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Z:\コロナ対応地方創生臨時交付金\R8年度交付金事務\K-計画書\20260629〆【629又は76〆】物価高騰対応重点支援地方創生臨時交付金の執行手続について（R8第2回提出分）\34_広島県_0608_1646\"/>
    </mc:Choice>
  </mc:AlternateContent>
  <xr:revisionPtr revIDLastSave="0" documentId="13_ncr:1_{4CB88471-A680-49D2-93E7-6034DA7818F9}" xr6:coauthVersionLast="47" xr6:coauthVersionMax="47" xr10:uidLastSave="{00000000-0000-0000-0000-000000000000}"/>
  <workbookProtection workbookAlgorithmName="SHA-512" workbookHashValue="XH675hwYg5tw0xr72tjVBfbQjttB9c1p8/V+vic+Tu5S3c2kiZOnnAfG69eQHGnoqZeoF18QV1GBF/D84QgXbw==" workbookSaltValue="B05j9jSX6jhMkxm0gipcYg==" workbookSpinCount="100000" lockStructure="1"/>
  <bookViews>
    <workbookView xWindow="28680" yWindow="-120" windowWidth="29040" windowHeight="16440" xr2:uid="{00000000-000D-0000-FFFF-FFFF00000000}"/>
  </bookViews>
  <sheets>
    <sheet name="実施計画様式" sheetId="19" r:id="rId1"/>
    <sheet name="自治体公表用様式" sheetId="40" state="hidden" r:id="rId2"/>
    <sheet name="分岐管理シート" sheetId="25" state="hidden" r:id="rId3"/>
    <sheet name="―" sheetId="6" state="hidden" r:id="rId4"/>
    <sheet name="限" sheetId="35" state="hidden" r:id="rId5"/>
    <sheet name="朱色変色" sheetId="16" state="hidden" r:id="rId6"/>
    <sheet name="変更カウント" sheetId="38" state="hidden" r:id="rId7"/>
    <sheet name="計算用" sheetId="22" state="hidden" r:id="rId8"/>
    <sheet name="参考資料1_対象分野リスト" sheetId="26" state="hidden" r:id="rId9"/>
    <sheet name="自治体コード" sheetId="7" state="hidden" r:id="rId10"/>
    <sheet name="基金調べ" sheetId="21" r:id="rId11"/>
    <sheet name="【チェックリスト】" sheetId="20" r:id="rId12"/>
  </sheets>
  <definedNames>
    <definedName name="_xlnm._FilterDatabase" localSheetId="11" hidden="1">【チェックリスト】!$A$1:$G$69</definedName>
    <definedName name="_xlnm._FilterDatabase" localSheetId="4" hidden="1">限!$A$2:$N$1790</definedName>
    <definedName name="_xlnm._FilterDatabase" localSheetId="9" hidden="1">自治体コード!$A$1:$BE$1789</definedName>
    <definedName name="_xlnm._FilterDatabase" localSheetId="1" hidden="1">自治体公表用様式!$A$2:$F$400</definedName>
    <definedName name="_xlnm._FilterDatabase" localSheetId="0" hidden="1">実施計画様式!$AS:$AS</definedName>
    <definedName name="【01_北海道】">自治体コード!$K$2:$K$181</definedName>
    <definedName name="【02_青森県】">自治体コード!$L$2:$L$42</definedName>
    <definedName name="【03_岩手県】">自治体コード!$M$2:$M$35</definedName>
    <definedName name="【04_宮城県】">自治体コード!$N$2:$N$37</definedName>
    <definedName name="【05_秋田県】">自治体コード!$O$2:$O$27</definedName>
    <definedName name="【06_山形県】">自治体コード!$P$2:$P$37</definedName>
    <definedName name="【07_福島県】">自治体コード!$Q$2:$Q$61</definedName>
    <definedName name="【08_茨城県】">自治体コード!$R$2:$R$46</definedName>
    <definedName name="【09_栃木県】">自治体コード!$S$2:$S$27</definedName>
    <definedName name="【10_群馬県】">自治体コード!$T$2:$T$37</definedName>
    <definedName name="【11_埼玉県】">自治体コード!$U$2:$U$65</definedName>
    <definedName name="【12_千葉県】">自治体コード!$V$2:$V$56</definedName>
    <definedName name="【13_東京都】">自治体コード!$W$2:$W$64</definedName>
    <definedName name="【14_神奈川県】">自治体コード!$X$2:$X$35</definedName>
    <definedName name="【15_新潟県】">自治体コード!$Y$2:$Y$32</definedName>
    <definedName name="【16_富山県】">自治体コード!$Z$2:$Z$17</definedName>
    <definedName name="【17_石川県】">自治体コード!$AA$2:$AA$21</definedName>
    <definedName name="【18_福井県】">自治体コード!$AB$2:$AB$19</definedName>
    <definedName name="【19_山梨県】">自治体コード!$AC$2:$AC$29</definedName>
    <definedName name="【20_長野県】">自治体コード!$AD$2:$AD$79</definedName>
    <definedName name="【21_岐阜県】">自治体コード!$AE$2:$AE$44</definedName>
    <definedName name="【22_静岡県】">自治体コード!$AF$2:$AF$37</definedName>
    <definedName name="【23_愛知県】">自治体コード!$AG$2:$AG$56</definedName>
    <definedName name="【24_三重県】">自治体コード!$AH$2:$AH$31</definedName>
    <definedName name="【25_滋賀県】">自治体コード!$AI$2:$AI$21</definedName>
    <definedName name="【26_京都府】">自治体コード!$AJ$2:$AJ$28</definedName>
    <definedName name="【27_大阪府】">自治体コード!$AK$2:$AK$45</definedName>
    <definedName name="【28_兵庫県】">自治体コード!$AL$2:$AL$43</definedName>
    <definedName name="【29_奈良県】">自治体コード!$AM$2:$AM$41</definedName>
    <definedName name="【30_和歌山県】">自治体コード!$AN$2:$AN$32</definedName>
    <definedName name="【31_鳥取県】">自治体コード!$AO$2:$AO$21</definedName>
    <definedName name="【32_島根県】">自治体コード!$AP$2:$AP$21</definedName>
    <definedName name="【33_岡山県】">自治体コード!$AQ$2:$AQ$29</definedName>
    <definedName name="【34_広島県】">自治体コード!$AR$2:$AR$25</definedName>
    <definedName name="【35_山口県】">自治体コード!$AS$2:$AS$21</definedName>
    <definedName name="【36_徳島県】">自治体コード!$AT$2:$AT$26</definedName>
    <definedName name="【37_香川県】">自治体コード!$AU$2:$AU$19</definedName>
    <definedName name="【38_愛媛県】">自治体コード!$AV$2:$AV$22</definedName>
    <definedName name="【39_高知県】">自治体コード!$AW$2:$AW$36</definedName>
    <definedName name="【40_福岡県】">自治体コード!$AX$2:$AX$62</definedName>
    <definedName name="【41_佐賀県】">自治体コード!$AY$2:$AY$22</definedName>
    <definedName name="【42_長崎県】">自治体コード!$AZ$2:$AZ$23</definedName>
    <definedName name="【43_熊本県】">自治体コード!$BA$2:$BA$47</definedName>
    <definedName name="【44_大分県】">自治体コード!$BB$2:$BB$20</definedName>
    <definedName name="【45_宮崎県】">自治体コード!$BC$2:$BC$28</definedName>
    <definedName name="【46_鹿児島県】">自治体コード!$BD$2:$BD$45</definedName>
    <definedName name="【47_沖縄県】">自治体コード!$BE$2:$BE$43</definedName>
    <definedName name="_xlnm.Criteria" localSheetId="4">限!$B$1</definedName>
    <definedName name="_xlnm.Print_Area" localSheetId="11">【チェックリスト】!$A$1:$E$69</definedName>
    <definedName name="_xlnm.Print_Area" localSheetId="10">基金調べ!$A$1:$J$18</definedName>
    <definedName name="_xlnm.Print_Area" localSheetId="4">限!$A$1:$V$1790</definedName>
    <definedName name="_xlnm.Print_Area" localSheetId="1">自治体公表用様式!$A$1:$F$402</definedName>
    <definedName name="_xlnm.Print_Area" localSheetId="0">実施計画様式!$A$1:$BD$478</definedName>
    <definedName name="_xlnm.Print_Area" localSheetId="2">分岐管理シート!$A$64:$BC$468</definedName>
    <definedName name="_xlnm.Print_Area" localSheetId="3">―!$A$1:$BD$82</definedName>
    <definedName name="_xlnm.Print_Titles" localSheetId="10">基金調べ!$2:$2</definedName>
    <definedName name="_xlnm.Print_Titles" localSheetId="1">自治体公表用様式!$1:$2</definedName>
    <definedName name="_xlnm.Print_Titles" localSheetId="0">実施計画様式!$68:$71</definedName>
    <definedName name="エネルギー・食料品価格等の物価高騰の影響を受けた生活者等に対して事業の効果が直接及ぶ">―!$G$2</definedName>
    <definedName name="一体支援_目標_R6">―!$AV$27:$AV$39</definedName>
    <definedName name="基金_通常">―!$U$2:$U$3</definedName>
    <definedName name="基金_非該当">―!$U$5</definedName>
    <definedName name="基金の要件">―!$AP$2:$AP$4</definedName>
    <definedName name="経済対策との関係_R7補正">―!$K$2</definedName>
    <definedName name="経済対策との関係_R8補正">―!$K$4</definedName>
    <definedName name="個人を対象とした給付金等">―!$S$2:$S$3</definedName>
    <definedName name="個人を対象とした給付金等_該当">―!$S$5</definedName>
    <definedName name="国の重点支援地方交付金が活用されている旨の明記">―!$AP$10:$AP$23</definedName>
    <definedName name="国の予算年度_R7補正">―!$A$2</definedName>
    <definedName name="国の予算年度_R7補正orR8補正">―!$A$4:$A$5</definedName>
    <definedName name="子ども加算給付のための費用以外には使用していない">―!$AT$6</definedName>
    <definedName name="支援開始時期_R7_通常">―!$AG$2:$AG$13</definedName>
    <definedName name="支援開始時期_R8_通常">―!$AG$29:$AG$40</definedName>
    <definedName name="事業始期_R7_通常">―!$AC$2:$AC$13</definedName>
    <definedName name="事業始期_R8_通常">―!$AC$29:$AC$40</definedName>
    <definedName name="事業終期_R7_基金">―!$AE$15:$AE$27</definedName>
    <definedName name="事業終期_R7_通常">―!$AE$2:$AE$13</definedName>
    <definedName name="事業終期_R8_基金">―!$AE$42:$AE$54</definedName>
    <definedName name="事業終期_R8_通常">―!$AE$29:$AE$40</definedName>
    <definedName name="実施状況の公表">―!$AP$39:$AP$44</definedName>
    <definedName name="種類_推奨事業メニュー_R7補正">―!$O$2:$O$12</definedName>
    <definedName name="種類_推奨事業メニュー_R7補正_食料品">―!$O$30</definedName>
    <definedName name="種類_推奨事業メニュー_R7補正_複数選択">―!$O$17:$O$19</definedName>
    <definedName name="種類_推奨事業メニュー_R7補正_複数選択②以外">―!$O$21:$O$22</definedName>
    <definedName name="種類_推奨事業メニュー_R7補正_複数選択③以外">―!$O$24:$O$25</definedName>
    <definedName name="種類_推奨事業メニュー_R7補正_複数選択④以外">―!$O$27:$O$28</definedName>
    <definedName name="種類_推奨事業メニュー_R8補正">―!$O$34:$O$44</definedName>
    <definedName name="住民税均等割のみ課税世帯への給付のための費用以外には使用していない">―!$AT$4</definedName>
    <definedName name="住民税均等割非課税世帯への給付のための費用以外には使用していない">―!$AT$2</definedName>
    <definedName name="商品券等活用事業">―!$W$2:$W$3</definedName>
    <definedName name="商品券等活用事業における留意事項を踏まえた制度設計">―!$AP$29:$AP$29</definedName>
    <definedName name="対象外経費に臨時交付金を充当していない">―!$M$2:$M$2</definedName>
    <definedName name="対象分野_R7・R8補正">参考資料1_対象分野リスト!$B$3:$B$46</definedName>
    <definedName name="対象分野_低">参考資料1_対象分野リスト!$E$3</definedName>
    <definedName name="地方単独事業">―!$E$2</definedName>
    <definedName name="中小企業・小規模事業者の賃上げ環境整備の細分化項目">参考資料1_対象分野リスト!$E$29:$E$35</definedName>
    <definedName name="低所得世帯支援_目標">―!$AV$2:$AV$5</definedName>
    <definedName name="低所得世帯支援_目標_R6">―!$AV$8:$AV$14</definedName>
    <definedName name="都道府県別_括弧あり">自治体コード!$J$2:$J$48</definedName>
    <definedName name="特定事業者等支援">―!$Q$2:$Q$3</definedName>
    <definedName name="特定事業者等支援_非該当">―!$Q$5</definedName>
    <definedName name="農林水産・食品分野の細分化項目">参考資料1_対象分野リスト!$E$6:$E$26</definedName>
    <definedName name="不足額給付・新給付金_目標_R6">―!$AV$43:$AV$51</definedName>
    <definedName name="分類無し1">―!$AZ$2:$AZ$3</definedName>
    <definedName name="分類無し2">―!$BB$2</definedName>
    <definedName name="別表_事故対応">―!$BD$2:$BD$3</definedName>
    <definedName name="予算化時期_R7補正">―!$Y$2:$Y$25</definedName>
    <definedName name="予算化時期_R8">―!$Y$27:$Y$38</definedName>
    <definedName name="予算化方法">―!$AA$2:$AA$4</definedName>
    <definedName name="予算化方法_未定なし">―!$AA$6:$AA$7</definedName>
    <definedName name="予算区分_R8_のみ">―!$AK$9:$AK$11</definedName>
    <definedName name="予算区分_R8_通常">―!$AK$2:$AK$7</definedName>
    <definedName name="臨時の措置であることが分かる名称">―!$I$2</definedName>
    <definedName name="枠_推奨">―!$C$2</definedName>
    <definedName name="枠_推奨or推奨・一体">―!$C$7:$C$8</definedName>
    <definedName name="枠_推奨or推奨・低">―!$C$4:$C$5</definedName>
    <definedName name="枠_低or推奨・低">―!$C$4:$C$5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5" i="19" l="1"/>
  <c r="Y72" i="19" l="1"/>
  <c r="U72" i="19"/>
  <c r="T72" i="19"/>
  <c r="D64" i="20"/>
  <c r="BH100" i="19"/>
  <c r="BH101" i="19"/>
  <c r="BH102" i="19"/>
  <c r="BH103" i="19"/>
  <c r="BH104" i="19"/>
  <c r="BH105" i="19"/>
  <c r="BH106" i="19"/>
  <c r="BH107" i="19"/>
  <c r="BH108" i="19"/>
  <c r="BH109" i="19"/>
  <c r="BH110" i="19"/>
  <c r="BH111" i="19"/>
  <c r="BH112" i="19"/>
  <c r="BH113" i="19"/>
  <c r="BH114" i="19"/>
  <c r="BH115" i="19"/>
  <c r="BH116" i="19"/>
  <c r="BH117" i="19"/>
  <c r="BH118" i="19"/>
  <c r="BH119" i="19"/>
  <c r="BH120" i="19"/>
  <c r="BH121" i="19"/>
  <c r="BH122" i="19"/>
  <c r="BH123" i="19"/>
  <c r="BH124" i="19"/>
  <c r="BH125" i="19"/>
  <c r="BH126" i="19"/>
  <c r="BH127" i="19"/>
  <c r="BH128" i="19"/>
  <c r="BH129" i="19"/>
  <c r="BH130" i="19"/>
  <c r="BH131" i="19"/>
  <c r="BH132" i="19"/>
  <c r="BH133" i="19"/>
  <c r="BH134" i="19"/>
  <c r="BH135" i="19"/>
  <c r="BH136" i="19"/>
  <c r="BH137" i="19"/>
  <c r="BH138" i="19"/>
  <c r="BH139" i="19"/>
  <c r="BH140" i="19"/>
  <c r="BH141" i="19"/>
  <c r="BH142" i="19"/>
  <c r="BH143" i="19"/>
  <c r="BH144" i="19"/>
  <c r="BH145" i="19"/>
  <c r="BH146" i="19"/>
  <c r="BH147" i="19"/>
  <c r="BH148" i="19"/>
  <c r="BH149" i="19"/>
  <c r="BH150" i="19"/>
  <c r="BH151" i="19"/>
  <c r="BH152" i="19"/>
  <c r="BH153" i="19"/>
  <c r="BH154" i="19"/>
  <c r="BH155" i="19"/>
  <c r="BH156" i="19"/>
  <c r="BH157" i="19"/>
  <c r="BH158" i="19"/>
  <c r="BH159" i="19"/>
  <c r="BH160" i="19"/>
  <c r="BH161" i="19"/>
  <c r="BH162" i="19"/>
  <c r="BH163" i="19"/>
  <c r="BH164" i="19"/>
  <c r="BH165" i="19"/>
  <c r="BH166" i="19"/>
  <c r="BH167" i="19"/>
  <c r="BH168" i="19"/>
  <c r="BH169" i="19"/>
  <c r="BH170" i="19"/>
  <c r="BH171" i="19"/>
  <c r="BH172" i="19"/>
  <c r="BH173" i="19"/>
  <c r="BH174" i="19"/>
  <c r="BH175" i="19"/>
  <c r="BH176" i="19"/>
  <c r="BH177" i="19"/>
  <c r="BH178" i="19"/>
  <c r="BH179" i="19"/>
  <c r="BH180" i="19"/>
  <c r="BH181" i="19"/>
  <c r="BH182" i="19"/>
  <c r="BH183" i="19"/>
  <c r="BH184" i="19"/>
  <c r="BH185" i="19"/>
  <c r="BH186" i="19"/>
  <c r="BH187" i="19"/>
  <c r="BH188" i="19"/>
  <c r="BH189" i="19"/>
  <c r="BH190" i="19"/>
  <c r="BH191" i="19"/>
  <c r="BH192" i="19"/>
  <c r="BH193" i="19"/>
  <c r="BH194" i="19"/>
  <c r="BH195" i="19"/>
  <c r="BH196" i="19"/>
  <c r="BH197" i="19"/>
  <c r="BH198" i="19"/>
  <c r="BH199" i="19"/>
  <c r="BH200" i="19"/>
  <c r="BH201" i="19"/>
  <c r="BH202" i="19"/>
  <c r="BH203" i="19"/>
  <c r="BH204" i="19"/>
  <c r="BH205" i="19"/>
  <c r="BH206" i="19"/>
  <c r="BH207" i="19"/>
  <c r="BH208" i="19"/>
  <c r="BH209" i="19"/>
  <c r="BH210" i="19"/>
  <c r="BH211" i="19"/>
  <c r="BH212" i="19"/>
  <c r="BH213" i="19"/>
  <c r="BH214" i="19"/>
  <c r="BH215" i="19"/>
  <c r="BH216" i="19"/>
  <c r="BH217" i="19"/>
  <c r="BH218" i="19"/>
  <c r="BH219" i="19"/>
  <c r="BH220" i="19"/>
  <c r="BH221" i="19"/>
  <c r="BH222" i="19"/>
  <c r="BH223" i="19"/>
  <c r="BH224" i="19"/>
  <c r="BH225" i="19"/>
  <c r="BH226" i="19"/>
  <c r="BH227" i="19"/>
  <c r="BH228" i="19"/>
  <c r="BH229" i="19"/>
  <c r="BH230" i="19"/>
  <c r="BH231" i="19"/>
  <c r="BH232" i="19"/>
  <c r="BH233" i="19"/>
  <c r="BH234" i="19"/>
  <c r="BH235" i="19"/>
  <c r="BH236" i="19"/>
  <c r="BH237" i="19"/>
  <c r="BH238" i="19"/>
  <c r="BH239" i="19"/>
  <c r="BH240" i="19"/>
  <c r="BH241" i="19"/>
  <c r="BH242" i="19"/>
  <c r="BH243" i="19"/>
  <c r="BH244" i="19"/>
  <c r="BH245" i="19"/>
  <c r="BH246" i="19"/>
  <c r="BH247" i="19"/>
  <c r="BH248" i="19"/>
  <c r="BH249" i="19"/>
  <c r="BH250" i="19"/>
  <c r="BH251" i="19"/>
  <c r="BH252" i="19"/>
  <c r="BH253" i="19"/>
  <c r="BH254" i="19"/>
  <c r="BH255" i="19"/>
  <c r="BH256" i="19"/>
  <c r="BH257" i="19"/>
  <c r="BH258" i="19"/>
  <c r="BH259" i="19"/>
  <c r="BH260" i="19"/>
  <c r="BH261" i="19"/>
  <c r="BH262" i="19"/>
  <c r="BH263" i="19"/>
  <c r="BH264" i="19"/>
  <c r="BH265" i="19"/>
  <c r="BH266" i="19"/>
  <c r="BH267" i="19"/>
  <c r="BH268" i="19"/>
  <c r="BH269" i="19"/>
  <c r="BH270" i="19"/>
  <c r="BH271" i="19"/>
  <c r="BH272" i="19"/>
  <c r="BH273" i="19"/>
  <c r="BH274" i="19"/>
  <c r="BH275" i="19"/>
  <c r="BH276" i="19"/>
  <c r="BH277" i="19"/>
  <c r="BH278" i="19"/>
  <c r="BH279" i="19"/>
  <c r="BH280" i="19"/>
  <c r="BH281" i="19"/>
  <c r="BH282" i="19"/>
  <c r="BH283" i="19"/>
  <c r="BH284" i="19"/>
  <c r="BH285" i="19"/>
  <c r="BH286" i="19"/>
  <c r="BH287" i="19"/>
  <c r="BH288" i="19"/>
  <c r="BH289" i="19"/>
  <c r="BH290" i="19"/>
  <c r="BH291" i="19"/>
  <c r="BH292" i="19"/>
  <c r="BH293" i="19"/>
  <c r="BH294" i="19"/>
  <c r="BH295" i="19"/>
  <c r="BH296" i="19"/>
  <c r="BH297" i="19"/>
  <c r="BH298" i="19"/>
  <c r="BH299" i="19"/>
  <c r="BH300" i="19"/>
  <c r="BH301" i="19"/>
  <c r="BH302" i="19"/>
  <c r="BH303" i="19"/>
  <c r="BH304" i="19"/>
  <c r="BH305" i="19"/>
  <c r="BH306" i="19"/>
  <c r="BH307" i="19"/>
  <c r="BH308" i="19"/>
  <c r="BH309" i="19"/>
  <c r="BH310" i="19"/>
  <c r="BH311" i="19"/>
  <c r="BH312" i="19"/>
  <c r="BH313" i="19"/>
  <c r="BH314" i="19"/>
  <c r="BH315" i="19"/>
  <c r="BH316" i="19"/>
  <c r="BH317" i="19"/>
  <c r="BH318" i="19"/>
  <c r="BH319" i="19"/>
  <c r="BH320" i="19"/>
  <c r="BH321" i="19"/>
  <c r="BH322" i="19"/>
  <c r="BH323" i="19"/>
  <c r="BH324" i="19"/>
  <c r="BH325" i="19"/>
  <c r="BH326" i="19"/>
  <c r="BH327" i="19"/>
  <c r="BH328" i="19"/>
  <c r="BH329" i="19"/>
  <c r="BH330" i="19"/>
  <c r="BH331" i="19"/>
  <c r="BH332" i="19"/>
  <c r="BH333" i="19"/>
  <c r="BH334" i="19"/>
  <c r="BH335" i="19"/>
  <c r="BH336" i="19"/>
  <c r="BH337" i="19"/>
  <c r="BH338" i="19"/>
  <c r="BH339" i="19"/>
  <c r="BH340" i="19"/>
  <c r="BH341" i="19"/>
  <c r="BH342" i="19"/>
  <c r="BH343" i="19"/>
  <c r="BH344" i="19"/>
  <c r="BH345" i="19"/>
  <c r="BH346" i="19"/>
  <c r="BH347" i="19"/>
  <c r="BH348" i="19"/>
  <c r="BH349" i="19"/>
  <c r="BH350" i="19"/>
  <c r="BH351" i="19"/>
  <c r="BH352" i="19"/>
  <c r="BH353" i="19"/>
  <c r="BH354" i="19"/>
  <c r="BH355" i="19"/>
  <c r="BH356" i="19"/>
  <c r="BH357" i="19"/>
  <c r="BH358" i="19"/>
  <c r="BH359" i="19"/>
  <c r="BH360" i="19"/>
  <c r="BH361" i="19"/>
  <c r="BH362" i="19"/>
  <c r="BH363" i="19"/>
  <c r="BH364" i="19"/>
  <c r="BH365" i="19"/>
  <c r="BH366" i="19"/>
  <c r="BH367" i="19"/>
  <c r="BH368" i="19"/>
  <c r="BH369" i="19"/>
  <c r="BH370" i="19"/>
  <c r="BH371" i="19"/>
  <c r="BH372" i="19"/>
  <c r="BH373" i="19"/>
  <c r="BH374" i="19"/>
  <c r="BH375" i="19"/>
  <c r="BH376" i="19"/>
  <c r="BH377" i="19"/>
  <c r="BH378" i="19"/>
  <c r="BH379" i="19"/>
  <c r="BH380" i="19"/>
  <c r="BH381" i="19"/>
  <c r="BH382" i="19"/>
  <c r="BH383" i="19"/>
  <c r="BH384" i="19"/>
  <c r="BH385" i="19"/>
  <c r="BH386" i="19"/>
  <c r="BH387" i="19"/>
  <c r="BH388" i="19"/>
  <c r="BH389" i="19"/>
  <c r="BH390" i="19"/>
  <c r="BH391" i="19"/>
  <c r="BH392" i="19"/>
  <c r="BH393" i="19"/>
  <c r="BH394" i="19"/>
  <c r="BH395" i="19"/>
  <c r="BH396" i="19"/>
  <c r="BH397" i="19"/>
  <c r="BH398" i="19"/>
  <c r="BH399" i="19"/>
  <c r="BH400" i="19"/>
  <c r="BH401" i="19"/>
  <c r="BH402" i="19"/>
  <c r="BH403" i="19"/>
  <c r="BH404" i="19"/>
  <c r="BH405" i="19"/>
  <c r="BH406" i="19"/>
  <c r="BH407" i="19"/>
  <c r="BH408" i="19"/>
  <c r="BH409" i="19"/>
  <c r="BH410" i="19"/>
  <c r="BH411" i="19"/>
  <c r="BH412" i="19"/>
  <c r="BH413" i="19"/>
  <c r="BH414" i="19"/>
  <c r="BH415" i="19"/>
  <c r="BH416" i="19"/>
  <c r="BH417" i="19"/>
  <c r="BH418" i="19"/>
  <c r="BH419" i="19"/>
  <c r="BH420" i="19"/>
  <c r="BH421" i="19"/>
  <c r="BH422" i="19"/>
  <c r="BH423" i="19"/>
  <c r="BH424" i="19"/>
  <c r="BH425" i="19"/>
  <c r="BH426" i="19"/>
  <c r="BH427" i="19"/>
  <c r="BH428" i="19"/>
  <c r="BH429" i="19"/>
  <c r="BH430" i="19"/>
  <c r="BH431" i="19"/>
  <c r="BH432" i="19"/>
  <c r="BH433" i="19"/>
  <c r="BH434" i="19"/>
  <c r="BH435" i="19"/>
  <c r="BH436" i="19"/>
  <c r="BH437" i="19"/>
  <c r="BH438" i="19"/>
  <c r="BH439" i="19"/>
  <c r="BH440" i="19"/>
  <c r="BH441" i="19"/>
  <c r="BH442" i="19"/>
  <c r="BH443" i="19"/>
  <c r="BH444" i="19"/>
  <c r="BH445" i="19"/>
  <c r="BH446" i="19"/>
  <c r="BH447" i="19"/>
  <c r="BH448" i="19"/>
  <c r="BH449" i="19"/>
  <c r="BH450" i="19"/>
  <c r="BH451" i="19"/>
  <c r="BH452" i="19"/>
  <c r="BH453" i="19"/>
  <c r="BH454" i="19"/>
  <c r="BH455" i="19"/>
  <c r="BH456" i="19"/>
  <c r="BH457" i="19"/>
  <c r="BH458" i="19"/>
  <c r="BH459" i="19"/>
  <c r="BH460" i="19"/>
  <c r="BH461" i="19"/>
  <c r="BH462" i="19"/>
  <c r="BH463" i="19"/>
  <c r="BH464" i="19"/>
  <c r="BH465" i="19"/>
  <c r="BH466" i="19"/>
  <c r="BH467" i="19"/>
  <c r="BH468" i="19"/>
  <c r="BH469" i="19"/>
  <c r="BH470" i="19"/>
  <c r="BH471" i="19"/>
  <c r="BH472" i="19"/>
  <c r="BH73" i="19"/>
  <c r="BO100" i="19" l="1"/>
  <c r="BO101" i="19"/>
  <c r="BO102" i="19"/>
  <c r="BO103" i="19"/>
  <c r="BO104" i="19"/>
  <c r="BO105" i="19"/>
  <c r="BO106" i="19"/>
  <c r="BO107" i="19"/>
  <c r="BO108" i="19"/>
  <c r="BO109" i="19"/>
  <c r="BO110" i="19"/>
  <c r="BO111" i="19"/>
  <c r="BO112" i="19"/>
  <c r="BO113" i="19"/>
  <c r="BO114" i="19"/>
  <c r="BO115" i="19"/>
  <c r="BO116" i="19"/>
  <c r="BO117" i="19"/>
  <c r="BO118" i="19"/>
  <c r="BO119" i="19"/>
  <c r="BO120" i="19"/>
  <c r="BO121" i="19"/>
  <c r="BO122" i="19"/>
  <c r="BO123" i="19"/>
  <c r="BO124" i="19"/>
  <c r="BO125" i="19"/>
  <c r="BO126" i="19"/>
  <c r="BO127" i="19"/>
  <c r="BO128" i="19"/>
  <c r="BO129" i="19"/>
  <c r="BO130" i="19"/>
  <c r="BO131" i="19"/>
  <c r="BO132" i="19"/>
  <c r="BO133" i="19"/>
  <c r="BO134" i="19"/>
  <c r="BO135" i="19"/>
  <c r="BO136" i="19"/>
  <c r="BO137" i="19"/>
  <c r="BO138" i="19"/>
  <c r="BO139" i="19"/>
  <c r="BO140" i="19"/>
  <c r="BO141" i="19"/>
  <c r="BO142" i="19"/>
  <c r="BO143" i="19"/>
  <c r="BO144" i="19"/>
  <c r="BO145" i="19"/>
  <c r="BO146" i="19"/>
  <c r="BO147" i="19"/>
  <c r="BO148" i="19"/>
  <c r="BO149" i="19"/>
  <c r="BO150" i="19"/>
  <c r="BO151" i="19"/>
  <c r="BO152" i="19"/>
  <c r="BO153" i="19"/>
  <c r="BO154" i="19"/>
  <c r="BO155" i="19"/>
  <c r="BO156" i="19"/>
  <c r="BO157" i="19"/>
  <c r="BO158" i="19"/>
  <c r="BO159" i="19"/>
  <c r="BO160" i="19"/>
  <c r="BO161" i="19"/>
  <c r="BO162" i="19"/>
  <c r="BO163" i="19"/>
  <c r="BO164" i="19"/>
  <c r="BO165" i="19"/>
  <c r="BO166" i="19"/>
  <c r="BO167" i="19"/>
  <c r="BO168" i="19"/>
  <c r="BO169" i="19"/>
  <c r="BO170" i="19"/>
  <c r="BO171" i="19"/>
  <c r="BO172" i="19"/>
  <c r="BO173" i="19"/>
  <c r="BO174" i="19"/>
  <c r="BO175" i="19"/>
  <c r="BO176" i="19"/>
  <c r="BO177" i="19"/>
  <c r="BO178" i="19"/>
  <c r="BO179" i="19"/>
  <c r="BO180" i="19"/>
  <c r="BO181" i="19"/>
  <c r="BO182" i="19"/>
  <c r="BO183" i="19"/>
  <c r="BO184" i="19"/>
  <c r="BO185" i="19"/>
  <c r="BO186" i="19"/>
  <c r="BO187" i="19"/>
  <c r="BO188" i="19"/>
  <c r="BO189" i="19"/>
  <c r="BO190" i="19"/>
  <c r="BO191" i="19"/>
  <c r="BO192" i="19"/>
  <c r="BO193" i="19"/>
  <c r="BO194" i="19"/>
  <c r="BO195" i="19"/>
  <c r="BO196" i="19"/>
  <c r="BO197" i="19"/>
  <c r="BO198" i="19"/>
  <c r="BO199" i="19"/>
  <c r="BO200" i="19"/>
  <c r="BO201" i="19"/>
  <c r="BO202" i="19"/>
  <c r="BO203" i="19"/>
  <c r="BO204" i="19"/>
  <c r="BO205" i="19"/>
  <c r="BO206" i="19"/>
  <c r="BO207" i="19"/>
  <c r="BO208" i="19"/>
  <c r="BO209" i="19"/>
  <c r="BO210" i="19"/>
  <c r="BO211" i="19"/>
  <c r="BO212" i="19"/>
  <c r="BO213" i="19"/>
  <c r="BO214" i="19"/>
  <c r="BO215" i="19"/>
  <c r="BO216" i="19"/>
  <c r="BO217" i="19"/>
  <c r="BO218" i="19"/>
  <c r="BO219" i="19"/>
  <c r="BO220" i="19"/>
  <c r="BO221" i="19"/>
  <c r="BO222" i="19"/>
  <c r="BO223" i="19"/>
  <c r="BO224" i="19"/>
  <c r="BO225" i="19"/>
  <c r="BO226" i="19"/>
  <c r="BO227" i="19"/>
  <c r="BO228" i="19"/>
  <c r="BO229" i="19"/>
  <c r="BO230" i="19"/>
  <c r="BO231" i="19"/>
  <c r="BO232" i="19"/>
  <c r="BO233" i="19"/>
  <c r="BO234" i="19"/>
  <c r="BO235" i="19"/>
  <c r="BO236" i="19"/>
  <c r="BO237" i="19"/>
  <c r="BO238" i="19"/>
  <c r="BO239" i="19"/>
  <c r="BO240" i="19"/>
  <c r="BO241" i="19"/>
  <c r="BO242" i="19"/>
  <c r="BO243" i="19"/>
  <c r="BO244" i="19"/>
  <c r="BO245" i="19"/>
  <c r="BO246" i="19"/>
  <c r="BO247" i="19"/>
  <c r="BO248" i="19"/>
  <c r="BO249" i="19"/>
  <c r="BO250" i="19"/>
  <c r="BO251" i="19"/>
  <c r="BO252" i="19"/>
  <c r="BO253" i="19"/>
  <c r="BO254" i="19"/>
  <c r="BO255" i="19"/>
  <c r="BO256" i="19"/>
  <c r="BO257" i="19"/>
  <c r="BO258" i="19"/>
  <c r="BO259" i="19"/>
  <c r="BO260" i="19"/>
  <c r="BO261" i="19"/>
  <c r="BO262" i="19"/>
  <c r="BO263" i="19"/>
  <c r="BO264" i="19"/>
  <c r="BO265" i="19"/>
  <c r="BO266" i="19"/>
  <c r="BO267" i="19"/>
  <c r="BO268" i="19"/>
  <c r="BO269" i="19"/>
  <c r="BO270" i="19"/>
  <c r="BO271" i="19"/>
  <c r="BO272" i="19"/>
  <c r="BO273" i="19"/>
  <c r="BO274" i="19"/>
  <c r="BO275" i="19"/>
  <c r="BO276" i="19"/>
  <c r="BO277" i="19"/>
  <c r="BO278" i="19"/>
  <c r="BO279" i="19"/>
  <c r="BO280" i="19"/>
  <c r="BO281" i="19"/>
  <c r="BO282" i="19"/>
  <c r="BO283" i="19"/>
  <c r="BO284" i="19"/>
  <c r="BO285" i="19"/>
  <c r="BO286" i="19"/>
  <c r="BO287" i="19"/>
  <c r="BO288" i="19"/>
  <c r="BO289" i="19"/>
  <c r="BO290" i="19"/>
  <c r="BO291" i="19"/>
  <c r="BO292" i="19"/>
  <c r="BO293" i="19"/>
  <c r="BO294" i="19"/>
  <c r="BO295" i="19"/>
  <c r="BO296" i="19"/>
  <c r="BO297" i="19"/>
  <c r="BO298" i="19"/>
  <c r="BO299" i="19"/>
  <c r="BO300" i="19"/>
  <c r="BO301" i="19"/>
  <c r="BO302" i="19"/>
  <c r="BO303" i="19"/>
  <c r="BO304" i="19"/>
  <c r="BO305" i="19"/>
  <c r="BO306" i="19"/>
  <c r="BO307" i="19"/>
  <c r="BO308" i="19"/>
  <c r="BO309" i="19"/>
  <c r="BO310" i="19"/>
  <c r="BO311" i="19"/>
  <c r="BO312" i="19"/>
  <c r="BO313" i="19"/>
  <c r="BO314" i="19"/>
  <c r="BO315" i="19"/>
  <c r="BO316" i="19"/>
  <c r="BO317" i="19"/>
  <c r="BO318" i="19"/>
  <c r="BO319" i="19"/>
  <c r="BO320" i="19"/>
  <c r="BO321" i="19"/>
  <c r="BO322" i="19"/>
  <c r="BO323" i="19"/>
  <c r="BO324" i="19"/>
  <c r="BO325" i="19"/>
  <c r="BO326" i="19"/>
  <c r="BO327" i="19"/>
  <c r="BO328" i="19"/>
  <c r="BO329" i="19"/>
  <c r="BO330" i="19"/>
  <c r="BO331" i="19"/>
  <c r="BO332" i="19"/>
  <c r="BO333" i="19"/>
  <c r="BO334" i="19"/>
  <c r="BO335" i="19"/>
  <c r="BO336" i="19"/>
  <c r="BO337" i="19"/>
  <c r="BO338" i="19"/>
  <c r="BO339" i="19"/>
  <c r="BO340" i="19"/>
  <c r="BO341" i="19"/>
  <c r="BO342" i="19"/>
  <c r="BO343" i="19"/>
  <c r="BO344" i="19"/>
  <c r="BO345" i="19"/>
  <c r="BO346" i="19"/>
  <c r="BO347" i="19"/>
  <c r="BO348" i="19"/>
  <c r="BO349" i="19"/>
  <c r="BO350" i="19"/>
  <c r="BO351" i="19"/>
  <c r="BO352" i="19"/>
  <c r="BO353" i="19"/>
  <c r="BO354" i="19"/>
  <c r="BO355" i="19"/>
  <c r="BO356" i="19"/>
  <c r="BO357" i="19"/>
  <c r="BO358" i="19"/>
  <c r="BO359" i="19"/>
  <c r="BO360" i="19"/>
  <c r="BO361" i="19"/>
  <c r="BO362" i="19"/>
  <c r="BO363" i="19"/>
  <c r="BO364" i="19"/>
  <c r="BO365" i="19"/>
  <c r="BO366" i="19"/>
  <c r="BO367" i="19"/>
  <c r="BO368" i="19"/>
  <c r="BO369" i="19"/>
  <c r="BO370" i="19"/>
  <c r="BO371" i="19"/>
  <c r="BO372" i="19"/>
  <c r="BO373" i="19"/>
  <c r="BO374" i="19"/>
  <c r="BO375" i="19"/>
  <c r="BO376" i="19"/>
  <c r="BO377" i="19"/>
  <c r="BO378" i="19"/>
  <c r="BO379" i="19"/>
  <c r="BO380" i="19"/>
  <c r="BO381" i="19"/>
  <c r="BO382" i="19"/>
  <c r="BO383" i="19"/>
  <c r="BO384" i="19"/>
  <c r="BO385" i="19"/>
  <c r="BO386" i="19"/>
  <c r="BO387" i="19"/>
  <c r="BO388" i="19"/>
  <c r="BO389" i="19"/>
  <c r="BO390" i="19"/>
  <c r="BO391" i="19"/>
  <c r="BO392" i="19"/>
  <c r="BO393" i="19"/>
  <c r="BO394" i="19"/>
  <c r="BO395" i="19"/>
  <c r="BO396" i="19"/>
  <c r="BO397" i="19"/>
  <c r="BO398" i="19"/>
  <c r="BO399" i="19"/>
  <c r="BO400" i="19"/>
  <c r="BO401" i="19"/>
  <c r="BO402" i="19"/>
  <c r="BO403" i="19"/>
  <c r="BO404" i="19"/>
  <c r="BO405" i="19"/>
  <c r="BO406" i="19"/>
  <c r="BO407" i="19"/>
  <c r="BO408" i="19"/>
  <c r="BO409" i="19"/>
  <c r="BO410" i="19"/>
  <c r="BO411" i="19"/>
  <c r="BO412" i="19"/>
  <c r="BO413" i="19"/>
  <c r="BO414" i="19"/>
  <c r="BO415" i="19"/>
  <c r="BO416" i="19"/>
  <c r="BO417" i="19"/>
  <c r="BO418" i="19"/>
  <c r="BO419" i="19"/>
  <c r="BO420" i="19"/>
  <c r="BO421" i="19"/>
  <c r="BO422" i="19"/>
  <c r="BO423" i="19"/>
  <c r="BO424" i="19"/>
  <c r="BO425" i="19"/>
  <c r="BO426" i="19"/>
  <c r="BO427" i="19"/>
  <c r="BO428" i="19"/>
  <c r="BO429" i="19"/>
  <c r="BO430" i="19"/>
  <c r="BO431" i="19"/>
  <c r="BO432" i="19"/>
  <c r="BO433" i="19"/>
  <c r="BO434" i="19"/>
  <c r="BO435" i="19"/>
  <c r="BO436" i="19"/>
  <c r="BO437" i="19"/>
  <c r="BO438" i="19"/>
  <c r="BO439" i="19"/>
  <c r="BO440" i="19"/>
  <c r="BO441" i="19"/>
  <c r="BO442" i="19"/>
  <c r="BO443" i="19"/>
  <c r="BO444" i="19"/>
  <c r="BO445" i="19"/>
  <c r="BO446" i="19"/>
  <c r="BO447" i="19"/>
  <c r="BO448" i="19"/>
  <c r="BO449" i="19"/>
  <c r="BO450" i="19"/>
  <c r="BO451" i="19"/>
  <c r="BO452" i="19"/>
  <c r="BO453" i="19"/>
  <c r="BO454" i="19"/>
  <c r="BO455" i="19"/>
  <c r="BO456" i="19"/>
  <c r="BO457" i="19"/>
  <c r="BO458" i="19"/>
  <c r="BO459" i="19"/>
  <c r="BO460" i="19"/>
  <c r="BO461" i="19"/>
  <c r="BO462" i="19"/>
  <c r="BO463" i="19"/>
  <c r="BO464" i="19"/>
  <c r="BO465" i="19"/>
  <c r="BO466" i="19"/>
  <c r="BO467" i="19"/>
  <c r="BO468" i="19"/>
  <c r="BO469" i="19"/>
  <c r="BO470" i="19"/>
  <c r="BO471" i="19"/>
  <c r="BO472" i="19"/>
  <c r="BW100" i="19" l="1"/>
  <c r="BW101" i="19"/>
  <c r="BW102" i="19"/>
  <c r="BW103" i="19"/>
  <c r="BW104" i="19"/>
  <c r="BW105" i="19"/>
  <c r="BW106" i="19"/>
  <c r="BW107" i="19"/>
  <c r="BW108" i="19"/>
  <c r="BW109" i="19"/>
  <c r="BW110" i="19"/>
  <c r="BW111" i="19"/>
  <c r="BW112" i="19"/>
  <c r="BW113" i="19"/>
  <c r="BW114" i="19"/>
  <c r="BW115" i="19"/>
  <c r="BW116" i="19"/>
  <c r="BW117" i="19"/>
  <c r="BW118" i="19"/>
  <c r="BW119" i="19"/>
  <c r="BW120" i="19"/>
  <c r="BW121" i="19"/>
  <c r="BW122" i="19"/>
  <c r="BW123" i="19"/>
  <c r="BW124" i="19"/>
  <c r="BW125" i="19"/>
  <c r="BW126" i="19"/>
  <c r="BW127" i="19"/>
  <c r="BW128" i="19"/>
  <c r="BW129" i="19"/>
  <c r="BW130" i="19"/>
  <c r="BW131" i="19"/>
  <c r="BW132" i="19"/>
  <c r="BW133" i="19"/>
  <c r="BW134" i="19"/>
  <c r="BW135" i="19"/>
  <c r="BW136" i="19"/>
  <c r="BW137" i="19"/>
  <c r="BW138" i="19"/>
  <c r="BW139" i="19"/>
  <c r="BW140" i="19"/>
  <c r="BW141" i="19"/>
  <c r="BW142" i="19"/>
  <c r="BW143" i="19"/>
  <c r="BW144" i="19"/>
  <c r="BW145" i="19"/>
  <c r="BW146" i="19"/>
  <c r="BW147" i="19"/>
  <c r="BW148" i="19"/>
  <c r="BW149" i="19"/>
  <c r="BW150" i="19"/>
  <c r="BW151" i="19"/>
  <c r="BW152" i="19"/>
  <c r="BW153" i="19"/>
  <c r="BW154" i="19"/>
  <c r="BW155" i="19"/>
  <c r="BW156" i="19"/>
  <c r="BW157" i="19"/>
  <c r="BW158" i="19"/>
  <c r="BW159" i="19"/>
  <c r="BW160" i="19"/>
  <c r="BW161" i="19"/>
  <c r="BW162" i="19"/>
  <c r="BW163" i="19"/>
  <c r="BW164" i="19"/>
  <c r="BW165" i="19"/>
  <c r="BW166" i="19"/>
  <c r="BW167" i="19"/>
  <c r="BW168" i="19"/>
  <c r="BW169" i="19"/>
  <c r="BW170" i="19"/>
  <c r="BW171" i="19"/>
  <c r="BW172" i="19"/>
  <c r="BW173" i="19"/>
  <c r="BW174" i="19"/>
  <c r="BW175" i="19"/>
  <c r="BW176" i="19"/>
  <c r="BW177" i="19"/>
  <c r="BW178" i="19"/>
  <c r="BW179" i="19"/>
  <c r="BW180" i="19"/>
  <c r="BW181" i="19"/>
  <c r="BW182" i="19"/>
  <c r="BW183" i="19"/>
  <c r="BW184" i="19"/>
  <c r="BW185" i="19"/>
  <c r="BW186" i="19"/>
  <c r="BW187" i="19"/>
  <c r="BW188" i="19"/>
  <c r="BW189" i="19"/>
  <c r="BW190" i="19"/>
  <c r="BW191" i="19"/>
  <c r="BW192" i="19"/>
  <c r="BW193" i="19"/>
  <c r="BW194" i="19"/>
  <c r="BW195" i="19"/>
  <c r="BW196" i="19"/>
  <c r="BW197" i="19"/>
  <c r="BW198" i="19"/>
  <c r="BW199" i="19"/>
  <c r="BW200" i="19"/>
  <c r="BW201" i="19"/>
  <c r="BW202" i="19"/>
  <c r="BW203" i="19"/>
  <c r="BW204" i="19"/>
  <c r="BW205" i="19"/>
  <c r="BW206" i="19"/>
  <c r="BW207" i="19"/>
  <c r="BW208" i="19"/>
  <c r="BW209" i="19"/>
  <c r="BW210" i="19"/>
  <c r="BW211" i="19"/>
  <c r="BW212" i="19"/>
  <c r="BW213" i="19"/>
  <c r="BW214" i="19"/>
  <c r="BW215" i="19"/>
  <c r="BW216" i="19"/>
  <c r="BW217" i="19"/>
  <c r="BW218" i="19"/>
  <c r="BW219" i="19"/>
  <c r="BW220" i="19"/>
  <c r="BW221" i="19"/>
  <c r="BW222" i="19"/>
  <c r="BW223" i="19"/>
  <c r="BW224" i="19"/>
  <c r="BW225" i="19"/>
  <c r="BW226" i="19"/>
  <c r="BW227" i="19"/>
  <c r="BW228" i="19"/>
  <c r="BW229" i="19"/>
  <c r="BW230" i="19"/>
  <c r="BW231" i="19"/>
  <c r="BW232" i="19"/>
  <c r="BW233" i="19"/>
  <c r="BW234" i="19"/>
  <c r="BW235" i="19"/>
  <c r="BW236" i="19"/>
  <c r="BW237" i="19"/>
  <c r="BW238" i="19"/>
  <c r="BW239" i="19"/>
  <c r="BW240" i="19"/>
  <c r="BW241" i="19"/>
  <c r="BW242" i="19"/>
  <c r="BW243" i="19"/>
  <c r="BW244" i="19"/>
  <c r="BW245" i="19"/>
  <c r="BW246" i="19"/>
  <c r="BW247" i="19"/>
  <c r="BW248" i="19"/>
  <c r="BW249" i="19"/>
  <c r="BW250" i="19"/>
  <c r="BW251" i="19"/>
  <c r="BW252" i="19"/>
  <c r="BW253" i="19"/>
  <c r="BW254" i="19"/>
  <c r="BW255" i="19"/>
  <c r="BW256" i="19"/>
  <c r="BW257" i="19"/>
  <c r="BW258" i="19"/>
  <c r="BW259" i="19"/>
  <c r="BW260" i="19"/>
  <c r="BW261" i="19"/>
  <c r="BW262" i="19"/>
  <c r="BW263" i="19"/>
  <c r="BW264" i="19"/>
  <c r="BW265" i="19"/>
  <c r="BW266" i="19"/>
  <c r="BW267" i="19"/>
  <c r="BW268" i="19"/>
  <c r="BW269" i="19"/>
  <c r="BW270" i="19"/>
  <c r="BW271" i="19"/>
  <c r="BW272" i="19"/>
  <c r="BW273" i="19"/>
  <c r="BW274" i="19"/>
  <c r="BW275" i="19"/>
  <c r="BW276" i="19"/>
  <c r="BW277" i="19"/>
  <c r="BW278" i="19"/>
  <c r="BW279" i="19"/>
  <c r="BW280" i="19"/>
  <c r="BW281" i="19"/>
  <c r="BW282" i="19"/>
  <c r="BW283" i="19"/>
  <c r="BW284" i="19"/>
  <c r="BW285" i="19"/>
  <c r="BW286" i="19"/>
  <c r="BW287" i="19"/>
  <c r="BW288" i="19"/>
  <c r="BW289" i="19"/>
  <c r="BW290" i="19"/>
  <c r="BW291" i="19"/>
  <c r="BW292" i="19"/>
  <c r="BW293" i="19"/>
  <c r="BW294" i="19"/>
  <c r="BW295" i="19"/>
  <c r="BW296" i="19"/>
  <c r="BW297" i="19"/>
  <c r="BW298" i="19"/>
  <c r="BW299" i="19"/>
  <c r="BW300" i="19"/>
  <c r="BW301" i="19"/>
  <c r="BW302" i="19"/>
  <c r="BW303" i="19"/>
  <c r="BW304" i="19"/>
  <c r="BW305" i="19"/>
  <c r="BW306" i="19"/>
  <c r="BW307" i="19"/>
  <c r="BW308" i="19"/>
  <c r="BW309" i="19"/>
  <c r="BW310" i="19"/>
  <c r="BW311" i="19"/>
  <c r="BW312" i="19"/>
  <c r="BW313" i="19"/>
  <c r="BW314" i="19"/>
  <c r="BW315" i="19"/>
  <c r="BW316" i="19"/>
  <c r="BW317" i="19"/>
  <c r="BW318" i="19"/>
  <c r="BW319" i="19"/>
  <c r="BW320" i="19"/>
  <c r="BW321" i="19"/>
  <c r="BW322" i="19"/>
  <c r="BW323" i="19"/>
  <c r="BW324" i="19"/>
  <c r="BW325" i="19"/>
  <c r="BW326" i="19"/>
  <c r="BW327" i="19"/>
  <c r="BW328" i="19"/>
  <c r="BW329" i="19"/>
  <c r="BW330" i="19"/>
  <c r="BW331" i="19"/>
  <c r="BW332" i="19"/>
  <c r="BW333" i="19"/>
  <c r="BW334" i="19"/>
  <c r="BW335" i="19"/>
  <c r="BW336" i="19"/>
  <c r="BW337" i="19"/>
  <c r="BW338" i="19"/>
  <c r="BW339" i="19"/>
  <c r="BW340" i="19"/>
  <c r="BW341" i="19"/>
  <c r="BW342" i="19"/>
  <c r="BW343" i="19"/>
  <c r="BW344" i="19"/>
  <c r="BW345" i="19"/>
  <c r="BW346" i="19"/>
  <c r="BW347" i="19"/>
  <c r="BW348" i="19"/>
  <c r="BW349" i="19"/>
  <c r="BW350" i="19"/>
  <c r="BW351" i="19"/>
  <c r="BW352" i="19"/>
  <c r="BW353" i="19"/>
  <c r="BW354" i="19"/>
  <c r="BW355" i="19"/>
  <c r="BW356" i="19"/>
  <c r="BW357" i="19"/>
  <c r="BW358" i="19"/>
  <c r="BW359" i="19"/>
  <c r="BW360" i="19"/>
  <c r="BW361" i="19"/>
  <c r="BW362" i="19"/>
  <c r="BW363" i="19"/>
  <c r="BW364" i="19"/>
  <c r="BW365" i="19"/>
  <c r="BW366" i="19"/>
  <c r="BW367" i="19"/>
  <c r="BW368" i="19"/>
  <c r="BW369" i="19"/>
  <c r="BW370" i="19"/>
  <c r="BW371" i="19"/>
  <c r="BW372" i="19"/>
  <c r="BW373" i="19"/>
  <c r="BW374" i="19"/>
  <c r="BW375" i="19"/>
  <c r="BW376" i="19"/>
  <c r="BW377" i="19"/>
  <c r="BW378" i="19"/>
  <c r="BW379" i="19"/>
  <c r="BW380" i="19"/>
  <c r="BW381" i="19"/>
  <c r="BW382" i="19"/>
  <c r="BW383" i="19"/>
  <c r="BW384" i="19"/>
  <c r="BW385" i="19"/>
  <c r="BW386" i="19"/>
  <c r="BW387" i="19"/>
  <c r="BW388" i="19"/>
  <c r="BW389" i="19"/>
  <c r="BW390" i="19"/>
  <c r="BW391" i="19"/>
  <c r="BW392" i="19"/>
  <c r="BW393" i="19"/>
  <c r="BW394" i="19"/>
  <c r="BW395" i="19"/>
  <c r="BW396" i="19"/>
  <c r="BW397" i="19"/>
  <c r="BW398" i="19"/>
  <c r="BW399" i="19"/>
  <c r="BW400" i="19"/>
  <c r="BW401" i="19"/>
  <c r="BW402" i="19"/>
  <c r="BW403" i="19"/>
  <c r="BW404" i="19"/>
  <c r="BW405" i="19"/>
  <c r="BW406" i="19"/>
  <c r="BW407" i="19"/>
  <c r="BW408" i="19"/>
  <c r="BW409" i="19"/>
  <c r="BW410" i="19"/>
  <c r="BW411" i="19"/>
  <c r="BW412" i="19"/>
  <c r="BW413" i="19"/>
  <c r="BW414" i="19"/>
  <c r="BW415" i="19"/>
  <c r="BW416" i="19"/>
  <c r="BW417" i="19"/>
  <c r="BW418" i="19"/>
  <c r="BW419" i="19"/>
  <c r="BW420" i="19"/>
  <c r="BW421" i="19"/>
  <c r="BW422" i="19"/>
  <c r="BW423" i="19"/>
  <c r="BW424" i="19"/>
  <c r="BW425" i="19"/>
  <c r="BW426" i="19"/>
  <c r="BW427" i="19"/>
  <c r="BW428" i="19"/>
  <c r="BW429" i="19"/>
  <c r="BW430" i="19"/>
  <c r="BW431" i="19"/>
  <c r="BW432" i="19"/>
  <c r="BW433" i="19"/>
  <c r="BW434" i="19"/>
  <c r="BW435" i="19"/>
  <c r="BW436" i="19"/>
  <c r="BW437" i="19"/>
  <c r="BW438" i="19"/>
  <c r="BW439" i="19"/>
  <c r="BW440" i="19"/>
  <c r="BW441" i="19"/>
  <c r="BW442" i="19"/>
  <c r="BW443" i="19"/>
  <c r="BW444" i="19"/>
  <c r="BW445" i="19"/>
  <c r="BW446" i="19"/>
  <c r="BW447" i="19"/>
  <c r="BW448" i="19"/>
  <c r="BW449" i="19"/>
  <c r="BW450" i="19"/>
  <c r="BW451" i="19"/>
  <c r="BW452" i="19"/>
  <c r="BW453" i="19"/>
  <c r="BW454" i="19"/>
  <c r="BW455" i="19"/>
  <c r="BW456" i="19"/>
  <c r="BW457" i="19"/>
  <c r="BW458" i="19"/>
  <c r="BW459" i="19"/>
  <c r="BW460" i="19"/>
  <c r="BW461" i="19"/>
  <c r="BW462" i="19"/>
  <c r="BW463" i="19"/>
  <c r="BW464" i="19"/>
  <c r="BW465" i="19"/>
  <c r="BW466" i="19"/>
  <c r="BW467" i="19"/>
  <c r="BW468" i="19"/>
  <c r="BW469" i="19"/>
  <c r="BW470" i="19"/>
  <c r="BW471" i="19"/>
  <c r="BW472" i="19"/>
  <c r="BU100" i="19"/>
  <c r="BU101" i="19"/>
  <c r="BU102" i="19"/>
  <c r="BU103" i="19"/>
  <c r="BU104" i="19"/>
  <c r="BU105" i="19"/>
  <c r="BU106" i="19"/>
  <c r="BU107" i="19"/>
  <c r="BU108" i="19"/>
  <c r="BU109" i="19"/>
  <c r="BU110" i="19"/>
  <c r="BU111" i="19"/>
  <c r="BU112" i="19"/>
  <c r="BU113" i="19"/>
  <c r="BU114" i="19"/>
  <c r="BU115" i="19"/>
  <c r="BU116" i="19"/>
  <c r="BU117" i="19"/>
  <c r="BU118" i="19"/>
  <c r="BU119" i="19"/>
  <c r="BU120" i="19"/>
  <c r="BU121" i="19"/>
  <c r="BU122" i="19"/>
  <c r="BU123" i="19"/>
  <c r="BU124" i="19"/>
  <c r="BU125" i="19"/>
  <c r="BU126" i="19"/>
  <c r="BU127" i="19"/>
  <c r="BU128" i="19"/>
  <c r="BU129" i="19"/>
  <c r="BU130" i="19"/>
  <c r="BU131" i="19"/>
  <c r="BU132" i="19"/>
  <c r="BU133" i="19"/>
  <c r="BU134" i="19"/>
  <c r="BU135" i="19"/>
  <c r="BU136" i="19"/>
  <c r="BU137" i="19"/>
  <c r="BU138" i="19"/>
  <c r="BU139" i="19"/>
  <c r="BU140" i="19"/>
  <c r="BU141" i="19"/>
  <c r="BU142" i="19"/>
  <c r="BU143" i="19"/>
  <c r="BU144" i="19"/>
  <c r="BU145" i="19"/>
  <c r="BU146" i="19"/>
  <c r="BU147" i="19"/>
  <c r="BU148" i="19"/>
  <c r="BU149" i="19"/>
  <c r="BU150" i="19"/>
  <c r="BU151" i="19"/>
  <c r="BU152" i="19"/>
  <c r="BU153" i="19"/>
  <c r="BU154" i="19"/>
  <c r="BU155" i="19"/>
  <c r="BU156" i="19"/>
  <c r="BU157" i="19"/>
  <c r="BU158" i="19"/>
  <c r="BU159" i="19"/>
  <c r="BU160" i="19"/>
  <c r="BU161" i="19"/>
  <c r="BU162" i="19"/>
  <c r="BU163" i="19"/>
  <c r="BU164" i="19"/>
  <c r="BU165" i="19"/>
  <c r="BU166" i="19"/>
  <c r="BU167" i="19"/>
  <c r="BU168" i="19"/>
  <c r="BU169" i="19"/>
  <c r="BU170" i="19"/>
  <c r="BU171" i="19"/>
  <c r="BU172" i="19"/>
  <c r="BU173" i="19"/>
  <c r="BU174" i="19"/>
  <c r="BU175" i="19"/>
  <c r="BU176" i="19"/>
  <c r="BU177" i="19"/>
  <c r="BU178" i="19"/>
  <c r="BU179" i="19"/>
  <c r="BU180" i="19"/>
  <c r="BU181" i="19"/>
  <c r="BU182" i="19"/>
  <c r="BU183" i="19"/>
  <c r="BU184" i="19"/>
  <c r="BU185" i="19"/>
  <c r="BU186" i="19"/>
  <c r="BU187" i="19"/>
  <c r="BU188" i="19"/>
  <c r="BU189" i="19"/>
  <c r="BU190" i="19"/>
  <c r="BU191" i="19"/>
  <c r="BU192" i="19"/>
  <c r="BU193" i="19"/>
  <c r="BU194" i="19"/>
  <c r="BU195" i="19"/>
  <c r="BU196" i="19"/>
  <c r="BU197" i="19"/>
  <c r="BU198" i="19"/>
  <c r="BU199" i="19"/>
  <c r="BU200" i="19"/>
  <c r="BU201" i="19"/>
  <c r="BU202" i="19"/>
  <c r="BU203" i="19"/>
  <c r="BU204" i="19"/>
  <c r="BU205" i="19"/>
  <c r="BU206" i="19"/>
  <c r="BU207" i="19"/>
  <c r="BU208" i="19"/>
  <c r="BU209" i="19"/>
  <c r="BU210" i="19"/>
  <c r="BU211" i="19"/>
  <c r="BU212" i="19"/>
  <c r="BU213" i="19"/>
  <c r="BU214" i="19"/>
  <c r="BU215" i="19"/>
  <c r="BU216" i="19"/>
  <c r="BU217" i="19"/>
  <c r="BU218" i="19"/>
  <c r="BU219" i="19"/>
  <c r="BU220" i="19"/>
  <c r="BU221" i="19"/>
  <c r="BU222" i="19"/>
  <c r="BU223" i="19"/>
  <c r="BU224" i="19"/>
  <c r="BU225" i="19"/>
  <c r="BU226" i="19"/>
  <c r="BU227" i="19"/>
  <c r="BU228" i="19"/>
  <c r="BU229" i="19"/>
  <c r="BU230" i="19"/>
  <c r="BU231" i="19"/>
  <c r="BU232" i="19"/>
  <c r="BU233" i="19"/>
  <c r="BU234" i="19"/>
  <c r="BU235" i="19"/>
  <c r="BU236" i="19"/>
  <c r="BU237" i="19"/>
  <c r="BU238" i="19"/>
  <c r="BU239" i="19"/>
  <c r="BU240" i="19"/>
  <c r="BU241" i="19"/>
  <c r="BU242" i="19"/>
  <c r="BU243" i="19"/>
  <c r="BU244" i="19"/>
  <c r="BU245" i="19"/>
  <c r="BU246" i="19"/>
  <c r="BU247" i="19"/>
  <c r="BU248" i="19"/>
  <c r="BU249" i="19"/>
  <c r="BU250" i="19"/>
  <c r="BU251" i="19"/>
  <c r="BU252" i="19"/>
  <c r="BU253" i="19"/>
  <c r="BU254" i="19"/>
  <c r="BU255" i="19"/>
  <c r="BU256" i="19"/>
  <c r="BU257" i="19"/>
  <c r="BU258" i="19"/>
  <c r="BU259" i="19"/>
  <c r="BU260" i="19"/>
  <c r="BU261" i="19"/>
  <c r="BU262" i="19"/>
  <c r="BU263" i="19"/>
  <c r="BU264" i="19"/>
  <c r="BU265" i="19"/>
  <c r="BU266" i="19"/>
  <c r="BU267" i="19"/>
  <c r="BU268" i="19"/>
  <c r="BU269" i="19"/>
  <c r="BU270" i="19"/>
  <c r="BU271" i="19"/>
  <c r="BU272" i="19"/>
  <c r="BU273" i="19"/>
  <c r="BU274" i="19"/>
  <c r="BU275" i="19"/>
  <c r="BU276" i="19"/>
  <c r="BU277" i="19"/>
  <c r="BU278" i="19"/>
  <c r="BU279" i="19"/>
  <c r="BU280" i="19"/>
  <c r="BU281" i="19"/>
  <c r="BU282" i="19"/>
  <c r="BU283" i="19"/>
  <c r="BU284" i="19"/>
  <c r="BU285" i="19"/>
  <c r="BU286" i="19"/>
  <c r="BU287" i="19"/>
  <c r="BU288" i="19"/>
  <c r="BU289" i="19"/>
  <c r="BU290" i="19"/>
  <c r="BU291" i="19"/>
  <c r="BU292" i="19"/>
  <c r="BU293" i="19"/>
  <c r="BU294" i="19"/>
  <c r="BU295" i="19"/>
  <c r="BU296" i="19"/>
  <c r="BU297" i="19"/>
  <c r="BU298" i="19"/>
  <c r="BU299" i="19"/>
  <c r="BU300" i="19"/>
  <c r="BU301" i="19"/>
  <c r="BU302" i="19"/>
  <c r="BU303" i="19"/>
  <c r="BU304" i="19"/>
  <c r="BU305" i="19"/>
  <c r="BU306" i="19"/>
  <c r="BU307" i="19"/>
  <c r="BU308" i="19"/>
  <c r="BU309" i="19"/>
  <c r="BU310" i="19"/>
  <c r="BU311" i="19"/>
  <c r="BU312" i="19"/>
  <c r="BU313" i="19"/>
  <c r="BU314" i="19"/>
  <c r="BU315" i="19"/>
  <c r="BU316" i="19"/>
  <c r="BU317" i="19"/>
  <c r="BU318" i="19"/>
  <c r="BU319" i="19"/>
  <c r="BU320" i="19"/>
  <c r="BU321" i="19"/>
  <c r="BU322" i="19"/>
  <c r="BU323" i="19"/>
  <c r="BU324" i="19"/>
  <c r="BU325" i="19"/>
  <c r="BU326" i="19"/>
  <c r="BU327" i="19"/>
  <c r="BU328" i="19"/>
  <c r="BU329" i="19"/>
  <c r="BU330" i="19"/>
  <c r="BU331" i="19"/>
  <c r="BU332" i="19"/>
  <c r="BU333" i="19"/>
  <c r="BU334" i="19"/>
  <c r="BU335" i="19"/>
  <c r="BU336" i="19"/>
  <c r="BU337" i="19"/>
  <c r="BU338" i="19"/>
  <c r="BU339" i="19"/>
  <c r="BU340" i="19"/>
  <c r="BU341" i="19"/>
  <c r="BU342" i="19"/>
  <c r="BU343" i="19"/>
  <c r="BU344" i="19"/>
  <c r="BU345" i="19"/>
  <c r="BU346" i="19"/>
  <c r="BU347" i="19"/>
  <c r="BU348" i="19"/>
  <c r="BU349" i="19"/>
  <c r="BU350" i="19"/>
  <c r="BU351" i="19"/>
  <c r="BU352" i="19"/>
  <c r="BU353" i="19"/>
  <c r="BU354" i="19"/>
  <c r="BU355" i="19"/>
  <c r="BU356" i="19"/>
  <c r="BU357" i="19"/>
  <c r="BU358" i="19"/>
  <c r="BU359" i="19"/>
  <c r="BU360" i="19"/>
  <c r="BU361" i="19"/>
  <c r="BU362" i="19"/>
  <c r="BU363" i="19"/>
  <c r="BU364" i="19"/>
  <c r="BU365" i="19"/>
  <c r="BU366" i="19"/>
  <c r="BU367" i="19"/>
  <c r="BU368" i="19"/>
  <c r="BU369" i="19"/>
  <c r="BU370" i="19"/>
  <c r="BU371" i="19"/>
  <c r="BU372" i="19"/>
  <c r="BU373" i="19"/>
  <c r="BU374" i="19"/>
  <c r="BU375" i="19"/>
  <c r="BU376" i="19"/>
  <c r="BU377" i="19"/>
  <c r="BU378" i="19"/>
  <c r="BU379" i="19"/>
  <c r="BU380" i="19"/>
  <c r="BU381" i="19"/>
  <c r="BU382" i="19"/>
  <c r="BU383" i="19"/>
  <c r="BU384" i="19"/>
  <c r="BU385" i="19"/>
  <c r="BU386" i="19"/>
  <c r="BU387" i="19"/>
  <c r="BU388" i="19"/>
  <c r="BU389" i="19"/>
  <c r="BU390" i="19"/>
  <c r="BU391" i="19"/>
  <c r="BU392" i="19"/>
  <c r="BU393" i="19"/>
  <c r="BU394" i="19"/>
  <c r="BU395" i="19"/>
  <c r="BU396" i="19"/>
  <c r="BU397" i="19"/>
  <c r="BU398" i="19"/>
  <c r="BU399" i="19"/>
  <c r="BU400" i="19"/>
  <c r="BU401" i="19"/>
  <c r="BU402" i="19"/>
  <c r="BU403" i="19"/>
  <c r="BU404" i="19"/>
  <c r="BU405" i="19"/>
  <c r="BU406" i="19"/>
  <c r="BU407" i="19"/>
  <c r="BU408" i="19"/>
  <c r="BU409" i="19"/>
  <c r="BU410" i="19"/>
  <c r="BU411" i="19"/>
  <c r="BU412" i="19"/>
  <c r="BU413" i="19"/>
  <c r="BU414" i="19"/>
  <c r="BU415" i="19"/>
  <c r="BU416" i="19"/>
  <c r="BU417" i="19"/>
  <c r="BU418" i="19"/>
  <c r="BU419" i="19"/>
  <c r="BU420" i="19"/>
  <c r="BU421" i="19"/>
  <c r="BU422" i="19"/>
  <c r="BU423" i="19"/>
  <c r="BU424" i="19"/>
  <c r="BU425" i="19"/>
  <c r="BU426" i="19"/>
  <c r="BU427" i="19"/>
  <c r="BU428" i="19"/>
  <c r="BU429" i="19"/>
  <c r="BU430" i="19"/>
  <c r="BU431" i="19"/>
  <c r="BU432" i="19"/>
  <c r="BU433" i="19"/>
  <c r="BU434" i="19"/>
  <c r="BU435" i="19"/>
  <c r="BU436" i="19"/>
  <c r="BU437" i="19"/>
  <c r="BU438" i="19"/>
  <c r="BU439" i="19"/>
  <c r="BU440" i="19"/>
  <c r="BU441" i="19"/>
  <c r="BU442" i="19"/>
  <c r="BU443" i="19"/>
  <c r="BU444" i="19"/>
  <c r="BU445" i="19"/>
  <c r="BU446" i="19"/>
  <c r="BU447" i="19"/>
  <c r="BU448" i="19"/>
  <c r="BU449" i="19"/>
  <c r="BU450" i="19"/>
  <c r="BU451" i="19"/>
  <c r="BU452" i="19"/>
  <c r="BU453" i="19"/>
  <c r="BU454" i="19"/>
  <c r="BU455" i="19"/>
  <c r="BU456" i="19"/>
  <c r="BU457" i="19"/>
  <c r="BU458" i="19"/>
  <c r="BU459" i="19"/>
  <c r="BU460" i="19"/>
  <c r="BU461" i="19"/>
  <c r="BU462" i="19"/>
  <c r="BU463" i="19"/>
  <c r="BU464" i="19"/>
  <c r="BU465" i="19"/>
  <c r="BU466" i="19"/>
  <c r="BU467" i="19"/>
  <c r="BU468" i="19"/>
  <c r="BU469" i="19"/>
  <c r="BU470" i="19"/>
  <c r="BU471" i="19"/>
  <c r="BU472" i="19"/>
  <c r="BU73" i="19"/>
  <c r="CC100" i="19"/>
  <c r="CC101" i="19"/>
  <c r="CC102" i="19"/>
  <c r="CC103" i="19"/>
  <c r="CC104" i="19"/>
  <c r="CC105" i="19"/>
  <c r="CC106" i="19"/>
  <c r="CC107" i="19"/>
  <c r="CC108" i="19"/>
  <c r="CC109" i="19"/>
  <c r="CC110" i="19"/>
  <c r="CC111" i="19"/>
  <c r="CC112" i="19"/>
  <c r="CC113" i="19"/>
  <c r="CC114" i="19"/>
  <c r="CC115" i="19"/>
  <c r="CC116" i="19"/>
  <c r="CC117" i="19"/>
  <c r="CC118" i="19"/>
  <c r="CC119" i="19"/>
  <c r="CC120" i="19"/>
  <c r="CC121" i="19"/>
  <c r="CC122" i="19"/>
  <c r="CC123" i="19"/>
  <c r="CC124" i="19"/>
  <c r="CC125" i="19"/>
  <c r="CC126" i="19"/>
  <c r="CC127" i="19"/>
  <c r="CC128" i="19"/>
  <c r="CC129" i="19"/>
  <c r="CC130" i="19"/>
  <c r="CC131" i="19"/>
  <c r="CC132" i="19"/>
  <c r="CC133" i="19"/>
  <c r="CC134" i="19"/>
  <c r="CC135" i="19"/>
  <c r="CC136" i="19"/>
  <c r="CC137" i="19"/>
  <c r="CC138" i="19"/>
  <c r="CC139" i="19"/>
  <c r="CC140" i="19"/>
  <c r="CC141" i="19"/>
  <c r="CC142" i="19"/>
  <c r="CC143" i="19"/>
  <c r="CC144" i="19"/>
  <c r="CC145" i="19"/>
  <c r="CC146" i="19"/>
  <c r="CC147" i="19"/>
  <c r="CC148" i="19"/>
  <c r="CC149" i="19"/>
  <c r="CC150" i="19"/>
  <c r="CC151" i="19"/>
  <c r="CC152" i="19"/>
  <c r="CC153" i="19"/>
  <c r="CC154" i="19"/>
  <c r="CC155" i="19"/>
  <c r="CC156" i="19"/>
  <c r="CC157" i="19"/>
  <c r="CC158" i="19"/>
  <c r="CC159" i="19"/>
  <c r="CC160" i="19"/>
  <c r="CC161" i="19"/>
  <c r="CC162" i="19"/>
  <c r="CC163" i="19"/>
  <c r="CC164" i="19"/>
  <c r="CC165" i="19"/>
  <c r="CC166" i="19"/>
  <c r="CC167" i="19"/>
  <c r="CC168" i="19"/>
  <c r="CC169" i="19"/>
  <c r="CC170" i="19"/>
  <c r="CC171" i="19"/>
  <c r="CC172" i="19"/>
  <c r="CC173" i="19"/>
  <c r="CC174" i="19"/>
  <c r="CC175" i="19"/>
  <c r="CC176" i="19"/>
  <c r="CC177" i="19"/>
  <c r="CC178" i="19"/>
  <c r="CC179" i="19"/>
  <c r="CC180" i="19"/>
  <c r="CC181" i="19"/>
  <c r="CC182" i="19"/>
  <c r="CC183" i="19"/>
  <c r="CC184" i="19"/>
  <c r="CC185" i="19"/>
  <c r="CC186" i="19"/>
  <c r="CC187" i="19"/>
  <c r="CC188" i="19"/>
  <c r="CC189" i="19"/>
  <c r="CC190" i="19"/>
  <c r="CC191" i="19"/>
  <c r="CC192" i="19"/>
  <c r="CC193" i="19"/>
  <c r="CC194" i="19"/>
  <c r="CC195" i="19"/>
  <c r="CC196" i="19"/>
  <c r="CC197" i="19"/>
  <c r="CC198" i="19"/>
  <c r="CC199" i="19"/>
  <c r="CC200" i="19"/>
  <c r="CC201" i="19"/>
  <c r="CC202" i="19"/>
  <c r="CC203" i="19"/>
  <c r="CC204" i="19"/>
  <c r="CC205" i="19"/>
  <c r="CC206" i="19"/>
  <c r="CC207" i="19"/>
  <c r="CC208" i="19"/>
  <c r="CC209" i="19"/>
  <c r="CC210" i="19"/>
  <c r="CC211" i="19"/>
  <c r="CC212" i="19"/>
  <c r="CC213" i="19"/>
  <c r="CC214" i="19"/>
  <c r="CC215" i="19"/>
  <c r="CC216" i="19"/>
  <c r="CC217" i="19"/>
  <c r="CC218" i="19"/>
  <c r="CC219" i="19"/>
  <c r="CC220" i="19"/>
  <c r="CC221" i="19"/>
  <c r="CC222" i="19"/>
  <c r="CC223" i="19"/>
  <c r="CC224" i="19"/>
  <c r="CC225" i="19"/>
  <c r="CC226" i="19"/>
  <c r="CC227" i="19"/>
  <c r="CC228" i="19"/>
  <c r="CC229" i="19"/>
  <c r="CC230" i="19"/>
  <c r="CC231" i="19"/>
  <c r="CC232" i="19"/>
  <c r="CC233" i="19"/>
  <c r="CC234" i="19"/>
  <c r="CC235" i="19"/>
  <c r="CC236" i="19"/>
  <c r="CC237" i="19"/>
  <c r="CC238" i="19"/>
  <c r="CC239" i="19"/>
  <c r="CC240" i="19"/>
  <c r="CC241" i="19"/>
  <c r="CC242" i="19"/>
  <c r="CC243" i="19"/>
  <c r="CC244" i="19"/>
  <c r="CC245" i="19"/>
  <c r="CC246" i="19"/>
  <c r="CC247" i="19"/>
  <c r="CC248" i="19"/>
  <c r="CC249" i="19"/>
  <c r="CC250" i="19"/>
  <c r="CC251" i="19"/>
  <c r="CC252" i="19"/>
  <c r="CC253" i="19"/>
  <c r="CC254" i="19"/>
  <c r="CC255" i="19"/>
  <c r="CC256" i="19"/>
  <c r="CC257" i="19"/>
  <c r="CC258" i="19"/>
  <c r="CC259" i="19"/>
  <c r="CC260" i="19"/>
  <c r="CC261" i="19"/>
  <c r="CC262" i="19"/>
  <c r="CC263" i="19"/>
  <c r="CC264" i="19"/>
  <c r="CC265" i="19"/>
  <c r="CC266" i="19"/>
  <c r="CC267" i="19"/>
  <c r="CC268" i="19"/>
  <c r="CC269" i="19"/>
  <c r="CC270" i="19"/>
  <c r="CC271" i="19"/>
  <c r="CC272" i="19"/>
  <c r="CC273" i="19"/>
  <c r="CC274" i="19"/>
  <c r="CC275" i="19"/>
  <c r="CC276" i="19"/>
  <c r="CC277" i="19"/>
  <c r="CC278" i="19"/>
  <c r="CC279" i="19"/>
  <c r="CC280" i="19"/>
  <c r="CC281" i="19"/>
  <c r="CC282" i="19"/>
  <c r="CC283" i="19"/>
  <c r="CC284" i="19"/>
  <c r="CC285" i="19"/>
  <c r="CC286" i="19"/>
  <c r="CC287" i="19"/>
  <c r="CC288" i="19"/>
  <c r="CC289" i="19"/>
  <c r="CC290" i="19"/>
  <c r="CC291" i="19"/>
  <c r="CC292" i="19"/>
  <c r="CC293" i="19"/>
  <c r="CC294" i="19"/>
  <c r="CC295" i="19"/>
  <c r="CC296" i="19"/>
  <c r="CC297" i="19"/>
  <c r="CC298" i="19"/>
  <c r="CC299" i="19"/>
  <c r="CC300" i="19"/>
  <c r="CC301" i="19"/>
  <c r="CC302" i="19"/>
  <c r="CC303" i="19"/>
  <c r="CC304" i="19"/>
  <c r="CC305" i="19"/>
  <c r="CC306" i="19"/>
  <c r="CC307" i="19"/>
  <c r="CC308" i="19"/>
  <c r="CC309" i="19"/>
  <c r="CC310" i="19"/>
  <c r="CC311" i="19"/>
  <c r="CC312" i="19"/>
  <c r="CC313" i="19"/>
  <c r="CC314" i="19"/>
  <c r="CC315" i="19"/>
  <c r="CC316" i="19"/>
  <c r="CC317" i="19"/>
  <c r="CC318" i="19"/>
  <c r="CC319" i="19"/>
  <c r="CC320" i="19"/>
  <c r="CC321" i="19"/>
  <c r="CC322" i="19"/>
  <c r="CC323" i="19"/>
  <c r="CC324" i="19"/>
  <c r="CC325" i="19"/>
  <c r="CC326" i="19"/>
  <c r="CC327" i="19"/>
  <c r="CC328" i="19"/>
  <c r="CC329" i="19"/>
  <c r="CC330" i="19"/>
  <c r="CC331" i="19"/>
  <c r="CC332" i="19"/>
  <c r="CC333" i="19"/>
  <c r="CC334" i="19"/>
  <c r="CC335" i="19"/>
  <c r="CC336" i="19"/>
  <c r="CC337" i="19"/>
  <c r="CC338" i="19"/>
  <c r="CC339" i="19"/>
  <c r="CC340" i="19"/>
  <c r="CC341" i="19"/>
  <c r="CC342" i="19"/>
  <c r="CC343" i="19"/>
  <c r="CC344" i="19"/>
  <c r="CC345" i="19"/>
  <c r="CC346" i="19"/>
  <c r="CC347" i="19"/>
  <c r="CC348" i="19"/>
  <c r="CC349" i="19"/>
  <c r="CC350" i="19"/>
  <c r="CC351" i="19"/>
  <c r="CC352" i="19"/>
  <c r="CC353" i="19"/>
  <c r="CC354" i="19"/>
  <c r="CC355" i="19"/>
  <c r="CC356" i="19"/>
  <c r="CC357" i="19"/>
  <c r="CC358" i="19"/>
  <c r="CC359" i="19"/>
  <c r="CC360" i="19"/>
  <c r="CC361" i="19"/>
  <c r="CC362" i="19"/>
  <c r="CC363" i="19"/>
  <c r="CC364" i="19"/>
  <c r="CC365" i="19"/>
  <c r="CC366" i="19"/>
  <c r="CC367" i="19"/>
  <c r="CC368" i="19"/>
  <c r="CC369" i="19"/>
  <c r="CC370" i="19"/>
  <c r="CC371" i="19"/>
  <c r="CC372" i="19"/>
  <c r="CC373" i="19"/>
  <c r="CC374" i="19"/>
  <c r="CC375" i="19"/>
  <c r="CC376" i="19"/>
  <c r="CC377" i="19"/>
  <c r="CC378" i="19"/>
  <c r="CC379" i="19"/>
  <c r="CC380" i="19"/>
  <c r="CC381" i="19"/>
  <c r="CC382" i="19"/>
  <c r="CC383" i="19"/>
  <c r="CC384" i="19"/>
  <c r="CC385" i="19"/>
  <c r="CC386" i="19"/>
  <c r="CC387" i="19"/>
  <c r="CC388" i="19"/>
  <c r="CC389" i="19"/>
  <c r="CC390" i="19"/>
  <c r="CC391" i="19"/>
  <c r="CC392" i="19"/>
  <c r="CC393" i="19"/>
  <c r="CC394" i="19"/>
  <c r="CC395" i="19"/>
  <c r="CC396" i="19"/>
  <c r="CC397" i="19"/>
  <c r="CC398" i="19"/>
  <c r="CC399" i="19"/>
  <c r="CC400" i="19"/>
  <c r="CC401" i="19"/>
  <c r="CC402" i="19"/>
  <c r="CC403" i="19"/>
  <c r="CC404" i="19"/>
  <c r="CC405" i="19"/>
  <c r="CC406" i="19"/>
  <c r="CC407" i="19"/>
  <c r="CC408" i="19"/>
  <c r="CC409" i="19"/>
  <c r="CC410" i="19"/>
  <c r="CC411" i="19"/>
  <c r="CC412" i="19"/>
  <c r="CC413" i="19"/>
  <c r="CC414" i="19"/>
  <c r="CC415" i="19"/>
  <c r="CC416" i="19"/>
  <c r="CC417" i="19"/>
  <c r="CC418" i="19"/>
  <c r="CC419" i="19"/>
  <c r="CC420" i="19"/>
  <c r="CC421" i="19"/>
  <c r="CC422" i="19"/>
  <c r="CC423" i="19"/>
  <c r="CC424" i="19"/>
  <c r="CC425" i="19"/>
  <c r="CC426" i="19"/>
  <c r="CC427" i="19"/>
  <c r="CC428" i="19"/>
  <c r="CC429" i="19"/>
  <c r="CC430" i="19"/>
  <c r="CC431" i="19"/>
  <c r="CC432" i="19"/>
  <c r="CC433" i="19"/>
  <c r="CC434" i="19"/>
  <c r="CC435" i="19"/>
  <c r="CC436" i="19"/>
  <c r="CC437" i="19"/>
  <c r="CC438" i="19"/>
  <c r="CC439" i="19"/>
  <c r="CC440" i="19"/>
  <c r="CC441" i="19"/>
  <c r="CC442" i="19"/>
  <c r="CC443" i="19"/>
  <c r="CC444" i="19"/>
  <c r="CC445" i="19"/>
  <c r="CC446" i="19"/>
  <c r="CC447" i="19"/>
  <c r="CC448" i="19"/>
  <c r="CC449" i="19"/>
  <c r="CC450" i="19"/>
  <c r="CC451" i="19"/>
  <c r="CC452" i="19"/>
  <c r="CC453" i="19"/>
  <c r="CC454" i="19"/>
  <c r="CC455" i="19"/>
  <c r="CC456" i="19"/>
  <c r="CC457" i="19"/>
  <c r="CC458" i="19"/>
  <c r="CC459" i="19"/>
  <c r="CC460" i="19"/>
  <c r="CC461" i="19"/>
  <c r="CC462" i="19"/>
  <c r="CC463" i="19"/>
  <c r="CC464" i="19"/>
  <c r="CC465" i="19"/>
  <c r="CC466" i="19"/>
  <c r="CC467" i="19"/>
  <c r="CC468" i="19"/>
  <c r="CC469" i="19"/>
  <c r="CC470" i="19"/>
  <c r="CC471" i="19"/>
  <c r="CC472" i="19"/>
  <c r="F4" i="40" l="1" a="1"/>
  <c r="F4" i="40" s="1"/>
  <c r="F5" i="40" a="1"/>
  <c r="F5" i="40" s="1"/>
  <c r="F6" i="40" a="1"/>
  <c r="F6" i="40" s="1"/>
  <c r="F7" i="40" a="1"/>
  <c r="F7" i="40" s="1"/>
  <c r="F8" i="40" a="1"/>
  <c r="F8" i="40" s="1"/>
  <c r="F9" i="40" a="1"/>
  <c r="F9" i="40" s="1"/>
  <c r="F10" i="40" a="1"/>
  <c r="F10" i="40" s="1"/>
  <c r="F11" i="40" a="1"/>
  <c r="F11" i="40" s="1"/>
  <c r="F12" i="40" a="1"/>
  <c r="F12" i="40" s="1"/>
  <c r="F13" i="40" a="1"/>
  <c r="F13" i="40" s="1"/>
  <c r="F14" i="40" a="1"/>
  <c r="F14" i="40" s="1"/>
  <c r="F15" i="40" a="1"/>
  <c r="F15" i="40" s="1"/>
  <c r="F16" i="40" a="1"/>
  <c r="F16" i="40" s="1"/>
  <c r="F17" i="40" a="1"/>
  <c r="F17" i="40" s="1"/>
  <c r="F18" i="40" a="1"/>
  <c r="F18" i="40" s="1"/>
  <c r="F19" i="40" a="1"/>
  <c r="F19" i="40" s="1"/>
  <c r="F20" i="40" a="1"/>
  <c r="F20" i="40" s="1"/>
  <c r="F21" i="40" a="1"/>
  <c r="F21" i="40" s="1"/>
  <c r="F22" i="40" a="1"/>
  <c r="F22" i="40" s="1"/>
  <c r="F23" i="40" a="1"/>
  <c r="F23" i="40" s="1"/>
  <c r="F24" i="40" a="1"/>
  <c r="F24" i="40" s="1"/>
  <c r="F25" i="40" a="1"/>
  <c r="F25" i="40" s="1"/>
  <c r="F26" i="40" a="1"/>
  <c r="F26" i="40" s="1"/>
  <c r="F27" i="40" a="1"/>
  <c r="F27" i="40" s="1"/>
  <c r="F28" i="40" a="1"/>
  <c r="F28" i="40" s="1"/>
  <c r="F29" i="40" a="1"/>
  <c r="F29" i="40" s="1"/>
  <c r="F30" i="40" a="1"/>
  <c r="F30" i="40" s="1"/>
  <c r="F31" i="40" a="1"/>
  <c r="F31" i="40" s="1"/>
  <c r="F32" i="40" a="1"/>
  <c r="F32" i="40" s="1"/>
  <c r="F33" i="40" a="1"/>
  <c r="F33" i="40" s="1"/>
  <c r="F34" i="40" a="1"/>
  <c r="F34" i="40" s="1"/>
  <c r="F35" i="40" a="1"/>
  <c r="F35" i="40" s="1"/>
  <c r="F36" i="40" a="1"/>
  <c r="F36" i="40" s="1"/>
  <c r="F37" i="40" a="1"/>
  <c r="F37" i="40" s="1"/>
  <c r="F38" i="40" a="1"/>
  <c r="F38" i="40" s="1"/>
  <c r="F39" i="40" a="1"/>
  <c r="F39" i="40" s="1"/>
  <c r="F40" i="40" a="1"/>
  <c r="F40" i="40" s="1"/>
  <c r="F41" i="40" a="1"/>
  <c r="F41" i="40" s="1"/>
  <c r="F42" i="40" a="1"/>
  <c r="F42" i="40" s="1"/>
  <c r="F43" i="40" a="1"/>
  <c r="F43" i="40" s="1"/>
  <c r="F44" i="40" a="1"/>
  <c r="F44" i="40" s="1"/>
  <c r="F45" i="40" a="1"/>
  <c r="F45" i="40" s="1"/>
  <c r="F46" i="40" a="1"/>
  <c r="F46" i="40" s="1"/>
  <c r="F47" i="40" a="1"/>
  <c r="F47" i="40" s="1"/>
  <c r="F48" i="40" a="1"/>
  <c r="F48" i="40" s="1"/>
  <c r="F49" i="40" a="1"/>
  <c r="F49" i="40" s="1"/>
  <c r="F50" i="40" a="1"/>
  <c r="F50" i="40" s="1"/>
  <c r="F51" i="40" a="1"/>
  <c r="F51" i="40" s="1"/>
  <c r="F52" i="40" a="1"/>
  <c r="F52" i="40" s="1"/>
  <c r="F53" i="40" a="1"/>
  <c r="F53" i="40" s="1"/>
  <c r="F54" i="40" a="1"/>
  <c r="F54" i="40" s="1"/>
  <c r="F55" i="40" a="1"/>
  <c r="F55" i="40" s="1"/>
  <c r="F56" i="40" a="1"/>
  <c r="F56" i="40" s="1"/>
  <c r="F57" i="40" a="1"/>
  <c r="F57" i="40" s="1"/>
  <c r="F58" i="40" a="1"/>
  <c r="F58" i="40" s="1"/>
  <c r="F59" i="40" a="1"/>
  <c r="F59" i="40" s="1"/>
  <c r="F60" i="40" a="1"/>
  <c r="F60" i="40" s="1"/>
  <c r="F61" i="40" a="1"/>
  <c r="F61" i="40" s="1"/>
  <c r="F62" i="40" a="1"/>
  <c r="F62" i="40" s="1"/>
  <c r="F63" i="40" a="1"/>
  <c r="F63" i="40" s="1"/>
  <c r="F64" i="40" a="1"/>
  <c r="F64" i="40" s="1"/>
  <c r="F65" i="40" a="1"/>
  <c r="F65" i="40" s="1"/>
  <c r="F66" i="40" a="1"/>
  <c r="F66" i="40" s="1"/>
  <c r="F67" i="40" a="1"/>
  <c r="F67" i="40" s="1"/>
  <c r="F68" i="40" a="1"/>
  <c r="F68" i="40" s="1"/>
  <c r="F69" i="40" a="1"/>
  <c r="F69" i="40" s="1"/>
  <c r="F70" i="40" a="1"/>
  <c r="F70" i="40" s="1"/>
  <c r="F71" i="40" a="1"/>
  <c r="F71" i="40" s="1"/>
  <c r="F72" i="40" a="1"/>
  <c r="F72" i="40" s="1"/>
  <c r="F73" i="40" a="1"/>
  <c r="F73" i="40" s="1"/>
  <c r="F74" i="40" a="1"/>
  <c r="F74" i="40" s="1"/>
  <c r="F75" i="40" a="1"/>
  <c r="F75" i="40" s="1"/>
  <c r="F76" i="40" a="1"/>
  <c r="F76" i="40" s="1"/>
  <c r="F77" i="40" a="1"/>
  <c r="F77" i="40" s="1"/>
  <c r="F78" i="40" a="1"/>
  <c r="F78" i="40" s="1"/>
  <c r="F79" i="40" a="1"/>
  <c r="F79" i="40" s="1"/>
  <c r="F80" i="40" a="1"/>
  <c r="F80" i="40" s="1"/>
  <c r="F81" i="40" a="1"/>
  <c r="F81" i="40" s="1"/>
  <c r="F82" i="40" a="1"/>
  <c r="F82" i="40" s="1"/>
  <c r="F83" i="40" a="1"/>
  <c r="F83" i="40" s="1"/>
  <c r="F84" i="40" a="1"/>
  <c r="F84" i="40" s="1"/>
  <c r="F85" i="40" a="1"/>
  <c r="F85" i="40" s="1"/>
  <c r="F86" i="40" a="1"/>
  <c r="F86" i="40" s="1"/>
  <c r="F87" i="40" a="1"/>
  <c r="F87" i="40" s="1"/>
  <c r="F88" i="40" a="1"/>
  <c r="F88" i="40" s="1"/>
  <c r="F89" i="40" a="1"/>
  <c r="F89" i="40" s="1"/>
  <c r="F90" i="40" a="1"/>
  <c r="F90" i="40" s="1"/>
  <c r="F91" i="40" a="1"/>
  <c r="F91" i="40" s="1"/>
  <c r="F92" i="40" a="1"/>
  <c r="F92" i="40" s="1"/>
  <c r="F93" i="40" a="1"/>
  <c r="F93" i="40" s="1"/>
  <c r="F94" i="40" a="1"/>
  <c r="F94" i="40" s="1"/>
  <c r="F95" i="40" a="1"/>
  <c r="F95" i="40" s="1"/>
  <c r="F96" i="40" a="1"/>
  <c r="F96" i="40" s="1"/>
  <c r="F97" i="40" a="1"/>
  <c r="F97" i="40" s="1"/>
  <c r="F98" i="40" a="1"/>
  <c r="F98" i="40" s="1"/>
  <c r="F99" i="40" a="1"/>
  <c r="F99" i="40" s="1"/>
  <c r="F100" i="40" a="1"/>
  <c r="F100" i="40" s="1"/>
  <c r="F101" i="40" a="1"/>
  <c r="F101" i="40" s="1"/>
  <c r="F102" i="40" a="1"/>
  <c r="F102" i="40" s="1"/>
  <c r="F103" i="40" a="1"/>
  <c r="F103" i="40" s="1"/>
  <c r="F104" i="40" a="1"/>
  <c r="F104" i="40" s="1"/>
  <c r="F105" i="40" a="1"/>
  <c r="F105" i="40" s="1"/>
  <c r="F106" i="40" a="1"/>
  <c r="F106" i="40" s="1"/>
  <c r="F107" i="40" a="1"/>
  <c r="F107" i="40" s="1"/>
  <c r="F108" i="40" a="1"/>
  <c r="F108" i="40" s="1"/>
  <c r="F109" i="40" a="1"/>
  <c r="F109" i="40" s="1"/>
  <c r="F110" i="40" a="1"/>
  <c r="F110" i="40" s="1"/>
  <c r="F111" i="40" a="1"/>
  <c r="F111" i="40" s="1"/>
  <c r="F112" i="40" a="1"/>
  <c r="F112" i="40" s="1"/>
  <c r="F113" i="40" a="1"/>
  <c r="F113" i="40" s="1"/>
  <c r="F114" i="40" a="1"/>
  <c r="F114" i="40" s="1"/>
  <c r="F115" i="40" a="1"/>
  <c r="F115" i="40" s="1"/>
  <c r="F116" i="40" a="1"/>
  <c r="F116" i="40" s="1"/>
  <c r="F117" i="40" a="1"/>
  <c r="F117" i="40" s="1"/>
  <c r="F118" i="40" a="1"/>
  <c r="F118" i="40" s="1"/>
  <c r="F119" i="40" a="1"/>
  <c r="F119" i="40" s="1"/>
  <c r="F120" i="40" a="1"/>
  <c r="F120" i="40" s="1"/>
  <c r="F121" i="40" a="1"/>
  <c r="F121" i="40" s="1"/>
  <c r="F122" i="40" a="1"/>
  <c r="F122" i="40" s="1"/>
  <c r="F123" i="40" a="1"/>
  <c r="F123" i="40" s="1"/>
  <c r="F124" i="40" a="1"/>
  <c r="F124" i="40" s="1"/>
  <c r="F125" i="40" a="1"/>
  <c r="F125" i="40" s="1"/>
  <c r="F126" i="40" a="1"/>
  <c r="F126" i="40" s="1"/>
  <c r="F127" i="40" a="1"/>
  <c r="F127" i="40" s="1"/>
  <c r="F128" i="40" a="1"/>
  <c r="F128" i="40" s="1"/>
  <c r="F129" i="40" a="1"/>
  <c r="F129" i="40" s="1"/>
  <c r="F130" i="40" a="1"/>
  <c r="F130" i="40" s="1"/>
  <c r="F131" i="40" a="1"/>
  <c r="F131" i="40" s="1"/>
  <c r="F132" i="40" a="1"/>
  <c r="F132" i="40" s="1"/>
  <c r="F133" i="40" a="1"/>
  <c r="F133" i="40" s="1"/>
  <c r="F134" i="40" a="1"/>
  <c r="F134" i="40" s="1"/>
  <c r="F135" i="40" a="1"/>
  <c r="F135" i="40" s="1"/>
  <c r="F136" i="40" a="1"/>
  <c r="F136" i="40" s="1"/>
  <c r="F137" i="40" a="1"/>
  <c r="F137" i="40" s="1"/>
  <c r="F138" i="40" a="1"/>
  <c r="F138" i="40" s="1"/>
  <c r="F139" i="40" a="1"/>
  <c r="F139" i="40" s="1"/>
  <c r="F140" i="40" a="1"/>
  <c r="F140" i="40" s="1"/>
  <c r="F141" i="40" a="1"/>
  <c r="F141" i="40" s="1"/>
  <c r="F142" i="40" a="1"/>
  <c r="F142" i="40" s="1"/>
  <c r="F143" i="40" a="1"/>
  <c r="F143" i="40" s="1"/>
  <c r="F144" i="40" a="1"/>
  <c r="F144" i="40" s="1"/>
  <c r="F145" i="40" a="1"/>
  <c r="F145" i="40" s="1"/>
  <c r="F146" i="40" a="1"/>
  <c r="F146" i="40" s="1"/>
  <c r="F147" i="40" a="1"/>
  <c r="F147" i="40" s="1"/>
  <c r="F148" i="40" a="1"/>
  <c r="F148" i="40" s="1"/>
  <c r="F149" i="40" a="1"/>
  <c r="F149" i="40" s="1"/>
  <c r="F150" i="40" a="1"/>
  <c r="F150" i="40" s="1"/>
  <c r="F151" i="40" a="1"/>
  <c r="F151" i="40" s="1"/>
  <c r="F152" i="40" a="1"/>
  <c r="F152" i="40" s="1"/>
  <c r="F153" i="40" a="1"/>
  <c r="F153" i="40" s="1"/>
  <c r="F154" i="40" a="1"/>
  <c r="F154" i="40" s="1"/>
  <c r="F155" i="40" a="1"/>
  <c r="F155" i="40" s="1"/>
  <c r="F156" i="40" a="1"/>
  <c r="F156" i="40" s="1"/>
  <c r="F157" i="40" a="1"/>
  <c r="F157" i="40" s="1"/>
  <c r="F158" i="40" a="1"/>
  <c r="F158" i="40" s="1"/>
  <c r="F159" i="40" a="1"/>
  <c r="F159" i="40" s="1"/>
  <c r="F160" i="40" a="1"/>
  <c r="F160" i="40" s="1"/>
  <c r="F161" i="40" a="1"/>
  <c r="F161" i="40" s="1"/>
  <c r="F162" i="40" a="1"/>
  <c r="F162" i="40" s="1"/>
  <c r="F163" i="40" a="1"/>
  <c r="F163" i="40" s="1"/>
  <c r="F164" i="40" a="1"/>
  <c r="F164" i="40" s="1"/>
  <c r="F165" i="40" a="1"/>
  <c r="F165" i="40" s="1"/>
  <c r="F166" i="40" a="1"/>
  <c r="F166" i="40" s="1"/>
  <c r="F167" i="40" a="1"/>
  <c r="F167" i="40" s="1"/>
  <c r="F168" i="40" a="1"/>
  <c r="F168" i="40" s="1"/>
  <c r="F169" i="40" a="1"/>
  <c r="F169" i="40" s="1"/>
  <c r="F170" i="40" a="1"/>
  <c r="F170" i="40" s="1"/>
  <c r="F171" i="40" a="1"/>
  <c r="F171" i="40" s="1"/>
  <c r="F172" i="40" a="1"/>
  <c r="F172" i="40" s="1"/>
  <c r="F173" i="40" a="1"/>
  <c r="F173" i="40" s="1"/>
  <c r="F174" i="40" a="1"/>
  <c r="F174" i="40" s="1"/>
  <c r="F175" i="40" a="1"/>
  <c r="F175" i="40" s="1"/>
  <c r="F176" i="40" a="1"/>
  <c r="F176" i="40" s="1"/>
  <c r="F177" i="40" a="1"/>
  <c r="F177" i="40" s="1"/>
  <c r="F178" i="40" a="1"/>
  <c r="F178" i="40" s="1"/>
  <c r="F179" i="40" a="1"/>
  <c r="F179" i="40" s="1"/>
  <c r="F180" i="40" a="1"/>
  <c r="F180" i="40" s="1"/>
  <c r="F181" i="40" a="1"/>
  <c r="F181" i="40" s="1"/>
  <c r="F182" i="40" a="1"/>
  <c r="F182" i="40" s="1"/>
  <c r="F183" i="40" a="1"/>
  <c r="F183" i="40" s="1"/>
  <c r="F184" i="40" a="1"/>
  <c r="F184" i="40" s="1"/>
  <c r="F185" i="40" a="1"/>
  <c r="F185" i="40" s="1"/>
  <c r="F186" i="40" a="1"/>
  <c r="F186" i="40" s="1"/>
  <c r="F187" i="40" a="1"/>
  <c r="F187" i="40" s="1"/>
  <c r="F188" i="40" a="1"/>
  <c r="F188" i="40" s="1"/>
  <c r="F189" i="40" a="1"/>
  <c r="F189" i="40" s="1"/>
  <c r="F190" i="40" a="1"/>
  <c r="F190" i="40" s="1"/>
  <c r="F191" i="40" a="1"/>
  <c r="F191" i="40" s="1"/>
  <c r="F192" i="40" a="1"/>
  <c r="F192" i="40" s="1"/>
  <c r="F193" i="40" a="1"/>
  <c r="F193" i="40" s="1"/>
  <c r="F194" i="40" a="1"/>
  <c r="F194" i="40" s="1"/>
  <c r="F195" i="40" a="1"/>
  <c r="F195" i="40" s="1"/>
  <c r="F196" i="40" a="1"/>
  <c r="F196" i="40" s="1"/>
  <c r="F197" i="40" a="1"/>
  <c r="F197" i="40" s="1"/>
  <c r="F198" i="40" a="1"/>
  <c r="F198" i="40" s="1"/>
  <c r="F199" i="40" a="1"/>
  <c r="F199" i="40" s="1"/>
  <c r="F200" i="40" a="1"/>
  <c r="F200" i="40" s="1"/>
  <c r="F201" i="40" a="1"/>
  <c r="F201" i="40" s="1"/>
  <c r="F202" i="40" a="1"/>
  <c r="F202" i="40" s="1"/>
  <c r="F203" i="40" a="1"/>
  <c r="F203" i="40" s="1"/>
  <c r="F204" i="40" a="1"/>
  <c r="F204" i="40" s="1"/>
  <c r="F205" i="40" a="1"/>
  <c r="F205" i="40" s="1"/>
  <c r="F206" i="40" a="1"/>
  <c r="F206" i="40" s="1"/>
  <c r="F207" i="40" a="1"/>
  <c r="F207" i="40" s="1"/>
  <c r="F208" i="40" a="1"/>
  <c r="F208" i="40" s="1"/>
  <c r="F209" i="40" a="1"/>
  <c r="F209" i="40" s="1"/>
  <c r="F210" i="40" a="1"/>
  <c r="F210" i="40" s="1"/>
  <c r="F211" i="40" a="1"/>
  <c r="F211" i="40" s="1"/>
  <c r="F212" i="40" a="1"/>
  <c r="F212" i="40" s="1"/>
  <c r="F213" i="40" a="1"/>
  <c r="F213" i="40" s="1"/>
  <c r="F214" i="40" a="1"/>
  <c r="F214" i="40" s="1"/>
  <c r="F215" i="40" a="1"/>
  <c r="F215" i="40" s="1"/>
  <c r="F216" i="40" a="1"/>
  <c r="F216" i="40" s="1"/>
  <c r="F217" i="40" a="1"/>
  <c r="F217" i="40" s="1"/>
  <c r="F218" i="40" a="1"/>
  <c r="F218" i="40" s="1"/>
  <c r="F219" i="40" a="1"/>
  <c r="F219" i="40" s="1"/>
  <c r="F220" i="40" a="1"/>
  <c r="F220" i="40" s="1"/>
  <c r="F221" i="40" a="1"/>
  <c r="F221" i="40" s="1"/>
  <c r="F222" i="40" a="1"/>
  <c r="F222" i="40" s="1"/>
  <c r="F223" i="40" a="1"/>
  <c r="F223" i="40" s="1"/>
  <c r="F224" i="40" a="1"/>
  <c r="F224" i="40" s="1"/>
  <c r="F225" i="40" a="1"/>
  <c r="F225" i="40" s="1"/>
  <c r="F226" i="40" a="1"/>
  <c r="F226" i="40" s="1"/>
  <c r="F227" i="40" a="1"/>
  <c r="F227" i="40" s="1"/>
  <c r="F228" i="40" a="1"/>
  <c r="F228" i="40" s="1"/>
  <c r="F229" i="40" a="1"/>
  <c r="F229" i="40" s="1"/>
  <c r="F230" i="40" a="1"/>
  <c r="F230" i="40" s="1"/>
  <c r="F231" i="40" a="1"/>
  <c r="F231" i="40" s="1"/>
  <c r="F232" i="40" a="1"/>
  <c r="F232" i="40" s="1"/>
  <c r="F233" i="40" a="1"/>
  <c r="F233" i="40" s="1"/>
  <c r="F234" i="40" a="1"/>
  <c r="F234" i="40" s="1"/>
  <c r="F235" i="40" a="1"/>
  <c r="F235" i="40" s="1"/>
  <c r="F236" i="40" a="1"/>
  <c r="F236" i="40" s="1"/>
  <c r="F237" i="40" a="1"/>
  <c r="F237" i="40" s="1"/>
  <c r="F238" i="40" a="1"/>
  <c r="F238" i="40" s="1"/>
  <c r="F239" i="40" a="1"/>
  <c r="F239" i="40" s="1"/>
  <c r="F240" i="40" a="1"/>
  <c r="F240" i="40" s="1"/>
  <c r="F241" i="40" a="1"/>
  <c r="F241" i="40" s="1"/>
  <c r="F242" i="40" a="1"/>
  <c r="F242" i="40" s="1"/>
  <c r="F243" i="40" a="1"/>
  <c r="F243" i="40" s="1"/>
  <c r="F244" i="40" a="1"/>
  <c r="F244" i="40" s="1"/>
  <c r="F245" i="40" a="1"/>
  <c r="F245" i="40" s="1"/>
  <c r="F246" i="40" a="1"/>
  <c r="F246" i="40" s="1"/>
  <c r="F247" i="40" a="1"/>
  <c r="F247" i="40" s="1"/>
  <c r="F248" i="40" a="1"/>
  <c r="F248" i="40" s="1"/>
  <c r="F249" i="40" a="1"/>
  <c r="F249" i="40" s="1"/>
  <c r="F250" i="40" a="1"/>
  <c r="F250" i="40" s="1"/>
  <c r="F251" i="40" a="1"/>
  <c r="F251" i="40" s="1"/>
  <c r="F252" i="40" a="1"/>
  <c r="F252" i="40" s="1"/>
  <c r="F253" i="40" a="1"/>
  <c r="F253" i="40" s="1"/>
  <c r="F254" i="40" a="1"/>
  <c r="F254" i="40" s="1"/>
  <c r="F255" i="40" a="1"/>
  <c r="F255" i="40" s="1"/>
  <c r="F256" i="40" a="1"/>
  <c r="F256" i="40" s="1"/>
  <c r="F257" i="40" a="1"/>
  <c r="F257" i="40" s="1"/>
  <c r="F258" i="40" a="1"/>
  <c r="F258" i="40" s="1"/>
  <c r="F259" i="40" a="1"/>
  <c r="F259" i="40" s="1"/>
  <c r="F260" i="40" a="1"/>
  <c r="F260" i="40" s="1"/>
  <c r="F261" i="40" a="1"/>
  <c r="F261" i="40" s="1"/>
  <c r="F262" i="40" a="1"/>
  <c r="F262" i="40" s="1"/>
  <c r="F263" i="40" a="1"/>
  <c r="F263" i="40" s="1"/>
  <c r="F264" i="40" a="1"/>
  <c r="F264" i="40" s="1"/>
  <c r="F265" i="40" a="1"/>
  <c r="F265" i="40" s="1"/>
  <c r="F266" i="40" a="1"/>
  <c r="F266" i="40" s="1"/>
  <c r="F267" i="40" a="1"/>
  <c r="F267" i="40" s="1"/>
  <c r="F268" i="40" a="1"/>
  <c r="F268" i="40" s="1"/>
  <c r="F269" i="40" a="1"/>
  <c r="F269" i="40" s="1"/>
  <c r="F270" i="40" a="1"/>
  <c r="F270" i="40" s="1"/>
  <c r="F271" i="40" a="1"/>
  <c r="F271" i="40" s="1"/>
  <c r="F272" i="40" a="1"/>
  <c r="F272" i="40" s="1"/>
  <c r="F273" i="40" a="1"/>
  <c r="F273" i="40" s="1"/>
  <c r="F274" i="40" a="1"/>
  <c r="F274" i="40" s="1"/>
  <c r="F275" i="40" a="1"/>
  <c r="F275" i="40" s="1"/>
  <c r="F276" i="40" a="1"/>
  <c r="F276" i="40" s="1"/>
  <c r="F277" i="40" a="1"/>
  <c r="F277" i="40" s="1"/>
  <c r="F278" i="40" a="1"/>
  <c r="F278" i="40" s="1"/>
  <c r="F279" i="40" a="1"/>
  <c r="F279" i="40" s="1"/>
  <c r="F280" i="40" a="1"/>
  <c r="F280" i="40" s="1"/>
  <c r="F281" i="40" a="1"/>
  <c r="F281" i="40" s="1"/>
  <c r="F282" i="40" a="1"/>
  <c r="F282" i="40" s="1"/>
  <c r="F283" i="40" a="1"/>
  <c r="F283" i="40" s="1"/>
  <c r="F284" i="40" a="1"/>
  <c r="F284" i="40" s="1"/>
  <c r="F285" i="40" a="1"/>
  <c r="F285" i="40" s="1"/>
  <c r="F286" i="40" a="1"/>
  <c r="F286" i="40" s="1"/>
  <c r="F287" i="40" a="1"/>
  <c r="F287" i="40" s="1"/>
  <c r="F288" i="40" a="1"/>
  <c r="F288" i="40" s="1"/>
  <c r="F289" i="40" a="1"/>
  <c r="F289" i="40" s="1"/>
  <c r="F290" i="40" a="1"/>
  <c r="F290" i="40" s="1"/>
  <c r="F291" i="40" a="1"/>
  <c r="F291" i="40" s="1"/>
  <c r="F292" i="40" a="1"/>
  <c r="F292" i="40" s="1"/>
  <c r="F293" i="40" a="1"/>
  <c r="F293" i="40" s="1"/>
  <c r="F294" i="40" a="1"/>
  <c r="F294" i="40" s="1"/>
  <c r="F295" i="40" a="1"/>
  <c r="F295" i="40" s="1"/>
  <c r="F296" i="40" a="1"/>
  <c r="F296" i="40" s="1"/>
  <c r="F297" i="40" a="1"/>
  <c r="F297" i="40" s="1"/>
  <c r="F298" i="40" a="1"/>
  <c r="F298" i="40" s="1"/>
  <c r="F299" i="40" a="1"/>
  <c r="F299" i="40" s="1"/>
  <c r="F300" i="40" a="1"/>
  <c r="F300" i="40" s="1"/>
  <c r="F301" i="40" a="1"/>
  <c r="F301" i="40" s="1"/>
  <c r="F302" i="40" a="1"/>
  <c r="F302" i="40" s="1"/>
  <c r="F303" i="40" a="1"/>
  <c r="F303" i="40" s="1"/>
  <c r="F304" i="40" a="1"/>
  <c r="F304" i="40" s="1"/>
  <c r="F305" i="40" a="1"/>
  <c r="F305" i="40" s="1"/>
  <c r="F306" i="40" a="1"/>
  <c r="F306" i="40" s="1"/>
  <c r="F307" i="40" a="1"/>
  <c r="F307" i="40" s="1"/>
  <c r="F308" i="40" a="1"/>
  <c r="F308" i="40" s="1"/>
  <c r="F309" i="40" a="1"/>
  <c r="F309" i="40" s="1"/>
  <c r="F310" i="40" a="1"/>
  <c r="F310" i="40" s="1"/>
  <c r="F311" i="40" a="1"/>
  <c r="F311" i="40" s="1"/>
  <c r="F312" i="40" a="1"/>
  <c r="F312" i="40" s="1"/>
  <c r="F313" i="40" a="1"/>
  <c r="F313" i="40" s="1"/>
  <c r="F314" i="40" a="1"/>
  <c r="F314" i="40" s="1"/>
  <c r="F315" i="40" a="1"/>
  <c r="F315" i="40" s="1"/>
  <c r="F316" i="40" a="1"/>
  <c r="F316" i="40" s="1"/>
  <c r="F317" i="40" a="1"/>
  <c r="F317" i="40" s="1"/>
  <c r="F318" i="40" a="1"/>
  <c r="F318" i="40" s="1"/>
  <c r="F319" i="40" a="1"/>
  <c r="F319" i="40" s="1"/>
  <c r="F320" i="40" a="1"/>
  <c r="F320" i="40" s="1"/>
  <c r="F321" i="40" a="1"/>
  <c r="F321" i="40" s="1"/>
  <c r="F322" i="40" a="1"/>
  <c r="F322" i="40" s="1"/>
  <c r="F323" i="40" a="1"/>
  <c r="F323" i="40" s="1"/>
  <c r="F324" i="40" a="1"/>
  <c r="F324" i="40" s="1"/>
  <c r="F325" i="40" a="1"/>
  <c r="F325" i="40" s="1"/>
  <c r="F326" i="40" a="1"/>
  <c r="F326" i="40" s="1"/>
  <c r="F327" i="40" a="1"/>
  <c r="F327" i="40" s="1"/>
  <c r="F328" i="40" a="1"/>
  <c r="F328" i="40" s="1"/>
  <c r="F329" i="40" a="1"/>
  <c r="F329" i="40" s="1"/>
  <c r="F330" i="40" a="1"/>
  <c r="F330" i="40" s="1"/>
  <c r="F331" i="40" a="1"/>
  <c r="F331" i="40" s="1"/>
  <c r="F332" i="40" a="1"/>
  <c r="F332" i="40" s="1"/>
  <c r="F333" i="40" a="1"/>
  <c r="F333" i="40" s="1"/>
  <c r="F334" i="40" a="1"/>
  <c r="F334" i="40" s="1"/>
  <c r="F335" i="40" a="1"/>
  <c r="F335" i="40" s="1"/>
  <c r="F336" i="40" a="1"/>
  <c r="F336" i="40" s="1"/>
  <c r="F337" i="40" a="1"/>
  <c r="F337" i="40" s="1"/>
  <c r="F338" i="40" a="1"/>
  <c r="F338" i="40" s="1"/>
  <c r="F339" i="40" a="1"/>
  <c r="F339" i="40" s="1"/>
  <c r="F340" i="40" a="1"/>
  <c r="F340" i="40" s="1"/>
  <c r="F341" i="40" a="1"/>
  <c r="F341" i="40" s="1"/>
  <c r="F342" i="40" a="1"/>
  <c r="F342" i="40" s="1"/>
  <c r="F343" i="40" a="1"/>
  <c r="F343" i="40" s="1"/>
  <c r="F344" i="40" a="1"/>
  <c r="F344" i="40" s="1"/>
  <c r="F345" i="40" a="1"/>
  <c r="F345" i="40" s="1"/>
  <c r="F346" i="40" a="1"/>
  <c r="F346" i="40" s="1"/>
  <c r="F347" i="40" a="1"/>
  <c r="F347" i="40" s="1"/>
  <c r="F348" i="40" a="1"/>
  <c r="F348" i="40" s="1"/>
  <c r="F349" i="40" a="1"/>
  <c r="F349" i="40" s="1"/>
  <c r="F350" i="40" a="1"/>
  <c r="F350" i="40" s="1"/>
  <c r="F351" i="40" a="1"/>
  <c r="F351" i="40" s="1"/>
  <c r="F352" i="40" a="1"/>
  <c r="F352" i="40" s="1"/>
  <c r="F353" i="40" a="1"/>
  <c r="F353" i="40" s="1"/>
  <c r="F354" i="40" a="1"/>
  <c r="F354" i="40" s="1"/>
  <c r="F355" i="40" a="1"/>
  <c r="F355" i="40" s="1"/>
  <c r="F356" i="40" a="1"/>
  <c r="F356" i="40" s="1"/>
  <c r="F357" i="40" a="1"/>
  <c r="F357" i="40" s="1"/>
  <c r="F358" i="40" a="1"/>
  <c r="F358" i="40" s="1"/>
  <c r="F359" i="40" a="1"/>
  <c r="F359" i="40" s="1"/>
  <c r="F360" i="40" a="1"/>
  <c r="F360" i="40" s="1"/>
  <c r="F361" i="40" a="1"/>
  <c r="F361" i="40" s="1"/>
  <c r="F362" i="40" a="1"/>
  <c r="F362" i="40" s="1"/>
  <c r="F363" i="40" a="1"/>
  <c r="F363" i="40" s="1"/>
  <c r="F364" i="40" a="1"/>
  <c r="F364" i="40" s="1"/>
  <c r="F365" i="40" a="1"/>
  <c r="F365" i="40" s="1"/>
  <c r="F366" i="40" a="1"/>
  <c r="F366" i="40" s="1"/>
  <c r="F367" i="40" a="1"/>
  <c r="F367" i="40" s="1"/>
  <c r="F368" i="40" a="1"/>
  <c r="F368" i="40" s="1"/>
  <c r="F369" i="40" a="1"/>
  <c r="F369" i="40" s="1"/>
  <c r="F370" i="40" a="1"/>
  <c r="F370" i="40" s="1"/>
  <c r="F371" i="40" a="1"/>
  <c r="F371" i="40" s="1"/>
  <c r="F372" i="40" a="1"/>
  <c r="F372" i="40" s="1"/>
  <c r="F373" i="40" a="1"/>
  <c r="F373" i="40" s="1"/>
  <c r="F374" i="40" a="1"/>
  <c r="F374" i="40" s="1"/>
  <c r="F375" i="40" a="1"/>
  <c r="F375" i="40" s="1"/>
  <c r="F376" i="40" a="1"/>
  <c r="F376" i="40" s="1"/>
  <c r="F377" i="40" a="1"/>
  <c r="F377" i="40" s="1"/>
  <c r="F378" i="40" a="1"/>
  <c r="F378" i="40" s="1"/>
  <c r="F379" i="40" a="1"/>
  <c r="F379" i="40" s="1"/>
  <c r="F380" i="40" a="1"/>
  <c r="F380" i="40" s="1"/>
  <c r="F381" i="40" a="1"/>
  <c r="F381" i="40" s="1"/>
  <c r="F382" i="40" a="1"/>
  <c r="F382" i="40" s="1"/>
  <c r="F383" i="40" a="1"/>
  <c r="F383" i="40" s="1"/>
  <c r="F384" i="40" a="1"/>
  <c r="F384" i="40" s="1"/>
  <c r="F385" i="40" a="1"/>
  <c r="F385" i="40" s="1"/>
  <c r="F386" i="40" a="1"/>
  <c r="F386" i="40" s="1"/>
  <c r="F387" i="40" a="1"/>
  <c r="F387" i="40" s="1"/>
  <c r="F388" i="40" a="1"/>
  <c r="F388" i="40" s="1"/>
  <c r="F389" i="40" a="1"/>
  <c r="F389" i="40" s="1"/>
  <c r="F390" i="40" a="1"/>
  <c r="F390" i="40" s="1"/>
  <c r="F391" i="40" a="1"/>
  <c r="F391" i="40" s="1"/>
  <c r="F392" i="40" a="1"/>
  <c r="F392" i="40" s="1"/>
  <c r="F393" i="40" a="1"/>
  <c r="F393" i="40" s="1"/>
  <c r="F394" i="40" a="1"/>
  <c r="F394" i="40" s="1"/>
  <c r="F395" i="40" a="1"/>
  <c r="F395" i="40" s="1"/>
  <c r="F396" i="40" a="1"/>
  <c r="F396" i="40" s="1"/>
  <c r="F397" i="40" a="1"/>
  <c r="F397" i="40" s="1"/>
  <c r="F398" i="40" a="1"/>
  <c r="F398" i="40" s="1"/>
  <c r="F399" i="40" a="1"/>
  <c r="F399" i="40" s="1"/>
  <c r="F400" i="40" a="1"/>
  <c r="F400" i="40" s="1"/>
  <c r="F401" i="40" a="1"/>
  <c r="F401" i="40" s="1"/>
  <c r="F402" i="40" a="1"/>
  <c r="F402" i="40" s="1"/>
  <c r="F3" i="40" a="1"/>
  <c r="F3" i="40" s="1"/>
  <c r="E4" i="40" a="1"/>
  <c r="E4" i="40" s="1"/>
  <c r="E5" i="40" a="1"/>
  <c r="E5" i="40" s="1"/>
  <c r="E6" i="40" a="1"/>
  <c r="E6" i="40" s="1"/>
  <c r="E7" i="40" a="1"/>
  <c r="E7" i="40" s="1"/>
  <c r="E8" i="40" a="1"/>
  <c r="E8" i="40" s="1"/>
  <c r="E9" i="40" a="1"/>
  <c r="E9" i="40" s="1"/>
  <c r="E10" i="40" a="1"/>
  <c r="E10" i="40" s="1"/>
  <c r="E11" i="40" a="1"/>
  <c r="E11" i="40" s="1"/>
  <c r="E12" i="40" a="1"/>
  <c r="E12" i="40" s="1"/>
  <c r="E13" i="40" a="1"/>
  <c r="E13" i="40" s="1"/>
  <c r="E14" i="40" a="1"/>
  <c r="E14" i="40" s="1"/>
  <c r="E15" i="40" a="1"/>
  <c r="E15" i="40" s="1"/>
  <c r="E16" i="40" a="1"/>
  <c r="E16" i="40" s="1"/>
  <c r="E17" i="40" a="1"/>
  <c r="E17" i="40" s="1"/>
  <c r="E18" i="40" a="1"/>
  <c r="E18" i="40" s="1"/>
  <c r="E19" i="40" a="1"/>
  <c r="E19" i="40" s="1"/>
  <c r="E20" i="40" a="1"/>
  <c r="E20" i="40" s="1"/>
  <c r="E21" i="40" a="1"/>
  <c r="E21" i="40" s="1"/>
  <c r="E22" i="40" a="1"/>
  <c r="E22" i="40" s="1"/>
  <c r="E23" i="40" a="1"/>
  <c r="E23" i="40" s="1"/>
  <c r="E24" i="40" a="1"/>
  <c r="E24" i="40" s="1"/>
  <c r="E25" i="40" a="1"/>
  <c r="E25" i="40" s="1"/>
  <c r="E26" i="40" a="1"/>
  <c r="E26" i="40" s="1"/>
  <c r="E27" i="40" a="1"/>
  <c r="E27" i="40" s="1"/>
  <c r="E28" i="40" a="1"/>
  <c r="E28" i="40" s="1"/>
  <c r="E29" i="40" a="1"/>
  <c r="E29" i="40" s="1"/>
  <c r="E30" i="40" a="1"/>
  <c r="E30" i="40" s="1"/>
  <c r="E31" i="40" a="1"/>
  <c r="E31" i="40" s="1"/>
  <c r="E32" i="40" a="1"/>
  <c r="E32" i="40" s="1"/>
  <c r="E33" i="40" a="1"/>
  <c r="E33" i="40" s="1"/>
  <c r="E34" i="40" a="1"/>
  <c r="E34" i="40" s="1"/>
  <c r="E35" i="40" a="1"/>
  <c r="E35" i="40" s="1"/>
  <c r="E36" i="40" a="1"/>
  <c r="E36" i="40" s="1"/>
  <c r="E37" i="40" a="1"/>
  <c r="E37" i="40" s="1"/>
  <c r="E38" i="40" a="1"/>
  <c r="E38" i="40" s="1"/>
  <c r="E39" i="40" a="1"/>
  <c r="E39" i="40" s="1"/>
  <c r="E40" i="40" a="1"/>
  <c r="E40" i="40" s="1"/>
  <c r="E41" i="40" a="1"/>
  <c r="E41" i="40" s="1"/>
  <c r="E42" i="40" a="1"/>
  <c r="E42" i="40" s="1"/>
  <c r="E43" i="40" a="1"/>
  <c r="E43" i="40" s="1"/>
  <c r="E44" i="40" a="1"/>
  <c r="E44" i="40" s="1"/>
  <c r="E45" i="40" a="1"/>
  <c r="E45" i="40" s="1"/>
  <c r="E46" i="40" a="1"/>
  <c r="E46" i="40" s="1"/>
  <c r="E47" i="40" a="1"/>
  <c r="E47" i="40" s="1"/>
  <c r="E48" i="40" a="1"/>
  <c r="E48" i="40" s="1"/>
  <c r="E49" i="40" a="1"/>
  <c r="E49" i="40" s="1"/>
  <c r="E50" i="40" a="1"/>
  <c r="E50" i="40" s="1"/>
  <c r="E51" i="40" a="1"/>
  <c r="E51" i="40" s="1"/>
  <c r="E52" i="40" a="1"/>
  <c r="E52" i="40" s="1"/>
  <c r="E53" i="40" a="1"/>
  <c r="E53" i="40" s="1"/>
  <c r="E54" i="40" a="1"/>
  <c r="E54" i="40" s="1"/>
  <c r="E55" i="40" a="1"/>
  <c r="E55" i="40" s="1"/>
  <c r="E56" i="40" a="1"/>
  <c r="E56" i="40" s="1"/>
  <c r="E57" i="40" a="1"/>
  <c r="E57" i="40" s="1"/>
  <c r="E58" i="40" a="1"/>
  <c r="E58" i="40" s="1"/>
  <c r="E59" i="40" a="1"/>
  <c r="E59" i="40" s="1"/>
  <c r="E60" i="40" a="1"/>
  <c r="E60" i="40" s="1"/>
  <c r="E61" i="40" a="1"/>
  <c r="E61" i="40" s="1"/>
  <c r="E62" i="40" a="1"/>
  <c r="E62" i="40" s="1"/>
  <c r="E63" i="40" a="1"/>
  <c r="E63" i="40" s="1"/>
  <c r="E64" i="40" a="1"/>
  <c r="E64" i="40" s="1"/>
  <c r="E65" i="40" a="1"/>
  <c r="E65" i="40" s="1"/>
  <c r="E66" i="40" a="1"/>
  <c r="E66" i="40" s="1"/>
  <c r="E67" i="40" a="1"/>
  <c r="E67" i="40" s="1"/>
  <c r="E68" i="40" a="1"/>
  <c r="E68" i="40" s="1"/>
  <c r="E69" i="40" a="1"/>
  <c r="E69" i="40" s="1"/>
  <c r="E70" i="40" a="1"/>
  <c r="E70" i="40" s="1"/>
  <c r="E71" i="40" a="1"/>
  <c r="E71" i="40" s="1"/>
  <c r="E72" i="40" a="1"/>
  <c r="E72" i="40" s="1"/>
  <c r="E73" i="40" a="1"/>
  <c r="E73" i="40" s="1"/>
  <c r="E74" i="40" a="1"/>
  <c r="E74" i="40" s="1"/>
  <c r="E75" i="40" a="1"/>
  <c r="E75" i="40" s="1"/>
  <c r="E76" i="40" a="1"/>
  <c r="E76" i="40" s="1"/>
  <c r="E77" i="40" a="1"/>
  <c r="E77" i="40" s="1"/>
  <c r="E78" i="40" a="1"/>
  <c r="E78" i="40" s="1"/>
  <c r="E79" i="40" a="1"/>
  <c r="E79" i="40" s="1"/>
  <c r="E80" i="40" a="1"/>
  <c r="E80" i="40" s="1"/>
  <c r="E81" i="40" a="1"/>
  <c r="E81" i="40" s="1"/>
  <c r="E82" i="40" a="1"/>
  <c r="E82" i="40" s="1"/>
  <c r="E83" i="40" a="1"/>
  <c r="E83" i="40" s="1"/>
  <c r="E84" i="40" a="1"/>
  <c r="E84" i="40" s="1"/>
  <c r="E85" i="40" a="1"/>
  <c r="E85" i="40" s="1"/>
  <c r="E86" i="40" a="1"/>
  <c r="E86" i="40" s="1"/>
  <c r="E87" i="40" a="1"/>
  <c r="E87" i="40" s="1"/>
  <c r="E88" i="40" a="1"/>
  <c r="E88" i="40" s="1"/>
  <c r="E89" i="40" a="1"/>
  <c r="E89" i="40" s="1"/>
  <c r="E90" i="40" a="1"/>
  <c r="E90" i="40" s="1"/>
  <c r="E91" i="40" a="1"/>
  <c r="E91" i="40" s="1"/>
  <c r="E92" i="40" a="1"/>
  <c r="E92" i="40" s="1"/>
  <c r="E93" i="40" a="1"/>
  <c r="E93" i="40" s="1"/>
  <c r="E94" i="40" a="1"/>
  <c r="E94" i="40" s="1"/>
  <c r="E95" i="40" a="1"/>
  <c r="E95" i="40" s="1"/>
  <c r="E96" i="40" a="1"/>
  <c r="E96" i="40" s="1"/>
  <c r="E97" i="40" a="1"/>
  <c r="E97" i="40" s="1"/>
  <c r="E98" i="40" a="1"/>
  <c r="E98" i="40" s="1"/>
  <c r="E99" i="40" a="1"/>
  <c r="E99" i="40" s="1"/>
  <c r="E100" i="40" a="1"/>
  <c r="E100" i="40" s="1"/>
  <c r="E101" i="40" a="1"/>
  <c r="E101" i="40" s="1"/>
  <c r="E102" i="40" a="1"/>
  <c r="E102" i="40" s="1"/>
  <c r="E103" i="40" a="1"/>
  <c r="E103" i="40" s="1"/>
  <c r="E104" i="40" a="1"/>
  <c r="E104" i="40" s="1"/>
  <c r="E105" i="40" a="1"/>
  <c r="E105" i="40" s="1"/>
  <c r="E106" i="40" a="1"/>
  <c r="E106" i="40" s="1"/>
  <c r="E107" i="40" a="1"/>
  <c r="E107" i="40" s="1"/>
  <c r="E108" i="40" a="1"/>
  <c r="E108" i="40" s="1"/>
  <c r="E109" i="40" a="1"/>
  <c r="E109" i="40" s="1"/>
  <c r="E110" i="40" a="1"/>
  <c r="E110" i="40" s="1"/>
  <c r="E111" i="40" a="1"/>
  <c r="E111" i="40" s="1"/>
  <c r="E112" i="40" a="1"/>
  <c r="E112" i="40" s="1"/>
  <c r="E113" i="40" a="1"/>
  <c r="E113" i="40" s="1"/>
  <c r="E114" i="40" a="1"/>
  <c r="E114" i="40" s="1"/>
  <c r="E115" i="40" a="1"/>
  <c r="E115" i="40" s="1"/>
  <c r="E116" i="40" a="1"/>
  <c r="E116" i="40" s="1"/>
  <c r="E117" i="40" a="1"/>
  <c r="E117" i="40" s="1"/>
  <c r="E118" i="40" a="1"/>
  <c r="E118" i="40" s="1"/>
  <c r="E119" i="40" a="1"/>
  <c r="E119" i="40" s="1"/>
  <c r="E120" i="40" a="1"/>
  <c r="E120" i="40" s="1"/>
  <c r="E121" i="40" a="1"/>
  <c r="E121" i="40" s="1"/>
  <c r="E122" i="40" a="1"/>
  <c r="E122" i="40" s="1"/>
  <c r="E123" i="40" a="1"/>
  <c r="E123" i="40" s="1"/>
  <c r="E124" i="40" a="1"/>
  <c r="E124" i="40" s="1"/>
  <c r="E125" i="40" a="1"/>
  <c r="E125" i="40" s="1"/>
  <c r="E126" i="40" a="1"/>
  <c r="E126" i="40" s="1"/>
  <c r="E127" i="40" a="1"/>
  <c r="E127" i="40" s="1"/>
  <c r="E128" i="40" a="1"/>
  <c r="E128" i="40" s="1"/>
  <c r="E129" i="40" a="1"/>
  <c r="E129" i="40" s="1"/>
  <c r="E130" i="40" a="1"/>
  <c r="E130" i="40" s="1"/>
  <c r="E131" i="40" a="1"/>
  <c r="E131" i="40" s="1"/>
  <c r="E132" i="40" a="1"/>
  <c r="E132" i="40" s="1"/>
  <c r="E133" i="40" a="1"/>
  <c r="E133" i="40" s="1"/>
  <c r="E134" i="40" a="1"/>
  <c r="E134" i="40" s="1"/>
  <c r="E135" i="40" a="1"/>
  <c r="E135" i="40" s="1"/>
  <c r="E136" i="40" a="1"/>
  <c r="E136" i="40" s="1"/>
  <c r="E137" i="40" a="1"/>
  <c r="E137" i="40" s="1"/>
  <c r="E138" i="40" a="1"/>
  <c r="E138" i="40" s="1"/>
  <c r="E139" i="40" a="1"/>
  <c r="E139" i="40" s="1"/>
  <c r="E140" i="40" a="1"/>
  <c r="E140" i="40" s="1"/>
  <c r="E141" i="40" a="1"/>
  <c r="E141" i="40" s="1"/>
  <c r="E142" i="40" a="1"/>
  <c r="E142" i="40" s="1"/>
  <c r="E143" i="40" a="1"/>
  <c r="E143" i="40" s="1"/>
  <c r="E144" i="40" a="1"/>
  <c r="E144" i="40" s="1"/>
  <c r="E145" i="40" a="1"/>
  <c r="E145" i="40" s="1"/>
  <c r="E146" i="40" a="1"/>
  <c r="E146" i="40" s="1"/>
  <c r="E147" i="40" a="1"/>
  <c r="E147" i="40" s="1"/>
  <c r="E148" i="40" a="1"/>
  <c r="E148" i="40" s="1"/>
  <c r="E149" i="40" a="1"/>
  <c r="E149" i="40" s="1"/>
  <c r="E150" i="40" a="1"/>
  <c r="E150" i="40" s="1"/>
  <c r="E151" i="40" a="1"/>
  <c r="E151" i="40" s="1"/>
  <c r="E152" i="40" a="1"/>
  <c r="E152" i="40" s="1"/>
  <c r="E153" i="40" a="1"/>
  <c r="E153" i="40" s="1"/>
  <c r="E154" i="40" a="1"/>
  <c r="E154" i="40" s="1"/>
  <c r="E155" i="40" a="1"/>
  <c r="E155" i="40" s="1"/>
  <c r="E156" i="40" a="1"/>
  <c r="E156" i="40" s="1"/>
  <c r="E157" i="40" a="1"/>
  <c r="E157" i="40" s="1"/>
  <c r="E158" i="40" a="1"/>
  <c r="E158" i="40" s="1"/>
  <c r="E159" i="40" a="1"/>
  <c r="E159" i="40" s="1"/>
  <c r="E160" i="40" a="1"/>
  <c r="E160" i="40" s="1"/>
  <c r="E161" i="40" a="1"/>
  <c r="E161" i="40" s="1"/>
  <c r="E162" i="40" a="1"/>
  <c r="E162" i="40" s="1"/>
  <c r="E163" i="40" a="1"/>
  <c r="E163" i="40" s="1"/>
  <c r="E164" i="40" a="1"/>
  <c r="E164" i="40" s="1"/>
  <c r="E165" i="40" a="1"/>
  <c r="E165" i="40" s="1"/>
  <c r="E166" i="40" a="1"/>
  <c r="E166" i="40" s="1"/>
  <c r="E167" i="40" a="1"/>
  <c r="E167" i="40" s="1"/>
  <c r="E168" i="40" a="1"/>
  <c r="E168" i="40" s="1"/>
  <c r="E169" i="40" a="1"/>
  <c r="E169" i="40" s="1"/>
  <c r="E170" i="40" a="1"/>
  <c r="E170" i="40" s="1"/>
  <c r="E171" i="40" a="1"/>
  <c r="E171" i="40" s="1"/>
  <c r="E172" i="40" a="1"/>
  <c r="E172" i="40" s="1"/>
  <c r="E173" i="40" a="1"/>
  <c r="E173" i="40" s="1"/>
  <c r="E174" i="40" a="1"/>
  <c r="E174" i="40" s="1"/>
  <c r="E175" i="40" a="1"/>
  <c r="E175" i="40" s="1"/>
  <c r="E176" i="40" a="1"/>
  <c r="E176" i="40" s="1"/>
  <c r="E177" i="40" a="1"/>
  <c r="E177" i="40" s="1"/>
  <c r="E178" i="40" a="1"/>
  <c r="E178" i="40" s="1"/>
  <c r="E179" i="40" a="1"/>
  <c r="E179" i="40" s="1"/>
  <c r="E180" i="40" a="1"/>
  <c r="E180" i="40" s="1"/>
  <c r="E181" i="40" a="1"/>
  <c r="E181" i="40" s="1"/>
  <c r="E182" i="40" a="1"/>
  <c r="E182" i="40" s="1"/>
  <c r="E183" i="40" a="1"/>
  <c r="E183" i="40" s="1"/>
  <c r="E184" i="40" a="1"/>
  <c r="E184" i="40" s="1"/>
  <c r="E185" i="40" a="1"/>
  <c r="E185" i="40" s="1"/>
  <c r="E186" i="40" a="1"/>
  <c r="E186" i="40" s="1"/>
  <c r="E187" i="40" a="1"/>
  <c r="E187" i="40" s="1"/>
  <c r="E188" i="40" a="1"/>
  <c r="E188" i="40" s="1"/>
  <c r="E189" i="40" a="1"/>
  <c r="E189" i="40" s="1"/>
  <c r="E190" i="40" a="1"/>
  <c r="E190" i="40" s="1"/>
  <c r="E191" i="40" a="1"/>
  <c r="E191" i="40" s="1"/>
  <c r="E192" i="40" a="1"/>
  <c r="E192" i="40" s="1"/>
  <c r="E193" i="40" a="1"/>
  <c r="E193" i="40" s="1"/>
  <c r="E194" i="40" a="1"/>
  <c r="E194" i="40" s="1"/>
  <c r="E195" i="40" a="1"/>
  <c r="E195" i="40" s="1"/>
  <c r="E196" i="40" a="1"/>
  <c r="E196" i="40" s="1"/>
  <c r="E197" i="40" a="1"/>
  <c r="E197" i="40" s="1"/>
  <c r="E198" i="40" a="1"/>
  <c r="E198" i="40" s="1"/>
  <c r="E199" i="40" a="1"/>
  <c r="E199" i="40" s="1"/>
  <c r="E200" i="40" a="1"/>
  <c r="E200" i="40" s="1"/>
  <c r="E201" i="40" a="1"/>
  <c r="E201" i="40" s="1"/>
  <c r="E202" i="40" a="1"/>
  <c r="E202" i="40" s="1"/>
  <c r="E203" i="40" a="1"/>
  <c r="E203" i="40" s="1"/>
  <c r="E204" i="40" a="1"/>
  <c r="E204" i="40" s="1"/>
  <c r="E205" i="40" a="1"/>
  <c r="E205" i="40" s="1"/>
  <c r="E206" i="40" a="1"/>
  <c r="E206" i="40" s="1"/>
  <c r="E207" i="40" a="1"/>
  <c r="E207" i="40" s="1"/>
  <c r="E208" i="40" a="1"/>
  <c r="E208" i="40" s="1"/>
  <c r="E209" i="40" a="1"/>
  <c r="E209" i="40" s="1"/>
  <c r="E210" i="40" a="1"/>
  <c r="E210" i="40" s="1"/>
  <c r="E211" i="40" a="1"/>
  <c r="E211" i="40" s="1"/>
  <c r="E212" i="40" a="1"/>
  <c r="E212" i="40" s="1"/>
  <c r="E213" i="40" a="1"/>
  <c r="E213" i="40" s="1"/>
  <c r="E214" i="40" a="1"/>
  <c r="E214" i="40" s="1"/>
  <c r="E215" i="40" a="1"/>
  <c r="E215" i="40" s="1"/>
  <c r="E216" i="40" a="1"/>
  <c r="E216" i="40" s="1"/>
  <c r="E217" i="40" a="1"/>
  <c r="E217" i="40" s="1"/>
  <c r="E218" i="40" a="1"/>
  <c r="E218" i="40" s="1"/>
  <c r="E219" i="40" a="1"/>
  <c r="E219" i="40" s="1"/>
  <c r="E220" i="40" a="1"/>
  <c r="E220" i="40" s="1"/>
  <c r="E221" i="40" a="1"/>
  <c r="E221" i="40" s="1"/>
  <c r="E222" i="40" a="1"/>
  <c r="E222" i="40" s="1"/>
  <c r="E223" i="40" a="1"/>
  <c r="E223" i="40" s="1"/>
  <c r="E224" i="40" a="1"/>
  <c r="E224" i="40" s="1"/>
  <c r="E225" i="40" a="1"/>
  <c r="E225" i="40" s="1"/>
  <c r="E226" i="40" a="1"/>
  <c r="E226" i="40" s="1"/>
  <c r="E227" i="40" a="1"/>
  <c r="E227" i="40" s="1"/>
  <c r="E228" i="40" a="1"/>
  <c r="E228" i="40" s="1"/>
  <c r="E229" i="40" a="1"/>
  <c r="E229" i="40" s="1"/>
  <c r="E230" i="40" a="1"/>
  <c r="E230" i="40" s="1"/>
  <c r="E231" i="40" a="1"/>
  <c r="E231" i="40" s="1"/>
  <c r="E232" i="40" a="1"/>
  <c r="E232" i="40" s="1"/>
  <c r="E233" i="40" a="1"/>
  <c r="E233" i="40" s="1"/>
  <c r="E234" i="40" a="1"/>
  <c r="E234" i="40" s="1"/>
  <c r="E235" i="40" a="1"/>
  <c r="E235" i="40" s="1"/>
  <c r="E236" i="40" a="1"/>
  <c r="E236" i="40" s="1"/>
  <c r="E237" i="40" a="1"/>
  <c r="E237" i="40" s="1"/>
  <c r="E238" i="40" a="1"/>
  <c r="E238" i="40" s="1"/>
  <c r="E239" i="40" a="1"/>
  <c r="E239" i="40" s="1"/>
  <c r="E240" i="40" a="1"/>
  <c r="E240" i="40" s="1"/>
  <c r="E241" i="40" a="1"/>
  <c r="E241" i="40" s="1"/>
  <c r="E242" i="40" a="1"/>
  <c r="E242" i="40" s="1"/>
  <c r="E243" i="40" a="1"/>
  <c r="E243" i="40" s="1"/>
  <c r="E244" i="40" a="1"/>
  <c r="E244" i="40" s="1"/>
  <c r="E245" i="40" a="1"/>
  <c r="E245" i="40" s="1"/>
  <c r="E246" i="40" a="1"/>
  <c r="E246" i="40" s="1"/>
  <c r="E247" i="40" a="1"/>
  <c r="E247" i="40" s="1"/>
  <c r="E248" i="40" a="1"/>
  <c r="E248" i="40" s="1"/>
  <c r="E249" i="40" a="1"/>
  <c r="E249" i="40" s="1"/>
  <c r="E250" i="40" a="1"/>
  <c r="E250" i="40" s="1"/>
  <c r="E251" i="40" a="1"/>
  <c r="E251" i="40" s="1"/>
  <c r="E252" i="40" a="1"/>
  <c r="E252" i="40" s="1"/>
  <c r="E253" i="40" a="1"/>
  <c r="E253" i="40" s="1"/>
  <c r="E254" i="40" a="1"/>
  <c r="E254" i="40" s="1"/>
  <c r="E255" i="40" a="1"/>
  <c r="E255" i="40" s="1"/>
  <c r="E256" i="40" a="1"/>
  <c r="E256" i="40" s="1"/>
  <c r="E257" i="40" a="1"/>
  <c r="E257" i="40" s="1"/>
  <c r="E258" i="40" a="1"/>
  <c r="E258" i="40" s="1"/>
  <c r="E259" i="40" a="1"/>
  <c r="E259" i="40" s="1"/>
  <c r="E260" i="40" a="1"/>
  <c r="E260" i="40" s="1"/>
  <c r="E261" i="40" a="1"/>
  <c r="E261" i="40" s="1"/>
  <c r="E262" i="40" a="1"/>
  <c r="E262" i="40" s="1"/>
  <c r="E263" i="40" a="1"/>
  <c r="E263" i="40" s="1"/>
  <c r="E264" i="40" a="1"/>
  <c r="E264" i="40" s="1"/>
  <c r="E265" i="40" a="1"/>
  <c r="E265" i="40" s="1"/>
  <c r="E266" i="40" a="1"/>
  <c r="E266" i="40" s="1"/>
  <c r="E267" i="40" a="1"/>
  <c r="E267" i="40" s="1"/>
  <c r="E268" i="40" a="1"/>
  <c r="E268" i="40" s="1"/>
  <c r="E269" i="40" a="1"/>
  <c r="E269" i="40" s="1"/>
  <c r="E270" i="40" a="1"/>
  <c r="E270" i="40" s="1"/>
  <c r="E271" i="40" a="1"/>
  <c r="E271" i="40" s="1"/>
  <c r="E272" i="40" a="1"/>
  <c r="E272" i="40" s="1"/>
  <c r="E273" i="40" a="1"/>
  <c r="E273" i="40" s="1"/>
  <c r="E274" i="40" a="1"/>
  <c r="E274" i="40" s="1"/>
  <c r="E275" i="40" a="1"/>
  <c r="E275" i="40" s="1"/>
  <c r="E276" i="40" a="1"/>
  <c r="E276" i="40" s="1"/>
  <c r="E277" i="40" a="1"/>
  <c r="E277" i="40" s="1"/>
  <c r="E278" i="40" a="1"/>
  <c r="E278" i="40" s="1"/>
  <c r="E279" i="40" a="1"/>
  <c r="E279" i="40" s="1"/>
  <c r="E280" i="40" a="1"/>
  <c r="E280" i="40" s="1"/>
  <c r="E281" i="40" a="1"/>
  <c r="E281" i="40" s="1"/>
  <c r="E282" i="40" a="1"/>
  <c r="E282" i="40" s="1"/>
  <c r="E283" i="40" a="1"/>
  <c r="E283" i="40" s="1"/>
  <c r="E284" i="40" a="1"/>
  <c r="E284" i="40" s="1"/>
  <c r="E285" i="40" a="1"/>
  <c r="E285" i="40" s="1"/>
  <c r="E286" i="40" a="1"/>
  <c r="E286" i="40" s="1"/>
  <c r="E287" i="40" a="1"/>
  <c r="E287" i="40" s="1"/>
  <c r="E288" i="40" a="1"/>
  <c r="E288" i="40" s="1"/>
  <c r="E289" i="40" a="1"/>
  <c r="E289" i="40" s="1"/>
  <c r="E290" i="40" a="1"/>
  <c r="E290" i="40" s="1"/>
  <c r="E291" i="40" a="1"/>
  <c r="E291" i="40" s="1"/>
  <c r="E292" i="40" a="1"/>
  <c r="E292" i="40" s="1"/>
  <c r="E293" i="40" a="1"/>
  <c r="E293" i="40" s="1"/>
  <c r="E294" i="40" a="1"/>
  <c r="E294" i="40" s="1"/>
  <c r="E295" i="40" a="1"/>
  <c r="E295" i="40" s="1"/>
  <c r="E296" i="40" a="1"/>
  <c r="E296" i="40" s="1"/>
  <c r="E297" i="40" a="1"/>
  <c r="E297" i="40" s="1"/>
  <c r="E298" i="40" a="1"/>
  <c r="E298" i="40" s="1"/>
  <c r="E299" i="40" a="1"/>
  <c r="E299" i="40" s="1"/>
  <c r="E300" i="40" a="1"/>
  <c r="E300" i="40" s="1"/>
  <c r="E301" i="40" a="1"/>
  <c r="E301" i="40" s="1"/>
  <c r="E302" i="40" a="1"/>
  <c r="E302" i="40" s="1"/>
  <c r="E303" i="40" a="1"/>
  <c r="E303" i="40" s="1"/>
  <c r="E304" i="40" a="1"/>
  <c r="E304" i="40" s="1"/>
  <c r="E305" i="40" a="1"/>
  <c r="E305" i="40" s="1"/>
  <c r="E306" i="40" a="1"/>
  <c r="E306" i="40" s="1"/>
  <c r="E307" i="40" a="1"/>
  <c r="E307" i="40" s="1"/>
  <c r="E308" i="40" a="1"/>
  <c r="E308" i="40" s="1"/>
  <c r="E309" i="40" a="1"/>
  <c r="E309" i="40" s="1"/>
  <c r="E310" i="40" a="1"/>
  <c r="E310" i="40" s="1"/>
  <c r="E311" i="40" a="1"/>
  <c r="E311" i="40" s="1"/>
  <c r="E312" i="40" a="1"/>
  <c r="E312" i="40" s="1"/>
  <c r="E313" i="40" a="1"/>
  <c r="E313" i="40" s="1"/>
  <c r="E314" i="40" a="1"/>
  <c r="E314" i="40" s="1"/>
  <c r="E315" i="40" a="1"/>
  <c r="E315" i="40" s="1"/>
  <c r="E316" i="40" a="1"/>
  <c r="E316" i="40" s="1"/>
  <c r="E317" i="40" a="1"/>
  <c r="E317" i="40" s="1"/>
  <c r="E318" i="40" a="1"/>
  <c r="E318" i="40" s="1"/>
  <c r="E319" i="40" a="1"/>
  <c r="E319" i="40" s="1"/>
  <c r="E320" i="40" a="1"/>
  <c r="E320" i="40" s="1"/>
  <c r="E321" i="40" a="1"/>
  <c r="E321" i="40" s="1"/>
  <c r="E322" i="40" a="1"/>
  <c r="E322" i="40" s="1"/>
  <c r="E323" i="40" a="1"/>
  <c r="E323" i="40" s="1"/>
  <c r="E324" i="40" a="1"/>
  <c r="E324" i="40" s="1"/>
  <c r="E325" i="40" a="1"/>
  <c r="E325" i="40" s="1"/>
  <c r="E326" i="40" a="1"/>
  <c r="E326" i="40" s="1"/>
  <c r="E327" i="40" a="1"/>
  <c r="E327" i="40" s="1"/>
  <c r="E328" i="40" a="1"/>
  <c r="E328" i="40" s="1"/>
  <c r="E329" i="40" a="1"/>
  <c r="E329" i="40" s="1"/>
  <c r="E330" i="40" a="1"/>
  <c r="E330" i="40" s="1"/>
  <c r="E331" i="40" a="1"/>
  <c r="E331" i="40" s="1"/>
  <c r="E332" i="40" a="1"/>
  <c r="E332" i="40" s="1"/>
  <c r="E333" i="40" a="1"/>
  <c r="E333" i="40" s="1"/>
  <c r="E334" i="40" a="1"/>
  <c r="E334" i="40" s="1"/>
  <c r="E335" i="40" a="1"/>
  <c r="E335" i="40" s="1"/>
  <c r="E336" i="40" a="1"/>
  <c r="E336" i="40" s="1"/>
  <c r="E337" i="40" a="1"/>
  <c r="E337" i="40" s="1"/>
  <c r="E338" i="40" a="1"/>
  <c r="E338" i="40" s="1"/>
  <c r="E339" i="40" a="1"/>
  <c r="E339" i="40" s="1"/>
  <c r="E340" i="40" a="1"/>
  <c r="E340" i="40" s="1"/>
  <c r="E341" i="40" a="1"/>
  <c r="E341" i="40" s="1"/>
  <c r="E342" i="40" a="1"/>
  <c r="E342" i="40" s="1"/>
  <c r="E343" i="40" a="1"/>
  <c r="E343" i="40" s="1"/>
  <c r="E344" i="40" a="1"/>
  <c r="E344" i="40" s="1"/>
  <c r="E345" i="40" a="1"/>
  <c r="E345" i="40" s="1"/>
  <c r="E346" i="40" a="1"/>
  <c r="E346" i="40" s="1"/>
  <c r="E347" i="40" a="1"/>
  <c r="E347" i="40" s="1"/>
  <c r="E348" i="40" a="1"/>
  <c r="E348" i="40" s="1"/>
  <c r="E349" i="40" a="1"/>
  <c r="E349" i="40" s="1"/>
  <c r="E350" i="40" a="1"/>
  <c r="E350" i="40" s="1"/>
  <c r="E351" i="40" a="1"/>
  <c r="E351" i="40" s="1"/>
  <c r="E352" i="40" a="1"/>
  <c r="E352" i="40" s="1"/>
  <c r="E353" i="40" a="1"/>
  <c r="E353" i="40" s="1"/>
  <c r="E354" i="40" a="1"/>
  <c r="E354" i="40" s="1"/>
  <c r="E355" i="40" a="1"/>
  <c r="E355" i="40" s="1"/>
  <c r="E356" i="40" a="1"/>
  <c r="E356" i="40" s="1"/>
  <c r="E357" i="40" a="1"/>
  <c r="E357" i="40" s="1"/>
  <c r="E358" i="40" a="1"/>
  <c r="E358" i="40" s="1"/>
  <c r="E359" i="40" a="1"/>
  <c r="E359" i="40" s="1"/>
  <c r="E360" i="40" a="1"/>
  <c r="E360" i="40" s="1"/>
  <c r="E361" i="40" a="1"/>
  <c r="E361" i="40" s="1"/>
  <c r="E362" i="40" a="1"/>
  <c r="E362" i="40" s="1"/>
  <c r="E363" i="40" a="1"/>
  <c r="E363" i="40" s="1"/>
  <c r="E364" i="40" a="1"/>
  <c r="E364" i="40" s="1"/>
  <c r="E365" i="40" a="1"/>
  <c r="E365" i="40" s="1"/>
  <c r="E366" i="40" a="1"/>
  <c r="E366" i="40" s="1"/>
  <c r="E367" i="40" a="1"/>
  <c r="E367" i="40" s="1"/>
  <c r="E368" i="40" a="1"/>
  <c r="E368" i="40" s="1"/>
  <c r="E369" i="40" a="1"/>
  <c r="E369" i="40" s="1"/>
  <c r="E370" i="40" a="1"/>
  <c r="E370" i="40" s="1"/>
  <c r="E371" i="40" a="1"/>
  <c r="E371" i="40" s="1"/>
  <c r="E372" i="40" a="1"/>
  <c r="E372" i="40" s="1"/>
  <c r="E373" i="40" a="1"/>
  <c r="E373" i="40" s="1"/>
  <c r="E374" i="40" a="1"/>
  <c r="E374" i="40" s="1"/>
  <c r="E375" i="40" a="1"/>
  <c r="E375" i="40" s="1"/>
  <c r="E376" i="40" a="1"/>
  <c r="E376" i="40" s="1"/>
  <c r="E377" i="40" a="1"/>
  <c r="E377" i="40" s="1"/>
  <c r="E378" i="40" a="1"/>
  <c r="E378" i="40" s="1"/>
  <c r="E379" i="40" a="1"/>
  <c r="E379" i="40" s="1"/>
  <c r="E380" i="40" a="1"/>
  <c r="E380" i="40" s="1"/>
  <c r="E381" i="40" a="1"/>
  <c r="E381" i="40" s="1"/>
  <c r="E382" i="40" a="1"/>
  <c r="E382" i="40" s="1"/>
  <c r="E383" i="40" a="1"/>
  <c r="E383" i="40" s="1"/>
  <c r="E384" i="40" a="1"/>
  <c r="E384" i="40" s="1"/>
  <c r="E385" i="40" a="1"/>
  <c r="E385" i="40" s="1"/>
  <c r="E386" i="40" a="1"/>
  <c r="E386" i="40" s="1"/>
  <c r="E387" i="40" a="1"/>
  <c r="E387" i="40" s="1"/>
  <c r="E388" i="40" a="1"/>
  <c r="E388" i="40" s="1"/>
  <c r="E389" i="40" a="1"/>
  <c r="E389" i="40" s="1"/>
  <c r="E390" i="40" a="1"/>
  <c r="E390" i="40" s="1"/>
  <c r="E391" i="40" a="1"/>
  <c r="E391" i="40" s="1"/>
  <c r="E392" i="40" a="1"/>
  <c r="E392" i="40" s="1"/>
  <c r="E393" i="40" a="1"/>
  <c r="E393" i="40" s="1"/>
  <c r="E394" i="40" a="1"/>
  <c r="E394" i="40" s="1"/>
  <c r="E395" i="40" a="1"/>
  <c r="E395" i="40" s="1"/>
  <c r="E396" i="40" a="1"/>
  <c r="E396" i="40" s="1"/>
  <c r="E397" i="40" a="1"/>
  <c r="E397" i="40" s="1"/>
  <c r="E398" i="40" a="1"/>
  <c r="E398" i="40" s="1"/>
  <c r="E399" i="40" a="1"/>
  <c r="E399" i="40" s="1"/>
  <c r="E400" i="40" a="1"/>
  <c r="E400" i="40" s="1"/>
  <c r="E401" i="40" a="1"/>
  <c r="E401" i="40" s="1"/>
  <c r="E402" i="40" a="1"/>
  <c r="E402" i="40" s="1"/>
  <c r="E3" i="40" a="1"/>
  <c r="E3" i="40" s="1"/>
  <c r="D4" i="40" a="1"/>
  <c r="D4" i="40" s="1"/>
  <c r="D5" i="40" a="1"/>
  <c r="D5" i="40" s="1"/>
  <c r="D6" i="40" a="1"/>
  <c r="D6" i="40" s="1"/>
  <c r="D7" i="40" a="1"/>
  <c r="D7" i="40" s="1"/>
  <c r="D8" i="40" a="1"/>
  <c r="D8" i="40" s="1"/>
  <c r="D9" i="40" a="1"/>
  <c r="D9" i="40" s="1"/>
  <c r="D10" i="40" a="1"/>
  <c r="D10" i="40" s="1"/>
  <c r="D11" i="40" a="1"/>
  <c r="D11" i="40" s="1"/>
  <c r="D12" i="40" a="1"/>
  <c r="D12" i="40" s="1"/>
  <c r="D13" i="40" a="1"/>
  <c r="D13" i="40" s="1"/>
  <c r="D14" i="40" a="1"/>
  <c r="D14" i="40" s="1"/>
  <c r="D15" i="40" a="1"/>
  <c r="D15" i="40" s="1"/>
  <c r="D16" i="40" a="1"/>
  <c r="D16" i="40" s="1"/>
  <c r="D17" i="40" a="1"/>
  <c r="D17" i="40" s="1"/>
  <c r="D18" i="40" a="1"/>
  <c r="D18" i="40" s="1"/>
  <c r="D19" i="40" a="1"/>
  <c r="D19" i="40" s="1"/>
  <c r="D20" i="40" a="1"/>
  <c r="D20" i="40" s="1"/>
  <c r="D21" i="40" a="1"/>
  <c r="D21" i="40" s="1"/>
  <c r="D22" i="40" a="1"/>
  <c r="D22" i="40" s="1"/>
  <c r="D23" i="40" a="1"/>
  <c r="D23" i="40" s="1"/>
  <c r="D24" i="40" a="1"/>
  <c r="D24" i="40" s="1"/>
  <c r="D25" i="40" a="1"/>
  <c r="D25" i="40" s="1"/>
  <c r="D26" i="40" a="1"/>
  <c r="D26" i="40" s="1"/>
  <c r="D27" i="40" a="1"/>
  <c r="D27" i="40" s="1"/>
  <c r="D28" i="40" a="1"/>
  <c r="D28" i="40" s="1"/>
  <c r="D29" i="40" a="1"/>
  <c r="D29" i="40" s="1"/>
  <c r="D30" i="40" a="1"/>
  <c r="D30" i="40" s="1"/>
  <c r="D31" i="40" a="1"/>
  <c r="D31" i="40" s="1"/>
  <c r="D32" i="40" a="1"/>
  <c r="D32" i="40" s="1"/>
  <c r="D33" i="40" a="1"/>
  <c r="D33" i="40" s="1"/>
  <c r="D34" i="40" a="1"/>
  <c r="D34" i="40" s="1"/>
  <c r="D35" i="40" a="1"/>
  <c r="D35" i="40" s="1"/>
  <c r="D36" i="40" a="1"/>
  <c r="D36" i="40" s="1"/>
  <c r="D37" i="40" a="1"/>
  <c r="D37" i="40" s="1"/>
  <c r="D38" i="40" a="1"/>
  <c r="D38" i="40" s="1"/>
  <c r="D39" i="40" a="1"/>
  <c r="D39" i="40" s="1"/>
  <c r="D40" i="40" a="1"/>
  <c r="D40" i="40" s="1"/>
  <c r="D41" i="40" a="1"/>
  <c r="D41" i="40" s="1"/>
  <c r="D42" i="40" a="1"/>
  <c r="D42" i="40" s="1"/>
  <c r="D43" i="40" a="1"/>
  <c r="D43" i="40" s="1"/>
  <c r="D44" i="40" a="1"/>
  <c r="D44" i="40" s="1"/>
  <c r="D45" i="40" a="1"/>
  <c r="D45" i="40" s="1"/>
  <c r="D46" i="40" a="1"/>
  <c r="D46" i="40" s="1"/>
  <c r="D47" i="40" a="1"/>
  <c r="D47" i="40" s="1"/>
  <c r="D48" i="40" a="1"/>
  <c r="D48" i="40" s="1"/>
  <c r="D49" i="40" a="1"/>
  <c r="D49" i="40" s="1"/>
  <c r="D50" i="40" a="1"/>
  <c r="D50" i="40" s="1"/>
  <c r="D51" i="40" a="1"/>
  <c r="D51" i="40" s="1"/>
  <c r="D52" i="40" a="1"/>
  <c r="D52" i="40" s="1"/>
  <c r="D53" i="40" a="1"/>
  <c r="D53" i="40" s="1"/>
  <c r="D54" i="40" a="1"/>
  <c r="D54" i="40" s="1"/>
  <c r="D55" i="40" a="1"/>
  <c r="D55" i="40" s="1"/>
  <c r="D56" i="40" a="1"/>
  <c r="D56" i="40" s="1"/>
  <c r="D57" i="40" a="1"/>
  <c r="D57" i="40" s="1"/>
  <c r="D58" i="40" a="1"/>
  <c r="D58" i="40" s="1"/>
  <c r="D59" i="40" a="1"/>
  <c r="D59" i="40" s="1"/>
  <c r="D60" i="40" a="1"/>
  <c r="D60" i="40" s="1"/>
  <c r="D61" i="40" a="1"/>
  <c r="D61" i="40" s="1"/>
  <c r="D62" i="40" a="1"/>
  <c r="D62" i="40" s="1"/>
  <c r="D63" i="40" a="1"/>
  <c r="D63" i="40" s="1"/>
  <c r="D64" i="40" a="1"/>
  <c r="D64" i="40" s="1"/>
  <c r="D65" i="40" a="1"/>
  <c r="D65" i="40" s="1"/>
  <c r="D66" i="40" a="1"/>
  <c r="D66" i="40" s="1"/>
  <c r="D67" i="40" a="1"/>
  <c r="D67" i="40" s="1"/>
  <c r="D68" i="40" a="1"/>
  <c r="D68" i="40" s="1"/>
  <c r="D69" i="40" a="1"/>
  <c r="D69" i="40" s="1"/>
  <c r="D70" i="40" a="1"/>
  <c r="D70" i="40" s="1"/>
  <c r="D71" i="40" a="1"/>
  <c r="D71" i="40" s="1"/>
  <c r="D72" i="40" a="1"/>
  <c r="D72" i="40" s="1"/>
  <c r="D73" i="40" a="1"/>
  <c r="D73" i="40" s="1"/>
  <c r="D74" i="40" a="1"/>
  <c r="D74" i="40" s="1"/>
  <c r="D75" i="40" a="1"/>
  <c r="D75" i="40" s="1"/>
  <c r="D76" i="40" a="1"/>
  <c r="D76" i="40" s="1"/>
  <c r="D77" i="40" a="1"/>
  <c r="D77" i="40" s="1"/>
  <c r="D78" i="40" a="1"/>
  <c r="D78" i="40" s="1"/>
  <c r="D79" i="40" a="1"/>
  <c r="D79" i="40" s="1"/>
  <c r="D80" i="40" a="1"/>
  <c r="D80" i="40" s="1"/>
  <c r="D81" i="40" a="1"/>
  <c r="D81" i="40" s="1"/>
  <c r="D82" i="40" a="1"/>
  <c r="D82" i="40" s="1"/>
  <c r="D83" i="40" a="1"/>
  <c r="D83" i="40" s="1"/>
  <c r="D84" i="40" a="1"/>
  <c r="D84" i="40" s="1"/>
  <c r="D85" i="40" a="1"/>
  <c r="D85" i="40" s="1"/>
  <c r="D86" i="40" a="1"/>
  <c r="D86" i="40" s="1"/>
  <c r="D87" i="40" a="1"/>
  <c r="D87" i="40" s="1"/>
  <c r="D88" i="40" a="1"/>
  <c r="D88" i="40" s="1"/>
  <c r="D89" i="40" a="1"/>
  <c r="D89" i="40" s="1"/>
  <c r="D90" i="40" a="1"/>
  <c r="D90" i="40" s="1"/>
  <c r="D91" i="40" a="1"/>
  <c r="D91" i="40" s="1"/>
  <c r="D92" i="40" a="1"/>
  <c r="D92" i="40" s="1"/>
  <c r="D93" i="40" a="1"/>
  <c r="D93" i="40" s="1"/>
  <c r="D94" i="40" a="1"/>
  <c r="D94" i="40" s="1"/>
  <c r="D95" i="40" a="1"/>
  <c r="D95" i="40" s="1"/>
  <c r="D96" i="40" a="1"/>
  <c r="D96" i="40" s="1"/>
  <c r="D97" i="40" a="1"/>
  <c r="D97" i="40" s="1"/>
  <c r="D98" i="40" a="1"/>
  <c r="D98" i="40" s="1"/>
  <c r="D99" i="40" a="1"/>
  <c r="D99" i="40" s="1"/>
  <c r="D100" i="40" a="1"/>
  <c r="D100" i="40" s="1"/>
  <c r="D101" i="40" a="1"/>
  <c r="D101" i="40" s="1"/>
  <c r="D102" i="40" a="1"/>
  <c r="D102" i="40" s="1"/>
  <c r="D103" i="40" a="1"/>
  <c r="D103" i="40" s="1"/>
  <c r="D104" i="40" a="1"/>
  <c r="D104" i="40" s="1"/>
  <c r="D105" i="40" a="1"/>
  <c r="D105" i="40" s="1"/>
  <c r="D106" i="40" a="1"/>
  <c r="D106" i="40" s="1"/>
  <c r="D107" i="40" a="1"/>
  <c r="D107" i="40" s="1"/>
  <c r="D108" i="40" a="1"/>
  <c r="D108" i="40" s="1"/>
  <c r="D109" i="40" a="1"/>
  <c r="D109" i="40" s="1"/>
  <c r="D110" i="40" a="1"/>
  <c r="D110" i="40" s="1"/>
  <c r="D111" i="40" a="1"/>
  <c r="D111" i="40" s="1"/>
  <c r="D112" i="40" a="1"/>
  <c r="D112" i="40" s="1"/>
  <c r="D113" i="40" a="1"/>
  <c r="D113" i="40" s="1"/>
  <c r="D114" i="40" a="1"/>
  <c r="D114" i="40" s="1"/>
  <c r="D115" i="40" a="1"/>
  <c r="D115" i="40" s="1"/>
  <c r="D116" i="40" a="1"/>
  <c r="D116" i="40" s="1"/>
  <c r="D117" i="40" a="1"/>
  <c r="D117" i="40" s="1"/>
  <c r="D118" i="40" a="1"/>
  <c r="D118" i="40" s="1"/>
  <c r="D119" i="40" a="1"/>
  <c r="D119" i="40" s="1"/>
  <c r="D120" i="40" a="1"/>
  <c r="D120" i="40" s="1"/>
  <c r="D121" i="40" a="1"/>
  <c r="D121" i="40" s="1"/>
  <c r="D122" i="40" a="1"/>
  <c r="D122" i="40" s="1"/>
  <c r="D123" i="40" a="1"/>
  <c r="D123" i="40" s="1"/>
  <c r="D124" i="40" a="1"/>
  <c r="D124" i="40" s="1"/>
  <c r="D125" i="40" a="1"/>
  <c r="D125" i="40" s="1"/>
  <c r="D126" i="40" a="1"/>
  <c r="D126" i="40" s="1"/>
  <c r="D127" i="40" a="1"/>
  <c r="D127" i="40" s="1"/>
  <c r="D128" i="40" a="1"/>
  <c r="D128" i="40" s="1"/>
  <c r="D129" i="40" a="1"/>
  <c r="D129" i="40" s="1"/>
  <c r="D130" i="40" a="1"/>
  <c r="D130" i="40" s="1"/>
  <c r="D131" i="40" a="1"/>
  <c r="D131" i="40" s="1"/>
  <c r="D132" i="40" a="1"/>
  <c r="D132" i="40" s="1"/>
  <c r="D133" i="40" a="1"/>
  <c r="D133" i="40" s="1"/>
  <c r="D134" i="40" a="1"/>
  <c r="D134" i="40" s="1"/>
  <c r="D135" i="40" a="1"/>
  <c r="D135" i="40" s="1"/>
  <c r="D136" i="40" a="1"/>
  <c r="D136" i="40" s="1"/>
  <c r="D137" i="40" a="1"/>
  <c r="D137" i="40" s="1"/>
  <c r="D138" i="40" a="1"/>
  <c r="D138" i="40" s="1"/>
  <c r="D139" i="40" a="1"/>
  <c r="D139" i="40" s="1"/>
  <c r="D140" i="40" a="1"/>
  <c r="D140" i="40" s="1"/>
  <c r="D141" i="40" a="1"/>
  <c r="D141" i="40" s="1"/>
  <c r="D142" i="40" a="1"/>
  <c r="D142" i="40" s="1"/>
  <c r="D143" i="40" a="1"/>
  <c r="D143" i="40" s="1"/>
  <c r="D144" i="40" a="1"/>
  <c r="D144" i="40" s="1"/>
  <c r="D145" i="40" a="1"/>
  <c r="D145" i="40" s="1"/>
  <c r="D146" i="40" a="1"/>
  <c r="D146" i="40" s="1"/>
  <c r="D147" i="40" a="1"/>
  <c r="D147" i="40" s="1"/>
  <c r="D148" i="40" a="1"/>
  <c r="D148" i="40" s="1"/>
  <c r="D149" i="40" a="1"/>
  <c r="D149" i="40" s="1"/>
  <c r="D150" i="40" a="1"/>
  <c r="D150" i="40" s="1"/>
  <c r="D151" i="40" a="1"/>
  <c r="D151" i="40" s="1"/>
  <c r="D152" i="40" a="1"/>
  <c r="D152" i="40" s="1"/>
  <c r="D153" i="40" a="1"/>
  <c r="D153" i="40" s="1"/>
  <c r="D154" i="40" a="1"/>
  <c r="D154" i="40" s="1"/>
  <c r="D155" i="40" a="1"/>
  <c r="D155" i="40" s="1"/>
  <c r="D156" i="40" a="1"/>
  <c r="D156" i="40" s="1"/>
  <c r="D157" i="40" a="1"/>
  <c r="D157" i="40" s="1"/>
  <c r="D158" i="40" a="1"/>
  <c r="D158" i="40" s="1"/>
  <c r="D159" i="40" a="1"/>
  <c r="D159" i="40" s="1"/>
  <c r="D160" i="40" a="1"/>
  <c r="D160" i="40" s="1"/>
  <c r="D161" i="40" a="1"/>
  <c r="D161" i="40" s="1"/>
  <c r="D162" i="40" a="1"/>
  <c r="D162" i="40" s="1"/>
  <c r="D163" i="40" a="1"/>
  <c r="D163" i="40" s="1"/>
  <c r="D164" i="40" a="1"/>
  <c r="D164" i="40" s="1"/>
  <c r="D165" i="40" a="1"/>
  <c r="D165" i="40" s="1"/>
  <c r="D166" i="40" a="1"/>
  <c r="D166" i="40" s="1"/>
  <c r="D167" i="40" a="1"/>
  <c r="D167" i="40" s="1"/>
  <c r="D168" i="40" a="1"/>
  <c r="D168" i="40" s="1"/>
  <c r="D169" i="40" a="1"/>
  <c r="D169" i="40" s="1"/>
  <c r="D170" i="40" a="1"/>
  <c r="D170" i="40" s="1"/>
  <c r="D171" i="40" a="1"/>
  <c r="D171" i="40" s="1"/>
  <c r="D172" i="40" a="1"/>
  <c r="D172" i="40" s="1"/>
  <c r="D173" i="40" a="1"/>
  <c r="D173" i="40" s="1"/>
  <c r="D174" i="40" a="1"/>
  <c r="D174" i="40" s="1"/>
  <c r="D175" i="40" a="1"/>
  <c r="D175" i="40" s="1"/>
  <c r="D176" i="40" a="1"/>
  <c r="D176" i="40" s="1"/>
  <c r="D177" i="40" a="1"/>
  <c r="D177" i="40" s="1"/>
  <c r="D178" i="40" a="1"/>
  <c r="D178" i="40" s="1"/>
  <c r="D179" i="40" a="1"/>
  <c r="D179" i="40" s="1"/>
  <c r="D180" i="40" a="1"/>
  <c r="D180" i="40" s="1"/>
  <c r="D181" i="40" a="1"/>
  <c r="D181" i="40" s="1"/>
  <c r="D182" i="40" a="1"/>
  <c r="D182" i="40" s="1"/>
  <c r="D183" i="40" a="1"/>
  <c r="D183" i="40" s="1"/>
  <c r="D184" i="40" a="1"/>
  <c r="D184" i="40" s="1"/>
  <c r="D185" i="40" a="1"/>
  <c r="D185" i="40" s="1"/>
  <c r="D186" i="40" a="1"/>
  <c r="D186" i="40" s="1"/>
  <c r="D187" i="40" a="1"/>
  <c r="D187" i="40" s="1"/>
  <c r="D188" i="40" a="1"/>
  <c r="D188" i="40" s="1"/>
  <c r="D189" i="40" a="1"/>
  <c r="D189" i="40" s="1"/>
  <c r="D190" i="40" a="1"/>
  <c r="D190" i="40" s="1"/>
  <c r="D191" i="40" a="1"/>
  <c r="D191" i="40" s="1"/>
  <c r="D192" i="40" a="1"/>
  <c r="D192" i="40" s="1"/>
  <c r="D193" i="40" a="1"/>
  <c r="D193" i="40" s="1"/>
  <c r="D194" i="40" a="1"/>
  <c r="D194" i="40" s="1"/>
  <c r="D195" i="40" a="1"/>
  <c r="D195" i="40" s="1"/>
  <c r="D196" i="40" a="1"/>
  <c r="D196" i="40" s="1"/>
  <c r="D197" i="40" a="1"/>
  <c r="D197" i="40" s="1"/>
  <c r="D198" i="40" a="1"/>
  <c r="D198" i="40" s="1"/>
  <c r="D199" i="40" a="1"/>
  <c r="D199" i="40" s="1"/>
  <c r="D200" i="40" a="1"/>
  <c r="D200" i="40" s="1"/>
  <c r="D201" i="40" a="1"/>
  <c r="D201" i="40" s="1"/>
  <c r="D202" i="40" a="1"/>
  <c r="D202" i="40" s="1"/>
  <c r="D203" i="40" a="1"/>
  <c r="D203" i="40" s="1"/>
  <c r="D204" i="40" a="1"/>
  <c r="D204" i="40" s="1"/>
  <c r="D205" i="40" a="1"/>
  <c r="D205" i="40" s="1"/>
  <c r="D206" i="40" a="1"/>
  <c r="D206" i="40" s="1"/>
  <c r="D207" i="40" a="1"/>
  <c r="D207" i="40" s="1"/>
  <c r="D208" i="40" a="1"/>
  <c r="D208" i="40" s="1"/>
  <c r="D209" i="40" a="1"/>
  <c r="D209" i="40" s="1"/>
  <c r="D210" i="40" a="1"/>
  <c r="D210" i="40" s="1"/>
  <c r="D211" i="40" a="1"/>
  <c r="D211" i="40" s="1"/>
  <c r="D212" i="40" a="1"/>
  <c r="D212" i="40" s="1"/>
  <c r="D213" i="40" a="1"/>
  <c r="D213" i="40" s="1"/>
  <c r="D214" i="40" a="1"/>
  <c r="D214" i="40" s="1"/>
  <c r="D215" i="40" a="1"/>
  <c r="D215" i="40" s="1"/>
  <c r="D216" i="40" a="1"/>
  <c r="D216" i="40" s="1"/>
  <c r="D217" i="40" a="1"/>
  <c r="D217" i="40" s="1"/>
  <c r="D218" i="40" a="1"/>
  <c r="D218" i="40" s="1"/>
  <c r="D219" i="40" a="1"/>
  <c r="D219" i="40" s="1"/>
  <c r="D220" i="40" a="1"/>
  <c r="D220" i="40" s="1"/>
  <c r="D221" i="40" a="1"/>
  <c r="D221" i="40" s="1"/>
  <c r="D222" i="40" a="1"/>
  <c r="D222" i="40" s="1"/>
  <c r="D223" i="40" a="1"/>
  <c r="D223" i="40" s="1"/>
  <c r="D224" i="40" a="1"/>
  <c r="D224" i="40" s="1"/>
  <c r="D225" i="40" a="1"/>
  <c r="D225" i="40" s="1"/>
  <c r="D226" i="40" a="1"/>
  <c r="D226" i="40" s="1"/>
  <c r="D227" i="40" a="1"/>
  <c r="D227" i="40" s="1"/>
  <c r="D228" i="40" a="1"/>
  <c r="D228" i="40" s="1"/>
  <c r="D229" i="40" a="1"/>
  <c r="D229" i="40" s="1"/>
  <c r="D230" i="40" a="1"/>
  <c r="D230" i="40" s="1"/>
  <c r="D231" i="40" a="1"/>
  <c r="D231" i="40" s="1"/>
  <c r="D232" i="40" a="1"/>
  <c r="D232" i="40" s="1"/>
  <c r="D233" i="40" a="1"/>
  <c r="D233" i="40" s="1"/>
  <c r="D234" i="40" a="1"/>
  <c r="D234" i="40" s="1"/>
  <c r="D235" i="40" a="1"/>
  <c r="D235" i="40" s="1"/>
  <c r="D236" i="40" a="1"/>
  <c r="D236" i="40" s="1"/>
  <c r="D237" i="40" a="1"/>
  <c r="D237" i="40" s="1"/>
  <c r="D238" i="40" a="1"/>
  <c r="D238" i="40" s="1"/>
  <c r="D239" i="40" a="1"/>
  <c r="D239" i="40" s="1"/>
  <c r="D240" i="40" a="1"/>
  <c r="D240" i="40" s="1"/>
  <c r="D241" i="40" a="1"/>
  <c r="D241" i="40" s="1"/>
  <c r="D242" i="40" a="1"/>
  <c r="D242" i="40" s="1"/>
  <c r="D243" i="40" a="1"/>
  <c r="D243" i="40" s="1"/>
  <c r="D244" i="40" a="1"/>
  <c r="D244" i="40" s="1"/>
  <c r="D245" i="40" a="1"/>
  <c r="D245" i="40" s="1"/>
  <c r="D246" i="40" a="1"/>
  <c r="D246" i="40" s="1"/>
  <c r="D247" i="40" a="1"/>
  <c r="D247" i="40" s="1"/>
  <c r="D248" i="40" a="1"/>
  <c r="D248" i="40" s="1"/>
  <c r="D249" i="40" a="1"/>
  <c r="D249" i="40" s="1"/>
  <c r="D250" i="40" a="1"/>
  <c r="D250" i="40" s="1"/>
  <c r="D251" i="40" a="1"/>
  <c r="D251" i="40" s="1"/>
  <c r="D252" i="40" a="1"/>
  <c r="D252" i="40" s="1"/>
  <c r="D253" i="40" a="1"/>
  <c r="D253" i="40" s="1"/>
  <c r="D254" i="40" a="1"/>
  <c r="D254" i="40" s="1"/>
  <c r="D255" i="40" a="1"/>
  <c r="D255" i="40" s="1"/>
  <c r="D256" i="40" a="1"/>
  <c r="D256" i="40" s="1"/>
  <c r="D257" i="40" a="1"/>
  <c r="D257" i="40" s="1"/>
  <c r="D258" i="40" a="1"/>
  <c r="D258" i="40" s="1"/>
  <c r="D259" i="40" a="1"/>
  <c r="D259" i="40" s="1"/>
  <c r="D260" i="40" a="1"/>
  <c r="D260" i="40" s="1"/>
  <c r="D261" i="40" a="1"/>
  <c r="D261" i="40" s="1"/>
  <c r="D262" i="40" a="1"/>
  <c r="D262" i="40" s="1"/>
  <c r="D263" i="40" a="1"/>
  <c r="D263" i="40" s="1"/>
  <c r="D264" i="40" a="1"/>
  <c r="D264" i="40" s="1"/>
  <c r="D265" i="40" a="1"/>
  <c r="D265" i="40" s="1"/>
  <c r="D266" i="40" a="1"/>
  <c r="D266" i="40" s="1"/>
  <c r="D267" i="40" a="1"/>
  <c r="D267" i="40" s="1"/>
  <c r="D268" i="40" a="1"/>
  <c r="D268" i="40" s="1"/>
  <c r="D269" i="40" a="1"/>
  <c r="D269" i="40" s="1"/>
  <c r="D270" i="40" a="1"/>
  <c r="D270" i="40" s="1"/>
  <c r="D271" i="40" a="1"/>
  <c r="D271" i="40" s="1"/>
  <c r="D272" i="40" a="1"/>
  <c r="D272" i="40" s="1"/>
  <c r="D273" i="40" a="1"/>
  <c r="D273" i="40" s="1"/>
  <c r="D274" i="40" a="1"/>
  <c r="D274" i="40" s="1"/>
  <c r="D275" i="40" a="1"/>
  <c r="D275" i="40" s="1"/>
  <c r="D276" i="40" a="1"/>
  <c r="D276" i="40" s="1"/>
  <c r="D277" i="40" a="1"/>
  <c r="D277" i="40" s="1"/>
  <c r="D278" i="40" a="1"/>
  <c r="D278" i="40" s="1"/>
  <c r="D279" i="40" a="1"/>
  <c r="D279" i="40" s="1"/>
  <c r="D280" i="40" a="1"/>
  <c r="D280" i="40" s="1"/>
  <c r="D281" i="40" a="1"/>
  <c r="D281" i="40" s="1"/>
  <c r="D282" i="40" a="1"/>
  <c r="D282" i="40" s="1"/>
  <c r="D283" i="40" a="1"/>
  <c r="D283" i="40" s="1"/>
  <c r="D284" i="40" a="1"/>
  <c r="D284" i="40" s="1"/>
  <c r="D285" i="40" a="1"/>
  <c r="D285" i="40" s="1"/>
  <c r="D286" i="40" a="1"/>
  <c r="D286" i="40" s="1"/>
  <c r="D287" i="40" a="1"/>
  <c r="D287" i="40" s="1"/>
  <c r="D288" i="40" a="1"/>
  <c r="D288" i="40" s="1"/>
  <c r="D289" i="40" a="1"/>
  <c r="D289" i="40" s="1"/>
  <c r="D290" i="40" a="1"/>
  <c r="D290" i="40" s="1"/>
  <c r="D291" i="40" a="1"/>
  <c r="D291" i="40" s="1"/>
  <c r="D292" i="40" a="1"/>
  <c r="D292" i="40" s="1"/>
  <c r="D293" i="40" a="1"/>
  <c r="D293" i="40" s="1"/>
  <c r="D294" i="40" a="1"/>
  <c r="D294" i="40" s="1"/>
  <c r="D295" i="40" a="1"/>
  <c r="D295" i="40" s="1"/>
  <c r="D296" i="40" a="1"/>
  <c r="D296" i="40" s="1"/>
  <c r="D297" i="40" a="1"/>
  <c r="D297" i="40" s="1"/>
  <c r="D298" i="40" a="1"/>
  <c r="D298" i="40" s="1"/>
  <c r="D299" i="40" a="1"/>
  <c r="D299" i="40" s="1"/>
  <c r="D300" i="40" a="1"/>
  <c r="D300" i="40" s="1"/>
  <c r="D301" i="40" a="1"/>
  <c r="D301" i="40" s="1"/>
  <c r="D302" i="40" a="1"/>
  <c r="D302" i="40" s="1"/>
  <c r="D303" i="40" a="1"/>
  <c r="D303" i="40" s="1"/>
  <c r="D304" i="40" a="1"/>
  <c r="D304" i="40" s="1"/>
  <c r="D305" i="40" a="1"/>
  <c r="D305" i="40" s="1"/>
  <c r="D306" i="40" a="1"/>
  <c r="D306" i="40" s="1"/>
  <c r="D307" i="40" a="1"/>
  <c r="D307" i="40" s="1"/>
  <c r="D308" i="40" a="1"/>
  <c r="D308" i="40" s="1"/>
  <c r="D309" i="40" a="1"/>
  <c r="D309" i="40" s="1"/>
  <c r="D310" i="40" a="1"/>
  <c r="D310" i="40" s="1"/>
  <c r="D311" i="40" a="1"/>
  <c r="D311" i="40" s="1"/>
  <c r="D312" i="40" a="1"/>
  <c r="D312" i="40" s="1"/>
  <c r="D313" i="40" a="1"/>
  <c r="D313" i="40" s="1"/>
  <c r="D314" i="40" a="1"/>
  <c r="D314" i="40" s="1"/>
  <c r="D315" i="40" a="1"/>
  <c r="D315" i="40" s="1"/>
  <c r="D316" i="40" a="1"/>
  <c r="D316" i="40" s="1"/>
  <c r="D317" i="40" a="1"/>
  <c r="D317" i="40" s="1"/>
  <c r="D318" i="40" a="1"/>
  <c r="D318" i="40" s="1"/>
  <c r="D319" i="40" a="1"/>
  <c r="D319" i="40" s="1"/>
  <c r="D320" i="40" a="1"/>
  <c r="D320" i="40" s="1"/>
  <c r="D321" i="40" a="1"/>
  <c r="D321" i="40" s="1"/>
  <c r="D322" i="40" a="1"/>
  <c r="D322" i="40" s="1"/>
  <c r="D323" i="40" a="1"/>
  <c r="D323" i="40" s="1"/>
  <c r="D324" i="40" a="1"/>
  <c r="D324" i="40" s="1"/>
  <c r="D325" i="40" a="1"/>
  <c r="D325" i="40" s="1"/>
  <c r="D326" i="40" a="1"/>
  <c r="D326" i="40" s="1"/>
  <c r="D327" i="40" a="1"/>
  <c r="D327" i="40" s="1"/>
  <c r="D328" i="40" a="1"/>
  <c r="D328" i="40" s="1"/>
  <c r="D329" i="40" a="1"/>
  <c r="D329" i="40" s="1"/>
  <c r="D330" i="40" a="1"/>
  <c r="D330" i="40" s="1"/>
  <c r="D331" i="40" a="1"/>
  <c r="D331" i="40" s="1"/>
  <c r="D332" i="40" a="1"/>
  <c r="D332" i="40" s="1"/>
  <c r="D333" i="40" a="1"/>
  <c r="D333" i="40" s="1"/>
  <c r="D334" i="40" a="1"/>
  <c r="D334" i="40" s="1"/>
  <c r="D335" i="40" a="1"/>
  <c r="D335" i="40" s="1"/>
  <c r="D336" i="40" a="1"/>
  <c r="D336" i="40" s="1"/>
  <c r="D337" i="40" a="1"/>
  <c r="D337" i="40" s="1"/>
  <c r="D338" i="40" a="1"/>
  <c r="D338" i="40" s="1"/>
  <c r="D339" i="40" a="1"/>
  <c r="D339" i="40" s="1"/>
  <c r="D340" i="40" a="1"/>
  <c r="D340" i="40" s="1"/>
  <c r="D341" i="40" a="1"/>
  <c r="D341" i="40" s="1"/>
  <c r="D342" i="40" a="1"/>
  <c r="D342" i="40" s="1"/>
  <c r="D343" i="40" a="1"/>
  <c r="D343" i="40" s="1"/>
  <c r="D344" i="40" a="1"/>
  <c r="D344" i="40" s="1"/>
  <c r="D345" i="40" a="1"/>
  <c r="D345" i="40" s="1"/>
  <c r="D346" i="40" a="1"/>
  <c r="D346" i="40" s="1"/>
  <c r="D347" i="40" a="1"/>
  <c r="D347" i="40" s="1"/>
  <c r="D348" i="40" a="1"/>
  <c r="D348" i="40" s="1"/>
  <c r="D349" i="40" a="1"/>
  <c r="D349" i="40" s="1"/>
  <c r="D350" i="40" a="1"/>
  <c r="D350" i="40" s="1"/>
  <c r="D351" i="40" a="1"/>
  <c r="D351" i="40" s="1"/>
  <c r="D352" i="40" a="1"/>
  <c r="D352" i="40" s="1"/>
  <c r="D353" i="40" a="1"/>
  <c r="D353" i="40" s="1"/>
  <c r="D354" i="40" a="1"/>
  <c r="D354" i="40" s="1"/>
  <c r="D355" i="40" a="1"/>
  <c r="D355" i="40" s="1"/>
  <c r="D356" i="40" a="1"/>
  <c r="D356" i="40" s="1"/>
  <c r="D357" i="40" a="1"/>
  <c r="D357" i="40" s="1"/>
  <c r="D358" i="40" a="1"/>
  <c r="D358" i="40" s="1"/>
  <c r="D359" i="40" a="1"/>
  <c r="D359" i="40" s="1"/>
  <c r="D360" i="40" a="1"/>
  <c r="D360" i="40" s="1"/>
  <c r="D361" i="40" a="1"/>
  <c r="D361" i="40" s="1"/>
  <c r="D362" i="40" a="1"/>
  <c r="D362" i="40" s="1"/>
  <c r="D363" i="40" a="1"/>
  <c r="D363" i="40" s="1"/>
  <c r="D364" i="40" a="1"/>
  <c r="D364" i="40" s="1"/>
  <c r="D365" i="40" a="1"/>
  <c r="D365" i="40" s="1"/>
  <c r="D366" i="40" a="1"/>
  <c r="D366" i="40" s="1"/>
  <c r="D367" i="40" a="1"/>
  <c r="D367" i="40" s="1"/>
  <c r="D368" i="40" a="1"/>
  <c r="D368" i="40" s="1"/>
  <c r="D369" i="40" a="1"/>
  <c r="D369" i="40" s="1"/>
  <c r="D370" i="40" a="1"/>
  <c r="D370" i="40" s="1"/>
  <c r="D371" i="40" a="1"/>
  <c r="D371" i="40" s="1"/>
  <c r="D372" i="40" a="1"/>
  <c r="D372" i="40" s="1"/>
  <c r="D373" i="40" a="1"/>
  <c r="D373" i="40" s="1"/>
  <c r="D374" i="40" a="1"/>
  <c r="D374" i="40" s="1"/>
  <c r="D375" i="40" a="1"/>
  <c r="D375" i="40" s="1"/>
  <c r="D376" i="40" a="1"/>
  <c r="D376" i="40" s="1"/>
  <c r="D377" i="40" a="1"/>
  <c r="D377" i="40" s="1"/>
  <c r="D378" i="40" a="1"/>
  <c r="D378" i="40" s="1"/>
  <c r="D379" i="40" a="1"/>
  <c r="D379" i="40" s="1"/>
  <c r="D380" i="40" a="1"/>
  <c r="D380" i="40" s="1"/>
  <c r="D381" i="40" a="1"/>
  <c r="D381" i="40" s="1"/>
  <c r="D382" i="40" a="1"/>
  <c r="D382" i="40" s="1"/>
  <c r="D383" i="40" a="1"/>
  <c r="D383" i="40" s="1"/>
  <c r="D384" i="40" a="1"/>
  <c r="D384" i="40" s="1"/>
  <c r="D385" i="40" a="1"/>
  <c r="D385" i="40" s="1"/>
  <c r="D386" i="40" a="1"/>
  <c r="D386" i="40" s="1"/>
  <c r="D387" i="40" a="1"/>
  <c r="D387" i="40" s="1"/>
  <c r="D388" i="40" a="1"/>
  <c r="D388" i="40" s="1"/>
  <c r="D389" i="40" a="1"/>
  <c r="D389" i="40" s="1"/>
  <c r="D390" i="40" a="1"/>
  <c r="D390" i="40" s="1"/>
  <c r="D391" i="40" a="1"/>
  <c r="D391" i="40" s="1"/>
  <c r="D392" i="40" a="1"/>
  <c r="D392" i="40" s="1"/>
  <c r="D393" i="40" a="1"/>
  <c r="D393" i="40" s="1"/>
  <c r="D394" i="40" a="1"/>
  <c r="D394" i="40" s="1"/>
  <c r="D395" i="40" a="1"/>
  <c r="D395" i="40" s="1"/>
  <c r="D396" i="40" a="1"/>
  <c r="D396" i="40" s="1"/>
  <c r="D397" i="40" a="1"/>
  <c r="D397" i="40" s="1"/>
  <c r="D398" i="40" a="1"/>
  <c r="D398" i="40" s="1"/>
  <c r="D399" i="40" a="1"/>
  <c r="D399" i="40" s="1"/>
  <c r="D400" i="40" a="1"/>
  <c r="D400" i="40" s="1"/>
  <c r="D401" i="40" a="1"/>
  <c r="D401" i="40" s="1"/>
  <c r="D402" i="40" a="1"/>
  <c r="D402" i="40" s="1"/>
  <c r="D3" i="40" a="1"/>
  <c r="D3" i="40" s="1"/>
  <c r="C4" i="40" a="1"/>
  <c r="C4" i="40" s="1"/>
  <c r="C5" i="40" a="1"/>
  <c r="C5" i="40" s="1"/>
  <c r="C6" i="40" a="1"/>
  <c r="C6" i="40" s="1"/>
  <c r="C7" i="40" a="1"/>
  <c r="C7" i="40" s="1"/>
  <c r="C8" i="40" a="1"/>
  <c r="C8" i="40" s="1"/>
  <c r="C9" i="40" a="1"/>
  <c r="C9" i="40" s="1"/>
  <c r="C10" i="40" a="1"/>
  <c r="C10" i="40" s="1"/>
  <c r="C11" i="40" a="1"/>
  <c r="C11" i="40" s="1"/>
  <c r="C12" i="40" a="1"/>
  <c r="C12" i="40" s="1"/>
  <c r="C13" i="40" a="1"/>
  <c r="C13" i="40" s="1"/>
  <c r="C14" i="40" a="1"/>
  <c r="C14" i="40" s="1"/>
  <c r="C15" i="40" a="1"/>
  <c r="C15" i="40" s="1"/>
  <c r="C16" i="40" a="1"/>
  <c r="C16" i="40" s="1"/>
  <c r="C17" i="40" a="1"/>
  <c r="C17" i="40" s="1"/>
  <c r="C18" i="40" a="1"/>
  <c r="C18" i="40" s="1"/>
  <c r="C19" i="40" a="1"/>
  <c r="C19" i="40" s="1"/>
  <c r="C20" i="40" a="1"/>
  <c r="C20" i="40" s="1"/>
  <c r="C21" i="40" a="1"/>
  <c r="C21" i="40" s="1"/>
  <c r="C22" i="40" a="1"/>
  <c r="C22" i="40" s="1"/>
  <c r="C23" i="40" a="1"/>
  <c r="C23" i="40" s="1"/>
  <c r="C24" i="40" a="1"/>
  <c r="C24" i="40" s="1"/>
  <c r="C25" i="40" a="1"/>
  <c r="C25" i="40" s="1"/>
  <c r="C26" i="40" a="1"/>
  <c r="C26" i="40" s="1"/>
  <c r="C27" i="40" a="1"/>
  <c r="C27" i="40" s="1"/>
  <c r="C28" i="40" a="1"/>
  <c r="C28" i="40" s="1"/>
  <c r="C29" i="40" a="1"/>
  <c r="C29" i="40" s="1"/>
  <c r="C30" i="40" a="1"/>
  <c r="C30" i="40" s="1"/>
  <c r="C31" i="40" a="1"/>
  <c r="C31" i="40" s="1"/>
  <c r="C32" i="40" a="1"/>
  <c r="C32" i="40" s="1"/>
  <c r="C33" i="40" a="1"/>
  <c r="C33" i="40" s="1"/>
  <c r="C34" i="40" a="1"/>
  <c r="C34" i="40" s="1"/>
  <c r="C35" i="40" a="1"/>
  <c r="C35" i="40" s="1"/>
  <c r="C36" i="40" a="1"/>
  <c r="C36" i="40" s="1"/>
  <c r="C37" i="40" a="1"/>
  <c r="C37" i="40" s="1"/>
  <c r="C38" i="40" a="1"/>
  <c r="C38" i="40" s="1"/>
  <c r="C39" i="40" a="1"/>
  <c r="C39" i="40" s="1"/>
  <c r="C40" i="40" a="1"/>
  <c r="C40" i="40" s="1"/>
  <c r="C41" i="40" a="1"/>
  <c r="C41" i="40" s="1"/>
  <c r="C42" i="40" a="1"/>
  <c r="C42" i="40" s="1"/>
  <c r="C43" i="40" a="1"/>
  <c r="C43" i="40" s="1"/>
  <c r="C44" i="40" a="1"/>
  <c r="C44" i="40" s="1"/>
  <c r="C45" i="40" a="1"/>
  <c r="C45" i="40" s="1"/>
  <c r="C46" i="40" a="1"/>
  <c r="C46" i="40" s="1"/>
  <c r="C47" i="40" a="1"/>
  <c r="C47" i="40" s="1"/>
  <c r="C48" i="40" a="1"/>
  <c r="C48" i="40" s="1"/>
  <c r="C49" i="40" a="1"/>
  <c r="C49" i="40" s="1"/>
  <c r="C50" i="40" a="1"/>
  <c r="C50" i="40" s="1"/>
  <c r="C51" i="40" a="1"/>
  <c r="C51" i="40" s="1"/>
  <c r="C52" i="40" a="1"/>
  <c r="C52" i="40" s="1"/>
  <c r="C53" i="40" a="1"/>
  <c r="C53" i="40" s="1"/>
  <c r="C54" i="40" a="1"/>
  <c r="C54" i="40" s="1"/>
  <c r="C55" i="40" a="1"/>
  <c r="C55" i="40" s="1"/>
  <c r="C56" i="40" a="1"/>
  <c r="C56" i="40" s="1"/>
  <c r="C57" i="40" a="1"/>
  <c r="C57" i="40" s="1"/>
  <c r="C58" i="40" a="1"/>
  <c r="C58" i="40" s="1"/>
  <c r="C59" i="40" a="1"/>
  <c r="C59" i="40" s="1"/>
  <c r="C60" i="40" a="1"/>
  <c r="C60" i="40" s="1"/>
  <c r="C61" i="40" a="1"/>
  <c r="C61" i="40" s="1"/>
  <c r="C62" i="40" a="1"/>
  <c r="C62" i="40" s="1"/>
  <c r="C63" i="40" a="1"/>
  <c r="C63" i="40" s="1"/>
  <c r="C64" i="40" a="1"/>
  <c r="C64" i="40" s="1"/>
  <c r="C65" i="40" a="1"/>
  <c r="C65" i="40" s="1"/>
  <c r="C66" i="40" a="1"/>
  <c r="C66" i="40" s="1"/>
  <c r="C67" i="40" a="1"/>
  <c r="C67" i="40" s="1"/>
  <c r="C68" i="40" a="1"/>
  <c r="C68" i="40" s="1"/>
  <c r="C69" i="40" a="1"/>
  <c r="C69" i="40" s="1"/>
  <c r="C70" i="40" a="1"/>
  <c r="C70" i="40" s="1"/>
  <c r="C71" i="40" a="1"/>
  <c r="C71" i="40" s="1"/>
  <c r="C72" i="40" a="1"/>
  <c r="C72" i="40" s="1"/>
  <c r="C73" i="40" a="1"/>
  <c r="C73" i="40" s="1"/>
  <c r="C74" i="40" a="1"/>
  <c r="C74" i="40" s="1"/>
  <c r="C75" i="40" a="1"/>
  <c r="C75" i="40" s="1"/>
  <c r="C76" i="40" a="1"/>
  <c r="C76" i="40" s="1"/>
  <c r="C77" i="40" a="1"/>
  <c r="C77" i="40" s="1"/>
  <c r="C78" i="40" a="1"/>
  <c r="C78" i="40" s="1"/>
  <c r="C79" i="40" a="1"/>
  <c r="C79" i="40" s="1"/>
  <c r="C80" i="40" a="1"/>
  <c r="C80" i="40" s="1"/>
  <c r="C81" i="40" a="1"/>
  <c r="C81" i="40" s="1"/>
  <c r="C82" i="40" a="1"/>
  <c r="C82" i="40" s="1"/>
  <c r="C83" i="40" a="1"/>
  <c r="C83" i="40" s="1"/>
  <c r="C84" i="40" a="1"/>
  <c r="C84" i="40" s="1"/>
  <c r="C85" i="40" a="1"/>
  <c r="C85" i="40" s="1"/>
  <c r="C86" i="40" a="1"/>
  <c r="C86" i="40" s="1"/>
  <c r="C87" i="40" a="1"/>
  <c r="C87" i="40" s="1"/>
  <c r="C88" i="40" a="1"/>
  <c r="C88" i="40" s="1"/>
  <c r="C89" i="40" a="1"/>
  <c r="C89" i="40" s="1"/>
  <c r="C90" i="40" a="1"/>
  <c r="C90" i="40" s="1"/>
  <c r="C91" i="40" a="1"/>
  <c r="C91" i="40" s="1"/>
  <c r="C92" i="40" a="1"/>
  <c r="C92" i="40" s="1"/>
  <c r="C93" i="40" a="1"/>
  <c r="C93" i="40" s="1"/>
  <c r="C94" i="40" a="1"/>
  <c r="C94" i="40" s="1"/>
  <c r="C95" i="40" a="1"/>
  <c r="C95" i="40" s="1"/>
  <c r="C96" i="40" a="1"/>
  <c r="C96" i="40" s="1"/>
  <c r="C97" i="40" a="1"/>
  <c r="C97" i="40" s="1"/>
  <c r="C98" i="40" a="1"/>
  <c r="C98" i="40" s="1"/>
  <c r="C99" i="40" a="1"/>
  <c r="C99" i="40" s="1"/>
  <c r="C100" i="40" a="1"/>
  <c r="C100" i="40" s="1"/>
  <c r="C101" i="40" a="1"/>
  <c r="C101" i="40" s="1"/>
  <c r="C102" i="40" a="1"/>
  <c r="C102" i="40" s="1"/>
  <c r="C103" i="40" a="1"/>
  <c r="C103" i="40" s="1"/>
  <c r="C104" i="40" a="1"/>
  <c r="C104" i="40" s="1"/>
  <c r="C105" i="40" a="1"/>
  <c r="C105" i="40" s="1"/>
  <c r="C106" i="40" a="1"/>
  <c r="C106" i="40" s="1"/>
  <c r="C107" i="40" a="1"/>
  <c r="C107" i="40" s="1"/>
  <c r="C108" i="40" a="1"/>
  <c r="C108" i="40" s="1"/>
  <c r="C109" i="40" a="1"/>
  <c r="C109" i="40" s="1"/>
  <c r="C110" i="40" a="1"/>
  <c r="C110" i="40" s="1"/>
  <c r="C111" i="40" a="1"/>
  <c r="C111" i="40" s="1"/>
  <c r="C112" i="40" a="1"/>
  <c r="C112" i="40" s="1"/>
  <c r="C113" i="40" a="1"/>
  <c r="C113" i="40" s="1"/>
  <c r="C114" i="40" a="1"/>
  <c r="C114" i="40" s="1"/>
  <c r="C115" i="40" a="1"/>
  <c r="C115" i="40" s="1"/>
  <c r="C116" i="40" a="1"/>
  <c r="C116" i="40" s="1"/>
  <c r="C117" i="40" a="1"/>
  <c r="C117" i="40" s="1"/>
  <c r="C118" i="40" a="1"/>
  <c r="C118" i="40" s="1"/>
  <c r="C119" i="40" a="1"/>
  <c r="C119" i="40" s="1"/>
  <c r="C120" i="40" a="1"/>
  <c r="C120" i="40" s="1"/>
  <c r="C121" i="40" a="1"/>
  <c r="C121" i="40" s="1"/>
  <c r="C122" i="40" a="1"/>
  <c r="C122" i="40" s="1"/>
  <c r="C123" i="40" a="1"/>
  <c r="C123" i="40" s="1"/>
  <c r="C124" i="40" a="1"/>
  <c r="C124" i="40" s="1"/>
  <c r="C125" i="40" a="1"/>
  <c r="C125" i="40" s="1"/>
  <c r="C126" i="40" a="1"/>
  <c r="C126" i="40" s="1"/>
  <c r="C127" i="40" a="1"/>
  <c r="C127" i="40" s="1"/>
  <c r="C128" i="40" a="1"/>
  <c r="C128" i="40" s="1"/>
  <c r="C129" i="40" a="1"/>
  <c r="C129" i="40" s="1"/>
  <c r="C130" i="40" a="1"/>
  <c r="C130" i="40" s="1"/>
  <c r="C131" i="40" a="1"/>
  <c r="C131" i="40" s="1"/>
  <c r="C132" i="40" a="1"/>
  <c r="C132" i="40" s="1"/>
  <c r="C133" i="40" a="1"/>
  <c r="C133" i="40" s="1"/>
  <c r="C134" i="40" a="1"/>
  <c r="C134" i="40" s="1"/>
  <c r="C135" i="40" a="1"/>
  <c r="C135" i="40" s="1"/>
  <c r="C136" i="40" a="1"/>
  <c r="C136" i="40" s="1"/>
  <c r="C137" i="40" a="1"/>
  <c r="C137" i="40" s="1"/>
  <c r="C138" i="40" a="1"/>
  <c r="C138" i="40" s="1"/>
  <c r="C139" i="40" a="1"/>
  <c r="C139" i="40" s="1"/>
  <c r="C140" i="40" a="1"/>
  <c r="C140" i="40" s="1"/>
  <c r="C141" i="40" a="1"/>
  <c r="C141" i="40" s="1"/>
  <c r="C142" i="40" a="1"/>
  <c r="C142" i="40" s="1"/>
  <c r="C143" i="40" a="1"/>
  <c r="C143" i="40" s="1"/>
  <c r="C144" i="40" a="1"/>
  <c r="C144" i="40" s="1"/>
  <c r="C145" i="40" a="1"/>
  <c r="C145" i="40" s="1"/>
  <c r="C146" i="40" a="1"/>
  <c r="C146" i="40" s="1"/>
  <c r="C147" i="40" a="1"/>
  <c r="C147" i="40" s="1"/>
  <c r="C148" i="40" a="1"/>
  <c r="C148" i="40" s="1"/>
  <c r="C149" i="40" a="1"/>
  <c r="C149" i="40" s="1"/>
  <c r="C150" i="40" a="1"/>
  <c r="C150" i="40" s="1"/>
  <c r="C151" i="40" a="1"/>
  <c r="C151" i="40" s="1"/>
  <c r="C152" i="40" a="1"/>
  <c r="C152" i="40" s="1"/>
  <c r="C153" i="40" a="1"/>
  <c r="C153" i="40" s="1"/>
  <c r="C154" i="40" a="1"/>
  <c r="C154" i="40" s="1"/>
  <c r="C155" i="40" a="1"/>
  <c r="C155" i="40" s="1"/>
  <c r="C156" i="40" a="1"/>
  <c r="C156" i="40" s="1"/>
  <c r="C157" i="40" a="1"/>
  <c r="C157" i="40" s="1"/>
  <c r="C158" i="40" a="1"/>
  <c r="C158" i="40" s="1"/>
  <c r="C159" i="40" a="1"/>
  <c r="C159" i="40" s="1"/>
  <c r="C160" i="40" a="1"/>
  <c r="C160" i="40" s="1"/>
  <c r="C161" i="40" a="1"/>
  <c r="C161" i="40" s="1"/>
  <c r="C162" i="40" a="1"/>
  <c r="C162" i="40" s="1"/>
  <c r="C163" i="40" a="1"/>
  <c r="C163" i="40" s="1"/>
  <c r="C164" i="40" a="1"/>
  <c r="C164" i="40" s="1"/>
  <c r="C165" i="40" a="1"/>
  <c r="C165" i="40" s="1"/>
  <c r="C166" i="40" a="1"/>
  <c r="C166" i="40" s="1"/>
  <c r="C167" i="40" a="1"/>
  <c r="C167" i="40" s="1"/>
  <c r="C168" i="40" a="1"/>
  <c r="C168" i="40" s="1"/>
  <c r="C169" i="40" a="1"/>
  <c r="C169" i="40" s="1"/>
  <c r="C170" i="40" a="1"/>
  <c r="C170" i="40" s="1"/>
  <c r="C171" i="40" a="1"/>
  <c r="C171" i="40" s="1"/>
  <c r="C172" i="40" a="1"/>
  <c r="C172" i="40" s="1"/>
  <c r="C173" i="40" a="1"/>
  <c r="C173" i="40" s="1"/>
  <c r="C174" i="40" a="1"/>
  <c r="C174" i="40" s="1"/>
  <c r="C175" i="40" a="1"/>
  <c r="C175" i="40" s="1"/>
  <c r="C176" i="40" a="1"/>
  <c r="C176" i="40" s="1"/>
  <c r="C177" i="40" a="1"/>
  <c r="C177" i="40" s="1"/>
  <c r="C178" i="40" a="1"/>
  <c r="C178" i="40" s="1"/>
  <c r="C179" i="40" a="1"/>
  <c r="C179" i="40" s="1"/>
  <c r="C180" i="40" a="1"/>
  <c r="C180" i="40" s="1"/>
  <c r="C181" i="40" a="1"/>
  <c r="C181" i="40" s="1"/>
  <c r="C182" i="40" a="1"/>
  <c r="C182" i="40" s="1"/>
  <c r="C183" i="40" a="1"/>
  <c r="C183" i="40" s="1"/>
  <c r="C184" i="40" a="1"/>
  <c r="C184" i="40" s="1"/>
  <c r="C185" i="40" a="1"/>
  <c r="C185" i="40" s="1"/>
  <c r="C186" i="40" a="1"/>
  <c r="C186" i="40" s="1"/>
  <c r="C187" i="40" a="1"/>
  <c r="C187" i="40" s="1"/>
  <c r="C188" i="40" a="1"/>
  <c r="C188" i="40" s="1"/>
  <c r="C189" i="40" a="1"/>
  <c r="C189" i="40" s="1"/>
  <c r="C190" i="40" a="1"/>
  <c r="C190" i="40" s="1"/>
  <c r="C191" i="40" a="1"/>
  <c r="C191" i="40" s="1"/>
  <c r="C192" i="40" a="1"/>
  <c r="C192" i="40" s="1"/>
  <c r="C193" i="40" a="1"/>
  <c r="C193" i="40" s="1"/>
  <c r="C194" i="40" a="1"/>
  <c r="C194" i="40" s="1"/>
  <c r="C195" i="40" a="1"/>
  <c r="C195" i="40" s="1"/>
  <c r="C196" i="40" a="1"/>
  <c r="C196" i="40" s="1"/>
  <c r="C197" i="40" a="1"/>
  <c r="C197" i="40" s="1"/>
  <c r="C198" i="40" a="1"/>
  <c r="C198" i="40" s="1"/>
  <c r="C199" i="40" a="1"/>
  <c r="C199" i="40" s="1"/>
  <c r="C200" i="40" a="1"/>
  <c r="C200" i="40" s="1"/>
  <c r="C201" i="40" a="1"/>
  <c r="C201" i="40" s="1"/>
  <c r="C202" i="40" a="1"/>
  <c r="C202" i="40" s="1"/>
  <c r="C203" i="40" a="1"/>
  <c r="C203" i="40" s="1"/>
  <c r="C204" i="40" a="1"/>
  <c r="C204" i="40" s="1"/>
  <c r="C205" i="40" a="1"/>
  <c r="C205" i="40" s="1"/>
  <c r="C206" i="40" a="1"/>
  <c r="C206" i="40" s="1"/>
  <c r="C207" i="40" a="1"/>
  <c r="C207" i="40" s="1"/>
  <c r="C208" i="40" a="1"/>
  <c r="C208" i="40" s="1"/>
  <c r="C209" i="40" a="1"/>
  <c r="C209" i="40" s="1"/>
  <c r="C210" i="40" a="1"/>
  <c r="C210" i="40" s="1"/>
  <c r="C211" i="40" a="1"/>
  <c r="C211" i="40" s="1"/>
  <c r="C212" i="40" a="1"/>
  <c r="C212" i="40" s="1"/>
  <c r="C213" i="40" a="1"/>
  <c r="C213" i="40" s="1"/>
  <c r="C214" i="40" a="1"/>
  <c r="C214" i="40" s="1"/>
  <c r="C215" i="40" a="1"/>
  <c r="C215" i="40" s="1"/>
  <c r="C216" i="40" a="1"/>
  <c r="C216" i="40" s="1"/>
  <c r="C217" i="40" a="1"/>
  <c r="C217" i="40" s="1"/>
  <c r="C218" i="40" a="1"/>
  <c r="C218" i="40" s="1"/>
  <c r="C219" i="40" a="1"/>
  <c r="C219" i="40" s="1"/>
  <c r="C220" i="40" a="1"/>
  <c r="C220" i="40" s="1"/>
  <c r="C221" i="40" a="1"/>
  <c r="C221" i="40" s="1"/>
  <c r="C222" i="40" a="1"/>
  <c r="C222" i="40" s="1"/>
  <c r="C223" i="40" a="1"/>
  <c r="C223" i="40" s="1"/>
  <c r="C224" i="40" a="1"/>
  <c r="C224" i="40" s="1"/>
  <c r="C225" i="40" a="1"/>
  <c r="C225" i="40" s="1"/>
  <c r="C226" i="40" a="1"/>
  <c r="C226" i="40" s="1"/>
  <c r="C227" i="40" a="1"/>
  <c r="C227" i="40" s="1"/>
  <c r="C228" i="40" a="1"/>
  <c r="C228" i="40" s="1"/>
  <c r="C229" i="40" a="1"/>
  <c r="C229" i="40" s="1"/>
  <c r="C230" i="40" a="1"/>
  <c r="C230" i="40" s="1"/>
  <c r="C231" i="40" a="1"/>
  <c r="C231" i="40" s="1"/>
  <c r="C232" i="40" a="1"/>
  <c r="C232" i="40" s="1"/>
  <c r="C233" i="40" a="1"/>
  <c r="C233" i="40" s="1"/>
  <c r="C234" i="40" a="1"/>
  <c r="C234" i="40" s="1"/>
  <c r="C235" i="40" a="1"/>
  <c r="C235" i="40" s="1"/>
  <c r="C236" i="40" a="1"/>
  <c r="C236" i="40" s="1"/>
  <c r="C237" i="40" a="1"/>
  <c r="C237" i="40" s="1"/>
  <c r="C238" i="40" a="1"/>
  <c r="C238" i="40" s="1"/>
  <c r="C239" i="40" a="1"/>
  <c r="C239" i="40" s="1"/>
  <c r="C240" i="40" a="1"/>
  <c r="C240" i="40" s="1"/>
  <c r="C241" i="40" a="1"/>
  <c r="C241" i="40" s="1"/>
  <c r="C242" i="40" a="1"/>
  <c r="C242" i="40" s="1"/>
  <c r="C243" i="40" a="1"/>
  <c r="C243" i="40" s="1"/>
  <c r="C244" i="40" a="1"/>
  <c r="C244" i="40" s="1"/>
  <c r="C245" i="40" a="1"/>
  <c r="C245" i="40" s="1"/>
  <c r="C246" i="40" a="1"/>
  <c r="C246" i="40" s="1"/>
  <c r="C247" i="40" a="1"/>
  <c r="C247" i="40" s="1"/>
  <c r="C248" i="40" a="1"/>
  <c r="C248" i="40" s="1"/>
  <c r="C249" i="40" a="1"/>
  <c r="C249" i="40" s="1"/>
  <c r="C250" i="40" a="1"/>
  <c r="C250" i="40" s="1"/>
  <c r="C251" i="40" a="1"/>
  <c r="C251" i="40" s="1"/>
  <c r="C252" i="40" a="1"/>
  <c r="C252" i="40" s="1"/>
  <c r="C253" i="40" a="1"/>
  <c r="C253" i="40" s="1"/>
  <c r="C254" i="40" a="1"/>
  <c r="C254" i="40" s="1"/>
  <c r="C255" i="40" a="1"/>
  <c r="C255" i="40" s="1"/>
  <c r="C256" i="40" a="1"/>
  <c r="C256" i="40" s="1"/>
  <c r="C257" i="40" a="1"/>
  <c r="C257" i="40" s="1"/>
  <c r="C258" i="40" a="1"/>
  <c r="C258" i="40" s="1"/>
  <c r="C259" i="40" a="1"/>
  <c r="C259" i="40" s="1"/>
  <c r="C260" i="40" a="1"/>
  <c r="C260" i="40" s="1"/>
  <c r="C261" i="40" a="1"/>
  <c r="C261" i="40" s="1"/>
  <c r="C262" i="40" a="1"/>
  <c r="C262" i="40" s="1"/>
  <c r="C263" i="40" a="1"/>
  <c r="C263" i="40" s="1"/>
  <c r="C264" i="40" a="1"/>
  <c r="C264" i="40" s="1"/>
  <c r="C265" i="40" a="1"/>
  <c r="C265" i="40" s="1"/>
  <c r="C266" i="40" a="1"/>
  <c r="C266" i="40" s="1"/>
  <c r="C267" i="40" a="1"/>
  <c r="C267" i="40" s="1"/>
  <c r="C268" i="40" a="1"/>
  <c r="C268" i="40" s="1"/>
  <c r="C269" i="40" a="1"/>
  <c r="C269" i="40" s="1"/>
  <c r="C270" i="40" a="1"/>
  <c r="C270" i="40" s="1"/>
  <c r="C271" i="40" a="1"/>
  <c r="C271" i="40" s="1"/>
  <c r="C272" i="40" a="1"/>
  <c r="C272" i="40" s="1"/>
  <c r="C273" i="40" a="1"/>
  <c r="C273" i="40" s="1"/>
  <c r="C274" i="40" a="1"/>
  <c r="C274" i="40" s="1"/>
  <c r="C275" i="40" a="1"/>
  <c r="C275" i="40" s="1"/>
  <c r="C276" i="40" a="1"/>
  <c r="C276" i="40" s="1"/>
  <c r="C277" i="40" a="1"/>
  <c r="C277" i="40" s="1"/>
  <c r="C278" i="40" a="1"/>
  <c r="C278" i="40" s="1"/>
  <c r="C279" i="40" a="1"/>
  <c r="C279" i="40" s="1"/>
  <c r="C280" i="40" a="1"/>
  <c r="C280" i="40" s="1"/>
  <c r="C281" i="40" a="1"/>
  <c r="C281" i="40" s="1"/>
  <c r="C282" i="40" a="1"/>
  <c r="C282" i="40" s="1"/>
  <c r="C283" i="40" a="1"/>
  <c r="C283" i="40" s="1"/>
  <c r="C284" i="40" a="1"/>
  <c r="C284" i="40" s="1"/>
  <c r="C285" i="40" a="1"/>
  <c r="C285" i="40" s="1"/>
  <c r="C286" i="40" a="1"/>
  <c r="C286" i="40" s="1"/>
  <c r="C287" i="40" a="1"/>
  <c r="C287" i="40" s="1"/>
  <c r="C288" i="40" a="1"/>
  <c r="C288" i="40" s="1"/>
  <c r="C289" i="40" a="1"/>
  <c r="C289" i="40" s="1"/>
  <c r="C290" i="40" a="1"/>
  <c r="C290" i="40" s="1"/>
  <c r="C291" i="40" a="1"/>
  <c r="C291" i="40" s="1"/>
  <c r="C292" i="40" a="1"/>
  <c r="C292" i="40" s="1"/>
  <c r="C293" i="40" a="1"/>
  <c r="C293" i="40" s="1"/>
  <c r="C294" i="40" a="1"/>
  <c r="C294" i="40" s="1"/>
  <c r="C295" i="40" a="1"/>
  <c r="C295" i="40" s="1"/>
  <c r="C296" i="40" a="1"/>
  <c r="C296" i="40" s="1"/>
  <c r="C297" i="40" a="1"/>
  <c r="C297" i="40" s="1"/>
  <c r="C298" i="40" a="1"/>
  <c r="C298" i="40" s="1"/>
  <c r="C299" i="40" a="1"/>
  <c r="C299" i="40" s="1"/>
  <c r="C300" i="40" a="1"/>
  <c r="C300" i="40" s="1"/>
  <c r="C301" i="40" a="1"/>
  <c r="C301" i="40" s="1"/>
  <c r="C302" i="40" a="1"/>
  <c r="C302" i="40" s="1"/>
  <c r="C303" i="40" a="1"/>
  <c r="C303" i="40" s="1"/>
  <c r="C304" i="40" a="1"/>
  <c r="C304" i="40" s="1"/>
  <c r="C305" i="40" a="1"/>
  <c r="C305" i="40" s="1"/>
  <c r="C306" i="40" a="1"/>
  <c r="C306" i="40" s="1"/>
  <c r="C307" i="40" a="1"/>
  <c r="C307" i="40" s="1"/>
  <c r="C308" i="40" a="1"/>
  <c r="C308" i="40" s="1"/>
  <c r="C309" i="40" a="1"/>
  <c r="C309" i="40" s="1"/>
  <c r="C310" i="40" a="1"/>
  <c r="C310" i="40" s="1"/>
  <c r="C311" i="40" a="1"/>
  <c r="C311" i="40" s="1"/>
  <c r="C312" i="40" a="1"/>
  <c r="C312" i="40" s="1"/>
  <c r="C313" i="40" a="1"/>
  <c r="C313" i="40" s="1"/>
  <c r="C314" i="40" a="1"/>
  <c r="C314" i="40" s="1"/>
  <c r="C315" i="40" a="1"/>
  <c r="C315" i="40" s="1"/>
  <c r="C316" i="40" a="1"/>
  <c r="C316" i="40" s="1"/>
  <c r="C317" i="40" a="1"/>
  <c r="C317" i="40" s="1"/>
  <c r="C318" i="40" a="1"/>
  <c r="C318" i="40" s="1"/>
  <c r="C319" i="40" a="1"/>
  <c r="C319" i="40" s="1"/>
  <c r="C320" i="40" a="1"/>
  <c r="C320" i="40" s="1"/>
  <c r="C321" i="40" a="1"/>
  <c r="C321" i="40" s="1"/>
  <c r="C322" i="40" a="1"/>
  <c r="C322" i="40" s="1"/>
  <c r="C323" i="40" a="1"/>
  <c r="C323" i="40" s="1"/>
  <c r="C324" i="40" a="1"/>
  <c r="C324" i="40" s="1"/>
  <c r="C325" i="40" a="1"/>
  <c r="C325" i="40" s="1"/>
  <c r="C326" i="40" a="1"/>
  <c r="C326" i="40" s="1"/>
  <c r="C327" i="40" a="1"/>
  <c r="C327" i="40" s="1"/>
  <c r="C328" i="40" a="1"/>
  <c r="C328" i="40" s="1"/>
  <c r="C329" i="40" a="1"/>
  <c r="C329" i="40" s="1"/>
  <c r="C330" i="40" a="1"/>
  <c r="C330" i="40" s="1"/>
  <c r="C331" i="40" a="1"/>
  <c r="C331" i="40" s="1"/>
  <c r="C332" i="40" a="1"/>
  <c r="C332" i="40" s="1"/>
  <c r="C333" i="40" a="1"/>
  <c r="C333" i="40" s="1"/>
  <c r="C334" i="40" a="1"/>
  <c r="C334" i="40" s="1"/>
  <c r="C335" i="40" a="1"/>
  <c r="C335" i="40" s="1"/>
  <c r="C336" i="40" a="1"/>
  <c r="C336" i="40" s="1"/>
  <c r="C337" i="40" a="1"/>
  <c r="C337" i="40" s="1"/>
  <c r="C338" i="40" a="1"/>
  <c r="C338" i="40" s="1"/>
  <c r="C339" i="40" a="1"/>
  <c r="C339" i="40" s="1"/>
  <c r="C340" i="40" a="1"/>
  <c r="C340" i="40" s="1"/>
  <c r="C341" i="40" a="1"/>
  <c r="C341" i="40" s="1"/>
  <c r="C342" i="40" a="1"/>
  <c r="C342" i="40" s="1"/>
  <c r="C343" i="40" a="1"/>
  <c r="C343" i="40" s="1"/>
  <c r="C344" i="40" a="1"/>
  <c r="C344" i="40" s="1"/>
  <c r="C345" i="40" a="1"/>
  <c r="C345" i="40" s="1"/>
  <c r="C346" i="40" a="1"/>
  <c r="C346" i="40" s="1"/>
  <c r="C347" i="40" a="1"/>
  <c r="C347" i="40" s="1"/>
  <c r="C348" i="40" a="1"/>
  <c r="C348" i="40" s="1"/>
  <c r="C349" i="40" a="1"/>
  <c r="C349" i="40" s="1"/>
  <c r="C350" i="40" a="1"/>
  <c r="C350" i="40" s="1"/>
  <c r="C351" i="40" a="1"/>
  <c r="C351" i="40" s="1"/>
  <c r="C352" i="40" a="1"/>
  <c r="C352" i="40" s="1"/>
  <c r="C353" i="40" a="1"/>
  <c r="C353" i="40" s="1"/>
  <c r="C354" i="40" a="1"/>
  <c r="C354" i="40" s="1"/>
  <c r="C355" i="40" a="1"/>
  <c r="C355" i="40" s="1"/>
  <c r="C356" i="40" a="1"/>
  <c r="C356" i="40" s="1"/>
  <c r="C357" i="40" a="1"/>
  <c r="C357" i="40" s="1"/>
  <c r="C358" i="40" a="1"/>
  <c r="C358" i="40" s="1"/>
  <c r="C359" i="40" a="1"/>
  <c r="C359" i="40" s="1"/>
  <c r="C360" i="40" a="1"/>
  <c r="C360" i="40" s="1"/>
  <c r="C361" i="40" a="1"/>
  <c r="C361" i="40" s="1"/>
  <c r="C362" i="40" a="1"/>
  <c r="C362" i="40" s="1"/>
  <c r="C363" i="40" a="1"/>
  <c r="C363" i="40" s="1"/>
  <c r="C364" i="40" a="1"/>
  <c r="C364" i="40" s="1"/>
  <c r="C365" i="40" a="1"/>
  <c r="C365" i="40" s="1"/>
  <c r="C366" i="40" a="1"/>
  <c r="C366" i="40" s="1"/>
  <c r="C367" i="40" a="1"/>
  <c r="C367" i="40" s="1"/>
  <c r="C368" i="40" a="1"/>
  <c r="C368" i="40" s="1"/>
  <c r="C369" i="40" a="1"/>
  <c r="C369" i="40" s="1"/>
  <c r="C370" i="40" a="1"/>
  <c r="C370" i="40" s="1"/>
  <c r="C371" i="40" a="1"/>
  <c r="C371" i="40" s="1"/>
  <c r="C372" i="40" a="1"/>
  <c r="C372" i="40" s="1"/>
  <c r="C373" i="40" a="1"/>
  <c r="C373" i="40" s="1"/>
  <c r="C374" i="40" a="1"/>
  <c r="C374" i="40" s="1"/>
  <c r="C375" i="40" a="1"/>
  <c r="C375" i="40" s="1"/>
  <c r="C376" i="40" a="1"/>
  <c r="C376" i="40" s="1"/>
  <c r="C377" i="40" a="1"/>
  <c r="C377" i="40" s="1"/>
  <c r="C378" i="40" a="1"/>
  <c r="C378" i="40" s="1"/>
  <c r="C379" i="40" a="1"/>
  <c r="C379" i="40" s="1"/>
  <c r="C380" i="40" a="1"/>
  <c r="C380" i="40" s="1"/>
  <c r="C381" i="40" a="1"/>
  <c r="C381" i="40" s="1"/>
  <c r="C382" i="40" a="1"/>
  <c r="C382" i="40" s="1"/>
  <c r="C383" i="40" a="1"/>
  <c r="C383" i="40" s="1"/>
  <c r="C384" i="40" a="1"/>
  <c r="C384" i="40" s="1"/>
  <c r="C385" i="40" a="1"/>
  <c r="C385" i="40" s="1"/>
  <c r="C386" i="40" a="1"/>
  <c r="C386" i="40" s="1"/>
  <c r="C387" i="40" a="1"/>
  <c r="C387" i="40" s="1"/>
  <c r="C388" i="40" a="1"/>
  <c r="C388" i="40" s="1"/>
  <c r="C389" i="40" a="1"/>
  <c r="C389" i="40" s="1"/>
  <c r="C390" i="40" a="1"/>
  <c r="C390" i="40" s="1"/>
  <c r="C391" i="40" a="1"/>
  <c r="C391" i="40" s="1"/>
  <c r="C392" i="40" a="1"/>
  <c r="C392" i="40" s="1"/>
  <c r="C393" i="40" a="1"/>
  <c r="C393" i="40" s="1"/>
  <c r="C394" i="40" a="1"/>
  <c r="C394" i="40" s="1"/>
  <c r="C395" i="40" a="1"/>
  <c r="C395" i="40" s="1"/>
  <c r="C396" i="40" a="1"/>
  <c r="C396" i="40" s="1"/>
  <c r="C397" i="40" a="1"/>
  <c r="C397" i="40" s="1"/>
  <c r="C398" i="40" a="1"/>
  <c r="C398" i="40" s="1"/>
  <c r="C399" i="40" a="1"/>
  <c r="C399" i="40" s="1"/>
  <c r="C400" i="40" a="1"/>
  <c r="C400" i="40" s="1"/>
  <c r="C401" i="40" a="1"/>
  <c r="C401" i="40" s="1"/>
  <c r="C402" i="40" a="1"/>
  <c r="C402" i="40" s="1"/>
  <c r="C3" i="40" a="1"/>
  <c r="C3" i="40" s="1"/>
  <c r="B4" i="40" a="1"/>
  <c r="B4" i="40" s="1"/>
  <c r="B5" i="40" a="1"/>
  <c r="B5" i="40" s="1"/>
  <c r="B6" i="40" a="1"/>
  <c r="B6" i="40" s="1"/>
  <c r="B7" i="40" a="1"/>
  <c r="B7" i="40" s="1"/>
  <c r="B8" i="40" a="1"/>
  <c r="B8" i="40" s="1"/>
  <c r="B9" i="40" a="1"/>
  <c r="B9" i="40" s="1"/>
  <c r="B10" i="40" a="1"/>
  <c r="B10" i="40" s="1"/>
  <c r="B11" i="40" a="1"/>
  <c r="B11" i="40" s="1"/>
  <c r="B12" i="40" a="1"/>
  <c r="B12" i="40" s="1"/>
  <c r="B13" i="40" a="1"/>
  <c r="B13" i="40" s="1"/>
  <c r="B14" i="40" a="1"/>
  <c r="B14" i="40" s="1"/>
  <c r="B15" i="40" a="1"/>
  <c r="B15" i="40" s="1"/>
  <c r="B16" i="40" a="1"/>
  <c r="B16" i="40" s="1"/>
  <c r="B17" i="40" a="1"/>
  <c r="B17" i="40" s="1"/>
  <c r="B18" i="40" a="1"/>
  <c r="B18" i="40" s="1"/>
  <c r="B19" i="40" a="1"/>
  <c r="B19" i="40" s="1"/>
  <c r="B20" i="40" a="1"/>
  <c r="B20" i="40" s="1"/>
  <c r="B21" i="40" a="1"/>
  <c r="B21" i="40" s="1"/>
  <c r="B22" i="40" a="1"/>
  <c r="B22" i="40" s="1"/>
  <c r="B23" i="40" a="1"/>
  <c r="B23" i="40" s="1"/>
  <c r="B24" i="40" a="1"/>
  <c r="B24" i="40" s="1"/>
  <c r="B25" i="40" a="1"/>
  <c r="B25" i="40" s="1"/>
  <c r="B26" i="40" a="1"/>
  <c r="B26" i="40" s="1"/>
  <c r="B27" i="40" a="1"/>
  <c r="B27" i="40" s="1"/>
  <c r="B28" i="40" a="1"/>
  <c r="B28" i="40" s="1"/>
  <c r="B29" i="40" a="1"/>
  <c r="B29" i="40" s="1"/>
  <c r="B30" i="40" a="1"/>
  <c r="B30" i="40" s="1"/>
  <c r="B31" i="40" a="1"/>
  <c r="B31" i="40" s="1"/>
  <c r="B32" i="40" a="1"/>
  <c r="B32" i="40" s="1"/>
  <c r="B33" i="40" a="1"/>
  <c r="B33" i="40" s="1"/>
  <c r="B34" i="40" a="1"/>
  <c r="B34" i="40" s="1"/>
  <c r="B35" i="40" a="1"/>
  <c r="B35" i="40" s="1"/>
  <c r="B36" i="40" a="1"/>
  <c r="B36" i="40" s="1"/>
  <c r="B37" i="40" a="1"/>
  <c r="B37" i="40" s="1"/>
  <c r="B38" i="40" a="1"/>
  <c r="B38" i="40" s="1"/>
  <c r="B39" i="40" a="1"/>
  <c r="B39" i="40" s="1"/>
  <c r="B40" i="40" a="1"/>
  <c r="B40" i="40" s="1"/>
  <c r="B41" i="40" a="1"/>
  <c r="B41" i="40" s="1"/>
  <c r="B42" i="40" a="1"/>
  <c r="B42" i="40" s="1"/>
  <c r="B43" i="40" a="1"/>
  <c r="B43" i="40" s="1"/>
  <c r="B44" i="40" a="1"/>
  <c r="B44" i="40" s="1"/>
  <c r="B45" i="40" a="1"/>
  <c r="B45" i="40" s="1"/>
  <c r="B46" i="40" a="1"/>
  <c r="B46" i="40" s="1"/>
  <c r="B47" i="40" a="1"/>
  <c r="B47" i="40" s="1"/>
  <c r="B48" i="40" a="1"/>
  <c r="B48" i="40" s="1"/>
  <c r="B49" i="40" a="1"/>
  <c r="B49" i="40" s="1"/>
  <c r="B50" i="40" a="1"/>
  <c r="B50" i="40" s="1"/>
  <c r="B51" i="40" a="1"/>
  <c r="B51" i="40" s="1"/>
  <c r="B52" i="40" a="1"/>
  <c r="B52" i="40" s="1"/>
  <c r="B53" i="40" a="1"/>
  <c r="B53" i="40" s="1"/>
  <c r="B54" i="40" a="1"/>
  <c r="B54" i="40" s="1"/>
  <c r="B55" i="40" a="1"/>
  <c r="B55" i="40" s="1"/>
  <c r="B56" i="40" a="1"/>
  <c r="B56" i="40" s="1"/>
  <c r="B57" i="40" a="1"/>
  <c r="B57" i="40" s="1"/>
  <c r="B58" i="40" a="1"/>
  <c r="B58" i="40" s="1"/>
  <c r="B59" i="40" a="1"/>
  <c r="B59" i="40" s="1"/>
  <c r="B60" i="40" a="1"/>
  <c r="B60" i="40" s="1"/>
  <c r="B61" i="40" a="1"/>
  <c r="B61" i="40" s="1"/>
  <c r="B62" i="40" a="1"/>
  <c r="B62" i="40" s="1"/>
  <c r="B63" i="40" a="1"/>
  <c r="B63" i="40" s="1"/>
  <c r="B64" i="40" a="1"/>
  <c r="B64" i="40" s="1"/>
  <c r="B65" i="40" a="1"/>
  <c r="B65" i="40" s="1"/>
  <c r="B66" i="40" a="1"/>
  <c r="B66" i="40" s="1"/>
  <c r="B67" i="40" a="1"/>
  <c r="B67" i="40" s="1"/>
  <c r="B68" i="40" a="1"/>
  <c r="B68" i="40" s="1"/>
  <c r="B69" i="40" a="1"/>
  <c r="B69" i="40" s="1"/>
  <c r="B70" i="40" a="1"/>
  <c r="B70" i="40" s="1"/>
  <c r="B71" i="40" a="1"/>
  <c r="B71" i="40" s="1"/>
  <c r="B72" i="40" a="1"/>
  <c r="B72" i="40" s="1"/>
  <c r="B73" i="40" a="1"/>
  <c r="B73" i="40" s="1"/>
  <c r="B74" i="40" a="1"/>
  <c r="B74" i="40" s="1"/>
  <c r="B75" i="40" a="1"/>
  <c r="B75" i="40" s="1"/>
  <c r="B76" i="40" a="1"/>
  <c r="B76" i="40" s="1"/>
  <c r="B77" i="40" a="1"/>
  <c r="B77" i="40" s="1"/>
  <c r="B78" i="40" a="1"/>
  <c r="B78" i="40" s="1"/>
  <c r="B79" i="40" a="1"/>
  <c r="B79" i="40" s="1"/>
  <c r="B80" i="40" a="1"/>
  <c r="B80" i="40" s="1"/>
  <c r="B81" i="40" a="1"/>
  <c r="B81" i="40" s="1"/>
  <c r="B82" i="40" a="1"/>
  <c r="B82" i="40" s="1"/>
  <c r="B83" i="40" a="1"/>
  <c r="B83" i="40" s="1"/>
  <c r="B84" i="40" a="1"/>
  <c r="B84" i="40" s="1"/>
  <c r="B85" i="40" a="1"/>
  <c r="B85" i="40" s="1"/>
  <c r="B86" i="40" a="1"/>
  <c r="B86" i="40" s="1"/>
  <c r="B87" i="40" a="1"/>
  <c r="B87" i="40" s="1"/>
  <c r="B88" i="40" a="1"/>
  <c r="B88" i="40" s="1"/>
  <c r="B89" i="40" a="1"/>
  <c r="B89" i="40" s="1"/>
  <c r="B90" i="40" a="1"/>
  <c r="B90" i="40" s="1"/>
  <c r="B91" i="40" a="1"/>
  <c r="B91" i="40" s="1"/>
  <c r="B92" i="40" a="1"/>
  <c r="B92" i="40" s="1"/>
  <c r="B93" i="40" a="1"/>
  <c r="B93" i="40" s="1"/>
  <c r="B94" i="40" a="1"/>
  <c r="B94" i="40" s="1"/>
  <c r="B95" i="40" a="1"/>
  <c r="B95" i="40" s="1"/>
  <c r="B96" i="40" a="1"/>
  <c r="B96" i="40" s="1"/>
  <c r="B97" i="40" a="1"/>
  <c r="B97" i="40" s="1"/>
  <c r="B98" i="40" a="1"/>
  <c r="B98" i="40" s="1"/>
  <c r="B99" i="40" a="1"/>
  <c r="B99" i="40" s="1"/>
  <c r="B100" i="40" a="1"/>
  <c r="B100" i="40" s="1"/>
  <c r="B101" i="40" a="1"/>
  <c r="B101" i="40" s="1"/>
  <c r="B102" i="40" a="1"/>
  <c r="B102" i="40" s="1"/>
  <c r="B103" i="40" a="1"/>
  <c r="B103" i="40" s="1"/>
  <c r="B104" i="40" a="1"/>
  <c r="B104" i="40" s="1"/>
  <c r="B105" i="40" a="1"/>
  <c r="B105" i="40" s="1"/>
  <c r="B106" i="40" a="1"/>
  <c r="B106" i="40" s="1"/>
  <c r="B107" i="40" a="1"/>
  <c r="B107" i="40" s="1"/>
  <c r="B108" i="40" a="1"/>
  <c r="B108" i="40" s="1"/>
  <c r="B109" i="40" a="1"/>
  <c r="B109" i="40" s="1"/>
  <c r="B110" i="40" a="1"/>
  <c r="B110" i="40" s="1"/>
  <c r="B111" i="40" a="1"/>
  <c r="B111" i="40" s="1"/>
  <c r="B112" i="40" a="1"/>
  <c r="B112" i="40" s="1"/>
  <c r="B113" i="40" a="1"/>
  <c r="B113" i="40" s="1"/>
  <c r="B114" i="40" a="1"/>
  <c r="B114" i="40" s="1"/>
  <c r="B115" i="40" a="1"/>
  <c r="B115" i="40" s="1"/>
  <c r="B116" i="40" a="1"/>
  <c r="B116" i="40" s="1"/>
  <c r="B117" i="40" a="1"/>
  <c r="B117" i="40" s="1"/>
  <c r="B118" i="40" a="1"/>
  <c r="B118" i="40" s="1"/>
  <c r="B119" i="40" a="1"/>
  <c r="B119" i="40" s="1"/>
  <c r="B120" i="40" a="1"/>
  <c r="B120" i="40" s="1"/>
  <c r="B121" i="40" a="1"/>
  <c r="B121" i="40" s="1"/>
  <c r="B122" i="40" a="1"/>
  <c r="B122" i="40" s="1"/>
  <c r="B123" i="40" a="1"/>
  <c r="B123" i="40" s="1"/>
  <c r="B124" i="40" a="1"/>
  <c r="B124" i="40" s="1"/>
  <c r="B125" i="40" a="1"/>
  <c r="B125" i="40" s="1"/>
  <c r="B126" i="40" a="1"/>
  <c r="B126" i="40" s="1"/>
  <c r="B127" i="40" a="1"/>
  <c r="B127" i="40" s="1"/>
  <c r="B128" i="40" a="1"/>
  <c r="B128" i="40" s="1"/>
  <c r="B129" i="40" a="1"/>
  <c r="B129" i="40" s="1"/>
  <c r="B130" i="40" a="1"/>
  <c r="B130" i="40" s="1"/>
  <c r="B131" i="40" a="1"/>
  <c r="B131" i="40" s="1"/>
  <c r="B132" i="40" a="1"/>
  <c r="B132" i="40" s="1"/>
  <c r="B133" i="40" a="1"/>
  <c r="B133" i="40" s="1"/>
  <c r="B134" i="40" a="1"/>
  <c r="B134" i="40" s="1"/>
  <c r="B135" i="40" a="1"/>
  <c r="B135" i="40" s="1"/>
  <c r="B136" i="40" a="1"/>
  <c r="B136" i="40" s="1"/>
  <c r="B137" i="40" a="1"/>
  <c r="B137" i="40" s="1"/>
  <c r="B138" i="40" a="1"/>
  <c r="B138" i="40" s="1"/>
  <c r="B139" i="40" a="1"/>
  <c r="B139" i="40" s="1"/>
  <c r="B140" i="40" a="1"/>
  <c r="B140" i="40" s="1"/>
  <c r="B141" i="40" a="1"/>
  <c r="B141" i="40" s="1"/>
  <c r="B142" i="40" a="1"/>
  <c r="B142" i="40" s="1"/>
  <c r="B143" i="40" a="1"/>
  <c r="B143" i="40" s="1"/>
  <c r="B144" i="40" a="1"/>
  <c r="B144" i="40" s="1"/>
  <c r="B145" i="40" a="1"/>
  <c r="B145" i="40" s="1"/>
  <c r="B146" i="40" a="1"/>
  <c r="B146" i="40" s="1"/>
  <c r="B147" i="40" a="1"/>
  <c r="B147" i="40" s="1"/>
  <c r="B148" i="40" a="1"/>
  <c r="B148" i="40" s="1"/>
  <c r="B149" i="40" a="1"/>
  <c r="B149" i="40" s="1"/>
  <c r="B150" i="40" a="1"/>
  <c r="B150" i="40" s="1"/>
  <c r="B151" i="40" a="1"/>
  <c r="B151" i="40" s="1"/>
  <c r="B152" i="40" a="1"/>
  <c r="B152" i="40" s="1"/>
  <c r="B153" i="40" a="1"/>
  <c r="B153" i="40" s="1"/>
  <c r="B154" i="40" a="1"/>
  <c r="B154" i="40" s="1"/>
  <c r="B155" i="40" a="1"/>
  <c r="B155" i="40" s="1"/>
  <c r="B156" i="40" a="1"/>
  <c r="B156" i="40" s="1"/>
  <c r="B157" i="40" a="1"/>
  <c r="B157" i="40" s="1"/>
  <c r="B158" i="40" a="1"/>
  <c r="B158" i="40" s="1"/>
  <c r="B159" i="40" a="1"/>
  <c r="B159" i="40" s="1"/>
  <c r="B160" i="40" a="1"/>
  <c r="B160" i="40" s="1"/>
  <c r="B161" i="40" a="1"/>
  <c r="B161" i="40" s="1"/>
  <c r="B162" i="40" a="1"/>
  <c r="B162" i="40" s="1"/>
  <c r="B163" i="40" a="1"/>
  <c r="B163" i="40" s="1"/>
  <c r="B164" i="40" a="1"/>
  <c r="B164" i="40" s="1"/>
  <c r="B165" i="40" a="1"/>
  <c r="B165" i="40" s="1"/>
  <c r="B166" i="40" a="1"/>
  <c r="B166" i="40" s="1"/>
  <c r="B167" i="40" a="1"/>
  <c r="B167" i="40" s="1"/>
  <c r="B168" i="40" a="1"/>
  <c r="B168" i="40" s="1"/>
  <c r="B169" i="40" a="1"/>
  <c r="B169" i="40" s="1"/>
  <c r="B170" i="40" a="1"/>
  <c r="B170" i="40" s="1"/>
  <c r="B171" i="40" a="1"/>
  <c r="B171" i="40" s="1"/>
  <c r="B172" i="40" a="1"/>
  <c r="B172" i="40" s="1"/>
  <c r="B173" i="40" a="1"/>
  <c r="B173" i="40" s="1"/>
  <c r="B174" i="40" a="1"/>
  <c r="B174" i="40" s="1"/>
  <c r="B175" i="40" a="1"/>
  <c r="B175" i="40" s="1"/>
  <c r="B176" i="40" a="1"/>
  <c r="B176" i="40" s="1"/>
  <c r="B177" i="40" a="1"/>
  <c r="B177" i="40" s="1"/>
  <c r="B178" i="40" a="1"/>
  <c r="B178" i="40" s="1"/>
  <c r="B179" i="40" a="1"/>
  <c r="B179" i="40" s="1"/>
  <c r="B180" i="40" a="1"/>
  <c r="B180" i="40" s="1"/>
  <c r="B181" i="40" a="1"/>
  <c r="B181" i="40" s="1"/>
  <c r="B182" i="40" a="1"/>
  <c r="B182" i="40" s="1"/>
  <c r="B183" i="40" a="1"/>
  <c r="B183" i="40" s="1"/>
  <c r="B184" i="40" a="1"/>
  <c r="B184" i="40" s="1"/>
  <c r="B185" i="40" a="1"/>
  <c r="B185" i="40" s="1"/>
  <c r="B186" i="40" a="1"/>
  <c r="B186" i="40" s="1"/>
  <c r="B187" i="40" a="1"/>
  <c r="B187" i="40" s="1"/>
  <c r="B188" i="40" a="1"/>
  <c r="B188" i="40" s="1"/>
  <c r="B189" i="40" a="1"/>
  <c r="B189" i="40" s="1"/>
  <c r="B190" i="40" a="1"/>
  <c r="B190" i="40" s="1"/>
  <c r="B191" i="40" a="1"/>
  <c r="B191" i="40" s="1"/>
  <c r="B192" i="40" a="1"/>
  <c r="B192" i="40" s="1"/>
  <c r="B193" i="40" a="1"/>
  <c r="B193" i="40" s="1"/>
  <c r="B194" i="40" a="1"/>
  <c r="B194" i="40" s="1"/>
  <c r="B195" i="40" a="1"/>
  <c r="B195" i="40" s="1"/>
  <c r="B196" i="40" a="1"/>
  <c r="B196" i="40" s="1"/>
  <c r="B197" i="40" a="1"/>
  <c r="B197" i="40" s="1"/>
  <c r="B198" i="40" a="1"/>
  <c r="B198" i="40" s="1"/>
  <c r="B199" i="40" a="1"/>
  <c r="B199" i="40" s="1"/>
  <c r="B200" i="40" a="1"/>
  <c r="B200" i="40" s="1"/>
  <c r="B201" i="40" a="1"/>
  <c r="B201" i="40" s="1"/>
  <c r="B202" i="40" a="1"/>
  <c r="B202" i="40" s="1"/>
  <c r="B203" i="40" a="1"/>
  <c r="B203" i="40" s="1"/>
  <c r="B204" i="40" a="1"/>
  <c r="B204" i="40" s="1"/>
  <c r="B205" i="40" a="1"/>
  <c r="B205" i="40" s="1"/>
  <c r="B206" i="40" a="1"/>
  <c r="B206" i="40" s="1"/>
  <c r="B207" i="40" a="1"/>
  <c r="B207" i="40" s="1"/>
  <c r="B208" i="40" a="1"/>
  <c r="B208" i="40" s="1"/>
  <c r="B209" i="40" a="1"/>
  <c r="B209" i="40" s="1"/>
  <c r="B210" i="40" a="1"/>
  <c r="B210" i="40" s="1"/>
  <c r="B211" i="40" a="1"/>
  <c r="B211" i="40" s="1"/>
  <c r="B212" i="40" a="1"/>
  <c r="B212" i="40" s="1"/>
  <c r="B213" i="40" a="1"/>
  <c r="B213" i="40" s="1"/>
  <c r="B214" i="40" a="1"/>
  <c r="B214" i="40" s="1"/>
  <c r="B215" i="40" a="1"/>
  <c r="B215" i="40" s="1"/>
  <c r="B216" i="40" a="1"/>
  <c r="B216" i="40" s="1"/>
  <c r="B217" i="40" a="1"/>
  <c r="B217" i="40" s="1"/>
  <c r="B218" i="40" a="1"/>
  <c r="B218" i="40" s="1"/>
  <c r="B219" i="40" a="1"/>
  <c r="B219" i="40" s="1"/>
  <c r="B220" i="40" a="1"/>
  <c r="B220" i="40" s="1"/>
  <c r="B221" i="40" a="1"/>
  <c r="B221" i="40" s="1"/>
  <c r="B222" i="40" a="1"/>
  <c r="B222" i="40" s="1"/>
  <c r="B223" i="40" a="1"/>
  <c r="B223" i="40" s="1"/>
  <c r="B224" i="40" a="1"/>
  <c r="B224" i="40" s="1"/>
  <c r="B225" i="40" a="1"/>
  <c r="B225" i="40" s="1"/>
  <c r="B226" i="40" a="1"/>
  <c r="B226" i="40" s="1"/>
  <c r="B227" i="40" a="1"/>
  <c r="B227" i="40" s="1"/>
  <c r="B228" i="40" a="1"/>
  <c r="B228" i="40" s="1"/>
  <c r="B229" i="40" a="1"/>
  <c r="B229" i="40" s="1"/>
  <c r="B230" i="40" a="1"/>
  <c r="B230" i="40" s="1"/>
  <c r="B231" i="40" a="1"/>
  <c r="B231" i="40" s="1"/>
  <c r="B232" i="40" a="1"/>
  <c r="B232" i="40" s="1"/>
  <c r="B233" i="40" a="1"/>
  <c r="B233" i="40" s="1"/>
  <c r="B234" i="40" a="1"/>
  <c r="B234" i="40" s="1"/>
  <c r="B235" i="40" a="1"/>
  <c r="B235" i="40" s="1"/>
  <c r="B236" i="40" a="1"/>
  <c r="B236" i="40" s="1"/>
  <c r="B237" i="40" a="1"/>
  <c r="B237" i="40" s="1"/>
  <c r="B238" i="40" a="1"/>
  <c r="B238" i="40" s="1"/>
  <c r="B239" i="40" a="1"/>
  <c r="B239" i="40" s="1"/>
  <c r="B240" i="40" a="1"/>
  <c r="B240" i="40" s="1"/>
  <c r="B241" i="40" a="1"/>
  <c r="B241" i="40" s="1"/>
  <c r="B242" i="40" a="1"/>
  <c r="B242" i="40" s="1"/>
  <c r="B243" i="40" a="1"/>
  <c r="B243" i="40" s="1"/>
  <c r="B244" i="40" a="1"/>
  <c r="B244" i="40" s="1"/>
  <c r="B245" i="40" a="1"/>
  <c r="B245" i="40" s="1"/>
  <c r="B246" i="40" a="1"/>
  <c r="B246" i="40" s="1"/>
  <c r="B247" i="40" a="1"/>
  <c r="B247" i="40" s="1"/>
  <c r="B248" i="40" a="1"/>
  <c r="B248" i="40" s="1"/>
  <c r="B249" i="40" a="1"/>
  <c r="B249" i="40" s="1"/>
  <c r="B250" i="40" a="1"/>
  <c r="B250" i="40" s="1"/>
  <c r="B251" i="40" a="1"/>
  <c r="B251" i="40" s="1"/>
  <c r="B252" i="40" a="1"/>
  <c r="B252" i="40" s="1"/>
  <c r="B253" i="40" a="1"/>
  <c r="B253" i="40" s="1"/>
  <c r="B254" i="40" a="1"/>
  <c r="B254" i="40" s="1"/>
  <c r="B255" i="40" a="1"/>
  <c r="B255" i="40" s="1"/>
  <c r="B256" i="40" a="1"/>
  <c r="B256" i="40" s="1"/>
  <c r="B257" i="40" a="1"/>
  <c r="B257" i="40" s="1"/>
  <c r="B258" i="40" a="1"/>
  <c r="B258" i="40" s="1"/>
  <c r="B259" i="40" a="1"/>
  <c r="B259" i="40" s="1"/>
  <c r="B260" i="40" a="1"/>
  <c r="B260" i="40" s="1"/>
  <c r="B261" i="40" a="1"/>
  <c r="B261" i="40" s="1"/>
  <c r="B262" i="40" a="1"/>
  <c r="B262" i="40" s="1"/>
  <c r="B263" i="40" a="1"/>
  <c r="B263" i="40" s="1"/>
  <c r="B264" i="40" a="1"/>
  <c r="B264" i="40" s="1"/>
  <c r="B265" i="40" a="1"/>
  <c r="B265" i="40" s="1"/>
  <c r="B266" i="40" a="1"/>
  <c r="B266" i="40" s="1"/>
  <c r="B267" i="40" a="1"/>
  <c r="B267" i="40" s="1"/>
  <c r="B268" i="40" a="1"/>
  <c r="B268" i="40" s="1"/>
  <c r="B269" i="40" a="1"/>
  <c r="B269" i="40" s="1"/>
  <c r="B270" i="40" a="1"/>
  <c r="B270" i="40" s="1"/>
  <c r="B271" i="40" a="1"/>
  <c r="B271" i="40" s="1"/>
  <c r="B272" i="40" a="1"/>
  <c r="B272" i="40" s="1"/>
  <c r="B273" i="40" a="1"/>
  <c r="B273" i="40" s="1"/>
  <c r="B274" i="40" a="1"/>
  <c r="B274" i="40" s="1"/>
  <c r="B275" i="40" a="1"/>
  <c r="B275" i="40" s="1"/>
  <c r="B276" i="40" a="1"/>
  <c r="B276" i="40" s="1"/>
  <c r="B277" i="40" a="1"/>
  <c r="B277" i="40" s="1"/>
  <c r="B278" i="40" a="1"/>
  <c r="B278" i="40" s="1"/>
  <c r="B279" i="40" a="1"/>
  <c r="B279" i="40" s="1"/>
  <c r="B280" i="40" a="1"/>
  <c r="B280" i="40" s="1"/>
  <c r="B281" i="40" a="1"/>
  <c r="B281" i="40" s="1"/>
  <c r="B282" i="40" a="1"/>
  <c r="B282" i="40" s="1"/>
  <c r="B283" i="40" a="1"/>
  <c r="B283" i="40" s="1"/>
  <c r="B284" i="40" a="1"/>
  <c r="B284" i="40" s="1"/>
  <c r="B285" i="40" a="1"/>
  <c r="B285" i="40" s="1"/>
  <c r="B286" i="40" a="1"/>
  <c r="B286" i="40" s="1"/>
  <c r="B287" i="40" a="1"/>
  <c r="B287" i="40" s="1"/>
  <c r="B288" i="40" a="1"/>
  <c r="B288" i="40" s="1"/>
  <c r="B289" i="40" a="1"/>
  <c r="B289" i="40" s="1"/>
  <c r="B290" i="40" a="1"/>
  <c r="B290" i="40" s="1"/>
  <c r="B291" i="40" a="1"/>
  <c r="B291" i="40" s="1"/>
  <c r="B292" i="40" a="1"/>
  <c r="B292" i="40" s="1"/>
  <c r="B293" i="40" a="1"/>
  <c r="B293" i="40" s="1"/>
  <c r="B294" i="40" a="1"/>
  <c r="B294" i="40" s="1"/>
  <c r="B295" i="40" a="1"/>
  <c r="B295" i="40" s="1"/>
  <c r="B296" i="40" a="1"/>
  <c r="B296" i="40" s="1"/>
  <c r="B297" i="40" a="1"/>
  <c r="B297" i="40" s="1"/>
  <c r="B298" i="40" a="1"/>
  <c r="B298" i="40" s="1"/>
  <c r="B299" i="40" a="1"/>
  <c r="B299" i="40" s="1"/>
  <c r="B300" i="40" a="1"/>
  <c r="B300" i="40" s="1"/>
  <c r="B301" i="40" a="1"/>
  <c r="B301" i="40" s="1"/>
  <c r="B302" i="40" a="1"/>
  <c r="B302" i="40" s="1"/>
  <c r="B303" i="40" a="1"/>
  <c r="B303" i="40" s="1"/>
  <c r="B304" i="40" a="1"/>
  <c r="B304" i="40" s="1"/>
  <c r="B305" i="40" a="1"/>
  <c r="B305" i="40" s="1"/>
  <c r="B306" i="40" a="1"/>
  <c r="B306" i="40" s="1"/>
  <c r="B307" i="40" a="1"/>
  <c r="B307" i="40" s="1"/>
  <c r="B308" i="40" a="1"/>
  <c r="B308" i="40" s="1"/>
  <c r="B309" i="40" a="1"/>
  <c r="B309" i="40" s="1"/>
  <c r="B310" i="40" a="1"/>
  <c r="B310" i="40" s="1"/>
  <c r="B311" i="40" a="1"/>
  <c r="B311" i="40" s="1"/>
  <c r="B312" i="40" a="1"/>
  <c r="B312" i="40" s="1"/>
  <c r="B313" i="40" a="1"/>
  <c r="B313" i="40" s="1"/>
  <c r="B314" i="40" a="1"/>
  <c r="B314" i="40" s="1"/>
  <c r="B315" i="40" a="1"/>
  <c r="B315" i="40" s="1"/>
  <c r="B316" i="40" a="1"/>
  <c r="B316" i="40" s="1"/>
  <c r="B317" i="40" a="1"/>
  <c r="B317" i="40" s="1"/>
  <c r="B318" i="40" a="1"/>
  <c r="B318" i="40" s="1"/>
  <c r="B319" i="40" a="1"/>
  <c r="B319" i="40" s="1"/>
  <c r="B320" i="40" a="1"/>
  <c r="B320" i="40" s="1"/>
  <c r="B321" i="40" a="1"/>
  <c r="B321" i="40" s="1"/>
  <c r="B322" i="40" a="1"/>
  <c r="B322" i="40" s="1"/>
  <c r="B323" i="40" a="1"/>
  <c r="B323" i="40" s="1"/>
  <c r="B324" i="40" a="1"/>
  <c r="B324" i="40" s="1"/>
  <c r="B325" i="40" a="1"/>
  <c r="B325" i="40" s="1"/>
  <c r="B326" i="40" a="1"/>
  <c r="B326" i="40" s="1"/>
  <c r="B327" i="40" a="1"/>
  <c r="B327" i="40" s="1"/>
  <c r="B328" i="40" a="1"/>
  <c r="B328" i="40" s="1"/>
  <c r="B329" i="40" a="1"/>
  <c r="B329" i="40" s="1"/>
  <c r="B330" i="40" a="1"/>
  <c r="B330" i="40" s="1"/>
  <c r="B331" i="40" a="1"/>
  <c r="B331" i="40" s="1"/>
  <c r="B332" i="40" a="1"/>
  <c r="B332" i="40" s="1"/>
  <c r="B333" i="40" a="1"/>
  <c r="B333" i="40" s="1"/>
  <c r="B334" i="40" a="1"/>
  <c r="B334" i="40" s="1"/>
  <c r="B335" i="40" a="1"/>
  <c r="B335" i="40" s="1"/>
  <c r="B336" i="40" a="1"/>
  <c r="B336" i="40" s="1"/>
  <c r="B337" i="40" a="1"/>
  <c r="B337" i="40" s="1"/>
  <c r="B338" i="40" a="1"/>
  <c r="B338" i="40" s="1"/>
  <c r="B339" i="40" a="1"/>
  <c r="B339" i="40" s="1"/>
  <c r="B340" i="40" a="1"/>
  <c r="B340" i="40" s="1"/>
  <c r="B341" i="40" a="1"/>
  <c r="B341" i="40" s="1"/>
  <c r="B342" i="40" a="1"/>
  <c r="B342" i="40" s="1"/>
  <c r="B343" i="40" a="1"/>
  <c r="B343" i="40" s="1"/>
  <c r="B344" i="40" a="1"/>
  <c r="B344" i="40" s="1"/>
  <c r="B345" i="40" a="1"/>
  <c r="B345" i="40" s="1"/>
  <c r="B346" i="40" a="1"/>
  <c r="B346" i="40" s="1"/>
  <c r="B347" i="40" a="1"/>
  <c r="B347" i="40" s="1"/>
  <c r="B348" i="40" a="1"/>
  <c r="B348" i="40" s="1"/>
  <c r="B349" i="40" a="1"/>
  <c r="B349" i="40" s="1"/>
  <c r="B350" i="40" a="1"/>
  <c r="B350" i="40" s="1"/>
  <c r="B351" i="40" a="1"/>
  <c r="B351" i="40" s="1"/>
  <c r="B352" i="40" a="1"/>
  <c r="B352" i="40" s="1"/>
  <c r="B353" i="40" a="1"/>
  <c r="B353" i="40" s="1"/>
  <c r="B354" i="40" a="1"/>
  <c r="B354" i="40" s="1"/>
  <c r="B355" i="40" a="1"/>
  <c r="B355" i="40" s="1"/>
  <c r="B356" i="40" a="1"/>
  <c r="B356" i="40" s="1"/>
  <c r="B357" i="40" a="1"/>
  <c r="B357" i="40" s="1"/>
  <c r="B358" i="40" a="1"/>
  <c r="B358" i="40" s="1"/>
  <c r="B359" i="40" a="1"/>
  <c r="B359" i="40" s="1"/>
  <c r="B360" i="40" a="1"/>
  <c r="B360" i="40" s="1"/>
  <c r="B361" i="40" a="1"/>
  <c r="B361" i="40" s="1"/>
  <c r="B362" i="40" a="1"/>
  <c r="B362" i="40" s="1"/>
  <c r="B363" i="40" a="1"/>
  <c r="B363" i="40" s="1"/>
  <c r="B364" i="40" a="1"/>
  <c r="B364" i="40" s="1"/>
  <c r="B365" i="40" a="1"/>
  <c r="B365" i="40" s="1"/>
  <c r="B366" i="40" a="1"/>
  <c r="B366" i="40" s="1"/>
  <c r="B367" i="40" a="1"/>
  <c r="B367" i="40" s="1"/>
  <c r="B368" i="40" a="1"/>
  <c r="B368" i="40" s="1"/>
  <c r="B369" i="40" a="1"/>
  <c r="B369" i="40" s="1"/>
  <c r="B370" i="40" a="1"/>
  <c r="B370" i="40" s="1"/>
  <c r="B371" i="40" a="1"/>
  <c r="B371" i="40" s="1"/>
  <c r="B372" i="40" a="1"/>
  <c r="B372" i="40" s="1"/>
  <c r="B373" i="40" a="1"/>
  <c r="B373" i="40" s="1"/>
  <c r="B374" i="40" a="1"/>
  <c r="B374" i="40" s="1"/>
  <c r="B375" i="40" a="1"/>
  <c r="B375" i="40" s="1"/>
  <c r="B376" i="40" a="1"/>
  <c r="B376" i="40" s="1"/>
  <c r="B377" i="40" a="1"/>
  <c r="B377" i="40" s="1"/>
  <c r="B378" i="40" a="1"/>
  <c r="B378" i="40" s="1"/>
  <c r="B379" i="40" a="1"/>
  <c r="B379" i="40" s="1"/>
  <c r="B380" i="40" a="1"/>
  <c r="B380" i="40" s="1"/>
  <c r="B381" i="40" a="1"/>
  <c r="B381" i="40" s="1"/>
  <c r="B382" i="40" a="1"/>
  <c r="B382" i="40" s="1"/>
  <c r="B383" i="40" a="1"/>
  <c r="B383" i="40" s="1"/>
  <c r="B384" i="40" a="1"/>
  <c r="B384" i="40" s="1"/>
  <c r="B385" i="40" a="1"/>
  <c r="B385" i="40" s="1"/>
  <c r="B386" i="40" a="1"/>
  <c r="B386" i="40" s="1"/>
  <c r="B387" i="40" a="1"/>
  <c r="B387" i="40" s="1"/>
  <c r="B388" i="40" a="1"/>
  <c r="B388" i="40" s="1"/>
  <c r="B389" i="40" a="1"/>
  <c r="B389" i="40" s="1"/>
  <c r="B390" i="40" a="1"/>
  <c r="B390" i="40" s="1"/>
  <c r="B391" i="40" a="1"/>
  <c r="B391" i="40" s="1"/>
  <c r="B392" i="40" a="1"/>
  <c r="B392" i="40" s="1"/>
  <c r="B393" i="40" a="1"/>
  <c r="B393" i="40" s="1"/>
  <c r="B394" i="40" a="1"/>
  <c r="B394" i="40" s="1"/>
  <c r="B395" i="40" a="1"/>
  <c r="B395" i="40" s="1"/>
  <c r="B396" i="40" a="1"/>
  <c r="B396" i="40" s="1"/>
  <c r="B397" i="40" a="1"/>
  <c r="B397" i="40" s="1"/>
  <c r="B398" i="40" a="1"/>
  <c r="B398" i="40" s="1"/>
  <c r="B399" i="40" a="1"/>
  <c r="B399" i="40" s="1"/>
  <c r="B400" i="40" a="1"/>
  <c r="B400" i="40" s="1"/>
  <c r="B401" i="40" a="1"/>
  <c r="B401" i="40" s="1"/>
  <c r="B402" i="40" a="1"/>
  <c r="B402" i="40" s="1"/>
  <c r="B3" i="40" a="1"/>
  <c r="B3" i="40" s="1"/>
  <c r="BG16" i="19"/>
  <c r="BN73" i="19" l="1"/>
  <c r="BG100" i="19"/>
  <c r="BG101" i="19"/>
  <c r="BG102" i="19"/>
  <c r="BG103" i="19"/>
  <c r="BG104" i="19"/>
  <c r="BG105" i="19"/>
  <c r="BG106" i="19"/>
  <c r="BG107" i="19"/>
  <c r="BG108" i="19"/>
  <c r="BG109" i="19"/>
  <c r="BG110" i="19"/>
  <c r="BG111" i="19"/>
  <c r="BG112" i="19"/>
  <c r="BG113" i="19"/>
  <c r="BG114" i="19"/>
  <c r="BG115" i="19"/>
  <c r="BG116" i="19"/>
  <c r="BG117" i="19"/>
  <c r="BG118" i="19"/>
  <c r="BG119" i="19"/>
  <c r="BG120" i="19"/>
  <c r="BG121" i="19"/>
  <c r="BG122" i="19"/>
  <c r="BG123" i="19"/>
  <c r="BG124" i="19"/>
  <c r="BG125" i="19"/>
  <c r="BG126" i="19"/>
  <c r="BG127" i="19"/>
  <c r="BG128" i="19"/>
  <c r="BG129" i="19"/>
  <c r="BG130" i="19"/>
  <c r="BG131" i="19"/>
  <c r="BG132" i="19"/>
  <c r="BG133" i="19"/>
  <c r="BG134" i="19"/>
  <c r="BG135" i="19"/>
  <c r="BG136" i="19"/>
  <c r="BG137" i="19"/>
  <c r="BG138" i="19"/>
  <c r="BG139" i="19"/>
  <c r="BG140" i="19"/>
  <c r="BG141" i="19"/>
  <c r="BG142" i="19"/>
  <c r="BG143" i="19"/>
  <c r="BG144" i="19"/>
  <c r="BG145" i="19"/>
  <c r="BG146" i="19"/>
  <c r="BG147" i="19"/>
  <c r="BG148" i="19"/>
  <c r="BG149" i="19"/>
  <c r="BG150" i="19"/>
  <c r="BG151" i="19"/>
  <c r="BG152" i="19"/>
  <c r="BG153" i="19"/>
  <c r="BG154" i="19"/>
  <c r="BG155" i="19"/>
  <c r="BG156" i="19"/>
  <c r="BG157" i="19"/>
  <c r="BG158" i="19"/>
  <c r="BG159" i="19"/>
  <c r="BG160" i="19"/>
  <c r="BG161" i="19"/>
  <c r="BG162" i="19"/>
  <c r="BG163" i="19"/>
  <c r="BG164" i="19"/>
  <c r="BG165" i="19"/>
  <c r="BG166" i="19"/>
  <c r="BG167" i="19"/>
  <c r="BG168" i="19"/>
  <c r="BG169" i="19"/>
  <c r="BG170" i="19"/>
  <c r="BG171" i="19"/>
  <c r="BG172" i="19"/>
  <c r="BG173" i="19"/>
  <c r="BG174" i="19"/>
  <c r="BG175" i="19"/>
  <c r="BG176" i="19"/>
  <c r="BG177" i="19"/>
  <c r="BG178" i="19"/>
  <c r="BG179" i="19"/>
  <c r="BG180" i="19"/>
  <c r="BG181" i="19"/>
  <c r="BG182" i="19"/>
  <c r="BG183" i="19"/>
  <c r="BG184" i="19"/>
  <c r="BG185" i="19"/>
  <c r="BG186" i="19"/>
  <c r="BG187" i="19"/>
  <c r="BG188" i="19"/>
  <c r="BG189" i="19"/>
  <c r="BG190" i="19"/>
  <c r="BG191" i="19"/>
  <c r="BG192" i="19"/>
  <c r="BG193" i="19"/>
  <c r="BG194" i="19"/>
  <c r="BG195" i="19"/>
  <c r="BG196" i="19"/>
  <c r="BG197" i="19"/>
  <c r="BG198" i="19"/>
  <c r="BG199" i="19"/>
  <c r="BG200" i="19"/>
  <c r="BG201" i="19"/>
  <c r="BG202" i="19"/>
  <c r="BG203" i="19"/>
  <c r="BG204" i="19"/>
  <c r="BG205" i="19"/>
  <c r="BG206" i="19"/>
  <c r="BG207" i="19"/>
  <c r="BG208" i="19"/>
  <c r="BG209" i="19"/>
  <c r="BG210" i="19"/>
  <c r="BG211" i="19"/>
  <c r="BG212" i="19"/>
  <c r="BG213" i="19"/>
  <c r="BG214" i="19"/>
  <c r="BG215" i="19"/>
  <c r="BG216" i="19"/>
  <c r="BG217" i="19"/>
  <c r="BG218" i="19"/>
  <c r="BG219" i="19"/>
  <c r="BG220" i="19"/>
  <c r="BG221" i="19"/>
  <c r="BG222" i="19"/>
  <c r="BG223" i="19"/>
  <c r="BG224" i="19"/>
  <c r="BG225" i="19"/>
  <c r="BG226" i="19"/>
  <c r="BG227" i="19"/>
  <c r="BG228" i="19"/>
  <c r="BG229" i="19"/>
  <c r="BG230" i="19"/>
  <c r="BG231" i="19"/>
  <c r="BG232" i="19"/>
  <c r="BG233" i="19"/>
  <c r="BG234" i="19"/>
  <c r="BG235" i="19"/>
  <c r="BG236" i="19"/>
  <c r="BG237" i="19"/>
  <c r="BG238" i="19"/>
  <c r="BG239" i="19"/>
  <c r="BG240" i="19"/>
  <c r="BG241" i="19"/>
  <c r="BG242" i="19"/>
  <c r="BG243" i="19"/>
  <c r="BG244" i="19"/>
  <c r="BG245" i="19"/>
  <c r="BG246" i="19"/>
  <c r="BG247" i="19"/>
  <c r="BG248" i="19"/>
  <c r="BG249" i="19"/>
  <c r="BG250" i="19"/>
  <c r="BG251" i="19"/>
  <c r="BG252" i="19"/>
  <c r="BG253" i="19"/>
  <c r="BG254" i="19"/>
  <c r="BG255" i="19"/>
  <c r="BG256" i="19"/>
  <c r="BG257" i="19"/>
  <c r="BG258" i="19"/>
  <c r="BG259" i="19"/>
  <c r="BG260" i="19"/>
  <c r="BG261" i="19"/>
  <c r="BG262" i="19"/>
  <c r="BG263" i="19"/>
  <c r="BG264" i="19"/>
  <c r="BG265" i="19"/>
  <c r="BG266" i="19"/>
  <c r="BG267" i="19"/>
  <c r="BG268" i="19"/>
  <c r="BG269" i="19"/>
  <c r="BG270" i="19"/>
  <c r="BG271" i="19"/>
  <c r="BG272" i="19"/>
  <c r="BG273" i="19"/>
  <c r="BG274" i="19"/>
  <c r="BG275" i="19"/>
  <c r="BG276" i="19"/>
  <c r="BG277" i="19"/>
  <c r="BG278" i="19"/>
  <c r="BG279" i="19"/>
  <c r="BG280" i="19"/>
  <c r="BG281" i="19"/>
  <c r="BG282" i="19"/>
  <c r="BG283" i="19"/>
  <c r="BG284" i="19"/>
  <c r="BG285" i="19"/>
  <c r="BG286" i="19"/>
  <c r="BG287" i="19"/>
  <c r="BG288" i="19"/>
  <c r="BG289" i="19"/>
  <c r="BG290" i="19"/>
  <c r="BG291" i="19"/>
  <c r="BG292" i="19"/>
  <c r="BG293" i="19"/>
  <c r="BG294" i="19"/>
  <c r="BG295" i="19"/>
  <c r="BG296" i="19"/>
  <c r="BG297" i="19"/>
  <c r="BG298" i="19"/>
  <c r="BG299" i="19"/>
  <c r="BG300" i="19"/>
  <c r="BG301" i="19"/>
  <c r="BG302" i="19"/>
  <c r="BG303" i="19"/>
  <c r="BG304" i="19"/>
  <c r="BG305" i="19"/>
  <c r="BG306" i="19"/>
  <c r="BG307" i="19"/>
  <c r="BG308" i="19"/>
  <c r="BG309" i="19"/>
  <c r="BG310" i="19"/>
  <c r="BG311" i="19"/>
  <c r="BG312" i="19"/>
  <c r="BG313" i="19"/>
  <c r="BG314" i="19"/>
  <c r="BG315" i="19"/>
  <c r="BG316" i="19"/>
  <c r="BG317" i="19"/>
  <c r="BG318" i="19"/>
  <c r="BG319" i="19"/>
  <c r="BG320" i="19"/>
  <c r="BG321" i="19"/>
  <c r="BG322" i="19"/>
  <c r="BG323" i="19"/>
  <c r="BG324" i="19"/>
  <c r="BG325" i="19"/>
  <c r="BG326" i="19"/>
  <c r="BG327" i="19"/>
  <c r="BG328" i="19"/>
  <c r="BG329" i="19"/>
  <c r="BG330" i="19"/>
  <c r="BG331" i="19"/>
  <c r="BG332" i="19"/>
  <c r="BG333" i="19"/>
  <c r="BG334" i="19"/>
  <c r="BG335" i="19"/>
  <c r="BG336" i="19"/>
  <c r="BG337" i="19"/>
  <c r="BG338" i="19"/>
  <c r="BG339" i="19"/>
  <c r="BG340" i="19"/>
  <c r="BG341" i="19"/>
  <c r="BG342" i="19"/>
  <c r="BG343" i="19"/>
  <c r="BG344" i="19"/>
  <c r="BG345" i="19"/>
  <c r="BG346" i="19"/>
  <c r="BG347" i="19"/>
  <c r="BG348" i="19"/>
  <c r="BG349" i="19"/>
  <c r="BG350" i="19"/>
  <c r="BG351" i="19"/>
  <c r="BG352" i="19"/>
  <c r="BG353" i="19"/>
  <c r="BG354" i="19"/>
  <c r="BG355" i="19"/>
  <c r="BG356" i="19"/>
  <c r="BG357" i="19"/>
  <c r="BG358" i="19"/>
  <c r="BG359" i="19"/>
  <c r="BG360" i="19"/>
  <c r="BG361" i="19"/>
  <c r="BG362" i="19"/>
  <c r="BG363" i="19"/>
  <c r="BG364" i="19"/>
  <c r="BG365" i="19"/>
  <c r="BG366" i="19"/>
  <c r="BG367" i="19"/>
  <c r="BG368" i="19"/>
  <c r="BG369" i="19"/>
  <c r="BG370" i="19"/>
  <c r="BG371" i="19"/>
  <c r="BG372" i="19"/>
  <c r="BG373" i="19"/>
  <c r="BG374" i="19"/>
  <c r="BG375" i="19"/>
  <c r="BG376" i="19"/>
  <c r="BG377" i="19"/>
  <c r="BG378" i="19"/>
  <c r="BG379" i="19"/>
  <c r="BG380" i="19"/>
  <c r="BG381" i="19"/>
  <c r="BG382" i="19"/>
  <c r="BG383" i="19"/>
  <c r="BG384" i="19"/>
  <c r="BG385" i="19"/>
  <c r="BG386" i="19"/>
  <c r="BG387" i="19"/>
  <c r="BG388" i="19"/>
  <c r="BG389" i="19"/>
  <c r="BG390" i="19"/>
  <c r="BG391" i="19"/>
  <c r="BG392" i="19"/>
  <c r="BG393" i="19"/>
  <c r="BG394" i="19"/>
  <c r="BG395" i="19"/>
  <c r="BG396" i="19"/>
  <c r="BG397" i="19"/>
  <c r="BG398" i="19"/>
  <c r="BG399" i="19"/>
  <c r="BG400" i="19"/>
  <c r="BG401" i="19"/>
  <c r="BG402" i="19"/>
  <c r="BG403" i="19"/>
  <c r="BG404" i="19"/>
  <c r="BG405" i="19"/>
  <c r="BG406" i="19"/>
  <c r="BG407" i="19"/>
  <c r="BG408" i="19"/>
  <c r="BG409" i="19"/>
  <c r="BG410" i="19"/>
  <c r="BG411" i="19"/>
  <c r="BG412" i="19"/>
  <c r="BG413" i="19"/>
  <c r="BG414" i="19"/>
  <c r="BG415" i="19"/>
  <c r="BG416" i="19"/>
  <c r="BG417" i="19"/>
  <c r="BG418" i="19"/>
  <c r="BG419" i="19"/>
  <c r="BG420" i="19"/>
  <c r="BG421" i="19"/>
  <c r="BG422" i="19"/>
  <c r="BG423" i="19"/>
  <c r="BG424" i="19"/>
  <c r="BG425" i="19"/>
  <c r="BG426" i="19"/>
  <c r="BG427" i="19"/>
  <c r="BG428" i="19"/>
  <c r="BG429" i="19"/>
  <c r="BG430" i="19"/>
  <c r="BG431" i="19"/>
  <c r="BG432" i="19"/>
  <c r="BG433" i="19"/>
  <c r="BG434" i="19"/>
  <c r="BG435" i="19"/>
  <c r="BG436" i="19"/>
  <c r="BG437" i="19"/>
  <c r="BG438" i="19"/>
  <c r="BG439" i="19"/>
  <c r="BG440" i="19"/>
  <c r="BG441" i="19"/>
  <c r="BG442" i="19"/>
  <c r="BG443" i="19"/>
  <c r="BG444" i="19"/>
  <c r="BG445" i="19"/>
  <c r="BG446" i="19"/>
  <c r="BG447" i="19"/>
  <c r="BG448" i="19"/>
  <c r="BG449" i="19"/>
  <c r="BG450" i="19"/>
  <c r="BG451" i="19"/>
  <c r="BG452" i="19"/>
  <c r="BG453" i="19"/>
  <c r="BG454" i="19"/>
  <c r="BG455" i="19"/>
  <c r="BG456" i="19"/>
  <c r="BG457" i="19"/>
  <c r="BG458" i="19"/>
  <c r="BG459" i="19"/>
  <c r="BG460" i="19"/>
  <c r="BG461" i="19"/>
  <c r="BG462" i="19"/>
  <c r="BG463" i="19"/>
  <c r="BG464" i="19"/>
  <c r="BG465" i="19"/>
  <c r="BG466" i="19"/>
  <c r="BG467" i="19"/>
  <c r="BG468" i="19"/>
  <c r="BG469" i="19"/>
  <c r="BG470" i="19"/>
  <c r="BG471" i="19"/>
  <c r="BG472" i="19"/>
  <c r="BG73" i="19"/>
  <c r="BF100" i="19"/>
  <c r="BF101" i="19"/>
  <c r="BF102" i="19"/>
  <c r="BF103" i="19"/>
  <c r="BF104" i="19"/>
  <c r="BF105" i="19"/>
  <c r="BF106" i="19"/>
  <c r="BF107" i="19"/>
  <c r="BF108" i="19"/>
  <c r="BF109" i="19"/>
  <c r="BF110" i="19"/>
  <c r="BF111" i="19"/>
  <c r="BF112" i="19"/>
  <c r="BF113" i="19"/>
  <c r="BF114" i="19"/>
  <c r="BF115" i="19"/>
  <c r="BF116" i="19"/>
  <c r="BF117" i="19"/>
  <c r="BF118" i="19"/>
  <c r="BF119" i="19"/>
  <c r="BF120" i="19"/>
  <c r="BF121" i="19"/>
  <c r="BF122" i="19"/>
  <c r="BF123" i="19"/>
  <c r="BF124" i="19"/>
  <c r="BF125" i="19"/>
  <c r="BF126" i="19"/>
  <c r="BF127" i="19"/>
  <c r="BF128" i="19"/>
  <c r="BF129" i="19"/>
  <c r="BF130" i="19"/>
  <c r="BF131" i="19"/>
  <c r="BF132" i="19"/>
  <c r="BF133" i="19"/>
  <c r="BF134" i="19"/>
  <c r="BF135" i="19"/>
  <c r="BF136" i="19"/>
  <c r="BF137" i="19"/>
  <c r="BF138" i="19"/>
  <c r="BF139" i="19"/>
  <c r="BF140" i="19"/>
  <c r="BF141" i="19"/>
  <c r="BF142" i="19"/>
  <c r="BF143" i="19"/>
  <c r="BF144" i="19"/>
  <c r="BF145" i="19"/>
  <c r="BF146" i="19"/>
  <c r="BF147" i="19"/>
  <c r="BF148" i="19"/>
  <c r="BF149" i="19"/>
  <c r="BF150" i="19"/>
  <c r="BF151" i="19"/>
  <c r="BF152" i="19"/>
  <c r="BF153" i="19"/>
  <c r="BF154" i="19"/>
  <c r="BF155" i="19"/>
  <c r="BF156" i="19"/>
  <c r="BF157" i="19"/>
  <c r="BF158" i="19"/>
  <c r="BF159" i="19"/>
  <c r="BF160" i="19"/>
  <c r="BF161" i="19"/>
  <c r="BF162" i="19"/>
  <c r="BF163" i="19"/>
  <c r="BF164" i="19"/>
  <c r="BF165" i="19"/>
  <c r="BF166" i="19"/>
  <c r="BF167" i="19"/>
  <c r="BF168" i="19"/>
  <c r="BF169" i="19"/>
  <c r="BF170" i="19"/>
  <c r="BF171" i="19"/>
  <c r="BF172" i="19"/>
  <c r="BF173" i="19"/>
  <c r="BF174" i="19"/>
  <c r="BF175" i="19"/>
  <c r="BF176" i="19"/>
  <c r="BF177" i="19"/>
  <c r="BF178" i="19"/>
  <c r="BF179" i="19"/>
  <c r="BF180" i="19"/>
  <c r="BF181" i="19"/>
  <c r="BF182" i="19"/>
  <c r="BF183" i="19"/>
  <c r="BF184" i="19"/>
  <c r="BF185" i="19"/>
  <c r="BF186" i="19"/>
  <c r="BF187" i="19"/>
  <c r="BF188" i="19"/>
  <c r="BF189" i="19"/>
  <c r="BF190" i="19"/>
  <c r="BF191" i="19"/>
  <c r="BF192" i="19"/>
  <c r="BF193" i="19"/>
  <c r="BF194" i="19"/>
  <c r="BF195" i="19"/>
  <c r="BF196" i="19"/>
  <c r="BF197" i="19"/>
  <c r="BF198" i="19"/>
  <c r="BF199" i="19"/>
  <c r="BF200" i="19"/>
  <c r="BF201" i="19"/>
  <c r="BF202" i="19"/>
  <c r="BF203" i="19"/>
  <c r="BF204" i="19"/>
  <c r="BF205" i="19"/>
  <c r="BF206" i="19"/>
  <c r="BF207" i="19"/>
  <c r="BF208" i="19"/>
  <c r="BF209" i="19"/>
  <c r="BF210" i="19"/>
  <c r="BF211" i="19"/>
  <c r="BF212" i="19"/>
  <c r="BF213" i="19"/>
  <c r="BF214" i="19"/>
  <c r="BF215" i="19"/>
  <c r="BF216" i="19"/>
  <c r="BF217" i="19"/>
  <c r="BF218" i="19"/>
  <c r="BF219" i="19"/>
  <c r="BF220" i="19"/>
  <c r="BF221" i="19"/>
  <c r="BF222" i="19"/>
  <c r="BF223" i="19"/>
  <c r="BF224" i="19"/>
  <c r="BF225" i="19"/>
  <c r="BF226" i="19"/>
  <c r="BF227" i="19"/>
  <c r="BF228" i="19"/>
  <c r="BF229" i="19"/>
  <c r="BF230" i="19"/>
  <c r="BF231" i="19"/>
  <c r="BF232" i="19"/>
  <c r="BF233" i="19"/>
  <c r="BF234" i="19"/>
  <c r="BF235" i="19"/>
  <c r="BF236" i="19"/>
  <c r="BF237" i="19"/>
  <c r="BF238" i="19"/>
  <c r="BF239" i="19"/>
  <c r="BF240" i="19"/>
  <c r="BF241" i="19"/>
  <c r="BF242" i="19"/>
  <c r="BF243" i="19"/>
  <c r="BF244" i="19"/>
  <c r="BF245" i="19"/>
  <c r="BF246" i="19"/>
  <c r="BF247" i="19"/>
  <c r="BF248" i="19"/>
  <c r="BF249" i="19"/>
  <c r="BF250" i="19"/>
  <c r="BF251" i="19"/>
  <c r="BF252" i="19"/>
  <c r="BF253" i="19"/>
  <c r="BF254" i="19"/>
  <c r="BF255" i="19"/>
  <c r="BF256" i="19"/>
  <c r="BF257" i="19"/>
  <c r="BF258" i="19"/>
  <c r="BF259" i="19"/>
  <c r="BF260" i="19"/>
  <c r="BF261" i="19"/>
  <c r="BF262" i="19"/>
  <c r="BF263" i="19"/>
  <c r="BF264" i="19"/>
  <c r="BF265" i="19"/>
  <c r="BF266" i="19"/>
  <c r="BF267" i="19"/>
  <c r="BF268" i="19"/>
  <c r="BF269" i="19"/>
  <c r="BF270" i="19"/>
  <c r="BF271" i="19"/>
  <c r="BF272" i="19"/>
  <c r="BF273" i="19"/>
  <c r="BF274" i="19"/>
  <c r="BF275" i="19"/>
  <c r="BF276" i="19"/>
  <c r="BF277" i="19"/>
  <c r="BF278" i="19"/>
  <c r="BF279" i="19"/>
  <c r="BF280" i="19"/>
  <c r="BF281" i="19"/>
  <c r="BF282" i="19"/>
  <c r="BF283" i="19"/>
  <c r="BF284" i="19"/>
  <c r="BF285" i="19"/>
  <c r="BF286" i="19"/>
  <c r="BF287" i="19"/>
  <c r="BF288" i="19"/>
  <c r="BF289" i="19"/>
  <c r="BF290" i="19"/>
  <c r="BF291" i="19"/>
  <c r="BF292" i="19"/>
  <c r="BF293" i="19"/>
  <c r="BF294" i="19"/>
  <c r="BF295" i="19"/>
  <c r="BF296" i="19"/>
  <c r="BF297" i="19"/>
  <c r="BF298" i="19"/>
  <c r="BF299" i="19"/>
  <c r="BF300" i="19"/>
  <c r="BF301" i="19"/>
  <c r="BF302" i="19"/>
  <c r="BF303" i="19"/>
  <c r="BF304" i="19"/>
  <c r="BF305" i="19"/>
  <c r="BF306" i="19"/>
  <c r="BF307" i="19"/>
  <c r="BF308" i="19"/>
  <c r="BF309" i="19"/>
  <c r="BF310" i="19"/>
  <c r="BF311" i="19"/>
  <c r="BF312" i="19"/>
  <c r="BF313" i="19"/>
  <c r="BF314" i="19"/>
  <c r="BF315" i="19"/>
  <c r="BF316" i="19"/>
  <c r="BF317" i="19"/>
  <c r="BF318" i="19"/>
  <c r="BF319" i="19"/>
  <c r="BF320" i="19"/>
  <c r="BF321" i="19"/>
  <c r="BF322" i="19"/>
  <c r="BF323" i="19"/>
  <c r="BF324" i="19"/>
  <c r="BF325" i="19"/>
  <c r="BF326" i="19"/>
  <c r="BF327" i="19"/>
  <c r="BF328" i="19"/>
  <c r="BF329" i="19"/>
  <c r="BF330" i="19"/>
  <c r="BF331" i="19"/>
  <c r="BF332" i="19"/>
  <c r="BF333" i="19"/>
  <c r="BF334" i="19"/>
  <c r="BF335" i="19"/>
  <c r="BF336" i="19"/>
  <c r="BF337" i="19"/>
  <c r="BF338" i="19"/>
  <c r="BF339" i="19"/>
  <c r="BF340" i="19"/>
  <c r="BF341" i="19"/>
  <c r="BF342" i="19"/>
  <c r="BF343" i="19"/>
  <c r="BF344" i="19"/>
  <c r="BF345" i="19"/>
  <c r="BF346" i="19"/>
  <c r="BF347" i="19"/>
  <c r="BF348" i="19"/>
  <c r="BF349" i="19"/>
  <c r="BF350" i="19"/>
  <c r="BF351" i="19"/>
  <c r="BF352" i="19"/>
  <c r="BF353" i="19"/>
  <c r="BF354" i="19"/>
  <c r="BF355" i="19"/>
  <c r="BF356" i="19"/>
  <c r="BF357" i="19"/>
  <c r="BF358" i="19"/>
  <c r="BF359" i="19"/>
  <c r="BF360" i="19"/>
  <c r="BF361" i="19"/>
  <c r="BF362" i="19"/>
  <c r="BF363" i="19"/>
  <c r="BF364" i="19"/>
  <c r="BF365" i="19"/>
  <c r="BF366" i="19"/>
  <c r="BF367" i="19"/>
  <c r="BF368" i="19"/>
  <c r="BF369" i="19"/>
  <c r="BF370" i="19"/>
  <c r="BF371" i="19"/>
  <c r="BF372" i="19"/>
  <c r="BF373" i="19"/>
  <c r="BF374" i="19"/>
  <c r="BF375" i="19"/>
  <c r="BF376" i="19"/>
  <c r="BF377" i="19"/>
  <c r="BF378" i="19"/>
  <c r="BF379" i="19"/>
  <c r="BF380" i="19"/>
  <c r="BF381" i="19"/>
  <c r="BF382" i="19"/>
  <c r="BF383" i="19"/>
  <c r="BF384" i="19"/>
  <c r="BF385" i="19"/>
  <c r="BF386" i="19"/>
  <c r="BF387" i="19"/>
  <c r="BF388" i="19"/>
  <c r="BF389" i="19"/>
  <c r="BF390" i="19"/>
  <c r="BF391" i="19"/>
  <c r="BF392" i="19"/>
  <c r="BF393" i="19"/>
  <c r="BF394" i="19"/>
  <c r="BF395" i="19"/>
  <c r="BF396" i="19"/>
  <c r="BF397" i="19"/>
  <c r="BF398" i="19"/>
  <c r="BF399" i="19"/>
  <c r="BF400" i="19"/>
  <c r="BF401" i="19"/>
  <c r="BF402" i="19"/>
  <c r="BF403" i="19"/>
  <c r="BF404" i="19"/>
  <c r="BF405" i="19"/>
  <c r="BF406" i="19"/>
  <c r="BF407" i="19"/>
  <c r="BF408" i="19"/>
  <c r="BF409" i="19"/>
  <c r="BF410" i="19"/>
  <c r="BF411" i="19"/>
  <c r="BF412" i="19"/>
  <c r="BF413" i="19"/>
  <c r="BF414" i="19"/>
  <c r="BF415" i="19"/>
  <c r="BF416" i="19"/>
  <c r="BF417" i="19"/>
  <c r="BF418" i="19"/>
  <c r="BF419" i="19"/>
  <c r="BF420" i="19"/>
  <c r="BF421" i="19"/>
  <c r="BF422" i="19"/>
  <c r="BF423" i="19"/>
  <c r="BF424" i="19"/>
  <c r="BF425" i="19"/>
  <c r="BF426" i="19"/>
  <c r="BF427" i="19"/>
  <c r="BF428" i="19"/>
  <c r="BF429" i="19"/>
  <c r="BF430" i="19"/>
  <c r="BF431" i="19"/>
  <c r="BF432" i="19"/>
  <c r="BF433" i="19"/>
  <c r="BF434" i="19"/>
  <c r="BF435" i="19"/>
  <c r="BF436" i="19"/>
  <c r="BF437" i="19"/>
  <c r="BF438" i="19"/>
  <c r="BF439" i="19"/>
  <c r="BF440" i="19"/>
  <c r="BF441" i="19"/>
  <c r="BF442" i="19"/>
  <c r="BF443" i="19"/>
  <c r="BF444" i="19"/>
  <c r="BF445" i="19"/>
  <c r="BF446" i="19"/>
  <c r="BF447" i="19"/>
  <c r="BF448" i="19"/>
  <c r="BF449" i="19"/>
  <c r="BF450" i="19"/>
  <c r="BF451" i="19"/>
  <c r="BF452" i="19"/>
  <c r="BF453" i="19"/>
  <c r="BF454" i="19"/>
  <c r="BF455" i="19"/>
  <c r="BF456" i="19"/>
  <c r="BF457" i="19"/>
  <c r="BF458" i="19"/>
  <c r="BF459" i="19"/>
  <c r="BF460" i="19"/>
  <c r="BF461" i="19"/>
  <c r="BF462" i="19"/>
  <c r="BF463" i="19"/>
  <c r="BF464" i="19"/>
  <c r="BF465" i="19"/>
  <c r="BF466" i="19"/>
  <c r="BF467" i="19"/>
  <c r="BF468" i="19"/>
  <c r="BF469" i="19"/>
  <c r="BF470" i="19"/>
  <c r="BF471" i="19"/>
  <c r="BF472" i="19"/>
  <c r="CH76" i="19" l="1"/>
  <c r="CH77" i="19"/>
  <c r="CH78" i="19"/>
  <c r="CH79" i="19"/>
  <c r="CH80" i="19"/>
  <c r="CH81" i="19"/>
  <c r="CH82" i="19"/>
  <c r="CH83" i="19"/>
  <c r="CH84" i="19"/>
  <c r="CH85" i="19"/>
  <c r="CH86" i="19"/>
  <c r="CH87" i="19"/>
  <c r="CH88" i="19"/>
  <c r="CH89" i="19"/>
  <c r="CH90" i="19"/>
  <c r="CH91" i="19"/>
  <c r="CH92" i="19"/>
  <c r="CH93" i="19"/>
  <c r="CH94" i="19"/>
  <c r="CH95" i="19"/>
  <c r="CH96" i="19"/>
  <c r="CH97" i="19"/>
  <c r="CH98" i="19"/>
  <c r="CH99" i="19"/>
  <c r="CH100" i="19"/>
  <c r="CH101" i="19"/>
  <c r="CH102" i="19"/>
  <c r="CH103" i="19"/>
  <c r="CH104" i="19"/>
  <c r="CH105" i="19"/>
  <c r="CH106" i="19"/>
  <c r="CH107" i="19"/>
  <c r="CH108" i="19"/>
  <c r="CH109" i="19"/>
  <c r="CH110" i="19"/>
  <c r="CH111" i="19"/>
  <c r="CH112" i="19"/>
  <c r="CH113" i="19"/>
  <c r="CH114" i="19"/>
  <c r="CH115" i="19"/>
  <c r="CH116" i="19"/>
  <c r="CH117" i="19"/>
  <c r="CH118" i="19"/>
  <c r="CH119" i="19"/>
  <c r="CH120" i="19"/>
  <c r="CH121" i="19"/>
  <c r="CH122" i="19"/>
  <c r="CH123" i="19"/>
  <c r="CH124" i="19"/>
  <c r="CH125" i="19"/>
  <c r="CH126" i="19"/>
  <c r="CH127" i="19"/>
  <c r="CH128" i="19"/>
  <c r="CH129" i="19"/>
  <c r="CH130" i="19"/>
  <c r="CH131" i="19"/>
  <c r="CH132" i="19"/>
  <c r="CH133" i="19"/>
  <c r="CH134" i="19"/>
  <c r="CH135" i="19"/>
  <c r="CH136" i="19"/>
  <c r="CH137" i="19"/>
  <c r="CH138" i="19"/>
  <c r="CH139" i="19"/>
  <c r="CH140" i="19"/>
  <c r="CH141" i="19"/>
  <c r="CH142" i="19"/>
  <c r="CH143" i="19"/>
  <c r="CH144" i="19"/>
  <c r="CH145" i="19"/>
  <c r="CH146" i="19"/>
  <c r="CH147" i="19"/>
  <c r="CH148" i="19"/>
  <c r="CH149" i="19"/>
  <c r="CH150" i="19"/>
  <c r="CH151" i="19"/>
  <c r="CH152" i="19"/>
  <c r="CH153" i="19"/>
  <c r="CH154" i="19"/>
  <c r="CH155" i="19"/>
  <c r="CH156" i="19"/>
  <c r="CH157" i="19"/>
  <c r="CH158" i="19"/>
  <c r="CH159" i="19"/>
  <c r="CH160" i="19"/>
  <c r="CH161" i="19"/>
  <c r="CH162" i="19"/>
  <c r="CH163" i="19"/>
  <c r="CH164" i="19"/>
  <c r="CH165" i="19"/>
  <c r="CH166" i="19"/>
  <c r="CH167" i="19"/>
  <c r="CH168" i="19"/>
  <c r="CH169" i="19"/>
  <c r="CH170" i="19"/>
  <c r="CH171" i="19"/>
  <c r="CH172" i="19"/>
  <c r="CH173" i="19"/>
  <c r="CH174" i="19"/>
  <c r="CH175" i="19"/>
  <c r="CH176" i="19"/>
  <c r="CH177" i="19"/>
  <c r="CH178" i="19"/>
  <c r="CH179" i="19"/>
  <c r="CH180" i="19"/>
  <c r="CH181" i="19"/>
  <c r="CH182" i="19"/>
  <c r="CH183" i="19"/>
  <c r="CH184" i="19"/>
  <c r="CH185" i="19"/>
  <c r="CH186" i="19"/>
  <c r="CH187" i="19"/>
  <c r="CH188" i="19"/>
  <c r="CH189" i="19"/>
  <c r="CH190" i="19"/>
  <c r="CH191" i="19"/>
  <c r="CH192" i="19"/>
  <c r="CH193" i="19"/>
  <c r="CH194" i="19"/>
  <c r="CH195" i="19"/>
  <c r="CH196" i="19"/>
  <c r="CH197" i="19"/>
  <c r="CH198" i="19"/>
  <c r="CH199" i="19"/>
  <c r="CH200" i="19"/>
  <c r="CH201" i="19"/>
  <c r="CH202" i="19"/>
  <c r="CH203" i="19"/>
  <c r="CH204" i="19"/>
  <c r="CH205" i="19"/>
  <c r="CH206" i="19"/>
  <c r="CH207" i="19"/>
  <c r="CH208" i="19"/>
  <c r="CH209" i="19"/>
  <c r="CH210" i="19"/>
  <c r="CH211" i="19"/>
  <c r="CH212" i="19"/>
  <c r="CH213" i="19"/>
  <c r="CH214" i="19"/>
  <c r="CH215" i="19"/>
  <c r="CH216" i="19"/>
  <c r="CH217" i="19"/>
  <c r="CH218" i="19"/>
  <c r="CH219" i="19"/>
  <c r="CH220" i="19"/>
  <c r="CH221" i="19"/>
  <c r="CH222" i="19"/>
  <c r="CH223" i="19"/>
  <c r="CH224" i="19"/>
  <c r="CH225" i="19"/>
  <c r="CH226" i="19"/>
  <c r="CH227" i="19"/>
  <c r="CH228" i="19"/>
  <c r="CH229" i="19"/>
  <c r="CH230" i="19"/>
  <c r="CH231" i="19"/>
  <c r="CH232" i="19"/>
  <c r="CH233" i="19"/>
  <c r="CH234" i="19"/>
  <c r="CH235" i="19"/>
  <c r="CH236" i="19"/>
  <c r="CH237" i="19"/>
  <c r="CH238" i="19"/>
  <c r="CH239" i="19"/>
  <c r="CH240" i="19"/>
  <c r="CH241" i="19"/>
  <c r="CH242" i="19"/>
  <c r="CH243" i="19"/>
  <c r="CH244" i="19"/>
  <c r="CH245" i="19"/>
  <c r="CH246" i="19"/>
  <c r="CH247" i="19"/>
  <c r="CH248" i="19"/>
  <c r="CH249" i="19"/>
  <c r="CH250" i="19"/>
  <c r="CH251" i="19"/>
  <c r="CH252" i="19"/>
  <c r="CH253" i="19"/>
  <c r="CH254" i="19"/>
  <c r="CH255" i="19"/>
  <c r="CH256" i="19"/>
  <c r="CH257" i="19"/>
  <c r="CH258" i="19"/>
  <c r="CH259" i="19"/>
  <c r="CH260" i="19"/>
  <c r="CH261" i="19"/>
  <c r="CH262" i="19"/>
  <c r="CH263" i="19"/>
  <c r="CH264" i="19"/>
  <c r="CH265" i="19"/>
  <c r="CH266" i="19"/>
  <c r="CH267" i="19"/>
  <c r="CH268" i="19"/>
  <c r="CH269" i="19"/>
  <c r="CH270" i="19"/>
  <c r="CH271" i="19"/>
  <c r="CH272" i="19"/>
  <c r="CH273" i="19"/>
  <c r="CH274" i="19"/>
  <c r="CH275" i="19"/>
  <c r="CH276" i="19"/>
  <c r="CH277" i="19"/>
  <c r="CH278" i="19"/>
  <c r="CH279" i="19"/>
  <c r="CH280" i="19"/>
  <c r="CH281" i="19"/>
  <c r="CH282" i="19"/>
  <c r="CH283" i="19"/>
  <c r="CH284" i="19"/>
  <c r="CH285" i="19"/>
  <c r="CH286" i="19"/>
  <c r="CH287" i="19"/>
  <c r="CH288" i="19"/>
  <c r="CH289" i="19"/>
  <c r="CH290" i="19"/>
  <c r="CH291" i="19"/>
  <c r="CH292" i="19"/>
  <c r="CH293" i="19"/>
  <c r="CH294" i="19"/>
  <c r="CH295" i="19"/>
  <c r="CH296" i="19"/>
  <c r="CH297" i="19"/>
  <c r="CH298" i="19"/>
  <c r="CH299" i="19"/>
  <c r="CH300" i="19"/>
  <c r="CH301" i="19"/>
  <c r="CH302" i="19"/>
  <c r="CH303" i="19"/>
  <c r="CH304" i="19"/>
  <c r="CH305" i="19"/>
  <c r="CH306" i="19"/>
  <c r="CH307" i="19"/>
  <c r="CH308" i="19"/>
  <c r="CH309" i="19"/>
  <c r="CH310" i="19"/>
  <c r="CH311" i="19"/>
  <c r="CH312" i="19"/>
  <c r="CH313" i="19"/>
  <c r="CH314" i="19"/>
  <c r="CH315" i="19"/>
  <c r="CH316" i="19"/>
  <c r="CH317" i="19"/>
  <c r="CH318" i="19"/>
  <c r="CH319" i="19"/>
  <c r="CH320" i="19"/>
  <c r="CH321" i="19"/>
  <c r="CH322" i="19"/>
  <c r="CH323" i="19"/>
  <c r="CH324" i="19"/>
  <c r="CH325" i="19"/>
  <c r="CH326" i="19"/>
  <c r="CH327" i="19"/>
  <c r="CH328" i="19"/>
  <c r="CH329" i="19"/>
  <c r="CH330" i="19"/>
  <c r="CH331" i="19"/>
  <c r="CH332" i="19"/>
  <c r="CH333" i="19"/>
  <c r="CH334" i="19"/>
  <c r="CH335" i="19"/>
  <c r="CH336" i="19"/>
  <c r="CH337" i="19"/>
  <c r="CH338" i="19"/>
  <c r="CH339" i="19"/>
  <c r="CH340" i="19"/>
  <c r="CH341" i="19"/>
  <c r="CH342" i="19"/>
  <c r="CH343" i="19"/>
  <c r="CH344" i="19"/>
  <c r="CH345" i="19"/>
  <c r="CH346" i="19"/>
  <c r="CH347" i="19"/>
  <c r="CH348" i="19"/>
  <c r="CH349" i="19"/>
  <c r="CH350" i="19"/>
  <c r="CH351" i="19"/>
  <c r="CH352" i="19"/>
  <c r="CH353" i="19"/>
  <c r="CH354" i="19"/>
  <c r="CH355" i="19"/>
  <c r="CH356" i="19"/>
  <c r="CH357" i="19"/>
  <c r="CH358" i="19"/>
  <c r="CH359" i="19"/>
  <c r="CH360" i="19"/>
  <c r="CH361" i="19"/>
  <c r="CH362" i="19"/>
  <c r="CH363" i="19"/>
  <c r="CH364" i="19"/>
  <c r="CH365" i="19"/>
  <c r="CH366" i="19"/>
  <c r="CH367" i="19"/>
  <c r="CH368" i="19"/>
  <c r="CH369" i="19"/>
  <c r="CH370" i="19"/>
  <c r="CH371" i="19"/>
  <c r="CH372" i="19"/>
  <c r="CH373" i="19"/>
  <c r="CH374" i="19"/>
  <c r="CH375" i="19"/>
  <c r="CH376" i="19"/>
  <c r="CH377" i="19"/>
  <c r="CH378" i="19"/>
  <c r="CH379" i="19"/>
  <c r="CH380" i="19"/>
  <c r="CH381" i="19"/>
  <c r="CH382" i="19"/>
  <c r="CH383" i="19"/>
  <c r="CH384" i="19"/>
  <c r="CH385" i="19"/>
  <c r="CH386" i="19"/>
  <c r="CH387" i="19"/>
  <c r="CH388" i="19"/>
  <c r="CH389" i="19"/>
  <c r="CH390" i="19"/>
  <c r="CH391" i="19"/>
  <c r="CH392" i="19"/>
  <c r="CH393" i="19"/>
  <c r="CH394" i="19"/>
  <c r="CH395" i="19"/>
  <c r="CH396" i="19"/>
  <c r="CH397" i="19"/>
  <c r="CH398" i="19"/>
  <c r="CH399" i="19"/>
  <c r="CH400" i="19"/>
  <c r="CH401" i="19"/>
  <c r="CH402" i="19"/>
  <c r="CH403" i="19"/>
  <c r="CH404" i="19"/>
  <c r="CH405" i="19"/>
  <c r="CH406" i="19"/>
  <c r="CH407" i="19"/>
  <c r="CH408" i="19"/>
  <c r="CH409" i="19"/>
  <c r="CH410" i="19"/>
  <c r="CH411" i="19"/>
  <c r="CH412" i="19"/>
  <c r="CH413" i="19"/>
  <c r="CH414" i="19"/>
  <c r="CH415" i="19"/>
  <c r="CH416" i="19"/>
  <c r="CH417" i="19"/>
  <c r="CH418" i="19"/>
  <c r="CH419" i="19"/>
  <c r="CH420" i="19"/>
  <c r="CH421" i="19"/>
  <c r="CH422" i="19"/>
  <c r="CH423" i="19"/>
  <c r="CH424" i="19"/>
  <c r="CH425" i="19"/>
  <c r="CH426" i="19"/>
  <c r="CH427" i="19"/>
  <c r="CH428" i="19"/>
  <c r="CH429" i="19"/>
  <c r="CH430" i="19"/>
  <c r="CH431" i="19"/>
  <c r="CH432" i="19"/>
  <c r="CH433" i="19"/>
  <c r="CH434" i="19"/>
  <c r="CH435" i="19"/>
  <c r="CH436" i="19"/>
  <c r="CH437" i="19"/>
  <c r="CH438" i="19"/>
  <c r="CH439" i="19"/>
  <c r="CH440" i="19"/>
  <c r="CH441" i="19"/>
  <c r="CH442" i="19"/>
  <c r="CH443" i="19"/>
  <c r="CH444" i="19"/>
  <c r="CH445" i="19"/>
  <c r="CH446" i="19"/>
  <c r="CH447" i="19"/>
  <c r="CH448" i="19"/>
  <c r="CH449" i="19"/>
  <c r="CH450" i="19"/>
  <c r="CH451" i="19"/>
  <c r="CH452" i="19"/>
  <c r="CH453" i="19"/>
  <c r="CH454" i="19"/>
  <c r="CH455" i="19"/>
  <c r="CH456" i="19"/>
  <c r="CH457" i="19"/>
  <c r="CH458" i="19"/>
  <c r="CH459" i="19"/>
  <c r="CH460" i="19"/>
  <c r="CH461" i="19"/>
  <c r="CH462" i="19"/>
  <c r="CH463" i="19"/>
  <c r="CH464" i="19"/>
  <c r="CH465" i="19"/>
  <c r="CH466" i="19"/>
  <c r="CH467" i="19"/>
  <c r="CH468" i="19"/>
  <c r="CH469" i="19"/>
  <c r="CH470" i="19"/>
  <c r="CH471" i="19"/>
  <c r="CH472" i="19"/>
  <c r="CH75" i="19"/>
  <c r="F15" i="20" l="1"/>
  <c r="F16" i="20"/>
  <c r="F17" i="20"/>
  <c r="F18" i="20"/>
  <c r="F19" i="20"/>
  <c r="F20" i="20"/>
  <c r="F21" i="20"/>
  <c r="F22" i="20"/>
  <c r="F23" i="20"/>
  <c r="F24" i="20"/>
  <c r="F14" i="20"/>
  <c r="F7" i="20"/>
  <c r="F8" i="20"/>
  <c r="F9" i="20"/>
  <c r="F10" i="20"/>
  <c r="F11" i="20"/>
  <c r="F12" i="20"/>
  <c r="F6" i="20"/>
  <c r="BL100" i="19"/>
  <c r="BL101" i="19"/>
  <c r="BL102" i="19"/>
  <c r="BL103" i="19"/>
  <c r="BL104" i="19"/>
  <c r="BL105" i="19"/>
  <c r="BL106" i="19"/>
  <c r="BL107" i="19"/>
  <c r="BL108" i="19"/>
  <c r="BL109" i="19"/>
  <c r="BL110" i="19"/>
  <c r="BL111" i="19"/>
  <c r="BL112" i="19"/>
  <c r="BL113" i="19"/>
  <c r="BL114" i="19"/>
  <c r="BL115" i="19"/>
  <c r="BL116" i="19"/>
  <c r="BL117" i="19"/>
  <c r="BL118" i="19"/>
  <c r="BL119" i="19"/>
  <c r="BL120" i="19"/>
  <c r="BL121" i="19"/>
  <c r="BL122" i="19"/>
  <c r="BL123" i="19"/>
  <c r="BL124" i="19"/>
  <c r="BL125" i="19"/>
  <c r="BL126" i="19"/>
  <c r="BL127" i="19"/>
  <c r="BL128" i="19"/>
  <c r="BL129" i="19"/>
  <c r="BL130" i="19"/>
  <c r="BL131" i="19"/>
  <c r="BL132" i="19"/>
  <c r="BL133" i="19"/>
  <c r="BL134" i="19"/>
  <c r="BL135" i="19"/>
  <c r="BL136" i="19"/>
  <c r="BL137" i="19"/>
  <c r="BL138" i="19"/>
  <c r="BL139" i="19"/>
  <c r="BL140" i="19"/>
  <c r="BL141" i="19"/>
  <c r="BL142" i="19"/>
  <c r="BL143" i="19"/>
  <c r="BL144" i="19"/>
  <c r="BL145" i="19"/>
  <c r="BL146" i="19"/>
  <c r="BL147" i="19"/>
  <c r="BL148" i="19"/>
  <c r="BL149" i="19"/>
  <c r="BL150" i="19"/>
  <c r="BL151" i="19"/>
  <c r="BL152" i="19"/>
  <c r="BL153" i="19"/>
  <c r="BL154" i="19"/>
  <c r="BL155" i="19"/>
  <c r="BL156" i="19"/>
  <c r="BL157" i="19"/>
  <c r="BL158" i="19"/>
  <c r="BL159" i="19"/>
  <c r="BL160" i="19"/>
  <c r="BL161" i="19"/>
  <c r="BL162" i="19"/>
  <c r="BL163" i="19"/>
  <c r="BL164" i="19"/>
  <c r="BL165" i="19"/>
  <c r="BL166" i="19"/>
  <c r="BL167" i="19"/>
  <c r="BL168" i="19"/>
  <c r="BL169" i="19"/>
  <c r="BL170" i="19"/>
  <c r="BL171" i="19"/>
  <c r="BL172" i="19"/>
  <c r="BL173" i="19"/>
  <c r="BL174" i="19"/>
  <c r="BL175" i="19"/>
  <c r="BL176" i="19"/>
  <c r="BL177" i="19"/>
  <c r="BL178" i="19"/>
  <c r="BL179" i="19"/>
  <c r="BL180" i="19"/>
  <c r="BL181" i="19"/>
  <c r="BL182" i="19"/>
  <c r="BL183" i="19"/>
  <c r="BL184" i="19"/>
  <c r="BL185" i="19"/>
  <c r="BL186" i="19"/>
  <c r="BL187" i="19"/>
  <c r="BL188" i="19"/>
  <c r="BL189" i="19"/>
  <c r="BL190" i="19"/>
  <c r="BL191" i="19"/>
  <c r="BL192" i="19"/>
  <c r="BL193" i="19"/>
  <c r="BL194" i="19"/>
  <c r="BL195" i="19"/>
  <c r="BL196" i="19"/>
  <c r="BL197" i="19"/>
  <c r="BL198" i="19"/>
  <c r="BL199" i="19"/>
  <c r="BL200" i="19"/>
  <c r="BL201" i="19"/>
  <c r="BL202" i="19"/>
  <c r="BL203" i="19"/>
  <c r="BL204" i="19"/>
  <c r="BL205" i="19"/>
  <c r="BL206" i="19"/>
  <c r="BL207" i="19"/>
  <c r="BL208" i="19"/>
  <c r="BL209" i="19"/>
  <c r="BL210" i="19"/>
  <c r="BL211" i="19"/>
  <c r="BL212" i="19"/>
  <c r="BL213" i="19"/>
  <c r="BL214" i="19"/>
  <c r="BL215" i="19"/>
  <c r="BL216" i="19"/>
  <c r="BL217" i="19"/>
  <c r="BL218" i="19"/>
  <c r="BL219" i="19"/>
  <c r="BL220" i="19"/>
  <c r="BL221" i="19"/>
  <c r="BL222" i="19"/>
  <c r="BL223" i="19"/>
  <c r="BL224" i="19"/>
  <c r="BL225" i="19"/>
  <c r="BL226" i="19"/>
  <c r="BL227" i="19"/>
  <c r="BL228" i="19"/>
  <c r="BL229" i="19"/>
  <c r="BL230" i="19"/>
  <c r="BL231" i="19"/>
  <c r="BL232" i="19"/>
  <c r="BL233" i="19"/>
  <c r="BL234" i="19"/>
  <c r="BL235" i="19"/>
  <c r="BL236" i="19"/>
  <c r="BL237" i="19"/>
  <c r="BL238" i="19"/>
  <c r="BL239" i="19"/>
  <c r="BL240" i="19"/>
  <c r="BL241" i="19"/>
  <c r="BL242" i="19"/>
  <c r="BL243" i="19"/>
  <c r="BL244" i="19"/>
  <c r="BL245" i="19"/>
  <c r="BL246" i="19"/>
  <c r="BL247" i="19"/>
  <c r="BL248" i="19"/>
  <c r="BL249" i="19"/>
  <c r="BL250" i="19"/>
  <c r="BL251" i="19"/>
  <c r="BL252" i="19"/>
  <c r="BL253" i="19"/>
  <c r="BL254" i="19"/>
  <c r="BL255" i="19"/>
  <c r="BL256" i="19"/>
  <c r="BL257" i="19"/>
  <c r="BL258" i="19"/>
  <c r="BL259" i="19"/>
  <c r="BL260" i="19"/>
  <c r="BL261" i="19"/>
  <c r="BL262" i="19"/>
  <c r="BL263" i="19"/>
  <c r="BL264" i="19"/>
  <c r="BL265" i="19"/>
  <c r="BL266" i="19"/>
  <c r="BL267" i="19"/>
  <c r="BL268" i="19"/>
  <c r="BL269" i="19"/>
  <c r="BL270" i="19"/>
  <c r="BL271" i="19"/>
  <c r="BL272" i="19"/>
  <c r="BL273" i="19"/>
  <c r="BL274" i="19"/>
  <c r="BL275" i="19"/>
  <c r="BL276" i="19"/>
  <c r="BL277" i="19"/>
  <c r="BL278" i="19"/>
  <c r="BL279" i="19"/>
  <c r="BL280" i="19"/>
  <c r="BL281" i="19"/>
  <c r="BL282" i="19"/>
  <c r="BL283" i="19"/>
  <c r="BL284" i="19"/>
  <c r="BL285" i="19"/>
  <c r="BL286" i="19"/>
  <c r="BL287" i="19"/>
  <c r="BL288" i="19"/>
  <c r="BL289" i="19"/>
  <c r="BL290" i="19"/>
  <c r="BL291" i="19"/>
  <c r="BL292" i="19"/>
  <c r="BL293" i="19"/>
  <c r="BL294" i="19"/>
  <c r="BL295" i="19"/>
  <c r="BL296" i="19"/>
  <c r="BL297" i="19"/>
  <c r="BL298" i="19"/>
  <c r="BL299" i="19"/>
  <c r="BL300" i="19"/>
  <c r="BL301" i="19"/>
  <c r="BL302" i="19"/>
  <c r="BL303" i="19"/>
  <c r="BL304" i="19"/>
  <c r="BL305" i="19"/>
  <c r="BL306" i="19"/>
  <c r="BL307" i="19"/>
  <c r="BL308" i="19"/>
  <c r="BL309" i="19"/>
  <c r="BL310" i="19"/>
  <c r="BL311" i="19"/>
  <c r="BL312" i="19"/>
  <c r="BL313" i="19"/>
  <c r="BL314" i="19"/>
  <c r="BL315" i="19"/>
  <c r="BL316" i="19"/>
  <c r="BL317" i="19"/>
  <c r="BL318" i="19"/>
  <c r="BL319" i="19"/>
  <c r="BL320" i="19"/>
  <c r="BL321" i="19"/>
  <c r="BL322" i="19"/>
  <c r="BL323" i="19"/>
  <c r="BL324" i="19"/>
  <c r="BL325" i="19"/>
  <c r="BL326" i="19"/>
  <c r="BL327" i="19"/>
  <c r="BL328" i="19"/>
  <c r="BL329" i="19"/>
  <c r="BL330" i="19"/>
  <c r="BL331" i="19"/>
  <c r="BL332" i="19"/>
  <c r="BL333" i="19"/>
  <c r="BL334" i="19"/>
  <c r="BL335" i="19"/>
  <c r="BL336" i="19"/>
  <c r="BL337" i="19"/>
  <c r="BL338" i="19"/>
  <c r="BL339" i="19"/>
  <c r="BL340" i="19"/>
  <c r="BL341" i="19"/>
  <c r="BL342" i="19"/>
  <c r="BL343" i="19"/>
  <c r="BL344" i="19"/>
  <c r="BL345" i="19"/>
  <c r="BL346" i="19"/>
  <c r="BL347" i="19"/>
  <c r="BL348" i="19"/>
  <c r="BL349" i="19"/>
  <c r="BL350" i="19"/>
  <c r="BL351" i="19"/>
  <c r="BL352" i="19"/>
  <c r="BL353" i="19"/>
  <c r="BL354" i="19"/>
  <c r="BL355" i="19"/>
  <c r="BL356" i="19"/>
  <c r="BL357" i="19"/>
  <c r="BL358" i="19"/>
  <c r="BL359" i="19"/>
  <c r="BL360" i="19"/>
  <c r="BL361" i="19"/>
  <c r="BL362" i="19"/>
  <c r="BL363" i="19"/>
  <c r="BL364" i="19"/>
  <c r="BL365" i="19"/>
  <c r="BL366" i="19"/>
  <c r="BL367" i="19"/>
  <c r="BL368" i="19"/>
  <c r="BL369" i="19"/>
  <c r="BL370" i="19"/>
  <c r="BL371" i="19"/>
  <c r="BL372" i="19"/>
  <c r="BL373" i="19"/>
  <c r="BL374" i="19"/>
  <c r="BL375" i="19"/>
  <c r="BL376" i="19"/>
  <c r="BL377" i="19"/>
  <c r="BL378" i="19"/>
  <c r="BL379" i="19"/>
  <c r="BL380" i="19"/>
  <c r="BL381" i="19"/>
  <c r="BL382" i="19"/>
  <c r="BL383" i="19"/>
  <c r="BL384" i="19"/>
  <c r="BL385" i="19"/>
  <c r="BL386" i="19"/>
  <c r="BL387" i="19"/>
  <c r="BL388" i="19"/>
  <c r="BL389" i="19"/>
  <c r="BL390" i="19"/>
  <c r="BL391" i="19"/>
  <c r="BL392" i="19"/>
  <c r="BL393" i="19"/>
  <c r="BL394" i="19"/>
  <c r="BL395" i="19"/>
  <c r="BL396" i="19"/>
  <c r="BL397" i="19"/>
  <c r="BL398" i="19"/>
  <c r="BL399" i="19"/>
  <c r="BL400" i="19"/>
  <c r="BL401" i="19"/>
  <c r="BL402" i="19"/>
  <c r="BL403" i="19"/>
  <c r="BL404" i="19"/>
  <c r="BL405" i="19"/>
  <c r="BL406" i="19"/>
  <c r="BL407" i="19"/>
  <c r="BL408" i="19"/>
  <c r="BL409" i="19"/>
  <c r="BL410" i="19"/>
  <c r="BL411" i="19"/>
  <c r="BL412" i="19"/>
  <c r="BL413" i="19"/>
  <c r="BL414" i="19"/>
  <c r="BL415" i="19"/>
  <c r="BL416" i="19"/>
  <c r="BL417" i="19"/>
  <c r="BL418" i="19"/>
  <c r="BL419" i="19"/>
  <c r="BL420" i="19"/>
  <c r="BL421" i="19"/>
  <c r="BL422" i="19"/>
  <c r="BL423" i="19"/>
  <c r="BL424" i="19"/>
  <c r="BL425" i="19"/>
  <c r="BL426" i="19"/>
  <c r="BL427" i="19"/>
  <c r="BL428" i="19"/>
  <c r="BL429" i="19"/>
  <c r="BL430" i="19"/>
  <c r="BL431" i="19"/>
  <c r="BL432" i="19"/>
  <c r="BL433" i="19"/>
  <c r="BL434" i="19"/>
  <c r="BL435" i="19"/>
  <c r="BL436" i="19"/>
  <c r="BL437" i="19"/>
  <c r="BL438" i="19"/>
  <c r="BL439" i="19"/>
  <c r="BL440" i="19"/>
  <c r="BL441" i="19"/>
  <c r="BL442" i="19"/>
  <c r="BL443" i="19"/>
  <c r="BL444" i="19"/>
  <c r="BL445" i="19"/>
  <c r="BL446" i="19"/>
  <c r="BL447" i="19"/>
  <c r="BL448" i="19"/>
  <c r="BL449" i="19"/>
  <c r="BL450" i="19"/>
  <c r="BL451" i="19"/>
  <c r="BL452" i="19"/>
  <c r="BL453" i="19"/>
  <c r="BL454" i="19"/>
  <c r="BL455" i="19"/>
  <c r="BL456" i="19"/>
  <c r="BL457" i="19"/>
  <c r="BL458" i="19"/>
  <c r="BL459" i="19"/>
  <c r="BL460" i="19"/>
  <c r="BL461" i="19"/>
  <c r="BL462" i="19"/>
  <c r="BL463" i="19"/>
  <c r="BL464" i="19"/>
  <c r="BL465" i="19"/>
  <c r="BL466" i="19"/>
  <c r="BL467" i="19"/>
  <c r="BL468" i="19"/>
  <c r="BL469" i="19"/>
  <c r="BL470" i="19"/>
  <c r="BL471" i="19"/>
  <c r="BL472" i="19"/>
  <c r="I5" i="19" l="1"/>
  <c r="A73" i="25" s="1"/>
  <c r="M76" i="25"/>
  <c r="M77" i="25"/>
  <c r="M78" i="25"/>
  <c r="M79" i="25"/>
  <c r="M80" i="25"/>
  <c r="M81" i="25"/>
  <c r="M82" i="25"/>
  <c r="M83" i="25"/>
  <c r="M84" i="25"/>
  <c r="M85" i="25"/>
  <c r="M86" i="25"/>
  <c r="M87" i="25"/>
  <c r="M88" i="25"/>
  <c r="M89" i="25"/>
  <c r="M90" i="25"/>
  <c r="M91" i="25"/>
  <c r="M92" i="25"/>
  <c r="M93" i="25"/>
  <c r="M94" i="25"/>
  <c r="M95" i="25"/>
  <c r="M96" i="25"/>
  <c r="M97" i="25"/>
  <c r="M98" i="25"/>
  <c r="M99" i="25"/>
  <c r="M100" i="25"/>
  <c r="M101" i="25"/>
  <c r="M102" i="25"/>
  <c r="M103" i="25"/>
  <c r="M104" i="25"/>
  <c r="M105" i="25"/>
  <c r="M106" i="25"/>
  <c r="M107" i="25"/>
  <c r="M108" i="25"/>
  <c r="M109" i="25"/>
  <c r="M110" i="25"/>
  <c r="M111" i="25"/>
  <c r="M112" i="25"/>
  <c r="M113" i="25"/>
  <c r="M114" i="25"/>
  <c r="M115" i="25"/>
  <c r="M116" i="25"/>
  <c r="M117" i="25"/>
  <c r="M118" i="25"/>
  <c r="M119" i="25"/>
  <c r="M120" i="25"/>
  <c r="M121" i="25"/>
  <c r="M122" i="25"/>
  <c r="M123" i="25"/>
  <c r="M124" i="25"/>
  <c r="M125" i="25"/>
  <c r="M126" i="25"/>
  <c r="M127" i="25"/>
  <c r="M128" i="25"/>
  <c r="M129" i="25"/>
  <c r="M130" i="25"/>
  <c r="M131" i="25"/>
  <c r="M132" i="25"/>
  <c r="M133" i="25"/>
  <c r="M134" i="25"/>
  <c r="M135" i="25"/>
  <c r="M136" i="25"/>
  <c r="M137" i="25"/>
  <c r="M138" i="25"/>
  <c r="M139" i="25"/>
  <c r="M140" i="25"/>
  <c r="M141" i="25"/>
  <c r="M142" i="25"/>
  <c r="M143" i="25"/>
  <c r="M144" i="25"/>
  <c r="M145" i="25"/>
  <c r="M146" i="25"/>
  <c r="M147" i="25"/>
  <c r="M148" i="25"/>
  <c r="M149" i="25"/>
  <c r="M150" i="25"/>
  <c r="M151" i="25"/>
  <c r="M152" i="25"/>
  <c r="M153" i="25"/>
  <c r="M154" i="25"/>
  <c r="M155" i="25"/>
  <c r="M156" i="25"/>
  <c r="M157" i="25"/>
  <c r="M158" i="25"/>
  <c r="M159" i="25"/>
  <c r="M160" i="25"/>
  <c r="M161" i="25"/>
  <c r="M162" i="25"/>
  <c r="M163" i="25"/>
  <c r="M164" i="25"/>
  <c r="M165" i="25"/>
  <c r="M166" i="25"/>
  <c r="M167" i="25"/>
  <c r="M168" i="25"/>
  <c r="M169" i="25"/>
  <c r="M170" i="25"/>
  <c r="M171" i="25"/>
  <c r="M172" i="25"/>
  <c r="M173" i="25"/>
  <c r="M174" i="25"/>
  <c r="M175" i="25"/>
  <c r="M176" i="25"/>
  <c r="M177" i="25"/>
  <c r="M178" i="25"/>
  <c r="M179" i="25"/>
  <c r="M180" i="25"/>
  <c r="M181" i="25"/>
  <c r="M182" i="25"/>
  <c r="M183" i="25"/>
  <c r="M184" i="25"/>
  <c r="M185" i="25"/>
  <c r="M186" i="25"/>
  <c r="M187" i="25"/>
  <c r="M188" i="25"/>
  <c r="M189" i="25"/>
  <c r="M190" i="25"/>
  <c r="M191" i="25"/>
  <c r="M192" i="25"/>
  <c r="M193" i="25"/>
  <c r="M194" i="25"/>
  <c r="M195" i="25"/>
  <c r="M196" i="25"/>
  <c r="M197" i="25"/>
  <c r="M198" i="25"/>
  <c r="M199" i="25"/>
  <c r="M200" i="25"/>
  <c r="M201" i="25"/>
  <c r="M202" i="25"/>
  <c r="M203" i="25"/>
  <c r="M204" i="25"/>
  <c r="M205" i="25"/>
  <c r="M206" i="25"/>
  <c r="M207" i="25"/>
  <c r="M208" i="25"/>
  <c r="M209" i="25"/>
  <c r="M210" i="25"/>
  <c r="M211" i="25"/>
  <c r="M212" i="25"/>
  <c r="M213" i="25"/>
  <c r="M214" i="25"/>
  <c r="M215" i="25"/>
  <c r="M216" i="25"/>
  <c r="M217" i="25"/>
  <c r="M218" i="25"/>
  <c r="M219" i="25"/>
  <c r="M220" i="25"/>
  <c r="M221" i="25"/>
  <c r="M222" i="25"/>
  <c r="M223" i="25"/>
  <c r="M224" i="25"/>
  <c r="M225" i="25"/>
  <c r="M226" i="25"/>
  <c r="M227" i="25"/>
  <c r="M228" i="25"/>
  <c r="M229" i="25"/>
  <c r="M230" i="25"/>
  <c r="M231" i="25"/>
  <c r="M232" i="25"/>
  <c r="M233" i="25"/>
  <c r="M234" i="25"/>
  <c r="M235" i="25"/>
  <c r="M236" i="25"/>
  <c r="M237" i="25"/>
  <c r="M238" i="25"/>
  <c r="M239" i="25"/>
  <c r="M240" i="25"/>
  <c r="M241" i="25"/>
  <c r="M242" i="25"/>
  <c r="M243" i="25"/>
  <c r="M244" i="25"/>
  <c r="M245" i="25"/>
  <c r="M246" i="25"/>
  <c r="M247" i="25"/>
  <c r="M248" i="25"/>
  <c r="M249" i="25"/>
  <c r="M250" i="25"/>
  <c r="M251" i="25"/>
  <c r="M252" i="25"/>
  <c r="M253" i="25"/>
  <c r="M254" i="25"/>
  <c r="M255" i="25"/>
  <c r="M256" i="25"/>
  <c r="M257" i="25"/>
  <c r="M258" i="25"/>
  <c r="M259" i="25"/>
  <c r="M260" i="25"/>
  <c r="M261" i="25"/>
  <c r="M262" i="25"/>
  <c r="M263" i="25"/>
  <c r="M264" i="25"/>
  <c r="M265" i="25"/>
  <c r="M266" i="25"/>
  <c r="M267" i="25"/>
  <c r="M268" i="25"/>
  <c r="M269" i="25"/>
  <c r="M270" i="25"/>
  <c r="M271" i="25"/>
  <c r="M272" i="25"/>
  <c r="M273" i="25"/>
  <c r="M274" i="25"/>
  <c r="M275" i="25"/>
  <c r="M276" i="25"/>
  <c r="M277" i="25"/>
  <c r="M278" i="25"/>
  <c r="M279" i="25"/>
  <c r="M280" i="25"/>
  <c r="M281" i="25"/>
  <c r="M282" i="25"/>
  <c r="M283" i="25"/>
  <c r="M284" i="25"/>
  <c r="M285" i="25"/>
  <c r="M286" i="25"/>
  <c r="M287" i="25"/>
  <c r="M288" i="25"/>
  <c r="M289" i="25"/>
  <c r="M290" i="25"/>
  <c r="M291" i="25"/>
  <c r="M292" i="25"/>
  <c r="M293" i="25"/>
  <c r="M294" i="25"/>
  <c r="M295" i="25"/>
  <c r="M296" i="25"/>
  <c r="M297" i="25"/>
  <c r="M298" i="25"/>
  <c r="M299" i="25"/>
  <c r="M300" i="25"/>
  <c r="M301" i="25"/>
  <c r="M302" i="25"/>
  <c r="M303" i="25"/>
  <c r="M304" i="25"/>
  <c r="M305" i="25"/>
  <c r="M306" i="25"/>
  <c r="M307" i="25"/>
  <c r="M308" i="25"/>
  <c r="M309" i="25"/>
  <c r="M310" i="25"/>
  <c r="M311" i="25"/>
  <c r="M312" i="25"/>
  <c r="M313" i="25"/>
  <c r="M314" i="25"/>
  <c r="M315" i="25"/>
  <c r="M316" i="25"/>
  <c r="M317" i="25"/>
  <c r="M318" i="25"/>
  <c r="M319" i="25"/>
  <c r="M320" i="25"/>
  <c r="M321" i="25"/>
  <c r="M322" i="25"/>
  <c r="M323" i="25"/>
  <c r="M324" i="25"/>
  <c r="M325" i="25"/>
  <c r="M326" i="25"/>
  <c r="M327" i="25"/>
  <c r="M328" i="25"/>
  <c r="M329" i="25"/>
  <c r="M330" i="25"/>
  <c r="M331" i="25"/>
  <c r="M332" i="25"/>
  <c r="M333" i="25"/>
  <c r="M334" i="25"/>
  <c r="M335" i="25"/>
  <c r="M336" i="25"/>
  <c r="M337" i="25"/>
  <c r="M338" i="25"/>
  <c r="M339" i="25"/>
  <c r="M340" i="25"/>
  <c r="M341" i="25"/>
  <c r="M342" i="25"/>
  <c r="M343" i="25"/>
  <c r="M344" i="25"/>
  <c r="M345" i="25"/>
  <c r="M346" i="25"/>
  <c r="M347" i="25"/>
  <c r="M348" i="25"/>
  <c r="M349" i="25"/>
  <c r="M350" i="25"/>
  <c r="M351" i="25"/>
  <c r="M352" i="25"/>
  <c r="M353" i="25"/>
  <c r="M354" i="25"/>
  <c r="M355" i="25"/>
  <c r="M356" i="25"/>
  <c r="M357" i="25"/>
  <c r="M358" i="25"/>
  <c r="M359" i="25"/>
  <c r="M360" i="25"/>
  <c r="M361" i="25"/>
  <c r="M362" i="25"/>
  <c r="M363" i="25"/>
  <c r="M364" i="25"/>
  <c r="M365" i="25"/>
  <c r="M366" i="25"/>
  <c r="M367" i="25"/>
  <c r="M368" i="25"/>
  <c r="M369" i="25"/>
  <c r="M370" i="25"/>
  <c r="M371" i="25"/>
  <c r="M372" i="25"/>
  <c r="M373" i="25"/>
  <c r="M374" i="25"/>
  <c r="M375" i="25"/>
  <c r="M376" i="25"/>
  <c r="M377" i="25"/>
  <c r="M378" i="25"/>
  <c r="M379" i="25"/>
  <c r="M380" i="25"/>
  <c r="M381" i="25"/>
  <c r="M382" i="25"/>
  <c r="M383" i="25"/>
  <c r="M384" i="25"/>
  <c r="M385" i="25"/>
  <c r="M386" i="25"/>
  <c r="M387" i="25"/>
  <c r="M388" i="25"/>
  <c r="M389" i="25"/>
  <c r="M390" i="25"/>
  <c r="M391" i="25"/>
  <c r="M392" i="25"/>
  <c r="M393" i="25"/>
  <c r="M394" i="25"/>
  <c r="M395" i="25"/>
  <c r="M396" i="25"/>
  <c r="M397" i="25"/>
  <c r="M398" i="25"/>
  <c r="M399" i="25"/>
  <c r="M400" i="25"/>
  <c r="M401" i="25"/>
  <c r="M402" i="25"/>
  <c r="M403" i="25"/>
  <c r="M404" i="25"/>
  <c r="M405" i="25"/>
  <c r="M406" i="25"/>
  <c r="M407" i="25"/>
  <c r="M408" i="25"/>
  <c r="M409" i="25"/>
  <c r="M410" i="25"/>
  <c r="M411" i="25"/>
  <c r="M412" i="25"/>
  <c r="M413" i="25"/>
  <c r="M414" i="25"/>
  <c r="M415" i="25"/>
  <c r="M416" i="25"/>
  <c r="M417" i="25"/>
  <c r="M418" i="25"/>
  <c r="M419" i="25"/>
  <c r="M420" i="25"/>
  <c r="M421" i="25"/>
  <c r="M422" i="25"/>
  <c r="M423" i="25"/>
  <c r="M424" i="25"/>
  <c r="M425" i="25"/>
  <c r="M426" i="25"/>
  <c r="M427" i="25"/>
  <c r="M428" i="25"/>
  <c r="M429" i="25"/>
  <c r="M430" i="25"/>
  <c r="M431" i="25"/>
  <c r="M432" i="25"/>
  <c r="M433" i="25"/>
  <c r="M434" i="25"/>
  <c r="M435" i="25"/>
  <c r="M436" i="25"/>
  <c r="M437" i="25"/>
  <c r="M438" i="25"/>
  <c r="M439" i="25"/>
  <c r="M440" i="25"/>
  <c r="M441" i="25"/>
  <c r="M442" i="25"/>
  <c r="M443" i="25"/>
  <c r="M444" i="25"/>
  <c r="M445" i="25"/>
  <c r="M446" i="25"/>
  <c r="M447" i="25"/>
  <c r="M448" i="25"/>
  <c r="M449" i="25"/>
  <c r="M450" i="25"/>
  <c r="M451" i="25"/>
  <c r="M452" i="25"/>
  <c r="M453" i="25"/>
  <c r="M454" i="25"/>
  <c r="M455" i="25"/>
  <c r="M456" i="25"/>
  <c r="M457" i="25"/>
  <c r="M458" i="25"/>
  <c r="M459" i="25"/>
  <c r="M460" i="25"/>
  <c r="M461" i="25"/>
  <c r="M462" i="25"/>
  <c r="M463" i="25"/>
  <c r="M464" i="25"/>
  <c r="M465" i="25"/>
  <c r="M466" i="25"/>
  <c r="M467" i="25"/>
  <c r="M468" i="25"/>
  <c r="M469" i="25"/>
  <c r="M470" i="25"/>
  <c r="M471" i="25"/>
  <c r="M472" i="25"/>
  <c r="M75" i="25"/>
  <c r="M74" i="25"/>
  <c r="CM100" i="19"/>
  <c r="CM101" i="19"/>
  <c r="CM102" i="19"/>
  <c r="CM103" i="19"/>
  <c r="CM104" i="19"/>
  <c r="CM105" i="19"/>
  <c r="CM106" i="19"/>
  <c r="CM107" i="19"/>
  <c r="CM108" i="19"/>
  <c r="CM109" i="19"/>
  <c r="CM110" i="19"/>
  <c r="CM111" i="19"/>
  <c r="CM112" i="19"/>
  <c r="CM113" i="19"/>
  <c r="CM114" i="19"/>
  <c r="CM115" i="19"/>
  <c r="CM116" i="19"/>
  <c r="CM117" i="19"/>
  <c r="CM118" i="19"/>
  <c r="CM119" i="19"/>
  <c r="CM120" i="19"/>
  <c r="CM121" i="19"/>
  <c r="CM122" i="19"/>
  <c r="CM123" i="19"/>
  <c r="CM124" i="19"/>
  <c r="CM125" i="19"/>
  <c r="CM126" i="19"/>
  <c r="CM127" i="19"/>
  <c r="CM128" i="19"/>
  <c r="CM129" i="19"/>
  <c r="CM130" i="19"/>
  <c r="CM131" i="19"/>
  <c r="CM132" i="19"/>
  <c r="CM133" i="19"/>
  <c r="CM134" i="19"/>
  <c r="CM135" i="19"/>
  <c r="CM136" i="19"/>
  <c r="CM137" i="19"/>
  <c r="CM138" i="19"/>
  <c r="CM139" i="19"/>
  <c r="CM140" i="19"/>
  <c r="CM141" i="19"/>
  <c r="CM142" i="19"/>
  <c r="CM143" i="19"/>
  <c r="CM144" i="19"/>
  <c r="CM145" i="19"/>
  <c r="CM146" i="19"/>
  <c r="CM147" i="19"/>
  <c r="CM148" i="19"/>
  <c r="CM149" i="19"/>
  <c r="CM150" i="19"/>
  <c r="CM151" i="19"/>
  <c r="CM152" i="19"/>
  <c r="CM153" i="19"/>
  <c r="CM154" i="19"/>
  <c r="CM155" i="19"/>
  <c r="CM156" i="19"/>
  <c r="CM157" i="19"/>
  <c r="CM158" i="19"/>
  <c r="CM159" i="19"/>
  <c r="CM160" i="19"/>
  <c r="CM161" i="19"/>
  <c r="CM162" i="19"/>
  <c r="CM163" i="19"/>
  <c r="CM164" i="19"/>
  <c r="CM165" i="19"/>
  <c r="CM166" i="19"/>
  <c r="CM167" i="19"/>
  <c r="CM168" i="19"/>
  <c r="CM169" i="19"/>
  <c r="CM170" i="19"/>
  <c r="CM171" i="19"/>
  <c r="CM172" i="19"/>
  <c r="CM173" i="19"/>
  <c r="CM174" i="19"/>
  <c r="CM175" i="19"/>
  <c r="CM176" i="19"/>
  <c r="CM177" i="19"/>
  <c r="CM178" i="19"/>
  <c r="CM179" i="19"/>
  <c r="CM180" i="19"/>
  <c r="CM181" i="19"/>
  <c r="CM182" i="19"/>
  <c r="CM183" i="19"/>
  <c r="CM184" i="19"/>
  <c r="CM185" i="19"/>
  <c r="CM186" i="19"/>
  <c r="CM187" i="19"/>
  <c r="CM188" i="19"/>
  <c r="CM189" i="19"/>
  <c r="CM190" i="19"/>
  <c r="CM191" i="19"/>
  <c r="CM192" i="19"/>
  <c r="CM193" i="19"/>
  <c r="CM194" i="19"/>
  <c r="CM195" i="19"/>
  <c r="CM196" i="19"/>
  <c r="CM197" i="19"/>
  <c r="CM198" i="19"/>
  <c r="CM199" i="19"/>
  <c r="CM200" i="19"/>
  <c r="CM201" i="19"/>
  <c r="CM202" i="19"/>
  <c r="CM203" i="19"/>
  <c r="CM204" i="19"/>
  <c r="CM205" i="19"/>
  <c r="CM206" i="19"/>
  <c r="CM207" i="19"/>
  <c r="CM208" i="19"/>
  <c r="CM209" i="19"/>
  <c r="CM210" i="19"/>
  <c r="CM211" i="19"/>
  <c r="CM212" i="19"/>
  <c r="CM213" i="19"/>
  <c r="CM214" i="19"/>
  <c r="CM215" i="19"/>
  <c r="CM216" i="19"/>
  <c r="CM217" i="19"/>
  <c r="CM218" i="19"/>
  <c r="CM219" i="19"/>
  <c r="CM220" i="19"/>
  <c r="CM221" i="19"/>
  <c r="CM222" i="19"/>
  <c r="CM223" i="19"/>
  <c r="CM224" i="19"/>
  <c r="CM225" i="19"/>
  <c r="CM226" i="19"/>
  <c r="CM227" i="19"/>
  <c r="CM228" i="19"/>
  <c r="CM229" i="19"/>
  <c r="CM230" i="19"/>
  <c r="CM231" i="19"/>
  <c r="CM232" i="19"/>
  <c r="CM233" i="19"/>
  <c r="CM234" i="19"/>
  <c r="CM235" i="19"/>
  <c r="CM236" i="19"/>
  <c r="CM237" i="19"/>
  <c r="CM238" i="19"/>
  <c r="CM239" i="19"/>
  <c r="CM240" i="19"/>
  <c r="CM241" i="19"/>
  <c r="CM242" i="19"/>
  <c r="CM243" i="19"/>
  <c r="CM244" i="19"/>
  <c r="CM245" i="19"/>
  <c r="CM246" i="19"/>
  <c r="CM247" i="19"/>
  <c r="CM248" i="19"/>
  <c r="CM249" i="19"/>
  <c r="CM250" i="19"/>
  <c r="CM251" i="19"/>
  <c r="CM252" i="19"/>
  <c r="CM253" i="19"/>
  <c r="CM254" i="19"/>
  <c r="CM255" i="19"/>
  <c r="CM256" i="19"/>
  <c r="CM257" i="19"/>
  <c r="CM258" i="19"/>
  <c r="CM259" i="19"/>
  <c r="CM260" i="19"/>
  <c r="CM261" i="19"/>
  <c r="CM262" i="19"/>
  <c r="CM263" i="19"/>
  <c r="CM264" i="19"/>
  <c r="CM265" i="19"/>
  <c r="CM266" i="19"/>
  <c r="CM267" i="19"/>
  <c r="CM268" i="19"/>
  <c r="CM269" i="19"/>
  <c r="CM270" i="19"/>
  <c r="CM271" i="19"/>
  <c r="CM272" i="19"/>
  <c r="CM273" i="19"/>
  <c r="CM274" i="19"/>
  <c r="CM275" i="19"/>
  <c r="CM276" i="19"/>
  <c r="CM277" i="19"/>
  <c r="CM278" i="19"/>
  <c r="CM279" i="19"/>
  <c r="CM280" i="19"/>
  <c r="CM281" i="19"/>
  <c r="CM282" i="19"/>
  <c r="CM283" i="19"/>
  <c r="CM284" i="19"/>
  <c r="CM285" i="19"/>
  <c r="CM286" i="19"/>
  <c r="CM287" i="19"/>
  <c r="CM288" i="19"/>
  <c r="CM289" i="19"/>
  <c r="CM290" i="19"/>
  <c r="CM291" i="19"/>
  <c r="CM292" i="19"/>
  <c r="CM293" i="19"/>
  <c r="CM294" i="19"/>
  <c r="CM295" i="19"/>
  <c r="CM296" i="19"/>
  <c r="CM297" i="19"/>
  <c r="CM298" i="19"/>
  <c r="CM299" i="19"/>
  <c r="CM300" i="19"/>
  <c r="CM301" i="19"/>
  <c r="CM302" i="19"/>
  <c r="CM303" i="19"/>
  <c r="CM304" i="19"/>
  <c r="CM305" i="19"/>
  <c r="CM306" i="19"/>
  <c r="CM307" i="19"/>
  <c r="CM308" i="19"/>
  <c r="CM309" i="19"/>
  <c r="CM310" i="19"/>
  <c r="CM311" i="19"/>
  <c r="CM312" i="19"/>
  <c r="CM313" i="19"/>
  <c r="CM314" i="19"/>
  <c r="CM315" i="19"/>
  <c r="CM316" i="19"/>
  <c r="CM317" i="19"/>
  <c r="CM318" i="19"/>
  <c r="CM319" i="19"/>
  <c r="CM320" i="19"/>
  <c r="CM321" i="19"/>
  <c r="CM322" i="19"/>
  <c r="CM323" i="19"/>
  <c r="CM324" i="19"/>
  <c r="CM325" i="19"/>
  <c r="CM326" i="19"/>
  <c r="CM327" i="19"/>
  <c r="CM328" i="19"/>
  <c r="CM329" i="19"/>
  <c r="CM330" i="19"/>
  <c r="CM331" i="19"/>
  <c r="CM332" i="19"/>
  <c r="CM333" i="19"/>
  <c r="CM334" i="19"/>
  <c r="CM335" i="19"/>
  <c r="CM336" i="19"/>
  <c r="CM337" i="19"/>
  <c r="CM338" i="19"/>
  <c r="CM339" i="19"/>
  <c r="CM340" i="19"/>
  <c r="CM341" i="19"/>
  <c r="CM342" i="19"/>
  <c r="CM343" i="19"/>
  <c r="CM344" i="19"/>
  <c r="CM345" i="19"/>
  <c r="CM346" i="19"/>
  <c r="CM347" i="19"/>
  <c r="CM348" i="19"/>
  <c r="CM349" i="19"/>
  <c r="CM350" i="19"/>
  <c r="CM351" i="19"/>
  <c r="CM352" i="19"/>
  <c r="CM353" i="19"/>
  <c r="CM354" i="19"/>
  <c r="CM355" i="19"/>
  <c r="CM356" i="19"/>
  <c r="CM357" i="19"/>
  <c r="CM358" i="19"/>
  <c r="CM359" i="19"/>
  <c r="CM360" i="19"/>
  <c r="CM361" i="19"/>
  <c r="CM362" i="19"/>
  <c r="CM363" i="19"/>
  <c r="CM364" i="19"/>
  <c r="CM365" i="19"/>
  <c r="CM366" i="19"/>
  <c r="CM367" i="19"/>
  <c r="CM368" i="19"/>
  <c r="CM369" i="19"/>
  <c r="CM370" i="19"/>
  <c r="CM371" i="19"/>
  <c r="CM372" i="19"/>
  <c r="CM373" i="19"/>
  <c r="CM374" i="19"/>
  <c r="CM375" i="19"/>
  <c r="CM376" i="19"/>
  <c r="CM377" i="19"/>
  <c r="CM378" i="19"/>
  <c r="CM379" i="19"/>
  <c r="CM380" i="19"/>
  <c r="CM381" i="19"/>
  <c r="CM382" i="19"/>
  <c r="CM383" i="19"/>
  <c r="CM384" i="19"/>
  <c r="CM385" i="19"/>
  <c r="CM386" i="19"/>
  <c r="CM387" i="19"/>
  <c r="CM388" i="19"/>
  <c r="CM389" i="19"/>
  <c r="CM390" i="19"/>
  <c r="CM391" i="19"/>
  <c r="CM392" i="19"/>
  <c r="CM393" i="19"/>
  <c r="CM394" i="19"/>
  <c r="CM395" i="19"/>
  <c r="CM396" i="19"/>
  <c r="CM397" i="19"/>
  <c r="CM398" i="19"/>
  <c r="CM399" i="19"/>
  <c r="CM400" i="19"/>
  <c r="CM401" i="19"/>
  <c r="CM402" i="19"/>
  <c r="CM403" i="19"/>
  <c r="CM404" i="19"/>
  <c r="CM405" i="19"/>
  <c r="CM406" i="19"/>
  <c r="CM407" i="19"/>
  <c r="CM408" i="19"/>
  <c r="CM409" i="19"/>
  <c r="CM410" i="19"/>
  <c r="CM411" i="19"/>
  <c r="CM412" i="19"/>
  <c r="CM413" i="19"/>
  <c r="CM414" i="19"/>
  <c r="CM415" i="19"/>
  <c r="CM416" i="19"/>
  <c r="CM417" i="19"/>
  <c r="CM418" i="19"/>
  <c r="CM419" i="19"/>
  <c r="CM420" i="19"/>
  <c r="CM421" i="19"/>
  <c r="CM422" i="19"/>
  <c r="CM423" i="19"/>
  <c r="CM424" i="19"/>
  <c r="CM425" i="19"/>
  <c r="CM426" i="19"/>
  <c r="CM427" i="19"/>
  <c r="CM428" i="19"/>
  <c r="CM429" i="19"/>
  <c r="CM430" i="19"/>
  <c r="CM431" i="19"/>
  <c r="CM432" i="19"/>
  <c r="CM433" i="19"/>
  <c r="CM434" i="19"/>
  <c r="CM435" i="19"/>
  <c r="CM436" i="19"/>
  <c r="CM437" i="19"/>
  <c r="CM438" i="19"/>
  <c r="CM439" i="19"/>
  <c r="CM440" i="19"/>
  <c r="CM441" i="19"/>
  <c r="CM442" i="19"/>
  <c r="CM443" i="19"/>
  <c r="CM444" i="19"/>
  <c r="CM445" i="19"/>
  <c r="CM446" i="19"/>
  <c r="CM447" i="19"/>
  <c r="CM448" i="19"/>
  <c r="CM449" i="19"/>
  <c r="CM450" i="19"/>
  <c r="CM451" i="19"/>
  <c r="CM452" i="19"/>
  <c r="CM453" i="19"/>
  <c r="CM454" i="19"/>
  <c r="CM455" i="19"/>
  <c r="CM456" i="19"/>
  <c r="CM457" i="19"/>
  <c r="CM458" i="19"/>
  <c r="CM459" i="19"/>
  <c r="CM460" i="19"/>
  <c r="CM461" i="19"/>
  <c r="CM462" i="19"/>
  <c r="CM463" i="19"/>
  <c r="CM464" i="19"/>
  <c r="CM465" i="19"/>
  <c r="CM466" i="19"/>
  <c r="CM467" i="19"/>
  <c r="CM468" i="19"/>
  <c r="CM469" i="19"/>
  <c r="CM470" i="19"/>
  <c r="CM471" i="19"/>
  <c r="CM472" i="19"/>
  <c r="AL6" i="19" l="1"/>
  <c r="AL7" i="19" s="1"/>
  <c r="AA3" i="19"/>
  <c r="AL3" i="19"/>
  <c r="AA4" i="19"/>
  <c r="AL4" i="19" l="1"/>
  <c r="AL5" i="19"/>
  <c r="CB100" i="19"/>
  <c r="CB101" i="19"/>
  <c r="CB102" i="19"/>
  <c r="CB103" i="19"/>
  <c r="CB104" i="19"/>
  <c r="CB105" i="19"/>
  <c r="CB106" i="19"/>
  <c r="CB107" i="19"/>
  <c r="CB108" i="19"/>
  <c r="CB109" i="19"/>
  <c r="CB110" i="19"/>
  <c r="CB111" i="19"/>
  <c r="CB112" i="19"/>
  <c r="CB113" i="19"/>
  <c r="CB114" i="19"/>
  <c r="CB115" i="19"/>
  <c r="CB116" i="19"/>
  <c r="CB117" i="19"/>
  <c r="CB118" i="19"/>
  <c r="CB119" i="19"/>
  <c r="CB120" i="19"/>
  <c r="CB121" i="19"/>
  <c r="CB122" i="19"/>
  <c r="CB123" i="19"/>
  <c r="CB124" i="19"/>
  <c r="CB125" i="19"/>
  <c r="CB126" i="19"/>
  <c r="CB127" i="19"/>
  <c r="CB128" i="19"/>
  <c r="CB129" i="19"/>
  <c r="CB130" i="19"/>
  <c r="CB131" i="19"/>
  <c r="CB132" i="19"/>
  <c r="CB133" i="19"/>
  <c r="CB134" i="19"/>
  <c r="CB135" i="19"/>
  <c r="CB136" i="19"/>
  <c r="CB137" i="19"/>
  <c r="CB138" i="19"/>
  <c r="CB139" i="19"/>
  <c r="CB140" i="19"/>
  <c r="CB141" i="19"/>
  <c r="CB142" i="19"/>
  <c r="CB143" i="19"/>
  <c r="CB144" i="19"/>
  <c r="CB145" i="19"/>
  <c r="CB146" i="19"/>
  <c r="CB147" i="19"/>
  <c r="CB148" i="19"/>
  <c r="CB149" i="19"/>
  <c r="CB150" i="19"/>
  <c r="CB151" i="19"/>
  <c r="CB152" i="19"/>
  <c r="CB153" i="19"/>
  <c r="CB154" i="19"/>
  <c r="CB155" i="19"/>
  <c r="CB156" i="19"/>
  <c r="CB157" i="19"/>
  <c r="CB158" i="19"/>
  <c r="CB159" i="19"/>
  <c r="CB160" i="19"/>
  <c r="CB161" i="19"/>
  <c r="CB162" i="19"/>
  <c r="CB163" i="19"/>
  <c r="CB164" i="19"/>
  <c r="CB165" i="19"/>
  <c r="CB166" i="19"/>
  <c r="CB167" i="19"/>
  <c r="CB168" i="19"/>
  <c r="CB169" i="19"/>
  <c r="CB170" i="19"/>
  <c r="CB171" i="19"/>
  <c r="CB172" i="19"/>
  <c r="CB173" i="19"/>
  <c r="CB174" i="19"/>
  <c r="CB175" i="19"/>
  <c r="CB176" i="19"/>
  <c r="CB177" i="19"/>
  <c r="CB178" i="19"/>
  <c r="CB179" i="19"/>
  <c r="CB180" i="19"/>
  <c r="CB181" i="19"/>
  <c r="CB182" i="19"/>
  <c r="CB183" i="19"/>
  <c r="CB184" i="19"/>
  <c r="CB185" i="19"/>
  <c r="CB186" i="19"/>
  <c r="CB187" i="19"/>
  <c r="CB188" i="19"/>
  <c r="CB189" i="19"/>
  <c r="CB190" i="19"/>
  <c r="CB191" i="19"/>
  <c r="CB192" i="19"/>
  <c r="CB193" i="19"/>
  <c r="CB194" i="19"/>
  <c r="CB195" i="19"/>
  <c r="CB196" i="19"/>
  <c r="CB197" i="19"/>
  <c r="CB198" i="19"/>
  <c r="CB199" i="19"/>
  <c r="CB200" i="19"/>
  <c r="CB201" i="19"/>
  <c r="CB202" i="19"/>
  <c r="CB203" i="19"/>
  <c r="CB204" i="19"/>
  <c r="CB205" i="19"/>
  <c r="CB206" i="19"/>
  <c r="CB207" i="19"/>
  <c r="CB208" i="19"/>
  <c r="CB209" i="19"/>
  <c r="CB210" i="19"/>
  <c r="CB211" i="19"/>
  <c r="CB212" i="19"/>
  <c r="CB213" i="19"/>
  <c r="CB214" i="19"/>
  <c r="CB215" i="19"/>
  <c r="CB216" i="19"/>
  <c r="CB217" i="19"/>
  <c r="CB218" i="19"/>
  <c r="CB219" i="19"/>
  <c r="CB220" i="19"/>
  <c r="CB221" i="19"/>
  <c r="CB222" i="19"/>
  <c r="CB223" i="19"/>
  <c r="CB224" i="19"/>
  <c r="CB225" i="19"/>
  <c r="CB226" i="19"/>
  <c r="CB227" i="19"/>
  <c r="CB228" i="19"/>
  <c r="CB229" i="19"/>
  <c r="CB230" i="19"/>
  <c r="CB231" i="19"/>
  <c r="CB232" i="19"/>
  <c r="CB233" i="19"/>
  <c r="CB234" i="19"/>
  <c r="CB235" i="19"/>
  <c r="CB236" i="19"/>
  <c r="CB237" i="19"/>
  <c r="CB238" i="19"/>
  <c r="CB239" i="19"/>
  <c r="CB240" i="19"/>
  <c r="CB241" i="19"/>
  <c r="CB242" i="19"/>
  <c r="CB243" i="19"/>
  <c r="CB244" i="19"/>
  <c r="CB245" i="19"/>
  <c r="CB246" i="19"/>
  <c r="CB247" i="19"/>
  <c r="CB248" i="19"/>
  <c r="CB249" i="19"/>
  <c r="CB250" i="19"/>
  <c r="CB251" i="19"/>
  <c r="CB252" i="19"/>
  <c r="CB253" i="19"/>
  <c r="CB254" i="19"/>
  <c r="CB255" i="19"/>
  <c r="CB256" i="19"/>
  <c r="CB257" i="19"/>
  <c r="CB258" i="19"/>
  <c r="CB259" i="19"/>
  <c r="CB260" i="19"/>
  <c r="CB261" i="19"/>
  <c r="CB262" i="19"/>
  <c r="CB263" i="19"/>
  <c r="CB264" i="19"/>
  <c r="CB265" i="19"/>
  <c r="CB266" i="19"/>
  <c r="CB267" i="19"/>
  <c r="CB268" i="19"/>
  <c r="CB269" i="19"/>
  <c r="CB270" i="19"/>
  <c r="CB271" i="19"/>
  <c r="CB272" i="19"/>
  <c r="CB273" i="19"/>
  <c r="CB274" i="19"/>
  <c r="CB275" i="19"/>
  <c r="CB276" i="19"/>
  <c r="CB277" i="19"/>
  <c r="CB278" i="19"/>
  <c r="CB279" i="19"/>
  <c r="CB280" i="19"/>
  <c r="CB281" i="19"/>
  <c r="CB282" i="19"/>
  <c r="CB283" i="19"/>
  <c r="CB284" i="19"/>
  <c r="CB285" i="19"/>
  <c r="CB286" i="19"/>
  <c r="CB287" i="19"/>
  <c r="CB288" i="19"/>
  <c r="CB289" i="19"/>
  <c r="CB290" i="19"/>
  <c r="CB291" i="19"/>
  <c r="CB292" i="19"/>
  <c r="CB293" i="19"/>
  <c r="CB294" i="19"/>
  <c r="CB295" i="19"/>
  <c r="CB296" i="19"/>
  <c r="CB297" i="19"/>
  <c r="CB298" i="19"/>
  <c r="CB299" i="19"/>
  <c r="CB300" i="19"/>
  <c r="CB301" i="19"/>
  <c r="CB302" i="19"/>
  <c r="CB303" i="19"/>
  <c r="CB304" i="19"/>
  <c r="CB305" i="19"/>
  <c r="CB306" i="19"/>
  <c r="CB307" i="19"/>
  <c r="CB308" i="19"/>
  <c r="CB309" i="19"/>
  <c r="CB310" i="19"/>
  <c r="CB311" i="19"/>
  <c r="CB312" i="19"/>
  <c r="CB313" i="19"/>
  <c r="CB314" i="19"/>
  <c r="CB315" i="19"/>
  <c r="CB316" i="19"/>
  <c r="CB317" i="19"/>
  <c r="CB318" i="19"/>
  <c r="CB319" i="19"/>
  <c r="CB320" i="19"/>
  <c r="CB321" i="19"/>
  <c r="CB322" i="19"/>
  <c r="CB323" i="19"/>
  <c r="CB324" i="19"/>
  <c r="CB325" i="19"/>
  <c r="CB326" i="19"/>
  <c r="CB327" i="19"/>
  <c r="CB328" i="19"/>
  <c r="CB329" i="19"/>
  <c r="CB330" i="19"/>
  <c r="CB331" i="19"/>
  <c r="CB332" i="19"/>
  <c r="CB333" i="19"/>
  <c r="CB334" i="19"/>
  <c r="CB335" i="19"/>
  <c r="CB336" i="19"/>
  <c r="CB337" i="19"/>
  <c r="CB338" i="19"/>
  <c r="CB339" i="19"/>
  <c r="CB340" i="19"/>
  <c r="CB341" i="19"/>
  <c r="CB342" i="19"/>
  <c r="CB343" i="19"/>
  <c r="CB344" i="19"/>
  <c r="CB345" i="19"/>
  <c r="CB346" i="19"/>
  <c r="CB347" i="19"/>
  <c r="CB348" i="19"/>
  <c r="CB349" i="19"/>
  <c r="CB350" i="19"/>
  <c r="CB351" i="19"/>
  <c r="CB352" i="19"/>
  <c r="CB353" i="19"/>
  <c r="CB354" i="19"/>
  <c r="CB355" i="19"/>
  <c r="CB356" i="19"/>
  <c r="CB357" i="19"/>
  <c r="CB358" i="19"/>
  <c r="CB359" i="19"/>
  <c r="CB360" i="19"/>
  <c r="CB361" i="19"/>
  <c r="CB362" i="19"/>
  <c r="CB363" i="19"/>
  <c r="CB364" i="19"/>
  <c r="CB365" i="19"/>
  <c r="CB366" i="19"/>
  <c r="CB367" i="19"/>
  <c r="CB368" i="19"/>
  <c r="CB369" i="19"/>
  <c r="CB370" i="19"/>
  <c r="CB371" i="19"/>
  <c r="CB372" i="19"/>
  <c r="CB373" i="19"/>
  <c r="CB374" i="19"/>
  <c r="CB375" i="19"/>
  <c r="CB376" i="19"/>
  <c r="CB377" i="19"/>
  <c r="CB378" i="19"/>
  <c r="CB379" i="19"/>
  <c r="CB380" i="19"/>
  <c r="CB381" i="19"/>
  <c r="CB382" i="19"/>
  <c r="CB383" i="19"/>
  <c r="CB384" i="19"/>
  <c r="CB385" i="19"/>
  <c r="CB386" i="19"/>
  <c r="CB387" i="19"/>
  <c r="CB388" i="19"/>
  <c r="CB389" i="19"/>
  <c r="CB390" i="19"/>
  <c r="CB391" i="19"/>
  <c r="CB392" i="19"/>
  <c r="CB393" i="19"/>
  <c r="CB394" i="19"/>
  <c r="CB395" i="19"/>
  <c r="CB396" i="19"/>
  <c r="CB397" i="19"/>
  <c r="CB398" i="19"/>
  <c r="CB399" i="19"/>
  <c r="CB400" i="19"/>
  <c r="CB401" i="19"/>
  <c r="CB402" i="19"/>
  <c r="CB403" i="19"/>
  <c r="CB404" i="19"/>
  <c r="CB405" i="19"/>
  <c r="CB406" i="19"/>
  <c r="CB407" i="19"/>
  <c r="CB408" i="19"/>
  <c r="CB409" i="19"/>
  <c r="CB410" i="19"/>
  <c r="CB411" i="19"/>
  <c r="CB412" i="19"/>
  <c r="CB413" i="19"/>
  <c r="CB414" i="19"/>
  <c r="CB415" i="19"/>
  <c r="CB416" i="19"/>
  <c r="CB417" i="19"/>
  <c r="CB418" i="19"/>
  <c r="CB419" i="19"/>
  <c r="CB420" i="19"/>
  <c r="CB421" i="19"/>
  <c r="CB422" i="19"/>
  <c r="CB423" i="19"/>
  <c r="CB424" i="19"/>
  <c r="CB425" i="19"/>
  <c r="CB426" i="19"/>
  <c r="CB427" i="19"/>
  <c r="CB428" i="19"/>
  <c r="CB429" i="19"/>
  <c r="CB430" i="19"/>
  <c r="CB431" i="19"/>
  <c r="CB432" i="19"/>
  <c r="CB433" i="19"/>
  <c r="CB434" i="19"/>
  <c r="CB435" i="19"/>
  <c r="CB436" i="19"/>
  <c r="CB437" i="19"/>
  <c r="CB438" i="19"/>
  <c r="CB439" i="19"/>
  <c r="CB440" i="19"/>
  <c r="CB441" i="19"/>
  <c r="CB442" i="19"/>
  <c r="CB443" i="19"/>
  <c r="CB444" i="19"/>
  <c r="CB445" i="19"/>
  <c r="CB446" i="19"/>
  <c r="CB447" i="19"/>
  <c r="CB448" i="19"/>
  <c r="CB449" i="19"/>
  <c r="CB450" i="19"/>
  <c r="CB451" i="19"/>
  <c r="CB452" i="19"/>
  <c r="CB453" i="19"/>
  <c r="CB454" i="19"/>
  <c r="CB455" i="19"/>
  <c r="CB456" i="19"/>
  <c r="CB457" i="19"/>
  <c r="CB458" i="19"/>
  <c r="CB459" i="19"/>
  <c r="CB460" i="19"/>
  <c r="CB461" i="19"/>
  <c r="CB462" i="19"/>
  <c r="CB463" i="19"/>
  <c r="CB464" i="19"/>
  <c r="CB465" i="19"/>
  <c r="CB466" i="19"/>
  <c r="CB467" i="19"/>
  <c r="CB468" i="19"/>
  <c r="CB469" i="19"/>
  <c r="CB470" i="19"/>
  <c r="CB471" i="19"/>
  <c r="CB472" i="19"/>
  <c r="BB75" i="25"/>
  <c r="BB76" i="25"/>
  <c r="BB77" i="25"/>
  <c r="BB78" i="25"/>
  <c r="BB79" i="25"/>
  <c r="BB80" i="25"/>
  <c r="BB81" i="25"/>
  <c r="BB82" i="25"/>
  <c r="BB83" i="25"/>
  <c r="BB84" i="25"/>
  <c r="BB85" i="25"/>
  <c r="BB86" i="25"/>
  <c r="BB87" i="25"/>
  <c r="BB88" i="25"/>
  <c r="BB89" i="25"/>
  <c r="BB90" i="25"/>
  <c r="BB91" i="25"/>
  <c r="BB92" i="25"/>
  <c r="BB93" i="25"/>
  <c r="BB94" i="25"/>
  <c r="BB95" i="25"/>
  <c r="BB96" i="25"/>
  <c r="BB97" i="25"/>
  <c r="BB98" i="25"/>
  <c r="BB99" i="25"/>
  <c r="BB100" i="25"/>
  <c r="BB101" i="25"/>
  <c r="BB102" i="25"/>
  <c r="BB103" i="25"/>
  <c r="BB104" i="25"/>
  <c r="BB105" i="25"/>
  <c r="BB106" i="25"/>
  <c r="BB107" i="25"/>
  <c r="BB108" i="25"/>
  <c r="BB109" i="25"/>
  <c r="BB110" i="25"/>
  <c r="BB111" i="25"/>
  <c r="BB112" i="25"/>
  <c r="BB113" i="25"/>
  <c r="BB114" i="25"/>
  <c r="BB115" i="25"/>
  <c r="BB116" i="25"/>
  <c r="BB117" i="25"/>
  <c r="BB118" i="25"/>
  <c r="BB119" i="25"/>
  <c r="BB120" i="25"/>
  <c r="BB121" i="25"/>
  <c r="BB122" i="25"/>
  <c r="BB123" i="25"/>
  <c r="BB124" i="25"/>
  <c r="BB125" i="25"/>
  <c r="BB126" i="25"/>
  <c r="BB127" i="25"/>
  <c r="BB128" i="25"/>
  <c r="BB129" i="25"/>
  <c r="BB130" i="25"/>
  <c r="BB131" i="25"/>
  <c r="BB132" i="25"/>
  <c r="BB133" i="25"/>
  <c r="BB134" i="25"/>
  <c r="BB135" i="25"/>
  <c r="BB136" i="25"/>
  <c r="BB137" i="25"/>
  <c r="BB138" i="25"/>
  <c r="BB139" i="25"/>
  <c r="BB140" i="25"/>
  <c r="BB141" i="25"/>
  <c r="BB142" i="25"/>
  <c r="BB143" i="25"/>
  <c r="BB144" i="25"/>
  <c r="BB145" i="25"/>
  <c r="BB146" i="25"/>
  <c r="BB147" i="25"/>
  <c r="BB148" i="25"/>
  <c r="BB149" i="25"/>
  <c r="BB150" i="25"/>
  <c r="BB151" i="25"/>
  <c r="BB152" i="25"/>
  <c r="BB153" i="25"/>
  <c r="BB154" i="25"/>
  <c r="BB155" i="25"/>
  <c r="BB156" i="25"/>
  <c r="BB157" i="25"/>
  <c r="BB158" i="25"/>
  <c r="BB159" i="25"/>
  <c r="BB160" i="25"/>
  <c r="BB161" i="25"/>
  <c r="BB162" i="25"/>
  <c r="BB163" i="25"/>
  <c r="BB164" i="25"/>
  <c r="BB165" i="25"/>
  <c r="BB166" i="25"/>
  <c r="BB167" i="25"/>
  <c r="BB168" i="25"/>
  <c r="BB169" i="25"/>
  <c r="BB170" i="25"/>
  <c r="BB171" i="25"/>
  <c r="BB172" i="25"/>
  <c r="BB173" i="25"/>
  <c r="BB174" i="25"/>
  <c r="BB175" i="25"/>
  <c r="BB176" i="25"/>
  <c r="BB177" i="25"/>
  <c r="BB178" i="25"/>
  <c r="BB179" i="25"/>
  <c r="BB180" i="25"/>
  <c r="BB181" i="25"/>
  <c r="BB182" i="25"/>
  <c r="BB183" i="25"/>
  <c r="BB184" i="25"/>
  <c r="BB185" i="25"/>
  <c r="BB186" i="25"/>
  <c r="BB187" i="25"/>
  <c r="BB188" i="25"/>
  <c r="BB189" i="25"/>
  <c r="BB190" i="25"/>
  <c r="BB191" i="25"/>
  <c r="BB192" i="25"/>
  <c r="BB193" i="25"/>
  <c r="BB194" i="25"/>
  <c r="BB195" i="25"/>
  <c r="BB196" i="25"/>
  <c r="BB197" i="25"/>
  <c r="BB198" i="25"/>
  <c r="BB199" i="25"/>
  <c r="BB200" i="25"/>
  <c r="BB201" i="25"/>
  <c r="BB202" i="25"/>
  <c r="BB203" i="25"/>
  <c r="BB204" i="25"/>
  <c r="BB205" i="25"/>
  <c r="BB206" i="25"/>
  <c r="BB207" i="25"/>
  <c r="BB208" i="25"/>
  <c r="BB209" i="25"/>
  <c r="BB210" i="25"/>
  <c r="BB211" i="25"/>
  <c r="BB212" i="25"/>
  <c r="BB213" i="25"/>
  <c r="BB214" i="25"/>
  <c r="BB215" i="25"/>
  <c r="BB216" i="25"/>
  <c r="BB217" i="25"/>
  <c r="BB218" i="25"/>
  <c r="BB219" i="25"/>
  <c r="BB220" i="25"/>
  <c r="BB221" i="25"/>
  <c r="BB222" i="25"/>
  <c r="BB223" i="25"/>
  <c r="BB224" i="25"/>
  <c r="BB225" i="25"/>
  <c r="BB226" i="25"/>
  <c r="BB227" i="25"/>
  <c r="BB228" i="25"/>
  <c r="BB229" i="25"/>
  <c r="BB230" i="25"/>
  <c r="BB231" i="25"/>
  <c r="BB232" i="25"/>
  <c r="BB233" i="25"/>
  <c r="BB234" i="25"/>
  <c r="BB235" i="25"/>
  <c r="BB236" i="25"/>
  <c r="BB237" i="25"/>
  <c r="BB238" i="25"/>
  <c r="BB239" i="25"/>
  <c r="BB240" i="25"/>
  <c r="BB241" i="25"/>
  <c r="BB242" i="25"/>
  <c r="BB243" i="25"/>
  <c r="BB244" i="25"/>
  <c r="BB245" i="25"/>
  <c r="BB246" i="25"/>
  <c r="BB247" i="25"/>
  <c r="BB248" i="25"/>
  <c r="BB249" i="25"/>
  <c r="BB250" i="25"/>
  <c r="BB251" i="25"/>
  <c r="BB252" i="25"/>
  <c r="BB253" i="25"/>
  <c r="BB254" i="25"/>
  <c r="BB255" i="25"/>
  <c r="BB256" i="25"/>
  <c r="BB257" i="25"/>
  <c r="BB258" i="25"/>
  <c r="BB259" i="25"/>
  <c r="BB260" i="25"/>
  <c r="BB261" i="25"/>
  <c r="BB262" i="25"/>
  <c r="BB263" i="25"/>
  <c r="BB264" i="25"/>
  <c r="BB265" i="25"/>
  <c r="BB266" i="25"/>
  <c r="BB267" i="25"/>
  <c r="BB268" i="25"/>
  <c r="BB269" i="25"/>
  <c r="BB270" i="25"/>
  <c r="BB271" i="25"/>
  <c r="BB272" i="25"/>
  <c r="BB273" i="25"/>
  <c r="BB274" i="25"/>
  <c r="BB275" i="25"/>
  <c r="BB276" i="25"/>
  <c r="BB277" i="25"/>
  <c r="BB278" i="25"/>
  <c r="BB279" i="25"/>
  <c r="BB280" i="25"/>
  <c r="BB281" i="25"/>
  <c r="BB282" i="25"/>
  <c r="BB283" i="25"/>
  <c r="BB284" i="25"/>
  <c r="BB285" i="25"/>
  <c r="BB286" i="25"/>
  <c r="BB287" i="25"/>
  <c r="BB288" i="25"/>
  <c r="BB289" i="25"/>
  <c r="BB290" i="25"/>
  <c r="BB291" i="25"/>
  <c r="BB292" i="25"/>
  <c r="BB293" i="25"/>
  <c r="BB294" i="25"/>
  <c r="BB295" i="25"/>
  <c r="BB296" i="25"/>
  <c r="BB297" i="25"/>
  <c r="BB298" i="25"/>
  <c r="BB299" i="25"/>
  <c r="BB300" i="25"/>
  <c r="BB301" i="25"/>
  <c r="BB302" i="25"/>
  <c r="BB303" i="25"/>
  <c r="BB304" i="25"/>
  <c r="BB305" i="25"/>
  <c r="BB306" i="25"/>
  <c r="BB307" i="25"/>
  <c r="BB308" i="25"/>
  <c r="BB309" i="25"/>
  <c r="BB310" i="25"/>
  <c r="BB311" i="25"/>
  <c r="BB312" i="25"/>
  <c r="BB313" i="25"/>
  <c r="BB314" i="25"/>
  <c r="BB315" i="25"/>
  <c r="BB316" i="25"/>
  <c r="BB317" i="25"/>
  <c r="BB318" i="25"/>
  <c r="BB319" i="25"/>
  <c r="BB320" i="25"/>
  <c r="BB321" i="25"/>
  <c r="BB322" i="25"/>
  <c r="BB323" i="25"/>
  <c r="BB324" i="25"/>
  <c r="BB325" i="25"/>
  <c r="BB326" i="25"/>
  <c r="BB327" i="25"/>
  <c r="BB328" i="25"/>
  <c r="BB329" i="25"/>
  <c r="BB330" i="25"/>
  <c r="BB331" i="25"/>
  <c r="BB332" i="25"/>
  <c r="BB333" i="25"/>
  <c r="BB334" i="25"/>
  <c r="BB335" i="25"/>
  <c r="BB336" i="25"/>
  <c r="BB337" i="25"/>
  <c r="BB338" i="25"/>
  <c r="BB339" i="25"/>
  <c r="BB340" i="25"/>
  <c r="BB341" i="25"/>
  <c r="BB342" i="25"/>
  <c r="BB343" i="25"/>
  <c r="BB344" i="25"/>
  <c r="BB345" i="25"/>
  <c r="BB346" i="25"/>
  <c r="BB347" i="25"/>
  <c r="BB348" i="25"/>
  <c r="BB349" i="25"/>
  <c r="BB350" i="25"/>
  <c r="BB351" i="25"/>
  <c r="BB352" i="25"/>
  <c r="BB353" i="25"/>
  <c r="BB354" i="25"/>
  <c r="BB355" i="25"/>
  <c r="BB356" i="25"/>
  <c r="BB357" i="25"/>
  <c r="BB358" i="25"/>
  <c r="BB359" i="25"/>
  <c r="BB360" i="25"/>
  <c r="BB361" i="25"/>
  <c r="BB362" i="25"/>
  <c r="BB363" i="25"/>
  <c r="BB364" i="25"/>
  <c r="BB365" i="25"/>
  <c r="BB366" i="25"/>
  <c r="BB367" i="25"/>
  <c r="BB368" i="25"/>
  <c r="BB369" i="25"/>
  <c r="BB370" i="25"/>
  <c r="BB371" i="25"/>
  <c r="BB372" i="25"/>
  <c r="BB373" i="25"/>
  <c r="BB374" i="25"/>
  <c r="BB375" i="25"/>
  <c r="BB376" i="25"/>
  <c r="BB377" i="25"/>
  <c r="BB378" i="25"/>
  <c r="BB379" i="25"/>
  <c r="BB380" i="25"/>
  <c r="BB381" i="25"/>
  <c r="BB382" i="25"/>
  <c r="BB383" i="25"/>
  <c r="BB384" i="25"/>
  <c r="BB385" i="25"/>
  <c r="BB386" i="25"/>
  <c r="BB387" i="25"/>
  <c r="BB388" i="25"/>
  <c r="BB389" i="25"/>
  <c r="BB390" i="25"/>
  <c r="BB391" i="25"/>
  <c r="BB392" i="25"/>
  <c r="BB393" i="25"/>
  <c r="BB394" i="25"/>
  <c r="BB395" i="25"/>
  <c r="BB396" i="25"/>
  <c r="BB397" i="25"/>
  <c r="BB398" i="25"/>
  <c r="BB399" i="25"/>
  <c r="BB400" i="25"/>
  <c r="BB401" i="25"/>
  <c r="BB402" i="25"/>
  <c r="BB403" i="25"/>
  <c r="BB404" i="25"/>
  <c r="BB405" i="25"/>
  <c r="BB406" i="25"/>
  <c r="BB407" i="25"/>
  <c r="BB408" i="25"/>
  <c r="BB409" i="25"/>
  <c r="BB410" i="25"/>
  <c r="BB411" i="25"/>
  <c r="BB412" i="25"/>
  <c r="BB413" i="25"/>
  <c r="BB414" i="25"/>
  <c r="BB415" i="25"/>
  <c r="BB416" i="25"/>
  <c r="BB417" i="25"/>
  <c r="BB418" i="25"/>
  <c r="BB419" i="25"/>
  <c r="BB420" i="25"/>
  <c r="BB421" i="25"/>
  <c r="BB422" i="25"/>
  <c r="BB423" i="25"/>
  <c r="BB424" i="25"/>
  <c r="BB425" i="25"/>
  <c r="BB426" i="25"/>
  <c r="BB427" i="25"/>
  <c r="BB428" i="25"/>
  <c r="BB429" i="25"/>
  <c r="BB430" i="25"/>
  <c r="BB431" i="25"/>
  <c r="BB432" i="25"/>
  <c r="BB433" i="25"/>
  <c r="BB434" i="25"/>
  <c r="BB435" i="25"/>
  <c r="BB436" i="25"/>
  <c r="BB437" i="25"/>
  <c r="BB438" i="25"/>
  <c r="BB439" i="25"/>
  <c r="BB440" i="25"/>
  <c r="BB441" i="25"/>
  <c r="BB442" i="25"/>
  <c r="BB443" i="25"/>
  <c r="BB444" i="25"/>
  <c r="BB445" i="25"/>
  <c r="BB446" i="25"/>
  <c r="BB447" i="25"/>
  <c r="BB448" i="25"/>
  <c r="BB449" i="25"/>
  <c r="BB450" i="25"/>
  <c r="BB451" i="25"/>
  <c r="BB452" i="25"/>
  <c r="BB453" i="25"/>
  <c r="BB454" i="25"/>
  <c r="BB455" i="25"/>
  <c r="BB456" i="25"/>
  <c r="BB457" i="25"/>
  <c r="BB458" i="25"/>
  <c r="BB459" i="25"/>
  <c r="BB460" i="25"/>
  <c r="BB461" i="25"/>
  <c r="BB462" i="25"/>
  <c r="BB463" i="25"/>
  <c r="BB464" i="25"/>
  <c r="BB465" i="25"/>
  <c r="BB466" i="25"/>
  <c r="BB467" i="25"/>
  <c r="BB468" i="25"/>
  <c r="BB469" i="25"/>
  <c r="BB470" i="25"/>
  <c r="BB471" i="25"/>
  <c r="BB472" i="25"/>
  <c r="BB74" i="25"/>
  <c r="AK76" i="25"/>
  <c r="AK77" i="25"/>
  <c r="AK78" i="25"/>
  <c r="AK79" i="25"/>
  <c r="AK80" i="25"/>
  <c r="AK81" i="25"/>
  <c r="AK82" i="25"/>
  <c r="AK83" i="25"/>
  <c r="AK84" i="25"/>
  <c r="AK85" i="25"/>
  <c r="AK86" i="25"/>
  <c r="AK87" i="25"/>
  <c r="AK88" i="25"/>
  <c r="AK89" i="25"/>
  <c r="AK90" i="25"/>
  <c r="AK91" i="25"/>
  <c r="AK92" i="25"/>
  <c r="AK93" i="25"/>
  <c r="AK94" i="25"/>
  <c r="AK95" i="25"/>
  <c r="AK96" i="25"/>
  <c r="AK97" i="25"/>
  <c r="AK98" i="25"/>
  <c r="AK99" i="25"/>
  <c r="AK100" i="25"/>
  <c r="AK101" i="25"/>
  <c r="AK102" i="25"/>
  <c r="AK103" i="25"/>
  <c r="AK104" i="25"/>
  <c r="AK105" i="25"/>
  <c r="AK106" i="25"/>
  <c r="AK107" i="25"/>
  <c r="AK108" i="25"/>
  <c r="AK109" i="25"/>
  <c r="AK110" i="25"/>
  <c r="AK111" i="25"/>
  <c r="AK112" i="25"/>
  <c r="AK113" i="25"/>
  <c r="AK114" i="25"/>
  <c r="AK115" i="25"/>
  <c r="AK116" i="25"/>
  <c r="AK117" i="25"/>
  <c r="AK118" i="25"/>
  <c r="AK119" i="25"/>
  <c r="AK120" i="25"/>
  <c r="AK121" i="25"/>
  <c r="AK122" i="25"/>
  <c r="AK123" i="25"/>
  <c r="AK124" i="25"/>
  <c r="AK125" i="25"/>
  <c r="AK126" i="25"/>
  <c r="AK127" i="25"/>
  <c r="AK128" i="25"/>
  <c r="AK129" i="25"/>
  <c r="AK130" i="25"/>
  <c r="AK131" i="25"/>
  <c r="AK132" i="25"/>
  <c r="AK133" i="25"/>
  <c r="AK134" i="25"/>
  <c r="AK135" i="25"/>
  <c r="AK136" i="25"/>
  <c r="AK137" i="25"/>
  <c r="AK138" i="25"/>
  <c r="AK139" i="25"/>
  <c r="AK140" i="25"/>
  <c r="AK141" i="25"/>
  <c r="AK142" i="25"/>
  <c r="AK143" i="25"/>
  <c r="AK144" i="25"/>
  <c r="AK145" i="25"/>
  <c r="AK146" i="25"/>
  <c r="AK147" i="25"/>
  <c r="AK148" i="25"/>
  <c r="AK149" i="25"/>
  <c r="AK150" i="25"/>
  <c r="AK151" i="25"/>
  <c r="AK152" i="25"/>
  <c r="AK153" i="25"/>
  <c r="AK154" i="25"/>
  <c r="AK155" i="25"/>
  <c r="AK156" i="25"/>
  <c r="AK157" i="25"/>
  <c r="AK158" i="25"/>
  <c r="AK159" i="25"/>
  <c r="AK160" i="25"/>
  <c r="AK161" i="25"/>
  <c r="AK162" i="25"/>
  <c r="AK163" i="25"/>
  <c r="AK164" i="25"/>
  <c r="AK165" i="25"/>
  <c r="AK166" i="25"/>
  <c r="AK167" i="25"/>
  <c r="AK168" i="25"/>
  <c r="AK169" i="25"/>
  <c r="AK170" i="25"/>
  <c r="AK171" i="25"/>
  <c r="AK172" i="25"/>
  <c r="AK173" i="25"/>
  <c r="AK174" i="25"/>
  <c r="AK175" i="25"/>
  <c r="AK176" i="25"/>
  <c r="AK177" i="25"/>
  <c r="AK178" i="25"/>
  <c r="AK179" i="25"/>
  <c r="AK180" i="25"/>
  <c r="AK181" i="25"/>
  <c r="AK182" i="25"/>
  <c r="AK183" i="25"/>
  <c r="AK184" i="25"/>
  <c r="AK185" i="25"/>
  <c r="AK186" i="25"/>
  <c r="AK187" i="25"/>
  <c r="AK188" i="25"/>
  <c r="AK189" i="25"/>
  <c r="AK190" i="25"/>
  <c r="AK191" i="25"/>
  <c r="AK192" i="25"/>
  <c r="AK193" i="25"/>
  <c r="AK194" i="25"/>
  <c r="AK195" i="25"/>
  <c r="AK196" i="25"/>
  <c r="AK197" i="25"/>
  <c r="AK198" i="25"/>
  <c r="AK199" i="25"/>
  <c r="AK200" i="25"/>
  <c r="AK201" i="25"/>
  <c r="AK202" i="25"/>
  <c r="AK203" i="25"/>
  <c r="AK204" i="25"/>
  <c r="AK205" i="25"/>
  <c r="AK206" i="25"/>
  <c r="AK207" i="25"/>
  <c r="AK208" i="25"/>
  <c r="AK209" i="25"/>
  <c r="AK210" i="25"/>
  <c r="AK211" i="25"/>
  <c r="AK212" i="25"/>
  <c r="AK213" i="25"/>
  <c r="AK214" i="25"/>
  <c r="AK215" i="25"/>
  <c r="AK216" i="25"/>
  <c r="AK217" i="25"/>
  <c r="AK218" i="25"/>
  <c r="AK219" i="25"/>
  <c r="AK220" i="25"/>
  <c r="AK221" i="25"/>
  <c r="AK222" i="25"/>
  <c r="AK223" i="25"/>
  <c r="AK224" i="25"/>
  <c r="AK225" i="25"/>
  <c r="AK226" i="25"/>
  <c r="AK227" i="25"/>
  <c r="AK228" i="25"/>
  <c r="AK229" i="25"/>
  <c r="AK230" i="25"/>
  <c r="AK231" i="25"/>
  <c r="AK232" i="25"/>
  <c r="AK233" i="25"/>
  <c r="AK234" i="25"/>
  <c r="AK235" i="25"/>
  <c r="AK236" i="25"/>
  <c r="AK237" i="25"/>
  <c r="AK238" i="25"/>
  <c r="AK239" i="25"/>
  <c r="AK240" i="25"/>
  <c r="AK241" i="25"/>
  <c r="AK242" i="25"/>
  <c r="AK243" i="25"/>
  <c r="AK244" i="25"/>
  <c r="AK245" i="25"/>
  <c r="AK246" i="25"/>
  <c r="AK247" i="25"/>
  <c r="AK248" i="25"/>
  <c r="AK249" i="25"/>
  <c r="AK250" i="25"/>
  <c r="AK251" i="25"/>
  <c r="AK252" i="25"/>
  <c r="AK253" i="25"/>
  <c r="AK254" i="25"/>
  <c r="AK255" i="25"/>
  <c r="AK256" i="25"/>
  <c r="AK257" i="25"/>
  <c r="AK258" i="25"/>
  <c r="AK259" i="25"/>
  <c r="AK260" i="25"/>
  <c r="AK261" i="25"/>
  <c r="AK262" i="25"/>
  <c r="AK263" i="25"/>
  <c r="AK264" i="25"/>
  <c r="AK265" i="25"/>
  <c r="AK266" i="25"/>
  <c r="AK267" i="25"/>
  <c r="AK268" i="25"/>
  <c r="AK269" i="25"/>
  <c r="AK270" i="25"/>
  <c r="AK271" i="25"/>
  <c r="AK272" i="25"/>
  <c r="AK273" i="25"/>
  <c r="AK274" i="25"/>
  <c r="AK275" i="25"/>
  <c r="AK276" i="25"/>
  <c r="AK277" i="25"/>
  <c r="AK278" i="25"/>
  <c r="AK279" i="25"/>
  <c r="AK280" i="25"/>
  <c r="AK281" i="25"/>
  <c r="AK282" i="25"/>
  <c r="AK283" i="25"/>
  <c r="AK284" i="25"/>
  <c r="AK285" i="25"/>
  <c r="AK286" i="25"/>
  <c r="AK287" i="25"/>
  <c r="AK288" i="25"/>
  <c r="AK289" i="25"/>
  <c r="AK290" i="25"/>
  <c r="AK291" i="25"/>
  <c r="AK292" i="25"/>
  <c r="AK293" i="25"/>
  <c r="AK294" i="25"/>
  <c r="AK295" i="25"/>
  <c r="AK296" i="25"/>
  <c r="AK297" i="25"/>
  <c r="AK298" i="25"/>
  <c r="AK299" i="25"/>
  <c r="AK300" i="25"/>
  <c r="AK301" i="25"/>
  <c r="AK302" i="25"/>
  <c r="AK303" i="25"/>
  <c r="AK304" i="25"/>
  <c r="AK305" i="25"/>
  <c r="AK306" i="25"/>
  <c r="AK307" i="25"/>
  <c r="AK308" i="25"/>
  <c r="AK309" i="25"/>
  <c r="AK310" i="25"/>
  <c r="AK311" i="25"/>
  <c r="AK312" i="25"/>
  <c r="AK313" i="25"/>
  <c r="AK314" i="25"/>
  <c r="AK315" i="25"/>
  <c r="AK316" i="25"/>
  <c r="AK317" i="25"/>
  <c r="AK318" i="25"/>
  <c r="AK319" i="25"/>
  <c r="AK320" i="25"/>
  <c r="AK321" i="25"/>
  <c r="AK322" i="25"/>
  <c r="AK323" i="25"/>
  <c r="AK324" i="25"/>
  <c r="AK325" i="25"/>
  <c r="AK326" i="25"/>
  <c r="AK327" i="25"/>
  <c r="AK328" i="25"/>
  <c r="AK329" i="25"/>
  <c r="AK330" i="25"/>
  <c r="AK331" i="25"/>
  <c r="AK332" i="25"/>
  <c r="AK333" i="25"/>
  <c r="AK334" i="25"/>
  <c r="AK335" i="25"/>
  <c r="AK336" i="25"/>
  <c r="AK337" i="25"/>
  <c r="AK338" i="25"/>
  <c r="AK339" i="25"/>
  <c r="AK340" i="25"/>
  <c r="AK341" i="25"/>
  <c r="AK342" i="25"/>
  <c r="AK343" i="25"/>
  <c r="AK344" i="25"/>
  <c r="AK345" i="25"/>
  <c r="AK346" i="25"/>
  <c r="AK347" i="25"/>
  <c r="AK348" i="25"/>
  <c r="AK349" i="25"/>
  <c r="AK350" i="25"/>
  <c r="AK351" i="25"/>
  <c r="AK352" i="25"/>
  <c r="AK353" i="25"/>
  <c r="AK354" i="25"/>
  <c r="AK355" i="25"/>
  <c r="AK356" i="25"/>
  <c r="AK357" i="25"/>
  <c r="AK358" i="25"/>
  <c r="AK359" i="25"/>
  <c r="AK360" i="25"/>
  <c r="AK361" i="25"/>
  <c r="AK362" i="25"/>
  <c r="AK363" i="25"/>
  <c r="AK364" i="25"/>
  <c r="AK365" i="25"/>
  <c r="AK366" i="25"/>
  <c r="AK367" i="25"/>
  <c r="AK368" i="25"/>
  <c r="AK369" i="25"/>
  <c r="AK370" i="25"/>
  <c r="AK371" i="25"/>
  <c r="AK372" i="25"/>
  <c r="AK373" i="25"/>
  <c r="AK374" i="25"/>
  <c r="AK375" i="25"/>
  <c r="AK376" i="25"/>
  <c r="AK377" i="25"/>
  <c r="AK378" i="25"/>
  <c r="AK379" i="25"/>
  <c r="AK380" i="25"/>
  <c r="AK381" i="25"/>
  <c r="AK382" i="25"/>
  <c r="AK383" i="25"/>
  <c r="AK384" i="25"/>
  <c r="AK385" i="25"/>
  <c r="AK386" i="25"/>
  <c r="AK387" i="25"/>
  <c r="AK388" i="25"/>
  <c r="AK389" i="25"/>
  <c r="AK390" i="25"/>
  <c r="AK391" i="25"/>
  <c r="AK392" i="25"/>
  <c r="AK393" i="25"/>
  <c r="AK394" i="25"/>
  <c r="AK395" i="25"/>
  <c r="AK396" i="25"/>
  <c r="AK397" i="25"/>
  <c r="AK398" i="25"/>
  <c r="AK399" i="25"/>
  <c r="AK400" i="25"/>
  <c r="AK401" i="25"/>
  <c r="AK402" i="25"/>
  <c r="AK403" i="25"/>
  <c r="AK404" i="25"/>
  <c r="AK405" i="25"/>
  <c r="AK406" i="25"/>
  <c r="AK407" i="25"/>
  <c r="AK408" i="25"/>
  <c r="AK409" i="25"/>
  <c r="AK410" i="25"/>
  <c r="AK411" i="25"/>
  <c r="AK412" i="25"/>
  <c r="AK413" i="25"/>
  <c r="AK414" i="25"/>
  <c r="AK415" i="25"/>
  <c r="AK416" i="25"/>
  <c r="AK417" i="25"/>
  <c r="AK418" i="25"/>
  <c r="AK419" i="25"/>
  <c r="AK420" i="25"/>
  <c r="AK421" i="25"/>
  <c r="AK422" i="25"/>
  <c r="AK423" i="25"/>
  <c r="AK424" i="25"/>
  <c r="AK425" i="25"/>
  <c r="AK426" i="25"/>
  <c r="AK427" i="25"/>
  <c r="AK428" i="25"/>
  <c r="AK429" i="25"/>
  <c r="AK430" i="25"/>
  <c r="AK431" i="25"/>
  <c r="AK432" i="25"/>
  <c r="AK433" i="25"/>
  <c r="AK434" i="25"/>
  <c r="AK435" i="25"/>
  <c r="AK436" i="25"/>
  <c r="AK437" i="25"/>
  <c r="AK438" i="25"/>
  <c r="AK439" i="25"/>
  <c r="AK440" i="25"/>
  <c r="AK441" i="25"/>
  <c r="AK442" i="25"/>
  <c r="AK443" i="25"/>
  <c r="AK444" i="25"/>
  <c r="AK445" i="25"/>
  <c r="AK446" i="25"/>
  <c r="AK447" i="25"/>
  <c r="AK448" i="25"/>
  <c r="AK449" i="25"/>
  <c r="AK450" i="25"/>
  <c r="AK451" i="25"/>
  <c r="AK452" i="25"/>
  <c r="AK453" i="25"/>
  <c r="AK454" i="25"/>
  <c r="AK455" i="25"/>
  <c r="AK456" i="25"/>
  <c r="AK457" i="25"/>
  <c r="AK458" i="25"/>
  <c r="AK459" i="25"/>
  <c r="AK460" i="25"/>
  <c r="AK461" i="25"/>
  <c r="AK462" i="25"/>
  <c r="AK463" i="25"/>
  <c r="AK464" i="25"/>
  <c r="AK465" i="25"/>
  <c r="AK466" i="25"/>
  <c r="AK467" i="25"/>
  <c r="AK468" i="25"/>
  <c r="AK469" i="25"/>
  <c r="AK470" i="25"/>
  <c r="AK471" i="25"/>
  <c r="AK472" i="25"/>
  <c r="AK75" i="25"/>
  <c r="AK74" i="25"/>
  <c r="AJ75" i="25"/>
  <c r="AJ76" i="25"/>
  <c r="AJ77" i="25"/>
  <c r="AJ78" i="25"/>
  <c r="AJ79" i="25"/>
  <c r="AJ80" i="25"/>
  <c r="AJ81" i="25"/>
  <c r="AJ82" i="25"/>
  <c r="AJ83" i="25"/>
  <c r="AJ84" i="25"/>
  <c r="AJ85" i="25"/>
  <c r="AJ86" i="25"/>
  <c r="AJ87" i="25"/>
  <c r="AJ88" i="25"/>
  <c r="AJ89" i="25"/>
  <c r="AJ90" i="25"/>
  <c r="AJ91" i="25"/>
  <c r="AJ92" i="25"/>
  <c r="AJ93" i="25"/>
  <c r="AJ94" i="25"/>
  <c r="AJ95" i="25"/>
  <c r="AJ96" i="25"/>
  <c r="AJ97" i="25"/>
  <c r="AJ98" i="25"/>
  <c r="AJ99" i="25"/>
  <c r="AJ100" i="25"/>
  <c r="AJ101" i="25"/>
  <c r="AJ102" i="25"/>
  <c r="AJ103" i="25"/>
  <c r="AJ104" i="25"/>
  <c r="AJ105" i="25"/>
  <c r="AJ106" i="25"/>
  <c r="AJ107" i="25"/>
  <c r="AJ108" i="25"/>
  <c r="AJ109" i="25"/>
  <c r="AJ110" i="25"/>
  <c r="AJ111" i="25"/>
  <c r="AJ112" i="25"/>
  <c r="AJ113" i="25"/>
  <c r="AJ114" i="25"/>
  <c r="AJ115" i="25"/>
  <c r="AJ116" i="25"/>
  <c r="AJ117" i="25"/>
  <c r="AJ118" i="25"/>
  <c r="AJ119" i="25"/>
  <c r="AJ120" i="25"/>
  <c r="AJ121" i="25"/>
  <c r="AJ122" i="25"/>
  <c r="AJ123" i="25"/>
  <c r="AJ124" i="25"/>
  <c r="AJ125" i="25"/>
  <c r="AJ126" i="25"/>
  <c r="AJ127" i="25"/>
  <c r="AJ128" i="25"/>
  <c r="AJ129" i="25"/>
  <c r="AJ130" i="25"/>
  <c r="AJ131" i="25"/>
  <c r="AJ132" i="25"/>
  <c r="AJ133" i="25"/>
  <c r="AJ134" i="25"/>
  <c r="AJ135" i="25"/>
  <c r="AJ136" i="25"/>
  <c r="AJ137" i="25"/>
  <c r="AJ138" i="25"/>
  <c r="AJ139" i="25"/>
  <c r="AJ140" i="25"/>
  <c r="AJ141" i="25"/>
  <c r="AJ142" i="25"/>
  <c r="AJ143" i="25"/>
  <c r="AJ144" i="25"/>
  <c r="AJ145" i="25"/>
  <c r="AJ146" i="25"/>
  <c r="AJ147" i="25"/>
  <c r="AJ148" i="25"/>
  <c r="AJ149" i="25"/>
  <c r="AJ150" i="25"/>
  <c r="AJ151" i="25"/>
  <c r="AJ152" i="25"/>
  <c r="AJ153" i="25"/>
  <c r="AJ154" i="25"/>
  <c r="AJ155" i="25"/>
  <c r="AJ156" i="25"/>
  <c r="AJ157" i="25"/>
  <c r="AJ158" i="25"/>
  <c r="AJ159" i="25"/>
  <c r="AJ160" i="25"/>
  <c r="AJ161" i="25"/>
  <c r="AJ162" i="25"/>
  <c r="AJ163" i="25"/>
  <c r="AJ164" i="25"/>
  <c r="AJ165" i="25"/>
  <c r="AJ166" i="25"/>
  <c r="AJ167" i="25"/>
  <c r="AJ168" i="25"/>
  <c r="AJ169" i="25"/>
  <c r="AJ170" i="25"/>
  <c r="AJ171" i="25"/>
  <c r="AJ172" i="25"/>
  <c r="AJ173" i="25"/>
  <c r="AJ174" i="25"/>
  <c r="AJ175" i="25"/>
  <c r="AJ176" i="25"/>
  <c r="AJ177" i="25"/>
  <c r="AJ178" i="25"/>
  <c r="AJ179" i="25"/>
  <c r="AJ180" i="25"/>
  <c r="AJ181" i="25"/>
  <c r="AJ182" i="25"/>
  <c r="AJ183" i="25"/>
  <c r="AJ184" i="25"/>
  <c r="AJ185" i="25"/>
  <c r="AJ186" i="25"/>
  <c r="AJ187" i="25"/>
  <c r="AJ188" i="25"/>
  <c r="AJ189" i="25"/>
  <c r="AJ190" i="25"/>
  <c r="AJ191" i="25"/>
  <c r="AJ192" i="25"/>
  <c r="AJ193" i="25"/>
  <c r="AJ194" i="25"/>
  <c r="AJ195" i="25"/>
  <c r="AJ196" i="25"/>
  <c r="AJ197" i="25"/>
  <c r="AJ198" i="25"/>
  <c r="AJ199" i="25"/>
  <c r="AJ200" i="25"/>
  <c r="AJ201" i="25"/>
  <c r="AJ202" i="25"/>
  <c r="AJ203" i="25"/>
  <c r="AJ204" i="25"/>
  <c r="AJ205" i="25"/>
  <c r="AJ206" i="25"/>
  <c r="AJ207" i="25"/>
  <c r="AJ208" i="25"/>
  <c r="AJ209" i="25"/>
  <c r="AJ210" i="25"/>
  <c r="AJ211" i="25"/>
  <c r="AJ212" i="25"/>
  <c r="AJ213" i="25"/>
  <c r="AJ214" i="25"/>
  <c r="AJ215" i="25"/>
  <c r="AJ216" i="25"/>
  <c r="AJ217" i="25"/>
  <c r="AJ218" i="25"/>
  <c r="AJ219" i="25"/>
  <c r="AJ220" i="25"/>
  <c r="AJ221" i="25"/>
  <c r="AJ222" i="25"/>
  <c r="AJ223" i="25"/>
  <c r="AJ224" i="25"/>
  <c r="AJ225" i="25"/>
  <c r="AJ226" i="25"/>
  <c r="AJ227" i="25"/>
  <c r="AJ228" i="25"/>
  <c r="AJ229" i="25"/>
  <c r="AJ230" i="25"/>
  <c r="AJ231" i="25"/>
  <c r="AJ232" i="25"/>
  <c r="AJ233" i="25"/>
  <c r="AJ234" i="25"/>
  <c r="AJ235" i="25"/>
  <c r="AJ236" i="25"/>
  <c r="AJ237" i="25"/>
  <c r="AJ238" i="25"/>
  <c r="AJ239" i="25"/>
  <c r="AJ240" i="25"/>
  <c r="AJ241" i="25"/>
  <c r="AJ242" i="25"/>
  <c r="AJ243" i="25"/>
  <c r="AJ244" i="25"/>
  <c r="AJ245" i="25"/>
  <c r="AJ246" i="25"/>
  <c r="AJ247" i="25"/>
  <c r="AJ248" i="25"/>
  <c r="AJ249" i="25"/>
  <c r="AJ250" i="25"/>
  <c r="AJ251" i="25"/>
  <c r="AJ252" i="25"/>
  <c r="AJ253" i="25"/>
  <c r="AJ254" i="25"/>
  <c r="AJ255" i="25"/>
  <c r="AJ256" i="25"/>
  <c r="AJ257" i="25"/>
  <c r="AJ258" i="25"/>
  <c r="AJ259" i="25"/>
  <c r="AJ260" i="25"/>
  <c r="AJ261" i="25"/>
  <c r="AJ262" i="25"/>
  <c r="AJ263" i="25"/>
  <c r="AJ264" i="25"/>
  <c r="AJ265" i="25"/>
  <c r="AJ266" i="25"/>
  <c r="AJ267" i="25"/>
  <c r="AJ268" i="25"/>
  <c r="AJ269" i="25"/>
  <c r="AJ270" i="25"/>
  <c r="AJ271" i="25"/>
  <c r="AJ272" i="25"/>
  <c r="AJ273" i="25"/>
  <c r="AJ274" i="25"/>
  <c r="AJ275" i="25"/>
  <c r="AJ276" i="25"/>
  <c r="AJ277" i="25"/>
  <c r="AJ278" i="25"/>
  <c r="AJ279" i="25"/>
  <c r="AJ280" i="25"/>
  <c r="AJ281" i="25"/>
  <c r="AJ282" i="25"/>
  <c r="AJ283" i="25"/>
  <c r="AJ284" i="25"/>
  <c r="AJ285" i="25"/>
  <c r="AJ286" i="25"/>
  <c r="AJ287" i="25"/>
  <c r="AJ288" i="25"/>
  <c r="AJ289" i="25"/>
  <c r="AJ290" i="25"/>
  <c r="AJ291" i="25"/>
  <c r="AJ292" i="25"/>
  <c r="AJ293" i="25"/>
  <c r="AJ294" i="25"/>
  <c r="AJ295" i="25"/>
  <c r="AJ296" i="25"/>
  <c r="AJ297" i="25"/>
  <c r="AJ298" i="25"/>
  <c r="AJ299" i="25"/>
  <c r="AJ300" i="25"/>
  <c r="AJ301" i="25"/>
  <c r="AJ302" i="25"/>
  <c r="AJ303" i="25"/>
  <c r="AJ304" i="25"/>
  <c r="AJ305" i="25"/>
  <c r="AJ306" i="25"/>
  <c r="AJ307" i="25"/>
  <c r="AJ308" i="25"/>
  <c r="AJ309" i="25"/>
  <c r="AJ310" i="25"/>
  <c r="AJ311" i="25"/>
  <c r="AJ312" i="25"/>
  <c r="AJ313" i="25"/>
  <c r="AJ314" i="25"/>
  <c r="AJ315" i="25"/>
  <c r="AJ316" i="25"/>
  <c r="AJ317" i="25"/>
  <c r="AJ318" i="25"/>
  <c r="AJ319" i="25"/>
  <c r="AJ320" i="25"/>
  <c r="AJ321" i="25"/>
  <c r="AJ322" i="25"/>
  <c r="AJ323" i="25"/>
  <c r="AJ324" i="25"/>
  <c r="AJ325" i="25"/>
  <c r="AJ326" i="25"/>
  <c r="AJ327" i="25"/>
  <c r="AJ328" i="25"/>
  <c r="AJ329" i="25"/>
  <c r="AJ330" i="25"/>
  <c r="AJ331" i="25"/>
  <c r="AJ332" i="25"/>
  <c r="AJ333" i="25"/>
  <c r="AJ334" i="25"/>
  <c r="AJ335" i="25"/>
  <c r="AJ336" i="25"/>
  <c r="AJ337" i="25"/>
  <c r="AJ338" i="25"/>
  <c r="AJ339" i="25"/>
  <c r="AJ340" i="25"/>
  <c r="AJ341" i="25"/>
  <c r="AJ342" i="25"/>
  <c r="AJ343" i="25"/>
  <c r="AJ344" i="25"/>
  <c r="AJ345" i="25"/>
  <c r="AJ346" i="25"/>
  <c r="AJ347" i="25"/>
  <c r="AJ348" i="25"/>
  <c r="AJ349" i="25"/>
  <c r="AJ350" i="25"/>
  <c r="AJ351" i="25"/>
  <c r="AJ352" i="25"/>
  <c r="AJ353" i="25"/>
  <c r="AJ354" i="25"/>
  <c r="AJ355" i="25"/>
  <c r="AJ356" i="25"/>
  <c r="AJ357" i="25"/>
  <c r="AJ358" i="25"/>
  <c r="AJ359" i="25"/>
  <c r="AJ360" i="25"/>
  <c r="AJ361" i="25"/>
  <c r="AJ362" i="25"/>
  <c r="AJ363" i="25"/>
  <c r="AJ364" i="25"/>
  <c r="AJ365" i="25"/>
  <c r="AJ366" i="25"/>
  <c r="AJ367" i="25"/>
  <c r="AJ368" i="25"/>
  <c r="AJ369" i="25"/>
  <c r="AJ370" i="25"/>
  <c r="AJ371" i="25"/>
  <c r="AJ372" i="25"/>
  <c r="AJ373" i="25"/>
  <c r="AJ374" i="25"/>
  <c r="AJ375" i="25"/>
  <c r="AJ376" i="25"/>
  <c r="AJ377" i="25"/>
  <c r="AJ378" i="25"/>
  <c r="AJ379" i="25"/>
  <c r="AJ380" i="25"/>
  <c r="AJ381" i="25"/>
  <c r="AJ382" i="25"/>
  <c r="AJ383" i="25"/>
  <c r="AJ384" i="25"/>
  <c r="AJ385" i="25"/>
  <c r="AJ386" i="25"/>
  <c r="AJ387" i="25"/>
  <c r="AJ388" i="25"/>
  <c r="AJ389" i="25"/>
  <c r="AJ390" i="25"/>
  <c r="AJ391" i="25"/>
  <c r="AJ392" i="25"/>
  <c r="AJ393" i="25"/>
  <c r="AJ394" i="25"/>
  <c r="AJ395" i="25"/>
  <c r="AJ396" i="25"/>
  <c r="AJ397" i="25"/>
  <c r="AJ398" i="25"/>
  <c r="AJ399" i="25"/>
  <c r="AJ400" i="25"/>
  <c r="AJ401" i="25"/>
  <c r="AJ402" i="25"/>
  <c r="AJ403" i="25"/>
  <c r="AJ404" i="25"/>
  <c r="AJ405" i="25"/>
  <c r="AJ406" i="25"/>
  <c r="AJ407" i="25"/>
  <c r="AJ408" i="25"/>
  <c r="AJ409" i="25"/>
  <c r="AJ410" i="25"/>
  <c r="AJ411" i="25"/>
  <c r="AJ412" i="25"/>
  <c r="AJ413" i="25"/>
  <c r="AJ414" i="25"/>
  <c r="AJ415" i="25"/>
  <c r="AJ416" i="25"/>
  <c r="AJ417" i="25"/>
  <c r="AJ418" i="25"/>
  <c r="AJ419" i="25"/>
  <c r="AJ420" i="25"/>
  <c r="AJ421" i="25"/>
  <c r="AJ422" i="25"/>
  <c r="AJ423" i="25"/>
  <c r="AJ424" i="25"/>
  <c r="AJ425" i="25"/>
  <c r="AJ426" i="25"/>
  <c r="AJ427" i="25"/>
  <c r="AJ428" i="25"/>
  <c r="AJ429" i="25"/>
  <c r="AJ430" i="25"/>
  <c r="AJ431" i="25"/>
  <c r="AJ432" i="25"/>
  <c r="AJ433" i="25"/>
  <c r="AJ434" i="25"/>
  <c r="AJ435" i="25"/>
  <c r="AJ436" i="25"/>
  <c r="AJ437" i="25"/>
  <c r="AJ438" i="25"/>
  <c r="AJ439" i="25"/>
  <c r="AJ440" i="25"/>
  <c r="AJ441" i="25"/>
  <c r="AJ442" i="25"/>
  <c r="AJ443" i="25"/>
  <c r="AJ444" i="25"/>
  <c r="AJ445" i="25"/>
  <c r="AJ446" i="25"/>
  <c r="AJ447" i="25"/>
  <c r="AJ448" i="25"/>
  <c r="AJ449" i="25"/>
  <c r="AJ450" i="25"/>
  <c r="AJ451" i="25"/>
  <c r="AJ452" i="25"/>
  <c r="AJ453" i="25"/>
  <c r="AJ454" i="25"/>
  <c r="AJ455" i="25"/>
  <c r="AJ456" i="25"/>
  <c r="AJ457" i="25"/>
  <c r="AJ458" i="25"/>
  <c r="AJ459" i="25"/>
  <c r="AJ460" i="25"/>
  <c r="AJ461" i="25"/>
  <c r="AJ462" i="25"/>
  <c r="AJ463" i="25"/>
  <c r="AJ464" i="25"/>
  <c r="AJ465" i="25"/>
  <c r="AJ466" i="25"/>
  <c r="AJ467" i="25"/>
  <c r="AJ468" i="25"/>
  <c r="AJ469" i="25"/>
  <c r="AJ470" i="25"/>
  <c r="AJ471" i="25"/>
  <c r="AJ472" i="25"/>
  <c r="AJ74" i="25"/>
  <c r="AI76" i="25"/>
  <c r="AI77" i="25"/>
  <c r="AI78" i="25"/>
  <c r="AI79" i="25"/>
  <c r="AI80" i="25"/>
  <c r="AI81" i="25"/>
  <c r="AI82" i="25"/>
  <c r="AI83" i="25"/>
  <c r="AI84" i="25"/>
  <c r="AI85" i="25"/>
  <c r="AI86" i="25"/>
  <c r="AI87" i="25"/>
  <c r="AI88" i="25"/>
  <c r="AI89" i="25"/>
  <c r="AI90" i="25"/>
  <c r="AI91" i="25"/>
  <c r="AI92" i="25"/>
  <c r="AI93" i="25"/>
  <c r="AI94" i="25"/>
  <c r="AI95" i="25"/>
  <c r="AI96" i="25"/>
  <c r="AI97" i="25"/>
  <c r="AI98" i="25"/>
  <c r="AI99" i="25"/>
  <c r="AI100" i="25"/>
  <c r="AI101" i="25"/>
  <c r="AI102" i="25"/>
  <c r="AI103" i="25"/>
  <c r="AI104" i="25"/>
  <c r="AI105" i="25"/>
  <c r="AI106" i="25"/>
  <c r="AI107" i="25"/>
  <c r="AI108" i="25"/>
  <c r="AI109" i="25"/>
  <c r="AI110" i="25"/>
  <c r="AI111" i="25"/>
  <c r="AI112" i="25"/>
  <c r="AI113" i="25"/>
  <c r="AI114" i="25"/>
  <c r="AI115" i="25"/>
  <c r="AI116" i="25"/>
  <c r="AI117" i="25"/>
  <c r="AI118" i="25"/>
  <c r="AI119" i="25"/>
  <c r="AI120" i="25"/>
  <c r="AI121" i="25"/>
  <c r="AI122" i="25"/>
  <c r="AI123" i="25"/>
  <c r="AI124" i="25"/>
  <c r="AI125" i="25"/>
  <c r="AI126" i="25"/>
  <c r="AI127" i="25"/>
  <c r="AI128" i="25"/>
  <c r="AI129" i="25"/>
  <c r="AI130" i="25"/>
  <c r="AI131" i="25"/>
  <c r="AI132" i="25"/>
  <c r="AI133" i="25"/>
  <c r="AI134" i="25"/>
  <c r="AI135" i="25"/>
  <c r="AI136" i="25"/>
  <c r="AI137" i="25"/>
  <c r="AI138" i="25"/>
  <c r="AI139" i="25"/>
  <c r="AI140" i="25"/>
  <c r="AI141" i="25"/>
  <c r="AI142" i="25"/>
  <c r="AI143" i="25"/>
  <c r="AI144" i="25"/>
  <c r="AI145" i="25"/>
  <c r="AI146" i="25"/>
  <c r="AI147" i="25"/>
  <c r="AI148" i="25"/>
  <c r="AI149" i="25"/>
  <c r="AI150" i="25"/>
  <c r="AI151" i="25"/>
  <c r="AI152" i="25"/>
  <c r="AI153" i="25"/>
  <c r="AI154" i="25"/>
  <c r="AI155" i="25"/>
  <c r="AI156" i="25"/>
  <c r="AI157" i="25"/>
  <c r="AI158" i="25"/>
  <c r="AI159" i="25"/>
  <c r="AI160" i="25"/>
  <c r="AI161" i="25"/>
  <c r="AI162" i="25"/>
  <c r="AI163" i="25"/>
  <c r="AI164" i="25"/>
  <c r="AI165" i="25"/>
  <c r="AI166" i="25"/>
  <c r="AI167" i="25"/>
  <c r="AI168" i="25"/>
  <c r="AI169" i="25"/>
  <c r="AI170" i="25"/>
  <c r="AI171" i="25"/>
  <c r="AI172" i="25"/>
  <c r="AI173" i="25"/>
  <c r="AI174" i="25"/>
  <c r="AI175" i="25"/>
  <c r="AI176" i="25"/>
  <c r="AI177" i="25"/>
  <c r="AI178" i="25"/>
  <c r="AI179" i="25"/>
  <c r="AI180" i="25"/>
  <c r="AI181" i="25"/>
  <c r="AI182" i="25"/>
  <c r="AI183" i="25"/>
  <c r="AI184" i="25"/>
  <c r="AI185" i="25"/>
  <c r="AI186" i="25"/>
  <c r="AI187" i="25"/>
  <c r="AI188" i="25"/>
  <c r="AI189" i="25"/>
  <c r="AI190" i="25"/>
  <c r="AI191" i="25"/>
  <c r="AI192" i="25"/>
  <c r="AI193" i="25"/>
  <c r="AI194" i="25"/>
  <c r="AI195" i="25"/>
  <c r="AI196" i="25"/>
  <c r="AI197" i="25"/>
  <c r="AI198" i="25"/>
  <c r="AI199" i="25"/>
  <c r="AI200" i="25"/>
  <c r="AI201" i="25"/>
  <c r="AI202" i="25"/>
  <c r="AI203" i="25"/>
  <c r="AI204" i="25"/>
  <c r="AI205" i="25"/>
  <c r="AI206" i="25"/>
  <c r="AI207" i="25"/>
  <c r="AI208" i="25"/>
  <c r="AI209" i="25"/>
  <c r="AI210" i="25"/>
  <c r="AI211" i="25"/>
  <c r="AI212" i="25"/>
  <c r="AI213" i="25"/>
  <c r="AI214" i="25"/>
  <c r="AI215" i="25"/>
  <c r="AI216" i="25"/>
  <c r="AI217" i="25"/>
  <c r="AI218" i="25"/>
  <c r="AI219" i="25"/>
  <c r="AI220" i="25"/>
  <c r="AI221" i="25"/>
  <c r="AI222" i="25"/>
  <c r="AI223" i="25"/>
  <c r="AI224" i="25"/>
  <c r="AI225" i="25"/>
  <c r="AI226" i="25"/>
  <c r="AI227" i="25"/>
  <c r="AI228" i="25"/>
  <c r="AI229" i="25"/>
  <c r="AI230" i="25"/>
  <c r="AI231" i="25"/>
  <c r="AI232" i="25"/>
  <c r="AI233" i="25"/>
  <c r="AI234" i="25"/>
  <c r="AI235" i="25"/>
  <c r="AI236" i="25"/>
  <c r="AI237" i="25"/>
  <c r="AI238" i="25"/>
  <c r="AI239" i="25"/>
  <c r="AI240" i="25"/>
  <c r="AI241" i="25"/>
  <c r="AI242" i="25"/>
  <c r="AI243" i="25"/>
  <c r="AI244" i="25"/>
  <c r="AI245" i="25"/>
  <c r="AI246" i="25"/>
  <c r="AI247" i="25"/>
  <c r="AI248" i="25"/>
  <c r="AI249" i="25"/>
  <c r="AI250" i="25"/>
  <c r="AI251" i="25"/>
  <c r="AI252" i="25"/>
  <c r="AI253" i="25"/>
  <c r="AI254" i="25"/>
  <c r="AI255" i="25"/>
  <c r="AI256" i="25"/>
  <c r="AI257" i="25"/>
  <c r="AI258" i="25"/>
  <c r="AI259" i="25"/>
  <c r="AI260" i="25"/>
  <c r="AI261" i="25"/>
  <c r="AI262" i="25"/>
  <c r="AI263" i="25"/>
  <c r="AI264" i="25"/>
  <c r="AI265" i="25"/>
  <c r="AI266" i="25"/>
  <c r="AI267" i="25"/>
  <c r="AI268" i="25"/>
  <c r="AI269" i="25"/>
  <c r="AI270" i="25"/>
  <c r="AI271" i="25"/>
  <c r="AI272" i="25"/>
  <c r="AI273" i="25"/>
  <c r="AI274" i="25"/>
  <c r="AI275" i="25"/>
  <c r="AI276" i="25"/>
  <c r="AI277" i="25"/>
  <c r="AI278" i="25"/>
  <c r="AI279" i="25"/>
  <c r="AI280" i="25"/>
  <c r="AI281" i="25"/>
  <c r="AI282" i="25"/>
  <c r="AI283" i="25"/>
  <c r="AI284" i="25"/>
  <c r="AI285" i="25"/>
  <c r="AI286" i="25"/>
  <c r="AI287" i="25"/>
  <c r="AI288" i="25"/>
  <c r="AI289" i="25"/>
  <c r="AI290" i="25"/>
  <c r="AI291" i="25"/>
  <c r="AI292" i="25"/>
  <c r="AI293" i="25"/>
  <c r="AI294" i="25"/>
  <c r="AI295" i="25"/>
  <c r="AI296" i="25"/>
  <c r="AI297" i="25"/>
  <c r="AI298" i="25"/>
  <c r="AI299" i="25"/>
  <c r="AI300" i="25"/>
  <c r="AI301" i="25"/>
  <c r="AI302" i="25"/>
  <c r="AI303" i="25"/>
  <c r="AI304" i="25"/>
  <c r="AI305" i="25"/>
  <c r="AI306" i="25"/>
  <c r="AI307" i="25"/>
  <c r="AI308" i="25"/>
  <c r="AI309" i="25"/>
  <c r="AI310" i="25"/>
  <c r="AI311" i="25"/>
  <c r="AI312" i="25"/>
  <c r="AI313" i="25"/>
  <c r="AI314" i="25"/>
  <c r="AI315" i="25"/>
  <c r="AI316" i="25"/>
  <c r="AI317" i="25"/>
  <c r="AI318" i="25"/>
  <c r="AI319" i="25"/>
  <c r="AI320" i="25"/>
  <c r="AI321" i="25"/>
  <c r="AI322" i="25"/>
  <c r="AI323" i="25"/>
  <c r="AI324" i="25"/>
  <c r="AI325" i="25"/>
  <c r="AI326" i="25"/>
  <c r="AI327" i="25"/>
  <c r="AI328" i="25"/>
  <c r="AI329" i="25"/>
  <c r="AI330" i="25"/>
  <c r="AI331" i="25"/>
  <c r="AI332" i="25"/>
  <c r="AI333" i="25"/>
  <c r="AI334" i="25"/>
  <c r="AI335" i="25"/>
  <c r="AI336" i="25"/>
  <c r="AI337" i="25"/>
  <c r="AI338" i="25"/>
  <c r="AI339" i="25"/>
  <c r="AI340" i="25"/>
  <c r="AI341" i="25"/>
  <c r="AI342" i="25"/>
  <c r="AI343" i="25"/>
  <c r="AI344" i="25"/>
  <c r="AI345" i="25"/>
  <c r="AI346" i="25"/>
  <c r="AI347" i="25"/>
  <c r="AI348" i="25"/>
  <c r="AI349" i="25"/>
  <c r="AI350" i="25"/>
  <c r="AI351" i="25"/>
  <c r="AI352" i="25"/>
  <c r="AI353" i="25"/>
  <c r="AI354" i="25"/>
  <c r="AI355" i="25"/>
  <c r="AI356" i="25"/>
  <c r="AI357" i="25"/>
  <c r="AI358" i="25"/>
  <c r="AI359" i="25"/>
  <c r="AI360" i="25"/>
  <c r="AI361" i="25"/>
  <c r="AI362" i="25"/>
  <c r="AI363" i="25"/>
  <c r="AI364" i="25"/>
  <c r="AI365" i="25"/>
  <c r="AI366" i="25"/>
  <c r="AI367" i="25"/>
  <c r="AI368" i="25"/>
  <c r="AI369" i="25"/>
  <c r="AI370" i="25"/>
  <c r="AI371" i="25"/>
  <c r="AI372" i="25"/>
  <c r="AI373" i="25"/>
  <c r="AI374" i="25"/>
  <c r="AI375" i="25"/>
  <c r="AI376" i="25"/>
  <c r="AI377" i="25"/>
  <c r="AI378" i="25"/>
  <c r="AI379" i="25"/>
  <c r="AI380" i="25"/>
  <c r="AI381" i="25"/>
  <c r="AI382" i="25"/>
  <c r="AI383" i="25"/>
  <c r="AI384" i="25"/>
  <c r="AI385" i="25"/>
  <c r="AI386" i="25"/>
  <c r="AI387" i="25"/>
  <c r="AI388" i="25"/>
  <c r="AI389" i="25"/>
  <c r="AI390" i="25"/>
  <c r="AI391" i="25"/>
  <c r="AI392" i="25"/>
  <c r="AI393" i="25"/>
  <c r="AI394" i="25"/>
  <c r="AI395" i="25"/>
  <c r="AI396" i="25"/>
  <c r="AI397" i="25"/>
  <c r="AI398" i="25"/>
  <c r="AI399" i="25"/>
  <c r="AI400" i="25"/>
  <c r="AI401" i="25"/>
  <c r="AI402" i="25"/>
  <c r="AI403" i="25"/>
  <c r="AI404" i="25"/>
  <c r="AI405" i="25"/>
  <c r="AI406" i="25"/>
  <c r="AI407" i="25"/>
  <c r="AI408" i="25"/>
  <c r="AI409" i="25"/>
  <c r="AI410" i="25"/>
  <c r="AI411" i="25"/>
  <c r="AI412" i="25"/>
  <c r="AI413" i="25"/>
  <c r="AI414" i="25"/>
  <c r="AI415" i="25"/>
  <c r="AI416" i="25"/>
  <c r="AI417" i="25"/>
  <c r="AI418" i="25"/>
  <c r="AI419" i="25"/>
  <c r="AI420" i="25"/>
  <c r="AI421" i="25"/>
  <c r="AI422" i="25"/>
  <c r="AI423" i="25"/>
  <c r="AI424" i="25"/>
  <c r="AI425" i="25"/>
  <c r="AI426" i="25"/>
  <c r="AI427" i="25"/>
  <c r="AI428" i="25"/>
  <c r="AI429" i="25"/>
  <c r="AI430" i="25"/>
  <c r="AI431" i="25"/>
  <c r="AI432" i="25"/>
  <c r="AI433" i="25"/>
  <c r="AI434" i="25"/>
  <c r="AI435" i="25"/>
  <c r="AI436" i="25"/>
  <c r="AI437" i="25"/>
  <c r="AI438" i="25"/>
  <c r="AI439" i="25"/>
  <c r="AI440" i="25"/>
  <c r="AI441" i="25"/>
  <c r="AI442" i="25"/>
  <c r="AI443" i="25"/>
  <c r="AI444" i="25"/>
  <c r="AI445" i="25"/>
  <c r="AI446" i="25"/>
  <c r="AI447" i="25"/>
  <c r="AI448" i="25"/>
  <c r="AI449" i="25"/>
  <c r="AI450" i="25"/>
  <c r="AI451" i="25"/>
  <c r="AI452" i="25"/>
  <c r="AI453" i="25"/>
  <c r="AI454" i="25"/>
  <c r="AI455" i="25"/>
  <c r="AI456" i="25"/>
  <c r="AI457" i="25"/>
  <c r="AI458" i="25"/>
  <c r="AI459" i="25"/>
  <c r="AI460" i="25"/>
  <c r="AI461" i="25"/>
  <c r="AI462" i="25"/>
  <c r="AI463" i="25"/>
  <c r="AI464" i="25"/>
  <c r="AI465" i="25"/>
  <c r="AI466" i="25"/>
  <c r="AI467" i="25"/>
  <c r="AI468" i="25"/>
  <c r="AI469" i="25"/>
  <c r="AI470" i="25"/>
  <c r="AI471" i="25"/>
  <c r="AI472" i="25"/>
  <c r="AI75" i="25"/>
  <c r="AI74" i="25"/>
  <c r="AH76" i="25"/>
  <c r="AH77" i="25"/>
  <c r="AH78" i="25"/>
  <c r="AH79" i="25"/>
  <c r="AH80" i="25"/>
  <c r="AH81" i="25"/>
  <c r="AH82" i="25"/>
  <c r="AH83" i="25"/>
  <c r="AH84" i="25"/>
  <c r="AH85" i="25"/>
  <c r="AH86" i="25"/>
  <c r="AH87" i="25"/>
  <c r="AH88" i="25"/>
  <c r="AH89" i="25"/>
  <c r="AH90" i="25"/>
  <c r="AH91" i="25"/>
  <c r="AH92" i="25"/>
  <c r="AH93" i="25"/>
  <c r="AH94" i="25"/>
  <c r="AH95" i="25"/>
  <c r="AH96" i="25"/>
  <c r="AH97" i="25"/>
  <c r="AH98" i="25"/>
  <c r="AH99" i="25"/>
  <c r="AH100" i="25"/>
  <c r="AH101" i="25"/>
  <c r="AH102" i="25"/>
  <c r="AH103" i="25"/>
  <c r="AH104" i="25"/>
  <c r="AH105" i="25"/>
  <c r="AH106" i="25"/>
  <c r="AH107" i="25"/>
  <c r="AH108" i="25"/>
  <c r="AH109" i="25"/>
  <c r="AH110" i="25"/>
  <c r="AH111" i="25"/>
  <c r="AH112" i="25"/>
  <c r="AH113" i="25"/>
  <c r="AH114" i="25"/>
  <c r="AH115" i="25"/>
  <c r="AH116" i="25"/>
  <c r="AH117" i="25"/>
  <c r="AH118" i="25"/>
  <c r="AH119" i="25"/>
  <c r="AH120" i="25"/>
  <c r="AH121" i="25"/>
  <c r="AH122" i="25"/>
  <c r="AH123" i="25"/>
  <c r="AH124" i="25"/>
  <c r="AH125" i="25"/>
  <c r="AH126" i="25"/>
  <c r="AH127" i="25"/>
  <c r="AH128" i="25"/>
  <c r="AH129" i="25"/>
  <c r="AH130" i="25"/>
  <c r="AH131" i="25"/>
  <c r="AH132" i="25"/>
  <c r="AH133" i="25"/>
  <c r="AH134" i="25"/>
  <c r="AH135" i="25"/>
  <c r="AH136" i="25"/>
  <c r="AH137" i="25"/>
  <c r="AH138" i="25"/>
  <c r="AH139" i="25"/>
  <c r="AH140" i="25"/>
  <c r="AH141" i="25"/>
  <c r="AH142" i="25"/>
  <c r="AH143" i="25"/>
  <c r="AH144" i="25"/>
  <c r="AH145" i="25"/>
  <c r="AH146" i="25"/>
  <c r="AH147" i="25"/>
  <c r="AH148" i="25"/>
  <c r="AH149" i="25"/>
  <c r="AH150" i="25"/>
  <c r="AH151" i="25"/>
  <c r="AH152" i="25"/>
  <c r="AH153" i="25"/>
  <c r="AH154" i="25"/>
  <c r="AH155" i="25"/>
  <c r="AH156" i="25"/>
  <c r="AH157" i="25"/>
  <c r="AH158" i="25"/>
  <c r="AH159" i="25"/>
  <c r="AH160" i="25"/>
  <c r="AH161" i="25"/>
  <c r="AH162" i="25"/>
  <c r="AH163" i="25"/>
  <c r="AH164" i="25"/>
  <c r="AH165" i="25"/>
  <c r="AH166" i="25"/>
  <c r="AH167" i="25"/>
  <c r="AH168" i="25"/>
  <c r="AH169" i="25"/>
  <c r="AH170" i="25"/>
  <c r="AH171" i="25"/>
  <c r="AH172" i="25"/>
  <c r="AH173" i="25"/>
  <c r="AH174" i="25"/>
  <c r="AH175" i="25"/>
  <c r="AH176" i="25"/>
  <c r="AH177" i="25"/>
  <c r="AH178" i="25"/>
  <c r="AH179" i="25"/>
  <c r="AH180" i="25"/>
  <c r="AH181" i="25"/>
  <c r="AH182" i="25"/>
  <c r="AH183" i="25"/>
  <c r="AH184" i="25"/>
  <c r="AH185" i="25"/>
  <c r="AH186" i="25"/>
  <c r="AH187" i="25"/>
  <c r="AH188" i="25"/>
  <c r="AH189" i="25"/>
  <c r="AH190" i="25"/>
  <c r="AH191" i="25"/>
  <c r="AH192" i="25"/>
  <c r="AH193" i="25"/>
  <c r="AH194" i="25"/>
  <c r="AH195" i="25"/>
  <c r="AH196" i="25"/>
  <c r="AH197" i="25"/>
  <c r="AH198" i="25"/>
  <c r="AH199" i="25"/>
  <c r="AH200" i="25"/>
  <c r="AH201" i="25"/>
  <c r="AH202" i="25"/>
  <c r="AH203" i="25"/>
  <c r="AH204" i="25"/>
  <c r="AH205" i="25"/>
  <c r="AH206" i="25"/>
  <c r="AH207" i="25"/>
  <c r="AH208" i="25"/>
  <c r="AH209" i="25"/>
  <c r="AH210" i="25"/>
  <c r="AH211" i="25"/>
  <c r="AH212" i="25"/>
  <c r="AH213" i="25"/>
  <c r="AH214" i="25"/>
  <c r="AH215" i="25"/>
  <c r="AH216" i="25"/>
  <c r="AH217" i="25"/>
  <c r="AH218" i="25"/>
  <c r="AH219" i="25"/>
  <c r="AH220" i="25"/>
  <c r="AH221" i="25"/>
  <c r="AH222" i="25"/>
  <c r="AH223" i="25"/>
  <c r="AH224" i="25"/>
  <c r="AH225" i="25"/>
  <c r="AH226" i="25"/>
  <c r="AH227" i="25"/>
  <c r="AH228" i="25"/>
  <c r="AH229" i="25"/>
  <c r="AH230" i="25"/>
  <c r="AH231" i="25"/>
  <c r="AH232" i="25"/>
  <c r="AH233" i="25"/>
  <c r="AH234" i="25"/>
  <c r="AH235" i="25"/>
  <c r="AH236" i="25"/>
  <c r="AH237" i="25"/>
  <c r="AH238" i="25"/>
  <c r="AH239" i="25"/>
  <c r="AH240" i="25"/>
  <c r="AH241" i="25"/>
  <c r="AH242" i="25"/>
  <c r="AH243" i="25"/>
  <c r="AH244" i="25"/>
  <c r="AH245" i="25"/>
  <c r="AH246" i="25"/>
  <c r="AH247" i="25"/>
  <c r="AH248" i="25"/>
  <c r="AH249" i="25"/>
  <c r="AH250" i="25"/>
  <c r="AH251" i="25"/>
  <c r="AH252" i="25"/>
  <c r="AH253" i="25"/>
  <c r="AH254" i="25"/>
  <c r="AH255" i="25"/>
  <c r="AH256" i="25"/>
  <c r="AH257" i="25"/>
  <c r="AH258" i="25"/>
  <c r="AH259" i="25"/>
  <c r="AH260" i="25"/>
  <c r="AH261" i="25"/>
  <c r="AH262" i="25"/>
  <c r="AH263" i="25"/>
  <c r="AH264" i="25"/>
  <c r="AH265" i="25"/>
  <c r="AH266" i="25"/>
  <c r="AH267" i="25"/>
  <c r="AH268" i="25"/>
  <c r="AH269" i="25"/>
  <c r="AH270" i="25"/>
  <c r="AH271" i="25"/>
  <c r="AH272" i="25"/>
  <c r="AH273" i="25"/>
  <c r="AH274" i="25"/>
  <c r="AH275" i="25"/>
  <c r="AH276" i="25"/>
  <c r="AH277" i="25"/>
  <c r="AH278" i="25"/>
  <c r="AH279" i="25"/>
  <c r="AH280" i="25"/>
  <c r="AH281" i="25"/>
  <c r="AH282" i="25"/>
  <c r="AH283" i="25"/>
  <c r="AH284" i="25"/>
  <c r="AH285" i="25"/>
  <c r="AH286" i="25"/>
  <c r="AH287" i="25"/>
  <c r="AH288" i="25"/>
  <c r="AH289" i="25"/>
  <c r="AH290" i="25"/>
  <c r="AH291" i="25"/>
  <c r="AH292" i="25"/>
  <c r="AH293" i="25"/>
  <c r="AH294" i="25"/>
  <c r="AH295" i="25"/>
  <c r="AH296" i="25"/>
  <c r="AH297" i="25"/>
  <c r="AH298" i="25"/>
  <c r="AH299" i="25"/>
  <c r="AH300" i="25"/>
  <c r="AH301" i="25"/>
  <c r="AH302" i="25"/>
  <c r="AH303" i="25"/>
  <c r="AH304" i="25"/>
  <c r="AH305" i="25"/>
  <c r="AH306" i="25"/>
  <c r="AH307" i="25"/>
  <c r="AH308" i="25"/>
  <c r="AH309" i="25"/>
  <c r="AH310" i="25"/>
  <c r="AH311" i="25"/>
  <c r="AH312" i="25"/>
  <c r="AH313" i="25"/>
  <c r="AH314" i="25"/>
  <c r="AH315" i="25"/>
  <c r="AH316" i="25"/>
  <c r="AH317" i="25"/>
  <c r="AH318" i="25"/>
  <c r="AH319" i="25"/>
  <c r="AH320" i="25"/>
  <c r="AH321" i="25"/>
  <c r="AH322" i="25"/>
  <c r="AH323" i="25"/>
  <c r="AH324" i="25"/>
  <c r="AH325" i="25"/>
  <c r="AH326" i="25"/>
  <c r="AH327" i="25"/>
  <c r="AH328" i="25"/>
  <c r="AH329" i="25"/>
  <c r="AH330" i="25"/>
  <c r="AH331" i="25"/>
  <c r="AH332" i="25"/>
  <c r="AH333" i="25"/>
  <c r="AH334" i="25"/>
  <c r="AH335" i="25"/>
  <c r="AH336" i="25"/>
  <c r="AH337" i="25"/>
  <c r="AH338" i="25"/>
  <c r="AH339" i="25"/>
  <c r="AH340" i="25"/>
  <c r="AH341" i="25"/>
  <c r="AH342" i="25"/>
  <c r="AH343" i="25"/>
  <c r="AH344" i="25"/>
  <c r="AH345" i="25"/>
  <c r="AH346" i="25"/>
  <c r="AH347" i="25"/>
  <c r="AH348" i="25"/>
  <c r="AH349" i="25"/>
  <c r="AH350" i="25"/>
  <c r="AH351" i="25"/>
  <c r="AH352" i="25"/>
  <c r="AH353" i="25"/>
  <c r="AH354" i="25"/>
  <c r="AH355" i="25"/>
  <c r="AH356" i="25"/>
  <c r="AH357" i="25"/>
  <c r="AH358" i="25"/>
  <c r="AH359" i="25"/>
  <c r="AH360" i="25"/>
  <c r="AH361" i="25"/>
  <c r="AH362" i="25"/>
  <c r="AH363" i="25"/>
  <c r="AH364" i="25"/>
  <c r="AH365" i="25"/>
  <c r="AH366" i="25"/>
  <c r="AH367" i="25"/>
  <c r="AH368" i="25"/>
  <c r="AH369" i="25"/>
  <c r="AH370" i="25"/>
  <c r="AH371" i="25"/>
  <c r="AH372" i="25"/>
  <c r="AH373" i="25"/>
  <c r="AH374" i="25"/>
  <c r="AH375" i="25"/>
  <c r="AH376" i="25"/>
  <c r="AH377" i="25"/>
  <c r="AH378" i="25"/>
  <c r="AH379" i="25"/>
  <c r="AH380" i="25"/>
  <c r="AH381" i="25"/>
  <c r="AH382" i="25"/>
  <c r="AH383" i="25"/>
  <c r="AH384" i="25"/>
  <c r="AH385" i="25"/>
  <c r="AH386" i="25"/>
  <c r="AH387" i="25"/>
  <c r="AH388" i="25"/>
  <c r="AH389" i="25"/>
  <c r="AH390" i="25"/>
  <c r="AH391" i="25"/>
  <c r="AH392" i="25"/>
  <c r="AH393" i="25"/>
  <c r="AH394" i="25"/>
  <c r="AH395" i="25"/>
  <c r="AH396" i="25"/>
  <c r="AH397" i="25"/>
  <c r="AH398" i="25"/>
  <c r="AH399" i="25"/>
  <c r="AH400" i="25"/>
  <c r="AH401" i="25"/>
  <c r="AH402" i="25"/>
  <c r="AH403" i="25"/>
  <c r="AH404" i="25"/>
  <c r="AH405" i="25"/>
  <c r="AH406" i="25"/>
  <c r="AH407" i="25"/>
  <c r="AH408" i="25"/>
  <c r="AH409" i="25"/>
  <c r="AH410" i="25"/>
  <c r="AH411" i="25"/>
  <c r="AH412" i="25"/>
  <c r="AH413" i="25"/>
  <c r="AH414" i="25"/>
  <c r="AH415" i="25"/>
  <c r="AH416" i="25"/>
  <c r="AH417" i="25"/>
  <c r="AH418" i="25"/>
  <c r="AH419" i="25"/>
  <c r="AH420" i="25"/>
  <c r="AH421" i="25"/>
  <c r="AH422" i="25"/>
  <c r="AH423" i="25"/>
  <c r="AH424" i="25"/>
  <c r="AH425" i="25"/>
  <c r="AH426" i="25"/>
  <c r="AH427" i="25"/>
  <c r="AH428" i="25"/>
  <c r="AH429" i="25"/>
  <c r="AH430" i="25"/>
  <c r="AH431" i="25"/>
  <c r="AH432" i="25"/>
  <c r="AH433" i="25"/>
  <c r="AH434" i="25"/>
  <c r="AH435" i="25"/>
  <c r="AH436" i="25"/>
  <c r="AH437" i="25"/>
  <c r="AH438" i="25"/>
  <c r="AH439" i="25"/>
  <c r="AH440" i="25"/>
  <c r="AH441" i="25"/>
  <c r="AH442" i="25"/>
  <c r="AH443" i="25"/>
  <c r="AH444" i="25"/>
  <c r="AH445" i="25"/>
  <c r="AH446" i="25"/>
  <c r="AH447" i="25"/>
  <c r="AH448" i="25"/>
  <c r="AH449" i="25"/>
  <c r="AH450" i="25"/>
  <c r="AH451" i="25"/>
  <c r="AH452" i="25"/>
  <c r="AH453" i="25"/>
  <c r="AH454" i="25"/>
  <c r="AH455" i="25"/>
  <c r="AH456" i="25"/>
  <c r="AH457" i="25"/>
  <c r="AH458" i="25"/>
  <c r="AH459" i="25"/>
  <c r="AH460" i="25"/>
  <c r="AH461" i="25"/>
  <c r="AH462" i="25"/>
  <c r="AH463" i="25"/>
  <c r="AH464" i="25"/>
  <c r="AH465" i="25"/>
  <c r="AH466" i="25"/>
  <c r="AH467" i="25"/>
  <c r="AH468" i="25"/>
  <c r="AH469" i="25"/>
  <c r="AH470" i="25"/>
  <c r="AH471" i="25"/>
  <c r="AH472" i="25"/>
  <c r="AH75" i="25"/>
  <c r="AH74" i="25"/>
  <c r="AG76" i="25"/>
  <c r="AG77" i="25"/>
  <c r="AG78" i="25"/>
  <c r="AG79" i="25"/>
  <c r="AG80" i="25"/>
  <c r="AG81" i="25"/>
  <c r="AG82" i="25"/>
  <c r="AG83" i="25"/>
  <c r="AG84" i="25"/>
  <c r="AG85" i="25"/>
  <c r="AG86" i="25"/>
  <c r="AG87" i="25"/>
  <c r="AG88" i="25"/>
  <c r="AG89" i="25"/>
  <c r="AG90" i="25"/>
  <c r="AG91" i="25"/>
  <c r="AG92" i="25"/>
  <c r="AG93" i="25"/>
  <c r="AG94" i="25"/>
  <c r="AG95" i="25"/>
  <c r="AG96" i="25"/>
  <c r="AG97" i="25"/>
  <c r="AG98" i="25"/>
  <c r="AG99" i="25"/>
  <c r="AG100" i="25"/>
  <c r="AG101" i="25"/>
  <c r="AG102" i="25"/>
  <c r="AG103" i="25"/>
  <c r="AG104" i="25"/>
  <c r="AG105" i="25"/>
  <c r="AG106" i="25"/>
  <c r="AG107" i="25"/>
  <c r="AG108" i="25"/>
  <c r="AG109" i="25"/>
  <c r="AG110" i="25"/>
  <c r="AG111" i="25"/>
  <c r="AG112" i="25"/>
  <c r="AG113" i="25"/>
  <c r="AG114" i="25"/>
  <c r="AG115" i="25"/>
  <c r="AG116" i="25"/>
  <c r="AG117" i="25"/>
  <c r="AG118" i="25"/>
  <c r="AG119" i="25"/>
  <c r="AG120" i="25"/>
  <c r="AG121" i="25"/>
  <c r="AG122" i="25"/>
  <c r="AG123" i="25"/>
  <c r="AG124" i="25"/>
  <c r="AG125" i="25"/>
  <c r="AG126" i="25"/>
  <c r="AG127" i="25"/>
  <c r="AG128" i="25"/>
  <c r="AG129" i="25"/>
  <c r="AG130" i="25"/>
  <c r="AG131" i="25"/>
  <c r="AG132" i="25"/>
  <c r="AG133" i="25"/>
  <c r="AG134" i="25"/>
  <c r="AG135" i="25"/>
  <c r="AG136" i="25"/>
  <c r="AG137" i="25"/>
  <c r="AG138" i="25"/>
  <c r="AG139" i="25"/>
  <c r="AG140" i="25"/>
  <c r="AG141" i="25"/>
  <c r="AG142" i="25"/>
  <c r="AG143" i="25"/>
  <c r="AG144" i="25"/>
  <c r="AG145" i="25"/>
  <c r="AG146" i="25"/>
  <c r="AG147" i="25"/>
  <c r="AG148" i="25"/>
  <c r="AG149" i="25"/>
  <c r="AG150" i="25"/>
  <c r="AG151" i="25"/>
  <c r="AG152" i="25"/>
  <c r="AG153" i="25"/>
  <c r="AG154" i="25"/>
  <c r="AG155" i="25"/>
  <c r="AG156" i="25"/>
  <c r="AG157" i="25"/>
  <c r="AG158" i="25"/>
  <c r="AG159" i="25"/>
  <c r="AG160" i="25"/>
  <c r="AG161" i="25"/>
  <c r="AG162" i="25"/>
  <c r="AG163" i="25"/>
  <c r="AG164" i="25"/>
  <c r="AG165" i="25"/>
  <c r="AG166" i="25"/>
  <c r="AG167" i="25"/>
  <c r="AG168" i="25"/>
  <c r="AG169" i="25"/>
  <c r="AG170" i="25"/>
  <c r="AG171" i="25"/>
  <c r="AG172" i="25"/>
  <c r="AG173" i="25"/>
  <c r="AG174" i="25"/>
  <c r="AG175" i="25"/>
  <c r="AG176" i="25"/>
  <c r="AG177" i="25"/>
  <c r="AG178" i="25"/>
  <c r="AG179" i="25"/>
  <c r="AG180" i="25"/>
  <c r="AG181" i="25"/>
  <c r="AG182" i="25"/>
  <c r="AG183" i="25"/>
  <c r="AG184" i="25"/>
  <c r="AG185" i="25"/>
  <c r="AG186" i="25"/>
  <c r="AG187" i="25"/>
  <c r="AG188" i="25"/>
  <c r="AG189" i="25"/>
  <c r="AG190" i="25"/>
  <c r="AG191" i="25"/>
  <c r="AG192" i="25"/>
  <c r="AG193" i="25"/>
  <c r="AG194" i="25"/>
  <c r="AG195" i="25"/>
  <c r="AG196" i="25"/>
  <c r="AG197" i="25"/>
  <c r="AG198" i="25"/>
  <c r="AG199" i="25"/>
  <c r="AG200" i="25"/>
  <c r="AG201" i="25"/>
  <c r="AG202" i="25"/>
  <c r="AG203" i="25"/>
  <c r="AG204" i="25"/>
  <c r="AG205" i="25"/>
  <c r="AG206" i="25"/>
  <c r="AG207" i="25"/>
  <c r="AG208" i="25"/>
  <c r="AG209" i="25"/>
  <c r="AG210" i="25"/>
  <c r="AG211" i="25"/>
  <c r="AG212" i="25"/>
  <c r="AG213" i="25"/>
  <c r="AG214" i="25"/>
  <c r="AG215" i="25"/>
  <c r="AG216" i="25"/>
  <c r="AG217" i="25"/>
  <c r="AG218" i="25"/>
  <c r="AG219" i="25"/>
  <c r="AG220" i="25"/>
  <c r="AG221" i="25"/>
  <c r="AG222" i="25"/>
  <c r="AG223" i="25"/>
  <c r="AG224" i="25"/>
  <c r="AG225" i="25"/>
  <c r="AG226" i="25"/>
  <c r="AG227" i="25"/>
  <c r="AG228" i="25"/>
  <c r="AG229" i="25"/>
  <c r="AG230" i="25"/>
  <c r="AG231" i="25"/>
  <c r="AG232" i="25"/>
  <c r="AG233" i="25"/>
  <c r="AG234" i="25"/>
  <c r="AG235" i="25"/>
  <c r="AG236" i="25"/>
  <c r="AG237" i="25"/>
  <c r="AG238" i="25"/>
  <c r="AG239" i="25"/>
  <c r="AG240" i="25"/>
  <c r="AG241" i="25"/>
  <c r="AG242" i="25"/>
  <c r="AG243" i="25"/>
  <c r="AG244" i="25"/>
  <c r="AG245" i="25"/>
  <c r="AG246" i="25"/>
  <c r="AG247" i="25"/>
  <c r="AG248" i="25"/>
  <c r="AG249" i="25"/>
  <c r="AG250" i="25"/>
  <c r="AG251" i="25"/>
  <c r="AG252" i="25"/>
  <c r="AG253" i="25"/>
  <c r="AG254" i="25"/>
  <c r="AG255" i="25"/>
  <c r="AG256" i="25"/>
  <c r="AG257" i="25"/>
  <c r="AG258" i="25"/>
  <c r="AG259" i="25"/>
  <c r="AG260" i="25"/>
  <c r="AG261" i="25"/>
  <c r="AG262" i="25"/>
  <c r="AG263" i="25"/>
  <c r="AG264" i="25"/>
  <c r="AG265" i="25"/>
  <c r="AG266" i="25"/>
  <c r="AG267" i="25"/>
  <c r="AG268" i="25"/>
  <c r="AG269" i="25"/>
  <c r="AG270" i="25"/>
  <c r="AG271" i="25"/>
  <c r="AG272" i="25"/>
  <c r="AG273" i="25"/>
  <c r="AG274" i="25"/>
  <c r="AG275" i="25"/>
  <c r="AG276" i="25"/>
  <c r="AG277" i="25"/>
  <c r="AG278" i="25"/>
  <c r="AG279" i="25"/>
  <c r="AG280" i="25"/>
  <c r="AG281" i="25"/>
  <c r="AG282" i="25"/>
  <c r="AG283" i="25"/>
  <c r="AG284" i="25"/>
  <c r="AG285" i="25"/>
  <c r="AG286" i="25"/>
  <c r="AG287" i="25"/>
  <c r="AG288" i="25"/>
  <c r="AG289" i="25"/>
  <c r="AG290" i="25"/>
  <c r="AG291" i="25"/>
  <c r="AG292" i="25"/>
  <c r="AG293" i="25"/>
  <c r="AG294" i="25"/>
  <c r="AG295" i="25"/>
  <c r="AG296" i="25"/>
  <c r="AG297" i="25"/>
  <c r="AG298" i="25"/>
  <c r="AG299" i="25"/>
  <c r="AG300" i="25"/>
  <c r="AG301" i="25"/>
  <c r="AG302" i="25"/>
  <c r="AG303" i="25"/>
  <c r="AG304" i="25"/>
  <c r="AG305" i="25"/>
  <c r="AG306" i="25"/>
  <c r="AG307" i="25"/>
  <c r="AG308" i="25"/>
  <c r="AG309" i="25"/>
  <c r="AG310" i="25"/>
  <c r="AG311" i="25"/>
  <c r="AG312" i="25"/>
  <c r="AG313" i="25"/>
  <c r="AG314" i="25"/>
  <c r="AG315" i="25"/>
  <c r="AG316" i="25"/>
  <c r="AG317" i="25"/>
  <c r="AG318" i="25"/>
  <c r="AG319" i="25"/>
  <c r="AG320" i="25"/>
  <c r="AG321" i="25"/>
  <c r="AG322" i="25"/>
  <c r="AG323" i="25"/>
  <c r="AG324" i="25"/>
  <c r="AG325" i="25"/>
  <c r="AG326" i="25"/>
  <c r="AG327" i="25"/>
  <c r="AG328" i="25"/>
  <c r="AG329" i="25"/>
  <c r="AG330" i="25"/>
  <c r="AG331" i="25"/>
  <c r="AG332" i="25"/>
  <c r="AG333" i="25"/>
  <c r="AG334" i="25"/>
  <c r="AG335" i="25"/>
  <c r="AG336" i="25"/>
  <c r="AG337" i="25"/>
  <c r="AG338" i="25"/>
  <c r="AG339" i="25"/>
  <c r="AG340" i="25"/>
  <c r="AG341" i="25"/>
  <c r="AG342" i="25"/>
  <c r="AG343" i="25"/>
  <c r="AG344" i="25"/>
  <c r="AG345" i="25"/>
  <c r="AG346" i="25"/>
  <c r="AG347" i="25"/>
  <c r="AG348" i="25"/>
  <c r="AG349" i="25"/>
  <c r="AG350" i="25"/>
  <c r="AG351" i="25"/>
  <c r="AG352" i="25"/>
  <c r="AG353" i="25"/>
  <c r="AG354" i="25"/>
  <c r="AG355" i="25"/>
  <c r="AG356" i="25"/>
  <c r="AG357" i="25"/>
  <c r="AG358" i="25"/>
  <c r="AG359" i="25"/>
  <c r="AG360" i="25"/>
  <c r="AG361" i="25"/>
  <c r="AG362" i="25"/>
  <c r="AG363" i="25"/>
  <c r="AG364" i="25"/>
  <c r="AG365" i="25"/>
  <c r="AG366" i="25"/>
  <c r="AG367" i="25"/>
  <c r="AG368" i="25"/>
  <c r="AG369" i="25"/>
  <c r="AG370" i="25"/>
  <c r="AG371" i="25"/>
  <c r="AG372" i="25"/>
  <c r="AG373" i="25"/>
  <c r="AG374" i="25"/>
  <c r="AG375" i="25"/>
  <c r="AG376" i="25"/>
  <c r="AG377" i="25"/>
  <c r="AG378" i="25"/>
  <c r="AG379" i="25"/>
  <c r="AG380" i="25"/>
  <c r="AG381" i="25"/>
  <c r="AG382" i="25"/>
  <c r="AG383" i="25"/>
  <c r="AG384" i="25"/>
  <c r="AG385" i="25"/>
  <c r="AG386" i="25"/>
  <c r="AG387" i="25"/>
  <c r="AG388" i="25"/>
  <c r="AG389" i="25"/>
  <c r="AG390" i="25"/>
  <c r="AG391" i="25"/>
  <c r="AG392" i="25"/>
  <c r="AG393" i="25"/>
  <c r="AG394" i="25"/>
  <c r="AG395" i="25"/>
  <c r="AG396" i="25"/>
  <c r="AG397" i="25"/>
  <c r="AG398" i="25"/>
  <c r="AG399" i="25"/>
  <c r="AG400" i="25"/>
  <c r="AG401" i="25"/>
  <c r="AG402" i="25"/>
  <c r="AG403" i="25"/>
  <c r="AG404" i="25"/>
  <c r="AG405" i="25"/>
  <c r="AG406" i="25"/>
  <c r="AG407" i="25"/>
  <c r="AG408" i="25"/>
  <c r="AG409" i="25"/>
  <c r="AG410" i="25"/>
  <c r="AG411" i="25"/>
  <c r="AG412" i="25"/>
  <c r="AG413" i="25"/>
  <c r="AG414" i="25"/>
  <c r="AG415" i="25"/>
  <c r="AG416" i="25"/>
  <c r="AG417" i="25"/>
  <c r="AG418" i="25"/>
  <c r="AG419" i="25"/>
  <c r="AG420" i="25"/>
  <c r="AG421" i="25"/>
  <c r="AG422" i="25"/>
  <c r="AG423" i="25"/>
  <c r="AG424" i="25"/>
  <c r="AG425" i="25"/>
  <c r="AG426" i="25"/>
  <c r="AG427" i="25"/>
  <c r="AG428" i="25"/>
  <c r="AG429" i="25"/>
  <c r="AG430" i="25"/>
  <c r="AG431" i="25"/>
  <c r="AG432" i="25"/>
  <c r="AG433" i="25"/>
  <c r="AG434" i="25"/>
  <c r="AG435" i="25"/>
  <c r="AG436" i="25"/>
  <c r="AG437" i="25"/>
  <c r="AG438" i="25"/>
  <c r="AG439" i="25"/>
  <c r="AG440" i="25"/>
  <c r="AG441" i="25"/>
  <c r="AG442" i="25"/>
  <c r="AG443" i="25"/>
  <c r="AG444" i="25"/>
  <c r="AG445" i="25"/>
  <c r="AG446" i="25"/>
  <c r="AG447" i="25"/>
  <c r="AG448" i="25"/>
  <c r="AG449" i="25"/>
  <c r="AG450" i="25"/>
  <c r="AG451" i="25"/>
  <c r="AG452" i="25"/>
  <c r="AG453" i="25"/>
  <c r="AG454" i="25"/>
  <c r="AG455" i="25"/>
  <c r="AG456" i="25"/>
  <c r="AG457" i="25"/>
  <c r="AG458" i="25"/>
  <c r="AG459" i="25"/>
  <c r="AG460" i="25"/>
  <c r="AG461" i="25"/>
  <c r="AG462" i="25"/>
  <c r="AG463" i="25"/>
  <c r="AG464" i="25"/>
  <c r="AG465" i="25"/>
  <c r="AG466" i="25"/>
  <c r="AG467" i="25"/>
  <c r="AG468" i="25"/>
  <c r="AG469" i="25"/>
  <c r="AG470" i="25"/>
  <c r="AG471" i="25"/>
  <c r="AG472" i="25"/>
  <c r="AG75" i="25"/>
  <c r="AG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K115" i="25"/>
  <c r="K116" i="25"/>
  <c r="K117" i="25"/>
  <c r="K118" i="25"/>
  <c r="K119" i="25"/>
  <c r="K120" i="25"/>
  <c r="K121" i="25"/>
  <c r="K122" i="25"/>
  <c r="K123" i="25"/>
  <c r="K124" i="25"/>
  <c r="K125" i="25"/>
  <c r="K126" i="25"/>
  <c r="K127" i="25"/>
  <c r="K128" i="25"/>
  <c r="K129" i="25"/>
  <c r="K130" i="25"/>
  <c r="K131" i="25"/>
  <c r="K132" i="25"/>
  <c r="K133" i="25"/>
  <c r="K134" i="25"/>
  <c r="K135" i="25"/>
  <c r="K136" i="25"/>
  <c r="K137" i="25"/>
  <c r="K138" i="25"/>
  <c r="K139" i="25"/>
  <c r="K140" i="25"/>
  <c r="K141" i="25"/>
  <c r="K142" i="25"/>
  <c r="K143" i="25"/>
  <c r="K144" i="25"/>
  <c r="K145" i="25"/>
  <c r="K146" i="25"/>
  <c r="K147" i="25"/>
  <c r="K148" i="25"/>
  <c r="K149" i="25"/>
  <c r="K150" i="25"/>
  <c r="K151" i="25"/>
  <c r="K152" i="25"/>
  <c r="K153" i="25"/>
  <c r="K154" i="25"/>
  <c r="K155" i="25"/>
  <c r="K156" i="25"/>
  <c r="K157" i="25"/>
  <c r="K158" i="25"/>
  <c r="K159" i="25"/>
  <c r="K160" i="25"/>
  <c r="K161" i="25"/>
  <c r="K162" i="25"/>
  <c r="K163" i="25"/>
  <c r="K164" i="25"/>
  <c r="K165" i="25"/>
  <c r="K166" i="25"/>
  <c r="K167" i="25"/>
  <c r="K168" i="25"/>
  <c r="K169" i="25"/>
  <c r="K170" i="25"/>
  <c r="K171" i="25"/>
  <c r="K172" i="25"/>
  <c r="K173" i="25"/>
  <c r="K174" i="25"/>
  <c r="K175" i="25"/>
  <c r="K176" i="25"/>
  <c r="K177" i="25"/>
  <c r="K178" i="25"/>
  <c r="K179" i="25"/>
  <c r="K180" i="25"/>
  <c r="K181" i="25"/>
  <c r="K182" i="25"/>
  <c r="K183" i="25"/>
  <c r="K184" i="25"/>
  <c r="K185" i="25"/>
  <c r="K186" i="25"/>
  <c r="K187" i="25"/>
  <c r="K188" i="25"/>
  <c r="K189" i="25"/>
  <c r="K190" i="25"/>
  <c r="K191" i="25"/>
  <c r="K192" i="25"/>
  <c r="K193" i="25"/>
  <c r="K194" i="25"/>
  <c r="K195" i="25"/>
  <c r="K196" i="25"/>
  <c r="K197" i="25"/>
  <c r="K198" i="25"/>
  <c r="K199" i="25"/>
  <c r="K200" i="25"/>
  <c r="K201" i="25"/>
  <c r="K202" i="25"/>
  <c r="K203" i="25"/>
  <c r="K204" i="25"/>
  <c r="K205" i="25"/>
  <c r="K206" i="25"/>
  <c r="K207" i="25"/>
  <c r="K208" i="25"/>
  <c r="K209" i="25"/>
  <c r="K210" i="25"/>
  <c r="K211" i="25"/>
  <c r="K212" i="25"/>
  <c r="K213" i="25"/>
  <c r="K214" i="25"/>
  <c r="K215" i="25"/>
  <c r="K216" i="25"/>
  <c r="K217" i="25"/>
  <c r="K218" i="25"/>
  <c r="K219" i="25"/>
  <c r="K220" i="25"/>
  <c r="K221" i="25"/>
  <c r="K222" i="25"/>
  <c r="K223" i="25"/>
  <c r="K224" i="25"/>
  <c r="K225" i="25"/>
  <c r="K226" i="25"/>
  <c r="K227" i="25"/>
  <c r="K228" i="25"/>
  <c r="K229" i="25"/>
  <c r="K230" i="25"/>
  <c r="K231" i="25"/>
  <c r="K232" i="25"/>
  <c r="K233" i="25"/>
  <c r="K234" i="25"/>
  <c r="K235" i="25"/>
  <c r="K236" i="25"/>
  <c r="K237" i="25"/>
  <c r="K238" i="25"/>
  <c r="K239" i="25"/>
  <c r="K240" i="25"/>
  <c r="K241" i="25"/>
  <c r="K242" i="25"/>
  <c r="K243" i="25"/>
  <c r="K244" i="25"/>
  <c r="K245" i="25"/>
  <c r="K246" i="25"/>
  <c r="K247" i="25"/>
  <c r="K248" i="25"/>
  <c r="K249" i="25"/>
  <c r="K250" i="25"/>
  <c r="K251" i="25"/>
  <c r="K252" i="25"/>
  <c r="K253" i="25"/>
  <c r="K254" i="25"/>
  <c r="K255" i="25"/>
  <c r="K256" i="25"/>
  <c r="K257" i="25"/>
  <c r="K258" i="25"/>
  <c r="K259" i="25"/>
  <c r="K260" i="25"/>
  <c r="K261" i="25"/>
  <c r="K262" i="25"/>
  <c r="K263" i="25"/>
  <c r="K264" i="25"/>
  <c r="K265" i="25"/>
  <c r="K266" i="25"/>
  <c r="K267" i="25"/>
  <c r="K268" i="25"/>
  <c r="K269" i="25"/>
  <c r="K270" i="25"/>
  <c r="K271" i="25"/>
  <c r="K272" i="25"/>
  <c r="K273" i="25"/>
  <c r="K274" i="25"/>
  <c r="K275" i="25"/>
  <c r="K276" i="25"/>
  <c r="K277" i="25"/>
  <c r="K278" i="25"/>
  <c r="K279" i="25"/>
  <c r="K280" i="25"/>
  <c r="K281" i="25"/>
  <c r="K282" i="25"/>
  <c r="K283" i="25"/>
  <c r="K284" i="25"/>
  <c r="K285" i="25"/>
  <c r="K286" i="25"/>
  <c r="K287" i="25"/>
  <c r="K288" i="25"/>
  <c r="K289" i="25"/>
  <c r="K290" i="25"/>
  <c r="K291" i="25"/>
  <c r="K292" i="25"/>
  <c r="K293" i="25"/>
  <c r="K294" i="25"/>
  <c r="K295" i="25"/>
  <c r="K296" i="25"/>
  <c r="K297" i="25"/>
  <c r="K298" i="25"/>
  <c r="K299" i="25"/>
  <c r="K300" i="25"/>
  <c r="K301" i="25"/>
  <c r="K302" i="25"/>
  <c r="K303" i="25"/>
  <c r="K304" i="25"/>
  <c r="K305" i="25"/>
  <c r="K306" i="25"/>
  <c r="K307" i="25"/>
  <c r="K308" i="25"/>
  <c r="K309" i="25"/>
  <c r="K310" i="25"/>
  <c r="K311" i="25"/>
  <c r="K312" i="25"/>
  <c r="K313" i="25"/>
  <c r="K314" i="25"/>
  <c r="K315" i="25"/>
  <c r="K316" i="25"/>
  <c r="K317" i="25"/>
  <c r="K318" i="25"/>
  <c r="K319" i="25"/>
  <c r="K320" i="25"/>
  <c r="K321" i="25"/>
  <c r="K322" i="25"/>
  <c r="K323" i="25"/>
  <c r="K324" i="25"/>
  <c r="K325" i="25"/>
  <c r="K326" i="25"/>
  <c r="K327" i="25"/>
  <c r="K328" i="25"/>
  <c r="K329" i="25"/>
  <c r="K330" i="25"/>
  <c r="K331" i="25"/>
  <c r="K332" i="25"/>
  <c r="K333" i="25"/>
  <c r="K334" i="25"/>
  <c r="K335" i="25"/>
  <c r="K336" i="25"/>
  <c r="K337" i="25"/>
  <c r="K338" i="25"/>
  <c r="K339" i="25"/>
  <c r="K340" i="25"/>
  <c r="K341" i="25"/>
  <c r="K342" i="25"/>
  <c r="K343" i="25"/>
  <c r="K344" i="25"/>
  <c r="K345" i="25"/>
  <c r="K346" i="25"/>
  <c r="K347" i="25"/>
  <c r="K348" i="25"/>
  <c r="K349" i="25"/>
  <c r="K350" i="25"/>
  <c r="K351" i="25"/>
  <c r="K352" i="25"/>
  <c r="K353" i="25"/>
  <c r="K354" i="25"/>
  <c r="K355" i="25"/>
  <c r="K356" i="25"/>
  <c r="K357" i="25"/>
  <c r="K358" i="25"/>
  <c r="K359" i="25"/>
  <c r="K360" i="25"/>
  <c r="K361" i="25"/>
  <c r="K362" i="25"/>
  <c r="K363" i="25"/>
  <c r="K364" i="25"/>
  <c r="K365" i="25"/>
  <c r="K366" i="25"/>
  <c r="K367" i="25"/>
  <c r="K368" i="25"/>
  <c r="K369" i="25"/>
  <c r="K370" i="25"/>
  <c r="K371" i="25"/>
  <c r="K372" i="25"/>
  <c r="K373" i="25"/>
  <c r="K374" i="25"/>
  <c r="K375" i="25"/>
  <c r="K376" i="25"/>
  <c r="K377" i="25"/>
  <c r="K378" i="25"/>
  <c r="K379" i="25"/>
  <c r="K380" i="25"/>
  <c r="K381" i="25"/>
  <c r="K382" i="25"/>
  <c r="K383" i="25"/>
  <c r="K384" i="25"/>
  <c r="K385" i="25"/>
  <c r="K386" i="25"/>
  <c r="K387" i="25"/>
  <c r="K388" i="25"/>
  <c r="K389" i="25"/>
  <c r="K390" i="25"/>
  <c r="K391" i="25"/>
  <c r="K392" i="25"/>
  <c r="K393" i="25"/>
  <c r="K394" i="25"/>
  <c r="K395" i="25"/>
  <c r="K396" i="25"/>
  <c r="K397" i="25"/>
  <c r="K398" i="25"/>
  <c r="K399" i="25"/>
  <c r="K400" i="25"/>
  <c r="K401" i="25"/>
  <c r="K402" i="25"/>
  <c r="K403" i="25"/>
  <c r="K404" i="25"/>
  <c r="K405" i="25"/>
  <c r="K406" i="25"/>
  <c r="K407" i="25"/>
  <c r="K408" i="25"/>
  <c r="K409" i="25"/>
  <c r="K410" i="25"/>
  <c r="K411" i="25"/>
  <c r="K412" i="25"/>
  <c r="K413" i="25"/>
  <c r="K414" i="25"/>
  <c r="K415" i="25"/>
  <c r="K416" i="25"/>
  <c r="K417" i="25"/>
  <c r="K418" i="25"/>
  <c r="K419" i="25"/>
  <c r="K420" i="25"/>
  <c r="K421" i="25"/>
  <c r="K422" i="25"/>
  <c r="K423" i="25"/>
  <c r="K424" i="25"/>
  <c r="K425" i="25"/>
  <c r="K426" i="25"/>
  <c r="K427" i="25"/>
  <c r="K428" i="25"/>
  <c r="K429" i="25"/>
  <c r="K430" i="25"/>
  <c r="K431" i="25"/>
  <c r="K432" i="25"/>
  <c r="K433" i="25"/>
  <c r="K434" i="25"/>
  <c r="K435" i="25"/>
  <c r="K436" i="25"/>
  <c r="K437" i="25"/>
  <c r="K438" i="25"/>
  <c r="K439" i="25"/>
  <c r="K440" i="25"/>
  <c r="K441" i="25"/>
  <c r="K442" i="25"/>
  <c r="K443" i="25"/>
  <c r="K444" i="25"/>
  <c r="K445" i="25"/>
  <c r="K446" i="25"/>
  <c r="K447" i="25"/>
  <c r="K448" i="25"/>
  <c r="K449" i="25"/>
  <c r="K450" i="25"/>
  <c r="K451" i="25"/>
  <c r="K452" i="25"/>
  <c r="K453" i="25"/>
  <c r="K454" i="25"/>
  <c r="K455" i="25"/>
  <c r="K456" i="25"/>
  <c r="K457" i="25"/>
  <c r="K458" i="25"/>
  <c r="K459" i="25"/>
  <c r="K460" i="25"/>
  <c r="K461" i="25"/>
  <c r="K462" i="25"/>
  <c r="K463" i="25"/>
  <c r="K464" i="25"/>
  <c r="K465" i="25"/>
  <c r="K466" i="25"/>
  <c r="K467" i="25"/>
  <c r="K468" i="25"/>
  <c r="K469" i="25"/>
  <c r="K470" i="25"/>
  <c r="K471" i="25"/>
  <c r="K472" i="25"/>
  <c r="K74" i="25"/>
  <c r="BE100" i="19"/>
  <c r="BE101" i="19"/>
  <c r="BE102" i="19"/>
  <c r="BE103" i="19"/>
  <c r="BE104" i="19"/>
  <c r="BE105" i="19"/>
  <c r="BE106" i="19"/>
  <c r="BE107" i="19"/>
  <c r="BE108" i="19"/>
  <c r="BE109" i="19"/>
  <c r="BE110" i="19"/>
  <c r="BE111" i="19"/>
  <c r="BE112" i="19"/>
  <c r="BE113" i="19"/>
  <c r="BE114" i="19"/>
  <c r="BE115" i="19"/>
  <c r="BE116" i="19"/>
  <c r="BE117" i="19"/>
  <c r="BE118" i="19"/>
  <c r="BE119" i="19"/>
  <c r="BE120" i="19"/>
  <c r="BE121" i="19"/>
  <c r="BE122" i="19"/>
  <c r="BE123" i="19"/>
  <c r="BE124" i="19"/>
  <c r="BE125" i="19"/>
  <c r="BE126" i="19"/>
  <c r="BE127" i="19"/>
  <c r="BE128" i="19"/>
  <c r="BE129" i="19"/>
  <c r="BE130" i="19"/>
  <c r="BE131" i="19"/>
  <c r="BE132" i="19"/>
  <c r="BE133" i="19"/>
  <c r="BE134" i="19"/>
  <c r="BE135" i="19"/>
  <c r="BE136" i="19"/>
  <c r="BE137" i="19"/>
  <c r="BE138" i="19"/>
  <c r="BE139" i="19"/>
  <c r="BE140" i="19"/>
  <c r="BE141" i="19"/>
  <c r="BE142" i="19"/>
  <c r="BE143" i="19"/>
  <c r="BE144" i="19"/>
  <c r="BE145" i="19"/>
  <c r="BE146" i="19"/>
  <c r="BE147" i="19"/>
  <c r="BE148" i="19"/>
  <c r="BE149" i="19"/>
  <c r="BE150" i="19"/>
  <c r="BE151" i="19"/>
  <c r="BE152" i="19"/>
  <c r="BE153" i="19"/>
  <c r="BE154" i="19"/>
  <c r="BE155" i="19"/>
  <c r="BE156" i="19"/>
  <c r="BE157" i="19"/>
  <c r="BE158" i="19"/>
  <c r="BE159" i="19"/>
  <c r="BE160" i="19"/>
  <c r="BE161" i="19"/>
  <c r="BE162" i="19"/>
  <c r="BE163" i="19"/>
  <c r="BE164" i="19"/>
  <c r="BE165" i="19"/>
  <c r="BE166" i="19"/>
  <c r="BE167" i="19"/>
  <c r="BE168" i="19"/>
  <c r="BE169" i="19"/>
  <c r="BE170" i="19"/>
  <c r="BE171" i="19"/>
  <c r="BE172" i="19"/>
  <c r="BE173" i="19"/>
  <c r="BE174" i="19"/>
  <c r="BE175" i="19"/>
  <c r="BE176" i="19"/>
  <c r="BE177" i="19"/>
  <c r="BE178" i="19"/>
  <c r="BE179" i="19"/>
  <c r="BE180" i="19"/>
  <c r="BE181" i="19"/>
  <c r="BE182" i="19"/>
  <c r="BE183" i="19"/>
  <c r="BE184" i="19"/>
  <c r="BE185" i="19"/>
  <c r="BE186" i="19"/>
  <c r="BE187" i="19"/>
  <c r="BE188" i="19"/>
  <c r="BE189" i="19"/>
  <c r="BE190" i="19"/>
  <c r="BE191" i="19"/>
  <c r="BE192" i="19"/>
  <c r="BE193" i="19"/>
  <c r="BE194" i="19"/>
  <c r="BE195" i="19"/>
  <c r="BE196" i="19"/>
  <c r="BE197" i="19"/>
  <c r="BE198" i="19"/>
  <c r="BE199" i="19"/>
  <c r="BE200" i="19"/>
  <c r="BE201" i="19"/>
  <c r="BE202" i="19"/>
  <c r="BE203" i="19"/>
  <c r="BE204" i="19"/>
  <c r="BE205" i="19"/>
  <c r="BE206" i="19"/>
  <c r="BE207" i="19"/>
  <c r="BE208" i="19"/>
  <c r="BE209" i="19"/>
  <c r="BE210" i="19"/>
  <c r="BE211" i="19"/>
  <c r="BE212" i="19"/>
  <c r="BE213" i="19"/>
  <c r="BE214" i="19"/>
  <c r="BE215" i="19"/>
  <c r="BE216" i="19"/>
  <c r="BE217" i="19"/>
  <c r="BE218" i="19"/>
  <c r="BE219" i="19"/>
  <c r="BE220" i="19"/>
  <c r="BE221" i="19"/>
  <c r="BE222" i="19"/>
  <c r="BE223" i="19"/>
  <c r="BE224" i="19"/>
  <c r="BE225" i="19"/>
  <c r="BE226" i="19"/>
  <c r="BE227" i="19"/>
  <c r="BE228" i="19"/>
  <c r="BE229" i="19"/>
  <c r="BE230" i="19"/>
  <c r="BE231" i="19"/>
  <c r="BE232" i="19"/>
  <c r="BE233" i="19"/>
  <c r="BE234" i="19"/>
  <c r="BE235" i="19"/>
  <c r="BE236" i="19"/>
  <c r="BE237" i="19"/>
  <c r="BE238" i="19"/>
  <c r="BE239" i="19"/>
  <c r="BE240" i="19"/>
  <c r="BE241" i="19"/>
  <c r="BE242" i="19"/>
  <c r="BE243" i="19"/>
  <c r="BE244" i="19"/>
  <c r="BE245" i="19"/>
  <c r="BE246" i="19"/>
  <c r="BE247" i="19"/>
  <c r="BE248" i="19"/>
  <c r="BE249" i="19"/>
  <c r="BE250" i="19"/>
  <c r="BE251" i="19"/>
  <c r="BE252" i="19"/>
  <c r="BE253" i="19"/>
  <c r="BE254" i="19"/>
  <c r="BE255" i="19"/>
  <c r="BE256" i="19"/>
  <c r="BE257" i="19"/>
  <c r="BE258" i="19"/>
  <c r="BE259" i="19"/>
  <c r="BE260" i="19"/>
  <c r="BE261" i="19"/>
  <c r="BE262" i="19"/>
  <c r="BE263" i="19"/>
  <c r="BE264" i="19"/>
  <c r="BE265" i="19"/>
  <c r="BE266" i="19"/>
  <c r="BE267" i="19"/>
  <c r="BE268" i="19"/>
  <c r="BE269" i="19"/>
  <c r="BE270" i="19"/>
  <c r="BE271" i="19"/>
  <c r="BE272" i="19"/>
  <c r="BE273" i="19"/>
  <c r="BE274" i="19"/>
  <c r="BE275" i="19"/>
  <c r="BE276" i="19"/>
  <c r="BE277" i="19"/>
  <c r="BE278" i="19"/>
  <c r="BE279" i="19"/>
  <c r="BE280" i="19"/>
  <c r="BE281" i="19"/>
  <c r="BE282" i="19"/>
  <c r="BE283" i="19"/>
  <c r="BE284" i="19"/>
  <c r="BE285" i="19"/>
  <c r="BE286" i="19"/>
  <c r="BE287" i="19"/>
  <c r="BE288" i="19"/>
  <c r="BE289" i="19"/>
  <c r="BE290" i="19"/>
  <c r="BE291" i="19"/>
  <c r="BE292" i="19"/>
  <c r="BE293" i="19"/>
  <c r="BE294" i="19"/>
  <c r="BE295" i="19"/>
  <c r="BE296" i="19"/>
  <c r="BE297" i="19"/>
  <c r="BE298" i="19"/>
  <c r="BE299" i="19"/>
  <c r="BE300" i="19"/>
  <c r="BE301" i="19"/>
  <c r="BE302" i="19"/>
  <c r="BE303" i="19"/>
  <c r="BE304" i="19"/>
  <c r="BE305" i="19"/>
  <c r="BE306" i="19"/>
  <c r="BE307" i="19"/>
  <c r="BE308" i="19"/>
  <c r="BE309" i="19"/>
  <c r="BE310" i="19"/>
  <c r="BE311" i="19"/>
  <c r="BE312" i="19"/>
  <c r="BE313" i="19"/>
  <c r="BE314" i="19"/>
  <c r="BE315" i="19"/>
  <c r="BE316" i="19"/>
  <c r="BE317" i="19"/>
  <c r="BE318" i="19"/>
  <c r="BE319" i="19"/>
  <c r="BE320" i="19"/>
  <c r="BE321" i="19"/>
  <c r="BE322" i="19"/>
  <c r="BE323" i="19"/>
  <c r="BE324" i="19"/>
  <c r="BE325" i="19"/>
  <c r="BE326" i="19"/>
  <c r="BE327" i="19"/>
  <c r="BE328" i="19"/>
  <c r="BE329" i="19"/>
  <c r="BE330" i="19"/>
  <c r="BE331" i="19"/>
  <c r="BE332" i="19"/>
  <c r="BE333" i="19"/>
  <c r="BE334" i="19"/>
  <c r="BE335" i="19"/>
  <c r="BE336" i="19"/>
  <c r="BE337" i="19"/>
  <c r="BE338" i="19"/>
  <c r="BE339" i="19"/>
  <c r="BE340" i="19"/>
  <c r="BE341" i="19"/>
  <c r="BE342" i="19"/>
  <c r="BE343" i="19"/>
  <c r="BE344" i="19"/>
  <c r="BE345" i="19"/>
  <c r="BE346" i="19"/>
  <c r="BE347" i="19"/>
  <c r="BE348" i="19"/>
  <c r="BE349" i="19"/>
  <c r="BE350" i="19"/>
  <c r="BE351" i="19"/>
  <c r="BE352" i="19"/>
  <c r="BE353" i="19"/>
  <c r="BE354" i="19"/>
  <c r="BE355" i="19"/>
  <c r="BE356" i="19"/>
  <c r="BE357" i="19"/>
  <c r="BE358" i="19"/>
  <c r="BE359" i="19"/>
  <c r="BE360" i="19"/>
  <c r="BE361" i="19"/>
  <c r="BE362" i="19"/>
  <c r="BE363" i="19"/>
  <c r="BE364" i="19"/>
  <c r="BE365" i="19"/>
  <c r="BE366" i="19"/>
  <c r="BE367" i="19"/>
  <c r="BE368" i="19"/>
  <c r="BE369" i="19"/>
  <c r="BE370" i="19"/>
  <c r="BE371" i="19"/>
  <c r="BE372" i="19"/>
  <c r="BE373" i="19"/>
  <c r="BE374" i="19"/>
  <c r="BE375" i="19"/>
  <c r="BE376" i="19"/>
  <c r="BE377" i="19"/>
  <c r="BE378" i="19"/>
  <c r="BE379" i="19"/>
  <c r="BE380" i="19"/>
  <c r="BE381" i="19"/>
  <c r="BE382" i="19"/>
  <c r="BE383" i="19"/>
  <c r="BE384" i="19"/>
  <c r="BE385" i="19"/>
  <c r="BE386" i="19"/>
  <c r="BE387" i="19"/>
  <c r="BE388" i="19"/>
  <c r="BE389" i="19"/>
  <c r="BE390" i="19"/>
  <c r="BE391" i="19"/>
  <c r="BE392" i="19"/>
  <c r="BE393" i="19"/>
  <c r="BE394" i="19"/>
  <c r="BE395" i="19"/>
  <c r="BE396" i="19"/>
  <c r="BE397" i="19"/>
  <c r="BE398" i="19"/>
  <c r="BE399" i="19"/>
  <c r="BE400" i="19"/>
  <c r="BE401" i="19"/>
  <c r="BE402" i="19"/>
  <c r="BE403" i="19"/>
  <c r="BE404" i="19"/>
  <c r="BE405" i="19"/>
  <c r="BE406" i="19"/>
  <c r="BE407" i="19"/>
  <c r="BE408" i="19"/>
  <c r="BE409" i="19"/>
  <c r="BE410" i="19"/>
  <c r="BE411" i="19"/>
  <c r="BE412" i="19"/>
  <c r="BE413" i="19"/>
  <c r="BE414" i="19"/>
  <c r="BE415" i="19"/>
  <c r="BE416" i="19"/>
  <c r="BE417" i="19"/>
  <c r="BE418" i="19"/>
  <c r="BE419" i="19"/>
  <c r="BE420" i="19"/>
  <c r="BE421" i="19"/>
  <c r="BE422" i="19"/>
  <c r="BE423" i="19"/>
  <c r="BE424" i="19"/>
  <c r="BE425" i="19"/>
  <c r="BE426" i="19"/>
  <c r="BE427" i="19"/>
  <c r="BE428" i="19"/>
  <c r="BE429" i="19"/>
  <c r="BE430" i="19"/>
  <c r="BE431" i="19"/>
  <c r="BE432" i="19"/>
  <c r="BE433" i="19"/>
  <c r="BE434" i="19"/>
  <c r="BE435" i="19"/>
  <c r="BE436" i="19"/>
  <c r="BE437" i="19"/>
  <c r="BE438" i="19"/>
  <c r="BE439" i="19"/>
  <c r="BE440" i="19"/>
  <c r="BE441" i="19"/>
  <c r="BE442" i="19"/>
  <c r="BE443" i="19"/>
  <c r="BE444" i="19"/>
  <c r="BE445" i="19"/>
  <c r="BE446" i="19"/>
  <c r="BE447" i="19"/>
  <c r="BE448" i="19"/>
  <c r="BE449" i="19"/>
  <c r="BE450" i="19"/>
  <c r="BE451" i="19"/>
  <c r="BE452" i="19"/>
  <c r="BE453" i="19"/>
  <c r="BE454" i="19"/>
  <c r="BE455" i="19"/>
  <c r="BE456" i="19"/>
  <c r="BE457" i="19"/>
  <c r="BE458" i="19"/>
  <c r="BE459" i="19"/>
  <c r="BE460" i="19"/>
  <c r="BE461" i="19"/>
  <c r="BE462" i="19"/>
  <c r="BE463" i="19"/>
  <c r="BE464" i="19"/>
  <c r="BE465" i="19"/>
  <c r="BE466" i="19"/>
  <c r="BE467" i="19"/>
  <c r="BE468" i="19"/>
  <c r="BE469" i="19"/>
  <c r="BE470" i="19"/>
  <c r="BE471" i="19"/>
  <c r="BE472" i="19"/>
  <c r="S76" i="19" l="1"/>
  <c r="S77" i="19"/>
  <c r="S78" i="19"/>
  <c r="S79" i="19"/>
  <c r="S80" i="19"/>
  <c r="S81" i="19"/>
  <c r="S82" i="19"/>
  <c r="S83" i="19"/>
  <c r="S84" i="19"/>
  <c r="S85" i="19"/>
  <c r="S86" i="19"/>
  <c r="S87" i="19"/>
  <c r="S88" i="19"/>
  <c r="S89" i="19"/>
  <c r="S90" i="19"/>
  <c r="S91" i="19"/>
  <c r="S92" i="19"/>
  <c r="S93" i="19"/>
  <c r="S94" i="19"/>
  <c r="S95" i="19"/>
  <c r="S96" i="19"/>
  <c r="S97" i="19"/>
  <c r="S98" i="19"/>
  <c r="S99" i="19"/>
  <c r="S100" i="19"/>
  <c r="S101" i="19"/>
  <c r="S102" i="19"/>
  <c r="S103" i="19"/>
  <c r="S104" i="19"/>
  <c r="S105" i="19"/>
  <c r="S106" i="19"/>
  <c r="S107" i="19"/>
  <c r="S108" i="19"/>
  <c r="S109" i="19"/>
  <c r="S110" i="19"/>
  <c r="S111" i="19"/>
  <c r="S112" i="19"/>
  <c r="S113" i="19"/>
  <c r="S114" i="19"/>
  <c r="S115" i="19"/>
  <c r="S116" i="19"/>
  <c r="S117" i="19"/>
  <c r="S118" i="19"/>
  <c r="S119" i="19"/>
  <c r="S120" i="19"/>
  <c r="S121" i="19"/>
  <c r="S122" i="19"/>
  <c r="S123" i="19"/>
  <c r="S124" i="19"/>
  <c r="S125" i="19"/>
  <c r="S126" i="19"/>
  <c r="S127" i="19"/>
  <c r="S128" i="19"/>
  <c r="S129" i="19"/>
  <c r="S130" i="19"/>
  <c r="S131" i="19"/>
  <c r="S132" i="19"/>
  <c r="S133" i="19"/>
  <c r="S134" i="19"/>
  <c r="S135" i="19"/>
  <c r="S136" i="19"/>
  <c r="S137" i="19"/>
  <c r="S138" i="19"/>
  <c r="S139" i="19"/>
  <c r="S140" i="19"/>
  <c r="S141" i="19"/>
  <c r="S142" i="19"/>
  <c r="S143" i="19"/>
  <c r="S144" i="19"/>
  <c r="S145" i="19"/>
  <c r="S146" i="19"/>
  <c r="S147" i="19"/>
  <c r="S148" i="19"/>
  <c r="S149" i="19"/>
  <c r="S150" i="19"/>
  <c r="S151" i="19"/>
  <c r="S152" i="19"/>
  <c r="S153" i="19"/>
  <c r="S154" i="19"/>
  <c r="S155" i="19"/>
  <c r="S156" i="19"/>
  <c r="S157" i="19"/>
  <c r="S158" i="19"/>
  <c r="S159" i="19"/>
  <c r="S160" i="19"/>
  <c r="S161" i="19"/>
  <c r="S162" i="19"/>
  <c r="S163" i="19"/>
  <c r="S164" i="19"/>
  <c r="S165" i="19"/>
  <c r="S166" i="19"/>
  <c r="S167" i="19"/>
  <c r="S168" i="19"/>
  <c r="S169" i="19"/>
  <c r="S170" i="19"/>
  <c r="S171" i="19"/>
  <c r="S172" i="19"/>
  <c r="S173" i="19"/>
  <c r="S174" i="19"/>
  <c r="S175" i="19"/>
  <c r="S176" i="19"/>
  <c r="S177" i="19"/>
  <c r="S178" i="19"/>
  <c r="S179" i="19"/>
  <c r="S180" i="19"/>
  <c r="S181" i="19"/>
  <c r="S182" i="19"/>
  <c r="S183" i="19"/>
  <c r="S184" i="19"/>
  <c r="S185" i="19"/>
  <c r="S186" i="19"/>
  <c r="S187" i="19"/>
  <c r="S188" i="19"/>
  <c r="S189" i="19"/>
  <c r="S190" i="19"/>
  <c r="S191" i="19"/>
  <c r="S192" i="19"/>
  <c r="S193" i="19"/>
  <c r="S194" i="19"/>
  <c r="S195" i="19"/>
  <c r="S196" i="19"/>
  <c r="S197" i="19"/>
  <c r="S198" i="19"/>
  <c r="S199" i="19"/>
  <c r="S200" i="19"/>
  <c r="S201" i="19"/>
  <c r="S202" i="19"/>
  <c r="S203" i="19"/>
  <c r="S204" i="19"/>
  <c r="S205" i="19"/>
  <c r="S206" i="19"/>
  <c r="S207" i="19"/>
  <c r="S208" i="19"/>
  <c r="S209" i="19"/>
  <c r="S210" i="19"/>
  <c r="S211" i="19"/>
  <c r="S212" i="19"/>
  <c r="S213" i="19"/>
  <c r="S214" i="19"/>
  <c r="S215" i="19"/>
  <c r="S216" i="19"/>
  <c r="S217" i="19"/>
  <c r="S218" i="19"/>
  <c r="S219" i="19"/>
  <c r="S220" i="19"/>
  <c r="S221" i="19"/>
  <c r="S222" i="19"/>
  <c r="S223" i="19"/>
  <c r="S224" i="19"/>
  <c r="S225" i="19"/>
  <c r="S226" i="19"/>
  <c r="S227" i="19"/>
  <c r="S228" i="19"/>
  <c r="S229" i="19"/>
  <c r="S230" i="19"/>
  <c r="S231" i="19"/>
  <c r="S232" i="19"/>
  <c r="S233" i="19"/>
  <c r="S234" i="19"/>
  <c r="S235" i="19"/>
  <c r="S236" i="19"/>
  <c r="S237" i="19"/>
  <c r="S238" i="19"/>
  <c r="S239" i="19"/>
  <c r="S240" i="19"/>
  <c r="S241" i="19"/>
  <c r="S242" i="19"/>
  <c r="S243" i="19"/>
  <c r="S244" i="19"/>
  <c r="S245" i="19"/>
  <c r="S246" i="19"/>
  <c r="S247" i="19"/>
  <c r="S248" i="19"/>
  <c r="S249" i="19"/>
  <c r="S250" i="19"/>
  <c r="S251" i="19"/>
  <c r="S252" i="19"/>
  <c r="S253" i="19"/>
  <c r="S254" i="19"/>
  <c r="S255" i="19"/>
  <c r="S256" i="19"/>
  <c r="S257" i="19"/>
  <c r="S258" i="19"/>
  <c r="S259" i="19"/>
  <c r="S260" i="19"/>
  <c r="S261" i="19"/>
  <c r="S262" i="19"/>
  <c r="S263" i="19"/>
  <c r="S264" i="19"/>
  <c r="S265" i="19"/>
  <c r="S266" i="19"/>
  <c r="S267" i="19"/>
  <c r="S268" i="19"/>
  <c r="S269" i="19"/>
  <c r="S270" i="19"/>
  <c r="S271" i="19"/>
  <c r="S272" i="19"/>
  <c r="S273" i="19"/>
  <c r="S274" i="19"/>
  <c r="S275" i="19"/>
  <c r="S276" i="19"/>
  <c r="S277" i="19"/>
  <c r="S278" i="19"/>
  <c r="S279" i="19"/>
  <c r="S280" i="19"/>
  <c r="S281" i="19"/>
  <c r="S282" i="19"/>
  <c r="S283" i="19"/>
  <c r="S284" i="19"/>
  <c r="S285" i="19"/>
  <c r="S286" i="19"/>
  <c r="S287" i="19"/>
  <c r="S288" i="19"/>
  <c r="S289" i="19"/>
  <c r="S290" i="19"/>
  <c r="S291" i="19"/>
  <c r="S292" i="19"/>
  <c r="S293" i="19"/>
  <c r="S294" i="19"/>
  <c r="S295" i="19"/>
  <c r="S296" i="19"/>
  <c r="S297" i="19"/>
  <c r="S298" i="19"/>
  <c r="S299" i="19"/>
  <c r="S300" i="19"/>
  <c r="S301" i="19"/>
  <c r="S302" i="19"/>
  <c r="S303" i="19"/>
  <c r="S304" i="19"/>
  <c r="S305" i="19"/>
  <c r="S306" i="19"/>
  <c r="S307" i="19"/>
  <c r="S308" i="19"/>
  <c r="S309" i="19"/>
  <c r="S310" i="19"/>
  <c r="S311" i="19"/>
  <c r="S312" i="19"/>
  <c r="S313" i="19"/>
  <c r="S314" i="19"/>
  <c r="S315" i="19"/>
  <c r="S316" i="19"/>
  <c r="S317" i="19"/>
  <c r="S318" i="19"/>
  <c r="S319" i="19"/>
  <c r="S320" i="19"/>
  <c r="S321" i="19"/>
  <c r="S322" i="19"/>
  <c r="S323" i="19"/>
  <c r="S324" i="19"/>
  <c r="S325" i="19"/>
  <c r="S326" i="19"/>
  <c r="S327" i="19"/>
  <c r="S328" i="19"/>
  <c r="S329" i="19"/>
  <c r="S330" i="19"/>
  <c r="S331" i="19"/>
  <c r="S332" i="19"/>
  <c r="S333" i="19"/>
  <c r="S334" i="19"/>
  <c r="S335" i="19"/>
  <c r="S336" i="19"/>
  <c r="S337" i="19"/>
  <c r="S338" i="19"/>
  <c r="S339" i="19"/>
  <c r="S340" i="19"/>
  <c r="S341" i="19"/>
  <c r="S342" i="19"/>
  <c r="S343" i="19"/>
  <c r="S344" i="19"/>
  <c r="S345" i="19"/>
  <c r="S346" i="19"/>
  <c r="S347" i="19"/>
  <c r="S348" i="19"/>
  <c r="S349" i="19"/>
  <c r="S350" i="19"/>
  <c r="S351" i="19"/>
  <c r="S352" i="19"/>
  <c r="S353" i="19"/>
  <c r="S354" i="19"/>
  <c r="S355" i="19"/>
  <c r="S356" i="19"/>
  <c r="S357" i="19"/>
  <c r="S358" i="19"/>
  <c r="S359" i="19"/>
  <c r="S360" i="19"/>
  <c r="S361" i="19"/>
  <c r="S362" i="19"/>
  <c r="S363" i="19"/>
  <c r="S364" i="19"/>
  <c r="S365" i="19"/>
  <c r="S366" i="19"/>
  <c r="S367" i="19"/>
  <c r="S368" i="19"/>
  <c r="S369" i="19"/>
  <c r="S370" i="19"/>
  <c r="S371" i="19"/>
  <c r="S372" i="19"/>
  <c r="S373" i="19"/>
  <c r="S374" i="19"/>
  <c r="S375" i="19"/>
  <c r="S376" i="19"/>
  <c r="S377" i="19"/>
  <c r="S378" i="19"/>
  <c r="S379" i="19"/>
  <c r="S380" i="19"/>
  <c r="S381" i="19"/>
  <c r="S382" i="19"/>
  <c r="S383" i="19"/>
  <c r="S384" i="19"/>
  <c r="S385" i="19"/>
  <c r="S386" i="19"/>
  <c r="S387" i="19"/>
  <c r="S388" i="19"/>
  <c r="S389" i="19"/>
  <c r="S390" i="19"/>
  <c r="S391" i="19"/>
  <c r="S392" i="19"/>
  <c r="S393" i="19"/>
  <c r="S394" i="19"/>
  <c r="S395" i="19"/>
  <c r="S396" i="19"/>
  <c r="S397" i="19"/>
  <c r="S398" i="19"/>
  <c r="S399" i="19"/>
  <c r="S400" i="19"/>
  <c r="S401" i="19"/>
  <c r="S402" i="19"/>
  <c r="S403" i="19"/>
  <c r="S404" i="19"/>
  <c r="S405" i="19"/>
  <c r="S406" i="19"/>
  <c r="S407" i="19"/>
  <c r="S408" i="19"/>
  <c r="S409" i="19"/>
  <c r="S410" i="19"/>
  <c r="S411" i="19"/>
  <c r="S412" i="19"/>
  <c r="S413" i="19"/>
  <c r="S414" i="19"/>
  <c r="S415" i="19"/>
  <c r="S416" i="19"/>
  <c r="S417" i="19"/>
  <c r="S418" i="19"/>
  <c r="S419" i="19"/>
  <c r="S420" i="19"/>
  <c r="S421" i="19"/>
  <c r="S422" i="19"/>
  <c r="S423" i="19"/>
  <c r="S424" i="19"/>
  <c r="S425" i="19"/>
  <c r="S426" i="19"/>
  <c r="S427" i="19"/>
  <c r="S428" i="19"/>
  <c r="S429" i="19"/>
  <c r="S430" i="19"/>
  <c r="S431" i="19"/>
  <c r="S432" i="19"/>
  <c r="S433" i="19"/>
  <c r="S434" i="19"/>
  <c r="S435" i="19"/>
  <c r="S436" i="19"/>
  <c r="S437" i="19"/>
  <c r="S438" i="19"/>
  <c r="S439" i="19"/>
  <c r="S440" i="19"/>
  <c r="S441" i="19"/>
  <c r="S442" i="19"/>
  <c r="S443" i="19"/>
  <c r="S444" i="19"/>
  <c r="S445" i="19"/>
  <c r="S446" i="19"/>
  <c r="S447" i="19"/>
  <c r="S448" i="19"/>
  <c r="S449" i="19"/>
  <c r="S450" i="19"/>
  <c r="S451" i="19"/>
  <c r="S452" i="19"/>
  <c r="S453" i="19"/>
  <c r="S454" i="19"/>
  <c r="S455" i="19"/>
  <c r="S456" i="19"/>
  <c r="S457" i="19"/>
  <c r="S458" i="19"/>
  <c r="S459" i="19"/>
  <c r="S460" i="19"/>
  <c r="S461" i="19"/>
  <c r="S462" i="19"/>
  <c r="S463" i="19"/>
  <c r="S464" i="19"/>
  <c r="S465" i="19"/>
  <c r="S466" i="19"/>
  <c r="S467" i="19"/>
  <c r="S468" i="19"/>
  <c r="S469" i="19"/>
  <c r="S470" i="19"/>
  <c r="S471" i="19"/>
  <c r="S472" i="19"/>
  <c r="S75" i="19"/>
  <c r="S74" i="19"/>
  <c r="S73" i="19"/>
  <c r="S72" i="19" l="1"/>
  <c r="BG18" i="19"/>
  <c r="R5" i="19" l="1"/>
  <c r="AA18" i="19" s="1"/>
  <c r="BG14" i="19"/>
  <c r="CC73" i="19"/>
  <c r="BH76" i="25" l="1"/>
  <c r="CC76" i="19" s="1"/>
  <c r="BH77" i="25"/>
  <c r="CC77" i="19" s="1"/>
  <c r="BH78" i="25"/>
  <c r="CC78" i="19" s="1"/>
  <c r="BH79" i="25"/>
  <c r="CC79" i="19" s="1"/>
  <c r="BH80" i="25"/>
  <c r="CC80" i="19" s="1"/>
  <c r="BH81" i="25"/>
  <c r="CC81" i="19" s="1"/>
  <c r="BH82" i="25"/>
  <c r="CC82" i="19" s="1"/>
  <c r="BH83" i="25"/>
  <c r="CC83" i="19" s="1"/>
  <c r="BH84" i="25"/>
  <c r="CC84" i="19" s="1"/>
  <c r="BH85" i="25"/>
  <c r="CC85" i="19" s="1"/>
  <c r="BH86" i="25"/>
  <c r="CC86" i="19" s="1"/>
  <c r="BH87" i="25"/>
  <c r="CC87" i="19" s="1"/>
  <c r="BH88" i="25"/>
  <c r="CC88" i="19" s="1"/>
  <c r="BH89" i="25"/>
  <c r="CC89" i="19" s="1"/>
  <c r="BH90" i="25"/>
  <c r="CC90" i="19" s="1"/>
  <c r="BH91" i="25"/>
  <c r="CC91" i="19" s="1"/>
  <c r="BH92" i="25"/>
  <c r="CC92" i="19" s="1"/>
  <c r="BH93" i="25"/>
  <c r="CC93" i="19" s="1"/>
  <c r="BH94" i="25"/>
  <c r="CC94" i="19" s="1"/>
  <c r="BH95" i="25"/>
  <c r="CC95" i="19" s="1"/>
  <c r="BH96" i="25"/>
  <c r="CC96" i="19" s="1"/>
  <c r="BH97" i="25"/>
  <c r="CC97" i="19" s="1"/>
  <c r="BH98" i="25"/>
  <c r="CC98" i="19" s="1"/>
  <c r="BH99" i="25"/>
  <c r="CC99" i="19" s="1"/>
  <c r="BH100" i="25"/>
  <c r="BH101" i="25"/>
  <c r="BH102" i="25"/>
  <c r="BH103" i="25"/>
  <c r="BH104" i="25"/>
  <c r="BH105" i="25"/>
  <c r="BH106" i="25"/>
  <c r="BH107" i="25"/>
  <c r="BH108" i="25"/>
  <c r="BH109" i="25"/>
  <c r="BH110" i="25"/>
  <c r="BH111" i="25"/>
  <c r="BH112" i="25"/>
  <c r="BH113" i="25"/>
  <c r="BH114" i="25"/>
  <c r="BH115" i="25"/>
  <c r="BH116" i="25"/>
  <c r="BH117" i="25"/>
  <c r="BH118" i="25"/>
  <c r="BH119" i="25"/>
  <c r="BH120" i="25"/>
  <c r="BH121" i="25"/>
  <c r="BH122" i="25"/>
  <c r="BH123" i="25"/>
  <c r="BH124" i="25"/>
  <c r="BH125" i="25"/>
  <c r="BH126" i="25"/>
  <c r="BH127" i="25"/>
  <c r="BH128" i="25"/>
  <c r="BH129" i="25"/>
  <c r="BH130" i="25"/>
  <c r="BH131" i="25"/>
  <c r="BH132" i="25"/>
  <c r="BH133" i="25"/>
  <c r="BH134" i="25"/>
  <c r="BH135" i="25"/>
  <c r="BH136" i="25"/>
  <c r="BH137" i="25"/>
  <c r="BH138" i="25"/>
  <c r="BH139" i="25"/>
  <c r="BH140" i="25"/>
  <c r="BH141" i="25"/>
  <c r="BH142" i="25"/>
  <c r="BH143" i="25"/>
  <c r="BH144" i="25"/>
  <c r="BH145" i="25"/>
  <c r="BH146" i="25"/>
  <c r="BH147" i="25"/>
  <c r="BH148" i="25"/>
  <c r="BH149" i="25"/>
  <c r="BH150" i="25"/>
  <c r="BH151" i="25"/>
  <c r="BH152" i="25"/>
  <c r="BH153" i="25"/>
  <c r="BH154" i="25"/>
  <c r="BH155" i="25"/>
  <c r="BH156" i="25"/>
  <c r="BH157" i="25"/>
  <c r="BH158" i="25"/>
  <c r="BH159" i="25"/>
  <c r="BH160" i="25"/>
  <c r="BH161" i="25"/>
  <c r="BH162" i="25"/>
  <c r="BH163" i="25"/>
  <c r="BH164" i="25"/>
  <c r="BH165" i="25"/>
  <c r="BH166" i="25"/>
  <c r="BH167" i="25"/>
  <c r="BH168" i="25"/>
  <c r="BH169" i="25"/>
  <c r="BH170" i="25"/>
  <c r="BH171" i="25"/>
  <c r="BH172" i="25"/>
  <c r="BH173" i="25"/>
  <c r="BH174" i="25"/>
  <c r="BH175" i="25"/>
  <c r="BH176" i="25"/>
  <c r="BH177" i="25"/>
  <c r="BH178" i="25"/>
  <c r="BH179" i="25"/>
  <c r="BH180" i="25"/>
  <c r="BH181" i="25"/>
  <c r="BH182" i="25"/>
  <c r="BH183" i="25"/>
  <c r="BH184" i="25"/>
  <c r="BH185" i="25"/>
  <c r="BH186" i="25"/>
  <c r="BH187" i="25"/>
  <c r="BH188" i="25"/>
  <c r="BH189" i="25"/>
  <c r="BH190" i="25"/>
  <c r="BH191" i="25"/>
  <c r="BH192" i="25"/>
  <c r="BH193" i="25"/>
  <c r="BH194" i="25"/>
  <c r="BH195" i="25"/>
  <c r="BH196" i="25"/>
  <c r="BH197" i="25"/>
  <c r="BH198" i="25"/>
  <c r="BH199" i="25"/>
  <c r="BH200" i="25"/>
  <c r="BH201" i="25"/>
  <c r="BH202" i="25"/>
  <c r="BH203" i="25"/>
  <c r="BH204" i="25"/>
  <c r="BH205" i="25"/>
  <c r="BH206" i="25"/>
  <c r="BH207" i="25"/>
  <c r="BH208" i="25"/>
  <c r="BH209" i="25"/>
  <c r="BH210" i="25"/>
  <c r="BH211" i="25"/>
  <c r="BH212" i="25"/>
  <c r="BH213" i="25"/>
  <c r="BH214" i="25"/>
  <c r="BH215" i="25"/>
  <c r="BH216" i="25"/>
  <c r="BH217" i="25"/>
  <c r="BH218" i="25"/>
  <c r="BH219" i="25"/>
  <c r="BH220" i="25"/>
  <c r="BH221" i="25"/>
  <c r="BH222" i="25"/>
  <c r="BH223" i="25"/>
  <c r="BH224" i="25"/>
  <c r="BH225" i="25"/>
  <c r="BH226" i="25"/>
  <c r="BH227" i="25"/>
  <c r="BH228" i="25"/>
  <c r="BH229" i="25"/>
  <c r="BH230" i="25"/>
  <c r="BH231" i="25"/>
  <c r="BH232" i="25"/>
  <c r="BH233" i="25"/>
  <c r="BH234" i="25"/>
  <c r="BH235" i="25"/>
  <c r="BH236" i="25"/>
  <c r="BH237" i="25"/>
  <c r="BH238" i="25"/>
  <c r="BH239" i="25"/>
  <c r="BH240" i="25"/>
  <c r="BH241" i="25"/>
  <c r="BH242" i="25"/>
  <c r="BH243" i="25"/>
  <c r="BH244" i="25"/>
  <c r="BH245" i="25"/>
  <c r="BH246" i="25"/>
  <c r="BH247" i="25"/>
  <c r="BH248" i="25"/>
  <c r="BH249" i="25"/>
  <c r="BH250" i="25"/>
  <c r="BH251" i="25"/>
  <c r="BH252" i="25"/>
  <c r="BH253" i="25"/>
  <c r="BH254" i="25"/>
  <c r="BH255" i="25"/>
  <c r="BH256" i="25"/>
  <c r="BH257" i="25"/>
  <c r="BH258" i="25"/>
  <c r="BH259" i="25"/>
  <c r="BH260" i="25"/>
  <c r="BH261" i="25"/>
  <c r="BH262" i="25"/>
  <c r="BH263" i="25"/>
  <c r="BH264" i="25"/>
  <c r="BH265" i="25"/>
  <c r="BH266" i="25"/>
  <c r="BH267" i="25"/>
  <c r="BH268" i="25"/>
  <c r="BH269" i="25"/>
  <c r="BH270" i="25"/>
  <c r="BH271" i="25"/>
  <c r="BH272" i="25"/>
  <c r="BH273" i="25"/>
  <c r="BH274" i="25"/>
  <c r="BH275" i="25"/>
  <c r="BH276" i="25"/>
  <c r="BH277" i="25"/>
  <c r="BH278" i="25"/>
  <c r="BH279" i="25"/>
  <c r="BH280" i="25"/>
  <c r="BH281" i="25"/>
  <c r="BH282" i="25"/>
  <c r="BH283" i="25"/>
  <c r="BH284" i="25"/>
  <c r="BH285" i="25"/>
  <c r="BH286" i="25"/>
  <c r="BH287" i="25"/>
  <c r="BH288" i="25"/>
  <c r="BH289" i="25"/>
  <c r="BH290" i="25"/>
  <c r="BH291" i="25"/>
  <c r="BH292" i="25"/>
  <c r="BH293" i="25"/>
  <c r="BH294" i="25"/>
  <c r="BH295" i="25"/>
  <c r="BH296" i="25"/>
  <c r="BH297" i="25"/>
  <c r="BH298" i="25"/>
  <c r="BH299" i="25"/>
  <c r="BH300" i="25"/>
  <c r="BH301" i="25"/>
  <c r="BH302" i="25"/>
  <c r="BH303" i="25"/>
  <c r="BH304" i="25"/>
  <c r="BH305" i="25"/>
  <c r="BH306" i="25"/>
  <c r="BH307" i="25"/>
  <c r="BH308" i="25"/>
  <c r="BH309" i="25"/>
  <c r="BH310" i="25"/>
  <c r="BH311" i="25"/>
  <c r="BH312" i="25"/>
  <c r="BH313" i="25"/>
  <c r="BH314" i="25"/>
  <c r="BH315" i="25"/>
  <c r="BH316" i="25"/>
  <c r="BH317" i="25"/>
  <c r="BH318" i="25"/>
  <c r="BH319" i="25"/>
  <c r="BH320" i="25"/>
  <c r="BH321" i="25"/>
  <c r="BH322" i="25"/>
  <c r="BH323" i="25"/>
  <c r="BH324" i="25"/>
  <c r="BH325" i="25"/>
  <c r="BH326" i="25"/>
  <c r="BH327" i="25"/>
  <c r="BH328" i="25"/>
  <c r="BH329" i="25"/>
  <c r="BH330" i="25"/>
  <c r="BH331" i="25"/>
  <c r="BH332" i="25"/>
  <c r="BH333" i="25"/>
  <c r="BH334" i="25"/>
  <c r="BH335" i="25"/>
  <c r="BH336" i="25"/>
  <c r="BH337" i="25"/>
  <c r="BH338" i="25"/>
  <c r="BH339" i="25"/>
  <c r="BH340" i="25"/>
  <c r="BH341" i="25"/>
  <c r="BH342" i="25"/>
  <c r="BH343" i="25"/>
  <c r="BH344" i="25"/>
  <c r="BH345" i="25"/>
  <c r="BH346" i="25"/>
  <c r="BH347" i="25"/>
  <c r="BH348" i="25"/>
  <c r="BH349" i="25"/>
  <c r="BH350" i="25"/>
  <c r="BH351" i="25"/>
  <c r="BH352" i="25"/>
  <c r="BH353" i="25"/>
  <c r="BH354" i="25"/>
  <c r="BH355" i="25"/>
  <c r="BH356" i="25"/>
  <c r="BH357" i="25"/>
  <c r="BH358" i="25"/>
  <c r="BH359" i="25"/>
  <c r="BH360" i="25"/>
  <c r="BH361" i="25"/>
  <c r="BH362" i="25"/>
  <c r="BH363" i="25"/>
  <c r="BH364" i="25"/>
  <c r="BH365" i="25"/>
  <c r="BH366" i="25"/>
  <c r="BH367" i="25"/>
  <c r="BH368" i="25"/>
  <c r="BH369" i="25"/>
  <c r="BH370" i="25"/>
  <c r="BH371" i="25"/>
  <c r="BH372" i="25"/>
  <c r="BH373" i="25"/>
  <c r="BH374" i="25"/>
  <c r="BH375" i="25"/>
  <c r="BH376" i="25"/>
  <c r="BH377" i="25"/>
  <c r="BH378" i="25"/>
  <c r="BH379" i="25"/>
  <c r="BH380" i="25"/>
  <c r="BH381" i="25"/>
  <c r="BH382" i="25"/>
  <c r="BH383" i="25"/>
  <c r="BH384" i="25"/>
  <c r="BH385" i="25"/>
  <c r="BH386" i="25"/>
  <c r="BH387" i="25"/>
  <c r="BH388" i="25"/>
  <c r="BH389" i="25"/>
  <c r="BH390" i="25"/>
  <c r="BH391" i="25"/>
  <c r="BH392" i="25"/>
  <c r="BH393" i="25"/>
  <c r="BH394" i="25"/>
  <c r="BH395" i="25"/>
  <c r="BH396" i="25"/>
  <c r="BH397" i="25"/>
  <c r="BH398" i="25"/>
  <c r="BH399" i="25"/>
  <c r="BH400" i="25"/>
  <c r="BH401" i="25"/>
  <c r="BH402" i="25"/>
  <c r="BH403" i="25"/>
  <c r="BH404" i="25"/>
  <c r="BH405" i="25"/>
  <c r="BH406" i="25"/>
  <c r="BH407" i="25"/>
  <c r="BH408" i="25"/>
  <c r="BH409" i="25"/>
  <c r="BH410" i="25"/>
  <c r="BH411" i="25"/>
  <c r="BH412" i="25"/>
  <c r="BH413" i="25"/>
  <c r="BH414" i="25"/>
  <c r="BH415" i="25"/>
  <c r="BH416" i="25"/>
  <c r="BH417" i="25"/>
  <c r="BH418" i="25"/>
  <c r="BH419" i="25"/>
  <c r="BH420" i="25"/>
  <c r="BH421" i="25"/>
  <c r="BH422" i="25"/>
  <c r="BH423" i="25"/>
  <c r="BH424" i="25"/>
  <c r="BH425" i="25"/>
  <c r="BH426" i="25"/>
  <c r="BH427" i="25"/>
  <c r="BH428" i="25"/>
  <c r="BH429" i="25"/>
  <c r="BH430" i="25"/>
  <c r="BH431" i="25"/>
  <c r="BH432" i="25"/>
  <c r="BH433" i="25"/>
  <c r="BH434" i="25"/>
  <c r="BH435" i="25"/>
  <c r="BH436" i="25"/>
  <c r="BH437" i="25"/>
  <c r="BH438" i="25"/>
  <c r="BH439" i="25"/>
  <c r="BH440" i="25"/>
  <c r="BH441" i="25"/>
  <c r="BH442" i="25"/>
  <c r="BH443" i="25"/>
  <c r="BH444" i="25"/>
  <c r="BH445" i="25"/>
  <c r="BH446" i="25"/>
  <c r="BH447" i="25"/>
  <c r="BH448" i="25"/>
  <c r="BH449" i="25"/>
  <c r="BH450" i="25"/>
  <c r="BH451" i="25"/>
  <c r="BH452" i="25"/>
  <c r="BH453" i="25"/>
  <c r="BH454" i="25"/>
  <c r="BH455" i="25"/>
  <c r="BH456" i="25"/>
  <c r="BH457" i="25"/>
  <c r="BH458" i="25"/>
  <c r="BH459" i="25"/>
  <c r="BH460" i="25"/>
  <c r="BH461" i="25"/>
  <c r="BH462" i="25"/>
  <c r="BH463" i="25"/>
  <c r="BH464" i="25"/>
  <c r="BH465" i="25"/>
  <c r="BH466" i="25"/>
  <c r="BH467" i="25"/>
  <c r="BH468" i="25"/>
  <c r="BH469" i="25"/>
  <c r="BH470" i="25"/>
  <c r="BH471" i="25"/>
  <c r="BH472" i="25"/>
  <c r="BH75" i="25"/>
  <c r="AG73" i="25"/>
  <c r="BH73" i="25" s="1"/>
  <c r="A62" i="25"/>
  <c r="B62" i="25" s="1"/>
  <c r="AH73" i="25"/>
  <c r="BH74" i="25" l="1"/>
  <c r="CC74" i="19" s="1"/>
  <c r="CC75" i="19"/>
  <c r="D55" i="20" l="1"/>
  <c r="F55" i="20" s="1"/>
  <c r="H76" i="25"/>
  <c r="BH76" i="19" s="1"/>
  <c r="H77" i="25"/>
  <c r="BH77" i="19" s="1"/>
  <c r="H78" i="25"/>
  <c r="BH78" i="19" s="1"/>
  <c r="H79" i="25"/>
  <c r="BH79" i="19" s="1"/>
  <c r="H80" i="25"/>
  <c r="BH80" i="19" s="1"/>
  <c r="H81" i="25"/>
  <c r="BH81" i="19" s="1"/>
  <c r="H82" i="25"/>
  <c r="BH82" i="19" s="1"/>
  <c r="H83" i="25"/>
  <c r="BH83" i="19" s="1"/>
  <c r="H84" i="25"/>
  <c r="BH84" i="19" s="1"/>
  <c r="H85" i="25"/>
  <c r="BH85" i="19" s="1"/>
  <c r="H86" i="25"/>
  <c r="BH86" i="19" s="1"/>
  <c r="H87" i="25"/>
  <c r="BH87" i="19" s="1"/>
  <c r="H88" i="25"/>
  <c r="BH88" i="19" s="1"/>
  <c r="H89" i="25"/>
  <c r="BH89" i="19" s="1"/>
  <c r="H90" i="25"/>
  <c r="BH90" i="19" s="1"/>
  <c r="H91" i="25"/>
  <c r="BH91" i="19" s="1"/>
  <c r="H92" i="25"/>
  <c r="BH92" i="19" s="1"/>
  <c r="H93" i="25"/>
  <c r="BH93" i="19" s="1"/>
  <c r="H94" i="25"/>
  <c r="BH94" i="19" s="1"/>
  <c r="H95" i="25"/>
  <c r="BH95" i="19" s="1"/>
  <c r="H96" i="25"/>
  <c r="BH96" i="19" s="1"/>
  <c r="H97" i="25"/>
  <c r="BH97" i="19" s="1"/>
  <c r="H98" i="25"/>
  <c r="BH98" i="19" s="1"/>
  <c r="H99" i="25"/>
  <c r="BH99" i="19" s="1"/>
  <c r="H100" i="25"/>
  <c r="H101" i="25"/>
  <c r="H102" i="25"/>
  <c r="H103" i="25"/>
  <c r="H104" i="25"/>
  <c r="H105" i="25"/>
  <c r="H106" i="25"/>
  <c r="H107" i="25"/>
  <c r="H108" i="25"/>
  <c r="H109" i="25"/>
  <c r="H110" i="25"/>
  <c r="H111" i="25"/>
  <c r="H112" i="25"/>
  <c r="H113" i="25"/>
  <c r="H114" i="25"/>
  <c r="H115" i="25"/>
  <c r="H116" i="25"/>
  <c r="H117" i="25"/>
  <c r="H118" i="25"/>
  <c r="H119" i="25"/>
  <c r="H120" i="25"/>
  <c r="H121" i="25"/>
  <c r="H122" i="25"/>
  <c r="H123" i="25"/>
  <c r="H124" i="25"/>
  <c r="H125" i="25"/>
  <c r="H126" i="25"/>
  <c r="H127" i="25"/>
  <c r="H128" i="25"/>
  <c r="H129" i="25"/>
  <c r="H130" i="25"/>
  <c r="H131" i="25"/>
  <c r="H132" i="25"/>
  <c r="H133" i="25"/>
  <c r="H134" i="25"/>
  <c r="H135" i="25"/>
  <c r="H136" i="25"/>
  <c r="H137" i="25"/>
  <c r="H138" i="25"/>
  <c r="H139" i="25"/>
  <c r="H140" i="25"/>
  <c r="H141" i="25"/>
  <c r="H142" i="25"/>
  <c r="H143" i="25"/>
  <c r="H144" i="25"/>
  <c r="H145" i="25"/>
  <c r="H146" i="25"/>
  <c r="H147" i="25"/>
  <c r="H148" i="25"/>
  <c r="H149" i="25"/>
  <c r="H150" i="25"/>
  <c r="H151" i="25"/>
  <c r="H152" i="25"/>
  <c r="H153" i="25"/>
  <c r="H154" i="25"/>
  <c r="H155" i="25"/>
  <c r="H156" i="25"/>
  <c r="H157" i="25"/>
  <c r="H158" i="25"/>
  <c r="H159" i="25"/>
  <c r="H160" i="25"/>
  <c r="H161" i="25"/>
  <c r="H162" i="25"/>
  <c r="H163" i="25"/>
  <c r="H164" i="25"/>
  <c r="H165" i="25"/>
  <c r="H166" i="25"/>
  <c r="H167" i="25"/>
  <c r="H168" i="25"/>
  <c r="H169" i="25"/>
  <c r="H170" i="25"/>
  <c r="H171" i="25"/>
  <c r="H172" i="25"/>
  <c r="H173" i="25"/>
  <c r="H174" i="25"/>
  <c r="H175" i="25"/>
  <c r="H176" i="25"/>
  <c r="H177" i="25"/>
  <c r="H178" i="25"/>
  <c r="H179" i="25"/>
  <c r="H180" i="25"/>
  <c r="H181" i="25"/>
  <c r="H182" i="25"/>
  <c r="H183" i="25"/>
  <c r="H184" i="25"/>
  <c r="H185" i="25"/>
  <c r="H186" i="25"/>
  <c r="H187" i="25"/>
  <c r="H188" i="25"/>
  <c r="H189" i="25"/>
  <c r="H190" i="25"/>
  <c r="H191" i="25"/>
  <c r="H192" i="25"/>
  <c r="H193" i="25"/>
  <c r="H194" i="25"/>
  <c r="H195" i="25"/>
  <c r="H196" i="25"/>
  <c r="H197" i="25"/>
  <c r="H198" i="25"/>
  <c r="H199" i="25"/>
  <c r="H200" i="25"/>
  <c r="H201" i="25"/>
  <c r="H202" i="25"/>
  <c r="H203" i="25"/>
  <c r="H204" i="25"/>
  <c r="H205" i="25"/>
  <c r="H206" i="25"/>
  <c r="H207" i="25"/>
  <c r="H208" i="25"/>
  <c r="H209" i="25"/>
  <c r="H210" i="25"/>
  <c r="H211" i="25"/>
  <c r="H212" i="25"/>
  <c r="H213" i="25"/>
  <c r="H214" i="25"/>
  <c r="H215" i="25"/>
  <c r="H216" i="25"/>
  <c r="H217" i="25"/>
  <c r="H218" i="25"/>
  <c r="H219" i="25"/>
  <c r="H220" i="25"/>
  <c r="H221" i="25"/>
  <c r="H222" i="25"/>
  <c r="H223" i="25"/>
  <c r="H224" i="25"/>
  <c r="H225" i="25"/>
  <c r="H226" i="25"/>
  <c r="H227" i="25"/>
  <c r="H228" i="25"/>
  <c r="H229" i="25"/>
  <c r="H230" i="25"/>
  <c r="H231" i="25"/>
  <c r="H232" i="25"/>
  <c r="H233" i="25"/>
  <c r="H234" i="25"/>
  <c r="H235" i="25"/>
  <c r="H236" i="25"/>
  <c r="H237" i="25"/>
  <c r="H238" i="25"/>
  <c r="H239" i="25"/>
  <c r="H240" i="25"/>
  <c r="H241" i="25"/>
  <c r="H242" i="25"/>
  <c r="H243" i="25"/>
  <c r="H244" i="25"/>
  <c r="H245" i="25"/>
  <c r="H246" i="25"/>
  <c r="H247" i="25"/>
  <c r="H248" i="25"/>
  <c r="H249" i="25"/>
  <c r="H250" i="25"/>
  <c r="H251" i="25"/>
  <c r="H252" i="25"/>
  <c r="H253" i="25"/>
  <c r="H254" i="25"/>
  <c r="H255" i="25"/>
  <c r="H256" i="25"/>
  <c r="H257" i="25"/>
  <c r="H258" i="25"/>
  <c r="H259" i="25"/>
  <c r="H260" i="25"/>
  <c r="H261" i="25"/>
  <c r="H262" i="25"/>
  <c r="H263" i="25"/>
  <c r="H264" i="25"/>
  <c r="H265" i="25"/>
  <c r="H266" i="25"/>
  <c r="H267" i="25"/>
  <c r="H268" i="25"/>
  <c r="H269" i="25"/>
  <c r="H270" i="25"/>
  <c r="H271" i="25"/>
  <c r="H272" i="25"/>
  <c r="H273" i="25"/>
  <c r="H274" i="25"/>
  <c r="H275" i="25"/>
  <c r="H276" i="25"/>
  <c r="H277" i="25"/>
  <c r="H278" i="25"/>
  <c r="H279" i="25"/>
  <c r="H280" i="25"/>
  <c r="H281" i="25"/>
  <c r="H282" i="25"/>
  <c r="H283" i="25"/>
  <c r="H284" i="25"/>
  <c r="H285" i="25"/>
  <c r="H286" i="25"/>
  <c r="H287" i="25"/>
  <c r="H288" i="25"/>
  <c r="H289" i="25"/>
  <c r="H290" i="25"/>
  <c r="H291" i="25"/>
  <c r="H292" i="25"/>
  <c r="H293" i="25"/>
  <c r="H294" i="25"/>
  <c r="H295" i="25"/>
  <c r="H296" i="25"/>
  <c r="H297" i="25"/>
  <c r="H298" i="25"/>
  <c r="H299" i="25"/>
  <c r="H300" i="25"/>
  <c r="H301" i="25"/>
  <c r="H302" i="25"/>
  <c r="H303" i="25"/>
  <c r="H304" i="25"/>
  <c r="H305" i="25"/>
  <c r="H306" i="25"/>
  <c r="H307" i="25"/>
  <c r="H308" i="25"/>
  <c r="H309" i="25"/>
  <c r="H310" i="25"/>
  <c r="H311" i="25"/>
  <c r="H312" i="25"/>
  <c r="H313" i="25"/>
  <c r="H314" i="25"/>
  <c r="H315" i="25"/>
  <c r="H316" i="25"/>
  <c r="H317" i="25"/>
  <c r="H318" i="25"/>
  <c r="H319" i="25"/>
  <c r="H320" i="25"/>
  <c r="H321" i="25"/>
  <c r="H322" i="25"/>
  <c r="H323" i="25"/>
  <c r="H324" i="25"/>
  <c r="H325" i="25"/>
  <c r="H326" i="25"/>
  <c r="H327" i="25"/>
  <c r="H328" i="25"/>
  <c r="H329" i="25"/>
  <c r="H330" i="25"/>
  <c r="H331" i="25"/>
  <c r="H332" i="25"/>
  <c r="H333" i="25"/>
  <c r="H334" i="25"/>
  <c r="H335" i="25"/>
  <c r="H336" i="25"/>
  <c r="H337" i="25"/>
  <c r="H338" i="25"/>
  <c r="H339" i="25"/>
  <c r="H340" i="25"/>
  <c r="H341" i="25"/>
  <c r="H342" i="25"/>
  <c r="H343" i="25"/>
  <c r="H344" i="25"/>
  <c r="H345" i="25"/>
  <c r="H346" i="25"/>
  <c r="H347" i="25"/>
  <c r="H348" i="25"/>
  <c r="H349" i="25"/>
  <c r="H350" i="25"/>
  <c r="H351" i="25"/>
  <c r="H352" i="25"/>
  <c r="H353" i="25"/>
  <c r="H354" i="25"/>
  <c r="H355" i="25"/>
  <c r="H356" i="25"/>
  <c r="H357" i="25"/>
  <c r="H358" i="25"/>
  <c r="H359" i="25"/>
  <c r="H360" i="25"/>
  <c r="H361" i="25"/>
  <c r="H362" i="25"/>
  <c r="H363" i="25"/>
  <c r="H364" i="25"/>
  <c r="H365" i="25"/>
  <c r="H366" i="25"/>
  <c r="H367" i="25"/>
  <c r="H368" i="25"/>
  <c r="H369" i="25"/>
  <c r="H370" i="25"/>
  <c r="H371" i="25"/>
  <c r="H372" i="25"/>
  <c r="H373" i="25"/>
  <c r="H374" i="25"/>
  <c r="H375" i="25"/>
  <c r="H376" i="25"/>
  <c r="H377" i="25"/>
  <c r="H378" i="25"/>
  <c r="H379" i="25"/>
  <c r="H380" i="25"/>
  <c r="H381" i="25"/>
  <c r="H382" i="25"/>
  <c r="H383" i="25"/>
  <c r="H384" i="25"/>
  <c r="H385" i="25"/>
  <c r="H386" i="25"/>
  <c r="H387" i="25"/>
  <c r="H388" i="25"/>
  <c r="H389" i="25"/>
  <c r="H390" i="25"/>
  <c r="H391" i="25"/>
  <c r="H392" i="25"/>
  <c r="H393" i="25"/>
  <c r="H394" i="25"/>
  <c r="H395" i="25"/>
  <c r="H396" i="25"/>
  <c r="H397" i="25"/>
  <c r="H398" i="25"/>
  <c r="H399" i="25"/>
  <c r="H400" i="25"/>
  <c r="H401" i="25"/>
  <c r="H402" i="25"/>
  <c r="H403" i="25"/>
  <c r="H404" i="25"/>
  <c r="H405" i="25"/>
  <c r="H406" i="25"/>
  <c r="H407" i="25"/>
  <c r="H408" i="25"/>
  <c r="H409" i="25"/>
  <c r="H410" i="25"/>
  <c r="H411" i="25"/>
  <c r="H412" i="25"/>
  <c r="H413" i="25"/>
  <c r="H414" i="25"/>
  <c r="H415" i="25"/>
  <c r="H416" i="25"/>
  <c r="H417" i="25"/>
  <c r="H418" i="25"/>
  <c r="H419" i="25"/>
  <c r="H420" i="25"/>
  <c r="H421" i="25"/>
  <c r="H422" i="25"/>
  <c r="H423" i="25"/>
  <c r="H424" i="25"/>
  <c r="H425" i="25"/>
  <c r="H426" i="25"/>
  <c r="H427" i="25"/>
  <c r="H428" i="25"/>
  <c r="H429" i="25"/>
  <c r="H430" i="25"/>
  <c r="H431" i="25"/>
  <c r="H432" i="25"/>
  <c r="H433" i="25"/>
  <c r="H434" i="25"/>
  <c r="H435" i="25"/>
  <c r="H436" i="25"/>
  <c r="H437" i="25"/>
  <c r="H438" i="25"/>
  <c r="H439" i="25"/>
  <c r="H440" i="25"/>
  <c r="H441" i="25"/>
  <c r="H442" i="25"/>
  <c r="H443" i="25"/>
  <c r="H444" i="25"/>
  <c r="H445" i="25"/>
  <c r="H446" i="25"/>
  <c r="H447" i="25"/>
  <c r="H448" i="25"/>
  <c r="H449" i="25"/>
  <c r="H450" i="25"/>
  <c r="H451" i="25"/>
  <c r="H452" i="25"/>
  <c r="H453" i="25"/>
  <c r="H454" i="25"/>
  <c r="H455" i="25"/>
  <c r="H456" i="25"/>
  <c r="H457" i="25"/>
  <c r="H458" i="25"/>
  <c r="H459" i="25"/>
  <c r="H460" i="25"/>
  <c r="H461" i="25"/>
  <c r="H462" i="25"/>
  <c r="H463" i="25"/>
  <c r="H464" i="25"/>
  <c r="H465" i="25"/>
  <c r="H466" i="25"/>
  <c r="H467" i="25"/>
  <c r="H468" i="25"/>
  <c r="H469" i="25"/>
  <c r="H470" i="25"/>
  <c r="H471" i="25"/>
  <c r="H472" i="25"/>
  <c r="H75" i="25"/>
  <c r="BH75" i="19" s="1"/>
  <c r="H74" i="25"/>
  <c r="BH74" i="19" s="1"/>
  <c r="H73" i="25"/>
  <c r="F64" i="20"/>
  <c r="D33" i="20" l="1"/>
  <c r="F33" i="20" s="1"/>
  <c r="BC10" i="19"/>
  <c r="BK76" i="19" l="1"/>
  <c r="BK77" i="19"/>
  <c r="BK78" i="19"/>
  <c r="BK79" i="19"/>
  <c r="BK80" i="19"/>
  <c r="BK81" i="19"/>
  <c r="BK82" i="19"/>
  <c r="BK83" i="19"/>
  <c r="BK84" i="19"/>
  <c r="BK85" i="19"/>
  <c r="BK86" i="19"/>
  <c r="BK87" i="19"/>
  <c r="BK88" i="19"/>
  <c r="BK89" i="19"/>
  <c r="BK90" i="19"/>
  <c r="BK91" i="19"/>
  <c r="BK92" i="19"/>
  <c r="BK93" i="19"/>
  <c r="BK94" i="19"/>
  <c r="BK95" i="19"/>
  <c r="BK96" i="19"/>
  <c r="BK97" i="19"/>
  <c r="BK98" i="19"/>
  <c r="BK99" i="19"/>
  <c r="BK100" i="19"/>
  <c r="BK101" i="19"/>
  <c r="BK102" i="19"/>
  <c r="BK103" i="19"/>
  <c r="BK104" i="19"/>
  <c r="BK105" i="19"/>
  <c r="BK106" i="19"/>
  <c r="BK107" i="19"/>
  <c r="BK108" i="19"/>
  <c r="BK109" i="19"/>
  <c r="BK110" i="19"/>
  <c r="BK111" i="19"/>
  <c r="BK112" i="19"/>
  <c r="BK113" i="19"/>
  <c r="BK114" i="19"/>
  <c r="BK115" i="19"/>
  <c r="BK116" i="19"/>
  <c r="BK117" i="19"/>
  <c r="BK118" i="19"/>
  <c r="BK119" i="19"/>
  <c r="BK120" i="19"/>
  <c r="BK121" i="19"/>
  <c r="BK122" i="19"/>
  <c r="BK123" i="19"/>
  <c r="BK124" i="19"/>
  <c r="BK125" i="19"/>
  <c r="BK126" i="19"/>
  <c r="BK127" i="19"/>
  <c r="BK128" i="19"/>
  <c r="BK129" i="19"/>
  <c r="BK130" i="19"/>
  <c r="BK131" i="19"/>
  <c r="BK132" i="19"/>
  <c r="BK133" i="19"/>
  <c r="BK134" i="19"/>
  <c r="BK135" i="19"/>
  <c r="BK136" i="19"/>
  <c r="BK137" i="19"/>
  <c r="BK138" i="19"/>
  <c r="BK139" i="19"/>
  <c r="BK140" i="19"/>
  <c r="BK141" i="19"/>
  <c r="BK142" i="19"/>
  <c r="BK143" i="19"/>
  <c r="BK144" i="19"/>
  <c r="BK145" i="19"/>
  <c r="BK146" i="19"/>
  <c r="BK147" i="19"/>
  <c r="BK148" i="19"/>
  <c r="BK149" i="19"/>
  <c r="BK150" i="19"/>
  <c r="BK151" i="19"/>
  <c r="BK152" i="19"/>
  <c r="BK153" i="19"/>
  <c r="BK154" i="19"/>
  <c r="BK155" i="19"/>
  <c r="BK156" i="19"/>
  <c r="BK157" i="19"/>
  <c r="BK158" i="19"/>
  <c r="BK159" i="19"/>
  <c r="BK160" i="19"/>
  <c r="BK161" i="19"/>
  <c r="BK162" i="19"/>
  <c r="BK163" i="19"/>
  <c r="BK164" i="19"/>
  <c r="BK165" i="19"/>
  <c r="BK166" i="19"/>
  <c r="BK167" i="19"/>
  <c r="BK168" i="19"/>
  <c r="BK169" i="19"/>
  <c r="BK170" i="19"/>
  <c r="BK171" i="19"/>
  <c r="BK172" i="19"/>
  <c r="BK173" i="19"/>
  <c r="BK174" i="19"/>
  <c r="BK175" i="19"/>
  <c r="BK176" i="19"/>
  <c r="BK177" i="19"/>
  <c r="BK178" i="19"/>
  <c r="BK179" i="19"/>
  <c r="BK180" i="19"/>
  <c r="BK181" i="19"/>
  <c r="BK182" i="19"/>
  <c r="BK183" i="19"/>
  <c r="BK184" i="19"/>
  <c r="BK185" i="19"/>
  <c r="BK186" i="19"/>
  <c r="BK187" i="19"/>
  <c r="BK188" i="19"/>
  <c r="BK189" i="19"/>
  <c r="BK190" i="19"/>
  <c r="BK191" i="19"/>
  <c r="BK192" i="19"/>
  <c r="BK193" i="19"/>
  <c r="BK194" i="19"/>
  <c r="BK195" i="19"/>
  <c r="BK196" i="19"/>
  <c r="BK197" i="19"/>
  <c r="BK198" i="19"/>
  <c r="BK199" i="19"/>
  <c r="BK200" i="19"/>
  <c r="BK201" i="19"/>
  <c r="BK202" i="19"/>
  <c r="BK203" i="19"/>
  <c r="BK204" i="19"/>
  <c r="BK205" i="19"/>
  <c r="BK206" i="19"/>
  <c r="BK207" i="19"/>
  <c r="BK208" i="19"/>
  <c r="BK209" i="19"/>
  <c r="BK210" i="19"/>
  <c r="BK211" i="19"/>
  <c r="BK212" i="19"/>
  <c r="BK213" i="19"/>
  <c r="BK214" i="19"/>
  <c r="BK215" i="19"/>
  <c r="BK216" i="19"/>
  <c r="BK217" i="19"/>
  <c r="BK218" i="19"/>
  <c r="BK219" i="19"/>
  <c r="BK220" i="19"/>
  <c r="BK221" i="19"/>
  <c r="BK222" i="19"/>
  <c r="BK223" i="19"/>
  <c r="BK224" i="19"/>
  <c r="BK225" i="19"/>
  <c r="BK226" i="19"/>
  <c r="BK227" i="19"/>
  <c r="BK228" i="19"/>
  <c r="BK229" i="19"/>
  <c r="BK230" i="19"/>
  <c r="BK231" i="19"/>
  <c r="BK232" i="19"/>
  <c r="BK233" i="19"/>
  <c r="BK234" i="19"/>
  <c r="BK235" i="19"/>
  <c r="BK236" i="19"/>
  <c r="BK237" i="19"/>
  <c r="BK238" i="19"/>
  <c r="BK239" i="19"/>
  <c r="BK240" i="19"/>
  <c r="BK241" i="19"/>
  <c r="BK242" i="19"/>
  <c r="BK243" i="19"/>
  <c r="BK244" i="19"/>
  <c r="BK245" i="19"/>
  <c r="BK246" i="19"/>
  <c r="BK247" i="19"/>
  <c r="BK248" i="19"/>
  <c r="BK249" i="19"/>
  <c r="BK250" i="19"/>
  <c r="BK251" i="19"/>
  <c r="BK252" i="19"/>
  <c r="BK253" i="19"/>
  <c r="BK254" i="19"/>
  <c r="BK255" i="19"/>
  <c r="BK256" i="19"/>
  <c r="BK257" i="19"/>
  <c r="BK258" i="19"/>
  <c r="BK259" i="19"/>
  <c r="BK260" i="19"/>
  <c r="BK261" i="19"/>
  <c r="BK262" i="19"/>
  <c r="BK263" i="19"/>
  <c r="BK264" i="19"/>
  <c r="BK265" i="19"/>
  <c r="BK266" i="19"/>
  <c r="BK267" i="19"/>
  <c r="BK268" i="19"/>
  <c r="BK269" i="19"/>
  <c r="BK270" i="19"/>
  <c r="BK271" i="19"/>
  <c r="BK272" i="19"/>
  <c r="BK273" i="19"/>
  <c r="BK274" i="19"/>
  <c r="BK275" i="19"/>
  <c r="BK276" i="19"/>
  <c r="BK277" i="19"/>
  <c r="BK278" i="19"/>
  <c r="BK279" i="19"/>
  <c r="BK280" i="19"/>
  <c r="BK281" i="19"/>
  <c r="BK282" i="19"/>
  <c r="BK283" i="19"/>
  <c r="BK284" i="19"/>
  <c r="BK285" i="19"/>
  <c r="BK286" i="19"/>
  <c r="BK287" i="19"/>
  <c r="BK288" i="19"/>
  <c r="BK289" i="19"/>
  <c r="BK290" i="19"/>
  <c r="BK291" i="19"/>
  <c r="BK292" i="19"/>
  <c r="BK293" i="19"/>
  <c r="BK294" i="19"/>
  <c r="BK295" i="19"/>
  <c r="BK296" i="19"/>
  <c r="BK297" i="19"/>
  <c r="BK298" i="19"/>
  <c r="BK299" i="19"/>
  <c r="BK300" i="19"/>
  <c r="BK301" i="19"/>
  <c r="BK302" i="19"/>
  <c r="BK303" i="19"/>
  <c r="BK304" i="19"/>
  <c r="BK305" i="19"/>
  <c r="BK306" i="19"/>
  <c r="BK307" i="19"/>
  <c r="BK308" i="19"/>
  <c r="BK309" i="19"/>
  <c r="BK310" i="19"/>
  <c r="BK311" i="19"/>
  <c r="BK312" i="19"/>
  <c r="BK313" i="19"/>
  <c r="BK314" i="19"/>
  <c r="BK315" i="19"/>
  <c r="BK316" i="19"/>
  <c r="BK317" i="19"/>
  <c r="BK318" i="19"/>
  <c r="BK319" i="19"/>
  <c r="BK320" i="19"/>
  <c r="BK321" i="19"/>
  <c r="BK322" i="19"/>
  <c r="BK323" i="19"/>
  <c r="BK324" i="19"/>
  <c r="BK325" i="19"/>
  <c r="BK326" i="19"/>
  <c r="BK327" i="19"/>
  <c r="BK328" i="19"/>
  <c r="BK329" i="19"/>
  <c r="BK330" i="19"/>
  <c r="BK331" i="19"/>
  <c r="BK332" i="19"/>
  <c r="BK333" i="19"/>
  <c r="BK334" i="19"/>
  <c r="BK335" i="19"/>
  <c r="BK336" i="19"/>
  <c r="BK337" i="19"/>
  <c r="BK338" i="19"/>
  <c r="BK339" i="19"/>
  <c r="BK340" i="19"/>
  <c r="BK341" i="19"/>
  <c r="BK342" i="19"/>
  <c r="BK343" i="19"/>
  <c r="BK344" i="19"/>
  <c r="BK345" i="19"/>
  <c r="BK346" i="19"/>
  <c r="BK347" i="19"/>
  <c r="BK348" i="19"/>
  <c r="BK349" i="19"/>
  <c r="BK350" i="19"/>
  <c r="BK351" i="19"/>
  <c r="BK352" i="19"/>
  <c r="BK353" i="19"/>
  <c r="BK354" i="19"/>
  <c r="BK355" i="19"/>
  <c r="BK356" i="19"/>
  <c r="BK357" i="19"/>
  <c r="BK358" i="19"/>
  <c r="BK359" i="19"/>
  <c r="BK360" i="19"/>
  <c r="BK361" i="19"/>
  <c r="BK362" i="19"/>
  <c r="BK363" i="19"/>
  <c r="BK364" i="19"/>
  <c r="BK365" i="19"/>
  <c r="BK366" i="19"/>
  <c r="BK367" i="19"/>
  <c r="BK368" i="19"/>
  <c r="BK369" i="19"/>
  <c r="BK370" i="19"/>
  <c r="BK371" i="19"/>
  <c r="BK372" i="19"/>
  <c r="BK373" i="19"/>
  <c r="BK374" i="19"/>
  <c r="BK375" i="19"/>
  <c r="BK376" i="19"/>
  <c r="BK377" i="19"/>
  <c r="BK378" i="19"/>
  <c r="BK379" i="19"/>
  <c r="BK380" i="19"/>
  <c r="BK381" i="19"/>
  <c r="BK382" i="19"/>
  <c r="BK383" i="19"/>
  <c r="BK384" i="19"/>
  <c r="BK385" i="19"/>
  <c r="BK386" i="19"/>
  <c r="BK387" i="19"/>
  <c r="BK388" i="19"/>
  <c r="BK389" i="19"/>
  <c r="BK390" i="19"/>
  <c r="BK391" i="19"/>
  <c r="BK392" i="19"/>
  <c r="BK393" i="19"/>
  <c r="BK394" i="19"/>
  <c r="BK395" i="19"/>
  <c r="BK396" i="19"/>
  <c r="BK397" i="19"/>
  <c r="BK398" i="19"/>
  <c r="BK399" i="19"/>
  <c r="BK400" i="19"/>
  <c r="BK401" i="19"/>
  <c r="BK402" i="19"/>
  <c r="BK403" i="19"/>
  <c r="BK404" i="19"/>
  <c r="BK405" i="19"/>
  <c r="BK406" i="19"/>
  <c r="BK407" i="19"/>
  <c r="BK408" i="19"/>
  <c r="BK409" i="19"/>
  <c r="BK410" i="19"/>
  <c r="BK411" i="19"/>
  <c r="BK412" i="19"/>
  <c r="BK413" i="19"/>
  <c r="BK414" i="19"/>
  <c r="BK415" i="19"/>
  <c r="BK416" i="19"/>
  <c r="BK417" i="19"/>
  <c r="BK418" i="19"/>
  <c r="BK419" i="19"/>
  <c r="BK420" i="19"/>
  <c r="BK421" i="19"/>
  <c r="BK422" i="19"/>
  <c r="BK423" i="19"/>
  <c r="BK424" i="19"/>
  <c r="BK425" i="19"/>
  <c r="BK426" i="19"/>
  <c r="BK427" i="19"/>
  <c r="BK428" i="19"/>
  <c r="BK429" i="19"/>
  <c r="BK430" i="19"/>
  <c r="BK431" i="19"/>
  <c r="BK432" i="19"/>
  <c r="BK433" i="19"/>
  <c r="BK434" i="19"/>
  <c r="BK435" i="19"/>
  <c r="BK436" i="19"/>
  <c r="BK437" i="19"/>
  <c r="BK438" i="19"/>
  <c r="BK439" i="19"/>
  <c r="BK440" i="19"/>
  <c r="BK441" i="19"/>
  <c r="BK442" i="19"/>
  <c r="BK443" i="19"/>
  <c r="BK444" i="19"/>
  <c r="BK445" i="19"/>
  <c r="BK446" i="19"/>
  <c r="BK447" i="19"/>
  <c r="BK448" i="19"/>
  <c r="BK449" i="19"/>
  <c r="BK450" i="19"/>
  <c r="BK451" i="19"/>
  <c r="BK452" i="19"/>
  <c r="BK453" i="19"/>
  <c r="BK454" i="19"/>
  <c r="BK455" i="19"/>
  <c r="BK456" i="19"/>
  <c r="BK457" i="19"/>
  <c r="BK458" i="19"/>
  <c r="BK459" i="19"/>
  <c r="BK460" i="19"/>
  <c r="BK461" i="19"/>
  <c r="BK462" i="19"/>
  <c r="BK463" i="19"/>
  <c r="BK464" i="19"/>
  <c r="BK465" i="19"/>
  <c r="BK466" i="19"/>
  <c r="BK467" i="19"/>
  <c r="BK468" i="19"/>
  <c r="BK469" i="19"/>
  <c r="BK470" i="19"/>
  <c r="BK471" i="19"/>
  <c r="BK472" i="19"/>
  <c r="BK75" i="19"/>
  <c r="BK74" i="19"/>
  <c r="BK73" i="19"/>
  <c r="BJ73" i="19"/>
  <c r="AF76" i="25"/>
  <c r="AF77" i="25"/>
  <c r="AF78" i="25"/>
  <c r="AF79" i="25"/>
  <c r="AF80" i="25"/>
  <c r="AF81" i="25"/>
  <c r="AF82" i="25"/>
  <c r="AF83" i="25"/>
  <c r="AF84" i="25"/>
  <c r="AF85" i="25"/>
  <c r="AF86" i="25"/>
  <c r="AF87" i="25"/>
  <c r="AF88" i="25"/>
  <c r="AF89" i="25"/>
  <c r="AF90" i="25"/>
  <c r="AF91" i="25"/>
  <c r="AF92" i="25"/>
  <c r="AF93" i="25"/>
  <c r="AF94" i="25"/>
  <c r="AF95" i="25"/>
  <c r="AF96" i="25"/>
  <c r="AF97" i="25"/>
  <c r="AF98" i="25"/>
  <c r="AF99" i="25"/>
  <c r="AF100" i="25"/>
  <c r="AF101" i="25"/>
  <c r="AF102" i="25"/>
  <c r="AF103" i="25"/>
  <c r="AF104" i="25"/>
  <c r="AF105" i="25"/>
  <c r="AF106" i="25"/>
  <c r="AF107" i="25"/>
  <c r="AF108" i="25"/>
  <c r="AF109" i="25"/>
  <c r="AF110" i="25"/>
  <c r="AF111" i="25"/>
  <c r="AF112" i="25"/>
  <c r="AF113" i="25"/>
  <c r="AF114" i="25"/>
  <c r="AF115" i="25"/>
  <c r="AF116" i="25"/>
  <c r="AF117" i="25"/>
  <c r="AF118" i="25"/>
  <c r="AF119" i="25"/>
  <c r="AF120" i="25"/>
  <c r="AF121" i="25"/>
  <c r="AF122" i="25"/>
  <c r="AF123" i="25"/>
  <c r="AF124" i="25"/>
  <c r="AF125" i="25"/>
  <c r="AF126" i="25"/>
  <c r="AF127" i="25"/>
  <c r="AF128" i="25"/>
  <c r="AF129" i="25"/>
  <c r="AF130" i="25"/>
  <c r="AF131" i="25"/>
  <c r="AF132" i="25"/>
  <c r="AF133" i="25"/>
  <c r="AF134" i="25"/>
  <c r="AF135" i="25"/>
  <c r="AF136" i="25"/>
  <c r="AF137" i="25"/>
  <c r="AF138" i="25"/>
  <c r="AF139" i="25"/>
  <c r="AF140" i="25"/>
  <c r="AF141" i="25"/>
  <c r="AF142" i="25"/>
  <c r="AF143" i="25"/>
  <c r="AF144" i="25"/>
  <c r="AF145" i="25"/>
  <c r="AF146" i="25"/>
  <c r="AF147" i="25"/>
  <c r="AF148" i="25"/>
  <c r="AF149" i="25"/>
  <c r="AF150" i="25"/>
  <c r="AF151" i="25"/>
  <c r="AF152" i="25"/>
  <c r="AF153" i="25"/>
  <c r="AF154" i="25"/>
  <c r="AF155" i="25"/>
  <c r="AF156" i="25"/>
  <c r="AF157" i="25"/>
  <c r="AF158" i="25"/>
  <c r="AF159" i="25"/>
  <c r="AF160" i="25"/>
  <c r="AF161" i="25"/>
  <c r="AF162" i="25"/>
  <c r="AF163" i="25"/>
  <c r="AF164" i="25"/>
  <c r="AF165" i="25"/>
  <c r="AF166" i="25"/>
  <c r="AF167" i="25"/>
  <c r="AF168" i="25"/>
  <c r="AF169" i="25"/>
  <c r="AF170" i="25"/>
  <c r="AF171" i="25"/>
  <c r="AF172" i="25"/>
  <c r="AF173" i="25"/>
  <c r="AF174" i="25"/>
  <c r="AF175" i="25"/>
  <c r="AF176" i="25"/>
  <c r="AF177" i="25"/>
  <c r="AF178" i="25"/>
  <c r="AF179" i="25"/>
  <c r="AF180" i="25"/>
  <c r="AF181" i="25"/>
  <c r="AF182" i="25"/>
  <c r="AF183" i="25"/>
  <c r="AF184" i="25"/>
  <c r="AF185" i="25"/>
  <c r="AF186" i="25"/>
  <c r="AF187" i="25"/>
  <c r="AF188" i="25"/>
  <c r="AF189" i="25"/>
  <c r="AF190" i="25"/>
  <c r="AF191" i="25"/>
  <c r="AF192" i="25"/>
  <c r="AF193" i="25"/>
  <c r="AF194" i="25"/>
  <c r="AF195" i="25"/>
  <c r="AF196" i="25"/>
  <c r="AF197" i="25"/>
  <c r="AF198" i="25"/>
  <c r="AF199" i="25"/>
  <c r="AF200" i="25"/>
  <c r="AF201" i="25"/>
  <c r="AF202" i="25"/>
  <c r="AF203" i="25"/>
  <c r="AF204" i="25"/>
  <c r="AF205" i="25"/>
  <c r="AF206" i="25"/>
  <c r="AF207" i="25"/>
  <c r="AF208" i="25"/>
  <c r="AF209" i="25"/>
  <c r="AF210" i="25"/>
  <c r="AF211" i="25"/>
  <c r="AF212" i="25"/>
  <c r="AF213" i="25"/>
  <c r="AF214" i="25"/>
  <c r="AF215" i="25"/>
  <c r="AF216" i="25"/>
  <c r="AF217" i="25"/>
  <c r="AF218" i="25"/>
  <c r="AF219" i="25"/>
  <c r="AF220" i="25"/>
  <c r="AF221" i="25"/>
  <c r="AF222" i="25"/>
  <c r="AF223" i="25"/>
  <c r="AF224" i="25"/>
  <c r="AF225" i="25"/>
  <c r="AF226" i="25"/>
  <c r="AF227" i="25"/>
  <c r="AF228" i="25"/>
  <c r="AF229" i="25"/>
  <c r="AF230" i="25"/>
  <c r="AF231" i="25"/>
  <c r="AF232" i="25"/>
  <c r="AF233" i="25"/>
  <c r="AF234" i="25"/>
  <c r="AF235" i="25"/>
  <c r="AF236" i="25"/>
  <c r="AF237" i="25"/>
  <c r="AF238" i="25"/>
  <c r="AF239" i="25"/>
  <c r="AF240" i="25"/>
  <c r="AF241" i="25"/>
  <c r="AF242" i="25"/>
  <c r="AF243" i="25"/>
  <c r="AF244" i="25"/>
  <c r="AF245" i="25"/>
  <c r="AF246" i="25"/>
  <c r="AF247" i="25"/>
  <c r="AF248" i="25"/>
  <c r="AF249" i="25"/>
  <c r="AF250" i="25"/>
  <c r="AF251" i="25"/>
  <c r="AF252" i="25"/>
  <c r="AF253" i="25"/>
  <c r="AF254" i="25"/>
  <c r="AF255" i="25"/>
  <c r="AF256" i="25"/>
  <c r="AF257" i="25"/>
  <c r="AF258" i="25"/>
  <c r="AF259" i="25"/>
  <c r="AF260" i="25"/>
  <c r="AF261" i="25"/>
  <c r="AF262" i="25"/>
  <c r="AF263" i="25"/>
  <c r="AF264" i="25"/>
  <c r="AF265" i="25"/>
  <c r="AF266" i="25"/>
  <c r="AF267" i="25"/>
  <c r="AF268" i="25"/>
  <c r="AF269" i="25"/>
  <c r="AF270" i="25"/>
  <c r="AF271" i="25"/>
  <c r="AF272" i="25"/>
  <c r="AF273" i="25"/>
  <c r="AF274" i="25"/>
  <c r="AF275" i="25"/>
  <c r="AF276" i="25"/>
  <c r="AF277" i="25"/>
  <c r="AF278" i="25"/>
  <c r="AF279" i="25"/>
  <c r="AF280" i="25"/>
  <c r="AF281" i="25"/>
  <c r="AF282" i="25"/>
  <c r="AF283" i="25"/>
  <c r="AF284" i="25"/>
  <c r="AF285" i="25"/>
  <c r="AF286" i="25"/>
  <c r="AF287" i="25"/>
  <c r="AF288" i="25"/>
  <c r="AF289" i="25"/>
  <c r="AF290" i="25"/>
  <c r="AF291" i="25"/>
  <c r="AF292" i="25"/>
  <c r="AF293" i="25"/>
  <c r="AF294" i="25"/>
  <c r="AF295" i="25"/>
  <c r="AF296" i="25"/>
  <c r="AF297" i="25"/>
  <c r="AF298" i="25"/>
  <c r="AF299" i="25"/>
  <c r="AF300" i="25"/>
  <c r="AF301" i="25"/>
  <c r="AF302" i="25"/>
  <c r="AF303" i="25"/>
  <c r="AF304" i="25"/>
  <c r="AF305" i="25"/>
  <c r="AF306" i="25"/>
  <c r="AF307" i="25"/>
  <c r="AF308" i="25"/>
  <c r="AF309" i="25"/>
  <c r="AF310" i="25"/>
  <c r="AF311" i="25"/>
  <c r="AF312" i="25"/>
  <c r="AF313" i="25"/>
  <c r="AF314" i="25"/>
  <c r="AF315" i="25"/>
  <c r="AF316" i="25"/>
  <c r="AF317" i="25"/>
  <c r="AF318" i="25"/>
  <c r="AF319" i="25"/>
  <c r="AF320" i="25"/>
  <c r="AF321" i="25"/>
  <c r="AF322" i="25"/>
  <c r="AF323" i="25"/>
  <c r="AF324" i="25"/>
  <c r="AF325" i="25"/>
  <c r="AF326" i="25"/>
  <c r="AF327" i="25"/>
  <c r="AF328" i="25"/>
  <c r="AF329" i="25"/>
  <c r="AF330" i="25"/>
  <c r="AF331" i="25"/>
  <c r="AF332" i="25"/>
  <c r="AF333" i="25"/>
  <c r="AF334" i="25"/>
  <c r="AF335" i="25"/>
  <c r="AF336" i="25"/>
  <c r="AF337" i="25"/>
  <c r="AF338" i="25"/>
  <c r="AF339" i="25"/>
  <c r="AF340" i="25"/>
  <c r="AF341" i="25"/>
  <c r="AF342" i="25"/>
  <c r="AF343" i="25"/>
  <c r="AF344" i="25"/>
  <c r="AF345" i="25"/>
  <c r="AF346" i="25"/>
  <c r="AF347" i="25"/>
  <c r="AF348" i="25"/>
  <c r="AF349" i="25"/>
  <c r="AF350" i="25"/>
  <c r="AF351" i="25"/>
  <c r="AF352" i="25"/>
  <c r="AF353" i="25"/>
  <c r="AF354" i="25"/>
  <c r="AF355" i="25"/>
  <c r="AF356" i="25"/>
  <c r="AF357" i="25"/>
  <c r="AF358" i="25"/>
  <c r="AF359" i="25"/>
  <c r="AF360" i="25"/>
  <c r="AF361" i="25"/>
  <c r="AF362" i="25"/>
  <c r="AF363" i="25"/>
  <c r="AF364" i="25"/>
  <c r="AF365" i="25"/>
  <c r="AF366" i="25"/>
  <c r="AF367" i="25"/>
  <c r="AF368" i="25"/>
  <c r="AF369" i="25"/>
  <c r="AF370" i="25"/>
  <c r="AF371" i="25"/>
  <c r="AF372" i="25"/>
  <c r="AF373" i="25"/>
  <c r="AF374" i="25"/>
  <c r="AF375" i="25"/>
  <c r="AF376" i="25"/>
  <c r="AF377" i="25"/>
  <c r="AF378" i="25"/>
  <c r="AF379" i="25"/>
  <c r="AF380" i="25"/>
  <c r="AF381" i="25"/>
  <c r="AF382" i="25"/>
  <c r="AF383" i="25"/>
  <c r="AF384" i="25"/>
  <c r="AF385" i="25"/>
  <c r="AF386" i="25"/>
  <c r="AF387" i="25"/>
  <c r="AF388" i="25"/>
  <c r="AF389" i="25"/>
  <c r="AF390" i="25"/>
  <c r="AF391" i="25"/>
  <c r="AF392" i="25"/>
  <c r="AF393" i="25"/>
  <c r="AF394" i="25"/>
  <c r="AF395" i="25"/>
  <c r="AF396" i="25"/>
  <c r="AF397" i="25"/>
  <c r="AF398" i="25"/>
  <c r="AF399" i="25"/>
  <c r="AF400" i="25"/>
  <c r="AF401" i="25"/>
  <c r="AF402" i="25"/>
  <c r="AF403" i="25"/>
  <c r="AF404" i="25"/>
  <c r="AF405" i="25"/>
  <c r="AF406" i="25"/>
  <c r="AF407" i="25"/>
  <c r="AF408" i="25"/>
  <c r="AF409" i="25"/>
  <c r="AF410" i="25"/>
  <c r="AF411" i="25"/>
  <c r="AF412" i="25"/>
  <c r="AF413" i="25"/>
  <c r="AF414" i="25"/>
  <c r="AF415" i="25"/>
  <c r="AF416" i="25"/>
  <c r="AF417" i="25"/>
  <c r="AF418" i="25"/>
  <c r="AF419" i="25"/>
  <c r="AF420" i="25"/>
  <c r="AF421" i="25"/>
  <c r="AF422" i="25"/>
  <c r="AF423" i="25"/>
  <c r="AF424" i="25"/>
  <c r="AF425" i="25"/>
  <c r="AF426" i="25"/>
  <c r="AF427" i="25"/>
  <c r="AF428" i="25"/>
  <c r="AF429" i="25"/>
  <c r="AF430" i="25"/>
  <c r="AF431" i="25"/>
  <c r="AF432" i="25"/>
  <c r="AF433" i="25"/>
  <c r="AF434" i="25"/>
  <c r="AF435" i="25"/>
  <c r="AF436" i="25"/>
  <c r="AF437" i="25"/>
  <c r="AF438" i="25"/>
  <c r="AF439" i="25"/>
  <c r="AF440" i="25"/>
  <c r="AF441" i="25"/>
  <c r="AF442" i="25"/>
  <c r="AF443" i="25"/>
  <c r="AF444" i="25"/>
  <c r="AF445" i="25"/>
  <c r="AF446" i="25"/>
  <c r="AF447" i="25"/>
  <c r="AF448" i="25"/>
  <c r="AF449" i="25"/>
  <c r="AF450" i="25"/>
  <c r="AF451" i="25"/>
  <c r="AF452" i="25"/>
  <c r="AF453" i="25"/>
  <c r="AF454" i="25"/>
  <c r="AF455" i="25"/>
  <c r="AF456" i="25"/>
  <c r="AF457" i="25"/>
  <c r="AF458" i="25"/>
  <c r="AF459" i="25"/>
  <c r="AF460" i="25"/>
  <c r="AF461" i="25"/>
  <c r="AF462" i="25"/>
  <c r="AF463" i="25"/>
  <c r="AF464" i="25"/>
  <c r="AF465" i="25"/>
  <c r="AF466" i="25"/>
  <c r="AF467" i="25"/>
  <c r="AF468" i="25"/>
  <c r="AF469" i="25"/>
  <c r="AF470" i="25"/>
  <c r="AF471" i="25"/>
  <c r="AF472" i="25"/>
  <c r="AF75" i="25"/>
  <c r="AF74" i="25"/>
  <c r="AF73" i="25"/>
  <c r="M73" i="25"/>
  <c r="D36" i="20" l="1"/>
  <c r="F36" i="20" s="1"/>
  <c r="B6" i="20"/>
  <c r="BC13" i="19"/>
  <c r="BE13" i="19"/>
  <c r="Q73" i="25"/>
  <c r="G3" i="21"/>
  <c r="CF76" i="19"/>
  <c r="CF77" i="19"/>
  <c r="CF78" i="19"/>
  <c r="CF79" i="19"/>
  <c r="CF80" i="19"/>
  <c r="CF81" i="19"/>
  <c r="CF82" i="19"/>
  <c r="CF83" i="19"/>
  <c r="CF84" i="19"/>
  <c r="CF85" i="19"/>
  <c r="CF86" i="19"/>
  <c r="CF87" i="19"/>
  <c r="CF88" i="19"/>
  <c r="CF89" i="19"/>
  <c r="CF90" i="19"/>
  <c r="CF91" i="19"/>
  <c r="CF92" i="19"/>
  <c r="CF93" i="19"/>
  <c r="CF94" i="19"/>
  <c r="CF95" i="19"/>
  <c r="CF96" i="19"/>
  <c r="CF97" i="19"/>
  <c r="CF98" i="19"/>
  <c r="CF99" i="19"/>
  <c r="CF100" i="19"/>
  <c r="CF101" i="19"/>
  <c r="CF102" i="19"/>
  <c r="CF103" i="19"/>
  <c r="CF104" i="19"/>
  <c r="CF105" i="19"/>
  <c r="CF106" i="19"/>
  <c r="CF107" i="19"/>
  <c r="CF108" i="19"/>
  <c r="CF109" i="19"/>
  <c r="CF110" i="19"/>
  <c r="CF111" i="19"/>
  <c r="CF112" i="19"/>
  <c r="CF113" i="19"/>
  <c r="CF114" i="19"/>
  <c r="CF115" i="19"/>
  <c r="CF116" i="19"/>
  <c r="CF117" i="19"/>
  <c r="CF118" i="19"/>
  <c r="CF119" i="19"/>
  <c r="CF120" i="19"/>
  <c r="CF121" i="19"/>
  <c r="CF122" i="19"/>
  <c r="CF123" i="19"/>
  <c r="CF124" i="19"/>
  <c r="CF125" i="19"/>
  <c r="CF126" i="19"/>
  <c r="CF127" i="19"/>
  <c r="CF128" i="19"/>
  <c r="CF129" i="19"/>
  <c r="CF130" i="19"/>
  <c r="CF131" i="19"/>
  <c r="CF132" i="19"/>
  <c r="CF133" i="19"/>
  <c r="CF134" i="19"/>
  <c r="CF135" i="19"/>
  <c r="CF136" i="19"/>
  <c r="CF137" i="19"/>
  <c r="CF138" i="19"/>
  <c r="CF139" i="19"/>
  <c r="CF140" i="19"/>
  <c r="CF141" i="19"/>
  <c r="CF142" i="19"/>
  <c r="CF143" i="19"/>
  <c r="CF144" i="19"/>
  <c r="CF145" i="19"/>
  <c r="CF146" i="19"/>
  <c r="CF147" i="19"/>
  <c r="CF148" i="19"/>
  <c r="CF149" i="19"/>
  <c r="CF150" i="19"/>
  <c r="CF151" i="19"/>
  <c r="CF152" i="19"/>
  <c r="CF153" i="19"/>
  <c r="CF154" i="19"/>
  <c r="CF155" i="19"/>
  <c r="CF156" i="19"/>
  <c r="CF157" i="19"/>
  <c r="CF158" i="19"/>
  <c r="CF159" i="19"/>
  <c r="CF160" i="19"/>
  <c r="CF161" i="19"/>
  <c r="CF162" i="19"/>
  <c r="CF163" i="19"/>
  <c r="CF164" i="19"/>
  <c r="CF165" i="19"/>
  <c r="CF166" i="19"/>
  <c r="CF167" i="19"/>
  <c r="CF168" i="19"/>
  <c r="CF169" i="19"/>
  <c r="CF170" i="19"/>
  <c r="CF171" i="19"/>
  <c r="CF172" i="19"/>
  <c r="CF173" i="19"/>
  <c r="CF174" i="19"/>
  <c r="CF175" i="19"/>
  <c r="CF176" i="19"/>
  <c r="CF177" i="19"/>
  <c r="CF178" i="19"/>
  <c r="CF179" i="19"/>
  <c r="CF180" i="19"/>
  <c r="CF181" i="19"/>
  <c r="CF182" i="19"/>
  <c r="CF183" i="19"/>
  <c r="CF184" i="19"/>
  <c r="CF185" i="19"/>
  <c r="CF186" i="19"/>
  <c r="CF187" i="19"/>
  <c r="CF188" i="19"/>
  <c r="CF189" i="19"/>
  <c r="CF190" i="19"/>
  <c r="CF191" i="19"/>
  <c r="CF192" i="19"/>
  <c r="CF193" i="19"/>
  <c r="CF194" i="19"/>
  <c r="CF195" i="19"/>
  <c r="CF196" i="19"/>
  <c r="CF197" i="19"/>
  <c r="CF198" i="19"/>
  <c r="CF199" i="19"/>
  <c r="CF200" i="19"/>
  <c r="CF201" i="19"/>
  <c r="CF202" i="19"/>
  <c r="CF203" i="19"/>
  <c r="CF204" i="19"/>
  <c r="CF205" i="19"/>
  <c r="CF206" i="19"/>
  <c r="CF207" i="19"/>
  <c r="CF208" i="19"/>
  <c r="CF209" i="19"/>
  <c r="CF210" i="19"/>
  <c r="CF211" i="19"/>
  <c r="CF212" i="19"/>
  <c r="CF213" i="19"/>
  <c r="CF214" i="19"/>
  <c r="CF215" i="19"/>
  <c r="CF216" i="19"/>
  <c r="CF217" i="19"/>
  <c r="CF218" i="19"/>
  <c r="CF219" i="19"/>
  <c r="CF220" i="19"/>
  <c r="CF221" i="19"/>
  <c r="CF222" i="19"/>
  <c r="CF223" i="19"/>
  <c r="CF224" i="19"/>
  <c r="CF225" i="19"/>
  <c r="CF226" i="19"/>
  <c r="CF227" i="19"/>
  <c r="CF228" i="19"/>
  <c r="CF229" i="19"/>
  <c r="CF230" i="19"/>
  <c r="CF231" i="19"/>
  <c r="CF232" i="19"/>
  <c r="CF233" i="19"/>
  <c r="CF234" i="19"/>
  <c r="CF235" i="19"/>
  <c r="CF236" i="19"/>
  <c r="CF237" i="19"/>
  <c r="CF238" i="19"/>
  <c r="CF239" i="19"/>
  <c r="CF240" i="19"/>
  <c r="CF241" i="19"/>
  <c r="CF242" i="19"/>
  <c r="CF243" i="19"/>
  <c r="CF244" i="19"/>
  <c r="CF245" i="19"/>
  <c r="CF246" i="19"/>
  <c r="CF247" i="19"/>
  <c r="CF248" i="19"/>
  <c r="CF249" i="19"/>
  <c r="CF250" i="19"/>
  <c r="CF251" i="19"/>
  <c r="CF252" i="19"/>
  <c r="CF253" i="19"/>
  <c r="CF254" i="19"/>
  <c r="CF255" i="19"/>
  <c r="CF256" i="19"/>
  <c r="CF257" i="19"/>
  <c r="CF258" i="19"/>
  <c r="CF259" i="19"/>
  <c r="CF260" i="19"/>
  <c r="CF261" i="19"/>
  <c r="CF262" i="19"/>
  <c r="CF263" i="19"/>
  <c r="CF264" i="19"/>
  <c r="CF265" i="19"/>
  <c r="CF266" i="19"/>
  <c r="CF267" i="19"/>
  <c r="CF268" i="19"/>
  <c r="CF269" i="19"/>
  <c r="CF270" i="19"/>
  <c r="CF271" i="19"/>
  <c r="CF272" i="19"/>
  <c r="CF273" i="19"/>
  <c r="CF274" i="19"/>
  <c r="CF275" i="19"/>
  <c r="CF276" i="19"/>
  <c r="CF277" i="19"/>
  <c r="CF278" i="19"/>
  <c r="CF279" i="19"/>
  <c r="CF280" i="19"/>
  <c r="CF281" i="19"/>
  <c r="CF282" i="19"/>
  <c r="CF283" i="19"/>
  <c r="CF284" i="19"/>
  <c r="CF285" i="19"/>
  <c r="CF286" i="19"/>
  <c r="CF287" i="19"/>
  <c r="CF288" i="19"/>
  <c r="CF289" i="19"/>
  <c r="CF290" i="19"/>
  <c r="CF291" i="19"/>
  <c r="CF292" i="19"/>
  <c r="CF293" i="19"/>
  <c r="CF294" i="19"/>
  <c r="CF295" i="19"/>
  <c r="CF296" i="19"/>
  <c r="CF297" i="19"/>
  <c r="CF298" i="19"/>
  <c r="CF299" i="19"/>
  <c r="CF300" i="19"/>
  <c r="CF301" i="19"/>
  <c r="CF302" i="19"/>
  <c r="CF303" i="19"/>
  <c r="CF304" i="19"/>
  <c r="CF305" i="19"/>
  <c r="CF306" i="19"/>
  <c r="CF307" i="19"/>
  <c r="CF308" i="19"/>
  <c r="CF309" i="19"/>
  <c r="CF310" i="19"/>
  <c r="CF311" i="19"/>
  <c r="CF312" i="19"/>
  <c r="CF313" i="19"/>
  <c r="CF314" i="19"/>
  <c r="CF315" i="19"/>
  <c r="CF316" i="19"/>
  <c r="CF317" i="19"/>
  <c r="CF318" i="19"/>
  <c r="CF319" i="19"/>
  <c r="CF320" i="19"/>
  <c r="CF321" i="19"/>
  <c r="CF322" i="19"/>
  <c r="CF323" i="19"/>
  <c r="CF324" i="19"/>
  <c r="CF325" i="19"/>
  <c r="CF326" i="19"/>
  <c r="CF327" i="19"/>
  <c r="CF328" i="19"/>
  <c r="CF329" i="19"/>
  <c r="CF330" i="19"/>
  <c r="CF331" i="19"/>
  <c r="CF332" i="19"/>
  <c r="CF333" i="19"/>
  <c r="CF334" i="19"/>
  <c r="CF335" i="19"/>
  <c r="CF336" i="19"/>
  <c r="CF337" i="19"/>
  <c r="CF338" i="19"/>
  <c r="CF339" i="19"/>
  <c r="CF340" i="19"/>
  <c r="CF341" i="19"/>
  <c r="CF342" i="19"/>
  <c r="CF343" i="19"/>
  <c r="CF344" i="19"/>
  <c r="CF345" i="19"/>
  <c r="CF346" i="19"/>
  <c r="CF347" i="19"/>
  <c r="CF348" i="19"/>
  <c r="CF349" i="19"/>
  <c r="CF350" i="19"/>
  <c r="CF351" i="19"/>
  <c r="CF352" i="19"/>
  <c r="CF353" i="19"/>
  <c r="CF354" i="19"/>
  <c r="CF355" i="19"/>
  <c r="CF356" i="19"/>
  <c r="CF357" i="19"/>
  <c r="CF358" i="19"/>
  <c r="CF359" i="19"/>
  <c r="CF360" i="19"/>
  <c r="CF361" i="19"/>
  <c r="CF362" i="19"/>
  <c r="CF363" i="19"/>
  <c r="CF364" i="19"/>
  <c r="CF365" i="19"/>
  <c r="CF366" i="19"/>
  <c r="CF367" i="19"/>
  <c r="CF368" i="19"/>
  <c r="CF369" i="19"/>
  <c r="CF370" i="19"/>
  <c r="CF371" i="19"/>
  <c r="CF372" i="19"/>
  <c r="CF373" i="19"/>
  <c r="CF374" i="19"/>
  <c r="CF375" i="19"/>
  <c r="CF376" i="19"/>
  <c r="CF377" i="19"/>
  <c r="CF378" i="19"/>
  <c r="CF379" i="19"/>
  <c r="CF380" i="19"/>
  <c r="CF381" i="19"/>
  <c r="CF382" i="19"/>
  <c r="CF383" i="19"/>
  <c r="CF384" i="19"/>
  <c r="CF385" i="19"/>
  <c r="CF386" i="19"/>
  <c r="CF387" i="19"/>
  <c r="CF388" i="19"/>
  <c r="CF389" i="19"/>
  <c r="CF390" i="19"/>
  <c r="CF391" i="19"/>
  <c r="CF392" i="19"/>
  <c r="CF393" i="19"/>
  <c r="CF394" i="19"/>
  <c r="CF395" i="19"/>
  <c r="CF396" i="19"/>
  <c r="CF397" i="19"/>
  <c r="CF398" i="19"/>
  <c r="CF399" i="19"/>
  <c r="CF400" i="19"/>
  <c r="CF401" i="19"/>
  <c r="CF402" i="19"/>
  <c r="CF403" i="19"/>
  <c r="CF404" i="19"/>
  <c r="CF405" i="19"/>
  <c r="CF406" i="19"/>
  <c r="CF407" i="19"/>
  <c r="CF408" i="19"/>
  <c r="CF409" i="19"/>
  <c r="CF410" i="19"/>
  <c r="CF411" i="19"/>
  <c r="CF412" i="19"/>
  <c r="CF413" i="19"/>
  <c r="CF414" i="19"/>
  <c r="CF415" i="19"/>
  <c r="CF416" i="19"/>
  <c r="CF417" i="19"/>
  <c r="CF418" i="19"/>
  <c r="CF419" i="19"/>
  <c r="CF420" i="19"/>
  <c r="CF421" i="19"/>
  <c r="CF422" i="19"/>
  <c r="CF423" i="19"/>
  <c r="CF424" i="19"/>
  <c r="CF425" i="19"/>
  <c r="CF426" i="19"/>
  <c r="CF427" i="19"/>
  <c r="CF428" i="19"/>
  <c r="CF429" i="19"/>
  <c r="CF430" i="19"/>
  <c r="CF431" i="19"/>
  <c r="CF432" i="19"/>
  <c r="CF433" i="19"/>
  <c r="CF434" i="19"/>
  <c r="CF435" i="19"/>
  <c r="CF436" i="19"/>
  <c r="CF437" i="19"/>
  <c r="CF438" i="19"/>
  <c r="CF439" i="19"/>
  <c r="CF440" i="19"/>
  <c r="CF441" i="19"/>
  <c r="CF442" i="19"/>
  <c r="CF443" i="19"/>
  <c r="CF444" i="19"/>
  <c r="CF445" i="19"/>
  <c r="CF446" i="19"/>
  <c r="CF447" i="19"/>
  <c r="CF448" i="19"/>
  <c r="CF449" i="19"/>
  <c r="CF450" i="19"/>
  <c r="CF451" i="19"/>
  <c r="CF452" i="19"/>
  <c r="CF453" i="19"/>
  <c r="CF454" i="19"/>
  <c r="CF455" i="19"/>
  <c r="CF456" i="19"/>
  <c r="CF457" i="19"/>
  <c r="CF458" i="19"/>
  <c r="CF459" i="19"/>
  <c r="CF460" i="19"/>
  <c r="CF461" i="19"/>
  <c r="CF462" i="19"/>
  <c r="CF463" i="19"/>
  <c r="CF464" i="19"/>
  <c r="CF465" i="19"/>
  <c r="CF466" i="19"/>
  <c r="CF467" i="19"/>
  <c r="CF468" i="19"/>
  <c r="CF469" i="19"/>
  <c r="CF470" i="19"/>
  <c r="CF471" i="19"/>
  <c r="CF472" i="19"/>
  <c r="CE76" i="19"/>
  <c r="CE77" i="19"/>
  <c r="CE78" i="19"/>
  <c r="CE79" i="19"/>
  <c r="CE80" i="19"/>
  <c r="CE81" i="19"/>
  <c r="CE82" i="19"/>
  <c r="CE83" i="19"/>
  <c r="CE84" i="19"/>
  <c r="CE85" i="19"/>
  <c r="CE86" i="19"/>
  <c r="CE87" i="19"/>
  <c r="CE88" i="19"/>
  <c r="CE89" i="19"/>
  <c r="CE90" i="19"/>
  <c r="CE91" i="19"/>
  <c r="CE92" i="19"/>
  <c r="CE93" i="19"/>
  <c r="CE94" i="19"/>
  <c r="CE95" i="19"/>
  <c r="CE96" i="19"/>
  <c r="CE97" i="19"/>
  <c r="CE98" i="19"/>
  <c r="CE99" i="19"/>
  <c r="CE100" i="19"/>
  <c r="CE101" i="19"/>
  <c r="CE102" i="19"/>
  <c r="CE103" i="19"/>
  <c r="CE104" i="19"/>
  <c r="CE105" i="19"/>
  <c r="CE106" i="19"/>
  <c r="CE107" i="19"/>
  <c r="CE108" i="19"/>
  <c r="CE109" i="19"/>
  <c r="CE110" i="19"/>
  <c r="CE111" i="19"/>
  <c r="CE112" i="19"/>
  <c r="CE113" i="19"/>
  <c r="CE114" i="19"/>
  <c r="CE115" i="19"/>
  <c r="CE116" i="19"/>
  <c r="CE117" i="19"/>
  <c r="CE118" i="19"/>
  <c r="CE119" i="19"/>
  <c r="CE120" i="19"/>
  <c r="CE121" i="19"/>
  <c r="CE122" i="19"/>
  <c r="CE123" i="19"/>
  <c r="CE124" i="19"/>
  <c r="CE125" i="19"/>
  <c r="CE126" i="19"/>
  <c r="CE127" i="19"/>
  <c r="CE128" i="19"/>
  <c r="CE129" i="19"/>
  <c r="CE130" i="19"/>
  <c r="CE131" i="19"/>
  <c r="CE132" i="19"/>
  <c r="CE133" i="19"/>
  <c r="CE134" i="19"/>
  <c r="CE135" i="19"/>
  <c r="CE136" i="19"/>
  <c r="CE137" i="19"/>
  <c r="CE138" i="19"/>
  <c r="CE139" i="19"/>
  <c r="CE140" i="19"/>
  <c r="CE141" i="19"/>
  <c r="CE142" i="19"/>
  <c r="CE143" i="19"/>
  <c r="CE144" i="19"/>
  <c r="CE145" i="19"/>
  <c r="CE146" i="19"/>
  <c r="CE147" i="19"/>
  <c r="CE148" i="19"/>
  <c r="CE149" i="19"/>
  <c r="CE150" i="19"/>
  <c r="CE151" i="19"/>
  <c r="CE152" i="19"/>
  <c r="CE153" i="19"/>
  <c r="CE154" i="19"/>
  <c r="CE155" i="19"/>
  <c r="CE156" i="19"/>
  <c r="CE157" i="19"/>
  <c r="CE158" i="19"/>
  <c r="CE159" i="19"/>
  <c r="CE160" i="19"/>
  <c r="CE161" i="19"/>
  <c r="CE162" i="19"/>
  <c r="CE163" i="19"/>
  <c r="CE164" i="19"/>
  <c r="CE165" i="19"/>
  <c r="CE166" i="19"/>
  <c r="CE167" i="19"/>
  <c r="CE168" i="19"/>
  <c r="CE169" i="19"/>
  <c r="CE170" i="19"/>
  <c r="CE171" i="19"/>
  <c r="CE172" i="19"/>
  <c r="CE173" i="19"/>
  <c r="CE174" i="19"/>
  <c r="CE175" i="19"/>
  <c r="CE176" i="19"/>
  <c r="CE177" i="19"/>
  <c r="CE178" i="19"/>
  <c r="CE179" i="19"/>
  <c r="CE180" i="19"/>
  <c r="CE181" i="19"/>
  <c r="CE182" i="19"/>
  <c r="CE183" i="19"/>
  <c r="CE184" i="19"/>
  <c r="CE185" i="19"/>
  <c r="CE186" i="19"/>
  <c r="CE187" i="19"/>
  <c r="CE188" i="19"/>
  <c r="CE189" i="19"/>
  <c r="CE190" i="19"/>
  <c r="CE191" i="19"/>
  <c r="CE192" i="19"/>
  <c r="CE193" i="19"/>
  <c r="CE194" i="19"/>
  <c r="CE195" i="19"/>
  <c r="CE196" i="19"/>
  <c r="CE197" i="19"/>
  <c r="CE198" i="19"/>
  <c r="CE199" i="19"/>
  <c r="CE200" i="19"/>
  <c r="CE201" i="19"/>
  <c r="CE202" i="19"/>
  <c r="CE203" i="19"/>
  <c r="CE204" i="19"/>
  <c r="CE205" i="19"/>
  <c r="CE206" i="19"/>
  <c r="CE207" i="19"/>
  <c r="CE208" i="19"/>
  <c r="CE209" i="19"/>
  <c r="CE210" i="19"/>
  <c r="CE211" i="19"/>
  <c r="CE212" i="19"/>
  <c r="CE213" i="19"/>
  <c r="CE214" i="19"/>
  <c r="CE215" i="19"/>
  <c r="CE216" i="19"/>
  <c r="CE217" i="19"/>
  <c r="CE218" i="19"/>
  <c r="CE219" i="19"/>
  <c r="CE220" i="19"/>
  <c r="CE221" i="19"/>
  <c r="CE222" i="19"/>
  <c r="CE223" i="19"/>
  <c r="CE224" i="19"/>
  <c r="CE225" i="19"/>
  <c r="CE226" i="19"/>
  <c r="CE227" i="19"/>
  <c r="CE228" i="19"/>
  <c r="CE229" i="19"/>
  <c r="CE230" i="19"/>
  <c r="CE231" i="19"/>
  <c r="CE232" i="19"/>
  <c r="CE233" i="19"/>
  <c r="CE234" i="19"/>
  <c r="CE235" i="19"/>
  <c r="CE236" i="19"/>
  <c r="CE237" i="19"/>
  <c r="CE238" i="19"/>
  <c r="CE239" i="19"/>
  <c r="CE240" i="19"/>
  <c r="CE241" i="19"/>
  <c r="CE242" i="19"/>
  <c r="CE243" i="19"/>
  <c r="CE244" i="19"/>
  <c r="CE245" i="19"/>
  <c r="CE246" i="19"/>
  <c r="CE247" i="19"/>
  <c r="CE248" i="19"/>
  <c r="CE249" i="19"/>
  <c r="CE250" i="19"/>
  <c r="CE251" i="19"/>
  <c r="CE252" i="19"/>
  <c r="CE253" i="19"/>
  <c r="CE254" i="19"/>
  <c r="CE255" i="19"/>
  <c r="CE256" i="19"/>
  <c r="CE257" i="19"/>
  <c r="CE258" i="19"/>
  <c r="CE259" i="19"/>
  <c r="CE260" i="19"/>
  <c r="CE261" i="19"/>
  <c r="CE262" i="19"/>
  <c r="CE263" i="19"/>
  <c r="CE264" i="19"/>
  <c r="CE265" i="19"/>
  <c r="CE266" i="19"/>
  <c r="CE267" i="19"/>
  <c r="CE268" i="19"/>
  <c r="CE269" i="19"/>
  <c r="CE270" i="19"/>
  <c r="CE271" i="19"/>
  <c r="CE272" i="19"/>
  <c r="CE273" i="19"/>
  <c r="CE274" i="19"/>
  <c r="CE275" i="19"/>
  <c r="CE276" i="19"/>
  <c r="CE277" i="19"/>
  <c r="CE278" i="19"/>
  <c r="CE279" i="19"/>
  <c r="CE280" i="19"/>
  <c r="CE281" i="19"/>
  <c r="CE282" i="19"/>
  <c r="CE283" i="19"/>
  <c r="CE284" i="19"/>
  <c r="CE285" i="19"/>
  <c r="CE286" i="19"/>
  <c r="CE287" i="19"/>
  <c r="CE288" i="19"/>
  <c r="CE289" i="19"/>
  <c r="CE290" i="19"/>
  <c r="CE291" i="19"/>
  <c r="CE292" i="19"/>
  <c r="CE293" i="19"/>
  <c r="CE294" i="19"/>
  <c r="CE295" i="19"/>
  <c r="CE296" i="19"/>
  <c r="CE297" i="19"/>
  <c r="CE298" i="19"/>
  <c r="CE299" i="19"/>
  <c r="CE300" i="19"/>
  <c r="CE301" i="19"/>
  <c r="CE302" i="19"/>
  <c r="CE303" i="19"/>
  <c r="CE304" i="19"/>
  <c r="CE305" i="19"/>
  <c r="CE306" i="19"/>
  <c r="CE307" i="19"/>
  <c r="CE308" i="19"/>
  <c r="CE309" i="19"/>
  <c r="CE310" i="19"/>
  <c r="CE311" i="19"/>
  <c r="CE312" i="19"/>
  <c r="CE313" i="19"/>
  <c r="CE314" i="19"/>
  <c r="CE315" i="19"/>
  <c r="CE316" i="19"/>
  <c r="CE317" i="19"/>
  <c r="CE318" i="19"/>
  <c r="CE319" i="19"/>
  <c r="CE320" i="19"/>
  <c r="CE321" i="19"/>
  <c r="CE322" i="19"/>
  <c r="CE323" i="19"/>
  <c r="CE324" i="19"/>
  <c r="CE325" i="19"/>
  <c r="CE326" i="19"/>
  <c r="CE327" i="19"/>
  <c r="CE328" i="19"/>
  <c r="CE329" i="19"/>
  <c r="CE330" i="19"/>
  <c r="CE331" i="19"/>
  <c r="CE332" i="19"/>
  <c r="CE333" i="19"/>
  <c r="CE334" i="19"/>
  <c r="CE335" i="19"/>
  <c r="CE336" i="19"/>
  <c r="CE337" i="19"/>
  <c r="CE338" i="19"/>
  <c r="CE339" i="19"/>
  <c r="CE340" i="19"/>
  <c r="CE341" i="19"/>
  <c r="CE342" i="19"/>
  <c r="CE343" i="19"/>
  <c r="CE344" i="19"/>
  <c r="CE345" i="19"/>
  <c r="CE346" i="19"/>
  <c r="CE347" i="19"/>
  <c r="CE348" i="19"/>
  <c r="CE349" i="19"/>
  <c r="CE350" i="19"/>
  <c r="CE351" i="19"/>
  <c r="CE352" i="19"/>
  <c r="CE353" i="19"/>
  <c r="CE354" i="19"/>
  <c r="CE355" i="19"/>
  <c r="CE356" i="19"/>
  <c r="CE357" i="19"/>
  <c r="CE358" i="19"/>
  <c r="CE359" i="19"/>
  <c r="CE360" i="19"/>
  <c r="CE361" i="19"/>
  <c r="CE362" i="19"/>
  <c r="CE363" i="19"/>
  <c r="CE364" i="19"/>
  <c r="CE365" i="19"/>
  <c r="CE366" i="19"/>
  <c r="CE367" i="19"/>
  <c r="CE368" i="19"/>
  <c r="CE369" i="19"/>
  <c r="CE370" i="19"/>
  <c r="CE371" i="19"/>
  <c r="CE372" i="19"/>
  <c r="CE373" i="19"/>
  <c r="CE374" i="19"/>
  <c r="CE375" i="19"/>
  <c r="CE376" i="19"/>
  <c r="CE377" i="19"/>
  <c r="CE378" i="19"/>
  <c r="CE379" i="19"/>
  <c r="CE380" i="19"/>
  <c r="CE381" i="19"/>
  <c r="CE382" i="19"/>
  <c r="CE383" i="19"/>
  <c r="CE384" i="19"/>
  <c r="CE385" i="19"/>
  <c r="CE386" i="19"/>
  <c r="CE387" i="19"/>
  <c r="CE388" i="19"/>
  <c r="CE389" i="19"/>
  <c r="CE390" i="19"/>
  <c r="CE391" i="19"/>
  <c r="CE392" i="19"/>
  <c r="CE393" i="19"/>
  <c r="CE394" i="19"/>
  <c r="CE395" i="19"/>
  <c r="CE396" i="19"/>
  <c r="CE397" i="19"/>
  <c r="CE398" i="19"/>
  <c r="CE399" i="19"/>
  <c r="CE400" i="19"/>
  <c r="CE401" i="19"/>
  <c r="CE402" i="19"/>
  <c r="CE403" i="19"/>
  <c r="CE404" i="19"/>
  <c r="CE405" i="19"/>
  <c r="CE406" i="19"/>
  <c r="CE407" i="19"/>
  <c r="CE408" i="19"/>
  <c r="CE409" i="19"/>
  <c r="CE410" i="19"/>
  <c r="CE411" i="19"/>
  <c r="CE412" i="19"/>
  <c r="CE413" i="19"/>
  <c r="CE414" i="19"/>
  <c r="CE415" i="19"/>
  <c r="CE416" i="19"/>
  <c r="CE417" i="19"/>
  <c r="CE418" i="19"/>
  <c r="CE419" i="19"/>
  <c r="CE420" i="19"/>
  <c r="CE421" i="19"/>
  <c r="CE422" i="19"/>
  <c r="CE423" i="19"/>
  <c r="CE424" i="19"/>
  <c r="CE425" i="19"/>
  <c r="CE426" i="19"/>
  <c r="CE427" i="19"/>
  <c r="CE428" i="19"/>
  <c r="CE429" i="19"/>
  <c r="CE430" i="19"/>
  <c r="CE431" i="19"/>
  <c r="CE432" i="19"/>
  <c r="CE433" i="19"/>
  <c r="CE434" i="19"/>
  <c r="CE435" i="19"/>
  <c r="CE436" i="19"/>
  <c r="CE437" i="19"/>
  <c r="CE438" i="19"/>
  <c r="CE439" i="19"/>
  <c r="CE440" i="19"/>
  <c r="CE441" i="19"/>
  <c r="CE442" i="19"/>
  <c r="CE443" i="19"/>
  <c r="CE444" i="19"/>
  <c r="CE445" i="19"/>
  <c r="CE446" i="19"/>
  <c r="CE447" i="19"/>
  <c r="CE448" i="19"/>
  <c r="CE449" i="19"/>
  <c r="CE450" i="19"/>
  <c r="CE451" i="19"/>
  <c r="CE452" i="19"/>
  <c r="CE453" i="19"/>
  <c r="CE454" i="19"/>
  <c r="CE455" i="19"/>
  <c r="CE456" i="19"/>
  <c r="CE457" i="19"/>
  <c r="CE458" i="19"/>
  <c r="CE459" i="19"/>
  <c r="CE460" i="19"/>
  <c r="CE461" i="19"/>
  <c r="CE462" i="19"/>
  <c r="CE463" i="19"/>
  <c r="CE464" i="19"/>
  <c r="CE465" i="19"/>
  <c r="CE466" i="19"/>
  <c r="CE467" i="19"/>
  <c r="CE468" i="19"/>
  <c r="CE469" i="19"/>
  <c r="CE470" i="19"/>
  <c r="CE471" i="19"/>
  <c r="CE472" i="19"/>
  <c r="CD76" i="19" l="1"/>
  <c r="CD77" i="19"/>
  <c r="CD78" i="19"/>
  <c r="CD79" i="19"/>
  <c r="CD80" i="19"/>
  <c r="CD81" i="19"/>
  <c r="CD82" i="19"/>
  <c r="CD83" i="19"/>
  <c r="CD84" i="19"/>
  <c r="CD85" i="19"/>
  <c r="CD86" i="19"/>
  <c r="CD87" i="19"/>
  <c r="CD88" i="19"/>
  <c r="CD89" i="19"/>
  <c r="CD90" i="19"/>
  <c r="CD91" i="19"/>
  <c r="CD92" i="19"/>
  <c r="CD93" i="19"/>
  <c r="CD94" i="19"/>
  <c r="CD95" i="19"/>
  <c r="CD96" i="19"/>
  <c r="CD97" i="19"/>
  <c r="CD98" i="19"/>
  <c r="CD99" i="19"/>
  <c r="CD100" i="19"/>
  <c r="CD101" i="19"/>
  <c r="CD102" i="19"/>
  <c r="CD103" i="19"/>
  <c r="CD104" i="19"/>
  <c r="CD105" i="19"/>
  <c r="CD106" i="19"/>
  <c r="CD107" i="19"/>
  <c r="CD108" i="19"/>
  <c r="CD109" i="19"/>
  <c r="CD110" i="19"/>
  <c r="CD111" i="19"/>
  <c r="CD112" i="19"/>
  <c r="CD113" i="19"/>
  <c r="CD114" i="19"/>
  <c r="CD115" i="19"/>
  <c r="CD116" i="19"/>
  <c r="CD117" i="19"/>
  <c r="CD118" i="19"/>
  <c r="CD119" i="19"/>
  <c r="CD120" i="19"/>
  <c r="CD121" i="19"/>
  <c r="CD122" i="19"/>
  <c r="CD123" i="19"/>
  <c r="CD124" i="19"/>
  <c r="CD125" i="19"/>
  <c r="CD126" i="19"/>
  <c r="CD127" i="19"/>
  <c r="CD128" i="19"/>
  <c r="CD129" i="19"/>
  <c r="CD130" i="19"/>
  <c r="CD131" i="19"/>
  <c r="CD132" i="19"/>
  <c r="CD133" i="19"/>
  <c r="CD134" i="19"/>
  <c r="CD135" i="19"/>
  <c r="CD136" i="19"/>
  <c r="CD137" i="19"/>
  <c r="CD138" i="19"/>
  <c r="CD139" i="19"/>
  <c r="CD140" i="19"/>
  <c r="CD141" i="19"/>
  <c r="CD142" i="19"/>
  <c r="CD143" i="19"/>
  <c r="CD144" i="19"/>
  <c r="CD145" i="19"/>
  <c r="CD146" i="19"/>
  <c r="CD147" i="19"/>
  <c r="CD148" i="19"/>
  <c r="CD149" i="19"/>
  <c r="CD150" i="19"/>
  <c r="CD151" i="19"/>
  <c r="CD152" i="19"/>
  <c r="CD153" i="19"/>
  <c r="CD154" i="19"/>
  <c r="CD155" i="19"/>
  <c r="CD156" i="19"/>
  <c r="CD157" i="19"/>
  <c r="CD158" i="19"/>
  <c r="CD159" i="19"/>
  <c r="CD160" i="19"/>
  <c r="CD161" i="19"/>
  <c r="CD162" i="19"/>
  <c r="CD163" i="19"/>
  <c r="CD164" i="19"/>
  <c r="CD165" i="19"/>
  <c r="CD166" i="19"/>
  <c r="CD167" i="19"/>
  <c r="CD168" i="19"/>
  <c r="CD169" i="19"/>
  <c r="CD170" i="19"/>
  <c r="CD171" i="19"/>
  <c r="CD172" i="19"/>
  <c r="CD173" i="19"/>
  <c r="CD174" i="19"/>
  <c r="CD175" i="19"/>
  <c r="CD176" i="19"/>
  <c r="CD177" i="19"/>
  <c r="CD178" i="19"/>
  <c r="CD179" i="19"/>
  <c r="CD180" i="19"/>
  <c r="CD181" i="19"/>
  <c r="CD182" i="19"/>
  <c r="CD183" i="19"/>
  <c r="CD184" i="19"/>
  <c r="CD185" i="19"/>
  <c r="CD186" i="19"/>
  <c r="CD187" i="19"/>
  <c r="CD188" i="19"/>
  <c r="CD189" i="19"/>
  <c r="CD190" i="19"/>
  <c r="CD191" i="19"/>
  <c r="CD192" i="19"/>
  <c r="CD193" i="19"/>
  <c r="CD194" i="19"/>
  <c r="CD195" i="19"/>
  <c r="CD196" i="19"/>
  <c r="CD197" i="19"/>
  <c r="CD198" i="19"/>
  <c r="CD199" i="19"/>
  <c r="CD200" i="19"/>
  <c r="CD201" i="19"/>
  <c r="CD202" i="19"/>
  <c r="CD203" i="19"/>
  <c r="CD204" i="19"/>
  <c r="CD205" i="19"/>
  <c r="CD206" i="19"/>
  <c r="CD207" i="19"/>
  <c r="CD208" i="19"/>
  <c r="CD209" i="19"/>
  <c r="CD210" i="19"/>
  <c r="CD211" i="19"/>
  <c r="CD212" i="19"/>
  <c r="CD213" i="19"/>
  <c r="CD214" i="19"/>
  <c r="CD215" i="19"/>
  <c r="CD216" i="19"/>
  <c r="CD217" i="19"/>
  <c r="CD218" i="19"/>
  <c r="CD219" i="19"/>
  <c r="CD220" i="19"/>
  <c r="CD221" i="19"/>
  <c r="CD222" i="19"/>
  <c r="CD223" i="19"/>
  <c r="CD224" i="19"/>
  <c r="CD225" i="19"/>
  <c r="CD226" i="19"/>
  <c r="CD227" i="19"/>
  <c r="CD228" i="19"/>
  <c r="CD229" i="19"/>
  <c r="CD230" i="19"/>
  <c r="CD231" i="19"/>
  <c r="CD232" i="19"/>
  <c r="CD233" i="19"/>
  <c r="CD234" i="19"/>
  <c r="CD235" i="19"/>
  <c r="CD236" i="19"/>
  <c r="CD237" i="19"/>
  <c r="CD238" i="19"/>
  <c r="CD239" i="19"/>
  <c r="CD240" i="19"/>
  <c r="CD241" i="19"/>
  <c r="CD242" i="19"/>
  <c r="CD243" i="19"/>
  <c r="CD244" i="19"/>
  <c r="CD245" i="19"/>
  <c r="CD246" i="19"/>
  <c r="CD247" i="19"/>
  <c r="CD248" i="19"/>
  <c r="CD249" i="19"/>
  <c r="CD250" i="19"/>
  <c r="CD251" i="19"/>
  <c r="CD252" i="19"/>
  <c r="CD253" i="19"/>
  <c r="CD254" i="19"/>
  <c r="CD255" i="19"/>
  <c r="CD256" i="19"/>
  <c r="CD257" i="19"/>
  <c r="CD258" i="19"/>
  <c r="CD259" i="19"/>
  <c r="CD260" i="19"/>
  <c r="CD261" i="19"/>
  <c r="CD262" i="19"/>
  <c r="CD263" i="19"/>
  <c r="CD264" i="19"/>
  <c r="CD265" i="19"/>
  <c r="CD266" i="19"/>
  <c r="CD267" i="19"/>
  <c r="CD268" i="19"/>
  <c r="CD269" i="19"/>
  <c r="CD270" i="19"/>
  <c r="CD271" i="19"/>
  <c r="CD272" i="19"/>
  <c r="CD273" i="19"/>
  <c r="CD274" i="19"/>
  <c r="CD275" i="19"/>
  <c r="CD276" i="19"/>
  <c r="CD277" i="19"/>
  <c r="CD278" i="19"/>
  <c r="CD279" i="19"/>
  <c r="CD280" i="19"/>
  <c r="CD281" i="19"/>
  <c r="CD282" i="19"/>
  <c r="CD283" i="19"/>
  <c r="CD284" i="19"/>
  <c r="CD285" i="19"/>
  <c r="CD286" i="19"/>
  <c r="CD287" i="19"/>
  <c r="CD288" i="19"/>
  <c r="CD289" i="19"/>
  <c r="CD290" i="19"/>
  <c r="CD291" i="19"/>
  <c r="CD292" i="19"/>
  <c r="CD293" i="19"/>
  <c r="CD294" i="19"/>
  <c r="CD295" i="19"/>
  <c r="CD296" i="19"/>
  <c r="CD297" i="19"/>
  <c r="CD298" i="19"/>
  <c r="CD299" i="19"/>
  <c r="CD300" i="19"/>
  <c r="CD301" i="19"/>
  <c r="CD302" i="19"/>
  <c r="CD303" i="19"/>
  <c r="CD304" i="19"/>
  <c r="CD305" i="19"/>
  <c r="CD306" i="19"/>
  <c r="CD307" i="19"/>
  <c r="CD308" i="19"/>
  <c r="CD309" i="19"/>
  <c r="CD310" i="19"/>
  <c r="CD311" i="19"/>
  <c r="CD312" i="19"/>
  <c r="CD313" i="19"/>
  <c r="CD314" i="19"/>
  <c r="CD315" i="19"/>
  <c r="CD316" i="19"/>
  <c r="CD317" i="19"/>
  <c r="CD318" i="19"/>
  <c r="CD319" i="19"/>
  <c r="CD320" i="19"/>
  <c r="CD321" i="19"/>
  <c r="CD322" i="19"/>
  <c r="CD323" i="19"/>
  <c r="CD324" i="19"/>
  <c r="CD325" i="19"/>
  <c r="CD326" i="19"/>
  <c r="CD327" i="19"/>
  <c r="CD328" i="19"/>
  <c r="CD329" i="19"/>
  <c r="CD330" i="19"/>
  <c r="CD331" i="19"/>
  <c r="CD332" i="19"/>
  <c r="CD333" i="19"/>
  <c r="CD334" i="19"/>
  <c r="CD335" i="19"/>
  <c r="CD336" i="19"/>
  <c r="CD337" i="19"/>
  <c r="CD338" i="19"/>
  <c r="CD339" i="19"/>
  <c r="CD340" i="19"/>
  <c r="CD341" i="19"/>
  <c r="CD342" i="19"/>
  <c r="CD343" i="19"/>
  <c r="CD344" i="19"/>
  <c r="CD345" i="19"/>
  <c r="CD346" i="19"/>
  <c r="CD347" i="19"/>
  <c r="CD348" i="19"/>
  <c r="CD349" i="19"/>
  <c r="CD350" i="19"/>
  <c r="CD351" i="19"/>
  <c r="CD352" i="19"/>
  <c r="CD353" i="19"/>
  <c r="CD354" i="19"/>
  <c r="CD355" i="19"/>
  <c r="CD356" i="19"/>
  <c r="CD357" i="19"/>
  <c r="CD358" i="19"/>
  <c r="CD359" i="19"/>
  <c r="CD360" i="19"/>
  <c r="CD361" i="19"/>
  <c r="CD362" i="19"/>
  <c r="CD363" i="19"/>
  <c r="CD364" i="19"/>
  <c r="CD365" i="19"/>
  <c r="CD366" i="19"/>
  <c r="CD367" i="19"/>
  <c r="CD368" i="19"/>
  <c r="CD369" i="19"/>
  <c r="CD370" i="19"/>
  <c r="CD371" i="19"/>
  <c r="CD372" i="19"/>
  <c r="CD373" i="19"/>
  <c r="CD374" i="19"/>
  <c r="CD375" i="19"/>
  <c r="CD376" i="19"/>
  <c r="CD377" i="19"/>
  <c r="CD378" i="19"/>
  <c r="CD379" i="19"/>
  <c r="CD380" i="19"/>
  <c r="CD381" i="19"/>
  <c r="CD382" i="19"/>
  <c r="CD383" i="19"/>
  <c r="CD384" i="19"/>
  <c r="CD385" i="19"/>
  <c r="CD386" i="19"/>
  <c r="CD387" i="19"/>
  <c r="CD388" i="19"/>
  <c r="CD389" i="19"/>
  <c r="CD390" i="19"/>
  <c r="CD391" i="19"/>
  <c r="CD392" i="19"/>
  <c r="CD393" i="19"/>
  <c r="CD394" i="19"/>
  <c r="CD395" i="19"/>
  <c r="CD396" i="19"/>
  <c r="CD397" i="19"/>
  <c r="CD398" i="19"/>
  <c r="CD399" i="19"/>
  <c r="CD400" i="19"/>
  <c r="CD401" i="19"/>
  <c r="CD402" i="19"/>
  <c r="CD403" i="19"/>
  <c r="CD404" i="19"/>
  <c r="CD405" i="19"/>
  <c r="CD406" i="19"/>
  <c r="CD407" i="19"/>
  <c r="CD408" i="19"/>
  <c r="CD409" i="19"/>
  <c r="CD410" i="19"/>
  <c r="CD411" i="19"/>
  <c r="CD412" i="19"/>
  <c r="CD413" i="19"/>
  <c r="CD414" i="19"/>
  <c r="CD415" i="19"/>
  <c r="CD416" i="19"/>
  <c r="CD417" i="19"/>
  <c r="CD418" i="19"/>
  <c r="CD419" i="19"/>
  <c r="CD420" i="19"/>
  <c r="CD421" i="19"/>
  <c r="CD422" i="19"/>
  <c r="CD423" i="19"/>
  <c r="CD424" i="19"/>
  <c r="CD425" i="19"/>
  <c r="CD426" i="19"/>
  <c r="CD427" i="19"/>
  <c r="CD428" i="19"/>
  <c r="CD429" i="19"/>
  <c r="CD430" i="19"/>
  <c r="CD431" i="19"/>
  <c r="CD432" i="19"/>
  <c r="CD433" i="19"/>
  <c r="CD434" i="19"/>
  <c r="CD435" i="19"/>
  <c r="CD436" i="19"/>
  <c r="CD437" i="19"/>
  <c r="CD438" i="19"/>
  <c r="CD439" i="19"/>
  <c r="CD440" i="19"/>
  <c r="CD441" i="19"/>
  <c r="CD442" i="19"/>
  <c r="CD443" i="19"/>
  <c r="CD444" i="19"/>
  <c r="CD445" i="19"/>
  <c r="CD446" i="19"/>
  <c r="CD447" i="19"/>
  <c r="CD448" i="19"/>
  <c r="CD449" i="19"/>
  <c r="CD450" i="19"/>
  <c r="CD451" i="19"/>
  <c r="CD452" i="19"/>
  <c r="CD453" i="19"/>
  <c r="CD454" i="19"/>
  <c r="CD455" i="19"/>
  <c r="CD456" i="19"/>
  <c r="CD457" i="19"/>
  <c r="CD458" i="19"/>
  <c r="CD459" i="19"/>
  <c r="CD460" i="19"/>
  <c r="CD461" i="19"/>
  <c r="CD462" i="19"/>
  <c r="CD463" i="19"/>
  <c r="CD464" i="19"/>
  <c r="CD465" i="19"/>
  <c r="CD466" i="19"/>
  <c r="CD467" i="19"/>
  <c r="CD468" i="19"/>
  <c r="CD469" i="19"/>
  <c r="CD470" i="19"/>
  <c r="CD471" i="19"/>
  <c r="CD472" i="19"/>
  <c r="BZ76" i="19" l="1"/>
  <c r="BZ78" i="19"/>
  <c r="BZ80" i="19"/>
  <c r="BZ81" i="19"/>
  <c r="BZ82" i="19"/>
  <c r="BZ83" i="19"/>
  <c r="BZ84" i="19"/>
  <c r="BZ85" i="19"/>
  <c r="BZ86" i="19"/>
  <c r="BZ87" i="19"/>
  <c r="BZ88" i="19"/>
  <c r="BZ89" i="19"/>
  <c r="BZ90" i="19"/>
  <c r="BZ91" i="19"/>
  <c r="BZ92" i="19"/>
  <c r="BZ93" i="19"/>
  <c r="BZ94" i="19"/>
  <c r="BZ95" i="19"/>
  <c r="BZ96" i="19"/>
  <c r="BZ97" i="19"/>
  <c r="BZ98" i="19"/>
  <c r="BZ99" i="19"/>
  <c r="BZ100" i="19"/>
  <c r="BZ101" i="19"/>
  <c r="BZ102" i="19"/>
  <c r="BZ103" i="19"/>
  <c r="BZ104" i="19"/>
  <c r="BZ105" i="19"/>
  <c r="BZ106" i="19"/>
  <c r="BZ107" i="19"/>
  <c r="BZ108" i="19"/>
  <c r="BZ109" i="19"/>
  <c r="BZ110" i="19"/>
  <c r="BZ111" i="19"/>
  <c r="BZ112" i="19"/>
  <c r="BZ113" i="19"/>
  <c r="BZ114" i="19"/>
  <c r="BZ115" i="19"/>
  <c r="BZ116" i="19"/>
  <c r="BZ117" i="19"/>
  <c r="BZ118" i="19"/>
  <c r="BZ119" i="19"/>
  <c r="BZ120" i="19"/>
  <c r="BZ121" i="19"/>
  <c r="BZ122" i="19"/>
  <c r="BZ123" i="19"/>
  <c r="BZ124" i="19"/>
  <c r="BZ125" i="19"/>
  <c r="BZ126" i="19"/>
  <c r="BZ127" i="19"/>
  <c r="BZ128" i="19"/>
  <c r="BZ129" i="19"/>
  <c r="BZ130" i="19"/>
  <c r="BZ131" i="19"/>
  <c r="BZ132" i="19"/>
  <c r="BZ133" i="19"/>
  <c r="BZ134" i="19"/>
  <c r="BZ135" i="19"/>
  <c r="BZ136" i="19"/>
  <c r="BZ137" i="19"/>
  <c r="BZ138" i="19"/>
  <c r="BZ139" i="19"/>
  <c r="BZ140" i="19"/>
  <c r="BZ141" i="19"/>
  <c r="BZ142" i="19"/>
  <c r="BZ143" i="19"/>
  <c r="BZ144" i="19"/>
  <c r="BZ145" i="19"/>
  <c r="BZ146" i="19"/>
  <c r="BZ147" i="19"/>
  <c r="BZ148" i="19"/>
  <c r="BZ149" i="19"/>
  <c r="BZ150" i="19"/>
  <c r="BZ151" i="19"/>
  <c r="BZ152" i="19"/>
  <c r="BZ153" i="19"/>
  <c r="BZ154" i="19"/>
  <c r="BZ155" i="19"/>
  <c r="BZ156" i="19"/>
  <c r="BZ157" i="19"/>
  <c r="BZ158" i="19"/>
  <c r="BZ159" i="19"/>
  <c r="BZ160" i="19"/>
  <c r="BZ161" i="19"/>
  <c r="BZ162" i="19"/>
  <c r="BZ163" i="19"/>
  <c r="BZ164" i="19"/>
  <c r="BZ165" i="19"/>
  <c r="BZ166" i="19"/>
  <c r="BZ167" i="19"/>
  <c r="BZ168" i="19"/>
  <c r="BZ169" i="19"/>
  <c r="BZ170" i="19"/>
  <c r="BZ171" i="19"/>
  <c r="BZ172" i="19"/>
  <c r="BZ173" i="19"/>
  <c r="BZ174" i="19"/>
  <c r="BZ175" i="19"/>
  <c r="BZ176" i="19"/>
  <c r="BZ177" i="19"/>
  <c r="BZ178" i="19"/>
  <c r="BZ179" i="19"/>
  <c r="BZ180" i="19"/>
  <c r="BZ181" i="19"/>
  <c r="BZ182" i="19"/>
  <c r="BZ183" i="19"/>
  <c r="BZ184" i="19"/>
  <c r="BZ185" i="19"/>
  <c r="BZ186" i="19"/>
  <c r="BZ187" i="19"/>
  <c r="BZ188" i="19"/>
  <c r="BZ189" i="19"/>
  <c r="BZ190" i="19"/>
  <c r="BZ191" i="19"/>
  <c r="BZ192" i="19"/>
  <c r="BZ193" i="19"/>
  <c r="BZ194" i="19"/>
  <c r="BZ195" i="19"/>
  <c r="BZ196" i="19"/>
  <c r="BZ197" i="19"/>
  <c r="BZ198" i="19"/>
  <c r="BZ199" i="19"/>
  <c r="BZ200" i="19"/>
  <c r="BZ201" i="19"/>
  <c r="BZ202" i="19"/>
  <c r="BZ203" i="19"/>
  <c r="BZ204" i="19"/>
  <c r="BZ205" i="19"/>
  <c r="BZ206" i="19"/>
  <c r="BZ207" i="19"/>
  <c r="BZ208" i="19"/>
  <c r="BZ209" i="19"/>
  <c r="BZ210" i="19"/>
  <c r="BZ211" i="19"/>
  <c r="BZ212" i="19"/>
  <c r="BZ213" i="19"/>
  <c r="BZ214" i="19"/>
  <c r="BZ215" i="19"/>
  <c r="BZ216" i="19"/>
  <c r="BZ217" i="19"/>
  <c r="BZ218" i="19"/>
  <c r="BZ219" i="19"/>
  <c r="BZ220" i="19"/>
  <c r="BZ221" i="19"/>
  <c r="BZ222" i="19"/>
  <c r="BZ223" i="19"/>
  <c r="BZ224" i="19"/>
  <c r="BZ225" i="19"/>
  <c r="BZ226" i="19"/>
  <c r="BZ227" i="19"/>
  <c r="BZ228" i="19"/>
  <c r="BZ229" i="19"/>
  <c r="BZ230" i="19"/>
  <c r="BZ231" i="19"/>
  <c r="BZ232" i="19"/>
  <c r="BZ233" i="19"/>
  <c r="BZ234" i="19"/>
  <c r="BZ235" i="19"/>
  <c r="BZ236" i="19"/>
  <c r="BZ237" i="19"/>
  <c r="BZ238" i="19"/>
  <c r="BZ239" i="19"/>
  <c r="BZ240" i="19"/>
  <c r="BZ241" i="19"/>
  <c r="BZ242" i="19"/>
  <c r="BZ243" i="19"/>
  <c r="BZ244" i="19"/>
  <c r="BZ245" i="19"/>
  <c r="BZ246" i="19"/>
  <c r="BZ247" i="19"/>
  <c r="BZ248" i="19"/>
  <c r="BZ249" i="19"/>
  <c r="BZ250" i="19"/>
  <c r="BZ251" i="19"/>
  <c r="BZ252" i="19"/>
  <c r="BZ253" i="19"/>
  <c r="BZ254" i="19"/>
  <c r="BZ255" i="19"/>
  <c r="BZ256" i="19"/>
  <c r="BZ257" i="19"/>
  <c r="BZ258" i="19"/>
  <c r="BZ259" i="19"/>
  <c r="BZ260" i="19"/>
  <c r="BZ261" i="19"/>
  <c r="BZ262" i="19"/>
  <c r="BZ263" i="19"/>
  <c r="BZ264" i="19"/>
  <c r="BZ265" i="19"/>
  <c r="BZ266" i="19"/>
  <c r="BZ267" i="19"/>
  <c r="BZ268" i="19"/>
  <c r="BZ269" i="19"/>
  <c r="BZ270" i="19"/>
  <c r="BZ271" i="19"/>
  <c r="BZ272" i="19"/>
  <c r="BZ273" i="19"/>
  <c r="BZ274" i="19"/>
  <c r="BZ275" i="19"/>
  <c r="BZ276" i="19"/>
  <c r="BZ277" i="19"/>
  <c r="BZ278" i="19"/>
  <c r="BZ279" i="19"/>
  <c r="BZ280" i="19"/>
  <c r="BZ281" i="19"/>
  <c r="BZ282" i="19"/>
  <c r="BZ283" i="19"/>
  <c r="BZ284" i="19"/>
  <c r="BZ285" i="19"/>
  <c r="BZ286" i="19"/>
  <c r="BZ287" i="19"/>
  <c r="BZ288" i="19"/>
  <c r="BZ289" i="19"/>
  <c r="BZ290" i="19"/>
  <c r="BZ291" i="19"/>
  <c r="BZ292" i="19"/>
  <c r="BZ293" i="19"/>
  <c r="BZ294" i="19"/>
  <c r="BZ295" i="19"/>
  <c r="BZ296" i="19"/>
  <c r="BZ297" i="19"/>
  <c r="BZ298" i="19"/>
  <c r="BZ299" i="19"/>
  <c r="BZ300" i="19"/>
  <c r="BZ301" i="19"/>
  <c r="BZ302" i="19"/>
  <c r="BZ303" i="19"/>
  <c r="BZ304" i="19"/>
  <c r="BZ305" i="19"/>
  <c r="BZ306" i="19"/>
  <c r="BZ307" i="19"/>
  <c r="BZ308" i="19"/>
  <c r="BZ309" i="19"/>
  <c r="BZ310" i="19"/>
  <c r="BZ311" i="19"/>
  <c r="BZ312" i="19"/>
  <c r="BZ313" i="19"/>
  <c r="BZ314" i="19"/>
  <c r="BZ315" i="19"/>
  <c r="BZ316" i="19"/>
  <c r="BZ317" i="19"/>
  <c r="BZ318" i="19"/>
  <c r="BZ319" i="19"/>
  <c r="BZ320" i="19"/>
  <c r="BZ321" i="19"/>
  <c r="BZ322" i="19"/>
  <c r="BZ323" i="19"/>
  <c r="BZ324" i="19"/>
  <c r="BZ325" i="19"/>
  <c r="BZ326" i="19"/>
  <c r="BZ327" i="19"/>
  <c r="BZ328" i="19"/>
  <c r="BZ329" i="19"/>
  <c r="BZ330" i="19"/>
  <c r="BZ331" i="19"/>
  <c r="BZ332" i="19"/>
  <c r="BZ333" i="19"/>
  <c r="BZ334" i="19"/>
  <c r="BZ335" i="19"/>
  <c r="BZ336" i="19"/>
  <c r="BZ337" i="19"/>
  <c r="BZ338" i="19"/>
  <c r="BZ339" i="19"/>
  <c r="BZ340" i="19"/>
  <c r="BZ341" i="19"/>
  <c r="BZ342" i="19"/>
  <c r="BZ343" i="19"/>
  <c r="BZ344" i="19"/>
  <c r="BZ345" i="19"/>
  <c r="BZ346" i="19"/>
  <c r="BZ347" i="19"/>
  <c r="BZ348" i="19"/>
  <c r="BZ349" i="19"/>
  <c r="BZ350" i="19"/>
  <c r="BZ351" i="19"/>
  <c r="BZ352" i="19"/>
  <c r="BZ353" i="19"/>
  <c r="BZ354" i="19"/>
  <c r="BZ355" i="19"/>
  <c r="BZ356" i="19"/>
  <c r="BZ357" i="19"/>
  <c r="BZ358" i="19"/>
  <c r="BZ359" i="19"/>
  <c r="BZ360" i="19"/>
  <c r="BZ361" i="19"/>
  <c r="BZ362" i="19"/>
  <c r="BZ363" i="19"/>
  <c r="BZ364" i="19"/>
  <c r="BZ365" i="19"/>
  <c r="BZ366" i="19"/>
  <c r="BZ367" i="19"/>
  <c r="BZ368" i="19"/>
  <c r="BZ369" i="19"/>
  <c r="BZ370" i="19"/>
  <c r="BZ371" i="19"/>
  <c r="BZ372" i="19"/>
  <c r="BZ373" i="19"/>
  <c r="BZ374" i="19"/>
  <c r="BZ375" i="19"/>
  <c r="BZ376" i="19"/>
  <c r="BZ377" i="19"/>
  <c r="BZ378" i="19"/>
  <c r="BZ379" i="19"/>
  <c r="BZ380" i="19"/>
  <c r="BZ381" i="19"/>
  <c r="BZ382" i="19"/>
  <c r="BZ383" i="19"/>
  <c r="BZ384" i="19"/>
  <c r="BZ385" i="19"/>
  <c r="BZ386" i="19"/>
  <c r="BZ387" i="19"/>
  <c r="BZ388" i="19"/>
  <c r="BZ389" i="19"/>
  <c r="BZ390" i="19"/>
  <c r="BZ391" i="19"/>
  <c r="BZ392" i="19"/>
  <c r="BZ393" i="19"/>
  <c r="BZ394" i="19"/>
  <c r="BZ395" i="19"/>
  <c r="BZ396" i="19"/>
  <c r="BZ397" i="19"/>
  <c r="BZ398" i="19"/>
  <c r="BZ399" i="19"/>
  <c r="BZ400" i="19"/>
  <c r="BZ401" i="19"/>
  <c r="BZ402" i="19"/>
  <c r="BZ403" i="19"/>
  <c r="BZ404" i="19"/>
  <c r="BZ405" i="19"/>
  <c r="BZ406" i="19"/>
  <c r="BZ407" i="19"/>
  <c r="BZ408" i="19"/>
  <c r="BZ409" i="19"/>
  <c r="BZ410" i="19"/>
  <c r="BZ411" i="19"/>
  <c r="BZ412" i="19"/>
  <c r="BZ413" i="19"/>
  <c r="BZ414" i="19"/>
  <c r="BZ415" i="19"/>
  <c r="BZ416" i="19"/>
  <c r="BZ417" i="19"/>
  <c r="BZ418" i="19"/>
  <c r="BZ419" i="19"/>
  <c r="BZ420" i="19"/>
  <c r="BZ421" i="19"/>
  <c r="BZ422" i="19"/>
  <c r="BZ423" i="19"/>
  <c r="BZ424" i="19"/>
  <c r="BZ425" i="19"/>
  <c r="BZ426" i="19"/>
  <c r="BZ427" i="19"/>
  <c r="BZ428" i="19"/>
  <c r="BZ429" i="19"/>
  <c r="BZ430" i="19"/>
  <c r="BZ431" i="19"/>
  <c r="BZ432" i="19"/>
  <c r="BZ433" i="19"/>
  <c r="BZ434" i="19"/>
  <c r="BZ435" i="19"/>
  <c r="BZ436" i="19"/>
  <c r="BZ437" i="19"/>
  <c r="BZ438" i="19"/>
  <c r="BZ439" i="19"/>
  <c r="BZ440" i="19"/>
  <c r="BZ441" i="19"/>
  <c r="BZ442" i="19"/>
  <c r="BZ443" i="19"/>
  <c r="BZ444" i="19"/>
  <c r="BZ445" i="19"/>
  <c r="BZ446" i="19"/>
  <c r="BZ447" i="19"/>
  <c r="BZ448" i="19"/>
  <c r="BZ449" i="19"/>
  <c r="BZ450" i="19"/>
  <c r="BZ451" i="19"/>
  <c r="BZ452" i="19"/>
  <c r="BZ453" i="19"/>
  <c r="BZ454" i="19"/>
  <c r="BZ455" i="19"/>
  <c r="BZ456" i="19"/>
  <c r="BZ457" i="19"/>
  <c r="BZ458" i="19"/>
  <c r="BZ459" i="19"/>
  <c r="BZ460" i="19"/>
  <c r="BZ461" i="19"/>
  <c r="BZ462" i="19"/>
  <c r="BZ463" i="19"/>
  <c r="BZ464" i="19"/>
  <c r="BZ465" i="19"/>
  <c r="BZ466" i="19"/>
  <c r="BZ467" i="19"/>
  <c r="BZ468" i="19"/>
  <c r="BZ469" i="19"/>
  <c r="BZ470" i="19"/>
  <c r="BZ471" i="19"/>
  <c r="BZ472" i="19"/>
  <c r="BZ75" i="19"/>
  <c r="B7" i="22" l="1"/>
  <c r="B8" i="22"/>
  <c r="B9" i="22"/>
  <c r="B10" i="22"/>
  <c r="B11" i="22"/>
  <c r="B12" i="22"/>
  <c r="B13" i="22"/>
  <c r="B14" i="22"/>
  <c r="B15" i="22"/>
  <c r="B16" i="22"/>
  <c r="B17" i="22"/>
  <c r="B18" i="22"/>
  <c r="B19" i="22"/>
  <c r="B20" i="22"/>
  <c r="B21" i="22"/>
  <c r="B22" i="22"/>
  <c r="B23" i="22"/>
  <c r="B24" i="22"/>
  <c r="B25" i="22"/>
  <c r="B26" i="22"/>
  <c r="B27" i="22"/>
  <c r="B28" i="22"/>
  <c r="B29" i="22"/>
  <c r="B30" i="22"/>
  <c r="B31" i="22"/>
  <c r="B32" i="22"/>
  <c r="B33" i="22"/>
  <c r="B34" i="22"/>
  <c r="B35" i="22"/>
  <c r="B36" i="22"/>
  <c r="B37" i="22"/>
  <c r="B38" i="22"/>
  <c r="B39" i="22"/>
  <c r="B40" i="22"/>
  <c r="B41" i="22"/>
  <c r="B42" i="22"/>
  <c r="B43" i="22"/>
  <c r="B44" i="22"/>
  <c r="B45" i="22"/>
  <c r="B46" i="22"/>
  <c r="B47" i="22"/>
  <c r="B48" i="22"/>
  <c r="B49" i="22"/>
  <c r="B50" i="22"/>
  <c r="B51" i="22"/>
  <c r="B52" i="22"/>
  <c r="B53" i="22"/>
  <c r="B54" i="22"/>
  <c r="B55" i="22"/>
  <c r="B56" i="22"/>
  <c r="B57" i="22"/>
  <c r="B58" i="22"/>
  <c r="B59" i="22"/>
  <c r="B60" i="22"/>
  <c r="B61" i="22"/>
  <c r="B62" i="22"/>
  <c r="B63" i="22"/>
  <c r="B64" i="22"/>
  <c r="B65" i="22"/>
  <c r="B66" i="22"/>
  <c r="B67" i="22"/>
  <c r="B68" i="22"/>
  <c r="B69" i="22"/>
  <c r="B70" i="22"/>
  <c r="B71" i="22"/>
  <c r="B72" i="22"/>
  <c r="B73" i="22"/>
  <c r="B74" i="22"/>
  <c r="B75" i="22"/>
  <c r="B76" i="22"/>
  <c r="B77" i="22"/>
  <c r="B78" i="22"/>
  <c r="B79" i="22"/>
  <c r="B80" i="22"/>
  <c r="B81" i="22"/>
  <c r="B82" i="22"/>
  <c r="B83" i="22"/>
  <c r="B84" i="22"/>
  <c r="B85" i="22"/>
  <c r="B86" i="22"/>
  <c r="B87" i="22"/>
  <c r="B88" i="22"/>
  <c r="B89" i="22"/>
  <c r="B90" i="22"/>
  <c r="B91" i="22"/>
  <c r="B92" i="22"/>
  <c r="B93" i="22"/>
  <c r="B94" i="22"/>
  <c r="B95" i="22"/>
  <c r="B96" i="22"/>
  <c r="B97" i="22"/>
  <c r="B98" i="22"/>
  <c r="B99" i="22"/>
  <c r="B100" i="22"/>
  <c r="B101" i="22"/>
  <c r="B102" i="22"/>
  <c r="B103" i="22"/>
  <c r="B104" i="22"/>
  <c r="B105" i="22"/>
  <c r="B106" i="22"/>
  <c r="B107" i="22"/>
  <c r="B108" i="22"/>
  <c r="B109" i="22"/>
  <c r="B110" i="22"/>
  <c r="B111" i="22"/>
  <c r="B112" i="22"/>
  <c r="B113" i="22"/>
  <c r="B114" i="22"/>
  <c r="B115" i="22"/>
  <c r="B116" i="22"/>
  <c r="B117" i="22"/>
  <c r="B118" i="22"/>
  <c r="B119" i="22"/>
  <c r="B120" i="22"/>
  <c r="B121" i="22"/>
  <c r="B122" i="22"/>
  <c r="B123" i="22"/>
  <c r="B124" i="22"/>
  <c r="B125" i="22"/>
  <c r="B126" i="22"/>
  <c r="B127" i="22"/>
  <c r="B128" i="22"/>
  <c r="B129" i="22"/>
  <c r="B130" i="22"/>
  <c r="B131" i="22"/>
  <c r="B132" i="22"/>
  <c r="B133" i="22"/>
  <c r="B134" i="22"/>
  <c r="B135" i="22"/>
  <c r="B136" i="22"/>
  <c r="B137" i="22"/>
  <c r="B138" i="22"/>
  <c r="B139" i="22"/>
  <c r="B140" i="22"/>
  <c r="B141" i="22"/>
  <c r="B142" i="22"/>
  <c r="B143" i="22"/>
  <c r="B144" i="22"/>
  <c r="B145" i="22"/>
  <c r="B146" i="22"/>
  <c r="B147" i="22"/>
  <c r="B148" i="22"/>
  <c r="B149" i="22"/>
  <c r="B150" i="22"/>
  <c r="B151" i="22"/>
  <c r="B152" i="22"/>
  <c r="B153" i="22"/>
  <c r="B154" i="22"/>
  <c r="B155" i="22"/>
  <c r="B156" i="22"/>
  <c r="B157" i="22"/>
  <c r="B158" i="22"/>
  <c r="B159" i="22"/>
  <c r="B160" i="22"/>
  <c r="B161" i="22"/>
  <c r="B162" i="22"/>
  <c r="B163" i="22"/>
  <c r="B164" i="22"/>
  <c r="B165" i="22"/>
  <c r="B166" i="22"/>
  <c r="B167" i="22"/>
  <c r="B168" i="22"/>
  <c r="B169" i="22"/>
  <c r="B170" i="22"/>
  <c r="B171" i="22"/>
  <c r="B172" i="22"/>
  <c r="B173" i="22"/>
  <c r="B174" i="22"/>
  <c r="B175" i="22"/>
  <c r="B176" i="22"/>
  <c r="B177" i="22"/>
  <c r="B178" i="22"/>
  <c r="B179" i="22"/>
  <c r="B180" i="22"/>
  <c r="B181" i="22"/>
  <c r="B182" i="22"/>
  <c r="B183" i="22"/>
  <c r="B184" i="22"/>
  <c r="B185" i="22"/>
  <c r="B186" i="22"/>
  <c r="B187" i="22"/>
  <c r="B188" i="22"/>
  <c r="B189" i="22"/>
  <c r="B190" i="22"/>
  <c r="B191" i="22"/>
  <c r="B192" i="22"/>
  <c r="B193" i="22"/>
  <c r="B194" i="22"/>
  <c r="B195" i="22"/>
  <c r="B196" i="22"/>
  <c r="B197" i="22"/>
  <c r="B198" i="22"/>
  <c r="B199" i="22"/>
  <c r="B200" i="22"/>
  <c r="B201" i="22"/>
  <c r="B202" i="22"/>
  <c r="B203" i="22"/>
  <c r="B204" i="22"/>
  <c r="B205" i="22"/>
  <c r="B206" i="22"/>
  <c r="B207" i="22"/>
  <c r="B208" i="22"/>
  <c r="B209" i="22"/>
  <c r="B210" i="22"/>
  <c r="B211" i="22"/>
  <c r="B212" i="22"/>
  <c r="B213" i="22"/>
  <c r="B214" i="22"/>
  <c r="B215" i="22"/>
  <c r="B216" i="22"/>
  <c r="B217" i="22"/>
  <c r="B218" i="22"/>
  <c r="B219" i="22"/>
  <c r="B220" i="22"/>
  <c r="B221" i="22"/>
  <c r="B222" i="22"/>
  <c r="B223" i="22"/>
  <c r="B224" i="22"/>
  <c r="B225" i="22"/>
  <c r="B226" i="22"/>
  <c r="B227" i="22"/>
  <c r="B228" i="22"/>
  <c r="B229" i="22"/>
  <c r="B230" i="22"/>
  <c r="B231" i="22"/>
  <c r="B232" i="22"/>
  <c r="B233" i="22"/>
  <c r="B234" i="22"/>
  <c r="B235" i="22"/>
  <c r="B236" i="22"/>
  <c r="B237" i="22"/>
  <c r="B238" i="22"/>
  <c r="B239" i="22"/>
  <c r="B240" i="22"/>
  <c r="B241" i="22"/>
  <c r="B242" i="22"/>
  <c r="B243" i="22"/>
  <c r="B244" i="22"/>
  <c r="B245" i="22"/>
  <c r="B246" i="22"/>
  <c r="B247" i="22"/>
  <c r="B248" i="22"/>
  <c r="B249" i="22"/>
  <c r="B250" i="22"/>
  <c r="B251" i="22"/>
  <c r="B252" i="22"/>
  <c r="B253" i="22"/>
  <c r="B254" i="22"/>
  <c r="B255" i="22"/>
  <c r="B256" i="22"/>
  <c r="B257" i="22"/>
  <c r="B258" i="22"/>
  <c r="B259" i="22"/>
  <c r="B260" i="22"/>
  <c r="B261" i="22"/>
  <c r="B262" i="22"/>
  <c r="B263" i="22"/>
  <c r="B264" i="22"/>
  <c r="B265" i="22"/>
  <c r="B266" i="22"/>
  <c r="B267" i="22"/>
  <c r="B268" i="22"/>
  <c r="B269" i="22"/>
  <c r="B270" i="22"/>
  <c r="B271" i="22"/>
  <c r="B272" i="22"/>
  <c r="B273" i="22"/>
  <c r="B274" i="22"/>
  <c r="B275" i="22"/>
  <c r="B276" i="22"/>
  <c r="B277" i="22"/>
  <c r="B278" i="22"/>
  <c r="B279" i="22"/>
  <c r="B280" i="22"/>
  <c r="B281" i="22"/>
  <c r="B282" i="22"/>
  <c r="B283" i="22"/>
  <c r="B284" i="22"/>
  <c r="B285" i="22"/>
  <c r="B286" i="22"/>
  <c r="B287" i="22"/>
  <c r="B288" i="22"/>
  <c r="B289" i="22"/>
  <c r="B290" i="22"/>
  <c r="B291" i="22"/>
  <c r="B292" i="22"/>
  <c r="B293" i="22"/>
  <c r="B294" i="22"/>
  <c r="B295" i="22"/>
  <c r="B296" i="22"/>
  <c r="B297" i="22"/>
  <c r="B298" i="22"/>
  <c r="B299" i="22"/>
  <c r="B300" i="22"/>
  <c r="B301" i="22"/>
  <c r="B302" i="22"/>
  <c r="B303" i="22"/>
  <c r="B304" i="22"/>
  <c r="B305" i="22"/>
  <c r="B306" i="22"/>
  <c r="B307" i="22"/>
  <c r="B308" i="22"/>
  <c r="B309" i="22"/>
  <c r="B310" i="22"/>
  <c r="B311" i="22"/>
  <c r="B312" i="22"/>
  <c r="B313" i="22"/>
  <c r="B314" i="22"/>
  <c r="B315" i="22"/>
  <c r="B316" i="22"/>
  <c r="B317" i="22"/>
  <c r="B318" i="22"/>
  <c r="B319" i="22"/>
  <c r="B320" i="22"/>
  <c r="B321" i="22"/>
  <c r="B322" i="22"/>
  <c r="B323" i="22"/>
  <c r="B324" i="22"/>
  <c r="B325" i="22"/>
  <c r="B326" i="22"/>
  <c r="B327" i="22"/>
  <c r="B328" i="22"/>
  <c r="B329" i="22"/>
  <c r="B330" i="22"/>
  <c r="B331" i="22"/>
  <c r="B332" i="22"/>
  <c r="B333" i="22"/>
  <c r="B334" i="22"/>
  <c r="B335" i="22"/>
  <c r="B336" i="22"/>
  <c r="B337" i="22"/>
  <c r="B338" i="22"/>
  <c r="B339" i="22"/>
  <c r="B340" i="22"/>
  <c r="B341" i="22"/>
  <c r="B342" i="22"/>
  <c r="B343" i="22"/>
  <c r="B344" i="22"/>
  <c r="B345" i="22"/>
  <c r="B346" i="22"/>
  <c r="B347" i="22"/>
  <c r="B348" i="22"/>
  <c r="B349" i="22"/>
  <c r="B350" i="22"/>
  <c r="B351" i="22"/>
  <c r="B352" i="22"/>
  <c r="B353" i="22"/>
  <c r="B354" i="22"/>
  <c r="B355" i="22"/>
  <c r="B356" i="22"/>
  <c r="B357" i="22"/>
  <c r="B358" i="22"/>
  <c r="B359" i="22"/>
  <c r="B360" i="22"/>
  <c r="B361" i="22"/>
  <c r="B362" i="22"/>
  <c r="B363" i="22"/>
  <c r="B364" i="22"/>
  <c r="B365" i="22"/>
  <c r="B366" i="22"/>
  <c r="B367" i="22"/>
  <c r="B368" i="22"/>
  <c r="B369" i="22"/>
  <c r="B370" i="22"/>
  <c r="B371" i="22"/>
  <c r="B372" i="22"/>
  <c r="B373" i="22"/>
  <c r="B374" i="22"/>
  <c r="B375" i="22"/>
  <c r="B376" i="22"/>
  <c r="B377" i="22"/>
  <c r="B378" i="22"/>
  <c r="B379" i="22"/>
  <c r="B380" i="22"/>
  <c r="B381" i="22"/>
  <c r="B382" i="22"/>
  <c r="B383" i="22"/>
  <c r="B384" i="22"/>
  <c r="B385" i="22"/>
  <c r="B386" i="22"/>
  <c r="B387" i="22"/>
  <c r="B388" i="22"/>
  <c r="B389" i="22"/>
  <c r="B390" i="22"/>
  <c r="B391" i="22"/>
  <c r="B392" i="22"/>
  <c r="B393" i="22"/>
  <c r="B394" i="22"/>
  <c r="B395" i="22"/>
  <c r="B396" i="22"/>
  <c r="B397" i="22"/>
  <c r="B398" i="22"/>
  <c r="B399" i="22"/>
  <c r="B400" i="22"/>
  <c r="B401" i="22"/>
  <c r="B402" i="22"/>
  <c r="B403" i="22"/>
  <c r="B404" i="22"/>
  <c r="B405" i="22"/>
  <c r="B6" i="22"/>
  <c r="CA100" i="19"/>
  <c r="CA101" i="19"/>
  <c r="CA102" i="19"/>
  <c r="CA103" i="19"/>
  <c r="CA104" i="19"/>
  <c r="CA105" i="19"/>
  <c r="CA106" i="19"/>
  <c r="CA107" i="19"/>
  <c r="CA108" i="19"/>
  <c r="CA109" i="19"/>
  <c r="CA110" i="19"/>
  <c r="CA111" i="19"/>
  <c r="CA112" i="19"/>
  <c r="CA113" i="19"/>
  <c r="CA114" i="19"/>
  <c r="CA115" i="19"/>
  <c r="CA116" i="19"/>
  <c r="CA117" i="19"/>
  <c r="CA118" i="19"/>
  <c r="CA119" i="19"/>
  <c r="CA120" i="19"/>
  <c r="CA121" i="19"/>
  <c r="CA122" i="19"/>
  <c r="CA123" i="19"/>
  <c r="CA124" i="19"/>
  <c r="CA125" i="19"/>
  <c r="CA126" i="19"/>
  <c r="CA127" i="19"/>
  <c r="CA128" i="19"/>
  <c r="CA129" i="19"/>
  <c r="CA130" i="19"/>
  <c r="CA131" i="19"/>
  <c r="CA132" i="19"/>
  <c r="CA133" i="19"/>
  <c r="CA134" i="19"/>
  <c r="CA135" i="19"/>
  <c r="CA136" i="19"/>
  <c r="CA137" i="19"/>
  <c r="CA138" i="19"/>
  <c r="CA139" i="19"/>
  <c r="CA140" i="19"/>
  <c r="CA141" i="19"/>
  <c r="CA142" i="19"/>
  <c r="CA143" i="19"/>
  <c r="CA144" i="19"/>
  <c r="CA145" i="19"/>
  <c r="CA146" i="19"/>
  <c r="CA147" i="19"/>
  <c r="CA148" i="19"/>
  <c r="CA149" i="19"/>
  <c r="CA150" i="19"/>
  <c r="CA151" i="19"/>
  <c r="CA152" i="19"/>
  <c r="CA153" i="19"/>
  <c r="CA154" i="19"/>
  <c r="CA155" i="19"/>
  <c r="CA156" i="19"/>
  <c r="CA157" i="19"/>
  <c r="CA158" i="19"/>
  <c r="CA159" i="19"/>
  <c r="CA160" i="19"/>
  <c r="CA161" i="19"/>
  <c r="CA162" i="19"/>
  <c r="CA163" i="19"/>
  <c r="CA164" i="19"/>
  <c r="CA165" i="19"/>
  <c r="CA166" i="19"/>
  <c r="CA167" i="19"/>
  <c r="CA168" i="19"/>
  <c r="CA169" i="19"/>
  <c r="CA170" i="19"/>
  <c r="CA171" i="19"/>
  <c r="CA172" i="19"/>
  <c r="CA173" i="19"/>
  <c r="CA174" i="19"/>
  <c r="CA175" i="19"/>
  <c r="CA176" i="19"/>
  <c r="CA177" i="19"/>
  <c r="CA178" i="19"/>
  <c r="CA179" i="19"/>
  <c r="CA180" i="19"/>
  <c r="CA181" i="19"/>
  <c r="CA182" i="19"/>
  <c r="CA183" i="19"/>
  <c r="CA184" i="19"/>
  <c r="CA185" i="19"/>
  <c r="CA186" i="19"/>
  <c r="CA187" i="19"/>
  <c r="CA188" i="19"/>
  <c r="CA189" i="19"/>
  <c r="CA190" i="19"/>
  <c r="CA191" i="19"/>
  <c r="CA192" i="19"/>
  <c r="CA193" i="19"/>
  <c r="CA194" i="19"/>
  <c r="CA195" i="19"/>
  <c r="CA196" i="19"/>
  <c r="CA197" i="19"/>
  <c r="CA198" i="19"/>
  <c r="CA199" i="19"/>
  <c r="CA200" i="19"/>
  <c r="CA201" i="19"/>
  <c r="CA202" i="19"/>
  <c r="CA203" i="19"/>
  <c r="CA204" i="19"/>
  <c r="CA205" i="19"/>
  <c r="CA206" i="19"/>
  <c r="CA207" i="19"/>
  <c r="CA208" i="19"/>
  <c r="CA209" i="19"/>
  <c r="CA210" i="19"/>
  <c r="CA211" i="19"/>
  <c r="CA212" i="19"/>
  <c r="CA213" i="19"/>
  <c r="CA214" i="19"/>
  <c r="CA215" i="19"/>
  <c r="CA216" i="19"/>
  <c r="CA217" i="19"/>
  <c r="CA218" i="19"/>
  <c r="CA219" i="19"/>
  <c r="CA220" i="19"/>
  <c r="CA221" i="19"/>
  <c r="CA222" i="19"/>
  <c r="CA223" i="19"/>
  <c r="CA224" i="19"/>
  <c r="CA225" i="19"/>
  <c r="CA226" i="19"/>
  <c r="CA227" i="19"/>
  <c r="CA228" i="19"/>
  <c r="CA229" i="19"/>
  <c r="CA230" i="19"/>
  <c r="CA231" i="19"/>
  <c r="CA232" i="19"/>
  <c r="CA233" i="19"/>
  <c r="CA234" i="19"/>
  <c r="CA235" i="19"/>
  <c r="CA236" i="19"/>
  <c r="CA237" i="19"/>
  <c r="CA238" i="19"/>
  <c r="CA239" i="19"/>
  <c r="CA240" i="19"/>
  <c r="CA241" i="19"/>
  <c r="CA242" i="19"/>
  <c r="CA243" i="19"/>
  <c r="CA244" i="19"/>
  <c r="CA245" i="19"/>
  <c r="CA246" i="19"/>
  <c r="CA247" i="19"/>
  <c r="CA248" i="19"/>
  <c r="CA249" i="19"/>
  <c r="CA250" i="19"/>
  <c r="CA251" i="19"/>
  <c r="CA252" i="19"/>
  <c r="CA253" i="19"/>
  <c r="CA254" i="19"/>
  <c r="CA255" i="19"/>
  <c r="CA256" i="19"/>
  <c r="CA257" i="19"/>
  <c r="CA258" i="19"/>
  <c r="CA259" i="19"/>
  <c r="CA260" i="19"/>
  <c r="CA261" i="19"/>
  <c r="CA262" i="19"/>
  <c r="CA263" i="19"/>
  <c r="CA264" i="19"/>
  <c r="CA265" i="19"/>
  <c r="CA266" i="19"/>
  <c r="CA267" i="19"/>
  <c r="CA268" i="19"/>
  <c r="CA269" i="19"/>
  <c r="CA270" i="19"/>
  <c r="CA271" i="19"/>
  <c r="CA272" i="19"/>
  <c r="CA273" i="19"/>
  <c r="CA274" i="19"/>
  <c r="CA275" i="19"/>
  <c r="CA276" i="19"/>
  <c r="CA277" i="19"/>
  <c r="CA278" i="19"/>
  <c r="CA279" i="19"/>
  <c r="CA280" i="19"/>
  <c r="CA281" i="19"/>
  <c r="CA282" i="19"/>
  <c r="CA283" i="19"/>
  <c r="CA284" i="19"/>
  <c r="CA285" i="19"/>
  <c r="CA286" i="19"/>
  <c r="CA287" i="19"/>
  <c r="CA288" i="19"/>
  <c r="CA289" i="19"/>
  <c r="CA290" i="19"/>
  <c r="CA291" i="19"/>
  <c r="CA292" i="19"/>
  <c r="CA293" i="19"/>
  <c r="CA294" i="19"/>
  <c r="CA295" i="19"/>
  <c r="CA296" i="19"/>
  <c r="CA297" i="19"/>
  <c r="CA298" i="19"/>
  <c r="CA299" i="19"/>
  <c r="CA300" i="19"/>
  <c r="CA301" i="19"/>
  <c r="CA302" i="19"/>
  <c r="CA303" i="19"/>
  <c r="CA304" i="19"/>
  <c r="CA305" i="19"/>
  <c r="CA306" i="19"/>
  <c r="CA307" i="19"/>
  <c r="CA308" i="19"/>
  <c r="CA309" i="19"/>
  <c r="CA310" i="19"/>
  <c r="CA311" i="19"/>
  <c r="CA312" i="19"/>
  <c r="CA313" i="19"/>
  <c r="CA314" i="19"/>
  <c r="CA315" i="19"/>
  <c r="CA316" i="19"/>
  <c r="CA317" i="19"/>
  <c r="CA318" i="19"/>
  <c r="CA319" i="19"/>
  <c r="CA320" i="19"/>
  <c r="CA321" i="19"/>
  <c r="CA322" i="19"/>
  <c r="CA323" i="19"/>
  <c r="CA324" i="19"/>
  <c r="CA325" i="19"/>
  <c r="CA326" i="19"/>
  <c r="CA327" i="19"/>
  <c r="CA328" i="19"/>
  <c r="CA329" i="19"/>
  <c r="CA330" i="19"/>
  <c r="CA331" i="19"/>
  <c r="CA332" i="19"/>
  <c r="CA333" i="19"/>
  <c r="CA334" i="19"/>
  <c r="CA335" i="19"/>
  <c r="CA336" i="19"/>
  <c r="CA337" i="19"/>
  <c r="CA338" i="19"/>
  <c r="CA339" i="19"/>
  <c r="CA340" i="19"/>
  <c r="CA341" i="19"/>
  <c r="CA342" i="19"/>
  <c r="CA343" i="19"/>
  <c r="CA344" i="19"/>
  <c r="CA345" i="19"/>
  <c r="CA346" i="19"/>
  <c r="CA347" i="19"/>
  <c r="CA348" i="19"/>
  <c r="CA349" i="19"/>
  <c r="CA350" i="19"/>
  <c r="CA351" i="19"/>
  <c r="CA352" i="19"/>
  <c r="CA353" i="19"/>
  <c r="CA354" i="19"/>
  <c r="CA355" i="19"/>
  <c r="CA356" i="19"/>
  <c r="CA357" i="19"/>
  <c r="CA358" i="19"/>
  <c r="CA359" i="19"/>
  <c r="CA360" i="19"/>
  <c r="CA361" i="19"/>
  <c r="CA362" i="19"/>
  <c r="CA363" i="19"/>
  <c r="CA364" i="19"/>
  <c r="CA365" i="19"/>
  <c r="CA366" i="19"/>
  <c r="CA367" i="19"/>
  <c r="CA368" i="19"/>
  <c r="CA369" i="19"/>
  <c r="CA370" i="19"/>
  <c r="CA371" i="19"/>
  <c r="CA372" i="19"/>
  <c r="CA373" i="19"/>
  <c r="CA374" i="19"/>
  <c r="CA375" i="19"/>
  <c r="CA376" i="19"/>
  <c r="CA377" i="19"/>
  <c r="CA378" i="19"/>
  <c r="CA379" i="19"/>
  <c r="CA380" i="19"/>
  <c r="CA381" i="19"/>
  <c r="CA382" i="19"/>
  <c r="CA383" i="19"/>
  <c r="CA384" i="19"/>
  <c r="CA385" i="19"/>
  <c r="CA386" i="19"/>
  <c r="CA387" i="19"/>
  <c r="CA388" i="19"/>
  <c r="CA389" i="19"/>
  <c r="CA390" i="19"/>
  <c r="CA391" i="19"/>
  <c r="CA392" i="19"/>
  <c r="CA393" i="19"/>
  <c r="CA394" i="19"/>
  <c r="CA395" i="19"/>
  <c r="CA396" i="19"/>
  <c r="CA397" i="19"/>
  <c r="CA398" i="19"/>
  <c r="CA399" i="19"/>
  <c r="CA400" i="19"/>
  <c r="CA401" i="19"/>
  <c r="CA402" i="19"/>
  <c r="CA403" i="19"/>
  <c r="CA404" i="19"/>
  <c r="CA405" i="19"/>
  <c r="CA406" i="19"/>
  <c r="CA407" i="19"/>
  <c r="CA408" i="19"/>
  <c r="CA409" i="19"/>
  <c r="CA410" i="19"/>
  <c r="CA411" i="19"/>
  <c r="CA412" i="19"/>
  <c r="CA413" i="19"/>
  <c r="CA414" i="19"/>
  <c r="CA415" i="19"/>
  <c r="CA416" i="19"/>
  <c r="CA417" i="19"/>
  <c r="CA418" i="19"/>
  <c r="CA419" i="19"/>
  <c r="CA420" i="19"/>
  <c r="CA421" i="19"/>
  <c r="CA422" i="19"/>
  <c r="CA423" i="19"/>
  <c r="CA424" i="19"/>
  <c r="CA425" i="19"/>
  <c r="CA426" i="19"/>
  <c r="CA427" i="19"/>
  <c r="CA428" i="19"/>
  <c r="CA429" i="19"/>
  <c r="CA430" i="19"/>
  <c r="CA431" i="19"/>
  <c r="CA432" i="19"/>
  <c r="CA433" i="19"/>
  <c r="CA434" i="19"/>
  <c r="CA435" i="19"/>
  <c r="CA436" i="19"/>
  <c r="CA437" i="19"/>
  <c r="CA438" i="19"/>
  <c r="CA439" i="19"/>
  <c r="CA440" i="19"/>
  <c r="CA441" i="19"/>
  <c r="CA442" i="19"/>
  <c r="CA443" i="19"/>
  <c r="CA444" i="19"/>
  <c r="CA445" i="19"/>
  <c r="CA446" i="19"/>
  <c r="CA447" i="19"/>
  <c r="CA448" i="19"/>
  <c r="CA449" i="19"/>
  <c r="CA450" i="19"/>
  <c r="CA451" i="19"/>
  <c r="CA452" i="19"/>
  <c r="CA453" i="19"/>
  <c r="CA454" i="19"/>
  <c r="CA455" i="19"/>
  <c r="CA456" i="19"/>
  <c r="CA457" i="19"/>
  <c r="CA458" i="19"/>
  <c r="CA459" i="19"/>
  <c r="CA460" i="19"/>
  <c r="CA461" i="19"/>
  <c r="CA462" i="19"/>
  <c r="CA463" i="19"/>
  <c r="CA464" i="19"/>
  <c r="CA465" i="19"/>
  <c r="CA466" i="19"/>
  <c r="CA467" i="19"/>
  <c r="CA468" i="19"/>
  <c r="CA469" i="19"/>
  <c r="CA470" i="19"/>
  <c r="CA471" i="19"/>
  <c r="CA472" i="19"/>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W75" i="25"/>
  <c r="W76" i="25"/>
  <c r="W77" i="25"/>
  <c r="W78" i="25"/>
  <c r="W79" i="25"/>
  <c r="W80" i="25"/>
  <c r="W81" i="25"/>
  <c r="W82" i="25"/>
  <c r="W83" i="25"/>
  <c r="W84" i="25"/>
  <c r="W85" i="25"/>
  <c r="W86" i="25"/>
  <c r="W87" i="25"/>
  <c r="W88" i="25"/>
  <c r="W89" i="25"/>
  <c r="W90" i="25"/>
  <c r="W91" i="25"/>
  <c r="W92" i="25"/>
  <c r="W93" i="25"/>
  <c r="W94" i="25"/>
  <c r="W95" i="25"/>
  <c r="W96" i="25"/>
  <c r="W97" i="25"/>
  <c r="W98" i="25"/>
  <c r="W99" i="25"/>
  <c r="W100" i="25"/>
  <c r="W101" i="25"/>
  <c r="W102" i="25"/>
  <c r="W103" i="25"/>
  <c r="W104" i="25"/>
  <c r="W105" i="25"/>
  <c r="W106" i="25"/>
  <c r="W107" i="25"/>
  <c r="W108" i="25"/>
  <c r="W109" i="25"/>
  <c r="W110" i="25"/>
  <c r="W111" i="25"/>
  <c r="W112" i="25"/>
  <c r="W113" i="25"/>
  <c r="W114" i="25"/>
  <c r="W115" i="25"/>
  <c r="W116" i="25"/>
  <c r="W117" i="25"/>
  <c r="W118" i="25"/>
  <c r="W119" i="25"/>
  <c r="W120" i="25"/>
  <c r="W121" i="25"/>
  <c r="W122" i="25"/>
  <c r="W123" i="25"/>
  <c r="W124" i="25"/>
  <c r="W125" i="25"/>
  <c r="W126" i="25"/>
  <c r="W127" i="25"/>
  <c r="W128" i="25"/>
  <c r="W129" i="25"/>
  <c r="W130" i="25"/>
  <c r="W131" i="25"/>
  <c r="W132" i="25"/>
  <c r="W133" i="25"/>
  <c r="W134" i="25"/>
  <c r="W135" i="25"/>
  <c r="W136" i="25"/>
  <c r="W137" i="25"/>
  <c r="W138" i="25"/>
  <c r="W139" i="25"/>
  <c r="W140" i="25"/>
  <c r="W141" i="25"/>
  <c r="W142" i="25"/>
  <c r="W143" i="25"/>
  <c r="W144" i="25"/>
  <c r="W145" i="25"/>
  <c r="W146" i="25"/>
  <c r="W147" i="25"/>
  <c r="W148" i="25"/>
  <c r="W149" i="25"/>
  <c r="W150" i="25"/>
  <c r="W151" i="25"/>
  <c r="W152" i="25"/>
  <c r="W153" i="25"/>
  <c r="W154" i="25"/>
  <c r="W155" i="25"/>
  <c r="W156" i="25"/>
  <c r="W157" i="25"/>
  <c r="W158" i="25"/>
  <c r="W159" i="25"/>
  <c r="W160" i="25"/>
  <c r="W161" i="25"/>
  <c r="W162" i="25"/>
  <c r="W163" i="25"/>
  <c r="W164" i="25"/>
  <c r="W165" i="25"/>
  <c r="W166" i="25"/>
  <c r="W167" i="25"/>
  <c r="W168" i="25"/>
  <c r="W169" i="25"/>
  <c r="W170" i="25"/>
  <c r="W171" i="25"/>
  <c r="W172" i="25"/>
  <c r="W173" i="25"/>
  <c r="W174" i="25"/>
  <c r="W175" i="25"/>
  <c r="W176" i="25"/>
  <c r="W177" i="25"/>
  <c r="W178" i="25"/>
  <c r="W179" i="25"/>
  <c r="W180" i="25"/>
  <c r="W181" i="25"/>
  <c r="W182" i="25"/>
  <c r="W183" i="25"/>
  <c r="W184" i="25"/>
  <c r="W185" i="25"/>
  <c r="W186" i="25"/>
  <c r="W187" i="25"/>
  <c r="W188" i="25"/>
  <c r="W189" i="25"/>
  <c r="W190" i="25"/>
  <c r="W191" i="25"/>
  <c r="W192" i="25"/>
  <c r="W193" i="25"/>
  <c r="W194" i="25"/>
  <c r="W195" i="25"/>
  <c r="W196" i="25"/>
  <c r="W197" i="25"/>
  <c r="W198" i="25"/>
  <c r="W199" i="25"/>
  <c r="W200" i="25"/>
  <c r="W201" i="25"/>
  <c r="W202" i="25"/>
  <c r="W203" i="25"/>
  <c r="W204" i="25"/>
  <c r="W205" i="25"/>
  <c r="W206" i="25"/>
  <c r="W207" i="25"/>
  <c r="W208" i="25"/>
  <c r="W209" i="25"/>
  <c r="W210" i="25"/>
  <c r="W211" i="25"/>
  <c r="W212" i="25"/>
  <c r="W213" i="25"/>
  <c r="W214" i="25"/>
  <c r="W215" i="25"/>
  <c r="W216" i="25"/>
  <c r="W217" i="25"/>
  <c r="W218" i="25"/>
  <c r="W219" i="25"/>
  <c r="W220" i="25"/>
  <c r="W221" i="25"/>
  <c r="W222" i="25"/>
  <c r="W223" i="25"/>
  <c r="W224" i="25"/>
  <c r="W225" i="25"/>
  <c r="W226" i="25"/>
  <c r="W227" i="25"/>
  <c r="W228" i="25"/>
  <c r="W229" i="25"/>
  <c r="W230" i="25"/>
  <c r="W231" i="25"/>
  <c r="W232" i="25"/>
  <c r="W233" i="25"/>
  <c r="W234" i="25"/>
  <c r="W235" i="25"/>
  <c r="W236" i="25"/>
  <c r="W237" i="25"/>
  <c r="W238" i="25"/>
  <c r="W239" i="25"/>
  <c r="W240" i="25"/>
  <c r="W241" i="25"/>
  <c r="W242" i="25"/>
  <c r="W243" i="25"/>
  <c r="W244" i="25"/>
  <c r="W245" i="25"/>
  <c r="W246" i="25"/>
  <c r="W247" i="25"/>
  <c r="W248" i="25"/>
  <c r="W249" i="25"/>
  <c r="W250" i="25"/>
  <c r="W251" i="25"/>
  <c r="W252" i="25"/>
  <c r="W253" i="25"/>
  <c r="W254" i="25"/>
  <c r="W255" i="25"/>
  <c r="W256" i="25"/>
  <c r="W257" i="25"/>
  <c r="W258" i="25"/>
  <c r="W259" i="25"/>
  <c r="W260" i="25"/>
  <c r="W261" i="25"/>
  <c r="W262" i="25"/>
  <c r="W263" i="25"/>
  <c r="W264" i="25"/>
  <c r="W265" i="25"/>
  <c r="W266" i="25"/>
  <c r="W267" i="25"/>
  <c r="W268" i="25"/>
  <c r="W269" i="25"/>
  <c r="W270" i="25"/>
  <c r="W271" i="25"/>
  <c r="W272" i="25"/>
  <c r="W273" i="25"/>
  <c r="W274" i="25"/>
  <c r="W275" i="25"/>
  <c r="W276" i="25"/>
  <c r="W277" i="25"/>
  <c r="W278" i="25"/>
  <c r="W279" i="25"/>
  <c r="W280" i="25"/>
  <c r="W281" i="25"/>
  <c r="W282" i="25"/>
  <c r="W283" i="25"/>
  <c r="W284" i="25"/>
  <c r="W285" i="25"/>
  <c r="W286" i="25"/>
  <c r="W287" i="25"/>
  <c r="W288" i="25"/>
  <c r="W289" i="25"/>
  <c r="W290" i="25"/>
  <c r="W291" i="25"/>
  <c r="W292" i="25"/>
  <c r="W293" i="25"/>
  <c r="W294" i="25"/>
  <c r="W295" i="25"/>
  <c r="W296" i="25"/>
  <c r="W297" i="25"/>
  <c r="W298" i="25"/>
  <c r="W299" i="25"/>
  <c r="W300" i="25"/>
  <c r="W301" i="25"/>
  <c r="W302" i="25"/>
  <c r="W303" i="25"/>
  <c r="W304" i="25"/>
  <c r="W305" i="25"/>
  <c r="W306" i="25"/>
  <c r="W307" i="25"/>
  <c r="W308" i="25"/>
  <c r="W309" i="25"/>
  <c r="W310" i="25"/>
  <c r="W311" i="25"/>
  <c r="W312" i="25"/>
  <c r="W313" i="25"/>
  <c r="W314" i="25"/>
  <c r="W315" i="25"/>
  <c r="W316" i="25"/>
  <c r="W317" i="25"/>
  <c r="W318" i="25"/>
  <c r="W319" i="25"/>
  <c r="W320" i="25"/>
  <c r="W321" i="25"/>
  <c r="W322" i="25"/>
  <c r="W323" i="25"/>
  <c r="W324" i="25"/>
  <c r="W325" i="25"/>
  <c r="W326" i="25"/>
  <c r="W327" i="25"/>
  <c r="W328" i="25"/>
  <c r="W329" i="25"/>
  <c r="W330" i="25"/>
  <c r="W331" i="25"/>
  <c r="W332" i="25"/>
  <c r="W333" i="25"/>
  <c r="W334" i="25"/>
  <c r="W335" i="25"/>
  <c r="W336" i="25"/>
  <c r="W337" i="25"/>
  <c r="W338" i="25"/>
  <c r="W339" i="25"/>
  <c r="W340" i="25"/>
  <c r="W341" i="25"/>
  <c r="W342" i="25"/>
  <c r="W343" i="25"/>
  <c r="W344" i="25"/>
  <c r="W345" i="25"/>
  <c r="W346" i="25"/>
  <c r="W347" i="25"/>
  <c r="W348" i="25"/>
  <c r="W349" i="25"/>
  <c r="W350" i="25"/>
  <c r="W351" i="25"/>
  <c r="W352" i="25"/>
  <c r="W353" i="25"/>
  <c r="W354" i="25"/>
  <c r="W355" i="25"/>
  <c r="W356" i="25"/>
  <c r="W357" i="25"/>
  <c r="W358" i="25"/>
  <c r="W359" i="25"/>
  <c r="W360" i="25"/>
  <c r="W361" i="25"/>
  <c r="W362" i="25"/>
  <c r="W363" i="25"/>
  <c r="W364" i="25"/>
  <c r="W365" i="25"/>
  <c r="W366" i="25"/>
  <c r="W367" i="25"/>
  <c r="W368" i="25"/>
  <c r="W369" i="25"/>
  <c r="W370" i="25"/>
  <c r="W371" i="25"/>
  <c r="W372" i="25"/>
  <c r="W373" i="25"/>
  <c r="W374" i="25"/>
  <c r="W375" i="25"/>
  <c r="W376" i="25"/>
  <c r="W377" i="25"/>
  <c r="W378" i="25"/>
  <c r="W379" i="25"/>
  <c r="W380" i="25"/>
  <c r="W381" i="25"/>
  <c r="W382" i="25"/>
  <c r="W383" i="25"/>
  <c r="W384" i="25"/>
  <c r="W385" i="25"/>
  <c r="W386" i="25"/>
  <c r="W387" i="25"/>
  <c r="W388" i="25"/>
  <c r="W389" i="25"/>
  <c r="W390" i="25"/>
  <c r="W391" i="25"/>
  <c r="W392" i="25"/>
  <c r="W393" i="25"/>
  <c r="W394" i="25"/>
  <c r="W395" i="25"/>
  <c r="W396" i="25"/>
  <c r="W397" i="25"/>
  <c r="W398" i="25"/>
  <c r="W399" i="25"/>
  <c r="W400" i="25"/>
  <c r="W401" i="25"/>
  <c r="W402" i="25"/>
  <c r="W403" i="25"/>
  <c r="W404" i="25"/>
  <c r="W405" i="25"/>
  <c r="W406" i="25"/>
  <c r="W407" i="25"/>
  <c r="W408" i="25"/>
  <c r="W409" i="25"/>
  <c r="W410" i="25"/>
  <c r="W411" i="25"/>
  <c r="W412" i="25"/>
  <c r="W413" i="25"/>
  <c r="W414" i="25"/>
  <c r="W415" i="25"/>
  <c r="W416" i="25"/>
  <c r="W417" i="25"/>
  <c r="W418" i="25"/>
  <c r="W419" i="25"/>
  <c r="W420" i="25"/>
  <c r="W421" i="25"/>
  <c r="W422" i="25"/>
  <c r="W423" i="25"/>
  <c r="W424" i="25"/>
  <c r="W425" i="25"/>
  <c r="W426" i="25"/>
  <c r="W427" i="25"/>
  <c r="W428" i="25"/>
  <c r="W429" i="25"/>
  <c r="W430" i="25"/>
  <c r="W431" i="25"/>
  <c r="W432" i="25"/>
  <c r="W433" i="25"/>
  <c r="W434" i="25"/>
  <c r="W435" i="25"/>
  <c r="W436" i="25"/>
  <c r="W437" i="25"/>
  <c r="W438" i="25"/>
  <c r="W439" i="25"/>
  <c r="W440" i="25"/>
  <c r="W441" i="25"/>
  <c r="W442" i="25"/>
  <c r="W443" i="25"/>
  <c r="W444" i="25"/>
  <c r="W445" i="25"/>
  <c r="W446" i="25"/>
  <c r="W447" i="25"/>
  <c r="W448" i="25"/>
  <c r="W449" i="25"/>
  <c r="W450" i="25"/>
  <c r="W451" i="25"/>
  <c r="W452" i="25"/>
  <c r="W453" i="25"/>
  <c r="W454" i="25"/>
  <c r="W455" i="25"/>
  <c r="W456" i="25"/>
  <c r="W457" i="25"/>
  <c r="W458" i="25"/>
  <c r="W459" i="25"/>
  <c r="W460" i="25"/>
  <c r="W461" i="25"/>
  <c r="W462" i="25"/>
  <c r="W463" i="25"/>
  <c r="W464" i="25"/>
  <c r="W465" i="25"/>
  <c r="W466" i="25"/>
  <c r="W467" i="25"/>
  <c r="W468" i="25"/>
  <c r="W469" i="25"/>
  <c r="W470" i="25"/>
  <c r="W471" i="25"/>
  <c r="W472" i="25"/>
  <c r="V75" i="25"/>
  <c r="V76" i="25"/>
  <c r="V77" i="25"/>
  <c r="V78" i="25"/>
  <c r="V79" i="25"/>
  <c r="V80" i="25"/>
  <c r="V81" i="25"/>
  <c r="V82" i="25"/>
  <c r="V83" i="25"/>
  <c r="V84" i="25"/>
  <c r="V85" i="25"/>
  <c r="V86" i="25"/>
  <c r="V87" i="25"/>
  <c r="V88" i="25"/>
  <c r="V89" i="25"/>
  <c r="V90" i="25"/>
  <c r="V91" i="25"/>
  <c r="V92" i="25"/>
  <c r="V93" i="25"/>
  <c r="V94" i="25"/>
  <c r="V95" i="25"/>
  <c r="V96" i="25"/>
  <c r="V97" i="25"/>
  <c r="V98" i="25"/>
  <c r="V99" i="25"/>
  <c r="V100" i="25"/>
  <c r="V101" i="25"/>
  <c r="V102" i="25"/>
  <c r="V103" i="25"/>
  <c r="V104" i="25"/>
  <c r="V105" i="25"/>
  <c r="V106" i="25"/>
  <c r="V107" i="25"/>
  <c r="V108" i="25"/>
  <c r="V109" i="25"/>
  <c r="V110" i="25"/>
  <c r="V111" i="25"/>
  <c r="V112" i="25"/>
  <c r="V113" i="25"/>
  <c r="V114" i="25"/>
  <c r="V115" i="25"/>
  <c r="V116" i="25"/>
  <c r="V117" i="25"/>
  <c r="V118" i="25"/>
  <c r="V119" i="25"/>
  <c r="V120" i="25"/>
  <c r="V121" i="25"/>
  <c r="V122" i="25"/>
  <c r="V123" i="25"/>
  <c r="V124" i="25"/>
  <c r="V125" i="25"/>
  <c r="V126" i="25"/>
  <c r="V127" i="25"/>
  <c r="V128" i="25"/>
  <c r="V129" i="25"/>
  <c r="V130" i="25"/>
  <c r="V131" i="25"/>
  <c r="V132" i="25"/>
  <c r="V133" i="25"/>
  <c r="V134" i="25"/>
  <c r="V135" i="25"/>
  <c r="V136" i="25"/>
  <c r="V137" i="25"/>
  <c r="V138" i="25"/>
  <c r="V139" i="25"/>
  <c r="V140" i="25"/>
  <c r="V141" i="25"/>
  <c r="V142" i="25"/>
  <c r="V143" i="25"/>
  <c r="V144" i="25"/>
  <c r="V145" i="25"/>
  <c r="V146" i="25"/>
  <c r="V147" i="25"/>
  <c r="V148" i="25"/>
  <c r="V149" i="25"/>
  <c r="V150" i="25"/>
  <c r="V151" i="25"/>
  <c r="V152" i="25"/>
  <c r="V153" i="25"/>
  <c r="V154" i="25"/>
  <c r="V155" i="25"/>
  <c r="V156" i="25"/>
  <c r="V157" i="25"/>
  <c r="V158" i="25"/>
  <c r="V159" i="25"/>
  <c r="V160" i="25"/>
  <c r="V161" i="25"/>
  <c r="V162" i="25"/>
  <c r="V163" i="25"/>
  <c r="V164" i="25"/>
  <c r="V165" i="25"/>
  <c r="V166" i="25"/>
  <c r="V167" i="25"/>
  <c r="V168" i="25"/>
  <c r="V169" i="25"/>
  <c r="V170" i="25"/>
  <c r="V171" i="25"/>
  <c r="V172" i="25"/>
  <c r="V173" i="25"/>
  <c r="V174" i="25"/>
  <c r="V175" i="25"/>
  <c r="V176" i="25"/>
  <c r="V177" i="25"/>
  <c r="V178" i="25"/>
  <c r="V179" i="25"/>
  <c r="V180" i="25"/>
  <c r="V181" i="25"/>
  <c r="V182" i="25"/>
  <c r="V183" i="25"/>
  <c r="V184" i="25"/>
  <c r="V185" i="25"/>
  <c r="V186" i="25"/>
  <c r="V187" i="25"/>
  <c r="V188" i="25"/>
  <c r="V189" i="25"/>
  <c r="V190" i="25"/>
  <c r="V191" i="25"/>
  <c r="V192" i="25"/>
  <c r="V193" i="25"/>
  <c r="V194" i="25"/>
  <c r="V195" i="25"/>
  <c r="V196" i="25"/>
  <c r="V197" i="25"/>
  <c r="V198" i="25"/>
  <c r="V199" i="25"/>
  <c r="V200" i="25"/>
  <c r="V201" i="25"/>
  <c r="V202" i="25"/>
  <c r="V203" i="25"/>
  <c r="V204" i="25"/>
  <c r="V205" i="25"/>
  <c r="V206" i="25"/>
  <c r="V207" i="25"/>
  <c r="V208" i="25"/>
  <c r="V209" i="25"/>
  <c r="V210" i="25"/>
  <c r="V211" i="25"/>
  <c r="V212" i="25"/>
  <c r="V213" i="25"/>
  <c r="V214" i="25"/>
  <c r="V215" i="25"/>
  <c r="V216" i="25"/>
  <c r="V217" i="25"/>
  <c r="V218" i="25"/>
  <c r="V219" i="25"/>
  <c r="V220" i="25"/>
  <c r="V221" i="25"/>
  <c r="V222" i="25"/>
  <c r="V223" i="25"/>
  <c r="V224" i="25"/>
  <c r="V225" i="25"/>
  <c r="V226" i="25"/>
  <c r="V227" i="25"/>
  <c r="V228" i="25"/>
  <c r="V229" i="25"/>
  <c r="V230" i="25"/>
  <c r="V231" i="25"/>
  <c r="V232" i="25"/>
  <c r="V233" i="25"/>
  <c r="V234" i="25"/>
  <c r="V235" i="25"/>
  <c r="V236" i="25"/>
  <c r="V237" i="25"/>
  <c r="V238" i="25"/>
  <c r="V239" i="25"/>
  <c r="V240" i="25"/>
  <c r="V241" i="25"/>
  <c r="V242" i="25"/>
  <c r="V243" i="25"/>
  <c r="V244" i="25"/>
  <c r="V245" i="25"/>
  <c r="V246" i="25"/>
  <c r="V247" i="25"/>
  <c r="V248" i="25"/>
  <c r="V249" i="25"/>
  <c r="V250" i="25"/>
  <c r="V251" i="25"/>
  <c r="V252" i="25"/>
  <c r="V253" i="25"/>
  <c r="V254" i="25"/>
  <c r="V255" i="25"/>
  <c r="V256" i="25"/>
  <c r="V257" i="25"/>
  <c r="V258" i="25"/>
  <c r="V259" i="25"/>
  <c r="V260" i="25"/>
  <c r="V261" i="25"/>
  <c r="V262" i="25"/>
  <c r="V263" i="25"/>
  <c r="V264" i="25"/>
  <c r="V265" i="25"/>
  <c r="V266" i="25"/>
  <c r="V267" i="25"/>
  <c r="V268" i="25"/>
  <c r="V269" i="25"/>
  <c r="V270" i="25"/>
  <c r="V271" i="25"/>
  <c r="V272" i="25"/>
  <c r="V273" i="25"/>
  <c r="V274" i="25"/>
  <c r="V275" i="25"/>
  <c r="V276" i="25"/>
  <c r="V277" i="25"/>
  <c r="V278" i="25"/>
  <c r="V279" i="25"/>
  <c r="V280" i="25"/>
  <c r="V281" i="25"/>
  <c r="V282" i="25"/>
  <c r="V283" i="25"/>
  <c r="V284" i="25"/>
  <c r="V285" i="25"/>
  <c r="V286" i="25"/>
  <c r="V287" i="25"/>
  <c r="V288" i="25"/>
  <c r="V289" i="25"/>
  <c r="V290" i="25"/>
  <c r="V291" i="25"/>
  <c r="V292" i="25"/>
  <c r="V293" i="25"/>
  <c r="V294" i="25"/>
  <c r="V295" i="25"/>
  <c r="V296" i="25"/>
  <c r="V297" i="25"/>
  <c r="V298" i="25"/>
  <c r="V299" i="25"/>
  <c r="V300" i="25"/>
  <c r="V301" i="25"/>
  <c r="V302" i="25"/>
  <c r="V303" i="25"/>
  <c r="V304" i="25"/>
  <c r="V305" i="25"/>
  <c r="V306" i="25"/>
  <c r="V307" i="25"/>
  <c r="V308" i="25"/>
  <c r="V309" i="25"/>
  <c r="V310" i="25"/>
  <c r="V311" i="25"/>
  <c r="V312" i="25"/>
  <c r="V313" i="25"/>
  <c r="V314" i="25"/>
  <c r="V315" i="25"/>
  <c r="V316" i="25"/>
  <c r="V317" i="25"/>
  <c r="V318" i="25"/>
  <c r="V319" i="25"/>
  <c r="V320" i="25"/>
  <c r="V321" i="25"/>
  <c r="V322" i="25"/>
  <c r="V323" i="25"/>
  <c r="V324" i="25"/>
  <c r="V325" i="25"/>
  <c r="V326" i="25"/>
  <c r="V327" i="25"/>
  <c r="V328" i="25"/>
  <c r="V329" i="25"/>
  <c r="V330" i="25"/>
  <c r="V331" i="25"/>
  <c r="V332" i="25"/>
  <c r="V333" i="25"/>
  <c r="V334" i="25"/>
  <c r="V335" i="25"/>
  <c r="V336" i="25"/>
  <c r="V337" i="25"/>
  <c r="V338" i="25"/>
  <c r="V339" i="25"/>
  <c r="V340" i="25"/>
  <c r="V341" i="25"/>
  <c r="V342" i="25"/>
  <c r="V343" i="25"/>
  <c r="V344" i="25"/>
  <c r="V345" i="25"/>
  <c r="V346" i="25"/>
  <c r="V347" i="25"/>
  <c r="V348" i="25"/>
  <c r="V349" i="25"/>
  <c r="V350" i="25"/>
  <c r="V351" i="25"/>
  <c r="V352" i="25"/>
  <c r="V353" i="25"/>
  <c r="V354" i="25"/>
  <c r="V355" i="25"/>
  <c r="V356" i="25"/>
  <c r="V357" i="25"/>
  <c r="V358" i="25"/>
  <c r="V359" i="25"/>
  <c r="V360" i="25"/>
  <c r="V361" i="25"/>
  <c r="V362" i="25"/>
  <c r="V363" i="25"/>
  <c r="V364" i="25"/>
  <c r="V365" i="25"/>
  <c r="V366" i="25"/>
  <c r="V367" i="25"/>
  <c r="V368" i="25"/>
  <c r="V369" i="25"/>
  <c r="V370" i="25"/>
  <c r="V371" i="25"/>
  <c r="V372" i="25"/>
  <c r="V373" i="25"/>
  <c r="V374" i="25"/>
  <c r="V375" i="25"/>
  <c r="V376" i="25"/>
  <c r="V377" i="25"/>
  <c r="V378" i="25"/>
  <c r="V379" i="25"/>
  <c r="V380" i="25"/>
  <c r="V381" i="25"/>
  <c r="V382" i="25"/>
  <c r="V383" i="25"/>
  <c r="V384" i="25"/>
  <c r="V385" i="25"/>
  <c r="V386" i="25"/>
  <c r="V387" i="25"/>
  <c r="V388" i="25"/>
  <c r="V389" i="25"/>
  <c r="V390" i="25"/>
  <c r="V391" i="25"/>
  <c r="V392" i="25"/>
  <c r="V393" i="25"/>
  <c r="V394" i="25"/>
  <c r="V395" i="25"/>
  <c r="V396" i="25"/>
  <c r="V397" i="25"/>
  <c r="V398" i="25"/>
  <c r="V399" i="25"/>
  <c r="V400" i="25"/>
  <c r="V401" i="25"/>
  <c r="V402" i="25"/>
  <c r="V403" i="25"/>
  <c r="V404" i="25"/>
  <c r="V405" i="25"/>
  <c r="V406" i="25"/>
  <c r="V407" i="25"/>
  <c r="V408" i="25"/>
  <c r="V409" i="25"/>
  <c r="V410" i="25"/>
  <c r="V411" i="25"/>
  <c r="V412" i="25"/>
  <c r="V413" i="25"/>
  <c r="V414" i="25"/>
  <c r="V415" i="25"/>
  <c r="V416" i="25"/>
  <c r="V417" i="25"/>
  <c r="V418" i="25"/>
  <c r="V419" i="25"/>
  <c r="V420" i="25"/>
  <c r="V421" i="25"/>
  <c r="V422" i="25"/>
  <c r="V423" i="25"/>
  <c r="V424" i="25"/>
  <c r="V425" i="25"/>
  <c r="V426" i="25"/>
  <c r="V427" i="25"/>
  <c r="V428" i="25"/>
  <c r="V429" i="25"/>
  <c r="V430" i="25"/>
  <c r="V431" i="25"/>
  <c r="V432" i="25"/>
  <c r="V433" i="25"/>
  <c r="V434" i="25"/>
  <c r="V435" i="25"/>
  <c r="V436" i="25"/>
  <c r="V437" i="25"/>
  <c r="V438" i="25"/>
  <c r="V439" i="25"/>
  <c r="V440" i="25"/>
  <c r="V441" i="25"/>
  <c r="V442" i="25"/>
  <c r="V443" i="25"/>
  <c r="V444" i="25"/>
  <c r="V445" i="25"/>
  <c r="V446" i="25"/>
  <c r="V447" i="25"/>
  <c r="V448" i="25"/>
  <c r="V449" i="25"/>
  <c r="V450" i="25"/>
  <c r="V451" i="25"/>
  <c r="V452" i="25"/>
  <c r="V453" i="25"/>
  <c r="V454" i="25"/>
  <c r="V455" i="25"/>
  <c r="V456" i="25"/>
  <c r="V457" i="25"/>
  <c r="V458" i="25"/>
  <c r="V459" i="25"/>
  <c r="V460" i="25"/>
  <c r="V461" i="25"/>
  <c r="V462" i="25"/>
  <c r="V463" i="25"/>
  <c r="V464" i="25"/>
  <c r="V465" i="25"/>
  <c r="V466" i="25"/>
  <c r="V467" i="25"/>
  <c r="V468" i="25"/>
  <c r="V469" i="25"/>
  <c r="V470" i="25"/>
  <c r="V471" i="25"/>
  <c r="V472" i="25"/>
  <c r="U75" i="25"/>
  <c r="U76" i="25"/>
  <c r="U77" i="25"/>
  <c r="U78" i="25"/>
  <c r="U79" i="25"/>
  <c r="U80" i="25"/>
  <c r="U81" i="25"/>
  <c r="U82" i="25"/>
  <c r="U83" i="25"/>
  <c r="U84" i="25"/>
  <c r="U85" i="25"/>
  <c r="U86" i="25"/>
  <c r="U87" i="25"/>
  <c r="U88" i="25"/>
  <c r="U89" i="25"/>
  <c r="U90" i="25"/>
  <c r="U91" i="25"/>
  <c r="U92" i="25"/>
  <c r="U93" i="25"/>
  <c r="U94" i="25"/>
  <c r="U95" i="25"/>
  <c r="U96" i="25"/>
  <c r="U97" i="25"/>
  <c r="U98" i="25"/>
  <c r="U99" i="25"/>
  <c r="U100" i="25"/>
  <c r="U101" i="25"/>
  <c r="U102" i="25"/>
  <c r="U103" i="25"/>
  <c r="U104" i="25"/>
  <c r="U105" i="25"/>
  <c r="U106" i="25"/>
  <c r="U107" i="25"/>
  <c r="U108" i="25"/>
  <c r="U109" i="25"/>
  <c r="U110" i="25"/>
  <c r="U111" i="25"/>
  <c r="U112" i="25"/>
  <c r="U113" i="25"/>
  <c r="U114" i="25"/>
  <c r="U115" i="25"/>
  <c r="U116" i="25"/>
  <c r="U117" i="25"/>
  <c r="U118" i="25"/>
  <c r="U119" i="25"/>
  <c r="U120" i="25"/>
  <c r="U121" i="25"/>
  <c r="U122" i="25"/>
  <c r="U123" i="25"/>
  <c r="U124" i="25"/>
  <c r="U125" i="25"/>
  <c r="U126" i="25"/>
  <c r="U127" i="25"/>
  <c r="U128" i="25"/>
  <c r="U129" i="25"/>
  <c r="U130" i="25"/>
  <c r="U131" i="25"/>
  <c r="U132" i="25"/>
  <c r="U133" i="25"/>
  <c r="U134" i="25"/>
  <c r="U135" i="25"/>
  <c r="U136" i="25"/>
  <c r="U137" i="25"/>
  <c r="U138" i="25"/>
  <c r="U139" i="25"/>
  <c r="U140" i="25"/>
  <c r="U141" i="25"/>
  <c r="U142" i="25"/>
  <c r="U143" i="25"/>
  <c r="U144" i="25"/>
  <c r="U145" i="25"/>
  <c r="U146" i="25"/>
  <c r="U147" i="25"/>
  <c r="U148" i="25"/>
  <c r="U149" i="25"/>
  <c r="U150" i="25"/>
  <c r="U151" i="25"/>
  <c r="U152" i="25"/>
  <c r="U153" i="25"/>
  <c r="U154" i="25"/>
  <c r="U155" i="25"/>
  <c r="U156" i="25"/>
  <c r="U157" i="25"/>
  <c r="U158" i="25"/>
  <c r="U159" i="25"/>
  <c r="U160" i="25"/>
  <c r="U161" i="25"/>
  <c r="U162" i="25"/>
  <c r="U163" i="25"/>
  <c r="U164" i="25"/>
  <c r="U165" i="25"/>
  <c r="U166" i="25"/>
  <c r="U167" i="25"/>
  <c r="U168" i="25"/>
  <c r="U169" i="25"/>
  <c r="U170" i="25"/>
  <c r="U171" i="25"/>
  <c r="U172" i="25"/>
  <c r="U173" i="25"/>
  <c r="U174" i="25"/>
  <c r="U175" i="25"/>
  <c r="U176" i="25"/>
  <c r="U177" i="25"/>
  <c r="U178" i="25"/>
  <c r="U179" i="25"/>
  <c r="U180" i="25"/>
  <c r="U181" i="25"/>
  <c r="U182" i="25"/>
  <c r="U183" i="25"/>
  <c r="U184" i="25"/>
  <c r="U185" i="25"/>
  <c r="U186" i="25"/>
  <c r="U187" i="25"/>
  <c r="U188" i="25"/>
  <c r="U189" i="25"/>
  <c r="U190" i="25"/>
  <c r="U191" i="25"/>
  <c r="U192" i="25"/>
  <c r="U193" i="25"/>
  <c r="U194" i="25"/>
  <c r="U195" i="25"/>
  <c r="U196" i="25"/>
  <c r="U197" i="25"/>
  <c r="U198" i="25"/>
  <c r="U199" i="25"/>
  <c r="U200" i="25"/>
  <c r="U201" i="25"/>
  <c r="U202" i="25"/>
  <c r="U203" i="25"/>
  <c r="U204" i="25"/>
  <c r="U205" i="25"/>
  <c r="U206" i="25"/>
  <c r="U207" i="25"/>
  <c r="U208" i="25"/>
  <c r="U209" i="25"/>
  <c r="U210" i="25"/>
  <c r="U211" i="25"/>
  <c r="U212" i="25"/>
  <c r="U213" i="25"/>
  <c r="U214" i="25"/>
  <c r="U215" i="25"/>
  <c r="U216" i="25"/>
  <c r="U217" i="25"/>
  <c r="U218" i="25"/>
  <c r="U219" i="25"/>
  <c r="U220" i="25"/>
  <c r="U221" i="25"/>
  <c r="U222" i="25"/>
  <c r="U223" i="25"/>
  <c r="U224" i="25"/>
  <c r="U225" i="25"/>
  <c r="U226" i="25"/>
  <c r="U227" i="25"/>
  <c r="U228" i="25"/>
  <c r="U229" i="25"/>
  <c r="U230" i="25"/>
  <c r="U231" i="25"/>
  <c r="U232" i="25"/>
  <c r="U233" i="25"/>
  <c r="U234" i="25"/>
  <c r="U235" i="25"/>
  <c r="U236" i="25"/>
  <c r="U237" i="25"/>
  <c r="U238" i="25"/>
  <c r="U239" i="25"/>
  <c r="U240" i="25"/>
  <c r="U241" i="25"/>
  <c r="U242" i="25"/>
  <c r="U243" i="25"/>
  <c r="U244" i="25"/>
  <c r="U245" i="25"/>
  <c r="U246" i="25"/>
  <c r="U247" i="25"/>
  <c r="U248" i="25"/>
  <c r="U249" i="25"/>
  <c r="U250" i="25"/>
  <c r="U251" i="25"/>
  <c r="U252" i="25"/>
  <c r="U253" i="25"/>
  <c r="U254" i="25"/>
  <c r="U255" i="25"/>
  <c r="U256" i="25"/>
  <c r="U257" i="25"/>
  <c r="U258" i="25"/>
  <c r="U259" i="25"/>
  <c r="U260" i="25"/>
  <c r="U261" i="25"/>
  <c r="U262" i="25"/>
  <c r="U263" i="25"/>
  <c r="U264" i="25"/>
  <c r="U265" i="25"/>
  <c r="U266" i="25"/>
  <c r="U267" i="25"/>
  <c r="U268" i="25"/>
  <c r="U269" i="25"/>
  <c r="U270" i="25"/>
  <c r="U271" i="25"/>
  <c r="U272" i="25"/>
  <c r="U273" i="25"/>
  <c r="U274" i="25"/>
  <c r="U275" i="25"/>
  <c r="U276" i="25"/>
  <c r="U277" i="25"/>
  <c r="U278" i="25"/>
  <c r="U279" i="25"/>
  <c r="U280" i="25"/>
  <c r="U281" i="25"/>
  <c r="U282" i="25"/>
  <c r="U283" i="25"/>
  <c r="U284" i="25"/>
  <c r="U285" i="25"/>
  <c r="U286" i="25"/>
  <c r="U287" i="25"/>
  <c r="U288" i="25"/>
  <c r="U289" i="25"/>
  <c r="U290" i="25"/>
  <c r="U291" i="25"/>
  <c r="U292" i="25"/>
  <c r="U293" i="25"/>
  <c r="U294" i="25"/>
  <c r="U295" i="25"/>
  <c r="U296" i="25"/>
  <c r="U297" i="25"/>
  <c r="U298" i="25"/>
  <c r="U299" i="25"/>
  <c r="U300" i="25"/>
  <c r="U301" i="25"/>
  <c r="U302" i="25"/>
  <c r="U303" i="25"/>
  <c r="U304" i="25"/>
  <c r="U305" i="25"/>
  <c r="U306" i="25"/>
  <c r="U307" i="25"/>
  <c r="U308" i="25"/>
  <c r="U309" i="25"/>
  <c r="U310" i="25"/>
  <c r="U311" i="25"/>
  <c r="U312" i="25"/>
  <c r="U313" i="25"/>
  <c r="U314" i="25"/>
  <c r="U315" i="25"/>
  <c r="U316" i="25"/>
  <c r="U317" i="25"/>
  <c r="U318" i="25"/>
  <c r="U319" i="25"/>
  <c r="U320" i="25"/>
  <c r="U321" i="25"/>
  <c r="U322" i="25"/>
  <c r="U323" i="25"/>
  <c r="U324" i="25"/>
  <c r="U325" i="25"/>
  <c r="U326" i="25"/>
  <c r="U327" i="25"/>
  <c r="U328" i="25"/>
  <c r="U329" i="25"/>
  <c r="U330" i="25"/>
  <c r="U331" i="25"/>
  <c r="U332" i="25"/>
  <c r="U333" i="25"/>
  <c r="U334" i="25"/>
  <c r="U335" i="25"/>
  <c r="U336" i="25"/>
  <c r="U337" i="25"/>
  <c r="U338" i="25"/>
  <c r="U339" i="25"/>
  <c r="U340" i="25"/>
  <c r="U341" i="25"/>
  <c r="U342" i="25"/>
  <c r="U343" i="25"/>
  <c r="U344" i="25"/>
  <c r="U345" i="25"/>
  <c r="U346" i="25"/>
  <c r="U347" i="25"/>
  <c r="U348" i="25"/>
  <c r="U349" i="25"/>
  <c r="U350" i="25"/>
  <c r="U351" i="25"/>
  <c r="U352" i="25"/>
  <c r="U353" i="25"/>
  <c r="U354" i="25"/>
  <c r="U355" i="25"/>
  <c r="U356" i="25"/>
  <c r="U357" i="25"/>
  <c r="U358" i="25"/>
  <c r="U359" i="25"/>
  <c r="U360" i="25"/>
  <c r="U361" i="25"/>
  <c r="U362" i="25"/>
  <c r="U363" i="25"/>
  <c r="U364" i="25"/>
  <c r="U365" i="25"/>
  <c r="U366" i="25"/>
  <c r="U367" i="25"/>
  <c r="U368" i="25"/>
  <c r="U369" i="25"/>
  <c r="U370" i="25"/>
  <c r="U371" i="25"/>
  <c r="U372" i="25"/>
  <c r="U373" i="25"/>
  <c r="U374" i="25"/>
  <c r="U375" i="25"/>
  <c r="U376" i="25"/>
  <c r="U377" i="25"/>
  <c r="U378" i="25"/>
  <c r="U379" i="25"/>
  <c r="U380" i="25"/>
  <c r="U381" i="25"/>
  <c r="U382" i="25"/>
  <c r="U383" i="25"/>
  <c r="U384" i="25"/>
  <c r="U385" i="25"/>
  <c r="U386" i="25"/>
  <c r="U387" i="25"/>
  <c r="U388" i="25"/>
  <c r="U389" i="25"/>
  <c r="U390" i="25"/>
  <c r="U391" i="25"/>
  <c r="U392" i="25"/>
  <c r="U393" i="25"/>
  <c r="U394" i="25"/>
  <c r="U395" i="25"/>
  <c r="U396" i="25"/>
  <c r="U397" i="25"/>
  <c r="U398" i="25"/>
  <c r="U399" i="25"/>
  <c r="U400" i="25"/>
  <c r="U401" i="25"/>
  <c r="U402" i="25"/>
  <c r="U403" i="25"/>
  <c r="U404" i="25"/>
  <c r="U405" i="25"/>
  <c r="U406" i="25"/>
  <c r="U407" i="25"/>
  <c r="U408" i="25"/>
  <c r="U409" i="25"/>
  <c r="U410" i="25"/>
  <c r="U411" i="25"/>
  <c r="U412" i="25"/>
  <c r="U413" i="25"/>
  <c r="U414" i="25"/>
  <c r="U415" i="25"/>
  <c r="U416" i="25"/>
  <c r="U417" i="25"/>
  <c r="U418" i="25"/>
  <c r="U419" i="25"/>
  <c r="U420" i="25"/>
  <c r="U421" i="25"/>
  <c r="U422" i="25"/>
  <c r="U423" i="25"/>
  <c r="U424" i="25"/>
  <c r="U425" i="25"/>
  <c r="U426" i="25"/>
  <c r="U427" i="25"/>
  <c r="U428" i="25"/>
  <c r="U429" i="25"/>
  <c r="U430" i="25"/>
  <c r="U431" i="25"/>
  <c r="U432" i="25"/>
  <c r="U433" i="25"/>
  <c r="U434" i="25"/>
  <c r="U435" i="25"/>
  <c r="U436" i="25"/>
  <c r="U437" i="25"/>
  <c r="U438" i="25"/>
  <c r="U439" i="25"/>
  <c r="U440" i="25"/>
  <c r="U441" i="25"/>
  <c r="U442" i="25"/>
  <c r="U443" i="25"/>
  <c r="U444" i="25"/>
  <c r="U445" i="25"/>
  <c r="U446" i="25"/>
  <c r="U447" i="25"/>
  <c r="U448" i="25"/>
  <c r="U449" i="25"/>
  <c r="U450" i="25"/>
  <c r="U451" i="25"/>
  <c r="U452" i="25"/>
  <c r="U453" i="25"/>
  <c r="U454" i="25"/>
  <c r="U455" i="25"/>
  <c r="U456" i="25"/>
  <c r="U457" i="25"/>
  <c r="U458" i="25"/>
  <c r="U459" i="25"/>
  <c r="U460" i="25"/>
  <c r="U461" i="25"/>
  <c r="U462" i="25"/>
  <c r="U463" i="25"/>
  <c r="U464" i="25"/>
  <c r="U465" i="25"/>
  <c r="U466" i="25"/>
  <c r="U467" i="25"/>
  <c r="U468" i="25"/>
  <c r="U469" i="25"/>
  <c r="U470" i="25"/>
  <c r="U471" i="25"/>
  <c r="U472" i="25"/>
  <c r="U74" i="25"/>
  <c r="V74" i="25"/>
  <c r="W74" i="25"/>
  <c r="X74" i="25"/>
  <c r="U73" i="25"/>
  <c r="V73" i="25"/>
  <c r="W73" i="25"/>
  <c r="X73" i="25"/>
  <c r="BX76" i="19"/>
  <c r="BX77" i="19"/>
  <c r="BX78" i="19"/>
  <c r="BX79" i="19"/>
  <c r="BX80" i="19"/>
  <c r="BX81" i="19"/>
  <c r="BX82" i="19"/>
  <c r="BX83" i="19"/>
  <c r="BX84" i="19"/>
  <c r="BX85" i="19"/>
  <c r="BX86" i="19"/>
  <c r="BX87" i="19"/>
  <c r="BX88" i="19"/>
  <c r="BX89" i="19"/>
  <c r="BX90" i="19"/>
  <c r="BX91" i="19"/>
  <c r="BX92" i="19"/>
  <c r="BX93" i="19"/>
  <c r="BX94" i="19"/>
  <c r="BX95" i="19"/>
  <c r="BX96" i="19"/>
  <c r="BX97" i="19"/>
  <c r="BX98" i="19"/>
  <c r="BX99" i="19"/>
  <c r="BX100" i="19"/>
  <c r="BX101" i="19"/>
  <c r="BX102" i="19"/>
  <c r="BX103" i="19"/>
  <c r="BX104" i="19"/>
  <c r="BX105" i="19"/>
  <c r="BX106" i="19"/>
  <c r="BX107" i="19"/>
  <c r="BX108" i="19"/>
  <c r="BX109" i="19"/>
  <c r="BX110" i="19"/>
  <c r="BX111" i="19"/>
  <c r="BX112" i="19"/>
  <c r="BX113" i="19"/>
  <c r="BX114" i="19"/>
  <c r="BX115" i="19"/>
  <c r="BX116" i="19"/>
  <c r="BX117" i="19"/>
  <c r="BX118" i="19"/>
  <c r="BX119" i="19"/>
  <c r="BX120" i="19"/>
  <c r="BX121" i="19"/>
  <c r="BX122" i="19"/>
  <c r="BX123" i="19"/>
  <c r="BX124" i="19"/>
  <c r="BX125" i="19"/>
  <c r="BX126" i="19"/>
  <c r="BX127" i="19"/>
  <c r="BX128" i="19"/>
  <c r="BX129" i="19"/>
  <c r="BX130" i="19"/>
  <c r="BX131" i="19"/>
  <c r="BX132" i="19"/>
  <c r="BX133" i="19"/>
  <c r="BX134" i="19"/>
  <c r="BX135" i="19"/>
  <c r="BX136" i="19"/>
  <c r="BX137" i="19"/>
  <c r="BX138" i="19"/>
  <c r="BX139" i="19"/>
  <c r="BX140" i="19"/>
  <c r="BX141" i="19"/>
  <c r="BX142" i="19"/>
  <c r="BX143" i="19"/>
  <c r="BX144" i="19"/>
  <c r="BX145" i="19"/>
  <c r="BX146" i="19"/>
  <c r="BX147" i="19"/>
  <c r="BX148" i="19"/>
  <c r="BX149" i="19"/>
  <c r="BX150" i="19"/>
  <c r="BX151" i="19"/>
  <c r="BX152" i="19"/>
  <c r="BX153" i="19"/>
  <c r="BX154" i="19"/>
  <c r="BX155" i="19"/>
  <c r="BX156" i="19"/>
  <c r="BX157" i="19"/>
  <c r="BX158" i="19"/>
  <c r="BX159" i="19"/>
  <c r="BX160" i="19"/>
  <c r="BX161" i="19"/>
  <c r="BX162" i="19"/>
  <c r="BX163" i="19"/>
  <c r="BX164" i="19"/>
  <c r="BX165" i="19"/>
  <c r="BX166" i="19"/>
  <c r="BX167" i="19"/>
  <c r="BX168" i="19"/>
  <c r="BX169" i="19"/>
  <c r="BX170" i="19"/>
  <c r="BX171" i="19"/>
  <c r="BX172" i="19"/>
  <c r="BX173" i="19"/>
  <c r="BX174" i="19"/>
  <c r="BX175" i="19"/>
  <c r="BX176" i="19"/>
  <c r="BX177" i="19"/>
  <c r="BX178" i="19"/>
  <c r="BX179" i="19"/>
  <c r="BX180" i="19"/>
  <c r="BX181" i="19"/>
  <c r="BX182" i="19"/>
  <c r="BX183" i="19"/>
  <c r="BX184" i="19"/>
  <c r="BX185" i="19"/>
  <c r="BX186" i="19"/>
  <c r="BX187" i="19"/>
  <c r="BX188" i="19"/>
  <c r="BX189" i="19"/>
  <c r="BX190" i="19"/>
  <c r="BX191" i="19"/>
  <c r="BX192" i="19"/>
  <c r="BX193" i="19"/>
  <c r="BX194" i="19"/>
  <c r="BX195" i="19"/>
  <c r="BX196" i="19"/>
  <c r="BX197" i="19"/>
  <c r="BX198" i="19"/>
  <c r="BX199" i="19"/>
  <c r="BX200" i="19"/>
  <c r="BX201" i="19"/>
  <c r="BX202" i="19"/>
  <c r="BX203" i="19"/>
  <c r="BX204" i="19"/>
  <c r="BX205" i="19"/>
  <c r="BX206" i="19"/>
  <c r="BX207" i="19"/>
  <c r="BX208" i="19"/>
  <c r="BX209" i="19"/>
  <c r="BX210" i="19"/>
  <c r="BX211" i="19"/>
  <c r="BX212" i="19"/>
  <c r="BX213" i="19"/>
  <c r="BX214" i="19"/>
  <c r="BX215" i="19"/>
  <c r="BX216" i="19"/>
  <c r="BX217" i="19"/>
  <c r="BX218" i="19"/>
  <c r="BX219" i="19"/>
  <c r="BX220" i="19"/>
  <c r="BX221" i="19"/>
  <c r="BX222" i="19"/>
  <c r="BX223" i="19"/>
  <c r="BX224" i="19"/>
  <c r="BX225" i="19"/>
  <c r="BX226" i="19"/>
  <c r="BX227" i="19"/>
  <c r="BX228" i="19"/>
  <c r="BX229" i="19"/>
  <c r="BX230" i="19"/>
  <c r="BX231" i="19"/>
  <c r="BX232" i="19"/>
  <c r="BX233" i="19"/>
  <c r="BX234" i="19"/>
  <c r="BX235" i="19"/>
  <c r="BX236" i="19"/>
  <c r="BX237" i="19"/>
  <c r="BX238" i="19"/>
  <c r="BX239" i="19"/>
  <c r="BX240" i="19"/>
  <c r="BX241" i="19"/>
  <c r="BX242" i="19"/>
  <c r="BX243" i="19"/>
  <c r="BX244" i="19"/>
  <c r="BX245" i="19"/>
  <c r="BX246" i="19"/>
  <c r="BX247" i="19"/>
  <c r="BX248" i="19"/>
  <c r="BX249" i="19"/>
  <c r="BX250" i="19"/>
  <c r="BX251" i="19"/>
  <c r="BX252" i="19"/>
  <c r="BX253" i="19"/>
  <c r="BX254" i="19"/>
  <c r="BX255" i="19"/>
  <c r="BX256" i="19"/>
  <c r="BX257" i="19"/>
  <c r="BX258" i="19"/>
  <c r="BX259" i="19"/>
  <c r="BX260" i="19"/>
  <c r="BX261" i="19"/>
  <c r="BX262" i="19"/>
  <c r="BX263" i="19"/>
  <c r="BX264" i="19"/>
  <c r="BX265" i="19"/>
  <c r="BX266" i="19"/>
  <c r="BX267" i="19"/>
  <c r="BX268" i="19"/>
  <c r="BX269" i="19"/>
  <c r="BX270" i="19"/>
  <c r="BX271" i="19"/>
  <c r="BX272" i="19"/>
  <c r="BX273" i="19"/>
  <c r="BX274" i="19"/>
  <c r="BX275" i="19"/>
  <c r="BX276" i="19"/>
  <c r="BX277" i="19"/>
  <c r="BX278" i="19"/>
  <c r="BX279" i="19"/>
  <c r="BX280" i="19"/>
  <c r="BX281" i="19"/>
  <c r="BX282" i="19"/>
  <c r="BX283" i="19"/>
  <c r="BX284" i="19"/>
  <c r="BX285" i="19"/>
  <c r="BX286" i="19"/>
  <c r="BX287" i="19"/>
  <c r="BX288" i="19"/>
  <c r="BX289" i="19"/>
  <c r="BX290" i="19"/>
  <c r="BX291" i="19"/>
  <c r="BX292" i="19"/>
  <c r="BX293" i="19"/>
  <c r="BX294" i="19"/>
  <c r="BX295" i="19"/>
  <c r="BX296" i="19"/>
  <c r="BX297" i="19"/>
  <c r="BX298" i="19"/>
  <c r="BX299" i="19"/>
  <c r="BX300" i="19"/>
  <c r="BX301" i="19"/>
  <c r="BX302" i="19"/>
  <c r="BX303" i="19"/>
  <c r="BX304" i="19"/>
  <c r="BX305" i="19"/>
  <c r="BX306" i="19"/>
  <c r="BX307" i="19"/>
  <c r="BX308" i="19"/>
  <c r="BX309" i="19"/>
  <c r="BX310" i="19"/>
  <c r="BX311" i="19"/>
  <c r="BX312" i="19"/>
  <c r="BX313" i="19"/>
  <c r="BX314" i="19"/>
  <c r="BX315" i="19"/>
  <c r="BX316" i="19"/>
  <c r="BX317" i="19"/>
  <c r="BX318" i="19"/>
  <c r="BX319" i="19"/>
  <c r="BX320" i="19"/>
  <c r="BX321" i="19"/>
  <c r="BX322" i="19"/>
  <c r="BX323" i="19"/>
  <c r="BX324" i="19"/>
  <c r="BX325" i="19"/>
  <c r="BX326" i="19"/>
  <c r="BX327" i="19"/>
  <c r="BX328" i="19"/>
  <c r="BX329" i="19"/>
  <c r="BX330" i="19"/>
  <c r="BX331" i="19"/>
  <c r="BX332" i="19"/>
  <c r="BX333" i="19"/>
  <c r="BX334" i="19"/>
  <c r="BX335" i="19"/>
  <c r="BX336" i="19"/>
  <c r="BX337" i="19"/>
  <c r="BX338" i="19"/>
  <c r="BX339" i="19"/>
  <c r="BX340" i="19"/>
  <c r="BX341" i="19"/>
  <c r="BX342" i="19"/>
  <c r="BX343" i="19"/>
  <c r="BX344" i="19"/>
  <c r="BX345" i="19"/>
  <c r="BX346" i="19"/>
  <c r="BX347" i="19"/>
  <c r="BX348" i="19"/>
  <c r="BX349" i="19"/>
  <c r="BX350" i="19"/>
  <c r="BX351" i="19"/>
  <c r="BX352" i="19"/>
  <c r="BX353" i="19"/>
  <c r="BX354" i="19"/>
  <c r="BX355" i="19"/>
  <c r="BX356" i="19"/>
  <c r="BX357" i="19"/>
  <c r="BX358" i="19"/>
  <c r="BX359" i="19"/>
  <c r="BX360" i="19"/>
  <c r="BX361" i="19"/>
  <c r="BX362" i="19"/>
  <c r="BX363" i="19"/>
  <c r="BX364" i="19"/>
  <c r="BX365" i="19"/>
  <c r="BX366" i="19"/>
  <c r="BX367" i="19"/>
  <c r="BX368" i="19"/>
  <c r="BX369" i="19"/>
  <c r="BX370" i="19"/>
  <c r="BX371" i="19"/>
  <c r="BX372" i="19"/>
  <c r="BX373" i="19"/>
  <c r="BX374" i="19"/>
  <c r="BX375" i="19"/>
  <c r="BX376" i="19"/>
  <c r="BX377" i="19"/>
  <c r="BX378" i="19"/>
  <c r="BX379" i="19"/>
  <c r="BX380" i="19"/>
  <c r="BX381" i="19"/>
  <c r="BX382" i="19"/>
  <c r="BX383" i="19"/>
  <c r="BX384" i="19"/>
  <c r="BX385" i="19"/>
  <c r="BX386" i="19"/>
  <c r="BX387" i="19"/>
  <c r="BX388" i="19"/>
  <c r="BX389" i="19"/>
  <c r="BX390" i="19"/>
  <c r="BX391" i="19"/>
  <c r="BX392" i="19"/>
  <c r="BX393" i="19"/>
  <c r="BX394" i="19"/>
  <c r="BX395" i="19"/>
  <c r="BX396" i="19"/>
  <c r="BX397" i="19"/>
  <c r="BX398" i="19"/>
  <c r="BX399" i="19"/>
  <c r="BX400" i="19"/>
  <c r="BX401" i="19"/>
  <c r="BX402" i="19"/>
  <c r="BX403" i="19"/>
  <c r="BX404" i="19"/>
  <c r="BX405" i="19"/>
  <c r="BX406" i="19"/>
  <c r="BX407" i="19"/>
  <c r="BX408" i="19"/>
  <c r="BX409" i="19"/>
  <c r="BX410" i="19"/>
  <c r="BX411" i="19"/>
  <c r="BX412" i="19"/>
  <c r="BX413" i="19"/>
  <c r="BX414" i="19"/>
  <c r="BX415" i="19"/>
  <c r="BX416" i="19"/>
  <c r="BX417" i="19"/>
  <c r="BX418" i="19"/>
  <c r="BX419" i="19"/>
  <c r="BX420" i="19"/>
  <c r="BX421" i="19"/>
  <c r="BX422" i="19"/>
  <c r="BX423" i="19"/>
  <c r="BX424" i="19"/>
  <c r="BX425" i="19"/>
  <c r="BX426" i="19"/>
  <c r="BX427" i="19"/>
  <c r="BX428" i="19"/>
  <c r="BX429" i="19"/>
  <c r="BX430" i="19"/>
  <c r="BX431" i="19"/>
  <c r="BX432" i="19"/>
  <c r="BX433" i="19"/>
  <c r="BX434" i="19"/>
  <c r="BX435" i="19"/>
  <c r="BX436" i="19"/>
  <c r="BX437" i="19"/>
  <c r="BX438" i="19"/>
  <c r="BX439" i="19"/>
  <c r="BX440" i="19"/>
  <c r="BX441" i="19"/>
  <c r="BX442" i="19"/>
  <c r="BX443" i="19"/>
  <c r="BX444" i="19"/>
  <c r="BX445" i="19"/>
  <c r="BX446" i="19"/>
  <c r="BX447" i="19"/>
  <c r="BX448" i="19"/>
  <c r="BX449" i="19"/>
  <c r="BX450" i="19"/>
  <c r="BX451" i="19"/>
  <c r="BX452" i="19"/>
  <c r="BX453" i="19"/>
  <c r="BX454" i="19"/>
  <c r="BX455" i="19"/>
  <c r="BX456" i="19"/>
  <c r="BX457" i="19"/>
  <c r="BX458" i="19"/>
  <c r="BX459" i="19"/>
  <c r="BX460" i="19"/>
  <c r="BX461" i="19"/>
  <c r="BX462" i="19"/>
  <c r="BX463" i="19"/>
  <c r="BX464" i="19"/>
  <c r="BX465" i="19"/>
  <c r="BX466" i="19"/>
  <c r="BX467" i="19"/>
  <c r="BX468" i="19"/>
  <c r="BX469" i="19"/>
  <c r="BX470" i="19"/>
  <c r="BX471" i="19"/>
  <c r="BX472" i="19"/>
  <c r="BX75" i="19"/>
  <c r="BX74" i="19"/>
  <c r="BX73" i="19"/>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73" i="25"/>
  <c r="AA74" i="25"/>
  <c r="AA75" i="25"/>
  <c r="AA76" i="25"/>
  <c r="AA77" i="25"/>
  <c r="AA78" i="25"/>
  <c r="AA79" i="25"/>
  <c r="AA80" i="25"/>
  <c r="AA81" i="25"/>
  <c r="AA82" i="25"/>
  <c r="AA83" i="25"/>
  <c r="AA84" i="25"/>
  <c r="AA85" i="25"/>
  <c r="AA86" i="25"/>
  <c r="AA87" i="25"/>
  <c r="AA88" i="25"/>
  <c r="AA89" i="25"/>
  <c r="AA90" i="25"/>
  <c r="AA91" i="25"/>
  <c r="AA92" i="25"/>
  <c r="AA93" i="25"/>
  <c r="AA94" i="25"/>
  <c r="AA95" i="25"/>
  <c r="AA96" i="25"/>
  <c r="AA97" i="25"/>
  <c r="AA98" i="25"/>
  <c r="AA99" i="25"/>
  <c r="AA100" i="25"/>
  <c r="AA101" i="25"/>
  <c r="AA102" i="25"/>
  <c r="AA103" i="25"/>
  <c r="AA104" i="25"/>
  <c r="AA105" i="25"/>
  <c r="AA106" i="25"/>
  <c r="AA107" i="25"/>
  <c r="AA108" i="25"/>
  <c r="AA109" i="25"/>
  <c r="AA110" i="25"/>
  <c r="AA111" i="25"/>
  <c r="AA112" i="25"/>
  <c r="AA113" i="25"/>
  <c r="AA114" i="25"/>
  <c r="AA115" i="25"/>
  <c r="AA116" i="25"/>
  <c r="AA117" i="25"/>
  <c r="AA118" i="25"/>
  <c r="AA119" i="25"/>
  <c r="AA120" i="25"/>
  <c r="AA121" i="25"/>
  <c r="AA122" i="25"/>
  <c r="AA123" i="25"/>
  <c r="AA124" i="25"/>
  <c r="AA125" i="25"/>
  <c r="AA126" i="25"/>
  <c r="AA127" i="25"/>
  <c r="AA128" i="25"/>
  <c r="AA129" i="25"/>
  <c r="AA130" i="25"/>
  <c r="AA131" i="25"/>
  <c r="AA132" i="25"/>
  <c r="AA133" i="25"/>
  <c r="AA134" i="25"/>
  <c r="AA135" i="25"/>
  <c r="AA136" i="25"/>
  <c r="AA137" i="25"/>
  <c r="AA138" i="25"/>
  <c r="AA139" i="25"/>
  <c r="AA140" i="25"/>
  <c r="AA141" i="25"/>
  <c r="AA142" i="25"/>
  <c r="AA143" i="25"/>
  <c r="AA144" i="25"/>
  <c r="AA145" i="25"/>
  <c r="AA146" i="25"/>
  <c r="AA147" i="25"/>
  <c r="AA148" i="25"/>
  <c r="AA149" i="25"/>
  <c r="AA150" i="25"/>
  <c r="AA151" i="25"/>
  <c r="AA152" i="25"/>
  <c r="AA153" i="25"/>
  <c r="AA154" i="25"/>
  <c r="AA155" i="25"/>
  <c r="AA156" i="25"/>
  <c r="AA157" i="25"/>
  <c r="AA158" i="25"/>
  <c r="AA159" i="25"/>
  <c r="AA160" i="25"/>
  <c r="AA161" i="25"/>
  <c r="AA162" i="25"/>
  <c r="AA163" i="25"/>
  <c r="AA164" i="25"/>
  <c r="AA165" i="25"/>
  <c r="AA166" i="25"/>
  <c r="AA167" i="25"/>
  <c r="AA168" i="25"/>
  <c r="AA169" i="25"/>
  <c r="AA170" i="25"/>
  <c r="AA171" i="25"/>
  <c r="AA172" i="25"/>
  <c r="AA173" i="25"/>
  <c r="AA174" i="25"/>
  <c r="AA175" i="25"/>
  <c r="AA176" i="25"/>
  <c r="AA177" i="25"/>
  <c r="AA178" i="25"/>
  <c r="AA179" i="25"/>
  <c r="AA180" i="25"/>
  <c r="AA181" i="25"/>
  <c r="AA182" i="25"/>
  <c r="AA183" i="25"/>
  <c r="AA184" i="25"/>
  <c r="AA185" i="25"/>
  <c r="AA186" i="25"/>
  <c r="AA187" i="25"/>
  <c r="AA188" i="25"/>
  <c r="AA189" i="25"/>
  <c r="AA190" i="25"/>
  <c r="AA191" i="25"/>
  <c r="AA192" i="25"/>
  <c r="AA193" i="25"/>
  <c r="AA194" i="25"/>
  <c r="AA195" i="25"/>
  <c r="AA196" i="25"/>
  <c r="AA197" i="25"/>
  <c r="AA198" i="25"/>
  <c r="AA199" i="25"/>
  <c r="AA200" i="25"/>
  <c r="AA201" i="25"/>
  <c r="AA202" i="25"/>
  <c r="AA203" i="25"/>
  <c r="AA204" i="25"/>
  <c r="AA205" i="25"/>
  <c r="AA206" i="25"/>
  <c r="AA207" i="25"/>
  <c r="AA208" i="25"/>
  <c r="AA209" i="25"/>
  <c r="AA210" i="25"/>
  <c r="AA211" i="25"/>
  <c r="AA212" i="25"/>
  <c r="AA213" i="25"/>
  <c r="AA214" i="25"/>
  <c r="AA215" i="25"/>
  <c r="AA216" i="25"/>
  <c r="AA217" i="25"/>
  <c r="AA218" i="25"/>
  <c r="AA219" i="25"/>
  <c r="AA220" i="25"/>
  <c r="AA221" i="25"/>
  <c r="AA222" i="25"/>
  <c r="AA223" i="25"/>
  <c r="AA224" i="25"/>
  <c r="AA225" i="25"/>
  <c r="AA226" i="25"/>
  <c r="AA227" i="25"/>
  <c r="AA228" i="25"/>
  <c r="AA229" i="25"/>
  <c r="AA230" i="25"/>
  <c r="AA231" i="25"/>
  <c r="AA232" i="25"/>
  <c r="AA233" i="25"/>
  <c r="AA234" i="25"/>
  <c r="AA235" i="25"/>
  <c r="AA236" i="25"/>
  <c r="AA237" i="25"/>
  <c r="AA238" i="25"/>
  <c r="AA239" i="25"/>
  <c r="AA240" i="25"/>
  <c r="AA241" i="25"/>
  <c r="AA242" i="25"/>
  <c r="AA243" i="25"/>
  <c r="AA244" i="25"/>
  <c r="AA245" i="25"/>
  <c r="AA246" i="25"/>
  <c r="AA247" i="25"/>
  <c r="AA248" i="25"/>
  <c r="AA249" i="25"/>
  <c r="AA250" i="25"/>
  <c r="AA251" i="25"/>
  <c r="AA252" i="25"/>
  <c r="AA253" i="25"/>
  <c r="AA254" i="25"/>
  <c r="AA255" i="25"/>
  <c r="AA256" i="25"/>
  <c r="AA257" i="25"/>
  <c r="AA258" i="25"/>
  <c r="AA259" i="25"/>
  <c r="AA260" i="25"/>
  <c r="AA261" i="25"/>
  <c r="AA262" i="25"/>
  <c r="AA263" i="25"/>
  <c r="AA264" i="25"/>
  <c r="AA265" i="25"/>
  <c r="AA266" i="25"/>
  <c r="AA267" i="25"/>
  <c r="AA268" i="25"/>
  <c r="AA269" i="25"/>
  <c r="AA270" i="25"/>
  <c r="AA271" i="25"/>
  <c r="AA272" i="25"/>
  <c r="AA273" i="25"/>
  <c r="AA274" i="25"/>
  <c r="AA275" i="25"/>
  <c r="AA276" i="25"/>
  <c r="AA277" i="25"/>
  <c r="AA278" i="25"/>
  <c r="AA279" i="25"/>
  <c r="AA280" i="25"/>
  <c r="AA281" i="25"/>
  <c r="AA282" i="25"/>
  <c r="AA283" i="25"/>
  <c r="AA284" i="25"/>
  <c r="AA285" i="25"/>
  <c r="AA286" i="25"/>
  <c r="AA287" i="25"/>
  <c r="AA288" i="25"/>
  <c r="AA289" i="25"/>
  <c r="AA290" i="25"/>
  <c r="AA291" i="25"/>
  <c r="AA292" i="25"/>
  <c r="AA293" i="25"/>
  <c r="AA294" i="25"/>
  <c r="AA295" i="25"/>
  <c r="AA296" i="25"/>
  <c r="AA297" i="25"/>
  <c r="AA298" i="25"/>
  <c r="AA299" i="25"/>
  <c r="AA300" i="25"/>
  <c r="AA301" i="25"/>
  <c r="AA302" i="25"/>
  <c r="AA303" i="25"/>
  <c r="AA304" i="25"/>
  <c r="AA305" i="25"/>
  <c r="AA306" i="25"/>
  <c r="AA307" i="25"/>
  <c r="AA308" i="25"/>
  <c r="AA309" i="25"/>
  <c r="AA310" i="25"/>
  <c r="AA311" i="25"/>
  <c r="AA312" i="25"/>
  <c r="AA313" i="25"/>
  <c r="AA314" i="25"/>
  <c r="AA315" i="25"/>
  <c r="AA316" i="25"/>
  <c r="AA317" i="25"/>
  <c r="AA318" i="25"/>
  <c r="AA319" i="25"/>
  <c r="AA320" i="25"/>
  <c r="AA321" i="25"/>
  <c r="AA322" i="25"/>
  <c r="AA323" i="25"/>
  <c r="AA324" i="25"/>
  <c r="AA325" i="25"/>
  <c r="AA326" i="25"/>
  <c r="AA327" i="25"/>
  <c r="AA328" i="25"/>
  <c r="AA329" i="25"/>
  <c r="AA330" i="25"/>
  <c r="AA331" i="25"/>
  <c r="AA332" i="25"/>
  <c r="AA333" i="25"/>
  <c r="AA334" i="25"/>
  <c r="AA335" i="25"/>
  <c r="AA336" i="25"/>
  <c r="AA337" i="25"/>
  <c r="AA338" i="25"/>
  <c r="AA339" i="25"/>
  <c r="AA340" i="25"/>
  <c r="AA341" i="25"/>
  <c r="AA342" i="25"/>
  <c r="AA343" i="25"/>
  <c r="AA344" i="25"/>
  <c r="AA345" i="25"/>
  <c r="AA346" i="25"/>
  <c r="AA347" i="25"/>
  <c r="AA348" i="25"/>
  <c r="AA349" i="25"/>
  <c r="AA350" i="25"/>
  <c r="AA351" i="25"/>
  <c r="AA352" i="25"/>
  <c r="AA353" i="25"/>
  <c r="AA354" i="25"/>
  <c r="AA355" i="25"/>
  <c r="AA356" i="25"/>
  <c r="AA357" i="25"/>
  <c r="AA358" i="25"/>
  <c r="AA359" i="25"/>
  <c r="AA360" i="25"/>
  <c r="AA361" i="25"/>
  <c r="AA362" i="25"/>
  <c r="AA363" i="25"/>
  <c r="AA364" i="25"/>
  <c r="AA365" i="25"/>
  <c r="AA366" i="25"/>
  <c r="AA367" i="25"/>
  <c r="AA368" i="25"/>
  <c r="AA369" i="25"/>
  <c r="AA370" i="25"/>
  <c r="AA371" i="25"/>
  <c r="AA372" i="25"/>
  <c r="AA373" i="25"/>
  <c r="AA374" i="25"/>
  <c r="AA375" i="25"/>
  <c r="AA376" i="25"/>
  <c r="AA377" i="25"/>
  <c r="AA378" i="25"/>
  <c r="AA379" i="25"/>
  <c r="AA380" i="25"/>
  <c r="AA381" i="25"/>
  <c r="AA382" i="25"/>
  <c r="AA383" i="25"/>
  <c r="AA384" i="25"/>
  <c r="AA385" i="25"/>
  <c r="AA386" i="25"/>
  <c r="AA387" i="25"/>
  <c r="AA388" i="25"/>
  <c r="AA389" i="25"/>
  <c r="AA390" i="25"/>
  <c r="AA391" i="25"/>
  <c r="AA392" i="25"/>
  <c r="AA393" i="25"/>
  <c r="AA394" i="25"/>
  <c r="AA395" i="25"/>
  <c r="AA396" i="25"/>
  <c r="AA397" i="25"/>
  <c r="AA398" i="25"/>
  <c r="AA399" i="25"/>
  <c r="AA400" i="25"/>
  <c r="AA401" i="25"/>
  <c r="AA402" i="25"/>
  <c r="AA403" i="25"/>
  <c r="AA404" i="25"/>
  <c r="AA405" i="25"/>
  <c r="AA406" i="25"/>
  <c r="AA407" i="25"/>
  <c r="AA408" i="25"/>
  <c r="AA409" i="25"/>
  <c r="AA410" i="25"/>
  <c r="AA411" i="25"/>
  <c r="AA412" i="25"/>
  <c r="AA413" i="25"/>
  <c r="AA414" i="25"/>
  <c r="AA415" i="25"/>
  <c r="AA416" i="25"/>
  <c r="AA417" i="25"/>
  <c r="AA418" i="25"/>
  <c r="AA419" i="25"/>
  <c r="AA420" i="25"/>
  <c r="AA421" i="25"/>
  <c r="AA422" i="25"/>
  <c r="AA423" i="25"/>
  <c r="AA424" i="25"/>
  <c r="AA425" i="25"/>
  <c r="AA426" i="25"/>
  <c r="AA427" i="25"/>
  <c r="AA428" i="25"/>
  <c r="AA429" i="25"/>
  <c r="AA430" i="25"/>
  <c r="AA431" i="25"/>
  <c r="AA432" i="25"/>
  <c r="AA433" i="25"/>
  <c r="AA434" i="25"/>
  <c r="AA435" i="25"/>
  <c r="AA436" i="25"/>
  <c r="AA437" i="25"/>
  <c r="AA438" i="25"/>
  <c r="AA439" i="25"/>
  <c r="AA440" i="25"/>
  <c r="AA441" i="25"/>
  <c r="AA442" i="25"/>
  <c r="AA443" i="25"/>
  <c r="AA444" i="25"/>
  <c r="AA445" i="25"/>
  <c r="AA446" i="25"/>
  <c r="AA447" i="25"/>
  <c r="AA448" i="25"/>
  <c r="AA449" i="25"/>
  <c r="AA450" i="25"/>
  <c r="AA451" i="25"/>
  <c r="AA452" i="25"/>
  <c r="AA453" i="25"/>
  <c r="AA454" i="25"/>
  <c r="AA455" i="25"/>
  <c r="AA456" i="25"/>
  <c r="AA457" i="25"/>
  <c r="AA458" i="25"/>
  <c r="AA459" i="25"/>
  <c r="AA460" i="25"/>
  <c r="AA461" i="25"/>
  <c r="AA462" i="25"/>
  <c r="AA463" i="25"/>
  <c r="AA464" i="25"/>
  <c r="AA465" i="25"/>
  <c r="AA466" i="25"/>
  <c r="AA467" i="25"/>
  <c r="AA468" i="25"/>
  <c r="AA469" i="25"/>
  <c r="AA470" i="25"/>
  <c r="AA471" i="25"/>
  <c r="AA472" i="25"/>
  <c r="Z74" i="25"/>
  <c r="Z75" i="25"/>
  <c r="Z76" i="25"/>
  <c r="Z77" i="25"/>
  <c r="Z78" i="25"/>
  <c r="Z79" i="25"/>
  <c r="Z80" i="25"/>
  <c r="Z81" i="25"/>
  <c r="Z82" i="25"/>
  <c r="Z83" i="25"/>
  <c r="Z84" i="25"/>
  <c r="Z85" i="25"/>
  <c r="Z86" i="25"/>
  <c r="Z87" i="25"/>
  <c r="Z88" i="25"/>
  <c r="Z89" i="25"/>
  <c r="Z90" i="25"/>
  <c r="Z91" i="25"/>
  <c r="Z92" i="25"/>
  <c r="Z93" i="25"/>
  <c r="Z94" i="25"/>
  <c r="Z95" i="25"/>
  <c r="Z96" i="25"/>
  <c r="Z97" i="25"/>
  <c r="Z98" i="25"/>
  <c r="Z99" i="25"/>
  <c r="Z100" i="25"/>
  <c r="Z101" i="25"/>
  <c r="Z102" i="25"/>
  <c r="Z103" i="25"/>
  <c r="Z104" i="25"/>
  <c r="Z105" i="25"/>
  <c r="Z106" i="25"/>
  <c r="Z107" i="25"/>
  <c r="Z108" i="25"/>
  <c r="Z109" i="25"/>
  <c r="Z110" i="25"/>
  <c r="Z111" i="25"/>
  <c r="Z112" i="25"/>
  <c r="Z113" i="25"/>
  <c r="Z114" i="25"/>
  <c r="Z115" i="25"/>
  <c r="Z116" i="25"/>
  <c r="Z117" i="25"/>
  <c r="Z118" i="25"/>
  <c r="Z119" i="25"/>
  <c r="Z120" i="25"/>
  <c r="Z121" i="25"/>
  <c r="Z122" i="25"/>
  <c r="Z123" i="25"/>
  <c r="Z124" i="25"/>
  <c r="Z125" i="25"/>
  <c r="Z126" i="25"/>
  <c r="Z127" i="25"/>
  <c r="Z128" i="25"/>
  <c r="Z129" i="25"/>
  <c r="Z130" i="25"/>
  <c r="Z131" i="25"/>
  <c r="Z132" i="25"/>
  <c r="Z133" i="25"/>
  <c r="Z134" i="25"/>
  <c r="Z135" i="25"/>
  <c r="Z136" i="25"/>
  <c r="Z137" i="25"/>
  <c r="Z138" i="25"/>
  <c r="Z139" i="25"/>
  <c r="Z140" i="25"/>
  <c r="Z141" i="25"/>
  <c r="Z142" i="25"/>
  <c r="Z143" i="25"/>
  <c r="Z144" i="25"/>
  <c r="Z145" i="25"/>
  <c r="Z146" i="25"/>
  <c r="Z147" i="25"/>
  <c r="Z148" i="25"/>
  <c r="Z149" i="25"/>
  <c r="Z150" i="25"/>
  <c r="Z151" i="25"/>
  <c r="Z152" i="25"/>
  <c r="Z153" i="25"/>
  <c r="Z154" i="25"/>
  <c r="Z155" i="25"/>
  <c r="Z156" i="25"/>
  <c r="Z157" i="25"/>
  <c r="Z158" i="25"/>
  <c r="Z159" i="25"/>
  <c r="Z160" i="25"/>
  <c r="Z161" i="25"/>
  <c r="Z162" i="25"/>
  <c r="Z163" i="25"/>
  <c r="Z164" i="25"/>
  <c r="Z165" i="25"/>
  <c r="Z166" i="25"/>
  <c r="Z167" i="25"/>
  <c r="Z168" i="25"/>
  <c r="Z169" i="25"/>
  <c r="Z170" i="25"/>
  <c r="Z171" i="25"/>
  <c r="Z172" i="25"/>
  <c r="Z173" i="25"/>
  <c r="Z174" i="25"/>
  <c r="Z175" i="25"/>
  <c r="Z176" i="25"/>
  <c r="Z177" i="25"/>
  <c r="Z178" i="25"/>
  <c r="Z179" i="25"/>
  <c r="Z180" i="25"/>
  <c r="Z181" i="25"/>
  <c r="Z182" i="25"/>
  <c r="Z183" i="25"/>
  <c r="Z184" i="25"/>
  <c r="Z185" i="25"/>
  <c r="Z186" i="25"/>
  <c r="Z187" i="25"/>
  <c r="Z188" i="25"/>
  <c r="Z189" i="25"/>
  <c r="Z190" i="25"/>
  <c r="Z191" i="25"/>
  <c r="Z192" i="25"/>
  <c r="Z193" i="25"/>
  <c r="Z194" i="25"/>
  <c r="Z195" i="25"/>
  <c r="Z196" i="25"/>
  <c r="Z197" i="25"/>
  <c r="Z198" i="25"/>
  <c r="Z199" i="25"/>
  <c r="Z200" i="25"/>
  <c r="Z201" i="25"/>
  <c r="Z202" i="25"/>
  <c r="Z203" i="25"/>
  <c r="Z204" i="25"/>
  <c r="Z205" i="25"/>
  <c r="Z206" i="25"/>
  <c r="Z207" i="25"/>
  <c r="Z208" i="25"/>
  <c r="Z209" i="25"/>
  <c r="Z210" i="25"/>
  <c r="Z211" i="25"/>
  <c r="Z212" i="25"/>
  <c r="Z213" i="25"/>
  <c r="Z214" i="25"/>
  <c r="Z215" i="25"/>
  <c r="Z216" i="25"/>
  <c r="Z217" i="25"/>
  <c r="Z218" i="25"/>
  <c r="Z219" i="25"/>
  <c r="Z220" i="25"/>
  <c r="Z221" i="25"/>
  <c r="Z222" i="25"/>
  <c r="Z223" i="25"/>
  <c r="Z224" i="25"/>
  <c r="Z225" i="25"/>
  <c r="Z226" i="25"/>
  <c r="Z227" i="25"/>
  <c r="Z228" i="25"/>
  <c r="Z229" i="25"/>
  <c r="Z230" i="25"/>
  <c r="Z231" i="25"/>
  <c r="Z232" i="25"/>
  <c r="Z233" i="25"/>
  <c r="Z234" i="25"/>
  <c r="Z235" i="25"/>
  <c r="Z236" i="25"/>
  <c r="Z237" i="25"/>
  <c r="Z238" i="25"/>
  <c r="Z239" i="25"/>
  <c r="Z240" i="25"/>
  <c r="Z241" i="25"/>
  <c r="Z242" i="25"/>
  <c r="Z243" i="25"/>
  <c r="Z244" i="25"/>
  <c r="Z245" i="25"/>
  <c r="Z246" i="25"/>
  <c r="Z247" i="25"/>
  <c r="Z248" i="25"/>
  <c r="Z249" i="25"/>
  <c r="Z250" i="25"/>
  <c r="Z251" i="25"/>
  <c r="Z252" i="25"/>
  <c r="Z253" i="25"/>
  <c r="Z254" i="25"/>
  <c r="Z255" i="25"/>
  <c r="Z256" i="25"/>
  <c r="Z257" i="25"/>
  <c r="Z258" i="25"/>
  <c r="Z259" i="25"/>
  <c r="Z260" i="25"/>
  <c r="Z261" i="25"/>
  <c r="Z262" i="25"/>
  <c r="Z263" i="25"/>
  <c r="Z264" i="25"/>
  <c r="Z265" i="25"/>
  <c r="Z266" i="25"/>
  <c r="Z267" i="25"/>
  <c r="Z268" i="25"/>
  <c r="Z269" i="25"/>
  <c r="Z270" i="25"/>
  <c r="Z271" i="25"/>
  <c r="Z272" i="25"/>
  <c r="Z273" i="25"/>
  <c r="Z274" i="25"/>
  <c r="Z275" i="25"/>
  <c r="Z276" i="25"/>
  <c r="Z277" i="25"/>
  <c r="Z278" i="25"/>
  <c r="Z279" i="25"/>
  <c r="Z280" i="25"/>
  <c r="Z281" i="25"/>
  <c r="Z282" i="25"/>
  <c r="Z283" i="25"/>
  <c r="Z284" i="25"/>
  <c r="Z285" i="25"/>
  <c r="Z286" i="25"/>
  <c r="Z287" i="25"/>
  <c r="Z288" i="25"/>
  <c r="Z289" i="25"/>
  <c r="Z290" i="25"/>
  <c r="Z291" i="25"/>
  <c r="Z292" i="25"/>
  <c r="Z293" i="25"/>
  <c r="Z294" i="25"/>
  <c r="Z295" i="25"/>
  <c r="Z296" i="25"/>
  <c r="Z297" i="25"/>
  <c r="Z298" i="25"/>
  <c r="Z299" i="25"/>
  <c r="Z300" i="25"/>
  <c r="Z301" i="25"/>
  <c r="Z302" i="25"/>
  <c r="Z303" i="25"/>
  <c r="Z304" i="25"/>
  <c r="Z305" i="25"/>
  <c r="Z306" i="25"/>
  <c r="Z307" i="25"/>
  <c r="Z308" i="25"/>
  <c r="Z309" i="25"/>
  <c r="Z310" i="25"/>
  <c r="Z311" i="25"/>
  <c r="Z312" i="25"/>
  <c r="Z313" i="25"/>
  <c r="Z314" i="25"/>
  <c r="Z315" i="25"/>
  <c r="Z316" i="25"/>
  <c r="Z317" i="25"/>
  <c r="Z318" i="25"/>
  <c r="Z319" i="25"/>
  <c r="Z320" i="25"/>
  <c r="Z321" i="25"/>
  <c r="Z322" i="25"/>
  <c r="Z323" i="25"/>
  <c r="Z324" i="25"/>
  <c r="Z325" i="25"/>
  <c r="Z326" i="25"/>
  <c r="Z327" i="25"/>
  <c r="Z328" i="25"/>
  <c r="Z329" i="25"/>
  <c r="Z330" i="25"/>
  <c r="Z331" i="25"/>
  <c r="Z332" i="25"/>
  <c r="Z333" i="25"/>
  <c r="Z334" i="25"/>
  <c r="Z335" i="25"/>
  <c r="Z336" i="25"/>
  <c r="Z337" i="25"/>
  <c r="Z338" i="25"/>
  <c r="Z339" i="25"/>
  <c r="Z340" i="25"/>
  <c r="Z341" i="25"/>
  <c r="Z342" i="25"/>
  <c r="Z343" i="25"/>
  <c r="Z344" i="25"/>
  <c r="Z345" i="25"/>
  <c r="Z346" i="25"/>
  <c r="Z347" i="25"/>
  <c r="Z348" i="25"/>
  <c r="Z349" i="25"/>
  <c r="Z350" i="25"/>
  <c r="Z351" i="25"/>
  <c r="Z352" i="25"/>
  <c r="Z353" i="25"/>
  <c r="Z354" i="25"/>
  <c r="Z355" i="25"/>
  <c r="Z356" i="25"/>
  <c r="Z357" i="25"/>
  <c r="Z358" i="25"/>
  <c r="Z359" i="25"/>
  <c r="Z360" i="25"/>
  <c r="Z361" i="25"/>
  <c r="Z362" i="25"/>
  <c r="Z363" i="25"/>
  <c r="Z364" i="25"/>
  <c r="Z365" i="25"/>
  <c r="Z366" i="25"/>
  <c r="Z367" i="25"/>
  <c r="Z368" i="25"/>
  <c r="Z369" i="25"/>
  <c r="Z370" i="25"/>
  <c r="Z371" i="25"/>
  <c r="Z372" i="25"/>
  <c r="Z373" i="25"/>
  <c r="Z374" i="25"/>
  <c r="Z375" i="25"/>
  <c r="Z376" i="25"/>
  <c r="Z377" i="25"/>
  <c r="Z378" i="25"/>
  <c r="Z379" i="25"/>
  <c r="Z380" i="25"/>
  <c r="Z381" i="25"/>
  <c r="Z382" i="25"/>
  <c r="Z383" i="25"/>
  <c r="Z384" i="25"/>
  <c r="Z385" i="25"/>
  <c r="Z386" i="25"/>
  <c r="Z387" i="25"/>
  <c r="Z388" i="25"/>
  <c r="Z389" i="25"/>
  <c r="Z390" i="25"/>
  <c r="Z391" i="25"/>
  <c r="Z392" i="25"/>
  <c r="Z393" i="25"/>
  <c r="Z394" i="25"/>
  <c r="Z395" i="25"/>
  <c r="Z396" i="25"/>
  <c r="Z397" i="25"/>
  <c r="Z398" i="25"/>
  <c r="Z399" i="25"/>
  <c r="Z400" i="25"/>
  <c r="Z401" i="25"/>
  <c r="Z402" i="25"/>
  <c r="Z403" i="25"/>
  <c r="Z404" i="25"/>
  <c r="Z405" i="25"/>
  <c r="Z406" i="25"/>
  <c r="Z407" i="25"/>
  <c r="Z408" i="25"/>
  <c r="Z409" i="25"/>
  <c r="Z410" i="25"/>
  <c r="Z411" i="25"/>
  <c r="Z412" i="25"/>
  <c r="Z413" i="25"/>
  <c r="Z414" i="25"/>
  <c r="Z415" i="25"/>
  <c r="Z416" i="25"/>
  <c r="Z417" i="25"/>
  <c r="Z418" i="25"/>
  <c r="Z419" i="25"/>
  <c r="Z420" i="25"/>
  <c r="Z421" i="25"/>
  <c r="Z422" i="25"/>
  <c r="Z423" i="25"/>
  <c r="Z424" i="25"/>
  <c r="Z425" i="25"/>
  <c r="Z426" i="25"/>
  <c r="Z427" i="25"/>
  <c r="Z428" i="25"/>
  <c r="Z429" i="25"/>
  <c r="Z430" i="25"/>
  <c r="Z431" i="25"/>
  <c r="Z432" i="25"/>
  <c r="Z433" i="25"/>
  <c r="Z434" i="25"/>
  <c r="Z435" i="25"/>
  <c r="Z436" i="25"/>
  <c r="Z437" i="25"/>
  <c r="Z438" i="25"/>
  <c r="Z439" i="25"/>
  <c r="Z440" i="25"/>
  <c r="Z441" i="25"/>
  <c r="Z442" i="25"/>
  <c r="Z443" i="25"/>
  <c r="Z444" i="25"/>
  <c r="Z445" i="25"/>
  <c r="Z446" i="25"/>
  <c r="Z447" i="25"/>
  <c r="Z448" i="25"/>
  <c r="Z449" i="25"/>
  <c r="Z450" i="25"/>
  <c r="Z451" i="25"/>
  <c r="Z452" i="25"/>
  <c r="Z453" i="25"/>
  <c r="Z454" i="25"/>
  <c r="Z455" i="25"/>
  <c r="Z456" i="25"/>
  <c r="Z457" i="25"/>
  <c r="Z458" i="25"/>
  <c r="Z459" i="25"/>
  <c r="Z460" i="25"/>
  <c r="Z461" i="25"/>
  <c r="Z462" i="25"/>
  <c r="Z463" i="25"/>
  <c r="Z464" i="25"/>
  <c r="Z465" i="25"/>
  <c r="Z466" i="25"/>
  <c r="Z467" i="25"/>
  <c r="Z468" i="25"/>
  <c r="Z469" i="25"/>
  <c r="Z470" i="25"/>
  <c r="Z471" i="25"/>
  <c r="Z472" i="25"/>
  <c r="Y74" i="25"/>
  <c r="Y75" i="25"/>
  <c r="Y76" i="25"/>
  <c r="Y77" i="25"/>
  <c r="Y78" i="25"/>
  <c r="Y79" i="25"/>
  <c r="Y80" i="25"/>
  <c r="Y81" i="25"/>
  <c r="Y82" i="25"/>
  <c r="Y83" i="25"/>
  <c r="Y84" i="25"/>
  <c r="Y85" i="25"/>
  <c r="Y86" i="25"/>
  <c r="Y87" i="25"/>
  <c r="Y88" i="25"/>
  <c r="Y89" i="25"/>
  <c r="Y90" i="25"/>
  <c r="Y91" i="25"/>
  <c r="Y92" i="25"/>
  <c r="Y93" i="25"/>
  <c r="Y94" i="25"/>
  <c r="Y95" i="25"/>
  <c r="Y96" i="25"/>
  <c r="Y97" i="25"/>
  <c r="Y98" i="25"/>
  <c r="Y99" i="25"/>
  <c r="Y100" i="25"/>
  <c r="Y101" i="25"/>
  <c r="Y102" i="25"/>
  <c r="Y103" i="25"/>
  <c r="Y104" i="25"/>
  <c r="Y105" i="25"/>
  <c r="Y106" i="25"/>
  <c r="Y107" i="25"/>
  <c r="Y108" i="25"/>
  <c r="Y109" i="25"/>
  <c r="Y110" i="25"/>
  <c r="Y111" i="25"/>
  <c r="Y112" i="25"/>
  <c r="Y113" i="25"/>
  <c r="Y114" i="25"/>
  <c r="Y115" i="25"/>
  <c r="Y116" i="25"/>
  <c r="Y117" i="25"/>
  <c r="Y118" i="25"/>
  <c r="Y119" i="25"/>
  <c r="Y120" i="25"/>
  <c r="Y121" i="25"/>
  <c r="Y122" i="25"/>
  <c r="Y123" i="25"/>
  <c r="Y124" i="25"/>
  <c r="Y125" i="25"/>
  <c r="Y126" i="25"/>
  <c r="Y127" i="25"/>
  <c r="Y128" i="25"/>
  <c r="Y129" i="25"/>
  <c r="Y130" i="25"/>
  <c r="Y131" i="25"/>
  <c r="Y132" i="25"/>
  <c r="Y133" i="25"/>
  <c r="Y134" i="25"/>
  <c r="Y135" i="25"/>
  <c r="Y136" i="25"/>
  <c r="Y137" i="25"/>
  <c r="Y138" i="25"/>
  <c r="Y139" i="25"/>
  <c r="Y140" i="25"/>
  <c r="Y141" i="25"/>
  <c r="Y142" i="25"/>
  <c r="Y143" i="25"/>
  <c r="Y144" i="25"/>
  <c r="Y145" i="25"/>
  <c r="Y146" i="25"/>
  <c r="Y147" i="25"/>
  <c r="Y148" i="25"/>
  <c r="Y149" i="25"/>
  <c r="Y150" i="25"/>
  <c r="Y151" i="25"/>
  <c r="Y152" i="25"/>
  <c r="Y153" i="25"/>
  <c r="Y154" i="25"/>
  <c r="Y155" i="25"/>
  <c r="Y156" i="25"/>
  <c r="Y157" i="25"/>
  <c r="Y158" i="25"/>
  <c r="Y159" i="25"/>
  <c r="Y160" i="25"/>
  <c r="Y161" i="25"/>
  <c r="Y162" i="25"/>
  <c r="Y163" i="25"/>
  <c r="Y164" i="25"/>
  <c r="Y165" i="25"/>
  <c r="Y166" i="25"/>
  <c r="Y167" i="25"/>
  <c r="Y168" i="25"/>
  <c r="Y169" i="25"/>
  <c r="Y170" i="25"/>
  <c r="Y171" i="25"/>
  <c r="Y172" i="25"/>
  <c r="Y173" i="25"/>
  <c r="Y174" i="25"/>
  <c r="Y175" i="25"/>
  <c r="Y176" i="25"/>
  <c r="Y177" i="25"/>
  <c r="Y178" i="25"/>
  <c r="Y179" i="25"/>
  <c r="Y180" i="25"/>
  <c r="Y181" i="25"/>
  <c r="Y182" i="25"/>
  <c r="Y183" i="25"/>
  <c r="Y184" i="25"/>
  <c r="Y185" i="25"/>
  <c r="Y186" i="25"/>
  <c r="Y187" i="25"/>
  <c r="Y188" i="25"/>
  <c r="Y189" i="25"/>
  <c r="Y190" i="25"/>
  <c r="Y191" i="25"/>
  <c r="Y192" i="25"/>
  <c r="Y193" i="25"/>
  <c r="Y194" i="25"/>
  <c r="Y195" i="25"/>
  <c r="Y196" i="25"/>
  <c r="Y197" i="25"/>
  <c r="Y198" i="25"/>
  <c r="Y199" i="25"/>
  <c r="Y200" i="25"/>
  <c r="Y201" i="25"/>
  <c r="Y202" i="25"/>
  <c r="Y203" i="25"/>
  <c r="Y204" i="25"/>
  <c r="Y205" i="25"/>
  <c r="Y206" i="25"/>
  <c r="Y207" i="25"/>
  <c r="Y208" i="25"/>
  <c r="Y209" i="25"/>
  <c r="Y210" i="25"/>
  <c r="Y211" i="25"/>
  <c r="Y212" i="25"/>
  <c r="Y213" i="25"/>
  <c r="Y214" i="25"/>
  <c r="Y215" i="25"/>
  <c r="Y216" i="25"/>
  <c r="Y217" i="25"/>
  <c r="Y218" i="25"/>
  <c r="Y219" i="25"/>
  <c r="Y220" i="25"/>
  <c r="Y221" i="25"/>
  <c r="Y222" i="25"/>
  <c r="Y223" i="25"/>
  <c r="Y224" i="25"/>
  <c r="Y225" i="25"/>
  <c r="Y226" i="25"/>
  <c r="Y227" i="25"/>
  <c r="Y228" i="25"/>
  <c r="Y229" i="25"/>
  <c r="Y230" i="25"/>
  <c r="Y231" i="25"/>
  <c r="Y232" i="25"/>
  <c r="Y233" i="25"/>
  <c r="Y234" i="25"/>
  <c r="Y235" i="25"/>
  <c r="Y236" i="25"/>
  <c r="Y237" i="25"/>
  <c r="Y238" i="25"/>
  <c r="Y239" i="25"/>
  <c r="Y240" i="25"/>
  <c r="Y241" i="25"/>
  <c r="Y242" i="25"/>
  <c r="Y243" i="25"/>
  <c r="Y244" i="25"/>
  <c r="Y245" i="25"/>
  <c r="Y246" i="25"/>
  <c r="Y247" i="25"/>
  <c r="Y248" i="25"/>
  <c r="Y249" i="25"/>
  <c r="Y250" i="25"/>
  <c r="Y251" i="25"/>
  <c r="Y252" i="25"/>
  <c r="Y253" i="25"/>
  <c r="Y254" i="25"/>
  <c r="Y255" i="25"/>
  <c r="Y256" i="25"/>
  <c r="Y257" i="25"/>
  <c r="Y258" i="25"/>
  <c r="Y259" i="25"/>
  <c r="Y260" i="25"/>
  <c r="Y261" i="25"/>
  <c r="Y262" i="25"/>
  <c r="Y263" i="25"/>
  <c r="Y264" i="25"/>
  <c r="Y265" i="25"/>
  <c r="Y266" i="25"/>
  <c r="Y267" i="25"/>
  <c r="Y268" i="25"/>
  <c r="Y269" i="25"/>
  <c r="Y270" i="25"/>
  <c r="Y271" i="25"/>
  <c r="Y272" i="25"/>
  <c r="Y273" i="25"/>
  <c r="Y274" i="25"/>
  <c r="Y275" i="25"/>
  <c r="Y276" i="25"/>
  <c r="Y277" i="25"/>
  <c r="Y278" i="25"/>
  <c r="Y279" i="25"/>
  <c r="Y280" i="25"/>
  <c r="Y281" i="25"/>
  <c r="Y282" i="25"/>
  <c r="Y283" i="25"/>
  <c r="Y284" i="25"/>
  <c r="Y285" i="25"/>
  <c r="Y286" i="25"/>
  <c r="Y287" i="25"/>
  <c r="Y288" i="25"/>
  <c r="Y289" i="25"/>
  <c r="Y290" i="25"/>
  <c r="Y291" i="25"/>
  <c r="Y292" i="25"/>
  <c r="Y293" i="25"/>
  <c r="Y294" i="25"/>
  <c r="Y295" i="25"/>
  <c r="Y296" i="25"/>
  <c r="Y297" i="25"/>
  <c r="Y298" i="25"/>
  <c r="Y299" i="25"/>
  <c r="Y300" i="25"/>
  <c r="Y301" i="25"/>
  <c r="Y302" i="25"/>
  <c r="Y303" i="25"/>
  <c r="Y304" i="25"/>
  <c r="Y305" i="25"/>
  <c r="Y306" i="25"/>
  <c r="Y307" i="25"/>
  <c r="Y308" i="25"/>
  <c r="Y309" i="25"/>
  <c r="Y310" i="25"/>
  <c r="Y311" i="25"/>
  <c r="Y312" i="25"/>
  <c r="Y313" i="25"/>
  <c r="Y314" i="25"/>
  <c r="Y315" i="25"/>
  <c r="Y316" i="25"/>
  <c r="Y317" i="25"/>
  <c r="Y318" i="25"/>
  <c r="Y319" i="25"/>
  <c r="Y320" i="25"/>
  <c r="Y321" i="25"/>
  <c r="Y322" i="25"/>
  <c r="Y323" i="25"/>
  <c r="Y324" i="25"/>
  <c r="Y325" i="25"/>
  <c r="Y326" i="25"/>
  <c r="Y327" i="25"/>
  <c r="Y328" i="25"/>
  <c r="Y329" i="25"/>
  <c r="Y330" i="25"/>
  <c r="Y331" i="25"/>
  <c r="Y332" i="25"/>
  <c r="Y333" i="25"/>
  <c r="Y334" i="25"/>
  <c r="Y335" i="25"/>
  <c r="Y336" i="25"/>
  <c r="Y337" i="25"/>
  <c r="Y338" i="25"/>
  <c r="Y339" i="25"/>
  <c r="Y340" i="25"/>
  <c r="Y341" i="25"/>
  <c r="Y342" i="25"/>
  <c r="Y343" i="25"/>
  <c r="Y344" i="25"/>
  <c r="Y345" i="25"/>
  <c r="Y346" i="25"/>
  <c r="Y347" i="25"/>
  <c r="Y348" i="25"/>
  <c r="Y349" i="25"/>
  <c r="Y350" i="25"/>
  <c r="Y351" i="25"/>
  <c r="Y352" i="25"/>
  <c r="Y353" i="25"/>
  <c r="Y354" i="25"/>
  <c r="Y355" i="25"/>
  <c r="Y356" i="25"/>
  <c r="Y357" i="25"/>
  <c r="Y358" i="25"/>
  <c r="Y359" i="25"/>
  <c r="Y360" i="25"/>
  <c r="Y361" i="25"/>
  <c r="Y362" i="25"/>
  <c r="Y363" i="25"/>
  <c r="Y364" i="25"/>
  <c r="Y365" i="25"/>
  <c r="Y366" i="25"/>
  <c r="Y367" i="25"/>
  <c r="Y368" i="25"/>
  <c r="Y369" i="25"/>
  <c r="Y370" i="25"/>
  <c r="Y371" i="25"/>
  <c r="Y372" i="25"/>
  <c r="Y373" i="25"/>
  <c r="Y374" i="25"/>
  <c r="Y375" i="25"/>
  <c r="Y376" i="25"/>
  <c r="Y377" i="25"/>
  <c r="Y378" i="25"/>
  <c r="Y379" i="25"/>
  <c r="Y380" i="25"/>
  <c r="Y381" i="25"/>
  <c r="Y382" i="25"/>
  <c r="Y383" i="25"/>
  <c r="Y384" i="25"/>
  <c r="Y385" i="25"/>
  <c r="Y386" i="25"/>
  <c r="Y387" i="25"/>
  <c r="Y388" i="25"/>
  <c r="Y389" i="25"/>
  <c r="Y390" i="25"/>
  <c r="Y391" i="25"/>
  <c r="Y392" i="25"/>
  <c r="Y393" i="25"/>
  <c r="Y394" i="25"/>
  <c r="Y395" i="25"/>
  <c r="Y396" i="25"/>
  <c r="Y397" i="25"/>
  <c r="Y398" i="25"/>
  <c r="Y399" i="25"/>
  <c r="Y400" i="25"/>
  <c r="Y401" i="25"/>
  <c r="Y402" i="25"/>
  <c r="Y403" i="25"/>
  <c r="Y404" i="25"/>
  <c r="Y405" i="25"/>
  <c r="Y406" i="25"/>
  <c r="Y407" i="25"/>
  <c r="Y408" i="25"/>
  <c r="Y409" i="25"/>
  <c r="Y410" i="25"/>
  <c r="Y411" i="25"/>
  <c r="Y412" i="25"/>
  <c r="Y413" i="25"/>
  <c r="Y414" i="25"/>
  <c r="Y415" i="25"/>
  <c r="Y416" i="25"/>
  <c r="Y417" i="25"/>
  <c r="Y418" i="25"/>
  <c r="Y419" i="25"/>
  <c r="Y420" i="25"/>
  <c r="Y421" i="25"/>
  <c r="Y422" i="25"/>
  <c r="Y423" i="25"/>
  <c r="Y424" i="25"/>
  <c r="Y425" i="25"/>
  <c r="Y426" i="25"/>
  <c r="Y427" i="25"/>
  <c r="Y428" i="25"/>
  <c r="Y429" i="25"/>
  <c r="Y430" i="25"/>
  <c r="Y431" i="25"/>
  <c r="Y432" i="25"/>
  <c r="Y433" i="25"/>
  <c r="Y434" i="25"/>
  <c r="Y435" i="25"/>
  <c r="Y436" i="25"/>
  <c r="Y437" i="25"/>
  <c r="Y438" i="25"/>
  <c r="Y439" i="25"/>
  <c r="Y440" i="25"/>
  <c r="Y441" i="25"/>
  <c r="Y442" i="25"/>
  <c r="Y443" i="25"/>
  <c r="Y444" i="25"/>
  <c r="Y445" i="25"/>
  <c r="Y446" i="25"/>
  <c r="Y447" i="25"/>
  <c r="Y448" i="25"/>
  <c r="Y449" i="25"/>
  <c r="Y450" i="25"/>
  <c r="Y451" i="25"/>
  <c r="Y452" i="25"/>
  <c r="Y453" i="25"/>
  <c r="Y454" i="25"/>
  <c r="Y455" i="25"/>
  <c r="Y456" i="25"/>
  <c r="Y457" i="25"/>
  <c r="Y458" i="25"/>
  <c r="Y459" i="25"/>
  <c r="Y460" i="25"/>
  <c r="Y461" i="25"/>
  <c r="Y462" i="25"/>
  <c r="Y463" i="25"/>
  <c r="Y464" i="25"/>
  <c r="Y465" i="25"/>
  <c r="Y466" i="25"/>
  <c r="Y467" i="25"/>
  <c r="Y468" i="25"/>
  <c r="Y469" i="25"/>
  <c r="Y470" i="25"/>
  <c r="Y471" i="25"/>
  <c r="Y472" i="25"/>
  <c r="T74" i="25"/>
  <c r="T75" i="25"/>
  <c r="T76" i="25"/>
  <c r="T77" i="25"/>
  <c r="T78" i="25"/>
  <c r="T79" i="25"/>
  <c r="T80" i="25"/>
  <c r="T81" i="25"/>
  <c r="T82" i="25"/>
  <c r="T83" i="25"/>
  <c r="T84" i="25"/>
  <c r="T85" i="25"/>
  <c r="T86" i="25"/>
  <c r="T87" i="25"/>
  <c r="T88" i="25"/>
  <c r="T89" i="25"/>
  <c r="T90" i="25"/>
  <c r="T91" i="25"/>
  <c r="T92" i="25"/>
  <c r="T93" i="25"/>
  <c r="T94" i="25"/>
  <c r="T95" i="25"/>
  <c r="T96" i="25"/>
  <c r="T97" i="25"/>
  <c r="T98" i="25"/>
  <c r="T99" i="25"/>
  <c r="T100" i="25"/>
  <c r="T101" i="25"/>
  <c r="T102" i="25"/>
  <c r="T103" i="25"/>
  <c r="T104" i="25"/>
  <c r="T105" i="25"/>
  <c r="T106" i="25"/>
  <c r="T107" i="25"/>
  <c r="T108" i="25"/>
  <c r="T109" i="25"/>
  <c r="T110" i="25"/>
  <c r="T111" i="25"/>
  <c r="T112" i="25"/>
  <c r="T113" i="25"/>
  <c r="T114" i="25"/>
  <c r="T115" i="25"/>
  <c r="T116" i="25"/>
  <c r="T117" i="25"/>
  <c r="T118" i="25"/>
  <c r="T119" i="25"/>
  <c r="T120" i="25"/>
  <c r="T121" i="25"/>
  <c r="T122" i="25"/>
  <c r="T123" i="25"/>
  <c r="T124" i="25"/>
  <c r="T125" i="25"/>
  <c r="T126" i="25"/>
  <c r="T127" i="25"/>
  <c r="T128" i="25"/>
  <c r="T129" i="25"/>
  <c r="T130" i="25"/>
  <c r="T131" i="25"/>
  <c r="T132" i="25"/>
  <c r="T133" i="25"/>
  <c r="T134" i="25"/>
  <c r="T135" i="25"/>
  <c r="T136" i="25"/>
  <c r="T137" i="25"/>
  <c r="T138" i="25"/>
  <c r="T139" i="25"/>
  <c r="T140" i="25"/>
  <c r="T141" i="25"/>
  <c r="T142" i="25"/>
  <c r="T143" i="25"/>
  <c r="T144" i="25"/>
  <c r="T145" i="25"/>
  <c r="T146" i="25"/>
  <c r="T147" i="25"/>
  <c r="T148" i="25"/>
  <c r="T149" i="25"/>
  <c r="T150" i="25"/>
  <c r="T151" i="25"/>
  <c r="T152" i="25"/>
  <c r="T153" i="25"/>
  <c r="T154" i="25"/>
  <c r="T155" i="25"/>
  <c r="T156" i="25"/>
  <c r="T157" i="25"/>
  <c r="T158" i="25"/>
  <c r="T159" i="25"/>
  <c r="T160" i="25"/>
  <c r="T161" i="25"/>
  <c r="T162" i="25"/>
  <c r="T163" i="25"/>
  <c r="T164" i="25"/>
  <c r="T165" i="25"/>
  <c r="T166" i="25"/>
  <c r="T167" i="25"/>
  <c r="T168" i="25"/>
  <c r="T169" i="25"/>
  <c r="T170" i="25"/>
  <c r="T171" i="25"/>
  <c r="T172" i="25"/>
  <c r="T173" i="25"/>
  <c r="T174" i="25"/>
  <c r="T175" i="25"/>
  <c r="T176" i="25"/>
  <c r="T177" i="25"/>
  <c r="T178" i="25"/>
  <c r="T179" i="25"/>
  <c r="T180" i="25"/>
  <c r="T181" i="25"/>
  <c r="T182" i="25"/>
  <c r="T183" i="25"/>
  <c r="T184" i="25"/>
  <c r="T185" i="25"/>
  <c r="T186" i="25"/>
  <c r="T187" i="25"/>
  <c r="T188" i="25"/>
  <c r="T189" i="25"/>
  <c r="T190" i="25"/>
  <c r="T191" i="25"/>
  <c r="T192" i="25"/>
  <c r="T193" i="25"/>
  <c r="T194" i="25"/>
  <c r="T195" i="25"/>
  <c r="T196" i="25"/>
  <c r="T197" i="25"/>
  <c r="T198" i="25"/>
  <c r="T199" i="25"/>
  <c r="T200" i="25"/>
  <c r="T201" i="25"/>
  <c r="T202" i="25"/>
  <c r="T203" i="25"/>
  <c r="T204" i="25"/>
  <c r="T205" i="25"/>
  <c r="T206" i="25"/>
  <c r="T207" i="25"/>
  <c r="T208" i="25"/>
  <c r="T209" i="25"/>
  <c r="T210" i="25"/>
  <c r="T211" i="25"/>
  <c r="T212" i="25"/>
  <c r="T213" i="25"/>
  <c r="T214" i="25"/>
  <c r="T215" i="25"/>
  <c r="T216" i="25"/>
  <c r="T217" i="25"/>
  <c r="T218" i="25"/>
  <c r="T219" i="25"/>
  <c r="T220" i="25"/>
  <c r="T221" i="25"/>
  <c r="T222" i="25"/>
  <c r="T223" i="25"/>
  <c r="T224" i="25"/>
  <c r="T225" i="25"/>
  <c r="T226" i="25"/>
  <c r="T227" i="25"/>
  <c r="T228" i="25"/>
  <c r="T229" i="25"/>
  <c r="T230" i="25"/>
  <c r="T231" i="25"/>
  <c r="T232" i="25"/>
  <c r="T233" i="25"/>
  <c r="T234" i="25"/>
  <c r="T235" i="25"/>
  <c r="T236" i="25"/>
  <c r="T237" i="25"/>
  <c r="T238" i="25"/>
  <c r="T239" i="25"/>
  <c r="T240" i="25"/>
  <c r="T241" i="25"/>
  <c r="T242" i="25"/>
  <c r="T243" i="25"/>
  <c r="T244" i="25"/>
  <c r="T245" i="25"/>
  <c r="T246" i="25"/>
  <c r="T247" i="25"/>
  <c r="T248" i="25"/>
  <c r="T249" i="25"/>
  <c r="T250" i="25"/>
  <c r="T251" i="25"/>
  <c r="T252" i="25"/>
  <c r="T253" i="25"/>
  <c r="T254" i="25"/>
  <c r="T255" i="25"/>
  <c r="T256" i="25"/>
  <c r="T257" i="25"/>
  <c r="T258" i="25"/>
  <c r="T259" i="25"/>
  <c r="T260" i="25"/>
  <c r="T261" i="25"/>
  <c r="T262" i="25"/>
  <c r="T263" i="25"/>
  <c r="T264" i="25"/>
  <c r="T265" i="25"/>
  <c r="T266" i="25"/>
  <c r="T267" i="25"/>
  <c r="T268" i="25"/>
  <c r="T269" i="25"/>
  <c r="T270" i="25"/>
  <c r="T271" i="25"/>
  <c r="T272" i="25"/>
  <c r="T273" i="25"/>
  <c r="T274" i="25"/>
  <c r="T275" i="25"/>
  <c r="T276" i="25"/>
  <c r="T277" i="25"/>
  <c r="T278" i="25"/>
  <c r="T279" i="25"/>
  <c r="T280" i="25"/>
  <c r="T281" i="25"/>
  <c r="T282" i="25"/>
  <c r="T283" i="25"/>
  <c r="T284" i="25"/>
  <c r="T285" i="25"/>
  <c r="T286" i="25"/>
  <c r="T287" i="25"/>
  <c r="T288" i="25"/>
  <c r="T289" i="25"/>
  <c r="T290" i="25"/>
  <c r="T291" i="25"/>
  <c r="T292" i="25"/>
  <c r="T293" i="25"/>
  <c r="T294" i="25"/>
  <c r="T295" i="25"/>
  <c r="T296" i="25"/>
  <c r="T297" i="25"/>
  <c r="T298" i="25"/>
  <c r="T299" i="25"/>
  <c r="T300" i="25"/>
  <c r="T301" i="25"/>
  <c r="T302" i="25"/>
  <c r="T303" i="25"/>
  <c r="T304" i="25"/>
  <c r="T305" i="25"/>
  <c r="T306" i="25"/>
  <c r="T307" i="25"/>
  <c r="T308" i="25"/>
  <c r="T309" i="25"/>
  <c r="T310" i="25"/>
  <c r="T311" i="25"/>
  <c r="T312" i="25"/>
  <c r="T313" i="25"/>
  <c r="T314" i="25"/>
  <c r="T315" i="25"/>
  <c r="T316" i="25"/>
  <c r="T317" i="25"/>
  <c r="T318" i="25"/>
  <c r="T319" i="25"/>
  <c r="T320" i="25"/>
  <c r="T321" i="25"/>
  <c r="T322" i="25"/>
  <c r="T323" i="25"/>
  <c r="T324" i="25"/>
  <c r="T325" i="25"/>
  <c r="T326" i="25"/>
  <c r="T327" i="25"/>
  <c r="T328" i="25"/>
  <c r="T329" i="25"/>
  <c r="T330" i="25"/>
  <c r="T331" i="25"/>
  <c r="T332" i="25"/>
  <c r="T333" i="25"/>
  <c r="T334" i="25"/>
  <c r="T335" i="25"/>
  <c r="T336" i="25"/>
  <c r="T337" i="25"/>
  <c r="T338" i="25"/>
  <c r="T339" i="25"/>
  <c r="T340" i="25"/>
  <c r="T341" i="25"/>
  <c r="T342" i="25"/>
  <c r="T343" i="25"/>
  <c r="T344" i="25"/>
  <c r="T345" i="25"/>
  <c r="T346" i="25"/>
  <c r="T347" i="25"/>
  <c r="T348" i="25"/>
  <c r="T349" i="25"/>
  <c r="T350" i="25"/>
  <c r="T351" i="25"/>
  <c r="T352" i="25"/>
  <c r="T353" i="25"/>
  <c r="T354" i="25"/>
  <c r="T355" i="25"/>
  <c r="T356" i="25"/>
  <c r="T357" i="25"/>
  <c r="T358" i="25"/>
  <c r="T359" i="25"/>
  <c r="T360" i="25"/>
  <c r="T361" i="25"/>
  <c r="T362" i="25"/>
  <c r="T363" i="25"/>
  <c r="T364" i="25"/>
  <c r="T365" i="25"/>
  <c r="T366" i="25"/>
  <c r="T367" i="25"/>
  <c r="T368" i="25"/>
  <c r="T369" i="25"/>
  <c r="T370" i="25"/>
  <c r="T371" i="25"/>
  <c r="T372" i="25"/>
  <c r="T373" i="25"/>
  <c r="T374" i="25"/>
  <c r="T375" i="25"/>
  <c r="T376" i="25"/>
  <c r="T377" i="25"/>
  <c r="T378" i="25"/>
  <c r="T379" i="25"/>
  <c r="T380" i="25"/>
  <c r="T381" i="25"/>
  <c r="T382" i="25"/>
  <c r="T383" i="25"/>
  <c r="T384" i="25"/>
  <c r="T385" i="25"/>
  <c r="T386" i="25"/>
  <c r="T387" i="25"/>
  <c r="T388" i="25"/>
  <c r="T389" i="25"/>
  <c r="T390" i="25"/>
  <c r="T391" i="25"/>
  <c r="T392" i="25"/>
  <c r="T393" i="25"/>
  <c r="T394" i="25"/>
  <c r="T395" i="25"/>
  <c r="T396" i="25"/>
  <c r="T397" i="25"/>
  <c r="T398" i="25"/>
  <c r="T399" i="25"/>
  <c r="T400" i="25"/>
  <c r="T401" i="25"/>
  <c r="T402" i="25"/>
  <c r="T403" i="25"/>
  <c r="T404" i="25"/>
  <c r="T405" i="25"/>
  <c r="T406" i="25"/>
  <c r="T407" i="25"/>
  <c r="T408" i="25"/>
  <c r="T409" i="25"/>
  <c r="T410" i="25"/>
  <c r="T411" i="25"/>
  <c r="T412" i="25"/>
  <c r="T413" i="25"/>
  <c r="T414" i="25"/>
  <c r="T415" i="25"/>
  <c r="T416" i="25"/>
  <c r="T417" i="25"/>
  <c r="T418" i="25"/>
  <c r="T419" i="25"/>
  <c r="T420" i="25"/>
  <c r="T421" i="25"/>
  <c r="T422" i="25"/>
  <c r="T423" i="25"/>
  <c r="T424" i="25"/>
  <c r="T425" i="25"/>
  <c r="T426" i="25"/>
  <c r="T427" i="25"/>
  <c r="T428" i="25"/>
  <c r="T429" i="25"/>
  <c r="T430" i="25"/>
  <c r="T431" i="25"/>
  <c r="T432" i="25"/>
  <c r="T433" i="25"/>
  <c r="T434" i="25"/>
  <c r="T435" i="25"/>
  <c r="T436" i="25"/>
  <c r="T437" i="25"/>
  <c r="T438" i="25"/>
  <c r="T439" i="25"/>
  <c r="T440" i="25"/>
  <c r="T441" i="25"/>
  <c r="T442" i="25"/>
  <c r="T443" i="25"/>
  <c r="T444" i="25"/>
  <c r="T445" i="25"/>
  <c r="T446" i="25"/>
  <c r="T447" i="25"/>
  <c r="T448" i="25"/>
  <c r="T449" i="25"/>
  <c r="T450" i="25"/>
  <c r="T451" i="25"/>
  <c r="T452" i="25"/>
  <c r="T453" i="25"/>
  <c r="T454" i="25"/>
  <c r="T455" i="25"/>
  <c r="T456" i="25"/>
  <c r="T457" i="25"/>
  <c r="T458" i="25"/>
  <c r="T459" i="25"/>
  <c r="T460" i="25"/>
  <c r="T461" i="25"/>
  <c r="T462" i="25"/>
  <c r="T463" i="25"/>
  <c r="T464" i="25"/>
  <c r="T465" i="25"/>
  <c r="T466" i="25"/>
  <c r="T467" i="25"/>
  <c r="T468" i="25"/>
  <c r="T469" i="25"/>
  <c r="T470" i="25"/>
  <c r="T471" i="25"/>
  <c r="T472" i="25"/>
  <c r="Y73" i="25"/>
  <c r="Z73" i="25"/>
  <c r="AA73" i="25"/>
  <c r="T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J74" i="25"/>
  <c r="J75" i="25"/>
  <c r="J76" i="25"/>
  <c r="J77" i="25"/>
  <c r="J78" i="25"/>
  <c r="J79" i="25"/>
  <c r="J80" i="25"/>
  <c r="J81" i="25"/>
  <c r="J82" i="25"/>
  <c r="J83" i="25"/>
  <c r="J84" i="25"/>
  <c r="J85" i="25"/>
  <c r="J86" i="25"/>
  <c r="J87" i="25"/>
  <c r="J88" i="25"/>
  <c r="J89" i="25"/>
  <c r="J90" i="25"/>
  <c r="J91" i="25"/>
  <c r="J92" i="25"/>
  <c r="J93" i="25"/>
  <c r="J94" i="25"/>
  <c r="J95" i="25"/>
  <c r="J96" i="25"/>
  <c r="J97" i="25"/>
  <c r="J98" i="25"/>
  <c r="J99" i="25"/>
  <c r="J100" i="25"/>
  <c r="J101" i="25"/>
  <c r="J102" i="25"/>
  <c r="J103" i="25"/>
  <c r="J104" i="25"/>
  <c r="J105" i="25"/>
  <c r="J106" i="25"/>
  <c r="J107" i="25"/>
  <c r="J108" i="25"/>
  <c r="J109" i="25"/>
  <c r="J110" i="25"/>
  <c r="J111" i="25"/>
  <c r="J112" i="25"/>
  <c r="J113" i="25"/>
  <c r="J114" i="25"/>
  <c r="J115" i="25"/>
  <c r="J116" i="25"/>
  <c r="J117" i="25"/>
  <c r="J118" i="25"/>
  <c r="J119" i="25"/>
  <c r="J120" i="25"/>
  <c r="J121" i="25"/>
  <c r="J122" i="25"/>
  <c r="J123" i="25"/>
  <c r="J124" i="25"/>
  <c r="J125" i="25"/>
  <c r="J126" i="25"/>
  <c r="J127" i="25"/>
  <c r="J128" i="25"/>
  <c r="J129" i="25"/>
  <c r="J130" i="25"/>
  <c r="J131" i="25"/>
  <c r="J132" i="25"/>
  <c r="J133" i="25"/>
  <c r="J134" i="25"/>
  <c r="J135" i="25"/>
  <c r="J136" i="25"/>
  <c r="J137" i="25"/>
  <c r="J138" i="25"/>
  <c r="J139" i="25"/>
  <c r="J140" i="25"/>
  <c r="J141" i="25"/>
  <c r="J142" i="25"/>
  <c r="J143" i="25"/>
  <c r="J144" i="25"/>
  <c r="J145" i="25"/>
  <c r="J146" i="25"/>
  <c r="J147" i="25"/>
  <c r="J148" i="25"/>
  <c r="J149" i="25"/>
  <c r="J150" i="25"/>
  <c r="J151" i="25"/>
  <c r="J152" i="25"/>
  <c r="J153" i="25"/>
  <c r="J154" i="25"/>
  <c r="J155" i="25"/>
  <c r="J156" i="25"/>
  <c r="J157" i="25"/>
  <c r="J158" i="25"/>
  <c r="J159" i="25"/>
  <c r="J160" i="25"/>
  <c r="J161" i="25"/>
  <c r="J162" i="25"/>
  <c r="J163" i="25"/>
  <c r="J164" i="25"/>
  <c r="J165" i="25"/>
  <c r="J166" i="25"/>
  <c r="J167" i="25"/>
  <c r="J168" i="25"/>
  <c r="J169" i="25"/>
  <c r="J170" i="25"/>
  <c r="J171" i="25"/>
  <c r="J172" i="25"/>
  <c r="J173" i="25"/>
  <c r="J174" i="25"/>
  <c r="J175" i="25"/>
  <c r="J176" i="25"/>
  <c r="J177" i="25"/>
  <c r="J178" i="25"/>
  <c r="J179" i="25"/>
  <c r="J180" i="25"/>
  <c r="J181" i="25"/>
  <c r="J182" i="25"/>
  <c r="J183" i="25"/>
  <c r="J184" i="25"/>
  <c r="J185" i="25"/>
  <c r="J186" i="25"/>
  <c r="J187" i="25"/>
  <c r="J188" i="25"/>
  <c r="J189" i="25"/>
  <c r="J190" i="25"/>
  <c r="J191" i="25"/>
  <c r="J192" i="25"/>
  <c r="J193" i="25"/>
  <c r="J194" i="25"/>
  <c r="J195" i="25"/>
  <c r="J196" i="25"/>
  <c r="J197" i="25"/>
  <c r="J198" i="25"/>
  <c r="J199" i="25"/>
  <c r="J200" i="25"/>
  <c r="J201" i="25"/>
  <c r="J202" i="25"/>
  <c r="J203" i="25"/>
  <c r="J204" i="25"/>
  <c r="J205" i="25"/>
  <c r="J206" i="25"/>
  <c r="J207" i="25"/>
  <c r="J208" i="25"/>
  <c r="J209" i="25"/>
  <c r="J210" i="25"/>
  <c r="J211" i="25"/>
  <c r="J212" i="25"/>
  <c r="J213" i="25"/>
  <c r="J214" i="25"/>
  <c r="J215" i="25"/>
  <c r="J216" i="25"/>
  <c r="J217" i="25"/>
  <c r="J218" i="25"/>
  <c r="J219" i="25"/>
  <c r="J220" i="25"/>
  <c r="J221" i="25"/>
  <c r="J222" i="25"/>
  <c r="J223" i="25"/>
  <c r="J224" i="25"/>
  <c r="J225" i="25"/>
  <c r="J226" i="25"/>
  <c r="J227" i="25"/>
  <c r="J228" i="25"/>
  <c r="J229" i="25"/>
  <c r="J230" i="25"/>
  <c r="J231" i="25"/>
  <c r="J232" i="25"/>
  <c r="J233" i="25"/>
  <c r="J234" i="25"/>
  <c r="J235" i="25"/>
  <c r="J236" i="25"/>
  <c r="J237" i="25"/>
  <c r="J238" i="25"/>
  <c r="J239" i="25"/>
  <c r="J240" i="25"/>
  <c r="J241" i="25"/>
  <c r="J242" i="25"/>
  <c r="J243" i="25"/>
  <c r="J244" i="25"/>
  <c r="J245" i="25"/>
  <c r="J246" i="25"/>
  <c r="J247" i="25"/>
  <c r="J248" i="25"/>
  <c r="J249" i="25"/>
  <c r="J250" i="25"/>
  <c r="J251" i="25"/>
  <c r="J252" i="25"/>
  <c r="J253" i="25"/>
  <c r="J254" i="25"/>
  <c r="J255" i="25"/>
  <c r="J256" i="25"/>
  <c r="J257" i="25"/>
  <c r="J258" i="25"/>
  <c r="J259" i="25"/>
  <c r="J260" i="25"/>
  <c r="J261" i="25"/>
  <c r="J262" i="25"/>
  <c r="J263" i="25"/>
  <c r="J264" i="25"/>
  <c r="J265" i="25"/>
  <c r="J266" i="25"/>
  <c r="J267" i="25"/>
  <c r="J268" i="25"/>
  <c r="J269" i="25"/>
  <c r="J270" i="25"/>
  <c r="J271" i="25"/>
  <c r="J272" i="25"/>
  <c r="J273" i="25"/>
  <c r="J274" i="25"/>
  <c r="J275" i="25"/>
  <c r="J276" i="25"/>
  <c r="J277" i="25"/>
  <c r="J278" i="25"/>
  <c r="J279" i="25"/>
  <c r="J280" i="25"/>
  <c r="J281" i="25"/>
  <c r="J282" i="25"/>
  <c r="J283" i="25"/>
  <c r="J284" i="25"/>
  <c r="J285" i="25"/>
  <c r="J286" i="25"/>
  <c r="J287" i="25"/>
  <c r="J288" i="25"/>
  <c r="J289" i="25"/>
  <c r="J290" i="25"/>
  <c r="J291" i="25"/>
  <c r="J292" i="25"/>
  <c r="J293" i="25"/>
  <c r="J294" i="25"/>
  <c r="J295" i="25"/>
  <c r="J296" i="25"/>
  <c r="J297" i="25"/>
  <c r="J298" i="25"/>
  <c r="J299" i="25"/>
  <c r="J300" i="25"/>
  <c r="J301" i="25"/>
  <c r="J302" i="25"/>
  <c r="J303" i="25"/>
  <c r="J304" i="25"/>
  <c r="J305" i="25"/>
  <c r="J306" i="25"/>
  <c r="J307" i="25"/>
  <c r="J308" i="25"/>
  <c r="J309" i="25"/>
  <c r="J310" i="25"/>
  <c r="J311" i="25"/>
  <c r="J312" i="25"/>
  <c r="J313" i="25"/>
  <c r="J314" i="25"/>
  <c r="J315" i="25"/>
  <c r="J316" i="25"/>
  <c r="J317" i="25"/>
  <c r="J318" i="25"/>
  <c r="J319" i="25"/>
  <c r="J320" i="25"/>
  <c r="J321" i="25"/>
  <c r="J322" i="25"/>
  <c r="J323" i="25"/>
  <c r="J324" i="25"/>
  <c r="J325" i="25"/>
  <c r="J326" i="25"/>
  <c r="J327" i="25"/>
  <c r="J328" i="25"/>
  <c r="J329" i="25"/>
  <c r="J330" i="25"/>
  <c r="J331" i="25"/>
  <c r="J332" i="25"/>
  <c r="J333" i="25"/>
  <c r="J334" i="25"/>
  <c r="J335" i="25"/>
  <c r="J336" i="25"/>
  <c r="J337" i="25"/>
  <c r="J338" i="25"/>
  <c r="J339" i="25"/>
  <c r="J340" i="25"/>
  <c r="J341" i="25"/>
  <c r="J342" i="25"/>
  <c r="J343" i="25"/>
  <c r="J344" i="25"/>
  <c r="J345" i="25"/>
  <c r="J346" i="25"/>
  <c r="J347" i="25"/>
  <c r="J348" i="25"/>
  <c r="J349" i="25"/>
  <c r="J350" i="25"/>
  <c r="J351" i="25"/>
  <c r="J352" i="25"/>
  <c r="J353" i="25"/>
  <c r="J354" i="25"/>
  <c r="J355" i="25"/>
  <c r="J356" i="25"/>
  <c r="J357" i="25"/>
  <c r="J358" i="25"/>
  <c r="J359" i="25"/>
  <c r="J360" i="25"/>
  <c r="J361" i="25"/>
  <c r="J362" i="25"/>
  <c r="J363" i="25"/>
  <c r="J364" i="25"/>
  <c r="J365" i="25"/>
  <c r="J366" i="25"/>
  <c r="J367" i="25"/>
  <c r="J368" i="25"/>
  <c r="J369" i="25"/>
  <c r="J370" i="25"/>
  <c r="J371" i="25"/>
  <c r="J372" i="25"/>
  <c r="J373" i="25"/>
  <c r="J374" i="25"/>
  <c r="J375" i="25"/>
  <c r="J376" i="25"/>
  <c r="J377" i="25"/>
  <c r="J378" i="25"/>
  <c r="J379" i="25"/>
  <c r="J380" i="25"/>
  <c r="J381" i="25"/>
  <c r="J382" i="25"/>
  <c r="J383" i="25"/>
  <c r="J384" i="25"/>
  <c r="J385" i="25"/>
  <c r="J386" i="25"/>
  <c r="J387" i="25"/>
  <c r="J388" i="25"/>
  <c r="J389" i="25"/>
  <c r="J390" i="25"/>
  <c r="J391" i="25"/>
  <c r="J392" i="25"/>
  <c r="J393" i="25"/>
  <c r="J394" i="25"/>
  <c r="J395" i="25"/>
  <c r="J396" i="25"/>
  <c r="J397" i="25"/>
  <c r="J398" i="25"/>
  <c r="J399" i="25"/>
  <c r="J400" i="25"/>
  <c r="J401" i="25"/>
  <c r="J402" i="25"/>
  <c r="J403" i="25"/>
  <c r="J404" i="25"/>
  <c r="J405" i="25"/>
  <c r="J406" i="25"/>
  <c r="J407" i="25"/>
  <c r="J408" i="25"/>
  <c r="J409" i="25"/>
  <c r="J410" i="25"/>
  <c r="J411" i="25"/>
  <c r="J412" i="25"/>
  <c r="J413" i="25"/>
  <c r="J414" i="25"/>
  <c r="J415" i="25"/>
  <c r="J416" i="25"/>
  <c r="J417" i="25"/>
  <c r="J418" i="25"/>
  <c r="J419" i="25"/>
  <c r="J420" i="25"/>
  <c r="J421" i="25"/>
  <c r="J422" i="25"/>
  <c r="J423" i="25"/>
  <c r="J424" i="25"/>
  <c r="J425" i="25"/>
  <c r="J426" i="25"/>
  <c r="J427" i="25"/>
  <c r="J428" i="25"/>
  <c r="J429" i="25"/>
  <c r="J430" i="25"/>
  <c r="J431" i="25"/>
  <c r="J432" i="25"/>
  <c r="J433" i="25"/>
  <c r="J434" i="25"/>
  <c r="J435" i="25"/>
  <c r="J436" i="25"/>
  <c r="J437" i="25"/>
  <c r="J438" i="25"/>
  <c r="J439" i="25"/>
  <c r="J440" i="25"/>
  <c r="J441" i="25"/>
  <c r="J442" i="25"/>
  <c r="J443" i="25"/>
  <c r="J444" i="25"/>
  <c r="J445" i="25"/>
  <c r="J446" i="25"/>
  <c r="J447" i="25"/>
  <c r="J448" i="25"/>
  <c r="J449" i="25"/>
  <c r="J450" i="25"/>
  <c r="J451" i="25"/>
  <c r="J452" i="25"/>
  <c r="J453" i="25"/>
  <c r="J454" i="25"/>
  <c r="J455" i="25"/>
  <c r="J456" i="25"/>
  <c r="J457" i="25"/>
  <c r="J458" i="25"/>
  <c r="J459" i="25"/>
  <c r="J460" i="25"/>
  <c r="J461" i="25"/>
  <c r="J462" i="25"/>
  <c r="J463" i="25"/>
  <c r="J464" i="25"/>
  <c r="J465" i="25"/>
  <c r="J466" i="25"/>
  <c r="J467" i="25"/>
  <c r="J468" i="25"/>
  <c r="J469" i="25"/>
  <c r="J470" i="25"/>
  <c r="J471" i="25"/>
  <c r="J472" i="25"/>
  <c r="J73" i="25"/>
  <c r="D49" i="20" l="1"/>
  <c r="F49" i="20" s="1"/>
  <c r="BB73" i="25"/>
  <c r="AS74" i="25"/>
  <c r="AS73" i="25"/>
  <c r="AR74" i="25"/>
  <c r="AR75" i="25"/>
  <c r="AR76" i="25"/>
  <c r="AR77" i="25"/>
  <c r="AR78" i="25"/>
  <c r="AR79" i="25"/>
  <c r="AR80" i="25"/>
  <c r="AR81" i="25"/>
  <c r="AR82" i="25"/>
  <c r="AR83" i="25"/>
  <c r="AR84" i="25"/>
  <c r="AR85" i="25"/>
  <c r="AR86" i="25"/>
  <c r="AR87" i="25"/>
  <c r="AR88" i="25"/>
  <c r="AR89" i="25"/>
  <c r="AR90" i="25"/>
  <c r="AR91" i="25"/>
  <c r="AR92" i="25"/>
  <c r="AR93" i="25"/>
  <c r="AR94" i="25"/>
  <c r="AR95" i="25"/>
  <c r="AR96" i="25"/>
  <c r="AR97" i="25"/>
  <c r="AR98" i="25"/>
  <c r="AR99" i="25"/>
  <c r="AR100" i="25"/>
  <c r="AR101" i="25"/>
  <c r="AR102" i="25"/>
  <c r="AR103" i="25"/>
  <c r="AR104" i="25"/>
  <c r="AR105" i="25"/>
  <c r="AR106" i="25"/>
  <c r="AR107" i="25"/>
  <c r="AR108" i="25"/>
  <c r="AR109" i="25"/>
  <c r="AR110" i="25"/>
  <c r="AR111" i="25"/>
  <c r="AR112" i="25"/>
  <c r="AR113" i="25"/>
  <c r="AR114" i="25"/>
  <c r="AR115" i="25"/>
  <c r="AR116" i="25"/>
  <c r="AR117" i="25"/>
  <c r="AR118" i="25"/>
  <c r="AR119" i="25"/>
  <c r="AR120" i="25"/>
  <c r="AR121" i="25"/>
  <c r="AR122" i="25"/>
  <c r="AR123" i="25"/>
  <c r="AR124" i="25"/>
  <c r="AR125" i="25"/>
  <c r="AR126" i="25"/>
  <c r="AR127" i="25"/>
  <c r="AR128" i="25"/>
  <c r="AR129" i="25"/>
  <c r="AR130" i="25"/>
  <c r="AR131" i="25"/>
  <c r="AR132" i="25"/>
  <c r="AR133" i="25"/>
  <c r="AR134" i="25"/>
  <c r="AR135" i="25"/>
  <c r="AR136" i="25"/>
  <c r="AR137" i="25"/>
  <c r="AR138" i="25"/>
  <c r="AR139" i="25"/>
  <c r="AR140" i="25"/>
  <c r="AR141" i="25"/>
  <c r="AR142" i="25"/>
  <c r="AR143" i="25"/>
  <c r="AR144" i="25"/>
  <c r="AR145" i="25"/>
  <c r="AR146" i="25"/>
  <c r="AR147" i="25"/>
  <c r="AR148" i="25"/>
  <c r="AR149" i="25"/>
  <c r="AR150" i="25"/>
  <c r="AR151" i="25"/>
  <c r="AR152" i="25"/>
  <c r="AR153" i="25"/>
  <c r="AR154" i="25"/>
  <c r="AR155" i="25"/>
  <c r="AR156" i="25"/>
  <c r="AR157" i="25"/>
  <c r="AR158" i="25"/>
  <c r="AR159" i="25"/>
  <c r="AR160" i="25"/>
  <c r="AR161" i="25"/>
  <c r="AR162" i="25"/>
  <c r="AR163" i="25"/>
  <c r="AR164" i="25"/>
  <c r="AR165" i="25"/>
  <c r="AR166" i="25"/>
  <c r="AR167" i="25"/>
  <c r="AR168" i="25"/>
  <c r="AR169" i="25"/>
  <c r="AR170" i="25"/>
  <c r="AR171" i="25"/>
  <c r="AR172" i="25"/>
  <c r="AR173" i="25"/>
  <c r="AR174" i="25"/>
  <c r="AR175" i="25"/>
  <c r="AR176" i="25"/>
  <c r="AR177" i="25"/>
  <c r="AR178" i="25"/>
  <c r="AR179" i="25"/>
  <c r="AR180" i="25"/>
  <c r="AR181" i="25"/>
  <c r="AR182" i="25"/>
  <c r="AR183" i="25"/>
  <c r="AR184" i="25"/>
  <c r="AR185" i="25"/>
  <c r="AR186" i="25"/>
  <c r="AR187" i="25"/>
  <c r="AR188" i="25"/>
  <c r="AR189" i="25"/>
  <c r="AR190" i="25"/>
  <c r="AR191" i="25"/>
  <c r="AR192" i="25"/>
  <c r="AR193" i="25"/>
  <c r="AR194" i="25"/>
  <c r="AR195" i="25"/>
  <c r="AR196" i="25"/>
  <c r="AR197" i="25"/>
  <c r="AR198" i="25"/>
  <c r="AR199" i="25"/>
  <c r="AR200" i="25"/>
  <c r="AR201" i="25"/>
  <c r="AR202" i="25"/>
  <c r="AR203" i="25"/>
  <c r="AR204" i="25"/>
  <c r="AR205" i="25"/>
  <c r="AR206" i="25"/>
  <c r="AR207" i="25"/>
  <c r="AR208" i="25"/>
  <c r="AR209" i="25"/>
  <c r="AR210" i="25"/>
  <c r="AR211" i="25"/>
  <c r="AR212" i="25"/>
  <c r="AR213" i="25"/>
  <c r="AR214" i="25"/>
  <c r="AR215" i="25"/>
  <c r="AR216" i="25"/>
  <c r="AR217" i="25"/>
  <c r="AR218" i="25"/>
  <c r="AR219" i="25"/>
  <c r="AR220" i="25"/>
  <c r="AR221" i="25"/>
  <c r="AR222" i="25"/>
  <c r="AR223" i="25"/>
  <c r="AR224" i="25"/>
  <c r="AR225" i="25"/>
  <c r="AR226" i="25"/>
  <c r="AR227" i="25"/>
  <c r="AR228" i="25"/>
  <c r="AR229" i="25"/>
  <c r="AR230" i="25"/>
  <c r="AR231" i="25"/>
  <c r="AR232" i="25"/>
  <c r="AR233" i="25"/>
  <c r="AR234" i="25"/>
  <c r="AR235" i="25"/>
  <c r="AR236" i="25"/>
  <c r="AR237" i="25"/>
  <c r="AR238" i="25"/>
  <c r="AR239" i="25"/>
  <c r="AR240" i="25"/>
  <c r="AR241" i="25"/>
  <c r="AR242" i="25"/>
  <c r="AR243" i="25"/>
  <c r="AR244" i="25"/>
  <c r="AR245" i="25"/>
  <c r="AR246" i="25"/>
  <c r="AR247" i="25"/>
  <c r="AR248" i="25"/>
  <c r="AR249" i="25"/>
  <c r="AR250" i="25"/>
  <c r="AR251" i="25"/>
  <c r="AR252" i="25"/>
  <c r="AR253" i="25"/>
  <c r="AR254" i="25"/>
  <c r="AR255" i="25"/>
  <c r="AR256" i="25"/>
  <c r="AR257" i="25"/>
  <c r="AR258" i="25"/>
  <c r="AR259" i="25"/>
  <c r="AR260" i="25"/>
  <c r="AR261" i="25"/>
  <c r="AR262" i="25"/>
  <c r="AR263" i="25"/>
  <c r="AR264" i="25"/>
  <c r="AR265" i="25"/>
  <c r="AR266" i="25"/>
  <c r="AR267" i="25"/>
  <c r="AR268" i="25"/>
  <c r="AR269" i="25"/>
  <c r="AR270" i="25"/>
  <c r="AR271" i="25"/>
  <c r="AR272" i="25"/>
  <c r="AR273" i="25"/>
  <c r="AR274" i="25"/>
  <c r="AR275" i="25"/>
  <c r="AR276" i="25"/>
  <c r="AR277" i="25"/>
  <c r="AR278" i="25"/>
  <c r="AR279" i="25"/>
  <c r="AR280" i="25"/>
  <c r="AR281" i="25"/>
  <c r="AR282" i="25"/>
  <c r="AR283" i="25"/>
  <c r="AR284" i="25"/>
  <c r="AR285" i="25"/>
  <c r="AR286" i="25"/>
  <c r="AR287" i="25"/>
  <c r="AR288" i="25"/>
  <c r="AR289" i="25"/>
  <c r="AR290" i="25"/>
  <c r="AR291" i="25"/>
  <c r="AR292" i="25"/>
  <c r="AR293" i="25"/>
  <c r="AR294" i="25"/>
  <c r="AR295" i="25"/>
  <c r="AR296" i="25"/>
  <c r="AR297" i="25"/>
  <c r="AR298" i="25"/>
  <c r="AR299" i="25"/>
  <c r="AR300" i="25"/>
  <c r="AR301" i="25"/>
  <c r="AR302" i="25"/>
  <c r="AR303" i="25"/>
  <c r="AR304" i="25"/>
  <c r="AR305" i="25"/>
  <c r="AR306" i="25"/>
  <c r="AR307" i="25"/>
  <c r="AR308" i="25"/>
  <c r="AR309" i="25"/>
  <c r="AR310" i="25"/>
  <c r="AR311" i="25"/>
  <c r="AR312" i="25"/>
  <c r="AR313" i="25"/>
  <c r="AR314" i="25"/>
  <c r="AR315" i="25"/>
  <c r="AR316" i="25"/>
  <c r="AR317" i="25"/>
  <c r="AR318" i="25"/>
  <c r="AR319" i="25"/>
  <c r="AR320" i="25"/>
  <c r="AR321" i="25"/>
  <c r="AR322" i="25"/>
  <c r="AR323" i="25"/>
  <c r="AR324" i="25"/>
  <c r="AR325" i="25"/>
  <c r="AR326" i="25"/>
  <c r="AR327" i="25"/>
  <c r="AR328" i="25"/>
  <c r="AR329" i="25"/>
  <c r="AR330" i="25"/>
  <c r="AR331" i="25"/>
  <c r="AR332" i="25"/>
  <c r="AR333" i="25"/>
  <c r="AR334" i="25"/>
  <c r="AR335" i="25"/>
  <c r="AR336" i="25"/>
  <c r="AR337" i="25"/>
  <c r="AR338" i="25"/>
  <c r="AR339" i="25"/>
  <c r="AR340" i="25"/>
  <c r="AR341" i="25"/>
  <c r="AR342" i="25"/>
  <c r="AR343" i="25"/>
  <c r="AR344" i="25"/>
  <c r="AR345" i="25"/>
  <c r="AR346" i="25"/>
  <c r="AR347" i="25"/>
  <c r="AR348" i="25"/>
  <c r="AR349" i="25"/>
  <c r="AR350" i="25"/>
  <c r="AR351" i="25"/>
  <c r="AR352" i="25"/>
  <c r="AR353" i="25"/>
  <c r="AR354" i="25"/>
  <c r="AR355" i="25"/>
  <c r="AR356" i="25"/>
  <c r="AR357" i="25"/>
  <c r="AR358" i="25"/>
  <c r="AR359" i="25"/>
  <c r="AR360" i="25"/>
  <c r="AR361" i="25"/>
  <c r="AR362" i="25"/>
  <c r="AR363" i="25"/>
  <c r="AR364" i="25"/>
  <c r="AR365" i="25"/>
  <c r="AR366" i="25"/>
  <c r="AR367" i="25"/>
  <c r="AR368" i="25"/>
  <c r="AR369" i="25"/>
  <c r="AR370" i="25"/>
  <c r="AR371" i="25"/>
  <c r="AR372" i="25"/>
  <c r="AR373" i="25"/>
  <c r="AR374" i="25"/>
  <c r="AR375" i="25"/>
  <c r="AR376" i="25"/>
  <c r="AR377" i="25"/>
  <c r="AR378" i="25"/>
  <c r="AR379" i="25"/>
  <c r="AR380" i="25"/>
  <c r="AR381" i="25"/>
  <c r="AR382" i="25"/>
  <c r="AR383" i="25"/>
  <c r="AR384" i="25"/>
  <c r="AR385" i="25"/>
  <c r="AR386" i="25"/>
  <c r="AR387" i="25"/>
  <c r="AR388" i="25"/>
  <c r="AR389" i="25"/>
  <c r="AR390" i="25"/>
  <c r="AR391" i="25"/>
  <c r="AR392" i="25"/>
  <c r="AR393" i="25"/>
  <c r="AR394" i="25"/>
  <c r="AR395" i="25"/>
  <c r="AR396" i="25"/>
  <c r="AR397" i="25"/>
  <c r="AR398" i="25"/>
  <c r="AR399" i="25"/>
  <c r="AR400" i="25"/>
  <c r="AR401" i="25"/>
  <c r="AR402" i="25"/>
  <c r="AR403" i="25"/>
  <c r="AR404" i="25"/>
  <c r="AR405" i="25"/>
  <c r="AR406" i="25"/>
  <c r="AR407" i="25"/>
  <c r="AR408" i="25"/>
  <c r="AR409" i="25"/>
  <c r="AR410" i="25"/>
  <c r="AR411" i="25"/>
  <c r="AR412" i="25"/>
  <c r="AR413" i="25"/>
  <c r="AR414" i="25"/>
  <c r="AR415" i="25"/>
  <c r="AR416" i="25"/>
  <c r="AR417" i="25"/>
  <c r="AR418" i="25"/>
  <c r="AR419" i="25"/>
  <c r="AR420" i="25"/>
  <c r="AR421" i="25"/>
  <c r="AR422" i="25"/>
  <c r="AR423" i="25"/>
  <c r="AR424" i="25"/>
  <c r="AR425" i="25"/>
  <c r="AR426" i="25"/>
  <c r="AR427" i="25"/>
  <c r="AR428" i="25"/>
  <c r="AR429" i="25"/>
  <c r="AR430" i="25"/>
  <c r="AR431" i="25"/>
  <c r="AR432" i="25"/>
  <c r="AR433" i="25"/>
  <c r="AR434" i="25"/>
  <c r="AR435" i="25"/>
  <c r="AR436" i="25"/>
  <c r="AR437" i="25"/>
  <c r="AR438" i="25"/>
  <c r="AR439" i="25"/>
  <c r="AR440" i="25"/>
  <c r="AR441" i="25"/>
  <c r="AR442" i="25"/>
  <c r="AR443" i="25"/>
  <c r="AR444" i="25"/>
  <c r="AR445" i="25"/>
  <c r="AR446" i="25"/>
  <c r="AR447" i="25"/>
  <c r="AR448" i="25"/>
  <c r="AR449" i="25"/>
  <c r="AR450" i="25"/>
  <c r="AR451" i="25"/>
  <c r="AR452" i="25"/>
  <c r="AR453" i="25"/>
  <c r="AR454" i="25"/>
  <c r="AR455" i="25"/>
  <c r="AR456" i="25"/>
  <c r="AR457" i="25"/>
  <c r="AR458" i="25"/>
  <c r="AR459" i="25"/>
  <c r="AR460" i="25"/>
  <c r="AR461" i="25"/>
  <c r="AR462" i="25"/>
  <c r="AR463" i="25"/>
  <c r="AR464" i="25"/>
  <c r="AR465" i="25"/>
  <c r="AR466" i="25"/>
  <c r="AR467" i="25"/>
  <c r="AR468" i="25"/>
  <c r="AR469" i="25"/>
  <c r="AR470" i="25"/>
  <c r="AR471" i="25"/>
  <c r="AR472" i="25"/>
  <c r="AQ74" i="25"/>
  <c r="AQ75" i="25"/>
  <c r="AQ76" i="25"/>
  <c r="AQ77" i="25"/>
  <c r="AQ78" i="25"/>
  <c r="AQ79" i="25"/>
  <c r="AQ80" i="25"/>
  <c r="AQ81" i="25"/>
  <c r="AQ82" i="25"/>
  <c r="AQ83" i="25"/>
  <c r="AQ84" i="25"/>
  <c r="AQ85" i="25"/>
  <c r="AQ86" i="25"/>
  <c r="AQ87" i="25"/>
  <c r="AQ88" i="25"/>
  <c r="AQ89" i="25"/>
  <c r="AQ90" i="25"/>
  <c r="AQ91" i="25"/>
  <c r="AQ92" i="25"/>
  <c r="AQ93" i="25"/>
  <c r="AQ94" i="25"/>
  <c r="AQ95" i="25"/>
  <c r="AQ96" i="25"/>
  <c r="AQ97" i="25"/>
  <c r="AQ98" i="25"/>
  <c r="AQ99" i="25"/>
  <c r="AQ100" i="25"/>
  <c r="AQ101" i="25"/>
  <c r="AQ102" i="25"/>
  <c r="AQ103" i="25"/>
  <c r="AQ104" i="25"/>
  <c r="AQ105" i="25"/>
  <c r="AQ106" i="25"/>
  <c r="AQ107" i="25"/>
  <c r="AQ108" i="25"/>
  <c r="AQ109" i="25"/>
  <c r="AQ110" i="25"/>
  <c r="AQ111" i="25"/>
  <c r="AQ112" i="25"/>
  <c r="AQ113" i="25"/>
  <c r="AQ114" i="25"/>
  <c r="AQ115" i="25"/>
  <c r="AQ116" i="25"/>
  <c r="AQ117" i="25"/>
  <c r="AQ118" i="25"/>
  <c r="AQ119" i="25"/>
  <c r="AQ120" i="25"/>
  <c r="AQ121" i="25"/>
  <c r="AQ122" i="25"/>
  <c r="AQ123" i="25"/>
  <c r="AQ124" i="25"/>
  <c r="AQ125" i="25"/>
  <c r="AQ126" i="25"/>
  <c r="AQ127" i="25"/>
  <c r="AQ128" i="25"/>
  <c r="AQ129" i="25"/>
  <c r="AQ130" i="25"/>
  <c r="AQ131" i="25"/>
  <c r="AQ132" i="25"/>
  <c r="AQ133" i="25"/>
  <c r="AQ134" i="25"/>
  <c r="AQ135" i="25"/>
  <c r="AQ136" i="25"/>
  <c r="AQ137" i="25"/>
  <c r="AQ138" i="25"/>
  <c r="AQ139" i="25"/>
  <c r="AQ140" i="25"/>
  <c r="AQ141" i="25"/>
  <c r="AQ142" i="25"/>
  <c r="AQ143" i="25"/>
  <c r="AQ144" i="25"/>
  <c r="AQ145" i="25"/>
  <c r="AQ146" i="25"/>
  <c r="AQ147" i="25"/>
  <c r="AQ148" i="25"/>
  <c r="AQ149" i="25"/>
  <c r="AQ150" i="25"/>
  <c r="AQ151" i="25"/>
  <c r="AQ152" i="25"/>
  <c r="AQ153" i="25"/>
  <c r="AQ154" i="25"/>
  <c r="AQ155" i="25"/>
  <c r="AQ156" i="25"/>
  <c r="AQ157" i="25"/>
  <c r="AQ158" i="25"/>
  <c r="AQ159" i="25"/>
  <c r="AQ160" i="25"/>
  <c r="AQ161" i="25"/>
  <c r="AQ162" i="25"/>
  <c r="AQ163" i="25"/>
  <c r="AQ164" i="25"/>
  <c r="AQ165" i="25"/>
  <c r="AQ166" i="25"/>
  <c r="AQ167" i="25"/>
  <c r="AQ168" i="25"/>
  <c r="AQ169" i="25"/>
  <c r="AQ170" i="25"/>
  <c r="AQ171" i="25"/>
  <c r="AQ172" i="25"/>
  <c r="AQ173" i="25"/>
  <c r="AQ174" i="25"/>
  <c r="AQ175" i="25"/>
  <c r="AQ176" i="25"/>
  <c r="AQ177" i="25"/>
  <c r="AQ178" i="25"/>
  <c r="AQ179" i="25"/>
  <c r="AQ180" i="25"/>
  <c r="AQ181" i="25"/>
  <c r="AQ182" i="25"/>
  <c r="AQ183" i="25"/>
  <c r="AQ184" i="25"/>
  <c r="AQ185" i="25"/>
  <c r="AQ186" i="25"/>
  <c r="AQ187" i="25"/>
  <c r="AQ188" i="25"/>
  <c r="AQ189" i="25"/>
  <c r="AQ190" i="25"/>
  <c r="AQ191" i="25"/>
  <c r="AQ192" i="25"/>
  <c r="AQ193" i="25"/>
  <c r="AQ194" i="25"/>
  <c r="AQ195" i="25"/>
  <c r="AQ196" i="25"/>
  <c r="AQ197" i="25"/>
  <c r="AQ198" i="25"/>
  <c r="AQ199" i="25"/>
  <c r="AQ200" i="25"/>
  <c r="AQ201" i="25"/>
  <c r="AQ202" i="25"/>
  <c r="AQ203" i="25"/>
  <c r="AQ204" i="25"/>
  <c r="AQ205" i="25"/>
  <c r="AQ206" i="25"/>
  <c r="AQ207" i="25"/>
  <c r="AQ208" i="25"/>
  <c r="AQ209" i="25"/>
  <c r="AQ210" i="25"/>
  <c r="AQ211" i="25"/>
  <c r="AQ212" i="25"/>
  <c r="AQ213" i="25"/>
  <c r="AQ214" i="25"/>
  <c r="AQ215" i="25"/>
  <c r="AQ216" i="25"/>
  <c r="AQ217" i="25"/>
  <c r="AQ218" i="25"/>
  <c r="AQ219" i="25"/>
  <c r="AQ220" i="25"/>
  <c r="AQ221" i="25"/>
  <c r="AQ222" i="25"/>
  <c r="AQ223" i="25"/>
  <c r="AQ224" i="25"/>
  <c r="AQ225" i="25"/>
  <c r="AQ226" i="25"/>
  <c r="AQ227" i="25"/>
  <c r="AQ228" i="25"/>
  <c r="AQ229" i="25"/>
  <c r="AQ230" i="25"/>
  <c r="AQ231" i="25"/>
  <c r="AQ232" i="25"/>
  <c r="AQ233" i="25"/>
  <c r="AQ234" i="25"/>
  <c r="AQ235" i="25"/>
  <c r="AQ236" i="25"/>
  <c r="AQ237" i="25"/>
  <c r="AQ238" i="25"/>
  <c r="AQ239" i="25"/>
  <c r="AQ240" i="25"/>
  <c r="AQ241" i="25"/>
  <c r="AQ242" i="25"/>
  <c r="AQ243" i="25"/>
  <c r="AQ244" i="25"/>
  <c r="AQ245" i="25"/>
  <c r="AQ246" i="25"/>
  <c r="AQ247" i="25"/>
  <c r="AQ248" i="25"/>
  <c r="AQ249" i="25"/>
  <c r="AQ250" i="25"/>
  <c r="AQ251" i="25"/>
  <c r="AQ252" i="25"/>
  <c r="AQ253" i="25"/>
  <c r="AQ254" i="25"/>
  <c r="AQ255" i="25"/>
  <c r="AQ256" i="25"/>
  <c r="AQ257" i="25"/>
  <c r="AQ258" i="25"/>
  <c r="AQ259" i="25"/>
  <c r="AQ260" i="25"/>
  <c r="AQ261" i="25"/>
  <c r="AQ262" i="25"/>
  <c r="AQ263" i="25"/>
  <c r="AQ264" i="25"/>
  <c r="AQ265" i="25"/>
  <c r="AQ266" i="25"/>
  <c r="AQ267" i="25"/>
  <c r="AQ268" i="25"/>
  <c r="AQ269" i="25"/>
  <c r="AQ270" i="25"/>
  <c r="AQ271" i="25"/>
  <c r="AQ272" i="25"/>
  <c r="AQ273" i="25"/>
  <c r="AQ274" i="25"/>
  <c r="AQ275" i="25"/>
  <c r="AQ276" i="25"/>
  <c r="AQ277" i="25"/>
  <c r="AQ278" i="25"/>
  <c r="AQ279" i="25"/>
  <c r="AQ280" i="25"/>
  <c r="AQ281" i="25"/>
  <c r="AQ282" i="25"/>
  <c r="AQ283" i="25"/>
  <c r="AQ284" i="25"/>
  <c r="AQ285" i="25"/>
  <c r="AQ286" i="25"/>
  <c r="AQ287" i="25"/>
  <c r="AQ288" i="25"/>
  <c r="AQ289" i="25"/>
  <c r="AQ290" i="25"/>
  <c r="AQ291" i="25"/>
  <c r="AQ292" i="25"/>
  <c r="AQ293" i="25"/>
  <c r="AQ294" i="25"/>
  <c r="AQ295" i="25"/>
  <c r="AQ296" i="25"/>
  <c r="AQ297" i="25"/>
  <c r="AQ298" i="25"/>
  <c r="AQ299" i="25"/>
  <c r="AQ300" i="25"/>
  <c r="AQ301" i="25"/>
  <c r="AQ302" i="25"/>
  <c r="AQ303" i="25"/>
  <c r="AQ304" i="25"/>
  <c r="AQ305" i="25"/>
  <c r="AQ306" i="25"/>
  <c r="AQ307" i="25"/>
  <c r="AQ308" i="25"/>
  <c r="AQ309" i="25"/>
  <c r="AQ310" i="25"/>
  <c r="AQ311" i="25"/>
  <c r="AQ312" i="25"/>
  <c r="AQ313" i="25"/>
  <c r="AQ314" i="25"/>
  <c r="AQ315" i="25"/>
  <c r="AQ316" i="25"/>
  <c r="AQ317" i="25"/>
  <c r="AQ318" i="25"/>
  <c r="AQ319" i="25"/>
  <c r="AQ320" i="25"/>
  <c r="AQ321" i="25"/>
  <c r="AQ322" i="25"/>
  <c r="AQ323" i="25"/>
  <c r="AQ324" i="25"/>
  <c r="AQ325" i="25"/>
  <c r="AQ326" i="25"/>
  <c r="AQ327" i="25"/>
  <c r="AQ328" i="25"/>
  <c r="AQ329" i="25"/>
  <c r="AQ330" i="25"/>
  <c r="AQ331" i="25"/>
  <c r="AQ332" i="25"/>
  <c r="AQ333" i="25"/>
  <c r="AQ334" i="25"/>
  <c r="AQ335" i="25"/>
  <c r="AQ336" i="25"/>
  <c r="AQ337" i="25"/>
  <c r="AQ338" i="25"/>
  <c r="AQ339" i="25"/>
  <c r="AQ340" i="25"/>
  <c r="AQ341" i="25"/>
  <c r="AQ342" i="25"/>
  <c r="AQ343" i="25"/>
  <c r="AQ344" i="25"/>
  <c r="AQ345" i="25"/>
  <c r="AQ346" i="25"/>
  <c r="AQ347" i="25"/>
  <c r="AQ348" i="25"/>
  <c r="AQ349" i="25"/>
  <c r="AQ350" i="25"/>
  <c r="AQ351" i="25"/>
  <c r="AQ352" i="25"/>
  <c r="AQ353" i="25"/>
  <c r="AQ354" i="25"/>
  <c r="AQ355" i="25"/>
  <c r="AQ356" i="25"/>
  <c r="AQ357" i="25"/>
  <c r="AQ358" i="25"/>
  <c r="AQ359" i="25"/>
  <c r="AQ360" i="25"/>
  <c r="AQ361" i="25"/>
  <c r="AQ362" i="25"/>
  <c r="AQ363" i="25"/>
  <c r="AQ364" i="25"/>
  <c r="AQ365" i="25"/>
  <c r="AQ366" i="25"/>
  <c r="AQ367" i="25"/>
  <c r="AQ368" i="25"/>
  <c r="AQ369" i="25"/>
  <c r="AQ370" i="25"/>
  <c r="AQ371" i="25"/>
  <c r="AQ372" i="25"/>
  <c r="AQ373" i="25"/>
  <c r="AQ374" i="25"/>
  <c r="AQ375" i="25"/>
  <c r="AQ376" i="25"/>
  <c r="AQ377" i="25"/>
  <c r="AQ378" i="25"/>
  <c r="AQ379" i="25"/>
  <c r="AQ380" i="25"/>
  <c r="AQ381" i="25"/>
  <c r="AQ382" i="25"/>
  <c r="AQ383" i="25"/>
  <c r="AQ384" i="25"/>
  <c r="AQ385" i="25"/>
  <c r="AQ386" i="25"/>
  <c r="AQ387" i="25"/>
  <c r="AQ388" i="25"/>
  <c r="AQ389" i="25"/>
  <c r="AQ390" i="25"/>
  <c r="AQ391" i="25"/>
  <c r="AQ392" i="25"/>
  <c r="AQ393" i="25"/>
  <c r="AQ394" i="25"/>
  <c r="AQ395" i="25"/>
  <c r="AQ396" i="25"/>
  <c r="AQ397" i="25"/>
  <c r="AQ398" i="25"/>
  <c r="AQ399" i="25"/>
  <c r="AQ400" i="25"/>
  <c r="AQ401" i="25"/>
  <c r="AQ402" i="25"/>
  <c r="AQ403" i="25"/>
  <c r="AQ404" i="25"/>
  <c r="AQ405" i="25"/>
  <c r="AQ406" i="25"/>
  <c r="AQ407" i="25"/>
  <c r="AQ408" i="25"/>
  <c r="AQ409" i="25"/>
  <c r="AQ410" i="25"/>
  <c r="AQ411" i="25"/>
  <c r="AQ412" i="25"/>
  <c r="AQ413" i="25"/>
  <c r="AQ414" i="25"/>
  <c r="AQ415" i="25"/>
  <c r="AQ416" i="25"/>
  <c r="AQ417" i="25"/>
  <c r="AQ418" i="25"/>
  <c r="AQ419" i="25"/>
  <c r="AQ420" i="25"/>
  <c r="AQ421" i="25"/>
  <c r="AQ422" i="25"/>
  <c r="AQ423" i="25"/>
  <c r="AQ424" i="25"/>
  <c r="AQ425" i="25"/>
  <c r="AQ426" i="25"/>
  <c r="AQ427" i="25"/>
  <c r="AQ428" i="25"/>
  <c r="AQ429" i="25"/>
  <c r="AQ430" i="25"/>
  <c r="AQ431" i="25"/>
  <c r="AQ432" i="25"/>
  <c r="AQ433" i="25"/>
  <c r="AQ434" i="25"/>
  <c r="AQ435" i="25"/>
  <c r="AQ436" i="25"/>
  <c r="AQ437" i="25"/>
  <c r="AQ438" i="25"/>
  <c r="AQ439" i="25"/>
  <c r="AQ440" i="25"/>
  <c r="AQ441" i="25"/>
  <c r="AQ442" i="25"/>
  <c r="AQ443" i="25"/>
  <c r="AQ444" i="25"/>
  <c r="AQ445" i="25"/>
  <c r="AQ446" i="25"/>
  <c r="AQ447" i="25"/>
  <c r="AQ448" i="25"/>
  <c r="AQ449" i="25"/>
  <c r="AQ450" i="25"/>
  <c r="AQ451" i="25"/>
  <c r="AQ452" i="25"/>
  <c r="AQ453" i="25"/>
  <c r="AQ454" i="25"/>
  <c r="AQ455" i="25"/>
  <c r="AQ456" i="25"/>
  <c r="AQ457" i="25"/>
  <c r="AQ458" i="25"/>
  <c r="AQ459" i="25"/>
  <c r="AQ460" i="25"/>
  <c r="AQ461" i="25"/>
  <c r="AQ462" i="25"/>
  <c r="AQ463" i="25"/>
  <c r="AQ464" i="25"/>
  <c r="AQ465" i="25"/>
  <c r="AQ466" i="25"/>
  <c r="AQ467" i="25"/>
  <c r="AQ468" i="25"/>
  <c r="AQ469" i="25"/>
  <c r="AQ470" i="25"/>
  <c r="AQ471" i="25"/>
  <c r="AQ472" i="25"/>
  <c r="AQ73" i="25"/>
  <c r="AR73" i="25"/>
  <c r="AP74" i="25"/>
  <c r="AP75" i="25"/>
  <c r="AP76" i="25"/>
  <c r="AP77" i="25"/>
  <c r="AP78" i="25"/>
  <c r="AP79" i="25"/>
  <c r="AP80" i="25"/>
  <c r="AP81" i="25"/>
  <c r="AP82" i="25"/>
  <c r="AP83" i="25"/>
  <c r="AP84" i="25"/>
  <c r="AP85" i="25"/>
  <c r="AP86" i="25"/>
  <c r="AP87" i="25"/>
  <c r="AP88" i="25"/>
  <c r="AP89" i="25"/>
  <c r="AP90" i="25"/>
  <c r="AP91" i="25"/>
  <c r="AP92" i="25"/>
  <c r="AP93" i="25"/>
  <c r="AP94" i="25"/>
  <c r="AP95" i="25"/>
  <c r="AP96" i="25"/>
  <c r="AP97" i="25"/>
  <c r="AP98" i="25"/>
  <c r="AP99" i="25"/>
  <c r="AP100" i="25"/>
  <c r="AP101" i="25"/>
  <c r="AP102" i="25"/>
  <c r="AP103" i="25"/>
  <c r="AP104" i="25"/>
  <c r="AP105" i="25"/>
  <c r="AP106" i="25"/>
  <c r="AP107" i="25"/>
  <c r="AP108" i="25"/>
  <c r="AP109" i="25"/>
  <c r="AP110" i="25"/>
  <c r="AP111" i="25"/>
  <c r="AP112" i="25"/>
  <c r="AP113" i="25"/>
  <c r="AP114" i="25"/>
  <c r="AP115" i="25"/>
  <c r="AP116" i="25"/>
  <c r="AP117" i="25"/>
  <c r="AP118" i="25"/>
  <c r="AP119" i="25"/>
  <c r="AP120" i="25"/>
  <c r="AP121" i="25"/>
  <c r="AP122" i="25"/>
  <c r="AP123" i="25"/>
  <c r="AP124" i="25"/>
  <c r="AP125" i="25"/>
  <c r="AP126" i="25"/>
  <c r="AP127" i="25"/>
  <c r="AP128" i="25"/>
  <c r="AP129" i="25"/>
  <c r="AP130" i="25"/>
  <c r="AP131" i="25"/>
  <c r="AP132" i="25"/>
  <c r="AP133" i="25"/>
  <c r="AP134" i="25"/>
  <c r="AP135" i="25"/>
  <c r="AP136" i="25"/>
  <c r="AP137" i="25"/>
  <c r="AP138" i="25"/>
  <c r="AP139" i="25"/>
  <c r="AP140" i="25"/>
  <c r="AP141" i="25"/>
  <c r="AP142" i="25"/>
  <c r="AP143" i="25"/>
  <c r="AP144" i="25"/>
  <c r="AP145" i="25"/>
  <c r="AP146" i="25"/>
  <c r="AP147" i="25"/>
  <c r="AP148" i="25"/>
  <c r="AP149" i="25"/>
  <c r="AP150" i="25"/>
  <c r="AP151" i="25"/>
  <c r="AP152" i="25"/>
  <c r="AP153" i="25"/>
  <c r="AP154" i="25"/>
  <c r="AP155" i="25"/>
  <c r="AP156" i="25"/>
  <c r="AP157" i="25"/>
  <c r="AP158" i="25"/>
  <c r="AP159" i="25"/>
  <c r="AP160" i="25"/>
  <c r="AP161" i="25"/>
  <c r="AP162" i="25"/>
  <c r="AP163" i="25"/>
  <c r="AP164" i="25"/>
  <c r="AP165" i="25"/>
  <c r="AP166" i="25"/>
  <c r="AP167" i="25"/>
  <c r="AP168" i="25"/>
  <c r="AP169" i="25"/>
  <c r="AP170" i="25"/>
  <c r="AP171" i="25"/>
  <c r="AP172" i="25"/>
  <c r="AP173" i="25"/>
  <c r="AP174" i="25"/>
  <c r="AP175" i="25"/>
  <c r="AP176" i="25"/>
  <c r="AP177" i="25"/>
  <c r="AP178" i="25"/>
  <c r="AP179" i="25"/>
  <c r="AP180" i="25"/>
  <c r="AP181" i="25"/>
  <c r="AP182" i="25"/>
  <c r="AP183" i="25"/>
  <c r="AP184" i="25"/>
  <c r="AP185" i="25"/>
  <c r="AP186" i="25"/>
  <c r="AP187" i="25"/>
  <c r="AP188" i="25"/>
  <c r="AP189" i="25"/>
  <c r="AP190" i="25"/>
  <c r="AP191" i="25"/>
  <c r="AP192" i="25"/>
  <c r="AP193" i="25"/>
  <c r="AP194" i="25"/>
  <c r="AP195" i="25"/>
  <c r="AP196" i="25"/>
  <c r="AP197" i="25"/>
  <c r="AP198" i="25"/>
  <c r="AP199" i="25"/>
  <c r="AP200" i="25"/>
  <c r="AP201" i="25"/>
  <c r="AP202" i="25"/>
  <c r="AP203" i="25"/>
  <c r="AP204" i="25"/>
  <c r="AP205" i="25"/>
  <c r="AP206" i="25"/>
  <c r="AP207" i="25"/>
  <c r="AP208" i="25"/>
  <c r="AP209" i="25"/>
  <c r="AP210" i="25"/>
  <c r="AP211" i="25"/>
  <c r="AP212" i="25"/>
  <c r="AP213" i="25"/>
  <c r="AP214" i="25"/>
  <c r="AP215" i="25"/>
  <c r="AP216" i="25"/>
  <c r="AP217" i="25"/>
  <c r="AP218" i="25"/>
  <c r="AP219" i="25"/>
  <c r="AP220" i="25"/>
  <c r="AP221" i="25"/>
  <c r="AP222" i="25"/>
  <c r="AP223" i="25"/>
  <c r="AP224" i="25"/>
  <c r="AP225" i="25"/>
  <c r="AP226" i="25"/>
  <c r="AP227" i="25"/>
  <c r="AP228" i="25"/>
  <c r="AP229" i="25"/>
  <c r="AP230" i="25"/>
  <c r="AP231" i="25"/>
  <c r="AP232" i="25"/>
  <c r="AP233" i="25"/>
  <c r="AP234" i="25"/>
  <c r="AP235" i="25"/>
  <c r="AP236" i="25"/>
  <c r="AP237" i="25"/>
  <c r="AP238" i="25"/>
  <c r="AP239" i="25"/>
  <c r="AP240" i="25"/>
  <c r="AP241" i="25"/>
  <c r="AP242" i="25"/>
  <c r="AP243" i="25"/>
  <c r="AP244" i="25"/>
  <c r="AP245" i="25"/>
  <c r="AP246" i="25"/>
  <c r="AP247" i="25"/>
  <c r="AP248" i="25"/>
  <c r="AP249" i="25"/>
  <c r="AP250" i="25"/>
  <c r="AP251" i="25"/>
  <c r="AP252" i="25"/>
  <c r="AP253" i="25"/>
  <c r="AP254" i="25"/>
  <c r="AP255" i="25"/>
  <c r="AP256" i="25"/>
  <c r="AP257" i="25"/>
  <c r="AP258" i="25"/>
  <c r="AP259" i="25"/>
  <c r="AP260" i="25"/>
  <c r="AP261" i="25"/>
  <c r="AP262" i="25"/>
  <c r="AP263" i="25"/>
  <c r="AP264" i="25"/>
  <c r="AP265" i="25"/>
  <c r="AP266" i="25"/>
  <c r="AP267" i="25"/>
  <c r="AP268" i="25"/>
  <c r="AP269" i="25"/>
  <c r="AP270" i="25"/>
  <c r="AP271" i="25"/>
  <c r="AP272" i="25"/>
  <c r="AP273" i="25"/>
  <c r="AP274" i="25"/>
  <c r="AP275" i="25"/>
  <c r="AP276" i="25"/>
  <c r="AP277" i="25"/>
  <c r="AP278" i="25"/>
  <c r="AP279" i="25"/>
  <c r="AP280" i="25"/>
  <c r="AP281" i="25"/>
  <c r="AP282" i="25"/>
  <c r="AP283" i="25"/>
  <c r="AP284" i="25"/>
  <c r="AP285" i="25"/>
  <c r="AP286" i="25"/>
  <c r="AP287" i="25"/>
  <c r="AP288" i="25"/>
  <c r="AP289" i="25"/>
  <c r="AP290" i="25"/>
  <c r="AP291" i="25"/>
  <c r="AP292" i="25"/>
  <c r="AP293" i="25"/>
  <c r="AP294" i="25"/>
  <c r="AP295" i="25"/>
  <c r="AP296" i="25"/>
  <c r="AP297" i="25"/>
  <c r="AP298" i="25"/>
  <c r="AP299" i="25"/>
  <c r="AP300" i="25"/>
  <c r="AP301" i="25"/>
  <c r="AP302" i="25"/>
  <c r="AP303" i="25"/>
  <c r="AP304" i="25"/>
  <c r="AP305" i="25"/>
  <c r="AP306" i="25"/>
  <c r="AP307" i="25"/>
  <c r="AP308" i="25"/>
  <c r="AP309" i="25"/>
  <c r="AP310" i="25"/>
  <c r="AP311" i="25"/>
  <c r="AP312" i="25"/>
  <c r="AP313" i="25"/>
  <c r="AP314" i="25"/>
  <c r="AP315" i="25"/>
  <c r="AP316" i="25"/>
  <c r="AP317" i="25"/>
  <c r="AP318" i="25"/>
  <c r="AP319" i="25"/>
  <c r="AP320" i="25"/>
  <c r="AP321" i="25"/>
  <c r="AP322" i="25"/>
  <c r="AP323" i="25"/>
  <c r="AP324" i="25"/>
  <c r="AP325" i="25"/>
  <c r="AP326" i="25"/>
  <c r="AP327" i="25"/>
  <c r="AP328" i="25"/>
  <c r="AP329" i="25"/>
  <c r="AP330" i="25"/>
  <c r="AP331" i="25"/>
  <c r="AP332" i="25"/>
  <c r="AP333" i="25"/>
  <c r="AP334" i="25"/>
  <c r="AP335" i="25"/>
  <c r="AP336" i="25"/>
  <c r="AP337" i="25"/>
  <c r="AP338" i="25"/>
  <c r="AP339" i="25"/>
  <c r="AP340" i="25"/>
  <c r="AP341" i="25"/>
  <c r="AP342" i="25"/>
  <c r="AP343" i="25"/>
  <c r="AP344" i="25"/>
  <c r="AP345" i="25"/>
  <c r="AP346" i="25"/>
  <c r="AP347" i="25"/>
  <c r="AP348" i="25"/>
  <c r="AP349" i="25"/>
  <c r="AP350" i="25"/>
  <c r="AP351" i="25"/>
  <c r="AP352" i="25"/>
  <c r="AP353" i="25"/>
  <c r="AP354" i="25"/>
  <c r="AP355" i="25"/>
  <c r="AP356" i="25"/>
  <c r="AP357" i="25"/>
  <c r="AP358" i="25"/>
  <c r="AP359" i="25"/>
  <c r="AP360" i="25"/>
  <c r="AP361" i="25"/>
  <c r="AP362" i="25"/>
  <c r="AP363" i="25"/>
  <c r="AP364" i="25"/>
  <c r="AP365" i="25"/>
  <c r="AP366" i="25"/>
  <c r="AP367" i="25"/>
  <c r="AP368" i="25"/>
  <c r="AP369" i="25"/>
  <c r="AP370" i="25"/>
  <c r="AP371" i="25"/>
  <c r="AP372" i="25"/>
  <c r="AP373" i="25"/>
  <c r="AP374" i="25"/>
  <c r="AP375" i="25"/>
  <c r="AP376" i="25"/>
  <c r="AP377" i="25"/>
  <c r="AP378" i="25"/>
  <c r="AP379" i="25"/>
  <c r="AP380" i="25"/>
  <c r="AP381" i="25"/>
  <c r="AP382" i="25"/>
  <c r="AP383" i="25"/>
  <c r="AP384" i="25"/>
  <c r="AP385" i="25"/>
  <c r="AP386" i="25"/>
  <c r="AP387" i="25"/>
  <c r="AP388" i="25"/>
  <c r="AP389" i="25"/>
  <c r="AP390" i="25"/>
  <c r="AP391" i="25"/>
  <c r="AP392" i="25"/>
  <c r="AP393" i="25"/>
  <c r="AP394" i="25"/>
  <c r="AP395" i="25"/>
  <c r="AP396" i="25"/>
  <c r="AP397" i="25"/>
  <c r="AP398" i="25"/>
  <c r="AP399" i="25"/>
  <c r="AP400" i="25"/>
  <c r="AP401" i="25"/>
  <c r="AP402" i="25"/>
  <c r="AP403" i="25"/>
  <c r="AP404" i="25"/>
  <c r="AP405" i="25"/>
  <c r="AP406" i="25"/>
  <c r="AP407" i="25"/>
  <c r="AP408" i="25"/>
  <c r="AP409" i="25"/>
  <c r="AP410" i="25"/>
  <c r="AP411" i="25"/>
  <c r="AP412" i="25"/>
  <c r="AP413" i="25"/>
  <c r="AP414" i="25"/>
  <c r="AP415" i="25"/>
  <c r="AP416" i="25"/>
  <c r="AP417" i="25"/>
  <c r="AP418" i="25"/>
  <c r="AP419" i="25"/>
  <c r="AP420" i="25"/>
  <c r="AP421" i="25"/>
  <c r="AP422" i="25"/>
  <c r="AP423" i="25"/>
  <c r="AP424" i="25"/>
  <c r="AP425" i="25"/>
  <c r="AP426" i="25"/>
  <c r="AP427" i="25"/>
  <c r="AP428" i="25"/>
  <c r="AP429" i="25"/>
  <c r="AP430" i="25"/>
  <c r="AP431" i="25"/>
  <c r="AP432" i="25"/>
  <c r="AP433" i="25"/>
  <c r="AP434" i="25"/>
  <c r="AP435" i="25"/>
  <c r="AP436" i="25"/>
  <c r="AP437" i="25"/>
  <c r="AP438" i="25"/>
  <c r="AP439" i="25"/>
  <c r="AP440" i="25"/>
  <c r="AP441" i="25"/>
  <c r="AP442" i="25"/>
  <c r="AP443" i="25"/>
  <c r="AP444" i="25"/>
  <c r="AP445" i="25"/>
  <c r="AP446" i="25"/>
  <c r="AP447" i="25"/>
  <c r="AP448" i="25"/>
  <c r="AP449" i="25"/>
  <c r="AP450" i="25"/>
  <c r="AP451" i="25"/>
  <c r="AP452" i="25"/>
  <c r="AP453" i="25"/>
  <c r="AP454" i="25"/>
  <c r="AP455" i="25"/>
  <c r="AP456" i="25"/>
  <c r="AP457" i="25"/>
  <c r="AP458" i="25"/>
  <c r="AP459" i="25"/>
  <c r="AP460" i="25"/>
  <c r="AP461" i="25"/>
  <c r="AP462" i="25"/>
  <c r="AP463" i="25"/>
  <c r="AP464" i="25"/>
  <c r="AP465" i="25"/>
  <c r="AP466" i="25"/>
  <c r="AP467" i="25"/>
  <c r="AP468" i="25"/>
  <c r="AP469" i="25"/>
  <c r="AP470" i="25"/>
  <c r="AP471" i="25"/>
  <c r="AP472" i="25"/>
  <c r="AP73" i="25"/>
  <c r="AO74" i="25"/>
  <c r="AO75" i="25"/>
  <c r="AO76" i="25"/>
  <c r="AO77" i="25"/>
  <c r="AO78" i="25"/>
  <c r="AO79" i="25"/>
  <c r="AO80" i="25"/>
  <c r="AO81" i="25"/>
  <c r="AO82" i="25"/>
  <c r="AO83" i="25"/>
  <c r="AO84" i="25"/>
  <c r="AO85" i="25"/>
  <c r="AO86" i="25"/>
  <c r="AO87" i="25"/>
  <c r="AO88" i="25"/>
  <c r="AO89" i="25"/>
  <c r="AO90" i="25"/>
  <c r="AO91" i="25"/>
  <c r="AO92" i="25"/>
  <c r="AO93" i="25"/>
  <c r="AO94" i="25"/>
  <c r="AO95" i="25"/>
  <c r="AO96" i="25"/>
  <c r="AO97" i="25"/>
  <c r="AO98" i="25"/>
  <c r="AO99" i="25"/>
  <c r="AO100" i="25"/>
  <c r="AO101" i="25"/>
  <c r="AO102" i="25"/>
  <c r="AO103" i="25"/>
  <c r="AO104" i="25"/>
  <c r="AO105" i="25"/>
  <c r="AO106" i="25"/>
  <c r="AO107" i="25"/>
  <c r="AO108" i="25"/>
  <c r="AO109" i="25"/>
  <c r="AO110" i="25"/>
  <c r="AO111" i="25"/>
  <c r="AO112" i="25"/>
  <c r="AO113" i="25"/>
  <c r="AO114" i="25"/>
  <c r="AO115" i="25"/>
  <c r="AO116" i="25"/>
  <c r="AO117" i="25"/>
  <c r="AO118" i="25"/>
  <c r="AO119" i="25"/>
  <c r="AO120" i="25"/>
  <c r="AO121" i="25"/>
  <c r="AO122" i="25"/>
  <c r="AO123" i="25"/>
  <c r="AO124" i="25"/>
  <c r="AO125" i="25"/>
  <c r="AO126" i="25"/>
  <c r="AO127" i="25"/>
  <c r="AO128" i="25"/>
  <c r="AO129" i="25"/>
  <c r="AO130" i="25"/>
  <c r="AO131" i="25"/>
  <c r="AO132" i="25"/>
  <c r="AO133" i="25"/>
  <c r="AO134" i="25"/>
  <c r="AO135" i="25"/>
  <c r="AO136" i="25"/>
  <c r="AO137" i="25"/>
  <c r="AO138" i="25"/>
  <c r="AO139" i="25"/>
  <c r="AO140" i="25"/>
  <c r="AO141" i="25"/>
  <c r="AO142" i="25"/>
  <c r="AO143" i="25"/>
  <c r="AO144" i="25"/>
  <c r="AO145" i="25"/>
  <c r="AO146" i="25"/>
  <c r="AO147" i="25"/>
  <c r="AO148" i="25"/>
  <c r="AO149" i="25"/>
  <c r="AO150" i="25"/>
  <c r="AO151" i="25"/>
  <c r="AO152" i="25"/>
  <c r="AO153" i="25"/>
  <c r="AO154" i="25"/>
  <c r="AO155" i="25"/>
  <c r="AO156" i="25"/>
  <c r="AO157" i="25"/>
  <c r="AO158" i="25"/>
  <c r="AO159" i="25"/>
  <c r="AO160" i="25"/>
  <c r="AO161" i="25"/>
  <c r="AO162" i="25"/>
  <c r="AO163" i="25"/>
  <c r="AO164" i="25"/>
  <c r="AO165" i="25"/>
  <c r="AO166" i="25"/>
  <c r="AO167" i="25"/>
  <c r="AO168" i="25"/>
  <c r="AO169" i="25"/>
  <c r="AO170" i="25"/>
  <c r="AO171" i="25"/>
  <c r="AO172" i="25"/>
  <c r="AO173" i="25"/>
  <c r="AO174" i="25"/>
  <c r="AO175" i="25"/>
  <c r="AO176" i="25"/>
  <c r="AO177" i="25"/>
  <c r="AO178" i="25"/>
  <c r="AO179" i="25"/>
  <c r="AO180" i="25"/>
  <c r="AO181" i="25"/>
  <c r="AO182" i="25"/>
  <c r="AO183" i="25"/>
  <c r="AO184" i="25"/>
  <c r="AO185" i="25"/>
  <c r="AO186" i="25"/>
  <c r="AO187" i="25"/>
  <c r="AO188" i="25"/>
  <c r="AO189" i="25"/>
  <c r="AO190" i="25"/>
  <c r="AO191" i="25"/>
  <c r="AO192" i="25"/>
  <c r="AO193" i="25"/>
  <c r="AO194" i="25"/>
  <c r="AO195" i="25"/>
  <c r="AO196" i="25"/>
  <c r="AO197" i="25"/>
  <c r="AO198" i="25"/>
  <c r="AO199" i="25"/>
  <c r="AO200" i="25"/>
  <c r="AO201" i="25"/>
  <c r="AO202" i="25"/>
  <c r="AO203" i="25"/>
  <c r="AO204" i="25"/>
  <c r="AO205" i="25"/>
  <c r="AO206" i="25"/>
  <c r="AO207" i="25"/>
  <c r="AO208" i="25"/>
  <c r="AO209" i="25"/>
  <c r="AO210" i="25"/>
  <c r="AO211" i="25"/>
  <c r="AO212" i="25"/>
  <c r="AO213" i="25"/>
  <c r="AO214" i="25"/>
  <c r="AO215" i="25"/>
  <c r="AO216" i="25"/>
  <c r="AO217" i="25"/>
  <c r="AO218" i="25"/>
  <c r="AO219" i="25"/>
  <c r="AO220" i="25"/>
  <c r="AO221" i="25"/>
  <c r="AO222" i="25"/>
  <c r="AO223" i="25"/>
  <c r="AO224" i="25"/>
  <c r="AO225" i="25"/>
  <c r="AO226" i="25"/>
  <c r="AO227" i="25"/>
  <c r="AO228" i="25"/>
  <c r="AO229" i="25"/>
  <c r="AO230" i="25"/>
  <c r="AO231" i="25"/>
  <c r="AO232" i="25"/>
  <c r="AO233" i="25"/>
  <c r="AO234" i="25"/>
  <c r="AO235" i="25"/>
  <c r="AO236" i="25"/>
  <c r="AO237" i="25"/>
  <c r="AO238" i="25"/>
  <c r="AO239" i="25"/>
  <c r="AO240" i="25"/>
  <c r="AO241" i="25"/>
  <c r="AO242" i="25"/>
  <c r="AO243" i="25"/>
  <c r="AO244" i="25"/>
  <c r="AO245" i="25"/>
  <c r="AO246" i="25"/>
  <c r="AO247" i="25"/>
  <c r="AO248" i="25"/>
  <c r="AO249" i="25"/>
  <c r="AO250" i="25"/>
  <c r="AO251" i="25"/>
  <c r="AO252" i="25"/>
  <c r="AO253" i="25"/>
  <c r="AO254" i="25"/>
  <c r="AO255" i="25"/>
  <c r="AO256" i="25"/>
  <c r="AO257" i="25"/>
  <c r="AO258" i="25"/>
  <c r="AO259" i="25"/>
  <c r="AO260" i="25"/>
  <c r="AO261" i="25"/>
  <c r="AO262" i="25"/>
  <c r="AO263" i="25"/>
  <c r="AO264" i="25"/>
  <c r="AO265" i="25"/>
  <c r="AO266" i="25"/>
  <c r="AO267" i="25"/>
  <c r="AO268" i="25"/>
  <c r="AO269" i="25"/>
  <c r="AO270" i="25"/>
  <c r="AO271" i="25"/>
  <c r="AO272" i="25"/>
  <c r="AO273" i="25"/>
  <c r="AO274" i="25"/>
  <c r="AO275" i="25"/>
  <c r="AO276" i="25"/>
  <c r="AO277" i="25"/>
  <c r="AO278" i="25"/>
  <c r="AO279" i="25"/>
  <c r="AO280" i="25"/>
  <c r="AO281" i="25"/>
  <c r="AO282" i="25"/>
  <c r="AO283" i="25"/>
  <c r="AO284" i="25"/>
  <c r="AO285" i="25"/>
  <c r="AO286" i="25"/>
  <c r="AO287" i="25"/>
  <c r="AO288" i="25"/>
  <c r="AO289" i="25"/>
  <c r="AO290" i="25"/>
  <c r="AO291" i="25"/>
  <c r="AO292" i="25"/>
  <c r="AO293" i="25"/>
  <c r="AO294" i="25"/>
  <c r="AO295" i="25"/>
  <c r="AO296" i="25"/>
  <c r="AO297" i="25"/>
  <c r="AO298" i="25"/>
  <c r="AO299" i="25"/>
  <c r="AO300" i="25"/>
  <c r="AO301" i="25"/>
  <c r="AO302" i="25"/>
  <c r="AO303" i="25"/>
  <c r="AO304" i="25"/>
  <c r="AO305" i="25"/>
  <c r="AO306" i="25"/>
  <c r="AO307" i="25"/>
  <c r="AO308" i="25"/>
  <c r="AO309" i="25"/>
  <c r="AO310" i="25"/>
  <c r="AO311" i="25"/>
  <c r="AO312" i="25"/>
  <c r="AO313" i="25"/>
  <c r="AO314" i="25"/>
  <c r="AO315" i="25"/>
  <c r="AO316" i="25"/>
  <c r="AO317" i="25"/>
  <c r="AO318" i="25"/>
  <c r="AO319" i="25"/>
  <c r="AO320" i="25"/>
  <c r="AO321" i="25"/>
  <c r="AO322" i="25"/>
  <c r="AO323" i="25"/>
  <c r="AO324" i="25"/>
  <c r="AO325" i="25"/>
  <c r="AO326" i="25"/>
  <c r="AO327" i="25"/>
  <c r="AO328" i="25"/>
  <c r="AO329" i="25"/>
  <c r="AO330" i="25"/>
  <c r="AO331" i="25"/>
  <c r="AO332" i="25"/>
  <c r="AO333" i="25"/>
  <c r="AO334" i="25"/>
  <c r="AO335" i="25"/>
  <c r="AO336" i="25"/>
  <c r="AO337" i="25"/>
  <c r="AO338" i="25"/>
  <c r="AO339" i="25"/>
  <c r="AO340" i="25"/>
  <c r="AO341" i="25"/>
  <c r="AO342" i="25"/>
  <c r="AO343" i="25"/>
  <c r="AO344" i="25"/>
  <c r="AO345" i="25"/>
  <c r="AO346" i="25"/>
  <c r="AO347" i="25"/>
  <c r="AO348" i="25"/>
  <c r="AO349" i="25"/>
  <c r="AO350" i="25"/>
  <c r="AO351" i="25"/>
  <c r="AO352" i="25"/>
  <c r="AO353" i="25"/>
  <c r="AO354" i="25"/>
  <c r="AO355" i="25"/>
  <c r="AO356" i="25"/>
  <c r="AO357" i="25"/>
  <c r="AO358" i="25"/>
  <c r="AO359" i="25"/>
  <c r="AO360" i="25"/>
  <c r="AO361" i="25"/>
  <c r="AO362" i="25"/>
  <c r="AO363" i="25"/>
  <c r="AO364" i="25"/>
  <c r="AO365" i="25"/>
  <c r="AO366" i="25"/>
  <c r="AO367" i="25"/>
  <c r="AO368" i="25"/>
  <c r="AO369" i="25"/>
  <c r="AO370" i="25"/>
  <c r="AO371" i="25"/>
  <c r="AO372" i="25"/>
  <c r="AO373" i="25"/>
  <c r="AO374" i="25"/>
  <c r="AO375" i="25"/>
  <c r="AO376" i="25"/>
  <c r="AO377" i="25"/>
  <c r="AO378" i="25"/>
  <c r="AO379" i="25"/>
  <c r="AO380" i="25"/>
  <c r="AO381" i="25"/>
  <c r="AO382" i="25"/>
  <c r="AO383" i="25"/>
  <c r="AO384" i="25"/>
  <c r="AO385" i="25"/>
  <c r="AO386" i="25"/>
  <c r="AO387" i="25"/>
  <c r="AO388" i="25"/>
  <c r="AO389" i="25"/>
  <c r="AO390" i="25"/>
  <c r="AO391" i="25"/>
  <c r="AO392" i="25"/>
  <c r="AO393" i="25"/>
  <c r="AO394" i="25"/>
  <c r="AO395" i="25"/>
  <c r="AO396" i="25"/>
  <c r="AO397" i="25"/>
  <c r="AO398" i="25"/>
  <c r="AO399" i="25"/>
  <c r="AO400" i="25"/>
  <c r="AO401" i="25"/>
  <c r="AO402" i="25"/>
  <c r="AO403" i="25"/>
  <c r="AO404" i="25"/>
  <c r="AO405" i="25"/>
  <c r="AO406" i="25"/>
  <c r="AO407" i="25"/>
  <c r="AO408" i="25"/>
  <c r="AO409" i="25"/>
  <c r="AO410" i="25"/>
  <c r="AO411" i="25"/>
  <c r="AO412" i="25"/>
  <c r="AO413" i="25"/>
  <c r="AO414" i="25"/>
  <c r="AO415" i="25"/>
  <c r="AO416" i="25"/>
  <c r="AO417" i="25"/>
  <c r="AO418" i="25"/>
  <c r="AO419" i="25"/>
  <c r="AO420" i="25"/>
  <c r="AO421" i="25"/>
  <c r="AO422" i="25"/>
  <c r="AO423" i="25"/>
  <c r="AO424" i="25"/>
  <c r="AO425" i="25"/>
  <c r="AO426" i="25"/>
  <c r="AO427" i="25"/>
  <c r="AO428" i="25"/>
  <c r="AO429" i="25"/>
  <c r="AO430" i="25"/>
  <c r="AO431" i="25"/>
  <c r="AO432" i="25"/>
  <c r="AO433" i="25"/>
  <c r="AO434" i="25"/>
  <c r="AO435" i="25"/>
  <c r="AO436" i="25"/>
  <c r="AO437" i="25"/>
  <c r="AO438" i="25"/>
  <c r="AO439" i="25"/>
  <c r="AO440" i="25"/>
  <c r="AO441" i="25"/>
  <c r="AO442" i="25"/>
  <c r="AO443" i="25"/>
  <c r="AO444" i="25"/>
  <c r="AO445" i="25"/>
  <c r="AO446" i="25"/>
  <c r="AO447" i="25"/>
  <c r="AO448" i="25"/>
  <c r="AO449" i="25"/>
  <c r="AO450" i="25"/>
  <c r="AO451" i="25"/>
  <c r="AO452" i="25"/>
  <c r="AO453" i="25"/>
  <c r="AO454" i="25"/>
  <c r="AO455" i="25"/>
  <c r="AO456" i="25"/>
  <c r="AO457" i="25"/>
  <c r="AO458" i="25"/>
  <c r="AO459" i="25"/>
  <c r="AO460" i="25"/>
  <c r="AO461" i="25"/>
  <c r="AO462" i="25"/>
  <c r="AO463" i="25"/>
  <c r="AO464" i="25"/>
  <c r="AO465" i="25"/>
  <c r="AO466" i="25"/>
  <c r="AO467" i="25"/>
  <c r="AO468" i="25"/>
  <c r="AO469" i="25"/>
  <c r="AO470" i="25"/>
  <c r="AO471" i="25"/>
  <c r="AO472" i="25"/>
  <c r="AO73" i="25"/>
  <c r="AN74" i="25"/>
  <c r="AN75" i="25"/>
  <c r="AN76" i="25"/>
  <c r="AN77" i="25"/>
  <c r="AN78" i="25"/>
  <c r="AN79" i="25"/>
  <c r="AN80" i="25"/>
  <c r="AN81" i="25"/>
  <c r="AN82" i="25"/>
  <c r="AN83" i="25"/>
  <c r="AN84" i="25"/>
  <c r="AN85" i="25"/>
  <c r="AN86" i="25"/>
  <c r="AN87" i="25"/>
  <c r="AN88" i="25"/>
  <c r="AN89" i="25"/>
  <c r="AN90" i="25"/>
  <c r="AN91" i="25"/>
  <c r="AN92" i="25"/>
  <c r="AN93" i="25"/>
  <c r="AN94" i="25"/>
  <c r="AN95" i="25"/>
  <c r="AN96" i="25"/>
  <c r="AN97" i="25"/>
  <c r="AN98" i="25"/>
  <c r="AN99" i="25"/>
  <c r="AN100" i="25"/>
  <c r="AN101" i="25"/>
  <c r="AN102" i="25"/>
  <c r="AN103" i="25"/>
  <c r="AN104" i="25"/>
  <c r="AN105" i="25"/>
  <c r="AN106" i="25"/>
  <c r="AN107" i="25"/>
  <c r="AN108" i="25"/>
  <c r="AN109" i="25"/>
  <c r="AN110" i="25"/>
  <c r="AN111" i="25"/>
  <c r="AN112" i="25"/>
  <c r="AN113" i="25"/>
  <c r="AN114" i="25"/>
  <c r="AN115" i="25"/>
  <c r="AN116" i="25"/>
  <c r="AN117" i="25"/>
  <c r="AN118" i="25"/>
  <c r="AN119" i="25"/>
  <c r="AN120" i="25"/>
  <c r="AN121" i="25"/>
  <c r="AN122" i="25"/>
  <c r="AN123" i="25"/>
  <c r="AN124" i="25"/>
  <c r="AN125" i="25"/>
  <c r="AN126" i="25"/>
  <c r="AN127" i="25"/>
  <c r="AN128" i="25"/>
  <c r="AN129" i="25"/>
  <c r="AN130" i="25"/>
  <c r="AN131" i="25"/>
  <c r="AN132" i="25"/>
  <c r="AN133" i="25"/>
  <c r="AN134" i="25"/>
  <c r="AN135" i="25"/>
  <c r="AN136" i="25"/>
  <c r="AN137" i="25"/>
  <c r="AN138" i="25"/>
  <c r="AN139" i="25"/>
  <c r="AN140" i="25"/>
  <c r="AN141" i="25"/>
  <c r="AN142" i="25"/>
  <c r="AN143" i="25"/>
  <c r="AN144" i="25"/>
  <c r="AN145" i="25"/>
  <c r="AN146" i="25"/>
  <c r="AN147" i="25"/>
  <c r="AN148" i="25"/>
  <c r="AN149" i="25"/>
  <c r="AN150" i="25"/>
  <c r="AN151" i="25"/>
  <c r="AN152" i="25"/>
  <c r="AN153" i="25"/>
  <c r="AN154" i="25"/>
  <c r="AN155" i="25"/>
  <c r="AN156" i="25"/>
  <c r="AN157" i="25"/>
  <c r="AN158" i="25"/>
  <c r="AN159" i="25"/>
  <c r="AN160" i="25"/>
  <c r="AN161" i="25"/>
  <c r="AN162" i="25"/>
  <c r="AN163" i="25"/>
  <c r="AN164" i="25"/>
  <c r="AN165" i="25"/>
  <c r="AN166" i="25"/>
  <c r="AN167" i="25"/>
  <c r="AN168" i="25"/>
  <c r="AN169" i="25"/>
  <c r="AN170" i="25"/>
  <c r="AN171" i="25"/>
  <c r="AN172" i="25"/>
  <c r="AN173" i="25"/>
  <c r="AN174" i="25"/>
  <c r="AN175" i="25"/>
  <c r="AN176" i="25"/>
  <c r="AN177" i="25"/>
  <c r="AN178" i="25"/>
  <c r="AN179" i="25"/>
  <c r="AN180" i="25"/>
  <c r="AN181" i="25"/>
  <c r="AN182" i="25"/>
  <c r="AN183" i="25"/>
  <c r="AN184" i="25"/>
  <c r="AN185" i="25"/>
  <c r="AN186" i="25"/>
  <c r="AN187" i="25"/>
  <c r="AN188" i="25"/>
  <c r="AN189" i="25"/>
  <c r="AN190" i="25"/>
  <c r="AN191" i="25"/>
  <c r="AN192" i="25"/>
  <c r="AN193" i="25"/>
  <c r="AN194" i="25"/>
  <c r="AN195" i="25"/>
  <c r="AN196" i="25"/>
  <c r="AN197" i="25"/>
  <c r="AN198" i="25"/>
  <c r="AN199" i="25"/>
  <c r="AN200" i="25"/>
  <c r="AN201" i="25"/>
  <c r="AN202" i="25"/>
  <c r="AN203" i="25"/>
  <c r="AN204" i="25"/>
  <c r="AN205" i="25"/>
  <c r="AN206" i="25"/>
  <c r="AN207" i="25"/>
  <c r="AN208" i="25"/>
  <c r="AN209" i="25"/>
  <c r="AN210" i="25"/>
  <c r="AN211" i="25"/>
  <c r="AN212" i="25"/>
  <c r="AN213" i="25"/>
  <c r="AN214" i="25"/>
  <c r="AN215" i="25"/>
  <c r="AN216" i="25"/>
  <c r="AN217" i="25"/>
  <c r="AN218" i="25"/>
  <c r="AN219" i="25"/>
  <c r="AN220" i="25"/>
  <c r="AN221" i="25"/>
  <c r="AN222" i="25"/>
  <c r="AN223" i="25"/>
  <c r="AN224" i="25"/>
  <c r="AN225" i="25"/>
  <c r="AN226" i="25"/>
  <c r="AN227" i="25"/>
  <c r="AN228" i="25"/>
  <c r="AN229" i="25"/>
  <c r="AN230" i="25"/>
  <c r="AN231" i="25"/>
  <c r="AN232" i="25"/>
  <c r="AN233" i="25"/>
  <c r="AN234" i="25"/>
  <c r="AN235" i="25"/>
  <c r="AN236" i="25"/>
  <c r="AN237" i="25"/>
  <c r="AN238" i="25"/>
  <c r="AN239" i="25"/>
  <c r="AN240" i="25"/>
  <c r="AN241" i="25"/>
  <c r="AN242" i="25"/>
  <c r="AN243" i="25"/>
  <c r="AN244" i="25"/>
  <c r="AN245" i="25"/>
  <c r="AN246" i="25"/>
  <c r="AN247" i="25"/>
  <c r="AN248" i="25"/>
  <c r="AN249" i="25"/>
  <c r="AN250" i="25"/>
  <c r="AN251" i="25"/>
  <c r="AN252" i="25"/>
  <c r="AN253" i="25"/>
  <c r="AN254" i="25"/>
  <c r="AN255" i="25"/>
  <c r="AN256" i="25"/>
  <c r="AN257" i="25"/>
  <c r="AN258" i="25"/>
  <c r="AN259" i="25"/>
  <c r="AN260" i="25"/>
  <c r="AN261" i="25"/>
  <c r="AN262" i="25"/>
  <c r="AN263" i="25"/>
  <c r="AN264" i="25"/>
  <c r="AN265" i="25"/>
  <c r="AN266" i="25"/>
  <c r="AN267" i="25"/>
  <c r="AN268" i="25"/>
  <c r="AN269" i="25"/>
  <c r="AN270" i="25"/>
  <c r="AN271" i="25"/>
  <c r="AN272" i="25"/>
  <c r="AN273" i="25"/>
  <c r="AN274" i="25"/>
  <c r="AN275" i="25"/>
  <c r="AN276" i="25"/>
  <c r="AN277" i="25"/>
  <c r="AN278" i="25"/>
  <c r="AN279" i="25"/>
  <c r="AN280" i="25"/>
  <c r="AN281" i="25"/>
  <c r="AN282" i="25"/>
  <c r="AN283" i="25"/>
  <c r="AN284" i="25"/>
  <c r="AN285" i="25"/>
  <c r="AN286" i="25"/>
  <c r="AN287" i="25"/>
  <c r="AN288" i="25"/>
  <c r="AN289" i="25"/>
  <c r="AN290" i="25"/>
  <c r="AN291" i="25"/>
  <c r="AN292" i="25"/>
  <c r="AN293" i="25"/>
  <c r="AN294" i="25"/>
  <c r="AN295" i="25"/>
  <c r="AN296" i="25"/>
  <c r="AN297" i="25"/>
  <c r="AN298" i="25"/>
  <c r="AN299" i="25"/>
  <c r="AN300" i="25"/>
  <c r="AN301" i="25"/>
  <c r="AN302" i="25"/>
  <c r="AN303" i="25"/>
  <c r="AN304" i="25"/>
  <c r="AN305" i="25"/>
  <c r="AN306" i="25"/>
  <c r="AN307" i="25"/>
  <c r="AN308" i="25"/>
  <c r="AN309" i="25"/>
  <c r="AN310" i="25"/>
  <c r="AN311" i="25"/>
  <c r="AN312" i="25"/>
  <c r="AN313" i="25"/>
  <c r="AN314" i="25"/>
  <c r="AN315" i="25"/>
  <c r="AN316" i="25"/>
  <c r="AN317" i="25"/>
  <c r="AN318" i="25"/>
  <c r="AN319" i="25"/>
  <c r="AN320" i="25"/>
  <c r="AN321" i="25"/>
  <c r="AN322" i="25"/>
  <c r="AN323" i="25"/>
  <c r="AN324" i="25"/>
  <c r="AN325" i="25"/>
  <c r="AN326" i="25"/>
  <c r="AN327" i="25"/>
  <c r="AN328" i="25"/>
  <c r="AN329" i="25"/>
  <c r="AN330" i="25"/>
  <c r="AN331" i="25"/>
  <c r="AN332" i="25"/>
  <c r="AN333" i="25"/>
  <c r="AN334" i="25"/>
  <c r="AN335" i="25"/>
  <c r="AN336" i="25"/>
  <c r="AN337" i="25"/>
  <c r="AN338" i="25"/>
  <c r="AN339" i="25"/>
  <c r="AN340" i="25"/>
  <c r="AN341" i="25"/>
  <c r="AN342" i="25"/>
  <c r="AN343" i="25"/>
  <c r="AN344" i="25"/>
  <c r="AN345" i="25"/>
  <c r="AN346" i="25"/>
  <c r="AN347" i="25"/>
  <c r="AN348" i="25"/>
  <c r="AN349" i="25"/>
  <c r="AN350" i="25"/>
  <c r="AN351" i="25"/>
  <c r="AN352" i="25"/>
  <c r="AN353" i="25"/>
  <c r="AN354" i="25"/>
  <c r="AN355" i="25"/>
  <c r="AN356" i="25"/>
  <c r="AN357" i="25"/>
  <c r="AN358" i="25"/>
  <c r="AN359" i="25"/>
  <c r="AN360" i="25"/>
  <c r="AN361" i="25"/>
  <c r="AN362" i="25"/>
  <c r="AN363" i="25"/>
  <c r="AN364" i="25"/>
  <c r="AN365" i="25"/>
  <c r="AN366" i="25"/>
  <c r="AN367" i="25"/>
  <c r="AN368" i="25"/>
  <c r="AN369" i="25"/>
  <c r="AN370" i="25"/>
  <c r="AN371" i="25"/>
  <c r="AN372" i="25"/>
  <c r="AN373" i="25"/>
  <c r="AN374" i="25"/>
  <c r="AN375" i="25"/>
  <c r="AN376" i="25"/>
  <c r="AN377" i="25"/>
  <c r="AN378" i="25"/>
  <c r="AN379" i="25"/>
  <c r="AN380" i="25"/>
  <c r="AN381" i="25"/>
  <c r="AN382" i="25"/>
  <c r="AN383" i="25"/>
  <c r="AN384" i="25"/>
  <c r="AN385" i="25"/>
  <c r="AN386" i="25"/>
  <c r="AN387" i="25"/>
  <c r="AN388" i="25"/>
  <c r="AN389" i="25"/>
  <c r="AN390" i="25"/>
  <c r="AN391" i="25"/>
  <c r="AN392" i="25"/>
  <c r="AN393" i="25"/>
  <c r="AN394" i="25"/>
  <c r="AN395" i="25"/>
  <c r="AN396" i="25"/>
  <c r="AN397" i="25"/>
  <c r="AN398" i="25"/>
  <c r="AN399" i="25"/>
  <c r="AN400" i="25"/>
  <c r="AN401" i="25"/>
  <c r="AN402" i="25"/>
  <c r="AN403" i="25"/>
  <c r="AN404" i="25"/>
  <c r="AN405" i="25"/>
  <c r="AN406" i="25"/>
  <c r="AN407" i="25"/>
  <c r="AN408" i="25"/>
  <c r="AN409" i="25"/>
  <c r="AN410" i="25"/>
  <c r="AN411" i="25"/>
  <c r="AN412" i="25"/>
  <c r="AN413" i="25"/>
  <c r="AN414" i="25"/>
  <c r="AN415" i="25"/>
  <c r="AN416" i="25"/>
  <c r="AN417" i="25"/>
  <c r="AN418" i="25"/>
  <c r="AN419" i="25"/>
  <c r="AN420" i="25"/>
  <c r="AN421" i="25"/>
  <c r="AN422" i="25"/>
  <c r="AN423" i="25"/>
  <c r="AN424" i="25"/>
  <c r="AN425" i="25"/>
  <c r="AN426" i="25"/>
  <c r="AN427" i="25"/>
  <c r="AN428" i="25"/>
  <c r="AN429" i="25"/>
  <c r="AN430" i="25"/>
  <c r="AN431" i="25"/>
  <c r="AN432" i="25"/>
  <c r="AN433" i="25"/>
  <c r="AN434" i="25"/>
  <c r="AN435" i="25"/>
  <c r="AN436" i="25"/>
  <c r="AN437" i="25"/>
  <c r="AN438" i="25"/>
  <c r="AN439" i="25"/>
  <c r="AN440" i="25"/>
  <c r="AN441" i="25"/>
  <c r="AN442" i="25"/>
  <c r="AN443" i="25"/>
  <c r="AN444" i="25"/>
  <c r="AN445" i="25"/>
  <c r="AN446" i="25"/>
  <c r="AN447" i="25"/>
  <c r="AN448" i="25"/>
  <c r="AN449" i="25"/>
  <c r="AN450" i="25"/>
  <c r="AN451" i="25"/>
  <c r="AN452" i="25"/>
  <c r="AN453" i="25"/>
  <c r="AN454" i="25"/>
  <c r="AN455" i="25"/>
  <c r="AN456" i="25"/>
  <c r="AN457" i="25"/>
  <c r="AN458" i="25"/>
  <c r="AN459" i="25"/>
  <c r="AN460" i="25"/>
  <c r="AN461" i="25"/>
  <c r="AN462" i="25"/>
  <c r="AN463" i="25"/>
  <c r="AN464" i="25"/>
  <c r="AN465" i="25"/>
  <c r="AN466" i="25"/>
  <c r="AN467" i="25"/>
  <c r="AN468" i="25"/>
  <c r="AN469" i="25"/>
  <c r="AN470" i="25"/>
  <c r="AN471" i="25"/>
  <c r="AN472" i="25"/>
  <c r="AN73" i="25"/>
  <c r="AM74" i="25"/>
  <c r="AM75" i="25"/>
  <c r="AM76" i="25"/>
  <c r="AM77" i="25"/>
  <c r="AM78" i="25"/>
  <c r="AM79" i="25"/>
  <c r="AM80" i="25"/>
  <c r="AM81" i="25"/>
  <c r="AM82" i="25"/>
  <c r="AM83" i="25"/>
  <c r="AM84" i="25"/>
  <c r="AM85" i="25"/>
  <c r="AM86" i="25"/>
  <c r="AM87" i="25"/>
  <c r="AM88" i="25"/>
  <c r="AM89" i="25"/>
  <c r="AM90" i="25"/>
  <c r="AM91" i="25"/>
  <c r="AM92" i="25"/>
  <c r="AM93" i="25"/>
  <c r="AM94" i="25"/>
  <c r="AM95" i="25"/>
  <c r="AM96" i="25"/>
  <c r="AM97" i="25"/>
  <c r="AM98" i="25"/>
  <c r="AM99" i="25"/>
  <c r="AM100" i="25"/>
  <c r="AM101" i="25"/>
  <c r="AM102" i="25"/>
  <c r="AM103" i="25"/>
  <c r="AM104" i="25"/>
  <c r="AM105" i="25"/>
  <c r="AM106" i="25"/>
  <c r="AM107" i="25"/>
  <c r="AM108" i="25"/>
  <c r="AM109" i="25"/>
  <c r="AM110" i="25"/>
  <c r="AM111" i="25"/>
  <c r="AM112" i="25"/>
  <c r="AM113" i="25"/>
  <c r="AM114" i="25"/>
  <c r="AM115" i="25"/>
  <c r="AM116" i="25"/>
  <c r="AM117" i="25"/>
  <c r="AM118" i="25"/>
  <c r="AM119" i="25"/>
  <c r="AM120" i="25"/>
  <c r="AM121" i="25"/>
  <c r="AM122" i="25"/>
  <c r="AM123" i="25"/>
  <c r="AM124" i="25"/>
  <c r="AM125" i="25"/>
  <c r="AM126" i="25"/>
  <c r="AM127" i="25"/>
  <c r="AM128" i="25"/>
  <c r="AM129" i="25"/>
  <c r="AM130" i="25"/>
  <c r="AM131" i="25"/>
  <c r="AM132" i="25"/>
  <c r="AM133" i="25"/>
  <c r="AM134" i="25"/>
  <c r="AM135" i="25"/>
  <c r="AM136" i="25"/>
  <c r="AM137" i="25"/>
  <c r="AM138" i="25"/>
  <c r="AM139" i="25"/>
  <c r="AM140" i="25"/>
  <c r="AM141" i="25"/>
  <c r="AM142" i="25"/>
  <c r="AM143" i="25"/>
  <c r="AM144" i="25"/>
  <c r="AM145" i="25"/>
  <c r="AM146" i="25"/>
  <c r="AM147" i="25"/>
  <c r="AM148" i="25"/>
  <c r="AM149" i="25"/>
  <c r="AM150" i="25"/>
  <c r="AM151" i="25"/>
  <c r="AM152" i="25"/>
  <c r="AM153" i="25"/>
  <c r="AM154" i="25"/>
  <c r="AM155" i="25"/>
  <c r="AM156" i="25"/>
  <c r="AM157" i="25"/>
  <c r="AM158" i="25"/>
  <c r="AM159" i="25"/>
  <c r="AM160" i="25"/>
  <c r="AM161" i="25"/>
  <c r="AM162" i="25"/>
  <c r="AM163" i="25"/>
  <c r="AM164" i="25"/>
  <c r="AM165" i="25"/>
  <c r="AM166" i="25"/>
  <c r="AM167" i="25"/>
  <c r="AM168" i="25"/>
  <c r="AM169" i="25"/>
  <c r="AM170" i="25"/>
  <c r="AM171" i="25"/>
  <c r="AM172" i="25"/>
  <c r="AM173" i="25"/>
  <c r="AM174" i="25"/>
  <c r="AM175" i="25"/>
  <c r="AM176" i="25"/>
  <c r="AM177" i="25"/>
  <c r="AM178" i="25"/>
  <c r="AM179" i="25"/>
  <c r="AM180" i="25"/>
  <c r="AM181" i="25"/>
  <c r="AM182" i="25"/>
  <c r="AM183" i="25"/>
  <c r="AM184" i="25"/>
  <c r="AM185" i="25"/>
  <c r="AM186" i="25"/>
  <c r="AM187" i="25"/>
  <c r="AM188" i="25"/>
  <c r="AM189" i="25"/>
  <c r="AM190" i="25"/>
  <c r="AM191" i="25"/>
  <c r="AM192" i="25"/>
  <c r="AM193" i="25"/>
  <c r="AM194" i="25"/>
  <c r="AM195" i="25"/>
  <c r="AM196" i="25"/>
  <c r="AM197" i="25"/>
  <c r="AM198" i="25"/>
  <c r="AM199" i="25"/>
  <c r="AM200" i="25"/>
  <c r="AM201" i="25"/>
  <c r="AM202" i="25"/>
  <c r="AM203" i="25"/>
  <c r="AM204" i="25"/>
  <c r="AM205" i="25"/>
  <c r="AM206" i="25"/>
  <c r="AM207" i="25"/>
  <c r="AM208" i="25"/>
  <c r="AM209" i="25"/>
  <c r="AM210" i="25"/>
  <c r="AM211" i="25"/>
  <c r="AM212" i="25"/>
  <c r="AM213" i="25"/>
  <c r="AM214" i="25"/>
  <c r="AM215" i="25"/>
  <c r="AM216" i="25"/>
  <c r="AM217" i="25"/>
  <c r="AM218" i="25"/>
  <c r="AM219" i="25"/>
  <c r="AM220" i="25"/>
  <c r="AM221" i="25"/>
  <c r="AM222" i="25"/>
  <c r="AM223" i="25"/>
  <c r="AM224" i="25"/>
  <c r="AM225" i="25"/>
  <c r="AM226" i="25"/>
  <c r="AM227" i="25"/>
  <c r="AM228" i="25"/>
  <c r="AM229" i="25"/>
  <c r="AM230" i="25"/>
  <c r="AM231" i="25"/>
  <c r="AM232" i="25"/>
  <c r="AM233" i="25"/>
  <c r="AM234" i="25"/>
  <c r="AM235" i="25"/>
  <c r="AM236" i="25"/>
  <c r="AM237" i="25"/>
  <c r="AM238" i="25"/>
  <c r="AM239" i="25"/>
  <c r="AM240" i="25"/>
  <c r="AM241" i="25"/>
  <c r="AM242" i="25"/>
  <c r="AM243" i="25"/>
  <c r="AM244" i="25"/>
  <c r="AM245" i="25"/>
  <c r="AM246" i="25"/>
  <c r="AM247" i="25"/>
  <c r="AM248" i="25"/>
  <c r="AM249" i="25"/>
  <c r="AM250" i="25"/>
  <c r="AM251" i="25"/>
  <c r="AM252" i="25"/>
  <c r="AM253" i="25"/>
  <c r="AM254" i="25"/>
  <c r="AM255" i="25"/>
  <c r="AM256" i="25"/>
  <c r="AM257" i="25"/>
  <c r="AM258" i="25"/>
  <c r="AM259" i="25"/>
  <c r="AM260" i="25"/>
  <c r="AM261" i="25"/>
  <c r="AM262" i="25"/>
  <c r="AM263" i="25"/>
  <c r="AM264" i="25"/>
  <c r="AM265" i="25"/>
  <c r="AM266" i="25"/>
  <c r="AM267" i="25"/>
  <c r="AM268" i="25"/>
  <c r="AM269" i="25"/>
  <c r="AM270" i="25"/>
  <c r="AM271" i="25"/>
  <c r="AM272" i="25"/>
  <c r="AM273" i="25"/>
  <c r="AM274" i="25"/>
  <c r="AM275" i="25"/>
  <c r="AM276" i="25"/>
  <c r="AM277" i="25"/>
  <c r="AM278" i="25"/>
  <c r="AM279" i="25"/>
  <c r="AM280" i="25"/>
  <c r="AM281" i="25"/>
  <c r="AM282" i="25"/>
  <c r="AM283" i="25"/>
  <c r="AM284" i="25"/>
  <c r="AM285" i="25"/>
  <c r="AM286" i="25"/>
  <c r="AM287" i="25"/>
  <c r="AM288" i="25"/>
  <c r="AM289" i="25"/>
  <c r="AM290" i="25"/>
  <c r="AM291" i="25"/>
  <c r="AM292" i="25"/>
  <c r="AM293" i="25"/>
  <c r="AM294" i="25"/>
  <c r="AM295" i="25"/>
  <c r="AM296" i="25"/>
  <c r="AM297" i="25"/>
  <c r="AM298" i="25"/>
  <c r="AM299" i="25"/>
  <c r="AM300" i="25"/>
  <c r="AM301" i="25"/>
  <c r="AM302" i="25"/>
  <c r="AM303" i="25"/>
  <c r="AM304" i="25"/>
  <c r="AM305" i="25"/>
  <c r="AM306" i="25"/>
  <c r="AM307" i="25"/>
  <c r="AM308" i="25"/>
  <c r="AM309" i="25"/>
  <c r="AM310" i="25"/>
  <c r="AM311" i="25"/>
  <c r="AM312" i="25"/>
  <c r="AM313" i="25"/>
  <c r="AM314" i="25"/>
  <c r="AM315" i="25"/>
  <c r="AM316" i="25"/>
  <c r="AM317" i="25"/>
  <c r="AM318" i="25"/>
  <c r="AM319" i="25"/>
  <c r="AM320" i="25"/>
  <c r="AM321" i="25"/>
  <c r="AM322" i="25"/>
  <c r="AM323" i="25"/>
  <c r="AM324" i="25"/>
  <c r="AM325" i="25"/>
  <c r="AM326" i="25"/>
  <c r="AM327" i="25"/>
  <c r="AM328" i="25"/>
  <c r="AM329" i="25"/>
  <c r="AM330" i="25"/>
  <c r="AM331" i="25"/>
  <c r="AM332" i="25"/>
  <c r="AM333" i="25"/>
  <c r="AM334" i="25"/>
  <c r="AM335" i="25"/>
  <c r="AM336" i="25"/>
  <c r="AM337" i="25"/>
  <c r="AM338" i="25"/>
  <c r="AM339" i="25"/>
  <c r="AM340" i="25"/>
  <c r="AM341" i="25"/>
  <c r="AM342" i="25"/>
  <c r="AM343" i="25"/>
  <c r="AM344" i="25"/>
  <c r="AM345" i="25"/>
  <c r="AM346" i="25"/>
  <c r="AM347" i="25"/>
  <c r="AM348" i="25"/>
  <c r="AM349" i="25"/>
  <c r="AM350" i="25"/>
  <c r="AM351" i="25"/>
  <c r="AM352" i="25"/>
  <c r="AM353" i="25"/>
  <c r="AM354" i="25"/>
  <c r="AM355" i="25"/>
  <c r="AM356" i="25"/>
  <c r="AM357" i="25"/>
  <c r="AM358" i="25"/>
  <c r="AM359" i="25"/>
  <c r="AM360" i="25"/>
  <c r="AM361" i="25"/>
  <c r="AM362" i="25"/>
  <c r="AM363" i="25"/>
  <c r="AM364" i="25"/>
  <c r="AM365" i="25"/>
  <c r="AM366" i="25"/>
  <c r="AM367" i="25"/>
  <c r="AM368" i="25"/>
  <c r="AM369" i="25"/>
  <c r="AM370" i="25"/>
  <c r="AM371" i="25"/>
  <c r="AM372" i="25"/>
  <c r="AM373" i="25"/>
  <c r="AM374" i="25"/>
  <c r="AM375" i="25"/>
  <c r="AM376" i="25"/>
  <c r="AM377" i="25"/>
  <c r="AM378" i="25"/>
  <c r="AM379" i="25"/>
  <c r="AM380" i="25"/>
  <c r="AM381" i="25"/>
  <c r="AM382" i="25"/>
  <c r="AM383" i="25"/>
  <c r="AM384" i="25"/>
  <c r="AM385" i="25"/>
  <c r="AM386" i="25"/>
  <c r="AM387" i="25"/>
  <c r="AM388" i="25"/>
  <c r="AM389" i="25"/>
  <c r="AM390" i="25"/>
  <c r="AM391" i="25"/>
  <c r="AM392" i="25"/>
  <c r="AM393" i="25"/>
  <c r="AM394" i="25"/>
  <c r="AM395" i="25"/>
  <c r="AM396" i="25"/>
  <c r="AM397" i="25"/>
  <c r="AM398" i="25"/>
  <c r="AM399" i="25"/>
  <c r="AM400" i="25"/>
  <c r="AM401" i="25"/>
  <c r="AM402" i="25"/>
  <c r="AM403" i="25"/>
  <c r="AM404" i="25"/>
  <c r="AM405" i="25"/>
  <c r="AM406" i="25"/>
  <c r="AM407" i="25"/>
  <c r="AM408" i="25"/>
  <c r="AM409" i="25"/>
  <c r="AM410" i="25"/>
  <c r="AM411" i="25"/>
  <c r="AM412" i="25"/>
  <c r="AM413" i="25"/>
  <c r="AM414" i="25"/>
  <c r="AM415" i="25"/>
  <c r="AM416" i="25"/>
  <c r="AM417" i="25"/>
  <c r="AM418" i="25"/>
  <c r="AM419" i="25"/>
  <c r="AM420" i="25"/>
  <c r="AM421" i="25"/>
  <c r="AM422" i="25"/>
  <c r="AM423" i="25"/>
  <c r="AM424" i="25"/>
  <c r="AM425" i="25"/>
  <c r="AM426" i="25"/>
  <c r="AM427" i="25"/>
  <c r="AM428" i="25"/>
  <c r="AM429" i="25"/>
  <c r="AM430" i="25"/>
  <c r="AM431" i="25"/>
  <c r="AM432" i="25"/>
  <c r="AM433" i="25"/>
  <c r="AM434" i="25"/>
  <c r="AM435" i="25"/>
  <c r="AM436" i="25"/>
  <c r="AM437" i="25"/>
  <c r="AM438" i="25"/>
  <c r="AM439" i="25"/>
  <c r="AM440" i="25"/>
  <c r="AM441" i="25"/>
  <c r="AM442" i="25"/>
  <c r="AM443" i="25"/>
  <c r="AM444" i="25"/>
  <c r="AM445" i="25"/>
  <c r="AM446" i="25"/>
  <c r="AM447" i="25"/>
  <c r="AM448" i="25"/>
  <c r="AM449" i="25"/>
  <c r="AM450" i="25"/>
  <c r="AM451" i="25"/>
  <c r="AM452" i="25"/>
  <c r="AM453" i="25"/>
  <c r="AM454" i="25"/>
  <c r="AM455" i="25"/>
  <c r="AM456" i="25"/>
  <c r="AM457" i="25"/>
  <c r="AM458" i="25"/>
  <c r="AM459" i="25"/>
  <c r="AM460" i="25"/>
  <c r="AM461" i="25"/>
  <c r="AM462" i="25"/>
  <c r="AM463" i="25"/>
  <c r="AM464" i="25"/>
  <c r="AM465" i="25"/>
  <c r="AM466" i="25"/>
  <c r="AM467" i="25"/>
  <c r="AM468" i="25"/>
  <c r="AM469" i="25"/>
  <c r="AM470" i="25"/>
  <c r="AM471" i="25"/>
  <c r="AM472" i="25"/>
  <c r="AM73" i="25"/>
  <c r="AK73" i="25"/>
  <c r="AJ73" i="25"/>
  <c r="AI73" i="25"/>
  <c r="BZ74" i="19"/>
  <c r="BZ77" i="19"/>
  <c r="BZ79" i="19"/>
  <c r="BZ73" i="19"/>
  <c r="AE74" i="25"/>
  <c r="CA74" i="19" s="1"/>
  <c r="AE75" i="25"/>
  <c r="CA75" i="19" s="1"/>
  <c r="AE76" i="25"/>
  <c r="CA76" i="19" s="1"/>
  <c r="AE77" i="25"/>
  <c r="CA77" i="19" s="1"/>
  <c r="AE78" i="25"/>
  <c r="CA78" i="19" s="1"/>
  <c r="AE79" i="25"/>
  <c r="CA79" i="19" s="1"/>
  <c r="AE80" i="25"/>
  <c r="CA80" i="19" s="1"/>
  <c r="AE81" i="25"/>
  <c r="CA81" i="19" s="1"/>
  <c r="AE82" i="25"/>
  <c r="CA82" i="19" s="1"/>
  <c r="AE83" i="25"/>
  <c r="CA83" i="19" s="1"/>
  <c r="AE84" i="25"/>
  <c r="CA84" i="19" s="1"/>
  <c r="AE85" i="25"/>
  <c r="CA85" i="19" s="1"/>
  <c r="AE86" i="25"/>
  <c r="CA86" i="19" s="1"/>
  <c r="AE87" i="25"/>
  <c r="CA87" i="19" s="1"/>
  <c r="AE88" i="25"/>
  <c r="CA88" i="19" s="1"/>
  <c r="AE89" i="25"/>
  <c r="CA89" i="19" s="1"/>
  <c r="AE90" i="25"/>
  <c r="CA90" i="19" s="1"/>
  <c r="AE91" i="25"/>
  <c r="CA91" i="19" s="1"/>
  <c r="AE92" i="25"/>
  <c r="CA92" i="19" s="1"/>
  <c r="AE93" i="25"/>
  <c r="CA93" i="19" s="1"/>
  <c r="AE94" i="25"/>
  <c r="CA94" i="19" s="1"/>
  <c r="AE95" i="25"/>
  <c r="CA95" i="19" s="1"/>
  <c r="AE96" i="25"/>
  <c r="CA96" i="19" s="1"/>
  <c r="AE97" i="25"/>
  <c r="CA97" i="19" s="1"/>
  <c r="AE98" i="25"/>
  <c r="CA98" i="19" s="1"/>
  <c r="AE99" i="25"/>
  <c r="CA99" i="19" s="1"/>
  <c r="AE100" i="25"/>
  <c r="AE101" i="25"/>
  <c r="AE102" i="25"/>
  <c r="AE103" i="25"/>
  <c r="AE104" i="25"/>
  <c r="AE105" i="25"/>
  <c r="AE106" i="25"/>
  <c r="AE107" i="25"/>
  <c r="AE108" i="25"/>
  <c r="AE109" i="25"/>
  <c r="AE110" i="25"/>
  <c r="AE111" i="25"/>
  <c r="AE112" i="25"/>
  <c r="AE113" i="25"/>
  <c r="AE114" i="25"/>
  <c r="AE115" i="25"/>
  <c r="AE116" i="25"/>
  <c r="AE117" i="25"/>
  <c r="AE118" i="25"/>
  <c r="AE119" i="25"/>
  <c r="AE120" i="25"/>
  <c r="AE121" i="25"/>
  <c r="AE122" i="25"/>
  <c r="AE123" i="25"/>
  <c r="AE124" i="25"/>
  <c r="AE125" i="25"/>
  <c r="AE126" i="25"/>
  <c r="AE127" i="25"/>
  <c r="AE128" i="25"/>
  <c r="AE129" i="25"/>
  <c r="AE130" i="25"/>
  <c r="AE131" i="25"/>
  <c r="AE132" i="25"/>
  <c r="AE133" i="25"/>
  <c r="AE134" i="25"/>
  <c r="AE135" i="25"/>
  <c r="AE136" i="25"/>
  <c r="AE137" i="25"/>
  <c r="AE138" i="25"/>
  <c r="AE139" i="25"/>
  <c r="AE140" i="25"/>
  <c r="AE141" i="25"/>
  <c r="AE142" i="25"/>
  <c r="AE143" i="25"/>
  <c r="AE144" i="25"/>
  <c r="AE145" i="25"/>
  <c r="AE146" i="25"/>
  <c r="AE147" i="25"/>
  <c r="AE148" i="25"/>
  <c r="AE149" i="25"/>
  <c r="AE150" i="25"/>
  <c r="AE151" i="25"/>
  <c r="AE152" i="25"/>
  <c r="AE153" i="25"/>
  <c r="AE154" i="25"/>
  <c r="AE155" i="25"/>
  <c r="AE156" i="25"/>
  <c r="AE157" i="25"/>
  <c r="AE158" i="25"/>
  <c r="AE159" i="25"/>
  <c r="AE160" i="25"/>
  <c r="AE161" i="25"/>
  <c r="AE162" i="25"/>
  <c r="AE163" i="25"/>
  <c r="AE164" i="25"/>
  <c r="AE165" i="25"/>
  <c r="AE166" i="25"/>
  <c r="AE167" i="25"/>
  <c r="AE168" i="25"/>
  <c r="AE169" i="25"/>
  <c r="AE170" i="25"/>
  <c r="AE171" i="25"/>
  <c r="AE172" i="25"/>
  <c r="AE173" i="25"/>
  <c r="AE174" i="25"/>
  <c r="AE175" i="25"/>
  <c r="AE176" i="25"/>
  <c r="AE177" i="25"/>
  <c r="AE178" i="25"/>
  <c r="AE179" i="25"/>
  <c r="AE180" i="25"/>
  <c r="AE181" i="25"/>
  <c r="AE182" i="25"/>
  <c r="AE183" i="25"/>
  <c r="AE184" i="25"/>
  <c r="AE185" i="25"/>
  <c r="AE186" i="25"/>
  <c r="AE187" i="25"/>
  <c r="AE188" i="25"/>
  <c r="AE189" i="25"/>
  <c r="AE190" i="25"/>
  <c r="AE191" i="25"/>
  <c r="AE192" i="25"/>
  <c r="AE193" i="25"/>
  <c r="AE194" i="25"/>
  <c r="AE195" i="25"/>
  <c r="AE196" i="25"/>
  <c r="AE197" i="25"/>
  <c r="AE198" i="25"/>
  <c r="AE199" i="25"/>
  <c r="AE200" i="25"/>
  <c r="AE201" i="25"/>
  <c r="AE202" i="25"/>
  <c r="AE203" i="25"/>
  <c r="AE204" i="25"/>
  <c r="AE205" i="25"/>
  <c r="AE206" i="25"/>
  <c r="AE207" i="25"/>
  <c r="AE208" i="25"/>
  <c r="AE209" i="25"/>
  <c r="AE210" i="25"/>
  <c r="AE211" i="25"/>
  <c r="AE212" i="25"/>
  <c r="AE213" i="25"/>
  <c r="AE214" i="25"/>
  <c r="AE215" i="25"/>
  <c r="AE216" i="25"/>
  <c r="AE217" i="25"/>
  <c r="AE218" i="25"/>
  <c r="AE219" i="25"/>
  <c r="AE220" i="25"/>
  <c r="AE221" i="25"/>
  <c r="AE222" i="25"/>
  <c r="AE223" i="25"/>
  <c r="AE224" i="25"/>
  <c r="AE225" i="25"/>
  <c r="AE226" i="25"/>
  <c r="AE227" i="25"/>
  <c r="AE228" i="25"/>
  <c r="AE229" i="25"/>
  <c r="AE230" i="25"/>
  <c r="AE231" i="25"/>
  <c r="AE232" i="25"/>
  <c r="AE233" i="25"/>
  <c r="AE234" i="25"/>
  <c r="AE235" i="25"/>
  <c r="AE236" i="25"/>
  <c r="AE237" i="25"/>
  <c r="AE238" i="25"/>
  <c r="AE239" i="25"/>
  <c r="AE240" i="25"/>
  <c r="AE241" i="25"/>
  <c r="AE242" i="25"/>
  <c r="AE243" i="25"/>
  <c r="AE244" i="25"/>
  <c r="AE245" i="25"/>
  <c r="AE246" i="25"/>
  <c r="AE247" i="25"/>
  <c r="AE248" i="25"/>
  <c r="AE249" i="25"/>
  <c r="AE250" i="25"/>
  <c r="AE251" i="25"/>
  <c r="AE252" i="25"/>
  <c r="AE253" i="25"/>
  <c r="AE254" i="25"/>
  <c r="AE255" i="25"/>
  <c r="AE256" i="25"/>
  <c r="AE257" i="25"/>
  <c r="AE258" i="25"/>
  <c r="AE259" i="25"/>
  <c r="AE260" i="25"/>
  <c r="AE261" i="25"/>
  <c r="AE262" i="25"/>
  <c r="AE263" i="25"/>
  <c r="AE264" i="25"/>
  <c r="AE265" i="25"/>
  <c r="AE266" i="25"/>
  <c r="AE267" i="25"/>
  <c r="AE268" i="25"/>
  <c r="AE269" i="25"/>
  <c r="AE270" i="25"/>
  <c r="AE271" i="25"/>
  <c r="AE272" i="25"/>
  <c r="AE273" i="25"/>
  <c r="AE274" i="25"/>
  <c r="AE275" i="25"/>
  <c r="AE276" i="25"/>
  <c r="AE277" i="25"/>
  <c r="AE278" i="25"/>
  <c r="AE279" i="25"/>
  <c r="AE280" i="25"/>
  <c r="AE281" i="25"/>
  <c r="AE282" i="25"/>
  <c r="AE283" i="25"/>
  <c r="AE284" i="25"/>
  <c r="AE285" i="25"/>
  <c r="AE286" i="25"/>
  <c r="AE287" i="25"/>
  <c r="AE288" i="25"/>
  <c r="AE289" i="25"/>
  <c r="AE290" i="25"/>
  <c r="AE291" i="25"/>
  <c r="AE292" i="25"/>
  <c r="AE293" i="25"/>
  <c r="AE294" i="25"/>
  <c r="AE295" i="25"/>
  <c r="AE296" i="25"/>
  <c r="AE297" i="25"/>
  <c r="AE298" i="25"/>
  <c r="AE299" i="25"/>
  <c r="AE300" i="25"/>
  <c r="AE301" i="25"/>
  <c r="AE302" i="25"/>
  <c r="AE303" i="25"/>
  <c r="AE304" i="25"/>
  <c r="AE305" i="25"/>
  <c r="AE306" i="25"/>
  <c r="AE307" i="25"/>
  <c r="AE308" i="25"/>
  <c r="AE309" i="25"/>
  <c r="AE310" i="25"/>
  <c r="AE311" i="25"/>
  <c r="AE312" i="25"/>
  <c r="AE313" i="25"/>
  <c r="AE314" i="25"/>
  <c r="AE315" i="25"/>
  <c r="AE316" i="25"/>
  <c r="AE317" i="25"/>
  <c r="AE318" i="25"/>
  <c r="AE319" i="25"/>
  <c r="AE320" i="25"/>
  <c r="AE321" i="25"/>
  <c r="AE322" i="25"/>
  <c r="AE323" i="25"/>
  <c r="AE324" i="25"/>
  <c r="AE325" i="25"/>
  <c r="AE326" i="25"/>
  <c r="AE327" i="25"/>
  <c r="AE328" i="25"/>
  <c r="AE329" i="25"/>
  <c r="AE330" i="25"/>
  <c r="AE331" i="25"/>
  <c r="AE332" i="25"/>
  <c r="AE333" i="25"/>
  <c r="AE334" i="25"/>
  <c r="AE335" i="25"/>
  <c r="AE336" i="25"/>
  <c r="AE337" i="25"/>
  <c r="AE338" i="25"/>
  <c r="AE339" i="25"/>
  <c r="AE340" i="25"/>
  <c r="AE341" i="25"/>
  <c r="AE342" i="25"/>
  <c r="AE343" i="25"/>
  <c r="AE344" i="25"/>
  <c r="AE345" i="25"/>
  <c r="AE346" i="25"/>
  <c r="AE347" i="25"/>
  <c r="AE348" i="25"/>
  <c r="AE349" i="25"/>
  <c r="AE350" i="25"/>
  <c r="AE351" i="25"/>
  <c r="AE352" i="25"/>
  <c r="AE353" i="25"/>
  <c r="AE354" i="25"/>
  <c r="AE355" i="25"/>
  <c r="AE356" i="25"/>
  <c r="AE357" i="25"/>
  <c r="AE358" i="25"/>
  <c r="AE359" i="25"/>
  <c r="AE360" i="25"/>
  <c r="AE361" i="25"/>
  <c r="AE362" i="25"/>
  <c r="AE363" i="25"/>
  <c r="AE364" i="25"/>
  <c r="AE365" i="25"/>
  <c r="AE366" i="25"/>
  <c r="AE367" i="25"/>
  <c r="AE368" i="25"/>
  <c r="AE369" i="25"/>
  <c r="AE370" i="25"/>
  <c r="AE371" i="25"/>
  <c r="AE372" i="25"/>
  <c r="AE373" i="25"/>
  <c r="AE374" i="25"/>
  <c r="AE375" i="25"/>
  <c r="AE376" i="25"/>
  <c r="AE377" i="25"/>
  <c r="AE378" i="25"/>
  <c r="AE379" i="25"/>
  <c r="AE380" i="25"/>
  <c r="AE381" i="25"/>
  <c r="AE382" i="25"/>
  <c r="AE383" i="25"/>
  <c r="AE384" i="25"/>
  <c r="AE385" i="25"/>
  <c r="AE386" i="25"/>
  <c r="AE387" i="25"/>
  <c r="AE388" i="25"/>
  <c r="AE389" i="25"/>
  <c r="AE390" i="25"/>
  <c r="AE391" i="25"/>
  <c r="AE392" i="25"/>
  <c r="AE393" i="25"/>
  <c r="AE394" i="25"/>
  <c r="AE395" i="25"/>
  <c r="AE396" i="25"/>
  <c r="AE397" i="25"/>
  <c r="AE398" i="25"/>
  <c r="AE399" i="25"/>
  <c r="AE400" i="25"/>
  <c r="AE401" i="25"/>
  <c r="AE402" i="25"/>
  <c r="AE403" i="25"/>
  <c r="AE404" i="25"/>
  <c r="AE405" i="25"/>
  <c r="AE406" i="25"/>
  <c r="AE407" i="25"/>
  <c r="AE408" i="25"/>
  <c r="AE409" i="25"/>
  <c r="AE410" i="25"/>
  <c r="AE411" i="25"/>
  <c r="AE412" i="25"/>
  <c r="AE413" i="25"/>
  <c r="AE414" i="25"/>
  <c r="AE415" i="25"/>
  <c r="AE416" i="25"/>
  <c r="AE417" i="25"/>
  <c r="AE418" i="25"/>
  <c r="AE419" i="25"/>
  <c r="AE420" i="25"/>
  <c r="AE421" i="25"/>
  <c r="AE422" i="25"/>
  <c r="AE423" i="25"/>
  <c r="AE424" i="25"/>
  <c r="AE425" i="25"/>
  <c r="AE426" i="25"/>
  <c r="AE427" i="25"/>
  <c r="AE428" i="25"/>
  <c r="AE429" i="25"/>
  <c r="AE430" i="25"/>
  <c r="AE431" i="25"/>
  <c r="AE432" i="25"/>
  <c r="AE433" i="25"/>
  <c r="AE434" i="25"/>
  <c r="AE435" i="25"/>
  <c r="AE436" i="25"/>
  <c r="AE437" i="25"/>
  <c r="AE438" i="25"/>
  <c r="AE439" i="25"/>
  <c r="AE440" i="25"/>
  <c r="AE441" i="25"/>
  <c r="AE442" i="25"/>
  <c r="AE443" i="25"/>
  <c r="AE444" i="25"/>
  <c r="AE445" i="25"/>
  <c r="AE446" i="25"/>
  <c r="AE447" i="25"/>
  <c r="AE448" i="25"/>
  <c r="AE449" i="25"/>
  <c r="AE450" i="25"/>
  <c r="AE451" i="25"/>
  <c r="AE452" i="25"/>
  <c r="AE453" i="25"/>
  <c r="AE454" i="25"/>
  <c r="AE455" i="25"/>
  <c r="AE456" i="25"/>
  <c r="AE457" i="25"/>
  <c r="AE458" i="25"/>
  <c r="AE459" i="25"/>
  <c r="AE460" i="25"/>
  <c r="AE461" i="25"/>
  <c r="AE462" i="25"/>
  <c r="AE463" i="25"/>
  <c r="AE464" i="25"/>
  <c r="AE465" i="25"/>
  <c r="AE466" i="25"/>
  <c r="AE467" i="25"/>
  <c r="AE468" i="25"/>
  <c r="AE469" i="25"/>
  <c r="AE470" i="25"/>
  <c r="AE471" i="25"/>
  <c r="AE472" i="25"/>
  <c r="AE73" i="25"/>
  <c r="CA73" i="19" s="1"/>
  <c r="AD74" i="25"/>
  <c r="AD75" i="25"/>
  <c r="AD76" i="25"/>
  <c r="AD77" i="25"/>
  <c r="AD78" i="25"/>
  <c r="AD79" i="25"/>
  <c r="AD80" i="25"/>
  <c r="AD81" i="25"/>
  <c r="AD82" i="25"/>
  <c r="AD83" i="25"/>
  <c r="AD84" i="25"/>
  <c r="AD85" i="25"/>
  <c r="AD86" i="25"/>
  <c r="AD87" i="25"/>
  <c r="AD88" i="25"/>
  <c r="AD89" i="25"/>
  <c r="AD90" i="25"/>
  <c r="AD91" i="25"/>
  <c r="AD92" i="25"/>
  <c r="AD93" i="25"/>
  <c r="AD94" i="25"/>
  <c r="AD95" i="25"/>
  <c r="AD96" i="25"/>
  <c r="AD97" i="25"/>
  <c r="AD98" i="25"/>
  <c r="AD99" i="25"/>
  <c r="AD100" i="25"/>
  <c r="AD101" i="25"/>
  <c r="AD102" i="25"/>
  <c r="AD103" i="25"/>
  <c r="AD104" i="25"/>
  <c r="AD105" i="25"/>
  <c r="AD106" i="25"/>
  <c r="AD107" i="25"/>
  <c r="AD108" i="25"/>
  <c r="AD109" i="25"/>
  <c r="AD110" i="25"/>
  <c r="AD111" i="25"/>
  <c r="AD112" i="25"/>
  <c r="AD113" i="25"/>
  <c r="AD114" i="25"/>
  <c r="AD115" i="25"/>
  <c r="AD116" i="25"/>
  <c r="AD117" i="25"/>
  <c r="AD118" i="25"/>
  <c r="AD119" i="25"/>
  <c r="AD120" i="25"/>
  <c r="AD121" i="25"/>
  <c r="AD122" i="25"/>
  <c r="AD123" i="25"/>
  <c r="AD124" i="25"/>
  <c r="AD125" i="25"/>
  <c r="AD126" i="25"/>
  <c r="AD127" i="25"/>
  <c r="AD128" i="25"/>
  <c r="AD129" i="25"/>
  <c r="AD130" i="25"/>
  <c r="AD131" i="25"/>
  <c r="AD132" i="25"/>
  <c r="AD133" i="25"/>
  <c r="AD134" i="25"/>
  <c r="AD135" i="25"/>
  <c r="AD136" i="25"/>
  <c r="AD137" i="25"/>
  <c r="AD138" i="25"/>
  <c r="AD139" i="25"/>
  <c r="AD140" i="25"/>
  <c r="AD141" i="25"/>
  <c r="AD142" i="25"/>
  <c r="AD143" i="25"/>
  <c r="AD144" i="25"/>
  <c r="AD145" i="25"/>
  <c r="AD146" i="25"/>
  <c r="AD147" i="25"/>
  <c r="AD148" i="25"/>
  <c r="AD149" i="25"/>
  <c r="AD150" i="25"/>
  <c r="AD151" i="25"/>
  <c r="AD152" i="25"/>
  <c r="AD153" i="25"/>
  <c r="AD154" i="25"/>
  <c r="AD155" i="25"/>
  <c r="AD156" i="25"/>
  <c r="AD157" i="25"/>
  <c r="AD158" i="25"/>
  <c r="AD159" i="25"/>
  <c r="AD160" i="25"/>
  <c r="AD161" i="25"/>
  <c r="AD162" i="25"/>
  <c r="AD163" i="25"/>
  <c r="AD164" i="25"/>
  <c r="AD165" i="25"/>
  <c r="AD166" i="25"/>
  <c r="AD167" i="25"/>
  <c r="AD168" i="25"/>
  <c r="AD169" i="25"/>
  <c r="AD170" i="25"/>
  <c r="AD171" i="25"/>
  <c r="AD172" i="25"/>
  <c r="AD173" i="25"/>
  <c r="AD174" i="25"/>
  <c r="AD175" i="25"/>
  <c r="AD176" i="25"/>
  <c r="AD177" i="25"/>
  <c r="AD178" i="25"/>
  <c r="AD179" i="25"/>
  <c r="AD180" i="25"/>
  <c r="AD181" i="25"/>
  <c r="AD182" i="25"/>
  <c r="AD183" i="25"/>
  <c r="AD184" i="25"/>
  <c r="AD185" i="25"/>
  <c r="AD186" i="25"/>
  <c r="AD187" i="25"/>
  <c r="AD188" i="25"/>
  <c r="AD189" i="25"/>
  <c r="AD190" i="25"/>
  <c r="AD191" i="25"/>
  <c r="AD192" i="25"/>
  <c r="AD193" i="25"/>
  <c r="AD194" i="25"/>
  <c r="AD195" i="25"/>
  <c r="AD196" i="25"/>
  <c r="AD197" i="25"/>
  <c r="AD198" i="25"/>
  <c r="AD199" i="25"/>
  <c r="AD200" i="25"/>
  <c r="AD201" i="25"/>
  <c r="AD202" i="25"/>
  <c r="AD203" i="25"/>
  <c r="AD204" i="25"/>
  <c r="AD205" i="25"/>
  <c r="AD206" i="25"/>
  <c r="AD207" i="25"/>
  <c r="AD208" i="25"/>
  <c r="AD209" i="25"/>
  <c r="AD210" i="25"/>
  <c r="AD211" i="25"/>
  <c r="AD212" i="25"/>
  <c r="AD213" i="25"/>
  <c r="AD214" i="25"/>
  <c r="AD215" i="25"/>
  <c r="AD216" i="25"/>
  <c r="AD217" i="25"/>
  <c r="AD218" i="25"/>
  <c r="AD219" i="25"/>
  <c r="AD220" i="25"/>
  <c r="AD221" i="25"/>
  <c r="AD222" i="25"/>
  <c r="AD223" i="25"/>
  <c r="AD224" i="25"/>
  <c r="AD225" i="25"/>
  <c r="AD226" i="25"/>
  <c r="AD227" i="25"/>
  <c r="AD228" i="25"/>
  <c r="AD229" i="25"/>
  <c r="AD230" i="25"/>
  <c r="AD231" i="25"/>
  <c r="AD232" i="25"/>
  <c r="AD233" i="25"/>
  <c r="AD234" i="25"/>
  <c r="AD235" i="25"/>
  <c r="AD236" i="25"/>
  <c r="AD237" i="25"/>
  <c r="AD238" i="25"/>
  <c r="AD239" i="25"/>
  <c r="AD240" i="25"/>
  <c r="AD241" i="25"/>
  <c r="AD242" i="25"/>
  <c r="AD243" i="25"/>
  <c r="AD244" i="25"/>
  <c r="AD245" i="25"/>
  <c r="AD246" i="25"/>
  <c r="AD247" i="25"/>
  <c r="AD248" i="25"/>
  <c r="AD249" i="25"/>
  <c r="AD250" i="25"/>
  <c r="AD251" i="25"/>
  <c r="AD252" i="25"/>
  <c r="AD253" i="25"/>
  <c r="AD254" i="25"/>
  <c r="AD255" i="25"/>
  <c r="AD256" i="25"/>
  <c r="AD257" i="25"/>
  <c r="AD258" i="25"/>
  <c r="AD259" i="25"/>
  <c r="AD260" i="25"/>
  <c r="AD261" i="25"/>
  <c r="AD262" i="25"/>
  <c r="AD263" i="25"/>
  <c r="AD264" i="25"/>
  <c r="AD265" i="25"/>
  <c r="AD266" i="25"/>
  <c r="AD267" i="25"/>
  <c r="AD268" i="25"/>
  <c r="AD269" i="25"/>
  <c r="AD270" i="25"/>
  <c r="AD271" i="25"/>
  <c r="AD272" i="25"/>
  <c r="AD273" i="25"/>
  <c r="AD274" i="25"/>
  <c r="AD275" i="25"/>
  <c r="AD276" i="25"/>
  <c r="AD277" i="25"/>
  <c r="AD278" i="25"/>
  <c r="AD279" i="25"/>
  <c r="AD280" i="25"/>
  <c r="AD281" i="25"/>
  <c r="AD282" i="25"/>
  <c r="AD283" i="25"/>
  <c r="AD284" i="25"/>
  <c r="AD285" i="25"/>
  <c r="AD286" i="25"/>
  <c r="AD287" i="25"/>
  <c r="AD288" i="25"/>
  <c r="AD289" i="25"/>
  <c r="AD290" i="25"/>
  <c r="AD291" i="25"/>
  <c r="AD292" i="25"/>
  <c r="AD293" i="25"/>
  <c r="AD294" i="25"/>
  <c r="AD295" i="25"/>
  <c r="AD296" i="25"/>
  <c r="AD297" i="25"/>
  <c r="AD298" i="25"/>
  <c r="AD299" i="25"/>
  <c r="AD300" i="25"/>
  <c r="AD301" i="25"/>
  <c r="AD302" i="25"/>
  <c r="AD303" i="25"/>
  <c r="AD304" i="25"/>
  <c r="AD305" i="25"/>
  <c r="AD306" i="25"/>
  <c r="AD307" i="25"/>
  <c r="AD308" i="25"/>
  <c r="AD309" i="25"/>
  <c r="AD310" i="25"/>
  <c r="AD311" i="25"/>
  <c r="AD312" i="25"/>
  <c r="AD313" i="25"/>
  <c r="AD314" i="25"/>
  <c r="AD315" i="25"/>
  <c r="AD316" i="25"/>
  <c r="AD317" i="25"/>
  <c r="AD318" i="25"/>
  <c r="AD319" i="25"/>
  <c r="AD320" i="25"/>
  <c r="AD321" i="25"/>
  <c r="AD322" i="25"/>
  <c r="AD323" i="25"/>
  <c r="AD324" i="25"/>
  <c r="AD325" i="25"/>
  <c r="AD326" i="25"/>
  <c r="AD327" i="25"/>
  <c r="AD328" i="25"/>
  <c r="AD329" i="25"/>
  <c r="AD330" i="25"/>
  <c r="AD331" i="25"/>
  <c r="AD332" i="25"/>
  <c r="AD333" i="25"/>
  <c r="AD334" i="25"/>
  <c r="AD335" i="25"/>
  <c r="AD336" i="25"/>
  <c r="AD337" i="25"/>
  <c r="AD338" i="25"/>
  <c r="AD339" i="25"/>
  <c r="AD340" i="25"/>
  <c r="AD341" i="25"/>
  <c r="AD342" i="25"/>
  <c r="AD343" i="25"/>
  <c r="AD344" i="25"/>
  <c r="AD345" i="25"/>
  <c r="AD346" i="25"/>
  <c r="AD347" i="25"/>
  <c r="AD348" i="25"/>
  <c r="AD349" i="25"/>
  <c r="AD350" i="25"/>
  <c r="AD351" i="25"/>
  <c r="AD352" i="25"/>
  <c r="AD353" i="25"/>
  <c r="AD354" i="25"/>
  <c r="AD355" i="25"/>
  <c r="AD356" i="25"/>
  <c r="AD357" i="25"/>
  <c r="AD358" i="25"/>
  <c r="AD359" i="25"/>
  <c r="AD360" i="25"/>
  <c r="AD361" i="25"/>
  <c r="AD362" i="25"/>
  <c r="AD363" i="25"/>
  <c r="AD364" i="25"/>
  <c r="AD365" i="25"/>
  <c r="AD366" i="25"/>
  <c r="AD367" i="25"/>
  <c r="AD368" i="25"/>
  <c r="AD369" i="25"/>
  <c r="AD370" i="25"/>
  <c r="AD371" i="25"/>
  <c r="AD372" i="25"/>
  <c r="AD373" i="25"/>
  <c r="AD374" i="25"/>
  <c r="AD375" i="25"/>
  <c r="AD376" i="25"/>
  <c r="AD377" i="25"/>
  <c r="AD378" i="25"/>
  <c r="AD379" i="25"/>
  <c r="AD380" i="25"/>
  <c r="AD381" i="25"/>
  <c r="AD382" i="25"/>
  <c r="AD383" i="25"/>
  <c r="AD384" i="25"/>
  <c r="AD385" i="25"/>
  <c r="AD386" i="25"/>
  <c r="AD387" i="25"/>
  <c r="AD388" i="25"/>
  <c r="AD389" i="25"/>
  <c r="AD390" i="25"/>
  <c r="AD391" i="25"/>
  <c r="AD392" i="25"/>
  <c r="AD393" i="25"/>
  <c r="AD394" i="25"/>
  <c r="AD395" i="25"/>
  <c r="AD396" i="25"/>
  <c r="AD397" i="25"/>
  <c r="AD398" i="25"/>
  <c r="AD399" i="25"/>
  <c r="AD400" i="25"/>
  <c r="AD401" i="25"/>
  <c r="AD402" i="25"/>
  <c r="AD403" i="25"/>
  <c r="AD404" i="25"/>
  <c r="AD405" i="25"/>
  <c r="AD406" i="25"/>
  <c r="AD407" i="25"/>
  <c r="AD408" i="25"/>
  <c r="AD409" i="25"/>
  <c r="AD410" i="25"/>
  <c r="AD411" i="25"/>
  <c r="AD412" i="25"/>
  <c r="AD413" i="25"/>
  <c r="AD414" i="25"/>
  <c r="AD415" i="25"/>
  <c r="AD416" i="25"/>
  <c r="AD417" i="25"/>
  <c r="AD418" i="25"/>
  <c r="AD419" i="25"/>
  <c r="AD420" i="25"/>
  <c r="AD421" i="25"/>
  <c r="AD422" i="25"/>
  <c r="AD423" i="25"/>
  <c r="AD424" i="25"/>
  <c r="AD425" i="25"/>
  <c r="AD426" i="25"/>
  <c r="AD427" i="25"/>
  <c r="AD428" i="25"/>
  <c r="AD429" i="25"/>
  <c r="AD430" i="25"/>
  <c r="AD431" i="25"/>
  <c r="AD432" i="25"/>
  <c r="AD433" i="25"/>
  <c r="AD434" i="25"/>
  <c r="AD435" i="25"/>
  <c r="AD436" i="25"/>
  <c r="AD437" i="25"/>
  <c r="AD438" i="25"/>
  <c r="AD439" i="25"/>
  <c r="AD440" i="25"/>
  <c r="AD441" i="25"/>
  <c r="AD442" i="25"/>
  <c r="AD443" i="25"/>
  <c r="AD444" i="25"/>
  <c r="AD445" i="25"/>
  <c r="AD446" i="25"/>
  <c r="AD447" i="25"/>
  <c r="AD448" i="25"/>
  <c r="AD449" i="25"/>
  <c r="AD450" i="25"/>
  <c r="AD451" i="25"/>
  <c r="AD452" i="25"/>
  <c r="AD453" i="25"/>
  <c r="AD454" i="25"/>
  <c r="AD455" i="25"/>
  <c r="AD456" i="25"/>
  <c r="AD457" i="25"/>
  <c r="AD458" i="25"/>
  <c r="AD459" i="25"/>
  <c r="AD460" i="25"/>
  <c r="AD461" i="25"/>
  <c r="AD462" i="25"/>
  <c r="AD463" i="25"/>
  <c r="AD464" i="25"/>
  <c r="AD465" i="25"/>
  <c r="AD466" i="25"/>
  <c r="AD467" i="25"/>
  <c r="AD468" i="25"/>
  <c r="AD469" i="25"/>
  <c r="AD470" i="25"/>
  <c r="AD471" i="25"/>
  <c r="AD472" i="25"/>
  <c r="AD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73" i="25"/>
  <c r="AB74" i="25"/>
  <c r="AB75" i="25"/>
  <c r="AB76" i="25"/>
  <c r="AB77" i="25"/>
  <c r="AB78" i="25"/>
  <c r="AB79" i="25"/>
  <c r="AB80" i="25"/>
  <c r="AB81" i="25"/>
  <c r="AB82" i="25"/>
  <c r="AB83" i="25"/>
  <c r="AB84" i="25"/>
  <c r="AB85" i="25"/>
  <c r="AB86" i="25"/>
  <c r="AB87" i="25"/>
  <c r="AB88" i="25"/>
  <c r="AB89" i="25"/>
  <c r="AB90" i="25"/>
  <c r="AB91" i="25"/>
  <c r="AB92" i="25"/>
  <c r="AB93" i="25"/>
  <c r="AB94" i="25"/>
  <c r="AB95" i="25"/>
  <c r="AB96" i="25"/>
  <c r="AB97" i="25"/>
  <c r="AB98" i="25"/>
  <c r="AB99" i="25"/>
  <c r="AB100" i="25"/>
  <c r="AB101" i="25"/>
  <c r="AB102" i="25"/>
  <c r="AB103" i="25"/>
  <c r="AB104" i="25"/>
  <c r="AB105" i="25"/>
  <c r="AB106" i="25"/>
  <c r="AB107" i="25"/>
  <c r="AB108" i="25"/>
  <c r="AB109" i="25"/>
  <c r="AB110" i="25"/>
  <c r="AB111" i="25"/>
  <c r="AB112" i="25"/>
  <c r="AB113" i="25"/>
  <c r="AB114" i="25"/>
  <c r="AB115" i="25"/>
  <c r="AB116" i="25"/>
  <c r="AB117" i="25"/>
  <c r="AB118" i="25"/>
  <c r="AB119" i="25"/>
  <c r="AB120" i="25"/>
  <c r="AB121" i="25"/>
  <c r="AB122" i="25"/>
  <c r="AB123" i="25"/>
  <c r="AB124" i="25"/>
  <c r="AB125" i="25"/>
  <c r="AB126" i="25"/>
  <c r="AB127" i="25"/>
  <c r="AB128" i="25"/>
  <c r="AB129" i="25"/>
  <c r="AB130" i="25"/>
  <c r="AB131" i="25"/>
  <c r="AB132" i="25"/>
  <c r="AB133" i="25"/>
  <c r="AB134" i="25"/>
  <c r="AB135" i="25"/>
  <c r="AB136" i="25"/>
  <c r="AB137" i="25"/>
  <c r="AB138" i="25"/>
  <c r="AB139" i="25"/>
  <c r="AB140" i="25"/>
  <c r="AB141" i="25"/>
  <c r="AB142" i="25"/>
  <c r="AB143" i="25"/>
  <c r="AB144" i="25"/>
  <c r="AB145" i="25"/>
  <c r="AB146" i="25"/>
  <c r="AB147" i="25"/>
  <c r="AB148" i="25"/>
  <c r="AB149" i="25"/>
  <c r="AB150" i="25"/>
  <c r="AB151" i="25"/>
  <c r="AB152" i="25"/>
  <c r="AB153" i="25"/>
  <c r="AB154" i="25"/>
  <c r="AB155" i="25"/>
  <c r="AB156" i="25"/>
  <c r="AB157" i="25"/>
  <c r="AB158" i="25"/>
  <c r="AB159" i="25"/>
  <c r="AB160" i="25"/>
  <c r="AB161" i="25"/>
  <c r="AB162" i="25"/>
  <c r="AB163" i="25"/>
  <c r="AB164" i="25"/>
  <c r="AB165" i="25"/>
  <c r="AB166" i="25"/>
  <c r="AB167" i="25"/>
  <c r="AB168" i="25"/>
  <c r="AB169" i="25"/>
  <c r="AB170" i="25"/>
  <c r="AB171" i="25"/>
  <c r="AB172" i="25"/>
  <c r="AB173" i="25"/>
  <c r="AB174" i="25"/>
  <c r="AB175" i="25"/>
  <c r="AB176" i="25"/>
  <c r="AB177" i="25"/>
  <c r="AB178" i="25"/>
  <c r="AB179" i="25"/>
  <c r="AB180" i="25"/>
  <c r="AB181" i="25"/>
  <c r="AB182" i="25"/>
  <c r="AB183" i="25"/>
  <c r="AB184" i="25"/>
  <c r="AB185" i="25"/>
  <c r="AB186" i="25"/>
  <c r="AB187" i="25"/>
  <c r="AB188" i="25"/>
  <c r="AB189" i="25"/>
  <c r="AB190" i="25"/>
  <c r="AB191" i="25"/>
  <c r="AB192" i="25"/>
  <c r="AB193" i="25"/>
  <c r="AB194" i="25"/>
  <c r="AB195" i="25"/>
  <c r="AB196" i="25"/>
  <c r="AB197" i="25"/>
  <c r="AB198" i="25"/>
  <c r="AB199" i="25"/>
  <c r="AB200" i="25"/>
  <c r="AB201" i="25"/>
  <c r="AB202" i="25"/>
  <c r="AB203" i="25"/>
  <c r="AB204" i="25"/>
  <c r="AB205" i="25"/>
  <c r="AB206" i="25"/>
  <c r="AB207" i="25"/>
  <c r="AB208" i="25"/>
  <c r="AB209" i="25"/>
  <c r="AB210" i="25"/>
  <c r="AB211" i="25"/>
  <c r="AB212" i="25"/>
  <c r="AB213" i="25"/>
  <c r="AB214" i="25"/>
  <c r="AB215" i="25"/>
  <c r="AB216" i="25"/>
  <c r="AB217" i="25"/>
  <c r="AB218" i="25"/>
  <c r="AB219" i="25"/>
  <c r="AB220" i="25"/>
  <c r="AB221" i="25"/>
  <c r="AB222" i="25"/>
  <c r="AB223" i="25"/>
  <c r="AB224" i="25"/>
  <c r="AB225" i="25"/>
  <c r="AB226" i="25"/>
  <c r="AB227" i="25"/>
  <c r="AB228" i="25"/>
  <c r="AB229" i="25"/>
  <c r="AB230" i="25"/>
  <c r="AB231" i="25"/>
  <c r="AB232" i="25"/>
  <c r="AB233" i="25"/>
  <c r="AB234" i="25"/>
  <c r="AB235" i="25"/>
  <c r="AB236" i="25"/>
  <c r="AB237" i="25"/>
  <c r="AB238" i="25"/>
  <c r="AB239" i="25"/>
  <c r="AB240" i="25"/>
  <c r="AB241" i="25"/>
  <c r="AB242" i="25"/>
  <c r="AB243" i="25"/>
  <c r="AB244" i="25"/>
  <c r="AB245" i="25"/>
  <c r="AB246" i="25"/>
  <c r="AB247" i="25"/>
  <c r="AB248" i="25"/>
  <c r="AB249" i="25"/>
  <c r="AB250" i="25"/>
  <c r="AB251" i="25"/>
  <c r="AB252" i="25"/>
  <c r="AB253" i="25"/>
  <c r="AB254" i="25"/>
  <c r="AB255" i="25"/>
  <c r="AB256" i="25"/>
  <c r="AB257" i="25"/>
  <c r="AB258" i="25"/>
  <c r="AB259" i="25"/>
  <c r="AB260" i="25"/>
  <c r="AB261" i="25"/>
  <c r="AB262" i="25"/>
  <c r="AB263" i="25"/>
  <c r="AB264" i="25"/>
  <c r="AB265" i="25"/>
  <c r="AB266" i="25"/>
  <c r="AB267" i="25"/>
  <c r="AB268" i="25"/>
  <c r="AB269" i="25"/>
  <c r="AB270" i="25"/>
  <c r="AB271" i="25"/>
  <c r="AB272" i="25"/>
  <c r="AB273" i="25"/>
  <c r="AB274" i="25"/>
  <c r="AB275" i="25"/>
  <c r="AB276" i="25"/>
  <c r="AB277" i="25"/>
  <c r="AB278" i="25"/>
  <c r="AB279" i="25"/>
  <c r="AB280" i="25"/>
  <c r="AB281" i="25"/>
  <c r="AB282" i="25"/>
  <c r="AB283" i="25"/>
  <c r="AB284" i="25"/>
  <c r="AB285" i="25"/>
  <c r="AB286" i="25"/>
  <c r="AB287" i="25"/>
  <c r="AB288" i="25"/>
  <c r="AB289" i="25"/>
  <c r="AB290" i="25"/>
  <c r="AB291" i="25"/>
  <c r="AB292" i="25"/>
  <c r="AB293" i="25"/>
  <c r="AB294" i="25"/>
  <c r="AB295" i="25"/>
  <c r="AB296" i="25"/>
  <c r="AB297" i="25"/>
  <c r="AB298" i="25"/>
  <c r="AB299" i="25"/>
  <c r="AB300" i="25"/>
  <c r="AB301" i="25"/>
  <c r="AB302" i="25"/>
  <c r="AB303" i="25"/>
  <c r="AB304" i="25"/>
  <c r="AB305" i="25"/>
  <c r="AB306" i="25"/>
  <c r="AB307" i="25"/>
  <c r="AB308" i="25"/>
  <c r="AB309" i="25"/>
  <c r="AB310" i="25"/>
  <c r="AB311" i="25"/>
  <c r="AB312" i="25"/>
  <c r="AB313" i="25"/>
  <c r="AB314" i="25"/>
  <c r="AB315" i="25"/>
  <c r="AB316" i="25"/>
  <c r="AB317" i="25"/>
  <c r="AB318" i="25"/>
  <c r="AB319" i="25"/>
  <c r="AB320" i="25"/>
  <c r="AB321" i="25"/>
  <c r="AB322" i="25"/>
  <c r="AB323" i="25"/>
  <c r="AB324" i="25"/>
  <c r="AB325" i="25"/>
  <c r="AB326" i="25"/>
  <c r="AB327" i="25"/>
  <c r="AB328" i="25"/>
  <c r="AB329" i="25"/>
  <c r="AB330" i="25"/>
  <c r="AB331" i="25"/>
  <c r="AB332" i="25"/>
  <c r="AB333" i="25"/>
  <c r="AB334" i="25"/>
  <c r="AB335" i="25"/>
  <c r="AB336" i="25"/>
  <c r="AB337" i="25"/>
  <c r="AB338" i="25"/>
  <c r="AB339" i="25"/>
  <c r="AB340" i="25"/>
  <c r="AB341" i="25"/>
  <c r="AB342" i="25"/>
  <c r="AB343" i="25"/>
  <c r="AB344" i="25"/>
  <c r="AB345" i="25"/>
  <c r="AB346" i="25"/>
  <c r="AB347" i="25"/>
  <c r="AB348" i="25"/>
  <c r="AB349" i="25"/>
  <c r="AB350" i="25"/>
  <c r="AB351" i="25"/>
  <c r="AB352" i="25"/>
  <c r="AB353" i="25"/>
  <c r="AB354" i="25"/>
  <c r="AB355" i="25"/>
  <c r="AB356" i="25"/>
  <c r="AB357" i="25"/>
  <c r="AB358" i="25"/>
  <c r="AB359" i="25"/>
  <c r="AB360" i="25"/>
  <c r="AB361" i="25"/>
  <c r="AB362" i="25"/>
  <c r="AB363" i="25"/>
  <c r="AB364" i="25"/>
  <c r="AB365" i="25"/>
  <c r="AB366" i="25"/>
  <c r="AB367" i="25"/>
  <c r="AB368" i="25"/>
  <c r="AB369" i="25"/>
  <c r="AB370" i="25"/>
  <c r="AB371" i="25"/>
  <c r="AB372" i="25"/>
  <c r="AB373" i="25"/>
  <c r="AB374" i="25"/>
  <c r="AB375" i="25"/>
  <c r="AB376" i="25"/>
  <c r="AB377" i="25"/>
  <c r="AB378" i="25"/>
  <c r="AB379" i="25"/>
  <c r="AB380" i="25"/>
  <c r="AB381" i="25"/>
  <c r="AB382" i="25"/>
  <c r="AB383" i="25"/>
  <c r="AB384" i="25"/>
  <c r="AB385" i="25"/>
  <c r="AB386" i="25"/>
  <c r="AB387" i="25"/>
  <c r="AB388" i="25"/>
  <c r="AB389" i="25"/>
  <c r="AB390" i="25"/>
  <c r="AB391" i="25"/>
  <c r="AB392" i="25"/>
  <c r="AB393" i="25"/>
  <c r="AB394" i="25"/>
  <c r="AB395" i="25"/>
  <c r="AB396" i="25"/>
  <c r="AB397" i="25"/>
  <c r="AB398" i="25"/>
  <c r="AB399" i="25"/>
  <c r="AB400" i="25"/>
  <c r="AB401" i="25"/>
  <c r="AB402" i="25"/>
  <c r="AB403" i="25"/>
  <c r="AB404" i="25"/>
  <c r="AB405" i="25"/>
  <c r="AB406" i="25"/>
  <c r="AB407" i="25"/>
  <c r="AB408" i="25"/>
  <c r="AB409" i="25"/>
  <c r="AB410" i="25"/>
  <c r="AB411" i="25"/>
  <c r="AB412" i="25"/>
  <c r="AB413" i="25"/>
  <c r="AB414" i="25"/>
  <c r="AB415" i="25"/>
  <c r="AB416" i="25"/>
  <c r="AB417" i="25"/>
  <c r="AB418" i="25"/>
  <c r="AB419" i="25"/>
  <c r="AB420" i="25"/>
  <c r="AB421" i="25"/>
  <c r="AB422" i="25"/>
  <c r="AB423" i="25"/>
  <c r="AB424" i="25"/>
  <c r="AB425" i="25"/>
  <c r="AB426" i="25"/>
  <c r="AB427" i="25"/>
  <c r="AB428" i="25"/>
  <c r="AB429" i="25"/>
  <c r="AB430" i="25"/>
  <c r="AB431" i="25"/>
  <c r="AB432" i="25"/>
  <c r="AB433" i="25"/>
  <c r="AB434" i="25"/>
  <c r="AB435" i="25"/>
  <c r="AB436" i="25"/>
  <c r="AB437" i="25"/>
  <c r="AB438" i="25"/>
  <c r="AB439" i="25"/>
  <c r="AB440" i="25"/>
  <c r="AB441" i="25"/>
  <c r="AB442" i="25"/>
  <c r="AB443" i="25"/>
  <c r="AB444" i="25"/>
  <c r="AB445" i="25"/>
  <c r="AB446" i="25"/>
  <c r="AB447" i="25"/>
  <c r="AB448" i="25"/>
  <c r="AB449" i="25"/>
  <c r="AB450" i="25"/>
  <c r="AB451" i="25"/>
  <c r="AB452" i="25"/>
  <c r="AB453" i="25"/>
  <c r="AB454" i="25"/>
  <c r="AB455" i="25"/>
  <c r="AB456" i="25"/>
  <c r="AB457" i="25"/>
  <c r="AB458" i="25"/>
  <c r="AB459" i="25"/>
  <c r="AB460" i="25"/>
  <c r="AB461" i="25"/>
  <c r="AB462" i="25"/>
  <c r="AB463" i="25"/>
  <c r="AB464" i="25"/>
  <c r="AB465" i="25"/>
  <c r="AB466" i="25"/>
  <c r="AB467" i="25"/>
  <c r="AB468" i="25"/>
  <c r="AB469" i="25"/>
  <c r="AB470" i="25"/>
  <c r="AB471" i="25"/>
  <c r="AB472" i="25"/>
  <c r="AB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P115" i="25"/>
  <c r="P116" i="25"/>
  <c r="P117" i="25"/>
  <c r="P118" i="25"/>
  <c r="P119" i="25"/>
  <c r="P120" i="25"/>
  <c r="P121" i="25"/>
  <c r="P122" i="25"/>
  <c r="P123" i="25"/>
  <c r="P124" i="25"/>
  <c r="P125" i="25"/>
  <c r="P126" i="25"/>
  <c r="P127" i="25"/>
  <c r="P128" i="25"/>
  <c r="P129" i="25"/>
  <c r="P130" i="25"/>
  <c r="P131" i="25"/>
  <c r="P132" i="25"/>
  <c r="P133" i="25"/>
  <c r="P134" i="25"/>
  <c r="P135" i="25"/>
  <c r="P136" i="25"/>
  <c r="P137" i="25"/>
  <c r="P138" i="25"/>
  <c r="P139" i="25"/>
  <c r="P140" i="25"/>
  <c r="P141" i="25"/>
  <c r="P142" i="25"/>
  <c r="P143" i="25"/>
  <c r="P144" i="25"/>
  <c r="P145" i="25"/>
  <c r="P146" i="25"/>
  <c r="P147" i="25"/>
  <c r="P148" i="25"/>
  <c r="P149" i="25"/>
  <c r="P150" i="25"/>
  <c r="P151" i="25"/>
  <c r="P152" i="25"/>
  <c r="P153" i="25"/>
  <c r="P154" i="25"/>
  <c r="P155" i="25"/>
  <c r="P156" i="25"/>
  <c r="P157" i="25"/>
  <c r="P158" i="25"/>
  <c r="P159" i="25"/>
  <c r="P160" i="25"/>
  <c r="P161" i="25"/>
  <c r="P162" i="25"/>
  <c r="P163" i="25"/>
  <c r="P164" i="25"/>
  <c r="P165" i="25"/>
  <c r="P166" i="25"/>
  <c r="P167" i="25"/>
  <c r="P168" i="25"/>
  <c r="P169" i="25"/>
  <c r="P170" i="25"/>
  <c r="P171" i="25"/>
  <c r="P172" i="25"/>
  <c r="P173" i="25"/>
  <c r="P174" i="25"/>
  <c r="P175" i="25"/>
  <c r="P176" i="25"/>
  <c r="P177" i="25"/>
  <c r="P178" i="25"/>
  <c r="P179" i="25"/>
  <c r="P180" i="25"/>
  <c r="P181" i="25"/>
  <c r="P182" i="25"/>
  <c r="P183" i="25"/>
  <c r="P184" i="25"/>
  <c r="P185" i="25"/>
  <c r="P186" i="25"/>
  <c r="P187" i="25"/>
  <c r="P188" i="25"/>
  <c r="P189" i="25"/>
  <c r="P190" i="25"/>
  <c r="P191" i="25"/>
  <c r="P192" i="25"/>
  <c r="P193" i="25"/>
  <c r="P194" i="25"/>
  <c r="P195" i="25"/>
  <c r="P196" i="25"/>
  <c r="P197" i="25"/>
  <c r="P198" i="25"/>
  <c r="P199" i="25"/>
  <c r="P200" i="25"/>
  <c r="P201" i="25"/>
  <c r="P202" i="25"/>
  <c r="P203" i="25"/>
  <c r="P204" i="25"/>
  <c r="P205" i="25"/>
  <c r="P206" i="25"/>
  <c r="P207" i="25"/>
  <c r="P208" i="25"/>
  <c r="P209" i="25"/>
  <c r="P210" i="25"/>
  <c r="P211" i="25"/>
  <c r="P212" i="25"/>
  <c r="P213" i="25"/>
  <c r="P214" i="25"/>
  <c r="P215" i="25"/>
  <c r="P216" i="25"/>
  <c r="P217" i="25"/>
  <c r="P218" i="25"/>
  <c r="P219" i="25"/>
  <c r="P220" i="25"/>
  <c r="P221" i="25"/>
  <c r="P222" i="25"/>
  <c r="P223" i="25"/>
  <c r="P224" i="25"/>
  <c r="P225" i="25"/>
  <c r="P226" i="25"/>
  <c r="P227" i="25"/>
  <c r="P228" i="25"/>
  <c r="P229" i="25"/>
  <c r="P230" i="25"/>
  <c r="P231" i="25"/>
  <c r="P232" i="25"/>
  <c r="P233" i="25"/>
  <c r="P234" i="25"/>
  <c r="P235" i="25"/>
  <c r="P236" i="25"/>
  <c r="P237" i="25"/>
  <c r="P238" i="25"/>
  <c r="P239" i="25"/>
  <c r="P240" i="25"/>
  <c r="P241" i="25"/>
  <c r="P242" i="25"/>
  <c r="P243" i="25"/>
  <c r="P244" i="25"/>
  <c r="P245" i="25"/>
  <c r="P246" i="25"/>
  <c r="P247" i="25"/>
  <c r="P248" i="25"/>
  <c r="P249" i="25"/>
  <c r="P250" i="25"/>
  <c r="P251" i="25"/>
  <c r="P252" i="25"/>
  <c r="P253" i="25"/>
  <c r="P254" i="25"/>
  <c r="P255" i="25"/>
  <c r="P256" i="25"/>
  <c r="P257" i="25"/>
  <c r="P258" i="25"/>
  <c r="P259" i="25"/>
  <c r="P260" i="25"/>
  <c r="P261" i="25"/>
  <c r="P262" i="25"/>
  <c r="P263" i="25"/>
  <c r="P264" i="25"/>
  <c r="P265" i="25"/>
  <c r="P266" i="25"/>
  <c r="P267" i="25"/>
  <c r="P268" i="25"/>
  <c r="P269" i="25"/>
  <c r="P270" i="25"/>
  <c r="P271" i="25"/>
  <c r="P272" i="25"/>
  <c r="P273" i="25"/>
  <c r="P274" i="25"/>
  <c r="P275" i="25"/>
  <c r="P276" i="25"/>
  <c r="P277" i="25"/>
  <c r="P278" i="25"/>
  <c r="P279" i="25"/>
  <c r="P280" i="25"/>
  <c r="P281" i="25"/>
  <c r="P282" i="25"/>
  <c r="P283" i="25"/>
  <c r="P284" i="25"/>
  <c r="P285" i="25"/>
  <c r="P286" i="25"/>
  <c r="P287" i="25"/>
  <c r="P288" i="25"/>
  <c r="P289" i="25"/>
  <c r="P290" i="25"/>
  <c r="P291" i="25"/>
  <c r="P292" i="25"/>
  <c r="P293" i="25"/>
  <c r="P294" i="25"/>
  <c r="P295" i="25"/>
  <c r="P296" i="25"/>
  <c r="P297" i="25"/>
  <c r="P298" i="25"/>
  <c r="P299" i="25"/>
  <c r="P300" i="25"/>
  <c r="P301" i="25"/>
  <c r="P302" i="25"/>
  <c r="P303" i="25"/>
  <c r="P304" i="25"/>
  <c r="P305" i="25"/>
  <c r="P306" i="25"/>
  <c r="P307" i="25"/>
  <c r="P308" i="25"/>
  <c r="P309" i="25"/>
  <c r="P310" i="25"/>
  <c r="P311" i="25"/>
  <c r="P312" i="25"/>
  <c r="P313" i="25"/>
  <c r="P314" i="25"/>
  <c r="P315" i="25"/>
  <c r="P316" i="25"/>
  <c r="P317" i="25"/>
  <c r="P318" i="25"/>
  <c r="P319" i="25"/>
  <c r="P320" i="25"/>
  <c r="P321" i="25"/>
  <c r="P322" i="25"/>
  <c r="P323" i="25"/>
  <c r="P324" i="25"/>
  <c r="P325" i="25"/>
  <c r="P326" i="25"/>
  <c r="P327" i="25"/>
  <c r="P328" i="25"/>
  <c r="P329" i="25"/>
  <c r="P330" i="25"/>
  <c r="P331" i="25"/>
  <c r="P332" i="25"/>
  <c r="P333" i="25"/>
  <c r="P334" i="25"/>
  <c r="P335" i="25"/>
  <c r="P336" i="25"/>
  <c r="P337" i="25"/>
  <c r="P338" i="25"/>
  <c r="P339" i="25"/>
  <c r="P340" i="25"/>
  <c r="P341" i="25"/>
  <c r="P342" i="25"/>
  <c r="P343" i="25"/>
  <c r="P344" i="25"/>
  <c r="P345" i="25"/>
  <c r="P346" i="25"/>
  <c r="P347" i="25"/>
  <c r="P348" i="25"/>
  <c r="P349" i="25"/>
  <c r="P350" i="25"/>
  <c r="P351" i="25"/>
  <c r="P352" i="25"/>
  <c r="P353" i="25"/>
  <c r="P354" i="25"/>
  <c r="P355" i="25"/>
  <c r="P356" i="25"/>
  <c r="P357" i="25"/>
  <c r="P358" i="25"/>
  <c r="P359" i="25"/>
  <c r="P360" i="25"/>
  <c r="P361" i="25"/>
  <c r="P362" i="25"/>
  <c r="P363" i="25"/>
  <c r="P364" i="25"/>
  <c r="P365" i="25"/>
  <c r="P366" i="25"/>
  <c r="P367" i="25"/>
  <c r="P368" i="25"/>
  <c r="P369" i="25"/>
  <c r="P370" i="25"/>
  <c r="P371" i="25"/>
  <c r="P372" i="25"/>
  <c r="P373" i="25"/>
  <c r="P374" i="25"/>
  <c r="P375" i="25"/>
  <c r="P376" i="25"/>
  <c r="P377" i="25"/>
  <c r="P378" i="25"/>
  <c r="P379" i="25"/>
  <c r="P380" i="25"/>
  <c r="P381" i="25"/>
  <c r="P382" i="25"/>
  <c r="P383" i="25"/>
  <c r="P384" i="25"/>
  <c r="P385" i="25"/>
  <c r="P386" i="25"/>
  <c r="P387" i="25"/>
  <c r="P388" i="25"/>
  <c r="P389" i="25"/>
  <c r="P390" i="25"/>
  <c r="P391" i="25"/>
  <c r="P392" i="25"/>
  <c r="P393" i="25"/>
  <c r="P394" i="25"/>
  <c r="P395" i="25"/>
  <c r="P396" i="25"/>
  <c r="P397" i="25"/>
  <c r="P398" i="25"/>
  <c r="P399" i="25"/>
  <c r="P400" i="25"/>
  <c r="P401" i="25"/>
  <c r="P402" i="25"/>
  <c r="P403" i="25"/>
  <c r="P404" i="25"/>
  <c r="P405" i="25"/>
  <c r="P406" i="25"/>
  <c r="P407" i="25"/>
  <c r="P408" i="25"/>
  <c r="P409" i="25"/>
  <c r="P410" i="25"/>
  <c r="P411" i="25"/>
  <c r="P412" i="25"/>
  <c r="P413" i="25"/>
  <c r="P414" i="25"/>
  <c r="P415" i="25"/>
  <c r="P416" i="25"/>
  <c r="P417" i="25"/>
  <c r="P418" i="25"/>
  <c r="P419" i="25"/>
  <c r="P420" i="25"/>
  <c r="P421" i="25"/>
  <c r="P422" i="25"/>
  <c r="P423" i="25"/>
  <c r="P424" i="25"/>
  <c r="P425" i="25"/>
  <c r="P426" i="25"/>
  <c r="P427" i="25"/>
  <c r="P428" i="25"/>
  <c r="P429" i="25"/>
  <c r="P430" i="25"/>
  <c r="P431" i="25"/>
  <c r="P432" i="25"/>
  <c r="P433" i="25"/>
  <c r="P434" i="25"/>
  <c r="P435" i="25"/>
  <c r="P436" i="25"/>
  <c r="P437" i="25"/>
  <c r="P438" i="25"/>
  <c r="P439" i="25"/>
  <c r="P440" i="25"/>
  <c r="P441" i="25"/>
  <c r="P442" i="25"/>
  <c r="P443" i="25"/>
  <c r="P444" i="25"/>
  <c r="P445" i="25"/>
  <c r="P446" i="25"/>
  <c r="P447" i="25"/>
  <c r="P448" i="25"/>
  <c r="P449" i="25"/>
  <c r="P450" i="25"/>
  <c r="P451" i="25"/>
  <c r="P452" i="25"/>
  <c r="P453" i="25"/>
  <c r="P454" i="25"/>
  <c r="P455" i="25"/>
  <c r="P456" i="25"/>
  <c r="P457" i="25"/>
  <c r="P458" i="25"/>
  <c r="P459" i="25"/>
  <c r="P460" i="25"/>
  <c r="P461" i="25"/>
  <c r="P462" i="25"/>
  <c r="P463" i="25"/>
  <c r="P464" i="25"/>
  <c r="P465" i="25"/>
  <c r="P466" i="25"/>
  <c r="P467" i="25"/>
  <c r="P468" i="25"/>
  <c r="P469" i="25"/>
  <c r="P470" i="25"/>
  <c r="P471" i="25"/>
  <c r="P472" i="25"/>
  <c r="P73" i="25"/>
  <c r="O74" i="25"/>
  <c r="O75" i="25"/>
  <c r="O76" i="25"/>
  <c r="O77" i="25"/>
  <c r="O78" i="25"/>
  <c r="O79" i="25"/>
  <c r="O80" i="25"/>
  <c r="O81" i="25"/>
  <c r="O82" i="25"/>
  <c r="O83" i="25"/>
  <c r="O84" i="25"/>
  <c r="O85" i="25"/>
  <c r="O86" i="25"/>
  <c r="O87" i="25"/>
  <c r="O88" i="25"/>
  <c r="O89" i="25"/>
  <c r="O90" i="25"/>
  <c r="O91" i="25"/>
  <c r="O92" i="25"/>
  <c r="O93" i="25"/>
  <c r="O94" i="25"/>
  <c r="O95" i="25"/>
  <c r="O96" i="25"/>
  <c r="O97" i="25"/>
  <c r="O98" i="25"/>
  <c r="O99" i="25"/>
  <c r="O100" i="25"/>
  <c r="O101" i="25"/>
  <c r="O102" i="25"/>
  <c r="O103" i="25"/>
  <c r="O104" i="25"/>
  <c r="O105" i="25"/>
  <c r="O106" i="25"/>
  <c r="O107" i="25"/>
  <c r="O108" i="25"/>
  <c r="O109" i="25"/>
  <c r="O110" i="25"/>
  <c r="O111" i="25"/>
  <c r="O112" i="25"/>
  <c r="O113" i="25"/>
  <c r="O114" i="25"/>
  <c r="O115" i="25"/>
  <c r="O116" i="25"/>
  <c r="O117" i="25"/>
  <c r="O118" i="25"/>
  <c r="O119" i="25"/>
  <c r="O120" i="25"/>
  <c r="O121" i="25"/>
  <c r="O122" i="25"/>
  <c r="O123" i="25"/>
  <c r="O124" i="25"/>
  <c r="O125" i="25"/>
  <c r="O126" i="25"/>
  <c r="O127" i="25"/>
  <c r="O128" i="25"/>
  <c r="O129" i="25"/>
  <c r="O130" i="25"/>
  <c r="O131" i="25"/>
  <c r="O132" i="25"/>
  <c r="O133" i="25"/>
  <c r="O134" i="25"/>
  <c r="O135" i="25"/>
  <c r="O136" i="25"/>
  <c r="O137" i="25"/>
  <c r="O138" i="25"/>
  <c r="O139" i="25"/>
  <c r="O140" i="25"/>
  <c r="O141" i="25"/>
  <c r="O142" i="25"/>
  <c r="O143" i="25"/>
  <c r="O144" i="25"/>
  <c r="O145" i="25"/>
  <c r="O146" i="25"/>
  <c r="O147" i="25"/>
  <c r="O148" i="25"/>
  <c r="O149" i="25"/>
  <c r="O150" i="25"/>
  <c r="O151" i="25"/>
  <c r="O152" i="25"/>
  <c r="O153" i="25"/>
  <c r="O154" i="25"/>
  <c r="O155" i="25"/>
  <c r="O156" i="25"/>
  <c r="O157" i="25"/>
  <c r="O158" i="25"/>
  <c r="O159" i="25"/>
  <c r="O160" i="25"/>
  <c r="O161" i="25"/>
  <c r="O162" i="25"/>
  <c r="O163" i="25"/>
  <c r="O164" i="25"/>
  <c r="O165" i="25"/>
  <c r="O166" i="25"/>
  <c r="O167" i="25"/>
  <c r="O168" i="25"/>
  <c r="O169" i="25"/>
  <c r="O170" i="25"/>
  <c r="O171" i="25"/>
  <c r="O172" i="25"/>
  <c r="O173" i="25"/>
  <c r="O174" i="25"/>
  <c r="O175" i="25"/>
  <c r="O176" i="25"/>
  <c r="O177" i="25"/>
  <c r="O178" i="25"/>
  <c r="O179" i="25"/>
  <c r="O180" i="25"/>
  <c r="O181" i="25"/>
  <c r="O182" i="25"/>
  <c r="O183" i="25"/>
  <c r="O184" i="25"/>
  <c r="O185" i="25"/>
  <c r="O186" i="25"/>
  <c r="O187" i="25"/>
  <c r="O188" i="25"/>
  <c r="O189" i="25"/>
  <c r="O190" i="25"/>
  <c r="O191" i="25"/>
  <c r="O192" i="25"/>
  <c r="O193" i="25"/>
  <c r="O194" i="25"/>
  <c r="O195" i="25"/>
  <c r="O196" i="25"/>
  <c r="O197" i="25"/>
  <c r="O198" i="25"/>
  <c r="O199" i="25"/>
  <c r="O200" i="25"/>
  <c r="O201" i="25"/>
  <c r="O202" i="25"/>
  <c r="O203" i="25"/>
  <c r="O204" i="25"/>
  <c r="O205" i="25"/>
  <c r="O206" i="25"/>
  <c r="O207" i="25"/>
  <c r="O208" i="25"/>
  <c r="O209" i="25"/>
  <c r="O210" i="25"/>
  <c r="O211" i="25"/>
  <c r="O212" i="25"/>
  <c r="O213" i="25"/>
  <c r="O214" i="25"/>
  <c r="O215" i="25"/>
  <c r="O216" i="25"/>
  <c r="O217" i="25"/>
  <c r="O218" i="25"/>
  <c r="O219" i="25"/>
  <c r="O220" i="25"/>
  <c r="O221" i="25"/>
  <c r="O222" i="25"/>
  <c r="O223" i="25"/>
  <c r="O224" i="25"/>
  <c r="O225" i="25"/>
  <c r="O226" i="25"/>
  <c r="O227" i="25"/>
  <c r="O228" i="25"/>
  <c r="O229" i="25"/>
  <c r="O230" i="25"/>
  <c r="O231" i="25"/>
  <c r="O232" i="25"/>
  <c r="O233" i="25"/>
  <c r="O234" i="25"/>
  <c r="O235" i="25"/>
  <c r="O236" i="25"/>
  <c r="O237" i="25"/>
  <c r="O238" i="25"/>
  <c r="O239" i="25"/>
  <c r="O240" i="25"/>
  <c r="O241" i="25"/>
  <c r="O242" i="25"/>
  <c r="O243" i="25"/>
  <c r="O244" i="25"/>
  <c r="O245" i="25"/>
  <c r="O246" i="25"/>
  <c r="O247" i="25"/>
  <c r="O248" i="25"/>
  <c r="O249" i="25"/>
  <c r="O250" i="25"/>
  <c r="O251" i="25"/>
  <c r="O252" i="25"/>
  <c r="O253" i="25"/>
  <c r="O254" i="25"/>
  <c r="O255" i="25"/>
  <c r="O256" i="25"/>
  <c r="O257" i="25"/>
  <c r="O258" i="25"/>
  <c r="O259" i="25"/>
  <c r="O260" i="25"/>
  <c r="O261" i="25"/>
  <c r="O262" i="25"/>
  <c r="O263" i="25"/>
  <c r="O264" i="25"/>
  <c r="O265" i="25"/>
  <c r="O266" i="25"/>
  <c r="O267" i="25"/>
  <c r="O268" i="25"/>
  <c r="O269" i="25"/>
  <c r="O270" i="25"/>
  <c r="O271" i="25"/>
  <c r="O272" i="25"/>
  <c r="O273" i="25"/>
  <c r="O274" i="25"/>
  <c r="O275" i="25"/>
  <c r="O276" i="25"/>
  <c r="O277" i="25"/>
  <c r="O278" i="25"/>
  <c r="O279" i="25"/>
  <c r="O280" i="25"/>
  <c r="O281" i="25"/>
  <c r="O282" i="25"/>
  <c r="O283" i="25"/>
  <c r="O284" i="25"/>
  <c r="O285" i="25"/>
  <c r="O286" i="25"/>
  <c r="O287" i="25"/>
  <c r="O288" i="25"/>
  <c r="O289" i="25"/>
  <c r="O290" i="25"/>
  <c r="O291" i="25"/>
  <c r="O292" i="25"/>
  <c r="O293" i="25"/>
  <c r="O294" i="25"/>
  <c r="O295" i="25"/>
  <c r="O296" i="25"/>
  <c r="O297" i="25"/>
  <c r="O298" i="25"/>
  <c r="O299" i="25"/>
  <c r="O300" i="25"/>
  <c r="O301" i="25"/>
  <c r="O302" i="25"/>
  <c r="O303" i="25"/>
  <c r="O304" i="25"/>
  <c r="O305" i="25"/>
  <c r="O306" i="25"/>
  <c r="O307" i="25"/>
  <c r="O308" i="25"/>
  <c r="O309" i="25"/>
  <c r="O310" i="25"/>
  <c r="O311" i="25"/>
  <c r="O312" i="25"/>
  <c r="O313" i="25"/>
  <c r="O314" i="25"/>
  <c r="O315" i="25"/>
  <c r="O316" i="25"/>
  <c r="O317" i="25"/>
  <c r="O318" i="25"/>
  <c r="O319" i="25"/>
  <c r="O320" i="25"/>
  <c r="O321" i="25"/>
  <c r="O322" i="25"/>
  <c r="O323" i="25"/>
  <c r="O324" i="25"/>
  <c r="O325" i="25"/>
  <c r="O326" i="25"/>
  <c r="O327" i="25"/>
  <c r="O328" i="25"/>
  <c r="O329" i="25"/>
  <c r="O330" i="25"/>
  <c r="O331" i="25"/>
  <c r="O332" i="25"/>
  <c r="O333" i="25"/>
  <c r="O334" i="25"/>
  <c r="O335" i="25"/>
  <c r="O336" i="25"/>
  <c r="O337" i="25"/>
  <c r="O338" i="25"/>
  <c r="O339" i="25"/>
  <c r="O340" i="25"/>
  <c r="O341" i="25"/>
  <c r="O342" i="25"/>
  <c r="O343" i="25"/>
  <c r="O344" i="25"/>
  <c r="O345" i="25"/>
  <c r="O346" i="25"/>
  <c r="O347" i="25"/>
  <c r="O348" i="25"/>
  <c r="O349" i="25"/>
  <c r="O350" i="25"/>
  <c r="O351" i="25"/>
  <c r="O352" i="25"/>
  <c r="O353" i="25"/>
  <c r="O354" i="25"/>
  <c r="O355" i="25"/>
  <c r="O356" i="25"/>
  <c r="O357" i="25"/>
  <c r="O358" i="25"/>
  <c r="O359" i="25"/>
  <c r="O360" i="25"/>
  <c r="O361" i="25"/>
  <c r="O362" i="25"/>
  <c r="O363" i="25"/>
  <c r="O364" i="25"/>
  <c r="O365" i="25"/>
  <c r="O366" i="25"/>
  <c r="O367" i="25"/>
  <c r="O368" i="25"/>
  <c r="O369" i="25"/>
  <c r="O370" i="25"/>
  <c r="O371" i="25"/>
  <c r="O372" i="25"/>
  <c r="O373" i="25"/>
  <c r="O374" i="25"/>
  <c r="O375" i="25"/>
  <c r="O376" i="25"/>
  <c r="O377" i="25"/>
  <c r="O378" i="25"/>
  <c r="O379" i="25"/>
  <c r="O380" i="25"/>
  <c r="O381" i="25"/>
  <c r="O382" i="25"/>
  <c r="O383" i="25"/>
  <c r="O384" i="25"/>
  <c r="O385" i="25"/>
  <c r="O386" i="25"/>
  <c r="O387" i="25"/>
  <c r="O388" i="25"/>
  <c r="O389" i="25"/>
  <c r="O390" i="25"/>
  <c r="O391" i="25"/>
  <c r="O392" i="25"/>
  <c r="O393" i="25"/>
  <c r="O394" i="25"/>
  <c r="O395" i="25"/>
  <c r="O396" i="25"/>
  <c r="O397" i="25"/>
  <c r="O398" i="25"/>
  <c r="O399" i="25"/>
  <c r="O400" i="25"/>
  <c r="O401" i="25"/>
  <c r="O402" i="25"/>
  <c r="O403" i="25"/>
  <c r="O404" i="25"/>
  <c r="O405" i="25"/>
  <c r="O406" i="25"/>
  <c r="O407" i="25"/>
  <c r="O408" i="25"/>
  <c r="O409" i="25"/>
  <c r="O410" i="25"/>
  <c r="O411" i="25"/>
  <c r="O412" i="25"/>
  <c r="O413" i="25"/>
  <c r="O414" i="25"/>
  <c r="O415" i="25"/>
  <c r="O416" i="25"/>
  <c r="O417" i="25"/>
  <c r="O418" i="25"/>
  <c r="O419" i="25"/>
  <c r="O420" i="25"/>
  <c r="O421" i="25"/>
  <c r="O422" i="25"/>
  <c r="O423" i="25"/>
  <c r="O424" i="25"/>
  <c r="O425" i="25"/>
  <c r="O426" i="25"/>
  <c r="O427" i="25"/>
  <c r="O428" i="25"/>
  <c r="O429" i="25"/>
  <c r="O430" i="25"/>
  <c r="O431" i="25"/>
  <c r="O432" i="25"/>
  <c r="O433" i="25"/>
  <c r="O434" i="25"/>
  <c r="O435" i="25"/>
  <c r="O436" i="25"/>
  <c r="O437" i="25"/>
  <c r="O438" i="25"/>
  <c r="O439" i="25"/>
  <c r="O440" i="25"/>
  <c r="O441" i="25"/>
  <c r="O442" i="25"/>
  <c r="O443" i="25"/>
  <c r="O444" i="25"/>
  <c r="O445" i="25"/>
  <c r="O446" i="25"/>
  <c r="O447" i="25"/>
  <c r="O448" i="25"/>
  <c r="O449" i="25"/>
  <c r="O450" i="25"/>
  <c r="O451" i="25"/>
  <c r="O452" i="25"/>
  <c r="O453" i="25"/>
  <c r="O454" i="25"/>
  <c r="O455" i="25"/>
  <c r="O456" i="25"/>
  <c r="O457" i="25"/>
  <c r="O458" i="25"/>
  <c r="O459" i="25"/>
  <c r="O460" i="25"/>
  <c r="O461" i="25"/>
  <c r="O462" i="25"/>
  <c r="O463" i="25"/>
  <c r="O464" i="25"/>
  <c r="O465" i="25"/>
  <c r="O466" i="25"/>
  <c r="O467" i="25"/>
  <c r="O468" i="25"/>
  <c r="O469" i="25"/>
  <c r="O470" i="25"/>
  <c r="O471" i="25"/>
  <c r="O472" i="25"/>
  <c r="O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L115" i="25"/>
  <c r="L116" i="25"/>
  <c r="L117" i="25"/>
  <c r="L118" i="25"/>
  <c r="L119" i="25"/>
  <c r="L120" i="25"/>
  <c r="L121" i="25"/>
  <c r="L122" i="25"/>
  <c r="L123" i="25"/>
  <c r="L124" i="25"/>
  <c r="L125" i="25"/>
  <c r="L126" i="25"/>
  <c r="L127" i="25"/>
  <c r="L128" i="25"/>
  <c r="L129" i="25"/>
  <c r="L130" i="25"/>
  <c r="L131" i="25"/>
  <c r="L132" i="25"/>
  <c r="L133" i="25"/>
  <c r="L134" i="25"/>
  <c r="L135" i="25"/>
  <c r="L136" i="25"/>
  <c r="L137" i="25"/>
  <c r="L138" i="25"/>
  <c r="L139" i="25"/>
  <c r="L140" i="25"/>
  <c r="L141" i="25"/>
  <c r="L142" i="25"/>
  <c r="L143" i="25"/>
  <c r="L144" i="25"/>
  <c r="L145" i="25"/>
  <c r="L146" i="25"/>
  <c r="L147" i="25"/>
  <c r="L148" i="25"/>
  <c r="L149" i="25"/>
  <c r="L150" i="25"/>
  <c r="L151" i="25"/>
  <c r="L152" i="25"/>
  <c r="L153" i="25"/>
  <c r="L154" i="25"/>
  <c r="L155" i="25"/>
  <c r="L156" i="25"/>
  <c r="L157" i="25"/>
  <c r="L158" i="25"/>
  <c r="L159" i="25"/>
  <c r="L160" i="25"/>
  <c r="L161" i="25"/>
  <c r="L162" i="25"/>
  <c r="L163" i="25"/>
  <c r="L164" i="25"/>
  <c r="L165" i="25"/>
  <c r="L166" i="25"/>
  <c r="L167" i="25"/>
  <c r="L168" i="25"/>
  <c r="L169" i="25"/>
  <c r="L170" i="25"/>
  <c r="L171" i="25"/>
  <c r="L172" i="25"/>
  <c r="L173" i="25"/>
  <c r="L174" i="25"/>
  <c r="L175" i="25"/>
  <c r="L176" i="25"/>
  <c r="L177" i="25"/>
  <c r="L178" i="25"/>
  <c r="L179" i="25"/>
  <c r="L180" i="25"/>
  <c r="L181" i="25"/>
  <c r="L182" i="25"/>
  <c r="L183" i="25"/>
  <c r="L184" i="25"/>
  <c r="L185" i="25"/>
  <c r="L186" i="25"/>
  <c r="L187" i="25"/>
  <c r="L188" i="25"/>
  <c r="L189" i="25"/>
  <c r="L190" i="25"/>
  <c r="L191" i="25"/>
  <c r="L192" i="25"/>
  <c r="L193" i="25"/>
  <c r="L194" i="25"/>
  <c r="L195" i="25"/>
  <c r="L196" i="25"/>
  <c r="L197" i="25"/>
  <c r="L198" i="25"/>
  <c r="L199" i="25"/>
  <c r="L200" i="25"/>
  <c r="L201" i="25"/>
  <c r="L202" i="25"/>
  <c r="L203" i="25"/>
  <c r="L204" i="25"/>
  <c r="L205" i="25"/>
  <c r="L206" i="25"/>
  <c r="L207" i="25"/>
  <c r="L208" i="25"/>
  <c r="L209" i="25"/>
  <c r="L210" i="25"/>
  <c r="L211" i="25"/>
  <c r="L212" i="25"/>
  <c r="L213" i="25"/>
  <c r="L214" i="25"/>
  <c r="L215" i="25"/>
  <c r="L216" i="25"/>
  <c r="L217" i="25"/>
  <c r="L218" i="25"/>
  <c r="L219" i="25"/>
  <c r="L220" i="25"/>
  <c r="L221" i="25"/>
  <c r="L222" i="25"/>
  <c r="L223" i="25"/>
  <c r="L224" i="25"/>
  <c r="L225" i="25"/>
  <c r="L226" i="25"/>
  <c r="L227" i="25"/>
  <c r="L228" i="25"/>
  <c r="L229" i="25"/>
  <c r="L230" i="25"/>
  <c r="L231" i="25"/>
  <c r="L232" i="25"/>
  <c r="L233" i="25"/>
  <c r="L234" i="25"/>
  <c r="L235" i="25"/>
  <c r="L236" i="25"/>
  <c r="L237" i="25"/>
  <c r="L238" i="25"/>
  <c r="L239" i="25"/>
  <c r="L240" i="25"/>
  <c r="L241" i="25"/>
  <c r="L242" i="25"/>
  <c r="L243" i="25"/>
  <c r="L244" i="25"/>
  <c r="L245" i="25"/>
  <c r="L246" i="25"/>
  <c r="L247" i="25"/>
  <c r="L248" i="25"/>
  <c r="L249" i="25"/>
  <c r="L250" i="25"/>
  <c r="L251" i="25"/>
  <c r="L252" i="25"/>
  <c r="L253" i="25"/>
  <c r="L254" i="25"/>
  <c r="L255" i="25"/>
  <c r="L256" i="25"/>
  <c r="L257" i="25"/>
  <c r="L258" i="25"/>
  <c r="L259" i="25"/>
  <c r="L260" i="25"/>
  <c r="L261" i="25"/>
  <c r="L262" i="25"/>
  <c r="L263" i="25"/>
  <c r="L264" i="25"/>
  <c r="L265" i="25"/>
  <c r="L266" i="25"/>
  <c r="L267" i="25"/>
  <c r="L268" i="25"/>
  <c r="L269" i="25"/>
  <c r="L270" i="25"/>
  <c r="L271" i="25"/>
  <c r="L272" i="25"/>
  <c r="L273" i="25"/>
  <c r="L274" i="25"/>
  <c r="L275" i="25"/>
  <c r="L276" i="25"/>
  <c r="L277" i="25"/>
  <c r="L278" i="25"/>
  <c r="L279" i="25"/>
  <c r="L280" i="25"/>
  <c r="L281" i="25"/>
  <c r="L282" i="25"/>
  <c r="L283" i="25"/>
  <c r="L284" i="25"/>
  <c r="L285" i="25"/>
  <c r="L286" i="25"/>
  <c r="L287" i="25"/>
  <c r="L288" i="25"/>
  <c r="L289" i="25"/>
  <c r="L290" i="25"/>
  <c r="L291" i="25"/>
  <c r="L292" i="25"/>
  <c r="L293" i="25"/>
  <c r="L294" i="25"/>
  <c r="L295" i="25"/>
  <c r="L296" i="25"/>
  <c r="L297" i="25"/>
  <c r="L298" i="25"/>
  <c r="L299" i="25"/>
  <c r="L300" i="25"/>
  <c r="L301" i="25"/>
  <c r="L302" i="25"/>
  <c r="L303" i="25"/>
  <c r="L304" i="25"/>
  <c r="L305" i="25"/>
  <c r="L306" i="25"/>
  <c r="L307" i="25"/>
  <c r="L308" i="25"/>
  <c r="L309" i="25"/>
  <c r="L310" i="25"/>
  <c r="L311" i="25"/>
  <c r="L312" i="25"/>
  <c r="L313" i="25"/>
  <c r="L314" i="25"/>
  <c r="L315" i="25"/>
  <c r="L316" i="25"/>
  <c r="L317" i="25"/>
  <c r="L318" i="25"/>
  <c r="L319" i="25"/>
  <c r="L320" i="25"/>
  <c r="L321" i="25"/>
  <c r="L322" i="25"/>
  <c r="L323" i="25"/>
  <c r="L324" i="25"/>
  <c r="L325" i="25"/>
  <c r="L326" i="25"/>
  <c r="L327" i="25"/>
  <c r="L328" i="25"/>
  <c r="L329" i="25"/>
  <c r="L330" i="25"/>
  <c r="L331" i="25"/>
  <c r="L332" i="25"/>
  <c r="L333" i="25"/>
  <c r="L334" i="25"/>
  <c r="L335" i="25"/>
  <c r="L336" i="25"/>
  <c r="L337" i="25"/>
  <c r="L338" i="25"/>
  <c r="L339" i="25"/>
  <c r="L340" i="25"/>
  <c r="L341" i="25"/>
  <c r="L342" i="25"/>
  <c r="L343" i="25"/>
  <c r="L344" i="25"/>
  <c r="L345" i="25"/>
  <c r="L346" i="25"/>
  <c r="L347" i="25"/>
  <c r="L348" i="25"/>
  <c r="L349" i="25"/>
  <c r="L350" i="25"/>
  <c r="L351" i="25"/>
  <c r="L352" i="25"/>
  <c r="L353" i="25"/>
  <c r="L354" i="25"/>
  <c r="L355" i="25"/>
  <c r="L356" i="25"/>
  <c r="L357" i="25"/>
  <c r="L358" i="25"/>
  <c r="L359" i="25"/>
  <c r="L360" i="25"/>
  <c r="L361" i="25"/>
  <c r="L362" i="25"/>
  <c r="L363" i="25"/>
  <c r="L364" i="25"/>
  <c r="L365" i="25"/>
  <c r="L366" i="25"/>
  <c r="L367" i="25"/>
  <c r="L368" i="25"/>
  <c r="L369" i="25"/>
  <c r="L370" i="25"/>
  <c r="L371" i="25"/>
  <c r="L372" i="25"/>
  <c r="L373" i="25"/>
  <c r="L374" i="25"/>
  <c r="L375" i="25"/>
  <c r="L376" i="25"/>
  <c r="L377" i="25"/>
  <c r="L378" i="25"/>
  <c r="L379" i="25"/>
  <c r="L380" i="25"/>
  <c r="L381" i="25"/>
  <c r="L382" i="25"/>
  <c r="L383" i="25"/>
  <c r="L384" i="25"/>
  <c r="L385" i="25"/>
  <c r="L386" i="25"/>
  <c r="L387" i="25"/>
  <c r="L388" i="25"/>
  <c r="L389" i="25"/>
  <c r="L390" i="25"/>
  <c r="L391" i="25"/>
  <c r="L392" i="25"/>
  <c r="L393" i="25"/>
  <c r="L394" i="25"/>
  <c r="L395" i="25"/>
  <c r="L396" i="25"/>
  <c r="L397" i="25"/>
  <c r="L398" i="25"/>
  <c r="L399" i="25"/>
  <c r="L400" i="25"/>
  <c r="L401" i="25"/>
  <c r="L402" i="25"/>
  <c r="L403" i="25"/>
  <c r="L404" i="25"/>
  <c r="L405" i="25"/>
  <c r="L406" i="25"/>
  <c r="L407" i="25"/>
  <c r="L408" i="25"/>
  <c r="L409" i="25"/>
  <c r="L410" i="25"/>
  <c r="L411" i="25"/>
  <c r="L412" i="25"/>
  <c r="L413" i="25"/>
  <c r="L414" i="25"/>
  <c r="L415" i="25"/>
  <c r="L416" i="25"/>
  <c r="L417" i="25"/>
  <c r="L418" i="25"/>
  <c r="L419" i="25"/>
  <c r="L420" i="25"/>
  <c r="L421" i="25"/>
  <c r="L422" i="25"/>
  <c r="L423" i="25"/>
  <c r="L424" i="25"/>
  <c r="L425" i="25"/>
  <c r="L426" i="25"/>
  <c r="L427" i="25"/>
  <c r="L428" i="25"/>
  <c r="L429" i="25"/>
  <c r="L430" i="25"/>
  <c r="L431" i="25"/>
  <c r="L432" i="25"/>
  <c r="L433" i="25"/>
  <c r="L434" i="25"/>
  <c r="L435" i="25"/>
  <c r="L436" i="25"/>
  <c r="L437" i="25"/>
  <c r="L438" i="25"/>
  <c r="L439" i="25"/>
  <c r="L440" i="25"/>
  <c r="L441" i="25"/>
  <c r="L442" i="25"/>
  <c r="L443" i="25"/>
  <c r="L444" i="25"/>
  <c r="L445" i="25"/>
  <c r="L446" i="25"/>
  <c r="L447" i="25"/>
  <c r="L448" i="25"/>
  <c r="L449" i="25"/>
  <c r="L450" i="25"/>
  <c r="L451" i="25"/>
  <c r="L452" i="25"/>
  <c r="L453" i="25"/>
  <c r="L454" i="25"/>
  <c r="L455" i="25"/>
  <c r="L456" i="25"/>
  <c r="L457" i="25"/>
  <c r="L458" i="25"/>
  <c r="L459" i="25"/>
  <c r="L460" i="25"/>
  <c r="L461" i="25"/>
  <c r="L462" i="25"/>
  <c r="L463" i="25"/>
  <c r="L464" i="25"/>
  <c r="L465" i="25"/>
  <c r="L466" i="25"/>
  <c r="L467" i="25"/>
  <c r="L468" i="25"/>
  <c r="L469" i="25"/>
  <c r="L470" i="25"/>
  <c r="L471" i="25"/>
  <c r="L472" i="25"/>
  <c r="L73" i="25"/>
  <c r="K73" i="25"/>
  <c r="I74" i="25"/>
  <c r="I75" i="25"/>
  <c r="I76" i="25"/>
  <c r="I77" i="25"/>
  <c r="I78" i="25"/>
  <c r="I79" i="25"/>
  <c r="I80" i="25"/>
  <c r="I81" i="25"/>
  <c r="I82" i="25"/>
  <c r="I83" i="25"/>
  <c r="I84" i="25"/>
  <c r="I85" i="25"/>
  <c r="I86" i="25"/>
  <c r="I87" i="25"/>
  <c r="I88" i="25"/>
  <c r="I89" i="25"/>
  <c r="I90" i="25"/>
  <c r="I91" i="25"/>
  <c r="I92" i="25"/>
  <c r="I93" i="25"/>
  <c r="I94" i="25"/>
  <c r="I95" i="25"/>
  <c r="I96" i="25"/>
  <c r="I97" i="25"/>
  <c r="I98" i="25"/>
  <c r="I99" i="25"/>
  <c r="I100" i="25"/>
  <c r="I101" i="25"/>
  <c r="I102" i="25"/>
  <c r="I103" i="25"/>
  <c r="I104" i="25"/>
  <c r="I105" i="25"/>
  <c r="I106" i="25"/>
  <c r="I107" i="25"/>
  <c r="I108" i="25"/>
  <c r="I109" i="25"/>
  <c r="I110" i="25"/>
  <c r="I111" i="25"/>
  <c r="I112" i="25"/>
  <c r="I113" i="25"/>
  <c r="I114" i="25"/>
  <c r="I115" i="25"/>
  <c r="I116" i="25"/>
  <c r="I117" i="25"/>
  <c r="I118" i="25"/>
  <c r="I119" i="25"/>
  <c r="I120" i="25"/>
  <c r="I121" i="25"/>
  <c r="I122" i="25"/>
  <c r="I123" i="25"/>
  <c r="I124" i="25"/>
  <c r="I125" i="25"/>
  <c r="I126" i="25"/>
  <c r="I127" i="25"/>
  <c r="I128" i="25"/>
  <c r="I129" i="25"/>
  <c r="I130" i="25"/>
  <c r="I131" i="25"/>
  <c r="I132" i="25"/>
  <c r="I133" i="25"/>
  <c r="I134" i="25"/>
  <c r="I135" i="25"/>
  <c r="I136" i="25"/>
  <c r="I137" i="25"/>
  <c r="I138" i="25"/>
  <c r="I139" i="25"/>
  <c r="I140" i="25"/>
  <c r="I141" i="25"/>
  <c r="I142" i="25"/>
  <c r="I143" i="25"/>
  <c r="I144" i="25"/>
  <c r="I145" i="25"/>
  <c r="I146" i="25"/>
  <c r="I147" i="25"/>
  <c r="I148" i="25"/>
  <c r="I149" i="25"/>
  <c r="I150" i="25"/>
  <c r="I151" i="25"/>
  <c r="I152" i="25"/>
  <c r="I153" i="25"/>
  <c r="I154" i="25"/>
  <c r="I155" i="25"/>
  <c r="I156" i="25"/>
  <c r="I157" i="25"/>
  <c r="I158" i="25"/>
  <c r="I159" i="25"/>
  <c r="I160" i="25"/>
  <c r="I161" i="25"/>
  <c r="I162" i="25"/>
  <c r="I163" i="25"/>
  <c r="I164" i="25"/>
  <c r="I165" i="25"/>
  <c r="I166" i="25"/>
  <c r="I167" i="25"/>
  <c r="I168" i="25"/>
  <c r="I169" i="25"/>
  <c r="I170" i="25"/>
  <c r="I171" i="25"/>
  <c r="I172" i="25"/>
  <c r="I173" i="25"/>
  <c r="I174" i="25"/>
  <c r="I175" i="25"/>
  <c r="I176" i="25"/>
  <c r="I177" i="25"/>
  <c r="I178" i="25"/>
  <c r="I179" i="25"/>
  <c r="I180" i="25"/>
  <c r="I181" i="25"/>
  <c r="I182" i="25"/>
  <c r="I183" i="25"/>
  <c r="I184" i="25"/>
  <c r="I185" i="25"/>
  <c r="I186" i="25"/>
  <c r="I187" i="25"/>
  <c r="I188" i="25"/>
  <c r="I189" i="25"/>
  <c r="I190" i="25"/>
  <c r="I191" i="25"/>
  <c r="I192" i="25"/>
  <c r="I193" i="25"/>
  <c r="I194" i="25"/>
  <c r="I195" i="25"/>
  <c r="I196" i="25"/>
  <c r="I197" i="25"/>
  <c r="I198" i="25"/>
  <c r="I199" i="25"/>
  <c r="I200" i="25"/>
  <c r="I201" i="25"/>
  <c r="I202" i="25"/>
  <c r="I203" i="25"/>
  <c r="I204" i="25"/>
  <c r="I205" i="25"/>
  <c r="I206" i="25"/>
  <c r="I207" i="25"/>
  <c r="I208" i="25"/>
  <c r="I209" i="25"/>
  <c r="I210" i="25"/>
  <c r="I211" i="25"/>
  <c r="I212" i="25"/>
  <c r="I213" i="25"/>
  <c r="I214" i="25"/>
  <c r="I215" i="25"/>
  <c r="I216" i="25"/>
  <c r="I217" i="25"/>
  <c r="I218" i="25"/>
  <c r="I219" i="25"/>
  <c r="I220" i="25"/>
  <c r="I221" i="25"/>
  <c r="I222" i="25"/>
  <c r="I223" i="25"/>
  <c r="I224" i="25"/>
  <c r="I225" i="25"/>
  <c r="I226" i="25"/>
  <c r="I227" i="25"/>
  <c r="I228" i="25"/>
  <c r="I229" i="25"/>
  <c r="I230" i="25"/>
  <c r="I231" i="25"/>
  <c r="I232" i="25"/>
  <c r="I233" i="25"/>
  <c r="I234" i="25"/>
  <c r="I235" i="25"/>
  <c r="I236" i="25"/>
  <c r="I237" i="25"/>
  <c r="I238" i="25"/>
  <c r="I239" i="25"/>
  <c r="I240" i="25"/>
  <c r="I241" i="25"/>
  <c r="I242" i="25"/>
  <c r="I243" i="25"/>
  <c r="I244" i="25"/>
  <c r="I245" i="25"/>
  <c r="I246" i="25"/>
  <c r="I247" i="25"/>
  <c r="I248" i="25"/>
  <c r="I249" i="25"/>
  <c r="I250" i="25"/>
  <c r="I251" i="25"/>
  <c r="I252" i="25"/>
  <c r="I253" i="25"/>
  <c r="I254" i="25"/>
  <c r="I255" i="25"/>
  <c r="I256" i="25"/>
  <c r="I257" i="25"/>
  <c r="I258" i="25"/>
  <c r="I259" i="25"/>
  <c r="I260" i="25"/>
  <c r="I261" i="25"/>
  <c r="I262" i="25"/>
  <c r="I263" i="25"/>
  <c r="I264" i="25"/>
  <c r="I265" i="25"/>
  <c r="I266" i="25"/>
  <c r="I267" i="25"/>
  <c r="I268" i="25"/>
  <c r="I269" i="25"/>
  <c r="I270" i="25"/>
  <c r="I271" i="25"/>
  <c r="I272" i="25"/>
  <c r="I273" i="25"/>
  <c r="I274" i="25"/>
  <c r="I275" i="25"/>
  <c r="I276" i="25"/>
  <c r="I277" i="25"/>
  <c r="I278" i="25"/>
  <c r="I279" i="25"/>
  <c r="I280" i="25"/>
  <c r="I281" i="25"/>
  <c r="I282" i="25"/>
  <c r="I283" i="25"/>
  <c r="I284" i="25"/>
  <c r="I285" i="25"/>
  <c r="I286" i="25"/>
  <c r="I287" i="25"/>
  <c r="I288" i="25"/>
  <c r="I289" i="25"/>
  <c r="I290" i="25"/>
  <c r="I291" i="25"/>
  <c r="I292" i="25"/>
  <c r="I293" i="25"/>
  <c r="I294" i="25"/>
  <c r="I295" i="25"/>
  <c r="I296" i="25"/>
  <c r="I297" i="25"/>
  <c r="I298" i="25"/>
  <c r="I299" i="25"/>
  <c r="I300" i="25"/>
  <c r="I301" i="25"/>
  <c r="I302" i="25"/>
  <c r="I303" i="25"/>
  <c r="I304" i="25"/>
  <c r="I305" i="25"/>
  <c r="I306" i="25"/>
  <c r="I307" i="25"/>
  <c r="I308" i="25"/>
  <c r="I309" i="25"/>
  <c r="I310" i="25"/>
  <c r="I311" i="25"/>
  <c r="I312" i="25"/>
  <c r="I313" i="25"/>
  <c r="I314" i="25"/>
  <c r="I315" i="25"/>
  <c r="I316" i="25"/>
  <c r="I317" i="25"/>
  <c r="I318" i="25"/>
  <c r="I319" i="25"/>
  <c r="I320" i="25"/>
  <c r="I321" i="25"/>
  <c r="I322" i="25"/>
  <c r="I323" i="25"/>
  <c r="I324" i="25"/>
  <c r="I325" i="25"/>
  <c r="I326" i="25"/>
  <c r="I327" i="25"/>
  <c r="I328" i="25"/>
  <c r="I329" i="25"/>
  <c r="I330" i="25"/>
  <c r="I331" i="25"/>
  <c r="I332" i="25"/>
  <c r="I333" i="25"/>
  <c r="I334" i="25"/>
  <c r="I335" i="25"/>
  <c r="I336" i="25"/>
  <c r="I337" i="25"/>
  <c r="I338" i="25"/>
  <c r="I339" i="25"/>
  <c r="I340" i="25"/>
  <c r="I341" i="25"/>
  <c r="I342" i="25"/>
  <c r="I343" i="25"/>
  <c r="I344" i="25"/>
  <c r="I345" i="25"/>
  <c r="I346" i="25"/>
  <c r="I347" i="25"/>
  <c r="I348" i="25"/>
  <c r="I349" i="25"/>
  <c r="I350" i="25"/>
  <c r="I351" i="25"/>
  <c r="I352" i="25"/>
  <c r="I353" i="25"/>
  <c r="I354" i="25"/>
  <c r="I355" i="25"/>
  <c r="I356" i="25"/>
  <c r="I357" i="25"/>
  <c r="I358" i="25"/>
  <c r="I359" i="25"/>
  <c r="I360" i="25"/>
  <c r="I361" i="25"/>
  <c r="I362" i="25"/>
  <c r="I363" i="25"/>
  <c r="I364" i="25"/>
  <c r="I365" i="25"/>
  <c r="I366" i="25"/>
  <c r="I367" i="25"/>
  <c r="I368" i="25"/>
  <c r="I369" i="25"/>
  <c r="I370" i="25"/>
  <c r="I371" i="25"/>
  <c r="I372" i="25"/>
  <c r="I373" i="25"/>
  <c r="I374" i="25"/>
  <c r="I375" i="25"/>
  <c r="I376" i="25"/>
  <c r="I377" i="25"/>
  <c r="I378" i="25"/>
  <c r="I379" i="25"/>
  <c r="I380" i="25"/>
  <c r="I381" i="25"/>
  <c r="I382" i="25"/>
  <c r="I383" i="25"/>
  <c r="I384" i="25"/>
  <c r="I385" i="25"/>
  <c r="I386" i="25"/>
  <c r="I387" i="25"/>
  <c r="I388" i="25"/>
  <c r="I389" i="25"/>
  <c r="I390" i="25"/>
  <c r="I391" i="25"/>
  <c r="I392" i="25"/>
  <c r="I393" i="25"/>
  <c r="I394" i="25"/>
  <c r="I395" i="25"/>
  <c r="I396" i="25"/>
  <c r="I397" i="25"/>
  <c r="I398" i="25"/>
  <c r="I399" i="25"/>
  <c r="I400" i="25"/>
  <c r="I401" i="25"/>
  <c r="I402" i="25"/>
  <c r="I403" i="25"/>
  <c r="I404" i="25"/>
  <c r="I405" i="25"/>
  <c r="I406" i="25"/>
  <c r="I407" i="25"/>
  <c r="I408" i="25"/>
  <c r="I409" i="25"/>
  <c r="I410" i="25"/>
  <c r="I411" i="25"/>
  <c r="I412" i="25"/>
  <c r="I413" i="25"/>
  <c r="I414" i="25"/>
  <c r="I415" i="25"/>
  <c r="I416" i="25"/>
  <c r="I417" i="25"/>
  <c r="I418" i="25"/>
  <c r="I419" i="25"/>
  <c r="I420" i="25"/>
  <c r="I421" i="25"/>
  <c r="I422" i="25"/>
  <c r="I423" i="25"/>
  <c r="I424" i="25"/>
  <c r="I425" i="25"/>
  <c r="I426" i="25"/>
  <c r="I427" i="25"/>
  <c r="I428" i="25"/>
  <c r="I429" i="25"/>
  <c r="I430" i="25"/>
  <c r="I431" i="25"/>
  <c r="I432" i="25"/>
  <c r="I433" i="25"/>
  <c r="I434" i="25"/>
  <c r="I435" i="25"/>
  <c r="I436" i="25"/>
  <c r="I437" i="25"/>
  <c r="I438" i="25"/>
  <c r="I439" i="25"/>
  <c r="I440" i="25"/>
  <c r="I441" i="25"/>
  <c r="I442" i="25"/>
  <c r="I443" i="25"/>
  <c r="I444" i="25"/>
  <c r="I445" i="25"/>
  <c r="I446" i="25"/>
  <c r="I447" i="25"/>
  <c r="I448" i="25"/>
  <c r="I449" i="25"/>
  <c r="I450" i="25"/>
  <c r="I451" i="25"/>
  <c r="I452" i="25"/>
  <c r="I453" i="25"/>
  <c r="I454" i="25"/>
  <c r="I455" i="25"/>
  <c r="I456" i="25"/>
  <c r="I457" i="25"/>
  <c r="I458" i="25"/>
  <c r="I459" i="25"/>
  <c r="I460" i="25"/>
  <c r="I461" i="25"/>
  <c r="I462" i="25"/>
  <c r="I463" i="25"/>
  <c r="I464" i="25"/>
  <c r="I465" i="25"/>
  <c r="I466" i="25"/>
  <c r="I467" i="25"/>
  <c r="I468" i="25"/>
  <c r="I469" i="25"/>
  <c r="I470" i="25"/>
  <c r="I471" i="25"/>
  <c r="I472" i="25"/>
  <c r="I73" i="25"/>
  <c r="G73" i="25"/>
  <c r="F74" i="25"/>
  <c r="F75" i="25"/>
  <c r="F76" i="25"/>
  <c r="F77" i="25"/>
  <c r="F78" i="25"/>
  <c r="F79" i="25"/>
  <c r="F80" i="25"/>
  <c r="F81" i="25"/>
  <c r="F82" i="25"/>
  <c r="F83" i="25"/>
  <c r="F84" i="25"/>
  <c r="F85" i="25"/>
  <c r="F86" i="25"/>
  <c r="F87" i="25"/>
  <c r="F88" i="25"/>
  <c r="F89" i="25"/>
  <c r="F90" i="25"/>
  <c r="F91" i="25"/>
  <c r="F92" i="25"/>
  <c r="F93" i="25"/>
  <c r="F94" i="25"/>
  <c r="F95" i="25"/>
  <c r="F96" i="25"/>
  <c r="F97" i="25"/>
  <c r="F98" i="25"/>
  <c r="F99" i="25"/>
  <c r="F100" i="25"/>
  <c r="F101" i="25"/>
  <c r="F102" i="25"/>
  <c r="F103" i="25"/>
  <c r="F104" i="25"/>
  <c r="F105" i="25"/>
  <c r="F106" i="25"/>
  <c r="F107" i="25"/>
  <c r="F108" i="25"/>
  <c r="F109" i="25"/>
  <c r="F110" i="25"/>
  <c r="F111" i="25"/>
  <c r="F112" i="25"/>
  <c r="F113" i="25"/>
  <c r="F114" i="25"/>
  <c r="F115" i="25"/>
  <c r="F116" i="25"/>
  <c r="F117" i="25"/>
  <c r="F118" i="25"/>
  <c r="F119" i="25"/>
  <c r="F120" i="25"/>
  <c r="F121" i="25"/>
  <c r="F122" i="25"/>
  <c r="F123" i="25"/>
  <c r="F124" i="25"/>
  <c r="F125" i="25"/>
  <c r="F126" i="25"/>
  <c r="F127" i="25"/>
  <c r="F128" i="25"/>
  <c r="F129" i="25"/>
  <c r="F130" i="25"/>
  <c r="F131" i="25"/>
  <c r="F132" i="25"/>
  <c r="F133" i="25"/>
  <c r="F134" i="25"/>
  <c r="F135" i="25"/>
  <c r="F136" i="25"/>
  <c r="F137" i="25"/>
  <c r="F138" i="25"/>
  <c r="F139" i="25"/>
  <c r="F140" i="25"/>
  <c r="F141" i="25"/>
  <c r="F142" i="25"/>
  <c r="F143" i="25"/>
  <c r="F144" i="25"/>
  <c r="F145" i="25"/>
  <c r="F146" i="25"/>
  <c r="F147" i="25"/>
  <c r="F148" i="25"/>
  <c r="F149" i="25"/>
  <c r="F150" i="25"/>
  <c r="F151" i="25"/>
  <c r="F152" i="25"/>
  <c r="F153" i="25"/>
  <c r="F154" i="25"/>
  <c r="F155" i="25"/>
  <c r="F156" i="25"/>
  <c r="F157" i="25"/>
  <c r="F158" i="25"/>
  <c r="F159" i="25"/>
  <c r="F160" i="25"/>
  <c r="F161" i="25"/>
  <c r="F162" i="25"/>
  <c r="F163" i="25"/>
  <c r="F164" i="25"/>
  <c r="F165" i="25"/>
  <c r="F166" i="25"/>
  <c r="F167" i="25"/>
  <c r="F168" i="25"/>
  <c r="F169" i="25"/>
  <c r="F170" i="25"/>
  <c r="F171" i="25"/>
  <c r="F172" i="25"/>
  <c r="F173" i="25"/>
  <c r="F174" i="25"/>
  <c r="F175" i="25"/>
  <c r="F176" i="25"/>
  <c r="F177" i="25"/>
  <c r="F178" i="25"/>
  <c r="F179" i="25"/>
  <c r="F180" i="25"/>
  <c r="F181" i="25"/>
  <c r="F182" i="25"/>
  <c r="F183" i="25"/>
  <c r="F184" i="25"/>
  <c r="F185" i="25"/>
  <c r="F186" i="25"/>
  <c r="F187" i="25"/>
  <c r="F188" i="25"/>
  <c r="F189" i="25"/>
  <c r="F190" i="25"/>
  <c r="F191" i="25"/>
  <c r="F192" i="25"/>
  <c r="F193" i="25"/>
  <c r="F194" i="25"/>
  <c r="F195" i="25"/>
  <c r="F196" i="25"/>
  <c r="F197" i="25"/>
  <c r="F198" i="25"/>
  <c r="F199" i="25"/>
  <c r="F200" i="25"/>
  <c r="F201" i="25"/>
  <c r="F202" i="25"/>
  <c r="F203" i="25"/>
  <c r="F204" i="25"/>
  <c r="F205" i="25"/>
  <c r="F206" i="25"/>
  <c r="F207" i="25"/>
  <c r="F208" i="25"/>
  <c r="F209" i="25"/>
  <c r="F210" i="25"/>
  <c r="F211" i="25"/>
  <c r="F212" i="25"/>
  <c r="F213" i="25"/>
  <c r="F214" i="25"/>
  <c r="F215" i="25"/>
  <c r="F216" i="25"/>
  <c r="F217" i="25"/>
  <c r="F218" i="25"/>
  <c r="F219" i="25"/>
  <c r="F220" i="25"/>
  <c r="F221" i="25"/>
  <c r="F222" i="25"/>
  <c r="F223" i="25"/>
  <c r="F224" i="25"/>
  <c r="F225" i="25"/>
  <c r="F226" i="25"/>
  <c r="F227" i="25"/>
  <c r="F228" i="25"/>
  <c r="F229" i="25"/>
  <c r="F230" i="25"/>
  <c r="F231" i="25"/>
  <c r="F232" i="25"/>
  <c r="F233" i="25"/>
  <c r="F234" i="25"/>
  <c r="F235" i="25"/>
  <c r="F236" i="25"/>
  <c r="F237" i="25"/>
  <c r="F238" i="25"/>
  <c r="F239" i="25"/>
  <c r="F240" i="25"/>
  <c r="F241" i="25"/>
  <c r="F242" i="25"/>
  <c r="F243" i="25"/>
  <c r="F244" i="25"/>
  <c r="F245" i="25"/>
  <c r="F246" i="25"/>
  <c r="F247" i="25"/>
  <c r="F248" i="25"/>
  <c r="F249" i="25"/>
  <c r="F250" i="25"/>
  <c r="F251" i="25"/>
  <c r="F252" i="25"/>
  <c r="F253" i="25"/>
  <c r="F254" i="25"/>
  <c r="F255" i="25"/>
  <c r="F256" i="25"/>
  <c r="F257" i="25"/>
  <c r="F258" i="25"/>
  <c r="F259" i="25"/>
  <c r="F260" i="25"/>
  <c r="F261" i="25"/>
  <c r="F262" i="25"/>
  <c r="F263" i="25"/>
  <c r="F264" i="25"/>
  <c r="F265" i="25"/>
  <c r="F266" i="25"/>
  <c r="F267" i="25"/>
  <c r="F268" i="25"/>
  <c r="F269" i="25"/>
  <c r="F270" i="25"/>
  <c r="F271" i="25"/>
  <c r="F272" i="25"/>
  <c r="F273" i="25"/>
  <c r="F274" i="25"/>
  <c r="F275" i="25"/>
  <c r="F276" i="25"/>
  <c r="F277" i="25"/>
  <c r="F278" i="25"/>
  <c r="F279" i="25"/>
  <c r="F280" i="25"/>
  <c r="F281" i="25"/>
  <c r="F282" i="25"/>
  <c r="F283" i="25"/>
  <c r="F284" i="25"/>
  <c r="F285" i="25"/>
  <c r="F286" i="25"/>
  <c r="F287" i="25"/>
  <c r="F288" i="25"/>
  <c r="F289" i="25"/>
  <c r="F290" i="25"/>
  <c r="F291" i="25"/>
  <c r="F292" i="25"/>
  <c r="F293" i="25"/>
  <c r="F294" i="25"/>
  <c r="F295" i="25"/>
  <c r="F296" i="25"/>
  <c r="F297" i="25"/>
  <c r="F298" i="25"/>
  <c r="F299" i="25"/>
  <c r="F300" i="25"/>
  <c r="F301" i="25"/>
  <c r="F302" i="25"/>
  <c r="F303" i="25"/>
  <c r="F304" i="25"/>
  <c r="F305" i="25"/>
  <c r="F306" i="25"/>
  <c r="F307" i="25"/>
  <c r="F308" i="25"/>
  <c r="F309" i="25"/>
  <c r="F310" i="25"/>
  <c r="F311" i="25"/>
  <c r="F312" i="25"/>
  <c r="F313" i="25"/>
  <c r="F314" i="25"/>
  <c r="F315" i="25"/>
  <c r="F316" i="25"/>
  <c r="F317" i="25"/>
  <c r="F318" i="25"/>
  <c r="F319" i="25"/>
  <c r="F320" i="25"/>
  <c r="F321" i="25"/>
  <c r="F322" i="25"/>
  <c r="F323" i="25"/>
  <c r="F324" i="25"/>
  <c r="F325" i="25"/>
  <c r="F326" i="25"/>
  <c r="F327" i="25"/>
  <c r="F328" i="25"/>
  <c r="F329" i="25"/>
  <c r="F330" i="25"/>
  <c r="F331" i="25"/>
  <c r="F332" i="25"/>
  <c r="F333" i="25"/>
  <c r="F334" i="25"/>
  <c r="F335" i="25"/>
  <c r="F336" i="25"/>
  <c r="F337" i="25"/>
  <c r="F338" i="25"/>
  <c r="F339" i="25"/>
  <c r="F340" i="25"/>
  <c r="F341" i="25"/>
  <c r="F342" i="25"/>
  <c r="F343" i="25"/>
  <c r="F344" i="25"/>
  <c r="F345" i="25"/>
  <c r="F346" i="25"/>
  <c r="F347" i="25"/>
  <c r="F348" i="25"/>
  <c r="F349" i="25"/>
  <c r="F350" i="25"/>
  <c r="F351" i="25"/>
  <c r="F352" i="25"/>
  <c r="F353" i="25"/>
  <c r="F354" i="25"/>
  <c r="F355" i="25"/>
  <c r="F356" i="25"/>
  <c r="F357" i="25"/>
  <c r="F358" i="25"/>
  <c r="F359" i="25"/>
  <c r="F360" i="25"/>
  <c r="F361" i="25"/>
  <c r="F362" i="25"/>
  <c r="F363" i="25"/>
  <c r="F364" i="25"/>
  <c r="F365" i="25"/>
  <c r="F366" i="25"/>
  <c r="F367" i="25"/>
  <c r="F368" i="25"/>
  <c r="F369" i="25"/>
  <c r="F370" i="25"/>
  <c r="F371" i="25"/>
  <c r="F372" i="25"/>
  <c r="F373" i="25"/>
  <c r="F374" i="25"/>
  <c r="F375" i="25"/>
  <c r="F376" i="25"/>
  <c r="F377" i="25"/>
  <c r="F378" i="25"/>
  <c r="F379" i="25"/>
  <c r="F380" i="25"/>
  <c r="F381" i="25"/>
  <c r="F382" i="25"/>
  <c r="F383" i="25"/>
  <c r="F384" i="25"/>
  <c r="F385" i="25"/>
  <c r="F386" i="25"/>
  <c r="F387" i="25"/>
  <c r="F388" i="25"/>
  <c r="F389" i="25"/>
  <c r="F390" i="25"/>
  <c r="F391" i="25"/>
  <c r="F392" i="25"/>
  <c r="F393" i="25"/>
  <c r="F394" i="25"/>
  <c r="F395" i="25"/>
  <c r="F396" i="25"/>
  <c r="F397" i="25"/>
  <c r="F398" i="25"/>
  <c r="F399" i="25"/>
  <c r="F400" i="25"/>
  <c r="F401" i="25"/>
  <c r="F402" i="25"/>
  <c r="F403" i="25"/>
  <c r="F404" i="25"/>
  <c r="F405" i="25"/>
  <c r="F406" i="25"/>
  <c r="F407" i="25"/>
  <c r="F408" i="25"/>
  <c r="F409" i="25"/>
  <c r="F410" i="25"/>
  <c r="F411" i="25"/>
  <c r="F412" i="25"/>
  <c r="F413" i="25"/>
  <c r="F414" i="25"/>
  <c r="F415" i="25"/>
  <c r="F416" i="25"/>
  <c r="F417" i="25"/>
  <c r="F418" i="25"/>
  <c r="F419" i="25"/>
  <c r="F420" i="25"/>
  <c r="F421" i="25"/>
  <c r="F422" i="25"/>
  <c r="F423" i="25"/>
  <c r="F424" i="25"/>
  <c r="F425" i="25"/>
  <c r="F426" i="25"/>
  <c r="F427" i="25"/>
  <c r="F428" i="25"/>
  <c r="F429" i="25"/>
  <c r="F430" i="25"/>
  <c r="F431" i="25"/>
  <c r="F432" i="25"/>
  <c r="F433" i="25"/>
  <c r="F434" i="25"/>
  <c r="F435" i="25"/>
  <c r="F436" i="25"/>
  <c r="F437" i="25"/>
  <c r="F438" i="25"/>
  <c r="F439" i="25"/>
  <c r="F440" i="25"/>
  <c r="F441" i="25"/>
  <c r="F442" i="25"/>
  <c r="F443" i="25"/>
  <c r="F444" i="25"/>
  <c r="F445" i="25"/>
  <c r="F446" i="25"/>
  <c r="F447" i="25"/>
  <c r="F448" i="25"/>
  <c r="F449" i="25"/>
  <c r="F450" i="25"/>
  <c r="F451" i="25"/>
  <c r="F452" i="25"/>
  <c r="F453" i="25"/>
  <c r="F454" i="25"/>
  <c r="F455" i="25"/>
  <c r="F456" i="25"/>
  <c r="F457" i="25"/>
  <c r="F458" i="25"/>
  <c r="F459" i="25"/>
  <c r="F460" i="25"/>
  <c r="F461" i="25"/>
  <c r="F462" i="25"/>
  <c r="F463" i="25"/>
  <c r="F464" i="25"/>
  <c r="F465" i="25"/>
  <c r="F466" i="25"/>
  <c r="F467" i="25"/>
  <c r="F468" i="25"/>
  <c r="F469" i="25"/>
  <c r="F470" i="25"/>
  <c r="F471" i="25"/>
  <c r="F472" i="25"/>
  <c r="F73" i="25"/>
  <c r="E74" i="25"/>
  <c r="BF74" i="19" s="1"/>
  <c r="E75" i="25"/>
  <c r="BF75" i="19" s="1"/>
  <c r="E76" i="25"/>
  <c r="BF76" i="19" s="1"/>
  <c r="E77" i="25"/>
  <c r="BF77" i="19" s="1"/>
  <c r="E78" i="25"/>
  <c r="BF78" i="19" s="1"/>
  <c r="E79" i="25"/>
  <c r="BF79" i="19" s="1"/>
  <c r="E80" i="25"/>
  <c r="BF80" i="19" s="1"/>
  <c r="E81" i="25"/>
  <c r="BF81" i="19" s="1"/>
  <c r="E82" i="25"/>
  <c r="BF82" i="19" s="1"/>
  <c r="E83" i="25"/>
  <c r="BF83" i="19" s="1"/>
  <c r="E84" i="25"/>
  <c r="BF84" i="19" s="1"/>
  <c r="E85" i="25"/>
  <c r="BF85" i="19" s="1"/>
  <c r="E86" i="25"/>
  <c r="BF86" i="19" s="1"/>
  <c r="E87" i="25"/>
  <c r="BF87" i="19" s="1"/>
  <c r="E88" i="25"/>
  <c r="BF88" i="19" s="1"/>
  <c r="E89" i="25"/>
  <c r="BF89" i="19" s="1"/>
  <c r="E90" i="25"/>
  <c r="BF90" i="19" s="1"/>
  <c r="E91" i="25"/>
  <c r="BF91" i="19" s="1"/>
  <c r="E92" i="25"/>
  <c r="BF92" i="19" s="1"/>
  <c r="E93" i="25"/>
  <c r="BF93" i="19" s="1"/>
  <c r="E94" i="25"/>
  <c r="BF94" i="19" s="1"/>
  <c r="E95" i="25"/>
  <c r="BF95" i="19" s="1"/>
  <c r="E96" i="25"/>
  <c r="BF96" i="19" s="1"/>
  <c r="E97" i="25"/>
  <c r="BF97" i="19" s="1"/>
  <c r="E98" i="25"/>
  <c r="BF98" i="19" s="1"/>
  <c r="E99" i="25"/>
  <c r="BF99" i="19" s="1"/>
  <c r="E100" i="25"/>
  <c r="E101" i="25"/>
  <c r="E102" i="25"/>
  <c r="E103" i="25"/>
  <c r="E104" i="25"/>
  <c r="E105" i="25"/>
  <c r="E106" i="25"/>
  <c r="E107" i="25"/>
  <c r="E108" i="25"/>
  <c r="E109" i="25"/>
  <c r="E110" i="25"/>
  <c r="E111" i="25"/>
  <c r="E112" i="25"/>
  <c r="E113" i="25"/>
  <c r="E114" i="25"/>
  <c r="E115" i="25"/>
  <c r="E116" i="25"/>
  <c r="E117" i="25"/>
  <c r="E118" i="25"/>
  <c r="E119" i="25"/>
  <c r="E120" i="25"/>
  <c r="E121" i="25"/>
  <c r="E122" i="25"/>
  <c r="E123" i="25"/>
  <c r="E124" i="25"/>
  <c r="E125" i="25"/>
  <c r="E126" i="25"/>
  <c r="E127" i="25"/>
  <c r="E128" i="25"/>
  <c r="E129" i="25"/>
  <c r="E130" i="25"/>
  <c r="E131" i="25"/>
  <c r="E132" i="25"/>
  <c r="E133" i="25"/>
  <c r="E134" i="25"/>
  <c r="E135" i="25"/>
  <c r="E136" i="25"/>
  <c r="E137" i="25"/>
  <c r="E138" i="25"/>
  <c r="E139" i="25"/>
  <c r="E140" i="25"/>
  <c r="E141" i="25"/>
  <c r="E142" i="25"/>
  <c r="E143" i="25"/>
  <c r="E144" i="25"/>
  <c r="E145" i="25"/>
  <c r="E146" i="25"/>
  <c r="E147" i="25"/>
  <c r="E148" i="25"/>
  <c r="E149" i="25"/>
  <c r="E150" i="25"/>
  <c r="E151" i="25"/>
  <c r="E152" i="25"/>
  <c r="E153" i="25"/>
  <c r="E154" i="25"/>
  <c r="E155" i="25"/>
  <c r="E156" i="25"/>
  <c r="E157" i="25"/>
  <c r="E158" i="25"/>
  <c r="E159" i="25"/>
  <c r="E160" i="25"/>
  <c r="E161" i="25"/>
  <c r="E162" i="25"/>
  <c r="E163" i="25"/>
  <c r="E164" i="25"/>
  <c r="E165" i="25"/>
  <c r="E166" i="25"/>
  <c r="E167" i="25"/>
  <c r="E168" i="25"/>
  <c r="E169" i="25"/>
  <c r="E170" i="25"/>
  <c r="E171" i="25"/>
  <c r="E172" i="25"/>
  <c r="E173" i="25"/>
  <c r="E174" i="25"/>
  <c r="E175" i="25"/>
  <c r="E176" i="25"/>
  <c r="E177" i="25"/>
  <c r="E178" i="25"/>
  <c r="E179" i="25"/>
  <c r="E180" i="25"/>
  <c r="E181" i="25"/>
  <c r="E182" i="25"/>
  <c r="E183" i="25"/>
  <c r="E184" i="25"/>
  <c r="E185" i="25"/>
  <c r="E186" i="25"/>
  <c r="E187" i="25"/>
  <c r="E188" i="25"/>
  <c r="E189" i="25"/>
  <c r="E190" i="25"/>
  <c r="E191" i="25"/>
  <c r="E192" i="25"/>
  <c r="E193" i="25"/>
  <c r="E194" i="25"/>
  <c r="E195" i="25"/>
  <c r="E196" i="25"/>
  <c r="E197" i="25"/>
  <c r="E198" i="25"/>
  <c r="E199" i="25"/>
  <c r="E200" i="25"/>
  <c r="E201" i="25"/>
  <c r="E202" i="25"/>
  <c r="E203" i="25"/>
  <c r="E204" i="25"/>
  <c r="E205" i="25"/>
  <c r="E206" i="25"/>
  <c r="E207" i="25"/>
  <c r="E208" i="25"/>
  <c r="E209" i="25"/>
  <c r="E210" i="25"/>
  <c r="E211" i="25"/>
  <c r="E212" i="25"/>
  <c r="E213" i="25"/>
  <c r="E214" i="25"/>
  <c r="E215" i="25"/>
  <c r="E216" i="25"/>
  <c r="E217" i="25"/>
  <c r="E218" i="25"/>
  <c r="E219" i="25"/>
  <c r="E220" i="25"/>
  <c r="E221" i="25"/>
  <c r="E222" i="25"/>
  <c r="E223" i="25"/>
  <c r="E224" i="25"/>
  <c r="E225" i="25"/>
  <c r="E226" i="25"/>
  <c r="E227" i="25"/>
  <c r="E228" i="25"/>
  <c r="E229" i="25"/>
  <c r="E230" i="25"/>
  <c r="E231" i="25"/>
  <c r="E232" i="25"/>
  <c r="E233" i="25"/>
  <c r="E234" i="25"/>
  <c r="E235" i="25"/>
  <c r="E236" i="25"/>
  <c r="E237" i="25"/>
  <c r="E238" i="25"/>
  <c r="E239" i="25"/>
  <c r="E240" i="25"/>
  <c r="E241" i="25"/>
  <c r="E242" i="25"/>
  <c r="E243" i="25"/>
  <c r="E244" i="25"/>
  <c r="E245" i="25"/>
  <c r="E246" i="25"/>
  <c r="E247" i="25"/>
  <c r="E248" i="25"/>
  <c r="E249" i="25"/>
  <c r="E250" i="25"/>
  <c r="E251" i="25"/>
  <c r="E252" i="25"/>
  <c r="E253" i="25"/>
  <c r="E254" i="25"/>
  <c r="E255" i="25"/>
  <c r="E256" i="25"/>
  <c r="E257" i="25"/>
  <c r="E258" i="25"/>
  <c r="E259" i="25"/>
  <c r="E260" i="25"/>
  <c r="E261" i="25"/>
  <c r="E262" i="25"/>
  <c r="E263" i="25"/>
  <c r="E264" i="25"/>
  <c r="E265" i="25"/>
  <c r="E266" i="25"/>
  <c r="E267" i="25"/>
  <c r="E268" i="25"/>
  <c r="E269" i="25"/>
  <c r="E270" i="25"/>
  <c r="E271" i="25"/>
  <c r="E272" i="25"/>
  <c r="E273" i="25"/>
  <c r="E274" i="25"/>
  <c r="E275" i="25"/>
  <c r="E276" i="25"/>
  <c r="E277" i="25"/>
  <c r="E278" i="25"/>
  <c r="E279" i="25"/>
  <c r="E280" i="25"/>
  <c r="E281" i="25"/>
  <c r="E282" i="25"/>
  <c r="E283" i="25"/>
  <c r="E284" i="25"/>
  <c r="E285" i="25"/>
  <c r="E286" i="25"/>
  <c r="E287" i="25"/>
  <c r="E288" i="25"/>
  <c r="E289" i="25"/>
  <c r="E290" i="25"/>
  <c r="E291" i="25"/>
  <c r="E292" i="25"/>
  <c r="E293" i="25"/>
  <c r="E294" i="25"/>
  <c r="E295" i="25"/>
  <c r="E296" i="25"/>
  <c r="E297" i="25"/>
  <c r="E298" i="25"/>
  <c r="E299" i="25"/>
  <c r="E300" i="25"/>
  <c r="E301" i="25"/>
  <c r="E302" i="25"/>
  <c r="E303" i="25"/>
  <c r="E304" i="25"/>
  <c r="E305" i="25"/>
  <c r="E306" i="25"/>
  <c r="E307" i="25"/>
  <c r="E308" i="25"/>
  <c r="E309" i="25"/>
  <c r="E310" i="25"/>
  <c r="E311" i="25"/>
  <c r="E312" i="25"/>
  <c r="E313" i="25"/>
  <c r="E314" i="25"/>
  <c r="E315" i="25"/>
  <c r="E316" i="25"/>
  <c r="E317" i="25"/>
  <c r="E318" i="25"/>
  <c r="E319" i="25"/>
  <c r="E320" i="25"/>
  <c r="E321" i="25"/>
  <c r="E322" i="25"/>
  <c r="E323" i="25"/>
  <c r="E324" i="25"/>
  <c r="E325" i="25"/>
  <c r="E326" i="25"/>
  <c r="E327" i="25"/>
  <c r="E328" i="25"/>
  <c r="E329" i="25"/>
  <c r="E330" i="25"/>
  <c r="E331" i="25"/>
  <c r="E332" i="25"/>
  <c r="E333" i="25"/>
  <c r="E334" i="25"/>
  <c r="E335" i="25"/>
  <c r="E336" i="25"/>
  <c r="E337" i="25"/>
  <c r="E338" i="25"/>
  <c r="E339" i="25"/>
  <c r="E340" i="25"/>
  <c r="E341" i="25"/>
  <c r="E342" i="25"/>
  <c r="E343" i="25"/>
  <c r="E344" i="25"/>
  <c r="E345" i="25"/>
  <c r="E346" i="25"/>
  <c r="E347" i="25"/>
  <c r="E348" i="25"/>
  <c r="E349" i="25"/>
  <c r="E350" i="25"/>
  <c r="E351" i="25"/>
  <c r="E352" i="25"/>
  <c r="E353" i="25"/>
  <c r="E354" i="25"/>
  <c r="E355" i="25"/>
  <c r="E356" i="25"/>
  <c r="E357" i="25"/>
  <c r="E358" i="25"/>
  <c r="E359" i="25"/>
  <c r="E360" i="25"/>
  <c r="E361" i="25"/>
  <c r="E362" i="25"/>
  <c r="E363" i="25"/>
  <c r="E364" i="25"/>
  <c r="E365" i="25"/>
  <c r="E366" i="25"/>
  <c r="E367" i="25"/>
  <c r="E368" i="25"/>
  <c r="E369" i="25"/>
  <c r="E370" i="25"/>
  <c r="E371" i="25"/>
  <c r="E372" i="25"/>
  <c r="E373" i="25"/>
  <c r="E374" i="25"/>
  <c r="E375" i="25"/>
  <c r="E376" i="25"/>
  <c r="E377" i="25"/>
  <c r="E378" i="25"/>
  <c r="E379" i="25"/>
  <c r="E380" i="25"/>
  <c r="E381" i="25"/>
  <c r="E382" i="25"/>
  <c r="E383" i="25"/>
  <c r="E384" i="25"/>
  <c r="E385" i="25"/>
  <c r="E386" i="25"/>
  <c r="E387" i="25"/>
  <c r="E388" i="25"/>
  <c r="E389" i="25"/>
  <c r="E390" i="25"/>
  <c r="E391" i="25"/>
  <c r="E392" i="25"/>
  <c r="E393" i="25"/>
  <c r="E394" i="25"/>
  <c r="E395" i="25"/>
  <c r="E396" i="25"/>
  <c r="E397" i="25"/>
  <c r="E398" i="25"/>
  <c r="E399" i="25"/>
  <c r="E400" i="25"/>
  <c r="E401" i="25"/>
  <c r="E402" i="25"/>
  <c r="E403" i="25"/>
  <c r="E404" i="25"/>
  <c r="E405" i="25"/>
  <c r="E406" i="25"/>
  <c r="E407" i="25"/>
  <c r="E408" i="25"/>
  <c r="E409" i="25"/>
  <c r="E410" i="25"/>
  <c r="E411" i="25"/>
  <c r="E412" i="25"/>
  <c r="E413" i="25"/>
  <c r="E414" i="25"/>
  <c r="E415" i="25"/>
  <c r="E416" i="25"/>
  <c r="E417" i="25"/>
  <c r="E418" i="25"/>
  <c r="E419" i="25"/>
  <c r="E420" i="25"/>
  <c r="E421" i="25"/>
  <c r="E422" i="25"/>
  <c r="E423" i="25"/>
  <c r="E424" i="25"/>
  <c r="E425" i="25"/>
  <c r="E426" i="25"/>
  <c r="E427" i="25"/>
  <c r="E428" i="25"/>
  <c r="E429" i="25"/>
  <c r="E430" i="25"/>
  <c r="E431" i="25"/>
  <c r="E432" i="25"/>
  <c r="E433" i="25"/>
  <c r="E434" i="25"/>
  <c r="E435" i="25"/>
  <c r="E436" i="25"/>
  <c r="E437" i="25"/>
  <c r="E438" i="25"/>
  <c r="E439" i="25"/>
  <c r="E440" i="25"/>
  <c r="E441" i="25"/>
  <c r="E442" i="25"/>
  <c r="E443" i="25"/>
  <c r="E444" i="25"/>
  <c r="E445" i="25"/>
  <c r="E446" i="25"/>
  <c r="E447" i="25"/>
  <c r="E448" i="25"/>
  <c r="E449" i="25"/>
  <c r="E450" i="25"/>
  <c r="E451" i="25"/>
  <c r="E452" i="25"/>
  <c r="E453" i="25"/>
  <c r="E454" i="25"/>
  <c r="E455" i="25"/>
  <c r="E456" i="25"/>
  <c r="E457" i="25"/>
  <c r="E458" i="25"/>
  <c r="E459" i="25"/>
  <c r="E460" i="25"/>
  <c r="E461" i="25"/>
  <c r="E462" i="25"/>
  <c r="E463" i="25"/>
  <c r="E464" i="25"/>
  <c r="E465" i="25"/>
  <c r="E466" i="25"/>
  <c r="E467" i="25"/>
  <c r="E468" i="25"/>
  <c r="E469" i="25"/>
  <c r="E470" i="25"/>
  <c r="E471" i="25"/>
  <c r="E472" i="25"/>
  <c r="D74" i="25"/>
  <c r="BO74" i="19" s="1"/>
  <c r="D75" i="25"/>
  <c r="BL75" i="25" s="1"/>
  <c r="D76" i="25"/>
  <c r="D77" i="25"/>
  <c r="D78" i="25"/>
  <c r="D79" i="25"/>
  <c r="D80" i="25"/>
  <c r="D81" i="25"/>
  <c r="D82" i="25"/>
  <c r="D83" i="25"/>
  <c r="D84" i="25"/>
  <c r="D85" i="25"/>
  <c r="D86" i="25"/>
  <c r="D87" i="25"/>
  <c r="D88" i="25"/>
  <c r="D89" i="25"/>
  <c r="D90" i="25"/>
  <c r="D91" i="25"/>
  <c r="D92" i="25"/>
  <c r="D93" i="25"/>
  <c r="D94" i="25"/>
  <c r="D95" i="25"/>
  <c r="D96" i="25"/>
  <c r="D97" i="25"/>
  <c r="D98" i="25"/>
  <c r="D99" i="25"/>
  <c r="D100" i="25"/>
  <c r="D101" i="25"/>
  <c r="D102" i="25"/>
  <c r="D103" i="25"/>
  <c r="D104" i="25"/>
  <c r="D105" i="25"/>
  <c r="D106" i="25"/>
  <c r="D107" i="25"/>
  <c r="D108" i="25"/>
  <c r="D109" i="25"/>
  <c r="D110" i="25"/>
  <c r="D111" i="25"/>
  <c r="D112" i="25"/>
  <c r="D113" i="25"/>
  <c r="D114" i="25"/>
  <c r="D115" i="25"/>
  <c r="D116" i="25"/>
  <c r="D117" i="25"/>
  <c r="D118" i="25"/>
  <c r="D119" i="25"/>
  <c r="D120" i="25"/>
  <c r="D121" i="25"/>
  <c r="D122" i="25"/>
  <c r="D123" i="25"/>
  <c r="D124" i="25"/>
  <c r="D125" i="25"/>
  <c r="D126" i="25"/>
  <c r="D127" i="25"/>
  <c r="D128" i="25"/>
  <c r="D129" i="25"/>
  <c r="D130" i="25"/>
  <c r="D131" i="25"/>
  <c r="D132" i="25"/>
  <c r="D133" i="25"/>
  <c r="D134" i="25"/>
  <c r="D135" i="25"/>
  <c r="D136" i="25"/>
  <c r="D137" i="25"/>
  <c r="D138" i="25"/>
  <c r="D139" i="25"/>
  <c r="D140" i="25"/>
  <c r="D141" i="25"/>
  <c r="D142" i="25"/>
  <c r="D143" i="25"/>
  <c r="D144" i="25"/>
  <c r="D145" i="25"/>
  <c r="D146" i="25"/>
  <c r="D147" i="25"/>
  <c r="D148" i="25"/>
  <c r="D149" i="25"/>
  <c r="D150" i="25"/>
  <c r="D151" i="25"/>
  <c r="D152" i="25"/>
  <c r="D153" i="25"/>
  <c r="D154" i="25"/>
  <c r="D155" i="25"/>
  <c r="D156" i="25"/>
  <c r="D157" i="25"/>
  <c r="D158" i="25"/>
  <c r="D159" i="25"/>
  <c r="D160" i="25"/>
  <c r="D161" i="25"/>
  <c r="D162" i="25"/>
  <c r="D163" i="25"/>
  <c r="D164" i="25"/>
  <c r="D165" i="25"/>
  <c r="D166" i="25"/>
  <c r="D167" i="25"/>
  <c r="D168" i="25"/>
  <c r="D169" i="25"/>
  <c r="D170" i="25"/>
  <c r="D171" i="25"/>
  <c r="D172" i="25"/>
  <c r="D173" i="25"/>
  <c r="D174" i="25"/>
  <c r="D175" i="25"/>
  <c r="D176" i="25"/>
  <c r="D177" i="25"/>
  <c r="D178" i="25"/>
  <c r="D179" i="25"/>
  <c r="D180" i="25"/>
  <c r="D181" i="25"/>
  <c r="D182" i="25"/>
  <c r="D183" i="25"/>
  <c r="D184" i="25"/>
  <c r="D185" i="25"/>
  <c r="D186" i="25"/>
  <c r="D187" i="25"/>
  <c r="D188" i="25"/>
  <c r="D189" i="25"/>
  <c r="D190" i="25"/>
  <c r="D191" i="25"/>
  <c r="D192" i="25"/>
  <c r="D193" i="25"/>
  <c r="D194" i="25"/>
  <c r="D195" i="25"/>
  <c r="D196" i="25"/>
  <c r="D197" i="25"/>
  <c r="D198" i="25"/>
  <c r="D199" i="25"/>
  <c r="D200" i="25"/>
  <c r="D201" i="25"/>
  <c r="D202" i="25"/>
  <c r="D203" i="25"/>
  <c r="D204" i="25"/>
  <c r="D205" i="25"/>
  <c r="D206" i="25"/>
  <c r="D207" i="25"/>
  <c r="D208" i="25"/>
  <c r="D209" i="25"/>
  <c r="D210" i="25"/>
  <c r="D211" i="25"/>
  <c r="D212" i="25"/>
  <c r="D213" i="25"/>
  <c r="D214" i="25"/>
  <c r="D215" i="25"/>
  <c r="D216" i="25"/>
  <c r="D217" i="25"/>
  <c r="D218" i="25"/>
  <c r="D219" i="25"/>
  <c r="D220" i="25"/>
  <c r="D221" i="25"/>
  <c r="D222" i="25"/>
  <c r="D223" i="25"/>
  <c r="D224" i="25"/>
  <c r="D225" i="25"/>
  <c r="D226" i="25"/>
  <c r="D227" i="25"/>
  <c r="D228" i="25"/>
  <c r="D229" i="25"/>
  <c r="D230" i="25"/>
  <c r="D231" i="25"/>
  <c r="D232" i="25"/>
  <c r="D233" i="25"/>
  <c r="D234" i="25"/>
  <c r="D235" i="25"/>
  <c r="D236" i="25"/>
  <c r="D237" i="25"/>
  <c r="D238" i="25"/>
  <c r="D239" i="25"/>
  <c r="D240" i="25"/>
  <c r="D241" i="25"/>
  <c r="D242" i="25"/>
  <c r="D243" i="25"/>
  <c r="D244" i="25"/>
  <c r="D245" i="25"/>
  <c r="D246" i="25"/>
  <c r="D247" i="25"/>
  <c r="D248" i="25"/>
  <c r="D249" i="25"/>
  <c r="D250" i="25"/>
  <c r="D251" i="25"/>
  <c r="D252" i="25"/>
  <c r="D253" i="25"/>
  <c r="D254" i="25"/>
  <c r="D255" i="25"/>
  <c r="D256" i="25"/>
  <c r="D257" i="25"/>
  <c r="D258" i="25"/>
  <c r="D259" i="25"/>
  <c r="D260" i="25"/>
  <c r="D261" i="25"/>
  <c r="D262" i="25"/>
  <c r="D263" i="25"/>
  <c r="D264" i="25"/>
  <c r="D265" i="25"/>
  <c r="D266" i="25"/>
  <c r="D267" i="25"/>
  <c r="D268" i="25"/>
  <c r="D269" i="25"/>
  <c r="D270" i="25"/>
  <c r="D271" i="25"/>
  <c r="D272" i="25"/>
  <c r="D273" i="25"/>
  <c r="D274" i="25"/>
  <c r="D275" i="25"/>
  <c r="D276" i="25"/>
  <c r="D277" i="25"/>
  <c r="D278" i="25"/>
  <c r="D279" i="25"/>
  <c r="D280" i="25"/>
  <c r="D281" i="25"/>
  <c r="D282" i="25"/>
  <c r="D283" i="25"/>
  <c r="D284" i="25"/>
  <c r="D285" i="25"/>
  <c r="D286" i="25"/>
  <c r="D287" i="25"/>
  <c r="D288" i="25"/>
  <c r="D289" i="25"/>
  <c r="D290" i="25"/>
  <c r="D291" i="25"/>
  <c r="D292" i="25"/>
  <c r="D293" i="25"/>
  <c r="D294" i="25"/>
  <c r="D295" i="25"/>
  <c r="D296" i="25"/>
  <c r="D297" i="25"/>
  <c r="D298" i="25"/>
  <c r="D299" i="25"/>
  <c r="D300" i="25"/>
  <c r="D301" i="25"/>
  <c r="D302" i="25"/>
  <c r="D303" i="25"/>
  <c r="D304" i="25"/>
  <c r="D305" i="25"/>
  <c r="D306" i="25"/>
  <c r="D307" i="25"/>
  <c r="D308" i="25"/>
  <c r="D309" i="25"/>
  <c r="D310" i="25"/>
  <c r="D311" i="25"/>
  <c r="D312" i="25"/>
  <c r="D313" i="25"/>
  <c r="D314" i="25"/>
  <c r="D315" i="25"/>
  <c r="D316" i="25"/>
  <c r="D317" i="25"/>
  <c r="D318" i="25"/>
  <c r="D319" i="25"/>
  <c r="D320" i="25"/>
  <c r="D321" i="25"/>
  <c r="D322" i="25"/>
  <c r="D323" i="25"/>
  <c r="D324" i="25"/>
  <c r="D325" i="25"/>
  <c r="D326" i="25"/>
  <c r="D327" i="25"/>
  <c r="D328" i="25"/>
  <c r="D329" i="25"/>
  <c r="D330" i="25"/>
  <c r="D331" i="25"/>
  <c r="D332" i="25"/>
  <c r="D333" i="25"/>
  <c r="D334" i="25"/>
  <c r="D335" i="25"/>
  <c r="D336" i="25"/>
  <c r="D337" i="25"/>
  <c r="D338" i="25"/>
  <c r="D339" i="25"/>
  <c r="D340" i="25"/>
  <c r="D341" i="25"/>
  <c r="D342" i="25"/>
  <c r="D343" i="25"/>
  <c r="D344" i="25"/>
  <c r="D345" i="25"/>
  <c r="D346" i="25"/>
  <c r="D347" i="25"/>
  <c r="D348" i="25"/>
  <c r="D349" i="25"/>
  <c r="D350" i="25"/>
  <c r="D351" i="25"/>
  <c r="D352" i="25"/>
  <c r="D353" i="25"/>
  <c r="D354" i="25"/>
  <c r="D355" i="25"/>
  <c r="D356" i="25"/>
  <c r="D357" i="25"/>
  <c r="D358" i="25"/>
  <c r="D359" i="25"/>
  <c r="D360" i="25"/>
  <c r="D361" i="25"/>
  <c r="D362" i="25"/>
  <c r="D363" i="25"/>
  <c r="D364" i="25"/>
  <c r="D365" i="25"/>
  <c r="D366" i="25"/>
  <c r="D367" i="25"/>
  <c r="D368" i="25"/>
  <c r="D369" i="25"/>
  <c r="D370" i="25"/>
  <c r="D371" i="25"/>
  <c r="D372" i="25"/>
  <c r="D373" i="25"/>
  <c r="D374" i="25"/>
  <c r="D375" i="25"/>
  <c r="D376" i="25"/>
  <c r="D377" i="25"/>
  <c r="D378" i="25"/>
  <c r="D379" i="25"/>
  <c r="D380" i="25"/>
  <c r="D381" i="25"/>
  <c r="D382" i="25"/>
  <c r="D383" i="25"/>
  <c r="D384" i="25"/>
  <c r="D385" i="25"/>
  <c r="D386" i="25"/>
  <c r="D387" i="25"/>
  <c r="D388" i="25"/>
  <c r="D389" i="25"/>
  <c r="D390" i="25"/>
  <c r="D391" i="25"/>
  <c r="D392" i="25"/>
  <c r="D393" i="25"/>
  <c r="D394" i="25"/>
  <c r="D395" i="25"/>
  <c r="D396" i="25"/>
  <c r="D397" i="25"/>
  <c r="D398" i="25"/>
  <c r="D399" i="25"/>
  <c r="D400" i="25"/>
  <c r="D401" i="25"/>
  <c r="D402" i="25"/>
  <c r="D403" i="25"/>
  <c r="D404" i="25"/>
  <c r="D405" i="25"/>
  <c r="D406" i="25"/>
  <c r="D407" i="25"/>
  <c r="D408" i="25"/>
  <c r="D409" i="25"/>
  <c r="D410" i="25"/>
  <c r="D411" i="25"/>
  <c r="D412" i="25"/>
  <c r="D413" i="25"/>
  <c r="D414" i="25"/>
  <c r="D415" i="25"/>
  <c r="D416" i="25"/>
  <c r="D417" i="25"/>
  <c r="D418" i="25"/>
  <c r="D419" i="25"/>
  <c r="D420" i="25"/>
  <c r="D421" i="25"/>
  <c r="D422" i="25"/>
  <c r="D423" i="25"/>
  <c r="D424" i="25"/>
  <c r="D425" i="25"/>
  <c r="D426" i="25"/>
  <c r="D427" i="25"/>
  <c r="D428" i="25"/>
  <c r="D429" i="25"/>
  <c r="D430" i="25"/>
  <c r="D431" i="25"/>
  <c r="D432" i="25"/>
  <c r="D433" i="25"/>
  <c r="D434" i="25"/>
  <c r="D435" i="25"/>
  <c r="D436" i="25"/>
  <c r="D437" i="25"/>
  <c r="D438" i="25"/>
  <c r="D439" i="25"/>
  <c r="D440" i="25"/>
  <c r="D441" i="25"/>
  <c r="D442" i="25"/>
  <c r="D443" i="25"/>
  <c r="D444" i="25"/>
  <c r="D445" i="25"/>
  <c r="D446" i="25"/>
  <c r="D447" i="25"/>
  <c r="D448" i="25"/>
  <c r="D449" i="25"/>
  <c r="D450" i="25"/>
  <c r="D451" i="25"/>
  <c r="D452" i="25"/>
  <c r="D453" i="25"/>
  <c r="D454" i="25"/>
  <c r="D455" i="25"/>
  <c r="D456" i="25"/>
  <c r="D457" i="25"/>
  <c r="D458" i="25"/>
  <c r="D459" i="25"/>
  <c r="D460" i="25"/>
  <c r="D461" i="25"/>
  <c r="D462" i="25"/>
  <c r="D463" i="25"/>
  <c r="D464" i="25"/>
  <c r="D465" i="25"/>
  <c r="D466" i="25"/>
  <c r="D467" i="25"/>
  <c r="D468" i="25"/>
  <c r="D469" i="25"/>
  <c r="D470" i="25"/>
  <c r="D471" i="25"/>
  <c r="D472" i="25"/>
  <c r="E73" i="25"/>
  <c r="BF73" i="19" s="1"/>
  <c r="D73" i="25"/>
  <c r="BY76" i="19"/>
  <c r="BY77" i="19"/>
  <c r="BY78" i="19"/>
  <c r="BY80" i="19"/>
  <c r="BY81" i="19"/>
  <c r="BY82" i="19"/>
  <c r="BY83" i="19"/>
  <c r="BY84" i="19"/>
  <c r="BY85" i="19"/>
  <c r="BY86" i="19"/>
  <c r="BY87" i="19"/>
  <c r="BY88" i="19"/>
  <c r="BY89" i="19"/>
  <c r="BY90" i="19"/>
  <c r="BY91" i="19"/>
  <c r="BY92" i="19"/>
  <c r="BY93" i="19"/>
  <c r="BY94" i="19"/>
  <c r="BY95" i="19"/>
  <c r="BY96" i="19"/>
  <c r="BY97" i="19"/>
  <c r="BY98" i="19"/>
  <c r="BY99" i="19"/>
  <c r="BY100" i="19"/>
  <c r="BY101" i="19"/>
  <c r="BY102" i="19"/>
  <c r="BY103" i="19"/>
  <c r="BY104" i="19"/>
  <c r="BY105" i="19"/>
  <c r="BY106" i="19"/>
  <c r="BY107" i="19"/>
  <c r="BY108" i="19"/>
  <c r="BY109" i="19"/>
  <c r="BY110" i="19"/>
  <c r="BY111" i="19"/>
  <c r="BY112" i="19"/>
  <c r="BY113" i="19"/>
  <c r="BY114" i="19"/>
  <c r="BY115" i="19"/>
  <c r="BY116" i="19"/>
  <c r="BY117" i="19"/>
  <c r="BY118" i="19"/>
  <c r="BY119" i="19"/>
  <c r="BY120" i="19"/>
  <c r="BY121" i="19"/>
  <c r="BY122" i="19"/>
  <c r="BY123" i="19"/>
  <c r="BY124" i="19"/>
  <c r="BY125" i="19"/>
  <c r="BY126" i="19"/>
  <c r="BY127" i="19"/>
  <c r="BY128" i="19"/>
  <c r="BY129" i="19"/>
  <c r="BY130" i="19"/>
  <c r="BY131" i="19"/>
  <c r="BY132" i="19"/>
  <c r="BY133" i="19"/>
  <c r="BY134" i="19"/>
  <c r="BY135" i="19"/>
  <c r="BY136" i="19"/>
  <c r="BY137" i="19"/>
  <c r="BY138" i="19"/>
  <c r="BY139" i="19"/>
  <c r="BY140" i="19"/>
  <c r="BY141" i="19"/>
  <c r="BY142" i="19"/>
  <c r="BY143" i="19"/>
  <c r="BY144" i="19"/>
  <c r="BY145" i="19"/>
  <c r="BY146" i="19"/>
  <c r="BY147" i="19"/>
  <c r="BY148" i="19"/>
  <c r="BY149" i="19"/>
  <c r="BY150" i="19"/>
  <c r="BY151" i="19"/>
  <c r="BY152" i="19"/>
  <c r="BY153" i="19"/>
  <c r="BY154" i="19"/>
  <c r="BY155" i="19"/>
  <c r="BY156" i="19"/>
  <c r="BY157" i="19"/>
  <c r="BY158" i="19"/>
  <c r="BY159" i="19"/>
  <c r="BY160" i="19"/>
  <c r="BY161" i="19"/>
  <c r="BY162" i="19"/>
  <c r="BY163" i="19"/>
  <c r="BY164" i="19"/>
  <c r="BY165" i="19"/>
  <c r="BY166" i="19"/>
  <c r="BY167" i="19"/>
  <c r="BY168" i="19"/>
  <c r="BY169" i="19"/>
  <c r="BY170" i="19"/>
  <c r="BY171" i="19"/>
  <c r="BY172" i="19"/>
  <c r="BY173" i="19"/>
  <c r="BY174" i="19"/>
  <c r="BY175" i="19"/>
  <c r="BY176" i="19"/>
  <c r="BY177" i="19"/>
  <c r="BY178" i="19"/>
  <c r="BY179" i="19"/>
  <c r="BY180" i="19"/>
  <c r="BY181" i="19"/>
  <c r="BY182" i="19"/>
  <c r="BY183" i="19"/>
  <c r="BY184" i="19"/>
  <c r="BY185" i="19"/>
  <c r="BY186" i="19"/>
  <c r="BY187" i="19"/>
  <c r="BY188" i="19"/>
  <c r="BY189" i="19"/>
  <c r="BY190" i="19"/>
  <c r="BY191" i="19"/>
  <c r="BY192" i="19"/>
  <c r="BY193" i="19"/>
  <c r="BY194" i="19"/>
  <c r="BY195" i="19"/>
  <c r="BY196" i="19"/>
  <c r="BY197" i="19"/>
  <c r="BY198" i="19"/>
  <c r="BY199" i="19"/>
  <c r="BY200" i="19"/>
  <c r="BY201" i="19"/>
  <c r="BY202" i="19"/>
  <c r="BY203" i="19"/>
  <c r="BY204" i="19"/>
  <c r="BY205" i="19"/>
  <c r="BY206" i="19"/>
  <c r="BY207" i="19"/>
  <c r="BY208" i="19"/>
  <c r="BY209" i="19"/>
  <c r="BY210" i="19"/>
  <c r="BY211" i="19"/>
  <c r="BY212" i="19"/>
  <c r="BY213" i="19"/>
  <c r="BY214" i="19"/>
  <c r="BY215" i="19"/>
  <c r="BY216" i="19"/>
  <c r="BY217" i="19"/>
  <c r="BY218" i="19"/>
  <c r="BY219" i="19"/>
  <c r="BY220" i="19"/>
  <c r="BY221" i="19"/>
  <c r="BY222" i="19"/>
  <c r="BY223" i="19"/>
  <c r="BY224" i="19"/>
  <c r="BY225" i="19"/>
  <c r="BY226" i="19"/>
  <c r="BY227" i="19"/>
  <c r="BY228" i="19"/>
  <c r="BY229" i="19"/>
  <c r="BY230" i="19"/>
  <c r="BY231" i="19"/>
  <c r="BY232" i="19"/>
  <c r="BY233" i="19"/>
  <c r="BY234" i="19"/>
  <c r="BY235" i="19"/>
  <c r="BY236" i="19"/>
  <c r="BY237" i="19"/>
  <c r="BY238" i="19"/>
  <c r="BY239" i="19"/>
  <c r="BY240" i="19"/>
  <c r="BY241" i="19"/>
  <c r="BY242" i="19"/>
  <c r="BY243" i="19"/>
  <c r="BY244" i="19"/>
  <c r="BY245" i="19"/>
  <c r="BY246" i="19"/>
  <c r="BY247" i="19"/>
  <c r="BY248" i="19"/>
  <c r="BY249" i="19"/>
  <c r="BY250" i="19"/>
  <c r="BY251" i="19"/>
  <c r="BY252" i="19"/>
  <c r="BY253" i="19"/>
  <c r="BY254" i="19"/>
  <c r="BY255" i="19"/>
  <c r="BY256" i="19"/>
  <c r="BY257" i="19"/>
  <c r="BY258" i="19"/>
  <c r="BY259" i="19"/>
  <c r="BY260" i="19"/>
  <c r="BY261" i="19"/>
  <c r="BY262" i="19"/>
  <c r="BY263" i="19"/>
  <c r="BY264" i="19"/>
  <c r="BY265" i="19"/>
  <c r="BY266" i="19"/>
  <c r="BY267" i="19"/>
  <c r="BY268" i="19"/>
  <c r="BY269" i="19"/>
  <c r="BY270" i="19"/>
  <c r="BY271" i="19"/>
  <c r="BY272" i="19"/>
  <c r="BY273" i="19"/>
  <c r="BY274" i="19"/>
  <c r="BY275" i="19"/>
  <c r="BY276" i="19"/>
  <c r="BY277" i="19"/>
  <c r="BY278" i="19"/>
  <c r="BY279" i="19"/>
  <c r="BY280" i="19"/>
  <c r="BY281" i="19"/>
  <c r="BY282" i="19"/>
  <c r="BY283" i="19"/>
  <c r="BY284" i="19"/>
  <c r="BY285" i="19"/>
  <c r="BY286" i="19"/>
  <c r="BY287" i="19"/>
  <c r="BY288" i="19"/>
  <c r="BY289" i="19"/>
  <c r="BY290" i="19"/>
  <c r="BY291" i="19"/>
  <c r="BY292" i="19"/>
  <c r="BY293" i="19"/>
  <c r="BY294" i="19"/>
  <c r="BY295" i="19"/>
  <c r="BY296" i="19"/>
  <c r="BY297" i="19"/>
  <c r="BY298" i="19"/>
  <c r="BY299" i="19"/>
  <c r="BY300" i="19"/>
  <c r="BY301" i="19"/>
  <c r="BY302" i="19"/>
  <c r="BY303" i="19"/>
  <c r="BY304" i="19"/>
  <c r="BY305" i="19"/>
  <c r="BY306" i="19"/>
  <c r="BY307" i="19"/>
  <c r="BY308" i="19"/>
  <c r="BY309" i="19"/>
  <c r="BY310" i="19"/>
  <c r="BY311" i="19"/>
  <c r="BY312" i="19"/>
  <c r="BY313" i="19"/>
  <c r="BY314" i="19"/>
  <c r="BY315" i="19"/>
  <c r="BY316" i="19"/>
  <c r="BY317" i="19"/>
  <c r="BY318" i="19"/>
  <c r="BY319" i="19"/>
  <c r="BY320" i="19"/>
  <c r="BY321" i="19"/>
  <c r="BY322" i="19"/>
  <c r="BY323" i="19"/>
  <c r="BY324" i="19"/>
  <c r="BY325" i="19"/>
  <c r="BY326" i="19"/>
  <c r="BY327" i="19"/>
  <c r="BY328" i="19"/>
  <c r="BY329" i="19"/>
  <c r="BY330" i="19"/>
  <c r="BY331" i="19"/>
  <c r="BY332" i="19"/>
  <c r="BY333" i="19"/>
  <c r="BY334" i="19"/>
  <c r="BY335" i="19"/>
  <c r="BY336" i="19"/>
  <c r="BY337" i="19"/>
  <c r="BY338" i="19"/>
  <c r="BY339" i="19"/>
  <c r="BY340" i="19"/>
  <c r="BY341" i="19"/>
  <c r="BY342" i="19"/>
  <c r="BY343" i="19"/>
  <c r="BY344" i="19"/>
  <c r="BY345" i="19"/>
  <c r="BY346" i="19"/>
  <c r="BY347" i="19"/>
  <c r="BY348" i="19"/>
  <c r="BY349" i="19"/>
  <c r="BY350" i="19"/>
  <c r="BY351" i="19"/>
  <c r="BY352" i="19"/>
  <c r="BY353" i="19"/>
  <c r="BY354" i="19"/>
  <c r="BY355" i="19"/>
  <c r="BY356" i="19"/>
  <c r="BY357" i="19"/>
  <c r="BY358" i="19"/>
  <c r="BY359" i="19"/>
  <c r="BY360" i="19"/>
  <c r="BY361" i="19"/>
  <c r="BY362" i="19"/>
  <c r="BY363" i="19"/>
  <c r="BY364" i="19"/>
  <c r="BY365" i="19"/>
  <c r="BY366" i="19"/>
  <c r="BY367" i="19"/>
  <c r="BY368" i="19"/>
  <c r="BY369" i="19"/>
  <c r="BY370" i="19"/>
  <c r="BY371" i="19"/>
  <c r="BY372" i="19"/>
  <c r="BY373" i="19"/>
  <c r="BY374" i="19"/>
  <c r="BY375" i="19"/>
  <c r="BY376" i="19"/>
  <c r="BY377" i="19"/>
  <c r="BY378" i="19"/>
  <c r="BY379" i="19"/>
  <c r="BY380" i="19"/>
  <c r="BY381" i="19"/>
  <c r="BY382" i="19"/>
  <c r="BY383" i="19"/>
  <c r="BY384" i="19"/>
  <c r="BY385" i="19"/>
  <c r="BY386" i="19"/>
  <c r="BY387" i="19"/>
  <c r="BY388" i="19"/>
  <c r="BY389" i="19"/>
  <c r="BY390" i="19"/>
  <c r="BY391" i="19"/>
  <c r="BY392" i="19"/>
  <c r="BY393" i="19"/>
  <c r="BY394" i="19"/>
  <c r="BY395" i="19"/>
  <c r="BY396" i="19"/>
  <c r="BY397" i="19"/>
  <c r="BY398" i="19"/>
  <c r="BY399" i="19"/>
  <c r="BY400" i="19"/>
  <c r="BY401" i="19"/>
  <c r="BY402" i="19"/>
  <c r="BY403" i="19"/>
  <c r="BY404" i="19"/>
  <c r="BY405" i="19"/>
  <c r="BY406" i="19"/>
  <c r="BY407" i="19"/>
  <c r="BY408" i="19"/>
  <c r="BY409" i="19"/>
  <c r="BY410" i="19"/>
  <c r="BY411" i="19"/>
  <c r="BY412" i="19"/>
  <c r="BY413" i="19"/>
  <c r="BY414" i="19"/>
  <c r="BY415" i="19"/>
  <c r="BY416" i="19"/>
  <c r="BY417" i="19"/>
  <c r="BY418" i="19"/>
  <c r="BY419" i="19"/>
  <c r="BY420" i="19"/>
  <c r="BY421" i="19"/>
  <c r="BY422" i="19"/>
  <c r="BY423" i="19"/>
  <c r="BY424" i="19"/>
  <c r="BY425" i="19"/>
  <c r="BY426" i="19"/>
  <c r="BY427" i="19"/>
  <c r="BY428" i="19"/>
  <c r="BY429" i="19"/>
  <c r="BY430" i="19"/>
  <c r="BY431" i="19"/>
  <c r="BY432" i="19"/>
  <c r="BY433" i="19"/>
  <c r="BY434" i="19"/>
  <c r="BY435" i="19"/>
  <c r="BY436" i="19"/>
  <c r="BY437" i="19"/>
  <c r="BY438" i="19"/>
  <c r="BY439" i="19"/>
  <c r="BY440" i="19"/>
  <c r="BY441" i="19"/>
  <c r="BY442" i="19"/>
  <c r="BY443" i="19"/>
  <c r="BY444" i="19"/>
  <c r="BY445" i="19"/>
  <c r="BY446" i="19"/>
  <c r="BY447" i="19"/>
  <c r="BY448" i="19"/>
  <c r="BY449" i="19"/>
  <c r="BY450" i="19"/>
  <c r="BY451" i="19"/>
  <c r="BY452" i="19"/>
  <c r="BY453" i="19"/>
  <c r="BY454" i="19"/>
  <c r="BY455" i="19"/>
  <c r="BY456" i="19"/>
  <c r="BY457" i="19"/>
  <c r="BY458" i="19"/>
  <c r="BY459" i="19"/>
  <c r="BY460" i="19"/>
  <c r="BY461" i="19"/>
  <c r="BY462" i="19"/>
  <c r="BY463" i="19"/>
  <c r="BY464" i="19"/>
  <c r="BY465" i="19"/>
  <c r="BY466" i="19"/>
  <c r="BY467" i="19"/>
  <c r="BY468" i="19"/>
  <c r="BY469" i="19"/>
  <c r="BY470" i="19"/>
  <c r="BY471" i="19"/>
  <c r="BY472" i="19"/>
  <c r="BO73" i="25" l="1"/>
  <c r="BL73" i="25"/>
  <c r="BM73" i="25"/>
  <c r="BM450" i="25"/>
  <c r="BL450" i="25"/>
  <c r="BM426" i="25"/>
  <c r="BL426" i="25"/>
  <c r="BM402" i="25"/>
  <c r="BL402" i="25"/>
  <c r="BL378" i="25"/>
  <c r="BM378" i="25"/>
  <c r="BM366" i="25"/>
  <c r="BL366" i="25"/>
  <c r="BM342" i="25"/>
  <c r="BL342" i="25"/>
  <c r="BM318" i="25"/>
  <c r="BL318" i="25"/>
  <c r="BM294" i="25"/>
  <c r="BL294" i="25"/>
  <c r="BM282" i="25"/>
  <c r="BL282" i="25"/>
  <c r="BL258" i="25"/>
  <c r="BM258" i="25"/>
  <c r="BM246" i="25"/>
  <c r="BL246" i="25"/>
  <c r="BM234" i="25"/>
  <c r="BL234" i="25"/>
  <c r="BM222" i="25"/>
  <c r="BL222" i="25"/>
  <c r="BM210" i="25"/>
  <c r="BL210" i="25"/>
  <c r="BL186" i="25"/>
  <c r="BM186" i="25"/>
  <c r="BM174" i="25"/>
  <c r="BL174" i="25"/>
  <c r="BL162" i="25"/>
  <c r="BM162" i="25"/>
  <c r="BM150" i="25"/>
  <c r="BL150" i="25"/>
  <c r="BM138" i="25"/>
  <c r="BL138" i="25"/>
  <c r="BL126" i="25"/>
  <c r="BM126" i="25"/>
  <c r="BM114" i="25"/>
  <c r="BL114" i="25"/>
  <c r="BL102" i="25"/>
  <c r="BM102" i="25"/>
  <c r="BM90" i="25"/>
  <c r="BL90" i="25"/>
  <c r="BO90" i="19"/>
  <c r="BL90" i="19"/>
  <c r="CM90" i="19"/>
  <c r="BE90" i="19"/>
  <c r="CB90" i="19"/>
  <c r="BL461" i="25"/>
  <c r="BM461" i="25"/>
  <c r="BL449" i="25"/>
  <c r="BM449" i="25"/>
  <c r="BL437" i="25"/>
  <c r="BM437" i="25"/>
  <c r="BL425" i="25"/>
  <c r="BM425" i="25"/>
  <c r="BL413" i="25"/>
  <c r="BM413" i="25"/>
  <c r="BL401" i="25"/>
  <c r="BM401" i="25"/>
  <c r="BL389" i="25"/>
  <c r="BM389" i="25"/>
  <c r="BL377" i="25"/>
  <c r="BM377" i="25"/>
  <c r="BL365" i="25"/>
  <c r="BM365" i="25"/>
  <c r="BL353" i="25"/>
  <c r="BM353" i="25"/>
  <c r="BL341" i="25"/>
  <c r="BM341" i="25"/>
  <c r="BL329" i="25"/>
  <c r="BM329" i="25"/>
  <c r="BL317" i="25"/>
  <c r="BM317" i="25"/>
  <c r="BL305" i="25"/>
  <c r="BM305" i="25"/>
  <c r="BL293" i="25"/>
  <c r="BM293" i="25"/>
  <c r="BL281" i="25"/>
  <c r="BM281" i="25"/>
  <c r="BL269" i="25"/>
  <c r="BM269" i="25"/>
  <c r="BL257" i="25"/>
  <c r="BM257" i="25"/>
  <c r="BL245" i="25"/>
  <c r="BM245" i="25"/>
  <c r="BM233" i="25"/>
  <c r="BL233" i="25"/>
  <c r="BL221" i="25"/>
  <c r="BM221" i="25"/>
  <c r="BM209" i="25"/>
  <c r="BL209" i="25"/>
  <c r="BM197" i="25"/>
  <c r="BL197" i="25"/>
  <c r="BL185" i="25"/>
  <c r="BM185" i="25"/>
  <c r="BL173" i="25"/>
  <c r="BM173" i="25"/>
  <c r="BL161" i="25"/>
  <c r="BM161" i="25"/>
  <c r="BM149" i="25"/>
  <c r="BL149" i="25"/>
  <c r="BL137" i="25"/>
  <c r="BM137" i="25"/>
  <c r="BM125" i="25"/>
  <c r="BL125" i="25"/>
  <c r="BM113" i="25"/>
  <c r="BL113" i="25"/>
  <c r="BL101" i="25"/>
  <c r="BM101" i="25"/>
  <c r="BM89" i="25"/>
  <c r="BL89" i="25"/>
  <c r="BO89" i="19"/>
  <c r="BL89" i="19"/>
  <c r="CM89" i="19"/>
  <c r="CB89" i="19"/>
  <c r="BE89" i="19"/>
  <c r="BL77" i="25"/>
  <c r="BM77" i="25"/>
  <c r="BO77" i="19"/>
  <c r="BL77" i="19"/>
  <c r="CM77" i="19"/>
  <c r="CB77" i="19"/>
  <c r="BE77" i="19"/>
  <c r="BL472" i="25"/>
  <c r="BM472" i="25"/>
  <c r="BL460" i="25"/>
  <c r="BM460" i="25"/>
  <c r="BL448" i="25"/>
  <c r="BM448" i="25"/>
  <c r="BL436" i="25"/>
  <c r="BM436" i="25"/>
  <c r="BL424" i="25"/>
  <c r="BM424" i="25"/>
  <c r="BL412" i="25"/>
  <c r="BM412" i="25"/>
  <c r="BL400" i="25"/>
  <c r="BM400" i="25"/>
  <c r="BL388" i="25"/>
  <c r="BM388" i="25"/>
  <c r="BL376" i="25"/>
  <c r="BM376" i="25"/>
  <c r="BL364" i="25"/>
  <c r="BM364" i="25"/>
  <c r="BL352" i="25"/>
  <c r="BM352" i="25"/>
  <c r="BL340" i="25"/>
  <c r="BM340" i="25"/>
  <c r="BL328" i="25"/>
  <c r="BM328" i="25"/>
  <c r="BL316" i="25"/>
  <c r="BM316" i="25"/>
  <c r="BL304" i="25"/>
  <c r="BM304" i="25"/>
  <c r="BM292" i="25"/>
  <c r="BL292" i="25"/>
  <c r="BL280" i="25"/>
  <c r="BM280" i="25"/>
  <c r="BL268" i="25"/>
  <c r="BM268" i="25"/>
  <c r="BL256" i="25"/>
  <c r="BM256" i="25"/>
  <c r="BL244" i="25"/>
  <c r="BM244" i="25"/>
  <c r="BL232" i="25"/>
  <c r="BM232" i="25"/>
  <c r="BL220" i="25"/>
  <c r="BM220" i="25"/>
  <c r="BL208" i="25"/>
  <c r="BM208" i="25"/>
  <c r="BL196" i="25"/>
  <c r="BM196" i="25"/>
  <c r="BL184" i="25"/>
  <c r="BM184" i="25"/>
  <c r="BL172" i="25"/>
  <c r="BM172" i="25"/>
  <c r="BL160" i="25"/>
  <c r="BM160" i="25"/>
  <c r="BL148" i="25"/>
  <c r="BM148" i="25"/>
  <c r="BL136" i="25"/>
  <c r="BM136" i="25"/>
  <c r="BL124" i="25"/>
  <c r="BM124" i="25"/>
  <c r="BL112" i="25"/>
  <c r="BM112" i="25"/>
  <c r="BL100" i="25"/>
  <c r="BM100" i="25"/>
  <c r="BL88" i="25"/>
  <c r="BM88" i="25"/>
  <c r="BL76" i="25"/>
  <c r="BM76" i="25"/>
  <c r="BO76" i="19"/>
  <c r="BL76" i="19"/>
  <c r="CM76" i="19"/>
  <c r="CB76" i="19"/>
  <c r="BE76" i="19"/>
  <c r="BL471" i="25"/>
  <c r="BM471" i="25"/>
  <c r="BL459" i="25"/>
  <c r="BM459" i="25"/>
  <c r="BL447" i="25"/>
  <c r="BM447" i="25"/>
  <c r="BL435" i="25"/>
  <c r="BM435" i="25"/>
  <c r="BL423" i="25"/>
  <c r="BM423" i="25"/>
  <c r="BL411" i="25"/>
  <c r="BM411" i="25"/>
  <c r="BL399" i="25"/>
  <c r="BM399" i="25"/>
  <c r="BL387" i="25"/>
  <c r="BM387" i="25"/>
  <c r="BL375" i="25"/>
  <c r="BM375" i="25"/>
  <c r="BL363" i="25"/>
  <c r="BM363" i="25"/>
  <c r="BL351" i="25"/>
  <c r="BM351" i="25"/>
  <c r="BL339" i="25"/>
  <c r="BM339" i="25"/>
  <c r="BL327" i="25"/>
  <c r="BM327" i="25"/>
  <c r="BL315" i="25"/>
  <c r="BM315" i="25"/>
  <c r="BL303" i="25"/>
  <c r="BM303" i="25"/>
  <c r="BL291" i="25"/>
  <c r="BM291" i="25"/>
  <c r="BL279" i="25"/>
  <c r="BM279" i="25"/>
  <c r="BL267" i="25"/>
  <c r="BM267" i="25"/>
  <c r="BL255" i="25"/>
  <c r="BM255" i="25"/>
  <c r="BL243" i="25"/>
  <c r="BM243" i="25"/>
  <c r="BL231" i="25"/>
  <c r="BM231" i="25"/>
  <c r="BL219" i="25"/>
  <c r="BM219" i="25"/>
  <c r="BL207" i="25"/>
  <c r="BM207" i="25"/>
  <c r="BL195" i="25"/>
  <c r="BM195" i="25"/>
  <c r="BL183" i="25"/>
  <c r="BM183" i="25"/>
  <c r="BL171" i="25"/>
  <c r="BM171" i="25"/>
  <c r="BL159" i="25"/>
  <c r="BM159" i="25"/>
  <c r="BL147" i="25"/>
  <c r="BM147" i="25"/>
  <c r="BL135" i="25"/>
  <c r="BM135" i="25"/>
  <c r="BL123" i="25"/>
  <c r="BM123" i="25"/>
  <c r="BL111" i="25"/>
  <c r="BM111" i="25"/>
  <c r="BL99" i="25"/>
  <c r="BM99" i="25"/>
  <c r="BO99" i="19"/>
  <c r="BL99" i="19"/>
  <c r="CM99" i="19"/>
  <c r="BE99" i="19"/>
  <c r="CB99" i="19"/>
  <c r="BL87" i="25"/>
  <c r="BM87" i="25"/>
  <c r="BO87" i="19"/>
  <c r="BL87" i="19"/>
  <c r="CM87" i="19"/>
  <c r="BE87" i="19"/>
  <c r="CB87" i="19"/>
  <c r="BL470" i="25"/>
  <c r="BM470" i="25"/>
  <c r="BL458" i="25"/>
  <c r="BM458" i="25"/>
  <c r="BL446" i="25"/>
  <c r="BM446" i="25"/>
  <c r="BL434" i="25"/>
  <c r="BM434" i="25"/>
  <c r="BL422" i="25"/>
  <c r="BM422" i="25"/>
  <c r="BL410" i="25"/>
  <c r="BM410" i="25"/>
  <c r="BL398" i="25"/>
  <c r="BM398" i="25"/>
  <c r="BL386" i="25"/>
  <c r="BM386" i="25"/>
  <c r="BL374" i="25"/>
  <c r="BM374" i="25"/>
  <c r="BL362" i="25"/>
  <c r="BM362" i="25"/>
  <c r="BL350" i="25"/>
  <c r="BM350" i="25"/>
  <c r="BL338" i="25"/>
  <c r="BM338" i="25"/>
  <c r="BL326" i="25"/>
  <c r="BM326" i="25"/>
  <c r="BL314" i="25"/>
  <c r="BM314" i="25"/>
  <c r="BL302" i="25"/>
  <c r="BM302" i="25"/>
  <c r="BL290" i="25"/>
  <c r="BM290" i="25"/>
  <c r="BL278" i="25"/>
  <c r="BM278" i="25"/>
  <c r="BL266" i="25"/>
  <c r="BM266" i="25"/>
  <c r="BL254" i="25"/>
  <c r="BM254" i="25"/>
  <c r="BL242" i="25"/>
  <c r="BM242" i="25"/>
  <c r="BL230" i="25"/>
  <c r="BM230" i="25"/>
  <c r="BL218" i="25"/>
  <c r="BM218" i="25"/>
  <c r="BL206" i="25"/>
  <c r="BM206" i="25"/>
  <c r="BL194" i="25"/>
  <c r="BM194" i="25"/>
  <c r="BL182" i="25"/>
  <c r="BM182" i="25"/>
  <c r="BL170" i="25"/>
  <c r="BM170" i="25"/>
  <c r="BL158" i="25"/>
  <c r="BM158" i="25"/>
  <c r="BL146" i="25"/>
  <c r="BM146" i="25"/>
  <c r="BL134" i="25"/>
  <c r="BM134" i="25"/>
  <c r="BL122" i="25"/>
  <c r="BM122" i="25"/>
  <c r="BL110" i="25"/>
  <c r="BM110" i="25"/>
  <c r="BL98" i="25"/>
  <c r="BM98" i="25"/>
  <c r="BO98" i="19"/>
  <c r="BL98" i="19"/>
  <c r="CM98" i="19"/>
  <c r="BE98" i="19"/>
  <c r="CB98" i="19"/>
  <c r="BL86" i="25"/>
  <c r="BM86" i="25"/>
  <c r="BO86" i="19"/>
  <c r="BL86" i="19"/>
  <c r="CM86" i="19"/>
  <c r="BE86" i="19"/>
  <c r="CB86" i="19"/>
  <c r="BL445" i="25"/>
  <c r="BM445" i="25"/>
  <c r="BM373" i="25"/>
  <c r="BL373" i="25"/>
  <c r="BL325" i="25"/>
  <c r="BM325" i="25"/>
  <c r="BL289" i="25"/>
  <c r="BM289" i="25"/>
  <c r="BM265" i="25"/>
  <c r="BL265" i="25"/>
  <c r="BL241" i="25"/>
  <c r="BM241" i="25"/>
  <c r="BM229" i="25"/>
  <c r="BL229" i="25"/>
  <c r="BL217" i="25"/>
  <c r="BM217" i="25"/>
  <c r="BM205" i="25"/>
  <c r="BL205" i="25"/>
  <c r="BL193" i="25"/>
  <c r="BM193" i="25"/>
  <c r="BM181" i="25"/>
  <c r="BL181" i="25"/>
  <c r="BM157" i="25"/>
  <c r="BL157" i="25"/>
  <c r="BM85" i="25"/>
  <c r="BL85" i="25"/>
  <c r="BO85" i="19"/>
  <c r="BL85" i="19"/>
  <c r="CM85" i="19"/>
  <c r="BE85" i="19"/>
  <c r="CB85" i="19"/>
  <c r="BL409" i="25"/>
  <c r="BM409" i="25"/>
  <c r="BM169" i="25"/>
  <c r="BL169" i="25"/>
  <c r="BL468" i="25"/>
  <c r="BM468" i="25"/>
  <c r="BL456" i="25"/>
  <c r="BM456" i="25"/>
  <c r="BL444" i="25"/>
  <c r="BM444" i="25"/>
  <c r="BL432" i="25"/>
  <c r="BM432" i="25"/>
  <c r="BL420" i="25"/>
  <c r="BM420" i="25"/>
  <c r="BL408" i="25"/>
  <c r="BM408" i="25"/>
  <c r="BL396" i="25"/>
  <c r="BM396" i="25"/>
  <c r="BL384" i="25"/>
  <c r="BM384" i="25"/>
  <c r="BL372" i="25"/>
  <c r="BM372" i="25"/>
  <c r="BL360" i="25"/>
  <c r="BM360" i="25"/>
  <c r="BL348" i="25"/>
  <c r="BM348" i="25"/>
  <c r="BL336" i="25"/>
  <c r="BM336" i="25"/>
  <c r="BL324" i="25"/>
  <c r="BM324" i="25"/>
  <c r="BL312" i="25"/>
  <c r="BM312" i="25"/>
  <c r="BL300" i="25"/>
  <c r="BM300" i="25"/>
  <c r="BL288" i="25"/>
  <c r="BM288" i="25"/>
  <c r="BL276" i="25"/>
  <c r="BM276" i="25"/>
  <c r="BL264" i="25"/>
  <c r="BM264" i="25"/>
  <c r="BL252" i="25"/>
  <c r="BM252" i="25"/>
  <c r="BL240" i="25"/>
  <c r="BM240" i="25"/>
  <c r="BL228" i="25"/>
  <c r="BM228" i="25"/>
  <c r="BL216" i="25"/>
  <c r="BM216" i="25"/>
  <c r="BL204" i="25"/>
  <c r="BM204" i="25"/>
  <c r="BL192" i="25"/>
  <c r="BM192" i="25"/>
  <c r="BL180" i="25"/>
  <c r="BM180" i="25"/>
  <c r="BL168" i="25"/>
  <c r="BM168" i="25"/>
  <c r="BL156" i="25"/>
  <c r="BM156" i="25"/>
  <c r="BL144" i="25"/>
  <c r="BM144" i="25"/>
  <c r="BL132" i="25"/>
  <c r="BM132" i="25"/>
  <c r="BL120" i="25"/>
  <c r="BM120" i="25"/>
  <c r="BL108" i="25"/>
  <c r="BM108" i="25"/>
  <c r="BL96" i="25"/>
  <c r="BM96" i="25"/>
  <c r="BO96" i="19"/>
  <c r="BL96" i="19"/>
  <c r="CM96" i="19"/>
  <c r="BE96" i="19"/>
  <c r="CB96" i="19"/>
  <c r="BL84" i="25"/>
  <c r="BM84" i="25"/>
  <c r="BO84" i="19"/>
  <c r="BL84" i="19"/>
  <c r="CM84" i="19"/>
  <c r="BE84" i="19"/>
  <c r="CB84" i="19"/>
  <c r="BL457" i="25"/>
  <c r="BM457" i="25"/>
  <c r="BL397" i="25"/>
  <c r="BM397" i="25"/>
  <c r="BL301" i="25"/>
  <c r="BM301" i="25"/>
  <c r="BM121" i="25"/>
  <c r="BL121" i="25"/>
  <c r="BM467" i="25"/>
  <c r="BL467" i="25"/>
  <c r="BM455" i="25"/>
  <c r="BL455" i="25"/>
  <c r="BM431" i="25"/>
  <c r="BL431" i="25"/>
  <c r="BM395" i="25"/>
  <c r="BL395" i="25"/>
  <c r="BM383" i="25"/>
  <c r="BL383" i="25"/>
  <c r="BM371" i="25"/>
  <c r="BL371" i="25"/>
  <c r="BM359" i="25"/>
  <c r="BL359" i="25"/>
  <c r="BM347" i="25"/>
  <c r="BL347" i="25"/>
  <c r="BM335" i="25"/>
  <c r="BL335" i="25"/>
  <c r="BM323" i="25"/>
  <c r="BL323" i="25"/>
  <c r="BM311" i="25"/>
  <c r="BL311" i="25"/>
  <c r="BM299" i="25"/>
  <c r="BL299" i="25"/>
  <c r="BM287" i="25"/>
  <c r="BL287" i="25"/>
  <c r="BM275" i="25"/>
  <c r="BL275" i="25"/>
  <c r="BM263" i="25"/>
  <c r="BL263" i="25"/>
  <c r="BM251" i="25"/>
  <c r="BL251" i="25"/>
  <c r="BM239" i="25"/>
  <c r="BL239" i="25"/>
  <c r="BM227" i="25"/>
  <c r="BL227" i="25"/>
  <c r="BM215" i="25"/>
  <c r="BL215" i="25"/>
  <c r="BM203" i="25"/>
  <c r="BL203" i="25"/>
  <c r="BM191" i="25"/>
  <c r="BL191" i="25"/>
  <c r="BM179" i="25"/>
  <c r="BL179" i="25"/>
  <c r="BM167" i="25"/>
  <c r="BL167" i="25"/>
  <c r="BM155" i="25"/>
  <c r="BL155" i="25"/>
  <c r="BM143" i="25"/>
  <c r="BL143" i="25"/>
  <c r="BM131" i="25"/>
  <c r="BL131" i="25"/>
  <c r="BM119" i="25"/>
  <c r="BL119" i="25"/>
  <c r="BM107" i="25"/>
  <c r="BL107" i="25"/>
  <c r="BM95" i="25"/>
  <c r="BL95" i="25"/>
  <c r="BO95" i="19"/>
  <c r="BL95" i="19"/>
  <c r="CM95" i="19"/>
  <c r="BE95" i="19"/>
  <c r="CB95" i="19"/>
  <c r="BM83" i="25"/>
  <c r="BL83" i="25"/>
  <c r="BO83" i="19"/>
  <c r="BL83" i="19"/>
  <c r="CM83" i="19"/>
  <c r="BE83" i="19"/>
  <c r="CB83" i="19"/>
  <c r="BL421" i="25"/>
  <c r="BM421" i="25"/>
  <c r="BL337" i="25"/>
  <c r="BM337" i="25"/>
  <c r="BL133" i="25"/>
  <c r="BM133" i="25"/>
  <c r="BM454" i="25"/>
  <c r="BL454" i="25"/>
  <c r="BM274" i="25"/>
  <c r="BL274" i="25"/>
  <c r="BM82" i="25"/>
  <c r="BL82" i="25"/>
  <c r="BO82" i="19"/>
  <c r="BL82" i="19"/>
  <c r="CM82" i="19"/>
  <c r="BE82" i="19"/>
  <c r="CB82" i="19"/>
  <c r="BL361" i="25"/>
  <c r="BM361" i="25"/>
  <c r="BM97" i="25"/>
  <c r="BL97" i="25"/>
  <c r="BO97" i="19"/>
  <c r="BL97" i="19"/>
  <c r="CM97" i="19"/>
  <c r="BE97" i="19"/>
  <c r="CB97" i="19"/>
  <c r="BM419" i="25"/>
  <c r="BL419" i="25"/>
  <c r="BM466" i="25"/>
  <c r="BL466" i="25"/>
  <c r="BM430" i="25"/>
  <c r="BL430" i="25"/>
  <c r="BM394" i="25"/>
  <c r="BL394" i="25"/>
  <c r="BM370" i="25"/>
  <c r="BL370" i="25"/>
  <c r="BM346" i="25"/>
  <c r="BL346" i="25"/>
  <c r="BM322" i="25"/>
  <c r="BL322" i="25"/>
  <c r="BM286" i="25"/>
  <c r="BL286" i="25"/>
  <c r="BM250" i="25"/>
  <c r="BL250" i="25"/>
  <c r="BM214" i="25"/>
  <c r="BL214" i="25"/>
  <c r="BM178" i="25"/>
  <c r="BL178" i="25"/>
  <c r="BM154" i="25"/>
  <c r="BL154" i="25"/>
  <c r="BM118" i="25"/>
  <c r="BL118" i="25"/>
  <c r="BL465" i="25"/>
  <c r="BM465" i="25"/>
  <c r="BL453" i="25"/>
  <c r="BM453" i="25"/>
  <c r="BL441" i="25"/>
  <c r="BM441" i="25"/>
  <c r="BM429" i="25"/>
  <c r="BL429" i="25"/>
  <c r="BL417" i="25"/>
  <c r="BM417" i="25"/>
  <c r="BL405" i="25"/>
  <c r="BM405" i="25"/>
  <c r="BL393" i="25"/>
  <c r="BM393" i="25"/>
  <c r="BL381" i="25"/>
  <c r="BM381" i="25"/>
  <c r="BL369" i="25"/>
  <c r="BM369" i="25"/>
  <c r="BL357" i="25"/>
  <c r="BM357" i="25"/>
  <c r="BL345" i="25"/>
  <c r="BM345" i="25"/>
  <c r="BL333" i="25"/>
  <c r="BM333" i="25"/>
  <c r="BM321" i="25"/>
  <c r="BL321" i="25"/>
  <c r="BL309" i="25"/>
  <c r="BM309" i="25"/>
  <c r="BL297" i="25"/>
  <c r="BM297" i="25"/>
  <c r="BL285" i="25"/>
  <c r="BM285" i="25"/>
  <c r="BL273" i="25"/>
  <c r="BM273" i="25"/>
  <c r="BL261" i="25"/>
  <c r="BM261" i="25"/>
  <c r="BL249" i="25"/>
  <c r="BM249" i="25"/>
  <c r="BL237" i="25"/>
  <c r="BM237" i="25"/>
  <c r="BL225" i="25"/>
  <c r="BM225" i="25"/>
  <c r="BL213" i="25"/>
  <c r="BM213" i="25"/>
  <c r="BL201" i="25"/>
  <c r="BM201" i="25"/>
  <c r="BM189" i="25"/>
  <c r="BL189" i="25"/>
  <c r="BM177" i="25"/>
  <c r="BL177" i="25"/>
  <c r="BM165" i="25"/>
  <c r="BL165" i="25"/>
  <c r="BL153" i="25"/>
  <c r="BM153" i="25"/>
  <c r="BL141" i="25"/>
  <c r="BM141" i="25"/>
  <c r="BM129" i="25"/>
  <c r="BL129" i="25"/>
  <c r="BL117" i="25"/>
  <c r="BM117" i="25"/>
  <c r="BM105" i="25"/>
  <c r="BL105" i="25"/>
  <c r="BM93" i="25"/>
  <c r="BL93" i="25"/>
  <c r="BO93" i="19"/>
  <c r="BL93" i="19"/>
  <c r="CM93" i="19"/>
  <c r="BE93" i="19"/>
  <c r="CB93" i="19"/>
  <c r="BL81" i="25"/>
  <c r="BM81" i="25"/>
  <c r="BO81" i="19"/>
  <c r="BL81" i="19"/>
  <c r="CM81" i="19"/>
  <c r="BE81" i="19"/>
  <c r="CB81" i="19"/>
  <c r="BM109" i="25"/>
  <c r="BL109" i="25"/>
  <c r="BM443" i="25"/>
  <c r="BL443" i="25"/>
  <c r="BM418" i="25"/>
  <c r="BL418" i="25"/>
  <c r="BM358" i="25"/>
  <c r="BL358" i="25"/>
  <c r="BM310" i="25"/>
  <c r="BL310" i="25"/>
  <c r="BM238" i="25"/>
  <c r="BL238" i="25"/>
  <c r="BM190" i="25"/>
  <c r="BL190" i="25"/>
  <c r="BM130" i="25"/>
  <c r="BL130" i="25"/>
  <c r="BM94" i="25"/>
  <c r="BL94" i="25"/>
  <c r="BO94" i="19"/>
  <c r="BL94" i="19"/>
  <c r="CM94" i="19"/>
  <c r="BE94" i="19"/>
  <c r="CB94" i="19"/>
  <c r="BL464" i="25"/>
  <c r="BM464" i="25"/>
  <c r="BL452" i="25"/>
  <c r="BM452" i="25"/>
  <c r="BL440" i="25"/>
  <c r="BM440" i="25"/>
  <c r="BL428" i="25"/>
  <c r="BM428" i="25"/>
  <c r="BL416" i="25"/>
  <c r="BM416" i="25"/>
  <c r="BL404" i="25"/>
  <c r="BM404" i="25"/>
  <c r="BL392" i="25"/>
  <c r="BM392" i="25"/>
  <c r="BL380" i="25"/>
  <c r="BM380" i="25"/>
  <c r="BL368" i="25"/>
  <c r="BM368" i="25"/>
  <c r="BL356" i="25"/>
  <c r="BM356" i="25"/>
  <c r="BL344" i="25"/>
  <c r="BM344" i="25"/>
  <c r="BL332" i="25"/>
  <c r="BM332" i="25"/>
  <c r="BL320" i="25"/>
  <c r="BM320" i="25"/>
  <c r="BM308" i="25"/>
  <c r="BL308" i="25"/>
  <c r="BL296" i="25"/>
  <c r="BM296" i="25"/>
  <c r="BL284" i="25"/>
  <c r="BM284" i="25"/>
  <c r="BL272" i="25"/>
  <c r="BM272" i="25"/>
  <c r="BL260" i="25"/>
  <c r="BM260" i="25"/>
  <c r="BL248" i="25"/>
  <c r="BM248" i="25"/>
  <c r="BM236" i="25"/>
  <c r="BL236" i="25"/>
  <c r="BL224" i="25"/>
  <c r="BM224" i="25"/>
  <c r="BL212" i="25"/>
  <c r="BM212" i="25"/>
  <c r="BL200" i="25"/>
  <c r="BM200" i="25"/>
  <c r="BM188" i="25"/>
  <c r="BL188" i="25"/>
  <c r="BL176" i="25"/>
  <c r="BM176" i="25"/>
  <c r="BM164" i="25"/>
  <c r="BL164" i="25"/>
  <c r="BL152" i="25"/>
  <c r="BM152" i="25"/>
  <c r="BL140" i="25"/>
  <c r="BM140" i="25"/>
  <c r="BM128" i="25"/>
  <c r="BL128" i="25"/>
  <c r="BL116" i="25"/>
  <c r="BM116" i="25"/>
  <c r="BL104" i="25"/>
  <c r="BM104" i="25"/>
  <c r="BM92" i="25"/>
  <c r="BL92" i="25"/>
  <c r="BO92" i="19"/>
  <c r="BL92" i="19"/>
  <c r="CM92" i="19"/>
  <c r="BE92" i="19"/>
  <c r="CB92" i="19"/>
  <c r="BL80" i="25"/>
  <c r="BM80" i="25"/>
  <c r="BO80" i="19"/>
  <c r="BL80" i="19"/>
  <c r="CM80" i="19"/>
  <c r="BE80" i="19"/>
  <c r="CB80" i="19"/>
  <c r="BL469" i="25"/>
  <c r="BM469" i="25"/>
  <c r="BM433" i="25"/>
  <c r="BL433" i="25"/>
  <c r="BL385" i="25"/>
  <c r="BM385" i="25"/>
  <c r="BL349" i="25"/>
  <c r="BM349" i="25"/>
  <c r="BM313" i="25"/>
  <c r="BL313" i="25"/>
  <c r="BL277" i="25"/>
  <c r="BM277" i="25"/>
  <c r="BL253" i="25"/>
  <c r="BM253" i="25"/>
  <c r="BL145" i="25"/>
  <c r="BM145" i="25"/>
  <c r="BM407" i="25"/>
  <c r="BL407" i="25"/>
  <c r="BM442" i="25"/>
  <c r="BL442" i="25"/>
  <c r="BM406" i="25"/>
  <c r="BL406" i="25"/>
  <c r="BM382" i="25"/>
  <c r="BL382" i="25"/>
  <c r="BM334" i="25"/>
  <c r="BL334" i="25"/>
  <c r="BM298" i="25"/>
  <c r="BL298" i="25"/>
  <c r="BM262" i="25"/>
  <c r="BL262" i="25"/>
  <c r="BM226" i="25"/>
  <c r="BL226" i="25"/>
  <c r="BM202" i="25"/>
  <c r="BL202" i="25"/>
  <c r="BM166" i="25"/>
  <c r="BL166" i="25"/>
  <c r="BM142" i="25"/>
  <c r="BL142" i="25"/>
  <c r="BM106" i="25"/>
  <c r="BL106" i="25"/>
  <c r="BM463" i="25"/>
  <c r="BL463" i="25"/>
  <c r="BL451" i="25"/>
  <c r="BM451" i="25"/>
  <c r="BL439" i="25"/>
  <c r="BM439" i="25"/>
  <c r="BM427" i="25"/>
  <c r="BL427" i="25"/>
  <c r="BL415" i="25"/>
  <c r="BM415" i="25"/>
  <c r="BL403" i="25"/>
  <c r="BM403" i="25"/>
  <c r="BM391" i="25"/>
  <c r="BL391" i="25"/>
  <c r="BL379" i="25"/>
  <c r="BM379" i="25"/>
  <c r="BL367" i="25"/>
  <c r="BM367" i="25"/>
  <c r="BM355" i="25"/>
  <c r="BL355" i="25"/>
  <c r="BL343" i="25"/>
  <c r="BM343" i="25"/>
  <c r="BL331" i="25"/>
  <c r="BM331" i="25"/>
  <c r="BM319" i="25"/>
  <c r="BL319" i="25"/>
  <c r="BL307" i="25"/>
  <c r="BM307" i="25"/>
  <c r="BL295" i="25"/>
  <c r="BM295" i="25"/>
  <c r="BM283" i="25"/>
  <c r="BL283" i="25"/>
  <c r="BL271" i="25"/>
  <c r="BM271" i="25"/>
  <c r="BL259" i="25"/>
  <c r="BM259" i="25"/>
  <c r="BM247" i="25"/>
  <c r="BL247" i="25"/>
  <c r="BM235" i="25"/>
  <c r="BL235" i="25"/>
  <c r="BL223" i="25"/>
  <c r="BM223" i="25"/>
  <c r="BL211" i="25"/>
  <c r="BM211" i="25"/>
  <c r="BM199" i="25"/>
  <c r="BL199" i="25"/>
  <c r="BL187" i="25"/>
  <c r="BM187" i="25"/>
  <c r="BM175" i="25"/>
  <c r="BL175" i="25"/>
  <c r="BM163" i="25"/>
  <c r="BL163" i="25"/>
  <c r="BM151" i="25"/>
  <c r="BL151" i="25"/>
  <c r="BL139" i="25"/>
  <c r="BM139" i="25"/>
  <c r="BM127" i="25"/>
  <c r="BL127" i="25"/>
  <c r="BL115" i="25"/>
  <c r="BM115" i="25"/>
  <c r="BL103" i="25"/>
  <c r="BM103" i="25"/>
  <c r="BM91" i="25"/>
  <c r="BL91" i="25"/>
  <c r="BO91" i="19"/>
  <c r="BL91" i="19"/>
  <c r="CM91" i="19"/>
  <c r="BE91" i="19"/>
  <c r="CB91" i="19"/>
  <c r="BL79" i="25"/>
  <c r="BM79" i="25"/>
  <c r="BO79" i="19"/>
  <c r="BL79" i="19"/>
  <c r="CM79" i="19"/>
  <c r="BE79" i="19"/>
  <c r="CB79" i="19"/>
  <c r="BM462" i="25"/>
  <c r="BL462" i="25"/>
  <c r="BM438" i="25"/>
  <c r="BL438" i="25"/>
  <c r="BL414" i="25"/>
  <c r="BM414" i="25"/>
  <c r="BM390" i="25"/>
  <c r="BL390" i="25"/>
  <c r="BM354" i="25"/>
  <c r="BL354" i="25"/>
  <c r="BL330" i="25"/>
  <c r="BM330" i="25"/>
  <c r="BM306" i="25"/>
  <c r="BL306" i="25"/>
  <c r="BM270" i="25"/>
  <c r="BL270" i="25"/>
  <c r="BL198" i="25"/>
  <c r="BM198" i="25"/>
  <c r="BM78" i="25"/>
  <c r="BL78" i="25"/>
  <c r="BO78" i="19"/>
  <c r="BL78" i="19"/>
  <c r="CM78" i="19"/>
  <c r="BE78" i="19"/>
  <c r="CB78" i="19"/>
  <c r="BL74" i="25"/>
  <c r="BM74" i="25"/>
  <c r="BM75" i="25"/>
  <c r="BL75" i="19"/>
  <c r="CM75" i="19"/>
  <c r="BO75" i="19"/>
  <c r="BE75" i="19"/>
  <c r="CB75" i="19"/>
  <c r="BO88" i="19"/>
  <c r="BE88" i="19"/>
  <c r="BL88" i="19"/>
  <c r="CB88" i="19"/>
  <c r="CM88" i="19"/>
  <c r="BK470" i="25"/>
  <c r="BO470" i="25"/>
  <c r="BJ470" i="25"/>
  <c r="BO386" i="25"/>
  <c r="BJ386" i="25"/>
  <c r="BK386" i="25"/>
  <c r="BO461" i="25"/>
  <c r="BJ461" i="25"/>
  <c r="BK461" i="25"/>
  <c r="BO449" i="25"/>
  <c r="BK449" i="25"/>
  <c r="BJ449" i="25"/>
  <c r="BO437" i="25"/>
  <c r="BJ437" i="25"/>
  <c r="BK437" i="25"/>
  <c r="BO425" i="25"/>
  <c r="BK425" i="25"/>
  <c r="BJ425" i="25"/>
  <c r="BO413" i="25"/>
  <c r="BK413" i="25"/>
  <c r="BJ413" i="25"/>
  <c r="BO401" i="25"/>
  <c r="BJ401" i="25"/>
  <c r="BK401" i="25"/>
  <c r="BO389" i="25"/>
  <c r="BK389" i="25"/>
  <c r="BJ389" i="25"/>
  <c r="BO377" i="25"/>
  <c r="BK377" i="25"/>
  <c r="BJ377" i="25"/>
  <c r="BO365" i="25"/>
  <c r="BK365" i="25"/>
  <c r="BJ365" i="25"/>
  <c r="BO353" i="25"/>
  <c r="BK353" i="25"/>
  <c r="BJ353" i="25"/>
  <c r="BO341" i="25"/>
  <c r="BK341" i="25"/>
  <c r="BJ341" i="25"/>
  <c r="BO329" i="25"/>
  <c r="BK329" i="25"/>
  <c r="BJ329" i="25"/>
  <c r="BO317" i="25"/>
  <c r="BK317" i="25"/>
  <c r="BJ317" i="25"/>
  <c r="BO305" i="25"/>
  <c r="BK305" i="25"/>
  <c r="BJ305" i="25"/>
  <c r="BO293" i="25"/>
  <c r="BK293" i="25"/>
  <c r="BJ293" i="25"/>
  <c r="BO281" i="25"/>
  <c r="BK281" i="25"/>
  <c r="BJ281" i="25"/>
  <c r="BO269" i="25"/>
  <c r="BK269" i="25"/>
  <c r="BJ269" i="25"/>
  <c r="BO257" i="25"/>
  <c r="BK257" i="25"/>
  <c r="BJ257" i="25"/>
  <c r="BO245" i="25"/>
  <c r="BK245" i="25"/>
  <c r="BJ245" i="25"/>
  <c r="BO233" i="25"/>
  <c r="BK233" i="25"/>
  <c r="BJ233" i="25"/>
  <c r="BO221" i="25"/>
  <c r="BK221" i="25"/>
  <c r="BJ221" i="25"/>
  <c r="BO209" i="25"/>
  <c r="BK209" i="25"/>
  <c r="BJ209" i="25"/>
  <c r="BO197" i="25"/>
  <c r="BK197" i="25"/>
  <c r="BJ197" i="25"/>
  <c r="BO185" i="25"/>
  <c r="BK185" i="25"/>
  <c r="BJ185" i="25"/>
  <c r="BO173" i="25"/>
  <c r="BK173" i="25"/>
  <c r="BJ173" i="25"/>
  <c r="BO161" i="25"/>
  <c r="BK161" i="25"/>
  <c r="BJ161" i="25"/>
  <c r="BO149" i="25"/>
  <c r="BK149" i="25"/>
  <c r="BJ149" i="25"/>
  <c r="BO137" i="25"/>
  <c r="BK137" i="25"/>
  <c r="BJ137" i="25"/>
  <c r="BO125" i="25"/>
  <c r="BK125" i="25"/>
  <c r="BJ125" i="25"/>
  <c r="BO113" i="25"/>
  <c r="BK113" i="25"/>
  <c r="BJ113" i="25"/>
  <c r="BO101" i="25"/>
  <c r="BK101" i="25"/>
  <c r="BJ101" i="25"/>
  <c r="BO89" i="25"/>
  <c r="BK89" i="25"/>
  <c r="BJ89" i="25"/>
  <c r="BO77" i="25"/>
  <c r="BK77" i="25"/>
  <c r="BJ77" i="25"/>
  <c r="BK362" i="25"/>
  <c r="BJ362" i="25"/>
  <c r="BO362" i="25"/>
  <c r="BO472" i="25"/>
  <c r="BK472" i="25"/>
  <c r="BJ472" i="25"/>
  <c r="BO460" i="25"/>
  <c r="BK460" i="25"/>
  <c r="BJ460" i="25"/>
  <c r="BO448" i="25"/>
  <c r="BK448" i="25"/>
  <c r="BJ448" i="25"/>
  <c r="BO436" i="25"/>
  <c r="BK436" i="25"/>
  <c r="BJ436" i="25"/>
  <c r="BO424" i="25"/>
  <c r="BK424" i="25"/>
  <c r="BJ424" i="25"/>
  <c r="BO412" i="25"/>
  <c r="BK412" i="25"/>
  <c r="BJ412" i="25"/>
  <c r="BO400" i="25"/>
  <c r="BJ400" i="25"/>
  <c r="BK400" i="25"/>
  <c r="BO388" i="25"/>
  <c r="BJ388" i="25"/>
  <c r="BK388" i="25"/>
  <c r="BO376" i="25"/>
  <c r="BJ376" i="25"/>
  <c r="BK376" i="25"/>
  <c r="BO364" i="25"/>
  <c r="BK364" i="25"/>
  <c r="BJ364" i="25"/>
  <c r="BO352" i="25"/>
  <c r="BK352" i="25"/>
  <c r="BJ352" i="25"/>
  <c r="BO340" i="25"/>
  <c r="BK340" i="25"/>
  <c r="BJ340" i="25"/>
  <c r="BO328" i="25"/>
  <c r="BJ328" i="25"/>
  <c r="BK328" i="25"/>
  <c r="BO316" i="25"/>
  <c r="BJ316" i="25"/>
  <c r="BK316" i="25"/>
  <c r="BO304" i="25"/>
  <c r="BK304" i="25"/>
  <c r="BJ304" i="25"/>
  <c r="BO292" i="25"/>
  <c r="BJ292" i="25"/>
  <c r="BK292" i="25"/>
  <c r="BO280" i="25"/>
  <c r="BK280" i="25"/>
  <c r="BJ280" i="25"/>
  <c r="BO268" i="25"/>
  <c r="BK268" i="25"/>
  <c r="BJ268" i="25"/>
  <c r="BO256" i="25"/>
  <c r="BK256" i="25"/>
  <c r="BJ256" i="25"/>
  <c r="BO244" i="25"/>
  <c r="BK244" i="25"/>
  <c r="BJ244" i="25"/>
  <c r="BO232" i="25"/>
  <c r="BK232" i="25"/>
  <c r="BJ232" i="25"/>
  <c r="BO220" i="25"/>
  <c r="BK220" i="25"/>
  <c r="BJ220" i="25"/>
  <c r="BO208" i="25"/>
  <c r="BK208" i="25"/>
  <c r="BJ208" i="25"/>
  <c r="BO196" i="25"/>
  <c r="BK196" i="25"/>
  <c r="BJ196" i="25"/>
  <c r="BO184" i="25"/>
  <c r="BK184" i="25"/>
  <c r="BJ184" i="25"/>
  <c r="BO172" i="25"/>
  <c r="BK172" i="25"/>
  <c r="BJ172" i="25"/>
  <c r="BO160" i="25"/>
  <c r="BK160" i="25"/>
  <c r="BJ160" i="25"/>
  <c r="BO148" i="25"/>
  <c r="BK148" i="25"/>
  <c r="BJ148" i="25"/>
  <c r="BO136" i="25"/>
  <c r="BK136" i="25"/>
  <c r="BJ136" i="25"/>
  <c r="BO124" i="25"/>
  <c r="BK124" i="25"/>
  <c r="BJ124" i="25"/>
  <c r="BO112" i="25"/>
  <c r="BK112" i="25"/>
  <c r="BJ112" i="25"/>
  <c r="BO100" i="25"/>
  <c r="BK100" i="25"/>
  <c r="BJ100" i="25"/>
  <c r="BO88" i="25"/>
  <c r="BK88" i="25"/>
  <c r="BJ88" i="25"/>
  <c r="BO76" i="25"/>
  <c r="BK76" i="25"/>
  <c r="BJ76" i="25"/>
  <c r="BK374" i="25"/>
  <c r="BJ374" i="25"/>
  <c r="BO374" i="25"/>
  <c r="BO471" i="25"/>
  <c r="BK471" i="25"/>
  <c r="BJ471" i="25"/>
  <c r="BO459" i="25"/>
  <c r="BK459" i="25"/>
  <c r="BJ459" i="25"/>
  <c r="BO447" i="25"/>
  <c r="BK447" i="25"/>
  <c r="BJ447" i="25"/>
  <c r="BO435" i="25"/>
  <c r="BK435" i="25"/>
  <c r="BJ435" i="25"/>
  <c r="BO423" i="25"/>
  <c r="BK423" i="25"/>
  <c r="BJ423" i="25"/>
  <c r="BO411" i="25"/>
  <c r="BK411" i="25"/>
  <c r="BJ411" i="25"/>
  <c r="BO399" i="25"/>
  <c r="BK399" i="25"/>
  <c r="BJ399" i="25"/>
  <c r="BO387" i="25"/>
  <c r="BK387" i="25"/>
  <c r="BJ387" i="25"/>
  <c r="BO375" i="25"/>
  <c r="BK375" i="25"/>
  <c r="BJ375" i="25"/>
  <c r="BO363" i="25"/>
  <c r="BK363" i="25"/>
  <c r="BJ363" i="25"/>
  <c r="BO351" i="25"/>
  <c r="BK351" i="25"/>
  <c r="BJ351" i="25"/>
  <c r="BO339" i="25"/>
  <c r="BK339" i="25"/>
  <c r="BJ339" i="25"/>
  <c r="BO327" i="25"/>
  <c r="BK327" i="25"/>
  <c r="BJ327" i="25"/>
  <c r="BO315" i="25"/>
  <c r="BK315" i="25"/>
  <c r="BJ315" i="25"/>
  <c r="BO303" i="25"/>
  <c r="BK303" i="25"/>
  <c r="BJ303" i="25"/>
  <c r="BO291" i="25"/>
  <c r="BK291" i="25"/>
  <c r="BJ291" i="25"/>
  <c r="BO279" i="25"/>
  <c r="BK279" i="25"/>
  <c r="BJ279" i="25"/>
  <c r="BO267" i="25"/>
  <c r="BK267" i="25"/>
  <c r="BJ267" i="25"/>
  <c r="BO255" i="25"/>
  <c r="BK255" i="25"/>
  <c r="BJ255" i="25"/>
  <c r="BO243" i="25"/>
  <c r="BK243" i="25"/>
  <c r="BJ243" i="25"/>
  <c r="BO231" i="25"/>
  <c r="BK231" i="25"/>
  <c r="BJ231" i="25"/>
  <c r="BO219" i="25"/>
  <c r="BK219" i="25"/>
  <c r="BJ219" i="25"/>
  <c r="BO207" i="25"/>
  <c r="BK207" i="25"/>
  <c r="BJ207" i="25"/>
  <c r="BO195" i="25"/>
  <c r="BK195" i="25"/>
  <c r="BJ195" i="25"/>
  <c r="BO183" i="25"/>
  <c r="BK183" i="25"/>
  <c r="BJ183" i="25"/>
  <c r="BO171" i="25"/>
  <c r="BK171" i="25"/>
  <c r="BJ171" i="25"/>
  <c r="BO159" i="25"/>
  <c r="BK159" i="25"/>
  <c r="BJ159" i="25"/>
  <c r="BO147" i="25"/>
  <c r="BK147" i="25"/>
  <c r="BJ147" i="25"/>
  <c r="BO135" i="25"/>
  <c r="BK135" i="25"/>
  <c r="BJ135" i="25"/>
  <c r="BO123" i="25"/>
  <c r="BK123" i="25"/>
  <c r="BJ123" i="25"/>
  <c r="BO111" i="25"/>
  <c r="BK111" i="25"/>
  <c r="BJ111" i="25"/>
  <c r="BO99" i="25"/>
  <c r="BK99" i="25"/>
  <c r="BJ99" i="25"/>
  <c r="BO87" i="25"/>
  <c r="BK87" i="25"/>
  <c r="BJ87" i="25"/>
  <c r="BO75" i="25"/>
  <c r="BK75" i="25"/>
  <c r="BJ75" i="25"/>
  <c r="BK446" i="25"/>
  <c r="BO446" i="25"/>
  <c r="BJ446" i="25"/>
  <c r="BK410" i="25"/>
  <c r="BO410" i="25"/>
  <c r="BJ410" i="25"/>
  <c r="BO398" i="25"/>
  <c r="BJ398" i="25"/>
  <c r="BK398" i="25"/>
  <c r="BO338" i="25"/>
  <c r="BJ338" i="25"/>
  <c r="BK338" i="25"/>
  <c r="BO302" i="25"/>
  <c r="BK302" i="25"/>
  <c r="BJ302" i="25"/>
  <c r="BK230" i="25"/>
  <c r="BO230" i="25"/>
  <c r="BJ230" i="25"/>
  <c r="BK218" i="25"/>
  <c r="BO218" i="25"/>
  <c r="BJ218" i="25"/>
  <c r="BK206" i="25"/>
  <c r="BJ206" i="25"/>
  <c r="BO206" i="25"/>
  <c r="BK194" i="25"/>
  <c r="BO194" i="25"/>
  <c r="BJ194" i="25"/>
  <c r="BK182" i="25"/>
  <c r="BJ182" i="25"/>
  <c r="BO182" i="25"/>
  <c r="BK170" i="25"/>
  <c r="BO170" i="25"/>
  <c r="BJ170" i="25"/>
  <c r="BK158" i="25"/>
  <c r="BJ158" i="25"/>
  <c r="BO158" i="25"/>
  <c r="BK146" i="25"/>
  <c r="BJ146" i="25"/>
  <c r="BO146" i="25"/>
  <c r="BK134" i="25"/>
  <c r="BJ134" i="25"/>
  <c r="BO134" i="25"/>
  <c r="BK122" i="25"/>
  <c r="BO122" i="25"/>
  <c r="BJ122" i="25"/>
  <c r="BK110" i="25"/>
  <c r="BO110" i="25"/>
  <c r="BJ110" i="25"/>
  <c r="BK98" i="25"/>
  <c r="BO98" i="25"/>
  <c r="BJ98" i="25"/>
  <c r="BK86" i="25"/>
  <c r="BJ86" i="25"/>
  <c r="BO86" i="25"/>
  <c r="BO74" i="25"/>
  <c r="BK74" i="25"/>
  <c r="BJ74" i="25"/>
  <c r="BO458" i="25"/>
  <c r="BJ458" i="25"/>
  <c r="BK458" i="25"/>
  <c r="BK278" i="25"/>
  <c r="BO278" i="25"/>
  <c r="BJ278" i="25"/>
  <c r="BK469" i="25"/>
  <c r="BO469" i="25"/>
  <c r="BJ469" i="25"/>
  <c r="BK457" i="25"/>
  <c r="BJ457" i="25"/>
  <c r="BO457" i="25"/>
  <c r="BK445" i="25"/>
  <c r="BO445" i="25"/>
  <c r="BJ445" i="25"/>
  <c r="BK433" i="25"/>
  <c r="BJ433" i="25"/>
  <c r="BO433" i="25"/>
  <c r="BK421" i="25"/>
  <c r="BJ421" i="25"/>
  <c r="BO421" i="25"/>
  <c r="BK409" i="25"/>
  <c r="BO409" i="25"/>
  <c r="BJ409" i="25"/>
  <c r="BK397" i="25"/>
  <c r="BO397" i="25"/>
  <c r="BJ397" i="25"/>
  <c r="BK385" i="25"/>
  <c r="BO385" i="25"/>
  <c r="BJ385" i="25"/>
  <c r="BK373" i="25"/>
  <c r="BO373" i="25"/>
  <c r="BJ373" i="25"/>
  <c r="BK361" i="25"/>
  <c r="BJ361" i="25"/>
  <c r="BO361" i="25"/>
  <c r="BK349" i="25"/>
  <c r="BJ349" i="25"/>
  <c r="BO349" i="25"/>
  <c r="BK337" i="25"/>
  <c r="BO337" i="25"/>
  <c r="BJ337" i="25"/>
  <c r="BK325" i="25"/>
  <c r="BO325" i="25"/>
  <c r="BJ325" i="25"/>
  <c r="BK313" i="25"/>
  <c r="BO313" i="25"/>
  <c r="BJ313" i="25"/>
  <c r="BK301" i="25"/>
  <c r="BO301" i="25"/>
  <c r="BJ301" i="25"/>
  <c r="BK289" i="25"/>
  <c r="BO289" i="25"/>
  <c r="BJ289" i="25"/>
  <c r="BK277" i="25"/>
  <c r="BO277" i="25"/>
  <c r="BJ277" i="25"/>
  <c r="BK265" i="25"/>
  <c r="BO265" i="25"/>
  <c r="BJ265" i="25"/>
  <c r="BK253" i="25"/>
  <c r="BO253" i="25"/>
  <c r="BJ253" i="25"/>
  <c r="BK241" i="25"/>
  <c r="BJ241" i="25"/>
  <c r="BO241" i="25"/>
  <c r="BK229" i="25"/>
  <c r="BO229" i="25"/>
  <c r="BJ229" i="25"/>
  <c r="BK217" i="25"/>
  <c r="BJ217" i="25"/>
  <c r="BO217" i="25"/>
  <c r="BK205" i="25"/>
  <c r="BJ205" i="25"/>
  <c r="BO205" i="25"/>
  <c r="BK193" i="25"/>
  <c r="BO193" i="25"/>
  <c r="BJ193" i="25"/>
  <c r="BK181" i="25"/>
  <c r="BO181" i="25"/>
  <c r="BJ181" i="25"/>
  <c r="BK169" i="25"/>
  <c r="BO169" i="25"/>
  <c r="BJ169" i="25"/>
  <c r="BK157" i="25"/>
  <c r="BO157" i="25"/>
  <c r="BJ157" i="25"/>
  <c r="BK145" i="25"/>
  <c r="BJ145" i="25"/>
  <c r="BO145" i="25"/>
  <c r="BK133" i="25"/>
  <c r="BJ133" i="25"/>
  <c r="BO133" i="25"/>
  <c r="BK121" i="25"/>
  <c r="BO121" i="25"/>
  <c r="BJ121" i="25"/>
  <c r="BK109" i="25"/>
  <c r="BJ109" i="25"/>
  <c r="BO109" i="25"/>
  <c r="BK97" i="25"/>
  <c r="BO97" i="25"/>
  <c r="BJ97" i="25"/>
  <c r="BK85" i="25"/>
  <c r="BO85" i="25"/>
  <c r="BJ85" i="25"/>
  <c r="BJ434" i="25"/>
  <c r="BO434" i="25"/>
  <c r="BK434" i="25"/>
  <c r="BK314" i="25"/>
  <c r="BO314" i="25"/>
  <c r="BJ314" i="25"/>
  <c r="BO468" i="25"/>
  <c r="BK468" i="25"/>
  <c r="BJ468" i="25"/>
  <c r="BO456" i="25"/>
  <c r="BJ456" i="25"/>
  <c r="BK456" i="25"/>
  <c r="BO444" i="25"/>
  <c r="BK444" i="25"/>
  <c r="BJ444" i="25"/>
  <c r="BO432" i="25"/>
  <c r="BJ432" i="25"/>
  <c r="BK432" i="25"/>
  <c r="BO420" i="25"/>
  <c r="BK420" i="25"/>
  <c r="BJ420" i="25"/>
  <c r="BO408" i="25"/>
  <c r="BJ408" i="25"/>
  <c r="BK408" i="25"/>
  <c r="BO396" i="25"/>
  <c r="BK396" i="25"/>
  <c r="BJ396" i="25"/>
  <c r="BO384" i="25"/>
  <c r="BJ384" i="25"/>
  <c r="BK384" i="25"/>
  <c r="BO372" i="25"/>
  <c r="BJ372" i="25"/>
  <c r="BK372" i="25"/>
  <c r="BO360" i="25"/>
  <c r="BK360" i="25"/>
  <c r="BJ360" i="25"/>
  <c r="BO348" i="25"/>
  <c r="BJ348" i="25"/>
  <c r="BK348" i="25"/>
  <c r="BO336" i="25"/>
  <c r="BJ336" i="25"/>
  <c r="BK336" i="25"/>
  <c r="BO324" i="25"/>
  <c r="BK324" i="25"/>
  <c r="BJ324" i="25"/>
  <c r="BO312" i="25"/>
  <c r="BJ312" i="25"/>
  <c r="BK312" i="25"/>
  <c r="BO300" i="25"/>
  <c r="BJ300" i="25"/>
  <c r="BK300" i="25"/>
  <c r="BO288" i="25"/>
  <c r="BK288" i="25"/>
  <c r="BJ288" i="25"/>
  <c r="BO276" i="25"/>
  <c r="BJ276" i="25"/>
  <c r="BK276" i="25"/>
  <c r="BO264" i="25"/>
  <c r="BK264" i="25"/>
  <c r="BJ264" i="25"/>
  <c r="BO252" i="25"/>
  <c r="BJ252" i="25"/>
  <c r="BK252" i="25"/>
  <c r="BO240" i="25"/>
  <c r="BJ240" i="25"/>
  <c r="BK240" i="25"/>
  <c r="BO228" i="25"/>
  <c r="BJ228" i="25"/>
  <c r="BK228" i="25"/>
  <c r="BO216" i="25"/>
  <c r="BK216" i="25"/>
  <c r="BJ216" i="25"/>
  <c r="BO204" i="25"/>
  <c r="BK204" i="25"/>
  <c r="BJ204" i="25"/>
  <c r="BO192" i="25"/>
  <c r="BK192" i="25"/>
  <c r="BJ192" i="25"/>
  <c r="BO180" i="25"/>
  <c r="BJ180" i="25"/>
  <c r="BK180" i="25"/>
  <c r="BO168" i="25"/>
  <c r="BJ168" i="25"/>
  <c r="BK168" i="25"/>
  <c r="BO156" i="25"/>
  <c r="BJ156" i="25"/>
  <c r="BK156" i="25"/>
  <c r="BO144" i="25"/>
  <c r="BK144" i="25"/>
  <c r="BJ144" i="25"/>
  <c r="BO132" i="25"/>
  <c r="BK132" i="25"/>
  <c r="BJ132" i="25"/>
  <c r="BO120" i="25"/>
  <c r="BJ120" i="25"/>
  <c r="BK120" i="25"/>
  <c r="BO108" i="25"/>
  <c r="BK108" i="25"/>
  <c r="BJ108" i="25"/>
  <c r="BO96" i="25"/>
  <c r="BJ96" i="25"/>
  <c r="BK96" i="25"/>
  <c r="BO84" i="25"/>
  <c r="BK84" i="25"/>
  <c r="BJ84" i="25"/>
  <c r="BK242" i="25"/>
  <c r="BJ242" i="25"/>
  <c r="BO242" i="25"/>
  <c r="BO467" i="25"/>
  <c r="BK467" i="25"/>
  <c r="BJ467" i="25"/>
  <c r="BO455" i="25"/>
  <c r="BJ455" i="25"/>
  <c r="BK455" i="25"/>
  <c r="BO443" i="25"/>
  <c r="BK443" i="25"/>
  <c r="BJ443" i="25"/>
  <c r="BO431" i="25"/>
  <c r="BJ431" i="25"/>
  <c r="BK431" i="25"/>
  <c r="BO419" i="25"/>
  <c r="BJ419" i="25"/>
  <c r="BK419" i="25"/>
  <c r="BO407" i="25"/>
  <c r="BK407" i="25"/>
  <c r="BJ407" i="25"/>
  <c r="BO395" i="25"/>
  <c r="BK395" i="25"/>
  <c r="BJ395" i="25"/>
  <c r="BO383" i="25"/>
  <c r="BK383" i="25"/>
  <c r="BJ383" i="25"/>
  <c r="BO371" i="25"/>
  <c r="BJ371" i="25"/>
  <c r="BK371" i="25"/>
  <c r="BO359" i="25"/>
  <c r="BK359" i="25"/>
  <c r="BJ359" i="25"/>
  <c r="BO347" i="25"/>
  <c r="BK347" i="25"/>
  <c r="BJ347" i="25"/>
  <c r="BO335" i="25"/>
  <c r="BK335" i="25"/>
  <c r="BJ335" i="25"/>
  <c r="BO323" i="25"/>
  <c r="BK323" i="25"/>
  <c r="BJ323" i="25"/>
  <c r="BO311" i="25"/>
  <c r="BK311" i="25"/>
  <c r="BJ311" i="25"/>
  <c r="BO299" i="25"/>
  <c r="BJ299" i="25"/>
  <c r="BK299" i="25"/>
  <c r="BO287" i="25"/>
  <c r="BK287" i="25"/>
  <c r="BJ287" i="25"/>
  <c r="BO275" i="25"/>
  <c r="BJ275" i="25"/>
  <c r="BK275" i="25"/>
  <c r="BO263" i="25"/>
  <c r="BK263" i="25"/>
  <c r="BJ263" i="25"/>
  <c r="BO251" i="25"/>
  <c r="BJ251" i="25"/>
  <c r="BK251" i="25"/>
  <c r="BO239" i="25"/>
  <c r="BJ239" i="25"/>
  <c r="BK239" i="25"/>
  <c r="BO227" i="25"/>
  <c r="BJ227" i="25"/>
  <c r="BK227" i="25"/>
  <c r="BO215" i="25"/>
  <c r="BK215" i="25"/>
  <c r="BJ215" i="25"/>
  <c r="BO203" i="25"/>
  <c r="BJ203" i="25"/>
  <c r="BK203" i="25"/>
  <c r="BO191" i="25"/>
  <c r="BK191" i="25"/>
  <c r="BJ191" i="25"/>
  <c r="BO179" i="25"/>
  <c r="BK179" i="25"/>
  <c r="BJ179" i="25"/>
  <c r="BO167" i="25"/>
  <c r="BJ167" i="25"/>
  <c r="BK167" i="25"/>
  <c r="BO155" i="25"/>
  <c r="BK155" i="25"/>
  <c r="BJ155" i="25"/>
  <c r="BO143" i="25"/>
  <c r="BK143" i="25"/>
  <c r="BJ143" i="25"/>
  <c r="BO131" i="25"/>
  <c r="BK131" i="25"/>
  <c r="BJ131" i="25"/>
  <c r="BO119" i="25"/>
  <c r="BK119" i="25"/>
  <c r="BJ119" i="25"/>
  <c r="BO107" i="25"/>
  <c r="BJ107" i="25"/>
  <c r="BK107" i="25"/>
  <c r="BO95" i="25"/>
  <c r="BJ95" i="25"/>
  <c r="BK95" i="25"/>
  <c r="BO83" i="25"/>
  <c r="BK83" i="25"/>
  <c r="BJ83" i="25"/>
  <c r="BK254" i="25"/>
  <c r="BO254" i="25"/>
  <c r="BJ254" i="25"/>
  <c r="BO466" i="25"/>
  <c r="BK466" i="25"/>
  <c r="BJ466" i="25"/>
  <c r="BO454" i="25"/>
  <c r="BK454" i="25"/>
  <c r="BJ454" i="25"/>
  <c r="BO442" i="25"/>
  <c r="BK442" i="25"/>
  <c r="BJ442" i="25"/>
  <c r="BO430" i="25"/>
  <c r="BK430" i="25"/>
  <c r="BJ430" i="25"/>
  <c r="BO418" i="25"/>
  <c r="BK418" i="25"/>
  <c r="BJ418" i="25"/>
  <c r="BO406" i="25"/>
  <c r="BK406" i="25"/>
  <c r="BJ406" i="25"/>
  <c r="BO394" i="25"/>
  <c r="BK394" i="25"/>
  <c r="BJ394" i="25"/>
  <c r="BO382" i="25"/>
  <c r="BK382" i="25"/>
  <c r="BJ382" i="25"/>
  <c r="BO370" i="25"/>
  <c r="BK370" i="25"/>
  <c r="BJ370" i="25"/>
  <c r="BO358" i="25"/>
  <c r="BK358" i="25"/>
  <c r="BJ358" i="25"/>
  <c r="BO346" i="25"/>
  <c r="BK346" i="25"/>
  <c r="BJ346" i="25"/>
  <c r="BO334" i="25"/>
  <c r="BK334" i="25"/>
  <c r="BJ334" i="25"/>
  <c r="BO322" i="25"/>
  <c r="BK322" i="25"/>
  <c r="BJ322" i="25"/>
  <c r="BO310" i="25"/>
  <c r="BK310" i="25"/>
  <c r="BJ310" i="25"/>
  <c r="BO298" i="25"/>
  <c r="BK298" i="25"/>
  <c r="BJ298" i="25"/>
  <c r="BO286" i="25"/>
  <c r="BK286" i="25"/>
  <c r="BJ286" i="25"/>
  <c r="BO274" i="25"/>
  <c r="BK274" i="25"/>
  <c r="BJ274" i="25"/>
  <c r="BO262" i="25"/>
  <c r="BK262" i="25"/>
  <c r="BJ262" i="25"/>
  <c r="BO250" i="25"/>
  <c r="BK250" i="25"/>
  <c r="BJ250" i="25"/>
  <c r="BO238" i="25"/>
  <c r="BK238" i="25"/>
  <c r="BJ238" i="25"/>
  <c r="BO226" i="25"/>
  <c r="BK226" i="25"/>
  <c r="BJ226" i="25"/>
  <c r="BO214" i="25"/>
  <c r="BK214" i="25"/>
  <c r="BJ214" i="25"/>
  <c r="BO202" i="25"/>
  <c r="BK202" i="25"/>
  <c r="BJ202" i="25"/>
  <c r="BO190" i="25"/>
  <c r="BK190" i="25"/>
  <c r="BJ190" i="25"/>
  <c r="BO178" i="25"/>
  <c r="BK178" i="25"/>
  <c r="BJ178" i="25"/>
  <c r="BO166" i="25"/>
  <c r="BK166" i="25"/>
  <c r="BJ166" i="25"/>
  <c r="BO154" i="25"/>
  <c r="BK154" i="25"/>
  <c r="BJ154" i="25"/>
  <c r="BJ142" i="25"/>
  <c r="BO142" i="25"/>
  <c r="BK142" i="25"/>
  <c r="BJ130" i="25"/>
  <c r="BO130" i="25"/>
  <c r="BK130" i="25"/>
  <c r="BJ118" i="25"/>
  <c r="BO118" i="25"/>
  <c r="BK118" i="25"/>
  <c r="BJ106" i="25"/>
  <c r="BO106" i="25"/>
  <c r="BK106" i="25"/>
  <c r="BJ94" i="25"/>
  <c r="BO94" i="25"/>
  <c r="BK94" i="25"/>
  <c r="BJ82" i="25"/>
  <c r="BO82" i="25"/>
  <c r="BK82" i="25"/>
  <c r="BK290" i="25"/>
  <c r="BJ290" i="25"/>
  <c r="BO290" i="25"/>
  <c r="BO465" i="25"/>
  <c r="BK465" i="25"/>
  <c r="BJ465" i="25"/>
  <c r="BO453" i="25"/>
  <c r="BK453" i="25"/>
  <c r="BJ453" i="25"/>
  <c r="BO441" i="25"/>
  <c r="BK441" i="25"/>
  <c r="BJ441" i="25"/>
  <c r="BO429" i="25"/>
  <c r="BK429" i="25"/>
  <c r="BJ429" i="25"/>
  <c r="BO417" i="25"/>
  <c r="BK417" i="25"/>
  <c r="BJ417" i="25"/>
  <c r="BO405" i="25"/>
  <c r="BK405" i="25"/>
  <c r="BJ405" i="25"/>
  <c r="BO393" i="25"/>
  <c r="BK393" i="25"/>
  <c r="BJ393" i="25"/>
  <c r="BO381" i="25"/>
  <c r="BK381" i="25"/>
  <c r="BJ381" i="25"/>
  <c r="BO369" i="25"/>
  <c r="BK369" i="25"/>
  <c r="BJ369" i="25"/>
  <c r="BO357" i="25"/>
  <c r="BK357" i="25"/>
  <c r="BJ357" i="25"/>
  <c r="BO345" i="25"/>
  <c r="BK345" i="25"/>
  <c r="BJ345" i="25"/>
  <c r="BO333" i="25"/>
  <c r="BK333" i="25"/>
  <c r="BJ333" i="25"/>
  <c r="BO321" i="25"/>
  <c r="BK321" i="25"/>
  <c r="BJ321" i="25"/>
  <c r="BO309" i="25"/>
  <c r="BK309" i="25"/>
  <c r="BJ309" i="25"/>
  <c r="BO297" i="25"/>
  <c r="BK297" i="25"/>
  <c r="BJ297" i="25"/>
  <c r="BO285" i="25"/>
  <c r="BK285" i="25"/>
  <c r="BJ285" i="25"/>
  <c r="BO273" i="25"/>
  <c r="BK273" i="25"/>
  <c r="BJ273" i="25"/>
  <c r="BO261" i="25"/>
  <c r="BK261" i="25"/>
  <c r="BJ261" i="25"/>
  <c r="BO249" i="25"/>
  <c r="BK249" i="25"/>
  <c r="BJ249" i="25"/>
  <c r="BO237" i="25"/>
  <c r="BK237" i="25"/>
  <c r="BJ237" i="25"/>
  <c r="BO225" i="25"/>
  <c r="BK225" i="25"/>
  <c r="BJ225" i="25"/>
  <c r="BO213" i="25"/>
  <c r="BK213" i="25"/>
  <c r="BJ213" i="25"/>
  <c r="BO201" i="25"/>
  <c r="BK201" i="25"/>
  <c r="BJ201" i="25"/>
  <c r="BO189" i="25"/>
  <c r="BK189" i="25"/>
  <c r="BJ189" i="25"/>
  <c r="BO177" i="25"/>
  <c r="BK177" i="25"/>
  <c r="BJ177" i="25"/>
  <c r="BO165" i="25"/>
  <c r="BK165" i="25"/>
  <c r="BJ165" i="25"/>
  <c r="BO153" i="25"/>
  <c r="BK153" i="25"/>
  <c r="BJ153" i="25"/>
  <c r="BO141" i="25"/>
  <c r="BK141" i="25"/>
  <c r="BJ141" i="25"/>
  <c r="BO129" i="25"/>
  <c r="BK129" i="25"/>
  <c r="BJ129" i="25"/>
  <c r="BO117" i="25"/>
  <c r="BK117" i="25"/>
  <c r="BJ117" i="25"/>
  <c r="BO105" i="25"/>
  <c r="BK105" i="25"/>
  <c r="BJ105" i="25"/>
  <c r="BO93" i="25"/>
  <c r="BK93" i="25"/>
  <c r="BJ93" i="25"/>
  <c r="BO81" i="25"/>
  <c r="BK81" i="25"/>
  <c r="BJ81" i="25"/>
  <c r="BK422" i="25"/>
  <c r="BJ422" i="25"/>
  <c r="BO422" i="25"/>
  <c r="BO326" i="25"/>
  <c r="BK326" i="25"/>
  <c r="BJ326" i="25"/>
  <c r="BO464" i="25"/>
  <c r="BK464" i="25"/>
  <c r="BJ464" i="25"/>
  <c r="BO452" i="25"/>
  <c r="BK452" i="25"/>
  <c r="BJ452" i="25"/>
  <c r="BO440" i="25"/>
  <c r="BK440" i="25"/>
  <c r="BJ440" i="25"/>
  <c r="BO428" i="25"/>
  <c r="BK428" i="25"/>
  <c r="BJ428" i="25"/>
  <c r="BO416" i="25"/>
  <c r="BK416" i="25"/>
  <c r="BJ416" i="25"/>
  <c r="BO404" i="25"/>
  <c r="BK404" i="25"/>
  <c r="BJ404" i="25"/>
  <c r="BO392" i="25"/>
  <c r="BK392" i="25"/>
  <c r="BJ392" i="25"/>
  <c r="BO380" i="25"/>
  <c r="BK380" i="25"/>
  <c r="BJ380" i="25"/>
  <c r="BO368" i="25"/>
  <c r="BK368" i="25"/>
  <c r="BJ368" i="25"/>
  <c r="BO356" i="25"/>
  <c r="BK356" i="25"/>
  <c r="BJ356" i="25"/>
  <c r="BO344" i="25"/>
  <c r="BK344" i="25"/>
  <c r="BJ344" i="25"/>
  <c r="BO332" i="25"/>
  <c r="BK332" i="25"/>
  <c r="BJ332" i="25"/>
  <c r="BO320" i="25"/>
  <c r="BK320" i="25"/>
  <c r="BJ320" i="25"/>
  <c r="BO308" i="25"/>
  <c r="BK308" i="25"/>
  <c r="BJ308" i="25"/>
  <c r="BO296" i="25"/>
  <c r="BK296" i="25"/>
  <c r="BJ296" i="25"/>
  <c r="BO284" i="25"/>
  <c r="BK284" i="25"/>
  <c r="BJ284" i="25"/>
  <c r="BO272" i="25"/>
  <c r="BK272" i="25"/>
  <c r="BJ272" i="25"/>
  <c r="BO260" i="25"/>
  <c r="BK260" i="25"/>
  <c r="BJ260" i="25"/>
  <c r="BO248" i="25"/>
  <c r="BK248" i="25"/>
  <c r="BJ248" i="25"/>
  <c r="BO236" i="25"/>
  <c r="BK236" i="25"/>
  <c r="BJ236" i="25"/>
  <c r="BO224" i="25"/>
  <c r="BK224" i="25"/>
  <c r="BJ224" i="25"/>
  <c r="BO212" i="25"/>
  <c r="BK212" i="25"/>
  <c r="BJ212" i="25"/>
  <c r="BO200" i="25"/>
  <c r="BK200" i="25"/>
  <c r="BJ200" i="25"/>
  <c r="BO188" i="25"/>
  <c r="BK188" i="25"/>
  <c r="BJ188" i="25"/>
  <c r="BO176" i="25"/>
  <c r="BK176" i="25"/>
  <c r="BJ176" i="25"/>
  <c r="BO164" i="25"/>
  <c r="BK164" i="25"/>
  <c r="BJ164" i="25"/>
  <c r="BO152" i="25"/>
  <c r="BK152" i="25"/>
  <c r="BJ152" i="25"/>
  <c r="BO140" i="25"/>
  <c r="BK140" i="25"/>
  <c r="BJ140" i="25"/>
  <c r="BO128" i="25"/>
  <c r="BK128" i="25"/>
  <c r="BJ128" i="25"/>
  <c r="BO116" i="25"/>
  <c r="BK116" i="25"/>
  <c r="BJ116" i="25"/>
  <c r="BO104" i="25"/>
  <c r="BK104" i="25"/>
  <c r="BJ104" i="25"/>
  <c r="BO92" i="25"/>
  <c r="BK92" i="25"/>
  <c r="BJ92" i="25"/>
  <c r="BO80" i="25"/>
  <c r="BK80" i="25"/>
  <c r="BJ80" i="25"/>
  <c r="BK266" i="25"/>
  <c r="BJ266" i="25"/>
  <c r="BO266" i="25"/>
  <c r="BO463" i="25"/>
  <c r="BK463" i="25"/>
  <c r="BJ463" i="25"/>
  <c r="BO451" i="25"/>
  <c r="BK451" i="25"/>
  <c r="BJ451" i="25"/>
  <c r="BO439" i="25"/>
  <c r="BK439" i="25"/>
  <c r="BJ439" i="25"/>
  <c r="BO427" i="25"/>
  <c r="BK427" i="25"/>
  <c r="BJ427" i="25"/>
  <c r="BO415" i="25"/>
  <c r="BK415" i="25"/>
  <c r="BJ415" i="25"/>
  <c r="BO403" i="25"/>
  <c r="BK403" i="25"/>
  <c r="BJ403" i="25"/>
  <c r="BO391" i="25"/>
  <c r="BK391" i="25"/>
  <c r="BJ391" i="25"/>
  <c r="BO379" i="25"/>
  <c r="BK379" i="25"/>
  <c r="BJ379" i="25"/>
  <c r="BO367" i="25"/>
  <c r="BK367" i="25"/>
  <c r="BJ367" i="25"/>
  <c r="BO355" i="25"/>
  <c r="BK355" i="25"/>
  <c r="BJ355" i="25"/>
  <c r="BO343" i="25"/>
  <c r="BK343" i="25"/>
  <c r="BJ343" i="25"/>
  <c r="BO331" i="25"/>
  <c r="BK331" i="25"/>
  <c r="BJ331" i="25"/>
  <c r="BO319" i="25"/>
  <c r="BK319" i="25"/>
  <c r="BJ319" i="25"/>
  <c r="BO307" i="25"/>
  <c r="BK307" i="25"/>
  <c r="BJ307" i="25"/>
  <c r="BO295" i="25"/>
  <c r="BK295" i="25"/>
  <c r="BJ295" i="25"/>
  <c r="BO283" i="25"/>
  <c r="BK283" i="25"/>
  <c r="BJ283" i="25"/>
  <c r="BO271" i="25"/>
  <c r="BK271" i="25"/>
  <c r="BJ271" i="25"/>
  <c r="BO259" i="25"/>
  <c r="BK259" i="25"/>
  <c r="BJ259" i="25"/>
  <c r="BO247" i="25"/>
  <c r="BK247" i="25"/>
  <c r="BJ247" i="25"/>
  <c r="BO235" i="25"/>
  <c r="BK235" i="25"/>
  <c r="BJ235" i="25"/>
  <c r="BO223" i="25"/>
  <c r="BK223" i="25"/>
  <c r="BJ223" i="25"/>
  <c r="BO211" i="25"/>
  <c r="BK211" i="25"/>
  <c r="BJ211" i="25"/>
  <c r="BO199" i="25"/>
  <c r="BK199" i="25"/>
  <c r="BJ199" i="25"/>
  <c r="BO187" i="25"/>
  <c r="BK187" i="25"/>
  <c r="BJ187" i="25"/>
  <c r="BO175" i="25"/>
  <c r="BK175" i="25"/>
  <c r="BJ175" i="25"/>
  <c r="BO163" i="25"/>
  <c r="BK163" i="25"/>
  <c r="BJ163" i="25"/>
  <c r="BO151" i="25"/>
  <c r="BK151" i="25"/>
  <c r="BJ151" i="25"/>
  <c r="BO139" i="25"/>
  <c r="BK139" i="25"/>
  <c r="BJ139" i="25"/>
  <c r="BO127" i="25"/>
  <c r="BK127" i="25"/>
  <c r="BJ127" i="25"/>
  <c r="BO115" i="25"/>
  <c r="BK115" i="25"/>
  <c r="BJ115" i="25"/>
  <c r="BO103" i="25"/>
  <c r="BK103" i="25"/>
  <c r="BJ103" i="25"/>
  <c r="BO91" i="25"/>
  <c r="BK91" i="25"/>
  <c r="BJ91" i="25"/>
  <c r="BO79" i="25"/>
  <c r="BK79" i="25"/>
  <c r="BJ79" i="25"/>
  <c r="BK350" i="25"/>
  <c r="BJ350" i="25"/>
  <c r="BO350" i="25"/>
  <c r="BJ73" i="25"/>
  <c r="BO462" i="25"/>
  <c r="BK462" i="25"/>
  <c r="BJ462" i="25"/>
  <c r="BO450" i="25"/>
  <c r="BK450" i="25"/>
  <c r="BJ450" i="25"/>
  <c r="BO438" i="25"/>
  <c r="BK438" i="25"/>
  <c r="BJ438" i="25"/>
  <c r="BO426" i="25"/>
  <c r="BK426" i="25"/>
  <c r="BJ426" i="25"/>
  <c r="BO414" i="25"/>
  <c r="BK414" i="25"/>
  <c r="BJ414" i="25"/>
  <c r="BO402" i="25"/>
  <c r="BK402" i="25"/>
  <c r="BJ402" i="25"/>
  <c r="BO390" i="25"/>
  <c r="BK390" i="25"/>
  <c r="BJ390" i="25"/>
  <c r="BO378" i="25"/>
  <c r="BK378" i="25"/>
  <c r="BJ378" i="25"/>
  <c r="BO366" i="25"/>
  <c r="BK366" i="25"/>
  <c r="BJ366" i="25"/>
  <c r="BO354" i="25"/>
  <c r="BK354" i="25"/>
  <c r="BJ354" i="25"/>
  <c r="BO342" i="25"/>
  <c r="BK342" i="25"/>
  <c r="BJ342" i="25"/>
  <c r="BO330" i="25"/>
  <c r="BK330" i="25"/>
  <c r="BJ330" i="25"/>
  <c r="BO318" i="25"/>
  <c r="BK318" i="25"/>
  <c r="BJ318" i="25"/>
  <c r="BO306" i="25"/>
  <c r="BK306" i="25"/>
  <c r="BJ306" i="25"/>
  <c r="BO294" i="25"/>
  <c r="BK294" i="25"/>
  <c r="BJ294" i="25"/>
  <c r="BO282" i="25"/>
  <c r="BK282" i="25"/>
  <c r="BJ282" i="25"/>
  <c r="BO270" i="25"/>
  <c r="BK270" i="25"/>
  <c r="BJ270" i="25"/>
  <c r="BO258" i="25"/>
  <c r="BK258" i="25"/>
  <c r="BJ258" i="25"/>
  <c r="BO246" i="25"/>
  <c r="BK246" i="25"/>
  <c r="BJ246" i="25"/>
  <c r="BO234" i="25"/>
  <c r="BK234" i="25"/>
  <c r="BJ234" i="25"/>
  <c r="BO222" i="25"/>
  <c r="BK222" i="25"/>
  <c r="BJ222" i="25"/>
  <c r="BO210" i="25"/>
  <c r="BK210" i="25"/>
  <c r="BJ210" i="25"/>
  <c r="BO198" i="25"/>
  <c r="BK198" i="25"/>
  <c r="BJ198" i="25"/>
  <c r="BO186" i="25"/>
  <c r="BK186" i="25"/>
  <c r="BJ186" i="25"/>
  <c r="BO174" i="25"/>
  <c r="BK174" i="25"/>
  <c r="BJ174" i="25"/>
  <c r="BO162" i="25"/>
  <c r="BK162" i="25"/>
  <c r="BJ162" i="25"/>
  <c r="BO150" i="25"/>
  <c r="BK150" i="25"/>
  <c r="BJ150" i="25"/>
  <c r="BO138" i="25"/>
  <c r="BK138" i="25"/>
  <c r="BJ138" i="25"/>
  <c r="BO126" i="25"/>
  <c r="BK126" i="25"/>
  <c r="BJ126" i="25"/>
  <c r="BO114" i="25"/>
  <c r="BK114" i="25"/>
  <c r="BJ114" i="25"/>
  <c r="BO102" i="25"/>
  <c r="BK102" i="25"/>
  <c r="BJ102" i="25"/>
  <c r="BO90" i="25"/>
  <c r="BK90" i="25"/>
  <c r="BJ90" i="25"/>
  <c r="BO78" i="25"/>
  <c r="BK78" i="25"/>
  <c r="BJ78" i="25"/>
  <c r="BO73" i="19"/>
  <c r="BL73" i="19"/>
  <c r="BE73" i="19"/>
  <c r="CB73" i="19"/>
  <c r="BL74" i="19"/>
  <c r="CM74" i="19"/>
  <c r="CB74" i="19"/>
  <c r="BI380" i="25"/>
  <c r="BG380" i="25"/>
  <c r="BI164" i="25"/>
  <c r="BG164" i="25"/>
  <c r="BI404" i="25"/>
  <c r="BG404" i="25"/>
  <c r="BI320" i="25"/>
  <c r="BG320" i="25"/>
  <c r="BI248" i="25"/>
  <c r="BG248" i="25"/>
  <c r="BI152" i="25"/>
  <c r="BG152" i="25"/>
  <c r="BI463" i="25"/>
  <c r="BG463" i="25"/>
  <c r="BI451" i="25"/>
  <c r="BG451" i="25"/>
  <c r="BI439" i="25"/>
  <c r="BG439" i="25"/>
  <c r="BI427" i="25"/>
  <c r="BG427" i="25"/>
  <c r="BI415" i="25"/>
  <c r="BG415" i="25"/>
  <c r="BI403" i="25"/>
  <c r="BG403" i="25"/>
  <c r="BI391" i="25"/>
  <c r="BG391" i="25"/>
  <c r="BI379" i="25"/>
  <c r="BG379" i="25"/>
  <c r="BI367" i="25"/>
  <c r="BG367" i="25"/>
  <c r="BI355" i="25"/>
  <c r="BG355" i="25"/>
  <c r="BI343" i="25"/>
  <c r="BG343" i="25"/>
  <c r="BI331" i="25"/>
  <c r="BG331" i="25"/>
  <c r="BI319" i="25"/>
  <c r="BG319" i="25"/>
  <c r="BI307" i="25"/>
  <c r="BG307" i="25"/>
  <c r="BI295" i="25"/>
  <c r="BG295" i="25"/>
  <c r="BI283" i="25"/>
  <c r="BG283" i="25"/>
  <c r="BI271" i="25"/>
  <c r="BG271" i="25"/>
  <c r="BI259" i="25"/>
  <c r="BG259" i="25"/>
  <c r="BI247" i="25"/>
  <c r="BG247" i="25"/>
  <c r="BI235" i="25"/>
  <c r="BG235" i="25"/>
  <c r="BI223" i="25"/>
  <c r="BG223" i="25"/>
  <c r="BI211" i="25"/>
  <c r="BG211" i="25"/>
  <c r="BI199" i="25"/>
  <c r="BG199" i="25"/>
  <c r="BI187" i="25"/>
  <c r="BG187" i="25"/>
  <c r="BI175" i="25"/>
  <c r="BG175" i="25"/>
  <c r="BI163" i="25"/>
  <c r="BG163" i="25"/>
  <c r="BI151" i="25"/>
  <c r="BG151" i="25"/>
  <c r="BI139" i="25"/>
  <c r="BG139" i="25"/>
  <c r="BI127" i="25"/>
  <c r="BG127" i="25"/>
  <c r="BI115" i="25"/>
  <c r="BG115" i="25"/>
  <c r="BI103" i="25"/>
  <c r="BG103" i="25"/>
  <c r="BI91" i="25"/>
  <c r="BG91" i="25"/>
  <c r="BI79" i="25"/>
  <c r="BG79" i="25"/>
  <c r="BI416" i="25"/>
  <c r="BG416" i="25"/>
  <c r="BI344" i="25"/>
  <c r="BG344" i="25"/>
  <c r="BI284" i="25"/>
  <c r="BG284" i="25"/>
  <c r="BI200" i="25"/>
  <c r="BG200" i="25"/>
  <c r="BI80" i="25"/>
  <c r="BG80" i="25"/>
  <c r="BG462" i="25"/>
  <c r="BI462" i="25"/>
  <c r="BI450" i="25"/>
  <c r="BG450" i="25"/>
  <c r="BI438" i="25"/>
  <c r="BG438" i="25"/>
  <c r="BG426" i="25"/>
  <c r="BI426" i="25"/>
  <c r="BI414" i="25"/>
  <c r="BG414" i="25"/>
  <c r="BG402" i="25"/>
  <c r="BI402" i="25"/>
  <c r="BI390" i="25"/>
  <c r="BG390" i="25"/>
  <c r="BI378" i="25"/>
  <c r="BG378" i="25"/>
  <c r="BG366" i="25"/>
  <c r="BI366" i="25"/>
  <c r="BI354" i="25"/>
  <c r="BG354" i="25"/>
  <c r="BI342" i="25"/>
  <c r="BG342" i="25"/>
  <c r="BG330" i="25"/>
  <c r="BI330" i="25"/>
  <c r="BG318" i="25"/>
  <c r="BI318" i="25"/>
  <c r="BI306" i="25"/>
  <c r="BG306" i="25"/>
  <c r="BI294" i="25"/>
  <c r="BG294" i="25"/>
  <c r="BG282" i="25"/>
  <c r="BI282" i="25"/>
  <c r="BI270" i="25"/>
  <c r="BG270" i="25"/>
  <c r="BI258" i="25"/>
  <c r="BG258" i="25"/>
  <c r="BI246" i="25"/>
  <c r="BG246" i="25"/>
  <c r="BI234" i="25"/>
  <c r="BG234" i="25"/>
  <c r="BI222" i="25"/>
  <c r="BG222" i="25"/>
  <c r="BI210" i="25"/>
  <c r="BG210" i="25"/>
  <c r="BI198" i="25"/>
  <c r="BG198" i="25"/>
  <c r="BI186" i="25"/>
  <c r="BG186" i="25"/>
  <c r="BI174" i="25"/>
  <c r="BG174" i="25"/>
  <c r="BI162" i="25"/>
  <c r="BG162" i="25"/>
  <c r="BI150" i="25"/>
  <c r="BG150" i="25"/>
  <c r="BI138" i="25"/>
  <c r="BG138" i="25"/>
  <c r="BI126" i="25"/>
  <c r="BG126" i="25"/>
  <c r="BI114" i="25"/>
  <c r="BG114" i="25"/>
  <c r="BI102" i="25"/>
  <c r="BG102" i="25"/>
  <c r="BI90" i="25"/>
  <c r="BG90" i="25"/>
  <c r="BI78" i="25"/>
  <c r="BG78" i="25"/>
  <c r="BI440" i="25"/>
  <c r="BG440" i="25"/>
  <c r="BI368" i="25"/>
  <c r="BG368" i="25"/>
  <c r="BI296" i="25"/>
  <c r="BG296" i="25"/>
  <c r="BI260" i="25"/>
  <c r="BG260" i="25"/>
  <c r="BI188" i="25"/>
  <c r="BG188" i="25"/>
  <c r="BI92" i="25"/>
  <c r="BG92" i="25"/>
  <c r="BI461" i="25"/>
  <c r="BG461" i="25"/>
  <c r="BI449" i="25"/>
  <c r="BG449" i="25"/>
  <c r="BI437" i="25"/>
  <c r="BG437" i="25"/>
  <c r="BG425" i="25"/>
  <c r="BI425" i="25"/>
  <c r="BI413" i="25"/>
  <c r="BG413" i="25"/>
  <c r="BG401" i="25"/>
  <c r="BI401" i="25"/>
  <c r="BI389" i="25"/>
  <c r="BG389" i="25"/>
  <c r="BG377" i="25"/>
  <c r="BI377" i="25"/>
  <c r="BG365" i="25"/>
  <c r="BI365" i="25"/>
  <c r="BI353" i="25"/>
  <c r="BG353" i="25"/>
  <c r="BG341" i="25"/>
  <c r="BI341" i="25"/>
  <c r="BG329" i="25"/>
  <c r="BI329" i="25"/>
  <c r="BI317" i="25"/>
  <c r="BG317" i="25"/>
  <c r="BI305" i="25"/>
  <c r="BG305" i="25"/>
  <c r="BI293" i="25"/>
  <c r="BG293" i="25"/>
  <c r="BG281" i="25"/>
  <c r="BI281" i="25"/>
  <c r="BI269" i="25"/>
  <c r="BG269" i="25"/>
  <c r="BG257" i="25"/>
  <c r="BI257" i="25"/>
  <c r="BI245" i="25"/>
  <c r="BG245" i="25"/>
  <c r="BI233" i="25"/>
  <c r="BG233" i="25"/>
  <c r="BI221" i="25"/>
  <c r="BG221" i="25"/>
  <c r="BG209" i="25"/>
  <c r="BI209" i="25"/>
  <c r="BG197" i="25"/>
  <c r="BI197" i="25"/>
  <c r="BG185" i="25"/>
  <c r="BI185" i="25"/>
  <c r="BG173" i="25"/>
  <c r="BI173" i="25"/>
  <c r="BG161" i="25"/>
  <c r="BI161" i="25"/>
  <c r="BG149" i="25"/>
  <c r="BI149" i="25"/>
  <c r="BG137" i="25"/>
  <c r="BI137" i="25"/>
  <c r="BG125" i="25"/>
  <c r="BI125" i="25"/>
  <c r="BG113" i="25"/>
  <c r="BI113" i="25"/>
  <c r="BG101" i="25"/>
  <c r="BI101" i="25"/>
  <c r="BG89" i="25"/>
  <c r="BI89" i="25"/>
  <c r="BG77" i="25"/>
  <c r="BI77" i="25"/>
  <c r="BI392" i="25"/>
  <c r="BG392" i="25"/>
  <c r="BI176" i="25"/>
  <c r="BG176" i="25"/>
  <c r="BG472" i="25"/>
  <c r="BI472" i="25"/>
  <c r="BI460" i="25"/>
  <c r="BG460" i="25"/>
  <c r="BG448" i="25"/>
  <c r="BI448" i="25"/>
  <c r="BI436" i="25"/>
  <c r="BG436" i="25"/>
  <c r="BG424" i="25"/>
  <c r="BI424" i="25"/>
  <c r="BG412" i="25"/>
  <c r="BI412" i="25"/>
  <c r="BG400" i="25"/>
  <c r="BI400" i="25"/>
  <c r="BI388" i="25"/>
  <c r="BG388" i="25"/>
  <c r="BI376" i="25"/>
  <c r="BG376" i="25"/>
  <c r="BG364" i="25"/>
  <c r="BI364" i="25"/>
  <c r="BI352" i="25"/>
  <c r="BG352" i="25"/>
  <c r="BG340" i="25"/>
  <c r="BI340" i="25"/>
  <c r="BG328" i="25"/>
  <c r="BI328" i="25"/>
  <c r="BI316" i="25"/>
  <c r="BG316" i="25"/>
  <c r="BG304" i="25"/>
  <c r="BI304" i="25"/>
  <c r="BI292" i="25"/>
  <c r="BG292" i="25"/>
  <c r="BG280" i="25"/>
  <c r="BI280" i="25"/>
  <c r="BI268" i="25"/>
  <c r="BG268" i="25"/>
  <c r="BG256" i="25"/>
  <c r="BI256" i="25"/>
  <c r="BI244" i="25"/>
  <c r="BG244" i="25"/>
  <c r="BI232" i="25"/>
  <c r="BG232" i="25"/>
  <c r="BG220" i="25"/>
  <c r="BI220" i="25"/>
  <c r="BG208" i="25"/>
  <c r="BI208" i="25"/>
  <c r="BG196" i="25"/>
  <c r="BI196" i="25"/>
  <c r="BG184" i="25"/>
  <c r="BI184" i="25"/>
  <c r="BI172" i="25"/>
  <c r="BG172" i="25"/>
  <c r="BI160" i="25"/>
  <c r="BG160" i="25"/>
  <c r="BI148" i="25"/>
  <c r="BG148" i="25"/>
  <c r="BG136" i="25"/>
  <c r="BI136" i="25"/>
  <c r="BG124" i="25"/>
  <c r="BI124" i="25"/>
  <c r="BG112" i="25"/>
  <c r="BI112" i="25"/>
  <c r="BG100" i="25"/>
  <c r="BI100" i="25"/>
  <c r="BG88" i="25"/>
  <c r="BI88" i="25"/>
  <c r="BG76" i="25"/>
  <c r="BI76" i="25"/>
  <c r="BI128" i="25"/>
  <c r="BG128" i="25"/>
  <c r="BI471" i="25"/>
  <c r="BG471" i="25"/>
  <c r="BI459" i="25"/>
  <c r="BG459" i="25"/>
  <c r="BI447" i="25"/>
  <c r="BG447" i="25"/>
  <c r="BI435" i="25"/>
  <c r="BG435" i="25"/>
  <c r="BI423" i="25"/>
  <c r="BG423" i="25"/>
  <c r="BI411" i="25"/>
  <c r="BG411" i="25"/>
  <c r="BI399" i="25"/>
  <c r="BG399" i="25"/>
  <c r="BI387" i="25"/>
  <c r="BG387" i="25"/>
  <c r="BI375" i="25"/>
  <c r="BG375" i="25"/>
  <c r="BI363" i="25"/>
  <c r="BG363" i="25"/>
  <c r="BI351" i="25"/>
  <c r="BG351" i="25"/>
  <c r="BI339" i="25"/>
  <c r="BG339" i="25"/>
  <c r="BI327" i="25"/>
  <c r="BG327" i="25"/>
  <c r="BI315" i="25"/>
  <c r="BG315" i="25"/>
  <c r="BI303" i="25"/>
  <c r="BG303" i="25"/>
  <c r="BI291" i="25"/>
  <c r="BG291" i="25"/>
  <c r="BI279" i="25"/>
  <c r="BG279" i="25"/>
  <c r="BI267" i="25"/>
  <c r="BG267" i="25"/>
  <c r="BI255" i="25"/>
  <c r="BG255" i="25"/>
  <c r="BI243" i="25"/>
  <c r="BG243" i="25"/>
  <c r="BI231" i="25"/>
  <c r="BG231" i="25"/>
  <c r="BI219" i="25"/>
  <c r="BG219" i="25"/>
  <c r="BI207" i="25"/>
  <c r="BG207" i="25"/>
  <c r="BI195" i="25"/>
  <c r="BG195" i="25"/>
  <c r="BI183" i="25"/>
  <c r="BG183" i="25"/>
  <c r="BI171" i="25"/>
  <c r="BG171" i="25"/>
  <c r="BI159" i="25"/>
  <c r="BG159" i="25"/>
  <c r="BI147" i="25"/>
  <c r="BG147" i="25"/>
  <c r="BI135" i="25"/>
  <c r="BG135" i="25"/>
  <c r="BI123" i="25"/>
  <c r="BG123" i="25"/>
  <c r="BI111" i="25"/>
  <c r="BG111" i="25"/>
  <c r="BI99" i="25"/>
  <c r="BG99" i="25"/>
  <c r="BI87" i="25"/>
  <c r="BG87" i="25"/>
  <c r="BG75" i="25"/>
  <c r="BI75" i="25"/>
  <c r="BI464" i="25"/>
  <c r="BG464" i="25"/>
  <c r="BI236" i="25"/>
  <c r="BG236" i="25"/>
  <c r="BI458" i="25"/>
  <c r="BG458" i="25"/>
  <c r="BI410" i="25"/>
  <c r="BG410" i="25"/>
  <c r="BI350" i="25"/>
  <c r="BG350" i="25"/>
  <c r="BI302" i="25"/>
  <c r="BG302" i="25"/>
  <c r="BI254" i="25"/>
  <c r="BG254" i="25"/>
  <c r="BI206" i="25"/>
  <c r="BG206" i="25"/>
  <c r="BI158" i="25"/>
  <c r="BG158" i="25"/>
  <c r="BI98" i="25"/>
  <c r="BG98" i="25"/>
  <c r="BI469" i="25"/>
  <c r="BG469" i="25"/>
  <c r="BI457" i="25"/>
  <c r="BG457" i="25"/>
  <c r="BI445" i="25"/>
  <c r="BG445" i="25"/>
  <c r="BI433" i="25"/>
  <c r="BG433" i="25"/>
  <c r="BI421" i="25"/>
  <c r="BG421" i="25"/>
  <c r="BI409" i="25"/>
  <c r="BG409" i="25"/>
  <c r="BI397" i="25"/>
  <c r="BG397" i="25"/>
  <c r="BI385" i="25"/>
  <c r="BG385" i="25"/>
  <c r="BI373" i="25"/>
  <c r="BG373" i="25"/>
  <c r="BI361" i="25"/>
  <c r="BG361" i="25"/>
  <c r="BI349" i="25"/>
  <c r="BG349" i="25"/>
  <c r="BI337" i="25"/>
  <c r="BG337" i="25"/>
  <c r="BI325" i="25"/>
  <c r="BG325" i="25"/>
  <c r="BI313" i="25"/>
  <c r="BG313" i="25"/>
  <c r="BI301" i="25"/>
  <c r="BG301" i="25"/>
  <c r="BI289" i="25"/>
  <c r="BG289" i="25"/>
  <c r="BI277" i="25"/>
  <c r="BG277" i="25"/>
  <c r="BI265" i="25"/>
  <c r="BG265" i="25"/>
  <c r="BI253" i="25"/>
  <c r="BG253" i="25"/>
  <c r="BI241" i="25"/>
  <c r="BG241" i="25"/>
  <c r="BI229" i="25"/>
  <c r="BG229" i="25"/>
  <c r="BI217" i="25"/>
  <c r="BG217" i="25"/>
  <c r="BI205" i="25"/>
  <c r="BG205" i="25"/>
  <c r="BI193" i="25"/>
  <c r="BG193" i="25"/>
  <c r="BI181" i="25"/>
  <c r="BG181" i="25"/>
  <c r="BI169" i="25"/>
  <c r="BG169" i="25"/>
  <c r="BI157" i="25"/>
  <c r="BG157" i="25"/>
  <c r="BI145" i="25"/>
  <c r="BG145" i="25"/>
  <c r="BI133" i="25"/>
  <c r="BG133" i="25"/>
  <c r="BI121" i="25"/>
  <c r="BG121" i="25"/>
  <c r="BI109" i="25"/>
  <c r="BG109" i="25"/>
  <c r="BI97" i="25"/>
  <c r="BG97" i="25"/>
  <c r="BI85" i="25"/>
  <c r="BG85" i="25"/>
  <c r="BI224" i="25"/>
  <c r="BG224" i="25"/>
  <c r="BI446" i="25"/>
  <c r="BG446" i="25"/>
  <c r="BI398" i="25"/>
  <c r="BG398" i="25"/>
  <c r="BI362" i="25"/>
  <c r="BG362" i="25"/>
  <c r="BI314" i="25"/>
  <c r="BG314" i="25"/>
  <c r="BI266" i="25"/>
  <c r="BG266" i="25"/>
  <c r="BI218" i="25"/>
  <c r="BG218" i="25"/>
  <c r="BI170" i="25"/>
  <c r="BG170" i="25"/>
  <c r="BI122" i="25"/>
  <c r="BG122" i="25"/>
  <c r="BI468" i="25"/>
  <c r="BG468" i="25"/>
  <c r="BI456" i="25"/>
  <c r="BG456" i="25"/>
  <c r="BI444" i="25"/>
  <c r="BG444" i="25"/>
  <c r="BI432" i="25"/>
  <c r="BG432" i="25"/>
  <c r="BI420" i="25"/>
  <c r="BG420" i="25"/>
  <c r="BI408" i="25"/>
  <c r="BG408" i="25"/>
  <c r="BI396" i="25"/>
  <c r="BG396" i="25"/>
  <c r="BI384" i="25"/>
  <c r="BG384" i="25"/>
  <c r="BI372" i="25"/>
  <c r="BG372" i="25"/>
  <c r="BI360" i="25"/>
  <c r="BG360" i="25"/>
  <c r="BI348" i="25"/>
  <c r="BG348" i="25"/>
  <c r="BI336" i="25"/>
  <c r="BG336" i="25"/>
  <c r="BI324" i="25"/>
  <c r="BG324" i="25"/>
  <c r="BI312" i="25"/>
  <c r="BG312" i="25"/>
  <c r="BI300" i="25"/>
  <c r="BG300" i="25"/>
  <c r="BI288" i="25"/>
  <c r="BG288" i="25"/>
  <c r="BI276" i="25"/>
  <c r="BG276" i="25"/>
  <c r="BI264" i="25"/>
  <c r="BG264" i="25"/>
  <c r="BI252" i="25"/>
  <c r="BG252" i="25"/>
  <c r="BI240" i="25"/>
  <c r="BG240" i="25"/>
  <c r="BI228" i="25"/>
  <c r="BG228" i="25"/>
  <c r="BI216" i="25"/>
  <c r="BG216" i="25"/>
  <c r="BI204" i="25"/>
  <c r="BG204" i="25"/>
  <c r="BI192" i="25"/>
  <c r="BG192" i="25"/>
  <c r="BI180" i="25"/>
  <c r="BG180" i="25"/>
  <c r="BI168" i="25"/>
  <c r="BG168" i="25"/>
  <c r="BI156" i="25"/>
  <c r="BG156" i="25"/>
  <c r="BI144" i="25"/>
  <c r="BG144" i="25"/>
  <c r="BI132" i="25"/>
  <c r="BG132" i="25"/>
  <c r="BI120" i="25"/>
  <c r="BG120" i="25"/>
  <c r="BI108" i="25"/>
  <c r="BG108" i="25"/>
  <c r="BI96" i="25"/>
  <c r="BG96" i="25"/>
  <c r="BI84" i="25"/>
  <c r="BG84" i="25"/>
  <c r="BI452" i="25"/>
  <c r="BG452" i="25"/>
  <c r="BI104" i="25"/>
  <c r="BG104" i="25"/>
  <c r="BE74" i="19"/>
  <c r="BG74" i="25"/>
  <c r="BI74" i="25"/>
  <c r="BI467" i="25"/>
  <c r="BG467" i="25"/>
  <c r="BI455" i="25"/>
  <c r="BG455" i="25"/>
  <c r="BI443" i="25"/>
  <c r="BG443" i="25"/>
  <c r="BI431" i="25"/>
  <c r="BG431" i="25"/>
  <c r="BI419" i="25"/>
  <c r="BG419" i="25"/>
  <c r="BI407" i="25"/>
  <c r="BG407" i="25"/>
  <c r="BI395" i="25"/>
  <c r="BG395" i="25"/>
  <c r="BI383" i="25"/>
  <c r="BG383" i="25"/>
  <c r="BI371" i="25"/>
  <c r="BG371" i="25"/>
  <c r="BI359" i="25"/>
  <c r="BG359" i="25"/>
  <c r="BI347" i="25"/>
  <c r="BG347" i="25"/>
  <c r="BI335" i="25"/>
  <c r="BG335" i="25"/>
  <c r="BI323" i="25"/>
  <c r="BG323" i="25"/>
  <c r="BI311" i="25"/>
  <c r="BG311" i="25"/>
  <c r="BI299" i="25"/>
  <c r="BG299" i="25"/>
  <c r="BI287" i="25"/>
  <c r="BG287" i="25"/>
  <c r="BI275" i="25"/>
  <c r="BG275" i="25"/>
  <c r="BI263" i="25"/>
  <c r="BG263" i="25"/>
  <c r="BI251" i="25"/>
  <c r="BG251" i="25"/>
  <c r="BI239" i="25"/>
  <c r="BG239" i="25"/>
  <c r="BI227" i="25"/>
  <c r="BG227" i="25"/>
  <c r="BI215" i="25"/>
  <c r="BG215" i="25"/>
  <c r="BI203" i="25"/>
  <c r="BG203" i="25"/>
  <c r="BI191" i="25"/>
  <c r="BG191" i="25"/>
  <c r="BI179" i="25"/>
  <c r="BG179" i="25"/>
  <c r="BI167" i="25"/>
  <c r="BG167" i="25"/>
  <c r="BI155" i="25"/>
  <c r="BG155" i="25"/>
  <c r="BI143" i="25"/>
  <c r="BG143" i="25"/>
  <c r="BI131" i="25"/>
  <c r="BG131" i="25"/>
  <c r="BI119" i="25"/>
  <c r="BG119" i="25"/>
  <c r="BI107" i="25"/>
  <c r="BG107" i="25"/>
  <c r="BI95" i="25"/>
  <c r="BG95" i="25"/>
  <c r="BI83" i="25"/>
  <c r="BG83" i="25"/>
  <c r="BI332" i="25"/>
  <c r="BG332" i="25"/>
  <c r="BI116" i="25"/>
  <c r="BG116" i="25"/>
  <c r="BI434" i="25"/>
  <c r="BG434" i="25"/>
  <c r="BI386" i="25"/>
  <c r="BG386" i="25"/>
  <c r="BI338" i="25"/>
  <c r="BG338" i="25"/>
  <c r="BI290" i="25"/>
  <c r="BG290" i="25"/>
  <c r="BI242" i="25"/>
  <c r="BG242" i="25"/>
  <c r="BI194" i="25"/>
  <c r="BG194" i="25"/>
  <c r="BI134" i="25"/>
  <c r="BG134" i="25"/>
  <c r="BI86" i="25"/>
  <c r="BG86" i="25"/>
  <c r="BI466" i="25"/>
  <c r="BG466" i="25"/>
  <c r="BI454" i="25"/>
  <c r="BG454" i="25"/>
  <c r="BI442" i="25"/>
  <c r="BG442" i="25"/>
  <c r="BI430" i="25"/>
  <c r="BG430" i="25"/>
  <c r="BI418" i="25"/>
  <c r="BG418" i="25"/>
  <c r="BI406" i="25"/>
  <c r="BG406" i="25"/>
  <c r="BI394" i="25"/>
  <c r="BG394" i="25"/>
  <c r="BI382" i="25"/>
  <c r="BG382" i="25"/>
  <c r="BI370" i="25"/>
  <c r="BG370" i="25"/>
  <c r="BI358" i="25"/>
  <c r="BG358" i="25"/>
  <c r="BI346" i="25"/>
  <c r="BG346" i="25"/>
  <c r="BI334" i="25"/>
  <c r="BG334" i="25"/>
  <c r="BI322" i="25"/>
  <c r="BG322" i="25"/>
  <c r="BI310" i="25"/>
  <c r="BG310" i="25"/>
  <c r="BI298" i="25"/>
  <c r="BG298" i="25"/>
  <c r="BI286" i="25"/>
  <c r="BG286" i="25"/>
  <c r="BI274" i="25"/>
  <c r="BG274" i="25"/>
  <c r="BI262" i="25"/>
  <c r="BG262" i="25"/>
  <c r="BI250" i="25"/>
  <c r="BG250" i="25"/>
  <c r="BI238" i="25"/>
  <c r="BG238" i="25"/>
  <c r="BI226" i="25"/>
  <c r="BG226" i="25"/>
  <c r="BI214" i="25"/>
  <c r="BG214" i="25"/>
  <c r="BI202" i="25"/>
  <c r="BG202" i="25"/>
  <c r="BI190" i="25"/>
  <c r="BG190" i="25"/>
  <c r="BI178" i="25"/>
  <c r="BG178" i="25"/>
  <c r="BI166" i="25"/>
  <c r="BG166" i="25"/>
  <c r="BI154" i="25"/>
  <c r="BG154" i="25"/>
  <c r="BI142" i="25"/>
  <c r="BG142" i="25"/>
  <c r="BI130" i="25"/>
  <c r="BG130" i="25"/>
  <c r="BI118" i="25"/>
  <c r="BG118" i="25"/>
  <c r="BI106" i="25"/>
  <c r="BG106" i="25"/>
  <c r="BI94" i="25"/>
  <c r="BG94" i="25"/>
  <c r="BI82" i="25"/>
  <c r="BG82" i="25"/>
  <c r="BI428" i="25"/>
  <c r="BG428" i="25"/>
  <c r="BI356" i="25"/>
  <c r="BG356" i="25"/>
  <c r="BI308" i="25"/>
  <c r="BG308" i="25"/>
  <c r="BI272" i="25"/>
  <c r="BG272" i="25"/>
  <c r="BI212" i="25"/>
  <c r="BG212" i="25"/>
  <c r="BI140" i="25"/>
  <c r="BG140" i="25"/>
  <c r="BI470" i="25"/>
  <c r="BG470" i="25"/>
  <c r="BI422" i="25"/>
  <c r="BG422" i="25"/>
  <c r="BI374" i="25"/>
  <c r="BG374" i="25"/>
  <c r="BI326" i="25"/>
  <c r="BG326" i="25"/>
  <c r="BI278" i="25"/>
  <c r="BG278" i="25"/>
  <c r="BI230" i="25"/>
  <c r="BG230" i="25"/>
  <c r="BI182" i="25"/>
  <c r="BG182" i="25"/>
  <c r="BI146" i="25"/>
  <c r="BG146" i="25"/>
  <c r="BI110" i="25"/>
  <c r="BG110" i="25"/>
  <c r="BG465" i="25"/>
  <c r="BI465" i="25"/>
  <c r="BI453" i="25"/>
  <c r="BG453" i="25"/>
  <c r="BG441" i="25"/>
  <c r="BI441" i="25"/>
  <c r="BI429" i="25"/>
  <c r="BG429" i="25"/>
  <c r="BI417" i="25"/>
  <c r="BG417" i="25"/>
  <c r="BG405" i="25"/>
  <c r="BI405" i="25"/>
  <c r="BI393" i="25"/>
  <c r="BG393" i="25"/>
  <c r="BG381" i="25"/>
  <c r="BI381" i="25"/>
  <c r="BG369" i="25"/>
  <c r="BI369" i="25"/>
  <c r="BI357" i="25"/>
  <c r="BG357" i="25"/>
  <c r="BI345" i="25"/>
  <c r="BG345" i="25"/>
  <c r="BG333" i="25"/>
  <c r="BI333" i="25"/>
  <c r="BG321" i="25"/>
  <c r="BI321" i="25"/>
  <c r="BI309" i="25"/>
  <c r="BG309" i="25"/>
  <c r="BG297" i="25"/>
  <c r="BI297" i="25"/>
  <c r="BI285" i="25"/>
  <c r="BG285" i="25"/>
  <c r="BI273" i="25"/>
  <c r="BG273" i="25"/>
  <c r="BG261" i="25"/>
  <c r="BI261" i="25"/>
  <c r="BG249" i="25"/>
  <c r="BI249" i="25"/>
  <c r="BG237" i="25"/>
  <c r="BI237" i="25"/>
  <c r="BG225" i="25"/>
  <c r="BI225" i="25"/>
  <c r="BI213" i="25"/>
  <c r="BG213" i="25"/>
  <c r="BI201" i="25"/>
  <c r="BG201" i="25"/>
  <c r="BI189" i="25"/>
  <c r="BG189" i="25"/>
  <c r="BI177" i="25"/>
  <c r="BG177" i="25"/>
  <c r="BI165" i="25"/>
  <c r="BG165" i="25"/>
  <c r="BI153" i="25"/>
  <c r="BG153" i="25"/>
  <c r="BI141" i="25"/>
  <c r="BG141" i="25"/>
  <c r="BI129" i="25"/>
  <c r="BG129" i="25"/>
  <c r="BI117" i="25"/>
  <c r="BG117" i="25"/>
  <c r="BI105" i="25"/>
  <c r="BG105" i="25"/>
  <c r="BI93" i="25"/>
  <c r="BG93" i="25"/>
  <c r="BI81" i="25"/>
  <c r="BG81" i="25"/>
  <c r="CM73" i="19"/>
  <c r="BG73" i="25"/>
  <c r="CE75" i="19"/>
  <c r="CF75" i="19"/>
  <c r="CD75" i="19"/>
  <c r="BY75" i="19"/>
  <c r="D52" i="20"/>
  <c r="F52" i="20" s="1"/>
  <c r="BC14" i="19"/>
  <c r="CF74" i="19"/>
  <c r="CE74" i="19"/>
  <c r="CD74" i="19"/>
  <c r="CF73" i="19"/>
  <c r="CE73" i="19"/>
  <c r="CD73" i="19"/>
  <c r="BY79" i="19"/>
  <c r="D53" i="20"/>
  <c r="F53" i="20" s="1"/>
  <c r="BY74" i="19"/>
  <c r="CP73" i="19"/>
  <c r="D54" i="20" l="1"/>
  <c r="F54" i="20" s="1"/>
  <c r="D62" i="20"/>
  <c r="F62" i="20" s="1"/>
  <c r="CG76" i="19"/>
  <c r="CG77" i="19"/>
  <c r="CG78" i="19"/>
  <c r="CG79" i="19"/>
  <c r="CG80" i="19"/>
  <c r="CG81" i="19"/>
  <c r="CG82" i="19"/>
  <c r="CG83" i="19"/>
  <c r="CG84" i="19"/>
  <c r="CG85" i="19"/>
  <c r="CG86" i="19"/>
  <c r="CG87" i="19"/>
  <c r="CG88" i="19"/>
  <c r="CG89" i="19"/>
  <c r="CG90" i="19"/>
  <c r="CG91" i="19"/>
  <c r="CG92" i="19"/>
  <c r="CG93" i="19"/>
  <c r="CG94" i="19"/>
  <c r="CG95" i="19"/>
  <c r="CG96" i="19"/>
  <c r="CG97" i="19"/>
  <c r="CG98" i="19"/>
  <c r="CG99" i="19"/>
  <c r="CG100" i="19"/>
  <c r="CG101" i="19"/>
  <c r="CG102" i="19"/>
  <c r="CG103" i="19"/>
  <c r="CG104" i="19"/>
  <c r="CG105" i="19"/>
  <c r="CG106" i="19"/>
  <c r="CG107" i="19"/>
  <c r="CG108" i="19"/>
  <c r="CG109" i="19"/>
  <c r="CG110" i="19"/>
  <c r="CG111" i="19"/>
  <c r="CG112" i="19"/>
  <c r="CG113" i="19"/>
  <c r="CG114" i="19"/>
  <c r="CG115" i="19"/>
  <c r="CG116" i="19"/>
  <c r="CG117" i="19"/>
  <c r="CG118" i="19"/>
  <c r="CG119" i="19"/>
  <c r="CG120" i="19"/>
  <c r="CG121" i="19"/>
  <c r="CG122" i="19"/>
  <c r="CG123" i="19"/>
  <c r="CG124" i="19"/>
  <c r="CG125" i="19"/>
  <c r="CG126" i="19"/>
  <c r="CG127" i="19"/>
  <c r="CG128" i="19"/>
  <c r="CG129" i="19"/>
  <c r="CG130" i="19"/>
  <c r="CG131" i="19"/>
  <c r="CG132" i="19"/>
  <c r="CG133" i="19"/>
  <c r="CG134" i="19"/>
  <c r="CG135" i="19"/>
  <c r="CG136" i="19"/>
  <c r="CG137" i="19"/>
  <c r="CG138" i="19"/>
  <c r="CG139" i="19"/>
  <c r="CG140" i="19"/>
  <c r="CG141" i="19"/>
  <c r="CG142" i="19"/>
  <c r="CG143" i="19"/>
  <c r="CG144" i="19"/>
  <c r="CG145" i="19"/>
  <c r="CG146" i="19"/>
  <c r="CG147" i="19"/>
  <c r="CG148" i="19"/>
  <c r="CG149" i="19"/>
  <c r="CG150" i="19"/>
  <c r="CG151" i="19"/>
  <c r="CG152" i="19"/>
  <c r="CG153" i="19"/>
  <c r="CG154" i="19"/>
  <c r="CG155" i="19"/>
  <c r="CG156" i="19"/>
  <c r="CG157" i="19"/>
  <c r="CG158" i="19"/>
  <c r="CG159" i="19"/>
  <c r="CG160" i="19"/>
  <c r="CG161" i="19"/>
  <c r="CG162" i="19"/>
  <c r="CG163" i="19"/>
  <c r="CG164" i="19"/>
  <c r="CG165" i="19"/>
  <c r="CG166" i="19"/>
  <c r="CG167" i="19"/>
  <c r="CG168" i="19"/>
  <c r="CG169" i="19"/>
  <c r="CG170" i="19"/>
  <c r="CG171" i="19"/>
  <c r="CG172" i="19"/>
  <c r="CG173" i="19"/>
  <c r="CG174" i="19"/>
  <c r="CG175" i="19"/>
  <c r="CG176" i="19"/>
  <c r="CG177" i="19"/>
  <c r="CG178" i="19"/>
  <c r="CG179" i="19"/>
  <c r="CG180" i="19"/>
  <c r="CG181" i="19"/>
  <c r="CG182" i="19"/>
  <c r="CG183" i="19"/>
  <c r="CG184" i="19"/>
  <c r="CG185" i="19"/>
  <c r="CG186" i="19"/>
  <c r="CG187" i="19"/>
  <c r="CG188" i="19"/>
  <c r="CG189" i="19"/>
  <c r="CG190" i="19"/>
  <c r="CG191" i="19"/>
  <c r="CG192" i="19"/>
  <c r="CG193" i="19"/>
  <c r="CG194" i="19"/>
  <c r="CG195" i="19"/>
  <c r="CG196" i="19"/>
  <c r="CG197" i="19"/>
  <c r="CG198" i="19"/>
  <c r="CG199" i="19"/>
  <c r="CG200" i="19"/>
  <c r="CG201" i="19"/>
  <c r="CG202" i="19"/>
  <c r="CG203" i="19"/>
  <c r="CG204" i="19"/>
  <c r="CG205" i="19"/>
  <c r="CG206" i="19"/>
  <c r="CG207" i="19"/>
  <c r="CG208" i="19"/>
  <c r="CG209" i="19"/>
  <c r="CG210" i="19"/>
  <c r="CG211" i="19"/>
  <c r="CG212" i="19"/>
  <c r="CG213" i="19"/>
  <c r="CG214" i="19"/>
  <c r="CG215" i="19"/>
  <c r="CG216" i="19"/>
  <c r="CG217" i="19"/>
  <c r="CG218" i="19"/>
  <c r="CG219" i="19"/>
  <c r="CG220" i="19"/>
  <c r="CG221" i="19"/>
  <c r="CG222" i="19"/>
  <c r="CG223" i="19"/>
  <c r="CG224" i="19"/>
  <c r="CG225" i="19"/>
  <c r="CG226" i="19"/>
  <c r="CG227" i="19"/>
  <c r="CG228" i="19"/>
  <c r="CG229" i="19"/>
  <c r="CG230" i="19"/>
  <c r="CG231" i="19"/>
  <c r="CG232" i="19"/>
  <c r="CG233" i="19"/>
  <c r="CG234" i="19"/>
  <c r="CG235" i="19"/>
  <c r="CG236" i="19"/>
  <c r="CG237" i="19"/>
  <c r="CG238" i="19"/>
  <c r="CG239" i="19"/>
  <c r="CG240" i="19"/>
  <c r="CG241" i="19"/>
  <c r="CG242" i="19"/>
  <c r="CG243" i="19"/>
  <c r="CG244" i="19"/>
  <c r="CG245" i="19"/>
  <c r="CG246" i="19"/>
  <c r="CG247" i="19"/>
  <c r="CG248" i="19"/>
  <c r="CG249" i="19"/>
  <c r="CG250" i="19"/>
  <c r="CG251" i="19"/>
  <c r="CG252" i="19"/>
  <c r="CG253" i="19"/>
  <c r="CG254" i="19"/>
  <c r="CG255" i="19"/>
  <c r="CG256" i="19"/>
  <c r="CG257" i="19"/>
  <c r="CG258" i="19"/>
  <c r="CG259" i="19"/>
  <c r="CG260" i="19"/>
  <c r="CG261" i="19"/>
  <c r="CG262" i="19"/>
  <c r="CG263" i="19"/>
  <c r="CG264" i="19"/>
  <c r="CG265" i="19"/>
  <c r="CG266" i="19"/>
  <c r="CG267" i="19"/>
  <c r="CG268" i="19"/>
  <c r="CG269" i="19"/>
  <c r="CG270" i="19"/>
  <c r="CG271" i="19"/>
  <c r="CG272" i="19"/>
  <c r="CG273" i="19"/>
  <c r="CG274" i="19"/>
  <c r="CG275" i="19"/>
  <c r="CG276" i="19"/>
  <c r="CG277" i="19"/>
  <c r="CG278" i="19"/>
  <c r="CG279" i="19"/>
  <c r="CG280" i="19"/>
  <c r="CG281" i="19"/>
  <c r="CG282" i="19"/>
  <c r="CG283" i="19"/>
  <c r="CG284" i="19"/>
  <c r="CG285" i="19"/>
  <c r="CG286" i="19"/>
  <c r="CG287" i="19"/>
  <c r="CG288" i="19"/>
  <c r="CG289" i="19"/>
  <c r="CG290" i="19"/>
  <c r="CG291" i="19"/>
  <c r="CG292" i="19"/>
  <c r="CG293" i="19"/>
  <c r="CG294" i="19"/>
  <c r="CG295" i="19"/>
  <c r="CG296" i="19"/>
  <c r="CG297" i="19"/>
  <c r="CG298" i="19"/>
  <c r="CG299" i="19"/>
  <c r="CG300" i="19"/>
  <c r="CG301" i="19"/>
  <c r="CG302" i="19"/>
  <c r="CG303" i="19"/>
  <c r="CG304" i="19"/>
  <c r="CG305" i="19"/>
  <c r="CG306" i="19"/>
  <c r="CG307" i="19"/>
  <c r="CG308" i="19"/>
  <c r="CG309" i="19"/>
  <c r="CG310" i="19"/>
  <c r="CG311" i="19"/>
  <c r="CG312" i="19"/>
  <c r="CG313" i="19"/>
  <c r="CG314" i="19"/>
  <c r="CG315" i="19"/>
  <c r="CG316" i="19"/>
  <c r="CG317" i="19"/>
  <c r="CG318" i="19"/>
  <c r="CG319" i="19"/>
  <c r="CG320" i="19"/>
  <c r="CG321" i="19"/>
  <c r="CG322" i="19"/>
  <c r="CG323" i="19"/>
  <c r="CG324" i="19"/>
  <c r="CG325" i="19"/>
  <c r="CG326" i="19"/>
  <c r="CG327" i="19"/>
  <c r="CG328" i="19"/>
  <c r="CG329" i="19"/>
  <c r="CG330" i="19"/>
  <c r="CG331" i="19"/>
  <c r="CG332" i="19"/>
  <c r="CG333" i="19"/>
  <c r="CG334" i="19"/>
  <c r="CG335" i="19"/>
  <c r="CG336" i="19"/>
  <c r="CG337" i="19"/>
  <c r="CG338" i="19"/>
  <c r="CG339" i="19"/>
  <c r="CG340" i="19"/>
  <c r="CG341" i="19"/>
  <c r="CG342" i="19"/>
  <c r="CG343" i="19"/>
  <c r="CG344" i="19"/>
  <c r="CG345" i="19"/>
  <c r="CG346" i="19"/>
  <c r="CG347" i="19"/>
  <c r="CG348" i="19"/>
  <c r="CG349" i="19"/>
  <c r="CG350" i="19"/>
  <c r="CG351" i="19"/>
  <c r="CG352" i="19"/>
  <c r="CG353" i="19"/>
  <c r="CG354" i="19"/>
  <c r="CG355" i="19"/>
  <c r="CG356" i="19"/>
  <c r="CG357" i="19"/>
  <c r="CG358" i="19"/>
  <c r="CG359" i="19"/>
  <c r="CG360" i="19"/>
  <c r="CG361" i="19"/>
  <c r="CG362" i="19"/>
  <c r="CG363" i="19"/>
  <c r="CG364" i="19"/>
  <c r="CG365" i="19"/>
  <c r="CG366" i="19"/>
  <c r="CG367" i="19"/>
  <c r="CG368" i="19"/>
  <c r="CG369" i="19"/>
  <c r="CG370" i="19"/>
  <c r="CG371" i="19"/>
  <c r="CG372" i="19"/>
  <c r="CG373" i="19"/>
  <c r="CG374" i="19"/>
  <c r="CG375" i="19"/>
  <c r="CG376" i="19"/>
  <c r="CG377" i="19"/>
  <c r="CG378" i="19"/>
  <c r="CG379" i="19"/>
  <c r="CG380" i="19"/>
  <c r="CG381" i="19"/>
  <c r="CG382" i="19"/>
  <c r="CG383" i="19"/>
  <c r="CG384" i="19"/>
  <c r="CG385" i="19"/>
  <c r="CG386" i="19"/>
  <c r="CG387" i="19"/>
  <c r="CG388" i="19"/>
  <c r="CG389" i="19"/>
  <c r="CG390" i="19"/>
  <c r="CG391" i="19"/>
  <c r="CG392" i="19"/>
  <c r="CG393" i="19"/>
  <c r="CG394" i="19"/>
  <c r="CG395" i="19"/>
  <c r="CG396" i="19"/>
  <c r="CG397" i="19"/>
  <c r="CG398" i="19"/>
  <c r="CG399" i="19"/>
  <c r="CG400" i="19"/>
  <c r="CG401" i="19"/>
  <c r="CG402" i="19"/>
  <c r="CG403" i="19"/>
  <c r="CG404" i="19"/>
  <c r="CG405" i="19"/>
  <c r="CG406" i="19"/>
  <c r="CG407" i="19"/>
  <c r="CG408" i="19"/>
  <c r="CG409" i="19"/>
  <c r="CG410" i="19"/>
  <c r="CG411" i="19"/>
  <c r="CG412" i="19"/>
  <c r="CG413" i="19"/>
  <c r="CG414" i="19"/>
  <c r="CG415" i="19"/>
  <c r="CG416" i="19"/>
  <c r="CG417" i="19"/>
  <c r="CG418" i="19"/>
  <c r="CG419" i="19"/>
  <c r="CG420" i="19"/>
  <c r="CG421" i="19"/>
  <c r="CG422" i="19"/>
  <c r="CG423" i="19"/>
  <c r="CG424" i="19"/>
  <c r="CG425" i="19"/>
  <c r="CG426" i="19"/>
  <c r="CG427" i="19"/>
  <c r="CG428" i="19"/>
  <c r="CG429" i="19"/>
  <c r="CG430" i="19"/>
  <c r="CG431" i="19"/>
  <c r="CG432" i="19"/>
  <c r="CG433" i="19"/>
  <c r="CG434" i="19"/>
  <c r="CG435" i="19"/>
  <c r="CG436" i="19"/>
  <c r="CG437" i="19"/>
  <c r="CG438" i="19"/>
  <c r="CG439" i="19"/>
  <c r="CG440" i="19"/>
  <c r="CG441" i="19"/>
  <c r="CG442" i="19"/>
  <c r="CG443" i="19"/>
  <c r="CG444" i="19"/>
  <c r="CG445" i="19"/>
  <c r="CG446" i="19"/>
  <c r="CG447" i="19"/>
  <c r="CG448" i="19"/>
  <c r="CG449" i="19"/>
  <c r="CG450" i="19"/>
  <c r="CG451" i="19"/>
  <c r="CG452" i="19"/>
  <c r="CG453" i="19"/>
  <c r="CG454" i="19"/>
  <c r="CG455" i="19"/>
  <c r="CG456" i="19"/>
  <c r="CG457" i="19"/>
  <c r="CG458" i="19"/>
  <c r="CG459" i="19"/>
  <c r="CG460" i="19"/>
  <c r="CG461" i="19"/>
  <c r="CG462" i="19"/>
  <c r="CG463" i="19"/>
  <c r="CG464" i="19"/>
  <c r="CG465" i="19"/>
  <c r="CG466" i="19"/>
  <c r="CG467" i="19"/>
  <c r="CG468" i="19"/>
  <c r="CG469" i="19"/>
  <c r="CG470" i="19"/>
  <c r="CG471" i="19"/>
  <c r="CG472" i="19"/>
  <c r="CG75" i="19"/>
  <c r="CG74" i="19"/>
  <c r="CG73" i="19"/>
  <c r="D59" i="20" l="1"/>
  <c r="F59" i="20" s="1"/>
  <c r="CL100" i="19"/>
  <c r="CL101" i="19"/>
  <c r="CL102" i="19"/>
  <c r="CL103" i="19"/>
  <c r="CL104" i="19"/>
  <c r="CL105" i="19"/>
  <c r="CL106" i="19"/>
  <c r="CL107" i="19"/>
  <c r="CL108" i="19"/>
  <c r="CL109" i="19"/>
  <c r="CL110" i="19"/>
  <c r="CL111" i="19"/>
  <c r="CL112" i="19"/>
  <c r="CL113" i="19"/>
  <c r="CL114" i="19"/>
  <c r="CL115" i="19"/>
  <c r="CL116" i="19"/>
  <c r="CL117" i="19"/>
  <c r="CL118" i="19"/>
  <c r="CL119" i="19"/>
  <c r="CL120" i="19"/>
  <c r="CL121" i="19"/>
  <c r="CL122" i="19"/>
  <c r="CL123" i="19"/>
  <c r="CL124" i="19"/>
  <c r="CL125" i="19"/>
  <c r="CL126" i="19"/>
  <c r="CL127" i="19"/>
  <c r="CL128" i="19"/>
  <c r="CL129" i="19"/>
  <c r="CL130" i="19"/>
  <c r="CL131" i="19"/>
  <c r="CL132" i="19"/>
  <c r="CL133" i="19"/>
  <c r="CL134" i="19"/>
  <c r="CL135" i="19"/>
  <c r="CL136" i="19"/>
  <c r="CL137" i="19"/>
  <c r="CL138" i="19"/>
  <c r="CL139" i="19"/>
  <c r="CL140" i="19"/>
  <c r="CL141" i="19"/>
  <c r="CL142" i="19"/>
  <c r="CL143" i="19"/>
  <c r="CL144" i="19"/>
  <c r="CL145" i="19"/>
  <c r="CL146" i="19"/>
  <c r="CL147" i="19"/>
  <c r="CL148" i="19"/>
  <c r="CL149" i="19"/>
  <c r="CL150" i="19"/>
  <c r="CL151" i="19"/>
  <c r="CL152" i="19"/>
  <c r="CL153" i="19"/>
  <c r="CL154" i="19"/>
  <c r="CL155" i="19"/>
  <c r="CL156" i="19"/>
  <c r="CL157" i="19"/>
  <c r="CL158" i="19"/>
  <c r="CL159" i="19"/>
  <c r="CL160" i="19"/>
  <c r="CL161" i="19"/>
  <c r="CL162" i="19"/>
  <c r="CL163" i="19"/>
  <c r="CL164" i="19"/>
  <c r="CL165" i="19"/>
  <c r="CL166" i="19"/>
  <c r="CL167" i="19"/>
  <c r="CL168" i="19"/>
  <c r="CL169" i="19"/>
  <c r="CL170" i="19"/>
  <c r="CL171" i="19"/>
  <c r="CL172" i="19"/>
  <c r="CL173" i="19"/>
  <c r="CL174" i="19"/>
  <c r="CL175" i="19"/>
  <c r="CL176" i="19"/>
  <c r="CL177" i="19"/>
  <c r="CL178" i="19"/>
  <c r="CL179" i="19"/>
  <c r="CL180" i="19"/>
  <c r="CL181" i="19"/>
  <c r="CL182" i="19"/>
  <c r="CL183" i="19"/>
  <c r="CL184" i="19"/>
  <c r="CL185" i="19"/>
  <c r="CL186" i="19"/>
  <c r="CL187" i="19"/>
  <c r="CL188" i="19"/>
  <c r="CL189" i="19"/>
  <c r="CL190" i="19"/>
  <c r="CL191" i="19"/>
  <c r="CL192" i="19"/>
  <c r="CL193" i="19"/>
  <c r="CL194" i="19"/>
  <c r="CL195" i="19"/>
  <c r="CL196" i="19"/>
  <c r="CL197" i="19"/>
  <c r="CL198" i="19"/>
  <c r="CL199" i="19"/>
  <c r="CL200" i="19"/>
  <c r="CL201" i="19"/>
  <c r="CL202" i="19"/>
  <c r="CL203" i="19"/>
  <c r="CL204" i="19"/>
  <c r="CL205" i="19"/>
  <c r="CL206" i="19"/>
  <c r="CL207" i="19"/>
  <c r="CL208" i="19"/>
  <c r="CL209" i="19"/>
  <c r="CL210" i="19"/>
  <c r="CL211" i="19"/>
  <c r="CL212" i="19"/>
  <c r="CL213" i="19"/>
  <c r="CL214" i="19"/>
  <c r="CL215" i="19"/>
  <c r="CL216" i="19"/>
  <c r="CL217" i="19"/>
  <c r="CL218" i="19"/>
  <c r="CL219" i="19"/>
  <c r="CL220" i="19"/>
  <c r="CL221" i="19"/>
  <c r="CL222" i="19"/>
  <c r="CL223" i="19"/>
  <c r="CL224" i="19"/>
  <c r="CL225" i="19"/>
  <c r="CL226" i="19"/>
  <c r="CL227" i="19"/>
  <c r="CL228" i="19"/>
  <c r="CL229" i="19"/>
  <c r="CL230" i="19"/>
  <c r="CL231" i="19"/>
  <c r="CL232" i="19"/>
  <c r="CL233" i="19"/>
  <c r="CL234" i="19"/>
  <c r="CL235" i="19"/>
  <c r="CL236" i="19"/>
  <c r="CL237" i="19"/>
  <c r="CL238" i="19"/>
  <c r="CL239" i="19"/>
  <c r="CL240" i="19"/>
  <c r="CL241" i="19"/>
  <c r="CL242" i="19"/>
  <c r="CL243" i="19"/>
  <c r="CL244" i="19"/>
  <c r="CL245" i="19"/>
  <c r="CL246" i="19"/>
  <c r="CL247" i="19"/>
  <c r="CL248" i="19"/>
  <c r="CL249" i="19"/>
  <c r="CL250" i="19"/>
  <c r="CL251" i="19"/>
  <c r="CL252" i="19"/>
  <c r="CL253" i="19"/>
  <c r="CL254" i="19"/>
  <c r="CL255" i="19"/>
  <c r="CL256" i="19"/>
  <c r="CL257" i="19"/>
  <c r="CL258" i="19"/>
  <c r="CL259" i="19"/>
  <c r="CL260" i="19"/>
  <c r="CL261" i="19"/>
  <c r="CL262" i="19"/>
  <c r="CL263" i="19"/>
  <c r="CL264" i="19"/>
  <c r="CL265" i="19"/>
  <c r="CL266" i="19"/>
  <c r="CL267" i="19"/>
  <c r="CL268" i="19"/>
  <c r="CL269" i="19"/>
  <c r="CL270" i="19"/>
  <c r="CL271" i="19"/>
  <c r="CL272" i="19"/>
  <c r="CL273" i="19"/>
  <c r="CL274" i="19"/>
  <c r="CL275" i="19"/>
  <c r="CL276" i="19"/>
  <c r="CL277" i="19"/>
  <c r="CL278" i="19"/>
  <c r="CL279" i="19"/>
  <c r="CL280" i="19"/>
  <c r="CL281" i="19"/>
  <c r="CL282" i="19"/>
  <c r="CL283" i="19"/>
  <c r="CL284" i="19"/>
  <c r="CL285" i="19"/>
  <c r="CL286" i="19"/>
  <c r="CL287" i="19"/>
  <c r="CL288" i="19"/>
  <c r="CL289" i="19"/>
  <c r="CL290" i="19"/>
  <c r="CL291" i="19"/>
  <c r="CL292" i="19"/>
  <c r="CL293" i="19"/>
  <c r="CL294" i="19"/>
  <c r="CL295" i="19"/>
  <c r="CL296" i="19"/>
  <c r="CL297" i="19"/>
  <c r="CL298" i="19"/>
  <c r="CL299" i="19"/>
  <c r="CL300" i="19"/>
  <c r="CL301" i="19"/>
  <c r="CL302" i="19"/>
  <c r="CL303" i="19"/>
  <c r="CL304" i="19"/>
  <c r="CL305" i="19"/>
  <c r="CL306" i="19"/>
  <c r="CL307" i="19"/>
  <c r="CL308" i="19"/>
  <c r="CL309" i="19"/>
  <c r="CL310" i="19"/>
  <c r="CL311" i="19"/>
  <c r="CL312" i="19"/>
  <c r="CL313" i="19"/>
  <c r="CL314" i="19"/>
  <c r="CL315" i="19"/>
  <c r="CL316" i="19"/>
  <c r="CL317" i="19"/>
  <c r="CL318" i="19"/>
  <c r="CL319" i="19"/>
  <c r="CL320" i="19"/>
  <c r="CL321" i="19"/>
  <c r="CL322" i="19"/>
  <c r="CL323" i="19"/>
  <c r="CL324" i="19"/>
  <c r="CL325" i="19"/>
  <c r="CL326" i="19"/>
  <c r="CL327" i="19"/>
  <c r="CL328" i="19"/>
  <c r="CL329" i="19"/>
  <c r="CL330" i="19"/>
  <c r="CL331" i="19"/>
  <c r="CL332" i="19"/>
  <c r="CL333" i="19"/>
  <c r="CL334" i="19"/>
  <c r="CL335" i="19"/>
  <c r="CL336" i="19"/>
  <c r="CL337" i="19"/>
  <c r="CL338" i="19"/>
  <c r="CL339" i="19"/>
  <c r="CL340" i="19"/>
  <c r="CL341" i="19"/>
  <c r="CL342" i="19"/>
  <c r="CL343" i="19"/>
  <c r="CL344" i="19"/>
  <c r="CL345" i="19"/>
  <c r="CL346" i="19"/>
  <c r="CL347" i="19"/>
  <c r="CL348" i="19"/>
  <c r="CL349" i="19"/>
  <c r="CL350" i="19"/>
  <c r="CL351" i="19"/>
  <c r="CL352" i="19"/>
  <c r="CL353" i="19"/>
  <c r="CL354" i="19"/>
  <c r="CL355" i="19"/>
  <c r="CL356" i="19"/>
  <c r="CL357" i="19"/>
  <c r="CL358" i="19"/>
  <c r="CL359" i="19"/>
  <c r="CL360" i="19"/>
  <c r="CL361" i="19"/>
  <c r="CL362" i="19"/>
  <c r="CL363" i="19"/>
  <c r="CL364" i="19"/>
  <c r="CL365" i="19"/>
  <c r="CL366" i="19"/>
  <c r="CL367" i="19"/>
  <c r="CL368" i="19"/>
  <c r="CL369" i="19"/>
  <c r="CL370" i="19"/>
  <c r="CL371" i="19"/>
  <c r="CL372" i="19"/>
  <c r="CL373" i="19"/>
  <c r="CL374" i="19"/>
  <c r="CL375" i="19"/>
  <c r="CL376" i="19"/>
  <c r="CL377" i="19"/>
  <c r="CL378" i="19"/>
  <c r="CL379" i="19"/>
  <c r="CL380" i="19"/>
  <c r="CL381" i="19"/>
  <c r="CL382" i="19"/>
  <c r="CL383" i="19"/>
  <c r="CL384" i="19"/>
  <c r="CL385" i="19"/>
  <c r="CL386" i="19"/>
  <c r="CL387" i="19"/>
  <c r="CL388" i="19"/>
  <c r="CL389" i="19"/>
  <c r="CL390" i="19"/>
  <c r="CL391" i="19"/>
  <c r="CL392" i="19"/>
  <c r="CL393" i="19"/>
  <c r="CL394" i="19"/>
  <c r="CL395" i="19"/>
  <c r="CL396" i="19"/>
  <c r="CL397" i="19"/>
  <c r="CL398" i="19"/>
  <c r="CL399" i="19"/>
  <c r="CL400" i="19"/>
  <c r="CL401" i="19"/>
  <c r="CL402" i="19"/>
  <c r="CL403" i="19"/>
  <c r="CL404" i="19"/>
  <c r="CL405" i="19"/>
  <c r="CL406" i="19"/>
  <c r="CL407" i="19"/>
  <c r="CL408" i="19"/>
  <c r="CL409" i="19"/>
  <c r="CL410" i="19"/>
  <c r="CL411" i="19"/>
  <c r="CL412" i="19"/>
  <c r="CL413" i="19"/>
  <c r="CL414" i="19"/>
  <c r="CL415" i="19"/>
  <c r="CL416" i="19"/>
  <c r="CL417" i="19"/>
  <c r="CL418" i="19"/>
  <c r="CL419" i="19"/>
  <c r="CL420" i="19"/>
  <c r="CL421" i="19"/>
  <c r="CL422" i="19"/>
  <c r="CL423" i="19"/>
  <c r="CL424" i="19"/>
  <c r="CL425" i="19"/>
  <c r="CL426" i="19"/>
  <c r="CL427" i="19"/>
  <c r="CL428" i="19"/>
  <c r="CL429" i="19"/>
  <c r="CL430" i="19"/>
  <c r="CL431" i="19"/>
  <c r="CL432" i="19"/>
  <c r="CL433" i="19"/>
  <c r="CL434" i="19"/>
  <c r="CL435" i="19"/>
  <c r="CL436" i="19"/>
  <c r="CL437" i="19"/>
  <c r="CL438" i="19"/>
  <c r="CL439" i="19"/>
  <c r="CL440" i="19"/>
  <c r="CL441" i="19"/>
  <c r="CL442" i="19"/>
  <c r="CL443" i="19"/>
  <c r="CL444" i="19"/>
  <c r="CL445" i="19"/>
  <c r="CL446" i="19"/>
  <c r="CL447" i="19"/>
  <c r="CL448" i="19"/>
  <c r="CL449" i="19"/>
  <c r="CL450" i="19"/>
  <c r="CL451" i="19"/>
  <c r="CL452" i="19"/>
  <c r="CL453" i="19"/>
  <c r="CL454" i="19"/>
  <c r="CL455" i="19"/>
  <c r="CL456" i="19"/>
  <c r="CL457" i="19"/>
  <c r="CL458" i="19"/>
  <c r="CL459" i="19"/>
  <c r="CL460" i="19"/>
  <c r="CL461" i="19"/>
  <c r="CL462" i="19"/>
  <c r="CL463" i="19"/>
  <c r="CL464" i="19"/>
  <c r="CL465" i="19"/>
  <c r="CL466" i="19"/>
  <c r="CL467" i="19"/>
  <c r="CL468" i="19"/>
  <c r="CL469" i="19"/>
  <c r="CL470" i="19"/>
  <c r="CL471" i="19"/>
  <c r="CL472" i="19"/>
  <c r="CK76" i="19"/>
  <c r="CK77" i="19"/>
  <c r="CK78" i="19"/>
  <c r="CK79" i="19"/>
  <c r="CK80" i="19"/>
  <c r="CK81" i="19"/>
  <c r="CK82" i="19"/>
  <c r="CK83" i="19"/>
  <c r="CK84" i="19"/>
  <c r="CK85" i="19"/>
  <c r="CK86" i="19"/>
  <c r="CK87" i="19"/>
  <c r="CK88" i="19"/>
  <c r="CK89" i="19"/>
  <c r="CK90" i="19"/>
  <c r="CK91" i="19"/>
  <c r="CK92" i="19"/>
  <c r="CK93" i="19"/>
  <c r="CK94" i="19"/>
  <c r="CK95" i="19"/>
  <c r="CK96" i="19"/>
  <c r="CK97" i="19"/>
  <c r="CK98" i="19"/>
  <c r="CK99" i="19"/>
  <c r="CK100" i="19"/>
  <c r="CK101" i="19"/>
  <c r="CK102" i="19"/>
  <c r="CK103" i="19"/>
  <c r="CK104" i="19"/>
  <c r="CK105" i="19"/>
  <c r="CK106" i="19"/>
  <c r="CK107" i="19"/>
  <c r="CK108" i="19"/>
  <c r="CK109" i="19"/>
  <c r="CK110" i="19"/>
  <c r="CK111" i="19"/>
  <c r="CK112" i="19"/>
  <c r="CK113" i="19"/>
  <c r="CK114" i="19"/>
  <c r="CK115" i="19"/>
  <c r="CK116" i="19"/>
  <c r="CK117" i="19"/>
  <c r="CK118" i="19"/>
  <c r="CK119" i="19"/>
  <c r="CK120" i="19"/>
  <c r="CK121" i="19"/>
  <c r="CK122" i="19"/>
  <c r="CK123" i="19"/>
  <c r="CK124" i="19"/>
  <c r="CK125" i="19"/>
  <c r="CK126" i="19"/>
  <c r="CK127" i="19"/>
  <c r="CK128" i="19"/>
  <c r="CK129" i="19"/>
  <c r="CK130" i="19"/>
  <c r="CK131" i="19"/>
  <c r="CK132" i="19"/>
  <c r="CK133" i="19"/>
  <c r="CK134" i="19"/>
  <c r="CK135" i="19"/>
  <c r="CK136" i="19"/>
  <c r="CK137" i="19"/>
  <c r="CK138" i="19"/>
  <c r="CK139" i="19"/>
  <c r="CK140" i="19"/>
  <c r="CK141" i="19"/>
  <c r="CK142" i="19"/>
  <c r="CK143" i="19"/>
  <c r="CK144" i="19"/>
  <c r="CK145" i="19"/>
  <c r="CK146" i="19"/>
  <c r="CK147" i="19"/>
  <c r="CK148" i="19"/>
  <c r="CK149" i="19"/>
  <c r="CK150" i="19"/>
  <c r="CK151" i="19"/>
  <c r="CK152" i="19"/>
  <c r="CK153" i="19"/>
  <c r="CK154" i="19"/>
  <c r="CK155" i="19"/>
  <c r="CK156" i="19"/>
  <c r="CK157" i="19"/>
  <c r="CK158" i="19"/>
  <c r="CK159" i="19"/>
  <c r="CK160" i="19"/>
  <c r="CK161" i="19"/>
  <c r="CK162" i="19"/>
  <c r="CK163" i="19"/>
  <c r="CK164" i="19"/>
  <c r="CK165" i="19"/>
  <c r="CK166" i="19"/>
  <c r="CK167" i="19"/>
  <c r="CK168" i="19"/>
  <c r="CK169" i="19"/>
  <c r="CK170" i="19"/>
  <c r="CK171" i="19"/>
  <c r="CK172" i="19"/>
  <c r="CK173" i="19"/>
  <c r="CK174" i="19"/>
  <c r="CK175" i="19"/>
  <c r="CK176" i="19"/>
  <c r="CK177" i="19"/>
  <c r="CK178" i="19"/>
  <c r="CK179" i="19"/>
  <c r="CK180" i="19"/>
  <c r="CK181" i="19"/>
  <c r="CK182" i="19"/>
  <c r="CK183" i="19"/>
  <c r="CK184" i="19"/>
  <c r="CK185" i="19"/>
  <c r="CK186" i="19"/>
  <c r="CK187" i="19"/>
  <c r="CK188" i="19"/>
  <c r="CK189" i="19"/>
  <c r="CK190" i="19"/>
  <c r="CK191" i="19"/>
  <c r="CK192" i="19"/>
  <c r="CK193" i="19"/>
  <c r="CK194" i="19"/>
  <c r="CK195" i="19"/>
  <c r="CK196" i="19"/>
  <c r="CK197" i="19"/>
  <c r="CK198" i="19"/>
  <c r="CK199" i="19"/>
  <c r="CK200" i="19"/>
  <c r="CK201" i="19"/>
  <c r="CK202" i="19"/>
  <c r="CK203" i="19"/>
  <c r="CK204" i="19"/>
  <c r="CK205" i="19"/>
  <c r="CK206" i="19"/>
  <c r="CK207" i="19"/>
  <c r="CK208" i="19"/>
  <c r="CK209" i="19"/>
  <c r="CK210" i="19"/>
  <c r="CK211" i="19"/>
  <c r="CK212" i="19"/>
  <c r="CK213" i="19"/>
  <c r="CK214" i="19"/>
  <c r="CK215" i="19"/>
  <c r="CK216" i="19"/>
  <c r="CK217" i="19"/>
  <c r="CK218" i="19"/>
  <c r="CK219" i="19"/>
  <c r="CK220" i="19"/>
  <c r="CK221" i="19"/>
  <c r="CK222" i="19"/>
  <c r="CK223" i="19"/>
  <c r="CK224" i="19"/>
  <c r="CK225" i="19"/>
  <c r="CK226" i="19"/>
  <c r="CK227" i="19"/>
  <c r="CK228" i="19"/>
  <c r="CK229" i="19"/>
  <c r="CK230" i="19"/>
  <c r="CK231" i="19"/>
  <c r="CK232" i="19"/>
  <c r="CK233" i="19"/>
  <c r="CK234" i="19"/>
  <c r="CK235" i="19"/>
  <c r="CK236" i="19"/>
  <c r="CK237" i="19"/>
  <c r="CK238" i="19"/>
  <c r="CK239" i="19"/>
  <c r="CK240" i="19"/>
  <c r="CK241" i="19"/>
  <c r="CK242" i="19"/>
  <c r="CK243" i="19"/>
  <c r="CK244" i="19"/>
  <c r="CK245" i="19"/>
  <c r="CK246" i="19"/>
  <c r="CK247" i="19"/>
  <c r="CK248" i="19"/>
  <c r="CK249" i="19"/>
  <c r="CK250" i="19"/>
  <c r="CK251" i="19"/>
  <c r="CK252" i="19"/>
  <c r="CK253" i="19"/>
  <c r="CK254" i="19"/>
  <c r="CK255" i="19"/>
  <c r="CK256" i="19"/>
  <c r="CK257" i="19"/>
  <c r="CK258" i="19"/>
  <c r="CK259" i="19"/>
  <c r="CK260" i="19"/>
  <c r="CK261" i="19"/>
  <c r="CK262" i="19"/>
  <c r="CK263" i="19"/>
  <c r="CK264" i="19"/>
  <c r="CK265" i="19"/>
  <c r="CK266" i="19"/>
  <c r="CK267" i="19"/>
  <c r="CK268" i="19"/>
  <c r="CK269" i="19"/>
  <c r="CK270" i="19"/>
  <c r="CK271" i="19"/>
  <c r="CK272" i="19"/>
  <c r="CK273" i="19"/>
  <c r="CK274" i="19"/>
  <c r="CK275" i="19"/>
  <c r="CK276" i="19"/>
  <c r="CK277" i="19"/>
  <c r="CK278" i="19"/>
  <c r="CK279" i="19"/>
  <c r="CK280" i="19"/>
  <c r="CK281" i="19"/>
  <c r="CK282" i="19"/>
  <c r="CK283" i="19"/>
  <c r="CK284" i="19"/>
  <c r="CK285" i="19"/>
  <c r="CK286" i="19"/>
  <c r="CK287" i="19"/>
  <c r="CK288" i="19"/>
  <c r="CK289" i="19"/>
  <c r="CK290" i="19"/>
  <c r="CK291" i="19"/>
  <c r="CK292" i="19"/>
  <c r="CK293" i="19"/>
  <c r="CK294" i="19"/>
  <c r="CK295" i="19"/>
  <c r="CK296" i="19"/>
  <c r="CK297" i="19"/>
  <c r="CK298" i="19"/>
  <c r="CK299" i="19"/>
  <c r="CK300" i="19"/>
  <c r="CK301" i="19"/>
  <c r="CK302" i="19"/>
  <c r="CK303" i="19"/>
  <c r="CK304" i="19"/>
  <c r="CK305" i="19"/>
  <c r="CK306" i="19"/>
  <c r="CK307" i="19"/>
  <c r="CK308" i="19"/>
  <c r="CK309" i="19"/>
  <c r="CK310" i="19"/>
  <c r="CK311" i="19"/>
  <c r="CK312" i="19"/>
  <c r="CK313" i="19"/>
  <c r="CK314" i="19"/>
  <c r="CK315" i="19"/>
  <c r="CK316" i="19"/>
  <c r="CK317" i="19"/>
  <c r="CK318" i="19"/>
  <c r="CK319" i="19"/>
  <c r="CK320" i="19"/>
  <c r="CK321" i="19"/>
  <c r="CK322" i="19"/>
  <c r="CK323" i="19"/>
  <c r="CK324" i="19"/>
  <c r="CK325" i="19"/>
  <c r="CK326" i="19"/>
  <c r="CK327" i="19"/>
  <c r="CK328" i="19"/>
  <c r="CK329" i="19"/>
  <c r="CK330" i="19"/>
  <c r="CK331" i="19"/>
  <c r="CK332" i="19"/>
  <c r="CK333" i="19"/>
  <c r="CK334" i="19"/>
  <c r="CK335" i="19"/>
  <c r="CK336" i="19"/>
  <c r="CK337" i="19"/>
  <c r="CK338" i="19"/>
  <c r="CK339" i="19"/>
  <c r="CK340" i="19"/>
  <c r="CK341" i="19"/>
  <c r="CK342" i="19"/>
  <c r="CK343" i="19"/>
  <c r="CK344" i="19"/>
  <c r="CK345" i="19"/>
  <c r="CK346" i="19"/>
  <c r="CK347" i="19"/>
  <c r="CK348" i="19"/>
  <c r="CK349" i="19"/>
  <c r="CK350" i="19"/>
  <c r="CK351" i="19"/>
  <c r="CK352" i="19"/>
  <c r="CK353" i="19"/>
  <c r="CK354" i="19"/>
  <c r="CK355" i="19"/>
  <c r="CK356" i="19"/>
  <c r="CK357" i="19"/>
  <c r="CK358" i="19"/>
  <c r="CK359" i="19"/>
  <c r="CK360" i="19"/>
  <c r="CK361" i="19"/>
  <c r="CK362" i="19"/>
  <c r="CK363" i="19"/>
  <c r="CK364" i="19"/>
  <c r="CK365" i="19"/>
  <c r="CK366" i="19"/>
  <c r="CK367" i="19"/>
  <c r="CK368" i="19"/>
  <c r="CK369" i="19"/>
  <c r="CK370" i="19"/>
  <c r="CK371" i="19"/>
  <c r="CK372" i="19"/>
  <c r="CK373" i="19"/>
  <c r="CK374" i="19"/>
  <c r="CK375" i="19"/>
  <c r="CK376" i="19"/>
  <c r="CK377" i="19"/>
  <c r="CK378" i="19"/>
  <c r="CK379" i="19"/>
  <c r="CK380" i="19"/>
  <c r="CK381" i="19"/>
  <c r="CK382" i="19"/>
  <c r="CK383" i="19"/>
  <c r="CK384" i="19"/>
  <c r="CK385" i="19"/>
  <c r="CK386" i="19"/>
  <c r="CK387" i="19"/>
  <c r="CK388" i="19"/>
  <c r="CK389" i="19"/>
  <c r="CK390" i="19"/>
  <c r="CK391" i="19"/>
  <c r="CK392" i="19"/>
  <c r="CK393" i="19"/>
  <c r="CK394" i="19"/>
  <c r="CK395" i="19"/>
  <c r="CK396" i="19"/>
  <c r="CK397" i="19"/>
  <c r="CK398" i="19"/>
  <c r="CK399" i="19"/>
  <c r="CK400" i="19"/>
  <c r="CK401" i="19"/>
  <c r="CK402" i="19"/>
  <c r="CK403" i="19"/>
  <c r="CK404" i="19"/>
  <c r="CK405" i="19"/>
  <c r="CK406" i="19"/>
  <c r="CK407" i="19"/>
  <c r="CK408" i="19"/>
  <c r="CK409" i="19"/>
  <c r="CK410" i="19"/>
  <c r="CK411" i="19"/>
  <c r="CK412" i="19"/>
  <c r="CK413" i="19"/>
  <c r="CK414" i="19"/>
  <c r="CK415" i="19"/>
  <c r="CK416" i="19"/>
  <c r="CK417" i="19"/>
  <c r="CK418" i="19"/>
  <c r="CK419" i="19"/>
  <c r="CK420" i="19"/>
  <c r="CK421" i="19"/>
  <c r="CK422" i="19"/>
  <c r="CK423" i="19"/>
  <c r="CK424" i="19"/>
  <c r="CK425" i="19"/>
  <c r="CK426" i="19"/>
  <c r="CK427" i="19"/>
  <c r="CK428" i="19"/>
  <c r="CK429" i="19"/>
  <c r="CK430" i="19"/>
  <c r="CK431" i="19"/>
  <c r="CK432" i="19"/>
  <c r="CK433" i="19"/>
  <c r="CK434" i="19"/>
  <c r="CK435" i="19"/>
  <c r="CK436" i="19"/>
  <c r="CK437" i="19"/>
  <c r="CK438" i="19"/>
  <c r="CK439" i="19"/>
  <c r="CK440" i="19"/>
  <c r="CK441" i="19"/>
  <c r="CK442" i="19"/>
  <c r="CK443" i="19"/>
  <c r="CK444" i="19"/>
  <c r="CK445" i="19"/>
  <c r="CK446" i="19"/>
  <c r="CK447" i="19"/>
  <c r="CK448" i="19"/>
  <c r="CK449" i="19"/>
  <c r="CK450" i="19"/>
  <c r="CK451" i="19"/>
  <c r="CK452" i="19"/>
  <c r="CK453" i="19"/>
  <c r="CK454" i="19"/>
  <c r="CK455" i="19"/>
  <c r="CK456" i="19"/>
  <c r="CK457" i="19"/>
  <c r="CK458" i="19"/>
  <c r="CK459" i="19"/>
  <c r="CK460" i="19"/>
  <c r="CK461" i="19"/>
  <c r="CK462" i="19"/>
  <c r="CK463" i="19"/>
  <c r="CK464" i="19"/>
  <c r="CK465" i="19"/>
  <c r="CK466" i="19"/>
  <c r="CK467" i="19"/>
  <c r="CK468" i="19"/>
  <c r="CK469" i="19"/>
  <c r="CK470" i="19"/>
  <c r="CK471" i="19"/>
  <c r="CK472" i="19"/>
  <c r="CK75" i="19"/>
  <c r="CK74" i="19"/>
  <c r="CK73" i="19"/>
  <c r="X89" i="38" a="1"/>
  <c r="AJ297" i="38" a="1"/>
  <c r="AY102" i="38" a="1"/>
  <c r="AN254" i="38" a="1"/>
  <c r="P74" i="38" a="1"/>
  <c r="AF109" i="38" a="1"/>
  <c r="AC77" i="38" a="1"/>
  <c r="L104" i="38" a="1"/>
  <c r="AM177" i="38" a="1"/>
  <c r="K172" i="38" a="1"/>
  <c r="AB128" i="38" a="1"/>
  <c r="N156" i="38" a="1"/>
  <c r="AQ203" i="38" a="1"/>
  <c r="AT97" i="38" a="1"/>
  <c r="I155" i="38" a="1"/>
  <c r="AF161" i="38" a="1"/>
  <c r="AJ215" i="38" a="1"/>
  <c r="O153" i="38" a="1"/>
  <c r="AB240" i="38" a="1"/>
  <c r="AK172" i="38" a="1"/>
  <c r="F84" i="38" a="1"/>
  <c r="U94" i="38" a="1"/>
  <c r="V99" i="38" a="1"/>
  <c r="AB76" i="38" a="1"/>
  <c r="P106" i="38" a="1"/>
  <c r="J251" i="38" a="1"/>
  <c r="P81" i="38" a="1"/>
  <c r="O157" i="38" a="1"/>
  <c r="AJ163" i="38" a="1"/>
  <c r="AE124" i="38" a="1"/>
  <c r="AQ113" i="38" a="1"/>
  <c r="AO221" i="38" a="1"/>
  <c r="AC88" i="38" a="1"/>
  <c r="AZ90" i="38" a="1"/>
  <c r="D152" i="38" a="1"/>
  <c r="AM110" i="38" a="1"/>
  <c r="M195" i="38" a="1"/>
  <c r="AP97" i="38" a="1"/>
  <c r="AJ164" i="38" a="1"/>
  <c r="E211" i="38" a="1"/>
  <c r="U96" i="38" a="1"/>
  <c r="F88" i="38" a="1"/>
  <c r="AT85" i="38" a="1"/>
  <c r="AG82" i="38" a="1"/>
  <c r="AV161" i="38" a="1"/>
  <c r="AU126" i="38" a="1"/>
  <c r="AA183" i="38" a="1"/>
  <c r="L102" i="38" a="1"/>
  <c r="M104" i="38" a="1"/>
  <c r="AS87" i="38" a="1"/>
  <c r="AO169" i="38" a="1"/>
  <c r="AR95" i="38" a="1"/>
  <c r="AQ104" i="38" a="1"/>
  <c r="V182" i="38" a="1"/>
  <c r="AY91" i="38" a="1"/>
  <c r="Z83" i="38" a="1"/>
  <c r="AV116" i="38" a="1"/>
  <c r="AM127" i="38" a="1"/>
  <c r="W157" i="38" a="1"/>
  <c r="V117" i="38" a="1"/>
  <c r="U92" i="38" a="1"/>
  <c r="AK107" i="38" a="1"/>
  <c r="F108" i="38" a="1"/>
  <c r="AR78" i="38" a="1"/>
  <c r="AJ114" i="38" a="1"/>
  <c r="AE225" i="38" a="1"/>
  <c r="D76" i="38" a="1"/>
  <c r="D77" i="38" a="1"/>
  <c r="U127" i="38" a="1"/>
  <c r="Z171" i="38" a="1"/>
  <c r="Q156" i="38" a="1"/>
  <c r="AK150" i="38" a="1"/>
  <c r="E109" i="38" a="1"/>
  <c r="AZ185" i="38" a="1"/>
  <c r="AL133" i="38" a="1"/>
  <c r="H151" i="38" a="1"/>
  <c r="AH146" i="38" a="1"/>
  <c r="AT197" i="38" a="1"/>
  <c r="AZ186" i="38" a="1"/>
  <c r="T130" i="38" a="1"/>
  <c r="AB84" i="38" a="1"/>
  <c r="G162" i="38" a="1"/>
  <c r="AB174" i="38" a="1"/>
  <c r="Z94" i="38" a="1"/>
  <c r="AK98" i="38" a="1"/>
  <c r="X79" i="38" a="1"/>
  <c r="AM212" i="38" a="1"/>
  <c r="AC111" i="38" a="1"/>
  <c r="T118" i="38" a="1"/>
  <c r="X136" i="38" a="1"/>
  <c r="AK81" i="38" a="1"/>
  <c r="AT99" i="38" a="1"/>
  <c r="N133" i="38" a="1"/>
  <c r="J258" i="38" a="1"/>
  <c r="AD85" i="38" a="1"/>
  <c r="Q219" i="38" a="1"/>
  <c r="AH75" i="38" a="1"/>
  <c r="AQ80" i="38" a="1"/>
  <c r="AK89" i="38" a="1"/>
  <c r="AF141" i="38" a="1"/>
  <c r="AR97" i="38" a="1"/>
  <c r="H110" i="38" a="1"/>
  <c r="AA157" i="38" a="1"/>
  <c r="D121" i="38" a="1"/>
  <c r="AC79" i="38" a="1"/>
  <c r="O131" i="38" a="1"/>
  <c r="AV107" i="38" a="1"/>
  <c r="K135" i="38" a="1"/>
  <c r="AC113" i="38" a="1"/>
  <c r="G169" i="38" a="1"/>
  <c r="X142" i="38" a="1"/>
  <c r="M90" i="38" a="1"/>
  <c r="AG128" i="38" a="1"/>
  <c r="AE140" i="38" a="1"/>
  <c r="AJ90" i="38" a="1"/>
  <c r="F106" i="38" a="1"/>
  <c r="E84" i="38" a="1"/>
  <c r="AQ97" i="38" a="1"/>
  <c r="AI81" i="38" a="1"/>
  <c r="AT160" i="38" a="1"/>
  <c r="AX95" i="38" a="1"/>
  <c r="AF366" i="38" a="1"/>
  <c r="AT124" i="38" a="1"/>
  <c r="AL125" i="38" a="1"/>
  <c r="AI130" i="38" a="1"/>
  <c r="AF81" i="38" a="1"/>
  <c r="V88" i="38" a="1"/>
  <c r="Y105" i="38" a="1"/>
  <c r="U108" i="38" a="1"/>
  <c r="X83" i="38" a="1"/>
  <c r="Q90" i="38" a="1"/>
  <c r="AE75" i="38" a="1"/>
  <c r="AT126" i="38" a="1"/>
  <c r="AN154" i="38" a="1"/>
  <c r="AC169" i="38" a="1"/>
  <c r="T253" i="38" a="1"/>
  <c r="AD106" i="38" a="1"/>
  <c r="X171" i="38" a="1"/>
  <c r="AV132" i="38" a="1"/>
  <c r="M163" i="38" a="1"/>
  <c r="D116" i="38" a="1"/>
  <c r="J198" i="38" a="1"/>
  <c r="I137" i="38" a="1"/>
  <c r="L79" i="38" a="1"/>
  <c r="AQ122" i="38" a="1"/>
  <c r="N209" i="38" a="1"/>
  <c r="AT134" i="38" a="1"/>
  <c r="L124" i="38" a="1"/>
  <c r="V149" i="38" a="1"/>
  <c r="AW87" i="38" a="1"/>
  <c r="K114" i="38" a="1"/>
  <c r="AJ143" i="38" a="1"/>
  <c r="AD148" i="38" a="1"/>
  <c r="L110" i="38" a="1"/>
  <c r="E106" i="38" a="1"/>
  <c r="U91" i="38" a="1"/>
  <c r="AR75" i="38" a="1"/>
  <c r="BB144" i="38" a="1"/>
  <c r="AT142" i="38" a="1"/>
  <c r="AI116" i="38" a="1"/>
  <c r="AW80" i="38" a="1"/>
  <c r="AQ129" i="38" a="1"/>
  <c r="T136" i="38" a="1"/>
  <c r="O117" i="38" a="1"/>
  <c r="AG109" i="38" a="1"/>
  <c r="AA77" i="38" a="1"/>
  <c r="D173" i="38" a="1"/>
  <c r="F112" i="38" a="1"/>
  <c r="AE85" i="38" a="1"/>
  <c r="AZ132" i="38" a="1"/>
  <c r="O112" i="38" a="1"/>
  <c r="Y159" i="38" a="1"/>
  <c r="AW179" i="38" a="1"/>
  <c r="T114" i="38" a="1"/>
  <c r="V76" i="38" a="1"/>
  <c r="W105" i="38" a="1"/>
  <c r="AM146" i="38" a="1"/>
  <c r="AL93" i="38" a="1"/>
  <c r="K162" i="38" a="1"/>
  <c r="K166" i="38" a="1"/>
  <c r="AM174" i="38" a="1"/>
  <c r="AM120" i="38" a="1"/>
  <c r="AA143" i="38" a="1"/>
  <c r="W126" i="38" a="1"/>
  <c r="F129" i="38" a="1"/>
  <c r="AI97" i="38" a="1"/>
  <c r="H105" i="38" a="1"/>
  <c r="P82" i="38" a="1"/>
  <c r="G89" i="38" a="1"/>
  <c r="AV146" i="38" a="1"/>
  <c r="AT94" i="38" a="1"/>
  <c r="AF153" i="38" a="1"/>
  <c r="AV80" i="38" a="1"/>
  <c r="BB125" i="38" a="1"/>
  <c r="AX136" i="38" a="1"/>
  <c r="AZ78" i="38" a="1"/>
  <c r="AI99" i="38" a="1"/>
  <c r="AS75" i="38" a="1"/>
  <c r="T101" i="38" a="1"/>
  <c r="AE150" i="38" a="1"/>
  <c r="K116" i="38" a="1"/>
  <c r="AS91" i="38" a="1"/>
  <c r="K145" i="38" a="1"/>
  <c r="AV153" i="38" a="1"/>
  <c r="X180" i="38" a="1"/>
  <c r="AD103" i="38" a="1"/>
  <c r="T126" i="38" a="1"/>
  <c r="J86" i="38" a="1"/>
  <c r="Y131" i="38" a="1"/>
  <c r="Y103" i="38" a="1"/>
  <c r="AA107" i="38" a="1"/>
  <c r="AB96" i="38" a="1"/>
  <c r="T110" i="38" a="1"/>
  <c r="AD136" i="38" a="1"/>
  <c r="Z113" i="38" a="1"/>
  <c r="AZ222" i="38" a="1"/>
  <c r="AL159" i="38" a="1"/>
  <c r="AF79" i="38" a="1"/>
  <c r="AS97" i="38" a="1"/>
  <c r="AX262" i="38" a="1"/>
  <c r="U120" i="38" a="1"/>
  <c r="AH232" i="38" a="1"/>
  <c r="I166" i="38" a="1"/>
  <c r="AW227" i="38" a="1"/>
  <c r="N170" i="38" a="1"/>
  <c r="M78" i="38" a="1"/>
  <c r="T106" i="38" a="1"/>
  <c r="Y98" i="38" a="1"/>
  <c r="D176" i="38" a="1"/>
  <c r="Y90" i="38" a="1"/>
  <c r="Y205" i="38" a="1"/>
  <c r="J79" i="38" a="1"/>
  <c r="AA95" i="38" a="1"/>
  <c r="AD149" i="38" a="1"/>
  <c r="W206" i="38" a="1"/>
  <c r="AZ195" i="38" a="1"/>
  <c r="F116" i="38" a="1"/>
  <c r="D120" i="38" a="1"/>
  <c r="O123" i="38" a="1"/>
  <c r="AW111" i="38" a="1"/>
  <c r="P175" i="38" a="1"/>
  <c r="AY118" i="38" a="1"/>
  <c r="AP130" i="38" a="1"/>
  <c r="AZ111" i="38" a="1"/>
  <c r="BA78" i="38" a="1"/>
  <c r="AW75" i="38" a="1"/>
  <c r="AB256" i="38" a="1"/>
  <c r="AN107" i="38" a="1"/>
  <c r="O170" i="38" a="1"/>
  <c r="F122" i="38" a="1"/>
  <c r="BA86" i="38" a="1"/>
  <c r="F132" i="38" a="1"/>
  <c r="AV96" i="38" a="1"/>
  <c r="AS127" i="38" a="1"/>
  <c r="AW144" i="38" a="1"/>
  <c r="AY125" i="38" a="1"/>
  <c r="AL115" i="38" a="1"/>
  <c r="AC142" i="38" a="1"/>
  <c r="AP139" i="38" a="1"/>
  <c r="AU197" i="38" a="1"/>
  <c r="AF80" i="38" a="1"/>
  <c r="AW74" i="38" a="1"/>
  <c r="BB75" i="38" a="1"/>
  <c r="Z101" i="38" a="1"/>
  <c r="AX141" i="38" a="1"/>
  <c r="X97" i="38" a="1"/>
  <c r="AN109" i="38" a="1"/>
  <c r="AX142" i="38" a="1"/>
  <c r="AN80" i="38" a="1"/>
  <c r="AB140" i="38" a="1"/>
  <c r="W164" i="38" a="1"/>
  <c r="E121" i="38" a="1"/>
  <c r="AB118" i="38" a="1"/>
  <c r="AS94" i="38" a="1"/>
  <c r="AM119" i="38" a="1"/>
  <c r="AU178" i="38" a="1"/>
  <c r="AB145" i="38" a="1"/>
  <c r="AD201" i="38" a="1"/>
  <c r="H122" i="38" a="1"/>
  <c r="L134" i="38" a="1"/>
  <c r="G93" i="38" a="1"/>
  <c r="E149" i="38" a="1"/>
  <c r="L151" i="38" a="1"/>
  <c r="AZ122" i="38" a="1"/>
  <c r="Q133" i="38" a="1"/>
  <c r="AV76" i="38" a="1"/>
  <c r="AV77" i="38" a="1"/>
  <c r="AM118" i="38" a="1"/>
  <c r="AN101" i="38" a="1"/>
  <c r="AP77" i="38" a="1"/>
  <c r="AR196" i="38" a="1"/>
  <c r="AY133" i="38" a="1"/>
  <c r="AW158" i="38" a="1"/>
  <c r="I86" i="38" a="1"/>
  <c r="X114" i="38" a="1"/>
  <c r="AI107" i="38" a="1"/>
  <c r="AZ104" i="38" a="1"/>
  <c r="AV122" i="38" a="1"/>
  <c r="U199" i="38" a="1"/>
  <c r="AY109" i="38" a="1"/>
  <c r="AJ155" i="38" a="1"/>
  <c r="AO185" i="38" a="1"/>
  <c r="J98" i="38" a="1"/>
  <c r="E116" i="38" a="1"/>
  <c r="T129" i="38" a="1"/>
  <c r="AH101" i="38" a="1"/>
  <c r="P141" i="38" a="1"/>
  <c r="AU105" i="38" a="1"/>
  <c r="E133" i="38" a="1"/>
  <c r="AA90" i="38" a="1"/>
  <c r="K137" i="38" a="1"/>
  <c r="AY110" i="38" a="1"/>
  <c r="AF193" i="38" a="1"/>
  <c r="AU139" i="38" a="1"/>
  <c r="AX179" i="38" a="1"/>
  <c r="BB134" i="38" a="1"/>
  <c r="W122" i="38" a="1"/>
  <c r="J167" i="38" a="1"/>
  <c r="AV203" i="38" a="1"/>
  <c r="AE218" i="38" a="1"/>
  <c r="H79" i="38" a="1"/>
  <c r="AP157" i="38" a="1"/>
  <c r="AS78" i="38" a="1"/>
  <c r="D102" i="38" a="1"/>
  <c r="P112" i="38" a="1"/>
  <c r="AR94" i="38" a="1"/>
  <c r="AN138" i="38" a="1"/>
  <c r="AR87" i="38" a="1"/>
  <c r="J101" i="38" a="1"/>
  <c r="Z140" i="38" a="1"/>
  <c r="L99" i="38" a="1"/>
  <c r="N109" i="38" a="1"/>
  <c r="L92" i="38" a="1"/>
  <c r="Q179" i="38" a="1"/>
  <c r="AH110" i="38" a="1"/>
  <c r="H142" i="38" a="1"/>
  <c r="AW152" i="38" a="1"/>
  <c r="T93" i="38" a="1"/>
  <c r="AY114" i="38" a="1"/>
  <c r="J129" i="38" a="1"/>
  <c r="AA78" i="38" a="1"/>
  <c r="Y207" i="38" a="1"/>
  <c r="AQ196" i="38" a="1"/>
  <c r="M167" i="38" a="1"/>
  <c r="T87" i="38" a="1"/>
  <c r="AM126" i="38" a="1"/>
  <c r="AS107" i="38" a="1"/>
  <c r="AZ173" i="38" a="1"/>
  <c r="D122" i="38" a="1"/>
  <c r="K174" i="38" a="1"/>
  <c r="AJ92" i="38" a="1"/>
  <c r="O103" i="38" a="1"/>
  <c r="AU104" i="38" a="1"/>
  <c r="Q223" i="38" a="1"/>
  <c r="AN123" i="38" a="1"/>
  <c r="AB78" i="38" a="1"/>
  <c r="BA160" i="38" a="1"/>
  <c r="AN199" i="38" a="1"/>
  <c r="AM92" i="38" a="1"/>
  <c r="D155" i="38" a="1"/>
  <c r="AI159" i="38" a="1"/>
  <c r="AM116" i="38" a="1"/>
  <c r="AP151" i="38" a="1"/>
  <c r="O90" i="38" a="1"/>
  <c r="AW93" i="38" a="1"/>
  <c r="AG126" i="38" a="1"/>
  <c r="AO79" i="38" a="1"/>
  <c r="AR132" i="38" a="1"/>
  <c r="AI143" i="38" a="1"/>
  <c r="K197" i="38" a="1"/>
  <c r="U107" i="38" a="1"/>
  <c r="BA91" i="38" a="1"/>
  <c r="AM112" i="38" a="1"/>
  <c r="AJ76" i="38" a="1"/>
  <c r="N117" i="38" a="1"/>
  <c r="O108" i="38" a="1"/>
  <c r="AH80" i="38" a="1"/>
  <c r="X108" i="38" a="1"/>
  <c r="Z78" i="38" a="1"/>
  <c r="AN88" i="38" a="1"/>
  <c r="E132" i="38" a="1"/>
  <c r="AA103" i="38" a="1"/>
  <c r="AZ98" i="38" a="1"/>
  <c r="Z133" i="38" a="1"/>
  <c r="AP135" i="38" a="1"/>
  <c r="X152" i="38" a="1"/>
  <c r="Q98" i="38" a="1"/>
  <c r="Y153" i="38" a="1"/>
  <c r="E87" i="38" a="1"/>
  <c r="AY76" i="38" a="1"/>
  <c r="I89" i="38" a="1"/>
  <c r="AJ223" i="38" a="1"/>
  <c r="AW125" i="38" a="1"/>
  <c r="AN178" i="38" a="1"/>
  <c r="AG133" i="38" a="1"/>
  <c r="AT98" i="38" a="1"/>
  <c r="AH108" i="38" a="1"/>
  <c r="K84" i="38" a="1"/>
  <c r="AX158" i="38" a="1"/>
  <c r="AD130" i="38" a="1"/>
  <c r="AR110" i="38" a="1"/>
  <c r="AK180" i="38" a="1"/>
  <c r="AO147" i="38" a="1"/>
  <c r="AX201" i="38" a="1"/>
  <c r="AE115" i="38" a="1"/>
  <c r="W102" i="38" a="1"/>
  <c r="F99" i="38" a="1"/>
  <c r="AA123" i="38" a="1"/>
  <c r="Y137" i="38" a="1"/>
  <c r="AO227" i="38" a="1"/>
  <c r="AR201" i="38" a="1"/>
  <c r="T95" i="38" a="1"/>
  <c r="K146" i="38" a="1"/>
  <c r="AS130" i="38" a="1"/>
  <c r="H91" i="38" a="1"/>
  <c r="P103" i="38" a="1"/>
  <c r="AH87" i="38" a="1"/>
  <c r="Q239" i="38" a="1"/>
  <c r="P135" i="38" a="1"/>
  <c r="J113" i="38" a="1"/>
  <c r="U153" i="38" a="1"/>
  <c r="Z146" i="38" a="1"/>
  <c r="AN225" i="38" a="1"/>
  <c r="J134" i="38" a="1"/>
  <c r="AX85" i="38" a="1"/>
  <c r="AK78" i="38" a="1"/>
  <c r="AU110" i="38" a="1"/>
  <c r="AQ145" i="38" a="1"/>
  <c r="AN91" i="38" a="1"/>
  <c r="M80" i="38" a="1"/>
  <c r="AU89" i="38" a="1"/>
  <c r="AQ182" i="38" a="1"/>
  <c r="AB77" i="38" a="1"/>
  <c r="AT113" i="38" a="1"/>
  <c r="D170" i="38" a="1"/>
  <c r="E150" i="38" a="1"/>
  <c r="AA92" i="38" a="1"/>
  <c r="AD114" i="38" a="1"/>
  <c r="AN83" i="38" a="1"/>
  <c r="AL80" i="38" a="1"/>
  <c r="G107" i="38" a="1"/>
  <c r="AE92" i="38" a="1"/>
  <c r="AA149" i="38" a="1"/>
  <c r="AV121" i="38" a="1"/>
  <c r="AM89" i="38" a="1"/>
  <c r="AC153" i="38" a="1"/>
  <c r="AV112" i="38" a="1"/>
  <c r="X94" i="38" a="1"/>
  <c r="M145" i="38" a="1"/>
  <c r="W80" i="38" a="1"/>
  <c r="AR195" i="38" a="1"/>
  <c r="G142" i="38" a="1"/>
  <c r="AR98" i="38" a="1"/>
  <c r="O83" i="38" a="1"/>
  <c r="AH109" i="38" a="1"/>
  <c r="AH261" i="38" a="1"/>
  <c r="F87" i="38" a="1"/>
  <c r="AS79" i="38" a="1"/>
  <c r="AA112" i="38" a="1"/>
  <c r="I141" i="38" a="1"/>
  <c r="V80" i="38" a="1"/>
  <c r="AJ100" i="38" a="1"/>
  <c r="AA235" i="38" a="1"/>
  <c r="T132" i="38" a="1"/>
  <c r="AY127" i="38" a="1"/>
  <c r="W144" i="38" a="1"/>
  <c r="G153" i="38" a="1"/>
  <c r="AJ83" i="38" a="1"/>
  <c r="U101" i="38" a="1"/>
  <c r="AL193" i="38" a="1"/>
  <c r="AM85" i="38" a="1"/>
  <c r="F161" i="38" a="1"/>
  <c r="AD267" i="38" a="1"/>
  <c r="H104" i="38" a="1"/>
  <c r="K93" i="38" a="1"/>
  <c r="Z107" i="38" a="1"/>
  <c r="M181" i="38" a="1"/>
  <c r="AR79" i="38" a="1"/>
  <c r="F151" i="38" a="1"/>
  <c r="AF186" i="38" a="1"/>
  <c r="AX224" i="38" a="1"/>
  <c r="BA82" i="38" a="1"/>
  <c r="X130" i="38" a="1"/>
  <c r="AD168" i="38" a="1"/>
  <c r="AR135" i="38" a="1"/>
  <c r="AC158" i="38" a="1"/>
  <c r="AD100" i="38" a="1"/>
  <c r="J121" i="38" a="1"/>
  <c r="AB115" i="38" a="1"/>
  <c r="Z100" i="38" a="1"/>
  <c r="H119" i="38" a="1"/>
  <c r="AT76" i="38" a="1"/>
  <c r="BA137" i="38" a="1"/>
  <c r="L105" i="38" a="1"/>
  <c r="T97" i="38" a="1"/>
  <c r="W280" i="38" a="1"/>
  <c r="BB90" i="38" a="1"/>
  <c r="AI121" i="38" a="1"/>
  <c r="AW105" i="38" a="1"/>
  <c r="AV79" i="38" a="1"/>
  <c r="AS102" i="38" a="1"/>
  <c r="AG88" i="38" a="1"/>
  <c r="O76" i="38" a="1"/>
  <c r="K94" i="38" a="1"/>
  <c r="G98" i="38" a="1"/>
  <c r="AI209" i="38" a="1"/>
  <c r="AK77" i="38" a="1"/>
  <c r="AD108" i="38" a="1"/>
  <c r="F92" i="38" a="1"/>
  <c r="AA106" i="38" a="1"/>
  <c r="AQ105" i="38" a="1"/>
  <c r="V84" i="38" a="1"/>
  <c r="E167" i="38" a="1"/>
  <c r="E135" i="38" a="1"/>
  <c r="O136" i="38" a="1"/>
  <c r="AK138" i="38" a="1"/>
  <c r="AB259" i="38" a="1"/>
  <c r="AU102" i="38" a="1"/>
  <c r="W127" i="38" a="1"/>
  <c r="AD198" i="38" a="1"/>
  <c r="AM149" i="38" a="1"/>
  <c r="AM194" i="38" a="1"/>
  <c r="D90" i="38" a="1"/>
  <c r="V98" i="38" a="1"/>
  <c r="AJ187" i="38" a="1"/>
  <c r="D181" i="38" a="1"/>
  <c r="D73" i="38" a="1"/>
  <c r="V127" i="38" a="1"/>
  <c r="T142" i="38" a="1"/>
  <c r="AW168" i="38" a="1"/>
  <c r="F166" i="38" a="1"/>
  <c r="M146" i="38" a="1"/>
  <c r="E108" i="38" a="1"/>
  <c r="AO80" i="38" a="1"/>
  <c r="U196" i="38" a="1"/>
  <c r="AS147" i="38" a="1"/>
  <c r="AC84" i="38" a="1"/>
  <c r="BA101" i="38" a="1"/>
  <c r="N85" i="38" a="1"/>
  <c r="AS268" i="38" a="1"/>
  <c r="AS145" i="38" a="1"/>
  <c r="N148" i="38" a="1"/>
  <c r="P99" i="38" a="1"/>
  <c r="AU227" i="38" a="1"/>
  <c r="AV98" i="38" a="1"/>
  <c r="AO155" i="38" a="1"/>
  <c r="AD129" i="38" a="1"/>
  <c r="U84" i="38" a="1"/>
  <c r="AJ121" i="38" a="1"/>
  <c r="AN81" i="38" a="1"/>
  <c r="W82" i="38" a="1"/>
  <c r="G74" i="38" a="1"/>
  <c r="D154" i="38" a="1"/>
  <c r="N132" i="38" a="1"/>
  <c r="AO94" i="38" a="1"/>
  <c r="AB104" i="38" a="1"/>
  <c r="Q96" i="38" a="1"/>
  <c r="AL111" i="38" a="1"/>
  <c r="AY98" i="38" a="1"/>
  <c r="AT105" i="38" a="1"/>
  <c r="AP80" i="38" a="1"/>
  <c r="AA81" i="38" a="1"/>
  <c r="AA170" i="38" a="1"/>
  <c r="AW149" i="38" a="1"/>
  <c r="P167" i="38" a="1"/>
  <c r="P86" i="38" a="1"/>
  <c r="T163" i="38" a="1"/>
  <c r="AD232" i="38" a="1"/>
  <c r="L88" i="38" a="1"/>
  <c r="AT131" i="38" a="1"/>
  <c r="AZ167" i="38" a="1"/>
  <c r="AU148" i="38" a="1"/>
  <c r="P104" i="38" a="1"/>
  <c r="AY100" i="38" a="1"/>
  <c r="AN125" i="38" a="1"/>
  <c r="O147" i="38" a="1"/>
  <c r="J102" i="38" a="1"/>
  <c r="AO148" i="38" a="1"/>
  <c r="AN104" i="38" a="1"/>
  <c r="AB107" i="38" a="1"/>
  <c r="Z176" i="38" a="1"/>
  <c r="N93" i="38" a="1"/>
  <c r="W101" i="38" a="1"/>
  <c r="X263" i="38" a="1"/>
  <c r="I113" i="38" a="1"/>
  <c r="O110" i="38" a="1"/>
  <c r="AE169" i="38" a="1"/>
  <c r="T81" i="38" a="1"/>
  <c r="Y190" i="38" a="1"/>
  <c r="F192" i="38" a="1"/>
  <c r="G172" i="38" a="1"/>
  <c r="AJ107" i="38" a="1"/>
  <c r="E255" i="38" a="1"/>
  <c r="AJ75" i="38" a="1"/>
  <c r="X139" i="38" a="1"/>
  <c r="AL102" i="38" a="1"/>
  <c r="AR131" i="38" a="1"/>
  <c r="AR245" i="38" a="1"/>
  <c r="F152" i="38" a="1"/>
  <c r="V107" i="38" a="1"/>
  <c r="G138" i="38" a="1"/>
  <c r="G136" i="38" a="1"/>
  <c r="H88" i="38" a="1"/>
  <c r="I79" i="38" a="1"/>
  <c r="Y181" i="38" a="1"/>
  <c r="AN126" i="38" a="1"/>
  <c r="AN106" i="38" a="1"/>
  <c r="W92" i="38" a="1"/>
  <c r="AG98" i="38" a="1"/>
  <c r="AF115" i="38" a="1"/>
  <c r="AC193" i="38" a="1"/>
  <c r="M111" i="38" a="1"/>
  <c r="K125" i="38" a="1"/>
  <c r="W81" i="38" a="1"/>
  <c r="K139" i="38" a="1"/>
  <c r="AX144" i="38" a="1"/>
  <c r="AP129" i="38" a="1"/>
  <c r="AF99" i="38" a="1"/>
  <c r="AE111" i="38" a="1"/>
  <c r="W192" i="38" a="1"/>
  <c r="Y87" i="38" a="1"/>
  <c r="K87" i="38" a="1"/>
  <c r="V109" i="38" a="1"/>
  <c r="AI78" i="38" a="1"/>
  <c r="AR214" i="38" a="1"/>
  <c r="O168" i="38" a="1"/>
  <c r="AV118" i="38" a="1"/>
  <c r="W110" i="38" a="1"/>
  <c r="X74" i="38" a="1"/>
  <c r="AG96" i="38" a="1"/>
  <c r="AJ202" i="38" a="1"/>
  <c r="N158" i="38" a="1"/>
  <c r="H93" i="38" a="1"/>
  <c r="AJ150" i="38" a="1"/>
  <c r="AE126" i="38" a="1"/>
  <c r="G157" i="38" a="1"/>
  <c r="O96" i="38" a="1"/>
  <c r="AR236" i="38" a="1"/>
  <c r="BA119" i="38" a="1"/>
  <c r="AC78" i="38" a="1"/>
  <c r="Q94" i="38" a="1"/>
  <c r="T172" i="38" a="1"/>
  <c r="K203" i="38" a="1"/>
  <c r="AL106" i="38" a="1"/>
  <c r="Z131" i="38" a="1"/>
  <c r="AP133" i="38" a="1"/>
  <c r="AI90" i="38" a="1"/>
  <c r="X132" i="38" a="1"/>
  <c r="AK170" i="38" a="1"/>
  <c r="AP169" i="38" a="1"/>
  <c r="P145" i="38" a="1"/>
  <c r="BB156" i="38" a="1"/>
  <c r="AH91" i="38" a="1"/>
  <c r="AF122" i="38" a="1"/>
  <c r="Q229" i="38" a="1"/>
  <c r="AH112" i="38" a="1"/>
  <c r="BB93" i="38" a="1"/>
  <c r="AT82" i="38" a="1"/>
  <c r="J160" i="38" a="1"/>
  <c r="AF128" i="38" a="1"/>
  <c r="H95" i="38" a="1"/>
  <c r="F164" i="38" a="1"/>
  <c r="U87" i="38" a="1"/>
  <c r="AY151" i="38" a="1"/>
  <c r="AT171" i="38" a="1"/>
  <c r="F142" i="38" a="1"/>
  <c r="AV105" i="38" a="1"/>
  <c r="AP123" i="38" a="1"/>
  <c r="AZ168" i="38" a="1"/>
  <c r="G122" i="38" a="1"/>
  <c r="D103" i="38" a="1"/>
  <c r="BB124" i="38" a="1"/>
  <c r="AP140" i="38" a="1"/>
  <c r="BA161" i="38" a="1"/>
  <c r="AF105" i="38" a="1"/>
  <c r="AZ76" i="38" a="1"/>
  <c r="AT123" i="38" a="1"/>
  <c r="AT83" i="38" a="1"/>
  <c r="AS166" i="38" a="1"/>
  <c r="AO116" i="38" a="1"/>
  <c r="W90" i="38" a="1"/>
  <c r="L95" i="38" a="1"/>
  <c r="BA233" i="38" a="1"/>
  <c r="AF182" i="38" a="1"/>
  <c r="AO86" i="38" a="1"/>
  <c r="O122" i="38" a="1"/>
  <c r="AM109" i="38" a="1"/>
  <c r="H146" i="38" a="1"/>
  <c r="O216" i="38" a="1"/>
  <c r="AR81" i="38" a="1"/>
  <c r="P85" i="38" a="1"/>
  <c r="AI76" i="38" a="1"/>
  <c r="AN94" i="38" a="1"/>
  <c r="AU166" i="38" a="1"/>
  <c r="AX97" i="38" a="1"/>
  <c r="AF119" i="38" a="1"/>
  <c r="AA130" i="38" a="1"/>
  <c r="I195" i="38" a="1"/>
  <c r="T124" i="38" a="1"/>
  <c r="AB144" i="38" a="1"/>
  <c r="AF158" i="38" a="1"/>
  <c r="AC199" i="38" a="1"/>
  <c r="AI112" i="38" a="1"/>
  <c r="BB171" i="38" a="1"/>
  <c r="AC110" i="38" a="1"/>
  <c r="AC75" i="38" a="1"/>
  <c r="Z98" i="38" a="1"/>
  <c r="AE84" i="38" a="1"/>
  <c r="E82" i="38" a="1"/>
  <c r="AA91" i="38" a="1"/>
  <c r="M88" i="38" a="1"/>
  <c r="AP88" i="38" a="1"/>
  <c r="AA87" i="38" a="1"/>
  <c r="AT96" i="38" a="1"/>
  <c r="AI261" i="38" a="1"/>
  <c r="Y219" i="38" a="1"/>
  <c r="AR76" i="38" a="1"/>
  <c r="G181" i="38" a="1"/>
  <c r="V146" i="38" a="1"/>
  <c r="AV87" i="38" a="1"/>
  <c r="D241" i="38" a="1"/>
  <c r="AH118" i="38" a="1"/>
  <c r="AH94" i="38" a="1"/>
  <c r="P184" i="38" a="1"/>
  <c r="T141" i="38" a="1"/>
  <c r="T77" i="38" a="1"/>
  <c r="AD79" i="38" a="1"/>
  <c r="AG163" i="38" a="1"/>
  <c r="W98" i="38" a="1"/>
  <c r="AN105" i="38" a="1"/>
  <c r="AD147" i="38" a="1"/>
  <c r="AO194" i="38" a="1"/>
  <c r="AV133" i="38" a="1"/>
  <c r="AH85" i="38" a="1"/>
  <c r="K112" i="38" a="1"/>
  <c r="AQ151" i="38" a="1"/>
  <c r="AP117" i="38" a="1"/>
  <c r="Q86" i="38" a="1"/>
  <c r="W129" i="38" a="1"/>
  <c r="Z122" i="38" a="1"/>
  <c r="N115" i="38" a="1"/>
  <c r="G75" i="38" a="1"/>
  <c r="AJ125" i="38" a="1"/>
  <c r="AN190" i="38" a="1"/>
  <c r="X156" i="38" a="1"/>
  <c r="K190" i="38" a="1"/>
  <c r="AY159" i="38" a="1"/>
  <c r="AV74" i="38" a="1"/>
  <c r="AC112" i="38" a="1"/>
  <c r="AE167" i="38" a="1"/>
  <c r="AB87" i="38" a="1"/>
  <c r="O127" i="38" a="1"/>
  <c r="AO195" i="38" a="1"/>
  <c r="AB82" i="38" a="1"/>
  <c r="H100" i="38" a="1"/>
  <c r="K123" i="38" a="1"/>
  <c r="AT175" i="38" a="1"/>
  <c r="AF111" i="38" a="1"/>
  <c r="J295" i="38" a="1"/>
  <c r="AC126" i="38" a="1"/>
  <c r="Z110" i="38" a="1"/>
  <c r="AE139" i="38" a="1"/>
  <c r="AI149" i="38" a="1"/>
  <c r="AT127" i="38" a="1"/>
  <c r="W84" i="38" a="1"/>
  <c r="AX102" i="38" a="1"/>
  <c r="Q89" i="38" a="1"/>
  <c r="G116" i="38" a="1"/>
  <c r="AR148" i="38" a="1"/>
  <c r="AB236" i="38" a="1"/>
  <c r="BA205" i="38" a="1"/>
  <c r="AT106" i="38" a="1"/>
  <c r="F263" i="38" a="1"/>
  <c r="BB166" i="38" a="1"/>
  <c r="AY139" i="38" a="1"/>
  <c r="U145" i="38" a="1"/>
  <c r="G120" i="38" a="1"/>
  <c r="AM100" i="38" a="1"/>
  <c r="BA106" i="38" a="1"/>
  <c r="V78" i="38" a="1"/>
  <c r="AO210" i="38" a="1"/>
  <c r="V95" i="38" a="1"/>
  <c r="AO90" i="38" a="1"/>
  <c r="M166" i="38" a="1"/>
  <c r="H136" i="38" a="1"/>
  <c r="AN77" i="38" a="1"/>
  <c r="H148" i="38" a="1"/>
  <c r="AM97" i="38" a="1"/>
  <c r="D136" i="38" a="1"/>
  <c r="P142" i="38" a="1"/>
  <c r="G101" i="38" a="1"/>
  <c r="AJ162" i="38" a="1"/>
  <c r="F113" i="38" a="1"/>
  <c r="AF114" i="38" a="1"/>
  <c r="D124" i="38" a="1"/>
  <c r="AD164" i="38" a="1"/>
  <c r="G158" i="38" a="1"/>
  <c r="M86" i="38" a="1"/>
  <c r="AG141" i="38" a="1"/>
  <c r="AR89" i="38" a="1"/>
  <c r="M124" i="38" a="1"/>
  <c r="M143" i="38" a="1"/>
  <c r="AN84" i="38" a="1"/>
  <c r="AC99" i="38" a="1"/>
  <c r="AA115" i="38" a="1"/>
  <c r="AS81" i="38" a="1"/>
  <c r="K86" i="38" a="1"/>
  <c r="AQ98" i="38" a="1"/>
  <c r="AK102" i="38" a="1"/>
  <c r="L201" i="38" a="1"/>
  <c r="J76" i="38" a="1"/>
  <c r="E107" i="38" a="1"/>
  <c r="D84" i="38" a="1"/>
  <c r="D89" i="38" a="1"/>
  <c r="Q157" i="38" a="1"/>
  <c r="E112" i="38" a="1"/>
  <c r="AF107" i="38" a="1"/>
  <c r="AV255" i="38" a="1"/>
  <c r="AQ88" i="38" a="1"/>
  <c r="AN133" i="38" a="1"/>
  <c r="AF100" i="38" a="1"/>
  <c r="X117" i="38" a="1"/>
  <c r="P130" i="38" a="1"/>
  <c r="AO75" i="38" a="1"/>
  <c r="BA93" i="38" a="1"/>
  <c r="L168" i="38" a="1"/>
  <c r="AF94" i="38" a="1"/>
  <c r="J226" i="38" a="1"/>
  <c r="AS149" i="38" a="1"/>
  <c r="G176" i="38" a="1"/>
  <c r="AF127" i="38" a="1"/>
  <c r="AY78" i="38" a="1"/>
  <c r="AS141" i="38" a="1"/>
  <c r="E99" i="38" a="1"/>
  <c r="K132" i="38" a="1"/>
  <c r="U143" i="38" a="1"/>
  <c r="L202" i="38" a="1"/>
  <c r="J145" i="38" a="1"/>
  <c r="BA227" i="38" a="1"/>
  <c r="AP145" i="38" a="1"/>
  <c r="W89" i="38" a="1"/>
  <c r="N136" i="38" a="1"/>
  <c r="AU118" i="38" a="1"/>
  <c r="AJ91" i="38" a="1"/>
  <c r="T135" i="38" a="1"/>
  <c r="AW84" i="38" a="1"/>
  <c r="D127" i="38" a="1"/>
  <c r="Q88" i="38" a="1"/>
  <c r="AN150" i="38" a="1"/>
  <c r="AZ81" i="38" a="1"/>
  <c r="AJ82" i="38" a="1"/>
  <c r="AT235" i="38" a="1"/>
  <c r="AM91" i="38" a="1"/>
  <c r="AU160" i="38" a="1"/>
  <c r="W93" i="38" a="1"/>
  <c r="V136" i="38" a="1"/>
  <c r="AM135" i="38" a="1"/>
  <c r="AJ124" i="38" a="1"/>
  <c r="I149" i="38" a="1"/>
  <c r="AL214" i="38" a="1"/>
  <c r="J182" i="38" a="1"/>
  <c r="Z115" i="38" a="1"/>
  <c r="H106" i="38" a="1"/>
  <c r="X135" i="38" a="1"/>
  <c r="M105" i="38" a="1"/>
  <c r="T138" i="38" a="1"/>
  <c r="BB83" i="38" a="1"/>
  <c r="BA140" i="38" a="1"/>
  <c r="AO206" i="38" a="1"/>
  <c r="W104" i="38" a="1"/>
  <c r="Q123" i="38" a="1"/>
  <c r="AW129" i="38" a="1"/>
  <c r="AM75" i="38" a="1"/>
  <c r="BA121" i="38" a="1"/>
  <c r="AI141" i="38" a="1"/>
  <c r="BA77" i="38" a="1"/>
  <c r="AY154" i="38" a="1"/>
  <c r="Y128" i="38" a="1"/>
  <c r="AG104" i="38" a="1"/>
  <c r="BA95" i="38" a="1"/>
  <c r="AW115" i="38" a="1"/>
  <c r="AU117" i="38" a="1"/>
  <c r="BA177" i="38" a="1"/>
  <c r="G95" i="38" a="1"/>
  <c r="BA245" i="38" a="1"/>
  <c r="X140" i="38" a="1"/>
  <c r="AJ141" i="38" a="1"/>
  <c r="T76" i="38" a="1"/>
  <c r="AL182" i="38" a="1"/>
  <c r="AN121" i="38" a="1"/>
  <c r="AD98" i="38" a="1"/>
  <c r="AW103" i="38" a="1"/>
  <c r="AT255" i="38" a="1"/>
  <c r="I83" i="38" a="1"/>
  <c r="J118" i="38" a="1"/>
  <c r="Q114" i="38" a="1"/>
  <c r="AF95" i="38" a="1"/>
  <c r="AS93" i="38" a="1"/>
  <c r="AB93" i="38" a="1"/>
  <c r="AM82" i="38" a="1"/>
  <c r="AQ103" i="38" a="1"/>
  <c r="AF130" i="38" a="1"/>
  <c r="AP175" i="38" a="1"/>
  <c r="AT206" i="38" a="1"/>
  <c r="AJ79" i="38" a="1"/>
  <c r="AN117" i="38" a="1"/>
  <c r="T90" i="38" a="1"/>
  <c r="N130" i="38" a="1"/>
  <c r="I102" i="38" a="1"/>
  <c r="AR137" i="38" a="1"/>
  <c r="V110" i="38" a="1"/>
  <c r="L144" i="38" a="1"/>
  <c r="AE79" i="38" a="1"/>
  <c r="AT117" i="38" a="1"/>
  <c r="P109" i="38" a="1"/>
  <c r="AQ207" i="38" a="1"/>
  <c r="Y259" i="38" a="1"/>
  <c r="O100" i="38" a="1"/>
  <c r="D88" i="38" a="1"/>
  <c r="AU144" i="38" a="1"/>
  <c r="L121" i="38" a="1"/>
  <c r="G126" i="38" a="1"/>
  <c r="L84" i="38" a="1"/>
  <c r="AS204" i="38" a="1"/>
  <c r="F131" i="38" a="1"/>
  <c r="BA151" i="38" a="1"/>
  <c r="H125" i="38" a="1"/>
  <c r="AA74" i="38" a="1"/>
  <c r="BA97" i="38" a="1"/>
  <c r="AI147" i="38" a="1"/>
  <c r="AR128" i="38" a="1"/>
  <c r="AZ101" i="38" a="1"/>
  <c r="AS96" i="38" a="1"/>
  <c r="AW270" i="38" a="1"/>
  <c r="AQ121" i="38" a="1"/>
  <c r="AR175" i="38" a="1"/>
  <c r="AS89" i="38" a="1"/>
  <c r="K83" i="38" a="1"/>
  <c r="K164" i="38" a="1"/>
  <c r="N82" i="38" a="1"/>
  <c r="AB167" i="38" a="1"/>
  <c r="P198" i="38" a="1"/>
  <c r="O94" i="38" a="1"/>
  <c r="V186" i="38" a="1"/>
  <c r="AA172" i="38" a="1"/>
  <c r="AP101" i="38" a="1"/>
  <c r="W191" i="38" a="1"/>
  <c r="AT149" i="38" a="1"/>
  <c r="T214" i="38" a="1"/>
  <c r="BA84" i="38" a="1"/>
  <c r="V171" i="38" a="1"/>
  <c r="AR117" i="38" a="1"/>
  <c r="Y120" i="38" a="1"/>
  <c r="AB101" i="38" a="1"/>
  <c r="K96" i="38" a="1"/>
  <c r="AW165" i="38" a="1"/>
  <c r="AS103" i="38" a="1"/>
  <c r="AY84" i="38" a="1"/>
  <c r="AA124" i="38" a="1"/>
  <c r="M109" i="38" a="1"/>
  <c r="U126" i="38" a="1"/>
  <c r="AH138" i="38" a="1"/>
  <c r="AV144" i="38" a="1"/>
  <c r="AV111" i="38" a="1"/>
  <c r="U111" i="38" a="1"/>
  <c r="P102" i="38" a="1"/>
  <c r="AT167" i="38" a="1"/>
  <c r="AE204" i="38" a="1"/>
  <c r="AK111" i="38" a="1"/>
  <c r="AL98" i="38" a="1"/>
  <c r="AK104" i="38" a="1"/>
  <c r="F271" i="38" a="1"/>
  <c r="AC74" i="38" a="1"/>
  <c r="Y157" i="38" a="1"/>
  <c r="AK93" i="38" a="1"/>
  <c r="AP78" i="38" a="1"/>
  <c r="AF78" i="38" a="1"/>
  <c r="Z161" i="38" a="1"/>
  <c r="AK219" i="38" a="1"/>
  <c r="AG113" i="38" a="1"/>
  <c r="H109" i="38" a="1"/>
  <c r="AW220" i="38" a="1"/>
  <c r="AS131" i="38" a="1"/>
  <c r="Y76" i="38" a="1"/>
  <c r="P307" i="38" a="1"/>
  <c r="J109" i="38" a="1"/>
  <c r="AX94" i="38" a="1"/>
  <c r="Q107" i="38" a="1"/>
  <c r="AP261" i="38" a="1"/>
  <c r="BA81" i="38" a="1"/>
  <c r="AV94" i="38" a="1"/>
  <c r="AF86" i="38" a="1"/>
  <c r="AC101" i="38" a="1"/>
  <c r="AD140" i="38" a="1"/>
  <c r="AI96" i="38" a="1"/>
  <c r="AE155" i="38" a="1"/>
  <c r="AE193" i="38" a="1"/>
  <c r="U76" i="38" a="1"/>
  <c r="J152" i="38" a="1"/>
  <c r="F94" i="38" a="1"/>
  <c r="T161" i="38" a="1"/>
  <c r="AI177" i="38" a="1"/>
  <c r="AS109" i="38" a="1"/>
  <c r="V81" i="38" a="1"/>
  <c r="N216" i="38" a="1"/>
  <c r="D107" i="38" a="1"/>
  <c r="D82" i="38" a="1"/>
  <c r="AO165" i="38" a="1"/>
  <c r="T152" i="38" a="1"/>
  <c r="AU96" i="38" a="1"/>
  <c r="Y93" i="38" a="1"/>
  <c r="AN120" i="38" a="1"/>
  <c r="AB95" i="38" a="1"/>
  <c r="AU84" i="38" a="1"/>
  <c r="AE162" i="38" a="1"/>
  <c r="AC96" i="38" a="1"/>
  <c r="P88" i="38" a="1"/>
  <c r="BA100" i="38" a="1"/>
  <c r="AH95" i="38" a="1"/>
  <c r="AR159" i="38" a="1"/>
  <c r="Y197" i="38" a="1"/>
  <c r="AC136" i="38" a="1"/>
  <c r="F91" i="38" a="1"/>
  <c r="X76" i="38" a="1"/>
  <c r="AU109" i="38" a="1"/>
  <c r="AB111" i="38" a="1"/>
  <c r="AU188" i="38" a="1"/>
  <c r="AH136" i="38" a="1"/>
  <c r="AL78" i="38" a="1"/>
  <c r="AA102" i="38" a="1"/>
  <c r="G85" i="38" a="1"/>
  <c r="L107" i="38" a="1"/>
  <c r="AC124" i="38" a="1"/>
  <c r="P97" i="38" a="1"/>
  <c r="AS163" i="38" a="1"/>
  <c r="AS144" i="38" a="1"/>
  <c r="F128" i="38" a="1"/>
  <c r="D110" i="38" a="1"/>
  <c r="AD188" i="38" a="1"/>
  <c r="AM233" i="38" a="1"/>
  <c r="BB146" i="38" a="1"/>
  <c r="D221" i="38" a="1"/>
  <c r="X111" i="38" a="1"/>
  <c r="BA108" i="38" a="1"/>
  <c r="Y140" i="38" a="1"/>
  <c r="U112" i="38" a="1"/>
  <c r="L142" i="38" a="1"/>
  <c r="M128" i="38" a="1"/>
  <c r="AX157" i="38" a="1"/>
  <c r="U109" i="38" a="1"/>
  <c r="AE120" i="38" a="1"/>
  <c r="AA139" i="38" a="1"/>
  <c r="AE116" i="38" a="1"/>
  <c r="AJ233" i="38" a="1"/>
  <c r="V101" i="38" a="1"/>
  <c r="AY194" i="38" a="1"/>
  <c r="J166" i="38" a="1"/>
  <c r="AN82" i="38" a="1"/>
  <c r="AI86" i="38" a="1"/>
  <c r="AO93" i="38" a="1"/>
  <c r="BB128" i="38" a="1"/>
  <c r="AB79" i="38" a="1"/>
  <c r="X166" i="38" a="1"/>
  <c r="AG77" i="38" a="1"/>
  <c r="N74" i="38" a="1"/>
  <c r="AA105" i="38" a="1"/>
  <c r="AF142" i="38" a="1"/>
  <c r="Z74" i="38" a="1"/>
  <c r="D149" i="38" a="1"/>
  <c r="I94" i="38" a="1"/>
  <c r="AF175" i="38" a="1"/>
  <c r="Q117" i="38" a="1"/>
  <c r="AK216" i="38" a="1"/>
  <c r="I148" i="38" a="1"/>
  <c r="X122" i="38" a="1"/>
  <c r="BB104" i="38" a="1"/>
  <c r="AX90" i="38" a="1"/>
  <c r="AT112" i="38" a="1"/>
  <c r="AY131" i="38" a="1"/>
  <c r="Z200" i="38" a="1"/>
  <c r="AI377" i="38" a="1"/>
  <c r="AA254" i="38" a="1"/>
  <c r="AE104" i="38" a="1"/>
  <c r="AU85" i="38" a="1"/>
  <c r="AW117" i="38" a="1"/>
  <c r="K77" i="38" a="1"/>
  <c r="AH131" i="38" a="1"/>
  <c r="BA141" i="38" a="1"/>
  <c r="AL192" i="38" a="1"/>
  <c r="AL113" i="38" a="1"/>
  <c r="P149" i="38" a="1"/>
  <c r="AC76" i="38" a="1"/>
  <c r="AY202" i="38" a="1"/>
  <c r="AR107" i="38" a="1"/>
  <c r="AM190" i="38" a="1"/>
  <c r="BA219" i="38" a="1"/>
  <c r="D109" i="38" a="1"/>
  <c r="N102" i="38" a="1"/>
  <c r="H98" i="38" a="1"/>
  <c r="G76" i="38" a="1"/>
  <c r="T190" i="38" a="1"/>
  <c r="AE142" i="38" a="1"/>
  <c r="J170" i="38" a="1"/>
  <c r="E175" i="38" a="1"/>
  <c r="D230" i="38" a="1"/>
  <c r="E165" i="38" a="1"/>
  <c r="Y88" i="38" a="1"/>
  <c r="O142" i="38" a="1"/>
  <c r="K175" i="38" a="1"/>
  <c r="AX168" i="38" a="1"/>
  <c r="U133" i="38" a="1"/>
  <c r="AO211" i="38" a="1"/>
  <c r="K81" i="38" a="1"/>
  <c r="U79" i="38" a="1"/>
  <c r="F124" i="38" a="1"/>
  <c r="AC121" i="38" a="1"/>
  <c r="J111" i="38" a="1"/>
  <c r="BA94" i="38" a="1"/>
  <c r="X164" i="38" a="1"/>
  <c r="AX128" i="38" a="1"/>
  <c r="AN151" i="38" a="1"/>
  <c r="AY143" i="38" a="1"/>
  <c r="AL131" i="38" a="1"/>
  <c r="N75" i="38" a="1"/>
  <c r="AE109" i="38" a="1"/>
  <c r="Y114" i="38" a="1"/>
  <c r="AE137" i="38" a="1"/>
  <c r="Y81" i="38" a="1"/>
  <c r="AM74" i="38" a="1"/>
  <c r="AX100" i="38" a="1"/>
  <c r="P76" i="38" a="1"/>
  <c r="AA118" i="38" a="1"/>
  <c r="AU141" i="38" a="1"/>
  <c r="J117" i="38" a="1"/>
  <c r="AC87" i="38" a="1"/>
  <c r="I118" i="38" a="1"/>
  <c r="AL190" i="38" a="1"/>
  <c r="T102" i="38" a="1"/>
  <c r="N106" i="38" a="1"/>
  <c r="AP99" i="38" a="1"/>
  <c r="AI132" i="38" a="1"/>
  <c r="T125" i="38" a="1"/>
  <c r="Y84" i="38" a="1"/>
  <c r="BB218" i="38" a="1"/>
  <c r="AB74" i="38" a="1"/>
  <c r="AV202" i="38" a="1"/>
  <c r="AY86" i="38" a="1"/>
  <c r="BA113" i="38" a="1"/>
  <c r="J123" i="38" a="1"/>
  <c r="Z382" i="38" a="1"/>
  <c r="AT172" i="38" a="1"/>
  <c r="AW79" i="38" a="1"/>
  <c r="AE113" i="38" a="1"/>
  <c r="M110" i="38" a="1"/>
  <c r="AK100" i="38" a="1"/>
  <c r="E131" i="38" a="1"/>
  <c r="AN156" i="38" a="1"/>
  <c r="P170" i="38" a="1"/>
  <c r="AM107" i="38" a="1"/>
  <c r="AJ97" i="38" a="1"/>
  <c r="AH76" i="38" a="1"/>
  <c r="AT154" i="38" a="1"/>
  <c r="AF83" i="38" a="1"/>
  <c r="AH141" i="38" a="1"/>
  <c r="AG176" i="38" a="1"/>
  <c r="X158" i="38" a="1"/>
  <c r="D112" i="38" a="1"/>
  <c r="X131" i="38" a="1"/>
  <c r="P121" i="38" a="1"/>
  <c r="W88" i="38" a="1"/>
  <c r="AH214" i="38" a="1"/>
  <c r="AJ140" i="38" a="1"/>
  <c r="AN108" i="38" a="1"/>
  <c r="E183" i="38" a="1"/>
  <c r="G110" i="38" a="1"/>
  <c r="W83" i="38" a="1"/>
  <c r="J139" i="38" a="1"/>
  <c r="AG135" i="38" a="1"/>
  <c r="AA148" i="38" a="1"/>
  <c r="X107" i="38" a="1"/>
  <c r="AO111" i="38" a="1"/>
  <c r="I85" i="38" a="1"/>
  <c r="AY92" i="38" a="1"/>
  <c r="AI111" i="38" a="1"/>
  <c r="AU120" i="38" a="1"/>
  <c r="AZ139" i="38" a="1"/>
  <c r="AQ123" i="38" a="1"/>
  <c r="I143" i="38" a="1"/>
  <c r="G102" i="38" a="1"/>
  <c r="AC160" i="38" a="1"/>
  <c r="AX121" i="38" a="1"/>
  <c r="AU150" i="38" a="1"/>
  <c r="AN99" i="38" a="1"/>
  <c r="AY136" i="38" a="1"/>
  <c r="Q113" i="38" a="1"/>
  <c r="AU82" i="38" a="1"/>
  <c r="W140" i="38" a="1"/>
  <c r="AA108" i="38" a="1"/>
  <c r="P84" i="38" a="1"/>
  <c r="F204" i="38" a="1"/>
  <c r="D238" i="38" a="1"/>
  <c r="AB116" i="38" a="1"/>
  <c r="AK74" i="38" a="1"/>
  <c r="AV100" i="38" a="1"/>
  <c r="U95" i="38" a="1"/>
  <c r="I123" i="38" a="1"/>
  <c r="D129" i="38" a="1"/>
  <c r="AB142" i="38" a="1"/>
  <c r="AI100" i="38" a="1"/>
  <c r="AN115" i="38" a="1"/>
  <c r="X96" i="38" a="1"/>
  <c r="AY123" i="38" a="1"/>
  <c r="AD97" i="38" a="1"/>
  <c r="M135" i="38" a="1"/>
  <c r="AP98" i="38" a="1"/>
  <c r="AX135" i="38" a="1"/>
  <c r="AA97" i="38" a="1"/>
  <c r="AF96" i="38" a="1"/>
  <c r="AK135" i="38" a="1"/>
  <c r="H130" i="38" a="1"/>
  <c r="AD145" i="38" a="1"/>
  <c r="AI124" i="38" a="1"/>
  <c r="AX180" i="38" a="1"/>
  <c r="D143" i="38" a="1"/>
  <c r="AV114" i="38" a="1"/>
  <c r="AV230" i="38" a="1"/>
  <c r="AA122" i="38" a="1"/>
  <c r="AK136" i="38" a="1"/>
  <c r="AP86" i="38" a="1"/>
  <c r="AZ200" i="38" a="1"/>
  <c r="AK106" i="38" a="1"/>
  <c r="H92" i="38" a="1"/>
  <c r="E76" i="38" a="1"/>
  <c r="AI94" i="38" a="1"/>
  <c r="AK92" i="38" a="1"/>
  <c r="AN142" i="38" a="1"/>
  <c r="AL104" i="38" a="1"/>
  <c r="Q106" i="38" a="1"/>
  <c r="AD88" i="38" a="1"/>
  <c r="AR210" i="38" a="1"/>
  <c r="AQ171" i="38" a="1"/>
  <c r="L83" i="38" a="1"/>
  <c r="X181" i="38" a="1"/>
  <c r="AA141" i="38" a="1"/>
  <c r="N143" i="38" a="1"/>
  <c r="BB107" i="38" a="1"/>
  <c r="AJ175" i="38" a="1"/>
  <c r="K147" i="38" a="1"/>
  <c r="O144" i="38" a="1"/>
  <c r="N234" i="38" a="1"/>
  <c r="AC93" i="38" a="1"/>
  <c r="L85" i="38" a="1"/>
  <c r="AI98" i="38" a="1"/>
  <c r="AX200" i="38" a="1"/>
  <c r="AO123" i="38" a="1"/>
  <c r="X84" i="38" a="1"/>
  <c r="AF97" i="38" a="1"/>
  <c r="AD92" i="38" a="1"/>
  <c r="AT84" i="38" a="1"/>
  <c r="AK97" i="38" a="1"/>
  <c r="H102" i="38" a="1"/>
  <c r="U122" i="38" a="1"/>
  <c r="V85" i="38" a="1"/>
  <c r="W137" i="38" a="1"/>
  <c r="AN79" i="38" a="1"/>
  <c r="V155" i="38" a="1"/>
  <c r="AW222" i="38" a="1"/>
  <c r="AK131" i="38" a="1"/>
  <c r="AZ88" i="38" a="1"/>
  <c r="F175" i="38" a="1"/>
  <c r="AL82" i="38" a="1"/>
  <c r="Y144" i="38" a="1"/>
  <c r="P176" i="38" a="1"/>
  <c r="F80" i="38" a="1"/>
  <c r="N224" i="38" a="1"/>
  <c r="O211" i="38" a="1"/>
  <c r="I121" i="38" a="1"/>
  <c r="O75" i="38" a="1"/>
  <c r="AG86" i="38" a="1"/>
  <c r="T84" i="38" a="1"/>
  <c r="AO101" i="38" a="1"/>
  <c r="F136" i="38" a="1"/>
  <c r="H90" i="38" a="1"/>
  <c r="K171" i="38" a="1"/>
  <c r="AD216" i="38" a="1"/>
  <c r="O129" i="38" a="1"/>
  <c r="AO87" i="38" a="1"/>
  <c r="AQ102" i="38" a="1"/>
  <c r="O104" i="38" a="1"/>
  <c r="BA116" i="38" a="1"/>
  <c r="AM148" i="38" a="1"/>
  <c r="Z205" i="38" a="1"/>
  <c r="Y226" i="38" a="1"/>
  <c r="AR92" i="38" a="1"/>
  <c r="AN74" i="38" a="1"/>
  <c r="AN265" i="38" a="1"/>
  <c r="AT87" i="38" a="1"/>
  <c r="AU211" i="38" a="1"/>
  <c r="V90" i="38" a="1"/>
  <c r="M102" i="38" a="1"/>
  <c r="E86" i="38" a="1"/>
  <c r="Y126" i="38" a="1"/>
  <c r="AT95" i="38" a="1"/>
  <c r="O179" i="38" a="1"/>
  <c r="AQ112" i="38" a="1"/>
  <c r="AZ141" i="38" a="1"/>
  <c r="U103" i="38" a="1"/>
  <c r="I186" i="38" a="1"/>
  <c r="X80" i="38" a="1"/>
  <c r="F205" i="38" a="1"/>
  <c r="E217" i="38" a="1"/>
  <c r="AL99" i="38" a="1"/>
  <c r="AA114" i="38" a="1"/>
  <c r="BA128" i="38" a="1"/>
  <c r="M132" i="38" a="1"/>
  <c r="I76" i="38" a="1"/>
  <c r="L90" i="38" a="1"/>
  <c r="AV163" i="38" a="1"/>
  <c r="BA176" i="38" a="1"/>
  <c r="AD87" i="38" a="1"/>
  <c r="D98" i="38" a="1"/>
  <c r="BA139" i="38" a="1"/>
  <c r="AG131" i="38" a="1"/>
  <c r="Y125" i="38" a="1"/>
  <c r="T208" i="38" a="1"/>
  <c r="T128" i="38" a="1"/>
  <c r="AV185" i="38" a="1"/>
  <c r="AY160" i="38" a="1"/>
  <c r="I82" i="38" a="1"/>
  <c r="D134" i="38" a="1"/>
  <c r="D137" i="38" a="1"/>
  <c r="G135" i="38" a="1"/>
  <c r="AF84" i="38" a="1"/>
  <c r="E187" i="38" a="1"/>
  <c r="AJ146" i="38" a="1"/>
  <c r="J112" i="38" a="1"/>
  <c r="AS212" i="38" a="1"/>
  <c r="AQ119" i="38" a="1"/>
  <c r="G117" i="38" a="1"/>
  <c r="BA112" i="38" a="1"/>
  <c r="AE129" i="38" a="1"/>
  <c r="AG186" i="38" a="1"/>
  <c r="BB138" i="38" a="1"/>
  <c r="AQ224" i="38" a="1"/>
  <c r="AT93" i="38" a="1"/>
  <c r="AO166" i="38" a="1"/>
  <c r="Z120" i="38" a="1"/>
  <c r="AC109" i="38" a="1"/>
  <c r="AR150" i="38" a="1"/>
  <c r="AB134" i="38" a="1"/>
  <c r="V140" i="38" a="1"/>
  <c r="AD74" i="38" a="1"/>
  <c r="AL95" i="38" a="1"/>
  <c r="AV167" i="38" a="1"/>
  <c r="T182" i="38" a="1"/>
  <c r="AO112" i="38" a="1"/>
  <c r="AV184" i="38" a="1"/>
  <c r="X267" i="38" a="1"/>
  <c r="U180" i="38" a="1"/>
  <c r="AZ182" i="38" a="1"/>
  <c r="BB113" i="38" a="1"/>
  <c r="E91" i="38" a="1"/>
  <c r="AT107" i="38" a="1"/>
  <c r="AO164" i="38" a="1"/>
  <c r="V138" i="38" a="1"/>
  <c r="AB117" i="38" a="1"/>
  <c r="G88" i="38" a="1"/>
  <c r="H97" i="38" a="1"/>
  <c r="AX116" i="38" a="1"/>
  <c r="AK122" i="38" a="1"/>
  <c r="AZ134" i="38" a="1"/>
  <c r="AE108" i="38" a="1"/>
  <c r="AN118" i="38" a="1"/>
  <c r="AA156" i="38" a="1"/>
  <c r="BB150" i="38" a="1"/>
  <c r="AU138" i="38" a="1"/>
  <c r="K126" i="38" a="1"/>
  <c r="U131" i="38" a="1"/>
  <c r="J132" i="38" a="1"/>
  <c r="K92" i="38" a="1"/>
  <c r="E151" i="38" a="1"/>
  <c r="BA104" i="38" a="1"/>
  <c r="AO98" i="38" a="1"/>
  <c r="I156" i="38" a="1"/>
  <c r="AM98" i="38" a="1"/>
  <c r="AS138" i="38" a="1"/>
  <c r="AK96" i="38" a="1"/>
  <c r="AD116" i="38" a="1"/>
  <c r="AJ304" i="38" a="1"/>
  <c r="AB102" i="38" a="1"/>
  <c r="J99" i="38" a="1"/>
  <c r="AX137" i="38" a="1"/>
  <c r="J77" i="38" a="1"/>
  <c r="J187" i="38" a="1"/>
  <c r="H89" i="38" a="1"/>
  <c r="M242" i="38" a="1"/>
  <c r="P122" i="38" a="1"/>
  <c r="AJ77" i="38" a="1"/>
  <c r="X183" i="38" a="1"/>
  <c r="F86" i="38" a="1"/>
  <c r="Q93" i="38" a="1"/>
  <c r="W261" i="38" a="1"/>
  <c r="O141" i="38" a="1"/>
  <c r="AC91" i="38" a="1"/>
  <c r="AL218" i="38" a="1"/>
  <c r="P250" i="38" a="1"/>
  <c r="O106" i="38" a="1"/>
  <c r="AI139" i="38" a="1"/>
  <c r="AZ125" i="38" a="1"/>
  <c r="BA87" i="38" a="1"/>
  <c r="AB108" i="38" a="1"/>
  <c r="M126" i="38" a="1"/>
  <c r="D108" i="38" a="1"/>
  <c r="T98" i="38" a="1"/>
  <c r="I164" i="38" a="1"/>
  <c r="AZ150" i="38" a="1"/>
  <c r="AL83" i="38" a="1"/>
  <c r="AM94" i="38" a="1"/>
  <c r="T245" i="38" a="1"/>
  <c r="M119" i="38" a="1"/>
  <c r="Q155" i="38" a="1"/>
  <c r="AG85" i="38" a="1"/>
  <c r="BA193" i="38" a="1"/>
  <c r="Q79" i="38" a="1"/>
  <c r="AS106" i="38" a="1"/>
  <c r="AC211" i="38" a="1"/>
  <c r="X198" i="38" a="1"/>
  <c r="AR164" i="38" a="1"/>
  <c r="L120" i="38" a="1"/>
  <c r="AL226" i="38" a="1"/>
  <c r="AK258" i="38" a="1"/>
  <c r="AH148" i="38" a="1"/>
  <c r="AF121" i="38" a="1"/>
  <c r="AX115" i="38" a="1"/>
  <c r="BA75" i="38" a="1"/>
  <c r="AC90" i="38" a="1"/>
  <c r="M99" i="38" a="1"/>
  <c r="AF199" i="38" a="1"/>
  <c r="AZ146" i="38" a="1"/>
  <c r="AG93" i="38" a="1"/>
  <c r="N95" i="38" a="1"/>
  <c r="H202" i="38" a="1"/>
  <c r="T107" i="38" a="1"/>
  <c r="P98" i="38" a="1"/>
  <c r="AO77" i="38" a="1"/>
  <c r="F137" i="38" a="1"/>
  <c r="AC140" i="38" a="1"/>
  <c r="AN175" i="38" a="1"/>
  <c r="AW123" i="38" a="1"/>
  <c r="AH140" i="38" a="1"/>
  <c r="AN249" i="38" a="1"/>
  <c r="H85" i="38" a="1"/>
  <c r="X81" i="38" a="1"/>
  <c r="Y155" i="38" a="1"/>
  <c r="AK152" i="38" a="1"/>
  <c r="AG178" i="38" a="1"/>
  <c r="AZ155" i="38" a="1"/>
  <c r="AU133" i="38" a="1"/>
  <c r="AA76" i="38" a="1"/>
  <c r="AT80" i="38" a="1"/>
  <c r="AW124" i="38" a="1"/>
  <c r="AO246" i="38" a="1"/>
  <c r="AM143" i="38" a="1"/>
  <c r="V112" i="38" a="1"/>
  <c r="AW236" i="38" a="1"/>
  <c r="X159" i="38" a="1"/>
  <c r="AJ214" i="38" a="1"/>
  <c r="AK123" i="38" a="1"/>
  <c r="AZ126" i="38" a="1"/>
  <c r="O262" i="38" a="1"/>
  <c r="O130" i="38" a="1"/>
  <c r="X157" i="38" a="1"/>
  <c r="E81" i="38" a="1"/>
  <c r="AN92" i="38" a="1"/>
  <c r="AJ123" i="38" a="1"/>
  <c r="AV113" i="38" a="1"/>
  <c r="AG156" i="38" a="1"/>
  <c r="AT129" i="38" a="1"/>
  <c r="AV131" i="38" a="1"/>
  <c r="BB91" i="38" a="1"/>
  <c r="AK146" i="38" a="1"/>
  <c r="AA217" i="38" a="1"/>
  <c r="AU173" i="38" a="1"/>
  <c r="U188" i="38" a="1"/>
  <c r="AX107" i="38" a="1"/>
  <c r="AM185" i="38" a="1"/>
  <c r="AJ165" i="38" a="1"/>
  <c r="N255" i="38" a="1"/>
  <c r="Y196" i="38" a="1"/>
  <c r="N165" i="38" a="1"/>
  <c r="O86" i="38" a="1"/>
  <c r="AY113" i="38" a="1"/>
  <c r="AK117" i="38" a="1"/>
  <c r="H203" i="38" a="1"/>
  <c r="I108" i="38" a="1"/>
  <c r="AZ140" i="38" a="1"/>
  <c r="AQ142" i="38" a="1"/>
  <c r="AA131" i="38" a="1"/>
  <c r="N168" i="38" a="1"/>
  <c r="AA125" i="38" a="1"/>
  <c r="AM81" i="38" a="1"/>
  <c r="AM122" i="38" a="1"/>
  <c r="AV115" i="38" a="1"/>
  <c r="X255" i="38" a="1"/>
  <c r="AV85" i="38" a="1"/>
  <c r="N248" i="38" a="1"/>
  <c r="AT178" i="38" a="1"/>
  <c r="Z93" i="38" a="1"/>
  <c r="AZ96" i="38" a="1"/>
  <c r="N140" i="38" a="1"/>
  <c r="AF172" i="38" a="1"/>
  <c r="X115" i="38" a="1"/>
  <c r="T119" i="38" a="1"/>
  <c r="Z214" i="38" a="1"/>
  <c r="Q111" i="38" a="1"/>
  <c r="I103" i="38" a="1"/>
  <c r="AE136" i="38" a="1"/>
  <c r="AM147" i="38" a="1"/>
  <c r="AV170" i="38" a="1"/>
  <c r="AG114" i="38" a="1"/>
  <c r="AO223" i="38" a="1"/>
  <c r="T210" i="38" a="1"/>
  <c r="P101" i="38" a="1"/>
  <c r="AX112" i="38" a="1"/>
  <c r="U183" i="38" a="1"/>
  <c r="AY116" i="38" a="1"/>
  <c r="AB237" i="38" a="1"/>
  <c r="AJ84" i="38" a="1"/>
  <c r="AP126" i="38" a="1"/>
  <c r="AL103" i="38" a="1"/>
  <c r="J144" i="38" a="1"/>
  <c r="AI211" i="38" a="1"/>
  <c r="AC178" i="38" a="1"/>
  <c r="AY144" i="38" a="1"/>
  <c r="W85" i="38" a="1"/>
  <c r="AR111" i="38" a="1"/>
  <c r="AI170" i="38" a="1"/>
  <c r="D161" i="38" a="1"/>
  <c r="AB169" i="38" a="1"/>
  <c r="P80" i="38" a="1"/>
  <c r="AU76" i="38" a="1"/>
  <c r="AO228" i="38" a="1"/>
  <c r="AY99" i="38" a="1"/>
  <c r="I99" i="38" a="1"/>
  <c r="AS150" i="38" a="1"/>
  <c r="W77" i="38" a="1"/>
  <c r="AO139" i="38" a="1"/>
  <c r="AO150" i="38" a="1"/>
  <c r="AG155" i="38" a="1"/>
  <c r="AF204" i="38" a="1"/>
  <c r="AR83" i="38" a="1"/>
  <c r="E90" i="38" a="1"/>
  <c r="AR140" i="38" a="1"/>
  <c r="W86" i="38" a="1"/>
  <c r="AL105" i="38" a="1"/>
  <c r="AI128" i="38" a="1"/>
  <c r="AD214" i="38" a="1"/>
  <c r="BB121" i="38" a="1"/>
  <c r="I80" i="38" a="1"/>
  <c r="AM239" i="38" a="1"/>
  <c r="AY147" i="38" a="1"/>
  <c r="P89" i="38" a="1"/>
  <c r="BB112" i="38" a="1"/>
  <c r="AX81" i="38" a="1"/>
  <c r="G131" i="38" a="1"/>
  <c r="K223" i="38" a="1"/>
  <c r="U80" i="38" a="1"/>
  <c r="Y127" i="38" a="1"/>
  <c r="AD115" i="38" a="1"/>
  <c r="AA113" i="38" a="1"/>
  <c r="AZ310" i="38" a="1"/>
  <c r="AT74" i="38" a="1"/>
  <c r="AX237" i="38" a="1"/>
  <c r="AO192" i="38" a="1"/>
  <c r="AM123" i="38" a="1"/>
  <c r="AD256" i="38" a="1"/>
  <c r="L82" i="38" a="1"/>
  <c r="K99" i="38" a="1"/>
  <c r="AV93" i="38" a="1"/>
  <c r="L136" i="38" a="1"/>
  <c r="AA247" i="38" a="1"/>
  <c r="F127" i="38" a="1"/>
  <c r="AH139" i="38" a="1"/>
  <c r="AR82" i="38" a="1"/>
  <c r="AG94" i="38" a="1"/>
  <c r="AO108" i="38" a="1"/>
  <c r="AN98" i="38" a="1"/>
  <c r="U104" i="38" a="1"/>
  <c r="AO162" i="38" a="1"/>
  <c r="U119" i="38" a="1"/>
  <c r="M151" i="38" a="1"/>
  <c r="I87" i="38" a="1"/>
  <c r="AB214" i="38" a="1"/>
  <c r="AE76" i="38" a="1"/>
  <c r="AM111" i="38" a="1"/>
  <c r="Y171" i="38" a="1"/>
  <c r="E158" i="38" a="1"/>
  <c r="AN168" i="38" a="1"/>
  <c r="AP138" i="38" a="1"/>
  <c r="F227" i="38" a="1"/>
  <c r="AA342" i="38" a="1"/>
  <c r="AI158" i="38" a="1"/>
  <c r="AL109" i="38" a="1"/>
  <c r="J89" i="38" a="1"/>
  <c r="G92" i="38" a="1"/>
  <c r="H222" i="38" a="1"/>
  <c r="V104" i="38" a="1"/>
  <c r="AK137" i="38" a="1"/>
  <c r="AO199" i="38" a="1"/>
  <c r="AV157" i="38" a="1"/>
  <c r="BA118" i="38" a="1"/>
  <c r="M149" i="38" a="1"/>
  <c r="AU111" i="38" a="1"/>
  <c r="AW137" i="38" a="1"/>
  <c r="E229" i="38" a="1"/>
  <c r="AO153" i="38" a="1"/>
  <c r="AH156" i="38" a="1"/>
  <c r="V134" i="38" a="1"/>
  <c r="AO120" i="38" a="1"/>
  <c r="AU107" i="38" a="1"/>
  <c r="L115" i="38" a="1"/>
  <c r="Y99" i="38" a="1"/>
  <c r="Q122" i="38" a="1"/>
  <c r="AG202" i="38" a="1"/>
  <c r="W163" i="38" a="1"/>
  <c r="BB102" i="38" a="1"/>
  <c r="AR113" i="38" a="1"/>
  <c r="AC159" i="38" a="1"/>
  <c r="AM102" i="38" a="1"/>
  <c r="AW135" i="38" a="1"/>
  <c r="N105" i="38" a="1"/>
  <c r="AQ91" i="38" a="1"/>
  <c r="AL118" i="38" a="1"/>
  <c r="AQ223" i="38" a="1"/>
  <c r="Z149" i="38" a="1"/>
  <c r="O264" i="38" a="1"/>
  <c r="AW98" i="38" a="1"/>
  <c r="G112" i="38" a="1"/>
  <c r="AE171" i="38" a="1"/>
  <c r="AA188" i="38" a="1"/>
  <c r="J154" i="38" a="1"/>
  <c r="U116" i="38" a="1"/>
  <c r="F138" i="38" a="1"/>
  <c r="W225" i="38" a="1"/>
  <c r="AR84" i="38" a="1"/>
  <c r="AA80" i="38" a="1"/>
  <c r="AG100" i="38" a="1"/>
  <c r="L218" i="38" a="1"/>
  <c r="AC152" i="38" a="1"/>
  <c r="AH120" i="38" a="1"/>
  <c r="AL247" i="38" a="1"/>
  <c r="U149" i="38" a="1"/>
  <c r="E254" i="38" a="1"/>
  <c r="AA83" i="38" a="1"/>
  <c r="AD84" i="38" a="1"/>
  <c r="X138" i="38" a="1"/>
  <c r="AE211" i="38" a="1"/>
  <c r="AL155" i="38" a="1"/>
  <c r="E75" i="38" a="1"/>
  <c r="AX108" i="38" a="1"/>
  <c r="AQ124" i="38" a="1"/>
  <c r="AF108" i="38" a="1"/>
  <c r="Z77" i="38" a="1"/>
  <c r="AI91" i="38" a="1"/>
  <c r="AZ136" i="38" a="1"/>
  <c r="Z141" i="38" a="1"/>
  <c r="AB103" i="38" a="1"/>
  <c r="BB106" i="38" a="1"/>
  <c r="V97" i="38" a="1"/>
  <c r="X133" i="38" a="1"/>
  <c r="E152" i="38" a="1"/>
  <c r="W147" i="38" a="1"/>
  <c r="AC179" i="38" a="1"/>
  <c r="AT144" i="38" a="1"/>
  <c r="AO113" i="38" a="1"/>
  <c r="V135" i="38" a="1"/>
  <c r="AY88" i="38" a="1"/>
  <c r="AZ87" i="38" a="1"/>
  <c r="AQ85" i="38" a="1"/>
  <c r="AR200" i="38" a="1"/>
  <c r="I135" i="38" a="1"/>
  <c r="U238" i="38" a="1"/>
  <c r="AC151" i="38" a="1"/>
  <c r="M89" i="38" a="1"/>
  <c r="O102" i="38" a="1"/>
  <c r="AM171" i="38" a="1"/>
  <c r="AD77" i="38" a="1"/>
  <c r="AS164" i="38" a="1"/>
  <c r="N101" i="38" a="1"/>
  <c r="AI88" i="38" a="1"/>
  <c r="P131" i="38" a="1"/>
  <c r="AF117" i="38" a="1"/>
  <c r="T75" i="38" a="1"/>
  <c r="AA94" i="38" a="1"/>
  <c r="AQ78" i="38" a="1"/>
  <c r="W111" i="38" a="1"/>
  <c r="N76" i="38" a="1"/>
  <c r="AL136" i="38" a="1"/>
  <c r="F146" i="38" a="1"/>
  <c r="AZ86" i="38" a="1"/>
  <c r="Q162" i="38" a="1"/>
  <c r="Y231" i="38" a="1"/>
  <c r="Y85" i="38" a="1"/>
  <c r="AO181" i="38" a="1"/>
  <c r="X128" i="38" a="1"/>
  <c r="AL132" i="38" a="1"/>
  <c r="D156" i="38" a="1"/>
  <c r="AZ108" i="38" a="1"/>
  <c r="K107" i="38" a="1"/>
  <c r="P78" i="38" a="1"/>
  <c r="Y83" i="38" a="1"/>
  <c r="AU88" i="38" a="1"/>
  <c r="AS162" i="38" a="1"/>
  <c r="AX172" i="38" a="1"/>
  <c r="AR108" i="38" a="1"/>
  <c r="AL116" i="38" a="1"/>
  <c r="AD157" i="38" a="1"/>
  <c r="H294" i="38" a="1"/>
  <c r="AV136" i="38" a="1"/>
  <c r="E145" i="38" a="1"/>
  <c r="Z81" i="38" a="1"/>
  <c r="AI80" i="38" a="1"/>
  <c r="F96" i="38" a="1"/>
  <c r="AI74" i="38" a="1"/>
  <c r="U139" i="38" a="1"/>
  <c r="AZ154" i="38" a="1"/>
  <c r="N129" i="38" a="1"/>
  <c r="AK83" i="38" a="1"/>
  <c r="Y260" i="38" a="1"/>
  <c r="AJ112" i="38" a="1"/>
  <c r="AT236" i="38" a="1"/>
  <c r="H139" i="38" a="1"/>
  <c r="M98" i="38" a="1"/>
  <c r="L111" i="38" a="1"/>
  <c r="BB133" i="38" a="1"/>
  <c r="L206" i="38" a="1"/>
  <c r="D105" i="38" a="1"/>
  <c r="AX113" i="38" a="1"/>
  <c r="AL223" i="38" a="1"/>
  <c r="Q187" i="38" a="1"/>
  <c r="AY94" i="38" a="1"/>
  <c r="AS99" i="38" a="1"/>
  <c r="AT114" i="38" a="1"/>
  <c r="E104" i="38" a="1"/>
  <c r="I91" i="38" a="1"/>
  <c r="AZ161" i="38" a="1"/>
  <c r="J114" i="38" a="1"/>
  <c r="K111" i="38" a="1"/>
  <c r="AB100" i="38" a="1"/>
  <c r="AF156" i="38" a="1"/>
  <c r="H177" i="38" a="1"/>
  <c r="AB148" i="38" a="1"/>
  <c r="AQ155" i="38" a="1"/>
  <c r="U125" i="38" a="1"/>
  <c r="J125" i="38" a="1"/>
  <c r="N89" i="38" a="1"/>
  <c r="L152" i="38" a="1"/>
  <c r="T145" i="38" a="1"/>
  <c r="AM76" i="38" a="1"/>
  <c r="AH188" i="38" a="1"/>
  <c r="AI75" i="38" a="1"/>
  <c r="AN233" i="38" a="1"/>
  <c r="AQ143" i="38" a="1"/>
  <c r="AM96" i="38" a="1"/>
  <c r="E114" i="38" a="1"/>
  <c r="Q136" i="38" a="1"/>
  <c r="AP141" i="38" a="1"/>
  <c r="I150" i="38" a="1"/>
  <c r="AD104" i="38" a="1"/>
  <c r="AX106" i="38" a="1"/>
  <c r="AK79" i="38" a="1"/>
  <c r="AB127" i="38" a="1"/>
  <c r="Y264" i="38" a="1"/>
  <c r="V192" i="38" a="1"/>
  <c r="O78" i="38" a="1"/>
  <c r="AE145" i="38" a="1"/>
  <c r="AO105" i="38" a="1"/>
  <c r="K105" i="38" a="1"/>
  <c r="AM167" i="38" a="1"/>
  <c r="AZ92" i="38" a="1"/>
  <c r="L75" i="38" a="1"/>
  <c r="AJ179" i="38" a="1"/>
  <c r="AA152" i="38" a="1"/>
  <c r="AI79" i="38" a="1"/>
  <c r="AX127" i="38" a="1"/>
  <c r="AU199" i="38" a="1"/>
  <c r="AC120" i="38" a="1"/>
  <c r="AE182" i="38" a="1"/>
  <c r="AN174" i="38" a="1"/>
  <c r="M127" i="38" a="1"/>
  <c r="AT150" i="38" a="1"/>
  <c r="X150" i="38" a="1"/>
  <c r="AY80" i="38" a="1"/>
  <c r="X126" i="38" a="1"/>
  <c r="I111" i="38" a="1"/>
  <c r="AB88" i="38" a="1"/>
  <c r="AO122" i="38" a="1"/>
  <c r="AA159" i="38" a="1"/>
  <c r="M154" i="38" a="1"/>
  <c r="AE147" i="38" a="1"/>
  <c r="Y133" i="38" a="1"/>
  <c r="Z227" i="38" a="1"/>
  <c r="AE99" i="38" a="1"/>
  <c r="AE74" i="38" a="1"/>
  <c r="T158" i="38" a="1"/>
  <c r="AE163" i="38" a="1"/>
  <c r="V148" i="38" a="1"/>
  <c r="AK84" i="38" a="1"/>
  <c r="AQ114" i="38" a="1"/>
  <c r="N182" i="38" a="1"/>
  <c r="AQ99" i="38" a="1"/>
  <c r="M129" i="38" a="1"/>
  <c r="AZ127" i="38" a="1"/>
  <c r="AS110" i="38" a="1"/>
  <c r="V86" i="38" a="1"/>
  <c r="AN215" i="38" a="1"/>
  <c r="N174" i="38" a="1"/>
  <c r="AG150" i="38" a="1"/>
  <c r="AM279" i="38" a="1"/>
  <c r="X106" i="38" a="1"/>
  <c r="G86" i="38" a="1"/>
  <c r="K95" i="38" a="1"/>
  <c r="AA244" i="38" a="1"/>
  <c r="AI247" i="38" a="1"/>
  <c r="AA89" i="38" a="1"/>
  <c r="AV198" i="38" a="1"/>
  <c r="AR88" i="38" a="1"/>
  <c r="O275" i="38" a="1"/>
  <c r="AE135" i="38" a="1"/>
  <c r="AG151" i="38" a="1"/>
  <c r="AZ208" i="38" a="1"/>
  <c r="AN209" i="38" a="1"/>
  <c r="T82" i="38" a="1"/>
  <c r="Z182" i="38" a="1"/>
  <c r="AL145" i="38" a="1"/>
  <c r="AG117" i="38" a="1"/>
  <c r="AW148" i="38" a="1"/>
  <c r="AM145" i="38" a="1"/>
  <c r="V183" i="38" a="1"/>
  <c r="AT174" i="38" a="1"/>
  <c r="M116" i="38" a="1"/>
  <c r="P210" i="38" a="1"/>
  <c r="AU225" i="38" a="1"/>
  <c r="AA197" i="38" a="1"/>
  <c r="AK165" i="38" a="1"/>
  <c r="AT210" i="38" a="1"/>
  <c r="Y94" i="38" a="1"/>
  <c r="P133" i="38" a="1"/>
  <c r="I182" i="38" a="1"/>
  <c r="AN116" i="38" a="1"/>
  <c r="Y100" i="38" a="1"/>
  <c r="G201" i="38" a="1"/>
  <c r="AL100" i="38" a="1"/>
  <c r="O160" i="38" a="1"/>
  <c r="AH105" i="38" a="1"/>
  <c r="J136" i="38" a="1"/>
  <c r="H171" i="38" a="1"/>
  <c r="AO99" i="38" a="1"/>
  <c r="AV83" i="38" a="1"/>
  <c r="AP124" i="38" a="1"/>
  <c r="AB121" i="38" a="1"/>
  <c r="AK118" i="38" a="1"/>
  <c r="AW175" i="38" a="1"/>
  <c r="G140" i="38" a="1"/>
  <c r="AP191" i="38" a="1"/>
  <c r="AZ75" i="38" a="1"/>
  <c r="BB101" i="38" a="1"/>
  <c r="BA122" i="38" a="1"/>
  <c r="AH86" i="38" a="1"/>
  <c r="F163" i="38" a="1"/>
  <c r="AF143" i="38" a="1"/>
  <c r="T115" i="38" a="1"/>
  <c r="AD158" i="38" a="1"/>
  <c r="H123" i="38" a="1"/>
  <c r="AO202" i="38" a="1"/>
  <c r="AJ166" i="38" a="1"/>
  <c r="AH114" i="38" a="1"/>
  <c r="AL74" i="38" a="1"/>
  <c r="AO135" i="38" a="1"/>
  <c r="J164" i="38" a="1"/>
  <c r="AX165" i="38" a="1"/>
  <c r="AG154" i="38" a="1"/>
  <c r="T196" i="38" a="1"/>
  <c r="U128" i="38" a="1"/>
  <c r="M144" i="38" a="1"/>
  <c r="P196" i="38" a="1"/>
  <c r="AV75" i="38" a="1"/>
  <c r="I145" i="38" a="1"/>
  <c r="AQ84" i="38" a="1"/>
  <c r="Y104" i="38" a="1"/>
  <c r="N98" i="38" a="1"/>
  <c r="AX88" i="38" a="1"/>
  <c r="AA185" i="38" a="1"/>
  <c r="AU81" i="38" a="1"/>
  <c r="O159" i="38" a="1"/>
  <c r="AF131" i="38" a="1"/>
  <c r="AO136" i="38" a="1"/>
  <c r="T231" i="38" a="1"/>
  <c r="BA124" i="38" a="1"/>
  <c r="AH102" i="38" a="1"/>
  <c r="AO151" i="38" a="1"/>
  <c r="AH113" i="38" a="1"/>
  <c r="D100" i="38" a="1"/>
  <c r="Y136" i="38" a="1"/>
  <c r="X148" i="38" a="1"/>
  <c r="AO203" i="38" a="1"/>
  <c r="P136" i="38" a="1"/>
  <c r="E111" i="38" a="1"/>
  <c r="D113" i="38" a="1"/>
  <c r="T169" i="38" a="1"/>
  <c r="U246" i="38" a="1"/>
  <c r="D168" i="38" a="1"/>
  <c r="AO236" i="38" a="1"/>
  <c r="AE159" i="38" a="1"/>
  <c r="AW203" i="38" a="1"/>
  <c r="O237" i="38" a="1"/>
  <c r="AT137" i="38" a="1"/>
  <c r="AY255" i="38" a="1"/>
  <c r="K158" i="38" a="1"/>
  <c r="U106" i="38" a="1"/>
  <c r="AF212" i="38" a="1"/>
  <c r="AF91" i="38" a="1"/>
  <c r="L139" i="38" a="1"/>
  <c r="Z221" i="38" a="1"/>
  <c r="M97" i="38" a="1"/>
  <c r="AV148" i="38" a="1"/>
  <c r="V174" i="38" a="1"/>
  <c r="AD222" i="38" a="1"/>
  <c r="F157" i="38" a="1"/>
  <c r="AS207" i="38" a="1"/>
  <c r="Q153" i="38" a="1"/>
  <c r="AF187" i="38" a="1"/>
  <c r="AY134" i="38" a="1"/>
  <c r="V93" i="38" a="1"/>
  <c r="V132" i="38" a="1"/>
  <c r="AO121" i="38" a="1"/>
  <c r="BA130" i="38" a="1"/>
  <c r="AU78" i="38" a="1"/>
  <c r="W162" i="38" a="1"/>
  <c r="Y150" i="38" a="1"/>
  <c r="D97" i="38" a="1"/>
  <c r="W120" i="38" a="1"/>
  <c r="K269" i="38" a="1"/>
  <c r="AJ110" i="38" a="1"/>
  <c r="AB288" i="38" a="1"/>
  <c r="W292" i="38" a="1"/>
  <c r="AG191" i="38" a="1"/>
  <c r="AN135" i="38" a="1"/>
  <c r="T103" i="38" a="1"/>
  <c r="AP89" i="38" a="1"/>
  <c r="AV91" i="38" a="1"/>
  <c r="AL81" i="38" a="1"/>
  <c r="L164" i="38" a="1"/>
  <c r="BA272" i="38" a="1"/>
  <c r="V142" i="38" a="1"/>
  <c r="AV278" i="38" a="1"/>
  <c r="Z106" i="38" a="1"/>
  <c r="AM104" i="38" a="1"/>
  <c r="X101" i="38" a="1"/>
  <c r="AY166" i="38" a="1"/>
  <c r="L138" i="38" a="1"/>
  <c r="AW89" i="38" a="1"/>
  <c r="D131" i="38" a="1"/>
  <c r="Y169" i="38" a="1"/>
  <c r="V133" i="38" a="1"/>
  <c r="AO97" i="38" a="1"/>
  <c r="AD144" i="38" a="1"/>
  <c r="T242" i="38" a="1"/>
  <c r="AF152" i="38" a="1"/>
  <c r="E122" i="38" a="1"/>
  <c r="AA161" i="38" a="1"/>
  <c r="AO222" i="38" a="1"/>
  <c r="AZ240" i="38" a="1"/>
  <c r="AA133" i="38" a="1"/>
  <c r="AT169" i="38" a="1"/>
  <c r="K75" i="38" a="1"/>
  <c r="AY95" i="38" a="1"/>
  <c r="AM124" i="38" a="1"/>
  <c r="AG76" i="38" a="1"/>
  <c r="M101" i="38" a="1"/>
  <c r="AB81" i="38" a="1"/>
  <c r="X146" i="38" a="1"/>
  <c r="O145" i="38" a="1"/>
  <c r="J133" i="38" a="1"/>
  <c r="H162" i="38" a="1"/>
  <c r="Z114" i="38" a="1"/>
  <c r="Z229" i="38" a="1"/>
  <c r="BB204" i="38" a="1"/>
  <c r="BB117" i="38" a="1"/>
  <c r="Z143" i="38" a="1"/>
  <c r="AT276" i="38" a="1"/>
  <c r="G129" i="38" a="1"/>
  <c r="W108" i="38" a="1"/>
  <c r="AV123" i="38" a="1"/>
  <c r="T170" i="38" a="1"/>
  <c r="AQ133" i="38" a="1"/>
  <c r="AJ199" i="38" a="1"/>
  <c r="AY179" i="38" a="1"/>
  <c r="BB111" i="38" a="1"/>
  <c r="AO115" i="38" a="1"/>
  <c r="Q161" i="38" a="1"/>
  <c r="AN229" i="38" a="1"/>
  <c r="AK132" i="38" a="1"/>
  <c r="H180" i="38" a="1"/>
  <c r="AC114" i="38" a="1"/>
  <c r="AT146" i="38" a="1"/>
  <c r="AY106" i="38" a="1"/>
  <c r="AU79" i="38" a="1"/>
  <c r="N114" i="38" a="1"/>
  <c r="AN164" i="38" a="1"/>
  <c r="AZ131" i="38" a="1"/>
  <c r="Y124" i="38" a="1"/>
  <c r="AX119" i="38" a="1"/>
  <c r="AT108" i="38" a="1"/>
  <c r="D93" i="38" a="1"/>
  <c r="T83" i="38" a="1"/>
  <c r="M153" i="38" a="1"/>
  <c r="Q150" i="38" a="1"/>
  <c r="AM140" i="38" a="1"/>
  <c r="AU159" i="38" a="1"/>
  <c r="AN208" i="38" a="1"/>
  <c r="AE87" i="38" a="1"/>
  <c r="K121" i="38" a="1"/>
  <c r="AM209" i="38" a="1"/>
  <c r="T162" i="38" a="1"/>
  <c r="AP136" i="38" a="1"/>
  <c r="AI89" i="38" a="1"/>
  <c r="AO91" i="38" a="1"/>
  <c r="Z142" i="38" a="1"/>
  <c r="AV126" i="38" a="1"/>
  <c r="AS124" i="38" a="1"/>
  <c r="AM138" i="38" a="1"/>
  <c r="W97" i="38" a="1"/>
  <c r="U144" i="38" a="1"/>
  <c r="AP146" i="38" a="1"/>
  <c r="AJ127" i="38" a="1"/>
  <c r="AA86" i="38" a="1"/>
  <c r="M218" i="38" a="1"/>
  <c r="AN242" i="38" a="1"/>
  <c r="AY117" i="38" a="1"/>
  <c r="L207" i="38" a="1"/>
  <c r="AE128" i="38" a="1"/>
  <c r="AR178" i="38" a="1"/>
  <c r="D222" i="38" a="1"/>
  <c r="AI151" i="38" a="1"/>
  <c r="AZ116" i="38" a="1"/>
  <c r="H134" i="38" a="1"/>
  <c r="AB109" i="38" a="1"/>
  <c r="AZ95" i="38" a="1"/>
  <c r="AD134" i="38" a="1"/>
  <c r="AP131" i="38" a="1"/>
  <c r="L222" i="38" a="1"/>
  <c r="AW101" i="38" a="1"/>
  <c r="D74" i="38" a="1"/>
  <c r="U117" i="38" a="1"/>
  <c r="AN204" i="38" a="1"/>
  <c r="AX214" i="38" a="1"/>
  <c r="T297" i="38" a="1"/>
  <c r="G231" i="38" a="1"/>
  <c r="AY105" i="38" a="1"/>
  <c r="AT224" i="38" a="1"/>
  <c r="AK164" i="38" a="1"/>
  <c r="AV92" i="38" a="1"/>
  <c r="BB237" i="38" a="1"/>
  <c r="W207" i="38" a="1"/>
  <c r="AC125" i="38" a="1"/>
  <c r="V105" i="38" a="1"/>
  <c r="AQ239" i="38" a="1"/>
  <c r="V157" i="38" a="1"/>
  <c r="U186" i="38" a="1"/>
  <c r="AE214" i="38" a="1"/>
  <c r="AO173" i="38" a="1"/>
  <c r="AW110" i="38" a="1"/>
  <c r="L117" i="38" a="1"/>
  <c r="Y173" i="38" a="1"/>
  <c r="L172" i="38" a="1"/>
  <c r="G132" i="38" a="1"/>
  <c r="O82" i="38" a="1"/>
  <c r="AP149" i="38" a="1"/>
  <c r="E126" i="38" a="1"/>
  <c r="G144" i="38" a="1"/>
  <c r="T199" i="38" a="1"/>
  <c r="O120" i="38" a="1"/>
  <c r="P146" i="38" a="1"/>
  <c r="W117" i="38" a="1"/>
  <c r="AD125" i="38" a="1"/>
  <c r="K222" i="38" a="1"/>
  <c r="H108" i="38" a="1"/>
  <c r="AB126" i="38" a="1"/>
  <c r="P244" i="38" a="1"/>
  <c r="AM158" i="38" a="1"/>
  <c r="V139" i="38" a="1"/>
  <c r="X85" i="38" a="1"/>
  <c r="AC82" i="38" a="1"/>
  <c r="AO325" i="38" a="1"/>
  <c r="J131" i="38" a="1"/>
  <c r="U343" i="38" a="1"/>
  <c r="I192" i="38" a="1"/>
  <c r="O109" i="38" a="1"/>
  <c r="AJ247" i="38" a="1"/>
  <c r="AN170" i="38" a="1"/>
  <c r="I175" i="38" a="1"/>
  <c r="AZ194" i="38" a="1"/>
  <c r="O91" i="38" a="1"/>
  <c r="H191" i="38" a="1"/>
  <c r="AG166" i="38" a="1"/>
  <c r="E124" i="38" a="1"/>
  <c r="AQ198" i="38" a="1"/>
  <c r="M103" i="38" a="1"/>
  <c r="AC127" i="38" a="1"/>
  <c r="K140" i="38" a="1"/>
  <c r="U259" i="38" a="1"/>
  <c r="AX134" i="38" a="1"/>
  <c r="Y306" i="38" a="1"/>
  <c r="AH161" i="38" a="1"/>
  <c r="AO130" i="38" a="1"/>
  <c r="L126" i="38" a="1"/>
  <c r="AL130" i="38" a="1"/>
  <c r="AZ80" i="38" a="1"/>
  <c r="AK76" i="38" a="1"/>
  <c r="AH84" i="38" a="1"/>
  <c r="AN95" i="38" a="1"/>
  <c r="AH121" i="38" a="1"/>
  <c r="AO204" i="38" a="1"/>
  <c r="AA120" i="38" a="1"/>
  <c r="D128" i="38" a="1"/>
  <c r="AV101" i="38" a="1"/>
  <c r="W253" i="38" a="1"/>
  <c r="AY150" i="38" a="1"/>
  <c r="Q87" i="38" a="1"/>
  <c r="AF88" i="38" a="1"/>
  <c r="U83" i="38" a="1"/>
  <c r="J87" i="38" a="1"/>
  <c r="W75" i="38" a="1"/>
  <c r="AX93" i="38" a="1"/>
  <c r="AO103" i="38" a="1"/>
  <c r="U99" i="38" a="1"/>
  <c r="AP148" i="38" a="1"/>
  <c r="AM157" i="38" a="1"/>
  <c r="AU172" i="38" a="1"/>
  <c r="N77" i="38" a="1"/>
  <c r="BA167" i="38" a="1"/>
  <c r="G111" i="38" a="1"/>
  <c r="AB130" i="38" a="1"/>
  <c r="AT128" i="38" a="1"/>
  <c r="AQ111" i="38" a="1"/>
  <c r="AR160" i="38" a="1"/>
  <c r="D106" i="38" a="1"/>
  <c r="O222" i="38" a="1"/>
  <c r="AV110" i="38" a="1"/>
  <c r="I227" i="38" a="1"/>
  <c r="AB160" i="38" a="1"/>
  <c r="AW77" i="38" a="1"/>
  <c r="BA102" i="38" a="1"/>
  <c r="Q77" i="38" a="1"/>
  <c r="Q95" i="38" a="1"/>
  <c r="AU87" i="38" a="1"/>
  <c r="AS157" i="38" a="1"/>
  <c r="AA186" i="38" a="1"/>
  <c r="AW207" i="38" a="1"/>
  <c r="AQ134" i="38" a="1"/>
  <c r="AV108" i="38" a="1"/>
  <c r="X175" i="38" a="1"/>
  <c r="E94" i="38" a="1"/>
  <c r="AR102" i="38" a="1"/>
  <c r="BB94" i="38" a="1"/>
  <c r="AH117" i="38" a="1"/>
  <c r="BB96" i="38" a="1"/>
  <c r="AL108" i="38" a="1"/>
  <c r="O98" i="38" a="1"/>
  <c r="H128" i="38" a="1"/>
  <c r="AX154" i="38" a="1"/>
  <c r="V91" i="38" a="1"/>
  <c r="AY200" i="38" a="1"/>
  <c r="AX140" i="38" a="1"/>
  <c r="Y129" i="38" a="1"/>
  <c r="N153" i="38" a="1"/>
  <c r="H152" i="38" a="1"/>
  <c r="AZ83" i="38" a="1"/>
  <c r="AL110" i="38" a="1"/>
  <c r="Q119" i="38" a="1"/>
  <c r="AU80" i="38" a="1"/>
  <c r="Z95" i="38" a="1"/>
  <c r="AS258" i="38" a="1"/>
  <c r="AH276" i="38" a="1"/>
  <c r="E118" i="38" a="1"/>
  <c r="L86" i="38" a="1"/>
  <c r="AC119" i="38" a="1"/>
  <c r="D331" i="38" a="1"/>
  <c r="AU243" i="38" a="1"/>
  <c r="AS112" i="38" a="1"/>
  <c r="AD159" i="38" a="1"/>
  <c r="V126" i="38" a="1"/>
  <c r="D172" i="38" a="1"/>
  <c r="H77" i="38" a="1"/>
  <c r="AP154" i="38" a="1"/>
  <c r="K243" i="38" a="1"/>
  <c r="AG160" i="38" a="1"/>
  <c r="I125" i="38" a="1"/>
  <c r="F155" i="38" a="1"/>
  <c r="P129" i="38" a="1"/>
  <c r="N79" i="38" a="1"/>
  <c r="O93" i="38" a="1"/>
  <c r="AD138" i="38" a="1"/>
  <c r="AO242" i="38" a="1"/>
  <c r="P87" i="38" a="1"/>
  <c r="BA241" i="38" a="1"/>
  <c r="F217" i="38" a="1"/>
  <c r="AI210" i="38" a="1"/>
  <c r="X93" i="38" a="1"/>
  <c r="AQ125" i="38" a="1"/>
  <c r="N178" i="38" a="1"/>
  <c r="AE156" i="38" a="1"/>
  <c r="N124" i="38" a="1"/>
  <c r="AH166" i="38" a="1"/>
  <c r="P90" i="38" a="1"/>
  <c r="AW86" i="38" a="1"/>
  <c r="AJ219" i="38" a="1"/>
  <c r="AN100" i="38" a="1"/>
  <c r="AQ82" i="38" a="1"/>
  <c r="Z130" i="38" a="1"/>
  <c r="AO128" i="38" a="1"/>
  <c r="AC107" i="38" a="1"/>
  <c r="BA171" i="38" a="1"/>
  <c r="AZ119" i="38" a="1"/>
  <c r="G156" i="38" a="1"/>
  <c r="G137" i="38" a="1"/>
  <c r="D142" i="38" a="1"/>
  <c r="AA127" i="38" a="1"/>
  <c r="H228" i="38" a="1"/>
  <c r="AJ144" i="38" a="1"/>
  <c r="AR103" i="38" a="1"/>
  <c r="AW130" i="38" a="1"/>
  <c r="AF132" i="38" a="1"/>
  <c r="V282" i="38" a="1"/>
  <c r="AG108" i="38" a="1"/>
  <c r="Q227" i="38" a="1"/>
  <c r="AZ91" i="38" a="1"/>
  <c r="AD89" i="38" a="1"/>
  <c r="O219" i="38" a="1"/>
  <c r="Z104" i="38" a="1"/>
  <c r="AL124" i="38" a="1"/>
  <c r="AY213" i="38" a="1"/>
  <c r="AQ348" i="38" a="1"/>
  <c r="AZ84" i="38" a="1"/>
  <c r="J91" i="38" a="1"/>
  <c r="U89" i="38" a="1"/>
  <c r="AD119" i="38" a="1"/>
  <c r="AZ162" i="38" a="1"/>
  <c r="BA105" i="38" a="1"/>
  <c r="M147" i="38" a="1"/>
  <c r="AD228" i="38" a="1"/>
  <c r="AB189" i="38" a="1"/>
  <c r="I293" i="38" a="1"/>
  <c r="AJ96" i="38" a="1"/>
  <c r="AQ212" i="38" a="1"/>
  <c r="AG106" i="38" a="1"/>
  <c r="AL97" i="38" a="1"/>
  <c r="AQ177" i="38" a="1"/>
  <c r="M210" i="38" a="1"/>
  <c r="F150" i="38" a="1"/>
  <c r="BB145" i="38" a="1"/>
  <c r="G84" i="38" a="1"/>
  <c r="V218" i="38" a="1"/>
  <c r="AX79" i="38" a="1"/>
  <c r="AC154" i="38" a="1"/>
  <c r="AJ94" i="38" a="1"/>
  <c r="AR91" i="38" a="1"/>
  <c r="AB119" i="38" a="1"/>
  <c r="O149" i="38" a="1"/>
  <c r="N141" i="38" a="1"/>
  <c r="AW99" i="38" a="1"/>
  <c r="AV160" i="38" a="1"/>
  <c r="AR77" i="38" a="1"/>
  <c r="BB165" i="38" a="1"/>
  <c r="AJ156" i="38" a="1"/>
  <c r="AW183" i="38" a="1"/>
  <c r="AJ186" i="38" a="1"/>
  <c r="V79" i="38" a="1"/>
  <c r="Z152" i="38" a="1"/>
  <c r="AJ159" i="38" a="1"/>
  <c r="AG144" i="38" a="1"/>
  <c r="AH97" i="38" a="1"/>
  <c r="L106" i="38" a="1"/>
  <c r="D138" i="38" a="1"/>
  <c r="AB143" i="38" a="1"/>
  <c r="AC85" i="38" a="1"/>
  <c r="L74" i="38" a="1"/>
  <c r="V108" i="38" a="1"/>
  <c r="E138" i="38" a="1"/>
  <c r="AZ151" i="38" a="1"/>
  <c r="AX163" i="38" a="1"/>
  <c r="AA134" i="38" a="1"/>
  <c r="Q75" i="38" a="1"/>
  <c r="H147" i="38" a="1"/>
  <c r="X145" i="38" a="1"/>
  <c r="Y102" i="38" a="1"/>
  <c r="AX193" i="38" a="1"/>
  <c r="H208" i="38" a="1"/>
  <c r="AC213" i="38" a="1"/>
  <c r="AY101" i="38" a="1"/>
  <c r="AU86" i="38" a="1"/>
  <c r="AT91" i="38" a="1"/>
  <c r="Z234" i="38" a="1"/>
  <c r="E83" i="38" a="1"/>
  <c r="AK88" i="38" a="1"/>
  <c r="AW171" i="38" a="1"/>
  <c r="AH194" i="38" a="1"/>
  <c r="D261" i="38" a="1"/>
  <c r="G160" i="38" a="1"/>
  <c r="AO109" i="38" a="1"/>
  <c r="Y175" i="38" a="1"/>
  <c r="AI167" i="38" a="1"/>
  <c r="AD197" i="38" a="1"/>
  <c r="AH96" i="38" a="1"/>
  <c r="K113" i="38" a="1"/>
  <c r="AP90" i="38" a="1"/>
  <c r="AE141" i="38" a="1"/>
  <c r="L198" i="38" a="1"/>
  <c r="K153" i="38" a="1"/>
  <c r="N97" i="38" a="1"/>
  <c r="AI137" i="38" a="1"/>
  <c r="AI115" i="38" a="1"/>
  <c r="AN147" i="38" a="1"/>
  <c r="AU121" i="38" a="1"/>
  <c r="AY145" i="38" a="1"/>
  <c r="V160" i="38" a="1"/>
  <c r="AG95" i="38" a="1"/>
  <c r="K120" i="38" a="1"/>
  <c r="AR330" i="38" a="1"/>
  <c r="AI181" i="38" a="1"/>
  <c r="AQ259" i="38" a="1"/>
  <c r="AX118" i="38" a="1"/>
  <c r="AB94" i="38" a="1"/>
  <c r="L214" i="38" a="1"/>
  <c r="AM357" i="38" a="1"/>
  <c r="AP112" i="38" a="1"/>
  <c r="X134" i="38" a="1"/>
  <c r="X90" i="38" a="1"/>
  <c r="AX143" i="38" a="1"/>
  <c r="AU93" i="38" a="1"/>
  <c r="J103" i="38" a="1"/>
  <c r="AJ267" i="38" a="1"/>
  <c r="M83" i="38" a="1"/>
  <c r="L238" i="38" a="1"/>
  <c r="AV103" i="38" a="1"/>
  <c r="P182" i="38" a="1"/>
  <c r="J161" i="38" a="1"/>
  <c r="W125" i="38" a="1"/>
  <c r="AU116" i="38" a="1"/>
  <c r="V170" i="38" a="1"/>
  <c r="AC200" i="38" a="1"/>
  <c r="I124" i="38" a="1"/>
  <c r="H176" i="38" a="1"/>
  <c r="AC102" i="38" a="1"/>
  <c r="AT125" i="38" a="1"/>
  <c r="AC95" i="38" a="1"/>
  <c r="N195" i="38" a="1"/>
  <c r="AJ122" i="38" a="1"/>
  <c r="AF110" i="38" a="1"/>
  <c r="AW204" i="38" a="1"/>
  <c r="AC197" i="38" a="1"/>
  <c r="AX105" i="38" a="1"/>
  <c r="AH77" i="38" a="1"/>
  <c r="F158" i="38" a="1"/>
  <c r="AN158" i="38" a="1"/>
  <c r="Q134" i="38" a="1"/>
  <c r="O138" i="38" a="1"/>
  <c r="AL171" i="38" a="1"/>
  <c r="AJ129" i="38" a="1"/>
  <c r="AQ117" i="38" a="1"/>
  <c r="AI300" i="38" a="1"/>
  <c r="G186" i="38" a="1"/>
  <c r="AA179" i="38" a="1"/>
  <c r="AI178" i="38" a="1"/>
  <c r="AK133" i="38" a="1"/>
  <c r="W182" i="38" a="1"/>
  <c r="BA204" i="38" a="1"/>
  <c r="D273" i="38" a="1"/>
  <c r="AQ89" i="38" a="1"/>
  <c r="AK85" i="38" a="1"/>
  <c r="AX75" i="38" a="1"/>
  <c r="W227" i="38" a="1"/>
  <c r="AZ77" i="38" a="1"/>
  <c r="AW88" i="38" a="1"/>
  <c r="J158" i="38" a="1"/>
  <c r="Q132" i="38" a="1"/>
  <c r="AG250" i="38" a="1"/>
  <c r="L118" i="38" a="1"/>
  <c r="AV81" i="38" a="1"/>
  <c r="U114" i="38" a="1"/>
  <c r="Z87" i="38" a="1"/>
  <c r="N217" i="38" a="1"/>
  <c r="I240" i="38" a="1"/>
  <c r="AB112" i="38" a="1"/>
  <c r="AY161" i="38" a="1"/>
  <c r="L265" i="38" a="1"/>
  <c r="AV130" i="38" a="1"/>
  <c r="AT143" i="38" a="1"/>
  <c r="AR238" i="38" a="1"/>
  <c r="AY104" i="38" a="1"/>
  <c r="AP198" i="38" a="1"/>
  <c r="AU151" i="38" a="1"/>
  <c r="AT101" i="38" a="1"/>
  <c r="X118" i="38" a="1"/>
  <c r="K90" i="38" a="1"/>
  <c r="AX109" i="38" a="1"/>
  <c r="Y156" i="38" a="1"/>
  <c r="BA129" i="38" a="1"/>
  <c r="AE194" i="38" a="1"/>
  <c r="O132" i="38" a="1"/>
  <c r="Z242" i="38" a="1"/>
  <c r="AM108" i="38" a="1"/>
  <c r="AL75" i="38" a="1"/>
  <c r="D197" i="38" a="1"/>
  <c r="J82" i="38" a="1"/>
  <c r="Y89" i="38" a="1"/>
  <c r="Q226" i="38" a="1"/>
  <c r="M159" i="38" a="1"/>
  <c r="L122" i="38" a="1"/>
  <c r="AP94" i="38" a="1"/>
  <c r="AV124" i="38" a="1"/>
  <c r="BB92" i="38" a="1"/>
  <c r="D94" i="38" a="1"/>
  <c r="P199" i="38" a="1"/>
  <c r="AL393" i="38" a="1"/>
  <c r="N118" i="38" a="1"/>
  <c r="T167" i="38" a="1"/>
  <c r="BA110" i="38" a="1"/>
  <c r="AA214" i="38" a="1"/>
  <c r="AY165" i="38" a="1"/>
  <c r="AG125" i="38" a="1"/>
  <c r="AJ158" i="38" a="1"/>
  <c r="AY96" i="38" a="1"/>
  <c r="AS129" i="38" a="1"/>
  <c r="AJ176" i="38" a="1"/>
  <c r="AE98" i="38" a="1"/>
  <c r="H422" i="38" a="1"/>
  <c r="AE93" i="38" a="1"/>
  <c r="L155" i="38" a="1"/>
  <c r="BB122" i="38" a="1"/>
  <c r="L215" i="38" a="1"/>
  <c r="AI133" i="38" a="1"/>
  <c r="Z99" i="38" a="1"/>
  <c r="O101" i="38" a="1"/>
  <c r="BA143" i="38" a="1"/>
  <c r="AH201" i="38" a="1"/>
  <c r="AK129" i="38" a="1"/>
  <c r="AP134" i="38" a="1"/>
  <c r="AU162" i="38" a="1"/>
  <c r="AM142" i="38" a="1"/>
  <c r="V257" i="38" a="1"/>
  <c r="AE77" i="38" a="1"/>
  <c r="W148" i="38" a="1"/>
  <c r="AX218" i="38" a="1"/>
  <c r="AW297" i="38" a="1"/>
  <c r="I256" i="38" a="1"/>
  <c r="AD95" i="38" a="1"/>
  <c r="AH122" i="38" a="1"/>
  <c r="D272" i="38" a="1"/>
  <c r="AF184" i="38" a="1"/>
  <c r="AJ181" i="38" a="1"/>
  <c r="K85" i="38" a="1"/>
  <c r="AL234" i="38" a="1"/>
  <c r="Z132" i="38" a="1"/>
  <c r="O242" i="38" a="1"/>
  <c r="AE187" i="38" a="1"/>
  <c r="AL107" i="38" a="1"/>
  <c r="AL134" i="38" a="1"/>
  <c r="W74" i="38" a="1"/>
  <c r="AA104" i="38" a="1"/>
  <c r="AR177" i="38" a="1"/>
  <c r="BA169" i="38" a="1"/>
  <c r="BA134" i="38" a="1"/>
  <c r="BB155" i="38" a="1"/>
  <c r="AC164" i="38" a="1"/>
  <c r="L94" i="38" a="1"/>
  <c r="N128" i="38" a="1"/>
  <c r="Y206" i="38" a="1"/>
  <c r="AZ149" i="38" a="1"/>
  <c r="AB195" i="38" a="1"/>
  <c r="F153" i="38" a="1"/>
  <c r="AE233" i="38" a="1"/>
  <c r="AW108" i="38" a="1"/>
  <c r="F201" i="38" a="1"/>
  <c r="AW153" i="38" a="1"/>
  <c r="AI222" i="38" a="1"/>
  <c r="AE83" i="38" a="1"/>
  <c r="Q200" i="38" a="1"/>
  <c r="AP114" i="38" a="1"/>
  <c r="F98" i="38" a="1"/>
  <c r="AA137" i="38" a="1"/>
  <c r="AB229" i="38" a="1"/>
  <c r="E89" i="38" a="1"/>
  <c r="AC157" i="38" a="1"/>
  <c r="P123" i="38" a="1"/>
  <c r="AK101" i="38" a="1"/>
  <c r="O116" i="38" a="1"/>
  <c r="X113" i="38" a="1"/>
  <c r="N213" i="38" a="1"/>
  <c r="AZ145" i="38" a="1"/>
  <c r="AG161" i="38" a="1"/>
  <c r="AL246" i="38" a="1"/>
  <c r="BB88" i="38" a="1"/>
  <c r="N137" i="38" a="1"/>
  <c r="D276" i="38" a="1"/>
  <c r="AL120" i="38" a="1"/>
  <c r="W194" i="38" a="1"/>
  <c r="AG139" i="38" a="1"/>
  <c r="E216" i="38" a="1"/>
  <c r="O74" i="38" a="1"/>
  <c r="AE144" i="38" a="1"/>
  <c r="AY141" i="38" a="1"/>
  <c r="W87" i="38" a="1"/>
  <c r="AZ105" i="38" a="1"/>
  <c r="AT254" i="38" a="1"/>
  <c r="W133" i="38" a="1"/>
  <c r="P95" i="38" a="1"/>
  <c r="AN155" i="38" a="1"/>
  <c r="F196" i="38" a="1"/>
  <c r="T121" i="38" a="1"/>
  <c r="G90" i="38" a="1"/>
  <c r="D307" i="38" a="1"/>
  <c r="AT79" i="38" a="1"/>
  <c r="AW116" i="38" a="1"/>
  <c r="Z318" i="38" a="1"/>
  <c r="AP116" i="38" a="1"/>
  <c r="AB286" i="38" a="1"/>
  <c r="F83" i="38" a="1"/>
  <c r="T108" i="38" a="1"/>
  <c r="Z96" i="38" a="1"/>
  <c r="AW159" i="38" a="1"/>
  <c r="AX125" i="38" a="1"/>
  <c r="T150" i="38" a="1"/>
  <c r="AN198" i="38" a="1"/>
  <c r="AU137" i="38" a="1"/>
  <c r="AT176" i="38" a="1"/>
  <c r="U97" i="38" a="1"/>
  <c r="BB81" i="38" a="1"/>
  <c r="AK156" i="38" a="1"/>
  <c r="AN176" i="38" a="1"/>
  <c r="AD238" i="38" a="1"/>
  <c r="AE88" i="38" a="1"/>
  <c r="AD204" i="38" a="1"/>
  <c r="D78" i="38" a="1"/>
  <c r="O151" i="38" a="1"/>
  <c r="AR176" i="38" a="1"/>
  <c r="I235" i="38" a="1"/>
  <c r="BB157" i="38" a="1"/>
  <c r="X110" i="38" a="1"/>
  <c r="K143" i="38" a="1"/>
  <c r="O174" i="38" a="1"/>
  <c r="G173" i="38" a="1"/>
  <c r="AL96" i="38" a="1"/>
  <c r="AH152" i="38" a="1"/>
  <c r="BB85" i="38" a="1"/>
  <c r="AW94" i="38" a="1"/>
  <c r="O111" i="38" a="1"/>
  <c r="L123" i="38" a="1"/>
  <c r="X229" i="38" a="1"/>
  <c r="AX139" i="38" a="1"/>
  <c r="AV129" i="38" a="1"/>
  <c r="BB363" i="38" a="1"/>
  <c r="V102" i="38" a="1"/>
  <c r="AW305" i="38" a="1"/>
  <c r="AJ261" i="38" a="1"/>
  <c r="AQ265" i="38" a="1"/>
  <c r="AN287" i="38" a="1"/>
  <c r="BA135" i="38" a="1"/>
  <c r="AU232" i="38" a="1"/>
  <c r="G191" i="38" a="1"/>
  <c r="AG224" i="38" a="1"/>
  <c r="AB190" i="38" a="1"/>
  <c r="AY221" i="38" a="1"/>
  <c r="AD112" i="38" a="1"/>
  <c r="AH173" i="38" a="1"/>
  <c r="AA275" i="38" a="1"/>
  <c r="AC92" i="38" a="1"/>
  <c r="I147" i="38" a="1"/>
  <c r="AR90" i="38" a="1"/>
  <c r="H182" i="38" a="1"/>
  <c r="Z119" i="38" a="1"/>
  <c r="AS188" i="38" a="1"/>
  <c r="K219" i="38" a="1"/>
  <c r="BA174" i="38" a="1"/>
  <c r="AT168" i="38" a="1"/>
  <c r="AN132" i="38" a="1"/>
  <c r="AM128" i="38" a="1"/>
  <c r="N84" i="38" a="1"/>
  <c r="AO146" i="38" a="1"/>
  <c r="AG360" i="38" a="1"/>
  <c r="W209" i="38" a="1"/>
  <c r="O164" i="38" a="1"/>
  <c r="AZ171" i="38" a="1"/>
  <c r="V189" i="38" a="1"/>
  <c r="U129" i="38" a="1"/>
  <c r="M260" i="38" a="1"/>
  <c r="AT110" i="38" a="1"/>
  <c r="AS152" i="38" a="1"/>
  <c r="Y82" i="38" a="1"/>
  <c r="Y166" i="38" a="1"/>
  <c r="AN97" i="38" a="1"/>
  <c r="AR157" i="38" a="1"/>
  <c r="T92" i="38" a="1"/>
  <c r="AW120" i="38" a="1"/>
  <c r="X210" i="38" a="1"/>
  <c r="I394" i="38" a="1"/>
  <c r="AQ83" i="38" a="1"/>
  <c r="K161" i="38" a="1"/>
  <c r="M212" i="38" a="1"/>
  <c r="V103" i="38" a="1"/>
  <c r="AX83" i="38" a="1"/>
  <c r="T127" i="38" a="1"/>
  <c r="AD118" i="38" a="1"/>
  <c r="I139" i="38" a="1"/>
  <c r="AG183" i="38" a="1"/>
  <c r="D92" i="38" a="1"/>
  <c r="T78" i="38" a="1"/>
  <c r="AP93" i="38" a="1"/>
  <c r="BB126" i="38" a="1"/>
  <c r="AN76" i="38" a="1"/>
  <c r="AL180" i="38" a="1"/>
  <c r="AY174" i="38" a="1"/>
  <c r="AO88" i="38" a="1"/>
  <c r="AY266" i="38" a="1"/>
  <c r="AN140" i="38" a="1"/>
  <c r="AJ106" i="38" a="1"/>
  <c r="AL139" i="38" a="1"/>
  <c r="AJ198" i="38" a="1"/>
  <c r="T133" i="38" a="1"/>
  <c r="AW147" i="38" a="1"/>
  <c r="AZ120" i="38" a="1"/>
  <c r="AF93" i="38" a="1"/>
  <c r="AS185" i="38" a="1"/>
  <c r="Y80" i="38" a="1"/>
  <c r="AM312" i="38" a="1"/>
  <c r="T131" i="38" a="1"/>
  <c r="Y149" i="38" a="1"/>
  <c r="AJ74" i="38" a="1"/>
  <c r="BB162" i="38" a="1"/>
  <c r="W128" i="38" a="1"/>
  <c r="AR120" i="38" a="1"/>
  <c r="AE107" i="38" a="1"/>
  <c r="AX98" i="38" a="1"/>
  <c r="L241" i="38" a="1"/>
  <c r="Q151" i="38" a="1"/>
  <c r="AF89" i="38" a="1"/>
  <c r="AD96" i="38" a="1"/>
  <c r="AJ183" i="38" a="1"/>
  <c r="AB209" i="38" a="1"/>
  <c r="AK369" i="38" a="1"/>
  <c r="I117" i="38" a="1"/>
  <c r="AM282" i="38" a="1"/>
  <c r="E168" i="38" a="1"/>
  <c r="AU164" i="38" a="1"/>
  <c r="AZ169" i="38" a="1"/>
  <c r="AN110" i="38" a="1"/>
  <c r="AC97" i="38" a="1"/>
  <c r="AM125" i="38" a="1"/>
  <c r="AR222" i="38" a="1"/>
  <c r="N91" i="38" a="1"/>
  <c r="K78" i="38" a="1"/>
  <c r="AX156" i="38" a="1"/>
  <c r="D160" i="38" a="1"/>
  <c r="AS153" i="38" a="1"/>
  <c r="N228" i="38" a="1"/>
  <c r="AQ152" i="38" a="1"/>
  <c r="G118" i="38" a="1"/>
  <c r="X78" i="38" a="1"/>
  <c r="N100" i="38" a="1"/>
  <c r="E93" i="38" a="1"/>
  <c r="AD110" i="38" a="1"/>
  <c r="AY126" i="38" a="1"/>
  <c r="AD86" i="38" a="1"/>
  <c r="I170" i="38" a="1"/>
  <c r="AE209" i="38" a="1"/>
  <c r="L98" i="38" a="1"/>
  <c r="AM133" i="38" a="1"/>
  <c r="W94" i="38" a="1"/>
  <c r="I161" i="38" a="1"/>
  <c r="H226" i="38" a="1"/>
  <c r="X167" i="38" a="1"/>
  <c r="AL160" i="38" a="1"/>
  <c r="AU152" i="38" a="1"/>
  <c r="AS140" i="38" a="1"/>
  <c r="AC86" i="38" a="1"/>
  <c r="T200" i="38" a="1"/>
  <c r="Y108" i="38" a="1"/>
  <c r="AH219" i="38" a="1"/>
  <c r="Q247" i="38" a="1"/>
  <c r="G108" i="38" a="1"/>
  <c r="U135" i="38" a="1"/>
  <c r="K227" i="38" a="1"/>
  <c r="E103" i="38" a="1"/>
  <c r="E78" i="38" a="1"/>
  <c r="Y79" i="38" a="1"/>
  <c r="J328" i="38" a="1"/>
  <c r="AZ97" i="38" a="1"/>
  <c r="X123" i="38" a="1"/>
  <c r="AK126" i="38" a="1"/>
  <c r="AD186" i="38" a="1"/>
  <c r="N142" i="38" a="1"/>
  <c r="P187" i="38" a="1"/>
  <c r="AE367" i="38" a="1"/>
  <c r="X363" i="38" a="1"/>
  <c r="D79" i="38" a="1"/>
  <c r="AF162" i="38" a="1"/>
  <c r="O206" i="38" a="1"/>
  <c r="M371" i="38" a="1"/>
  <c r="AA169" i="38" a="1"/>
  <c r="G106" i="38" a="1"/>
  <c r="AC177" i="38" a="1"/>
  <c r="AY74" i="38" a="1"/>
  <c r="Q131" i="38" a="1"/>
  <c r="AM117" i="38" a="1"/>
  <c r="AE80" i="38" a="1"/>
  <c r="H216" i="38" a="1"/>
  <c r="Z187" i="38" a="1"/>
  <c r="AT88" i="38" a="1"/>
  <c r="AC172" i="38" a="1"/>
  <c r="Q78" i="38" a="1"/>
  <c r="F90" i="38" a="1"/>
  <c r="AM154" i="38" a="1"/>
  <c r="P91" i="38" a="1"/>
  <c r="E169" i="38" a="1"/>
  <c r="AG147" i="38" a="1"/>
  <c r="Y130" i="38" a="1"/>
  <c r="AX188" i="38" a="1"/>
  <c r="E128" i="38" a="1"/>
  <c r="Y109" i="38" a="1"/>
  <c r="J227" i="38" a="1"/>
  <c r="U115" i="38" a="1"/>
  <c r="Z276" i="38" a="1"/>
  <c r="AO152" i="38" a="1"/>
  <c r="Q97" i="38" a="1"/>
  <c r="AV134" i="38" a="1"/>
  <c r="AC252" i="38" a="1"/>
  <c r="Y116" i="38" a="1"/>
  <c r="P218" i="38" a="1"/>
  <c r="AU154" i="38" a="1"/>
  <c r="AT155" i="38" a="1"/>
  <c r="Q165" i="38" a="1"/>
  <c r="L193" i="38" a="1"/>
  <c r="Q137" i="38" a="1"/>
  <c r="J178" i="38" a="1"/>
  <c r="L113" i="38" a="1"/>
  <c r="P160" i="38" a="1"/>
  <c r="L157" i="38" a="1"/>
  <c r="AN129" i="38" a="1"/>
  <c r="AW113" i="38" a="1"/>
  <c r="AE291" i="38" a="1"/>
  <c r="Z155" i="38" a="1"/>
  <c r="U249" i="38" a="1"/>
  <c r="AD122" i="38" a="1"/>
  <c r="P245" i="38" a="1"/>
  <c r="U147" i="38" a="1"/>
  <c r="AL148" i="38" a="1"/>
  <c r="AY253" i="38" a="1"/>
  <c r="AX208" i="38" a="1"/>
  <c r="AK151" i="38" a="1"/>
  <c r="AP127" i="38" a="1"/>
  <c r="P272" i="38" a="1"/>
  <c r="AB164" i="38" a="1"/>
  <c r="AT368" i="38" a="1"/>
  <c r="Q148" i="38" a="1"/>
  <c r="H159" i="38" a="1"/>
  <c r="AL158" i="38" a="1"/>
  <c r="AN153" i="38" a="1"/>
  <c r="AQ127" i="38" a="1"/>
  <c r="K88" i="38" a="1"/>
  <c r="AZ89" i="38" a="1"/>
  <c r="Z124" i="38" a="1"/>
  <c r="Z248" i="38" a="1"/>
  <c r="AX226" i="38" a="1"/>
  <c r="G94" i="38" a="1"/>
  <c r="AM137" i="38" a="1"/>
  <c r="P186" i="38" a="1"/>
  <c r="AH123" i="38" a="1"/>
  <c r="Z174" i="38" a="1"/>
  <c r="L137" i="38" a="1"/>
  <c r="AX96" i="38" a="1"/>
  <c r="AZ85" i="38" a="1"/>
  <c r="BA159" i="38" a="1"/>
  <c r="BA92" i="38" a="1"/>
  <c r="P262" i="38" a="1"/>
  <c r="O342" i="38" a="1"/>
  <c r="J115" i="38" a="1"/>
  <c r="H178" i="38" a="1"/>
  <c r="AQ162" i="38" a="1"/>
  <c r="AB98" i="38" a="1"/>
  <c r="Y122" i="38" a="1"/>
  <c r="AT121" i="38" a="1"/>
  <c r="AM196" i="38" a="1"/>
  <c r="Z108" i="38" a="1"/>
  <c r="G79" i="38" a="1"/>
  <c r="AW100" i="38" a="1"/>
  <c r="AB110" i="38" a="1"/>
  <c r="P180" i="38" a="1"/>
  <c r="D153" i="38" a="1"/>
  <c r="AC226" i="38" a="1"/>
  <c r="BA275" i="38" a="1"/>
  <c r="AS77" i="38" a="1"/>
  <c r="AD177" i="38" a="1"/>
  <c r="AO125" i="38" a="1"/>
  <c r="N138" i="38" a="1"/>
  <c r="AV147" i="38" a="1"/>
  <c r="AN201" i="38" a="1"/>
  <c r="V187" i="38" a="1"/>
  <c r="Y193" i="38" a="1"/>
  <c r="AH206" i="38" a="1"/>
  <c r="D114" i="38" a="1"/>
  <c r="Q126" i="38" a="1"/>
  <c r="AF200" i="38" a="1"/>
  <c r="AJ138" i="38" a="1"/>
  <c r="K129" i="38" a="1"/>
  <c r="AJ133" i="38" a="1"/>
  <c r="BB103" i="38" a="1"/>
  <c r="AO95" i="38" a="1"/>
  <c r="V173" i="38" a="1"/>
  <c r="AJ93" i="38" a="1"/>
  <c r="AE262" i="38" a="1"/>
  <c r="AC165" i="38" a="1"/>
  <c r="AH357" i="38" a="1"/>
  <c r="N159" i="38" a="1"/>
  <c r="AQ107" i="38" a="1"/>
  <c r="T235" i="38" a="1"/>
  <c r="N299" i="38" a="1"/>
  <c r="Q110" i="38" a="1"/>
  <c r="H112" i="38" a="1"/>
  <c r="X155" i="38" a="1"/>
  <c r="AO127" i="38" a="1"/>
  <c r="AW104" i="38" a="1"/>
  <c r="AM150" i="38" a="1"/>
  <c r="AU77" i="38" a="1"/>
  <c r="W91" i="38" a="1"/>
  <c r="AO132" i="38" a="1"/>
  <c r="AP106" i="38" a="1"/>
  <c r="AK86" i="38" a="1"/>
  <c r="U224" i="38" a="1"/>
  <c r="F123" i="38" a="1"/>
  <c r="AU203" i="38" a="1"/>
  <c r="O81" i="38" a="1"/>
  <c r="AG296" i="38" a="1"/>
  <c r="AY83" i="38" a="1"/>
  <c r="T192" i="38" a="1"/>
  <c r="AI187" i="38" a="1"/>
  <c r="AK275" i="38" a="1"/>
  <c r="AB147" i="38" a="1"/>
  <c r="E74" i="38" a="1"/>
  <c r="AA225" i="38" a="1"/>
  <c r="AO182" i="38" a="1"/>
  <c r="W109" i="38" a="1"/>
  <c r="L225" i="38" a="1"/>
  <c r="Z280" i="38" a="1"/>
  <c r="AI176" i="38" a="1"/>
  <c r="AY302" i="38" a="1"/>
  <c r="G114" i="38" a="1"/>
  <c r="AI220" i="38" a="1"/>
  <c r="G165" i="38" a="1"/>
  <c r="AG235" i="38" a="1"/>
  <c r="BA207" i="38" a="1"/>
  <c r="V223" i="38" a="1"/>
  <c r="AD113" i="38" a="1"/>
  <c r="X260" i="38" a="1"/>
  <c r="Z387" i="38" a="1"/>
  <c r="M226" i="38" a="1"/>
  <c r="T207" i="38" a="1"/>
  <c r="AP81" i="38" a="1"/>
  <c r="AY122" i="38" a="1"/>
  <c r="AE106" i="38" a="1"/>
  <c r="Z213" i="38" a="1"/>
  <c r="AE91" i="38" a="1"/>
  <c r="AI217" i="38" a="1"/>
  <c r="J197" i="38" a="1"/>
  <c r="J199" i="38" a="1"/>
  <c r="AG91" i="38" a="1"/>
  <c r="AX131" i="38" a="1"/>
  <c r="U123" i="38" a="1"/>
  <c r="AF163" i="38" a="1"/>
  <c r="J220" i="38" a="1"/>
  <c r="N90" i="38" a="1"/>
  <c r="AU218" i="38" a="1"/>
  <c r="V285" i="38" a="1"/>
  <c r="AK223" i="38" a="1"/>
  <c r="AE200" i="38" a="1"/>
  <c r="AF206" i="38" a="1"/>
  <c r="L167" i="38" a="1"/>
  <c r="AY226" i="38" a="1"/>
  <c r="AT86" i="38" a="1"/>
  <c r="AO170" i="38" a="1"/>
  <c r="AP170" i="38" a="1"/>
  <c r="AW138" i="38" a="1"/>
  <c r="AX87" i="38" a="1"/>
  <c r="AF215" i="38" a="1"/>
  <c r="H82" i="38" a="1"/>
  <c r="AF135" i="38" a="1"/>
  <c r="AR273" i="38" a="1"/>
  <c r="X105" i="38" a="1"/>
  <c r="W113" i="38" a="1"/>
  <c r="H198" i="38" a="1"/>
  <c r="AU112" i="38" a="1"/>
  <c r="Y246" i="38" a="1"/>
  <c r="AC133" i="38" a="1"/>
  <c r="Q159" i="38" a="1"/>
  <c r="AS88" i="38" a="1"/>
  <c r="AR139" i="38" a="1"/>
  <c r="AB192" i="38" a="1"/>
  <c r="Y194" i="38" a="1"/>
  <c r="O140" i="38" a="1"/>
  <c r="K152" i="38" a="1"/>
  <c r="BA103" i="38" a="1"/>
  <c r="AC168" i="38" a="1"/>
  <c r="AB138" i="38" a="1"/>
  <c r="U205" i="38" a="1"/>
  <c r="AO229" i="38" a="1"/>
  <c r="V295" i="38" a="1"/>
  <c r="AD121" i="38" a="1"/>
  <c r="AQ282" i="38" a="1"/>
  <c r="M239" i="38" a="1"/>
  <c r="AJ128" i="38" a="1"/>
  <c r="AA109" i="38" a="1"/>
  <c r="K386" i="38" a="1"/>
  <c r="AZ302" i="38" a="1"/>
  <c r="AM206" i="38" a="1"/>
  <c r="L148" i="38" a="1"/>
  <c r="M158" i="38" a="1"/>
  <c r="AM88" i="38" a="1"/>
  <c r="M223" i="38" a="1"/>
  <c r="D91" i="38" a="1"/>
  <c r="AU91" i="38" a="1"/>
  <c r="H74" i="38" a="1"/>
  <c r="M134" i="38" a="1"/>
  <c r="AV183" i="38" a="1"/>
  <c r="K102" i="38" a="1"/>
  <c r="F139" i="38" a="1"/>
  <c r="AY124" i="38" a="1"/>
  <c r="AC148" i="38" a="1"/>
  <c r="AO197" i="38" a="1"/>
  <c r="Z262" i="38" a="1"/>
  <c r="F141" i="38" a="1"/>
  <c r="AK166" i="38" a="1"/>
  <c r="AH81" i="38" a="1"/>
  <c r="W186" i="38" a="1"/>
  <c r="AA201" i="38" a="1"/>
  <c r="L119" i="38" a="1"/>
  <c r="P243" i="38" a="1"/>
  <c r="AF118" i="38" a="1"/>
  <c r="O184" i="38" a="1"/>
  <c r="BB230" i="38" a="1"/>
  <c r="X141" i="38" a="1"/>
  <c r="Z90" i="38" a="1"/>
  <c r="L87" i="38" a="1"/>
  <c r="AZ172" i="38" a="1"/>
  <c r="W245" i="38" a="1"/>
  <c r="AW290" i="38" a="1"/>
  <c r="L177" i="38" a="1"/>
  <c r="M173" i="38" a="1"/>
  <c r="AI85" i="38" a="1"/>
  <c r="AR134" i="38" a="1"/>
  <c r="P232" i="38" a="1"/>
  <c r="E194" i="38" a="1"/>
  <c r="AA129" i="38" a="1"/>
  <c r="AC186" i="38" a="1"/>
  <c r="AR115" i="38" a="1"/>
  <c r="AP79" i="38" a="1"/>
  <c r="N171" i="38" a="1"/>
  <c r="AI103" i="38" a="1"/>
  <c r="V118" i="38" a="1"/>
  <c r="U219" i="38" a="1"/>
  <c r="AL127" i="38" a="1"/>
  <c r="Z125" i="38" a="1"/>
  <c r="AS210" i="38" a="1"/>
  <c r="AV138" i="38" a="1"/>
  <c r="AH116" i="38" a="1"/>
  <c r="AK264" i="38" a="1"/>
  <c r="J266" i="38" a="1"/>
  <c r="F145" i="38" a="1"/>
  <c r="T220" i="38" a="1"/>
  <c r="L76" i="38" a="1"/>
  <c r="X95" i="38" a="1"/>
  <c r="E117" i="38" a="1"/>
  <c r="L188" i="38" a="1"/>
  <c r="AS195" i="38" a="1"/>
  <c r="AZ142" i="38" a="1"/>
  <c r="BB163" i="38" a="1"/>
  <c r="AP220" i="38" a="1"/>
  <c r="AB120" i="38" a="1"/>
  <c r="U281" i="38" a="1"/>
  <c r="X386" i="38" a="1"/>
  <c r="T219" i="38" a="1"/>
  <c r="Q214" i="38" a="1"/>
  <c r="J90" i="38" a="1"/>
  <c r="P124" i="38" a="1"/>
  <c r="Q81" i="38" a="1"/>
  <c r="AL175" i="38" a="1"/>
  <c r="AA126" i="38" a="1"/>
  <c r="AD132" i="38" a="1"/>
  <c r="M92" i="38" a="1"/>
  <c r="AU127" i="38" a="1"/>
  <c r="Z199" i="38" a="1"/>
  <c r="E142" i="38" a="1"/>
  <c r="AJ111" i="38" a="1"/>
  <c r="P132" i="38" a="1"/>
  <c r="AY120" i="38" a="1"/>
  <c r="AB247" i="38" a="1"/>
  <c r="N151" i="38" a="1"/>
  <c r="AO84" i="38" a="1"/>
  <c r="V229" i="38" a="1"/>
  <c r="AI105" i="38" a="1"/>
  <c r="D135" i="38" a="1"/>
  <c r="AU181" i="38" a="1"/>
  <c r="AV125" i="38" a="1"/>
  <c r="AY181" i="38" a="1"/>
  <c r="AS111" i="38" a="1"/>
  <c r="AY108" i="38" a="1"/>
  <c r="G150" i="38" a="1"/>
  <c r="AQ138" i="38" a="1"/>
  <c r="U160" i="38" a="1"/>
  <c r="F181" i="38" a="1"/>
  <c r="AZ118" i="38" a="1"/>
  <c r="K180" i="38" a="1"/>
  <c r="AI119" i="38" a="1"/>
  <c r="I106" i="38" a="1"/>
  <c r="AX114" i="38" a="1"/>
  <c r="AQ157" i="38" a="1"/>
  <c r="V122" i="38" a="1"/>
  <c r="AK226" i="38" a="1"/>
  <c r="Z178" i="38" a="1"/>
  <c r="L194" i="38" a="1"/>
  <c r="AM238" i="38" a="1"/>
  <c r="AA193" i="38" a="1"/>
  <c r="AV388" i="38" a="1"/>
  <c r="AU145" i="38" a="1"/>
  <c r="AR212" i="38" a="1"/>
  <c r="AQ128" i="38" a="1"/>
  <c r="W158" i="38" a="1"/>
  <c r="AJ78" i="38" a="1"/>
  <c r="AL121" i="38" a="1"/>
  <c r="G103" i="38" a="1"/>
  <c r="AQ77" i="38" a="1"/>
  <c r="Q203" i="38" a="1"/>
  <c r="AG164" i="38" a="1"/>
  <c r="BB191" i="38" a="1"/>
  <c r="W215" i="38" a="1"/>
  <c r="AO117" i="38" a="1"/>
  <c r="L132" i="38" a="1"/>
  <c r="AE230" i="38" a="1"/>
  <c r="N88" i="38" a="1"/>
  <c r="AN167" i="38" a="1"/>
  <c r="AE127" i="38" a="1"/>
  <c r="Z111" i="38" a="1"/>
  <c r="V150" i="38" a="1"/>
  <c r="U159" i="38" a="1"/>
  <c r="AL397" i="38" a="1"/>
  <c r="D146" i="38" a="1"/>
  <c r="AH115" i="38" a="1"/>
  <c r="T241" i="38" a="1"/>
  <c r="AU191" i="38" a="1"/>
  <c r="M240" i="38" a="1"/>
  <c r="AB187" i="38" a="1"/>
  <c r="AJ184" i="38" a="1"/>
  <c r="Z206" i="38" a="1"/>
  <c r="AE170" i="38" a="1"/>
  <c r="AF250" i="38" a="1"/>
  <c r="AU214" i="38" a="1"/>
  <c r="AM189" i="38" a="1"/>
  <c r="AR187" i="38" a="1"/>
  <c r="Z170" i="38" a="1"/>
  <c r="AO129" i="38" a="1"/>
  <c r="V244" i="38" a="1"/>
  <c r="AV102" i="38" a="1"/>
  <c r="E170" i="38" a="1"/>
  <c r="AK177" i="38" a="1"/>
  <c r="AB106" i="38" a="1"/>
  <c r="AE256" i="38" a="1"/>
  <c r="AH90" i="38" a="1"/>
  <c r="AH204" i="38" a="1"/>
  <c r="Y75" i="38" a="1"/>
  <c r="P125" i="38" a="1"/>
  <c r="AU195" i="38" a="1"/>
  <c r="U184" i="38" a="1"/>
  <c r="D302" i="38" a="1"/>
  <c r="AS84" i="38" a="1"/>
  <c r="AN130" i="38" a="1"/>
  <c r="AE166" i="38" a="1"/>
  <c r="AA266" i="38" a="1"/>
  <c r="G104" i="38" a="1"/>
  <c r="AW134" i="38" a="1"/>
  <c r="AM262" i="38" a="1"/>
  <c r="AD133" i="38" a="1"/>
  <c r="AP208" i="38" a="1"/>
  <c r="F208" i="38" a="1"/>
  <c r="AN159" i="38" a="1"/>
  <c r="AL85" i="38" a="1"/>
  <c r="AU379" i="38" a="1"/>
  <c r="AB83" i="38" a="1"/>
  <c r="AJ147" i="38" a="1"/>
  <c r="AG215" i="38" a="1"/>
  <c r="Q135" i="38" a="1"/>
  <c r="K127" i="38" a="1"/>
  <c r="AJ120" i="38" a="1"/>
  <c r="AK215" i="38" a="1"/>
  <c r="AO161" i="38" a="1"/>
  <c r="AI201" i="38" a="1"/>
  <c r="AG78" i="38" a="1"/>
  <c r="AY273" i="38" a="1"/>
  <c r="BB270" i="38" a="1"/>
  <c r="G208" i="38" a="1"/>
  <c r="AS287" i="38" a="1"/>
  <c r="AS154" i="38" a="1"/>
  <c r="K76" i="38" a="1"/>
  <c r="W202" i="38" a="1"/>
  <c r="N164" i="38" a="1"/>
  <c r="J155" i="38" a="1"/>
  <c r="J156" i="38" a="1"/>
  <c r="AU210" i="38" a="1"/>
  <c r="BB79" i="38" a="1"/>
  <c r="AJ109" i="38" a="1"/>
  <c r="AJ255" i="38" a="1"/>
  <c r="AB285" i="38" a="1"/>
  <c r="BA111" i="38" a="1"/>
  <c r="AM213" i="38" a="1"/>
  <c r="AD120" i="38" a="1"/>
  <c r="AM144" i="38" a="1"/>
  <c r="V172" i="38" a="1"/>
  <c r="T173" i="38" a="1"/>
  <c r="AG189" i="38" a="1"/>
  <c r="BA85" i="38" a="1"/>
  <c r="W181" i="38" a="1"/>
  <c r="AV221" i="38" a="1"/>
  <c r="V200" i="38" a="1"/>
  <c r="L183" i="38" a="1"/>
  <c r="AB85" i="38" a="1"/>
  <c r="AW166" i="38" a="1"/>
  <c r="AD433" i="38" a="1"/>
  <c r="V350" i="38" a="1"/>
  <c r="X147" i="38" a="1"/>
  <c r="AN146" i="38" a="1"/>
  <c r="AV82" i="38" a="1"/>
  <c r="K183" i="38" a="1"/>
  <c r="AX84" i="38" a="1"/>
  <c r="Z102" i="38" a="1"/>
  <c r="AX133" i="38" a="1"/>
  <c r="AH153" i="38" a="1"/>
  <c r="AF90" i="38" a="1"/>
  <c r="AH190" i="38" a="1"/>
  <c r="X116" i="38" a="1"/>
  <c r="G123" i="38" a="1"/>
  <c r="Q118" i="38" a="1"/>
  <c r="H189" i="38" a="1"/>
  <c r="L80" i="38" a="1"/>
  <c r="AC231" i="38" a="1"/>
  <c r="AT230" i="38" a="1"/>
  <c r="M211" i="38" a="1"/>
  <c r="AK99" i="38" a="1"/>
  <c r="X236" i="38" a="1"/>
  <c r="AH172" i="38" a="1"/>
  <c r="I107" i="38" a="1"/>
  <c r="AY182" i="38" a="1"/>
  <c r="AS114" i="38" a="1"/>
  <c r="AM175" i="38" a="1"/>
  <c r="AI84" i="38" a="1"/>
  <c r="M117" i="38" a="1"/>
  <c r="X100" i="38" a="1"/>
  <c r="AY212" i="38" a="1"/>
  <c r="L169" i="38" a="1"/>
  <c r="BA114" i="38" a="1"/>
  <c r="AQ141" i="38" a="1"/>
  <c r="BB77" i="38" a="1"/>
  <c r="BB175" i="38" a="1"/>
  <c r="P162" i="38" a="1"/>
  <c r="AX169" i="38" a="1"/>
  <c r="Y132" i="38" a="1"/>
  <c r="K193" i="38" a="1"/>
  <c r="AN137" i="38" a="1"/>
  <c r="X232" i="38" a="1"/>
  <c r="AH128" i="38" a="1"/>
  <c r="AP236" i="38" a="1"/>
  <c r="AZ109" i="38" a="1"/>
  <c r="AZ180" i="38" a="1"/>
  <c r="AM230" i="38" a="1"/>
  <c r="W330" i="38" a="1"/>
  <c r="AJ148" i="38" a="1"/>
  <c r="D201" i="38" a="1"/>
  <c r="AV164" i="38" a="1"/>
  <c r="AD175" i="38" a="1"/>
  <c r="Q251" i="38" a="1"/>
  <c r="T159" i="38" a="1"/>
  <c r="J234" i="38" a="1"/>
  <c r="AH170" i="38" a="1"/>
  <c r="AX212" i="38" a="1"/>
  <c r="AH98" i="38" a="1"/>
  <c r="AO100" i="38" a="1"/>
  <c r="U241" i="38" a="1"/>
  <c r="W251" i="38" a="1"/>
  <c r="J147" i="38" a="1"/>
  <c r="AT138" i="38" a="1"/>
  <c r="AE86" i="38" a="1"/>
  <c r="AI122" i="38" a="1"/>
  <c r="E164" i="38" a="1"/>
  <c r="K263" i="38" a="1"/>
  <c r="AG81" i="38" a="1"/>
  <c r="I176" i="38" a="1"/>
  <c r="AX166" i="38" a="1"/>
  <c r="V89" i="38" a="1"/>
  <c r="O135" i="38" a="1"/>
  <c r="AP128" i="38" a="1"/>
  <c r="AS173" i="38" a="1"/>
  <c r="AN182" i="38" a="1"/>
  <c r="M75" i="38" a="1"/>
  <c r="AO240" i="38" a="1"/>
  <c r="AH125" i="38" a="1"/>
  <c r="AW81" i="38" a="1"/>
  <c r="AG83" i="38" a="1"/>
  <c r="I110" i="38" a="1"/>
  <c r="AN205" i="38" a="1"/>
  <c r="AX164" i="38" a="1"/>
  <c r="Z79" i="38" a="1"/>
  <c r="H96" i="38" a="1"/>
  <c r="L276" i="38" a="1"/>
  <c r="AJ193" i="38" a="1"/>
  <c r="Y243" i="38" a="1"/>
  <c r="Y192" i="38" a="1"/>
  <c r="T74" i="38" a="1"/>
  <c r="P105" i="38" a="1"/>
  <c r="H111" i="38" a="1"/>
  <c r="AU94" i="38" a="1"/>
  <c r="AC117" i="38" a="1"/>
  <c r="Y227" i="38" a="1"/>
  <c r="AP91" i="38" a="1"/>
  <c r="Y213" i="38" a="1"/>
  <c r="AP87" i="38" a="1"/>
  <c r="AP190" i="38" a="1"/>
  <c r="AK171" i="38" a="1"/>
  <c r="G217" i="38" a="1"/>
  <c r="T356" i="38" a="1"/>
  <c r="AM161" i="38" a="1"/>
  <c r="AU201" i="38" a="1"/>
  <c r="AG111" i="38" a="1"/>
  <c r="L116" i="38" a="1"/>
  <c r="AT333" i="38" a="1"/>
  <c r="T144" i="38" a="1"/>
  <c r="AZ156" i="38" a="1"/>
  <c r="AW160" i="38" a="1"/>
  <c r="AV140" i="38" a="1"/>
  <c r="AZ308" i="38" a="1"/>
  <c r="O77" i="38" a="1"/>
  <c r="AL77" i="38" a="1"/>
  <c r="J105" i="38" a="1"/>
  <c r="N113" i="38" a="1"/>
  <c r="V154" i="38" a="1"/>
  <c r="AZ107" i="38" a="1"/>
  <c r="K200" i="38" a="1"/>
  <c r="AS100" i="38" a="1"/>
  <c r="D80" i="38" a="1"/>
  <c r="AJ118" i="38" a="1"/>
  <c r="AA96" i="38" a="1"/>
  <c r="AB262" i="38" a="1"/>
  <c r="AA241" i="38" a="1"/>
  <c r="L259" i="38" a="1"/>
  <c r="J127" i="38" a="1"/>
  <c r="AL163" i="38" a="1"/>
  <c r="AN85" i="38" a="1"/>
  <c r="Y92" i="38" a="1"/>
  <c r="AH82" i="38" a="1"/>
  <c r="V125" i="38" a="1"/>
  <c r="G154" i="38" a="1"/>
  <c r="AJ137" i="38" a="1"/>
  <c r="M93" i="38" a="1"/>
  <c r="AR280" i="38" a="1"/>
  <c r="AD153" i="38" a="1"/>
  <c r="AR163" i="38" a="1"/>
  <c r="AL123" i="38" a="1"/>
  <c r="AB253" i="38" a="1"/>
  <c r="AY138" i="38" a="1"/>
  <c r="D204" i="38" a="1"/>
  <c r="L204" i="38" a="1"/>
  <c r="AU213" i="38" a="1"/>
  <c r="AP221" i="38" a="1"/>
  <c r="AB80" i="38" a="1"/>
  <c r="AE188" i="38" a="1"/>
  <c r="AN212" i="38" a="1"/>
  <c r="O303" i="38" a="1"/>
  <c r="AD233" i="38" a="1"/>
  <c r="AQ137" i="38" a="1"/>
  <c r="AS113" i="38" a="1"/>
  <c r="AF170" i="38" a="1"/>
  <c r="AX286" i="38" a="1"/>
  <c r="AU182" i="38" a="1"/>
  <c r="AP300" i="38" a="1"/>
  <c r="AZ300" i="38" a="1"/>
  <c r="G171" i="38" a="1"/>
  <c r="AA100" i="38" a="1"/>
  <c r="AQ154" i="38" a="1"/>
  <c r="AO145" i="38" a="1"/>
  <c r="AA268" i="38" a="1"/>
  <c r="Q104" i="38" a="1"/>
  <c r="AM114" i="38" a="1"/>
  <c r="AO124" i="38" a="1"/>
  <c r="K128" i="38" a="1"/>
  <c r="AB131" i="38" a="1"/>
  <c r="AW167" i="38" a="1"/>
  <c r="Q125" i="38" a="1"/>
  <c r="AH144" i="38" a="1"/>
  <c r="AB172" i="38" a="1"/>
  <c r="AZ230" i="38" a="1"/>
  <c r="E199" i="38" a="1"/>
  <c r="AB91" i="38" a="1"/>
  <c r="AN86" i="38" a="1"/>
  <c r="M174" i="38" a="1"/>
  <c r="AS175" i="38" a="1"/>
  <c r="F260" i="38" a="1"/>
  <c r="M150" i="38" a="1"/>
  <c r="BB136" i="38" a="1"/>
  <c r="K211" i="38" a="1"/>
  <c r="AQ186" i="38" a="1"/>
  <c r="Q76" i="38" a="1"/>
  <c r="AB141" i="38" a="1"/>
  <c r="E100" i="38" a="1"/>
  <c r="P178" i="38" a="1"/>
  <c r="AN308" i="38" a="1"/>
  <c r="AV194" i="38" a="1"/>
  <c r="AT89" i="38" a="1"/>
  <c r="H81" i="38" a="1"/>
  <c r="G105" i="38" a="1"/>
  <c r="AY258" i="38" a="1"/>
  <c r="I74" i="38" a="1"/>
  <c r="X169" i="38" a="1"/>
  <c r="AV195" i="38" a="1"/>
  <c r="M113" i="38" a="1"/>
  <c r="AL200" i="38" a="1"/>
  <c r="L97" i="38" a="1"/>
  <c r="J130" i="38" a="1"/>
  <c r="AN128" i="38" a="1"/>
  <c r="AL196" i="38" a="1"/>
  <c r="AY156" i="38" a="1"/>
  <c r="F144" i="38" a="1"/>
  <c r="AD128" i="38" a="1"/>
  <c r="AU115" i="38" a="1"/>
  <c r="AQ108" i="38" a="1"/>
  <c r="AD94" i="38" a="1"/>
  <c r="Q379" i="38" a="1"/>
  <c r="U359" i="38" a="1"/>
  <c r="U102" i="38" a="1"/>
  <c r="AS227" i="38" a="1"/>
  <c r="AZ211" i="38" a="1"/>
  <c r="AH174" i="38" a="1"/>
  <c r="AJ226" i="38" a="1"/>
  <c r="AM151" i="38" a="1"/>
  <c r="BB140" i="38" a="1"/>
  <c r="H160" i="38" a="1"/>
  <c r="Q166" i="38" a="1"/>
  <c r="Y97" i="38" a="1"/>
  <c r="D227" i="38" a="1"/>
  <c r="I239" i="38" a="1"/>
  <c r="AE154" i="38" a="1"/>
  <c r="N86" i="38" a="1"/>
  <c r="Q217" i="38" a="1"/>
  <c r="AH237" i="38" a="1"/>
  <c r="AI118" i="38" a="1"/>
  <c r="AL209" i="38" a="1"/>
  <c r="L101" i="38" a="1"/>
  <c r="U248" i="38" a="1"/>
  <c r="AE206" i="38" a="1"/>
  <c r="BB234" i="38" a="1"/>
  <c r="AZ138" i="38" a="1"/>
  <c r="AS119" i="38" a="1"/>
  <c r="AB205" i="38" a="1"/>
  <c r="AD180" i="38" a="1"/>
  <c r="I133" i="38" a="1"/>
  <c r="AF112" i="38" a="1"/>
  <c r="AE95" i="38" a="1"/>
  <c r="AY237" i="38" a="1"/>
  <c r="AA144" i="38" a="1"/>
  <c r="AF150" i="38" a="1"/>
  <c r="AH259" i="38" a="1"/>
  <c r="J246" i="38" a="1"/>
  <c r="AM83" i="38" a="1"/>
  <c r="L251" i="38" a="1"/>
  <c r="Z75" i="38" a="1"/>
  <c r="AW240" i="38" a="1"/>
  <c r="V267" i="38" a="1"/>
  <c r="AX129" i="38" a="1"/>
  <c r="T80" i="38" a="1"/>
  <c r="AX308" i="38" a="1"/>
  <c r="AF103" i="38" a="1"/>
  <c r="D175" i="38" a="1"/>
  <c r="AB202" i="38" a="1"/>
  <c r="AI162" i="38" a="1"/>
  <c r="Z215" i="38" a="1"/>
  <c r="AX170" i="38" a="1"/>
  <c r="X168" i="38" a="1"/>
  <c r="W238" i="38" a="1"/>
  <c r="AS235" i="38" a="1"/>
  <c r="W115" i="38" a="1"/>
  <c r="Z76" i="38" a="1"/>
  <c r="AR156" i="38" a="1"/>
  <c r="AN222" i="38" a="1"/>
  <c r="P159" i="38" a="1"/>
  <c r="Z109" i="38" a="1"/>
  <c r="H124" i="38" a="1"/>
  <c r="AM217" i="38" a="1"/>
  <c r="V156" i="38" a="1"/>
  <c r="Q171" i="38" a="1"/>
  <c r="J94" i="38" a="1"/>
  <c r="AC224" i="38" a="1"/>
  <c r="AP214" i="38" a="1"/>
  <c r="M164" i="38" a="1"/>
  <c r="H184" i="38" a="1"/>
  <c r="AY119" i="38" a="1"/>
  <c r="AV104" i="38" a="1"/>
  <c r="W234" i="38" a="1"/>
  <c r="AG129" i="38" a="1"/>
  <c r="AJ225" i="38" a="1"/>
  <c r="F148" i="38" a="1"/>
  <c r="AP85" i="38" a="1"/>
  <c r="AE97" i="38" a="1"/>
  <c r="AL129" i="38" a="1"/>
  <c r="AK169" i="38" a="1"/>
  <c r="AN298" i="38" a="1"/>
  <c r="AB210" i="38" a="1"/>
  <c r="AB183" i="38" a="1"/>
  <c r="P193" i="38" a="1"/>
  <c r="AD117" i="38" a="1"/>
  <c r="BB257" i="38" a="1"/>
  <c r="AH192" i="38" a="1"/>
  <c r="AR339" i="38" a="1"/>
  <c r="G97" i="38" a="1"/>
  <c r="AZ231" i="38" a="1"/>
  <c r="L166" i="38" a="1"/>
  <c r="AK181" i="38" a="1"/>
  <c r="BB76" i="38" a="1"/>
  <c r="AD239" i="38" a="1"/>
  <c r="AA158" i="38" a="1"/>
  <c r="U225" i="38" a="1"/>
  <c r="AA110" i="38" a="1"/>
  <c r="Q138" i="38" a="1"/>
  <c r="AF76" i="38" a="1"/>
  <c r="G248" i="38" a="1"/>
  <c r="AW355" i="38" a="1"/>
  <c r="BB288" i="38" a="1"/>
  <c r="N146" i="38" a="1"/>
  <c r="D118" i="38" a="1"/>
  <c r="BB262" i="38" a="1"/>
  <c r="W254" i="38" a="1"/>
  <c r="AR129" i="38" a="1"/>
  <c r="AP244" i="38" a="1"/>
  <c r="U98" i="38" a="1"/>
  <c r="AR96" i="38" a="1"/>
  <c r="U247" i="38" a="1"/>
  <c r="AK179" i="38" a="1"/>
  <c r="F93" i="38" a="1"/>
  <c r="Q211" i="38" a="1"/>
  <c r="T79" i="38" a="1"/>
  <c r="AK125" i="38" a="1"/>
  <c r="AA328" i="38" a="1"/>
  <c r="H113" i="38" a="1"/>
  <c r="BA209" i="38" a="1"/>
  <c r="AG115" i="38" a="1"/>
  <c r="AI95" i="38" a="1"/>
  <c r="D150" i="38" a="1"/>
  <c r="X124" i="38" a="1"/>
  <c r="U88" i="38" a="1"/>
  <c r="AH150" i="38" a="1"/>
  <c r="E92" i="38" a="1"/>
  <c r="M321" i="38" a="1"/>
  <c r="E172" i="38" a="1"/>
  <c r="N389" i="38" a="1"/>
  <c r="AP355" i="38" a="1"/>
  <c r="N184" i="38" a="1"/>
  <c r="AG168" i="38" a="1"/>
  <c r="Z216" i="38" a="1"/>
  <c r="AE179" i="38" a="1"/>
  <c r="AY248" i="38" a="1"/>
  <c r="H138" i="38" a="1"/>
  <c r="K170" i="38" a="1"/>
  <c r="K206" i="38" a="1"/>
  <c r="AH227" i="38" a="1"/>
  <c r="K101" i="38" a="1"/>
  <c r="M336" i="38" a="1"/>
  <c r="AT90" i="38" a="1"/>
  <c r="AH93" i="38" a="1"/>
  <c r="AN96" i="38" a="1"/>
  <c r="L165" i="38" a="1"/>
  <c r="G195" i="38" a="1"/>
  <c r="Y112" i="38" a="1"/>
  <c r="J107" i="38" a="1"/>
  <c r="H320" i="38" a="1"/>
  <c r="F147" i="38" a="1"/>
  <c r="AZ100" i="38" a="1"/>
  <c r="BA80" i="38" a="1"/>
  <c r="AU135" i="38" a="1"/>
  <c r="AV88" i="38" a="1"/>
  <c r="AW170" i="38" a="1"/>
  <c r="AW139" i="38" a="1"/>
  <c r="M107" i="38" a="1"/>
  <c r="AN328" i="38" a="1"/>
  <c r="AB211" i="38" a="1"/>
  <c r="Q225" i="38" a="1"/>
  <c r="AG123" i="38" a="1"/>
  <c r="AJ228" i="38" a="1"/>
  <c r="F149" i="38" a="1"/>
  <c r="AC171" i="38" a="1"/>
  <c r="T267" i="38" a="1"/>
  <c r="F225" i="38" a="1"/>
  <c r="AP104" i="38" a="1"/>
  <c r="AQ93" i="38" a="1"/>
  <c r="V164" i="38" a="1"/>
  <c r="AD179" i="38" a="1"/>
  <c r="BA224" i="38" a="1"/>
  <c r="N236" i="38" a="1"/>
  <c r="AY135" i="38" a="1"/>
  <c r="AO149" i="38" a="1"/>
  <c r="AP164" i="38" a="1"/>
  <c r="J305" i="38" a="1"/>
  <c r="AF148" i="38" a="1"/>
  <c r="M138" i="38" a="1"/>
  <c r="AP103" i="38" a="1"/>
  <c r="AO205" i="38" a="1"/>
  <c r="AI92" i="38" a="1"/>
  <c r="K207" i="38" a="1"/>
  <c r="AM115" i="38" a="1"/>
  <c r="AE189" i="38" a="1"/>
  <c r="AN186" i="38" a="1"/>
  <c r="AL126" i="38" a="1"/>
  <c r="AN210" i="38" a="1"/>
  <c r="AI106" i="38" a="1"/>
  <c r="M192" i="38" a="1"/>
  <c r="D75" i="38" a="1"/>
  <c r="T88" i="38" a="1"/>
  <c r="U124" i="38" a="1"/>
  <c r="AE94" i="38" a="1"/>
  <c r="G91" i="38" a="1"/>
  <c r="AE303" i="38" a="1"/>
  <c r="BA223" i="38" a="1"/>
  <c r="AV216" i="38" a="1"/>
  <c r="AF227" i="38" a="1"/>
  <c r="AO190" i="38" a="1"/>
  <c r="AS104" i="38" a="1"/>
  <c r="BB115" i="38" a="1"/>
  <c r="AQ94" i="38" a="1"/>
  <c r="AJ218" i="38" a="1"/>
  <c r="AO158" i="38" a="1"/>
  <c r="L129" i="38" a="1"/>
  <c r="AP153" i="38" a="1"/>
  <c r="AD127" i="38" a="1"/>
  <c r="AZ251" i="38" a="1"/>
  <c r="AS174" i="38" a="1"/>
  <c r="V220" i="38" a="1"/>
  <c r="AD152" i="38" a="1"/>
  <c r="AN93" i="38" a="1"/>
  <c r="AD90" i="38" a="1"/>
  <c r="AW82" i="38" a="1"/>
  <c r="AE101" i="38" a="1"/>
  <c r="V238" i="38" a="1"/>
  <c r="AU129" i="38" a="1"/>
  <c r="AC166" i="38" a="1"/>
  <c r="AJ245" i="38" a="1"/>
  <c r="AS143" i="38" a="1"/>
  <c r="Q105" i="38" a="1"/>
  <c r="AF120" i="38" a="1"/>
  <c r="AA160" i="38" a="1"/>
  <c r="H107" i="38" a="1"/>
  <c r="AM179" i="38" a="1"/>
  <c r="P96" i="38" a="1"/>
  <c r="AT185" i="38" a="1"/>
  <c r="AM176" i="38" a="1"/>
  <c r="M94" i="38" a="1"/>
  <c r="U137" i="38" a="1"/>
  <c r="AQ192" i="38" a="1"/>
  <c r="AH135" i="38" a="1"/>
  <c r="AA75" i="38" a="1"/>
  <c r="U211" i="38" a="1"/>
  <c r="AD126" i="38" a="1"/>
  <c r="Q144" i="38" a="1"/>
  <c r="G155" i="38" a="1"/>
  <c r="AS125" i="38" a="1"/>
  <c r="W119" i="38" a="1"/>
  <c r="AV226" i="38" a="1"/>
  <c r="AE123" i="38" a="1"/>
  <c r="AB254" i="38" a="1"/>
  <c r="AG105" i="38" a="1"/>
  <c r="AW184" i="38" a="1"/>
  <c r="H80" i="38" a="1"/>
  <c r="AH106" i="38" a="1"/>
  <c r="AX152" i="38" a="1"/>
  <c r="AI138" i="38" a="1"/>
  <c r="I84" i="38" a="1"/>
  <c r="AY129" i="38" a="1"/>
  <c r="F167" i="38" a="1"/>
  <c r="AI134" i="38" a="1"/>
  <c r="AG145" i="38" a="1"/>
  <c r="AO436" i="38" a="1"/>
  <c r="T215" i="38" a="1"/>
  <c r="AQ173" i="38" a="1"/>
  <c r="Z97" i="38" a="1"/>
  <c r="W160" i="38" a="1"/>
  <c r="H133" i="38" a="1"/>
  <c r="L263" i="38" a="1"/>
  <c r="AM106" i="38" a="1"/>
  <c r="AP231" i="38" a="1"/>
  <c r="G218" i="38" a="1"/>
  <c r="M118" i="38" a="1"/>
  <c r="V82" i="38" a="1"/>
  <c r="U75" i="38" a="1"/>
  <c r="AY163" i="38" a="1"/>
  <c r="O209" i="38" a="1"/>
  <c r="AJ192" i="38" a="1"/>
  <c r="AO212" i="38" a="1"/>
  <c r="AW177" i="38" a="1"/>
  <c r="AP111" i="38" a="1"/>
  <c r="AA229" i="38" a="1"/>
  <c r="P163" i="38" a="1"/>
  <c r="I157" i="38" a="1"/>
  <c r="AS230" i="38" a="1"/>
  <c r="AJ171" i="38" a="1"/>
  <c r="AG132" i="38" a="1"/>
  <c r="L185" i="38" a="1"/>
  <c r="AF210" i="38" a="1"/>
  <c r="AS211" i="38" a="1"/>
  <c r="AA98" i="38" a="1"/>
  <c r="Q127" i="38" a="1"/>
  <c r="I122" i="38" a="1"/>
  <c r="U314" i="38" a="1"/>
  <c r="E130" i="38" a="1"/>
  <c r="AS142" i="38" a="1"/>
  <c r="AD162" i="38" a="1"/>
  <c r="AC105" i="38" a="1"/>
  <c r="AU158" i="38" a="1"/>
  <c r="AI299" i="38" a="1"/>
  <c r="AK193" i="38" a="1"/>
  <c r="AC266" i="38" a="1"/>
  <c r="AI140" i="38" a="1"/>
  <c r="AV95" i="38" a="1"/>
  <c r="E154" i="38" a="1"/>
  <c r="AC129" i="38" a="1"/>
  <c r="L323" i="38" a="1"/>
  <c r="G119" i="38" a="1"/>
  <c r="F189" i="38" a="1"/>
  <c r="P75" i="38" a="1"/>
  <c r="AX161" i="38" a="1"/>
  <c r="AE250" i="38" a="1"/>
  <c r="J186" i="38" a="1"/>
  <c r="AN112" i="38" a="1"/>
  <c r="AR126" i="38" a="1"/>
  <c r="AC108" i="38" a="1"/>
  <c r="K241" i="38" a="1"/>
  <c r="AT133" i="38" a="1"/>
  <c r="AK109" i="38" a="1"/>
  <c r="AG301" i="38" a="1"/>
  <c r="AO215" i="38" a="1"/>
  <c r="M257" i="38" a="1"/>
  <c r="AF174" i="38" a="1"/>
  <c r="AJ149" i="38" a="1"/>
  <c r="K97" i="38" a="1"/>
  <c r="AA135" i="38" a="1"/>
  <c r="H167" i="38" a="1"/>
  <c r="N127" i="38" a="1"/>
  <c r="AQ225" i="38" a="1"/>
  <c r="AG297" i="38" a="1"/>
  <c r="H115" i="38" a="1"/>
  <c r="Y177" i="38" a="1"/>
  <c r="AG175" i="38" a="1"/>
  <c r="Z244" i="38" a="1"/>
  <c r="AH176" i="38" a="1"/>
  <c r="AC131" i="38" a="1"/>
  <c r="Q74" i="38" a="1"/>
  <c r="E198" i="38" a="1"/>
  <c r="N276" i="38" a="1"/>
  <c r="AD151" i="38" a="1"/>
  <c r="G175" i="38" a="1"/>
  <c r="AB193" i="38" a="1"/>
  <c r="AF87" i="38" a="1"/>
  <c r="D99" i="38" a="1"/>
  <c r="Z88" i="38" a="1"/>
  <c r="X129" i="38" a="1"/>
  <c r="I78" i="38" a="1"/>
  <c r="AA248" i="38" a="1"/>
  <c r="BB158" i="38" a="1"/>
  <c r="AT301" i="38" a="1"/>
  <c r="AQ262" i="38" a="1"/>
  <c r="U207" i="38" a="1"/>
  <c r="U121" i="38" a="1"/>
  <c r="AR99" i="38" a="1"/>
  <c r="AC139" i="38" a="1"/>
  <c r="AC272" i="38" a="1"/>
  <c r="H174" i="38" a="1"/>
  <c r="M209" i="38" a="1"/>
  <c r="AB225" i="38" a="1"/>
  <c r="AP173" i="38" a="1"/>
  <c r="AB163" i="38" a="1"/>
  <c r="AQ204" i="38" a="1"/>
  <c r="AE151" i="38" a="1"/>
  <c r="AV127" i="38" a="1"/>
  <c r="X216" i="38" a="1"/>
  <c r="AW155" i="38" a="1"/>
  <c r="U252" i="38" a="1"/>
  <c r="AU100" i="38" a="1"/>
  <c r="AI232" i="38" a="1"/>
  <c r="AN358" i="38" a="1"/>
  <c r="W159" i="38" a="1"/>
  <c r="AF133" i="38" a="1"/>
  <c r="AH285" i="38" a="1"/>
  <c r="AL154" i="38" a="1"/>
  <c r="AP107" i="38" a="1"/>
  <c r="AR85" i="38" a="1"/>
  <c r="AH162" i="38" a="1"/>
  <c r="AB176" i="38" a="1"/>
  <c r="H135" i="38" a="1"/>
  <c r="N172" i="38" a="1"/>
  <c r="P253" i="38" a="1"/>
  <c r="AF201" i="38" a="1"/>
  <c r="AZ199" i="38" a="1"/>
  <c r="O156" i="38" a="1"/>
  <c r="AG137" i="38" a="1"/>
  <c r="AK239" i="38" a="1"/>
  <c r="J159" i="38" a="1"/>
  <c r="AG149" i="38" a="1"/>
  <c r="V158" i="38" a="1"/>
  <c r="P107" i="38" a="1"/>
  <c r="AS291" i="38" a="1"/>
  <c r="AP176" i="38" a="1"/>
  <c r="AE96" i="38" a="1"/>
  <c r="D96" i="38" a="1"/>
  <c r="AL94" i="38" a="1"/>
  <c r="U165" i="38" a="1"/>
  <c r="AW216" i="38" a="1"/>
  <c r="AV227" i="38" a="1"/>
  <c r="AM276" i="38" a="1"/>
  <c r="AP228" i="38" a="1"/>
  <c r="AI332" i="38" a="1"/>
  <c r="AI237" i="38" a="1"/>
  <c r="AM186" i="38" a="1"/>
  <c r="BA179" i="38" a="1"/>
  <c r="AH79" i="38" a="1"/>
  <c r="BA196" i="38" a="1"/>
  <c r="AQ187" i="38" a="1"/>
  <c r="AW169" i="38" a="1"/>
  <c r="AB243" i="38" a="1"/>
  <c r="BB89" i="38" a="1"/>
  <c r="AU302" i="38" a="1"/>
  <c r="AC312" i="38" a="1"/>
  <c r="Z112" i="38" a="1"/>
  <c r="P226" i="38" a="1"/>
  <c r="AS134" i="38" a="1"/>
  <c r="AX217" i="38" a="1"/>
  <c r="AH298" i="38" a="1"/>
  <c r="AT166" i="38" a="1"/>
  <c r="AY85" i="38" a="1"/>
  <c r="M327" i="38" a="1"/>
  <c r="F111" i="38" a="1"/>
  <c r="AR257" i="38" a="1"/>
  <c r="AG231" i="38" a="1"/>
  <c r="Y267" i="38" a="1"/>
  <c r="H154" i="38" a="1"/>
  <c r="Y309" i="38" a="1"/>
  <c r="BA150" i="38" a="1"/>
  <c r="AY327" i="38" a="1"/>
  <c r="AE254" i="38" a="1"/>
  <c r="AF316" i="38" a="1"/>
  <c r="AG275" i="38" a="1"/>
  <c r="BA315" i="38" a="1"/>
  <c r="AQ365" i="38" a="1"/>
  <c r="O121" i="38" a="1"/>
  <c r="AX190" i="38" a="1"/>
  <c r="AD199" i="38" a="1"/>
  <c r="AZ218" i="38" a="1"/>
  <c r="L269" i="38" a="1"/>
  <c r="L131" i="38" a="1"/>
  <c r="AG233" i="38" a="1"/>
  <c r="O152" i="38" a="1"/>
  <c r="J150" i="38" a="1"/>
  <c r="I257" i="38" a="1"/>
  <c r="BA173" i="38" a="1"/>
  <c r="E88" i="38" a="1"/>
  <c r="I193" i="38" a="1"/>
  <c r="M148" i="38" a="1"/>
  <c r="H286" i="38" a="1"/>
  <c r="J122" i="38" a="1"/>
  <c r="AE229" i="38" a="1"/>
  <c r="N111" i="38" a="1"/>
  <c r="H143" i="38" a="1"/>
  <c r="Z162" i="38" a="1"/>
  <c r="AT251" i="38" a="1"/>
  <c r="W145" i="38" a="1"/>
  <c r="AX270" i="38" a="1"/>
  <c r="BB114" i="38" a="1"/>
  <c r="G194" i="38" a="1"/>
  <c r="AM180" i="38" a="1"/>
  <c r="L274" i="38" a="1"/>
  <c r="AE196" i="38" a="1"/>
  <c r="X103" i="38" a="1"/>
  <c r="J151" i="38" a="1"/>
  <c r="AI223" i="38" a="1"/>
  <c r="U295" i="38" a="1"/>
  <c r="AY167" i="38" a="1"/>
  <c r="AF274" i="38" a="1"/>
  <c r="H145" i="38" a="1"/>
  <c r="AS139" i="38" a="1"/>
  <c r="AP76" i="38" a="1"/>
  <c r="AL92" i="38" a="1"/>
  <c r="BB221" i="38" a="1"/>
  <c r="H242" i="38" a="1"/>
  <c r="Y168" i="38" a="1"/>
  <c r="P269" i="38" a="1"/>
  <c r="E288" i="38" a="1"/>
  <c r="AC100" i="38" a="1"/>
  <c r="AT233" i="38" a="1"/>
  <c r="AG208" i="38" a="1"/>
  <c r="AY284" i="38" a="1"/>
  <c r="W141" i="38" a="1"/>
  <c r="AJ290" i="38" a="1"/>
  <c r="L248" i="38" a="1"/>
  <c r="AX155" i="38" a="1"/>
  <c r="AU209" i="38" a="1"/>
  <c r="AQ208" i="38" a="1"/>
  <c r="Y158" i="38" a="1"/>
  <c r="AO176" i="38" a="1"/>
  <c r="AG136" i="38" a="1"/>
  <c r="AC244" i="38" a="1"/>
  <c r="Y145" i="38" a="1"/>
  <c r="AE278" i="38" a="1"/>
  <c r="BB209" i="38" a="1"/>
  <c r="AQ76" i="38" a="1"/>
  <c r="AH132" i="38" a="1"/>
  <c r="Y271" i="38" a="1"/>
  <c r="AG80" i="38" a="1"/>
  <c r="AS126" i="38" a="1"/>
  <c r="AS257" i="38" a="1"/>
  <c r="AD340" i="38" a="1"/>
  <c r="T96" i="38" a="1"/>
  <c r="K291" i="38" a="1"/>
  <c r="AK240" i="38" a="1"/>
  <c r="F140" i="38" a="1"/>
  <c r="W169" i="38" a="1"/>
  <c r="AB311" i="38" a="1"/>
  <c r="T134" i="38" a="1"/>
  <c r="Z123" i="38" a="1"/>
  <c r="M291" i="38" a="1"/>
  <c r="AY337" i="38" a="1"/>
  <c r="AR133" i="38" a="1"/>
  <c r="AO92" i="38" a="1"/>
  <c r="AD353" i="38" a="1"/>
  <c r="T272" i="38" a="1"/>
  <c r="BB80" i="38" a="1"/>
  <c r="AZ305" i="38" a="1"/>
  <c r="Y77" i="38" a="1"/>
  <c r="AB124" i="38" a="1"/>
  <c r="E129" i="38" a="1"/>
  <c r="N258" i="38" a="1"/>
  <c r="G202" i="38" a="1"/>
  <c r="Z144" i="38" a="1"/>
  <c r="AM162" i="38" a="1"/>
  <c r="AB320" i="38" a="1"/>
  <c r="Q82" i="38" a="1"/>
  <c r="L114" i="38" a="1"/>
  <c r="I247" i="38" a="1"/>
  <c r="D199" i="38" a="1"/>
  <c r="AT248" i="38" a="1"/>
  <c r="W123" i="38" a="1"/>
  <c r="O175" i="38" a="1"/>
  <c r="V128" i="38" a="1"/>
  <c r="AP113" i="38" a="1"/>
  <c r="BA188" i="38" a="1"/>
  <c r="W195" i="38" a="1"/>
  <c r="AY242" i="38" a="1"/>
  <c r="AJ130" i="38" a="1"/>
  <c r="AS221" i="38" a="1"/>
  <c r="X241" i="38" a="1"/>
  <c r="G161" i="38" a="1"/>
  <c r="AZ192" i="38" a="1"/>
  <c r="O173" i="38" a="1"/>
  <c r="AJ191" i="38" a="1"/>
  <c r="AV238" i="38" a="1"/>
  <c r="AD365" i="38" a="1"/>
  <c r="D158" i="38" a="1"/>
  <c r="AK217" i="38" a="1"/>
  <c r="P231" i="38" a="1"/>
  <c r="X112" i="38" a="1"/>
  <c r="N94" i="38" a="1"/>
  <c r="AJ113" i="38" a="1"/>
  <c r="Y200" i="38" a="1"/>
  <c r="Q84" i="38" a="1"/>
  <c r="Y121" i="38" a="1"/>
  <c r="AR155" i="38" a="1"/>
  <c r="AT190" i="38" a="1"/>
  <c r="BA246" i="38" a="1"/>
  <c r="AU75" i="38" a="1"/>
  <c r="AA111" i="38" a="1"/>
  <c r="AN111" i="38" a="1"/>
  <c r="L154" i="38" a="1"/>
  <c r="F238" i="38" a="1"/>
  <c r="W241" i="38" a="1"/>
  <c r="W193" i="38" a="1"/>
  <c r="AB227" i="38" a="1"/>
  <c r="N135" i="38" a="1"/>
  <c r="AM86" i="38" a="1"/>
  <c r="AJ347" i="38" a="1"/>
  <c r="AH314" i="38" a="1"/>
  <c r="AY89" i="38" a="1"/>
  <c r="N197" i="38" a="1"/>
  <c r="E226" i="38" a="1"/>
  <c r="Y86" i="38" a="1"/>
  <c r="M227" i="38" a="1"/>
  <c r="J153" i="38" a="1"/>
  <c r="K331" i="38" a="1"/>
  <c r="AS156" i="38" a="1"/>
  <c r="H250" i="38" a="1"/>
  <c r="AV259" i="38" a="1"/>
  <c r="H295" i="38" a="1"/>
  <c r="U110" i="38" a="1"/>
  <c r="AK162" i="38" a="1"/>
  <c r="AL162" i="38" a="1"/>
  <c r="I131" i="38" a="1"/>
  <c r="I179" i="38" a="1"/>
  <c r="AH155" i="38" a="1"/>
  <c r="BB253" i="38" a="1"/>
  <c r="AK296" i="38" a="1"/>
  <c r="AM272" i="38" a="1"/>
  <c r="AR162" i="38" a="1"/>
  <c r="Y107" i="38" a="1"/>
  <c r="AC118" i="38" a="1"/>
  <c r="AZ74" i="38" a="1"/>
  <c r="O161" i="38" a="1"/>
  <c r="F125" i="38" a="1"/>
  <c r="AV97" i="38" a="1"/>
  <c r="AX111" i="38" a="1"/>
  <c r="AM99" i="38" a="1"/>
  <c r="U148" i="38" a="1"/>
  <c r="Y266" i="38" a="1"/>
  <c r="AP143" i="38" a="1"/>
  <c r="AT320" i="38" a="1"/>
  <c r="D167" i="38" a="1"/>
  <c r="AM105" i="38" a="1"/>
  <c r="AA195" i="38" a="1"/>
  <c r="D81" i="38" a="1"/>
  <c r="G115" i="38" a="1"/>
  <c r="I168" i="38" a="1"/>
  <c r="BA192" i="38" a="1"/>
  <c r="AQ338" i="38" a="1"/>
  <c r="Q317" i="38" a="1"/>
  <c r="P320" i="38" a="1"/>
  <c r="I207" i="38" a="1"/>
  <c r="V313" i="38" a="1"/>
  <c r="I154" i="38" a="1"/>
  <c r="T146" i="38" a="1"/>
  <c r="U285" i="38" a="1"/>
  <c r="AM87" i="38" a="1"/>
  <c r="H103" i="38" a="1"/>
  <c r="I151" i="38" a="1"/>
  <c r="AO140" i="38" a="1"/>
  <c r="P116" i="38" a="1"/>
  <c r="AQ194" i="38" a="1"/>
  <c r="BA249" i="38" a="1"/>
  <c r="AM256" i="38" a="1"/>
  <c r="AD137" i="38" a="1"/>
  <c r="J230" i="38" a="1"/>
  <c r="E230" i="38" a="1"/>
  <c r="AQ101" i="38" a="1"/>
  <c r="AR123" i="38" a="1"/>
  <c r="AN347" i="38" a="1"/>
  <c r="L244" i="38" a="1"/>
  <c r="U142" i="38" a="1"/>
  <c r="AY259" i="38" a="1"/>
  <c r="H206" i="38" a="1"/>
  <c r="V250" i="38" a="1"/>
  <c r="AT339" i="38" a="1"/>
  <c r="F97" i="38" a="1"/>
  <c r="AP223" i="38" a="1"/>
  <c r="N119" i="38" a="1"/>
  <c r="I241" i="38" a="1"/>
  <c r="AQ165" i="38" a="1"/>
  <c r="AM234" i="38" a="1"/>
  <c r="I97" i="38" a="1"/>
  <c r="M247" i="38" a="1"/>
  <c r="H269" i="38" a="1"/>
  <c r="F232" i="38" a="1"/>
  <c r="M160" i="38" a="1"/>
  <c r="BB249" i="38" a="1"/>
  <c r="AZ152" i="38" a="1"/>
  <c r="AS299" i="38" a="1"/>
  <c r="G206" i="38" a="1"/>
  <c r="AG87" i="38" a="1"/>
  <c r="AP75" i="38" a="1"/>
  <c r="U93" i="38" a="1"/>
  <c r="I165" i="38" a="1"/>
  <c r="G227" i="38" a="1"/>
  <c r="AF252" i="38" a="1"/>
  <c r="Y313" i="38" a="1"/>
  <c r="N200" i="38" a="1"/>
  <c r="D198" i="38" a="1"/>
  <c r="G285" i="38" a="1"/>
  <c r="X234" i="38" a="1"/>
  <c r="AL339" i="38" a="1"/>
  <c r="AX196" i="38" a="1"/>
  <c r="AH208" i="38" a="1"/>
  <c r="AM169" i="38" a="1"/>
  <c r="AN352" i="38" a="1"/>
  <c r="E159" i="38" a="1"/>
  <c r="AX178" i="38" a="1"/>
  <c r="AD155" i="38" a="1"/>
  <c r="G242" i="38" a="1"/>
  <c r="AM235" i="38" a="1"/>
  <c r="AP155" i="38" a="1"/>
  <c r="AV273" i="38" a="1"/>
  <c r="AP167" i="38" a="1"/>
  <c r="T217" i="38" a="1"/>
  <c r="G77" i="38" a="1"/>
  <c r="M172" i="38" a="1"/>
  <c r="AQ287" i="38" a="1"/>
  <c r="AZ331" i="38" a="1"/>
  <c r="AI152" i="38" a="1"/>
  <c r="AC308" i="38" a="1"/>
  <c r="N256" i="38" a="1"/>
  <c r="AJ85" i="38" a="1"/>
  <c r="AD237" i="38" a="1"/>
  <c r="AV89" i="38" a="1"/>
  <c r="AU206" i="38" a="1"/>
  <c r="AV171" i="38" a="1"/>
  <c r="G188" i="38" a="1"/>
  <c r="N120" i="38" a="1"/>
  <c r="AS202" i="38" a="1"/>
  <c r="V232" i="38" a="1"/>
  <c r="J264" i="38" a="1"/>
  <c r="AH89" i="38" a="1"/>
  <c r="F221" i="38" a="1"/>
  <c r="AS170" i="38" a="1"/>
  <c r="AR86" i="38" a="1"/>
  <c r="AG174" i="38" a="1"/>
  <c r="AH430" i="38" a="1"/>
  <c r="F230" i="38" a="1"/>
  <c r="Z92" i="38" a="1"/>
  <c r="AB272" i="38" a="1"/>
  <c r="K364" i="38" a="1"/>
  <c r="V124" i="38" a="1"/>
  <c r="D145" i="38" a="1"/>
  <c r="F316" i="38" a="1"/>
  <c r="D311" i="38" a="1"/>
  <c r="AU99" i="38" a="1"/>
  <c r="BA225" i="38" a="1"/>
  <c r="AA230" i="38" a="1"/>
  <c r="BA88" i="38" a="1"/>
  <c r="T177" i="38" a="1"/>
  <c r="F265" i="38" a="1"/>
  <c r="AT180" i="38" a="1"/>
  <c r="AZ470" i="38" a="1"/>
  <c r="G99" i="38" a="1"/>
  <c r="F235" i="38" a="1"/>
  <c r="T143" i="38" a="1"/>
  <c r="AC191" i="38" a="1"/>
  <c r="BB100" i="38" a="1"/>
  <c r="AG195" i="38" a="1"/>
  <c r="G295" i="38" a="1"/>
  <c r="G146" i="38" a="1"/>
  <c r="AV235" i="38" a="1"/>
  <c r="AI331" i="38" a="1"/>
  <c r="AW252" i="38" a="1"/>
  <c r="AL213" i="38" a="1"/>
  <c r="F270" i="38" a="1"/>
  <c r="AJ236" i="38" a="1"/>
  <c r="AY137" i="38" a="1"/>
  <c r="AJ126" i="38" a="1"/>
  <c r="V92" i="38" a="1"/>
  <c r="M177" i="38" a="1"/>
  <c r="AE148" i="38" a="1"/>
  <c r="AL308" i="38" a="1"/>
  <c r="F257" i="38" a="1"/>
  <c r="AW336" i="38" a="1"/>
  <c r="AF211" i="38" a="1"/>
  <c r="AA371" i="38" a="1"/>
  <c r="AW253" i="38" a="1"/>
  <c r="W79" i="38" a="1"/>
  <c r="AY77" i="38" a="1"/>
  <c r="AK189" i="38" a="1"/>
  <c r="AW126" i="38" a="1"/>
  <c r="AQ201" i="38" a="1"/>
  <c r="O97" i="38" a="1"/>
  <c r="AN166" i="38" a="1"/>
  <c r="P235" i="38" a="1"/>
  <c r="E241" i="38" a="1"/>
  <c r="H129" i="38" a="1"/>
  <c r="AX191" i="38" a="1"/>
  <c r="AL325" i="38" a="1"/>
  <c r="P111" i="38" a="1"/>
  <c r="BA201" i="38" a="1"/>
  <c r="AO83" i="38" a="1"/>
  <c r="M130" i="38" a="1"/>
  <c r="AN189" i="38" a="1"/>
  <c r="Z166" i="38" a="1"/>
  <c r="AQ149" i="38" a="1"/>
  <c r="AW132" i="38" a="1"/>
  <c r="AQ136" i="38" a="1"/>
  <c r="I209" i="38" a="1"/>
  <c r="K191" i="38" a="1"/>
  <c r="AE331" i="38" a="1"/>
  <c r="D280" i="38" a="1"/>
  <c r="AD82" i="38" a="1"/>
  <c r="W146" i="38" a="1"/>
  <c r="AC325" i="38" a="1"/>
  <c r="V215" i="38" a="1"/>
  <c r="H267" i="38" a="1"/>
  <c r="AL144" i="38" a="1"/>
  <c r="I92" i="38" a="1"/>
  <c r="AU98" i="38" a="1"/>
  <c r="AY283" i="38" a="1"/>
  <c r="AQ174" i="38" a="1"/>
  <c r="AQ164" i="38" a="1"/>
  <c r="AD107" i="38" a="1"/>
  <c r="AK201" i="38" a="1"/>
  <c r="AN263" i="38" a="1"/>
  <c r="E141" i="38" a="1"/>
  <c r="Y176" i="38" a="1"/>
  <c r="M233" i="38" a="1"/>
  <c r="AH205" i="38" a="1"/>
  <c r="AU392" i="38" a="1"/>
  <c r="AC202" i="38" a="1"/>
  <c r="AA150" i="38" a="1"/>
  <c r="G213" i="38" a="1"/>
  <c r="AA262" i="38" a="1"/>
  <c r="L192" i="38" a="1"/>
  <c r="M254" i="38" a="1"/>
  <c r="AU124" i="38" a="1"/>
  <c r="I200" i="38" a="1"/>
  <c r="AV272" i="38" a="1"/>
  <c r="AD187" i="38" a="1"/>
  <c r="W281" i="38" a="1"/>
  <c r="BB252" i="38" a="1"/>
  <c r="U279" i="38" a="1"/>
  <c r="BB182" i="38" a="1"/>
  <c r="AS255" i="38" a="1"/>
  <c r="AE210" i="38" a="1"/>
  <c r="AK301" i="38" a="1"/>
  <c r="AE202" i="38" a="1"/>
  <c r="K199" i="38" a="1"/>
  <c r="Q338" i="38" a="1"/>
  <c r="AD212" i="38" a="1"/>
  <c r="E143" i="38" a="1"/>
  <c r="AG148" i="38" a="1"/>
  <c r="AZ163" i="38" a="1"/>
  <c r="AF239" i="38" a="1"/>
  <c r="BA312" i="38" a="1"/>
  <c r="AX153" i="38" a="1"/>
  <c r="V246" i="38" a="1"/>
  <c r="AW83" i="38" a="1"/>
  <c r="T228" i="38" a="1"/>
  <c r="AM183" i="38" a="1"/>
  <c r="Y172" i="38" a="1"/>
  <c r="U173" i="38" a="1"/>
  <c r="AB161" i="38" a="1"/>
  <c r="AE121" i="38" a="1"/>
  <c r="AV211" i="38" a="1"/>
  <c r="AM101" i="38" a="1"/>
  <c r="T168" i="38" a="1"/>
  <c r="AK110" i="38" a="1"/>
  <c r="AQ115" i="38" a="1"/>
  <c r="AW248" i="38" a="1"/>
  <c r="AY176" i="38" a="1"/>
  <c r="G233" i="38" a="1"/>
  <c r="O171" i="38" a="1"/>
  <c r="D380" i="38" a="1"/>
  <c r="AI145" i="38" a="1"/>
  <c r="AY112" i="38" a="1"/>
  <c r="V194" i="38" a="1"/>
  <c r="AV174" i="38" a="1"/>
  <c r="H236" i="38" a="1"/>
  <c r="AC227" i="38" a="1"/>
  <c r="AB154" i="38" a="1"/>
  <c r="AI129" i="38" a="1"/>
  <c r="X82" i="38" a="1"/>
  <c r="AT189" i="38" a="1"/>
  <c r="W143" i="38" a="1"/>
  <c r="X88" i="38" a="1"/>
  <c r="AF169" i="38" a="1"/>
  <c r="X253" i="38" a="1"/>
  <c r="D200" i="38" a="1"/>
  <c r="M237" i="38" a="1"/>
  <c r="W233" i="38" a="1"/>
  <c r="E242" i="38" a="1"/>
  <c r="G109" i="38" a="1"/>
  <c r="AV84" i="38" a="1"/>
  <c r="AI227" i="38" a="1"/>
  <c r="L108" i="38" a="1"/>
  <c r="AT216" i="38" a="1"/>
  <c r="H78" i="38" a="1"/>
  <c r="AL153" i="38" a="1"/>
  <c r="K91" i="38" a="1"/>
  <c r="E190" i="38" a="1"/>
  <c r="AP100" i="38" a="1"/>
  <c r="I174" i="38" a="1"/>
  <c r="D159" i="38" a="1"/>
  <c r="AR100" i="38" a="1"/>
  <c r="AQ344" i="38" a="1"/>
  <c r="AZ235" i="38" a="1"/>
  <c r="AK378" i="38" a="1"/>
  <c r="AC174" i="38" a="1"/>
  <c r="AK114" i="38" a="1"/>
  <c r="AM329" i="38" a="1"/>
  <c r="L89" i="38" a="1"/>
  <c r="AO184" i="38" a="1"/>
  <c r="K391" i="38" a="1"/>
  <c r="Q220" i="38" a="1"/>
  <c r="Q172" i="38" a="1"/>
  <c r="AD105" i="38" a="1"/>
  <c r="M197" i="38" a="1"/>
  <c r="K110" i="38" a="1"/>
  <c r="AR208" i="38" a="1"/>
  <c r="T112" i="38" a="1"/>
  <c r="AY198" i="38" a="1"/>
  <c r="L255" i="38" a="1"/>
  <c r="AG181" i="38" a="1"/>
  <c r="L174" i="38" a="1"/>
  <c r="AT135" i="38" a="1"/>
  <c r="AJ269" i="38" a="1"/>
  <c r="AS117" i="38" a="1"/>
  <c r="AJ208" i="38" a="1"/>
  <c r="AD123" i="38" a="1"/>
  <c r="AQ118" i="38" a="1"/>
  <c r="AE89" i="38" a="1"/>
  <c r="AN365" i="38" a="1"/>
  <c r="Y340" i="38" a="1"/>
  <c r="AL166" i="38" a="1"/>
  <c r="AL401" i="38" a="1"/>
  <c r="M200" i="38" a="1"/>
  <c r="AC192" i="38" a="1"/>
  <c r="AE82" i="38" a="1"/>
  <c r="AV239" i="38" a="1"/>
  <c r="AE118" i="38" a="1"/>
  <c r="AW162" i="38" a="1"/>
  <c r="AI173" i="38" a="1"/>
  <c r="F79" i="38" a="1"/>
  <c r="AG171" i="38" a="1"/>
  <c r="AX103" i="38" a="1"/>
  <c r="E192" i="38" a="1"/>
  <c r="AT140" i="38" a="1"/>
  <c r="AJ217" i="38" a="1"/>
  <c r="AJ99" i="38" a="1"/>
  <c r="AC138" i="38" a="1"/>
  <c r="AG118" i="38" a="1"/>
  <c r="G159" i="38" a="1"/>
  <c r="AH185" i="38" a="1"/>
  <c r="AE181" i="38" a="1"/>
  <c r="Y320" i="38" a="1"/>
  <c r="AA166" i="38" a="1"/>
  <c r="H200" i="38" a="1"/>
  <c r="AC212" i="38" a="1"/>
  <c r="AQ96" i="38" a="1"/>
  <c r="AQ95" i="38" a="1"/>
  <c r="M79" i="38" a="1"/>
  <c r="AJ194" i="38" a="1"/>
  <c r="L112" i="38" a="1"/>
  <c r="K260" i="38" a="1"/>
  <c r="V333" i="38" a="1"/>
  <c r="AS231" i="38" a="1"/>
  <c r="D250" i="38" a="1"/>
  <c r="AL228" i="38" a="1"/>
  <c r="AE105" i="38" a="1"/>
  <c r="O260" i="38" a="1"/>
  <c r="AE158" i="38" a="1"/>
  <c r="AK80" i="38" a="1"/>
  <c r="AT165" i="38" a="1"/>
  <c r="BA117" i="38" a="1"/>
  <c r="AF189" i="38" a="1"/>
  <c r="AW324" i="38" a="1"/>
  <c r="P200" i="38" a="1"/>
  <c r="X182" i="38" a="1"/>
  <c r="AL84" i="38" a="1"/>
  <c r="AE219" i="38" a="1"/>
  <c r="AD234" i="38" a="1"/>
  <c r="AC282" i="38" a="1"/>
  <c r="AQ131" i="38" a="1"/>
  <c r="AN226" i="38" a="1"/>
  <c r="T117" i="38" a="1"/>
  <c r="Y302" i="38" a="1"/>
  <c r="H210" i="38" a="1"/>
  <c r="AT237" i="38" a="1"/>
  <c r="D171" i="38" a="1"/>
  <c r="BA131" i="38" a="1"/>
  <c r="F296" i="38" a="1"/>
  <c r="H451" i="38" a="1"/>
  <c r="AG138" i="38" a="1"/>
  <c r="K198" i="38" a="1"/>
  <c r="G127" i="38" a="1"/>
  <c r="J120" i="38" a="1"/>
  <c r="L103" i="38" a="1"/>
  <c r="Q149" i="38" a="1"/>
  <c r="U158" i="38" a="1"/>
  <c r="AV222" i="38" a="1"/>
  <c r="M215" i="38" a="1"/>
  <c r="AF241" i="38" a="1"/>
  <c r="AF213" i="38" a="1"/>
  <c r="AI131" i="38" a="1"/>
  <c r="BA183" i="38" a="1"/>
  <c r="D303" i="38" a="1"/>
  <c r="X244" i="38" a="1"/>
  <c r="AF234" i="38" a="1"/>
  <c r="AR290" i="38" a="1"/>
  <c r="AP246" i="38" a="1"/>
  <c r="AN179" i="38" a="1"/>
  <c r="H245" i="38" a="1"/>
  <c r="AT244" i="38" a="1"/>
  <c r="AD170" i="38" a="1"/>
  <c r="AI156" i="38" a="1"/>
  <c r="H253" i="38" a="1"/>
  <c r="O312" i="38" a="1"/>
  <c r="L257" i="38" a="1"/>
  <c r="I160" i="38" a="1"/>
  <c r="E243" i="38" a="1"/>
  <c r="AB153" i="38" a="1"/>
  <c r="AP239" i="38" a="1"/>
  <c r="AX302" i="38" a="1"/>
  <c r="W198" i="38" a="1"/>
  <c r="AQ302" i="38" a="1"/>
  <c r="AT188" i="38" a="1"/>
  <c r="I226" i="38" a="1"/>
  <c r="AP156" i="38" a="1"/>
  <c r="AG110" i="38" a="1"/>
  <c r="AW212" i="38" a="1"/>
  <c r="U151" i="38" a="1"/>
  <c r="I146" i="38" a="1"/>
  <c r="O337" i="38" a="1"/>
  <c r="Y115" i="38" a="1"/>
  <c r="AC89" i="38" a="1"/>
  <c r="AD282" i="38" a="1"/>
  <c r="AZ165" i="38" a="1"/>
  <c r="AC135" i="38" a="1"/>
  <c r="AB221" i="38" a="1"/>
  <c r="AQ87" i="38" a="1"/>
  <c r="G184" i="38" a="1"/>
  <c r="O244" i="38" a="1"/>
  <c r="F198" i="38" a="1"/>
  <c r="AE197" i="38" a="1"/>
  <c r="AG75" i="38" a="1"/>
  <c r="AN122" i="38" a="1"/>
  <c r="BA120" i="38" a="1"/>
  <c r="J157" i="38" a="1"/>
  <c r="K142" i="38" a="1"/>
  <c r="AI179" i="38" a="1"/>
  <c r="AG192" i="38" a="1"/>
  <c r="AE138" i="38" a="1"/>
  <c r="T104" i="38" a="1"/>
  <c r="Z85" i="38" a="1"/>
  <c r="AA101" i="38" a="1"/>
  <c r="J222" i="38" a="1"/>
  <c r="U177" i="38" a="1"/>
  <c r="D251" i="38" a="1"/>
  <c r="AL219" i="38" a="1"/>
  <c r="F307" i="38" a="1"/>
  <c r="W213" i="38" a="1"/>
  <c r="AY203" i="38" a="1"/>
  <c r="Q257" i="38" a="1"/>
  <c r="F76" i="38" a="1"/>
  <c r="AK130" i="38" a="1"/>
  <c r="AB267" i="38" a="1"/>
  <c r="AU143" i="38" a="1"/>
  <c r="AJ222" i="38" a="1"/>
  <c r="H330" i="38" a="1"/>
  <c r="AZ128" i="38" a="1"/>
  <c r="BA366" i="38" a="1"/>
  <c r="N122" i="38" a="1"/>
  <c r="W95" i="38" a="1"/>
  <c r="K106" i="38" a="1"/>
  <c r="AJ241" i="38" a="1"/>
  <c r="AT378" i="38" a="1"/>
  <c r="AP234" i="38" a="1"/>
  <c r="AC144" i="38" a="1"/>
  <c r="U150" i="38" a="1"/>
  <c r="AS201" i="38" a="1"/>
  <c r="Z330" i="38" a="1"/>
  <c r="G271" i="38" a="1"/>
  <c r="AQ110" i="38" a="1"/>
  <c r="AK254" i="38" a="1"/>
  <c r="J255" i="38" a="1"/>
  <c r="AG122" i="38" a="1"/>
  <c r="AR144" i="38" a="1"/>
  <c r="I115" i="38" a="1"/>
  <c r="AW142" i="38" a="1"/>
  <c r="Q209" i="38" a="1"/>
  <c r="M157" i="38" a="1"/>
  <c r="AS262" i="38" a="1"/>
  <c r="Q130" i="38" a="1"/>
  <c r="AA173" i="38" a="1"/>
  <c r="AE319" i="38" a="1"/>
  <c r="AL119" i="38" a="1"/>
  <c r="I211" i="38" a="1"/>
  <c r="AC116" i="38" a="1"/>
  <c r="AY152" i="38" a="1"/>
  <c r="AE149" i="38" a="1"/>
  <c r="P110" i="38" a="1"/>
  <c r="X211" i="38" a="1"/>
  <c r="AS203" i="38" a="1"/>
  <c r="BA89" i="38" a="1"/>
  <c r="AQ260" i="38" a="1"/>
  <c r="O187" i="38" a="1"/>
  <c r="AZ245" i="38" a="1"/>
  <c r="AS128" i="38" a="1"/>
  <c r="H175" i="38" a="1"/>
  <c r="BB130" i="38" a="1"/>
  <c r="AD99" i="38" a="1"/>
  <c r="AB257" i="38" a="1"/>
  <c r="O119" i="38" a="1"/>
  <c r="AY217" i="38" a="1"/>
  <c r="BA283" i="38" a="1"/>
  <c r="AS225" i="38" a="1"/>
  <c r="AQ170" i="38" a="1"/>
  <c r="Z154" i="38" a="1"/>
  <c r="P263" i="38" a="1"/>
  <c r="BB283" i="38" a="1"/>
  <c r="L184" i="38" a="1"/>
  <c r="D196" i="38" a="1"/>
  <c r="AH198" i="38" a="1"/>
  <c r="H75" i="38" a="1"/>
  <c r="AH78" i="38" a="1"/>
  <c r="AI144" i="38" a="1"/>
  <c r="AM188" i="38" a="1"/>
  <c r="AL215" i="38" a="1"/>
  <c r="AB215" i="38" a="1"/>
  <c r="Z128" i="38" a="1"/>
  <c r="V222" i="38" a="1"/>
  <c r="AC349" i="38" a="1"/>
  <c r="AG236" i="38" a="1"/>
  <c r="Y174" i="38" a="1"/>
  <c r="AK303" i="38" a="1"/>
  <c r="AS86" i="38" a="1"/>
  <c r="F245" i="38" a="1"/>
  <c r="AI135" i="38" a="1"/>
  <c r="X127" i="38" a="1"/>
  <c r="AI175" i="38" a="1"/>
  <c r="AX151" i="38" a="1"/>
  <c r="AH159" i="38" a="1"/>
  <c r="AI272" i="38" a="1"/>
  <c r="BA244" i="38" a="1"/>
  <c r="I254" i="38" a="1"/>
  <c r="T123" i="38" a="1"/>
  <c r="J108" i="38" a="1"/>
  <c r="AW96" i="38" a="1"/>
  <c r="AI307" i="38" a="1"/>
  <c r="AV317" i="38" a="1"/>
  <c r="J104" i="38" a="1"/>
  <c r="AA140" i="38" a="1"/>
  <c r="BB361" i="38" a="1"/>
  <c r="I129" i="38" a="1"/>
  <c r="O213" i="38" a="1"/>
  <c r="E197" i="38" a="1"/>
  <c r="AV78" i="38" a="1"/>
  <c r="Z184" i="38" a="1"/>
  <c r="AB278" i="38" a="1"/>
  <c r="AJ134" i="38" a="1"/>
  <c r="AT148" i="38" a="1"/>
  <c r="AM292" i="38" a="1"/>
  <c r="Q215" i="38" a="1"/>
  <c r="W124" i="38" a="1"/>
  <c r="U85" i="38" a="1"/>
  <c r="H163" i="38" a="1"/>
  <c r="W217" i="38" a="1"/>
  <c r="AW303" i="38" a="1"/>
  <c r="P150" i="38" a="1"/>
  <c r="AQ148" i="38" a="1"/>
  <c r="I114" i="38" a="1"/>
  <c r="AF123" i="38" a="1"/>
  <c r="AQ150" i="38" a="1"/>
  <c r="AH130" i="38" a="1"/>
  <c r="E244" i="38" a="1"/>
  <c r="Z196" i="38" a="1"/>
  <c r="AQ283" i="38" a="1"/>
  <c r="AM197" i="38" a="1"/>
  <c r="AS228" i="38" a="1"/>
  <c r="BA242" i="38" a="1"/>
  <c r="BA355" i="38" a="1"/>
  <c r="AO372" i="38" a="1"/>
  <c r="AT157" i="38" a="1"/>
  <c r="AN136" i="38" a="1"/>
  <c r="T222" i="38" a="1"/>
  <c r="Z151" i="38" a="1"/>
  <c r="L290" i="38" a="1"/>
  <c r="T174" i="38" a="1"/>
  <c r="Z138" i="38" a="1"/>
  <c r="AX120" i="38" a="1"/>
  <c r="Z347" i="38" a="1"/>
  <c r="AF92" i="38" a="1"/>
  <c r="W153" i="38" a="1"/>
  <c r="AV137" i="38" a="1"/>
  <c r="Q140" i="38" a="1"/>
  <c r="AR121" i="38" a="1"/>
  <c r="F126" i="38" a="1"/>
  <c r="AF77" i="38" a="1"/>
  <c r="O268" i="38" a="1"/>
  <c r="E233" i="38" a="1"/>
  <c r="N183" i="38" a="1"/>
  <c r="N81" i="38" a="1"/>
  <c r="AY146" i="38" a="1"/>
  <c r="BB132" i="38" a="1"/>
  <c r="AH124" i="38" a="1"/>
  <c r="X187" i="38" a="1"/>
  <c r="BB137" i="38" a="1"/>
  <c r="AU240" i="38" a="1"/>
  <c r="AO138" i="38" a="1"/>
  <c r="AN326" i="38" a="1"/>
  <c r="AS136" i="38" a="1"/>
  <c r="AL170" i="38" a="1"/>
  <c r="AN302" i="38" a="1"/>
  <c r="AV191" i="38" a="1"/>
  <c r="AB180" i="38" a="1"/>
  <c r="AU119" i="38" a="1"/>
  <c r="I100" i="38" a="1"/>
  <c r="AI250" i="38" a="1"/>
  <c r="E180" i="38" a="1"/>
  <c r="AB255" i="38" a="1"/>
  <c r="BB316" i="38" a="1"/>
  <c r="AW131" i="38" a="1"/>
  <c r="V159" i="38" a="1"/>
  <c r="AE146" i="38" a="1"/>
  <c r="J110" i="38" a="1"/>
  <c r="N126" i="38" a="1"/>
  <c r="AE191" i="38" a="1"/>
  <c r="Z84" i="38" a="1"/>
  <c r="Z209" i="38" a="1"/>
  <c r="AS121" i="38" a="1"/>
  <c r="O133" i="38" a="1"/>
  <c r="Z145" i="38" a="1"/>
  <c r="AQ169" i="38" a="1"/>
  <c r="P325" i="38" a="1"/>
  <c r="AI356" i="38" a="1"/>
  <c r="AF173" i="38" a="1"/>
  <c r="J78" i="38" a="1"/>
  <c r="F337" i="38" a="1"/>
  <c r="BA197" i="38" a="1"/>
  <c r="O137" i="38" a="1"/>
  <c r="W155" i="38" a="1"/>
  <c r="L93" i="38" a="1"/>
  <c r="G147" i="38" a="1"/>
  <c r="AL87" i="38" a="1"/>
  <c r="AF82" i="38" a="1"/>
  <c r="Y111" i="38" a="1"/>
  <c r="D87" i="38" a="1"/>
  <c r="AY115" i="38" a="1"/>
  <c r="K156" i="38" a="1"/>
  <c r="AI163" i="38" a="1"/>
  <c r="AI366" i="38" a="1"/>
  <c r="E268" i="38" a="1"/>
  <c r="AN206" i="38" a="1"/>
  <c r="AS350" i="38" a="1"/>
  <c r="Q319" i="38" a="1"/>
  <c r="D193" i="38" a="1"/>
  <c r="AG90" i="38" a="1"/>
  <c r="J341" i="38" a="1"/>
  <c r="AL374" i="38" a="1"/>
  <c r="AO196" i="38" a="1"/>
  <c r="AZ243" i="38" a="1"/>
  <c r="AV186" i="38" a="1"/>
  <c r="BA215" i="38" a="1"/>
  <c r="AN196" i="38" a="1"/>
  <c r="BA319" i="38" a="1"/>
  <c r="AL198" i="38" a="1"/>
  <c r="F160" i="38" a="1"/>
  <c r="AH99" i="38" a="1"/>
  <c r="AH171" i="38" a="1"/>
  <c r="AI164" i="38" a="1"/>
  <c r="L250" i="38" a="1"/>
  <c r="O347" i="38" a="1"/>
  <c r="AZ341" i="38" a="1"/>
  <c r="AL202" i="38" a="1"/>
  <c r="BA354" i="38" a="1"/>
  <c r="AD286" i="38" a="1"/>
  <c r="E120" i="38" a="1"/>
  <c r="K108" i="38" a="1"/>
  <c r="AC173" i="38" a="1"/>
  <c r="K136" i="38" a="1"/>
  <c r="AB258" i="38" a="1"/>
  <c r="G145" i="38" a="1"/>
  <c r="BA195" i="38" a="1"/>
  <c r="AR104" i="38" a="1"/>
  <c r="AK227" i="38" a="1"/>
  <c r="L300" i="38" a="1"/>
  <c r="BB190" i="38" a="1"/>
  <c r="Y204" i="38" a="1"/>
  <c r="E79" i="38" a="1"/>
  <c r="Q177" i="38" a="1"/>
  <c r="X238" i="38" a="1"/>
  <c r="O240" i="38" a="1"/>
  <c r="AY97" i="38" a="1"/>
  <c r="AX206" i="38" a="1"/>
  <c r="AJ263" i="38" a="1"/>
  <c r="I93" i="38" a="1"/>
  <c r="AB276" i="38" a="1"/>
  <c r="AE224" i="38" a="1"/>
  <c r="AL298" i="38" a="1"/>
  <c r="Q240" i="38" a="1"/>
  <c r="AR171" i="38" a="1"/>
  <c r="L232" i="38" a="1"/>
  <c r="AU157" i="38" a="1"/>
  <c r="AA205" i="38" a="1"/>
  <c r="U256" i="38" a="1"/>
  <c r="AL150" i="38" a="1"/>
  <c r="V129" i="38" a="1"/>
  <c r="O166" i="38" a="1"/>
  <c r="Q248" i="38" a="1"/>
  <c r="AQ250" i="38" a="1"/>
  <c r="AM131" i="38" a="1"/>
  <c r="BB200" i="38" a="1"/>
  <c r="E185" i="38" a="1"/>
  <c r="AF171" i="38" a="1"/>
  <c r="V168" i="38" a="1"/>
  <c r="N219" i="38" a="1"/>
  <c r="AD78" i="38" a="1"/>
  <c r="AF195" i="38" a="1"/>
  <c r="AX185" i="38" a="1"/>
  <c r="F182" i="38" a="1"/>
  <c r="Z91" i="38" a="1"/>
  <c r="AC128" i="38" a="1"/>
  <c r="T286" i="38" a="1"/>
  <c r="F305" i="38" a="1"/>
  <c r="U90" i="38" a="1"/>
  <c r="V418" i="38" a="1"/>
  <c r="AJ253" i="38" a="1"/>
  <c r="Q103" i="38" a="1"/>
  <c r="AJ139" i="38" a="1"/>
  <c r="AZ320" i="38" a="1"/>
  <c r="AC83" i="38" a="1"/>
  <c r="AK315" i="38" a="1"/>
  <c r="W150" i="38" a="1"/>
  <c r="AI221" i="38" a="1"/>
  <c r="V213" i="38" a="1"/>
  <c r="AW196" i="38" a="1"/>
  <c r="J189" i="38" a="1"/>
  <c r="AP230" i="38" a="1"/>
  <c r="AF203" i="38" a="1"/>
  <c r="U74" i="38" a="1"/>
  <c r="AV245" i="38" a="1"/>
  <c r="AN207" i="38" a="1"/>
  <c r="AK366" i="38" a="1"/>
  <c r="AN244" i="38" a="1"/>
  <c r="AC175" i="38" a="1"/>
  <c r="L438" i="38" a="1"/>
  <c r="AP219" i="38" a="1"/>
  <c r="E105" i="38" a="1"/>
  <c r="AA207" i="38" a="1"/>
  <c r="Y185" i="38" a="1"/>
  <c r="AQ153" i="38" a="1"/>
  <c r="AQ276" i="38" a="1"/>
  <c r="T99" i="38" a="1"/>
  <c r="AG336" i="38" a="1"/>
  <c r="D205" i="38" a="1"/>
  <c r="AY265" i="38" a="1"/>
  <c r="AB97" i="38" a="1"/>
  <c r="AU189" i="38" a="1"/>
  <c r="AQ166" i="38" a="1"/>
  <c r="T113" i="38" a="1"/>
  <c r="AD154" i="38" a="1"/>
  <c r="AL252" i="38" a="1"/>
  <c r="AI83" i="38" a="1"/>
  <c r="AW317" i="38" a="1"/>
  <c r="D219" i="38" a="1"/>
  <c r="AW91" i="38" a="1"/>
  <c r="AW151" i="38" a="1"/>
  <c r="AI303" i="38" a="1"/>
  <c r="F178" i="38" a="1"/>
  <c r="BB197" i="38" a="1"/>
  <c r="X92" i="38" a="1"/>
  <c r="Z222" i="38" a="1"/>
  <c r="AT231" i="38" a="1"/>
  <c r="AV220" i="38" a="1"/>
  <c r="AW319" i="38" a="1"/>
  <c r="G149" i="38" a="1"/>
  <c r="M208" i="38" a="1"/>
  <c r="K122" i="38" a="1"/>
  <c r="AY87" i="38" a="1"/>
  <c r="AB129" i="38" a="1"/>
  <c r="AL173" i="38" a="1"/>
  <c r="Q92" i="38" a="1"/>
  <c r="W118" i="38" a="1"/>
  <c r="O92" i="38" a="1"/>
  <c r="X99" i="38" a="1"/>
  <c r="AI82" i="38" a="1"/>
  <c r="D104" i="38" a="1"/>
  <c r="X153" i="38" a="1"/>
  <c r="D189" i="38" a="1"/>
  <c r="BB259" i="38" a="1"/>
  <c r="AV257" i="38" a="1"/>
  <c r="G259" i="38" a="1"/>
  <c r="BA99" i="38" a="1"/>
  <c r="AD81" i="38" a="1"/>
  <c r="AI157" i="38" a="1"/>
  <c r="AG184" i="38" a="1"/>
  <c r="Y135" i="38" a="1"/>
  <c r="AA119" i="38" a="1"/>
  <c r="AF126" i="38" a="1"/>
  <c r="AY121" i="38" a="1"/>
  <c r="AO143" i="38" a="1"/>
  <c r="AR205" i="38" a="1"/>
  <c r="AC147" i="38" a="1"/>
  <c r="AW107" i="38" a="1"/>
  <c r="BA153" i="38" a="1"/>
  <c r="Y210" i="38" a="1"/>
  <c r="AS218" i="38" a="1"/>
  <c r="W171" i="38" a="1"/>
  <c r="AM141" i="38" a="1"/>
  <c r="K165" i="38" a="1"/>
  <c r="G81" i="38" a="1"/>
  <c r="X304" i="38" a="1"/>
  <c r="T85" i="38" a="1"/>
  <c r="V203" i="38" a="1"/>
  <c r="Y215" i="38" a="1"/>
  <c r="AM121" i="38" a="1"/>
  <c r="J206" i="38" a="1"/>
  <c r="AK187" i="38" a="1"/>
  <c r="AG162" i="38" a="1"/>
  <c r="Y141" i="38" a="1"/>
  <c r="AG102" i="38" a="1"/>
  <c r="AI252" i="38" a="1"/>
  <c r="AM187" i="38" a="1"/>
  <c r="AX130" i="38" a="1"/>
  <c r="AS98" i="38" a="1"/>
  <c r="AU156" i="38" a="1"/>
  <c r="AO391" i="38" a="1"/>
  <c r="BB74" i="38" a="1"/>
  <c r="AN335" i="38" a="1"/>
  <c r="AB263" i="38" a="1"/>
  <c r="AZ110" i="38" a="1"/>
  <c r="AI160" i="38" a="1"/>
  <c r="AV86" i="38" a="1"/>
  <c r="AW127" i="38" a="1"/>
  <c r="T139" i="38" a="1"/>
  <c r="L173" i="38" a="1"/>
  <c r="AF125" i="38" a="1"/>
  <c r="P152" i="38" a="1"/>
  <c r="Q80" i="38" a="1"/>
  <c r="D187" i="38" a="1"/>
  <c r="D95" i="38" a="1"/>
  <c r="V427" i="38" a="1"/>
  <c r="E310" i="38" a="1"/>
  <c r="AE338" i="38" a="1"/>
  <c r="AN280" i="38" a="1"/>
  <c r="Z127" i="38" a="1"/>
  <c r="AB353" i="38" a="1"/>
  <c r="AH142" i="38" a="1"/>
  <c r="AZ207" i="38" a="1"/>
  <c r="AD241" i="38" a="1"/>
  <c r="F242" i="38" a="1"/>
  <c r="AY130" i="38" a="1"/>
  <c r="J247" i="38" a="1"/>
  <c r="H246" i="38" a="1"/>
  <c r="Q252" i="38" a="1"/>
  <c r="AR151" i="38" a="1"/>
  <c r="AJ195" i="38" a="1"/>
  <c r="H87" i="38" a="1"/>
  <c r="AZ93" i="38" a="1"/>
  <c r="F130" i="38" a="1"/>
  <c r="L191" i="38" a="1"/>
  <c r="AB239" i="38" a="1"/>
  <c r="V169" i="38" a="1"/>
  <c r="AZ117" i="38" a="1"/>
  <c r="Y244" i="38" a="1"/>
  <c r="AV378" i="38" a="1"/>
  <c r="L161" i="38" a="1"/>
  <c r="X104" i="38" a="1"/>
  <c r="AJ235" i="38" a="1"/>
  <c r="E223" i="38" a="1"/>
  <c r="AN180" i="38" a="1"/>
  <c r="AT252" i="38" a="1"/>
  <c r="U222" i="38" a="1"/>
  <c r="AX232" i="38" a="1"/>
  <c r="AR203" i="38" a="1"/>
  <c r="AJ373" i="38" a="1"/>
  <c r="F266" i="38" a="1"/>
  <c r="AH180" i="38" a="1"/>
  <c r="AY207" i="38" a="1"/>
  <c r="AR125" i="38" a="1"/>
  <c r="F214" i="38" a="1"/>
  <c r="T94" i="38" a="1"/>
  <c r="E173" i="38" a="1"/>
  <c r="BA136" i="38" a="1"/>
  <c r="Q142" i="38" a="1"/>
  <c r="AM155" i="38" a="1"/>
  <c r="BA90" i="38" a="1"/>
  <c r="AG152" i="38" a="1"/>
  <c r="AS215" i="38" a="1"/>
  <c r="AK139" i="38" a="1"/>
  <c r="AX177" i="38" a="1"/>
  <c r="BA235" i="38" a="1"/>
  <c r="Q185" i="38" a="1"/>
  <c r="W130" i="38" a="1"/>
  <c r="AM84" i="38" a="1"/>
  <c r="V349" i="38" a="1"/>
  <c r="AC205" i="38" a="1"/>
  <c r="V113" i="38" a="1"/>
  <c r="Z80" i="38" a="1"/>
  <c r="AL122" i="38" a="1"/>
  <c r="G167" i="38" a="1"/>
  <c r="X227" i="38" a="1"/>
  <c r="AM293" i="38" a="1"/>
  <c r="AO177" i="38" a="1"/>
  <c r="BA76" i="38" a="1"/>
  <c r="Q85" i="38" a="1"/>
  <c r="AL249" i="38" a="1"/>
  <c r="N108" i="38" a="1"/>
  <c r="AZ265" i="38" a="1"/>
  <c r="G220" i="38" a="1"/>
  <c r="AU123" i="38" a="1"/>
  <c r="AU114" i="38" a="1"/>
  <c r="O84" i="38" a="1"/>
  <c r="V217" i="38" a="1"/>
  <c r="V176" i="38" a="1"/>
  <c r="AL178" i="38" a="1"/>
  <c r="AP84" i="38" a="1"/>
  <c r="X246" i="38" a="1"/>
  <c r="M282" i="38" a="1"/>
  <c r="AS116" i="38" a="1"/>
  <c r="W223" i="38" a="1"/>
  <c r="F100" i="38" a="1"/>
  <c r="I266" i="38" a="1"/>
  <c r="AS242" i="38" a="1"/>
  <c r="AJ248" i="38" a="1"/>
  <c r="AQ175" i="38" a="1"/>
  <c r="AR374" i="38" a="1"/>
  <c r="T223" i="38" a="1"/>
  <c r="N206" i="38" a="1"/>
  <c r="AE175" i="38" a="1"/>
  <c r="AX222" i="38" a="1"/>
  <c r="D117" i="38" a="1"/>
  <c r="E201" i="38" a="1"/>
  <c r="I81" i="38" a="1"/>
  <c r="E139" i="38" a="1"/>
  <c r="L181" i="38" a="1"/>
  <c r="AL262" i="38" a="1"/>
  <c r="I364" i="38" a="1"/>
  <c r="AD93" i="38" a="1"/>
  <c r="Q173" i="38" a="1"/>
  <c r="D115" i="38" a="1"/>
  <c r="W121" i="38" a="1"/>
  <c r="AB168" i="38" a="1"/>
  <c r="AZ175" i="38" a="1"/>
  <c r="M137" i="38" a="1"/>
  <c r="AO265" i="38" a="1"/>
  <c r="G78" i="38" a="1"/>
  <c r="AG143" i="38" a="1"/>
  <c r="F168" i="38" a="1"/>
  <c r="AO119" i="38" a="1"/>
  <c r="L133" i="38" a="1"/>
  <c r="AF278" i="38" a="1"/>
  <c r="AO216" i="38" a="1"/>
  <c r="AS160" i="38" a="1"/>
  <c r="P118" i="38" a="1"/>
  <c r="F410" i="38" a="1"/>
  <c r="T160" i="38" a="1"/>
  <c r="G236" i="38" a="1"/>
  <c r="AE310" i="38" a="1"/>
  <c r="AI239" i="38" a="1"/>
  <c r="BA221" i="38" a="1"/>
  <c r="AR136" i="38" a="1"/>
  <c r="AL177" i="38" a="1"/>
  <c r="BB261" i="38" a="1"/>
  <c r="L150" i="38" a="1"/>
  <c r="AT120" i="38" a="1"/>
  <c r="V241" i="38" a="1"/>
  <c r="O218" i="38" a="1"/>
  <c r="BA146" i="38" a="1"/>
  <c r="Y229" i="38" a="1"/>
  <c r="N205" i="38" a="1"/>
  <c r="F95" i="38" a="1"/>
  <c r="AK163" i="38" a="1"/>
  <c r="AN279" i="38" a="1"/>
  <c r="BB258" i="38" a="1"/>
  <c r="Y228" i="38" a="1"/>
  <c r="O99" i="38" a="1"/>
  <c r="P190" i="38" a="1"/>
  <c r="AC296" i="38" a="1"/>
  <c r="M199" i="38" a="1"/>
  <c r="AV180" i="38" a="1"/>
  <c r="AM254" i="38" a="1"/>
  <c r="AU202" i="38" a="1"/>
  <c r="P137" i="38" a="1"/>
  <c r="H169" i="38" a="1"/>
  <c r="D246" i="38" a="1"/>
  <c r="J294" i="38" a="1"/>
  <c r="AS171" i="38" a="1"/>
  <c r="AE161" i="38" a="1"/>
  <c r="Q208" i="38" a="1"/>
  <c r="AL273" i="38" a="1"/>
  <c r="G322" i="38" a="1"/>
  <c r="P120" i="38" a="1"/>
  <c r="P143" i="38" a="1"/>
  <c r="AE216" i="38" a="1"/>
  <c r="E160" i="38" a="1"/>
  <c r="AC80" i="38" a="1"/>
  <c r="BA186" i="38" a="1"/>
  <c r="AU149" i="38" a="1"/>
  <c r="AO85" i="38" a="1"/>
  <c r="I144" i="38" a="1"/>
  <c r="M136" i="38" a="1"/>
  <c r="Q192" i="38" a="1"/>
  <c r="AX187" i="38" a="1"/>
  <c r="AK305" i="38" a="1"/>
  <c r="I109" i="38" a="1"/>
  <c r="AT104" i="38" a="1"/>
  <c r="G238" i="38" a="1"/>
  <c r="L228" i="38" a="1"/>
  <c r="AE275" i="38" a="1"/>
  <c r="AY222" i="38" a="1"/>
  <c r="AZ324" i="38" a="1"/>
  <c r="AP240" i="38" a="1"/>
  <c r="M156" i="38" a="1"/>
  <c r="I245" i="38" a="1"/>
  <c r="AM156" i="38" a="1"/>
  <c r="AK105" i="38" a="1"/>
  <c r="H157" i="38" a="1"/>
  <c r="AF262" i="38" a="1"/>
  <c r="Z243" i="38" a="1"/>
  <c r="Z86" i="38" a="1"/>
  <c r="U178" i="38" a="1"/>
  <c r="AT136" i="38" a="1"/>
  <c r="E196" i="38" a="1"/>
  <c r="T273" i="38" a="1"/>
  <c r="AM328" i="38" a="1"/>
  <c r="AW187" i="38" a="1"/>
  <c r="J124" i="38" a="1"/>
  <c r="AX124" i="38" a="1"/>
  <c r="P100" i="38" a="1"/>
  <c r="AL137" i="38" a="1"/>
  <c r="AG197" i="38" a="1"/>
  <c r="AF74" i="38" a="1"/>
  <c r="V175" i="38" a="1"/>
  <c r="AC103" i="38" a="1"/>
  <c r="BA158" i="38" a="1"/>
  <c r="AN246" i="38" a="1"/>
  <c r="AN103" i="38" a="1"/>
  <c r="D162" i="38" a="1"/>
  <c r="AK149" i="38" a="1"/>
  <c r="AZ94" i="38" a="1"/>
  <c r="AE143" i="38" a="1"/>
  <c r="AH92" i="38" a="1"/>
  <c r="BA206" i="38" a="1"/>
  <c r="AQ135" i="38" a="1"/>
  <c r="AW122" i="38" a="1"/>
  <c r="X109" i="38" a="1"/>
  <c r="Q244" i="38" a="1"/>
  <c r="AX307" i="38" a="1"/>
  <c r="AN127" i="38" a="1"/>
  <c r="J306" i="38" a="1"/>
  <c r="AT203" i="38" a="1"/>
  <c r="AA255" i="38" a="1"/>
  <c r="AS176" i="38" a="1"/>
  <c r="AH168" i="38" a="1"/>
  <c r="Z180" i="38" a="1"/>
  <c r="AS118" i="38" a="1"/>
  <c r="AK167" i="38" a="1"/>
  <c r="AE78" i="38" a="1"/>
  <c r="AR80" i="38" a="1"/>
  <c r="AZ209" i="38" a="1"/>
  <c r="Z139" i="38" a="1"/>
  <c r="AW288" i="38" a="1"/>
  <c r="AW106" i="38" a="1"/>
  <c r="G128" i="38" a="1"/>
  <c r="AH307" i="38" a="1"/>
  <c r="P83" i="38" a="1"/>
  <c r="AH182" i="38" a="1"/>
  <c r="AP188" i="38" a="1"/>
  <c r="AT222" i="38" a="1"/>
  <c r="AF149" i="38" a="1"/>
  <c r="M236" i="38" a="1"/>
  <c r="I162" i="38" a="1"/>
  <c r="M368" i="38" a="1"/>
  <c r="P207" i="38" a="1"/>
  <c r="AL88" i="38" a="1"/>
  <c r="N112" i="38" a="1"/>
  <c r="X120" i="38" a="1"/>
  <c r="AH184" i="38" a="1"/>
  <c r="AZ124" i="38" a="1"/>
  <c r="BB193" i="38" a="1"/>
  <c r="AW97" i="38" a="1"/>
  <c r="F133" i="38" a="1"/>
  <c r="Z275" i="38" a="1"/>
  <c r="H212" i="38" a="1"/>
  <c r="L109" i="38" a="1"/>
  <c r="E162" i="38" a="1"/>
  <c r="K187" i="38" a="1"/>
  <c r="AA181" i="38" a="1"/>
  <c r="AO178" i="38" a="1"/>
  <c r="H101" i="38" a="1"/>
  <c r="P195" i="38" a="1"/>
  <c r="E127" i="38" a="1"/>
  <c r="F101" i="38" a="1"/>
  <c r="Q386" i="38" a="1"/>
  <c r="AS222" i="38" a="1"/>
  <c r="AN218" i="38" a="1"/>
  <c r="G180" i="38" a="1"/>
  <c r="K405" i="38" a="1"/>
  <c r="I183" i="38" a="1"/>
  <c r="F109" i="38" a="1"/>
  <c r="AI168" i="38" a="1"/>
  <c r="AB155" i="38" a="1"/>
  <c r="AR209" i="38" a="1"/>
  <c r="AF218" i="38" a="1"/>
  <c r="W116" i="38" a="1"/>
  <c r="AB233" i="38" a="1"/>
  <c r="M76" i="38" a="1"/>
  <c r="AK354" i="38" a="1"/>
  <c r="D185" i="38" a="1"/>
  <c r="X233" i="38" a="1"/>
  <c r="AK338" i="38" a="1"/>
  <c r="J148" i="38" a="1"/>
  <c r="AT156" i="38" a="1"/>
  <c r="AB99" i="38" a="1"/>
  <c r="D123" i="38" a="1"/>
  <c r="H172" i="38" a="1"/>
  <c r="AM232" i="38" a="1"/>
  <c r="N149" i="38" a="1"/>
  <c r="AX167" i="38" a="1"/>
  <c r="AZ144" i="38" a="1"/>
  <c r="AJ98" i="38" a="1"/>
  <c r="AM260" i="38" a="1"/>
  <c r="J96" i="38" a="1"/>
  <c r="AT122" i="38" a="1"/>
  <c r="AD146" i="38" a="1"/>
  <c r="U100" i="38" a="1"/>
  <c r="O221" i="38" a="1"/>
  <c r="I216" i="38" a="1"/>
  <c r="AQ92" i="38" a="1"/>
  <c r="X102" i="38" a="1"/>
  <c r="Y151" i="38" a="1"/>
  <c r="N163" i="38" a="1"/>
  <c r="M108" i="38" a="1"/>
  <c r="AK235" i="38" a="1"/>
  <c r="AR109" i="38" a="1"/>
  <c r="AP105" i="38" a="1"/>
  <c r="K224" i="38" a="1"/>
  <c r="AU142" i="38" a="1"/>
  <c r="W381" i="38" a="1"/>
  <c r="AE354" i="38" a="1"/>
  <c r="AA269" i="38" a="1"/>
  <c r="AK120" i="38" a="1"/>
  <c r="AH316" i="38" a="1"/>
  <c r="AY220" i="38" a="1"/>
  <c r="K159" i="38" a="1"/>
  <c r="T189" i="38" a="1"/>
  <c r="AY312" i="38" a="1"/>
  <c r="AS85" i="38" a="1"/>
  <c r="N229" i="38" a="1"/>
  <c r="AM250" i="38" a="1"/>
  <c r="AD124" i="38" a="1"/>
  <c r="J209" i="38" a="1"/>
  <c r="V255" i="38" a="1"/>
  <c r="AL79" i="38" a="1"/>
  <c r="AC150" i="38" a="1"/>
  <c r="AW173" i="38" a="1"/>
  <c r="G332" i="38" a="1"/>
  <c r="O169" i="38" a="1"/>
  <c r="F261" i="38" a="1"/>
  <c r="AU228" i="38" a="1"/>
  <c r="AX78" i="38" a="1"/>
  <c r="AA154" i="38" a="1"/>
  <c r="AO250" i="38" a="1"/>
  <c r="K234" i="38" a="1"/>
  <c r="K181" i="38" a="1"/>
  <c r="L146" i="38" a="1"/>
  <c r="AO76" i="38" a="1"/>
  <c r="AQ132" i="38" a="1"/>
  <c r="AF124" i="38" a="1"/>
  <c r="AL245" i="38" a="1"/>
  <c r="U258" i="38" a="1"/>
  <c r="AE114" i="38" a="1"/>
  <c r="AG211" i="38" a="1"/>
  <c r="O231" i="38" a="1"/>
  <c r="BA230" i="38" a="1"/>
  <c r="AA93" i="38" a="1"/>
  <c r="I244" i="38" a="1"/>
  <c r="AK207" i="38" a="1"/>
  <c r="AD176" i="38" a="1"/>
  <c r="AE192" i="38" a="1"/>
  <c r="H168" i="38" a="1"/>
  <c r="Q160" i="38" a="1"/>
  <c r="U239" i="38" a="1"/>
  <c r="J213" i="38" a="1"/>
  <c r="AS191" i="38" a="1"/>
  <c r="AL254" i="38" a="1"/>
  <c r="Q196" i="38" a="1"/>
  <c r="J277" i="38" a="1"/>
  <c r="I132" i="38" a="1"/>
  <c r="AR224" i="38" a="1"/>
  <c r="X178" i="38" a="1"/>
  <c r="D208" i="38" a="1"/>
  <c r="AO154" i="38" a="1"/>
  <c r="I262" i="38" a="1"/>
  <c r="AP152" i="38" a="1"/>
  <c r="Z208" i="38" a="1"/>
  <c r="AX74" i="38" a="1"/>
  <c r="T176" i="38" a="1"/>
  <c r="AT225" i="38" a="1"/>
  <c r="AF229" i="38" a="1"/>
  <c r="AR158" i="38" a="1"/>
  <c r="AQ266" i="38" a="1"/>
  <c r="AN184" i="38" a="1"/>
  <c r="AB226" i="38" a="1"/>
  <c r="AX291" i="38" a="1"/>
  <c r="BA199" i="38" a="1"/>
  <c r="N96" i="38" a="1"/>
  <c r="AP108" i="38" a="1"/>
  <c r="AV120" i="38" a="1"/>
  <c r="V224" i="38" a="1"/>
  <c r="AS108" i="38" a="1"/>
  <c r="AS83" i="38" a="1"/>
  <c r="I246" i="38" a="1"/>
  <c r="V320" i="38" a="1"/>
  <c r="H205" i="38" a="1"/>
  <c r="AH134" i="38" a="1"/>
  <c r="E98" i="38" a="1"/>
  <c r="D283" i="38" a="1"/>
  <c r="G193" i="38" a="1"/>
  <c r="AP160" i="38" a="1"/>
  <c r="D305" i="38" a="1"/>
  <c r="F174" i="38" a="1"/>
  <c r="AH391" i="38" a="1"/>
  <c r="V470" i="38" a="1"/>
  <c r="AO134" i="38" a="1"/>
  <c r="BA291" i="38" a="1"/>
  <c r="L143" i="38" a="1"/>
  <c r="BA416" i="38" a="1"/>
  <c r="Q373" i="38" a="1"/>
  <c r="AQ236" i="38" a="1"/>
  <c r="AU165" i="38" a="1"/>
  <c r="AK284" i="38" a="1"/>
  <c r="AJ116" i="38" a="1"/>
  <c r="AO281" i="38" a="1"/>
  <c r="AR185" i="38" a="1"/>
  <c r="W433" i="38" a="1"/>
  <c r="I214" i="38" a="1"/>
  <c r="AH127" i="38" a="1"/>
  <c r="AF249" i="38" a="1"/>
  <c r="AY75" i="38" a="1"/>
  <c r="E166" i="38" a="1"/>
  <c r="D83" i="38" a="1"/>
  <c r="F180" i="38" a="1"/>
  <c r="AO338" i="38" a="1"/>
  <c r="AR256" i="38" a="1"/>
  <c r="AO244" i="38" a="1"/>
  <c r="E191" i="38" a="1"/>
  <c r="AK327" i="38" a="1"/>
  <c r="AR101" i="38" a="1"/>
  <c r="N150" i="38" a="1"/>
  <c r="K213" i="38" a="1"/>
  <c r="AL184" i="38" a="1"/>
  <c r="BB110" i="38" a="1"/>
  <c r="J80" i="38" a="1"/>
  <c r="L149" i="38" a="1"/>
  <c r="AP197" i="38" a="1"/>
  <c r="G96" i="38" a="1"/>
  <c r="AP203" i="38" a="1"/>
  <c r="W132" i="38" a="1"/>
  <c r="L140" i="38" a="1"/>
  <c r="P404" i="38" a="1"/>
  <c r="AZ293" i="38" a="1"/>
  <c r="M298" i="38" a="1"/>
  <c r="D327" i="38" a="1"/>
  <c r="AK158" i="38" a="1"/>
  <c r="U290" i="38" a="1"/>
  <c r="AR152" i="38" a="1"/>
  <c r="AS220" i="38" a="1"/>
  <c r="J297" i="38" a="1"/>
  <c r="AK112" i="38" a="1"/>
  <c r="AN274" i="38" a="1"/>
  <c r="AR211" i="38" a="1"/>
  <c r="Y350" i="38" a="1"/>
  <c r="AV173" i="38" a="1"/>
  <c r="J142" i="38" a="1"/>
  <c r="V291" i="38" a="1"/>
  <c r="G183" i="38" a="1"/>
  <c r="AN227" i="38" a="1"/>
  <c r="BB265" i="38" a="1"/>
  <c r="AE427" i="38" a="1"/>
  <c r="J171" i="38" a="1"/>
  <c r="AU261" i="38" a="1"/>
  <c r="I253" i="38" a="1"/>
  <c r="AR124" i="38" a="1"/>
  <c r="AA226" i="38" a="1"/>
  <c r="V178" i="38" a="1"/>
  <c r="Z198" i="38" a="1"/>
  <c r="G235" i="38" a="1"/>
  <c r="AX173" i="38" a="1"/>
  <c r="AG204" i="38" a="1"/>
  <c r="AA304" i="38" a="1"/>
  <c r="AP263" i="38" a="1"/>
  <c r="AZ137" i="38" a="1"/>
  <c r="M74" i="38" a="1"/>
  <c r="AZ82" i="38" a="1"/>
  <c r="K149" i="38" a="1"/>
  <c r="AA121" i="38" a="1"/>
  <c r="BB147" i="38" a="1"/>
  <c r="AV240" i="38" a="1"/>
  <c r="AY191" i="38" a="1"/>
  <c r="AU374" i="38" a="1"/>
  <c r="AR193" i="38" a="1"/>
  <c r="X269" i="38" a="1"/>
  <c r="AQ261" i="38" a="1"/>
  <c r="P357" i="38" a="1"/>
  <c r="U236" i="38" a="1"/>
  <c r="T216" i="38" a="1"/>
  <c r="AI202" i="38" a="1"/>
  <c r="AG79" i="38" a="1"/>
  <c r="AO78" i="38" a="1"/>
  <c r="AK168" i="38" a="1"/>
  <c r="AU130" i="38" a="1"/>
  <c r="O181" i="38" a="1"/>
  <c r="AM208" i="38" a="1"/>
  <c r="F424" i="38" a="1"/>
  <c r="AF196" i="38" a="1"/>
  <c r="Q121" i="38" a="1"/>
  <c r="BB214" i="38" a="1"/>
  <c r="AT249" i="38" a="1"/>
  <c r="AA191" i="38" a="1"/>
  <c r="AH119" i="38" a="1"/>
  <c r="AG159" i="38" a="1"/>
  <c r="AA88" i="38" a="1"/>
  <c r="AQ373" i="38" a="1"/>
  <c r="Z179" i="38" a="1"/>
  <c r="AB135" i="38" a="1"/>
  <c r="K141" i="38" a="1"/>
  <c r="G196" i="38" a="1"/>
  <c r="I95" i="38" a="1"/>
  <c r="F268" i="38" a="1"/>
  <c r="I96" i="38" a="1"/>
  <c r="BB167" i="38" a="1"/>
  <c r="AL207" i="38" a="1"/>
  <c r="X462" i="38" a="1"/>
  <c r="AZ258" i="38" a="1"/>
  <c r="AS229" i="38" a="1"/>
  <c r="AF290" i="38" a="1"/>
  <c r="AX209" i="38" a="1"/>
  <c r="W306" i="38" a="1"/>
  <c r="H432" i="38" a="1"/>
  <c r="AF188" i="38" a="1"/>
  <c r="AY235" i="38" a="1"/>
  <c r="AP248" i="38" a="1"/>
  <c r="L374" i="38" a="1"/>
  <c r="O301" i="38" a="1"/>
  <c r="J138" i="38" a="1"/>
  <c r="D274" i="38" a="1"/>
  <c r="AL227" i="38" a="1"/>
  <c r="K369" i="38" a="1"/>
  <c r="AM201" i="38" a="1"/>
  <c r="O139" i="38" a="1"/>
  <c r="AW186" i="38" a="1"/>
  <c r="Q91" i="38" a="1"/>
  <c r="AC389" i="38" a="1"/>
  <c r="O232" i="38" a="1"/>
  <c r="AC98" i="38" a="1"/>
  <c r="AQ233" i="38" a="1"/>
  <c r="BA334" i="38" a="1"/>
  <c r="AZ147" i="38" a="1"/>
  <c r="O165" i="38" a="1"/>
  <c r="AQ231" i="38" a="1"/>
  <c r="O89" i="38" a="1"/>
  <c r="AU207" i="38" a="1"/>
  <c r="AM191" i="38" a="1"/>
  <c r="Z235" i="38" a="1"/>
  <c r="AW95" i="38" a="1"/>
  <c r="M214" i="38" a="1"/>
  <c r="N194" i="38" a="1"/>
  <c r="AZ253" i="38" a="1"/>
  <c r="P202" i="38" a="1"/>
  <c r="AE257" i="38" a="1"/>
  <c r="G152" i="38" a="1"/>
  <c r="N218" i="38" a="1"/>
  <c r="AU255" i="38" a="1"/>
  <c r="BA194" i="38" a="1"/>
  <c r="AV177" i="38" a="1"/>
  <c r="Y106" i="38" a="1"/>
  <c r="D240" i="38" a="1"/>
  <c r="I136" i="38" a="1"/>
  <c r="AO417" i="38" a="1"/>
  <c r="AD245" i="38" a="1"/>
  <c r="P153" i="38" a="1"/>
  <c r="AQ309" i="38" a="1"/>
  <c r="L230" i="38" a="1"/>
  <c r="F177" i="38" a="1"/>
  <c r="AX248" i="38" a="1"/>
  <c r="AS368" i="38" a="1"/>
  <c r="D435" i="38" a="1"/>
  <c r="AY249" i="38" a="1"/>
  <c r="T380" i="38" a="1"/>
  <c r="AL210" i="38" a="1"/>
  <c r="BA126" i="38" a="1"/>
  <c r="V184" i="38" a="1"/>
  <c r="E184" i="38" a="1"/>
  <c r="AZ278" i="38" a="1"/>
  <c r="AO219" i="38" a="1"/>
  <c r="AU83" i="38" a="1"/>
  <c r="AF144" i="38" a="1"/>
  <c r="AW154" i="38" a="1"/>
  <c r="I285" i="38" a="1"/>
  <c r="H196" i="38" a="1"/>
  <c r="I283" i="38" a="1"/>
  <c r="AJ117" i="38" a="1"/>
  <c r="AS80" i="38" a="1"/>
  <c r="F118" i="38" a="1"/>
  <c r="AM246" i="38" a="1"/>
  <c r="AV212" i="38" a="1"/>
  <c r="AC241" i="38" a="1"/>
  <c r="AL135" i="38" a="1"/>
  <c r="E189" i="38" a="1"/>
  <c r="AI153" i="38" a="1"/>
  <c r="M369" i="38" a="1"/>
  <c r="AW208" i="38" a="1"/>
  <c r="AD302" i="38" a="1"/>
  <c r="AW157" i="38" a="1"/>
  <c r="N152" i="38" a="1"/>
  <c r="AB266" i="38" a="1"/>
  <c r="AA291" i="38" a="1"/>
  <c r="P276" i="38" a="1"/>
  <c r="O183" i="38" a="1"/>
  <c r="AI270" i="38" a="1"/>
  <c r="AJ115" i="38" a="1"/>
  <c r="AW119" i="38" a="1"/>
  <c r="AI238" i="38" a="1"/>
  <c r="T91" i="38" a="1"/>
  <c r="AU208" i="38" a="1"/>
  <c r="AL208" i="38" a="1"/>
  <c r="AT317" i="38" a="1"/>
  <c r="Z252" i="38" a="1"/>
  <c r="AF205" i="38" a="1"/>
  <c r="AH254" i="38" a="1"/>
  <c r="AK208" i="38" a="1"/>
  <c r="K163" i="38" a="1"/>
  <c r="G113" i="38" a="1"/>
  <c r="N144" i="38" a="1"/>
  <c r="L223" i="38" a="1"/>
  <c r="AC324" i="38" a="1"/>
  <c r="BB233" i="38" a="1"/>
  <c r="AR204" i="38" a="1"/>
  <c r="V420" i="38" a="1"/>
  <c r="H394" i="38" a="1"/>
  <c r="AH386" i="38" a="1"/>
  <c r="N259" i="38" a="1"/>
  <c r="AD181" i="38" a="1"/>
  <c r="W106" i="38" a="1"/>
  <c r="Y117" i="38" a="1"/>
  <c r="W203" i="38" a="1"/>
  <c r="AO189" i="38" a="1"/>
  <c r="AP171" i="38" a="1"/>
  <c r="J93" i="38" a="1"/>
  <c r="U78" i="38" a="1"/>
  <c r="AA249" i="38" a="1"/>
  <c r="AZ102" i="38" a="1"/>
  <c r="J83" i="38" a="1"/>
  <c r="AO258" i="38" a="1"/>
  <c r="AD161" i="38" a="1"/>
  <c r="AP120" i="38" a="1"/>
  <c r="F169" i="38" a="1"/>
  <c r="AF233" i="38" a="1"/>
  <c r="Q181" i="38" a="1"/>
  <c r="E171" i="38" a="1"/>
  <c r="AO114" i="38" a="1"/>
  <c r="AX149" i="38" a="1"/>
  <c r="AX82" i="38" a="1"/>
  <c r="AB208" i="38" a="1"/>
  <c r="AK277" i="38" a="1"/>
  <c r="AX396" i="38" a="1"/>
  <c r="Z204" i="38" a="1"/>
  <c r="W201" i="38" a="1"/>
  <c r="AQ252" i="38" a="1"/>
  <c r="M307" i="38" a="1"/>
  <c r="Z233" i="38" a="1"/>
  <c r="BB161" i="38" a="1"/>
  <c r="AD80" i="38" a="1"/>
  <c r="AY192" i="38" a="1"/>
  <c r="BB98" i="38" a="1"/>
  <c r="AW229" i="38" a="1"/>
  <c r="AX184" i="38" a="1"/>
  <c r="AH74" i="38" a="1"/>
  <c r="AS194" i="38" a="1"/>
  <c r="J143" i="38" a="1"/>
  <c r="P94" i="38" a="1"/>
  <c r="Q381" i="38" a="1"/>
  <c r="AD253" i="38" a="1"/>
  <c r="AK128" i="38" a="1"/>
  <c r="BB348" i="38" a="1"/>
  <c r="T116" i="38" a="1"/>
  <c r="AE243" i="38" a="1"/>
  <c r="G143" i="38" a="1"/>
  <c r="AK210" i="38" a="1"/>
  <c r="AJ81" i="38" a="1"/>
  <c r="AB238" i="38" a="1"/>
  <c r="T178" i="38" a="1"/>
  <c r="BB141" i="38" a="1"/>
  <c r="T105" i="38" a="1"/>
  <c r="AS82" i="38" a="1"/>
  <c r="U141" i="38" a="1"/>
  <c r="F297" i="38" a="1"/>
  <c r="Y272" i="38" a="1"/>
  <c r="I153" i="38" a="1"/>
  <c r="AV244" i="38" a="1"/>
  <c r="P347" i="38" a="1"/>
  <c r="AG358" i="38" a="1"/>
  <c r="AV162" i="38" a="1"/>
  <c r="AE176" i="38" a="1"/>
  <c r="O177" i="38" a="1"/>
  <c r="AX126" i="38" a="1"/>
  <c r="AE153" i="38" a="1"/>
  <c r="AV156" i="38" a="1"/>
  <c r="G133" i="38" a="1"/>
  <c r="V196" i="38" a="1"/>
  <c r="J169" i="38" a="1"/>
  <c r="N161" i="38" a="1"/>
  <c r="AL140" i="38" a="1"/>
  <c r="L141" i="38" a="1"/>
  <c r="J180" i="38" a="1"/>
  <c r="N157" i="38" a="1"/>
  <c r="AA324" i="38" a="1"/>
  <c r="AP213" i="38" a="1"/>
  <c r="T193" i="38" a="1"/>
  <c r="AZ241" i="38" a="1"/>
  <c r="AZ428" i="38" a="1"/>
  <c r="AU200" i="38" a="1"/>
  <c r="BA145" i="38" a="1"/>
  <c r="AR216" i="38" a="1"/>
  <c r="BA200" i="38" a="1"/>
  <c r="AH279" i="38" a="1"/>
  <c r="AC216" i="38" a="1"/>
  <c r="AC106" i="38" a="1"/>
  <c r="AS344" i="38" a="1"/>
  <c r="AY228" i="38" a="1"/>
  <c r="Z220" i="38" a="1"/>
  <c r="Z231" i="38" a="1"/>
  <c r="AJ170" i="38" a="1"/>
  <c r="K225" i="38" a="1"/>
  <c r="D214" i="38" a="1"/>
  <c r="E219" i="38" a="1"/>
  <c r="AM321" i="38" a="1"/>
  <c r="AU131" i="38" a="1"/>
  <c r="AL220" i="38" a="1"/>
  <c r="AI216" i="38" a="1"/>
  <c r="AK119" i="38" a="1"/>
  <c r="AS148" i="38" a="1"/>
  <c r="AV155" i="38" a="1"/>
  <c r="AE90" i="38" a="1"/>
  <c r="AG200" i="38" a="1"/>
  <c r="AK191" i="38" a="1"/>
  <c r="AP189" i="38" a="1"/>
  <c r="W188" i="38" a="1"/>
  <c r="K209" i="38" a="1"/>
  <c r="I112" i="38" a="1"/>
  <c r="AP109" i="38" a="1"/>
  <c r="BA332" i="38" a="1"/>
  <c r="AR183" i="38" a="1"/>
  <c r="E77" i="38" a="1"/>
  <c r="Z237" i="38" a="1"/>
  <c r="AB105" i="38" a="1"/>
  <c r="AE352" i="38" a="1"/>
  <c r="AJ80" i="38" a="1"/>
  <c r="AD192" i="38" a="1"/>
  <c r="AS216" i="38" a="1"/>
  <c r="BB297" i="38" a="1"/>
  <c r="AD163" i="38" a="1"/>
  <c r="AM248" i="38" a="1"/>
  <c r="AT81" i="38" a="1"/>
  <c r="AN161" i="38" a="1"/>
  <c r="AB242" i="38" a="1"/>
  <c r="J236" i="38" a="1"/>
  <c r="G342" i="38" a="1"/>
  <c r="K104" i="38" a="1"/>
  <c r="AZ170" i="38" a="1"/>
  <c r="AE228" i="38" a="1"/>
  <c r="BA180" i="38" a="1"/>
  <c r="G232" i="38" a="1"/>
  <c r="K313" i="38" a="1"/>
  <c r="H259" i="38" a="1"/>
  <c r="AL169" i="38" a="1"/>
  <c r="AM241" i="38" a="1"/>
  <c r="L330" i="38" a="1"/>
  <c r="L314" i="38" a="1"/>
  <c r="AC220" i="38" a="1"/>
  <c r="AW213" i="38" a="1"/>
  <c r="M122" i="38" a="1"/>
  <c r="W135" i="38" a="1"/>
  <c r="AM251" i="38" a="1"/>
  <c r="AD320" i="38" a="1"/>
  <c r="AH137" i="38" a="1"/>
  <c r="AH88" i="38" a="1"/>
  <c r="AR93" i="38" a="1"/>
  <c r="E119" i="38" a="1"/>
  <c r="AY206" i="38" a="1"/>
  <c r="AJ105" i="38" a="1"/>
  <c r="AY175" i="38" a="1"/>
  <c r="F206" i="38" a="1"/>
  <c r="AK260" i="38" a="1"/>
  <c r="K100" i="38" a="1"/>
  <c r="O234" i="38" a="1"/>
  <c r="AI317" i="38" a="1"/>
  <c r="AB137" i="38" a="1"/>
  <c r="AP122" i="38" a="1"/>
  <c r="V299" i="38" a="1"/>
  <c r="AW323" i="38" a="1"/>
  <c r="AN219" i="38" a="1"/>
  <c r="D164" i="38" a="1"/>
  <c r="V199" i="38" a="1"/>
  <c r="Q99" i="38" a="1"/>
  <c r="AS418" i="38" a="1"/>
  <c r="AT257" i="38" a="1"/>
  <c r="AQ199" i="38" a="1"/>
  <c r="AD75" i="38" a="1"/>
  <c r="G427" i="38" a="1"/>
  <c r="AH231" i="38" a="1"/>
  <c r="K281" i="38" a="1"/>
  <c r="E85" i="38" a="1"/>
  <c r="X189" i="38" a="1"/>
  <c r="AF270" i="38" a="1"/>
  <c r="AW327" i="38" a="1"/>
  <c r="K82" i="38" a="1"/>
  <c r="G80" i="38" a="1"/>
  <c r="AB156" i="38" a="1"/>
  <c r="AL229" i="38" a="1"/>
  <c r="Z156" i="38" a="1"/>
  <c r="AJ268" i="38" a="1"/>
  <c r="Z312" i="38" a="1"/>
  <c r="AJ189" i="38" a="1"/>
  <c r="F405" i="38" a="1"/>
  <c r="AI214" i="38" a="1"/>
  <c r="AS120" i="38" a="1"/>
  <c r="Z254" i="38" a="1"/>
  <c r="V214" i="38" a="1"/>
  <c r="AS133" i="38" a="1"/>
  <c r="BB239" i="38" a="1"/>
  <c r="V339" i="38" a="1"/>
  <c r="H268" i="38" a="1"/>
  <c r="AP313" i="38" a="1"/>
  <c r="AJ135" i="38" a="1"/>
  <c r="Q250" i="38" a="1"/>
  <c r="N99" i="38" a="1"/>
  <c r="AQ243" i="38" a="1"/>
  <c r="K336" i="38" a="1"/>
  <c r="P273" i="38" a="1"/>
  <c r="AR112" i="38" a="1"/>
  <c r="AR267" i="38" a="1"/>
  <c r="U82" i="38" a="1"/>
  <c r="M84" i="38" a="1"/>
  <c r="F234" i="38" a="1"/>
  <c r="Q101" i="38" a="1"/>
  <c r="AQ295" i="38" a="1"/>
  <c r="AY188" i="38" a="1"/>
  <c r="F273" i="38" a="1"/>
  <c r="AS256" i="38" a="1"/>
  <c r="AK145" i="38" a="1"/>
  <c r="AZ114" i="38" a="1"/>
  <c r="BA288" i="38" a="1"/>
  <c r="P255" i="38" a="1"/>
  <c r="H127" i="38" a="1"/>
  <c r="AK141" i="38" a="1"/>
  <c r="AP199" i="38" a="1"/>
  <c r="M182" i="38" a="1"/>
  <c r="M81" i="38" a="1"/>
  <c r="M123" i="38" a="1"/>
  <c r="AH230" i="38" a="1"/>
  <c r="Z191" i="38" a="1"/>
  <c r="D101" i="38" a="1"/>
  <c r="AP242" i="38" a="1"/>
  <c r="AL217" i="38" a="1"/>
  <c r="I249" i="38" a="1"/>
  <c r="D256" i="38" a="1"/>
  <c r="AU262" i="38" a="1"/>
  <c r="AB151" i="38" a="1"/>
  <c r="AV214" i="38" a="1"/>
  <c r="Z225" i="38" a="1"/>
  <c r="P211" i="38" a="1"/>
  <c r="Y95" i="38" a="1"/>
  <c r="AB170" i="38" a="1"/>
  <c r="AL167" i="38" a="1"/>
  <c r="AL117" i="38" a="1"/>
  <c r="I196" i="38" a="1"/>
  <c r="M201" i="38" a="1"/>
  <c r="Q333" i="38" a="1"/>
  <c r="AC134" i="38" a="1"/>
  <c r="AR251" i="38" a="1"/>
  <c r="X280" i="38" a="1"/>
  <c r="M243" i="38" a="1"/>
  <c r="AO163" i="38" a="1"/>
  <c r="Q328" i="38" a="1"/>
  <c r="U152" i="38" a="1"/>
  <c r="O150" i="38" a="1"/>
  <c r="V292" i="38" a="1"/>
  <c r="AT297" i="38" a="1"/>
  <c r="AV249" i="38" a="1"/>
  <c r="AJ311" i="38" a="1"/>
  <c r="AO451" i="38" a="1"/>
  <c r="AL324" i="38" a="1"/>
  <c r="BB172" i="38" a="1"/>
  <c r="M91" i="38" a="1"/>
  <c r="AZ196" i="38" a="1"/>
  <c r="AX174" i="38" a="1"/>
  <c r="W205" i="38" a="1"/>
  <c r="AS286" i="38" a="1"/>
  <c r="O198" i="38" a="1"/>
  <c r="V216" i="38" a="1"/>
  <c r="AN141" i="38" a="1"/>
  <c r="K168" i="38" a="1"/>
  <c r="AK157" i="38" a="1"/>
  <c r="AD208" i="38" a="1"/>
  <c r="AT130" i="38" a="1"/>
  <c r="AG116" i="38" a="1"/>
  <c r="AM93" i="38" a="1"/>
  <c r="AP142" i="38" a="1"/>
  <c r="M204" i="38" a="1"/>
  <c r="AH295" i="38" a="1"/>
  <c r="H197" i="38" a="1"/>
  <c r="K192" i="38" a="1"/>
  <c r="N80" i="38" a="1"/>
  <c r="AB90" i="38" a="1"/>
  <c r="AF235" i="38" a="1"/>
  <c r="Y405" i="38" a="1"/>
  <c r="AO231" i="38" a="1"/>
  <c r="L130" i="38" a="1"/>
  <c r="H235" i="38" a="1"/>
  <c r="Q167" i="38" a="1"/>
  <c r="AQ79" i="38" a="1"/>
  <c r="AP260" i="38" a="1"/>
  <c r="P147" i="38" a="1"/>
  <c r="O203" i="38" a="1"/>
  <c r="AO237" i="38" a="1"/>
  <c r="AH129" i="38" a="1"/>
  <c r="AK143" i="38" a="1"/>
  <c r="AS95" i="38" a="1"/>
  <c r="AN78" i="38" a="1"/>
  <c r="Q163" i="38" a="1"/>
  <c r="AG165" i="38" a="1"/>
  <c r="N155" i="38" a="1"/>
  <c r="N202" i="38" a="1"/>
  <c r="BA115" i="38" a="1"/>
  <c r="BA127" i="38" a="1"/>
  <c r="AW243" i="38" a="1"/>
  <c r="N307" i="38" a="1"/>
  <c r="AJ172" i="38" a="1"/>
  <c r="D224" i="38" a="1"/>
  <c r="P171" i="38" a="1"/>
  <c r="Z210" i="38" a="1"/>
  <c r="AE340" i="38" a="1"/>
  <c r="L281" i="38" a="1"/>
  <c r="AH107" i="38" a="1"/>
  <c r="AW102" i="38" a="1"/>
  <c r="AZ79" i="38" a="1"/>
  <c r="AB114" i="38" a="1"/>
  <c r="I126" i="38" a="1"/>
  <c r="G205" i="38" a="1"/>
  <c r="AN230" i="38" a="1"/>
  <c r="AY111" i="38" a="1"/>
  <c r="X91" i="38" a="1"/>
  <c r="AM134" i="38" a="1"/>
  <c r="I142" i="38" a="1"/>
  <c r="AY180" i="38" a="1"/>
  <c r="AF183" i="38" a="1"/>
  <c r="K103" i="38" a="1"/>
  <c r="AY93" i="38" a="1"/>
  <c r="AS234" i="38" a="1"/>
  <c r="F74" i="38" a="1"/>
  <c r="AU198" i="38" a="1"/>
  <c r="T226" i="38" a="1"/>
  <c r="AX147" i="38" a="1"/>
  <c r="Y147" i="38" a="1"/>
  <c r="X151" i="38" a="1"/>
  <c r="N78" i="38" a="1"/>
  <c r="AE423" i="38" a="1"/>
  <c r="J165" i="38" a="1"/>
  <c r="K417" i="38" a="1"/>
  <c r="AZ223" i="38" a="1"/>
  <c r="AD139" i="38" a="1"/>
  <c r="AV290" i="38" a="1"/>
  <c r="M161" i="38" a="1"/>
  <c r="AB132" i="38" a="1"/>
  <c r="AD184" i="38" a="1"/>
  <c r="AJ337" i="38" a="1"/>
  <c r="AR181" i="38" a="1"/>
  <c r="AH83" i="38" a="1"/>
  <c r="AZ326" i="38" a="1"/>
  <c r="H164" i="38" a="1"/>
  <c r="BB82" i="38" a="1"/>
  <c r="G307" i="38" a="1"/>
  <c r="AV182" i="38" a="1"/>
  <c r="H99" i="38" a="1"/>
  <c r="U138" i="38" a="1"/>
  <c r="G370" i="38" a="1"/>
  <c r="AE335" i="38" a="1"/>
  <c r="AD142" i="38" a="1"/>
  <c r="AE279" i="38" a="1"/>
  <c r="M360" i="38" a="1"/>
  <c r="O274" i="38" a="1"/>
  <c r="I201" i="38" a="1"/>
  <c r="Z410" i="38" a="1"/>
  <c r="H153" i="38" a="1"/>
  <c r="M114" i="38" a="1"/>
  <c r="X231" i="38" a="1"/>
  <c r="AK319" i="38" a="1"/>
  <c r="AN87" i="38" a="1"/>
  <c r="P278" i="38" a="1"/>
  <c r="T232" i="38" a="1"/>
  <c r="P169" i="38" a="1"/>
  <c r="AB92" i="38" a="1"/>
  <c r="AB89" i="38" a="1"/>
  <c r="AC182" i="38" a="1"/>
  <c r="U155" i="38" a="1"/>
  <c r="AP202" i="38" a="1"/>
  <c r="AW90" i="38" a="1"/>
  <c r="AL176" i="38" a="1"/>
  <c r="Y252" i="38" a="1"/>
  <c r="AN321" i="38" a="1"/>
  <c r="AN157" i="38" a="1"/>
  <c r="X219" i="38" a="1"/>
  <c r="AT342" i="38" a="1"/>
  <c r="F156" i="38" a="1"/>
  <c r="F255" i="38" a="1"/>
  <c r="AT187" i="38" a="1"/>
  <c r="AF116" i="38" a="1"/>
  <c r="M162" i="38" a="1"/>
  <c r="AY204" i="38" a="1"/>
  <c r="H358" i="38" a="1"/>
  <c r="F434" i="38" a="1"/>
  <c r="Z194" i="38" a="1"/>
  <c r="AZ220" i="38" a="1"/>
  <c r="AT279" i="38" a="1"/>
  <c r="AG216" i="38" a="1"/>
  <c r="AS317" i="38" a="1"/>
  <c r="V74" i="38" a="1"/>
  <c r="M231" i="38" a="1"/>
  <c r="AF381" i="38" a="1"/>
  <c r="V258" i="38" a="1"/>
  <c r="AF98" i="38" a="1"/>
  <c r="AG225" i="38" a="1"/>
  <c r="AV256" i="38" a="1"/>
  <c r="AC233" i="38" a="1"/>
  <c r="AJ213" i="38" a="1"/>
  <c r="AQ183" i="38" a="1"/>
  <c r="AC156" i="38" a="1"/>
  <c r="G286" i="38" a="1"/>
  <c r="T254" i="38" a="1"/>
  <c r="T195" i="38" a="1"/>
  <c r="X222" i="38" a="1"/>
  <c r="AO141" i="38" a="1"/>
  <c r="V130" i="38" a="1"/>
  <c r="AX110" i="38" a="1"/>
  <c r="V332" i="38" a="1"/>
  <c r="AY149" i="38" a="1"/>
  <c r="AO89" i="38" a="1"/>
  <c r="J163" i="38" a="1"/>
  <c r="V96" i="38" a="1"/>
  <c r="AZ337" i="38" a="1"/>
  <c r="AZ357" i="38" a="1"/>
  <c r="AZ226" i="38" a="1"/>
  <c r="AK160" i="38" a="1"/>
  <c r="W167" i="38" a="1"/>
  <c r="W289" i="38" a="1"/>
  <c r="AT316" i="38" a="1"/>
  <c r="AB347" i="38" a="1"/>
  <c r="AU106" i="38" a="1"/>
  <c r="V193" i="38" a="1"/>
  <c r="AD307" i="38" a="1"/>
  <c r="L261" i="38" a="1"/>
  <c r="AK108" i="38" a="1"/>
  <c r="K338" i="38" a="1"/>
  <c r="AR191" i="38" a="1"/>
  <c r="AX204" i="38" a="1"/>
  <c r="AP83" i="38" a="1"/>
  <c r="AN319" i="38" a="1"/>
  <c r="AD296" i="38" a="1"/>
  <c r="P165" i="38" a="1"/>
  <c r="P164" i="38" a="1"/>
  <c r="M120" i="38" a="1"/>
  <c r="Q231" i="38" a="1"/>
  <c r="F186" i="38" a="1"/>
  <c r="Y278" i="38" a="1"/>
  <c r="F300" i="38" a="1"/>
  <c r="AP241" i="38" a="1"/>
  <c r="AT313" i="38" a="1"/>
  <c r="AL181" i="38" a="1"/>
  <c r="Z160" i="38" a="1"/>
  <c r="AV151" i="38" a="1"/>
  <c r="AH193" i="38" a="1"/>
  <c r="AM211" i="38" a="1"/>
  <c r="AK220" i="38" a="1"/>
  <c r="Y146" i="38" a="1"/>
  <c r="D192" i="38" a="1"/>
  <c r="U304" i="38" a="1"/>
  <c r="AX122" i="38" a="1"/>
  <c r="W151" i="38" a="1"/>
  <c r="Z268" i="38" a="1"/>
  <c r="AP186" i="38" a="1"/>
  <c r="U172" i="38" a="1"/>
  <c r="M152" i="38" a="1"/>
  <c r="U146" i="38" a="1"/>
  <c r="AN369" i="38" a="1"/>
  <c r="H376" i="38" a="1"/>
  <c r="Q234" i="38" a="1"/>
  <c r="F200" i="38" a="1"/>
  <c r="AK325" i="38" a="1"/>
  <c r="AJ101" i="38" a="1"/>
  <c r="F105" i="38" a="1"/>
  <c r="V188" i="38" a="1"/>
  <c r="AZ303" i="38" a="1"/>
  <c r="AN228" i="38" a="1"/>
  <c r="E289" i="38" a="1"/>
  <c r="U320" i="38" a="1"/>
  <c r="Y152" i="38" a="1"/>
  <c r="AH434" i="38" a="1"/>
  <c r="AY264" i="38" a="1"/>
  <c r="T109" i="38" a="1"/>
  <c r="J75" i="38" a="1"/>
  <c r="AP249" i="38" a="1"/>
  <c r="AJ203" i="38" a="1"/>
  <c r="AI240" i="38" a="1"/>
  <c r="AB213" i="38" a="1"/>
  <c r="X282" i="38" a="1"/>
  <c r="Y188" i="38" a="1"/>
  <c r="U299" i="38" a="1"/>
  <c r="AQ147" i="38" a="1"/>
  <c r="AQ248" i="38" a="1"/>
  <c r="AJ104" i="38" a="1"/>
  <c r="AG97" i="38" a="1"/>
  <c r="O273" i="38" a="1"/>
  <c r="BB216" i="38" a="1"/>
  <c r="AY90" i="38" a="1"/>
  <c r="M131" i="38" a="1"/>
  <c r="AH191" i="38" a="1"/>
  <c r="AU113" i="38" a="1"/>
  <c r="BA368" i="38" a="1"/>
  <c r="AL141" i="38" a="1"/>
  <c r="AX101" i="38" a="1"/>
  <c r="AY210" i="38" a="1"/>
  <c r="N241" i="38" a="1"/>
  <c r="AY169" i="38" a="1"/>
  <c r="AI390" i="38" a="1"/>
  <c r="Y209" i="38" a="1"/>
  <c r="Z103" i="38" a="1"/>
  <c r="AQ217" i="38" a="1"/>
  <c r="D231" i="38" a="1"/>
  <c r="D239" i="38" a="1"/>
  <c r="M332" i="38" a="1"/>
  <c r="AK82" i="38" a="1"/>
  <c r="AR142" i="38" a="1"/>
  <c r="U105" i="38" a="1"/>
  <c r="BA152" i="38" a="1"/>
  <c r="M216" i="38" a="1"/>
  <c r="V120" i="38" a="1"/>
  <c r="AJ87" i="38" a="1"/>
  <c r="AL259" i="38" a="1"/>
  <c r="T185" i="38" a="1"/>
  <c r="E204" i="38" a="1"/>
  <c r="F104" i="38" a="1"/>
  <c r="I208" i="38" a="1"/>
  <c r="AS325" i="38" a="1"/>
  <c r="AS137" i="38" a="1"/>
  <c r="AW246" i="38" a="1"/>
  <c r="F102" i="38" a="1"/>
  <c r="AG124" i="38" a="1"/>
  <c r="W99" i="38" a="1"/>
  <c r="H94" i="38" a="1"/>
  <c r="Q232" i="38" a="1"/>
  <c r="L209" i="38" a="1"/>
  <c r="Z89" i="38" a="1"/>
  <c r="AB230" i="38" a="1"/>
  <c r="BB245" i="38" a="1"/>
  <c r="I119" i="38" a="1"/>
  <c r="AS312" i="38" a="1"/>
  <c r="AV179" i="38" a="1"/>
  <c r="P258" i="38" a="1"/>
  <c r="AC402" i="38" a="1"/>
  <c r="J262" i="38" a="1"/>
  <c r="AB139" i="38" a="1"/>
  <c r="AF106" i="38" a="1"/>
  <c r="V83" i="38" a="1"/>
  <c r="AS159" i="38" a="1"/>
  <c r="J252" i="38" a="1"/>
  <c r="AZ121" i="38" a="1"/>
  <c r="AU101" i="38" a="1"/>
  <c r="AP227" i="38" a="1"/>
  <c r="P337" i="38" a="1"/>
  <c r="J74" i="38" a="1"/>
  <c r="AA138" i="38" a="1"/>
  <c r="F119" i="38" a="1"/>
  <c r="AS189" i="38" a="1"/>
  <c r="G141" i="38" a="1"/>
  <c r="AA132" i="38" a="1"/>
  <c r="AI208" i="38" a="1"/>
  <c r="N134" i="38" a="1"/>
  <c r="Z218" i="38" a="1"/>
  <c r="O118" i="38" a="1"/>
  <c r="N327" i="38" a="1"/>
  <c r="F77" i="38" a="1"/>
  <c r="O162" i="38" a="1"/>
  <c r="H325" i="38" a="1"/>
  <c r="D409" i="38" a="1"/>
  <c r="P284" i="38" a="1"/>
  <c r="G362" i="38" a="1"/>
  <c r="AL86" i="38" a="1"/>
  <c r="Z207" i="38" a="1"/>
  <c r="E240" i="38" a="1"/>
  <c r="AZ294" i="38" a="1"/>
  <c r="D215" i="38" a="1"/>
  <c r="X271" i="38" a="1"/>
  <c r="M264" i="38" a="1"/>
  <c r="AA117" i="38" a="1"/>
  <c r="AR127" i="38" a="1"/>
  <c r="Q384" i="38" a="1"/>
  <c r="AE110" i="38" a="1"/>
  <c r="AR119" i="38" a="1"/>
  <c r="J84" i="38" a="1"/>
  <c r="P158" i="38" a="1"/>
  <c r="AL191" i="38" a="1"/>
  <c r="V143" i="38" a="1"/>
  <c r="AA165" i="38" a="1"/>
  <c r="AM79" i="38" a="1"/>
  <c r="AT141" i="38" a="1"/>
  <c r="L335" i="38" a="1"/>
  <c r="AX381" i="38" a="1"/>
  <c r="O249" i="38" a="1"/>
  <c r="AQ90" i="38" a="1"/>
  <c r="AE165" i="38" a="1"/>
  <c r="G275" i="38" a="1"/>
  <c r="H211" i="38" a="1"/>
  <c r="E273" i="38" a="1"/>
  <c r="AS237" i="38" a="1"/>
  <c r="AT291" i="38" a="1"/>
  <c r="J368" i="38" a="1"/>
  <c r="W263" i="38" a="1"/>
  <c r="AM195" i="38" a="1"/>
  <c r="AF216" i="38" a="1"/>
  <c r="AX205" i="38" a="1"/>
  <c r="E370" i="38" a="1"/>
  <c r="F312" i="38" a="1"/>
  <c r="AA208" i="38" a="1"/>
  <c r="X298" i="38" a="1"/>
  <c r="E221" i="38" a="1"/>
  <c r="AZ103" i="38" a="1"/>
  <c r="AS92" i="38" a="1"/>
  <c r="AB472" i="38" a="1"/>
  <c r="AR234" i="38" a="1"/>
  <c r="W103" i="38" a="1"/>
  <c r="D140" i="38" a="1"/>
  <c r="U341" i="38" a="1"/>
  <c r="F215" i="38" a="1"/>
  <c r="V212" i="38" a="1"/>
  <c r="AE195" i="38" a="1"/>
  <c r="AI354" i="38" a="1"/>
  <c r="AX254" i="38" a="1"/>
  <c r="O235" i="38" a="1"/>
  <c r="AH282" i="38" a="1"/>
  <c r="AL240" i="38" a="1"/>
  <c r="AI213" i="38" a="1"/>
  <c r="M299" i="38" a="1"/>
  <c r="G226" i="38" a="1"/>
  <c r="AO248" i="38" a="1"/>
  <c r="O359" i="38" a="1"/>
  <c r="AG140" i="38" a="1"/>
  <c r="AM132" i="38" a="1"/>
  <c r="T154" i="38" a="1"/>
  <c r="BA79" i="38" a="1"/>
  <c r="K155" i="38" a="1"/>
  <c r="AL157" i="38" a="1"/>
  <c r="AR392" i="38" a="1"/>
  <c r="N434" i="38" a="1"/>
  <c r="AQ237" i="38" a="1"/>
  <c r="T343" i="38" a="1"/>
  <c r="T237" i="38" a="1"/>
  <c r="AA128" i="38" a="1"/>
  <c r="O215" i="38" a="1"/>
  <c r="AV141" i="38" a="1"/>
  <c r="AI113" i="38" a="1"/>
  <c r="AP328" i="38" a="1"/>
  <c r="AU175" i="38" a="1"/>
  <c r="BA337" i="38" a="1"/>
  <c r="AJ300" i="38" a="1"/>
  <c r="W297" i="38" a="1"/>
  <c r="H170" i="38" a="1"/>
  <c r="N369" i="38" a="1"/>
  <c r="AV296" i="38" a="1"/>
  <c r="AW242" i="38" a="1"/>
  <c r="AN188" i="38" a="1"/>
  <c r="AX326" i="38" a="1"/>
  <c r="H230" i="38" a="1"/>
  <c r="AV275" i="38" a="1"/>
  <c r="W199" i="38" a="1"/>
  <c r="AU140" i="38" a="1"/>
  <c r="AB223" i="38" a="1"/>
  <c r="AU439" i="38" a="1"/>
  <c r="AB133" i="38" a="1"/>
  <c r="G353" i="38" a="1"/>
  <c r="AY158" i="38" a="1"/>
  <c r="AF202" i="38" a="1"/>
  <c r="AL112" i="38" a="1"/>
  <c r="X217" i="38" a="1"/>
  <c r="L284" i="38" a="1"/>
  <c r="AW215" i="38" a="1"/>
  <c r="AH334" i="38" a="1"/>
  <c r="AY260" i="38" a="1"/>
  <c r="V119" i="38" a="1"/>
  <c r="BA162" i="38" a="1"/>
  <c r="J304" i="38" a="1"/>
  <c r="E147" i="38" a="1"/>
  <c r="U161" i="38" a="1"/>
  <c r="Q241" i="38" a="1"/>
  <c r="AM353" i="38" a="1"/>
  <c r="T89" i="38" a="1"/>
  <c r="AN236" i="38" a="1"/>
  <c r="P212" i="38" a="1"/>
  <c r="F350" i="38" a="1"/>
  <c r="AB250" i="38" a="1"/>
  <c r="AN346" i="38" a="1"/>
  <c r="AG146" i="38" a="1"/>
  <c r="AR274" i="38" a="1"/>
  <c r="I159" i="38" a="1"/>
  <c r="AB219" i="38" a="1"/>
  <c r="U86" i="38" a="1"/>
  <c r="AK391" i="38" a="1"/>
  <c r="AL201" i="38" a="1"/>
  <c r="T316" i="38" a="1"/>
  <c r="G215" i="38" a="1"/>
  <c r="AP194" i="38" a="1"/>
  <c r="AY377" i="38" a="1"/>
  <c r="V201" i="38" a="1"/>
  <c r="AT145" i="38" a="1"/>
  <c r="AP121" i="38" a="1"/>
  <c r="AR122" i="38" a="1"/>
  <c r="AP294" i="38" a="1"/>
  <c r="BA165" i="38" a="1"/>
  <c r="T148" i="38" a="1"/>
  <c r="T378" i="38" a="1"/>
  <c r="AX104" i="38" a="1"/>
  <c r="AN239" i="38" a="1"/>
  <c r="AB122" i="38" a="1"/>
  <c r="E101" i="38" a="1"/>
  <c r="AB292" i="38" a="1"/>
  <c r="AO180" i="38" a="1"/>
  <c r="P127" i="38" a="1"/>
  <c r="AL387" i="38" a="1"/>
  <c r="V297" i="38" a="1"/>
  <c r="AT329" i="38" a="1"/>
  <c r="Y113" i="38" a="1"/>
  <c r="AE100" i="38" a="1"/>
  <c r="AH229" i="38" a="1"/>
  <c r="Y365" i="38" a="1"/>
  <c r="AL296" i="38" a="1"/>
  <c r="AQ168" i="38" a="1"/>
  <c r="AV348" i="38" a="1"/>
  <c r="M142" i="38" a="1"/>
  <c r="M133" i="38" a="1"/>
  <c r="F159" i="38" a="1"/>
  <c r="AG243" i="38" a="1"/>
  <c r="AH338" i="38" a="1"/>
  <c r="J183" i="38" a="1"/>
  <c r="I397" i="38" a="1"/>
  <c r="AD182" i="38" a="1"/>
  <c r="G87" i="38" a="1"/>
  <c r="AL386" i="38" a="1"/>
  <c r="AT215" i="38" a="1"/>
  <c r="AL222" i="38" a="1"/>
  <c r="AY164" i="38" a="1"/>
  <c r="AE168" i="38" a="1"/>
  <c r="AU163" i="38" a="1"/>
  <c r="E182" i="38" a="1"/>
  <c r="T206" i="38" a="1"/>
  <c r="AT77" i="38" a="1"/>
  <c r="AQ130" i="38" a="1"/>
  <c r="AK292" i="38" a="1"/>
  <c r="BB294" i="38" a="1"/>
  <c r="P108" i="38" a="1"/>
  <c r="AG74" i="38" a="1"/>
  <c r="AK127" i="38" a="1"/>
  <c r="AY79" i="38" a="1"/>
  <c r="AD226" i="38" a="1"/>
  <c r="AD193" i="38" a="1"/>
  <c r="AB196" i="38" a="1"/>
  <c r="V116" i="38" a="1"/>
  <c r="E248" i="38" a="1"/>
  <c r="AE117" i="38" a="1"/>
  <c r="AT234" i="38" a="1"/>
  <c r="AB222" i="38" a="1"/>
  <c r="AF164" i="38" a="1"/>
  <c r="K144" i="38" a="1"/>
  <c r="K115" i="38" a="1"/>
  <c r="AQ144" i="38" a="1"/>
  <c r="N287" i="38" a="1"/>
  <c r="AJ177" i="38" a="1"/>
  <c r="AU223" i="38" a="1"/>
  <c r="AU217" i="38" a="1"/>
  <c r="AZ153" i="38" a="1"/>
  <c r="O107" i="38" a="1"/>
  <c r="AM129" i="38" a="1"/>
  <c r="AF85" i="38" a="1"/>
  <c r="G148" i="38" a="1"/>
  <c r="D130" i="38" a="1"/>
  <c r="L229" i="38" a="1"/>
  <c r="AO131" i="38" a="1"/>
  <c r="O167" i="38" a="1"/>
  <c r="AC137" i="38" a="1"/>
  <c r="O233" i="38" a="1"/>
  <c r="K150" i="38" a="1"/>
  <c r="AO179" i="38" a="1"/>
  <c r="F315" i="38" a="1"/>
  <c r="T293" i="38" a="1"/>
  <c r="BA306" i="38" a="1"/>
  <c r="AI155" i="38" a="1"/>
  <c r="O217" i="38" a="1"/>
  <c r="J135" i="38" a="1"/>
  <c r="AQ179" i="38" a="1"/>
  <c r="P140" i="38" a="1"/>
  <c r="AP271" i="38" a="1"/>
  <c r="AN145" i="38" a="1"/>
  <c r="AF166" i="38" a="1"/>
  <c r="AH187" i="38" a="1"/>
  <c r="M301" i="38" a="1"/>
  <c r="AA176" i="38" a="1"/>
  <c r="P350" i="38" a="1"/>
  <c r="H155" i="38" a="1"/>
  <c r="Y344" i="38" a="1"/>
  <c r="AL101" i="38" a="1"/>
  <c r="AG260" i="38" a="1"/>
  <c r="AQ268" i="38" a="1"/>
  <c r="M168" i="38" a="1"/>
  <c r="V444" i="38" a="1"/>
  <c r="BB170" i="38" a="1"/>
  <c r="AG229" i="38" a="1"/>
  <c r="AE317" i="38" a="1"/>
  <c r="AB338" i="38" a="1"/>
  <c r="AK213" i="38" a="1"/>
  <c r="AV117" i="38" a="1"/>
  <c r="L359" i="38" a="1"/>
  <c r="D174" i="38" a="1"/>
  <c r="AY364" i="38" a="1"/>
  <c r="H214" i="38" a="1"/>
  <c r="AV265" i="38" a="1"/>
  <c r="H114" i="38" a="1"/>
  <c r="AI334" i="38" a="1"/>
  <c r="K290" i="38" a="1"/>
  <c r="AJ168" i="38" a="1"/>
  <c r="E259" i="38" a="1"/>
  <c r="BB159" i="38" a="1"/>
  <c r="G210" i="38" a="1"/>
  <c r="AX295" i="38" a="1"/>
  <c r="AU174" i="38" a="1"/>
  <c r="AU180" i="38" a="1"/>
  <c r="E404" i="38" a="1"/>
  <c r="AS223" i="38" a="1"/>
  <c r="G267" i="38" a="1"/>
  <c r="F264" i="38" a="1"/>
  <c r="BB213" i="38" a="1"/>
  <c r="BA155" i="38" a="1"/>
  <c r="G239" i="38" a="1"/>
  <c r="W138" i="38" a="1"/>
  <c r="AX287" i="38" a="1"/>
  <c r="U327" i="38" a="1"/>
  <c r="AY295" i="38" a="1"/>
  <c r="AH328" i="38" a="1"/>
  <c r="T399" i="38" a="1"/>
  <c r="AN275" i="38" a="1"/>
  <c r="AY218" i="38" a="1"/>
  <c r="AX277" i="38" a="1"/>
  <c r="F89" i="38" a="1"/>
  <c r="W230" i="38" a="1"/>
  <c r="AM153" i="38" a="1"/>
  <c r="N352" i="38" a="1"/>
  <c r="K251" i="38" a="1"/>
  <c r="V210" i="38" a="1"/>
  <c r="AG134" i="38" a="1"/>
  <c r="AQ249" i="38" a="1"/>
  <c r="AC183" i="38" a="1"/>
  <c r="AO310" i="38" a="1"/>
  <c r="G168" i="38" a="1"/>
  <c r="BA340" i="38" a="1"/>
  <c r="N252" i="38" a="1"/>
  <c r="BA229" i="38" a="1"/>
  <c r="F176" i="38" a="1"/>
  <c r="I152" i="38" a="1"/>
  <c r="E123" i="38" a="1"/>
  <c r="AJ270" i="38" a="1"/>
  <c r="AC143" i="38" a="1"/>
  <c r="K271" i="38" a="1"/>
  <c r="P217" i="38" a="1"/>
  <c r="AQ191" i="38" a="1"/>
  <c r="P172" i="38" a="1"/>
  <c r="AQ221" i="38" a="1"/>
  <c r="AT161" i="38" a="1"/>
  <c r="V253" i="38" a="1"/>
  <c r="AD327" i="38" a="1"/>
  <c r="AS219" i="38" a="1"/>
  <c r="AK199" i="38" a="1"/>
  <c r="AE381" i="38" a="1"/>
  <c r="AS232" i="38" a="1"/>
  <c r="V152" i="38" a="1"/>
  <c r="J418" i="38" a="1"/>
  <c r="Q164" i="38" a="1"/>
  <c r="Q83" i="38" a="1"/>
  <c r="I77" i="38" a="1"/>
  <c r="BB227" i="38" a="1"/>
  <c r="AS310" i="38" a="1"/>
  <c r="AC188" i="38" a="1"/>
  <c r="G250" i="38" a="1"/>
  <c r="AU386" i="38" a="1"/>
  <c r="AM397" i="38" a="1"/>
  <c r="D349" i="38" a="1"/>
  <c r="O204" i="38" a="1"/>
  <c r="W179" i="38" a="1"/>
  <c r="J85" i="38" a="1"/>
  <c r="E113" i="38" a="1"/>
  <c r="AF137" i="38" a="1"/>
  <c r="AC208" i="38" a="1"/>
  <c r="AC380" i="38" a="1"/>
  <c r="J349" i="38" a="1"/>
  <c r="J254" i="38" a="1"/>
  <c r="AK262" i="38" a="1"/>
  <c r="F120" i="38" a="1"/>
  <c r="AT267" i="38" a="1"/>
  <c r="AV261" i="38" a="1"/>
  <c r="W112" i="38" a="1"/>
  <c r="W395" i="38" a="1"/>
  <c r="Q337" i="38" a="1"/>
  <c r="E177" i="38" a="1"/>
  <c r="Z167" i="38" a="1"/>
  <c r="AX247" i="38" a="1"/>
  <c r="AS123" i="38" a="1"/>
  <c r="AH126" i="38" a="1"/>
  <c r="AR265" i="38" a="1"/>
  <c r="P215" i="38" a="1"/>
  <c r="BA386" i="38" a="1"/>
  <c r="AP368" i="38" a="1"/>
  <c r="AF292" i="38" a="1"/>
  <c r="E136" i="38" a="1"/>
  <c r="AT100" i="38" a="1"/>
  <c r="AF336" i="38" a="1"/>
  <c r="O115" i="38" a="1"/>
  <c r="T432" i="38" a="1"/>
  <c r="AM257" i="38" a="1"/>
  <c r="AM252" i="38" a="1"/>
  <c r="AS146" i="38" a="1"/>
  <c r="Z219" i="38" a="1"/>
  <c r="N223" i="38" a="1"/>
  <c r="AU196" i="38" a="1"/>
  <c r="BA98" i="38" a="1"/>
  <c r="AN139" i="38" a="1"/>
  <c r="V277" i="38" a="1"/>
  <c r="V165" i="38" a="1"/>
  <c r="P266" i="38" a="1"/>
  <c r="AE172" i="38" a="1"/>
  <c r="AX210" i="38" a="1"/>
  <c r="J128" i="38" a="1"/>
  <c r="I290" i="38" a="1"/>
  <c r="AF403" i="38" a="1"/>
  <c r="AY153" i="38" a="1"/>
  <c r="AF242" i="38" a="1"/>
  <c r="U260" i="38" a="1"/>
  <c r="H221" i="38" a="1"/>
  <c r="F190" i="38" a="1"/>
  <c r="Z230" i="38" a="1"/>
  <c r="H231" i="38" a="1"/>
  <c r="L145" i="38" a="1"/>
  <c r="BB196" i="38" a="1"/>
  <c r="AA146" i="38" a="1"/>
  <c r="Q270" i="38" a="1"/>
  <c r="E214" i="38" a="1"/>
  <c r="AT208" i="38" a="1"/>
  <c r="D257" i="38" a="1"/>
  <c r="L305" i="38" a="1"/>
  <c r="AG363" i="38" a="1"/>
  <c r="AN256" i="38" a="1"/>
  <c r="O444" i="38" a="1"/>
  <c r="O372" i="38" a="1"/>
  <c r="AW343" i="38" a="1"/>
  <c r="H121" i="38" a="1"/>
  <c r="Q212" i="38" a="1"/>
  <c r="AG255" i="38" a="1"/>
  <c r="AC123" i="38" a="1"/>
  <c r="AP195" i="38" a="1"/>
  <c r="U113" i="38" a="1"/>
  <c r="Z201" i="38" a="1"/>
  <c r="AK148" i="38" a="1"/>
  <c r="AB171" i="38" a="1"/>
  <c r="AU161" i="38" a="1"/>
  <c r="AN231" i="38" a="1"/>
  <c r="AI420" i="38" a="1"/>
  <c r="P79" i="38" a="1"/>
  <c r="Y148" i="38" a="1"/>
  <c r="O256" i="38" a="1"/>
  <c r="AL248" i="38" a="1"/>
  <c r="AW112" i="38" a="1"/>
  <c r="AM77" i="38" a="1"/>
  <c r="AD174" i="38" a="1"/>
  <c r="H239" i="38" a="1"/>
  <c r="M295" i="38" a="1"/>
  <c r="AJ119" i="38" a="1"/>
  <c r="J263" i="38" a="1"/>
  <c r="Z168" i="38" a="1"/>
  <c r="BB108" i="38" a="1"/>
  <c r="BA138" i="38" a="1"/>
  <c r="H144" i="38" a="1"/>
  <c r="AC81" i="38" a="1"/>
  <c r="AY132" i="38" a="1"/>
  <c r="M189" i="38" a="1"/>
  <c r="O87" i="38" a="1"/>
  <c r="I217" i="38" a="1"/>
  <c r="AL89" i="38" a="1"/>
  <c r="T120" i="38" a="1"/>
  <c r="AK124" i="38" a="1"/>
  <c r="M77" i="38" a="1"/>
  <c r="T137" i="38" a="1"/>
  <c r="E227" i="38" a="1"/>
  <c r="Z226" i="38" a="1"/>
  <c r="AU452" i="38" a="1"/>
  <c r="AD215" i="38" a="1"/>
  <c r="AA168" i="38" a="1"/>
  <c r="AB295" i="38" a="1"/>
  <c r="M171" i="38" a="1"/>
  <c r="Y110" i="38" a="1"/>
  <c r="M87" i="38" a="1"/>
  <c r="AW254" i="38" a="1"/>
  <c r="AU177" i="38" a="1"/>
  <c r="AN294" i="38" a="1"/>
  <c r="AF317" i="38" a="1"/>
  <c r="AN173" i="38" a="1"/>
  <c r="BA83" i="38" a="1"/>
  <c r="AN332" i="38" a="1"/>
  <c r="AT153" i="38" a="1"/>
  <c r="AJ103" i="38" a="1"/>
  <c r="N243" i="38" a="1"/>
  <c r="AI215" i="38" a="1"/>
  <c r="AK176" i="38" a="1"/>
  <c r="AD178" i="38" a="1"/>
  <c r="AL221" i="38" a="1"/>
  <c r="AU136" i="38" a="1"/>
  <c r="E331" i="38" a="1"/>
  <c r="F237" i="38" a="1"/>
  <c r="BA163" i="38" a="1"/>
  <c r="N237" i="38" a="1"/>
  <c r="Q197" i="38" a="1"/>
  <c r="M222" i="38" a="1"/>
  <c r="AI93" i="38" a="1"/>
  <c r="I98" i="38" a="1"/>
  <c r="BA297" i="38" a="1"/>
  <c r="X173" i="38" a="1"/>
  <c r="D195" i="38" a="1"/>
  <c r="I268" i="38" a="1"/>
  <c r="AL230" i="38" a="1"/>
  <c r="AU125" i="38" a="1"/>
  <c r="AC187" i="38" a="1"/>
  <c r="M191" i="38" a="1"/>
  <c r="AO262" i="38" a="1"/>
  <c r="AW283" i="38" a="1"/>
  <c r="AP429" i="38" a="1"/>
  <c r="AK95" i="38" a="1"/>
  <c r="AJ102" i="38" a="1"/>
  <c r="Q147" i="38" a="1"/>
  <c r="F162" i="38" a="1"/>
  <c r="AX207" i="38" a="1"/>
  <c r="AH111" i="38" a="1"/>
  <c r="AA116" i="38" a="1"/>
  <c r="Y263" i="38" a="1"/>
  <c r="I90" i="38" a="1"/>
  <c r="AN197" i="38" a="1"/>
  <c r="W165" i="38" a="1"/>
  <c r="N393" i="38" a="1"/>
  <c r="I120" i="38" a="1"/>
  <c r="Y162" i="38" a="1"/>
  <c r="E238" i="38" a="1"/>
  <c r="AP226" i="38" a="1"/>
  <c r="AC195" i="38" a="1"/>
  <c r="F228" i="38" a="1"/>
  <c r="AM267" i="38" a="1"/>
  <c r="J375" i="38" a="1"/>
  <c r="U227" i="38" a="1"/>
  <c r="G251" i="38" a="1"/>
  <c r="X119" i="38" a="1"/>
  <c r="AP273" i="38" a="1"/>
  <c r="AU308" i="38" a="1"/>
  <c r="L249" i="38" a="1"/>
  <c r="W197" i="38" a="1"/>
  <c r="AG89" i="38" a="1"/>
  <c r="F220" i="38" a="1"/>
  <c r="AY216" i="38" a="1"/>
  <c r="AF224" i="38" a="1"/>
  <c r="AG249" i="38" a="1"/>
  <c r="Y327" i="38" a="1"/>
  <c r="AJ131" i="38" a="1"/>
  <c r="AQ140" i="38" a="1"/>
  <c r="P239" i="38" a="1"/>
  <c r="G352" i="38" a="1"/>
  <c r="I325" i="38" a="1"/>
  <c r="M225" i="38" a="1"/>
  <c r="AH165" i="38" a="1"/>
  <c r="O285" i="38" a="1"/>
  <c r="AQ106" i="38" a="1"/>
  <c r="BB95" i="38" a="1"/>
  <c r="T122" i="38" a="1"/>
  <c r="AO381" i="38" a="1"/>
  <c r="M469" i="38" a="1"/>
  <c r="BB78" i="38" a="1"/>
  <c r="AT202" i="38" a="1"/>
  <c r="K184" i="38" a="1"/>
  <c r="G125" i="38" a="1"/>
  <c r="H187" i="38" a="1"/>
  <c r="AG232" i="38" a="1"/>
  <c r="Q143" i="38" a="1"/>
  <c r="E208" i="38" a="1"/>
  <c r="AK268" i="38" a="1"/>
  <c r="AB185" i="38" a="1"/>
  <c r="D228" i="38" a="1"/>
  <c r="AI336" i="38" a="1"/>
  <c r="AE361" i="38" a="1"/>
  <c r="E339" i="38" a="1"/>
  <c r="AZ284" i="38" a="1"/>
  <c r="P331" i="38" a="1"/>
  <c r="Q313" i="38" a="1"/>
  <c r="AG264" i="38" a="1"/>
  <c r="M313" i="38" a="1"/>
  <c r="AC145" i="38" a="1"/>
  <c r="I88" i="38" a="1"/>
  <c r="AB150" i="38" a="1"/>
  <c r="AZ234" i="38" a="1"/>
  <c r="M300" i="38" a="1"/>
  <c r="AK188" i="38" a="1"/>
  <c r="I198" i="38" a="1"/>
  <c r="AV208" i="38" a="1"/>
  <c r="AN213" i="38" a="1"/>
  <c r="N192" i="38" a="1"/>
  <c r="Q145" i="38" a="1"/>
  <c r="U164" i="38" a="1"/>
  <c r="AK257" i="38" a="1"/>
  <c r="D223" i="38" a="1"/>
  <c r="AW143" i="38" a="1"/>
  <c r="BB187" i="38" a="1"/>
  <c r="AG241" i="38" a="1"/>
  <c r="W210" i="38" a="1"/>
  <c r="U140" i="38" a="1"/>
  <c r="AQ216" i="38" a="1"/>
  <c r="L160" i="38" a="1"/>
  <c r="T100" i="38" a="1"/>
  <c r="AC94" i="38" a="1"/>
  <c r="D315" i="38" a="1"/>
  <c r="L179" i="38" a="1"/>
  <c r="K221" i="38" a="1"/>
  <c r="Q194" i="38" a="1"/>
  <c r="E102" i="38" a="1"/>
  <c r="U366" i="38" a="1"/>
  <c r="AJ153" i="38" a="1"/>
  <c r="AW260" i="38" a="1"/>
  <c r="AX280" i="38" a="1"/>
  <c r="X388" i="38" a="1"/>
  <c r="AW156" i="38" a="1"/>
  <c r="AS76" i="38" a="1"/>
  <c r="I138" i="38" a="1"/>
  <c r="H181" i="38" a="1"/>
  <c r="AV210" i="38" a="1"/>
  <c r="J106" i="38" a="1"/>
  <c r="AP181" i="38" a="1"/>
  <c r="Y248" i="38" a="1"/>
  <c r="N315" i="38" a="1"/>
  <c r="Q305" i="38" a="1"/>
  <c r="X301" i="38" a="1"/>
  <c r="BB118" i="38" a="1"/>
  <c r="AX89" i="38" a="1"/>
  <c r="U191" i="38" a="1"/>
  <c r="AA260" i="38" a="1"/>
  <c r="AM236" i="38" a="1"/>
  <c r="AY236" i="38" a="1"/>
  <c r="AY247" i="38" a="1"/>
  <c r="AT182" i="38" a="1"/>
  <c r="F81" i="38" a="1"/>
  <c r="N187" i="38" a="1"/>
  <c r="AN221" i="38" a="1"/>
  <c r="O201" i="38" a="1"/>
  <c r="AJ145" i="38" a="1"/>
  <c r="O126" i="38" a="1"/>
  <c r="AQ206" i="38" a="1"/>
  <c r="Y165" i="38" a="1"/>
  <c r="AR180" i="38" a="1"/>
  <c r="AF387" i="38" a="1"/>
  <c r="AA190" i="38" a="1"/>
  <c r="V311" i="38" a="1"/>
  <c r="W331" i="38" a="1"/>
  <c r="AL128" i="38" a="1"/>
  <c r="AV192" i="38" a="1"/>
  <c r="AE122" i="38" a="1"/>
  <c r="AZ214" i="38" a="1"/>
  <c r="U406" i="38" a="1"/>
  <c r="AJ332" i="38" a="1"/>
  <c r="AP316" i="38" a="1"/>
  <c r="AA281" i="38" a="1"/>
  <c r="Y386" i="38" a="1"/>
  <c r="AK159" i="38" a="1"/>
  <c r="AP255" i="38" a="1"/>
  <c r="AT147" i="38" a="1"/>
  <c r="AV285" i="38" a="1"/>
  <c r="AZ176" i="38" a="1"/>
  <c r="J233" i="38" a="1"/>
  <c r="AV268" i="38" a="1"/>
  <c r="AS236" i="38" a="1"/>
  <c r="AI146" i="38" a="1"/>
  <c r="AH245" i="38" a="1"/>
  <c r="X230" i="38" a="1"/>
  <c r="AP304" i="38" a="1"/>
  <c r="Y237" i="38" a="1"/>
  <c r="AX146" i="38" a="1"/>
  <c r="X177" i="38" a="1"/>
  <c r="AD244" i="38" a="1"/>
  <c r="AW201" i="38" a="1"/>
  <c r="AU170" i="38" a="1"/>
  <c r="AT272" i="38" a="1"/>
  <c r="AL168" i="38" a="1"/>
  <c r="AS415" i="38" a="1"/>
  <c r="AB274" i="38" a="1"/>
  <c r="J173" i="38" a="1"/>
  <c r="AB333" i="38" a="1"/>
  <c r="AV274" i="38" a="1"/>
  <c r="W131" i="38" a="1"/>
  <c r="Q385" i="38" a="1"/>
  <c r="AW289" i="38" a="1"/>
  <c r="U77" i="38" a="1"/>
  <c r="G83" i="38" a="1"/>
  <c r="E334" i="38" a="1"/>
  <c r="AD150" i="38" a="1"/>
  <c r="AW268" i="38" a="1"/>
  <c r="L264" i="38" a="1"/>
  <c r="AY294" i="38" a="1"/>
  <c r="D259" i="38" a="1"/>
  <c r="Y163" i="38" a="1"/>
  <c r="X165" i="38" a="1"/>
  <c r="AK90" i="38" a="1"/>
  <c r="V275" i="38" a="1"/>
  <c r="AP245" i="38" a="1"/>
  <c r="O432" i="38" a="1"/>
  <c r="X395" i="38" a="1"/>
  <c r="AK467" i="38" a="1"/>
  <c r="I273" i="38" a="1"/>
  <c r="AS241" i="38" a="1"/>
  <c r="AI396" i="38" a="1"/>
  <c r="W386" i="38" a="1"/>
  <c r="AQ74" i="38" a="1"/>
  <c r="AN310" i="38" a="1"/>
  <c r="AQ228" i="38" a="1"/>
  <c r="V121" i="38" a="1"/>
  <c r="T250" i="38" a="1"/>
  <c r="AI184" i="38" a="1"/>
  <c r="H204" i="38" a="1"/>
  <c r="Z193" i="38" a="1"/>
  <c r="AH100" i="38" a="1"/>
  <c r="K246" i="38" a="1"/>
  <c r="T151" i="38" a="1"/>
  <c r="E215" i="38" a="1"/>
  <c r="AQ215" i="38" a="1"/>
  <c r="K98" i="38" a="1"/>
  <c r="AT209" i="38" a="1"/>
  <c r="X300" i="38" a="1"/>
  <c r="L247" i="38" a="1"/>
  <c r="AS250" i="38" a="1"/>
  <c r="AS226" i="38" a="1"/>
  <c r="AI224" i="38" a="1"/>
  <c r="O433" i="38" a="1"/>
  <c r="F210" i="38" a="1"/>
  <c r="X190" i="38" a="1"/>
  <c r="AB289" i="38" a="1"/>
  <c r="AZ282" i="38" a="1"/>
  <c r="G198" i="38" a="1"/>
  <c r="BB180" i="38" a="1"/>
  <c r="H213" i="38" a="1"/>
  <c r="AK154" i="38" a="1"/>
  <c r="AC305" i="38" a="1"/>
  <c r="AN424" i="38" a="1"/>
  <c r="AU303" i="38" a="1"/>
  <c r="O352" i="38" a="1"/>
  <c r="K277" i="38" a="1"/>
  <c r="T227" i="38" a="1"/>
  <c r="E324" i="38" a="1"/>
  <c r="H132" i="38" a="1"/>
  <c r="H392" i="38" a="1"/>
  <c r="T140" i="38" a="1"/>
  <c r="AF159" i="38" a="1"/>
  <c r="AZ254" i="38" a="1"/>
  <c r="AZ219" i="38" a="1"/>
  <c r="W156" i="38" a="1"/>
  <c r="M297" i="38" a="1"/>
  <c r="AB284" i="38" a="1"/>
  <c r="M238" i="38" a="1"/>
  <c r="L377" i="38" a="1"/>
  <c r="X87" i="38" a="1"/>
  <c r="AL288" i="38" a="1"/>
  <c r="F224" i="38" a="1"/>
  <c r="N290" i="38" a="1"/>
  <c r="G209" i="38" a="1"/>
  <c r="Y268" i="38" a="1"/>
  <c r="AN211" i="38" a="1"/>
  <c r="AN295" i="38" a="1"/>
  <c r="Y251" i="38" a="1"/>
  <c r="I105" i="38" a="1"/>
  <c r="AX80" i="38" a="1"/>
  <c r="P343" i="38" a="1"/>
  <c r="AC444" i="38" a="1"/>
  <c r="L147" i="38" a="1"/>
  <c r="P138" i="38" a="1"/>
  <c r="N210" i="38" a="1"/>
  <c r="AW370" i="38" a="1"/>
  <c r="K274" i="38" a="1"/>
  <c r="AP224" i="38" a="1"/>
  <c r="AG99" i="38" a="1"/>
  <c r="AY231" i="38" a="1"/>
  <c r="AW150" i="38" a="1"/>
  <c r="AT214" i="38" a="1"/>
  <c r="Q221" i="38" a="1"/>
  <c r="AO230" i="38" a="1"/>
  <c r="I127" i="38" a="1"/>
  <c r="Q369" i="38" a="1"/>
  <c r="AF225" i="38" a="1"/>
  <c r="T306" i="38" a="1"/>
  <c r="AW271" i="38" a="1"/>
  <c r="AO106" i="38" a="1"/>
  <c r="F299" i="38" a="1"/>
  <c r="BA148" i="38" a="1"/>
  <c r="AI148" i="38" a="1"/>
  <c r="AD323" i="38" a="1"/>
  <c r="AH270" i="38" a="1"/>
  <c r="AE184" i="38" a="1"/>
  <c r="AH223" i="38" a="1"/>
  <c r="W177" i="38" a="1"/>
  <c r="G347" i="38" a="1"/>
  <c r="AT303" i="38" a="1"/>
  <c r="N125" i="38" a="1"/>
  <c r="T153" i="38" a="1"/>
  <c r="W219" i="38" a="1"/>
  <c r="P452" i="38" a="1"/>
  <c r="AL156" i="38" a="1"/>
  <c r="J140" i="38" a="1"/>
  <c r="AN75" i="38" a="1"/>
  <c r="AH363" i="38" a="1"/>
  <c r="AA222" i="38" a="1"/>
  <c r="AM244" i="38" a="1"/>
  <c r="AL90" i="38" a="1"/>
  <c r="N378" i="38" a="1"/>
  <c r="BB298" i="38" a="1"/>
  <c r="V451" i="38" a="1"/>
  <c r="AO393" i="38" a="1"/>
  <c r="W208" i="38" a="1"/>
  <c r="F364" i="38" a="1"/>
  <c r="I177" i="38" a="1"/>
  <c r="AR254" i="38" a="1"/>
  <c r="AP147" i="38" a="1"/>
  <c r="D414" i="38" a="1"/>
  <c r="I189" i="38" a="1"/>
  <c r="AM253" i="38" a="1"/>
  <c r="T165" i="38" a="1"/>
  <c r="Y391" i="38" a="1"/>
  <c r="AP321" i="38" a="1"/>
  <c r="AT295" i="38" a="1"/>
  <c r="AX220" i="38" a="1"/>
  <c r="AC452" i="38" a="1"/>
  <c r="AK286" i="38" a="1"/>
  <c r="AR145" i="38" a="1"/>
  <c r="E269" i="38" a="1"/>
  <c r="AQ313" i="38" a="1"/>
  <c r="AX375" i="38" a="1"/>
  <c r="AN292" i="38" a="1"/>
  <c r="AO271" i="38" a="1"/>
  <c r="AJ326" i="38" a="1"/>
  <c r="AI197" i="38" a="1"/>
  <c r="AZ466" i="38" a="1"/>
  <c r="T175" i="38" a="1"/>
  <c r="X470" i="38" a="1"/>
  <c r="AL272" i="38" a="1"/>
  <c r="Y291" i="38" a="1"/>
  <c r="BB267" i="38" a="1"/>
  <c r="J333" i="38" a="1"/>
  <c r="P468" i="38" a="1"/>
  <c r="AE112" i="38" a="1"/>
  <c r="N455" i="38" a="1"/>
  <c r="AE274" i="38" a="1"/>
  <c r="AG325" i="38" a="1"/>
  <c r="AK380" i="38" a="1"/>
  <c r="L363" i="38" a="1"/>
  <c r="AY467" i="38" a="1"/>
  <c r="AJ142" i="38" a="1"/>
  <c r="E157" i="38" a="1"/>
  <c r="N226" i="38" a="1"/>
  <c r="AI101" i="38" a="1"/>
  <c r="T275" i="38" a="1"/>
  <c r="AS458" i="38" a="1"/>
  <c r="AW209" i="38" a="1"/>
  <c r="AX215" i="38" a="1"/>
  <c r="AG368" i="38" a="1"/>
  <c r="AT289" i="38" a="1"/>
  <c r="AS355" i="38" a="1"/>
  <c r="AN336" i="38" a="1"/>
  <c r="AU383" i="38" a="1"/>
  <c r="AW304" i="38" a="1"/>
  <c r="BB225" i="38" a="1"/>
  <c r="AN152" i="38" a="1"/>
  <c r="AG182" i="38" a="1"/>
  <c r="AM216" i="38" a="1"/>
  <c r="AX216" i="38" a="1"/>
  <c r="AD248" i="38" a="1"/>
  <c r="L221" i="38" a="1"/>
  <c r="Z360" i="38" a="1"/>
  <c r="AT247" i="38" a="1"/>
  <c r="L242" i="38" a="1"/>
  <c r="AC203" i="38" a="1"/>
  <c r="W270" i="38" a="1"/>
  <c r="AH263" i="38" a="1"/>
  <c r="P322" i="38" a="1"/>
  <c r="AZ364" i="38" a="1"/>
  <c r="AA423" i="38" a="1"/>
  <c r="AC132" i="38" a="1"/>
  <c r="G346" i="38" a="1"/>
  <c r="F256" i="38" a="1"/>
  <c r="G249" i="38" a="1"/>
  <c r="AE221" i="38" a="1"/>
  <c r="AK431" i="38" a="1"/>
  <c r="J81" i="38" a="1"/>
  <c r="AQ381" i="38" a="1"/>
  <c r="AK115" i="38" a="1"/>
  <c r="T239" i="38" a="1"/>
  <c r="H84" i="38" a="1"/>
  <c r="V328" i="38" a="1"/>
  <c r="AF230" i="38" a="1"/>
  <c r="T181" i="38" a="1"/>
  <c r="J420" i="38" a="1"/>
  <c r="AZ191" i="38" a="1"/>
  <c r="AS213" i="38" a="1"/>
  <c r="T186" i="38" a="1"/>
  <c r="U228" i="38" a="1"/>
  <c r="P233" i="38" a="1"/>
  <c r="X376" i="38" a="1"/>
  <c r="AD191" i="38" a="1"/>
  <c r="AL399" i="38" a="1"/>
  <c r="T147" i="38" a="1"/>
  <c r="AF248" i="38" a="1"/>
  <c r="AS233" i="38" a="1"/>
  <c r="Q158" i="38" a="1"/>
  <c r="AO183" i="38" a="1"/>
  <c r="AM320" i="38" a="1"/>
  <c r="AZ228" i="38" a="1"/>
  <c r="J257" i="38" a="1"/>
  <c r="AC253" i="38" a="1"/>
  <c r="E232" i="38" a="1"/>
  <c r="AH345" i="38" a="1"/>
  <c r="AX219" i="38" a="1"/>
  <c r="AO251" i="38" a="1"/>
  <c r="K382" i="38" a="1"/>
  <c r="AX315" i="38" a="1"/>
  <c r="AY142" i="38" a="1"/>
  <c r="AM181" i="38" a="1"/>
  <c r="G291" i="38" a="1"/>
  <c r="AX271" i="38" a="1"/>
  <c r="AT360" i="38" a="1"/>
  <c r="AF355" i="38" a="1"/>
  <c r="Z414" i="38" a="1"/>
  <c r="E239" i="38" a="1"/>
  <c r="AZ246" i="38" a="1"/>
  <c r="AY187" i="38" a="1"/>
  <c r="M338" i="38" a="1"/>
  <c r="AW263" i="38" a="1"/>
  <c r="L158" i="38" a="1"/>
  <c r="AG194" i="38" a="1"/>
  <c r="H365" i="38" a="1"/>
  <c r="AI171" i="38" a="1"/>
  <c r="BB306" i="38" a="1"/>
  <c r="H183" i="38" a="1"/>
  <c r="AR169" i="38" a="1"/>
  <c r="L256" i="38" a="1"/>
  <c r="V281" i="38" a="1"/>
  <c r="AA441" i="38" a="1"/>
  <c r="L308" i="38" a="1"/>
  <c r="AH248" i="38" a="1"/>
  <c r="AT278" i="38" a="1"/>
  <c r="Q124" i="38" a="1"/>
  <c r="AY193" i="38" a="1"/>
  <c r="AZ221" i="38" a="1"/>
  <c r="AX463" i="38" a="1"/>
  <c r="Q324" i="38" a="1"/>
  <c r="AE186" i="38" a="1"/>
  <c r="F117" i="38" a="1"/>
  <c r="P154" i="38" a="1"/>
  <c r="AP370" i="38" a="1"/>
  <c r="AZ227" i="38" a="1"/>
  <c r="AF167" i="38" a="1"/>
  <c r="AZ201" i="38" a="1"/>
  <c r="AN131" i="38" a="1"/>
  <c r="X296" i="38" a="1"/>
  <c r="Z217" i="38" a="1"/>
  <c r="N300" i="38" a="1"/>
  <c r="AZ280" i="38" a="1"/>
  <c r="BA109" i="38" a="1"/>
  <c r="E97" i="38" a="1"/>
  <c r="P336" i="38" a="1"/>
  <c r="AH251" i="38" a="1"/>
  <c r="H218" i="38" a="1"/>
  <c r="AE173" i="38" a="1"/>
  <c r="AZ203" i="38" a="1"/>
  <c r="AI136" i="38" a="1"/>
  <c r="AZ187" i="38" a="1"/>
  <c r="AP95" i="38" a="1"/>
  <c r="AQ327" i="38" a="1"/>
  <c r="AE237" i="38" a="1"/>
  <c r="AB173" i="38" a="1"/>
  <c r="K310" i="38" a="1"/>
  <c r="I299" i="38" a="1"/>
  <c r="AK246" i="38" a="1"/>
  <c r="AQ294" i="38" a="1"/>
  <c r="Y421" i="38" a="1"/>
  <c r="AD165" i="38" a="1"/>
  <c r="AN149" i="38" a="1"/>
  <c r="AR207" i="38" a="1"/>
  <c r="P113" i="38" a="1"/>
  <c r="AG389" i="38" a="1"/>
  <c r="AU122" i="38" a="1"/>
  <c r="AP82" i="38" a="1"/>
  <c r="AO133" i="38" a="1"/>
  <c r="O298" i="38" a="1"/>
  <c r="M175" i="38" a="1"/>
  <c r="X235" i="38" a="1"/>
  <c r="F278" i="38" a="1"/>
  <c r="AI102" i="38" a="1"/>
  <c r="I163" i="38" a="1"/>
  <c r="G211" i="38" a="1"/>
  <c r="E80" i="38" a="1"/>
  <c r="AG107" i="38" a="1"/>
  <c r="BA74" i="38" a="1"/>
  <c r="Q115" i="38" a="1"/>
  <c r="AU220" i="38" a="1"/>
  <c r="AK299" i="38" a="1"/>
  <c r="BA251" i="38" a="1"/>
  <c r="Y293" i="38" a="1"/>
  <c r="AI206" i="38" a="1"/>
  <c r="U273" i="38" a="1"/>
  <c r="AJ89" i="38" a="1"/>
  <c r="Q129" i="38" a="1"/>
  <c r="H219" i="38" a="1"/>
  <c r="AC161" i="38" a="1"/>
  <c r="AQ226" i="38" a="1"/>
  <c r="AV152" i="38" a="1"/>
  <c r="AM266" i="38" a="1"/>
  <c r="BB307" i="38" a="1"/>
  <c r="L182" i="38" a="1"/>
  <c r="AG226" i="38" a="1"/>
  <c r="P174" i="38" a="1"/>
  <c r="U269" i="38" a="1"/>
  <c r="BA298" i="38" a="1"/>
  <c r="AG127" i="38" a="1"/>
  <c r="AX192" i="38" a="1"/>
  <c r="D347" i="38" a="1"/>
  <c r="T296" i="38" a="1"/>
  <c r="AJ108" i="38" a="1"/>
  <c r="AR261" i="38" a="1"/>
  <c r="F115" i="38" a="1"/>
  <c r="AT186" i="38" a="1"/>
  <c r="Y78" i="38" a="1"/>
  <c r="AW189" i="38" a="1"/>
  <c r="L162" i="38" a="1"/>
  <c r="G151" i="38" a="1"/>
  <c r="AL194" i="38" a="1"/>
  <c r="AG298" i="38" a="1"/>
  <c r="AM224" i="38" a="1"/>
  <c r="D351" i="38" a="1"/>
  <c r="X366" i="38" a="1"/>
  <c r="AN291" i="38" a="1"/>
  <c r="AR229" i="38" a="1"/>
  <c r="H117" i="38" a="1"/>
  <c r="D260" i="38" a="1"/>
  <c r="AU204" i="38" a="1"/>
  <c r="AF304" i="38" a="1"/>
  <c r="AE292" i="38" a="1"/>
  <c r="AM159" i="38" a="1"/>
  <c r="T246" i="38" a="1"/>
  <c r="AR198" i="38" a="1"/>
  <c r="AC257" i="38" a="1"/>
  <c r="AD169" i="38" a="1"/>
  <c r="D235" i="38" a="1"/>
  <c r="D206" i="38" a="1"/>
  <c r="J278" i="38" a="1"/>
  <c r="AW76" i="38" a="1"/>
  <c r="N292" i="38" a="1"/>
  <c r="K444" i="38" a="1"/>
  <c r="AY224" i="38" a="1"/>
  <c r="S224" i="38" a="1"/>
  <c r="AT376" i="38" a="1"/>
  <c r="AT170" i="38" a="1"/>
  <c r="AZ345" i="38" a="1"/>
  <c r="AS190" i="38" a="1"/>
  <c r="BA362" i="38" a="1"/>
  <c r="N284" i="38" a="1"/>
  <c r="N188" i="38" a="1"/>
  <c r="F325" i="38" a="1"/>
  <c r="V276" i="38" a="1"/>
  <c r="D388" i="38" a="1"/>
  <c r="AB244" i="38" a="1"/>
  <c r="U220" i="38" a="1"/>
  <c r="AH158" i="38" a="1"/>
  <c r="AM304" i="38" a="1"/>
  <c r="AK344" i="38" a="1"/>
  <c r="AT286" i="38" a="1"/>
  <c r="AU344" i="38" a="1"/>
  <c r="U212" i="38" a="1"/>
  <c r="N87" i="38" a="1"/>
  <c r="G260" i="38" a="1"/>
  <c r="L156" i="38" a="1"/>
  <c r="N373" i="38" a="1"/>
  <c r="L127" i="38" a="1"/>
  <c r="M268" i="38" a="1"/>
  <c r="I287" i="38" a="1"/>
  <c r="AA145" i="38" a="1"/>
  <c r="W257" i="38" a="1"/>
  <c r="BB255" i="38" a="1"/>
  <c r="AW192" i="38" a="1"/>
  <c r="Z157" i="38" a="1"/>
  <c r="AT284" i="38" a="1"/>
  <c r="AW202" i="38" a="1"/>
  <c r="AY348" i="38" a="1"/>
  <c r="L212" i="38" a="1"/>
  <c r="AI203" i="38" a="1"/>
  <c r="AV302" i="38" a="1"/>
  <c r="P246" i="38" a="1"/>
  <c r="BA216" i="38" a="1"/>
  <c r="AT287" i="38" a="1"/>
  <c r="X352" i="38" a="1"/>
  <c r="AL381" i="38" a="1"/>
  <c r="L78" i="38" a="1"/>
  <c r="X270" i="38" a="1"/>
  <c r="W390" i="38" a="1"/>
  <c r="E263" i="38" a="1"/>
  <c r="J215" i="38" a="1"/>
  <c r="AE437" i="38" a="1"/>
  <c r="AF347" i="38" a="1"/>
  <c r="Y356" i="38" a="1"/>
  <c r="G164" i="38" a="1"/>
  <c r="AE217" i="38" a="1"/>
  <c r="AM178" i="38" a="1"/>
  <c r="AS259" i="38" a="1"/>
  <c r="AE285" i="38" a="1"/>
  <c r="AP225" i="38" a="1"/>
  <c r="AQ413" i="38" a="1"/>
  <c r="AY357" i="38" a="1"/>
  <c r="AL206" i="38" a="1"/>
  <c r="AO308" i="38" a="1"/>
  <c r="AT115" i="38" a="1"/>
  <c r="AE133" i="38" a="1"/>
  <c r="W324" i="38" a="1"/>
  <c r="Z190" i="38" a="1"/>
  <c r="AY205" i="38" a="1"/>
  <c r="AR298" i="38" a="1"/>
  <c r="AS398" i="38" a="1"/>
  <c r="AW398" i="38" a="1"/>
  <c r="P291" i="38" a="1"/>
  <c r="L296" i="38" a="1"/>
  <c r="AB188" i="38" a="1"/>
  <c r="M403" i="38" a="1"/>
  <c r="AH349" i="38" a="1"/>
  <c r="AO107" i="38" a="1"/>
  <c r="AO392" i="38" a="1"/>
  <c r="AD294" i="38" a="1"/>
  <c r="AR192" i="38" a="1"/>
  <c r="AI382" i="38" a="1"/>
  <c r="O265" i="38" a="1"/>
  <c r="E207" i="38" a="1"/>
  <c r="AK295" i="38" a="1"/>
  <c r="AU238" i="38" a="1"/>
  <c r="AE199" i="38" a="1"/>
  <c r="T197" i="38" a="1"/>
  <c r="V300" i="38" a="1"/>
  <c r="D335" i="38" a="1"/>
  <c r="M270" i="38" a="1"/>
  <c r="M342" i="38" a="1"/>
  <c r="AD101" i="38" a="1"/>
  <c r="AN425" i="38" a="1"/>
  <c r="AL283" i="38" a="1"/>
  <c r="AH450" i="38" a="1"/>
  <c r="AI344" i="38" a="1"/>
  <c r="AW219" i="38" a="1"/>
  <c r="O283" i="38" a="1"/>
  <c r="H252" i="38" a="1"/>
  <c r="W356" i="38" a="1"/>
  <c r="L96" i="38" a="1"/>
  <c r="AK175" i="38" a="1"/>
  <c r="AG319" i="38" a="1"/>
  <c r="F75" i="38" a="1"/>
  <c r="H328" i="38" a="1"/>
  <c r="AU340" i="38" a="1"/>
  <c r="Y101" i="38" a="1"/>
  <c r="O369" i="38" a="1"/>
  <c r="AL76" i="38" a="1"/>
  <c r="AZ143" i="38" a="1"/>
  <c r="BB465" i="38" a="1"/>
  <c r="BA187" i="38" a="1"/>
  <c r="AJ201" i="38" a="1"/>
  <c r="Y216" i="38" a="1"/>
  <c r="V309" i="38" a="1"/>
  <c r="AX252" i="38" a="1"/>
  <c r="AW231" i="38" a="1"/>
  <c r="AY239" i="38" a="1"/>
  <c r="AK324" i="38" a="1"/>
  <c r="AP110" i="38" a="1"/>
  <c r="M207" i="38" a="1"/>
  <c r="AW182" i="38" a="1"/>
  <c r="X323" i="38" a="1"/>
  <c r="AU257" i="38" a="1"/>
  <c r="M85" i="38" a="1"/>
  <c r="T155" i="38" a="1"/>
  <c r="AK317" i="38" a="1"/>
  <c r="AX236" i="38" a="1"/>
  <c r="L135" i="38" a="1"/>
  <c r="V181" i="38" a="1"/>
  <c r="Z164" i="38" a="1"/>
  <c r="AX235" i="38" a="1"/>
  <c r="V322" i="38" a="1"/>
  <c r="AK263" i="38" a="1"/>
  <c r="F394" i="38" a="1"/>
  <c r="AO292" i="38" a="1"/>
  <c r="N232" i="38" a="1"/>
  <c r="AV154" i="38" a="1"/>
  <c r="AC184" i="38" a="1"/>
  <c r="H193" i="38" a="1"/>
  <c r="Z238" i="38" a="1"/>
  <c r="AP158" i="38" a="1"/>
  <c r="Y91" i="38" a="1"/>
  <c r="AL305" i="38" a="1"/>
  <c r="AZ159" i="38" a="1"/>
  <c r="L180" i="38" a="1"/>
  <c r="BA381" i="38" a="1"/>
  <c r="H156" i="38" a="1"/>
  <c r="AK87" i="38" a="1"/>
  <c r="AU358" i="38" a="1"/>
  <c r="AH330" i="38" a="1"/>
  <c r="P252" i="38" a="1"/>
  <c r="BB324" i="38" a="1"/>
  <c r="AG207" i="38" a="1"/>
  <c r="AT109" i="38" a="1"/>
  <c r="O95" i="38" a="1"/>
  <c r="AQ210" i="38" a="1"/>
  <c r="Z116" i="38" a="1"/>
  <c r="H352" i="38" a="1"/>
  <c r="AO209" i="38" a="1"/>
  <c r="D111" i="38" a="1"/>
  <c r="AJ178" i="38" a="1"/>
  <c r="Q207" i="38" a="1"/>
  <c r="BA190" i="38" a="1"/>
  <c r="AI150" i="38" a="1"/>
  <c r="AV90" i="38" a="1"/>
  <c r="F254" i="38" a="1"/>
  <c r="AC254" i="38" a="1"/>
  <c r="G221" i="38" a="1"/>
  <c r="W218" i="38" a="1"/>
  <c r="AT228" i="38" a="1"/>
  <c r="Z136" i="38" a="1"/>
  <c r="N107" i="38" a="1"/>
  <c r="L91" i="38" a="1"/>
  <c r="Z159" i="38" a="1"/>
  <c r="AY313" i="38" a="1"/>
  <c r="AB217" i="38" a="1"/>
  <c r="AE222" i="38" a="1"/>
  <c r="AL251" i="38" a="1"/>
  <c r="P157" i="38" a="1"/>
  <c r="M407" i="38" a="1"/>
  <c r="H308" i="38" a="1"/>
  <c r="AN372" i="38" a="1"/>
  <c r="BA321" i="38" a="1"/>
  <c r="D85" i="38" a="1"/>
  <c r="AV248" i="38" a="1"/>
  <c r="L170" i="38" a="1"/>
  <c r="D345" i="38" a="1"/>
  <c r="P261" i="38" a="1"/>
  <c r="W353" i="38" a="1"/>
  <c r="AW145" i="38" a="1"/>
  <c r="Y234" i="38" a="1"/>
  <c r="AF209" i="38" a="1"/>
  <c r="AC314" i="38" a="1"/>
  <c r="H289" i="38" a="1"/>
  <c r="AS105" i="38" a="1"/>
  <c r="AR233" i="38" a="1"/>
  <c r="AF223" i="38" a="1"/>
  <c r="F240" i="38" a="1"/>
  <c r="AE132" i="38" a="1"/>
  <c r="AE131" i="38" a="1"/>
  <c r="AV218" i="38" a="1"/>
  <c r="AU268" i="38" a="1"/>
  <c r="M155" i="38" a="1"/>
  <c r="N211" i="38" a="1"/>
  <c r="M318" i="38" a="1"/>
  <c r="AV276" i="38" a="1"/>
  <c r="AC437" i="38" a="1"/>
  <c r="AC245" i="38" a="1"/>
  <c r="BA325" i="38" a="1"/>
  <c r="X248" i="38" a="1"/>
  <c r="AZ356" i="38" a="1"/>
  <c r="BB84" i="38" a="1"/>
  <c r="Q174" i="38" a="1"/>
  <c r="AQ163" i="38" a="1"/>
  <c r="AR154" i="38" a="1"/>
  <c r="AH303" i="38" a="1"/>
  <c r="BB341" i="38" a="1"/>
  <c r="AE271" i="38" a="1"/>
  <c r="U303" i="38" a="1"/>
  <c r="BB406" i="38" a="1"/>
  <c r="W78" i="38" a="1"/>
  <c r="AB181" i="38" a="1"/>
  <c r="AV200" i="38" a="1"/>
  <c r="AF134" i="38" a="1"/>
  <c r="AI236" i="38" a="1"/>
  <c r="AO191" i="38" a="1"/>
  <c r="AN193" i="38" a="1"/>
  <c r="BB153" i="38" a="1"/>
  <c r="O277" i="38" a="1"/>
  <c r="AV258" i="38" a="1"/>
  <c r="X361" i="38" a="1"/>
  <c r="G466" i="38" a="1"/>
  <c r="I338" i="38" a="1"/>
  <c r="AJ256" i="38" a="1"/>
  <c r="AG158" i="38" a="1"/>
  <c r="K312" i="38" a="1"/>
  <c r="N131" i="38" a="1"/>
  <c r="AC130" i="38" a="1"/>
  <c r="AT242" i="38" a="1"/>
  <c r="P422" i="38" a="1"/>
  <c r="G290" i="38" a="1"/>
  <c r="F294" i="38" a="1"/>
  <c r="AB152" i="38" a="1"/>
  <c r="F222" i="38" a="1"/>
  <c r="U237" i="38" a="1"/>
  <c r="BB86" i="38" a="1"/>
  <c r="P417" i="38" a="1"/>
  <c r="AW78" i="38" a="1"/>
  <c r="M193" i="38" a="1"/>
  <c r="O324" i="38" a="1"/>
  <c r="AP325" i="38" a="1"/>
  <c r="AH183" i="38" a="1"/>
  <c r="AJ182" i="38" a="1"/>
  <c r="BA322" i="38" a="1"/>
  <c r="O243" i="38" a="1"/>
  <c r="AT258" i="38" a="1"/>
  <c r="AU305" i="38" a="1"/>
  <c r="AJ95" i="38" a="1"/>
  <c r="AZ248" i="38" a="1"/>
  <c r="AM410" i="38" a="1"/>
  <c r="E444" i="38" a="1"/>
  <c r="AM218" i="38" a="1"/>
  <c r="K317" i="38" a="1"/>
  <c r="AK230" i="38" a="1"/>
  <c r="X143" i="38" a="1"/>
  <c r="AI166" i="38" a="1"/>
  <c r="AI280" i="38" a="1"/>
  <c r="G321" i="38" a="1"/>
  <c r="AT205" i="38" a="1"/>
  <c r="AB341" i="38" a="1"/>
  <c r="Y317" i="38" a="1"/>
  <c r="AX92" i="38" a="1"/>
  <c r="AB307" i="38" a="1"/>
  <c r="BB192" i="38" a="1"/>
  <c r="AQ158" i="38" a="1"/>
  <c r="AD190" i="38" a="1"/>
  <c r="Y392" i="38" a="1"/>
  <c r="AY245" i="38" a="1"/>
  <c r="AW121" i="38" a="1"/>
  <c r="AP177" i="38" a="1"/>
  <c r="N220" i="38" a="1"/>
  <c r="AJ288" i="38" a="1"/>
  <c r="AY209" i="38" a="1"/>
  <c r="J353" i="38" a="1"/>
  <c r="J100" i="38" a="1"/>
  <c r="Q116" i="38" a="1"/>
  <c r="AW244" i="38" a="1"/>
  <c r="G395" i="38" a="1"/>
  <c r="AI204" i="38" a="1"/>
  <c r="AD135" i="38" a="1"/>
  <c r="AW191" i="38" a="1"/>
  <c r="G313" i="38" a="1"/>
  <c r="M310" i="38" a="1"/>
  <c r="T305" i="38" a="1"/>
  <c r="AZ129" i="38" a="1"/>
  <c r="AA375" i="38" a="1"/>
  <c r="H76" i="38" a="1"/>
  <c r="X206" i="38" a="1"/>
  <c r="AA339" i="38" a="1"/>
  <c r="O163" i="38" a="1"/>
  <c r="AH333" i="38" a="1"/>
  <c r="AF198" i="38" a="1"/>
  <c r="U162" i="38" a="1"/>
  <c r="S215" i="38" a="1"/>
  <c r="AR114" i="38" a="1"/>
  <c r="AD347" i="38" a="1"/>
  <c r="AJ185" i="38" a="1"/>
  <c r="AM136" i="38" a="1"/>
  <c r="AO174" i="38" a="1"/>
  <c r="X192" i="38" a="1"/>
  <c r="M185" i="38" a="1"/>
  <c r="AQ161" i="38" a="1"/>
  <c r="AY208" i="38" a="1"/>
  <c r="AY274" i="38" a="1"/>
  <c r="W399" i="38" a="1"/>
  <c r="G243" i="38" a="1"/>
  <c r="Q108" i="38" a="1"/>
  <c r="D301" i="38" a="1"/>
  <c r="AG188" i="38" a="1"/>
  <c r="X396" i="38" a="1"/>
  <c r="AN311" i="38" a="1"/>
  <c r="AD437" i="38" a="1"/>
  <c r="AE264" i="38" a="1"/>
  <c r="AA187" i="38" a="1"/>
  <c r="AE346" i="38" a="1"/>
  <c r="AI389" i="38" a="1"/>
  <c r="E231" i="38" a="1"/>
  <c r="AU265" i="38" a="1"/>
  <c r="AD368" i="38" a="1"/>
  <c r="AY288" i="38" a="1"/>
  <c r="AB206" i="38" a="1"/>
  <c r="AT455" i="38" a="1"/>
  <c r="Y235" i="38" a="1"/>
  <c r="AK232" i="38" a="1"/>
  <c r="AK195" i="38" a="1"/>
  <c r="T156" i="38" a="1"/>
  <c r="X160" i="38" a="1"/>
  <c r="J141" i="38" a="1"/>
  <c r="AK323" i="38" a="1"/>
  <c r="AV142" i="38" a="1"/>
  <c r="Z126" i="38" a="1"/>
  <c r="I347" i="38" a="1"/>
  <c r="AM95" i="38" a="1"/>
  <c r="Z175" i="38" a="1"/>
  <c r="AS266" i="38" a="1"/>
  <c r="AT116" i="38" a="1"/>
  <c r="O158" i="38" a="1"/>
  <c r="AO346" i="38" a="1"/>
  <c r="Q363" i="38" a="1"/>
  <c r="D258" i="38" a="1"/>
  <c r="AY383" i="38" a="1"/>
  <c r="J149" i="38" a="1"/>
  <c r="G356" i="38" a="1"/>
  <c r="AM192" i="38" a="1"/>
  <c r="AX117" i="38" a="1"/>
  <c r="H161" i="38" a="1"/>
  <c r="AL405" i="38" a="1"/>
  <c r="V305" i="38" a="1"/>
  <c r="N123" i="38" a="1"/>
  <c r="AL233" i="38" a="1"/>
  <c r="T180" i="38" a="1"/>
  <c r="AJ249" i="38" a="1"/>
  <c r="N110" i="38" a="1"/>
  <c r="AN325" i="38" a="1"/>
  <c r="AH341" i="38" a="1"/>
  <c r="AL279" i="38" a="1"/>
  <c r="J201" i="38" a="1"/>
  <c r="AG193" i="38" a="1"/>
  <c r="X398" i="38" a="1"/>
  <c r="AN247" i="38" a="1"/>
  <c r="Z169" i="38" a="1"/>
  <c r="AM172" i="38" a="1"/>
  <c r="AN331" i="38" a="1"/>
  <c r="E313" i="38" a="1"/>
  <c r="AL352" i="38" a="1"/>
  <c r="U154" i="38" a="1"/>
  <c r="J235" i="38" a="1"/>
  <c r="X224" i="38" a="1"/>
  <c r="X154" i="38" a="1"/>
  <c r="AK197" i="38" a="1"/>
  <c r="AT103" i="38" a="1"/>
  <c r="AN143" i="38" a="1"/>
  <c r="AJ136" i="38" a="1"/>
  <c r="T218" i="38" a="1"/>
  <c r="J172" i="38" a="1"/>
  <c r="T183" i="38" a="1"/>
  <c r="Z181" i="38" a="1"/>
  <c r="AR375" i="38" a="1"/>
  <c r="AT119" i="38" a="1"/>
  <c r="AI117" i="38" a="1"/>
  <c r="Y241" i="38" a="1"/>
  <c r="Q188" i="38" a="1"/>
  <c r="AC237" i="38" a="1"/>
  <c r="AC376" i="38" a="1"/>
  <c r="T386" i="38" a="1"/>
  <c r="M348" i="38" a="1"/>
  <c r="AC215" i="38" a="1"/>
  <c r="AA263" i="38" a="1"/>
  <c r="AE130" i="38" a="1"/>
  <c r="K239" i="38" a="1"/>
  <c r="L163" i="38" a="1"/>
  <c r="AU108" i="38" a="1"/>
  <c r="G222" i="38" a="1"/>
  <c r="O125" i="38" a="1"/>
  <c r="AX77" i="38" a="1"/>
  <c r="AA79" i="38" a="1"/>
  <c r="K118" i="38" a="1"/>
  <c r="AZ309" i="38" a="1"/>
  <c r="AZ247" i="38" a="1"/>
  <c r="AV282" i="38" a="1"/>
  <c r="I75" i="38" a="1"/>
  <c r="F134" i="38" a="1"/>
  <c r="BB274" i="38" a="1"/>
  <c r="AF240" i="38" a="1"/>
  <c r="E362" i="38" a="1"/>
  <c r="D237" i="38" a="1"/>
  <c r="E382" i="38" a="1"/>
  <c r="O176" i="38" a="1"/>
  <c r="AY240" i="38" a="1"/>
  <c r="Y202" i="38" a="1"/>
  <c r="AP92" i="38" a="1"/>
  <c r="N353" i="38" a="1"/>
  <c r="AA167" i="38" a="1"/>
  <c r="AY184" i="38" a="1"/>
  <c r="AE157" i="38" a="1"/>
  <c r="AS122" i="38" a="1"/>
  <c r="AE246" i="38" a="1"/>
  <c r="M382" i="38" a="1"/>
  <c r="AE177" i="38" a="1"/>
  <c r="E279" i="38" a="1"/>
  <c r="AB113" i="38" a="1"/>
  <c r="AR391" i="38" a="1"/>
  <c r="AD131" i="38" a="1"/>
  <c r="W166" i="38" a="1"/>
  <c r="Y296" i="38" a="1"/>
  <c r="V202" i="38" a="1"/>
  <c r="N337" i="38" a="1"/>
  <c r="V353" i="38" a="1"/>
  <c r="J245" i="38" a="1"/>
  <c r="AF370" i="38" a="1"/>
  <c r="AY234" i="38" a="1"/>
  <c r="E213" i="38" a="1"/>
  <c r="BA351" i="38" a="1"/>
  <c r="Y142" i="38" a="1"/>
  <c r="W266" i="38" a="1"/>
  <c r="AX194" i="38" a="1"/>
  <c r="O214" i="38" a="1"/>
  <c r="AF321" i="38" a="1"/>
  <c r="L220" i="38" a="1"/>
  <c r="AA136" i="38" a="1"/>
  <c r="D217" i="38" a="1"/>
  <c r="H421" i="38" a="1"/>
  <c r="F183" i="38" a="1"/>
  <c r="AM182" i="38" a="1"/>
  <c r="Z224" i="38" a="1"/>
  <c r="D139" i="38" a="1"/>
  <c r="F209" i="38" a="1"/>
  <c r="AG282" i="38" a="1"/>
  <c r="F407" i="38" a="1"/>
  <c r="AH413" i="38" a="1"/>
  <c r="AP415" i="38" a="1"/>
  <c r="Z250" i="38" a="1"/>
  <c r="AC176" i="38" a="1"/>
  <c r="AX162" i="38" a="1"/>
  <c r="M82" i="38" a="1"/>
  <c r="AH147" i="38" a="1"/>
  <c r="AB123" i="38" a="1"/>
  <c r="AX175" i="38" a="1"/>
  <c r="BA470" i="38" a="1"/>
  <c r="BB394" i="38" a="1"/>
  <c r="AS374" i="38" a="1"/>
  <c r="AW277" i="38" a="1"/>
  <c r="AG170" i="38" a="1"/>
  <c r="AD270" i="38" a="1"/>
  <c r="Z129" i="38" a="1"/>
  <c r="O80" i="38" a="1"/>
  <c r="AD263" i="38" a="1"/>
  <c r="X243" i="38" a="1"/>
  <c r="Z158" i="38" a="1"/>
  <c r="AC219" i="38" a="1"/>
  <c r="W450" i="38" a="1"/>
  <c r="AR249" i="38" a="1"/>
  <c r="H83" i="38" a="1"/>
  <c r="Q256" i="38" a="1"/>
  <c r="AJ301" i="38" a="1"/>
  <c r="AU252" i="38" a="1"/>
  <c r="V208" i="38" a="1"/>
  <c r="AI180" i="38" a="1"/>
  <c r="AI108" i="38" a="1"/>
  <c r="Q224" i="38" a="1"/>
  <c r="AU316" i="38" a="1"/>
  <c r="M266" i="38" a="1"/>
  <c r="AZ358" i="38" a="1"/>
  <c r="BB263" i="38" a="1"/>
  <c r="M180" i="38" a="1"/>
  <c r="AO285" i="38" a="1"/>
  <c r="M95" i="38" a="1"/>
  <c r="AZ232" i="38" a="1"/>
  <c r="J302" i="38" a="1"/>
  <c r="AG258" i="38" a="1"/>
  <c r="Y323" i="38" a="1"/>
  <c r="N139" i="38" a="1"/>
  <c r="G327" i="38" a="1"/>
  <c r="AE266" i="38" a="1"/>
  <c r="AP162" i="38" a="1"/>
  <c r="AA279" i="38" a="1"/>
  <c r="U157" i="38" a="1"/>
  <c r="AE280" i="38" a="1"/>
  <c r="J466" i="38" a="1"/>
  <c r="AZ130" i="38" a="1"/>
  <c r="AK192" i="38" a="1"/>
  <c r="E428" i="38" a="1"/>
  <c r="G309" i="38" a="1"/>
  <c r="AV424" i="38" a="1"/>
  <c r="Q141" i="38" a="1"/>
  <c r="AF157" i="38" a="1"/>
  <c r="X207" i="38" a="1"/>
  <c r="K302" i="38" a="1"/>
  <c r="AJ277" i="38" a="1"/>
  <c r="AS240" i="38" a="1"/>
  <c r="AN337" i="38" a="1"/>
  <c r="AN240" i="38" a="1"/>
  <c r="AL389" i="38" a="1"/>
  <c r="W228" i="38" a="1"/>
  <c r="AY269" i="38" a="1"/>
  <c r="AN345" i="38" a="1"/>
  <c r="O266" i="38" a="1"/>
  <c r="D278" i="38" a="1"/>
  <c r="BB345" i="38" a="1"/>
  <c r="AR278" i="38" a="1"/>
  <c r="AF197" i="38" a="1"/>
  <c r="AJ161" i="38" a="1"/>
  <c r="AI226" i="38" a="1"/>
  <c r="AW265" i="38" a="1"/>
  <c r="BA295" i="38" a="1"/>
  <c r="M244" i="38" a="1"/>
  <c r="BA239" i="38" a="1"/>
  <c r="AB297" i="38" a="1"/>
  <c r="X377" i="38" a="1"/>
  <c r="K117" i="38" a="1"/>
  <c r="AB340" i="38" a="1"/>
  <c r="J243" i="38" a="1"/>
  <c r="K194" i="38" a="1"/>
  <c r="AJ180" i="38" a="1"/>
  <c r="AS378" i="38" a="1"/>
  <c r="Z150" i="38" a="1"/>
  <c r="Q205" i="38" a="1"/>
  <c r="X98" i="38" a="1"/>
  <c r="AY281" i="38" a="1"/>
  <c r="AN102" i="38" a="1"/>
  <c r="U254" i="38" a="1"/>
  <c r="AI333" i="38" a="1"/>
  <c r="AP174" i="38" a="1"/>
  <c r="AD229" i="38" a="1"/>
  <c r="F444" i="38" a="1"/>
  <c r="L313" i="38" a="1"/>
  <c r="AJ260" i="38" a="1"/>
  <c r="P294" i="38" a="1"/>
  <c r="AR336" i="38" a="1"/>
  <c r="AJ157" i="38" a="1"/>
  <c r="AI165" i="38" a="1"/>
  <c r="H150" i="38" a="1"/>
  <c r="AX230" i="38" a="1"/>
  <c r="BB151" i="38" a="1"/>
  <c r="AT92" i="38" a="1"/>
  <c r="AB296" i="38" a="1"/>
  <c r="AR218" i="38" a="1"/>
  <c r="AM152" i="38" a="1"/>
  <c r="AL195" i="38" a="1"/>
  <c r="AT111" i="38" a="1"/>
  <c r="T211" i="38" a="1"/>
  <c r="BB168" i="38" a="1"/>
  <c r="Q222" i="38" a="1"/>
  <c r="AQ156" i="38" a="1"/>
  <c r="AN267" i="38" a="1"/>
  <c r="AR248" i="38" a="1"/>
  <c r="BA304" i="38" a="1"/>
  <c r="G130" i="38" a="1"/>
  <c r="E202" i="38" a="1"/>
  <c r="AS273" i="38" a="1"/>
  <c r="AG281" i="38" a="1"/>
  <c r="AE208" i="38" a="1"/>
  <c r="AG458" i="38" a="1"/>
  <c r="AY214" i="38" a="1"/>
  <c r="E357" i="38" a="1"/>
  <c r="T164" i="38" a="1"/>
  <c r="AP205" i="38" a="1"/>
  <c r="P139" i="38" a="1"/>
  <c r="T451" i="38" a="1"/>
  <c r="AB287" i="38" a="1"/>
  <c r="N212" i="38" a="1"/>
  <c r="AY303" i="38" a="1"/>
  <c r="N245" i="38" a="1"/>
  <c r="BA123" i="38" a="1"/>
  <c r="AQ220" i="38" a="1"/>
  <c r="U216" i="38" a="1"/>
  <c r="V100" i="38" a="1"/>
  <c r="W308" i="38" a="1"/>
  <c r="V249" i="38" a="1"/>
  <c r="AC433" i="38" a="1"/>
  <c r="AC393" i="38" a="1"/>
  <c r="AZ351" i="38" a="1"/>
  <c r="AP182" i="38" a="1"/>
  <c r="K89" i="38" a="1"/>
  <c r="J267" i="38" a="1"/>
  <c r="U277" i="38" a="1"/>
  <c r="P354" i="38" a="1"/>
  <c r="AW235" i="38" a="1"/>
  <c r="AS377" i="38" a="1"/>
  <c r="AM261" i="38" a="1"/>
  <c r="Q199" i="38" a="1"/>
  <c r="AS135" i="38" a="1"/>
  <c r="I181" i="38" a="1"/>
  <c r="AZ249" i="38" a="1"/>
  <c r="AK229" i="38" a="1"/>
  <c r="H261" i="38" a="1"/>
  <c r="AB125" i="38" a="1"/>
  <c r="V263" i="38" a="1"/>
  <c r="V260" i="38" a="1"/>
  <c r="BA164" i="38" a="1"/>
  <c r="K177" i="38" a="1"/>
  <c r="AT194" i="38" a="1"/>
  <c r="V145" i="38" a="1"/>
  <c r="AL264" i="38" a="1"/>
  <c r="K178" i="38" a="1"/>
  <c r="W378" i="38" a="1"/>
  <c r="V308" i="38" a="1"/>
  <c r="BA236" i="38" a="1"/>
  <c r="AX150" i="38" a="1"/>
  <c r="AY168" i="38" a="1"/>
  <c r="E146" i="38" a="1"/>
  <c r="AL407" i="38" a="1"/>
  <c r="AP165" i="38" a="1"/>
  <c r="N204" i="38" a="1"/>
  <c r="AK405" i="38" a="1"/>
  <c r="AI316" i="38" a="1"/>
  <c r="W183" i="38" a="1"/>
  <c r="AZ157" i="38" a="1"/>
  <c r="X332" i="38" a="1"/>
  <c r="U263" i="38" a="1"/>
  <c r="AJ363" i="38" a="1"/>
  <c r="AR74" i="38" a="1"/>
  <c r="AK409" i="38" a="1"/>
  <c r="BB273" i="38" a="1"/>
  <c r="AX138" i="38" a="1"/>
  <c r="P240" i="38" a="1"/>
  <c r="AF293" i="38" a="1"/>
  <c r="AV168" i="38" a="1"/>
  <c r="AJ259" i="38" a="1"/>
  <c r="AX369" i="38" a="1"/>
  <c r="N176" i="38" a="1"/>
  <c r="AL174" i="38" a="1"/>
  <c r="I188" i="38" a="1"/>
  <c r="AY215" i="38" a="1"/>
  <c r="AF295" i="38" a="1"/>
  <c r="T204" i="38" a="1"/>
  <c r="P346" i="38" a="1"/>
  <c r="AQ178" i="38" a="1"/>
  <c r="Y280" i="38" a="1"/>
  <c r="AC247" i="38" a="1"/>
  <c r="E153" i="38" a="1"/>
  <c r="AK155" i="38" a="1"/>
  <c r="AR295" i="38" a="1"/>
  <c r="AS184" i="38" a="1"/>
  <c r="V225" i="38" a="1"/>
  <c r="AM205" i="38" a="1"/>
  <c r="M96" i="38" a="1"/>
  <c r="AX266" i="38" a="1"/>
  <c r="O220" i="38" a="1"/>
  <c r="AL271" i="38" a="1"/>
  <c r="AN119" i="38" a="1"/>
  <c r="BA364" i="38" a="1"/>
  <c r="N439" i="38" a="1"/>
  <c r="AN217" i="38" a="1"/>
  <c r="AB228" i="38" a="1"/>
  <c r="AO279" i="38" a="1"/>
  <c r="AY471" i="38" a="1"/>
  <c r="V326" i="38" a="1"/>
  <c r="BB231" i="38" a="1"/>
  <c r="T411" i="38" a="1"/>
  <c r="M315" i="38" a="1"/>
  <c r="T187" i="38" a="1"/>
  <c r="AA379" i="38" a="1"/>
  <c r="AM173" i="38" a="1"/>
  <c r="J190" i="38" a="1"/>
  <c r="M347" i="38" a="1"/>
  <c r="T270" i="38" a="1"/>
  <c r="Q201" i="38" a="1"/>
  <c r="I185" i="38" a="1"/>
  <c r="AG242" i="38" a="1"/>
  <c r="AA153" i="38" a="1"/>
  <c r="D178" i="38" a="1"/>
  <c r="K205" i="38" a="1"/>
  <c r="I250" i="38" a="1"/>
  <c r="BA327" i="38" a="1"/>
  <c r="M325" i="38" a="1"/>
  <c r="BB235" i="38" a="1"/>
  <c r="AR149" i="38" a="1"/>
  <c r="G241" i="38" a="1"/>
  <c r="AJ227" i="38" a="1"/>
  <c r="J285" i="38" a="1"/>
  <c r="BA285" i="38" a="1"/>
  <c r="AJ365" i="38" a="1"/>
  <c r="BA401" i="38" a="1"/>
  <c r="AW262" i="38" a="1"/>
  <c r="AE383" i="38" a="1"/>
  <c r="AJ88" i="38" a="1"/>
  <c r="AB220" i="38" a="1"/>
  <c r="E125" i="38" a="1"/>
  <c r="AG187" i="38" a="1"/>
  <c r="P372" i="38" a="1"/>
  <c r="AT314" i="38" a="1"/>
  <c r="AB75" i="38" a="1"/>
  <c r="AJ355" i="38" a="1"/>
  <c r="AE215" i="38" a="1"/>
  <c r="AR302" i="38" a="1"/>
  <c r="AW279" i="38" a="1"/>
  <c r="AD185" i="38" a="1"/>
  <c r="AG199" i="38" a="1"/>
  <c r="M115" i="38" a="1"/>
  <c r="AH271" i="38" a="1"/>
  <c r="K80" i="38" a="1"/>
  <c r="AM277" i="38" a="1"/>
  <c r="U130" i="38" a="1"/>
  <c r="X184" i="38" a="1"/>
  <c r="T251" i="38" a="1"/>
  <c r="AJ206" i="38" a="1"/>
  <c r="BA189" i="38" a="1"/>
  <c r="AD109" i="38" a="1"/>
  <c r="AN260" i="38" a="1"/>
  <c r="Y284" i="38" a="1"/>
  <c r="AN271" i="38" a="1"/>
  <c r="AN124" i="38" a="1"/>
  <c r="G334" i="38" a="1"/>
  <c r="AF320" i="38" a="1"/>
  <c r="AT195" i="38" a="1"/>
  <c r="AC162" i="38" a="1"/>
  <c r="AC400" i="38" a="1"/>
  <c r="AK75" i="38" a="1"/>
  <c r="AN353" i="38" a="1"/>
  <c r="AK173" i="38" a="1"/>
  <c r="AE226" i="38" a="1"/>
  <c r="Y160" i="38" a="1"/>
  <c r="AB200" i="38" a="1"/>
  <c r="BB142" i="38" a="1"/>
  <c r="AZ184" i="38" a="1"/>
  <c r="D296" i="38" a="1"/>
  <c r="BB250" i="38" a="1"/>
  <c r="AN216" i="38" a="1"/>
  <c r="AD76" i="38" a="1"/>
  <c r="X258" i="38" a="1"/>
  <c r="AS251" i="38" a="1"/>
  <c r="AU263" i="38" a="1"/>
  <c r="E458" i="38" a="1"/>
  <c r="AI199" i="38" a="1"/>
  <c r="AQ336" i="38" a="1"/>
  <c r="H224" i="38" a="1"/>
  <c r="M341" i="38" a="1"/>
  <c r="AX250" i="38" a="1"/>
  <c r="F188" i="38" a="1"/>
  <c r="F219" i="38" a="1"/>
  <c r="AO368" i="38" a="1"/>
  <c r="O105" i="38" a="1"/>
  <c r="AL91" i="38" a="1"/>
  <c r="G438" i="38" a="1"/>
  <c r="AK256" i="38" a="1"/>
  <c r="AX269" i="38" a="1"/>
  <c r="N371" i="38" a="1"/>
  <c r="Z245" i="38" a="1"/>
  <c r="AV434" i="38" a="1"/>
  <c r="AP265" i="38" a="1"/>
  <c r="AE103" i="38" a="1"/>
  <c r="AE213" i="38" a="1"/>
  <c r="M281" i="38" a="1"/>
  <c r="Y187" i="38" a="1"/>
  <c r="G212" i="38" a="1"/>
  <c r="D119" i="38" a="1"/>
  <c r="AX234" i="38" a="1"/>
  <c r="AI196" i="38" a="1"/>
  <c r="BB116" i="38" a="1"/>
  <c r="BB224" i="38" a="1"/>
  <c r="I263" i="38" a="1"/>
  <c r="AX189" i="38" a="1"/>
  <c r="AL183" i="38" a="1"/>
  <c r="J327" i="38" a="1"/>
  <c r="BB160" i="38" a="1"/>
  <c r="G310" i="38" a="1"/>
  <c r="Y211" i="38" a="1"/>
  <c r="F233" i="38" a="1"/>
  <c r="N190" i="38" a="1"/>
  <c r="G230" i="38" a="1"/>
  <c r="W243" i="38" a="1"/>
  <c r="AG267" i="38" a="1"/>
  <c r="AJ207" i="38" a="1"/>
  <c r="W258" i="38" a="1"/>
  <c r="D308" i="38" a="1"/>
  <c r="AB463" i="38" a="1"/>
  <c r="AT274" i="38" a="1"/>
  <c r="AT298" i="38" a="1"/>
  <c r="M176" i="38" a="1"/>
  <c r="AG103" i="38" a="1"/>
  <c r="BB194" i="38" a="1"/>
  <c r="P338" i="38" a="1"/>
  <c r="K151" i="38" a="1"/>
  <c r="AM354" i="38" a="1"/>
  <c r="K247" i="38" a="1"/>
  <c r="AN191" i="38" a="1"/>
  <c r="X364" i="38" a="1"/>
  <c r="W286" i="38" a="1"/>
  <c r="G216" i="38" a="1"/>
  <c r="AU466" i="38" a="1"/>
  <c r="F267" i="38" a="1"/>
  <c r="AQ264" i="38" a="1"/>
  <c r="AN234" i="38" a="1"/>
  <c r="K270" i="38" a="1"/>
  <c r="AR206" i="38" a="1"/>
  <c r="AE376" i="38" a="1"/>
  <c r="L219" i="38" a="1"/>
  <c r="AK279" i="38" a="1"/>
  <c r="W76" i="38" a="1"/>
  <c r="AJ280" i="38" a="1"/>
  <c r="E140" i="38" a="1"/>
  <c r="AB186" i="38" a="1"/>
  <c r="F290" i="38" a="1"/>
  <c r="AK212" i="38" a="1"/>
  <c r="D207" i="38" a="1"/>
  <c r="AQ75" i="38" a="1"/>
  <c r="G179" i="38" a="1"/>
  <c r="AM113" i="38" a="1"/>
  <c r="AZ210" i="38" a="1"/>
  <c r="AM214" i="38" a="1"/>
  <c r="T234" i="38" a="1"/>
  <c r="AJ167" i="38" a="1"/>
  <c r="AR345" i="38" a="1"/>
  <c r="AR202" i="38" a="1"/>
  <c r="Z137" i="38" a="1"/>
  <c r="AT132" i="38" a="1"/>
  <c r="AG305" i="38" a="1"/>
  <c r="D133" i="38" a="1"/>
  <c r="BB400" i="38" a="1"/>
  <c r="BA203" i="38" a="1"/>
  <c r="AP132" i="38" a="1"/>
  <c r="AO172" i="38" a="1"/>
  <c r="AA432" i="38" a="1"/>
  <c r="AX223" i="38" a="1"/>
  <c r="L376" i="38" a="1"/>
  <c r="AE385" i="38" a="1"/>
  <c r="AL147" i="38" a="1"/>
  <c r="V151" i="38" a="1"/>
  <c r="AT318" i="38" a="1"/>
  <c r="G174" i="38" a="1"/>
  <c r="O88" i="38" a="1"/>
  <c r="AA204" i="38" a="1"/>
  <c r="AW118" i="38" a="1"/>
  <c r="BB438" i="38" a="1"/>
  <c r="AH246" i="38" a="1"/>
  <c r="N272" i="38" a="1"/>
  <c r="AK459" i="38" a="1"/>
  <c r="I130" i="38" a="1"/>
  <c r="T257" i="38" a="1"/>
  <c r="AS179" i="38" a="1"/>
  <c r="P234" i="38" a="1"/>
  <c r="AF192" i="38" a="1"/>
  <c r="L246" i="38" a="1"/>
  <c r="AR285" i="38" a="1"/>
  <c r="Z463" i="38" a="1"/>
  <c r="Z381" i="38" a="1"/>
  <c r="AP187" i="38" a="1"/>
  <c r="BA234" i="38" a="1"/>
  <c r="K233" i="38" a="1"/>
  <c r="AW316" i="38" a="1"/>
  <c r="AH163" i="38" a="1"/>
  <c r="AF145" i="38" a="1"/>
  <c r="AU167" i="38" a="1"/>
  <c r="AC234" i="38" a="1"/>
  <c r="AL212" i="38" a="1"/>
  <c r="AP303" i="38" a="1"/>
  <c r="Y288" i="38" a="1"/>
  <c r="AW164" i="38" a="1"/>
  <c r="H389" i="38" a="1"/>
  <c r="L190" i="38" a="1"/>
  <c r="AF140" i="38" a="1"/>
  <c r="AY326" i="38" a="1"/>
  <c r="X261" i="38" a="1"/>
  <c r="AS90" i="38" a="1"/>
  <c r="AS132" i="38" a="1"/>
  <c r="AU337" i="38" a="1"/>
  <c r="BB203" i="38" a="1"/>
  <c r="G261" i="38" a="1"/>
  <c r="AU128" i="38" a="1"/>
  <c r="P264" i="38" a="1"/>
  <c r="M302" i="38" a="1"/>
  <c r="W249" i="38" a="1"/>
  <c r="Z290" i="38" a="1"/>
  <c r="BB199" i="38" a="1"/>
  <c r="AJ242" i="38" a="1"/>
  <c r="AT218" i="38" a="1"/>
  <c r="AV145" i="38" a="1"/>
  <c r="P309" i="38" a="1"/>
  <c r="P299" i="38" a="1"/>
  <c r="AG318" i="38" a="1"/>
  <c r="P267" i="38" a="1"/>
  <c r="AO110" i="38" a="1"/>
  <c r="U242" i="38" a="1"/>
  <c r="AD399" i="38" a="1"/>
  <c r="P271" i="38" a="1"/>
  <c r="L299" i="38" a="1"/>
  <c r="AF254" i="38" a="1"/>
  <c r="T255" i="38" a="1"/>
  <c r="AU270" i="38" a="1"/>
  <c r="V310" i="38" a="1"/>
  <c r="U423" i="38" a="1"/>
  <c r="AD196" i="38" a="1"/>
  <c r="AC401" i="38" a="1"/>
  <c r="AF380" i="38" a="1"/>
  <c r="AA301" i="38" a="1"/>
  <c r="AS282" i="38" a="1"/>
  <c r="X149" i="38" a="1"/>
  <c r="AK266" i="38" a="1"/>
  <c r="AW344" i="38" a="1"/>
  <c r="T179" i="38" a="1"/>
  <c r="AC339" i="38" a="1"/>
  <c r="K208" i="38" a="1"/>
  <c r="W368" i="38" a="1"/>
  <c r="AJ313" i="38" a="1"/>
  <c r="AR141" i="38" a="1"/>
  <c r="AH216" i="38" a="1"/>
  <c r="AH178" i="38" a="1"/>
  <c r="X401" i="38" a="1"/>
  <c r="AN290" i="38" a="1"/>
  <c r="AS292" i="38" a="1"/>
  <c r="AI258" i="38" a="1"/>
  <c r="P224" i="38" a="1"/>
  <c r="AB424" i="38" a="1"/>
  <c r="I234" i="38" a="1"/>
  <c r="X333" i="38" a="1"/>
  <c r="Q210" i="38" a="1"/>
  <c r="AN90" i="38" a="1"/>
  <c r="AI154" i="38" a="1"/>
  <c r="N207" i="38" a="1"/>
  <c r="F143" i="38" a="1"/>
  <c r="M219" i="38" a="1"/>
  <c r="Y198" i="38" a="1"/>
  <c r="D148" i="38" a="1"/>
  <c r="O247" i="38" a="1"/>
  <c r="H188" i="38" a="1"/>
  <c r="I289" i="38" a="1"/>
  <c r="T247" i="38" a="1"/>
  <c r="N253" i="38" a="1"/>
  <c r="AL142" i="38" a="1"/>
  <c r="AH315" i="38" a="1"/>
  <c r="AA221" i="38" a="1"/>
  <c r="W415" i="38" a="1"/>
  <c r="E363" i="38" a="1"/>
  <c r="G223" i="38" a="1"/>
  <c r="I323" i="38" a="1"/>
  <c r="AW334" i="38" a="1"/>
  <c r="AN203" i="38" a="1"/>
  <c r="AR194" i="38" a="1"/>
  <c r="G252" i="38" a="1"/>
  <c r="AE220" i="38" a="1"/>
  <c r="AY291" i="38" a="1"/>
  <c r="AY268" i="38" a="1"/>
  <c r="AP258" i="38" a="1"/>
  <c r="AB261" i="38" a="1"/>
  <c r="N312" i="38" a="1"/>
  <c r="AD83" i="38" a="1"/>
  <c r="AN195" i="38" a="1"/>
  <c r="F114" i="38" a="1"/>
  <c r="I334" i="38" a="1"/>
  <c r="AE81" i="38" a="1"/>
  <c r="F327" i="38" a="1"/>
  <c r="Q389" i="38" a="1"/>
  <c r="BA289" i="38" a="1"/>
  <c r="AP306" i="38" a="1"/>
  <c r="J311" i="38" a="1"/>
  <c r="AY233" i="38" a="1"/>
  <c r="AV305" i="38" a="1"/>
  <c r="K133" i="38" a="1"/>
  <c r="AP125" i="38" a="1"/>
  <c r="Y261" i="38" a="1"/>
  <c r="M256" i="38" a="1"/>
  <c r="L186" i="38" a="1"/>
  <c r="AG385" i="38" a="1"/>
  <c r="O205" i="38" a="1"/>
  <c r="AZ238" i="38" a="1"/>
  <c r="AT219" i="38" a="1"/>
  <c r="Y362" i="38" a="1"/>
  <c r="AP290" i="38" a="1"/>
  <c r="AC269" i="38" a="1"/>
  <c r="AU355" i="38" a="1"/>
  <c r="Q340" i="38" a="1"/>
  <c r="Z443" i="38" a="1"/>
  <c r="N381" i="38" a="1"/>
  <c r="AS300" i="38" a="1"/>
  <c r="N285" i="38" a="1"/>
  <c r="AP293" i="38" a="1"/>
  <c r="AJ86" i="38" a="1"/>
  <c r="W319" i="38" a="1"/>
  <c r="Z363" i="38" a="1"/>
  <c r="AK186" i="38" a="1"/>
  <c r="O251" i="38" a="1"/>
  <c r="AK144" i="38" a="1"/>
  <c r="AA155" i="38" a="1"/>
  <c r="AH253" i="38" a="1"/>
  <c r="AF337" i="38" a="1"/>
  <c r="AY287" i="38" a="1"/>
  <c r="AD91" i="38" a="1"/>
  <c r="AE469" i="38" a="1"/>
  <c r="N339" i="38" a="1"/>
  <c r="P242" i="38" a="1"/>
  <c r="I407" i="38" a="1"/>
  <c r="N233" i="38" a="1"/>
  <c r="AH225" i="38" a="1"/>
  <c r="M284" i="38" a="1"/>
  <c r="AK407" i="38" a="1"/>
  <c r="AS151" i="38" a="1"/>
  <c r="V147" i="38" a="1"/>
  <c r="AN253" i="38" a="1"/>
  <c r="AN181" i="38" a="1"/>
  <c r="AG347" i="38" a="1"/>
  <c r="AT229" i="38" a="1"/>
  <c r="AB157" i="38" a="1"/>
  <c r="AY172" i="38" a="1"/>
  <c r="AW409" i="38" a="1"/>
  <c r="AF176" i="38" a="1"/>
  <c r="W335" i="38" a="1"/>
  <c r="V237" i="38" a="1"/>
  <c r="AU193" i="38" a="1"/>
  <c r="H292" i="38" a="1"/>
  <c r="I171" i="38" a="1"/>
  <c r="J228" i="38" a="1"/>
  <c r="AX249" i="38" a="1"/>
  <c r="AO160" i="38" a="1"/>
  <c r="H158" i="38" a="1"/>
  <c r="BB164" i="38" a="1"/>
  <c r="AG223" i="38" a="1"/>
  <c r="BB289" i="38" a="1"/>
  <c r="I315" i="38" a="1"/>
  <c r="AM164" i="38" a="1"/>
  <c r="D290" i="38" a="1"/>
  <c r="AA216" i="38" a="1"/>
  <c r="G417" i="38" a="1"/>
  <c r="D184" i="38" a="1"/>
  <c r="AS272" i="38" a="1"/>
  <c r="K278" i="38" a="1"/>
  <c r="Q112" i="38" a="1"/>
  <c r="AH103" i="38" a="1"/>
  <c r="AL343" i="38" a="1"/>
  <c r="AC181" i="38" a="1"/>
  <c r="AQ353" i="38" a="1"/>
  <c r="J442" i="38" a="1"/>
  <c r="AT271" i="38" a="1"/>
  <c r="O148" i="38" a="1"/>
  <c r="AZ229" i="38" a="1"/>
  <c r="J92" i="38" a="1"/>
  <c r="AG440" i="38" a="1"/>
  <c r="AQ352" i="38" a="1"/>
  <c r="Q253" i="38" a="1"/>
  <c r="D147" i="38" a="1"/>
  <c r="AU132" i="38" a="1"/>
  <c r="AT387" i="38" a="1"/>
  <c r="P290" i="38" a="1"/>
  <c r="AP204" i="38" a="1"/>
  <c r="AT306" i="38" a="1"/>
  <c r="AM414" i="38" a="1"/>
  <c r="AK469" i="38" a="1"/>
  <c r="AD386" i="38" a="1"/>
  <c r="AI304" i="38" a="1"/>
  <c r="AW333" i="38" a="1"/>
  <c r="AP296" i="38" a="1"/>
  <c r="AG120" i="38" a="1"/>
  <c r="L199" i="38" a="1"/>
  <c r="AO81" i="38" a="1"/>
  <c r="AX349" i="38" a="1"/>
  <c r="AD441" i="38" a="1"/>
  <c r="L81" i="38" a="1"/>
  <c r="D151" i="38" a="1"/>
  <c r="AB248" i="38" a="1"/>
  <c r="AB435" i="38" a="1"/>
  <c r="AX334" i="38" a="1"/>
  <c r="AZ275" i="38" a="1"/>
  <c r="AC141" i="38" a="1"/>
  <c r="N401" i="38" a="1"/>
  <c r="N198" i="38" a="1"/>
  <c r="AA180" i="38" a="1"/>
  <c r="M106" i="38" a="1"/>
  <c r="AO243" i="38" a="1"/>
  <c r="Y143" i="38" a="1"/>
  <c r="Q186" i="38" a="1"/>
  <c r="AS239" i="38" a="1"/>
  <c r="BA217" i="38" a="1"/>
  <c r="G100" i="38" a="1"/>
  <c r="N121" i="38" a="1"/>
  <c r="AR315" i="38" a="1"/>
  <c r="AH262" i="38" a="1"/>
  <c r="M186" i="38" a="1"/>
  <c r="F259" i="38" a="1"/>
  <c r="Y180" i="38" a="1"/>
  <c r="P335" i="38" a="1"/>
  <c r="AY314" i="38" a="1"/>
  <c r="I228" i="38" a="1"/>
  <c r="W328" i="38" a="1"/>
  <c r="K228" i="38" a="1"/>
  <c r="AI228" i="38" a="1"/>
  <c r="AK243" i="38" a="1"/>
  <c r="N260" i="38" a="1"/>
  <c r="V131" i="38" a="1"/>
  <c r="K466" i="38" a="1"/>
  <c r="AP168" i="38" a="1"/>
  <c r="X285" i="38" a="1"/>
  <c r="Z241" i="38" a="1"/>
  <c r="AQ218" i="38" a="1"/>
  <c r="E156" i="38" a="1"/>
  <c r="AW392" i="38" a="1"/>
  <c r="Y119" i="38" a="1"/>
  <c r="BB349" i="38" a="1"/>
  <c r="AZ255" i="38" a="1"/>
  <c r="Y269" i="38" a="1"/>
  <c r="AK337" i="38" a="1"/>
  <c r="N250" i="38" a="1"/>
  <c r="AO226" i="38" a="1"/>
  <c r="U278" i="38" a="1"/>
  <c r="N463" i="38" a="1"/>
  <c r="AW190" i="38" a="1"/>
  <c r="G325" i="38" a="1"/>
  <c r="AZ133" i="38" a="1"/>
  <c r="AD203" i="38" a="1"/>
  <c r="AS280" i="38" a="1"/>
  <c r="I272" i="38" a="1"/>
  <c r="AI399" i="38" a="1"/>
  <c r="AE320" i="38" a="1"/>
  <c r="AY82" i="38" a="1"/>
  <c r="U253" i="38" a="1"/>
  <c r="P155" i="38" a="1"/>
  <c r="N242" i="38" a="1"/>
  <c r="Y236" i="38" a="1"/>
  <c r="N289" i="38" a="1"/>
  <c r="BB385" i="38" a="1"/>
  <c r="AZ160" i="38" a="1"/>
  <c r="AQ311" i="38" a="1"/>
  <c r="AX198" i="38" a="1"/>
  <c r="AL146" i="38" a="1"/>
  <c r="K358" i="38" a="1"/>
  <c r="AX347" i="38" a="1"/>
  <c r="AA270" i="38" a="1"/>
  <c r="AG206" i="38" a="1"/>
  <c r="AK103" i="38" a="1"/>
  <c r="O250" i="38" a="1"/>
  <c r="D322" i="38" a="1"/>
  <c r="AM130" i="38" a="1"/>
  <c r="J275" i="38" a="1"/>
  <c r="AX365" i="38" a="1"/>
  <c r="F303" i="38" a="1"/>
  <c r="AM350" i="38" a="1"/>
  <c r="K306" i="38" a="1"/>
  <c r="AK134" i="38" a="1"/>
  <c r="AW224" i="38" a="1"/>
  <c r="AW354" i="38" a="1"/>
  <c r="K469" i="38" a="1"/>
  <c r="AY81" i="38" a="1"/>
  <c r="BB148" i="38" a="1"/>
  <c r="AC206" i="38" a="1"/>
  <c r="V94" i="38" a="1"/>
  <c r="AH212" i="38" a="1"/>
  <c r="X276" i="38" a="1"/>
  <c r="U223" i="38" a="1"/>
  <c r="AW362" i="38" a="1"/>
  <c r="AZ322" i="38" a="1"/>
  <c r="I419" i="38" a="1"/>
  <c r="AE185" i="38" a="1"/>
  <c r="BB149" i="38" a="1"/>
  <c r="AO142" i="38" a="1"/>
  <c r="U266" i="38" a="1"/>
  <c r="F351" i="38" a="1"/>
  <c r="M279" i="38" a="1"/>
  <c r="N360" i="38" a="1"/>
  <c r="AN303" i="38" a="1"/>
  <c r="O155" i="38" a="1"/>
  <c r="X188" i="38" a="1"/>
  <c r="P206" i="38" a="1"/>
  <c r="AF376" i="38" a="1"/>
  <c r="AK353" i="38" a="1"/>
  <c r="AQ146" i="38" a="1"/>
  <c r="BA212" i="38" a="1"/>
  <c r="AG247" i="38" a="1"/>
  <c r="F171" i="38" a="1"/>
  <c r="I399" i="38" a="1"/>
  <c r="H298" i="38" a="1"/>
  <c r="AK321" i="38" a="1"/>
  <c r="U426" i="38" a="1"/>
  <c r="K109" i="38" a="1"/>
  <c r="L426" i="38" a="1"/>
  <c r="W334" i="38" a="1"/>
  <c r="L205" i="38" a="1"/>
  <c r="AW194" i="38" a="1"/>
  <c r="L236" i="38" a="1"/>
  <c r="W304" i="38" a="1"/>
  <c r="AQ360" i="38" a="1"/>
  <c r="AY250" i="38" a="1"/>
  <c r="AU313" i="38" a="1"/>
  <c r="AY252" i="38" a="1"/>
  <c r="L317" i="38" a="1"/>
  <c r="E205" i="38" a="1"/>
  <c r="BA309" i="38" a="1"/>
  <c r="Q190" i="38" a="1"/>
  <c r="BA317" i="38" a="1"/>
  <c r="F371" i="38" a="1"/>
  <c r="AB310" i="38" a="1"/>
  <c r="AI219" i="38" a="1"/>
  <c r="P378" i="38" a="1"/>
  <c r="AP137" i="38" a="1"/>
  <c r="AT159" i="38" a="1"/>
  <c r="AQ230" i="38" a="1"/>
  <c r="AS264" i="38" a="1"/>
  <c r="AK200" i="38" a="1"/>
  <c r="X252" i="38" a="1"/>
  <c r="J321" i="38" a="1"/>
  <c r="W170" i="38" a="1"/>
  <c r="J317" i="38" a="1"/>
  <c r="M287" i="38" a="1"/>
  <c r="O113" i="38" a="1"/>
  <c r="AN314" i="38" a="1"/>
  <c r="AW180" i="38" a="1"/>
  <c r="U332" i="38" a="1"/>
  <c r="AQ242" i="38" a="1"/>
  <c r="AO225" i="38" a="1"/>
  <c r="AZ395" i="38" a="1"/>
  <c r="AK233" i="38" a="1"/>
  <c r="AN148" i="38" a="1"/>
  <c r="P292" i="38" a="1"/>
  <c r="AF181" i="38" a="1"/>
  <c r="AC73" i="38" a="1"/>
  <c r="AW197" i="38" a="1"/>
  <c r="AE390" i="38" a="1"/>
  <c r="J329" i="38" a="1"/>
  <c r="O370" i="38" a="1"/>
  <c r="AR319" i="38" a="1"/>
  <c r="M413" i="38" a="1"/>
  <c r="AC268" i="38" a="1"/>
  <c r="O461" i="38" a="1"/>
  <c r="W295" i="38" a="1"/>
  <c r="AX428" i="38" a="1"/>
  <c r="T313" i="38" a="1"/>
  <c r="X239" i="38" a="1"/>
  <c r="M245" i="38" a="1"/>
  <c r="Q296" i="38" a="1"/>
  <c r="AW292" i="38" a="1"/>
  <c r="AS358" i="38" a="1"/>
  <c r="Y379" i="38" a="1"/>
  <c r="M320" i="38" a="1"/>
  <c r="AK198" i="38" a="1"/>
  <c r="AS155" i="38" a="1"/>
  <c r="AH267" i="38" a="1"/>
  <c r="AH164" i="38" a="1"/>
  <c r="K215" i="38" a="1"/>
  <c r="AU411" i="38" a="1"/>
  <c r="AY298" i="38" a="1"/>
  <c r="Y338" i="38" a="1"/>
  <c r="AV223" i="38" a="1"/>
  <c r="M232" i="38" a="1"/>
  <c r="G345" i="38" a="1"/>
  <c r="I255" i="38" a="1"/>
  <c r="AH179" i="38" a="1"/>
  <c r="AU192" i="38" a="1"/>
  <c r="AF305" i="38" a="1"/>
  <c r="Y139" i="38" a="1"/>
  <c r="AC280" i="38" a="1"/>
  <c r="AQ189" i="38" a="1"/>
  <c r="H166" i="38" a="1"/>
  <c r="U315" i="38" a="1"/>
  <c r="W204" i="38" a="1"/>
  <c r="M358" i="38" a="1"/>
  <c r="E176" i="38" a="1"/>
  <c r="AL447" i="38" a="1"/>
  <c r="X264" i="38" a="1"/>
  <c r="AJ443" i="38" a="1"/>
  <c r="AH250" i="38" a="1"/>
  <c r="AE268" i="38" a="1"/>
  <c r="AP217" i="38" a="1"/>
  <c r="Y282" i="38" a="1"/>
  <c r="AE334" i="38" a="1"/>
  <c r="I298" i="38" a="1"/>
  <c r="AI418" i="38" a="1"/>
  <c r="V161" i="38" a="1"/>
  <c r="AL300" i="38" a="1"/>
  <c r="AW241" i="38" a="1"/>
  <c r="X429" i="38" a="1"/>
  <c r="V373" i="38" a="1"/>
  <c r="J370" i="38" a="1"/>
  <c r="I366" i="38" a="1"/>
  <c r="AF385" i="38" a="1"/>
  <c r="AW424" i="38" a="1"/>
  <c r="AY244" i="38" a="1"/>
  <c r="AA285" i="38" a="1"/>
  <c r="I167" i="38" a="1"/>
  <c r="AW238" i="38" a="1"/>
  <c r="E234" i="38" a="1"/>
  <c r="N306" i="38" a="1"/>
  <c r="AL336" i="38" a="1"/>
  <c r="AP356" i="38" a="1"/>
  <c r="BA191" i="38" a="1"/>
  <c r="AQ234" i="38" a="1"/>
  <c r="K237" i="38" a="1"/>
  <c r="AB293" i="38" a="1"/>
  <c r="AF294" i="38" a="1"/>
  <c r="AF300" i="38" a="1"/>
  <c r="M255" i="38" a="1"/>
  <c r="N169" i="38" a="1"/>
  <c r="AP349" i="38" a="1"/>
  <c r="P326" i="38" a="1"/>
  <c r="AL151" i="38" a="1"/>
  <c r="AH220" i="38" a="1"/>
  <c r="AB199" i="38" a="1"/>
  <c r="AN262" i="38" a="1"/>
  <c r="AM361" i="38" a="1"/>
  <c r="AW223" i="38" a="1"/>
  <c r="H116" i="38" a="1"/>
  <c r="H233" i="38" a="1"/>
  <c r="Z266" i="38" a="1"/>
  <c r="F179" i="38" a="1"/>
  <c r="AA295" i="38" a="1"/>
  <c r="G299" i="38" a="1"/>
  <c r="AL187" i="38" a="1"/>
  <c r="AO389" i="38" a="1"/>
  <c r="V228" i="38" a="1"/>
  <c r="AY251" i="38" a="1"/>
  <c r="AU381" i="38" a="1"/>
  <c r="O154" i="38" a="1"/>
  <c r="AX99" i="38" a="1"/>
  <c r="AD425" i="38" a="1"/>
  <c r="Q320" i="38" a="1"/>
  <c r="U232" i="38" a="1"/>
  <c r="AN224" i="38" a="1"/>
  <c r="L341" i="38" a="1"/>
  <c r="Q182" i="38" a="1"/>
  <c r="H355" i="38" a="1"/>
  <c r="J343" i="38" a="1"/>
  <c r="AG112" i="38" a="1"/>
  <c r="J196" i="38" a="1"/>
  <c r="W187" i="38" a="1"/>
  <c r="AN232" i="38" a="1"/>
  <c r="AD384" i="38" a="1"/>
  <c r="E209" i="38" a="1"/>
  <c r="F422" i="38" a="1"/>
  <c r="AJ250" i="38" a="1"/>
  <c r="AA238" i="38" a="1"/>
  <c r="AB136" i="38" a="1"/>
  <c r="AT447" i="38" a="1"/>
  <c r="G314" i="38" a="1"/>
  <c r="BA404" i="38" a="1"/>
  <c r="AF129" i="38" a="1"/>
  <c r="AY318" i="38" a="1"/>
  <c r="AV139" i="38" a="1"/>
  <c r="AG121" i="38" a="1"/>
  <c r="AH406" i="38" a="1"/>
  <c r="AC466" i="38" a="1"/>
  <c r="AA258" i="38" a="1"/>
  <c r="D333" i="38" a="1"/>
  <c r="M311" i="38" a="1"/>
  <c r="W96" i="38" a="1"/>
  <c r="AA218" i="38" a="1"/>
  <c r="AT78" i="38" a="1"/>
  <c r="AF102" i="38" a="1"/>
  <c r="AA151" i="38" a="1"/>
  <c r="AN327" i="38" a="1"/>
  <c r="AT181" i="38" a="1"/>
  <c r="N323" i="38" a="1"/>
  <c r="Q154" i="38" a="1"/>
  <c r="AS333" i="38" a="1"/>
  <c r="J318" i="38" a="1"/>
  <c r="AV441" i="38" a="1"/>
  <c r="AC201" i="38" a="1"/>
  <c r="AG284" i="38" a="1"/>
  <c r="AL295" i="38" a="1"/>
  <c r="AT334" i="38" a="1"/>
  <c r="BB123" i="38" a="1"/>
  <c r="AJ393" i="38" a="1"/>
  <c r="D180" i="38" a="1"/>
  <c r="G306" i="38" a="1"/>
  <c r="U202" i="38" a="1"/>
  <c r="AX238" i="38" a="1"/>
  <c r="AW299" i="38" a="1"/>
  <c r="AJ244" i="38" a="1"/>
  <c r="AO274" i="38" a="1"/>
  <c r="AD167" i="38" a="1"/>
  <c r="AZ164" i="38" a="1"/>
  <c r="P256" i="38" a="1"/>
  <c r="AE164" i="38" a="1"/>
  <c r="O178" i="38" a="1"/>
  <c r="D179" i="38" a="1"/>
  <c r="U425" i="38" a="1"/>
  <c r="I417" i="38" a="1"/>
  <c r="F199" i="38" a="1"/>
  <c r="AC198" i="38" a="1"/>
  <c r="AE296" i="38" a="1"/>
  <c r="AY375" i="38" a="1"/>
  <c r="G234" i="38" a="1"/>
  <c r="W244" i="38" a="1"/>
  <c r="AH292" i="38" a="1"/>
  <c r="AZ113" i="38" a="1"/>
  <c r="E95" i="38" a="1"/>
  <c r="AQ202" i="38" a="1"/>
  <c r="P274" i="38" a="1"/>
  <c r="AK94" i="38" a="1"/>
  <c r="AJ254" i="38" a="1"/>
  <c r="L231" i="38" a="1"/>
  <c r="AM415" i="38" a="1"/>
  <c r="F361" i="38" a="1"/>
  <c r="K275" i="38" a="1"/>
  <c r="AD396" i="38" a="1"/>
  <c r="AA294" i="38" a="1"/>
  <c r="Y321" i="38" a="1"/>
  <c r="AO282" i="38" a="1"/>
  <c r="I232" i="38" a="1"/>
  <c r="AI198" i="38" a="1"/>
  <c r="AB328" i="38" a="1"/>
  <c r="AZ225" i="38" a="1"/>
  <c r="I199" i="38" a="1"/>
  <c r="F110" i="38" a="1"/>
  <c r="AN315" i="38" a="1"/>
  <c r="G366" i="38" a="1"/>
  <c r="AQ415" i="38" a="1"/>
  <c r="AK288" i="38" a="1"/>
  <c r="V431" i="38" a="1"/>
  <c r="AS274" i="38" a="1"/>
  <c r="M121" i="38" a="1"/>
  <c r="AA82" i="38" a="1"/>
  <c r="AN250" i="38" a="1"/>
  <c r="AR168" i="38" a="1"/>
  <c r="AT335" i="38" a="1"/>
  <c r="K453" i="38" a="1"/>
  <c r="N103" i="38" a="1"/>
  <c r="AJ464" i="38" a="1"/>
  <c r="AW211" i="38" a="1"/>
  <c r="L272" i="38" a="1"/>
  <c r="D247" i="38" a="1"/>
  <c r="AV135" i="38" a="1"/>
  <c r="J177" i="38" a="1"/>
  <c r="AC146" i="38" a="1"/>
  <c r="X220" i="38" a="1"/>
  <c r="F246" i="38" a="1"/>
  <c r="AH104" i="38" a="1"/>
  <c r="Y431" i="38" a="1"/>
  <c r="K79" i="38" a="1"/>
  <c r="Q269" i="38" a="1"/>
  <c r="V236" i="38" a="1"/>
  <c r="AT211" i="38" a="1"/>
  <c r="AQ167" i="38" a="1"/>
  <c r="X299" i="38" a="1"/>
  <c r="D163" i="38" a="1"/>
  <c r="AP269" i="38" a="1"/>
  <c r="AG240" i="38" a="1"/>
  <c r="X279" i="38" a="1"/>
  <c r="AK381" i="38" a="1"/>
  <c r="J350" i="38" a="1"/>
  <c r="AM203" i="38" a="1"/>
  <c r="D141" i="38" a="1"/>
  <c r="F398" i="38" a="1"/>
  <c r="AM200" i="38" a="1"/>
  <c r="X360" i="38" a="1"/>
  <c r="T385" i="38" a="1"/>
  <c r="BB198" i="38" a="1"/>
  <c r="AC243" i="38" a="1"/>
  <c r="AO469" i="38" a="1"/>
  <c r="K334" i="38" a="1"/>
  <c r="AQ293" i="38" a="1"/>
  <c r="AJ382" i="38" a="1"/>
  <c r="AQ285" i="38" a="1"/>
  <c r="AU186" i="38" a="1"/>
  <c r="G348" i="38" a="1"/>
  <c r="AG256" i="38" a="1"/>
  <c r="AX181" i="38" a="1"/>
  <c r="AC246" i="38" a="1"/>
  <c r="AF330" i="38" a="1"/>
  <c r="AL338" i="38" a="1"/>
  <c r="AD358" i="38" a="1"/>
  <c r="AI380" i="38" a="1"/>
  <c r="AU251" i="38" a="1"/>
  <c r="BB447" i="38" a="1"/>
  <c r="AB421" i="38" a="1"/>
  <c r="Q344" i="38" a="1"/>
  <c r="AT232" i="38" a="1"/>
  <c r="X293" i="38" a="1"/>
  <c r="AR263" i="38" a="1"/>
  <c r="O196" i="38" a="1"/>
  <c r="N282" i="38" a="1"/>
  <c r="G329" i="38" a="1"/>
  <c r="G323" i="38" a="1"/>
  <c r="AA219" i="38" a="1"/>
  <c r="AU134" i="38" a="1"/>
  <c r="AA253" i="38" a="1"/>
  <c r="BB278" i="38" a="1"/>
  <c r="AU190" i="38" a="1"/>
  <c r="AM331" i="38" a="1"/>
  <c r="AL250" i="38" a="1"/>
  <c r="AT240" i="38" a="1"/>
  <c r="O394" i="38" a="1"/>
  <c r="AW335" i="38" a="1"/>
  <c r="AC458" i="38" a="1"/>
  <c r="AM165" i="38" a="1"/>
  <c r="AU413" i="38" a="1"/>
  <c r="AB201" i="38" a="1"/>
  <c r="AT349" i="38" a="1"/>
  <c r="AC365" i="38" a="1"/>
  <c r="E200" i="38" a="1"/>
  <c r="AK445" i="38" a="1"/>
  <c r="M165" i="38" a="1"/>
  <c r="AZ267" i="38" a="1"/>
  <c r="AE267" i="38" a="1"/>
  <c r="AJ340" i="38" a="1"/>
  <c r="K244" i="38" a="1"/>
  <c r="AG280" i="38" a="1"/>
  <c r="P359" i="38" a="1"/>
  <c r="AG425" i="38" a="1"/>
  <c r="BB120" i="38" a="1"/>
  <c r="BB353" i="38" a="1"/>
  <c r="AQ370" i="38" a="1"/>
  <c r="AT250" i="38" a="1"/>
  <c r="Y298" i="38" a="1"/>
  <c r="P209" i="38" a="1"/>
  <c r="AG214" i="38" a="1"/>
  <c r="O85" i="38" a="1"/>
  <c r="AZ283" i="38" a="1"/>
  <c r="AY363" i="38" a="1"/>
  <c r="H225" i="38" a="1"/>
  <c r="AC271" i="38" a="1"/>
  <c r="X208" i="38" a="1"/>
  <c r="BB208" i="38" a="1"/>
  <c r="AS192" i="38" a="1"/>
  <c r="AR167" i="38" a="1"/>
  <c r="W226" i="38" a="1"/>
  <c r="AF104" i="38" a="1"/>
  <c r="AV321" i="38" a="1"/>
  <c r="AA410" i="38" a="1"/>
  <c r="J448" i="38" a="1"/>
  <c r="P460" i="38" a="1"/>
  <c r="AM317" i="38" a="1"/>
  <c r="N316" i="38" a="1"/>
  <c r="BB312" i="38" a="1"/>
  <c r="AY186" i="38" a="1"/>
  <c r="AA99" i="38" a="1"/>
  <c r="BB456" i="38" a="1"/>
  <c r="AQ319" i="38" a="1"/>
  <c r="N451" i="38" a="1"/>
  <c r="O190" i="38" a="1"/>
  <c r="X259" i="38" a="1"/>
  <c r="AF168" i="38" a="1"/>
  <c r="AH366" i="38" a="1"/>
  <c r="T86" i="38" a="1"/>
  <c r="AB351" i="38" a="1"/>
  <c r="X329" i="38" a="1"/>
  <c r="AR441" i="38" a="1"/>
  <c r="AI126" i="38" a="1"/>
  <c r="Q468" i="38" a="1"/>
  <c r="O332" i="38" a="1"/>
  <c r="F343" i="38" a="1"/>
  <c r="AU333" i="38" a="1"/>
  <c r="O419" i="38" a="1"/>
  <c r="X196" i="38" a="1"/>
  <c r="I134" i="38" a="1"/>
  <c r="X201" i="38" a="1"/>
  <c r="P439" i="38" a="1"/>
  <c r="K404" i="38" a="1"/>
  <c r="AI169" i="38" a="1"/>
  <c r="G388" i="38" a="1"/>
  <c r="O341" i="38" a="1"/>
  <c r="AB448" i="38" a="1"/>
  <c r="P219" i="38" a="1"/>
  <c r="U233" i="38" a="1"/>
  <c r="X186" i="38" a="1"/>
  <c r="AV271" i="38" a="1"/>
  <c r="AN408" i="38" a="1"/>
  <c r="AE314" i="38" a="1"/>
  <c r="AF333" i="38" a="1"/>
  <c r="I223" i="38" a="1"/>
  <c r="AR143" i="38" a="1"/>
  <c r="AB324" i="38" a="1"/>
  <c r="AW141" i="38" a="1"/>
  <c r="O392" i="38" a="1"/>
  <c r="AP310" i="38" a="1"/>
  <c r="J407" i="38" a="1"/>
  <c r="AW174" i="38" a="1"/>
  <c r="J73" i="38" a="1"/>
  <c r="AW73" i="38" a="1"/>
  <c r="Y335" i="38" a="1"/>
  <c r="AE336" i="38" a="1"/>
  <c r="X275" i="38" a="1"/>
  <c r="X421" i="38" a="1"/>
  <c r="AH217" i="38" a="1"/>
  <c r="AI194" i="38" a="1"/>
  <c r="AY197" i="38" a="1"/>
  <c r="BA402" i="38" a="1"/>
  <c r="Q360" i="38" a="1"/>
  <c r="G421" i="38" a="1"/>
  <c r="V355" i="38" a="1"/>
  <c r="AI328" i="38" a="1"/>
  <c r="BA254" i="38" a="1"/>
  <c r="AV150" i="38" a="1"/>
  <c r="AO370" i="38" a="1"/>
  <c r="K255" i="38" a="1"/>
  <c r="AI193" i="38" a="1"/>
  <c r="F165" i="38" a="1"/>
  <c r="H229" i="38" a="1"/>
  <c r="M293" i="38" a="1"/>
  <c r="AQ300" i="38" a="1"/>
  <c r="AY241" i="38" a="1"/>
  <c r="AT173" i="38" a="1"/>
  <c r="E262" i="38" a="1"/>
  <c r="AP102" i="38" a="1"/>
  <c r="AT283" i="38" a="1"/>
  <c r="AG203" i="38" a="1"/>
  <c r="L243" i="38" a="1"/>
  <c r="AO144" i="38" a="1"/>
  <c r="F375" i="38" a="1"/>
  <c r="X163" i="38" a="1"/>
  <c r="AT308" i="38" a="1"/>
  <c r="O189" i="38" a="1"/>
  <c r="AC368" i="38" a="1"/>
  <c r="AF434" i="38" a="1"/>
  <c r="AU360" i="38" a="1"/>
  <c r="J268" i="38" a="1"/>
  <c r="F107" i="38" a="1"/>
  <c r="AK336" i="38" a="1"/>
  <c r="AG332" i="38" a="1"/>
  <c r="Z345" i="38" a="1"/>
  <c r="AB207" i="38" a="1"/>
  <c r="G379" i="38" a="1"/>
  <c r="U192" i="38" a="1"/>
  <c r="J397" i="38" a="1"/>
  <c r="AQ256" i="38" a="1"/>
  <c r="H262" i="38" a="1"/>
  <c r="AG355" i="38" a="1"/>
  <c r="K119" i="38" a="1"/>
  <c r="F229" i="38" a="1"/>
  <c r="T392" i="38" a="1"/>
  <c r="K446" i="38" a="1"/>
  <c r="AM271" i="38" a="1"/>
  <c r="D210" i="38" a="1"/>
  <c r="AL395" i="38" a="1"/>
  <c r="AH247" i="38" a="1"/>
  <c r="P341" i="38" a="1"/>
  <c r="AT264" i="38" a="1"/>
  <c r="E374" i="38" a="1"/>
  <c r="AD171" i="38" a="1"/>
  <c r="Y316" i="38" a="1"/>
  <c r="F441" i="38" a="1"/>
  <c r="AP74" i="38" a="1"/>
  <c r="I222" i="38" a="1"/>
  <c r="V77" i="38" a="1"/>
  <c r="BA414" i="38" a="1"/>
  <c r="U261" i="38" a="1"/>
  <c r="AX278" i="38" a="1"/>
  <c r="AA409" i="38" a="1"/>
  <c r="AJ295" i="38" a="1"/>
  <c r="Z82" i="38" a="1"/>
  <c r="V240" i="38" a="1"/>
  <c r="AA414" i="38" a="1"/>
  <c r="V388" i="38" a="1"/>
  <c r="L346" i="38" a="1"/>
  <c r="Q233" i="38" a="1"/>
  <c r="AL331" i="38" a="1"/>
  <c r="P77" i="38" a="1"/>
  <c r="K266" i="38" a="1"/>
  <c r="T403" i="38" a="1"/>
  <c r="AN394" i="38" a="1"/>
  <c r="AU219" i="38" a="1"/>
  <c r="AW404" i="38" a="1"/>
  <c r="AA174" i="38" a="1"/>
  <c r="AX203" i="38" a="1"/>
  <c r="L237" i="38" a="1"/>
  <c r="P395" i="38" a="1"/>
  <c r="AU233" i="38" a="1"/>
  <c r="AE258" i="38" a="1"/>
  <c r="K167" i="38" a="1"/>
  <c r="M326" i="38" a="1"/>
  <c r="AH382" i="38" a="1"/>
  <c r="E134" i="38" a="1"/>
  <c r="P308" i="38" a="1"/>
  <c r="BA231" i="38" a="1"/>
  <c r="Y334" i="38" a="1"/>
  <c r="AU95" i="38" a="1"/>
  <c r="O200" i="38" a="1"/>
  <c r="Q120" i="38" a="1"/>
  <c r="AP193" i="38" a="1"/>
  <c r="Q289" i="38" a="1"/>
  <c r="F390" i="38" a="1"/>
  <c r="AQ420" i="38" a="1"/>
  <c r="AQ288" i="38" a="1"/>
  <c r="Z409" i="38" a="1"/>
  <c r="AE293" i="38" a="1"/>
  <c r="V162" i="38" a="1"/>
  <c r="Y189" i="38" a="1"/>
  <c r="G203" i="38" a="1"/>
  <c r="AC313" i="38" a="1"/>
  <c r="N335" i="38" a="1"/>
  <c r="AT370" i="38" a="1"/>
  <c r="F103" i="38" a="1"/>
  <c r="X249" i="38" a="1"/>
  <c r="N313" i="38" a="1"/>
  <c r="AX356" i="38" a="1"/>
  <c r="AR309" i="38" a="1"/>
  <c r="AG190" i="38" a="1"/>
  <c r="T225" i="38" a="1"/>
  <c r="P93" i="38" a="1"/>
  <c r="Y74" i="38" a="1"/>
  <c r="AC320" i="38" a="1"/>
  <c r="AP267" i="38" a="1"/>
  <c r="P236" i="38" a="1"/>
  <c r="AM325" i="38" a="1"/>
  <c r="AZ347" i="38" a="1"/>
  <c r="AO175" i="38" a="1"/>
  <c r="AI394" i="38" a="1"/>
  <c r="U377" i="38" a="1"/>
  <c r="BA273" i="38" a="1"/>
  <c r="E326" i="38" a="1"/>
  <c r="U251" i="38" a="1"/>
  <c r="AV334" i="38" a="1"/>
  <c r="AI229" i="38" a="1"/>
  <c r="Q245" i="38" a="1"/>
  <c r="AF267" i="38" a="1"/>
  <c r="AK430" i="38" a="1"/>
  <c r="E292" i="38" a="1"/>
  <c r="AX86" i="38" a="1"/>
  <c r="AK236" i="38" a="1"/>
  <c r="AR465" i="38" a="1"/>
  <c r="J308" i="38" a="1"/>
  <c r="BA346" i="38" a="1"/>
  <c r="K74" i="38" a="1"/>
  <c r="AN349" i="38" a="1"/>
  <c r="AX394" i="38" a="1"/>
  <c r="BA457" i="38" a="1"/>
  <c r="AN351" i="38" a="1"/>
  <c r="T263" i="38" a="1"/>
  <c r="AK312" i="38" a="1"/>
  <c r="AG252" i="38" a="1"/>
  <c r="D291" i="38" a="1"/>
  <c r="L271" i="38" a="1"/>
  <c r="W307" i="38" a="1"/>
  <c r="AL362" i="38" a="1"/>
  <c r="E386" i="38" a="1"/>
  <c r="AL363" i="38" a="1"/>
  <c r="F173" i="38" a="1"/>
  <c r="F414" i="38" a="1"/>
  <c r="N298" i="38" a="1"/>
  <c r="D348" i="38" a="1"/>
  <c r="W196" i="38" a="1"/>
  <c r="AC289" i="38" a="1"/>
  <c r="W464" i="38" a="1"/>
  <c r="AK400" i="38" a="1"/>
  <c r="AE313" i="38" a="1"/>
  <c r="J338" i="38" a="1"/>
  <c r="O172" i="38" a="1"/>
  <c r="AZ279" i="38" a="1"/>
  <c r="Q392" i="38" a="1"/>
  <c r="AH177" i="38" a="1"/>
  <c r="V261" i="38" a="1"/>
  <c r="AH317" i="38" a="1"/>
  <c r="AO429" i="38" a="1"/>
  <c r="L357" i="38" a="1"/>
  <c r="AC264" i="38" a="1"/>
  <c r="AZ106" i="38" a="1"/>
  <c r="AB251" i="38" a="1"/>
  <c r="AE311" i="38" a="1"/>
  <c r="AU253" i="38" a="1"/>
  <c r="M220" i="38" a="1"/>
  <c r="AN395" i="38" a="1"/>
  <c r="H173" i="38" a="1"/>
  <c r="U388" i="38" a="1"/>
  <c r="AM274" i="38" a="1"/>
  <c r="G277" i="38" a="1"/>
  <c r="AT414" i="38" a="1"/>
  <c r="L452" i="38" a="1"/>
  <c r="AP207" i="38" a="1"/>
  <c r="AE364" i="38" a="1"/>
  <c r="J421" i="38" a="1"/>
  <c r="AV352" i="38" a="1"/>
  <c r="H264" i="38" a="1"/>
  <c r="AJ230" i="38" a="1"/>
  <c r="AI391" i="38" a="1"/>
  <c r="U318" i="38" a="1"/>
  <c r="AK389" i="38" a="1"/>
  <c r="AW296" i="38" a="1"/>
  <c r="AP386" i="38" a="1"/>
  <c r="E402" i="38" a="1"/>
  <c r="D428" i="38" a="1"/>
  <c r="AZ263" i="38" a="1"/>
  <c r="AR377" i="38" a="1"/>
  <c r="AN316" i="38" a="1"/>
  <c r="S231" i="38" a="1"/>
  <c r="AH332" i="38" a="1"/>
  <c r="I318" i="38" a="1"/>
  <c r="L302" i="38" a="1"/>
  <c r="T309" i="38" a="1"/>
  <c r="BB266" i="38" a="1"/>
  <c r="U433" i="38" a="1"/>
  <c r="G319" i="38" a="1"/>
  <c r="AQ405" i="38" a="1"/>
  <c r="AV426" i="38" a="1"/>
  <c r="AD312" i="38" a="1"/>
  <c r="AB252" i="38" a="1"/>
  <c r="D336" i="38" a="1"/>
  <c r="AW312" i="38" a="1"/>
  <c r="AZ190" i="38" a="1"/>
  <c r="AV229" i="38" a="1"/>
  <c r="AI191" i="38" a="1"/>
  <c r="AN405" i="38" a="1"/>
  <c r="AP251" i="38" a="1"/>
  <c r="AS214" i="38" a="1"/>
  <c r="AQ452" i="38" a="1"/>
  <c r="AU246" i="38" a="1"/>
  <c r="L235" i="38" a="1"/>
  <c r="AE316" i="38" a="1"/>
  <c r="BB360" i="38" a="1"/>
  <c r="AO235" i="38" a="1"/>
  <c r="X218" i="38" a="1"/>
  <c r="D254" i="38" a="1"/>
  <c r="AV436" i="38" a="1"/>
  <c r="N343" i="38" a="1"/>
  <c r="AK377" i="38" a="1"/>
  <c r="AY406" i="38" a="1"/>
  <c r="AG272" i="38" a="1"/>
  <c r="AV178" i="38" a="1"/>
  <c r="J244" i="38" a="1"/>
  <c r="AO364" i="38" a="1"/>
  <c r="O128" i="38" a="1"/>
  <c r="AR255" i="38" a="1"/>
  <c r="AF466" i="38" a="1"/>
  <c r="BB373" i="38" a="1"/>
  <c r="AS254" i="38" a="1"/>
  <c r="X223" i="38" a="1"/>
  <c r="P168" i="38" a="1"/>
  <c r="U283" i="38" a="1"/>
  <c r="AM237" i="38" a="1"/>
  <c r="M263" i="38" a="1"/>
  <c r="AM219" i="38" a="1"/>
  <c r="AK250" i="38" a="1"/>
  <c r="P301" i="38" a="1"/>
  <c r="L227" i="38" a="1"/>
  <c r="V209" i="38" a="1"/>
  <c r="AZ439" i="38" a="1"/>
  <c r="AU400" i="38" a="1"/>
  <c r="AW249" i="38" a="1"/>
  <c r="T252" i="38" a="1"/>
  <c r="H220" i="38" a="1"/>
  <c r="Z302" i="38" a="1"/>
  <c r="J176" i="38" a="1"/>
  <c r="P148" i="38" a="1"/>
  <c r="AB294" i="38" a="1"/>
  <c r="AJ212" i="38" a="1"/>
  <c r="W383" i="38" a="1"/>
  <c r="F323" i="38" a="1"/>
  <c r="AI185" i="38" a="1"/>
  <c r="AK282" i="38" a="1"/>
  <c r="AE174" i="38" a="1"/>
  <c r="AI188" i="38" a="1"/>
  <c r="AR184" i="38" a="1"/>
  <c r="AF265" i="38" a="1"/>
  <c r="D177" i="38" a="1"/>
  <c r="AV312" i="38" a="1"/>
  <c r="AL203" i="38" a="1"/>
  <c r="AU310" i="38" a="1"/>
  <c r="AP281" i="38" a="1"/>
  <c r="AX211" i="38" a="1"/>
  <c r="M261" i="38" a="1"/>
  <c r="L211" i="38" a="1"/>
  <c r="AZ202" i="38" a="1"/>
  <c r="AV468" i="38" a="1"/>
  <c r="E245" i="38" a="1"/>
  <c r="Y322" i="38" a="1"/>
  <c r="AW407" i="38" a="1"/>
  <c r="AV219" i="38" a="1"/>
  <c r="AJ132" i="38" a="1"/>
  <c r="E322" i="38" a="1"/>
  <c r="P458" i="38" a="1"/>
  <c r="V137" i="38" a="1"/>
  <c r="AB303" i="38" a="1"/>
  <c r="AW350" i="38" a="1"/>
  <c r="BA419" i="38" a="1"/>
  <c r="AV313" i="38" a="1"/>
  <c r="AM291" i="38" a="1"/>
  <c r="AW369" i="38" a="1"/>
  <c r="Z117" i="38" a="1"/>
  <c r="AZ333" i="38" a="1"/>
  <c r="AP341" i="38" a="1"/>
  <c r="AC170" i="38" a="1"/>
  <c r="K176" i="38" a="1"/>
  <c r="AJ328" i="38" a="1"/>
  <c r="O290" i="38" a="1"/>
  <c r="Y312" i="38" a="1"/>
  <c r="AE198" i="38" a="1"/>
  <c r="F223" i="38" a="1"/>
  <c r="AT277" i="38" a="1"/>
  <c r="AO213" i="38" a="1"/>
  <c r="U244" i="38" a="1"/>
  <c r="W175" i="38" a="1"/>
  <c r="BB302" i="38" a="1"/>
  <c r="J184" i="38" a="1"/>
  <c r="K326" i="38" a="1"/>
  <c r="AU318" i="38" a="1"/>
  <c r="AA392" i="38" a="1"/>
  <c r="AD348" i="38" a="1"/>
  <c r="AD274" i="38" a="1"/>
  <c r="AD345" i="38" a="1"/>
  <c r="H137" i="38" a="1"/>
  <c r="AV263" i="38" a="1"/>
  <c r="AJ294" i="38" a="1"/>
  <c r="AL253" i="38" a="1"/>
  <c r="AG262" i="38" a="1"/>
  <c r="Y299" i="38" a="1"/>
  <c r="AJ262" i="38" a="1"/>
  <c r="AF285" i="38" a="1"/>
  <c r="D466" i="38" a="1"/>
  <c r="AW281" i="38" a="1"/>
  <c r="U347" i="38" a="1"/>
  <c r="AO224" i="38" a="1"/>
  <c r="AV330" i="38" a="1"/>
  <c r="AC218" i="38" a="1"/>
  <c r="T288" i="38" a="1"/>
  <c r="AS260" i="38" a="1"/>
  <c r="AL239" i="38" a="1"/>
  <c r="P363" i="38" a="1"/>
  <c r="L329" i="38" a="1"/>
  <c r="P192" i="38" a="1"/>
  <c r="D464" i="38" a="1"/>
  <c r="AH228" i="38" a="1"/>
  <c r="AO300" i="38" a="1"/>
  <c r="T198" i="38" a="1"/>
  <c r="AN284" i="38" a="1"/>
  <c r="AR340" i="38" a="1"/>
  <c r="BB174" i="38" a="1"/>
  <c r="AR166" i="38" a="1"/>
  <c r="I140" i="38" a="1"/>
  <c r="AH395" i="38" a="1"/>
  <c r="AL138" i="38" a="1"/>
  <c r="AE212" i="38" a="1"/>
  <c r="M188" i="38" a="1"/>
  <c r="L443" i="38" a="1"/>
  <c r="AQ235" i="38" a="1"/>
  <c r="E373" i="38" a="1"/>
  <c r="AI225" i="38" a="1"/>
  <c r="AD443" i="38" a="1"/>
  <c r="AD372" i="38" a="1"/>
  <c r="K250" i="38" a="1"/>
  <c r="V460" i="38" a="1"/>
  <c r="AZ416" i="38" a="1"/>
  <c r="AA175" i="38" a="1"/>
  <c r="AA356" i="38" a="1"/>
  <c r="AE308" i="38" a="1"/>
  <c r="J315" i="38" a="1"/>
  <c r="AV189" i="38" a="1"/>
  <c r="AJ173" i="38" a="1"/>
  <c r="AL224" i="38" a="1"/>
  <c r="AO366" i="38" a="1"/>
  <c r="U201" i="38" a="1"/>
  <c r="AM240" i="38" a="1"/>
  <c r="D157" i="38" a="1"/>
  <c r="AP317" i="38" a="1"/>
  <c r="AS182" i="38" a="1"/>
  <c r="AT226" i="38" a="1"/>
  <c r="O197" i="38" a="1"/>
  <c r="BB243" i="38" a="1"/>
  <c r="AO427" i="38" a="1"/>
  <c r="H426" i="38" a="1"/>
  <c r="AQ120" i="38" a="1"/>
  <c r="AI374" i="38" a="1"/>
  <c r="Q275" i="38" a="1"/>
  <c r="L401" i="38" a="1"/>
  <c r="AN200" i="38" a="1"/>
  <c r="W347" i="38" a="1"/>
  <c r="AE242" i="38" a="1"/>
  <c r="K472" i="38" a="1"/>
  <c r="W236" i="38" a="1"/>
  <c r="T268" i="38" a="1"/>
  <c r="N280" i="38" a="1"/>
  <c r="AG253" i="38" a="1"/>
  <c r="AW332" i="38" a="1"/>
  <c r="AM78" i="38" a="1"/>
  <c r="AA239" i="38" a="1"/>
  <c r="AF194" i="38" a="1"/>
  <c r="AZ193" i="38" a="1"/>
  <c r="AL189" i="38" a="1"/>
  <c r="AE238" i="38" a="1"/>
  <c r="BA125" i="38" a="1"/>
  <c r="D292" i="38" a="1"/>
  <c r="E96" i="38" a="1"/>
  <c r="Y179" i="38" a="1"/>
  <c r="AC464" i="38" a="1"/>
  <c r="AK457" i="38" a="1"/>
  <c r="V115" i="38" a="1"/>
  <c r="N173" i="38" a="1"/>
  <c r="AJ425" i="38" a="1"/>
  <c r="Y275" i="38" a="1"/>
  <c r="S158" i="38" a="1"/>
  <c r="AW293" i="38" a="1"/>
  <c r="Z365" i="38" a="1"/>
  <c r="AT256" i="38" a="1"/>
  <c r="L444" i="38" a="1"/>
  <c r="AX202" i="38" a="1"/>
  <c r="BB322" i="38" a="1"/>
  <c r="N147" i="38" a="1"/>
  <c r="AQ412" i="38" a="1"/>
  <c r="AU317" i="38" a="1"/>
  <c r="J202" i="38" a="1"/>
  <c r="BB367" i="38" a="1"/>
  <c r="AP348" i="38" a="1"/>
  <c r="O376" i="38" a="1"/>
  <c r="AW275" i="38" a="1"/>
  <c r="AH149" i="38" a="1"/>
  <c r="O279" i="38" a="1"/>
  <c r="K248" i="38" a="1"/>
  <c r="AV344" i="38" a="1"/>
  <c r="AF288" i="38" a="1"/>
  <c r="P208" i="38" a="1"/>
  <c r="AM268" i="38" a="1"/>
  <c r="L216" i="38" a="1"/>
  <c r="BB178" i="38" a="1"/>
  <c r="D243" i="38" a="1"/>
  <c r="AY365" i="38" a="1"/>
  <c r="AY278" i="38" a="1"/>
  <c r="F373" i="38" a="1"/>
  <c r="I355" i="38" a="1"/>
  <c r="AG263" i="38" a="1"/>
  <c r="AM255" i="38" a="1"/>
  <c r="AI212" i="38" a="1"/>
  <c r="AG362" i="38" a="1"/>
  <c r="H254" i="38" a="1"/>
  <c r="AG372" i="38" a="1"/>
  <c r="M449" i="38" a="1"/>
  <c r="E375" i="38" a="1"/>
  <c r="BB287" i="38" a="1"/>
  <c r="P191" i="38" a="1"/>
  <c r="H400" i="38" a="1"/>
  <c r="AY190" i="38" a="1"/>
  <c r="W176" i="38" a="1"/>
  <c r="AY286" i="38" a="1"/>
  <c r="AD363" i="38" a="1"/>
  <c r="E261" i="38" a="1"/>
  <c r="AW443" i="38" a="1"/>
  <c r="AD351" i="38" a="1"/>
  <c r="P470" i="38" a="1"/>
  <c r="AT379" i="38" a="1"/>
  <c r="AV325" i="38" a="1"/>
  <c r="AC331" i="38" a="1"/>
  <c r="Y469" i="38" a="1"/>
  <c r="AY412" i="38" a="1"/>
  <c r="J265" i="38" a="1"/>
  <c r="W168" i="38" a="1"/>
  <c r="AD194" i="38" a="1"/>
  <c r="K468" i="38" a="1"/>
  <c r="U181" i="38" a="1"/>
  <c r="AO159" i="38" a="1"/>
  <c r="G304" i="38" a="1"/>
  <c r="AI125" i="38" a="1"/>
  <c r="I387" i="38" a="1"/>
  <c r="AP209" i="38" a="1"/>
  <c r="AN202" i="38" a="1"/>
  <c r="X265" i="38" a="1"/>
  <c r="AK205" i="38" a="1"/>
  <c r="AK174" i="38" a="1"/>
  <c r="AA292" i="38" a="1"/>
  <c r="AA343" i="38" a="1"/>
  <c r="H288" i="38" a="1"/>
  <c r="AL285" i="38" a="1"/>
  <c r="AQ304" i="38" a="1"/>
  <c r="H378" i="38" a="1"/>
  <c r="M323" i="38" a="1"/>
  <c r="G311" i="38" a="1"/>
  <c r="AM80" i="38" a="1"/>
  <c r="AE290" i="38" a="1"/>
  <c r="AY411" i="38" a="1"/>
  <c r="AI291" i="38" a="1"/>
  <c r="AF318" i="38" a="1"/>
  <c r="H456" i="38" a="1"/>
  <c r="AI120" i="38" a="1"/>
  <c r="H339" i="38" a="1"/>
  <c r="N338" i="38" a="1"/>
  <c r="BB177" i="38" a="1"/>
  <c r="Y358" i="38" a="1"/>
  <c r="AH436" i="38" a="1"/>
  <c r="O224" i="38" a="1"/>
  <c r="AS340" i="38" a="1"/>
  <c r="O238" i="38" a="1"/>
  <c r="AH218" i="38" a="1"/>
  <c r="AX464" i="38" a="1"/>
  <c r="AW172" i="38" a="1"/>
  <c r="G297" i="38" a="1"/>
  <c r="J324" i="38" a="1"/>
  <c r="AE272" i="38" a="1"/>
  <c r="H215" i="38" a="1"/>
  <c r="AV421" i="38" a="1"/>
  <c r="J290" i="38" a="1"/>
  <c r="AZ285" i="38" a="1"/>
  <c r="O146" i="38" a="1"/>
  <c r="F386" i="38" a="1"/>
  <c r="N400" i="38" a="1"/>
  <c r="AW114" i="38" a="1"/>
  <c r="AW146" i="38" a="1"/>
  <c r="U182" i="38" a="1"/>
  <c r="AA251" i="38" a="1"/>
  <c r="AZ296" i="38" a="1"/>
  <c r="AL376" i="38" a="1"/>
  <c r="AY254" i="38" a="1"/>
  <c r="Z203" i="38" a="1"/>
  <c r="W189" i="38" a="1"/>
  <c r="AP280" i="38" a="1"/>
  <c r="T188" i="38" a="1"/>
  <c r="AP115" i="38" a="1"/>
  <c r="E181" i="38" a="1"/>
  <c r="AS244" i="38" a="1"/>
  <c r="AU216" i="38" a="1"/>
  <c r="J200" i="38" a="1"/>
  <c r="I202" i="38" a="1"/>
  <c r="BB398" i="38" a="1"/>
  <c r="AG237" i="38" a="1"/>
  <c r="H445" i="38" a="1"/>
  <c r="X339" i="38" a="1"/>
  <c r="AS209" i="38" a="1"/>
  <c r="AS245" i="38" a="1"/>
  <c r="AQ109" i="38" a="1"/>
  <c r="BA213" i="38" a="1"/>
  <c r="AL302" i="38" a="1"/>
  <c r="V87" i="38" a="1"/>
  <c r="D365" i="38" a="1"/>
  <c r="AJ396" i="38" a="1"/>
  <c r="AY270" i="38" a="1"/>
  <c r="AO82" i="38" a="1"/>
  <c r="H234" i="38" a="1"/>
  <c r="AI370" i="38" a="1"/>
  <c r="H335" i="38" a="1"/>
  <c r="BA133" i="38" a="1"/>
  <c r="AH235" i="38" a="1"/>
  <c r="I375" i="38" a="1"/>
  <c r="X292" i="38" a="1"/>
  <c r="P194" i="38" a="1"/>
  <c r="AS208" i="38" a="1"/>
  <c r="M213" i="38" a="1"/>
  <c r="AL260" i="38" a="1"/>
  <c r="AC209" i="38" a="1"/>
  <c r="AO118" i="38" a="1"/>
  <c r="AO383" i="38" a="1"/>
  <c r="G269" i="38" a="1"/>
  <c r="I116" i="38" a="1"/>
  <c r="AI386" i="38" a="1"/>
  <c r="AY162" i="38" a="1"/>
  <c r="F298" i="38" a="1"/>
  <c r="M344" i="38" a="1"/>
  <c r="BB431" i="38" a="1"/>
  <c r="V163" i="38" a="1"/>
  <c r="AC236" i="38" a="1"/>
  <c r="G244" i="38" a="1"/>
  <c r="H418" i="38" a="1"/>
  <c r="AW92" i="38" a="1"/>
  <c r="F241" i="38" a="1"/>
  <c r="T203" i="38" a="1"/>
  <c r="AZ188" i="38" a="1"/>
  <c r="Y372" i="38" a="1"/>
  <c r="AD291" i="38" a="1"/>
  <c r="W345" i="38" a="1"/>
  <c r="AX159" i="38" a="1"/>
  <c r="P92" i="38" a="1"/>
  <c r="AT213" i="38" a="1"/>
  <c r="N145" i="38" a="1"/>
  <c r="M308" i="38" a="1"/>
  <c r="H195" i="38" a="1"/>
  <c r="AZ115" i="38" a="1"/>
  <c r="N279" i="38" a="1"/>
  <c r="AO245" i="38" a="1"/>
  <c r="AS101" i="38" a="1"/>
  <c r="W185" i="38" a="1"/>
  <c r="AP372" i="38" a="1"/>
  <c r="AU169" i="38" a="1"/>
  <c r="AL436" i="38" a="1"/>
  <c r="D182" i="38" a="1"/>
  <c r="AF185" i="38" a="1"/>
  <c r="AR328" i="38" a="1"/>
  <c r="BB217" i="38" a="1"/>
  <c r="AC260" i="38" a="1"/>
  <c r="F231" i="38" a="1"/>
  <c r="T331" i="38" a="1"/>
  <c r="AQ245" i="38" a="1"/>
  <c r="AF309" i="38" a="1"/>
  <c r="F367" i="38" a="1"/>
  <c r="K220" i="38" a="1"/>
  <c r="W400" i="38" a="1"/>
  <c r="Y183" i="38" a="1"/>
  <c r="AS178" i="38" a="1"/>
  <c r="AB245" i="38" a="1"/>
  <c r="AN171" i="38" a="1"/>
  <c r="AX228" i="38" a="1"/>
  <c r="Z315" i="38" a="1"/>
  <c r="U166" i="38" a="1"/>
  <c r="AK360" i="38" a="1"/>
  <c r="D263" i="38" a="1"/>
  <c r="AI233" i="38" a="1"/>
  <c r="AI406" i="38" a="1"/>
  <c r="BB135" i="38" a="1"/>
  <c r="W220" i="38" a="1"/>
  <c r="AG221" i="38" a="1"/>
  <c r="AL380" i="38" a="1"/>
  <c r="K238" i="38" a="1"/>
  <c r="M440" i="38" a="1"/>
  <c r="AH154" i="38" a="1"/>
  <c r="AA400" i="38" a="1"/>
  <c r="U210" i="38" a="1"/>
  <c r="K349" i="38" a="1"/>
  <c r="AL412" i="38" a="1"/>
  <c r="AE231" i="38" a="1"/>
  <c r="T243" i="38" a="1"/>
  <c r="AX421" i="38" a="1"/>
  <c r="AE190" i="38" a="1"/>
  <c r="AM309" i="38" a="1"/>
  <c r="Q465" i="38" a="1"/>
  <c r="Z287" i="38" a="1"/>
  <c r="BB271" i="38" a="1"/>
  <c r="Z309" i="38" a="1"/>
  <c r="AK375" i="38" a="1"/>
  <c r="Q383" i="38" a="1"/>
  <c r="N104" i="38" a="1"/>
  <c r="AM386" i="38" a="1"/>
  <c r="V286" i="38" a="1"/>
  <c r="P345" i="38" a="1"/>
  <c r="AN427" i="38" a="1"/>
  <c r="Y336" i="38" a="1"/>
  <c r="AR470" i="38" a="1"/>
  <c r="U174" i="38" a="1"/>
  <c r="F347" i="38" a="1"/>
  <c r="AI308" i="38" a="1"/>
  <c r="AO468" i="38" a="1"/>
  <c r="AA316" i="38" a="1"/>
  <c r="AC251" i="38" a="1"/>
  <c r="L159" i="38" a="1"/>
  <c r="E258" i="38" a="1"/>
  <c r="AN235" i="38" a="1"/>
  <c r="H199" i="38" a="1"/>
  <c r="K226" i="38" a="1"/>
  <c r="BB315" i="38" a="1"/>
  <c r="M404" i="38" a="1"/>
  <c r="AE377" i="38" a="1"/>
  <c r="AG467" i="38" a="1"/>
  <c r="H300" i="38" a="1"/>
  <c r="AQ222" i="38" a="1"/>
  <c r="Z376" i="38" a="1"/>
  <c r="AO377" i="38" a="1"/>
  <c r="P298" i="38" a="1"/>
  <c r="L324" i="38" a="1"/>
  <c r="E377" i="38" a="1"/>
  <c r="O194" i="38" a="1"/>
  <c r="AX385" i="38" a="1"/>
  <c r="W231" i="38" a="1"/>
  <c r="V114" i="38" a="1"/>
  <c r="AK116" i="38" a="1"/>
  <c r="K372" i="38" a="1"/>
  <c r="AO266" i="38" a="1"/>
  <c r="L322" i="38" a="1"/>
  <c r="AN361" i="38" a="1"/>
  <c r="AU97" i="38" a="1"/>
  <c r="P339" i="38" a="1"/>
  <c r="AN223" i="38" a="1"/>
  <c r="AT163" i="38" a="1"/>
  <c r="AR271" i="38" a="1"/>
  <c r="N341" i="38" a="1"/>
  <c r="AW338" i="38" a="1"/>
  <c r="BB313" i="38" a="1"/>
  <c r="AI419" i="38" a="1"/>
  <c r="AT371" i="38" a="1"/>
  <c r="J391" i="38" a="1"/>
  <c r="AL257" i="38" a="1"/>
  <c r="AO333" i="38" a="1"/>
  <c r="I236" i="38" a="1"/>
  <c r="E73" i="38" a="1"/>
  <c r="O257" i="38" a="1"/>
  <c r="AQ190" i="38" a="1"/>
  <c r="F310" i="38" a="1"/>
  <c r="AU259" i="38" a="1"/>
  <c r="AX445" i="38" a="1"/>
  <c r="L347" i="38" a="1"/>
  <c r="M241" i="38" a="1"/>
  <c r="J211" i="38" a="1"/>
  <c r="G402" i="38" a="1"/>
  <c r="AS427" i="38" a="1"/>
  <c r="AO232" i="38" a="1"/>
  <c r="AF146" i="38" a="1"/>
  <c r="E225" i="38" a="1"/>
  <c r="AT238" i="38" a="1"/>
  <c r="AU147" i="38" a="1"/>
  <c r="AO351" i="38" a="1"/>
  <c r="AH302" i="38" a="1"/>
  <c r="AG451" i="38" a="1"/>
  <c r="I213" i="38" a="1"/>
  <c r="J443" i="38" a="1"/>
  <c r="BA462" i="38" a="1"/>
  <c r="AF445" i="38" a="1"/>
  <c r="V265" i="38" a="1"/>
  <c r="D286" i="38" a="1"/>
  <c r="E381" i="38" a="1"/>
  <c r="P257" i="38" a="1"/>
  <c r="AJ279" i="38" a="1"/>
  <c r="P203" i="38" a="1"/>
  <c r="Z256" i="38" a="1"/>
  <c r="AO261" i="38" a="1"/>
  <c r="O456" i="38" a="1"/>
  <c r="AQ329" i="38" a="1"/>
  <c r="D424" i="38" a="1"/>
  <c r="H282" i="38" a="1"/>
  <c r="J312" i="38" a="1"/>
  <c r="AS307" i="38" a="1"/>
  <c r="F247" i="38" a="1"/>
  <c r="L309" i="38" a="1"/>
  <c r="P370" i="38" a="1"/>
  <c r="X289" i="38" a="1"/>
  <c r="AF268" i="38" a="1"/>
  <c r="AP253" i="38" a="1"/>
  <c r="AV236" i="38" a="1"/>
  <c r="AW300" i="38" a="1"/>
  <c r="AR190" i="38" a="1"/>
  <c r="Q170" i="38" a="1"/>
  <c r="N321" i="38" a="1"/>
  <c r="AS434" i="38" a="1"/>
  <c r="AD400" i="38" a="1"/>
  <c r="AG433" i="38" a="1"/>
  <c r="K374" i="38" a="1"/>
  <c r="D165" i="38" a="1"/>
  <c r="AP218" i="38" a="1"/>
  <c r="AE312" i="38" a="1"/>
  <c r="AI322" i="38" a="1"/>
  <c r="J231" i="38" a="1"/>
  <c r="AF433" i="38" a="1"/>
  <c r="V280" i="38" a="1"/>
  <c r="AN320" i="38" a="1"/>
  <c r="H274" i="38" a="1"/>
  <c r="AW419" i="38" a="1"/>
  <c r="J217" i="38" a="1"/>
  <c r="H237" i="38" a="1"/>
  <c r="L334" i="38" a="1"/>
  <c r="AI207" i="38" a="1"/>
  <c r="AK237" i="38" a="1"/>
  <c r="N221" i="38" a="1"/>
  <c r="AX304" i="38" a="1"/>
  <c r="AL243" i="38" a="1"/>
  <c r="BB372" i="38" a="1"/>
  <c r="T338" i="38" a="1"/>
  <c r="AL197" i="38" a="1"/>
  <c r="AA194" i="38" a="1"/>
  <c r="Y203" i="38" a="1"/>
  <c r="AE277" i="38" a="1"/>
  <c r="W365" i="38" a="1"/>
  <c r="AE234" i="38" a="1"/>
  <c r="O193" i="38" a="1"/>
  <c r="AZ462" i="38" a="1"/>
  <c r="AK249" i="38" a="1"/>
  <c r="AR362" i="38" a="1"/>
  <c r="M330" i="38" a="1"/>
  <c r="AT196" i="38" a="1"/>
  <c r="AQ185" i="38" a="1"/>
  <c r="AX240" i="38" a="1"/>
  <c r="AA162" i="38" a="1"/>
  <c r="H359" i="38" a="1"/>
  <c r="AI110" i="38" a="1"/>
  <c r="I308" i="38" a="1"/>
  <c r="AL378" i="38" a="1"/>
  <c r="AH133" i="38" a="1"/>
  <c r="M451" i="38" a="1"/>
  <c r="M396" i="38" a="1"/>
  <c r="AT391" i="38" a="1"/>
  <c r="AV338" i="38" a="1"/>
  <c r="I363" i="38" a="1"/>
  <c r="AM245" i="38" a="1"/>
  <c r="AC461" i="38" a="1"/>
  <c r="AF383" i="38" a="1"/>
  <c r="AU288" i="38" a="1"/>
  <c r="AZ306" i="38" a="1"/>
  <c r="AJ251" i="38" a="1"/>
  <c r="E371" i="38" a="1"/>
  <c r="AC189" i="38" a="1"/>
  <c r="F78" i="38" a="1"/>
  <c r="AG92" i="38" a="1"/>
  <c r="N270" i="38" a="1"/>
  <c r="AV241" i="38" a="1"/>
  <c r="D287" i="38" a="1"/>
  <c r="O252" i="38" a="1"/>
  <c r="AS165" i="38" a="1"/>
  <c r="E320" i="38" a="1"/>
  <c r="AB241" i="38" a="1"/>
  <c r="AA430" i="38" a="1"/>
  <c r="AV175" i="38" a="1"/>
  <c r="AQ297" i="38" a="1"/>
  <c r="AV264" i="38" a="1"/>
  <c r="AG244" i="38" a="1"/>
  <c r="Q316" i="38" a="1"/>
  <c r="AP292" i="38" a="1"/>
  <c r="E454" i="38" a="1"/>
  <c r="AU92" i="38" a="1"/>
  <c r="L340" i="38" a="1"/>
  <c r="AC214" i="38" a="1"/>
  <c r="T292" i="38" a="1"/>
  <c r="Y454" i="38" a="1"/>
  <c r="AA182" i="38" a="1"/>
  <c r="AB312" i="38" a="1"/>
  <c r="Y349" i="38" a="1"/>
  <c r="Y330" i="38" a="1"/>
  <c r="AD143" i="38" a="1"/>
  <c r="X77" i="38" a="1"/>
  <c r="AM440" i="38" a="1"/>
  <c r="Y308" i="38" a="1"/>
  <c r="BB419" i="38" a="1"/>
  <c r="AT412" i="38" a="1"/>
  <c r="AI127" i="38" a="1"/>
  <c r="D270" i="38" a="1"/>
  <c r="Q390" i="38" a="1"/>
  <c r="T202" i="38" a="1"/>
  <c r="AV292" i="38" a="1"/>
  <c r="T317" i="38" a="1"/>
  <c r="K210" i="38" a="1"/>
  <c r="AS338" i="38" a="1"/>
  <c r="L178" i="38" a="1"/>
  <c r="AH322" i="38" a="1"/>
  <c r="AL238" i="38" a="1"/>
  <c r="AC223" i="38" a="1"/>
  <c r="AQ275" i="38" a="1"/>
  <c r="Q139" i="38" a="1"/>
  <c r="H131" i="38" a="1"/>
  <c r="E411" i="38" a="1"/>
  <c r="AU212" i="38" a="1"/>
  <c r="M312" i="38" a="1"/>
  <c r="F194" i="38" a="1"/>
  <c r="E469" i="38" a="1"/>
  <c r="AC311" i="38" a="1"/>
  <c r="AF217" i="38" a="1"/>
  <c r="W114" i="38" a="1"/>
  <c r="AU205" i="38" a="1"/>
  <c r="M277" i="38" a="1"/>
  <c r="AP163" i="38" a="1"/>
  <c r="W327" i="38" a="1"/>
  <c r="AH407" i="38" a="1"/>
  <c r="Q309" i="38" a="1"/>
  <c r="AH202" i="38" a="1"/>
  <c r="AH320" i="38" a="1"/>
  <c r="BB380" i="38" a="1"/>
  <c r="AH157" i="38" a="1"/>
  <c r="T277" i="38" a="1"/>
  <c r="W396" i="38" a="1"/>
  <c r="AI337" i="38" a="1"/>
  <c r="AW178" i="38" a="1"/>
  <c r="AQ334" i="38" a="1"/>
  <c r="AR153" i="38" a="1"/>
  <c r="AX374" i="38" a="1"/>
  <c r="AQ193" i="38" a="1"/>
  <c r="Q184" i="38" a="1"/>
  <c r="AG238" i="38" a="1"/>
  <c r="AL216" i="38" a="1"/>
  <c r="BB97" i="38" a="1"/>
  <c r="D360" i="38" a="1"/>
  <c r="Q307" i="38" a="1"/>
  <c r="Q206" i="38" a="1"/>
  <c r="AR449" i="38" a="1"/>
  <c r="X262" i="38" a="1"/>
  <c r="Z189" i="38" a="1"/>
  <c r="D341" i="38" a="1"/>
  <c r="AI77" i="38" a="1"/>
  <c r="M140" i="38" a="1"/>
  <c r="AK113" i="38" a="1"/>
  <c r="AB231" i="38" a="1"/>
  <c r="Y138" i="38" a="1"/>
  <c r="K295" i="38" a="1"/>
  <c r="AO168" i="38" a="1"/>
  <c r="AC353" i="38" a="1"/>
  <c r="AK313" i="38" a="1"/>
  <c r="T240" i="38" a="1"/>
  <c r="O191" i="38" a="1"/>
  <c r="AV353" i="38" a="1"/>
  <c r="O360" i="38" a="1"/>
  <c r="T312" i="38" a="1"/>
  <c r="AC374" i="38" a="1"/>
  <c r="AQ406" i="38" a="1"/>
  <c r="AY304" i="38" a="1"/>
  <c r="AV99" i="38" a="1"/>
  <c r="W346" i="38" a="1"/>
  <c r="F288" i="38" a="1"/>
  <c r="G214" i="38" a="1"/>
  <c r="E267" i="38" a="1"/>
  <c r="U189" i="38" a="1"/>
  <c r="AM420" i="38" a="1"/>
  <c r="AA240" i="38" a="1"/>
  <c r="AW261" i="38" a="1"/>
  <c r="J175" i="38" a="1"/>
  <c r="V307" i="38" a="1"/>
  <c r="AK334" i="38" a="1"/>
  <c r="AO342" i="38" a="1"/>
  <c r="AN113" i="38" a="1"/>
  <c r="I215" i="38" a="1"/>
  <c r="AI109" i="38" a="1"/>
  <c r="AN245" i="38" a="1"/>
  <c r="AP212" i="38" a="1"/>
  <c r="Y123" i="38" a="1"/>
  <c r="AL316" i="38" a="1"/>
  <c r="AA332" i="38" a="1"/>
  <c r="J97" i="38" a="1"/>
  <c r="Y292" i="38" a="1"/>
  <c r="AZ311" i="38" a="1"/>
  <c r="M289" i="38" a="1"/>
  <c r="AD342" i="38" a="1"/>
  <c r="M304" i="38" a="1"/>
  <c r="AA323" i="38" a="1"/>
  <c r="AY330" i="38" a="1"/>
  <c r="AZ216" i="38" a="1"/>
  <c r="AF147" i="38" a="1"/>
  <c r="AM305" i="38" a="1"/>
  <c r="AV360" i="38" a="1"/>
  <c r="AS420" i="38" a="1"/>
  <c r="AY246" i="38" a="1"/>
  <c r="J361" i="38" a="1"/>
  <c r="AI186" i="38" a="1"/>
  <c r="AA385" i="38" a="1"/>
  <c r="G344" i="38" a="1"/>
  <c r="AS311" i="38" a="1"/>
  <c r="AO200" i="38" a="1"/>
  <c r="AW411" i="38" a="1"/>
  <c r="F277" i="38" a="1"/>
  <c r="AG471" i="38" a="1"/>
  <c r="AW368" i="38" a="1"/>
  <c r="AK340" i="38" a="1"/>
  <c r="H396" i="38" a="1"/>
  <c r="BA333" i="38" a="1"/>
  <c r="AX296" i="38" a="1"/>
  <c r="AF226" i="38" a="1"/>
  <c r="AD205" i="38" a="1"/>
  <c r="AO299" i="38" a="1"/>
  <c r="P296" i="38" a="1"/>
  <c r="AQ378" i="38" a="1"/>
  <c r="AD389" i="38" a="1"/>
  <c r="N322" i="38" a="1"/>
  <c r="AA334" i="38" a="1"/>
  <c r="AO295" i="38" a="1"/>
  <c r="Y363" i="38" a="1"/>
  <c r="AA142" i="38" a="1"/>
  <c r="N318" i="38" a="1"/>
  <c r="AL442" i="38" a="1"/>
  <c r="T295" i="38" a="1"/>
  <c r="AI161" i="38" a="1"/>
  <c r="I243" i="38" a="1"/>
  <c r="AX213" i="38" a="1"/>
  <c r="AN324" i="38" a="1"/>
  <c r="D342" i="38" a="1"/>
  <c r="I248" i="38" a="1"/>
  <c r="P247" i="38" a="1"/>
  <c r="N160" i="38" a="1"/>
  <c r="O261" i="38" a="1"/>
  <c r="G166" i="38" a="1"/>
  <c r="AH412" i="38" a="1"/>
  <c r="AE348" i="38" a="1"/>
  <c r="H140" i="38" a="1"/>
  <c r="AO284" i="38" a="1"/>
  <c r="Y461" i="38" a="1"/>
  <c r="AU332" i="38" a="1"/>
  <c r="AH323" i="38" a="1"/>
  <c r="AG220" i="38" a="1"/>
  <c r="P367" i="38" a="1"/>
  <c r="BB244" i="38" a="1"/>
  <c r="AP210" i="38" a="1"/>
  <c r="L292" i="38" a="1"/>
  <c r="AH313" i="38" a="1"/>
  <c r="K216" i="38" a="1"/>
  <c r="U311" i="38" a="1"/>
  <c r="T447" i="38" a="1"/>
  <c r="E274" i="38" a="1"/>
  <c r="AH420" i="38" a="1"/>
  <c r="D255" i="38" a="1"/>
  <c r="AE125" i="38" a="1"/>
  <c r="AN169" i="38" a="1"/>
  <c r="AV413" i="38" a="1"/>
  <c r="Y342" i="38" a="1"/>
  <c r="J355" i="38" a="1"/>
  <c r="AK307" i="38" a="1"/>
  <c r="O225" i="38" a="1"/>
  <c r="AA286" i="38" a="1"/>
  <c r="AH277" i="38" a="1"/>
  <c r="AD189" i="38" a="1"/>
  <c r="AR386" i="38" a="1"/>
  <c r="AJ152" i="38" a="1"/>
  <c r="G445" i="38" a="1"/>
  <c r="AB445" i="38" a="1"/>
  <c r="AA163" i="38" a="1"/>
  <c r="AD217" i="38" a="1"/>
  <c r="AI395" i="38" a="1"/>
  <c r="AB304" i="38" a="1"/>
  <c r="K154" i="38" a="1"/>
  <c r="AS246" i="38" a="1"/>
  <c r="H313" i="38" a="1"/>
  <c r="AN422" i="38" a="1"/>
  <c r="O357" i="38" a="1"/>
  <c r="H287" i="38" a="1"/>
  <c r="AP380" i="38" a="1"/>
  <c r="Y294" i="38" a="1"/>
  <c r="I471" i="38" a="1"/>
  <c r="AQ350" i="38" a="1"/>
  <c r="AW257" i="38" a="1"/>
  <c r="AC409" i="38" a="1"/>
  <c r="AR170" i="38" a="1"/>
  <c r="AP309" i="38" a="1"/>
  <c r="Z291" i="38" a="1"/>
  <c r="J345" i="38" a="1"/>
  <c r="AO455" i="38" a="1"/>
  <c r="AY185" i="38" a="1"/>
  <c r="I305" i="38" a="1"/>
  <c r="D265" i="38" a="1"/>
  <c r="AS419" i="38" a="1"/>
  <c r="P156" i="38" a="1"/>
  <c r="BA265" i="38" a="1"/>
  <c r="W305" i="38" a="1"/>
  <c r="AW445" i="38" a="1"/>
  <c r="AS186" i="38" a="1"/>
  <c r="K256" i="38" a="1"/>
  <c r="AF375" i="38" a="1"/>
  <c r="W463" i="38" a="1"/>
  <c r="AC371" i="38" a="1"/>
  <c r="AQ244" i="38" a="1"/>
  <c r="AH226" i="38" a="1"/>
  <c r="AH297" i="38" a="1"/>
  <c r="H118" i="38" a="1"/>
  <c r="AM380" i="38" a="1"/>
  <c r="BB300" i="38" a="1"/>
  <c r="AF301" i="38" a="1"/>
  <c r="AH326" i="38" a="1"/>
  <c r="AS180" i="38" a="1"/>
  <c r="AM349" i="38" a="1"/>
  <c r="T269" i="38" a="1"/>
  <c r="Q195" i="38" a="1"/>
  <c r="F280" i="38" a="1"/>
  <c r="AP180" i="38" a="1"/>
  <c r="AH428" i="38" a="1"/>
  <c r="BB414" i="38" a="1"/>
  <c r="AV187" i="38" a="1"/>
  <c r="AN144" i="38" a="1"/>
  <c r="AT367" i="38" a="1"/>
  <c r="AC391" i="38" a="1"/>
  <c r="AT75" i="38" a="1"/>
  <c r="AC390" i="38" a="1"/>
  <c r="AZ260" i="38" a="1"/>
  <c r="AU146" i="38" a="1"/>
  <c r="U380" i="38" a="1"/>
  <c r="G177" i="38" a="1"/>
  <c r="G254" i="38" a="1"/>
  <c r="AA164" i="38" a="1"/>
  <c r="AO217" i="38" a="1"/>
  <c r="AD160" i="38" a="1"/>
  <c r="AJ282" i="38" a="1"/>
  <c r="I367" i="38" a="1"/>
  <c r="G403" i="38" a="1"/>
  <c r="U204" i="38" a="1"/>
  <c r="AM242" i="38" a="1"/>
  <c r="AW251" i="38" a="1"/>
  <c r="AZ329" i="38" a="1"/>
  <c r="AV373" i="38" a="1"/>
  <c r="AY297" i="38" a="1"/>
  <c r="M464" i="38" a="1"/>
  <c r="AU471" i="38" a="1"/>
  <c r="F306" i="38" a="1"/>
  <c r="W161" i="38" a="1"/>
  <c r="D277" i="38" a="1"/>
  <c r="BB143" i="38" a="1"/>
  <c r="AI278" i="38" a="1"/>
  <c r="Z429" i="38" a="1"/>
  <c r="AC310" i="38" a="1"/>
  <c r="N180" i="38" a="1"/>
  <c r="AM139" i="38" a="1"/>
  <c r="E271" i="38" a="1"/>
  <c r="I281" i="38" a="1"/>
  <c r="AG397" i="38" a="1"/>
  <c r="AD156" i="38" a="1"/>
  <c r="AC441" i="38" a="1"/>
  <c r="E237" i="38" a="1"/>
  <c r="P406" i="38" a="1"/>
  <c r="AB301" i="38" a="1"/>
  <c r="AX261" i="38" a="1"/>
  <c r="K73" i="38" a="1"/>
  <c r="BB318" i="38" a="1"/>
  <c r="AC250" i="38" a="1"/>
  <c r="V205" i="38" a="1"/>
  <c r="AF394" i="38" a="1"/>
  <c r="L171" i="38" a="1"/>
  <c r="AW339" i="38" a="1"/>
  <c r="N189" i="38" a="1"/>
  <c r="Y265" i="38" a="1"/>
  <c r="AU90" i="38" a="1"/>
  <c r="P134" i="38" a="1"/>
  <c r="I238" i="38" a="1"/>
  <c r="G185" i="38" a="1"/>
  <c r="AL179" i="38" a="1"/>
  <c r="W134" i="38" a="1"/>
  <c r="X365" i="38" a="1"/>
  <c r="AB86" i="38" a="1"/>
  <c r="AI350" i="38" a="1"/>
  <c r="V330" i="38" a="1"/>
  <c r="AK339" i="38" a="1"/>
  <c r="W240" i="38" a="1"/>
  <c r="AN277" i="38" a="1"/>
  <c r="AQ181" i="38" a="1"/>
  <c r="T364" i="38" a="1"/>
  <c r="AM258" i="38" a="1"/>
  <c r="W200" i="38" a="1"/>
  <c r="W412" i="38" a="1"/>
  <c r="AD221" i="38" a="1"/>
  <c r="AZ181" i="38" a="1"/>
  <c r="P277" i="38" a="1"/>
  <c r="AC149" i="38" a="1"/>
  <c r="AP270" i="38" a="1"/>
  <c r="O325" i="38" a="1"/>
  <c r="AO126" i="38" a="1"/>
  <c r="BB282" i="38" a="1"/>
  <c r="O373" i="38" a="1"/>
  <c r="Y398" i="38" a="1"/>
  <c r="X342" i="38" a="1"/>
  <c r="AI244" i="38" a="1"/>
  <c r="AA318" i="38" a="1"/>
  <c r="AQ374" i="38" a="1"/>
  <c r="AB366" i="38" a="1"/>
  <c r="AY324" i="38" a="1"/>
  <c r="Q191" i="38" a="1"/>
  <c r="AV232" i="38" a="1"/>
  <c r="AI421" i="38" a="1"/>
  <c r="V272" i="38" a="1"/>
  <c r="AR323" i="38" a="1"/>
  <c r="AK351" i="38" a="1"/>
  <c r="U203" i="38" a="1"/>
  <c r="AE304" i="38" a="1"/>
  <c r="F335" i="38" a="1"/>
  <c r="AR396" i="38" a="1"/>
  <c r="X194" i="38" a="1"/>
  <c r="AH397" i="38" a="1"/>
  <c r="Q450" i="38" a="1"/>
  <c r="AW264" i="38" a="1"/>
  <c r="AW286" i="38" a="1"/>
  <c r="J223" i="38" a="1"/>
  <c r="AG73" i="38" a="1"/>
  <c r="F412" i="38" a="1"/>
  <c r="AI378" i="38" a="1"/>
  <c r="AN241" i="38" a="1"/>
  <c r="U218" i="38" a="1"/>
  <c r="AR146" i="38" a="1"/>
  <c r="X221" i="38" a="1"/>
  <c r="V211" i="38" a="1"/>
  <c r="AK426" i="38" a="1"/>
  <c r="AR272" i="38" a="1"/>
  <c r="AS290" i="38" a="1"/>
  <c r="F269" i="38" a="1"/>
  <c r="AA220" i="38" a="1"/>
  <c r="AD335" i="38" a="1"/>
  <c r="AG279" i="38" a="1"/>
  <c r="BA96" i="38" a="1"/>
  <c r="AI255" i="38" a="1"/>
  <c r="M269" i="38" a="1"/>
  <c r="J261" i="38" a="1"/>
  <c r="BB127" i="38" a="1"/>
  <c r="AQ447" i="38" a="1"/>
  <c r="AK202" i="38" a="1"/>
  <c r="G450" i="38" a="1"/>
  <c r="X328" i="38" a="1"/>
  <c r="BA172" i="38" a="1"/>
  <c r="AB177" i="38" a="1"/>
  <c r="AN466" i="38" a="1"/>
  <c r="AU250" i="38" a="1"/>
  <c r="AC256" i="38" a="1"/>
  <c r="AC155" i="38" a="1"/>
  <c r="AB348" i="38" a="1"/>
  <c r="AB364" i="38" a="1"/>
  <c r="AK278" i="38" a="1"/>
  <c r="P302" i="38" a="1"/>
  <c r="K179" i="38" a="1"/>
  <c r="BB205" i="38" a="1"/>
  <c r="AI282" i="38" a="1"/>
  <c r="P281" i="38" a="1"/>
  <c r="E210" i="38" a="1"/>
  <c r="AN457" i="38" a="1"/>
  <c r="AV326" i="38" a="1"/>
  <c r="AQ303" i="38" a="1"/>
  <c r="V411" i="38" a="1"/>
  <c r="AS323" i="38" a="1"/>
  <c r="AI345" i="38" a="1"/>
  <c r="AD421" i="38" a="1"/>
  <c r="AV289" i="38" a="1"/>
  <c r="M331" i="38" a="1"/>
  <c r="AU276" i="38" a="1"/>
  <c r="N249" i="38" a="1"/>
  <c r="AI218" i="38" a="1"/>
  <c r="AF238" i="38" a="1"/>
  <c r="AW214" i="38" a="1"/>
  <c r="U171" i="38" a="1"/>
  <c r="AT118" i="38" a="1"/>
  <c r="S200" i="38" a="1"/>
  <c r="Z172" i="38" a="1"/>
  <c r="J193" i="38" a="1"/>
  <c r="AZ261" i="38" a="1"/>
  <c r="AF367" i="38" a="1"/>
  <c r="AH324" i="38" a="1"/>
  <c r="AG172" i="38" a="1"/>
  <c r="H404" i="38" a="1"/>
  <c r="K432" i="38" a="1"/>
  <c r="I379" i="38" a="1"/>
  <c r="Y471" i="38" a="1"/>
  <c r="Z289" i="38" a="1"/>
  <c r="AS169" i="38" a="1"/>
  <c r="P305" i="38" a="1"/>
  <c r="AS177" i="38" a="1"/>
  <c r="AV246" i="38" a="1"/>
  <c r="AB437" i="38" a="1"/>
  <c r="AI325" i="38" a="1"/>
  <c r="Q418" i="38" a="1"/>
  <c r="AX160" i="38" a="1"/>
  <c r="J444" i="38" a="1"/>
  <c r="AE327" i="38" a="1"/>
  <c r="E256" i="38" a="1"/>
  <c r="AT312" i="38" a="1"/>
  <c r="AD349" i="38" a="1"/>
  <c r="I339" i="38" a="1"/>
  <c r="E392" i="38" a="1"/>
  <c r="AK392" i="38" a="1"/>
  <c r="AQ281" i="38" a="1"/>
  <c r="AL368" i="38" a="1"/>
  <c r="U335" i="38" a="1"/>
  <c r="BA243" i="38" a="1"/>
  <c r="J337" i="38" a="1"/>
  <c r="AR258" i="38" a="1"/>
  <c r="BA394" i="38" a="1"/>
  <c r="N399" i="38" a="1"/>
  <c r="AC290" i="38" a="1"/>
  <c r="E115" i="38" a="1"/>
  <c r="AO319" i="38" a="1"/>
  <c r="AG299" i="38" a="1"/>
  <c r="N227" i="38" a="1"/>
  <c r="AG289" i="38" a="1"/>
  <c r="N266" i="38" a="1"/>
  <c r="AW341" i="38" a="1"/>
  <c r="AT280" i="38" a="1"/>
  <c r="Y378" i="38" a="1"/>
  <c r="AF231" i="38" a="1"/>
  <c r="W389" i="38" a="1"/>
  <c r="G197" i="38" a="1"/>
  <c r="Z298" i="38" a="1"/>
  <c r="AS158" i="38" a="1"/>
  <c r="G380" i="38" a="1"/>
  <c r="X240" i="38" a="1"/>
  <c r="T301" i="38" a="1"/>
  <c r="BA425" i="38" a="1"/>
  <c r="X308" i="38" a="1"/>
  <c r="AQ430" i="38" a="1"/>
  <c r="V343" i="38" a="1"/>
  <c r="AU334" i="38" a="1"/>
  <c r="I344" i="38" a="1"/>
  <c r="AX427" i="38" a="1"/>
  <c r="AO286" i="38" a="1"/>
  <c r="AK225" i="38" a="1"/>
  <c r="AP359" i="38" a="1"/>
  <c r="H266" i="38" a="1"/>
  <c r="AB191" i="38" a="1"/>
  <c r="AP257" i="38" a="1"/>
  <c r="AU258" i="38" a="1"/>
  <c r="AZ189" i="38" a="1"/>
  <c r="AW185" i="38" a="1"/>
  <c r="K352" i="38" a="1"/>
  <c r="AS442" i="38" a="1"/>
  <c r="V443" i="38" a="1"/>
  <c r="L416" i="38" a="1"/>
  <c r="AO273" i="38" a="1"/>
  <c r="AZ215" i="38" a="1"/>
  <c r="AK435" i="38" a="1"/>
  <c r="X226" i="38" a="1"/>
  <c r="AF447" i="38" a="1"/>
  <c r="AN266" i="38" a="1"/>
  <c r="AX195" i="38" a="1"/>
  <c r="AK73" i="38" a="1"/>
  <c r="AU234" i="38" a="1"/>
  <c r="L400" i="38" a="1"/>
  <c r="AS249" i="38" a="1"/>
  <c r="AS298" i="38" a="1"/>
  <c r="AP324" i="38" a="1"/>
  <c r="AR243" i="38" a="1"/>
  <c r="V331" i="38" a="1"/>
  <c r="AP401" i="38" a="1"/>
  <c r="I464" i="38" a="1"/>
  <c r="D405" i="38" a="1"/>
  <c r="M221" i="38" a="1"/>
  <c r="AT346" i="38" a="1"/>
  <c r="BA396" i="38" a="1"/>
  <c r="Q322" i="38" a="1"/>
  <c r="AR264" i="38" a="1"/>
  <c r="AB330" i="38" a="1"/>
  <c r="AC384" i="38" a="1"/>
  <c r="AA276" i="38" a="1"/>
  <c r="U319" i="38" a="1"/>
  <c r="AF155" i="38" a="1"/>
  <c r="P213" i="38" a="1"/>
  <c r="BB433" i="38" a="1"/>
  <c r="AP472" i="38" a="1"/>
  <c r="AP315" i="38" a="1"/>
  <c r="AN172" i="38" a="1"/>
  <c r="X321" i="38" a="1"/>
  <c r="N309" i="38" a="1"/>
  <c r="AL366" i="38" a="1"/>
  <c r="Y224" i="38" a="1"/>
  <c r="AR387" i="38" a="1"/>
  <c r="L210" i="38" a="1"/>
  <c r="AA209" i="38" a="1"/>
  <c r="M259" i="38" a="1"/>
  <c r="AV320" i="38" a="1"/>
  <c r="H323" i="38" a="1"/>
  <c r="V141" i="38" a="1"/>
  <c r="AA287" i="38" a="1"/>
  <c r="AO339" i="38" a="1"/>
  <c r="AM302" i="38" a="1"/>
  <c r="S447" i="38" a="1"/>
  <c r="I351" i="38" a="1"/>
  <c r="AD290" i="38" a="1"/>
  <c r="K230" i="38" a="1"/>
  <c r="F250" i="38" a="1"/>
  <c r="Y238" i="38" a="1"/>
  <c r="AE372" i="38" a="1"/>
  <c r="J458" i="38" a="1"/>
  <c r="AC279" i="38" a="1"/>
  <c r="AS441" i="38" a="1"/>
  <c r="AO238" i="38" a="1"/>
  <c r="AH249" i="38" a="1"/>
  <c r="I396" i="38" a="1"/>
  <c r="AP389" i="38" a="1"/>
  <c r="L239" i="38" a="1"/>
  <c r="AN261" i="38" a="1"/>
  <c r="AT183" i="38" a="1"/>
  <c r="J326" i="38" a="1"/>
  <c r="Q254" i="38" a="1"/>
  <c r="AK259" i="38" a="1"/>
  <c r="AU370" i="38" a="1"/>
  <c r="AN257" i="38" a="1"/>
  <c r="V390" i="38" a="1"/>
  <c r="BA170" i="38" a="1"/>
  <c r="AD403" i="38" a="1"/>
  <c r="AW352" i="38" a="1"/>
  <c r="AN114" i="38" a="1"/>
  <c r="Q355" i="38" a="1"/>
  <c r="AI295" i="38" a="1"/>
  <c r="N385" i="38" a="1"/>
  <c r="AM392" i="38" a="1"/>
  <c r="X375" i="38" a="1"/>
  <c r="AI114" i="38" a="1"/>
  <c r="AN299" i="38" a="1"/>
  <c r="Z328" i="38" a="1"/>
  <c r="K325" i="38" a="1"/>
  <c r="AB423" i="38" a="1"/>
  <c r="BB299" i="38" a="1"/>
  <c r="BB326" i="38" a="1"/>
  <c r="AT300" i="38" a="1"/>
  <c r="AM228" i="38" a="1"/>
  <c r="AZ354" i="38" a="1"/>
  <c r="V106" i="38" a="1"/>
  <c r="G279" i="38" a="1"/>
  <c r="AH418" i="38" a="1"/>
  <c r="AF452" i="38" a="1"/>
  <c r="AY322" i="38" a="1"/>
  <c r="AO74" i="38" a="1"/>
  <c r="AM193" i="38" a="1"/>
  <c r="U287" i="38" a="1"/>
  <c r="X310" i="38" a="1"/>
  <c r="AT331" i="38" a="1"/>
  <c r="AO277" i="38" a="1"/>
  <c r="AB322" i="38" a="1"/>
  <c r="AW458" i="38" a="1"/>
  <c r="AW85" i="38" a="1"/>
  <c r="D454" i="38" a="1"/>
  <c r="AT355" i="38" a="1"/>
  <c r="AX389" i="38" a="1"/>
  <c r="AG185" i="38" a="1"/>
  <c r="BA375" i="38" a="1"/>
  <c r="I279" i="38" a="1"/>
  <c r="D211" i="38" a="1"/>
  <c r="AT151" i="38" a="1"/>
  <c r="AA231" i="38" a="1"/>
  <c r="J406" i="38" a="1"/>
  <c r="F216" i="38" a="1"/>
  <c r="AR287" i="38" a="1"/>
  <c r="J126" i="38" a="1"/>
  <c r="M100" i="38" a="1"/>
  <c r="D190" i="38" a="1"/>
  <c r="AQ322" i="38" a="1"/>
  <c r="M203" i="38" a="1"/>
  <c r="X214" i="38" a="1"/>
  <c r="T280" i="38" a="1"/>
  <c r="K265" i="38" a="1"/>
  <c r="Z265" i="38" a="1"/>
  <c r="AE350" i="38" a="1"/>
  <c r="AW415" i="38" a="1"/>
  <c r="AQ160" i="38" a="1"/>
  <c r="U179" i="38" a="1"/>
  <c r="AF389" i="38" a="1"/>
  <c r="J299" i="38" a="1"/>
  <c r="AI195" i="38" a="1"/>
  <c r="AV286" i="38" a="1"/>
  <c r="P225" i="38" a="1"/>
  <c r="AJ307" i="38" a="1"/>
  <c r="AA199" i="38" a="1"/>
  <c r="Z223" i="38" a="1"/>
  <c r="F282" i="38" a="1"/>
  <c r="AI425" i="38" a="1"/>
  <c r="AI230" i="38" a="1"/>
  <c r="V304" i="38" a="1"/>
  <c r="P119" i="38" a="1"/>
  <c r="AI363" i="38" a="1"/>
  <c r="AS309" i="38" a="1"/>
  <c r="M340" i="38" a="1"/>
  <c r="BA185" i="38" a="1"/>
  <c r="AE384" i="38" a="1"/>
  <c r="AX176" i="38" a="1"/>
  <c r="Q451" i="38" a="1"/>
  <c r="BB455" i="38" a="1"/>
  <c r="AZ112" i="38" a="1"/>
  <c r="K157" i="38" a="1"/>
  <c r="H357" i="38" a="1"/>
  <c r="G237" i="38" a="1"/>
  <c r="AJ232" i="38" a="1"/>
  <c r="AI234" i="38" a="1"/>
  <c r="AO318" i="38" a="1"/>
  <c r="AL161" i="38" a="1"/>
  <c r="AL237" i="38" a="1"/>
  <c r="AM323" i="38" a="1"/>
  <c r="AU454" i="38" a="1"/>
  <c r="Z332" i="38" a="1"/>
  <c r="AI412" i="38" a="1"/>
  <c r="W262" i="38" a="1"/>
  <c r="AX256" i="38" a="1"/>
  <c r="AI310" i="38" a="1"/>
  <c r="AD344" i="38" a="1"/>
  <c r="BB99" i="38" a="1"/>
  <c r="V298" i="38" a="1"/>
  <c r="AA200" i="38" a="1"/>
  <c r="AP178" i="38" a="1"/>
  <c r="AB184" i="38" a="1"/>
  <c r="AT351" i="38" a="1"/>
  <c r="G351" i="38" a="1"/>
  <c r="AW188" i="38" a="1"/>
  <c r="AW230" i="38" a="1"/>
  <c r="W458" i="38" a="1"/>
  <c r="AJ308" i="38" a="1"/>
  <c r="I331" i="38" a="1"/>
  <c r="D267" i="38" a="1"/>
  <c r="AQ471" i="38" a="1"/>
  <c r="V289" i="38" a="1"/>
  <c r="U240" i="38" a="1"/>
  <c r="X274" i="38" a="1"/>
  <c r="Z240" i="38" a="1"/>
  <c r="AW420" i="38" a="1"/>
  <c r="AL199" i="38" a="1"/>
  <c r="AP329" i="38" a="1"/>
  <c r="T369" i="38" a="1"/>
  <c r="AP337" i="38" a="1"/>
  <c r="AW256" i="38" a="1"/>
  <c r="AL382" i="38" a="1"/>
  <c r="Y359" i="38" a="1"/>
  <c r="AF325" i="38" a="1"/>
  <c r="G240" i="38" a="1"/>
  <c r="Z192" i="38" a="1"/>
  <c r="AT305" i="38" a="1"/>
  <c r="AL334" i="38" a="1"/>
  <c r="AU361" i="38" a="1"/>
  <c r="AR197" i="38" a="1"/>
  <c r="AU357" i="38" a="1"/>
  <c r="AN89" i="38" a="1"/>
  <c r="Z186" i="38" a="1"/>
  <c r="AO312" i="38" a="1"/>
  <c r="AP232" i="38" a="1"/>
  <c r="AS397" i="38" a="1"/>
  <c r="N191" i="38" a="1"/>
  <c r="BB391" i="38" a="1"/>
  <c r="G340" i="38" a="1"/>
  <c r="U448" i="38" a="1"/>
  <c r="AB452" i="38" a="1"/>
  <c r="AR444" i="38" a="1"/>
  <c r="K416" i="38" a="1"/>
  <c r="V334" i="38" a="1"/>
  <c r="L277" i="38" a="1"/>
  <c r="AS359" i="38" a="1"/>
  <c r="AA280" i="38" a="1"/>
  <c r="J207" i="38" a="1"/>
  <c r="K423" i="38" a="1"/>
  <c r="M370" i="38" a="1"/>
  <c r="BB342" i="38" a="1"/>
  <c r="AW195" i="38" a="1"/>
  <c r="BA181" i="38" a="1"/>
  <c r="F304" i="38" a="1"/>
  <c r="P270" i="38" a="1"/>
  <c r="I203" i="38" a="1"/>
  <c r="AV284" i="38" a="1"/>
  <c r="AU73" i="38" a="1"/>
  <c r="AF255" i="38" a="1"/>
  <c r="AT356" i="38" a="1"/>
  <c r="N179" i="38" a="1"/>
  <c r="AP465" i="38" a="1"/>
  <c r="AV193" i="38" a="1"/>
  <c r="O390" i="38" a="1"/>
  <c r="Y233" i="38" a="1"/>
  <c r="S428" i="38" a="1"/>
  <c r="AG379" i="38" a="1"/>
  <c r="I314" i="38" a="1"/>
  <c r="AV464" i="38" a="1"/>
  <c r="E426" i="38" a="1"/>
  <c r="N92" i="38" a="1"/>
  <c r="AG210" i="38" a="1"/>
  <c r="H316" i="38" a="1"/>
  <c r="T414" i="38" a="1"/>
  <c r="BA296" i="38" a="1"/>
  <c r="J119" i="38" a="1"/>
  <c r="AO233" i="38" a="1"/>
  <c r="AU329" i="38" a="1"/>
  <c r="H351" i="38" a="1"/>
  <c r="AR138" i="38" a="1"/>
  <c r="AT294" i="38" a="1"/>
  <c r="E249" i="38" a="1"/>
  <c r="H371" i="38" a="1"/>
  <c r="AG344" i="38" a="1"/>
  <c r="AE395" i="38" a="1"/>
  <c r="P329" i="38" a="1"/>
  <c r="AX377" i="38" a="1"/>
  <c r="Q331" i="38" a="1"/>
  <c r="AP427" i="38" a="1"/>
  <c r="Y385" i="38" a="1"/>
  <c r="AY219" i="38" a="1"/>
  <c r="AK242" i="38" a="1"/>
  <c r="AQ361" i="38" a="1"/>
  <c r="AZ158" i="38" a="1"/>
  <c r="AF326" i="38" a="1"/>
  <c r="AJ339" i="38" a="1"/>
  <c r="H370" i="38" a="1"/>
  <c r="AX225" i="38" a="1"/>
  <c r="AO321" i="38" a="1"/>
  <c r="AQ310" i="38" a="1"/>
  <c r="AO460" i="38" a="1"/>
  <c r="P399" i="38" a="1"/>
  <c r="AC360" i="38" a="1"/>
  <c r="M367" i="38" a="1"/>
  <c r="J468" i="38" a="1"/>
  <c r="X200" i="38" a="1"/>
  <c r="I194" i="38" a="1"/>
  <c r="AF246" i="38" a="1"/>
  <c r="AS400" i="38" a="1"/>
  <c r="F211" i="38" a="1"/>
  <c r="AJ234" i="38" a="1"/>
  <c r="E298" i="38" a="1"/>
  <c r="AT73" i="38" a="1"/>
  <c r="AT428" i="38" a="1"/>
  <c r="U169" i="38" a="1"/>
  <c r="U361" i="38" a="1"/>
  <c r="K305" i="38" a="1"/>
  <c r="AY261" i="38" a="1"/>
  <c r="L234" i="38" a="1"/>
  <c r="AH394" i="38" a="1"/>
  <c r="I304" i="38" a="1"/>
  <c r="AK436" i="38" a="1"/>
  <c r="W424" i="38" a="1"/>
  <c r="D379" i="38" a="1"/>
  <c r="P440" i="38" a="1"/>
  <c r="O254" i="38" a="1"/>
  <c r="AX406" i="38" a="1"/>
  <c r="Z322" i="38" a="1"/>
  <c r="AK218" i="38" a="1"/>
  <c r="O404" i="38" a="1"/>
  <c r="AX355" i="38" a="1"/>
  <c r="W407" i="38" a="1"/>
  <c r="D367" i="38" a="1"/>
  <c r="AS261" i="38" a="1"/>
  <c r="AP264" i="38" a="1"/>
  <c r="AG309" i="38" a="1"/>
  <c r="D312" i="38" a="1"/>
  <c r="P181" i="38" a="1"/>
  <c r="AT410" i="38" a="1"/>
  <c r="AF272" i="38" a="1"/>
  <c r="M202" i="38" a="1"/>
  <c r="BA422" i="38" a="1"/>
  <c r="AU306" i="38" a="1"/>
  <c r="AY381" i="38" a="1"/>
  <c r="AI392" i="38" a="1"/>
  <c r="T366" i="38" a="1"/>
  <c r="AJ299" i="38" a="1"/>
  <c r="D299" i="38" a="1"/>
  <c r="AM342" i="38" a="1"/>
  <c r="W336" i="38" a="1"/>
  <c r="AP286" i="38" a="1"/>
  <c r="AY232" i="38" a="1"/>
  <c r="H390" i="38" a="1"/>
  <c r="AE252" i="38" a="1"/>
  <c r="AU271" i="38" a="1"/>
  <c r="J240" i="38" a="1"/>
  <c r="P223" i="38" a="1"/>
  <c r="AO193" i="38" a="1"/>
  <c r="AU280" i="38" a="1"/>
  <c r="V243" i="38" a="1"/>
  <c r="T463" i="38" a="1"/>
  <c r="AE412" i="38" a="1"/>
  <c r="AZ352" i="38" a="1"/>
  <c r="AV253" i="38" a="1"/>
  <c r="AH203" i="38" a="1"/>
  <c r="AL255" i="38" a="1"/>
  <c r="K267" i="38" a="1"/>
  <c r="AQ211" i="38" a="1"/>
  <c r="AH240" i="38" a="1"/>
  <c r="AM429" i="38" a="1"/>
  <c r="N465" i="38" a="1"/>
  <c r="AP405" i="38" a="1"/>
  <c r="AJ452" i="38" a="1"/>
  <c r="AK204" i="38" a="1"/>
  <c r="AQ461" i="38" a="1"/>
  <c r="AL365" i="38" a="1"/>
  <c r="AF437" i="38" a="1"/>
  <c r="T452" i="38" a="1"/>
  <c r="I267" i="38" a="1"/>
  <c r="F184" i="38" a="1"/>
  <c r="AW459" i="38" a="1"/>
  <c r="AD223" i="38" a="1"/>
  <c r="J95" i="38" a="1"/>
  <c r="AB179" i="38" a="1"/>
  <c r="T468" i="38" a="1"/>
  <c r="AS284" i="38" a="1"/>
  <c r="AK153" i="38" a="1"/>
  <c r="AX335" i="38" a="1"/>
  <c r="AS379" i="38" a="1"/>
  <c r="D304" i="38" a="1"/>
  <c r="AZ301" i="38" a="1"/>
  <c r="N411" i="38" a="1"/>
  <c r="S410" i="38" a="1"/>
  <c r="AR262" i="38" a="1"/>
  <c r="AP318" i="38" a="1"/>
  <c r="AS327" i="38" a="1"/>
  <c r="AR130" i="38" a="1"/>
  <c r="AU444" i="38" a="1"/>
  <c r="AH233" i="38" a="1"/>
  <c r="AC307" i="38" a="1"/>
  <c r="AK308" i="38" a="1"/>
  <c r="AS248" i="38" a="1"/>
  <c r="P151" i="38" a="1"/>
  <c r="N406" i="38" a="1"/>
  <c r="Y262" i="38" a="1"/>
  <c r="AS465" i="38" a="1"/>
  <c r="AL261" i="38" a="1"/>
  <c r="AJ169" i="38" a="1"/>
  <c r="U310" i="38" a="1"/>
  <c r="AQ317" i="38" a="1"/>
  <c r="L392" i="38" a="1"/>
  <c r="AW161" i="38" a="1"/>
  <c r="BA384" i="38" a="1"/>
  <c r="E421" i="38" a="1"/>
  <c r="F253" i="38" a="1"/>
  <c r="W216" i="38" a="1"/>
  <c r="X213" i="38" a="1"/>
  <c r="I231" i="38" a="1"/>
  <c r="AG213" i="38" a="1"/>
  <c r="J214" i="38" a="1"/>
  <c r="AZ418" i="38" a="1"/>
  <c r="W277" i="38" a="1"/>
  <c r="K273" i="38" a="1"/>
  <c r="P268" i="38" a="1"/>
  <c r="G423" i="38" a="1"/>
  <c r="H304" i="38" a="1"/>
  <c r="L348" i="38" a="1"/>
  <c r="AB387" i="38" a="1"/>
  <c r="E275" i="38" a="1"/>
  <c r="E161" i="38" a="1"/>
  <c r="P398" i="38" a="1"/>
  <c r="AC265" i="38" a="1"/>
  <c r="AH400" i="38" a="1"/>
  <c r="H256" i="38" a="1"/>
  <c r="AN419" i="38" a="1"/>
  <c r="AM398" i="38" a="1"/>
  <c r="AA210" i="38" a="1"/>
  <c r="AD359" i="38" a="1"/>
  <c r="N246" i="38" a="1"/>
  <c r="Y191" i="38" a="1"/>
  <c r="AY332" i="38" a="1"/>
  <c r="E203" i="38" a="1"/>
  <c r="AN264" i="38" a="1"/>
  <c r="F244" i="38" a="1"/>
  <c r="V195" i="38" a="1"/>
  <c r="AI271" i="38" a="1"/>
  <c r="X185" i="38" a="1"/>
  <c r="F370" i="38" a="1"/>
  <c r="AX265" i="38" a="1"/>
  <c r="AX443" i="38" a="1"/>
  <c r="BB220" i="38" a="1"/>
  <c r="Q401" i="38" a="1"/>
  <c r="AR239" i="38" a="1"/>
  <c r="AM318" i="38" a="1"/>
  <c r="X351" i="38" a="1"/>
  <c r="BA266" i="38" a="1"/>
  <c r="H341" i="38" a="1"/>
  <c r="U213" i="38" a="1"/>
  <c r="AA415" i="38" a="1"/>
  <c r="AY388" i="38" a="1"/>
  <c r="P205" i="38" a="1"/>
  <c r="AI174" i="38" a="1"/>
  <c r="AU322" i="38" a="1"/>
  <c r="G266" i="38" a="1"/>
  <c r="W284" i="38" a="1"/>
  <c r="Y311" i="38" a="1"/>
  <c r="J191" i="38" a="1"/>
  <c r="AS197" i="38" a="1"/>
  <c r="AG341" i="38" a="1"/>
  <c r="AV201" i="38" a="1"/>
  <c r="G189" i="38" a="1"/>
  <c r="AJ370" i="38" a="1"/>
  <c r="AK91" i="38" a="1"/>
  <c r="AY178" i="38" a="1"/>
  <c r="AA246" i="38" a="1"/>
  <c r="AL311" i="38" a="1"/>
  <c r="AN269" i="38" a="1"/>
  <c r="H248" i="38" a="1"/>
  <c r="AW348" i="38" a="1"/>
  <c r="H258" i="38" a="1"/>
  <c r="D262" i="38" a="1"/>
  <c r="X144" i="38" a="1"/>
  <c r="K327" i="38" a="1"/>
  <c r="AY227" i="38" a="1"/>
  <c r="AM103" i="38" a="1"/>
  <c r="AN160" i="38" a="1"/>
  <c r="Y225" i="38" a="1"/>
  <c r="U175" i="38" a="1"/>
  <c r="AA261" i="38" a="1"/>
  <c r="O371" i="38" a="1"/>
  <c r="AN220" i="38" a="1"/>
  <c r="AU176" i="38" a="1"/>
  <c r="AD326" i="38" a="1"/>
  <c r="AY196" i="38" a="1"/>
  <c r="AN259" i="38" a="1"/>
  <c r="AB249" i="38" a="1"/>
  <c r="P188" i="38" a="1"/>
  <c r="AD213" i="38" a="1"/>
  <c r="J314" i="38" a="1"/>
  <c r="AM90" i="38" a="1"/>
  <c r="BA374" i="38" a="1"/>
  <c r="AO241" i="38" a="1"/>
  <c r="BB139" i="38" a="1"/>
  <c r="AG331" i="38" a="1"/>
  <c r="AC346" i="38" a="1"/>
  <c r="W172" i="38" a="1"/>
  <c r="W100" i="38" a="1"/>
  <c r="T408" i="38" a="1"/>
  <c r="U378" i="38" a="1"/>
  <c r="AJ426" i="38" a="1"/>
  <c r="F342" i="38" a="1"/>
  <c r="AU366" i="38" a="1"/>
  <c r="AS167" i="38" a="1"/>
  <c r="AG261" i="38" a="1"/>
  <c r="AD209" i="38" a="1"/>
  <c r="U385" i="38" a="1"/>
  <c r="J229" i="38" a="1"/>
  <c r="AK420" i="38" a="1"/>
  <c r="AX197" i="38" a="1"/>
  <c r="K387" i="38" a="1"/>
  <c r="V317" i="38" a="1"/>
  <c r="M465" i="38" a="1"/>
  <c r="Q216" i="38" a="1"/>
  <c r="Q261" i="38" a="1"/>
  <c r="AW382" i="38" a="1"/>
  <c r="G331" i="38" a="1"/>
  <c r="H387" i="38" a="1"/>
  <c r="T256" i="38" a="1"/>
  <c r="Z438" i="38" a="1"/>
  <c r="Z212" i="38" a="1"/>
  <c r="I260" i="38" a="1"/>
  <c r="BA253" i="38" a="1"/>
  <c r="P275" i="38" a="1"/>
  <c r="AR316" i="38" a="1"/>
  <c r="AI248" i="38" a="1"/>
  <c r="Z301" i="38" a="1"/>
  <c r="AR231" i="38" a="1"/>
  <c r="BB173" i="38" a="1"/>
  <c r="K355" i="38" a="1"/>
  <c r="F321" i="38" a="1"/>
  <c r="AV358" i="38" a="1"/>
  <c r="BB352" i="38" a="1"/>
  <c r="AP305" i="38" a="1"/>
  <c r="AV450" i="38" a="1"/>
  <c r="F82" i="38" a="1"/>
  <c r="Y301" i="38" a="1"/>
  <c r="T357" i="38" a="1"/>
  <c r="I463" i="38" a="1"/>
  <c r="E461" i="38" a="1"/>
  <c r="AQ342" i="38" a="1"/>
  <c r="AL377" i="38" a="1"/>
  <c r="AP388" i="38" a="1"/>
  <c r="J426" i="38" a="1"/>
  <c r="BB73" i="38" a="1"/>
  <c r="AI471" i="38" a="1"/>
  <c r="N83" i="38" a="1"/>
  <c r="AD235" i="38" a="1"/>
  <c r="AG295" i="38" a="1"/>
  <c r="AV143" i="38" a="1"/>
  <c r="AQ343" i="38" a="1"/>
  <c r="G316" i="38" a="1"/>
  <c r="AZ244" i="38" a="1"/>
  <c r="Y390" i="38" a="1"/>
  <c r="E401" i="38" a="1"/>
  <c r="K396" i="38" a="1"/>
  <c r="AI459" i="38" a="1"/>
  <c r="Q100" i="38" a="1"/>
  <c r="AQ184" i="38" a="1"/>
  <c r="W250" i="38" a="1"/>
  <c r="AO167" i="38" a="1"/>
  <c r="BB347" i="38" a="1"/>
  <c r="AQ188" i="38" a="1"/>
  <c r="AP200" i="38" a="1"/>
  <c r="AO407" i="38" a="1"/>
  <c r="AR226" i="38" a="1"/>
  <c r="AP311" i="38" a="1"/>
  <c r="F226" i="38" a="1"/>
  <c r="AD383" i="38" a="1"/>
  <c r="I372" i="38" a="1"/>
  <c r="H410" i="38" a="1"/>
  <c r="X288" i="38" a="1"/>
  <c r="T260" i="38" a="1"/>
  <c r="AG212" i="38" a="1"/>
  <c r="S420" i="38" a="1"/>
  <c r="N325" i="38" a="1"/>
  <c r="H429" i="38" a="1"/>
  <c r="AA257" i="38" a="1"/>
  <c r="AZ297" i="38" a="1"/>
  <c r="Q422" i="38" a="1"/>
  <c r="AE73" i="38" a="1"/>
  <c r="AK310" i="38" a="1"/>
  <c r="F427" i="38" a="1"/>
  <c r="AA227" i="38" a="1"/>
  <c r="M356" i="38" a="1"/>
  <c r="E144" i="38" a="1"/>
  <c r="F251" i="38" a="1"/>
  <c r="AT450" i="38" a="1"/>
  <c r="O440" i="38" a="1"/>
  <c r="U264" i="38" a="1"/>
  <c r="Y328" i="38" a="1"/>
  <c r="AH446" i="38" a="1"/>
  <c r="Z284" i="38" a="1"/>
  <c r="AX255" i="38" a="1"/>
  <c r="AR320" i="38" a="1"/>
  <c r="AQ330" i="38" a="1"/>
  <c r="BA247" i="38" a="1"/>
  <c r="G305" i="38" a="1"/>
  <c r="S145" i="38" a="1"/>
  <c r="E348" i="38" a="1"/>
  <c r="F324" i="38" a="1"/>
  <c r="U354" i="38" a="1"/>
  <c r="AD225" i="38" a="1"/>
  <c r="M170" i="38" a="1"/>
  <c r="AT245" i="38" a="1"/>
  <c r="X250" i="38" a="1"/>
  <c r="I252" i="38" a="1"/>
  <c r="AJ305" i="38" a="1"/>
  <c r="AZ213" i="38" a="1"/>
  <c r="AR327" i="38" a="1"/>
  <c r="Q343" i="38" a="1"/>
  <c r="AY267" i="38" a="1"/>
  <c r="AM166" i="38" a="1"/>
  <c r="P117" i="38" a="1"/>
  <c r="AX327" i="38" a="1"/>
  <c r="W377" i="38" a="1"/>
  <c r="AX259" i="38" a="1"/>
  <c r="N244" i="38" a="1"/>
  <c r="W285" i="38" a="1"/>
  <c r="F279" i="38" a="1"/>
  <c r="AB329" i="38" a="1"/>
  <c r="P220" i="38" a="1"/>
  <c r="AI277" i="38" a="1"/>
  <c r="Z337" i="38" a="1"/>
  <c r="L258" i="38" a="1"/>
  <c r="V206" i="38" a="1"/>
  <c r="AQ383" i="38" a="1"/>
  <c r="H243" i="38" a="1"/>
  <c r="T191" i="38" a="1"/>
  <c r="BB129" i="38" a="1"/>
  <c r="AI407" i="38" a="1"/>
  <c r="F197" i="38" a="1"/>
  <c r="AZ290" i="38" a="1"/>
  <c r="AF415" i="38" a="1"/>
  <c r="AN339" i="38" a="1"/>
  <c r="AK255" i="38" a="1"/>
  <c r="AB216" i="38" a="1"/>
  <c r="H223" i="38" a="1"/>
  <c r="AA259" i="38" a="1"/>
  <c r="Q299" i="38" a="1"/>
  <c r="W272" i="38" a="1"/>
  <c r="AN338" i="38" a="1"/>
  <c r="P201" i="38" a="1"/>
  <c r="AY349" i="38" a="1"/>
  <c r="AC239" i="38" a="1"/>
  <c r="AC217" i="38" a="1"/>
  <c r="H86" i="38" a="1"/>
  <c r="Y240" i="38" a="1"/>
  <c r="BB344" i="38" a="1"/>
  <c r="Y118" i="38" a="1"/>
  <c r="J303" i="38" a="1"/>
  <c r="S104" i="38" a="1"/>
  <c r="AL445" i="38" a="1"/>
  <c r="J241" i="38" a="1"/>
  <c r="AN388" i="38" a="1"/>
  <c r="AV252" i="38" a="1"/>
  <c r="Z147" i="38" a="1"/>
  <c r="V302" i="38" a="1"/>
  <c r="AZ407" i="38" a="1"/>
  <c r="O227" i="38" a="1"/>
  <c r="AA327" i="38" a="1"/>
  <c r="AS382" i="38" a="1"/>
  <c r="AP404" i="38" a="1"/>
  <c r="AA462" i="38" a="1"/>
  <c r="AC185" i="38" a="1"/>
  <c r="G255" i="38" a="1"/>
  <c r="AI348" i="38" a="1"/>
  <c r="AK320" i="38" a="1"/>
  <c r="AR172" i="38" a="1"/>
  <c r="P313" i="38" a="1"/>
  <c r="AT304" i="38" a="1"/>
  <c r="V204" i="38" a="1"/>
  <c r="N177" i="38" a="1"/>
  <c r="AL456" i="38" a="1"/>
  <c r="AN357" i="38" a="1"/>
  <c r="BA147" i="38" a="1"/>
  <c r="AR437" i="38" a="1"/>
  <c r="X273" i="38" a="1"/>
  <c r="AT221" i="38" a="1"/>
  <c r="AM204" i="38" a="1"/>
  <c r="AC167" i="38" a="1"/>
  <c r="AG413" i="38" a="1"/>
  <c r="AV247" i="38" a="1"/>
  <c r="P390" i="38" a="1"/>
  <c r="AW128" i="38" a="1"/>
  <c r="AU293" i="38" a="1"/>
  <c r="Z236" i="38" a="1"/>
  <c r="W212" i="38" a="1"/>
  <c r="D412" i="38" a="1"/>
  <c r="U118" i="38" a="1"/>
  <c r="AW321" i="38" a="1"/>
  <c r="E212" i="38" a="1"/>
  <c r="AR252" i="38" a="1"/>
  <c r="W239" i="38" a="1"/>
  <c r="AK349" i="38" a="1"/>
  <c r="Y245" i="38" a="1"/>
  <c r="AG434" i="38" a="1"/>
  <c r="Z351" i="38" a="1"/>
  <c r="J146" i="38" a="1"/>
  <c r="F328" i="38" a="1"/>
  <c r="Q235" i="38" a="1"/>
  <c r="P237" i="38" a="1"/>
  <c r="AP276" i="38" a="1"/>
  <c r="D361" i="38" a="1"/>
  <c r="V75" i="38" a="1"/>
  <c r="BA232" i="38" a="1"/>
  <c r="AW133" i="38" a="1"/>
  <c r="AX132" i="38" a="1"/>
  <c r="AV435" i="38" a="1"/>
  <c r="AX221" i="38" a="1"/>
  <c r="AU221" i="38" a="1"/>
  <c r="AF276" i="38" a="1"/>
  <c r="H408" i="38" a="1"/>
  <c r="AT212" i="38" a="1"/>
  <c r="AS172" i="38" a="1"/>
  <c r="AA454" i="38" a="1"/>
  <c r="E452" i="38" a="1"/>
  <c r="AT241" i="38" a="1"/>
  <c r="AB397" i="38" a="1"/>
  <c r="AQ410" i="38" a="1"/>
  <c r="AK273" i="38" a="1"/>
  <c r="AM202" i="38" a="1"/>
  <c r="AD210" i="38" a="1"/>
  <c r="W190" i="38" a="1"/>
  <c r="AL383" i="38" a="1"/>
  <c r="T238" i="38" a="1"/>
  <c r="AK434" i="38" a="1"/>
  <c r="S147" i="38" a="1"/>
  <c r="AA272" i="38" a="1"/>
  <c r="M416" i="38" a="1"/>
  <c r="W211" i="38" a="1"/>
  <c r="AW287" i="38" a="1"/>
  <c r="AB269" i="38" a="1"/>
  <c r="Y208" i="38" a="1"/>
  <c r="AD277" i="38" a="1"/>
  <c r="AM319" i="38" a="1"/>
  <c r="P314" i="38" a="1"/>
  <c r="G415" i="38" a="1"/>
  <c r="AA202" i="38" a="1"/>
  <c r="Q128" i="38" a="1"/>
  <c r="AV149" i="38" a="1"/>
  <c r="AT270" i="38" a="1"/>
  <c r="AZ277" i="38" a="1"/>
  <c r="AX145" i="38" a="1"/>
  <c r="AS373" i="38" a="1"/>
  <c r="AA189" i="38" a="1"/>
  <c r="AB355" i="38" a="1"/>
  <c r="AU215" i="38" a="1"/>
  <c r="V123" i="38" a="1"/>
  <c r="K252" i="38" a="1"/>
  <c r="AO186" i="38" a="1"/>
  <c r="U340" i="38" a="1"/>
  <c r="U267" i="38" a="1"/>
  <c r="AC416" i="38" a="1"/>
  <c r="AS401" i="38" a="1"/>
  <c r="BA403" i="38" a="1"/>
  <c r="BB303" i="38" a="1"/>
  <c r="T325" i="38" a="1"/>
  <c r="AK203" i="38" a="1"/>
  <c r="V347" i="38" a="1"/>
  <c r="BB276" i="38" a="1"/>
  <c r="AL369" i="38" a="1"/>
  <c r="AN301" i="38" a="1"/>
  <c r="Q306" i="38" a="1"/>
  <c r="J335" i="38" a="1"/>
  <c r="V321" i="38" a="1"/>
  <c r="D399" i="38" a="1"/>
  <c r="K363" i="38" a="1"/>
  <c r="L418" i="38" a="1"/>
  <c r="O297" i="38" a="1"/>
  <c r="AV449" i="38" a="1"/>
  <c r="X354" i="38" a="1"/>
  <c r="G278" i="38" a="1"/>
  <c r="AD247" i="38" a="1"/>
  <c r="AC263" i="38" a="1"/>
  <c r="M328" i="38" a="1"/>
  <c r="AL266" i="38" a="1"/>
  <c r="I319" i="38" a="1"/>
  <c r="AS271" i="38" a="1"/>
  <c r="AA407" i="38" a="1"/>
  <c r="Z105" i="38" a="1"/>
  <c r="AR217" i="38" a="1"/>
  <c r="AV106" i="38" a="1"/>
  <c r="L382" i="38" a="1"/>
  <c r="AI200" i="38" a="1"/>
  <c r="J322" i="38" a="1"/>
  <c r="AR303" i="38" a="1"/>
  <c r="AL236" i="38" a="1"/>
  <c r="M169" i="38" a="1"/>
  <c r="AR118" i="38" a="1"/>
  <c r="Z148" i="38" a="1"/>
  <c r="BA222" i="38" a="1"/>
  <c r="U272" i="38" a="1"/>
  <c r="O282" i="38" a="1"/>
  <c r="AY155" i="38" a="1"/>
  <c r="AO404" i="38" a="1"/>
  <c r="AN297" i="38" a="1"/>
  <c r="O114" i="38" a="1"/>
  <c r="AJ412" i="38" a="1"/>
  <c r="D229" i="38" a="1"/>
  <c r="O288" i="38" a="1"/>
  <c r="AJ448" i="38" a="1"/>
  <c r="I233" i="38" a="1"/>
  <c r="AD295" i="38" a="1"/>
  <c r="U463" i="38" a="1"/>
  <c r="AK251" i="38" a="1"/>
  <c r="AP342" i="38" a="1"/>
  <c r="AS196" i="38" a="1"/>
  <c r="AK463" i="38" a="1"/>
  <c r="AW274" i="38" a="1"/>
  <c r="AU385" i="38" a="1"/>
  <c r="H382" i="38" a="1"/>
  <c r="AH222" i="38" a="1"/>
  <c r="N277" i="38" a="1"/>
  <c r="AY369" i="38" a="1"/>
  <c r="AM290" i="38" a="1"/>
  <c r="W422" i="38" a="1"/>
  <c r="AW311" i="38" a="1"/>
  <c r="AF382" i="38" a="1"/>
  <c r="AA198" i="38" a="1"/>
  <c r="AC388" i="38" a="1"/>
  <c r="AJ264" i="38" a="1"/>
  <c r="AS326" i="38" a="1"/>
  <c r="L318" i="38" a="1"/>
  <c r="AW163" i="38" a="1"/>
  <c r="AW200" i="38" a="1"/>
  <c r="T194" i="38" a="1"/>
  <c r="I405" i="38" a="1"/>
  <c r="AD309" i="38" a="1"/>
  <c r="AN192" i="38" a="1"/>
  <c r="Y453" i="38" a="1"/>
  <c r="X191" i="38" a="1"/>
  <c r="AU187" i="38" a="1"/>
  <c r="AE152" i="38" a="1"/>
  <c r="K272" i="38" a="1"/>
  <c r="AD172" i="38" a="1"/>
  <c r="L208" i="38" a="1"/>
  <c r="Z458" i="38" a="1"/>
  <c r="AO283" i="38" a="1"/>
  <c r="AJ431" i="38" a="1"/>
  <c r="M402" i="38" a="1"/>
  <c r="AE201" i="38" a="1"/>
  <c r="AW210" i="38" a="1"/>
  <c r="AH301" i="38" a="1"/>
  <c r="AM375" i="38" a="1"/>
  <c r="AC442" i="38" a="1"/>
  <c r="AX243" i="38" a="1"/>
  <c r="AS193" i="38" a="1"/>
  <c r="AH344" i="38" a="1"/>
  <c r="AZ426" i="38" a="1"/>
  <c r="D359" i="38" a="1"/>
  <c r="AQ429" i="38" a="1"/>
  <c r="K279" i="38" a="1"/>
  <c r="AZ468" i="38" a="1"/>
  <c r="M230" i="38" a="1"/>
  <c r="H312" i="38" a="1"/>
  <c r="O416" i="38" a="1"/>
  <c r="J344" i="38" a="1"/>
  <c r="K303" i="38" a="1"/>
  <c r="V254" i="38" a="1"/>
  <c r="O418" i="38" a="1"/>
  <c r="Z305" i="38" a="1"/>
  <c r="AU298" i="38" a="1"/>
  <c r="M251" i="38" a="1"/>
  <c r="K286" i="38" a="1"/>
  <c r="AZ233" i="38" a="1"/>
  <c r="O327" i="38" a="1"/>
  <c r="AT164" i="38" a="1"/>
  <c r="I350" i="38" a="1"/>
  <c r="AQ366" i="38" a="1"/>
  <c r="L412" i="38" a="1"/>
  <c r="AC277" i="38" a="1"/>
  <c r="BB334" i="38" a="1"/>
  <c r="F249" i="38" a="1"/>
  <c r="D364" i="38" a="1"/>
  <c r="I197" i="38" a="1"/>
  <c r="F331" i="38" a="1"/>
  <c r="AC383" i="38" a="1"/>
  <c r="AP259" i="38" a="1"/>
  <c r="AQ246" i="38" a="1"/>
  <c r="N332" i="38" a="1"/>
  <c r="P351" i="38" a="1"/>
  <c r="AJ321" i="38" a="1"/>
  <c r="AR305" i="38" a="1"/>
  <c r="Q176" i="38" a="1"/>
  <c r="X266" i="38" a="1"/>
  <c r="AK440" i="38" a="1"/>
  <c r="S449" i="38" a="1"/>
  <c r="AY441" i="38" a="1"/>
  <c r="Q266" i="38" a="1"/>
  <c r="AM220" i="38" a="1"/>
  <c r="AW193" i="38" a="1"/>
  <c r="S418" i="38" a="1"/>
  <c r="AY386" i="38" a="1"/>
  <c r="D323" i="38" a="1"/>
  <c r="M468" i="38" a="1"/>
  <c r="Z472" i="38" a="1"/>
  <c r="I158" i="38" a="1"/>
  <c r="AV262" i="38" a="1"/>
  <c r="K379" i="38" a="1"/>
  <c r="BB390" i="38" a="1"/>
  <c r="P318" i="38" a="1"/>
  <c r="AR199" i="38" a="1"/>
  <c r="AP354" i="38" a="1"/>
  <c r="V457" i="38" a="1"/>
  <c r="X212" i="38" a="1"/>
  <c r="L395" i="38" a="1"/>
  <c r="O334" i="38" a="1"/>
  <c r="AS329" i="38" a="1"/>
  <c r="AD463" i="38" a="1"/>
  <c r="BA218" i="38" a="1"/>
  <c r="U390" i="38" a="1"/>
  <c r="AJ243" i="38" a="1"/>
  <c r="AD436" i="38" a="1"/>
  <c r="D462" i="38" a="1"/>
  <c r="AQ359" i="38" a="1"/>
  <c r="AX303" i="38" a="1"/>
  <c r="AA277" i="38" a="1"/>
  <c r="AU242" i="38" a="1"/>
  <c r="AA213" i="38" a="1"/>
  <c r="E318" i="38" a="1"/>
  <c r="AV447" i="38" a="1"/>
  <c r="E336" i="38" a="1"/>
  <c r="AZ453" i="38" a="1"/>
  <c r="P428" i="38" a="1"/>
  <c r="Z239" i="38" a="1"/>
  <c r="J362" i="38" a="1"/>
  <c r="AW109" i="38" a="1"/>
  <c r="BB119" i="38" a="1"/>
  <c r="AC397" i="38" a="1"/>
  <c r="T358" i="38" a="1"/>
  <c r="O287" i="38" a="1"/>
  <c r="AL265" i="38" a="1"/>
  <c r="P333" i="38" a="1"/>
  <c r="Q281" i="38" a="1"/>
  <c r="J271" i="38" a="1"/>
  <c r="L226" i="38" a="1"/>
  <c r="M455" i="38" a="1"/>
  <c r="W269" i="38" a="1"/>
  <c r="AJ190" i="38" a="1"/>
  <c r="AH221" i="38" a="1"/>
  <c r="AV463" i="38" a="1"/>
  <c r="AR220" i="38" a="1"/>
  <c r="AY107" i="38" a="1"/>
  <c r="V227" i="38" a="1"/>
  <c r="AL340" i="38" a="1"/>
  <c r="L379" i="38" a="1"/>
  <c r="AC378" i="38" a="1"/>
  <c r="AR147" i="38" a="1"/>
  <c r="AM370" i="38" a="1"/>
  <c r="Q334" i="38" a="1"/>
  <c r="AI452" i="38" a="1"/>
  <c r="V177" i="38" a="1"/>
  <c r="AK452" i="38" a="1"/>
  <c r="AH244" i="38" a="1"/>
  <c r="AL356" i="38" a="1"/>
  <c r="L128" i="38" a="1"/>
  <c r="V153" i="38" a="1"/>
  <c r="AG130" i="38" a="1"/>
  <c r="BB154" i="38" a="1"/>
  <c r="AA211" i="38" a="1"/>
  <c r="AA278" i="38" a="1"/>
  <c r="V318" i="38" a="1"/>
  <c r="AA215" i="38" a="1"/>
  <c r="K324" i="38" a="1"/>
  <c r="AF257" i="38" a="1"/>
  <c r="AW266" i="38" a="1"/>
  <c r="L339" i="38" a="1"/>
  <c r="AG348" i="38" a="1"/>
  <c r="N247" i="38" a="1"/>
  <c r="AJ246" i="38" a="1"/>
  <c r="AW258" i="38" a="1"/>
  <c r="AT201" i="38" a="1"/>
  <c r="BA202" i="38" a="1"/>
  <c r="AI245" i="38" a="1"/>
  <c r="AU226" i="38" a="1"/>
  <c r="J429" i="38" a="1"/>
  <c r="BB246" i="38" a="1"/>
  <c r="AO329" i="38" a="1"/>
  <c r="AB335" i="38" a="1"/>
  <c r="AD308" i="38" a="1"/>
  <c r="AZ257" i="38" a="1"/>
  <c r="BB397" i="38" a="1"/>
  <c r="AM278" i="38" a="1"/>
  <c r="BB403" i="38" a="1"/>
  <c r="D330" i="38" a="1"/>
  <c r="G121" i="38" a="1"/>
  <c r="AO350" i="38" a="1"/>
  <c r="T149" i="38" a="1"/>
  <c r="AX338" i="38" a="1"/>
  <c r="AL149" i="38" a="1"/>
  <c r="AY344" i="38" a="1"/>
  <c r="AT324" i="38" a="1"/>
  <c r="AK228" i="38" a="1"/>
  <c r="AJ457" i="38" a="1"/>
  <c r="P115" i="38" a="1"/>
  <c r="AZ256" i="38" a="1"/>
  <c r="AE302" i="38" a="1"/>
  <c r="AQ116" i="38" a="1"/>
  <c r="W139" i="38" a="1"/>
  <c r="AH213" i="38" a="1"/>
  <c r="K268" i="38" a="1"/>
  <c r="AS352" i="38" a="1"/>
  <c r="AI104" i="38" a="1"/>
  <c r="AA236" i="38" a="1"/>
  <c r="W142" i="38" a="1"/>
  <c r="AN243" i="38" a="1"/>
  <c r="L197" i="38" a="1"/>
  <c r="AQ274" i="38" a="1"/>
  <c r="S258" i="38" a="1"/>
  <c r="N291" i="38" a="1"/>
  <c r="AK342" i="38" a="1"/>
  <c r="G163" i="38" a="1"/>
  <c r="AI249" i="38" a="1"/>
  <c r="K232" i="38" a="1"/>
  <c r="P282" i="38" a="1"/>
  <c r="U424" i="38" a="1"/>
  <c r="E299" i="38" a="1"/>
  <c r="AO315" i="38" a="1"/>
  <c r="AC270" i="38" a="1"/>
  <c r="AZ298" i="38" a="1"/>
  <c r="S292" i="38" a="1"/>
  <c r="K321" i="38" a="1"/>
  <c r="U193" i="38" a="1"/>
  <c r="O430" i="38" a="1"/>
  <c r="Q457" i="38" a="1"/>
  <c r="AM365" i="38" a="1"/>
  <c r="AI286" i="38" a="1"/>
  <c r="AH196" i="38" a="1"/>
  <c r="AB367" i="38" a="1"/>
  <c r="M294" i="38" a="1"/>
  <c r="AO102" i="38" a="1"/>
  <c r="W363" i="38" a="1"/>
  <c r="AW439" i="38" a="1"/>
  <c r="Q378" i="38" a="1"/>
  <c r="Y212" i="38" a="1"/>
  <c r="AQ286" i="38" a="1"/>
  <c r="M354" i="38" a="1"/>
  <c r="AA302" i="38" a="1"/>
  <c r="V185" i="38" a="1"/>
  <c r="E174" i="38" a="1"/>
  <c r="I307" i="38" a="1"/>
  <c r="AP185" i="38" a="1"/>
  <c r="BB228" i="38" a="1"/>
  <c r="AT343" i="38" a="1"/>
  <c r="AB182" i="38" a="1"/>
  <c r="AY225" i="38" a="1"/>
  <c r="AG404" i="38" a="1"/>
  <c r="I104" i="38" a="1"/>
  <c r="V288" i="38" a="1"/>
  <c r="J281" i="38" a="1"/>
  <c r="Q431" i="38" a="1"/>
  <c r="AL114" i="38" a="1"/>
  <c r="BB169" i="38" a="1"/>
  <c r="AG291" i="38" a="1"/>
  <c r="D346" i="38" a="1"/>
  <c r="M296" i="38" a="1"/>
  <c r="X394" i="38" a="1"/>
  <c r="O331" i="38" a="1"/>
  <c r="AZ454" i="38" a="1"/>
  <c r="Y353" i="38" a="1"/>
  <c r="AQ213" i="38" a="1"/>
  <c r="AB413" i="38" a="1"/>
  <c r="AE429" i="38" a="1"/>
  <c r="AD375" i="38" a="1"/>
  <c r="N262" i="38" a="1"/>
  <c r="AW232" i="38" a="1"/>
  <c r="AS278" i="38" a="1"/>
  <c r="U274" i="38" a="1"/>
  <c r="E110" i="38" a="1"/>
  <c r="X356" i="38" a="1"/>
  <c r="AR420" i="38" a="1"/>
  <c r="M187" i="38" a="1"/>
  <c r="AY148" i="38" a="1"/>
  <c r="AR281" i="38" a="1"/>
  <c r="I359" i="38" a="1"/>
  <c r="L343" i="38" a="1"/>
  <c r="U185" i="38" a="1"/>
  <c r="F329" i="38" a="1"/>
  <c r="N448" i="38" a="1"/>
  <c r="AQ214" i="38" a="1"/>
  <c r="Y286" i="38" a="1"/>
  <c r="AY300" i="38" a="1"/>
  <c r="AF214" i="38" a="1"/>
  <c r="BA270" i="38" a="1"/>
  <c r="E308" i="38" a="1"/>
  <c r="AB264" i="38" a="1"/>
  <c r="AH160" i="38" a="1"/>
  <c r="AT227" i="38" a="1"/>
  <c r="Z163" i="38" a="1"/>
  <c r="T111" i="38" a="1"/>
  <c r="Y331" i="38" a="1"/>
  <c r="AN450" i="38" a="1"/>
  <c r="AO137" i="38" a="1"/>
  <c r="AK433" i="38" a="1"/>
  <c r="X416" i="38" a="1"/>
  <c r="J433" i="38" a="1"/>
  <c r="K196" i="38" a="1"/>
  <c r="AH432" i="38" a="1"/>
  <c r="V354" i="38" a="1"/>
  <c r="AD297" i="38" a="1"/>
  <c r="V360" i="38" a="1"/>
  <c r="J210" i="38" a="1"/>
  <c r="AN323" i="38" a="1"/>
  <c r="AT177" i="38" a="1"/>
  <c r="P311" i="38" a="1"/>
  <c r="K346" i="38" a="1"/>
  <c r="AS308" i="38" a="1"/>
  <c r="O280" i="38" a="1"/>
  <c r="AK121" i="38" a="1"/>
  <c r="AI410" i="38" a="1"/>
  <c r="AD471" i="38" a="1"/>
  <c r="BA252" i="38" a="1"/>
  <c r="AR105" i="38" a="1"/>
  <c r="T287" i="38" a="1"/>
  <c r="AI189" i="38" a="1"/>
  <c r="Z304" i="38" a="1"/>
  <c r="AA427" i="38" a="1"/>
  <c r="G389" i="38" a="1"/>
  <c r="BB286" i="38" a="1"/>
  <c r="BB327" i="38" a="1"/>
  <c r="AP96" i="38" a="1"/>
  <c r="AH442" i="38" a="1"/>
  <c r="T289" i="38" a="1"/>
  <c r="F172" i="38" a="1"/>
  <c r="AB302" i="38" a="1"/>
  <c r="AY472" i="38" a="1"/>
  <c r="AF348" i="38" a="1"/>
  <c r="AB265" i="38" a="1"/>
  <c r="Z118" i="38" a="1"/>
  <c r="H240" i="38" a="1"/>
  <c r="P383" i="38" a="1"/>
  <c r="AW198" i="38" a="1"/>
  <c r="AU249" i="38" a="1"/>
  <c r="AN360" i="38" a="1"/>
  <c r="AL267" i="38" a="1"/>
  <c r="S211" i="38" a="1"/>
  <c r="O336" i="38" a="1"/>
  <c r="AW432" i="38" a="1"/>
  <c r="AW245" i="38" a="1"/>
  <c r="D358" i="38" a="1"/>
  <c r="N347" i="38" a="1"/>
  <c r="L189" i="38" a="1"/>
  <c r="AF322" i="38" a="1"/>
  <c r="AK211" i="38" a="1"/>
  <c r="J259" i="38" a="1"/>
  <c r="Y422" i="38" a="1"/>
  <c r="BB240" i="38" a="1"/>
  <c r="X137" i="38" a="1"/>
  <c r="AN162" i="38" a="1"/>
  <c r="Y470" i="38" a="1"/>
  <c r="H337" i="38" a="1"/>
  <c r="BB370" i="38" a="1"/>
  <c r="X400" i="38" a="1"/>
  <c r="E424" i="38" a="1"/>
  <c r="AF244" i="38" a="1"/>
  <c r="Y463" i="38" a="1"/>
  <c r="AD262" i="38" a="1"/>
  <c r="AY421" i="38" a="1"/>
  <c r="I458" i="38" a="1"/>
  <c r="K376" i="38" a="1"/>
  <c r="AP374" i="38" a="1"/>
  <c r="W351" i="38" a="1"/>
  <c r="H207" i="38" a="1"/>
  <c r="U339" i="38" a="1"/>
  <c r="Z173" i="38" a="1"/>
  <c r="J392" i="38" a="1"/>
  <c r="AF208" i="38" a="1"/>
  <c r="AH472" i="38" a="1"/>
  <c r="T376" i="38" a="1"/>
  <c r="AF139" i="38" a="1"/>
  <c r="N166" i="38" a="1"/>
  <c r="AD259" i="38" a="1"/>
  <c r="L278" i="38" a="1"/>
  <c r="Y96" i="38" a="1"/>
  <c r="BB184" i="38" a="1"/>
  <c r="AR384" i="38" a="1"/>
  <c r="AG230" i="38" a="1"/>
  <c r="P355" i="38" a="1"/>
  <c r="N225" i="38" a="1"/>
  <c r="AR260" i="38" a="1"/>
  <c r="P349" i="38" a="1"/>
  <c r="AU260" i="38" a="1"/>
  <c r="G312" i="38" a="1"/>
  <c r="H306" i="38" a="1"/>
  <c r="AA433" i="38" a="1"/>
  <c r="AU459" i="38" a="1"/>
  <c r="AU437" i="38" a="1"/>
  <c r="AF409" i="38" a="1"/>
  <c r="AI256" i="38" a="1"/>
  <c r="AI251" i="38" a="1"/>
  <c r="BA263" i="38" a="1"/>
  <c r="AF160" i="38" a="1"/>
  <c r="K280" i="38" a="1"/>
  <c r="W298" i="38" a="1"/>
  <c r="AQ364" i="38" a="1"/>
  <c r="V315" i="38" a="1"/>
  <c r="AH426" i="38" a="1"/>
  <c r="AJ468" i="38" a="1"/>
  <c r="AU300" i="38" a="1"/>
  <c r="AH415" i="38" a="1"/>
  <c r="AG457" i="38" a="1"/>
  <c r="BB335" i="38" a="1"/>
  <c r="AE455" i="38" a="1"/>
  <c r="S325" i="38" a="1"/>
  <c r="V180" i="38" a="1"/>
  <c r="V252" i="38" a="1"/>
  <c r="AK281" i="38" a="1"/>
  <c r="AA354" i="38" a="1"/>
  <c r="AT375" i="38" a="1"/>
  <c r="AH342" i="38" a="1"/>
  <c r="AO374" i="38" a="1"/>
  <c r="AN134" i="38" a="1"/>
  <c r="AW228" i="38" a="1"/>
  <c r="AF332" i="38" a="1"/>
  <c r="AU179" i="38" a="1"/>
  <c r="T375" i="38" a="1"/>
  <c r="AX420" i="38" a="1"/>
  <c r="D314" i="38" a="1"/>
  <c r="N240" i="38" a="1"/>
  <c r="AE362" i="38" a="1"/>
  <c r="BA341" i="38" a="1"/>
  <c r="AM372" i="38" a="1"/>
  <c r="T377" i="38" a="1"/>
  <c r="L415" i="38" a="1"/>
  <c r="Z195" i="38" a="1"/>
  <c r="BA382" i="38" a="1"/>
  <c r="E385" i="38" a="1"/>
  <c r="BA449" i="38" a="1"/>
  <c r="V357" i="38" a="1"/>
  <c r="L391" i="38" a="1"/>
  <c r="AM297" i="38" a="1"/>
  <c r="W255" i="38" a="1"/>
  <c r="I469" i="38" a="1"/>
  <c r="K287" i="38" a="1"/>
  <c r="BB280" i="38" a="1"/>
  <c r="J218" i="38" a="1"/>
  <c r="BA226" i="38" a="1"/>
  <c r="AQ197" i="38" a="1"/>
  <c r="Z264" i="38" a="1"/>
  <c r="V231" i="38" a="1"/>
  <c r="AY290" i="38" a="1"/>
  <c r="J168" i="38" a="1"/>
  <c r="AF408" i="38" a="1"/>
  <c r="F358" i="38" a="1"/>
  <c r="AU325" i="38" a="1"/>
  <c r="G200" i="38" a="1"/>
  <c r="AN296" i="38" a="1"/>
  <c r="M316" i="38" a="1"/>
  <c r="AE178" i="38" a="1"/>
  <c r="Z358" i="38" a="1"/>
  <c r="P342" i="38" a="1"/>
  <c r="AQ403" i="38" a="1"/>
  <c r="U255" i="38" a="1"/>
  <c r="T393" i="38" a="1"/>
  <c r="T304" i="38" a="1"/>
  <c r="AM249" i="38" a="1"/>
  <c r="BA107" i="38" a="1"/>
  <c r="AZ123" i="38" a="1"/>
  <c r="AH207" i="38" a="1"/>
  <c r="Q198" i="38" a="1"/>
  <c r="BB109" i="38" a="1"/>
  <c r="AD257" i="38" a="1"/>
  <c r="D132" i="38" a="1"/>
  <c r="AV159" i="38" a="1"/>
  <c r="P248" i="38" a="1"/>
  <c r="BA342" i="38" a="1"/>
  <c r="AD224" i="38" a="1"/>
  <c r="AK272" i="38" a="1"/>
  <c r="AX258" i="38" a="1"/>
  <c r="AC385" i="38" a="1"/>
  <c r="X176" i="38" a="1"/>
  <c r="AC285" i="38" a="1"/>
  <c r="H314" i="38" a="1"/>
  <c r="X428" i="38" a="1"/>
  <c r="AI383" i="38" a="1"/>
  <c r="AZ264" i="38" a="1"/>
  <c r="W372" i="38" a="1"/>
  <c r="I278" i="38" a="1"/>
  <c r="W180" i="38" a="1"/>
  <c r="AI318" i="38" a="1"/>
  <c r="K319" i="38" a="1"/>
  <c r="T291" i="38" a="1"/>
  <c r="F170" i="38" a="1"/>
  <c r="AK401" i="38" a="1"/>
  <c r="AI253" i="38" a="1"/>
  <c r="V382" i="38" a="1"/>
  <c r="U350" i="38" a="1"/>
  <c r="AK194" i="38" a="1"/>
  <c r="AJ204" i="38" a="1"/>
  <c r="K130" i="38" a="1"/>
  <c r="J446" i="38" a="1"/>
  <c r="AB198" i="38" a="1"/>
  <c r="Z188" i="38" a="1"/>
  <c r="D353" i="38" a="1"/>
  <c r="AG287" i="38" a="1"/>
  <c r="G247" i="38" a="1"/>
  <c r="N377" i="38" a="1"/>
  <c r="AB275" i="38" a="1"/>
  <c r="M194" i="38" a="1"/>
  <c r="K195" i="38" a="1"/>
  <c r="BA184" i="38" a="1"/>
  <c r="AP196" i="38" a="1"/>
  <c r="AC275" i="38" a="1"/>
  <c r="AJ237" i="38" a="1"/>
  <c r="H263" i="38" a="1"/>
  <c r="AL263" i="38" a="1"/>
  <c r="D325" i="38" a="1"/>
  <c r="AY309" i="38" a="1"/>
  <c r="AA85" i="38" a="1"/>
  <c r="BA260" i="38" a="1"/>
  <c r="AE343" i="38" a="1"/>
  <c r="E420" i="38" a="1"/>
  <c r="AR269" i="38" a="1"/>
  <c r="AV409" i="38" a="1"/>
  <c r="O272" i="38" a="1"/>
  <c r="Z153" i="38" a="1"/>
  <c r="AE249" i="38" a="1"/>
  <c r="U197" i="38" a="1"/>
  <c r="AO371" i="38" a="1"/>
  <c r="P179" i="38" a="1"/>
  <c r="AT401" i="38" a="1"/>
  <c r="AB234" i="38" a="1"/>
  <c r="AC440" i="38" a="1"/>
  <c r="U163" i="38" a="1"/>
  <c r="AK245" i="38" a="1"/>
  <c r="BB238" i="38" a="1"/>
  <c r="AH265" i="38" a="1"/>
  <c r="AV165" i="38" a="1"/>
  <c r="T311" i="38" a="1"/>
  <c r="AL413" i="38" a="1"/>
  <c r="Q193" i="38" a="1"/>
  <c r="I271" i="38" a="1"/>
  <c r="AD330" i="38" a="1"/>
  <c r="D369" i="38" a="1"/>
  <c r="O364" i="38" a="1"/>
  <c r="AO382" i="38" a="1"/>
  <c r="S395" i="38" a="1"/>
  <c r="AD455" i="38" a="1"/>
  <c r="E260" i="38" a="1"/>
  <c r="AN379" i="38" a="1"/>
  <c r="AS161" i="38" a="1"/>
  <c r="AJ240" i="38" a="1"/>
  <c r="AD361" i="38" a="1"/>
  <c r="AP287" i="38" a="1"/>
  <c r="N320" i="38" a="1"/>
  <c r="AE294" i="38" a="1"/>
  <c r="AD272" i="38" a="1"/>
  <c r="W174" i="38" a="1"/>
  <c r="AP179" i="38" a="1"/>
  <c r="J465" i="38" a="1"/>
  <c r="AX91" i="38" a="1"/>
  <c r="AF243" i="38" a="1"/>
  <c r="M184" i="38" a="1"/>
  <c r="U250" i="38" a="1"/>
  <c r="AK442" i="38" a="1"/>
  <c r="AC450" i="38" a="1"/>
  <c r="BA250" i="38" a="1"/>
  <c r="AG303" i="38" a="1"/>
  <c r="AC210" i="38" a="1"/>
  <c r="Y232" i="38" a="1"/>
  <c r="AE408" i="38" a="1"/>
  <c r="AN248" i="38" a="1"/>
  <c r="AW259" i="38" a="1"/>
  <c r="U345" i="38" a="1"/>
  <c r="AH283" i="38" a="1"/>
  <c r="T427" i="38" a="1"/>
  <c r="AC469" i="38" a="1"/>
  <c r="AZ177" i="38" a="1"/>
  <c r="AD414" i="38" a="1"/>
  <c r="AB339" i="38" a="1"/>
  <c r="AJ376" i="38" a="1"/>
  <c r="BA175" i="38" a="1"/>
  <c r="O438" i="38" a="1"/>
  <c r="M322" i="38" a="1"/>
  <c r="H379" i="38" a="1"/>
  <c r="AT386" i="38" a="1"/>
  <c r="AT158" i="38" a="1"/>
  <c r="AN363" i="38" a="1"/>
  <c r="X414" i="38" a="1"/>
  <c r="AR428" i="38" a="1"/>
  <c r="P254" i="38" a="1"/>
  <c r="E148" i="38" a="1"/>
  <c r="T436" i="38" a="1"/>
  <c r="Y368" i="38" a="1"/>
  <c r="T349" i="38" a="1"/>
  <c r="AV299" i="38" a="1"/>
  <c r="L399" i="38" a="1"/>
  <c r="AO239" i="38" a="1"/>
  <c r="AQ371" i="38" a="1"/>
  <c r="D86" i="38" a="1"/>
  <c r="Q301" i="38" a="1"/>
  <c r="AV277" i="38" a="1"/>
  <c r="AV427" i="38" a="1"/>
  <c r="AQ305" i="38" a="1"/>
  <c r="AV207" i="38" a="1"/>
  <c r="K399" i="38" a="1"/>
  <c r="L386" i="38" a="1"/>
  <c r="AI346" i="38" a="1"/>
  <c r="L306" i="38" a="1"/>
  <c r="AK274" i="38" a="1"/>
  <c r="AU287" i="38" a="1"/>
  <c r="AJ403" i="38" a="1"/>
  <c r="V268" i="38" a="1"/>
  <c r="AB426" i="38" a="1"/>
  <c r="AX418" i="38" a="1"/>
  <c r="J284" i="38" a="1"/>
  <c r="K401" i="38" a="1"/>
  <c r="H375" i="38" a="1"/>
  <c r="AV346" i="38" a="1"/>
  <c r="S320" i="38" a="1"/>
  <c r="AW329" i="38" a="1"/>
  <c r="S374" i="38" a="1"/>
  <c r="W267" i="38" a="1"/>
  <c r="AZ212" i="38" a="1"/>
  <c r="J435" i="38" a="1"/>
  <c r="AE452" i="38" a="1"/>
  <c r="AD264" i="38" a="1"/>
  <c r="AR116" i="38" a="1"/>
  <c r="AL408" i="38" a="1"/>
  <c r="J431" i="38" a="1"/>
  <c r="N464" i="38" a="1"/>
  <c r="AA352" i="38" a="1"/>
  <c r="AX246" i="38" a="1"/>
  <c r="AG387" i="38" a="1"/>
  <c r="AH272" i="38" a="1"/>
  <c r="L320" i="38" a="1"/>
  <c r="I380" i="38" a="1"/>
  <c r="AD141" i="38" a="1"/>
  <c r="BA433" i="38" a="1"/>
  <c r="AW423" i="38" a="1"/>
  <c r="L275" i="38" a="1"/>
  <c r="F302" i="38" a="1"/>
  <c r="AM314" i="38" a="1"/>
  <c r="AC306" i="38" a="1"/>
  <c r="AB166" i="38" a="1"/>
  <c r="J408" i="38" a="1"/>
  <c r="G134" i="38" a="1"/>
  <c r="O353" i="38" a="1"/>
  <c r="AS386" i="38" a="1"/>
  <c r="AK147" i="38" a="1"/>
  <c r="AZ242" i="38" a="1"/>
  <c r="X389" i="38" a="1"/>
  <c r="AU345" i="38" a="1"/>
  <c r="AE323" i="38" a="1"/>
  <c r="N359" i="38" a="1"/>
  <c r="AL232" i="38" a="1"/>
  <c r="F212" i="38" a="1"/>
  <c r="AQ306" i="38" a="1"/>
  <c r="AG270" i="38" a="1"/>
  <c r="AY317" i="38" a="1"/>
  <c r="AD449" i="38" a="1"/>
  <c r="K389" i="38" a="1"/>
  <c r="AV196" i="38" a="1"/>
  <c r="I444" i="38" a="1"/>
  <c r="P214" i="38" a="1"/>
  <c r="AI323" i="38" a="1"/>
  <c r="K408" i="38" a="1"/>
  <c r="AK394" i="38" a="1"/>
  <c r="X254" i="38" a="1"/>
  <c r="AJ322" i="38" a="1"/>
  <c r="Z366" i="38" a="1"/>
  <c r="Q393" i="38" a="1"/>
  <c r="AE387" i="38" a="1"/>
  <c r="Q183" i="38" a="1"/>
  <c r="S79" i="38" a="1"/>
  <c r="T406" i="38" a="1"/>
  <c r="AF245" i="38" a="1"/>
  <c r="BB430" i="38" a="1"/>
  <c r="AP463" i="38" a="1"/>
  <c r="Y199" i="38" a="1"/>
  <c r="L125" i="38" a="1"/>
  <c r="Q280" i="38" a="1"/>
  <c r="O378" i="38" a="1"/>
  <c r="AV384" i="38" a="1"/>
  <c r="M229" i="38" a="1"/>
  <c r="E137" i="38" a="1"/>
  <c r="AH373" i="38" a="1"/>
  <c r="AU264" i="38" a="1"/>
  <c r="AB396" i="38" a="1"/>
  <c r="AS279" i="38" a="1"/>
  <c r="AJ278" i="38" a="1"/>
  <c r="U209" i="38" a="1"/>
  <c r="AX76" i="38" a="1"/>
  <c r="AO317" i="38" a="1"/>
  <c r="AO234" i="38" a="1"/>
  <c r="G273" i="38" a="1"/>
  <c r="AR237" i="38" a="1"/>
  <c r="AN432" i="38" a="1"/>
  <c r="P114" i="38" a="1"/>
  <c r="AC298" i="38" a="1"/>
  <c r="H372" i="38" a="1"/>
  <c r="AA384" i="38" a="1"/>
  <c r="AE392" i="38" a="1"/>
  <c r="AC332" i="38" a="1"/>
  <c r="O340" i="38" a="1"/>
  <c r="AU320" i="38" a="1"/>
  <c r="AP336" i="38" a="1"/>
  <c r="AR227" i="38" a="1"/>
  <c r="Y370" i="38" a="1"/>
  <c r="Q361" i="38" a="1"/>
  <c r="I427" i="38" a="1"/>
  <c r="AU463" i="38" a="1"/>
  <c r="AB306" i="38" a="1"/>
  <c r="AT192" i="38" a="1"/>
  <c r="H345" i="38" a="1"/>
  <c r="AN436" i="38" a="1"/>
  <c r="AI342" i="38" a="1"/>
  <c r="X444" i="38" a="1"/>
  <c r="D404" i="38" a="1"/>
  <c r="AA298" i="38" a="1"/>
  <c r="AE401" i="38" a="1"/>
  <c r="Y279" i="38" a="1"/>
  <c r="AQ278" i="38" a="1"/>
  <c r="AQ251" i="38" a="1"/>
  <c r="AG313" i="38" a="1"/>
  <c r="P332" i="38" a="1"/>
  <c r="AF207" i="38" a="1"/>
  <c r="P415" i="38" a="1"/>
  <c r="AO340" i="38" a="1"/>
  <c r="H310" i="38" a="1"/>
  <c r="W302" i="38" a="1"/>
  <c r="AK294" i="38" a="1"/>
  <c r="Y345" i="38" a="1"/>
  <c r="U265" i="38" a="1"/>
  <c r="AE431" i="38" a="1"/>
  <c r="AU274" i="38" a="1"/>
  <c r="AX284" i="38" a="1"/>
  <c r="V437" i="38" a="1"/>
  <c r="E195" i="38" a="1"/>
  <c r="V301" i="38" a="1"/>
  <c r="G373" i="38" a="1"/>
  <c r="AE425" i="38" a="1"/>
  <c r="AN397" i="38" a="1"/>
  <c r="AH343" i="38" a="1"/>
  <c r="AF470" i="38" a="1"/>
  <c r="AJ303" i="38" a="1"/>
  <c r="AK332" i="38" a="1"/>
  <c r="AN329" i="38" a="1"/>
  <c r="AU301" i="38" a="1"/>
  <c r="Q300" i="38" a="1"/>
  <c r="AE357" i="38" a="1"/>
  <c r="AV225" i="38" a="1"/>
  <c r="AW199" i="38" a="1"/>
  <c r="K411" i="38" a="1"/>
  <c r="AZ340" i="38" a="1"/>
  <c r="AO247" i="38" a="1"/>
  <c r="M290" i="38" a="1"/>
  <c r="Z271" i="38" a="1"/>
  <c r="Z374" i="38" a="1"/>
  <c r="J293" i="38" a="1"/>
  <c r="Q146" i="38" a="1"/>
  <c r="AN341" i="38" a="1"/>
  <c r="G426" i="38" a="1"/>
  <c r="U472" i="38" a="1"/>
  <c r="D306" i="38" a="1"/>
  <c r="AU450" i="38" a="1"/>
  <c r="AW421" i="38" a="1"/>
  <c r="AN305" i="38" a="1"/>
  <c r="T412" i="38" a="1"/>
  <c r="AF219" i="38" a="1"/>
  <c r="L176" i="38" a="1"/>
  <c r="M380" i="38" a="1"/>
  <c r="AK206" i="38" a="1"/>
  <c r="S337" i="38" a="1"/>
  <c r="AF364" i="38" a="1"/>
  <c r="Y364" i="38" a="1"/>
  <c r="G397" i="38" a="1"/>
  <c r="BA310" i="38" a="1"/>
  <c r="AM313" i="38" a="1"/>
  <c r="V167" i="38" a="1"/>
  <c r="I178" i="38" a="1"/>
  <c r="AY211" i="38" a="1"/>
  <c r="AZ295" i="38" a="1"/>
  <c r="O406" i="38" a="1"/>
  <c r="M112" i="38" a="1"/>
  <c r="AO171" i="38" a="1"/>
  <c r="AI290" i="38" a="1"/>
  <c r="AC104" i="38" a="1"/>
  <c r="N375" i="38" a="1"/>
  <c r="Y438" i="38" a="1"/>
  <c r="I306" i="38" a="1"/>
  <c r="I259" i="38" a="1"/>
  <c r="AA203" i="38" a="1"/>
  <c r="P400" i="38" a="1"/>
  <c r="AU171" i="38" a="1"/>
  <c r="M471" i="38" a="1"/>
  <c r="AC230" i="38" a="1"/>
  <c r="AT290" i="38" a="1"/>
  <c r="W136" i="38" a="1"/>
  <c r="N405" i="38" a="1"/>
  <c r="AR299" i="38" a="1"/>
  <c r="U234" i="38" a="1"/>
  <c r="AE378" i="38" a="1"/>
  <c r="AB291" i="38" a="1"/>
  <c r="X412" i="38" a="1"/>
  <c r="Z177" i="38" a="1"/>
  <c r="X349" i="38" a="1"/>
  <c r="AX340" i="38" a="1"/>
  <c r="N324" i="38" a="1"/>
  <c r="I425" i="38" a="1"/>
  <c r="L153" i="38" a="1"/>
  <c r="AM307" i="38" a="1"/>
  <c r="BA154" i="38" a="1"/>
  <c r="K148" i="38" a="1"/>
  <c r="M335" i="38" a="1"/>
  <c r="U363" i="38" a="1"/>
  <c r="AH281" i="38" a="1"/>
  <c r="Q376" i="38" a="1"/>
  <c r="AW342" i="38" a="1"/>
  <c r="N408" i="38" a="1"/>
  <c r="V248" i="38" a="1"/>
  <c r="AD408" i="38" a="1"/>
  <c r="AJ309" i="38" a="1"/>
  <c r="Z394" i="38" a="1"/>
  <c r="AP284" i="38" a="1"/>
  <c r="BA264" i="38" a="1"/>
  <c r="Z386" i="38" a="1"/>
  <c r="X291" i="38" a="1"/>
  <c r="Y419" i="38" a="1"/>
  <c r="AK355" i="38" a="1"/>
  <c r="AN443" i="38" a="1"/>
  <c r="AQ299" i="38" a="1"/>
  <c r="F187" i="38" a="1"/>
  <c r="T389" i="38" a="1"/>
  <c r="N364" i="38" a="1"/>
  <c r="AV417" i="38" a="1"/>
  <c r="P204" i="38" a="1"/>
  <c r="AT102" i="38" a="1"/>
  <c r="AR456" i="38" a="1"/>
  <c r="AA445" i="38" a="1"/>
  <c r="BB105" i="38" a="1"/>
  <c r="AC326" i="38" a="1"/>
  <c r="AY336" i="38" a="1"/>
  <c r="AD468" i="38" a="1"/>
  <c r="AU404" i="38" a="1"/>
  <c r="AJ306" i="38" a="1"/>
  <c r="AP376" i="38" a="1"/>
  <c r="D374" i="38" a="1"/>
  <c r="O180" i="38" a="1"/>
  <c r="K388" i="38" a="1"/>
  <c r="AU237" i="38" a="1"/>
  <c r="AV260" i="38" a="1"/>
  <c r="AK290" i="38" a="1"/>
  <c r="BA411" i="38" a="1"/>
  <c r="BA373" i="38" a="1"/>
  <c r="AC379" i="38" a="1"/>
  <c r="J339" i="38" a="1"/>
  <c r="G258" i="38" a="1"/>
  <c r="BB277" i="38" a="1"/>
  <c r="AI422" i="38" a="1"/>
  <c r="AG405" i="38" a="1"/>
  <c r="AH151" i="38" a="1"/>
  <c r="AO428" i="38" a="1"/>
  <c r="X452" i="38" a="1"/>
  <c r="AL471" i="38" a="1"/>
  <c r="AI259" i="38" a="1"/>
  <c r="Y456" i="38" a="1"/>
  <c r="AW331" i="38" a="1"/>
  <c r="AR186" i="38" a="1"/>
  <c r="BB223" i="38" a="1"/>
  <c r="F391" i="38" a="1"/>
  <c r="AB404" i="38" a="1"/>
  <c r="AY372" i="38" a="1"/>
  <c r="AY420" i="38" a="1"/>
  <c r="AO457" i="38" a="1"/>
  <c r="AQ273" i="38" a="1"/>
  <c r="L436" i="38" a="1"/>
  <c r="O321" i="38" a="1"/>
  <c r="H126" i="38" a="1"/>
  <c r="F368" i="38" a="1"/>
  <c r="U369" i="38" a="1"/>
  <c r="Z465" i="38" a="1"/>
  <c r="H462" i="38" a="1"/>
  <c r="K298" i="38" a="1"/>
  <c r="AZ398" i="38" a="1"/>
  <c r="P424" i="38" a="1"/>
  <c r="D234" i="38" a="1"/>
  <c r="AX283" i="38" a="1"/>
  <c r="AI352" i="38" a="1"/>
  <c r="AO298" i="38" a="1"/>
  <c r="W291" i="38" a="1"/>
  <c r="AT200" i="38" a="1"/>
  <c r="AI263" i="38" a="1"/>
  <c r="AG454" i="38" a="1"/>
  <c r="AN270" i="38" a="1"/>
  <c r="Y170" i="38" a="1"/>
  <c r="E290" i="38" a="1"/>
  <c r="AP268" i="38" a="1"/>
  <c r="AQ100" i="38" a="1"/>
  <c r="AL242" i="38" a="1"/>
  <c r="AV469" i="38" a="1"/>
  <c r="AQ440" i="38" a="1"/>
  <c r="AL258" i="38" a="1"/>
  <c r="AM395" i="38" a="1"/>
  <c r="F275" i="38" a="1"/>
  <c r="N275" i="38" a="1"/>
  <c r="AH337" i="38" a="1"/>
  <c r="AP192" i="38" a="1"/>
  <c r="W242" i="38" a="1"/>
  <c r="AE253" i="38" a="1"/>
  <c r="AE282" i="38" a="1"/>
  <c r="Y258" i="38" a="1"/>
  <c r="AG463" i="38" a="1"/>
  <c r="E295" i="38" a="1"/>
  <c r="Y218" i="38" a="1"/>
  <c r="L365" i="38" a="1"/>
  <c r="AE417" i="38" a="1"/>
  <c r="K160" i="38" a="1"/>
  <c r="AC344" i="38" a="1"/>
  <c r="O212" i="38" a="1"/>
  <c r="BA360" i="38" a="1"/>
  <c r="AH455" i="38" a="1"/>
  <c r="AN317" i="38" a="1"/>
  <c r="AF154" i="38" a="1"/>
  <c r="AP161" i="38" a="1"/>
  <c r="AS217" i="38" a="1"/>
  <c r="M278" i="38" a="1"/>
  <c r="AJ265" i="38" a="1"/>
  <c r="AP426" i="38" a="1"/>
  <c r="S213" i="38" a="1"/>
  <c r="AM310" i="38" a="1"/>
  <c r="Y256" i="38" a="1"/>
  <c r="Y433" i="38" a="1"/>
  <c r="AV342" i="38" a="1"/>
  <c r="AZ281" i="38" a="1"/>
  <c r="AU407" i="38" a="1"/>
  <c r="AH347" i="38" a="1"/>
  <c r="I303" i="38" a="1"/>
  <c r="AJ379" i="38" a="1"/>
  <c r="AB428" i="38" a="1"/>
  <c r="AB315" i="38" a="1"/>
  <c r="I353" i="38" a="1"/>
  <c r="AO362" i="38" a="1"/>
  <c r="Q242" i="38" a="1"/>
  <c r="AF253" i="38" a="1"/>
  <c r="E347" i="38" a="1"/>
  <c r="AM426" i="38" a="1"/>
  <c r="AG431" i="38" a="1"/>
  <c r="AA311" i="38" a="1"/>
  <c r="AN348" i="38" a="1"/>
  <c r="AZ440" i="38" a="1"/>
  <c r="AY177" i="38" a="1"/>
  <c r="N453" i="38" a="1"/>
  <c r="Q350" i="38" a="1"/>
  <c r="AT152" i="38" a="1"/>
  <c r="AX182" i="38" a="1"/>
  <c r="AO440" i="38" a="1"/>
  <c r="AI443" i="38" a="1"/>
  <c r="AQ399" i="38" a="1"/>
  <c r="AR333" i="38" a="1"/>
  <c r="G315" i="38" a="1"/>
  <c r="I336" i="38" a="1"/>
  <c r="AY413" i="38" a="1"/>
  <c r="V344" i="38" a="1"/>
  <c r="G317" i="38" a="1"/>
  <c r="AR458" i="38" a="1"/>
  <c r="Y255" i="38" a="1"/>
  <c r="E246" i="38" a="1"/>
  <c r="AV400" i="38" a="1"/>
  <c r="Q304" i="38" a="1"/>
  <c r="AB246" i="38" a="1"/>
  <c r="AE281" i="38" a="1"/>
  <c r="Z340" i="38" a="1"/>
  <c r="U307" i="38" a="1"/>
  <c r="E417" i="38" a="1"/>
  <c r="G372" i="38" a="1"/>
  <c r="AS408" i="38" a="1"/>
  <c r="AS426" i="38" a="1"/>
  <c r="I451" i="38" a="1"/>
  <c r="S84" i="38" a="1"/>
  <c r="AU327" i="38" a="1"/>
  <c r="AJ458" i="38" a="1"/>
  <c r="Y274" i="38" a="1"/>
  <c r="AZ174" i="38" a="1"/>
  <c r="G409" i="38" a="1"/>
  <c r="BA347" i="38" a="1"/>
  <c r="AA317" i="38" a="1"/>
  <c r="BB365" i="38" a="1"/>
  <c r="Y223" i="38" a="1"/>
  <c r="I264" i="38" a="1"/>
  <c r="AA288" i="38" a="1"/>
  <c r="AG472" i="38" a="1"/>
  <c r="AI435" i="38" a="1"/>
  <c r="D461" i="38" a="1"/>
  <c r="AM199" i="38" a="1"/>
  <c r="AM344" i="38" a="1"/>
  <c r="AC286" i="38" a="1"/>
  <c r="T365" i="38" a="1"/>
  <c r="O192" i="38" a="1"/>
  <c r="T413" i="38" a="1"/>
  <c r="O366" i="38" a="1"/>
  <c r="W311" i="38" a="1"/>
  <c r="AJ362" i="38" a="1"/>
  <c r="Q455" i="38" a="1"/>
  <c r="AQ263" i="38" a="1"/>
  <c r="K188" i="38" a="1"/>
  <c r="S464" i="38" a="1"/>
  <c r="AM402" i="38" a="1"/>
  <c r="O434" i="38" a="1"/>
  <c r="AZ390" i="38" a="1"/>
  <c r="AH440" i="38" a="1"/>
  <c r="V351" i="38" a="1"/>
  <c r="AT469" i="38" a="1"/>
  <c r="AH351" i="38" a="1"/>
  <c r="AY464" i="38" a="1"/>
  <c r="D144" i="38" a="1"/>
  <c r="V278" i="38" a="1"/>
  <c r="AE373" i="38" a="1"/>
  <c r="N420" i="38" a="1"/>
  <c r="S226" i="38" a="1"/>
  <c r="AH264" i="38" a="1"/>
  <c r="X367" i="38" a="1"/>
  <c r="N431" i="38" a="1"/>
  <c r="AQ436" i="38" a="1"/>
  <c r="AJ315" i="38" a="1"/>
  <c r="AC369" i="38" a="1"/>
  <c r="J367" i="38" a="1"/>
  <c r="AN458" i="38" a="1"/>
  <c r="AW225" i="38" a="1"/>
  <c r="I382" i="38" a="1"/>
  <c r="AC386" i="38" a="1"/>
  <c r="L310" i="38" a="1"/>
  <c r="AF339" i="38" a="1"/>
  <c r="AK261" i="38" a="1"/>
  <c r="AL329" i="38" a="1"/>
  <c r="AZ371" i="38" a="1"/>
  <c r="X305" i="38" a="1"/>
  <c r="AD415" i="38" a="1"/>
  <c r="O245" i="38" a="1"/>
  <c r="X199" i="38" a="1"/>
  <c r="I224" i="38" a="1"/>
  <c r="D398" i="38" a="1"/>
  <c r="AA84" i="38" a="1"/>
  <c r="AA394" i="38" a="1"/>
  <c r="Z415" i="38" a="1"/>
  <c r="AY311" i="38" a="1"/>
  <c r="U397" i="38" a="1"/>
  <c r="G338" i="38" a="1"/>
  <c r="S303" i="38" a="1"/>
  <c r="X440" i="38" a="1"/>
  <c r="I219" i="38" a="1"/>
  <c r="T303" i="38" a="1"/>
  <c r="M205" i="38" a="1"/>
  <c r="X441" i="38" a="1"/>
  <c r="AM339" i="38" a="1"/>
  <c r="Z372" i="38" a="1"/>
  <c r="AN391" i="38" a="1"/>
  <c r="P449" i="38" a="1"/>
  <c r="T205" i="38" a="1"/>
  <c r="AI361" i="38" a="1"/>
  <c r="AQ271" i="38" a="1"/>
  <c r="AO297" i="38" a="1"/>
  <c r="M423" i="38" a="1"/>
  <c r="AV119" i="38" a="1"/>
  <c r="AU380" i="38" a="1"/>
  <c r="AZ166" i="38" a="1"/>
  <c r="Z416" i="38" a="1"/>
  <c r="AG209" i="38" a="1"/>
  <c r="AQ126" i="38" a="1"/>
  <c r="H141" i="38" a="1"/>
  <c r="AN386" i="38" a="1"/>
  <c r="N446" i="38" a="1"/>
  <c r="U392" i="38" a="1"/>
  <c r="Z296" i="38" a="1"/>
  <c r="AB305" i="38" a="1"/>
  <c r="AF451" i="38" a="1"/>
  <c r="AU194" i="38" a="1"/>
  <c r="K447" i="38" a="1"/>
  <c r="AP334" i="38" a="1"/>
  <c r="AR288" i="38" a="1"/>
  <c r="AL350" i="38" a="1"/>
  <c r="AD339" i="38" a="1"/>
  <c r="T339" i="38" a="1"/>
  <c r="AI243" i="38" a="1"/>
  <c r="AZ268" i="38" a="1"/>
  <c r="N261" i="38" a="1"/>
  <c r="G219" i="38" a="1"/>
  <c r="AO357" i="38" a="1"/>
  <c r="L342" i="38" a="1"/>
  <c r="E220" i="38" a="1"/>
  <c r="E178" i="38" a="1"/>
  <c r="AX289" i="38" a="1"/>
  <c r="N274" i="38" a="1"/>
  <c r="AD322" i="38" a="1"/>
  <c r="AI398" i="38" a="1"/>
  <c r="AF232" i="38" a="1"/>
  <c r="AU435" i="38" a="1"/>
  <c r="J280" i="38" a="1"/>
  <c r="Q204" i="38" a="1"/>
  <c r="V408" i="38" a="1"/>
  <c r="W385" i="38" a="1"/>
  <c r="J440" i="38" a="1"/>
  <c r="M350" i="38" a="1"/>
  <c r="AA274" i="38" a="1"/>
  <c r="AH258" i="38" a="1"/>
  <c r="Q371" i="38" a="1"/>
  <c r="AP448" i="38" a="1"/>
  <c r="J116" i="38" a="1"/>
  <c r="AB332" i="38" a="1"/>
  <c r="AH371" i="38" a="1"/>
  <c r="AR380" i="38" a="1"/>
  <c r="AX465" i="38" a="1"/>
  <c r="AW363" i="38" a="1"/>
  <c r="Z402" i="38" a="1"/>
  <c r="AF236" i="38" a="1"/>
  <c r="W448" i="38" a="1"/>
  <c r="G308" i="38" a="1"/>
  <c r="J347" i="38" a="1"/>
  <c r="AH169" i="38" a="1"/>
  <c r="BA443" i="38" a="1"/>
  <c r="AV401" i="38" a="1"/>
  <c r="AW455" i="38" a="1"/>
  <c r="M420" i="38" a="1"/>
  <c r="AW397" i="38" a="1"/>
  <c r="AX431" i="38" a="1"/>
  <c r="AG285" i="38" a="1"/>
  <c r="AE276" i="38" a="1"/>
  <c r="AO314" i="38" a="1"/>
  <c r="S163" i="38" a="1"/>
  <c r="J398" i="38" a="1"/>
  <c r="AT472" i="38" a="1"/>
  <c r="AE286" i="38" a="1"/>
  <c r="BA278" i="38" a="1"/>
  <c r="AW320" i="38" a="1"/>
  <c r="AA293" i="38" a="1"/>
  <c r="U235" i="38" a="1"/>
  <c r="AO403" i="38" a="1"/>
  <c r="G354" i="38" a="1"/>
  <c r="AI340" i="38" a="1"/>
  <c r="Q439" i="38" a="1"/>
  <c r="AI142" i="38" a="1"/>
  <c r="N317" i="38" a="1"/>
  <c r="AI454" i="38" a="1"/>
  <c r="AP238" i="38" a="1"/>
  <c r="AP456" i="38" a="1"/>
  <c r="AL388" i="38" a="1"/>
  <c r="BB409" i="38" a="1"/>
  <c r="O459" i="38" a="1"/>
  <c r="AI393" i="38" a="1"/>
  <c r="AJ461" i="38" a="1"/>
  <c r="E352" i="38" a="1"/>
  <c r="F415" i="38" a="1"/>
  <c r="G274" i="38" a="1"/>
  <c r="AQ209" i="38" a="1"/>
  <c r="S87" i="38" a="1"/>
  <c r="N423" i="38" a="1"/>
  <c r="K289" i="38" a="1"/>
  <c r="AT444" i="38" a="1"/>
  <c r="AT395" i="38" a="1"/>
  <c r="AT465" i="38" a="1"/>
  <c r="Z292" i="38" a="1"/>
  <c r="AS319" i="38" a="1"/>
  <c r="AJ334" i="38" a="1"/>
  <c r="N429" i="38" a="1"/>
  <c r="Y325" i="38" a="1"/>
  <c r="BA308" i="38" a="1"/>
  <c r="AT421" i="38" a="1"/>
  <c r="P222" i="38" a="1"/>
  <c r="V391" i="38" a="1"/>
  <c r="S225" i="38" a="1"/>
  <c r="AF436" i="38" a="1"/>
  <c r="G433" i="38" a="1"/>
  <c r="S433" i="38" a="1"/>
  <c r="S330" i="38" a="1"/>
  <c r="S184" i="38" a="1"/>
  <c r="BA431" i="38" a="1"/>
  <c r="X403" i="38" a="1"/>
  <c r="AD258" i="38" a="1"/>
  <c r="J461" i="38" a="1"/>
  <c r="Q260" i="38" a="1"/>
  <c r="AN403" i="38" a="1"/>
  <c r="K138" i="38" a="1"/>
  <c r="AE315" i="38" a="1"/>
  <c r="S168" i="38" a="1"/>
  <c r="Y239" i="38" a="1"/>
  <c r="J371" i="38" a="1"/>
  <c r="BB207" i="38" a="1"/>
  <c r="AA357" i="38" a="1"/>
  <c r="Y253" i="38" a="1"/>
  <c r="AR409" i="38" a="1"/>
  <c r="AD288" i="38" a="1"/>
  <c r="Z323" i="38" a="1"/>
  <c r="U200" i="38" a="1"/>
  <c r="AO415" i="38" a="1"/>
  <c r="T419" i="38" a="1"/>
  <c r="S444" i="38" a="1"/>
  <c r="W369" i="38" a="1"/>
  <c r="S207" i="38" a="1"/>
  <c r="Y435" i="38" a="1"/>
  <c r="AG153" i="38" a="1"/>
  <c r="N286" i="38" a="1"/>
  <c r="Y367" i="38" a="1"/>
  <c r="AX333" i="38" a="1"/>
  <c r="F248" i="38" a="1"/>
  <c r="AI241" i="38" a="1"/>
  <c r="T258" i="38" a="1"/>
  <c r="D444" i="38" a="1"/>
  <c r="AA346" i="38" a="1"/>
  <c r="AC363" i="38" a="1"/>
  <c r="AP367" i="38" a="1"/>
  <c r="AT310" i="38" a="1"/>
  <c r="AB178" i="38" a="1"/>
  <c r="AX322" i="38" a="1"/>
  <c r="AI417" i="38" a="1"/>
  <c r="AU315" i="38" a="1"/>
  <c r="AF271" i="38" a="1"/>
  <c r="AD166" i="38" a="1"/>
  <c r="F349" i="38" a="1"/>
  <c r="AA471" i="38" a="1"/>
  <c r="AH367" i="38" a="1"/>
  <c r="E303" i="38" a="1"/>
  <c r="AH424" i="38" a="1"/>
  <c r="K426" i="38" a="1"/>
  <c r="G139" i="38" a="1"/>
  <c r="AY351" i="38" a="1"/>
  <c r="K335" i="38" a="1"/>
  <c r="O305" i="38" a="1"/>
  <c r="U292" i="38" a="1"/>
  <c r="N203" i="38" a="1"/>
  <c r="AL451" i="38" a="1"/>
  <c r="L270" i="38" a="1"/>
  <c r="AV307" i="38" a="1"/>
  <c r="F293" i="38" a="1"/>
  <c r="H391" i="38" a="1"/>
  <c r="AX363" i="38" a="1"/>
  <c r="AO434" i="38" a="1"/>
  <c r="K421" i="38" a="1"/>
  <c r="F379" i="38" a="1"/>
  <c r="AD242" i="38" a="1"/>
  <c r="BB87" i="38" a="1"/>
  <c r="AP166" i="38" a="1"/>
  <c r="J250" i="38" a="1"/>
  <c r="AP211" i="38" a="1"/>
  <c r="AV363" i="38" a="1"/>
  <c r="Z456" i="38" a="1"/>
  <c r="AY403" i="38" a="1"/>
  <c r="H403" i="38" a="1"/>
  <c r="AQ255" i="38" a="1"/>
  <c r="U368" i="38" a="1"/>
  <c r="BB248" i="38" a="1"/>
  <c r="V363" i="38" a="1"/>
  <c r="AH273" i="38" a="1"/>
  <c r="D295" i="38" a="1"/>
  <c r="AO334" i="38" a="1"/>
  <c r="AR469" i="38" a="1"/>
  <c r="AQ423" i="38" a="1"/>
  <c r="AS313" i="38" a="1"/>
  <c r="H344" i="38" a="1"/>
  <c r="AN392" i="38" a="1"/>
  <c r="AQ139" i="38" a="1"/>
  <c r="T398" i="38" a="1"/>
  <c r="AD206" i="38" a="1"/>
  <c r="AS252" i="38" a="1"/>
  <c r="AF261" i="38" a="1"/>
  <c r="T259" i="38" a="1"/>
  <c r="L326" i="38" a="1"/>
  <c r="AV397" i="38" a="1"/>
  <c r="U461" i="38" a="1"/>
  <c r="AH381" i="38" a="1"/>
  <c r="M139" i="38" a="1"/>
  <c r="V325" i="38" a="1"/>
  <c r="AU286" i="38" a="1"/>
  <c r="N442" i="38" a="1"/>
  <c r="AA196" i="38" a="1"/>
  <c r="AP381" i="38" a="1"/>
  <c r="AZ299" i="38" a="1"/>
  <c r="AD380" i="38" a="1"/>
  <c r="D448" i="38" a="1"/>
  <c r="M431" i="38" a="1"/>
  <c r="AP250" i="38" a="1"/>
  <c r="X379" i="38" a="1"/>
  <c r="AH465" i="38" a="1"/>
  <c r="X438" i="38" a="1"/>
  <c r="AF303" i="38" a="1"/>
  <c r="J301" i="38" a="1"/>
  <c r="AP466" i="38" a="1"/>
  <c r="AZ365" i="38" a="1"/>
  <c r="L403" i="38" a="1"/>
  <c r="AI315" i="38" a="1"/>
  <c r="AF363" i="38" a="1"/>
  <c r="AL294" i="38" a="1"/>
  <c r="AU389" i="38" a="1"/>
  <c r="E387" i="38" a="1"/>
  <c r="AG173" i="38" a="1"/>
  <c r="AK297" i="38" a="1"/>
  <c r="Y249" i="38" a="1"/>
  <c r="BB242" i="38" a="1"/>
  <c r="N267" i="38" a="1"/>
  <c r="AE465" i="38" a="1"/>
  <c r="J192" i="38" a="1"/>
  <c r="H272" i="38" a="1"/>
  <c r="X202" i="38" a="1"/>
  <c r="AB290" i="38" a="1"/>
  <c r="AF180" i="38" a="1"/>
  <c r="AS464" i="38" a="1"/>
  <c r="I389" i="38" a="1"/>
  <c r="AO378" i="38" a="1"/>
  <c r="S286" i="38" a="1"/>
  <c r="L321" i="38" a="1"/>
  <c r="AP254" i="38" a="1"/>
  <c r="AF101" i="38" a="1"/>
  <c r="E218" i="38" a="1"/>
  <c r="O270" i="38" a="1"/>
  <c r="AH452" i="38" a="1"/>
  <c r="AH352" i="38" a="1"/>
  <c r="BB357" i="38" a="1"/>
  <c r="AM352" i="38" a="1"/>
  <c r="U353" i="38" a="1"/>
  <c r="Q449" i="38" a="1"/>
  <c r="L350" i="38" a="1"/>
  <c r="W333" i="38" a="1"/>
  <c r="X399" i="38" a="1"/>
  <c r="AX227" i="38" a="1"/>
  <c r="K185" i="38" a="1"/>
  <c r="M419" i="38" a="1"/>
  <c r="BA210" i="38" a="1"/>
  <c r="T221" i="38" a="1"/>
  <c r="Y455" i="38" a="1"/>
  <c r="K449" i="38" a="1"/>
  <c r="P391" i="38" a="1"/>
  <c r="U375" i="38" a="1"/>
  <c r="L397" i="38" a="1"/>
  <c r="AH399" i="38" a="1"/>
  <c r="E405" i="38" a="1"/>
  <c r="AF419" i="38" a="1"/>
  <c r="AH286" i="38" a="1"/>
  <c r="U231" i="38" a="1"/>
  <c r="AM416" i="38" a="1"/>
  <c r="L240" i="38" a="1"/>
  <c r="D309" i="38" a="1"/>
  <c r="AW298" i="38" a="1"/>
  <c r="V191" i="38" a="1"/>
  <c r="D216" i="38" a="1"/>
  <c r="J452" i="38" a="1"/>
  <c r="Q430" i="38" a="1"/>
  <c r="O368" i="38" a="1"/>
  <c r="AQ391" i="38" a="1"/>
  <c r="AB314" i="38" a="1"/>
  <c r="AB439" i="38" a="1"/>
  <c r="V432" i="38" a="1"/>
  <c r="AM198" i="38" a="1"/>
  <c r="M405" i="38" a="1"/>
  <c r="J237" i="38" a="1"/>
  <c r="AW417" i="38" a="1"/>
  <c r="AH414" i="38" a="1"/>
  <c r="AD246" i="38" a="1"/>
  <c r="X431" i="38" a="1"/>
  <c r="AA284" i="38" a="1"/>
  <c r="AD298" i="38" a="1"/>
  <c r="J282" i="38" a="1"/>
  <c r="H244" i="38" a="1"/>
  <c r="D289" i="38" a="1"/>
  <c r="U134" i="38" a="1"/>
  <c r="AP216" i="38" a="1"/>
  <c r="AV293" i="38" a="1"/>
  <c r="AY368" i="38" a="1"/>
  <c r="L448" i="38" a="1"/>
  <c r="P366" i="38" a="1"/>
  <c r="N185" i="38" a="1"/>
  <c r="Z449" i="38" a="1"/>
  <c r="Z338" i="38" a="1"/>
  <c r="AQ200" i="38" a="1"/>
  <c r="AJ381" i="38" a="1"/>
  <c r="AC351" i="38" a="1"/>
  <c r="E280" i="38" a="1"/>
  <c r="AE344" i="38" a="1"/>
  <c r="D337" i="38" a="1"/>
  <c r="K400" i="38" a="1"/>
  <c r="F460" i="38" a="1"/>
  <c r="AV412" i="38" a="1"/>
  <c r="AY195" i="38" a="1"/>
  <c r="AS357" i="38" a="1"/>
  <c r="AG375" i="38" a="1"/>
  <c r="K342" i="38" a="1"/>
  <c r="AH290" i="38" a="1"/>
  <c r="T319" i="38" a="1"/>
  <c r="Q341" i="38" a="1"/>
  <c r="J388" i="38" a="1"/>
  <c r="AX316" i="38" a="1"/>
  <c r="H321" i="38" a="1"/>
  <c r="F203" i="38" a="1"/>
  <c r="AG369" i="38" a="1"/>
  <c r="P238" i="38" a="1"/>
  <c r="K392" i="38" a="1"/>
  <c r="AX351" i="38" a="1"/>
  <c r="D394" i="38" a="1"/>
  <c r="AD424" i="38" a="1"/>
  <c r="AE440" i="38" a="1"/>
  <c r="V395" i="38" a="1"/>
  <c r="AQ390" i="38" a="1"/>
  <c r="L287" i="38" a="1"/>
  <c r="BB350" i="38" a="1"/>
  <c r="AA396" i="38" a="1"/>
  <c r="AG179" i="38" a="1"/>
  <c r="I453" i="38" a="1"/>
  <c r="W453" i="38" a="1"/>
  <c r="W357" i="38" a="1"/>
  <c r="L453" i="38" a="1"/>
  <c r="AQ333" i="38" a="1"/>
  <c r="AG459" i="38" a="1"/>
  <c r="W321" i="38" a="1"/>
  <c r="M379" i="38" a="1"/>
  <c r="H273" i="38" a="1"/>
  <c r="T360" i="38" a="1"/>
  <c r="P425" i="38" a="1"/>
  <c r="AD173" i="38" a="1"/>
  <c r="AM423" i="38" a="1"/>
  <c r="AH299" i="38" a="1"/>
  <c r="BA352" i="38" a="1"/>
  <c r="AG442" i="38" a="1"/>
  <c r="AT330" i="38" a="1"/>
  <c r="X197" i="38" a="1"/>
  <c r="AK419" i="38" a="1"/>
  <c r="AS322" i="38" a="1"/>
  <c r="AZ217" i="38" a="1"/>
  <c r="BB264" i="38" a="1"/>
  <c r="AG449" i="38" a="1"/>
  <c r="AQ172" i="38" a="1"/>
  <c r="Q427" i="38" a="1"/>
  <c r="BB462" i="38" a="1"/>
  <c r="M334" i="38" a="1"/>
  <c r="P416" i="38" a="1"/>
  <c r="AG177" i="38" a="1"/>
  <c r="AN322" i="38" a="1"/>
  <c r="AN258" i="38" a="1"/>
  <c r="Q230" i="38" a="1"/>
  <c r="AU468" i="38" a="1"/>
  <c r="K332" i="38" a="1"/>
  <c r="AU292" i="38" a="1"/>
  <c r="K283" i="38" a="1"/>
  <c r="AA451" i="38" a="1"/>
  <c r="I320" i="38" a="1"/>
  <c r="O420" i="38" a="1"/>
  <c r="V436" i="38" a="1"/>
  <c r="AP435" i="38" a="1"/>
  <c r="I343" i="38" a="1"/>
  <c r="AJ471" i="38" a="1"/>
  <c r="AH444" i="38" a="1"/>
  <c r="G324" i="38" a="1"/>
  <c r="AV415" i="38" a="1"/>
  <c r="AW447" i="38" a="1"/>
  <c r="J269" i="38" a="1"/>
  <c r="AG316" i="38" a="1"/>
  <c r="AR250" i="38" a="1"/>
  <c r="AR174" i="38" a="1"/>
  <c r="V271" i="38" a="1"/>
  <c r="AF362" i="38" a="1"/>
  <c r="AH305" i="38" a="1"/>
  <c r="AS362" i="38" a="1"/>
  <c r="AG245" i="38" a="1"/>
  <c r="AO249" i="38" a="1"/>
  <c r="L213" i="38" a="1"/>
  <c r="AH392" i="38" a="1"/>
  <c r="AG427" i="38" a="1"/>
  <c r="S456" i="38" a="1"/>
  <c r="P418" i="38" a="1"/>
  <c r="AT268" i="38" a="1"/>
  <c r="AU427" i="38" a="1"/>
  <c r="AX366" i="38" a="1"/>
  <c r="L464" i="38" a="1"/>
  <c r="BB389" i="38" a="1"/>
  <c r="AT259" i="38" a="1"/>
  <c r="E351" i="38" a="1"/>
  <c r="T314" i="38" a="1"/>
  <c r="Y424" i="38" a="1"/>
  <c r="N384" i="38" a="1"/>
  <c r="AY199" i="38" a="1"/>
  <c r="K367" i="38" a="1"/>
  <c r="L253" i="38" a="1"/>
  <c r="H280" i="38" a="1"/>
  <c r="AK356" i="38" a="1"/>
  <c r="AD329" i="38" a="1"/>
  <c r="M384" i="38" a="1"/>
  <c r="AI275" i="38" a="1"/>
  <c r="V361" i="38" a="1"/>
  <c r="P319" i="38" a="1"/>
  <c r="L268" i="38" a="1"/>
  <c r="AO444" i="38" a="1"/>
  <c r="BA458" i="38" a="1"/>
  <c r="AI311" i="38" a="1"/>
  <c r="AN313" i="38" a="1"/>
  <c r="AV233" i="38" a="1"/>
  <c r="AH454" i="38" a="1"/>
  <c r="S98" i="38" a="1"/>
  <c r="AL185" i="38" a="1"/>
  <c r="AM359" i="38" a="1"/>
  <c r="S384" i="38" a="1"/>
  <c r="AZ393" i="38" a="1"/>
  <c r="Q356" i="38" a="1"/>
  <c r="AB270" i="38" a="1"/>
  <c r="I258" i="38" a="1"/>
  <c r="X465" i="38" a="1"/>
  <c r="AR368" i="38" a="1"/>
  <c r="E338" i="38" a="1"/>
  <c r="AX411" i="38" a="1"/>
  <c r="AE370" i="38" a="1"/>
  <c r="AG317" i="38" a="1"/>
  <c r="AH365" i="38" a="1"/>
  <c r="S118" i="38" a="1"/>
  <c r="F395" i="38" a="1"/>
  <c r="AO220" i="38" a="1"/>
  <c r="AO255" i="38" a="1"/>
  <c r="Q276" i="38" a="1"/>
  <c r="AW367" i="38" a="1"/>
  <c r="BA418" i="38" a="1"/>
  <c r="AV336" i="38" a="1"/>
  <c r="AB400" i="38" a="1"/>
  <c r="AV368" i="38" a="1"/>
  <c r="AN404" i="38" a="1"/>
  <c r="P427" i="38" a="1"/>
  <c r="L419" i="38" a="1"/>
  <c r="I321" i="38" a="1"/>
  <c r="AI276" i="38" a="1"/>
  <c r="AU375" i="38" a="1"/>
  <c r="L289" i="38" a="1"/>
  <c r="AI462" i="38" a="1"/>
  <c r="AN389" i="38" a="1"/>
  <c r="AH462" i="38" a="1"/>
  <c r="AU285" i="38" a="1"/>
  <c r="AA419" i="38" a="1"/>
  <c r="E284" i="38" a="1"/>
  <c r="AW418" i="38" a="1"/>
  <c r="G446" i="38" a="1"/>
  <c r="BB229" i="38" a="1"/>
  <c r="AZ178" i="38" a="1"/>
  <c r="Y332" i="38" a="1"/>
  <c r="M438" i="38" a="1"/>
  <c r="AS413" i="38" a="1"/>
  <c r="L260" i="38" a="1"/>
  <c r="F449" i="38" a="1"/>
  <c r="AF444" i="38" a="1"/>
  <c r="V421" i="38" a="1"/>
  <c r="L252" i="38" a="1"/>
  <c r="BA395" i="38" a="1"/>
  <c r="AS74" i="38" a="1"/>
  <c r="AB405" i="38" a="1"/>
  <c r="T330" i="38" a="1"/>
  <c r="AM346" i="38" a="1"/>
  <c r="BA255" i="38" a="1"/>
  <c r="G405" i="38" a="1"/>
  <c r="M309" i="38" a="1"/>
  <c r="Y376" i="38" a="1"/>
  <c r="Z420" i="38" a="1"/>
  <c r="AM393" i="38" a="1"/>
  <c r="AC423" i="38" a="1"/>
  <c r="AB455" i="38" a="1"/>
  <c r="AR296" i="38" a="1"/>
  <c r="F382" i="38" a="1"/>
  <c r="I358" i="38" a="1"/>
  <c r="AV311" i="38" a="1"/>
  <c r="AI309" i="38" a="1"/>
  <c r="Z379" i="38" a="1"/>
  <c r="AV188" i="38" a="1"/>
  <c r="AQ269" i="38" a="1"/>
  <c r="W352" i="38" a="1"/>
  <c r="I435" i="38" a="1"/>
  <c r="AJ394" i="38" a="1"/>
  <c r="J434" i="38" a="1"/>
  <c r="AD332" i="38" a="1"/>
  <c r="K315" i="38" a="1"/>
  <c r="Z121" i="38" a="1"/>
  <c r="AR363" i="38" a="1"/>
  <c r="X471" i="38" a="1"/>
  <c r="BA262" i="38" a="1"/>
  <c r="AN374" i="38" a="1"/>
  <c r="Z446" i="38" a="1"/>
  <c r="BA426" i="38" a="1"/>
  <c r="K422" i="38" a="1"/>
  <c r="AF361" i="38" a="1"/>
  <c r="AH379" i="38" a="1"/>
  <c r="AN376" i="38" a="1"/>
  <c r="AB281" i="38" a="1"/>
  <c r="AG401" i="38" a="1"/>
  <c r="J385" i="38" a="1"/>
  <c r="BB469" i="38" a="1"/>
  <c r="X322" i="38" a="1"/>
  <c r="AH296" i="38" a="1"/>
  <c r="S131" i="38" a="1"/>
  <c r="AA457" i="38" a="1"/>
  <c r="AM378" i="38" a="1"/>
  <c r="F185" i="38" a="1"/>
  <c r="I309" i="38" a="1"/>
  <c r="AU464" i="38" a="1"/>
  <c r="T230" i="38" a="1"/>
  <c r="U468" i="38" a="1"/>
  <c r="O407" i="38" a="1"/>
  <c r="P386" i="38" a="1"/>
  <c r="L421" i="38" a="1"/>
  <c r="P434" i="38" a="1"/>
  <c r="AI312" i="38" a="1"/>
  <c r="AG382" i="38" a="1"/>
  <c r="I391" i="38" a="1"/>
  <c r="AF448" i="38" a="1"/>
  <c r="AS205" i="38" a="1"/>
  <c r="W273" i="38" a="1"/>
  <c r="M355" i="38" a="1"/>
  <c r="AS395" i="38" a="1"/>
  <c r="AZ269" i="38" a="1"/>
  <c r="AP73" i="38" a="1"/>
  <c r="AY443" i="38" a="1"/>
  <c r="X427" i="38" a="1"/>
  <c r="D220" i="38" a="1"/>
  <c r="AL292" i="38" a="1"/>
  <c r="AV329" i="38" a="1"/>
  <c r="AI368" i="38" a="1"/>
  <c r="AH294" i="38" a="1"/>
  <c r="AS414" i="38" a="1"/>
  <c r="V242" i="38" a="1"/>
  <c r="AP233" i="38" a="1"/>
  <c r="Y178" i="38" a="1"/>
  <c r="K412" i="38" a="1"/>
  <c r="BA320" i="38" a="1"/>
  <c r="AN400" i="38" a="1"/>
  <c r="E344" i="38" a="1"/>
  <c r="U376" i="38" a="1"/>
  <c r="AQ232" i="38" a="1"/>
  <c r="AS315" i="38" a="1"/>
  <c r="AI242" i="38" a="1"/>
  <c r="AX472" i="38" a="1"/>
  <c r="BA168" i="38" a="1"/>
  <c r="P369" i="38" a="1"/>
  <c r="AZ397" i="38" a="1"/>
  <c r="G284" i="38" a="1"/>
  <c r="Q330" i="38" a="1"/>
  <c r="AV387" i="38" a="1"/>
  <c r="AK367" i="38" a="1"/>
  <c r="AZ369" i="38" a="1"/>
  <c r="U384" i="38" a="1"/>
  <c r="AF404" i="38" a="1"/>
  <c r="O293" i="38" a="1"/>
  <c r="H293" i="38" a="1"/>
  <c r="AH236" i="38" a="1"/>
  <c r="AY455" i="38" a="1"/>
  <c r="Z272" i="38" a="1"/>
  <c r="E283" i="38" a="1"/>
  <c r="P289" i="38" a="1"/>
  <c r="S316" i="38" a="1"/>
  <c r="U409" i="38" a="1"/>
  <c r="U470" i="38" a="1"/>
  <c r="AX397" i="38" a="1"/>
  <c r="K201" i="38" a="1"/>
  <c r="D297" i="38" a="1"/>
  <c r="AB158" i="38" a="1"/>
  <c r="V380" i="38" a="1"/>
  <c r="AC327" i="38" a="1"/>
  <c r="AP458" i="38" a="1"/>
  <c r="AP262" i="38" a="1"/>
  <c r="Y460" i="38" a="1"/>
  <c r="AT448" i="38" a="1"/>
  <c r="E270" i="38" a="1"/>
  <c r="AE358" i="38" a="1"/>
  <c r="AZ328" i="38" a="1"/>
  <c r="S398" i="38" a="1"/>
  <c r="AR393" i="38" a="1"/>
  <c r="AV318" i="38" a="1"/>
  <c r="AV315" i="38" a="1"/>
  <c r="H452" i="38" a="1"/>
  <c r="BA144" i="38" a="1"/>
  <c r="AC330" i="38" a="1"/>
  <c r="AO363" i="38" a="1"/>
  <c r="H416" i="38" a="1"/>
  <c r="AR189" i="38" a="1"/>
  <c r="AM316" i="38" a="1"/>
  <c r="AK252" i="38" a="1"/>
  <c r="F466" i="38" a="1"/>
  <c r="AE240" i="38" a="1"/>
  <c r="AN281" i="38" a="1"/>
  <c r="AK402" i="38" a="1"/>
  <c r="AW233" i="38" a="1"/>
  <c r="Z211" i="38" a="1"/>
  <c r="M267" i="38" a="1"/>
  <c r="AH401" i="38" a="1"/>
  <c r="AJ348" i="38" a="1"/>
  <c r="AZ135" i="38" a="1"/>
  <c r="X161" i="38" a="1"/>
  <c r="AV281" i="38" a="1"/>
  <c r="AL392" i="38" a="1"/>
  <c r="O202" i="38" a="1"/>
  <c r="AW328" i="38" a="1"/>
  <c r="AU424" i="38" a="1"/>
  <c r="D457" i="38" a="1"/>
  <c r="D382" i="38" a="1"/>
  <c r="AJ335" i="38" a="1"/>
  <c r="AP471" i="38" a="1"/>
  <c r="AS243" i="38" a="1"/>
  <c r="U427" i="38" a="1"/>
  <c r="AX294" i="38" a="1"/>
  <c r="AT191" i="38" a="1"/>
  <c r="Z404" i="38" a="1"/>
  <c r="Q102" i="38" a="1"/>
  <c r="J379" i="38" a="1"/>
  <c r="W276" i="38" a="1"/>
  <c r="AP282" i="38" a="1"/>
  <c r="AF280" i="38" a="1"/>
  <c r="X455" i="38" a="1"/>
  <c r="AM345" i="38" a="1"/>
  <c r="AG246" i="38" a="1"/>
  <c r="Z327" i="38" a="1"/>
  <c r="AD292" i="38" a="1"/>
  <c r="I237" i="38" a="1"/>
  <c r="X437" i="38" a="1"/>
  <c r="AG424" i="38" a="1"/>
  <c r="J298" i="38" a="1"/>
  <c r="AD364" i="38" a="1"/>
  <c r="AM462" i="38" a="1"/>
  <c r="AJ238" i="38" a="1"/>
  <c r="AW406" i="38" a="1"/>
  <c r="Y395" i="38" a="1"/>
  <c r="E186" i="38" a="1"/>
  <c r="W341" i="38" a="1"/>
  <c r="Z294" i="38" a="1"/>
  <c r="AD355" i="38" a="1"/>
  <c r="G303" i="38" a="1"/>
  <c r="P230" i="38" a="1"/>
  <c r="AE248" i="38" a="1"/>
  <c r="X381" i="38" a="1"/>
  <c r="AG306" i="38" a="1"/>
  <c r="AS361" i="38" a="1"/>
  <c r="AW389" i="38" a="1"/>
  <c r="K351" i="38" a="1"/>
  <c r="AM299" i="38" a="1"/>
  <c r="W316" i="38" a="1"/>
  <c r="AU295" i="38" a="1"/>
  <c r="F135" i="38" a="1"/>
  <c r="AX370" i="38" a="1"/>
  <c r="D191" i="38" a="1"/>
  <c r="W325" i="38" a="1"/>
  <c r="E329" i="38" a="1"/>
  <c r="AP288" i="38" a="1"/>
  <c r="Q152" i="38" a="1"/>
  <c r="Z247" i="38" a="1"/>
  <c r="AS293" i="38" a="1"/>
  <c r="AB300" i="38" a="1"/>
  <c r="AZ291" i="38" a="1"/>
  <c r="M253" i="38" a="1"/>
  <c r="AB277" i="38" a="1"/>
  <c r="AH239" i="38" a="1"/>
  <c r="AL188" i="38" a="1"/>
  <c r="AT429" i="38" a="1"/>
  <c r="AN370" i="38" a="1"/>
  <c r="V234" i="38" a="1"/>
  <c r="AM387" i="38" a="1"/>
  <c r="V414" i="38" a="1"/>
  <c r="AM264" i="38" a="1"/>
  <c r="E265" i="38" a="1"/>
  <c r="AG234" i="38" a="1"/>
  <c r="AF397" i="38" a="1"/>
  <c r="AT223" i="38" a="1"/>
  <c r="AS403" i="38" a="1"/>
  <c r="AV333" i="38" a="1"/>
  <c r="Z134" i="38" a="1"/>
  <c r="M394" i="38" a="1"/>
  <c r="AV327" i="38" a="1"/>
  <c r="D202" i="38" a="1"/>
  <c r="U245" i="38" a="1"/>
  <c r="AB454" i="38" a="1"/>
  <c r="BB362" i="38" a="1"/>
  <c r="D372" i="38" a="1"/>
  <c r="AE265" i="38" a="1"/>
  <c r="Y304" i="38" a="1"/>
  <c r="AE309" i="38" a="1"/>
  <c r="U302" i="38" a="1"/>
  <c r="Y348" i="38" a="1"/>
  <c r="AG329" i="38" a="1"/>
  <c r="AS370" i="38" a="1"/>
  <c r="AA147" i="38" a="1"/>
  <c r="AE260" i="38" a="1"/>
  <c r="O281" i="38" a="1"/>
  <c r="V256" i="38" a="1"/>
  <c r="Y161" i="38" a="1"/>
  <c r="AP431" i="38" a="1"/>
  <c r="I381" i="38" a="1"/>
  <c r="AL287" i="38" a="1"/>
  <c r="AZ99" i="38" a="1"/>
  <c r="AK425" i="38" a="1"/>
  <c r="N462" i="38" a="1"/>
  <c r="AH167" i="38" a="1"/>
  <c r="T307" i="38" a="1"/>
  <c r="AE283" i="38" a="1"/>
  <c r="S312" i="38" a="1"/>
  <c r="Z422" i="38" a="1"/>
  <c r="L402" i="38" a="1"/>
  <c r="I275" i="38" a="1"/>
  <c r="P128" i="38" a="1"/>
  <c r="L333" i="38" a="1"/>
  <c r="AR435" i="38" a="1"/>
  <c r="T73" i="38" a="1"/>
  <c r="AT299" i="38" a="1"/>
  <c r="K390" i="38" a="1"/>
  <c r="AR313" i="38" a="1"/>
  <c r="U351" i="38" a="1"/>
  <c r="T334" i="38" a="1"/>
  <c r="M275" i="38" a="1"/>
  <c r="G422" i="38" a="1"/>
  <c r="I190" i="38" a="1"/>
  <c r="AS451" i="38" a="1"/>
  <c r="O182" i="38" a="1"/>
  <c r="AK368" i="38" a="1"/>
  <c r="D355" i="38" a="1"/>
  <c r="AE460" i="38" a="1"/>
  <c r="V401" i="38" a="1"/>
  <c r="D429" i="38" a="1"/>
  <c r="T248" i="38" a="1"/>
  <c r="P297" i="38" a="1"/>
  <c r="AB393" i="38" a="1"/>
  <c r="AD219" i="38" a="1"/>
  <c r="T445" i="38" a="1"/>
  <c r="AT321" i="38" a="1"/>
  <c r="AW377" i="38" a="1"/>
  <c r="Y195" i="38" a="1"/>
  <c r="AE419" i="38" a="1"/>
  <c r="BA324" i="38" a="1"/>
  <c r="AG367" i="38" a="1"/>
  <c r="L364" i="38" a="1"/>
  <c r="AE403" i="38" a="1"/>
  <c r="H393" i="38" a="1"/>
  <c r="H380" i="38" a="1"/>
  <c r="P443" i="38" a="1"/>
  <c r="AS416" i="38" a="1"/>
  <c r="AA437" i="38" a="1"/>
  <c r="E394" i="38" a="1"/>
  <c r="AB395" i="38" a="1"/>
  <c r="D316" i="38" a="1"/>
  <c r="AG201" i="38" a="1"/>
  <c r="AH403" i="38" a="1"/>
  <c r="O400" i="38" a="1"/>
  <c r="AV365" i="38" a="1"/>
  <c r="K394" i="38" a="1"/>
  <c r="H238" i="38" a="1"/>
  <c r="AW454" i="38" a="1"/>
  <c r="H395" i="38" a="1"/>
  <c r="H367" i="38" a="1"/>
  <c r="BB457" i="38" a="1"/>
  <c r="M411" i="38" a="1"/>
  <c r="AT253" i="38" a="1"/>
  <c r="T249" i="38" a="1"/>
  <c r="M303" i="38" a="1"/>
  <c r="BA409" i="38" a="1"/>
  <c r="AR232" i="38" a="1"/>
  <c r="AP469" i="38" a="1"/>
  <c r="AT374" i="38" a="1"/>
  <c r="AI192" i="38" a="1"/>
  <c r="E294" i="38" a="1"/>
  <c r="AZ313" i="38" a="1"/>
  <c r="E447" i="38" a="1"/>
  <c r="AP201" i="38" a="1"/>
  <c r="E193" i="38" a="1"/>
  <c r="AL282" i="38" a="1"/>
  <c r="AM421" i="38" a="1"/>
  <c r="V283" i="38" a="1"/>
  <c r="BB366" i="38" a="1"/>
  <c r="AX413" i="38" a="1"/>
  <c r="AI265" i="38" a="1"/>
  <c r="AX288" i="38" a="1"/>
  <c r="AA256" i="38" a="1"/>
  <c r="AW440" i="38" a="1"/>
  <c r="AW301" i="38" a="1"/>
  <c r="BA211" i="38" a="1"/>
  <c r="I328" i="38" a="1"/>
  <c r="K424" i="38" a="1"/>
  <c r="G407" i="38" a="1"/>
  <c r="E206" i="38" a="1"/>
  <c r="AH181" i="38" a="1"/>
  <c r="E462" i="38" a="1"/>
  <c r="S78" i="38" a="1"/>
  <c r="AP454" i="38" a="1"/>
  <c r="N264" i="38" a="1"/>
  <c r="AR282" i="38" a="1"/>
  <c r="D253" i="38" a="1"/>
  <c r="BA421" i="38" a="1"/>
  <c r="AE183" i="38" a="1"/>
  <c r="AU273" i="38" a="1"/>
  <c r="H276" i="38" a="1"/>
  <c r="AX423" i="38" a="1"/>
  <c r="E359" i="38" a="1"/>
  <c r="M319" i="38" a="1"/>
  <c r="G361" i="38" a="1"/>
  <c r="N295" i="38" a="1"/>
  <c r="G437" i="38" a="1"/>
  <c r="AL449" i="38" a="1"/>
  <c r="U451" i="38" a="1"/>
  <c r="AT432" i="38" a="1"/>
  <c r="F374" i="38" a="1"/>
  <c r="N196" i="38" a="1"/>
  <c r="AZ378" i="38" a="1"/>
  <c r="J253" i="38" a="1"/>
  <c r="AF453" i="38" a="1"/>
  <c r="N215" i="38" a="1"/>
  <c r="F243" i="38" a="1"/>
  <c r="Z469" i="38" a="1"/>
  <c r="AQ284" i="38" a="1"/>
  <c r="H324" i="38" a="1"/>
  <c r="AV445" i="38" a="1"/>
  <c r="X86" i="38" a="1"/>
  <c r="D440" i="38" a="1"/>
  <c r="AD249" i="38" a="1"/>
  <c r="K431" i="38" a="1"/>
  <c r="AQ345" i="38" a="1"/>
  <c r="AL303" i="38" a="1"/>
  <c r="BA301" i="38" a="1"/>
  <c r="T262" i="38" a="1"/>
  <c r="AK140" i="38" a="1"/>
  <c r="K249" i="38" a="1"/>
  <c r="AH369" i="38" a="1"/>
  <c r="F283" i="38" a="1"/>
  <c r="AW435" i="38" a="1"/>
  <c r="AW461" i="38" a="1"/>
  <c r="AU430" i="38" a="1"/>
  <c r="AV199" i="38" a="1"/>
  <c r="AS388" i="38" a="1"/>
  <c r="AF329" i="38" a="1"/>
  <c r="Z285" i="38" a="1"/>
  <c r="Y220" i="38" a="1"/>
  <c r="AK231" i="38" a="1"/>
  <c r="J292" i="38" a="1"/>
  <c r="D395" i="38" a="1"/>
  <c r="X242" i="38" a="1"/>
  <c r="AU409" i="38" a="1"/>
  <c r="S160" i="38" a="1"/>
  <c r="AP444" i="38" a="1"/>
  <c r="AE180" i="38" a="1"/>
  <c r="G264" i="38" a="1"/>
  <c r="AL371" i="38" a="1"/>
  <c r="Z303" i="38" a="1"/>
  <c r="N380" i="38" a="1"/>
  <c r="J357" i="38" a="1"/>
  <c r="T341" i="38" a="1"/>
  <c r="AJ160" i="38" a="1"/>
  <c r="V379" i="38" a="1"/>
  <c r="D427" i="38" a="1"/>
  <c r="AU314" i="38" a="1"/>
  <c r="V428" i="38" a="1"/>
  <c r="J242" i="38" a="1"/>
  <c r="AJ283" i="38" a="1"/>
  <c r="F377" i="38" a="1"/>
  <c r="AQ411" i="38" a="1"/>
  <c r="AP119" i="38" a="1"/>
  <c r="AC399" i="38" a="1"/>
  <c r="U386" i="38" a="1"/>
  <c r="AY275" i="38" a="1"/>
  <c r="AW446" i="38" a="1"/>
  <c r="Y374" i="38" a="1"/>
  <c r="Y401" i="38" a="1"/>
  <c r="AP330" i="38" a="1"/>
  <c r="L404" i="38" a="1"/>
  <c r="F356" i="38" a="1"/>
  <c r="AX123" i="38" a="1"/>
  <c r="G256" i="38" a="1"/>
  <c r="Q370" i="38" a="1"/>
  <c r="AB429" i="38" a="1"/>
  <c r="AZ266" i="38" a="1"/>
  <c r="AX416" i="38" a="1"/>
  <c r="AC431" i="38" a="1"/>
  <c r="X317" i="38" a="1"/>
  <c r="AH186" i="38" a="1"/>
  <c r="AY452" i="38" a="1"/>
  <c r="AN440" i="38" a="1"/>
  <c r="J224" i="38" a="1"/>
  <c r="AK424" i="38" a="1"/>
  <c r="BA446" i="38" a="1"/>
  <c r="N193" i="38" a="1"/>
  <c r="BA413" i="38" a="1"/>
  <c r="AV345" i="38" a="1"/>
  <c r="BB275" i="38" a="1"/>
  <c r="AZ372" i="38" a="1"/>
  <c r="AT322" i="38" a="1"/>
  <c r="M377" i="38" a="1"/>
  <c r="AC465" i="38" a="1"/>
  <c r="AO405" i="38" a="1"/>
  <c r="Q441" i="38" a="1"/>
  <c r="AT281" i="38" a="1"/>
  <c r="AF428" i="38" a="1"/>
  <c r="AF75" i="38" a="1"/>
  <c r="AL204" i="38" a="1"/>
  <c r="AZ342" i="38" a="1"/>
  <c r="D446" i="38" a="1"/>
  <c r="Q259" i="38" a="1"/>
  <c r="BA238" i="38" a="1"/>
  <c r="AR343" i="38" a="1"/>
  <c r="N349" i="38" a="1"/>
  <c r="X374" i="38" a="1"/>
  <c r="AF297" i="38" a="1"/>
  <c r="AO443" i="38" a="1"/>
  <c r="D458" i="38" a="1"/>
  <c r="AJ405" i="38" a="1"/>
  <c r="O267" i="38" a="1"/>
  <c r="Q367" i="38" a="1"/>
  <c r="AA223" i="38" a="1"/>
  <c r="L233" i="38" a="1"/>
  <c r="O422" i="38" a="1"/>
  <c r="AX344" i="38" a="1"/>
  <c r="AO400" i="38" a="1"/>
  <c r="N456" i="38" a="1"/>
  <c r="S162" i="38" a="1"/>
  <c r="X387" i="38" a="1"/>
  <c r="S271" i="38" a="1"/>
  <c r="F354" i="38" a="1"/>
  <c r="N302" i="38" a="1"/>
  <c r="AW217" i="38" a="1"/>
  <c r="S385" i="38" a="1"/>
  <c r="Q362" i="38" a="1"/>
  <c r="AT239" i="38" a="1"/>
  <c r="Q402" i="38" a="1"/>
  <c r="AG227" i="38" a="1"/>
  <c r="D332" i="38" a="1"/>
  <c r="AZ346" i="38" a="1"/>
  <c r="N398" i="38" a="1"/>
  <c r="AV452" i="38" a="1"/>
  <c r="M271" i="38" a="1"/>
  <c r="AL326" i="38" a="1"/>
  <c r="AL341" i="38" a="1"/>
  <c r="Z336" i="38" a="1"/>
  <c r="Q249" i="38" a="1"/>
  <c r="AS470" i="38" a="1"/>
  <c r="F366" i="38" a="1"/>
  <c r="AA367" i="38" a="1"/>
  <c r="AE295" i="38" a="1"/>
  <c r="AH287" i="38" a="1"/>
  <c r="P183" i="38" a="1"/>
  <c r="AM170" i="38" a="1"/>
  <c r="AS265" i="38" a="1"/>
  <c r="J174" i="38" a="1"/>
  <c r="AJ252" i="38" a="1"/>
  <c r="T444" i="38" a="1"/>
  <c r="AQ292" i="38" a="1"/>
  <c r="AK455" i="38" a="1"/>
  <c r="W338" i="38" a="1"/>
  <c r="Q318" i="38" a="1"/>
  <c r="J377" i="38" a="1"/>
  <c r="I218" i="38" a="1"/>
  <c r="V422" i="38" a="1"/>
  <c r="AA265" i="38" a="1"/>
  <c r="O258" i="38" a="1"/>
  <c r="AR378" i="38" a="1"/>
  <c r="D324" i="38" a="1"/>
  <c r="I101" i="38" a="1"/>
  <c r="AQ409" i="38" a="1"/>
  <c r="AI231" i="38" a="1"/>
  <c r="AB392" i="38" a="1"/>
  <c r="AV304" i="38" a="1"/>
  <c r="O362" i="38" a="1"/>
  <c r="AO395" i="38" a="1"/>
  <c r="AG446" i="38" a="1"/>
  <c r="K323" i="38" a="1"/>
  <c r="AK357" i="38" a="1"/>
  <c r="AX268" i="38" a="1"/>
  <c r="O329" i="38" a="1"/>
  <c r="AU239" i="38" a="1"/>
  <c r="M179" i="38" a="1"/>
  <c r="AO272" i="38" a="1"/>
  <c r="AN471" i="38" a="1"/>
  <c r="AF282" i="38" a="1"/>
  <c r="AL281" i="38" a="1"/>
  <c r="AR365" i="38" a="1"/>
  <c r="Z373" i="38" a="1"/>
  <c r="Z371" i="38" a="1"/>
  <c r="AO259" i="38" a="1"/>
  <c r="AA368" i="38" a="1"/>
  <c r="AU330" i="38" a="1"/>
  <c r="AY422" i="38" a="1"/>
  <c r="AN272" i="38" a="1"/>
  <c r="AE457" i="38" a="1"/>
  <c r="D436" i="38" a="1"/>
  <c r="J459" i="38" a="1"/>
  <c r="AW294" i="38" a="1"/>
  <c r="AG340" i="38" a="1"/>
  <c r="AU279" i="38" a="1"/>
  <c r="AR331" i="38" a="1"/>
  <c r="H356" i="38" a="1"/>
  <c r="W432" i="38" a="1"/>
  <c r="AQ385" i="38" a="1"/>
  <c r="E399" i="38" a="1"/>
  <c r="N348" i="38" a="1"/>
  <c r="G349" i="38" a="1"/>
  <c r="M274" i="38" a="1"/>
  <c r="AC261" i="38" a="1"/>
  <c r="Z246" i="38" a="1"/>
  <c r="N404" i="38" a="1"/>
  <c r="AF426" i="38" a="1"/>
  <c r="K403" i="38" a="1"/>
  <c r="AS304" i="38" a="1"/>
  <c r="AO353" i="38" a="1"/>
  <c r="M390" i="38" a="1"/>
  <c r="T353" i="38" a="1"/>
  <c r="I422" i="38" a="1"/>
  <c r="N336" i="38" a="1"/>
  <c r="O427" i="38" a="1"/>
  <c r="BB458" i="38" a="1"/>
  <c r="BA445" i="38" a="1"/>
  <c r="T383" i="38" a="1"/>
  <c r="AN359" i="38" a="1"/>
  <c r="G246" i="38" a="1"/>
  <c r="AS354" i="38" a="1"/>
  <c r="AH266" i="38" a="1"/>
  <c r="AR400" i="38" a="1"/>
  <c r="AV359" i="38" a="1"/>
  <c r="V358" i="38" a="1"/>
  <c r="BA343" i="38" a="1"/>
  <c r="J427" i="38" a="1"/>
  <c r="G448" i="38" a="1"/>
  <c r="S273" i="38" a="1"/>
  <c r="N263" i="38" a="1"/>
  <c r="L388" i="38" a="1"/>
  <c r="J456" i="38" a="1"/>
  <c r="E416" i="38" a="1"/>
  <c r="AL450" i="38" a="1"/>
  <c r="U333" i="38" a="1"/>
  <c r="AN285" i="38" a="1"/>
  <c r="M262" i="38" a="1"/>
  <c r="AP343" i="38" a="1"/>
  <c r="AE223" i="38" a="1"/>
  <c r="T224" i="38" a="1"/>
  <c r="U229" i="38" a="1"/>
  <c r="AD269" i="38" a="1"/>
  <c r="AH197" i="38" a="1"/>
  <c r="H299" i="38" a="1"/>
  <c r="AQ456" i="38" a="1"/>
  <c r="AL349" i="38" a="1"/>
  <c r="AN418" i="38" a="1"/>
  <c r="AE391" i="38" a="1"/>
  <c r="AP352" i="38" a="1"/>
  <c r="AZ204" i="38" a="1"/>
  <c r="AA369" i="38" a="1"/>
  <c r="AV351" i="38" a="1"/>
  <c r="U329" i="38" a="1"/>
  <c r="M351" i="38" a="1"/>
  <c r="U338" i="38" a="1"/>
  <c r="E188" i="38" a="1"/>
  <c r="BA436" i="38" a="1"/>
  <c r="AV380" i="38" a="1"/>
  <c r="P432" i="38" a="1"/>
  <c r="AS199" i="38" a="1"/>
  <c r="AR429" i="38" a="1"/>
  <c r="AM221" i="38" a="1"/>
  <c r="AD195" i="38" a="1"/>
  <c r="W154" i="38" a="1"/>
  <c r="AJ281" i="38" a="1"/>
  <c r="X195" i="38" a="1"/>
  <c r="S285" i="38" a="1"/>
  <c r="S143" i="38" a="1"/>
  <c r="Q461" i="38" a="1"/>
  <c r="V226" i="38" a="1"/>
  <c r="AE409" i="38" a="1"/>
  <c r="T347" i="38" a="1"/>
  <c r="AJ453" i="38" a="1"/>
  <c r="AI385" i="38" a="1"/>
  <c r="S406" i="38" a="1"/>
  <c r="AQ388" i="38" a="1"/>
  <c r="AC248" i="38" a="1"/>
  <c r="M452" i="38" a="1"/>
  <c r="AI433" i="38" a="1"/>
  <c r="H430" i="38" a="1"/>
  <c r="H420" i="38" a="1"/>
  <c r="F397" i="38" a="1"/>
  <c r="AQ81" i="38" a="1"/>
  <c r="F252" i="38" a="1"/>
  <c r="AI397" i="38" a="1"/>
  <c r="Q236" i="38" a="1"/>
  <c r="AE330" i="38" a="1"/>
  <c r="AX300" i="38" a="1"/>
  <c r="AI381" i="38" a="1"/>
  <c r="W232" i="38" a="1"/>
  <c r="AN371" i="38" a="1"/>
  <c r="AP118" i="38" a="1"/>
  <c r="AR324" i="38" a="1"/>
  <c r="AX323" i="38" a="1"/>
  <c r="Z412" i="38" a="1"/>
  <c r="M421" i="38" a="1"/>
  <c r="AO397" i="38" a="1"/>
  <c r="AJ331" i="38" a="1"/>
  <c r="L387" i="38" a="1"/>
  <c r="AE470" i="38" a="1"/>
  <c r="AY419" i="38" a="1"/>
  <c r="K395" i="38" a="1"/>
  <c r="D363" i="38" a="1"/>
  <c r="E379" i="38" a="1"/>
  <c r="N116" i="38" a="1"/>
  <c r="L288" i="38" a="1"/>
  <c r="T379" i="38" a="1"/>
  <c r="AW181" i="38" a="1"/>
  <c r="H331" i="38" a="1"/>
  <c r="AR293" i="38" a="1"/>
  <c r="P161" i="38" a="1"/>
  <c r="AO390" i="38" a="1"/>
  <c r="AU183" i="38" a="1"/>
  <c r="AR161" i="38" a="1"/>
  <c r="AK422" i="38" a="1"/>
  <c r="AL459" i="38" a="1"/>
  <c r="AQ176" i="38" a="1"/>
  <c r="K308" i="38" a="1"/>
  <c r="AE119" i="38" a="1"/>
  <c r="Q168" i="38" a="1"/>
  <c r="BA281" i="38" a="1"/>
  <c r="X209" i="38" a="1"/>
  <c r="N214" i="38" a="1"/>
  <c r="AM367" i="38" a="1"/>
  <c r="AI302" i="38" a="1"/>
  <c r="AD251" i="38" a="1"/>
  <c r="H278" i="38" a="1"/>
  <c r="AK247" i="38" a="1"/>
  <c r="F289" i="38" a="1"/>
  <c r="J457" i="38" a="1"/>
  <c r="AG169" i="38" a="1"/>
  <c r="AG157" i="38" a="1"/>
  <c r="AI287" i="38" a="1"/>
  <c r="Q271" i="38" a="1"/>
  <c r="N283" i="38" a="1"/>
  <c r="Z228" i="38" a="1"/>
  <c r="O295" i="38" a="1"/>
  <c r="Y428" i="38" a="1"/>
  <c r="AT365" i="38" a="1"/>
  <c r="BA440" i="38" a="1"/>
  <c r="AM455" i="38" a="1"/>
  <c r="AY350" i="38" a="1"/>
  <c r="AW375" i="38" a="1"/>
  <c r="AZ206" i="38" a="1"/>
  <c r="AD377" i="38" a="1"/>
  <c r="AV390" i="38" a="1"/>
  <c r="AS332" i="38" a="1"/>
  <c r="BB470" i="38" a="1"/>
  <c r="AM332" i="38" a="1"/>
  <c r="D343" i="38" a="1"/>
  <c r="AJ418" i="38" a="1"/>
  <c r="AC422" i="38" a="1"/>
  <c r="X172" i="38" a="1"/>
  <c r="Q329" i="38" a="1"/>
  <c r="AS468" i="38" a="1"/>
  <c r="X359" i="38" a="1"/>
  <c r="BB328" i="38" a="1"/>
  <c r="AT285" i="38" a="1"/>
  <c r="Q202" i="38" a="1"/>
  <c r="AT338" i="38" a="1"/>
  <c r="AG312" i="38" a="1"/>
  <c r="J181" i="38" a="1"/>
  <c r="AT400" i="38" a="1"/>
  <c r="E354" i="38" a="1"/>
  <c r="AD227" i="38" a="1"/>
  <c r="AN185" i="38" a="1"/>
  <c r="X385" i="38" a="1"/>
  <c r="BA257" i="38" a="1"/>
  <c r="AX404" i="38" a="1"/>
  <c r="AK346" i="38" a="1"/>
  <c r="AN288" i="38" a="1"/>
  <c r="AS324" i="38" a="1"/>
  <c r="D318" i="38" a="1"/>
  <c r="V274" i="38" a="1"/>
  <c r="AA377" i="38" a="1"/>
  <c r="AD285" i="38" a="1"/>
  <c r="L373" i="38" a="1"/>
  <c r="I398" i="38" a="1"/>
  <c r="K318" i="38" a="1"/>
  <c r="AI335" i="38" a="1"/>
  <c r="AR276" i="38" a="1"/>
  <c r="AH318" i="38" a="1"/>
  <c r="S409" i="38" a="1"/>
  <c r="D169" i="38" a="1"/>
  <c r="AP144" i="38" a="1"/>
  <c r="AR242" i="38" a="1"/>
  <c r="I450" i="38" a="1"/>
  <c r="AK374" i="38" a="1"/>
  <c r="D166" i="38" a="1"/>
  <c r="AQ424" i="38" a="1"/>
  <c r="T244" i="38" a="1"/>
  <c r="Q407" i="38" a="1"/>
  <c r="H427" i="38" a="1"/>
  <c r="S156" i="38" a="1"/>
  <c r="AI349" i="38" a="1"/>
  <c r="AD434" i="38" a="1"/>
  <c r="AX470" i="38" a="1"/>
  <c r="AA431" i="38" a="1"/>
  <c r="W178" i="38" a="1"/>
  <c r="G301" i="38" a="1"/>
  <c r="J376" i="38" a="1"/>
  <c r="AQ253" i="38" a="1"/>
  <c r="AX231" i="38" a="1"/>
  <c r="F380" i="38" a="1"/>
  <c r="AM285" i="38" a="1"/>
  <c r="F469" i="38" a="1"/>
  <c r="AP449" i="38" a="1"/>
  <c r="AK331" i="38" a="1"/>
  <c r="AU311" i="38" a="1"/>
  <c r="AH421" i="38" a="1"/>
  <c r="AJ329" i="38" a="1"/>
  <c r="E293" i="38" a="1"/>
  <c r="AL278" i="38" a="1"/>
  <c r="W418" i="38" a="1"/>
  <c r="AV128" i="38" a="1"/>
  <c r="U243" i="38" a="1"/>
  <c r="AI450" i="38" a="1"/>
  <c r="AT454" i="38" a="1"/>
  <c r="AW427" i="38" a="1"/>
  <c r="O320" i="38" a="1"/>
  <c r="S174" i="38" a="1"/>
  <c r="AH331" i="38" a="1"/>
  <c r="AI355" i="38" a="1"/>
  <c r="AW308" i="38" a="1"/>
  <c r="V423" i="38" a="1"/>
  <c r="AY405" i="38" a="1"/>
  <c r="AS343" i="38" a="1"/>
  <c r="O236" i="38" a="1"/>
  <c r="AG381" i="38" a="1"/>
  <c r="AE345" i="38" a="1"/>
  <c r="E325" i="38" a="1"/>
  <c r="F330" i="38" a="1"/>
  <c r="Q228" i="38" a="1"/>
  <c r="AT288" i="38" a="1"/>
  <c r="AP243" i="38" a="1"/>
  <c r="L428" i="38" a="1"/>
  <c r="AO268" i="38" a="1"/>
  <c r="AP319" i="38" a="1"/>
  <c r="D264" i="38" a="1"/>
  <c r="Y214" i="38" a="1"/>
  <c r="Z335" i="38" a="1"/>
  <c r="AD111" i="38" a="1"/>
  <c r="W371" i="38" a="1"/>
  <c r="AI409" i="38" a="1"/>
  <c r="V440" i="38" a="1"/>
  <c r="H431" i="38" a="1"/>
  <c r="J179" i="38" a="1"/>
  <c r="AE407" i="38" a="1"/>
  <c r="D125" i="38" a="1"/>
  <c r="I296" i="38" a="1"/>
  <c r="T264" i="38" a="1"/>
  <c r="AS285" i="38" a="1"/>
  <c r="AS301" i="38" a="1"/>
  <c r="AZ401" i="38" a="1"/>
  <c r="G401" i="38" a="1"/>
  <c r="AV270" i="38" a="1"/>
  <c r="Z405" i="38" a="1"/>
  <c r="F417" i="38" a="1"/>
  <c r="AW416" i="38" a="1"/>
  <c r="X348" i="38" a="1"/>
  <c r="BA132" i="38" a="1"/>
  <c r="BB179" i="38" a="1"/>
  <c r="Z353" i="38" a="1"/>
  <c r="Y373" i="38" a="1"/>
  <c r="V419" i="38" a="1"/>
  <c r="AC262" i="38" a="1"/>
  <c r="Q359" i="38" a="1"/>
  <c r="AI408" i="38" a="1"/>
  <c r="AR268" i="38" a="1"/>
  <c r="S389" i="38" a="1"/>
  <c r="BA423" i="38" a="1"/>
  <c r="V270" i="38" a="1"/>
  <c r="Z281" i="38" a="1"/>
  <c r="AL323" i="38" a="1"/>
  <c r="Q175" i="38" a="1"/>
  <c r="AP327" i="38" a="1"/>
  <c r="K236" i="38" a="1"/>
  <c r="AJ380" i="38" a="1"/>
  <c r="AP443" i="38" a="1"/>
  <c r="AS302" i="38" a="1"/>
  <c r="I270" i="38" a="1"/>
  <c r="AF264" i="38" a="1"/>
  <c r="O284" i="38" a="1"/>
  <c r="M249" i="38" a="1"/>
  <c r="AL410" i="38" a="1"/>
  <c r="E434" i="38" a="1"/>
  <c r="AJ200" i="38" a="1"/>
  <c r="AS168" i="38" a="1"/>
  <c r="D275" i="38" a="1"/>
  <c r="K436" i="38" a="1"/>
  <c r="N402" i="38" a="1"/>
  <c r="AT467" i="38" a="1"/>
  <c r="AV291" i="38" a="1"/>
  <c r="AT325" i="38" a="1"/>
  <c r="AO387" i="38" a="1"/>
  <c r="AN368" i="38" a="1"/>
  <c r="D381" i="38" a="1"/>
  <c r="AM366" i="38" a="1"/>
  <c r="AC225" i="38" a="1"/>
  <c r="AO188" i="38" a="1"/>
  <c r="AL457" i="38" a="1"/>
  <c r="AE207" i="38" a="1"/>
  <c r="AH234" i="38" a="1"/>
  <c r="AJ357" i="38" a="1"/>
  <c r="Y182" i="38" a="1"/>
  <c r="Z385" i="38" a="1"/>
  <c r="AS342" i="38" a="1"/>
  <c r="I284" i="38" a="1"/>
  <c r="AT198" i="38" a="1"/>
  <c r="AT382" i="38" a="1"/>
  <c r="AZ435" i="38" a="1"/>
  <c r="I180" i="38" a="1"/>
  <c r="X245" i="38" a="1"/>
  <c r="Q454" i="38" a="1"/>
  <c r="E407" i="38" a="1"/>
  <c r="AV382" i="38" a="1"/>
  <c r="AM453" i="38" a="1"/>
  <c r="BA258" i="38" a="1"/>
  <c r="N231" i="38" a="1"/>
  <c r="AP340" i="38" a="1"/>
  <c r="Y384" i="38" a="1"/>
  <c r="H165" i="38" a="1"/>
  <c r="AU362" i="38" a="1"/>
  <c r="AT404" i="38" a="1"/>
  <c r="AE270" i="38" a="1"/>
  <c r="D293" i="38" a="1"/>
  <c r="AG324" i="38" a="1"/>
  <c r="Z313" i="38" a="1"/>
  <c r="AX360" i="38" a="1"/>
  <c r="K311" i="38" a="1"/>
  <c r="AM368" i="38" a="1"/>
  <c r="AA398" i="38" a="1"/>
  <c r="J389" i="38" a="1"/>
  <c r="I301" i="38" a="1"/>
  <c r="AH256" i="38" a="1"/>
  <c r="AF378" i="38" a="1"/>
  <c r="X204" i="38" a="1"/>
  <c r="AK330" i="38" a="1"/>
  <c r="AV322" i="38" a="1"/>
  <c r="AV425" i="38" a="1"/>
  <c r="AY415" i="38" a="1"/>
  <c r="AH275" i="38" a="1"/>
  <c r="E409" i="38" a="1"/>
  <c r="AX430" i="38" a="1"/>
  <c r="AW379" i="38" a="1"/>
  <c r="G282" i="38" a="1"/>
  <c r="U383" i="38" a="1"/>
  <c r="X373" i="38" a="1"/>
  <c r="U331" i="38" a="1"/>
  <c r="G204" i="38" a="1"/>
  <c r="AC163" i="38" a="1"/>
  <c r="AY402" i="38" a="1"/>
  <c r="AC300" i="38" a="1"/>
  <c r="AI461" i="38" a="1"/>
  <c r="BB442" i="38" a="1"/>
  <c r="G424" i="38" a="1"/>
  <c r="AM465" i="38" a="1"/>
  <c r="AT457" i="38" a="1"/>
  <c r="Y420" i="38" a="1"/>
  <c r="AO438" i="38" a="1"/>
  <c r="H277" i="38" a="1"/>
  <c r="I261" i="38" a="1"/>
  <c r="AJ211" i="38" a="1"/>
  <c r="H270" i="38" a="1"/>
  <c r="AR235" i="38" a="1"/>
  <c r="G463" i="38" a="1"/>
  <c r="AD357" i="38" a="1"/>
  <c r="H435" i="38" a="1"/>
  <c r="AT344" i="38" a="1"/>
  <c r="G283" i="38" a="1"/>
  <c r="U270" i="38" a="1"/>
  <c r="AL345" i="38" a="1"/>
  <c r="G199" i="38" a="1"/>
  <c r="AP291" i="38" a="1"/>
  <c r="AZ317" i="38" a="1"/>
  <c r="M457" i="38" a="1"/>
  <c r="AM243" i="38" a="1"/>
  <c r="AX433" i="38" a="1"/>
  <c r="AL375" i="38" a="1"/>
  <c r="M454" i="38" a="1"/>
  <c r="AV396" i="38" a="1"/>
  <c r="E163" i="38" a="1"/>
  <c r="J373" i="38" a="1"/>
  <c r="AM401" i="38" a="1"/>
  <c r="AB407" i="38" a="1"/>
  <c r="AS347" i="38" a="1"/>
  <c r="V262" i="38" a="1"/>
  <c r="K427" i="38" a="1"/>
  <c r="AT282" i="38" a="1"/>
  <c r="AJ383" i="38" a="1"/>
  <c r="AM464" i="38" a="1"/>
  <c r="AW318" i="38" a="1"/>
  <c r="Q288" i="38" a="1"/>
  <c r="J412" i="38" a="1"/>
  <c r="AQ419" i="38" a="1"/>
  <c r="AJ374" i="38" a="1"/>
  <c r="AR317" i="38" a="1"/>
  <c r="D357" i="38" a="1"/>
  <c r="F438" i="38" a="1"/>
  <c r="I443" i="38" a="1"/>
  <c r="V323" i="38" a="1"/>
  <c r="E443" i="38" a="1"/>
  <c r="AX257" i="38" a="1"/>
  <c r="E433" i="38" a="1"/>
  <c r="AS283" i="38" a="1"/>
  <c r="AT446" i="38" a="1"/>
  <c r="AF395" i="38" a="1"/>
  <c r="Y457" i="38" a="1"/>
  <c r="H436" i="38" a="1"/>
  <c r="AK248" i="38" a="1"/>
  <c r="AI73" i="38" a="1"/>
  <c r="S161" i="38" a="1"/>
  <c r="AH195" i="38" a="1"/>
  <c r="J330" i="38" a="1"/>
  <c r="Y297" i="38" a="1"/>
  <c r="H362" i="38" a="1"/>
  <c r="AN382" i="38" a="1"/>
  <c r="AB212" i="38" a="1"/>
  <c r="H440" i="38" a="1"/>
  <c r="AV459" i="38" a="1"/>
  <c r="AX400" i="38" a="1"/>
  <c r="Z321" i="38" a="1"/>
  <c r="M391" i="38" a="1"/>
  <c r="AK280" i="38" a="1"/>
  <c r="N467" i="38" a="1"/>
  <c r="F332" i="38" a="1"/>
  <c r="D319" i="38" a="1"/>
  <c r="AP338" i="38" a="1"/>
  <c r="Q268" i="38" a="1"/>
  <c r="AO157" i="38" a="1"/>
  <c r="V235" i="38" a="1"/>
  <c r="V466" i="38" a="1"/>
  <c r="AD379" i="38" a="1"/>
  <c r="H407" i="38" a="1"/>
  <c r="Y277" i="38" a="1"/>
  <c r="J387" i="38" a="1"/>
  <c r="Q354" i="38" a="1"/>
  <c r="AD300" i="38" a="1"/>
  <c r="AW434" i="38" a="1"/>
  <c r="P229" i="38" a="1"/>
  <c r="P445" i="38" a="1"/>
  <c r="U382" i="38" a="1"/>
  <c r="AO445" i="38" a="1"/>
  <c r="AC292" i="38" a="1"/>
  <c r="AN429" i="38" a="1"/>
  <c r="AJ257" i="38" a="1"/>
  <c r="BA149" i="38" a="1"/>
  <c r="AZ455" i="38" a="1"/>
  <c r="H463" i="38" a="1"/>
  <c r="K242" i="38" a="1"/>
  <c r="AN416" i="38" a="1"/>
  <c r="F85" i="38" a="1"/>
  <c r="W370" i="38" a="1"/>
  <c r="BB443" i="38" a="1"/>
  <c r="O379" i="38" a="1"/>
  <c r="AR106" i="38" a="1"/>
  <c r="T294" i="38" a="1"/>
  <c r="I288" i="38" a="1"/>
  <c r="S279" i="38" a="1"/>
  <c r="I128" i="38" a="1"/>
  <c r="AW373" i="38" a="1"/>
  <c r="AB370" i="38" a="1"/>
  <c r="X318" i="38" a="1"/>
  <c r="BA259" i="38" a="1"/>
  <c r="F285" i="38" a="1"/>
  <c r="BA447" i="38" a="1"/>
  <c r="AQ180" i="38" a="1"/>
  <c r="AH215" i="38" a="1"/>
  <c r="AU269" i="38" a="1"/>
  <c r="BB295" i="38" a="1"/>
  <c r="AI273" i="38" a="1"/>
  <c r="N273" i="38" a="1"/>
  <c r="AN282" i="38" a="1"/>
  <c r="AF307" i="38" a="1"/>
  <c r="AA299" i="38" a="1"/>
  <c r="T352" i="38" a="1"/>
  <c r="AW247" i="38" a="1"/>
  <c r="AB327" i="38" a="1"/>
  <c r="M250" i="38" a="1"/>
  <c r="AR423" i="38" a="1"/>
  <c r="F334" i="38" a="1"/>
  <c r="AD442" i="38" a="1"/>
  <c r="F403" i="38" a="1"/>
  <c r="AT415" i="38" a="1"/>
  <c r="AT302" i="38" a="1"/>
  <c r="AC318" i="38" a="1"/>
  <c r="I265" i="38" a="1"/>
  <c r="O448" i="38" a="1"/>
  <c r="AC454" i="38" a="1"/>
  <c r="G364" i="38" a="1"/>
  <c r="AY359" i="38" a="1"/>
  <c r="AQ347" i="38" a="1"/>
  <c r="AG441" i="38" a="1"/>
  <c r="AI190" i="38" a="1"/>
  <c r="AN398" i="38" a="1"/>
  <c r="P435" i="38" a="1"/>
  <c r="AU341" i="38" a="1"/>
  <c r="E440" i="38" a="1"/>
  <c r="N418" i="38" a="1"/>
  <c r="AD321" i="38" a="1"/>
  <c r="AP314" i="38" a="1"/>
  <c r="AJ327" i="38" a="1"/>
  <c r="AO419" i="38" a="1"/>
  <c r="BA444" i="38" a="1"/>
  <c r="H374" i="38" a="1"/>
  <c r="D356" i="38" a="1"/>
  <c r="AQ457" i="38" a="1"/>
  <c r="S186" i="38" a="1"/>
  <c r="AC238" i="38" a="1"/>
  <c r="S400" i="38" a="1"/>
  <c r="Y242" i="38" a="1"/>
  <c r="AS341" i="38" a="1"/>
  <c r="AH255" i="38" a="1"/>
  <c r="AE426" i="38" a="1"/>
  <c r="G280" i="38" a="1"/>
  <c r="AZ405" i="38" a="1"/>
  <c r="Z383" i="38" a="1"/>
  <c r="Q348" i="38" a="1"/>
  <c r="H290" i="38" a="1"/>
  <c r="F428" i="38" a="1"/>
  <c r="V306" i="38" a="1"/>
  <c r="F399" i="38" a="1"/>
  <c r="O230" i="38" a="1"/>
  <c r="AQ468" i="38" a="1"/>
  <c r="AX401" i="38" a="1"/>
  <c r="P304" i="38" a="1"/>
  <c r="AS402" i="38" a="1"/>
  <c r="AO263" i="38" a="1"/>
  <c r="AM223" i="38" a="1"/>
  <c r="AY354" i="38" a="1"/>
  <c r="X459" i="38" a="1"/>
  <c r="AP274" i="38" a="1"/>
  <c r="AW306" i="38" a="1"/>
  <c r="AR462" i="38" a="1"/>
  <c r="AA390" i="38" a="1"/>
  <c r="AC356" i="38" a="1"/>
  <c r="F451" i="38" a="1"/>
  <c r="G289" i="38" a="1"/>
  <c r="AY229" i="38" a="1"/>
  <c r="AU229" i="38" a="1"/>
  <c r="AY262" i="38" a="1"/>
  <c r="F281" i="38" a="1"/>
  <c r="AS371" i="38" a="1"/>
  <c r="AJ276" i="38" a="1"/>
  <c r="Z413" i="38" a="1"/>
  <c r="W439" i="38" a="1"/>
  <c r="Q262" i="38" a="1"/>
  <c r="K448" i="38" a="1"/>
  <c r="AV243" i="38" a="1"/>
  <c r="F401" i="38" a="1"/>
  <c r="Z454" i="38" a="1"/>
  <c r="G190" i="38" a="1"/>
  <c r="AF465" i="38" a="1"/>
  <c r="N363" i="38" a="1"/>
  <c r="M206" i="38" a="1"/>
  <c r="AG278" i="38" a="1"/>
  <c r="AP322" i="38" a="1"/>
  <c r="AZ314" i="38" a="1"/>
  <c r="AO375" i="38" a="1"/>
  <c r="AD252" i="38" a="1"/>
  <c r="E438" i="38" a="1"/>
  <c r="AV242" i="38" a="1"/>
  <c r="AF279" i="38" a="1"/>
  <c r="AR379" i="38" a="1"/>
  <c r="AG254" i="38" a="1"/>
  <c r="K340" i="38" a="1"/>
  <c r="AE421" i="38" a="1"/>
  <c r="AI123" i="38" a="1"/>
  <c r="X425" i="38" a="1"/>
  <c r="AS424" i="38" a="1"/>
  <c r="AN293" i="38" a="1"/>
  <c r="V410" i="38" a="1"/>
  <c r="O451" i="38" a="1"/>
  <c r="Y154" i="38" a="1"/>
  <c r="AB159" i="38" a="1"/>
  <c r="AC333" i="38" a="1"/>
  <c r="AI379" i="38" a="1"/>
  <c r="AP298" i="38" a="1"/>
  <c r="L394" i="38" a="1"/>
  <c r="AA290" i="38" a="1"/>
  <c r="K245" i="38" a="1"/>
  <c r="M450" i="38" a="1"/>
  <c r="AR292" i="38" a="1"/>
  <c r="AH327" i="38" a="1"/>
  <c r="E317" i="38" a="1"/>
  <c r="X316" i="38" a="1"/>
  <c r="T443" i="38" a="1"/>
  <c r="AD373" i="38" a="1"/>
  <c r="M125" i="38" a="1"/>
  <c r="BB232" i="38" a="1"/>
  <c r="BA208" i="38" a="1"/>
  <c r="K368" i="38" a="1"/>
  <c r="AD325" i="38" a="1"/>
  <c r="Q368" i="38" a="1"/>
  <c r="M422" i="38" a="1"/>
  <c r="T340" i="38" a="1"/>
  <c r="AV228" i="38" a="1"/>
  <c r="V362" i="38" a="1"/>
  <c r="Z135" i="38" a="1"/>
  <c r="AU230" i="38" a="1"/>
  <c r="Y444" i="38" a="1"/>
  <c r="BB375" i="38" a="1"/>
  <c r="J410" i="38" a="1"/>
  <c r="AX245" i="38" a="1"/>
  <c r="BB381" i="38" a="1"/>
  <c r="BB188" i="38" a="1"/>
  <c r="N230" i="38" a="1"/>
  <c r="AM335" i="38" a="1"/>
  <c r="AC190" i="38" a="1"/>
  <c r="G270" i="38" a="1"/>
  <c r="BB183" i="38" a="1"/>
  <c r="V442" i="38" a="1"/>
  <c r="Q178" i="38" a="1"/>
  <c r="W326" i="38" a="1"/>
  <c r="AO344" i="38" a="1"/>
  <c r="BB131" i="38" a="1"/>
  <c r="AE297" i="38" a="1"/>
  <c r="Y230" i="38" a="1"/>
  <c r="J137" i="38" a="1"/>
  <c r="AG266" i="38" a="1"/>
  <c r="U402" i="38" a="1"/>
  <c r="G170" i="38" a="1"/>
  <c r="AV206" i="38" a="1"/>
  <c r="O333" i="38" a="1"/>
  <c r="AW442" i="38" a="1"/>
  <c r="AN411" i="38" a="1"/>
  <c r="Z361" i="38" a="1"/>
  <c r="BB377" i="38" a="1"/>
  <c r="K456" i="38" a="1"/>
  <c r="Q293" i="38" a="1"/>
  <c r="AR370" i="38" a="1"/>
  <c r="W444" i="38" a="1"/>
  <c r="Z354" i="38" a="1"/>
  <c r="AU277" i="38" a="1"/>
  <c r="AK387" i="38" a="1"/>
  <c r="J288" i="38" a="1"/>
  <c r="AA300" i="38" a="1"/>
  <c r="AQ426" i="38" a="1"/>
  <c r="U136" i="38" a="1"/>
  <c r="J441" i="38" a="1"/>
  <c r="T435" i="38" a="1"/>
  <c r="N449" i="38" a="1"/>
  <c r="M288" i="38" a="1"/>
  <c r="BA271" i="38" a="1"/>
  <c r="X73" i="38" a="1"/>
  <c r="AU309" i="38" a="1"/>
  <c r="T233" i="38" a="1"/>
  <c r="I386" i="38" a="1"/>
  <c r="AM374" i="38" a="1"/>
  <c r="J188" i="38" a="1"/>
  <c r="M412" i="38" a="1"/>
  <c r="AM362" i="38" a="1"/>
  <c r="AR373" i="38" a="1"/>
  <c r="S209" i="38" a="1"/>
  <c r="K420" i="38" a="1"/>
  <c r="F313" i="38" a="1"/>
  <c r="Z306" i="38" a="1"/>
  <c r="Q73" i="38" a="1"/>
  <c r="AA434" i="38" a="1"/>
  <c r="AO416" i="38" a="1"/>
  <c r="O472" i="38" a="1"/>
  <c r="W428" i="38" a="1"/>
  <c r="E396" i="38" a="1"/>
  <c r="V441" i="38" a="1"/>
  <c r="AW460" i="38" a="1"/>
  <c r="I329" i="38" a="1"/>
  <c r="AY73" i="38" a="1"/>
  <c r="AY310" i="38" a="1"/>
  <c r="M446" i="38" a="1"/>
  <c r="AU248" i="38" a="1"/>
  <c r="AR244" i="38" a="1"/>
  <c r="AD467" i="38" a="1"/>
  <c r="AR165" i="38" a="1"/>
  <c r="J216" i="38" a="1"/>
  <c r="AM432" i="38" a="1"/>
  <c r="AU278" i="38" a="1"/>
  <c r="AE235" i="38" a="1"/>
  <c r="T320" i="38" a="1"/>
  <c r="W342" i="38" a="1"/>
  <c r="AD243" i="38" a="1"/>
  <c r="U190" i="38" a="1"/>
  <c r="AZ359" i="38" a="1"/>
  <c r="F336" i="38" a="1"/>
  <c r="AF222" i="38" a="1"/>
  <c r="AX229" i="38" a="1"/>
  <c r="AR371" i="38" a="1"/>
  <c r="AT319" i="38" a="1"/>
  <c r="U443" i="38" a="1"/>
  <c r="AX415" i="38" a="1"/>
  <c r="AD310" i="38" a="1"/>
  <c r="I242" i="38" a="1"/>
  <c r="AM454" i="38" a="1"/>
  <c r="AY256" i="38" a="1"/>
  <c r="AH210" i="38" a="1"/>
  <c r="G124" i="38" a="1"/>
  <c r="Y247" i="38" a="1"/>
  <c r="AB260" i="38" a="1"/>
  <c r="AQ280" i="38" a="1"/>
  <c r="AQ340" i="38" a="1"/>
  <c r="H309" i="38" a="1"/>
  <c r="AM459" i="38" a="1"/>
  <c r="AB386" i="38" a="1"/>
  <c r="AW272" i="38" a="1"/>
  <c r="AZ198" i="38" a="1"/>
  <c r="I429" i="38" a="1"/>
  <c r="W314" i="38" a="1"/>
  <c r="Q409" i="38" a="1"/>
  <c r="F341" i="38" a="1"/>
  <c r="G298" i="38" a="1"/>
  <c r="BA383" i="38" a="1"/>
  <c r="AZ396" i="38" a="1"/>
  <c r="AS295" i="38" a="1"/>
  <c r="Z367" i="38" a="1"/>
  <c r="D411" i="38" a="1"/>
  <c r="S372" i="38" a="1"/>
  <c r="BA464" i="38" a="1"/>
  <c r="AP307" i="38" a="1"/>
  <c r="N379" i="38" a="1"/>
  <c r="Q372" i="38" a="1"/>
  <c r="AD200" i="38" a="1"/>
  <c r="P300" i="38" a="1"/>
  <c r="F218" i="38" a="1"/>
  <c r="AY396" i="38" a="1"/>
  <c r="AV376" i="38" a="1"/>
  <c r="AJ460" i="38" a="1"/>
  <c r="K204" i="38" a="1"/>
  <c r="AS356" i="38" a="1"/>
  <c r="BB413" i="38" a="1"/>
  <c r="J409" i="38" a="1"/>
  <c r="AA242" i="38" a="1"/>
  <c r="AG239" i="38" a="1"/>
  <c r="L224" i="38" a="1"/>
  <c r="AK209" i="38" a="1"/>
  <c r="AL367" i="38" a="1"/>
  <c r="F362" i="38" a="1"/>
  <c r="BB296" i="38" a="1"/>
  <c r="AA322" i="38" a="1"/>
  <c r="AZ400" i="38" a="1"/>
  <c r="AD318" i="38" a="1"/>
  <c r="AP399" i="38" a="1"/>
  <c r="P472" i="38" a="1"/>
  <c r="Q394" i="38" a="1"/>
  <c r="AI405" i="38" a="1"/>
  <c r="AY394" i="38" a="1"/>
  <c r="AH468" i="38" a="1"/>
  <c r="V273" i="38" a="1"/>
  <c r="S227" i="38" a="1"/>
  <c r="AO269" i="38" a="1"/>
  <c r="AF391" i="38" a="1"/>
  <c r="U296" i="38" a="1"/>
  <c r="G392" i="38" a="1"/>
  <c r="AV349" i="38" a="1"/>
  <c r="AS115" i="38" a="1"/>
  <c r="AU247" i="38" a="1"/>
  <c r="AW269" i="38" a="1"/>
  <c r="AX242" i="38" a="1"/>
  <c r="K231" i="38" a="1"/>
  <c r="AW386" i="38" a="1"/>
  <c r="AI430" i="38" a="1"/>
  <c r="AD406" i="38" a="1"/>
  <c r="O226" i="38" a="1"/>
  <c r="T171" i="38" a="1"/>
  <c r="AY263" i="38" a="1"/>
  <c r="O271" i="38" a="1"/>
  <c r="Z388" i="38" a="1"/>
  <c r="AB408" i="38" a="1"/>
  <c r="AN373" i="38" a="1"/>
  <c r="AJ378" i="38" a="1"/>
  <c r="AN187" i="38" a="1"/>
  <c r="AB465" i="38" a="1"/>
  <c r="J395" i="38" a="1"/>
  <c r="P407" i="38" a="1"/>
  <c r="AC221" i="38" a="1"/>
  <c r="AJ385" i="38" a="1"/>
  <c r="AH300" i="38" a="1"/>
  <c r="V398" i="38" a="1"/>
  <c r="BB281" i="38" a="1"/>
  <c r="AR398" i="38" a="1"/>
  <c r="BB464" i="38" a="1"/>
  <c r="Y402" i="38" a="1"/>
  <c r="AD417" i="38" a="1"/>
  <c r="AV410" i="38" a="1"/>
  <c r="J467" i="38" a="1"/>
  <c r="AK403" i="38" a="1"/>
  <c r="BB311" i="38" a="1"/>
  <c r="AR360" i="38" a="1"/>
  <c r="E278" i="38" a="1"/>
  <c r="P447" i="38" a="1"/>
  <c r="AE307" i="38" a="1"/>
  <c r="BB260" i="38" a="1"/>
  <c r="P324" i="38" a="1"/>
  <c r="Z288" i="38" a="1"/>
  <c r="O291" i="38" a="1"/>
  <c r="X336" i="38" a="1"/>
  <c r="AQ316" i="38" a="1"/>
  <c r="AG384" i="38" a="1"/>
  <c r="AG326" i="38" a="1"/>
  <c r="AY331" i="38" a="1"/>
  <c r="V406" i="38" a="1"/>
  <c r="O355" i="38" a="1"/>
  <c r="AW383" i="38" a="1"/>
  <c r="H319" i="38" a="1"/>
  <c r="AW337" i="38" a="1"/>
  <c r="AT199" i="38" a="1"/>
  <c r="AA273" i="38" a="1"/>
  <c r="O442" i="38" a="1"/>
  <c r="O311" i="38" a="1"/>
  <c r="L423" i="38" a="1"/>
  <c r="AY342" i="38" a="1"/>
  <c r="AJ291" i="38" a="1"/>
  <c r="BB310" i="38" a="1"/>
  <c r="AR277" i="38" a="1"/>
  <c r="F338" i="38" a="1"/>
  <c r="AP397" i="38" a="1"/>
  <c r="AT413" i="38" a="1"/>
  <c r="AM269" i="38" a="1"/>
  <c r="AZ420" i="38" a="1"/>
  <c r="AO201" i="38" a="1"/>
  <c r="AZ327" i="38" a="1"/>
  <c r="U394" i="38" a="1"/>
  <c r="V245" i="38" a="1"/>
  <c r="AO307" i="38" a="1"/>
  <c r="G257" i="38" a="1"/>
  <c r="AL460" i="38" a="1"/>
  <c r="AB360" i="38" a="1"/>
  <c r="AG248" i="38" a="1"/>
  <c r="L100" i="38" a="1"/>
  <c r="W366" i="38" a="1"/>
  <c r="AO394" i="38" a="1"/>
  <c r="AC207" i="38" a="1"/>
  <c r="AB385" i="38" a="1"/>
  <c r="Z165" i="38" a="1"/>
  <c r="AW357" i="38" a="1"/>
  <c r="U322" i="38" a="1"/>
  <c r="AF359" i="38" a="1"/>
  <c r="F372" i="38" a="1"/>
  <c r="X251" i="38" a="1"/>
  <c r="AC180" i="38" a="1"/>
  <c r="AE449" i="38" a="1"/>
  <c r="AQ219" i="38" a="1"/>
  <c r="H364" i="38" a="1"/>
  <c r="F295" i="38" a="1"/>
  <c r="AM227" i="38" a="1"/>
  <c r="L200" i="38" a="1"/>
  <c r="AI288" i="38" a="1"/>
  <c r="BA261" i="38" a="1"/>
  <c r="K333" i="38" a="1"/>
  <c r="G377" i="38" a="1"/>
  <c r="AP358" i="38" a="1"/>
  <c r="W329" i="38" a="1"/>
  <c r="U447" i="38" a="1"/>
  <c r="G406" i="38" a="1"/>
  <c r="AH425" i="38" a="1"/>
  <c r="AU445" i="38" a="1"/>
  <c r="O457" i="38" a="1"/>
  <c r="O302" i="38" a="1"/>
  <c r="AR390" i="38" a="1"/>
  <c r="M276" i="38" a="1"/>
  <c r="AQ376" i="38" a="1"/>
  <c r="W454" i="38" a="1"/>
  <c r="E282" i="38" a="1"/>
  <c r="AS396" i="38" a="1"/>
  <c r="L175" i="38" a="1"/>
  <c r="AD391" i="38" a="1"/>
  <c r="X347" i="38" a="1"/>
  <c r="W367" i="38" a="1"/>
  <c r="I374" i="38" a="1"/>
  <c r="AH388" i="38" a="1"/>
  <c r="AX298" i="38" a="1"/>
  <c r="BA400" i="38" a="1"/>
  <c r="AM247" i="38" a="1"/>
  <c r="P216" i="38" a="1"/>
  <c r="U391" i="38" a="1"/>
  <c r="AI264" i="38" a="1"/>
  <c r="AN307" i="38" a="1"/>
  <c r="AZ366" i="38" a="1"/>
  <c r="AD281" i="38" a="1"/>
  <c r="P352" i="38" a="1"/>
  <c r="K337" i="38" a="1"/>
  <c r="K322" i="38" a="1"/>
  <c r="J346" i="38" a="1"/>
  <c r="AN165" i="38" a="1"/>
  <c r="Q436" i="38" a="1"/>
  <c r="N319" i="38" a="1"/>
  <c r="AS457" i="38" a="1"/>
  <c r="AA305" i="38" a="1"/>
  <c r="AA389" i="38" a="1"/>
  <c r="I421" i="38" a="1"/>
  <c r="U404" i="38" a="1"/>
  <c r="AQ417" i="38" a="1"/>
  <c r="BB426" i="38" a="1"/>
  <c r="AX378" i="38" a="1"/>
  <c r="AS471" i="38" a="1"/>
  <c r="AY157" i="38" a="1"/>
  <c r="AK417" i="38" a="1"/>
  <c r="AN380" i="38" a="1"/>
  <c r="T157" i="38" a="1"/>
  <c r="AK309" i="38" a="1"/>
  <c r="K344" i="38" a="1"/>
  <c r="AQ298" i="38" a="1"/>
  <c r="AS328" i="38" a="1"/>
  <c r="AS305" i="38" a="1"/>
  <c r="AG101" i="38" a="1"/>
  <c r="AJ154" i="38" a="1"/>
  <c r="AR468" i="38" a="1"/>
  <c r="M365" i="38" a="1"/>
  <c r="AV250" i="38" a="1"/>
  <c r="AW393" i="38" a="1"/>
  <c r="AH359" i="38" a="1"/>
  <c r="AR415" i="38" a="1"/>
  <c r="P228" i="38" a="1"/>
  <c r="V296" i="38" a="1"/>
  <c r="AK446" i="38" a="1"/>
  <c r="P173" i="38" a="1"/>
  <c r="U156" i="38" a="1"/>
  <c r="D421" i="38" a="1"/>
  <c r="U432" i="38" a="1"/>
  <c r="AH312" i="38" a="1"/>
  <c r="BA279" i="38" a="1"/>
  <c r="U170" i="38" a="1"/>
  <c r="AT246" i="38" a="1"/>
  <c r="Z258" i="38" a="1"/>
  <c r="Q408" i="38" a="1"/>
  <c r="Z419" i="38" a="1"/>
  <c r="H437" i="38" a="1"/>
  <c r="E349" i="38" a="1"/>
  <c r="AT402" i="38" a="1"/>
  <c r="AX376" i="38" a="1"/>
  <c r="J270" i="38" a="1"/>
  <c r="Q297" i="38" a="1"/>
  <c r="V197" i="38" a="1"/>
  <c r="AF392" i="38" a="1"/>
  <c r="W404" i="38" a="1"/>
  <c r="K294" i="38" a="1"/>
  <c r="E250" i="38" a="1"/>
  <c r="AC394" i="38" a="1"/>
  <c r="L425" i="38" a="1"/>
  <c r="Z352" i="38" a="1"/>
  <c r="L266" i="38" a="1"/>
  <c r="AY293" i="38" a="1"/>
  <c r="Q405" i="38" a="1"/>
  <c r="AU272" i="38" a="1"/>
  <c r="AG390" i="38" a="1"/>
  <c r="AT315" i="38" a="1"/>
  <c r="I220" i="38" a="1"/>
  <c r="AC122" i="38" a="1"/>
  <c r="F154" i="38" a="1"/>
  <c r="F344" i="38" a="1"/>
  <c r="V429" i="38" a="1"/>
  <c r="AL309" i="38" a="1"/>
  <c r="AH384" i="38" a="1"/>
  <c r="AV283" i="38" a="1"/>
  <c r="AY306" i="38" a="1"/>
  <c r="AD220" i="38" a="1"/>
  <c r="Y371" i="38" a="1"/>
  <c r="L331" i="38" a="1"/>
  <c r="AQ355" i="38" a="1"/>
  <c r="AK432" i="38" a="1"/>
  <c r="AL355" i="38" a="1"/>
  <c r="AC412" i="38" a="1"/>
  <c r="AN426" i="38" a="1"/>
  <c r="S152" i="38" a="1"/>
  <c r="AA212" i="38" a="1"/>
  <c r="AT451" i="38" a="1"/>
  <c r="M359" i="38" a="1"/>
  <c r="H460" i="38" a="1"/>
  <c r="BB284" i="38" a="1"/>
  <c r="N293" i="38" a="1"/>
  <c r="AR366" i="38" a="1"/>
  <c r="AL344" i="38" a="1"/>
  <c r="F426" i="38" a="1"/>
  <c r="BB422" i="38" a="1"/>
  <c r="AB382" i="38" a="1"/>
  <c r="AF258" i="38" a="1"/>
  <c r="V468" i="38" a="1"/>
  <c r="AL353" i="38" a="1"/>
  <c r="AF400" i="38" a="1"/>
  <c r="T381" i="38" a="1"/>
  <c r="AC196" i="38" a="1"/>
  <c r="AS238" i="38" a="1"/>
  <c r="L380" i="38" a="1"/>
  <c r="AS390" i="38" a="1"/>
  <c r="AN350" i="38" a="1"/>
  <c r="Q434" i="38" a="1"/>
  <c r="AK318" i="38" a="1"/>
  <c r="AR228" i="38" a="1"/>
  <c r="AC322" i="38" a="1"/>
  <c r="W445" i="38" a="1"/>
  <c r="AZ380" i="38" a="1"/>
  <c r="AO327" i="38" a="1"/>
  <c r="AT470" i="38" a="1"/>
  <c r="Y134" i="38" a="1"/>
  <c r="AU390" i="38" a="1"/>
  <c r="O377" i="38" a="1"/>
  <c r="AZ419" i="38" a="1"/>
  <c r="U373" i="38" a="1"/>
  <c r="AA234" i="38" a="1"/>
  <c r="L384" i="38" a="1"/>
  <c r="S260" i="38" a="1"/>
  <c r="Q308" i="38" a="1"/>
  <c r="AB450" i="38" a="1"/>
  <c r="AL454" i="38" a="1"/>
  <c r="X315" i="38" a="1"/>
  <c r="E418" i="38" a="1"/>
  <c r="O317" i="38" a="1"/>
  <c r="AB204" i="38" a="1"/>
  <c r="BB292" i="38" a="1"/>
  <c r="AM215" i="38" a="1"/>
  <c r="T395" i="38" a="1"/>
  <c r="AK352" i="38" a="1"/>
  <c r="T278" i="38" a="1"/>
  <c r="D373" i="38" a="1"/>
  <c r="AH409" i="38" a="1"/>
  <c r="G432" i="38" a="1"/>
  <c r="AC455" i="38" a="1"/>
  <c r="AI341" i="38" a="1"/>
  <c r="BA280" i="38" a="1"/>
  <c r="AB346" i="38" a="1"/>
  <c r="AQ267" i="38" a="1"/>
  <c r="BA182" i="38" a="1"/>
  <c r="AF442" i="38" a="1"/>
  <c r="AJ210" i="38" a="1"/>
  <c r="AP237" i="38" a="1"/>
  <c r="E155" i="38" a="1"/>
  <c r="AG380" i="38" a="1"/>
  <c r="W382" i="38" a="1"/>
  <c r="T284" i="38" a="1"/>
  <c r="W376" i="38" a="1"/>
  <c r="AV158" i="38" a="1"/>
  <c r="AF407" i="38" a="1"/>
  <c r="E378" i="38" a="1"/>
  <c r="O188" i="38" a="1"/>
  <c r="U405" i="38" a="1"/>
  <c r="H281" i="38" a="1"/>
  <c r="AH241" i="38" a="1"/>
  <c r="AS289" i="38" a="1"/>
  <c r="Y250" i="38" a="1"/>
  <c r="AF405" i="38" a="1"/>
  <c r="Q467" i="38" a="1"/>
  <c r="S214" i="38" a="1"/>
  <c r="AP361" i="38" a="1"/>
  <c r="V445" i="38" a="1"/>
  <c r="Z253" i="38" a="1"/>
  <c r="AF432" i="38" a="1"/>
  <c r="AB357" i="38" a="1"/>
  <c r="AB165" i="38" a="1"/>
  <c r="AJ336" i="38" a="1"/>
  <c r="BB185" i="38" a="1"/>
  <c r="AQ349" i="38" a="1"/>
  <c r="G330" i="38" a="1"/>
  <c r="G371" i="38" a="1"/>
  <c r="AQ195" i="38" a="1"/>
  <c r="P358" i="38" a="1"/>
  <c r="AA326" i="38" a="1"/>
  <c r="K276" i="38" a="1"/>
  <c r="V352" i="38" a="1"/>
  <c r="AA320" i="38" a="1"/>
  <c r="Q189" i="38" a="1"/>
  <c r="K229" i="38" a="1"/>
  <c r="AM360" i="38" a="1"/>
  <c r="V279" i="38" a="1"/>
  <c r="AH353" i="38" a="1"/>
  <c r="AA171" i="38" a="1"/>
  <c r="O143" i="38" a="1"/>
  <c r="T236" i="38" a="1"/>
  <c r="AL211" i="38" a="1"/>
  <c r="V336" i="38" a="1"/>
  <c r="AI205" i="38" a="1"/>
  <c r="AQ86" i="38" a="1"/>
  <c r="AA348" i="38" a="1"/>
  <c r="AB377" i="38" a="1"/>
  <c r="X303" i="38" a="1"/>
  <c r="AZ148" i="38" a="1"/>
  <c r="Q243" i="38" a="1"/>
  <c r="N208" i="38" a="1"/>
  <c r="AW221" i="38" a="1"/>
  <c r="AC462" i="38" a="1"/>
  <c r="Y283" i="38" a="1"/>
  <c r="AQ205" i="38" a="1"/>
  <c r="AV422" i="38" a="1"/>
  <c r="AT179" i="38" a="1"/>
  <c r="AF467" i="38" a="1"/>
  <c r="AU294" i="38" a="1"/>
  <c r="AS372" i="38" a="1"/>
  <c r="AC194" i="38" a="1"/>
  <c r="AU372" i="38" a="1"/>
  <c r="AB430" i="38" a="1"/>
  <c r="M234" i="38" a="1"/>
  <c r="Q295" i="38" a="1"/>
  <c r="AI388" i="38" a="1"/>
  <c r="AI289" i="38" a="1"/>
  <c r="AP172" i="38" a="1"/>
  <c r="AT373" i="38" a="1"/>
  <c r="AK428" i="38" a="1"/>
  <c r="BB415" i="38" a="1"/>
  <c r="AG392" i="38" a="1"/>
  <c r="O447" i="38" a="1"/>
  <c r="AU449" i="38" a="1"/>
  <c r="G357" i="38" a="1"/>
  <c r="O385" i="38" a="1"/>
  <c r="N199" i="38" a="1"/>
  <c r="BB251" i="38" a="1"/>
  <c r="BB206" i="38" a="1"/>
  <c r="H464" i="38" a="1"/>
  <c r="AO418" i="38" a="1"/>
  <c r="AU168" i="38" a="1"/>
  <c r="Q213" i="38" a="1"/>
  <c r="X203" i="38" a="1"/>
  <c r="AG408" i="38" a="1"/>
  <c r="Z273" i="38" a="1"/>
  <c r="AC232" i="38" a="1"/>
  <c r="AB235" i="38" a="1"/>
  <c r="AW365" i="38" a="1"/>
  <c r="E247" i="38" a="1"/>
  <c r="AX244" i="38" a="1"/>
  <c r="I295" i="38" a="1"/>
  <c r="H285" i="38" a="1"/>
  <c r="AN289" i="38" a="1"/>
  <c r="AS450" i="38" a="1"/>
  <c r="Q364" i="38" a="1"/>
  <c r="W184" i="38" a="1"/>
  <c r="AH319" i="38" a="1"/>
  <c r="AI183" i="38" a="1"/>
  <c r="AM160" i="38" a="1"/>
  <c r="F408" i="38" a="1"/>
  <c r="W401" i="38" a="1"/>
  <c r="AS253" i="38" a="1"/>
  <c r="AB359" i="38" a="1"/>
  <c r="N365" i="38" a="1"/>
  <c r="AG288" i="38" a="1"/>
  <c r="AK371" i="38" a="1"/>
  <c r="E431" i="38" a="1"/>
  <c r="N331" i="38" a="1"/>
  <c r="H444" i="38" a="1"/>
  <c r="AZ315" i="38" a="1"/>
  <c r="N458" i="38" a="1"/>
  <c r="AE438" i="38" a="1"/>
  <c r="AF406" i="38" a="1"/>
  <c r="AG370" i="38" a="1"/>
  <c r="AP312" i="38" a="1"/>
  <c r="P394" i="38" a="1"/>
  <c r="AW425" i="38" a="1"/>
  <c r="AB299" i="38" a="1"/>
  <c r="U357" i="38" a="1"/>
  <c r="L432" i="38" a="1"/>
  <c r="AO287" i="38" a="1"/>
  <c r="AI320" i="38" a="1"/>
  <c r="AN286" i="38" a="1"/>
  <c r="AN430" i="38" a="1"/>
  <c r="AU396" i="38" a="1"/>
  <c r="AZ224" i="38" a="1"/>
  <c r="AX361" i="38" a="1"/>
  <c r="Q274" i="38" a="1"/>
  <c r="AL446" i="38" a="1"/>
  <c r="AT296" i="38" a="1"/>
  <c r="W337" i="38" a="1"/>
  <c r="U407" i="38" a="1"/>
  <c r="S136" i="38" a="1"/>
  <c r="AO452" i="38" a="1"/>
  <c r="BB444" i="38" a="1"/>
  <c r="AP278" i="38" a="1"/>
  <c r="AP326" i="38" a="1"/>
  <c r="AS422" i="38" a="1"/>
  <c r="AI235" i="38" a="1"/>
  <c r="AX314" i="38" a="1"/>
  <c r="AH416" i="38" a="1"/>
  <c r="AE306" i="38" a="1"/>
  <c r="K328" i="38" a="1"/>
  <c r="W268" i="38" a="1"/>
  <c r="O403" i="38" a="1"/>
  <c r="Y446" i="38" a="1"/>
  <c r="AX391" i="38" a="1"/>
  <c r="O349" i="38" a="1"/>
  <c r="M470" i="38" a="1"/>
  <c r="BA399" i="38" a="1"/>
  <c r="E300" i="38" a="1"/>
  <c r="AO347" i="38" a="1"/>
  <c r="J352" i="38" a="1"/>
  <c r="V456" i="38" a="1"/>
  <c r="V438" i="38" a="1"/>
  <c r="AJ229" i="38" a="1"/>
  <c r="O439" i="38" a="1"/>
  <c r="AE467" i="38" a="1"/>
  <c r="AG273" i="38" a="1"/>
  <c r="AB309" i="38" a="1"/>
  <c r="M306" i="38" a="1"/>
  <c r="T322" i="38" a="1"/>
  <c r="AA303" i="38" a="1"/>
  <c r="V415" i="38" a="1"/>
  <c r="D236" i="38" a="1"/>
  <c r="AQ247" i="38" a="1"/>
  <c r="F353" i="38" a="1"/>
  <c r="Z197" i="38" a="1"/>
  <c r="AR382" i="38" a="1"/>
  <c r="AY201" i="38" a="1"/>
  <c r="BA437" i="38" a="1"/>
  <c r="BA405" i="38" a="1"/>
  <c r="AU378" i="38" a="1"/>
  <c r="AF439" i="38" a="1"/>
  <c r="AM427" i="38" a="1"/>
  <c r="AE356" i="38" a="1"/>
  <c r="J212" i="38" a="1"/>
  <c r="Y254" i="38" a="1"/>
  <c r="P166" i="38" a="1"/>
  <c r="AC435" i="38" a="1"/>
  <c r="L77" i="38" a="1"/>
  <c r="BA156" i="38" a="1"/>
  <c r="AR401" i="38" a="1"/>
  <c r="AR440" i="38" a="1"/>
  <c r="D340" i="38" a="1"/>
  <c r="V239" i="38" a="1"/>
  <c r="AV166" i="38" a="1"/>
  <c r="K235" i="38" a="1"/>
  <c r="AW218" i="38" a="1"/>
  <c r="AG167" i="38" a="1"/>
  <c r="AN304" i="38" a="1"/>
  <c r="AV288" i="38" a="1"/>
  <c r="S81" i="38" a="1"/>
  <c r="O228" i="38" a="1"/>
  <c r="P446" i="38" a="1"/>
  <c r="U262" i="38" a="1"/>
  <c r="I184" i="38" a="1"/>
  <c r="I322" i="38" a="1"/>
  <c r="J471" i="38" a="1"/>
  <c r="AL320" i="38" a="1"/>
  <c r="AN355" i="38" a="1"/>
  <c r="Z375" i="38" a="1"/>
  <c r="X312" i="38" a="1"/>
  <c r="AN412" i="38" a="1"/>
  <c r="AV213" i="38" a="1"/>
  <c r="AZ239" i="38" a="1"/>
  <c r="BB354" i="38" a="1"/>
  <c r="I292" i="38" a="1"/>
  <c r="D294" i="38" a="1"/>
  <c r="AK341" i="38" a="1"/>
  <c r="AK388" i="38" a="1"/>
  <c r="AG455" i="38" a="1"/>
  <c r="AI468" i="38" a="1"/>
  <c r="W260" i="38" a="1"/>
  <c r="AR289" i="38" a="1"/>
  <c r="D426" i="38" a="1"/>
  <c r="AZ197" i="38" a="1"/>
  <c r="AS446" i="38" a="1"/>
  <c r="AH289" i="38" a="1"/>
  <c r="J424" i="38" a="1"/>
  <c r="K350" i="38" a="1"/>
  <c r="V269" i="38" a="1"/>
  <c r="AH460" i="38" a="1"/>
  <c r="I337" i="38" a="1"/>
  <c r="J238" i="38" a="1"/>
  <c r="AR351" i="38" a="1"/>
  <c r="AJ364" i="38" a="1"/>
  <c r="AJ352" i="38" a="1"/>
  <c r="I294" i="38" a="1"/>
  <c r="K373" i="38" a="1"/>
  <c r="AF416" i="38" a="1"/>
  <c r="AD183" i="38" a="1"/>
  <c r="AE301" i="38" a="1"/>
  <c r="AR325" i="38" a="1"/>
  <c r="AX260" i="38" a="1"/>
  <c r="D213" i="38" a="1"/>
  <c r="AY277" i="38" a="1"/>
  <c r="AT350" i="38" a="1"/>
  <c r="AF354" i="38" a="1"/>
  <c r="AU184" i="38" a="1"/>
  <c r="F442" i="38" a="1"/>
  <c r="AN273" i="38" a="1"/>
  <c r="AL420" i="38" a="1"/>
  <c r="AG395" i="38" a="1"/>
  <c r="AL205" i="38" a="1"/>
  <c r="F318" i="38" a="1"/>
  <c r="BB254" i="38" a="1"/>
  <c r="J432" i="38" a="1"/>
  <c r="V341" i="38" a="1"/>
  <c r="J450" i="38" a="1"/>
  <c r="AK265" i="38" a="1"/>
  <c r="N162" i="38" a="1"/>
  <c r="AP345" i="38" a="1"/>
  <c r="O306" i="38" a="1"/>
  <c r="L371" i="38" a="1"/>
  <c r="V345" i="38" a="1"/>
  <c r="AX419" i="38" a="1"/>
  <c r="AR418" i="38" a="1"/>
  <c r="AW310" i="38" a="1"/>
  <c r="H373" i="38" a="1"/>
  <c r="E304" i="38" a="1"/>
  <c r="H317" i="38" a="1"/>
  <c r="BA267" i="38" a="1"/>
  <c r="AL409" i="38" a="1"/>
  <c r="E236" i="38" a="1"/>
  <c r="Y361" i="38" a="1"/>
  <c r="Q428" i="38" a="1"/>
  <c r="AY450" i="38" a="1"/>
  <c r="AV190" i="38" a="1"/>
  <c r="AG470" i="38" a="1"/>
  <c r="AF179" i="38" a="1"/>
  <c r="X410" i="38" a="1"/>
  <c r="AO396" i="38" a="1"/>
  <c r="AQ335" i="38" a="1"/>
  <c r="T274" i="38" a="1"/>
  <c r="AF461" i="38" a="1"/>
  <c r="D391" i="38" a="1"/>
  <c r="BB384" i="38" a="1"/>
  <c r="BB434" i="38" a="1"/>
  <c r="S97" i="38" a="1"/>
  <c r="AU371" i="38" a="1"/>
  <c r="AE339" i="38" a="1"/>
  <c r="M292" i="38" a="1"/>
  <c r="AS364" i="38" a="1"/>
  <c r="AG217" i="38" a="1"/>
  <c r="I377" i="38" a="1"/>
  <c r="AV340" i="38" a="1"/>
  <c r="G300" i="38" a="1"/>
  <c r="AF335" i="38" a="1"/>
  <c r="AG277" i="38" a="1"/>
  <c r="M401" i="38" a="1"/>
  <c r="M410" i="38" a="1"/>
  <c r="AB456" i="38" a="1"/>
  <c r="P437" i="38" a="1"/>
  <c r="AC355" i="38" a="1"/>
  <c r="U445" i="38" a="1"/>
  <c r="O395" i="38" a="1"/>
  <c r="AY276" i="38" a="1"/>
  <c r="N330" i="38" a="1"/>
  <c r="AS467" i="38" a="1"/>
  <c r="P368" i="38" a="1"/>
  <c r="X433" i="38" a="1"/>
  <c r="J360" i="38" a="1"/>
  <c r="BB279" i="38" a="1"/>
  <c r="J204" i="38" a="1"/>
  <c r="AH211" i="38" a="1"/>
  <c r="M228" i="38" a="1"/>
  <c r="Y464" i="38" a="1"/>
  <c r="AV181" i="38" a="1"/>
  <c r="P288" i="38" a="1"/>
  <c r="AD279" i="38" a="1"/>
  <c r="J219" i="38" a="1"/>
  <c r="F292" i="38" a="1"/>
  <c r="D233" i="38" a="1"/>
  <c r="H279" i="38" a="1"/>
  <c r="BA290" i="38" a="1"/>
  <c r="AB321" i="38" a="1"/>
  <c r="F258" i="38" a="1"/>
  <c r="I352" i="38" a="1"/>
  <c r="AW282" i="38" a="1"/>
  <c r="AS381" i="38" a="1"/>
  <c r="AA331" i="38" a="1"/>
  <c r="G365" i="38" a="1"/>
  <c r="AZ252" i="38" a="1"/>
  <c r="T467" i="38" a="1"/>
  <c r="AE160" i="38" a="1"/>
  <c r="T266" i="38" a="1"/>
  <c r="AH433" i="38" a="1"/>
  <c r="BB437" i="38" a="1"/>
  <c r="AS339" i="38" a="1"/>
  <c r="E355" i="38" a="1"/>
  <c r="AH427" i="38" a="1"/>
  <c r="AF296" i="38" a="1"/>
  <c r="AY340" i="38" a="1"/>
  <c r="J249" i="38" a="1"/>
  <c r="AG393" i="38" a="1"/>
  <c r="AR394" i="38" a="1"/>
  <c r="K383" i="38" a="1"/>
  <c r="N472" i="38" a="1"/>
  <c r="AR310" i="38" a="1"/>
  <c r="L471" i="38" a="1"/>
  <c r="D313" i="38" a="1"/>
  <c r="BA415" i="38" a="1"/>
  <c r="AX467" i="38" a="1"/>
  <c r="AG432" i="38" a="1"/>
  <c r="AL330" i="38" a="1"/>
  <c r="AD462" i="38" a="1"/>
  <c r="N383" i="38" a="1"/>
  <c r="AM371" i="38" a="1"/>
  <c r="J356" i="38" a="1"/>
  <c r="BA228" i="38" a="1"/>
  <c r="AS269" i="38" a="1"/>
  <c r="AC347" i="38" a="1"/>
  <c r="AJ437" i="38" a="1"/>
  <c r="Q463" i="38" a="1"/>
  <c r="AW450" i="38" a="1"/>
  <c r="AB298" i="38" a="1"/>
  <c r="Q438" i="38" a="1"/>
  <c r="AT424" i="38" a="1"/>
  <c r="AL384" i="38" a="1"/>
  <c r="AE446" i="38" a="1"/>
  <c r="BB435" i="38" a="1"/>
  <c r="O339" i="38" a="1"/>
  <c r="T373" i="38" a="1"/>
  <c r="T428" i="38" a="1"/>
  <c r="AD331" i="38" a="1"/>
  <c r="AL269" i="38" a="1"/>
  <c r="L307" i="38" a="1"/>
  <c r="AE396" i="38" a="1"/>
  <c r="S378" i="38" a="1"/>
  <c r="AQ331" i="38" a="1"/>
  <c r="L424" i="38" a="1"/>
  <c r="AC470" i="38" a="1"/>
  <c r="T454" i="38" a="1"/>
  <c r="AO424" i="38" a="1"/>
  <c r="AL297" i="38" a="1"/>
  <c r="P444" i="38" a="1"/>
  <c r="G439" i="38" a="1"/>
  <c r="AZ304" i="38" a="1"/>
  <c r="AY173" i="38" a="1"/>
  <c r="AD254" i="38" a="1"/>
  <c r="I269" i="38" a="1"/>
  <c r="AF266" i="38" a="1"/>
  <c r="AA467" i="38" a="1"/>
  <c r="H366" i="38" a="1"/>
  <c r="AA267" i="38" a="1"/>
  <c r="AR179" i="38" a="1"/>
  <c r="N387" i="38" a="1"/>
  <c r="AD250" i="38" a="1"/>
  <c r="E297" i="38" a="1"/>
  <c r="AS320" i="38" a="1"/>
  <c r="W361" i="38" a="1"/>
  <c r="AA358" i="38" a="1"/>
  <c r="H251" i="38" a="1"/>
  <c r="N303" i="38" a="1"/>
  <c r="AB432" i="38" a="1"/>
  <c r="K217" i="38" a="1"/>
  <c r="X306" i="38" a="1"/>
  <c r="AU241" i="38" a="1"/>
  <c r="AG119" i="38" a="1"/>
  <c r="F345" i="38" a="1"/>
  <c r="V251" i="38" a="1"/>
  <c r="AK326" i="38" a="1"/>
  <c r="AL143" i="38" a="1"/>
  <c r="F195" i="38" a="1"/>
  <c r="Y270" i="38" a="1"/>
  <c r="BB201" i="38" a="1"/>
  <c r="AV414" i="38" a="1"/>
  <c r="AM456" i="38" a="1"/>
  <c r="AX437" i="38" a="1"/>
  <c r="U206" i="38" a="1"/>
  <c r="AP422" i="38" a="1"/>
  <c r="Z421" i="38" a="1"/>
  <c r="AN340" i="38" a="1"/>
  <c r="W394" i="38" a="1"/>
  <c r="AM322" i="38" a="1"/>
  <c r="AG310" i="38" a="1"/>
  <c r="AX342" i="38" a="1"/>
  <c r="L367" i="38" a="1"/>
  <c r="AY103" i="38" a="1"/>
  <c r="M178" i="38" a="1"/>
  <c r="AM385" i="38" a="1"/>
  <c r="T184" i="38" a="1"/>
  <c r="BB337" i="38" a="1"/>
  <c r="AN470" i="38" a="1"/>
  <c r="D249" i="38" a="1"/>
  <c r="AR364" i="38" a="1"/>
  <c r="AD350" i="38" a="1"/>
  <c r="M372" i="38" a="1"/>
  <c r="P414" i="38" a="1"/>
  <c r="AD255" i="38" a="1"/>
  <c r="Q282" i="38" a="1"/>
  <c r="Y287" i="38" a="1"/>
  <c r="H397" i="38" a="1"/>
  <c r="M265" i="38" a="1"/>
  <c r="W290" i="38" a="1"/>
  <c r="J185" i="38" a="1"/>
  <c r="AY257" i="38" a="1"/>
  <c r="AO472" i="38" a="1"/>
  <c r="AY352" i="38" a="1"/>
  <c r="AK458" i="38" a="1"/>
  <c r="L362" i="38" a="1"/>
  <c r="N419" i="38" a="1"/>
  <c r="Z369" i="38" a="1"/>
  <c r="W222" i="38" a="1"/>
  <c r="AP428" i="38" a="1"/>
  <c r="S270" i="38" a="1"/>
  <c r="AJ224" i="38" a="1"/>
  <c r="AG388" i="38" a="1"/>
  <c r="AA456" i="38" a="1"/>
  <c r="AH431" i="38" a="1"/>
  <c r="AW472" i="38" a="1"/>
  <c r="AV109" i="38" a="1"/>
  <c r="V314" i="38" a="1"/>
  <c r="P265" i="38" a="1"/>
  <c r="AP150" i="38" a="1"/>
  <c r="O307" i="38" a="1"/>
  <c r="AN460" i="38" a="1"/>
  <c r="P431" i="38" a="1"/>
  <c r="L327" i="38" a="1"/>
  <c r="P316" i="38" a="1"/>
  <c r="Q278" i="38" a="1"/>
  <c r="AX372" i="38" a="1"/>
  <c r="D389" i="38" a="1"/>
  <c r="AC410" i="38" a="1"/>
  <c r="AA309" i="38" a="1"/>
  <c r="P380" i="38" a="1"/>
  <c r="AG294" i="38" a="1"/>
  <c r="AQ386" i="38" a="1"/>
  <c r="U418" i="38" a="1"/>
  <c r="AS316" i="38" a="1"/>
  <c r="AM383" i="38" a="1"/>
  <c r="AR397" i="38" a="1"/>
  <c r="AZ406" i="38" a="1"/>
  <c r="H301" i="38" a="1"/>
  <c r="AT366" i="38" a="1"/>
  <c r="I311" i="38" a="1"/>
  <c r="AD420" i="38" a="1"/>
  <c r="AT307" i="38" a="1"/>
  <c r="Q246" i="38" a="1"/>
  <c r="BB459" i="38" a="1"/>
  <c r="BB432" i="38" a="1"/>
  <c r="AU343" i="38" a="1"/>
  <c r="D344" i="38" a="1"/>
  <c r="AG276" i="38" a="1"/>
  <c r="AB414" i="38" a="1"/>
  <c r="J276" i="38" a="1"/>
  <c r="Q447" i="38" a="1"/>
  <c r="L254" i="38" a="1"/>
  <c r="W332" i="38" a="1"/>
  <c r="AG398" i="38" a="1"/>
  <c r="L195" i="38" a="1"/>
  <c r="AJ424" i="38" a="1"/>
  <c r="AD376" i="38" a="1"/>
  <c r="D338" i="38" a="1"/>
  <c r="AX429" i="38" a="1"/>
  <c r="AQ318" i="38" a="1"/>
  <c r="AO208" i="38" a="1"/>
  <c r="AI360" i="38" a="1"/>
  <c r="AG456" i="38" a="1"/>
  <c r="AL322" i="38" a="1"/>
  <c r="BA371" i="38" a="1"/>
  <c r="AI403" i="38" a="1"/>
  <c r="AF177" i="38" a="1"/>
  <c r="Q218" i="38" a="1"/>
  <c r="I403" i="38" a="1"/>
  <c r="AB398" i="38" a="1"/>
  <c r="AJ286" i="38" a="1"/>
  <c r="T324" i="38" a="1"/>
  <c r="Q429" i="38" a="1"/>
  <c r="F419" i="38" a="1"/>
  <c r="W275" i="38" a="1"/>
  <c r="AF302" i="38" a="1"/>
  <c r="AK185" i="38" a="1"/>
  <c r="AM226" i="38" a="1"/>
  <c r="AR294" i="38" a="1"/>
  <c r="X319" i="38" a="1"/>
  <c r="U413" i="38" a="1"/>
  <c r="BB301" i="38" a="1"/>
  <c r="AG218" i="38" a="1"/>
  <c r="AL422" i="38" a="1"/>
  <c r="I348" i="38" a="1"/>
  <c r="AD438" i="38" a="1"/>
  <c r="G413" i="38" a="1"/>
  <c r="AL433" i="38" a="1"/>
  <c r="AS406" i="38" a="1"/>
  <c r="AS454" i="38" a="1"/>
  <c r="J374" i="38" a="1"/>
  <c r="AU74" i="38" a="1"/>
  <c r="AJ408" i="38" a="1"/>
  <c r="X378" i="38" a="1"/>
  <c r="O458" i="38" a="1"/>
  <c r="S335" i="38" a="1"/>
  <c r="AA206" i="38" a="1"/>
  <c r="AV375" i="38" a="1"/>
  <c r="V247" i="38" a="1"/>
  <c r="AH175" i="38" a="1"/>
  <c r="K413" i="38" a="1"/>
  <c r="W313" i="38" a="1"/>
  <c r="AM333" i="38" a="1"/>
  <c r="G281" i="38" a="1"/>
  <c r="AE261" i="38" a="1"/>
  <c r="AN456" i="38" a="1"/>
  <c r="AT292" i="38" a="1"/>
  <c r="O469" i="38" a="1"/>
  <c r="Z251" i="38" a="1"/>
  <c r="BB256" i="38" a="1"/>
  <c r="AT458" i="38" a="1"/>
  <c r="I432" i="38" a="1"/>
  <c r="O431" i="38" a="1"/>
  <c r="X326" i="38" a="1"/>
  <c r="AG438" i="38" a="1"/>
  <c r="N265" i="38" a="1"/>
  <c r="AO156" i="38" a="1"/>
  <c r="AR412" i="38" a="1"/>
  <c r="AP215" i="38" a="1"/>
  <c r="AN73" i="38" a="1"/>
  <c r="AX469" i="38" a="1"/>
  <c r="AS394" i="38" a="1"/>
  <c r="AJ266" i="38" a="1"/>
  <c r="X370" i="38" a="1"/>
  <c r="N254" i="38" a="1"/>
  <c r="AJ216" i="38" a="1"/>
  <c r="BB215" i="38" a="1"/>
  <c r="AJ221" i="38" a="1"/>
  <c r="AO348" i="38" a="1"/>
  <c r="AT204" i="38" a="1"/>
  <c r="F333" i="38" a="1"/>
  <c r="AL464" i="38" a="1"/>
  <c r="J316" i="38" a="1"/>
  <c r="AX446" i="38" a="1"/>
  <c r="AZ437" i="38" a="1"/>
  <c r="J320" i="38" a="1"/>
  <c r="H381" i="38" a="1"/>
  <c r="AE369" i="38" a="1"/>
  <c r="L450" i="38" a="1"/>
  <c r="AV374" i="38" a="1"/>
  <c r="AT311" i="38" a="1"/>
  <c r="AM470" i="38" a="1"/>
  <c r="AF291" i="38" a="1"/>
  <c r="L354" i="38" a="1"/>
  <c r="AE400" i="38" a="1"/>
  <c r="T455" i="38" a="1"/>
  <c r="AU382" i="38" a="1"/>
  <c r="AO301" i="38" a="1"/>
  <c r="AE321" i="38" a="1"/>
  <c r="V342" i="38" a="1"/>
  <c r="O354" i="38" a="1"/>
  <c r="Y346" i="38" a="1"/>
  <c r="AE134" i="38" a="1"/>
  <c r="AB362" i="38" a="1"/>
  <c r="AH375" i="38" a="1"/>
  <c r="AI296" i="38" a="1"/>
  <c r="E311" i="38" a="1"/>
  <c r="AR341" i="38" a="1"/>
  <c r="M466" i="38" a="1"/>
  <c r="AF324" i="38" a="1"/>
  <c r="AQ404" i="38" a="1"/>
  <c r="AF393" i="38" a="1"/>
  <c r="AF273" i="38" a="1"/>
  <c r="AK423" i="38" a="1"/>
  <c r="BB402" i="38" a="1"/>
  <c r="AE441" i="38" a="1"/>
  <c r="AB394" i="38" a="1"/>
  <c r="AL453" i="38" a="1"/>
  <c r="U450" i="38" a="1"/>
  <c r="AA355" i="38" a="1"/>
  <c r="E406" i="38" a="1"/>
  <c r="AM286" i="38" a="1"/>
  <c r="AR442" i="38" a="1"/>
  <c r="O465" i="38" a="1"/>
  <c r="AJ333" i="38" a="1"/>
  <c r="Q169" i="38" a="1"/>
  <c r="AZ316" i="38" a="1"/>
  <c r="AX386" i="38" a="1"/>
  <c r="E453" i="38" a="1"/>
  <c r="P403" i="38" a="1"/>
  <c r="Q287" i="38" a="1"/>
  <c r="AP360" i="38" a="1"/>
  <c r="AK364" i="38" a="1"/>
  <c r="U324" i="38" a="1"/>
  <c r="AW469" i="38" a="1"/>
  <c r="W340" i="38" a="1"/>
  <c r="H334" i="38" a="1"/>
  <c r="AC343" i="38" a="1"/>
  <c r="AY315" i="38" a="1"/>
  <c r="Z450" i="38" a="1"/>
  <c r="AD392" i="38" a="1"/>
  <c r="P280" i="38" a="1"/>
  <c r="AB422" i="38" a="1"/>
  <c r="W294" i="38" a="1"/>
  <c r="AV470" i="38" a="1"/>
  <c r="Z403" i="38" a="1"/>
  <c r="M426" i="38" a="1"/>
  <c r="AD450" i="38" a="1"/>
  <c r="AI445" i="38" a="1"/>
  <c r="AV354" i="38" a="1"/>
  <c r="AF462" i="38" a="1"/>
  <c r="BA326" i="38" a="1"/>
  <c r="S290" i="38" a="1"/>
  <c r="AR241" i="38" a="1"/>
  <c r="AQ227" i="38" a="1"/>
  <c r="AB369" i="38" a="1"/>
  <c r="S205" i="38" a="1"/>
  <c r="AC357" i="38" a="1"/>
  <c r="AD430" i="38" a="1"/>
  <c r="Q358" i="38" a="1"/>
  <c r="AU353" i="38" a="1"/>
  <c r="K462" i="38" a="1"/>
  <c r="AD404" i="38" a="1"/>
  <c r="AP159" i="38" a="1"/>
  <c r="AX343" i="38" a="1"/>
  <c r="AK142" i="38" a="1"/>
  <c r="S73" i="38" a="1"/>
  <c r="BA284" i="38" a="1"/>
  <c r="AI424" i="38" a="1"/>
  <c r="L437" i="38" a="1"/>
  <c r="AC426" i="38" a="1"/>
  <c r="AC283" i="38" a="1"/>
  <c r="AU244" i="38" a="1"/>
  <c r="BB330" i="38" a="1"/>
  <c r="AX293" i="38" a="1"/>
  <c r="AY456" i="38" a="1"/>
  <c r="AA359" i="38" a="1"/>
  <c r="F262" i="38" a="1"/>
  <c r="AQ394" i="38" a="1"/>
  <c r="L456" i="38" a="1"/>
  <c r="AV453" i="38" a="1"/>
  <c r="AZ452" i="38" a="1"/>
  <c r="V463" i="38" a="1"/>
  <c r="AY282" i="38" a="1"/>
  <c r="W152" i="38" a="1"/>
  <c r="V221" i="38" a="1"/>
  <c r="AL299" i="38" a="1"/>
  <c r="J274" i="38" a="1"/>
  <c r="Z310" i="38" a="1"/>
  <c r="AM468" i="38" a="1"/>
  <c r="AP357" i="38" a="1"/>
  <c r="S144" i="38" a="1"/>
  <c r="E350" i="38" a="1"/>
  <c r="AF379" i="38" a="1"/>
  <c r="AD469" i="38" a="1"/>
  <c r="AJ330" i="38" a="1"/>
  <c r="AO256" i="38" a="1"/>
  <c r="F213" i="38" a="1"/>
  <c r="AC448" i="38" a="1"/>
  <c r="AK234" i="38" a="1"/>
  <c r="X357" i="38" a="1"/>
  <c r="T453" i="38" a="1"/>
  <c r="AX305" i="38" a="1"/>
  <c r="V356" i="38" a="1"/>
  <c r="AA380" i="38" a="1"/>
  <c r="W430" i="38" a="1"/>
  <c r="I312" i="38" a="1"/>
  <c r="Z259" i="38" a="1"/>
  <c r="G207" i="38" a="1"/>
  <c r="W303" i="38" a="1"/>
  <c r="K253" i="38" a="1"/>
  <c r="AM326" i="38" a="1"/>
  <c r="S108" i="38" a="1"/>
  <c r="L73" i="38" a="1"/>
  <c r="H454" i="38" a="1"/>
  <c r="T416" i="38" a="1"/>
  <c r="F457" i="38" a="1"/>
  <c r="AM458" i="38" a="1"/>
  <c r="AO450" i="38" a="1"/>
  <c r="AY436" i="38" a="1"/>
  <c r="AL391" i="38" a="1"/>
  <c r="BB411" i="38" a="1"/>
  <c r="V433" i="38" a="1"/>
  <c r="AI464" i="38" a="1"/>
  <c r="N305" i="38" a="1"/>
  <c r="V412" i="38" a="1"/>
  <c r="AD374" i="38" a="1"/>
  <c r="AE389" i="38" a="1"/>
  <c r="AY449" i="38" a="1"/>
  <c r="H284" i="38" a="1"/>
  <c r="AI416" i="38" a="1"/>
  <c r="AH360" i="38" a="1"/>
  <c r="AC375" i="38" a="1"/>
  <c r="AV335" i="38" a="1"/>
  <c r="T337" i="38" a="1"/>
  <c r="O375" i="38" a="1"/>
  <c r="M224" i="38" a="1"/>
  <c r="AF459" i="38" a="1"/>
  <c r="AG460" i="38" a="1"/>
  <c r="AU417" i="38" a="1"/>
  <c r="H302" i="38" a="1"/>
  <c r="AB197" i="38" a="1"/>
  <c r="Q377" i="38" a="1"/>
  <c r="AZ443" i="38" a="1"/>
  <c r="I210" i="38" a="1"/>
  <c r="AM430" i="38" a="1"/>
  <c r="U198" i="38" a="1"/>
  <c r="D317" i="38" a="1"/>
  <c r="AT217" i="38" a="1"/>
  <c r="AC315" i="38" a="1"/>
  <c r="AT392" i="38" a="1"/>
  <c r="AR247" i="38" a="1"/>
  <c r="AD390" i="38" a="1"/>
  <c r="Y459" i="38" a="1"/>
  <c r="E301" i="38" a="1"/>
  <c r="AG334" i="38" a="1"/>
  <c r="E369" i="38" a="1"/>
  <c r="AW410" i="38" a="1"/>
  <c r="AN278" i="38" a="1"/>
  <c r="AJ465" i="38" a="1"/>
  <c r="N443" i="38" a="1"/>
  <c r="X413" i="38" a="1"/>
  <c r="K257" i="38" a="1"/>
  <c r="V469" i="38" a="1"/>
  <c r="AY385" i="38" a="1"/>
  <c r="AX435" i="38" a="1"/>
  <c r="AY378" i="38" a="1"/>
  <c r="F413" i="38" a="1"/>
  <c r="AM418" i="38" a="1"/>
  <c r="AK372" i="38" a="1"/>
  <c r="H217" i="38" a="1"/>
  <c r="AK373" i="38" a="1"/>
  <c r="AW356" i="38" a="1"/>
  <c r="S99" i="38" a="1"/>
  <c r="E397" i="38" a="1"/>
  <c r="AR344" i="38" a="1"/>
  <c r="AZ386" i="38" a="1"/>
  <c r="J300" i="38" a="1"/>
  <c r="AC361" i="38" a="1"/>
  <c r="AK382" i="38" a="1"/>
  <c r="Y437" i="38" a="1"/>
  <c r="AN448" i="38" a="1"/>
  <c r="T458" i="38" a="1"/>
  <c r="H361" i="38" a="1"/>
  <c r="Z326" i="38" a="1"/>
  <c r="AC229" i="38" a="1"/>
  <c r="E415" i="38" a="1"/>
  <c r="AM324" i="38" a="1"/>
  <c r="AB402" i="38" a="1"/>
  <c r="I426" i="38" a="1"/>
  <c r="AL455" i="38" a="1"/>
  <c r="I388" i="38" a="1"/>
  <c r="AF286" i="38" a="1"/>
  <c r="AD427" i="38" a="1"/>
  <c r="Y416" i="38" a="1"/>
  <c r="D368" i="38" a="1"/>
  <c r="F432" i="38" a="1"/>
  <c r="AH451" i="38" a="1"/>
  <c r="AL443" i="38" a="1"/>
  <c r="AS183" i="38" a="1"/>
  <c r="AT408" i="38" a="1"/>
  <c r="AU405" i="38" a="1"/>
  <c r="M280" i="38" a="1"/>
  <c r="U208" i="38" a="1"/>
  <c r="AH439" i="38" a="1"/>
  <c r="M346" i="38" a="1"/>
  <c r="AK361" i="38" a="1"/>
  <c r="AQ324" i="38" a="1"/>
  <c r="AX409" i="38" a="1"/>
  <c r="F191" i="38" a="1"/>
  <c r="AF446" i="38" a="1"/>
  <c r="BA299" i="38" a="1"/>
  <c r="AU351" i="38" a="1"/>
  <c r="D400" i="38" a="1"/>
  <c r="AE420" i="38" a="1"/>
  <c r="AC432" i="38" a="1"/>
  <c r="O344" i="38" a="1"/>
  <c r="AQ396" i="38" a="1"/>
  <c r="AO260" i="38" a="1"/>
  <c r="BB189" i="38" a="1"/>
  <c r="X247" i="38" a="1"/>
  <c r="V312" i="38" a="1"/>
  <c r="G408" i="38" a="1"/>
  <c r="AL435" i="38" a="1"/>
  <c r="AA289" i="38" a="1"/>
  <c r="AX359" i="38" a="1"/>
  <c r="AQ472" i="38" a="1"/>
  <c r="J363" i="38" a="1"/>
  <c r="AR337" i="38" a="1"/>
  <c r="AM379" i="38" a="1"/>
  <c r="BA420" i="38" a="1"/>
  <c r="Y273" i="38" a="1"/>
  <c r="AT462" i="38" a="1"/>
  <c r="G378" i="38" a="1"/>
  <c r="AJ345" i="38" a="1"/>
  <c r="AQ339" i="38" a="1"/>
  <c r="W440" i="38" a="1"/>
  <c r="I456" i="38" a="1"/>
  <c r="BA318" i="38" a="1"/>
  <c r="D268" i="38" a="1"/>
  <c r="F402" i="38" a="1"/>
  <c r="AG402" i="38" a="1"/>
  <c r="AC421" i="38" a="1"/>
  <c r="AC338" i="38" a="1"/>
  <c r="F404" i="38" a="1"/>
  <c r="J470" i="38" a="1"/>
  <c r="AY465" i="38" a="1"/>
  <c r="AE363" i="38" a="1"/>
  <c r="AA466" i="38" a="1"/>
  <c r="AW385" i="38" a="1"/>
  <c r="BA412" i="38" a="1"/>
  <c r="AQ469" i="38" a="1"/>
  <c r="T328" i="38" a="1"/>
  <c r="AA397" i="38" a="1"/>
  <c r="AF190" i="38" a="1"/>
  <c r="D209" i="38" a="1"/>
  <c r="AX328" i="38" a="1"/>
  <c r="AY183" i="38" a="1"/>
  <c r="BA467" i="38" a="1"/>
  <c r="Y352" i="38" a="1"/>
  <c r="AP452" i="38" a="1"/>
  <c r="AG343" i="38" a="1"/>
  <c r="Z185" i="38" a="1"/>
  <c r="T308" i="38" a="1"/>
  <c r="X436" i="38" a="1"/>
  <c r="AK345" i="38" a="1"/>
  <c r="L311" i="38" a="1"/>
  <c r="AO316" i="38" a="1"/>
  <c r="AP301" i="38" a="1"/>
  <c r="AE430" i="38" a="1"/>
  <c r="T346" i="38" a="1"/>
  <c r="AK441" i="38" a="1"/>
  <c r="W380" i="38" a="1"/>
  <c r="U215" i="38" a="1"/>
  <c r="AU394" i="38" a="1"/>
  <c r="AJ197" i="38" a="1"/>
  <c r="G443" i="38" a="1"/>
  <c r="N430" i="38" a="1"/>
  <c r="X372" i="38" a="1"/>
  <c r="AO306" i="38" a="1"/>
  <c r="O185" i="38" a="1"/>
  <c r="AJ342" i="38" a="1"/>
  <c r="K378" i="38" a="1"/>
  <c r="U459" i="38" a="1"/>
  <c r="AN420" i="38" a="1"/>
  <c r="U441" i="38" a="1"/>
  <c r="S173" i="38" a="1"/>
  <c r="AA393" i="38" a="1"/>
  <c r="X393" i="38" a="1"/>
  <c r="X409" i="38" a="1"/>
  <c r="AF390" i="38" a="1"/>
  <c r="K397" i="38" a="1"/>
  <c r="AC352" i="38" a="1"/>
  <c r="X337" i="38" a="1"/>
  <c r="AE413" i="38" a="1"/>
  <c r="AR367" i="38" a="1"/>
  <c r="Y300" i="38" a="1"/>
  <c r="AP423" i="38" a="1"/>
  <c r="M283" i="38" a="1"/>
  <c r="AB460" i="38" a="1"/>
  <c r="AA297" i="38" a="1"/>
  <c r="AW436" i="38" a="1"/>
  <c r="W312" i="38" a="1"/>
  <c r="AP396" i="38" a="1"/>
  <c r="V335" i="38" a="1"/>
  <c r="AF427" i="38" a="1"/>
  <c r="AU363" i="38" a="1"/>
  <c r="AI330" i="38" a="1"/>
  <c r="O207" i="38" a="1"/>
  <c r="AQ238" i="38" a="1"/>
  <c r="O73" i="38" a="1"/>
  <c r="AZ307" i="38" a="1"/>
  <c r="AO409" i="38" a="1"/>
  <c r="AO328" i="38" a="1"/>
  <c r="AR246" i="38" a="1"/>
  <c r="AW239" i="38" a="1"/>
  <c r="AL406" i="38" a="1"/>
  <c r="AU307" i="38" a="1"/>
  <c r="X338" i="38" a="1"/>
  <c r="X324" i="38" a="1"/>
  <c r="AH189" i="38" a="1"/>
  <c r="AI246" i="38" a="1"/>
  <c r="AX272" i="38" a="1"/>
  <c r="AX319" i="38" a="1"/>
  <c r="AZ273" i="38" a="1"/>
  <c r="AG409" i="38" a="1"/>
  <c r="AU103" i="38" a="1"/>
  <c r="Y289" i="38" a="1"/>
  <c r="AK416" i="38" a="1"/>
  <c r="AA381" i="38" a="1"/>
  <c r="AR463" i="38" a="1"/>
  <c r="AD452" i="38" a="1"/>
  <c r="G393" i="38" a="1"/>
  <c r="S85" i="38" a="1"/>
  <c r="Q425" i="38" a="1"/>
  <c r="AX441" i="38" a="1"/>
  <c r="U411" i="38" a="1"/>
  <c r="AQ328" i="38" a="1"/>
  <c r="AV294" i="38" a="1"/>
  <c r="U288" i="38" a="1"/>
  <c r="Z391" i="38" a="1"/>
  <c r="L431" i="38" a="1"/>
  <c r="AC430" i="38" a="1"/>
  <c r="AR326" i="38" a="1"/>
  <c r="AZ323" i="38" a="1"/>
  <c r="AA282" i="38" a="1"/>
  <c r="V396" i="38" a="1"/>
  <c r="G245" i="38" a="1"/>
  <c r="AD394" i="38" a="1"/>
  <c r="AL270" i="38" a="1"/>
  <c r="AN343" i="38" a="1"/>
  <c r="AY299" i="38" a="1"/>
  <c r="P441" i="38" a="1"/>
  <c r="AK429" i="38" a="1"/>
  <c r="V290" i="38" a="1"/>
  <c r="S246" i="38" a="1"/>
  <c r="E353" i="38" a="1"/>
  <c r="AJ432" i="38" a="1"/>
  <c r="AT464" i="38" a="1"/>
  <c r="Z447" i="38" a="1"/>
  <c r="AV395" i="38" a="1"/>
  <c r="L465" i="38" a="1"/>
  <c r="AC335" i="38" a="1"/>
  <c r="AL289" i="38" a="1"/>
  <c r="P241" i="38" a="1"/>
  <c r="W235" i="38" a="1"/>
  <c r="AE424" i="38" a="1"/>
  <c r="AH284" i="38" a="1"/>
  <c r="AI367" i="38" a="1"/>
  <c r="AY285" i="38" a="1"/>
  <c r="AP385" i="38" a="1"/>
  <c r="AD311" i="38" a="1"/>
  <c r="P396" i="38" a="1"/>
  <c r="H398" i="38" a="1"/>
  <c r="O269" i="38" a="1"/>
  <c r="AW206" i="38" a="1"/>
  <c r="F393" i="38" a="1"/>
  <c r="AK287" i="38" a="1"/>
  <c r="T354" i="38" a="1"/>
  <c r="G461" i="38" a="1"/>
  <c r="AI375" i="38" a="1"/>
  <c r="AA306" i="38" a="1"/>
  <c r="F425" i="38" a="1"/>
  <c r="Q423" i="38" a="1"/>
  <c r="K429" i="38" a="1"/>
  <c r="AP434" i="38" a="1"/>
  <c r="AK384" i="38" a="1"/>
  <c r="AM406" i="38" a="1"/>
  <c r="AT468" i="38" a="1"/>
  <c r="K314" i="38" a="1"/>
  <c r="S358" i="38" a="1"/>
  <c r="AA330" i="38" a="1"/>
  <c r="M445" i="38" a="1"/>
  <c r="AL430" i="38" a="1"/>
  <c r="T394" i="38" a="1"/>
  <c r="J386" i="38" a="1"/>
  <c r="Q332" i="38" a="1"/>
  <c r="M385" i="38" a="1"/>
  <c r="Z333" i="38" a="1"/>
  <c r="E361" i="38" a="1"/>
  <c r="W434" i="38" a="1"/>
  <c r="AY442" i="38" a="1"/>
  <c r="Y399" i="38" a="1"/>
  <c r="AU421" i="38" a="1"/>
  <c r="AA245" i="38" a="1"/>
  <c r="AK298" i="38" a="1"/>
  <c r="AO402" i="38" a="1"/>
  <c r="S222" i="38" a="1"/>
  <c r="AR402" i="38" a="1"/>
  <c r="E305" i="38" a="1"/>
  <c r="V397" i="38" a="1"/>
  <c r="N239" i="38" a="1"/>
  <c r="Y432" i="38" a="1"/>
  <c r="S159" i="38" a="1"/>
  <c r="AR329" i="38" a="1"/>
  <c r="E358" i="38" a="1"/>
  <c r="D410" i="38" a="1"/>
  <c r="AX471" i="38" a="1"/>
  <c r="H348" i="38" a="1"/>
  <c r="V465" i="38" a="1"/>
  <c r="S89" i="38" a="1"/>
  <c r="L297" i="38" a="1"/>
  <c r="AX380" i="38" a="1"/>
  <c r="D288" i="38" a="1"/>
  <c r="S348" i="38" a="1"/>
  <c r="S450" i="38" a="1"/>
  <c r="AD422" i="38" a="1"/>
  <c r="AZ237" i="38" a="1"/>
  <c r="F381" i="38" a="1"/>
  <c r="AL402" i="38" a="1"/>
  <c r="AB410" i="38" a="1"/>
  <c r="M329" i="38" a="1"/>
  <c r="I423" i="38" a="1"/>
  <c r="K438" i="38" a="1"/>
  <c r="AM294" i="38" a="1"/>
  <c r="N362" i="38" a="1"/>
  <c r="AP362" i="38" a="1"/>
  <c r="I230" i="38" a="1"/>
  <c r="P340" i="38" a="1"/>
  <c r="Y396" i="38" a="1"/>
  <c r="K124" i="38" a="1"/>
  <c r="AA333" i="38" a="1"/>
  <c r="AI87" i="38" a="1"/>
  <c r="AG428" i="38" a="1"/>
  <c r="AW359" i="38" a="1"/>
  <c r="AG251" i="38" a="1"/>
  <c r="AF398" i="38" a="1"/>
  <c r="X121" i="38" a="1"/>
  <c r="AO447" i="38" a="1"/>
  <c r="L417" i="38" a="1"/>
  <c r="AK362" i="38" a="1"/>
  <c r="V434" i="38" a="1"/>
  <c r="S277" i="38" a="1"/>
  <c r="AI466" i="38" a="1"/>
  <c r="D183" i="38" a="1"/>
  <c r="AD457" i="38" a="1"/>
  <c r="AV172" i="38" a="1"/>
  <c r="O428" i="38" a="1"/>
  <c r="AK224" i="38" a="1"/>
  <c r="AG292" i="38" a="1"/>
  <c r="E468" i="38" a="1"/>
  <c r="E445" i="38" a="1"/>
  <c r="K359" i="38" a="1"/>
  <c r="E235" i="38" a="1"/>
  <c r="Q347" i="38" a="1"/>
  <c r="BB445" i="38" a="1"/>
  <c r="AP417" i="38" a="1"/>
  <c r="G287" i="38" a="1"/>
  <c r="AE289" i="38" a="1"/>
  <c r="AI297" i="38" a="1"/>
  <c r="I459" i="38" a="1"/>
  <c r="AF260" i="38" a="1"/>
  <c r="AT445" i="38" a="1"/>
  <c r="AI301" i="38" a="1"/>
  <c r="AP398" i="38" a="1"/>
  <c r="AY328" i="38" a="1"/>
  <c r="H271" i="38" a="1"/>
  <c r="S122" i="38" a="1"/>
  <c r="AX306" i="38" a="1"/>
  <c r="AA362" i="38" a="1"/>
  <c r="AX353" i="38" a="1"/>
  <c r="AM400" i="38" a="1"/>
  <c r="AY427" i="38" a="1"/>
  <c r="AY469" i="38" a="1"/>
  <c r="BA166" i="38" a="1"/>
  <c r="N437" i="38" a="1"/>
  <c r="Y413" i="38" a="1"/>
  <c r="S153" i="38" a="1"/>
  <c r="AV369" i="38" a="1"/>
  <c r="AF344" i="38" a="1"/>
  <c r="K402" i="38" a="1"/>
  <c r="AV308" i="38" a="1"/>
  <c r="AO104" i="38" a="1"/>
  <c r="AE349" i="38" a="1"/>
  <c r="P360" i="38" a="1"/>
  <c r="M337" i="38" a="1"/>
  <c r="AC419" i="38" a="1"/>
  <c r="N469" i="38" a="1"/>
  <c r="BA356" i="38" a="1"/>
  <c r="I378" i="38" a="1"/>
  <c r="S345" i="38" a="1"/>
  <c r="AT419" i="38" a="1"/>
  <c r="Q448" i="38" a="1"/>
  <c r="AX332" i="38" a="1"/>
  <c r="AM390" i="38" a="1"/>
  <c r="BB454" i="38" a="1"/>
  <c r="AY445" i="38" a="1"/>
  <c r="S333" i="38" a="1"/>
  <c r="AF454" i="38" a="1"/>
  <c r="L467" i="38" a="1"/>
  <c r="Q452" i="38" a="1"/>
  <c r="AC381" i="38" a="1"/>
  <c r="AE244" i="38" a="1"/>
  <c r="X417" i="38" a="1"/>
  <c r="AP297" i="38" a="1"/>
  <c r="AS459" i="38" a="1"/>
  <c r="AN194" i="38" a="1"/>
  <c r="F73" i="38" a="1"/>
  <c r="AA449" i="38" a="1"/>
  <c r="AY423" i="38" a="1"/>
  <c r="AH224" i="38" a="1"/>
  <c r="AN468" i="38" a="1"/>
  <c r="G253" i="38" a="1"/>
  <c r="G341" i="38" a="1"/>
  <c r="AU336" i="38" a="1"/>
  <c r="K425" i="38" a="1"/>
  <c r="AP445" i="38" a="1"/>
  <c r="AF456" i="38" a="1"/>
  <c r="F320" i="38" a="1"/>
  <c r="W288" i="38" a="1"/>
  <c r="K292" i="38" a="1"/>
  <c r="E228" i="38" a="1"/>
  <c r="E430" i="38" a="1"/>
  <c r="G381" i="38" a="1"/>
  <c r="G394" i="38" a="1"/>
  <c r="H384" i="38" a="1"/>
  <c r="Q285" i="38" a="1"/>
  <c r="AT353" i="38" a="1"/>
  <c r="AR253" i="38" a="1"/>
  <c r="P259" i="38" a="1"/>
  <c r="AA321" i="38" a="1"/>
  <c r="W322" i="38" a="1"/>
  <c r="BA313" i="38" a="1"/>
  <c r="AH325" i="38" a="1"/>
  <c r="AK350" i="38" a="1"/>
  <c r="E432" i="38" a="1"/>
  <c r="AY321" i="38" a="1"/>
  <c r="J416" i="38" a="1"/>
  <c r="Y257" i="38" a="1"/>
  <c r="AZ335" i="38" a="1"/>
  <c r="N314" i="38" a="1"/>
  <c r="AW315" i="38" a="1"/>
  <c r="G464" i="38" a="1"/>
  <c r="U400" i="38" a="1"/>
  <c r="AA310" i="38" a="1"/>
  <c r="S363" i="38" a="1"/>
  <c r="AL274" i="38" a="1"/>
  <c r="E414" i="38" a="1"/>
  <c r="L455" i="38" a="1"/>
  <c r="AC418" i="38" a="1"/>
  <c r="AD317" i="38" a="1"/>
  <c r="AW402" i="38" a="1"/>
  <c r="Q437" i="38" a="1"/>
  <c r="AR417" i="38" a="1"/>
  <c r="AV251" i="38" a="1"/>
  <c r="S261" i="38" a="1"/>
  <c r="E368" i="38" a="1"/>
  <c r="O308" i="38" a="1"/>
  <c r="Q395" i="38" a="1"/>
  <c r="Y276" i="38" a="1"/>
  <c r="S459" i="38" a="1"/>
  <c r="AY272" i="38" a="1"/>
  <c r="AJ415" i="38" a="1"/>
  <c r="AE359" i="38" a="1"/>
  <c r="K264" i="38" a="1"/>
  <c r="I333" i="38" a="1"/>
  <c r="V374" i="38" a="1"/>
  <c r="D282" i="38" a="1"/>
  <c r="AI376" i="38" a="1"/>
  <c r="BB222" i="38" a="1"/>
  <c r="L338" i="38" a="1"/>
  <c r="E390" i="38" a="1"/>
  <c r="AL276" i="38" a="1"/>
  <c r="D468" i="38" a="1"/>
  <c r="AY447" i="38" a="1"/>
  <c r="AH389" i="38" a="1"/>
  <c r="N370" i="38" a="1"/>
  <c r="J287" i="38" a="1"/>
  <c r="AY271" i="38" a="1"/>
  <c r="D326" i="38" a="1"/>
  <c r="BB407" i="38" a="1"/>
  <c r="W274" i="38" a="1"/>
  <c r="AR307" i="38" a="1"/>
  <c r="AL244" i="38" a="1"/>
  <c r="BA286" i="38" a="1"/>
  <c r="V207" i="38" a="1"/>
  <c r="AB308" i="38" a="1"/>
  <c r="AW470" i="38" a="1"/>
  <c r="I410" i="38" a="1"/>
  <c r="S155" i="38" a="1"/>
  <c r="AB446" i="38" a="1"/>
  <c r="AF287" i="38" a="1"/>
  <c r="S272" i="38" a="1"/>
  <c r="AR314" i="38" a="1"/>
  <c r="Q238" i="38" a="1"/>
  <c r="E306" i="38" a="1"/>
  <c r="N367" i="38" a="1"/>
  <c r="AL416" i="38" a="1"/>
  <c r="AU433" i="38" a="1"/>
  <c r="U439" i="38" a="1"/>
  <c r="Q291" i="38" a="1"/>
  <c r="W149" i="38" a="1"/>
  <c r="O229" i="38" a="1"/>
  <c r="H386" i="38" a="1"/>
  <c r="AD388" i="38" a="1"/>
  <c r="AK456" i="38" a="1"/>
  <c r="J403" i="38" a="1"/>
  <c r="G263" i="38" a="1"/>
  <c r="AP464" i="38" a="1"/>
  <c r="L196" i="38" a="1"/>
  <c r="AK404" i="38" a="1"/>
  <c r="Y73" i="38" a="1"/>
  <c r="T371" i="38" a="1"/>
  <c r="X415" i="38" a="1"/>
  <c r="H326" i="38" a="1"/>
  <c r="AP289" i="38" a="1"/>
  <c r="G187" i="38" a="1"/>
  <c r="P461" i="38" a="1"/>
  <c r="AB384" i="38" a="1"/>
  <c r="L217" i="38" a="1"/>
  <c r="AJ430" i="38" a="1"/>
  <c r="BA438" i="38" a="1"/>
  <c r="AM448" i="38" a="1"/>
  <c r="AC411" i="38" a="1"/>
  <c r="AI455" i="38" a="1"/>
  <c r="AC429" i="38" a="1"/>
  <c r="T209" i="38" a="1"/>
  <c r="AN469" i="38" a="1"/>
  <c r="AY424" i="38" a="1"/>
  <c r="AZ448" i="38" a="1"/>
  <c r="AE471" i="38" a="1"/>
  <c r="Y406" i="38" a="1"/>
  <c r="T402" i="38" a="1"/>
  <c r="V405" i="38" a="1"/>
  <c r="AL424" i="38" a="1"/>
  <c r="F464" i="38" a="1"/>
  <c r="AK365" i="38" a="1"/>
  <c r="AR349" i="38" a="1"/>
  <c r="X179" i="38" a="1"/>
  <c r="K293" i="38" a="1"/>
  <c r="L316" i="38" a="1"/>
  <c r="S310" i="38" a="1"/>
  <c r="AB399" i="38" a="1"/>
  <c r="D392" i="38" a="1"/>
  <c r="O455" i="38" a="1"/>
  <c r="AJ296" i="38" a="1"/>
  <c r="AI314" i="38" a="1"/>
  <c r="W425" i="38" a="1"/>
  <c r="S178" i="38" a="1"/>
  <c r="V230" i="38" a="1"/>
  <c r="AP421" i="38" a="1"/>
  <c r="AA472" i="38" a="1"/>
  <c r="W403" i="38" a="1"/>
  <c r="AR357" i="38" a="1"/>
  <c r="N356" i="38" a="1"/>
  <c r="W441" i="38" a="1"/>
  <c r="AO360" i="38" a="1"/>
  <c r="AO420" i="38" a="1"/>
  <c r="W470" i="38" a="1"/>
  <c r="J205" i="38" a="1"/>
  <c r="AZ433" i="38" a="1"/>
  <c r="AV391" i="38" a="1"/>
  <c r="AL307" i="38" a="1"/>
  <c r="AO422" i="38" a="1"/>
  <c r="D248" i="38" a="1"/>
  <c r="AE472" i="38" a="1"/>
  <c r="AI446" i="38" a="1"/>
  <c r="N421" i="38" a="1"/>
  <c r="V367" i="38" a="1"/>
  <c r="AY444" i="38" a="1"/>
  <c r="H265" i="38" a="1"/>
  <c r="AH274" i="38" a="1"/>
  <c r="P374" i="38" a="1"/>
  <c r="G336" i="38" a="1"/>
  <c r="L360" i="38" a="1"/>
  <c r="AY370" i="38" a="1"/>
  <c r="AO365" i="38" a="1"/>
  <c r="J225" i="38" a="1"/>
  <c r="T469" i="38" a="1"/>
  <c r="AH260" i="38" a="1"/>
  <c r="V370" i="38" a="1"/>
  <c r="Y285" i="38" a="1"/>
  <c r="AP413" i="38" a="1"/>
  <c r="AU236" i="38" a="1"/>
  <c r="AN268" i="38" a="1"/>
  <c r="AJ371" i="38" a="1"/>
  <c r="AY345" i="38" a="1"/>
  <c r="AV429" i="38" a="1"/>
  <c r="AE251" i="38" a="1"/>
  <c r="S117" i="38" a="1"/>
  <c r="BA256" i="38" a="1"/>
  <c r="S439" i="38" a="1"/>
  <c r="AY408" i="38" a="1"/>
  <c r="AZ318" i="38" a="1"/>
  <c r="Y337" i="38" a="1"/>
  <c r="AB316" i="38" a="1"/>
  <c r="AO288" i="38" a="1"/>
  <c r="W247" i="38" a="1"/>
  <c r="AM388" i="38" a="1"/>
  <c r="S199" i="38" a="1"/>
  <c r="AD301" i="38" a="1"/>
  <c r="H401" i="38" a="1"/>
  <c r="K173" i="38" a="1"/>
  <c r="I424" i="38" a="1"/>
  <c r="AU458" i="38" a="1"/>
  <c r="I434" i="38" a="1"/>
  <c r="AK421" i="38" a="1"/>
  <c r="F387" i="38" a="1"/>
  <c r="J359" i="38" a="1"/>
  <c r="AA412" i="38" a="1"/>
  <c r="AJ209" i="38" a="1"/>
  <c r="AM343" i="38" a="1"/>
  <c r="AL364" i="38" a="1"/>
  <c r="AJ438" i="38" a="1"/>
  <c r="AU299" i="38" a="1"/>
  <c r="L337" i="38" a="1"/>
  <c r="AJ400" i="38" a="1"/>
  <c r="D232" i="38" a="1"/>
  <c r="AQ346" i="38" a="1"/>
  <c r="AU312" i="38" a="1"/>
  <c r="S432" i="38" a="1"/>
  <c r="AR427" i="38" a="1"/>
  <c r="J380" i="38" a="1"/>
  <c r="AS433" i="38" a="1"/>
  <c r="V366" i="38" a="1"/>
  <c r="U435" i="38" a="1"/>
  <c r="AR421" i="38" a="1"/>
  <c r="K452" i="38" a="1"/>
  <c r="S112" i="38" a="1"/>
  <c r="U429" i="38" a="1"/>
  <c r="J313" i="38" a="1"/>
  <c r="AG453" i="38" a="1"/>
  <c r="AL469" i="38" a="1"/>
  <c r="AH269" i="38" a="1"/>
  <c r="Z460" i="38" a="1"/>
  <c r="G454" i="38" a="1"/>
  <c r="AI373" i="38" a="1"/>
  <c r="N346" i="38" a="1"/>
  <c r="I324" i="38" a="1"/>
  <c r="J451" i="38" a="1"/>
  <c r="X340" i="38" a="1"/>
  <c r="BB383" i="38" a="1"/>
  <c r="AG314" i="38" a="1"/>
  <c r="O408" i="38" a="1"/>
  <c r="AB427" i="38" a="1"/>
  <c r="H412" i="38" a="1"/>
  <c r="BB401" i="38" a="1"/>
  <c r="AC427" i="38" a="1"/>
  <c r="S128" i="38" a="1"/>
  <c r="AM283" i="38" a="1"/>
  <c r="AR369" i="38" a="1"/>
  <c r="Q292" i="38" a="1"/>
  <c r="M362" i="38" a="1"/>
  <c r="AY339" i="38" a="1"/>
  <c r="AM306" i="38" a="1"/>
  <c r="AF343" i="38" a="1"/>
  <c r="AW380" i="38" a="1"/>
  <c r="AN342" i="38" a="1"/>
  <c r="U437" i="38" a="1"/>
  <c r="N447" i="38" a="1"/>
  <c r="AH336" i="38" a="1"/>
  <c r="S129" i="38" a="1"/>
  <c r="AM303" i="38" a="1"/>
  <c r="T213" i="38" a="1"/>
  <c r="F462" i="38" a="1"/>
  <c r="M463" i="38" a="1"/>
  <c r="AD451" i="38" a="1"/>
  <c r="P286" i="38" a="1"/>
  <c r="AY170" i="38" a="1"/>
  <c r="AK447" i="38" a="1"/>
  <c r="AD426" i="38" a="1"/>
  <c r="AV301" i="38" a="1"/>
  <c r="AN238" i="38" a="1"/>
  <c r="X313" i="38" a="1"/>
  <c r="AI283" i="38" a="1"/>
  <c r="M453" i="38" a="1"/>
  <c r="P401" i="38" a="1"/>
  <c r="AM300" i="38" a="1"/>
  <c r="AB317" i="38" a="1"/>
  <c r="AJ414" i="38" a="1"/>
  <c r="U434" i="38" a="1"/>
  <c r="AK283" i="38" a="1"/>
  <c r="AI372" i="38" a="1"/>
  <c r="S379" i="38" a="1"/>
  <c r="AQ422" i="38" a="1"/>
  <c r="H471" i="38" a="1"/>
  <c r="U214" i="38" a="1"/>
  <c r="AU256" i="38" a="1"/>
  <c r="U230" i="38" a="1"/>
  <c r="X460" i="38" a="1"/>
  <c r="J208" i="38" a="1"/>
  <c r="T470" i="38" a="1"/>
  <c r="AY323" i="38" a="1"/>
  <c r="AB218" i="38" a="1"/>
  <c r="AS384" i="38" a="1"/>
  <c r="K345" i="38" a="1"/>
  <c r="AR279" i="38" a="1"/>
  <c r="AL426" i="38" a="1"/>
  <c r="AC468" i="38" a="1"/>
  <c r="AV234" i="38" a="1"/>
  <c r="AP335" i="38" a="1"/>
  <c r="X397" i="38" a="1"/>
  <c r="AT326" i="38" a="1"/>
  <c r="AI365" i="38" a="1"/>
  <c r="S252" i="38" a="1"/>
  <c r="U325" i="38" a="1"/>
  <c r="AM407" i="38" a="1"/>
  <c r="N425" i="38" a="1"/>
  <c r="AE324" i="38" a="1"/>
  <c r="AT460" i="38" a="1"/>
  <c r="AI463" i="38" a="1"/>
  <c r="AJ402" i="38" a="1"/>
  <c r="S293" i="38" a="1"/>
  <c r="AU440" i="38" a="1"/>
  <c r="AB433" i="38" a="1"/>
  <c r="AG465" i="38" a="1"/>
  <c r="AD304" i="38" a="1"/>
  <c r="AQ321" i="38" a="1"/>
  <c r="P356" i="38" a="1"/>
  <c r="J194" i="38" a="1"/>
  <c r="U168" i="38" a="1"/>
  <c r="S109" i="38" a="1"/>
  <c r="D455" i="38" a="1"/>
  <c r="AE416" i="38" a="1"/>
  <c r="AX339" i="38" a="1"/>
  <c r="AR383" i="38" a="1"/>
  <c r="AD453" i="38" a="1"/>
  <c r="E403" i="38" a="1"/>
  <c r="AM275" i="38" a="1"/>
  <c r="AY376" i="38" a="1"/>
  <c r="AV428" i="38" a="1"/>
  <c r="U436" i="38" a="1"/>
  <c r="W301" i="38" a="1"/>
  <c r="AA387" i="38" a="1"/>
  <c r="V329" i="38" a="1"/>
  <c r="AD324" i="38" a="1"/>
  <c r="D393" i="38" a="1"/>
  <c r="S172" i="38" a="1"/>
  <c r="AO448" i="38" a="1"/>
  <c r="AO214" i="38" a="1"/>
  <c r="O398" i="38" a="1"/>
  <c r="D452" i="38" a="1"/>
  <c r="AA314" i="38" a="1"/>
  <c r="AW387" i="38" a="1"/>
  <c r="BB423" i="38" a="1"/>
  <c r="AR342" i="38" a="1"/>
  <c r="BA350" i="38" a="1"/>
  <c r="AK190" i="38" a="1"/>
  <c r="Z439" i="38" a="1"/>
  <c r="AE236" i="38" a="1"/>
  <c r="AI351" i="38" a="1"/>
  <c r="Y201" i="38" a="1"/>
  <c r="H149" i="38" a="1"/>
  <c r="AM466" i="38" a="1"/>
  <c r="F446" i="38" a="1"/>
  <c r="AM358" i="38" a="1"/>
  <c r="AX171" i="38" a="1"/>
  <c r="J382" i="38" a="1"/>
  <c r="BA424" i="38" a="1"/>
  <c r="O391" i="38" a="1"/>
  <c r="I385" i="38" a="1"/>
  <c r="AI413" i="38" a="1"/>
  <c r="AL370" i="38" a="1"/>
  <c r="AR321" i="38" a="1"/>
  <c r="E281" i="38" a="1"/>
  <c r="AH348" i="38" a="1"/>
  <c r="AH199" i="38" a="1"/>
  <c r="AE394" i="38" a="1"/>
  <c r="J390" i="38" a="1"/>
  <c r="N468" i="38" a="1"/>
  <c r="BB268" i="38" a="1"/>
  <c r="Q411" i="38" a="1"/>
  <c r="AK300" i="38" a="1"/>
  <c r="AX233" i="38" a="1"/>
  <c r="AD419" i="38" a="1"/>
  <c r="K356" i="38" a="1"/>
  <c r="AB457" i="38" a="1"/>
  <c r="W392" i="38" a="1"/>
  <c r="AC299" i="38" a="1"/>
  <c r="U309" i="38" a="1"/>
  <c r="BA435" i="38" a="1"/>
  <c r="I402" i="38" a="1"/>
  <c r="AI460" i="38" a="1"/>
  <c r="AY463" i="38" a="1"/>
  <c r="AZ408" i="38" a="1"/>
  <c r="AV405" i="38" a="1"/>
  <c r="N268" i="38" a="1"/>
  <c r="S352" i="38" a="1"/>
  <c r="D375" i="38" a="1"/>
  <c r="L390" i="38" a="1"/>
  <c r="BA357" i="38" a="1"/>
  <c r="N326" i="38" a="1"/>
  <c r="AF431" i="38" a="1"/>
  <c r="Y411" i="38" a="1"/>
  <c r="AS449" i="38" a="1"/>
  <c r="AG377" i="38" a="1"/>
  <c r="S392" i="38" a="1"/>
  <c r="V446" i="38" a="1"/>
  <c r="I415" i="38" a="1"/>
  <c r="X472" i="38" a="1"/>
  <c r="M439" i="38" a="1"/>
  <c r="T302" i="38" a="1"/>
  <c r="T332" i="38" a="1"/>
  <c r="AX312" i="38" a="1"/>
  <c r="AA391" i="38" a="1"/>
  <c r="BA448" i="38" a="1"/>
  <c r="AD398" i="38" a="1"/>
  <c r="K214" i="38" a="1"/>
  <c r="P353" i="38" a="1"/>
  <c r="AM369" i="38" a="1"/>
  <c r="AC316" i="38" a="1"/>
  <c r="S185" i="38" a="1"/>
  <c r="P260" i="38" a="1"/>
  <c r="AX290" i="38" a="1"/>
  <c r="AM263" i="38" a="1"/>
  <c r="AR188" i="38" a="1"/>
  <c r="AH293" i="38" a="1"/>
  <c r="Q310" i="38" a="1"/>
  <c r="M425" i="38" a="1"/>
  <c r="AO335" i="38" a="1"/>
  <c r="W362" i="38" a="1"/>
  <c r="E398" i="38" a="1"/>
  <c r="AM403" i="38" a="1"/>
  <c r="H457" i="38" a="1"/>
  <c r="AU387" i="38" a="1"/>
  <c r="AG198" i="38" a="1"/>
  <c r="AB343" i="38" a="1"/>
  <c r="AS376" i="38" a="1"/>
  <c r="Q382" i="38" a="1"/>
  <c r="P303" i="38" a="1"/>
  <c r="AC304" i="38" a="1"/>
  <c r="AH356" i="38" a="1"/>
  <c r="AG283" i="38" a="1"/>
  <c r="AM301" i="38" a="1"/>
  <c r="AV280" i="38" a="1"/>
  <c r="O467" i="38" a="1"/>
  <c r="AD370" i="38" a="1"/>
  <c r="BA292" i="38" a="1"/>
  <c r="AI266" i="38" a="1"/>
  <c r="BB308" i="38" a="1"/>
  <c r="AZ270" i="38" a="1"/>
  <c r="Y319" i="38" a="1"/>
  <c r="U415" i="38" a="1"/>
  <c r="AI437" i="38" a="1"/>
  <c r="W248" i="38" a="1"/>
  <c r="AH464" i="38" a="1"/>
  <c r="S453" i="38" a="1"/>
  <c r="V393" i="38" a="1"/>
  <c r="AA178" i="38" a="1"/>
  <c r="AH378" i="38" a="1"/>
  <c r="AQ290" i="38" a="1"/>
  <c r="U221" i="38" a="1"/>
  <c r="T310" i="38" a="1"/>
  <c r="T407" i="38" a="1"/>
  <c r="P365" i="38" a="1"/>
  <c r="O470" i="38" a="1"/>
  <c r="AB388" i="38" a="1"/>
  <c r="Y393" i="38" a="1"/>
  <c r="E332" i="38" a="1"/>
  <c r="Z362" i="38" a="1"/>
  <c r="AE450" i="38" a="1"/>
  <c r="AQ432" i="38" a="1"/>
  <c r="AO276" i="38" a="1"/>
  <c r="AH370" i="38" a="1"/>
  <c r="BA311" i="38" a="1"/>
  <c r="AV379" i="38" a="1"/>
  <c r="AG259" i="38" a="1"/>
  <c r="AO471" i="38" a="1"/>
  <c r="AR419" i="38" a="1"/>
  <c r="O253" i="38" a="1"/>
  <c r="Z260" i="38" a="1"/>
  <c r="P283" i="38" a="1"/>
  <c r="AG443" i="38" a="1"/>
  <c r="K258" i="38" a="1"/>
  <c r="N376" i="38" a="1"/>
  <c r="J334" i="38" a="1"/>
  <c r="AK329" i="38" a="1"/>
  <c r="I327" i="38" a="1"/>
  <c r="N392" i="38" a="1"/>
  <c r="Q353" i="38" a="1"/>
  <c r="S235" i="38" a="1"/>
  <c r="Q346" i="38" a="1"/>
  <c r="T424" i="38" a="1"/>
  <c r="Y407" i="38" a="1"/>
  <c r="P306" i="38" a="1"/>
  <c r="G265" i="38" a="1"/>
  <c r="U308" i="38" a="1"/>
  <c r="Y305" i="38" a="1"/>
  <c r="AY435" i="38" a="1"/>
  <c r="AR450" i="38" a="1"/>
  <c r="W283" i="38" a="1"/>
  <c r="V392" i="38" a="1"/>
  <c r="AZ392" i="38" a="1"/>
  <c r="L440" i="38" a="1"/>
  <c r="AH449" i="38" a="1"/>
  <c r="W442" i="38" a="1"/>
  <c r="N181" i="38" a="1"/>
  <c r="AH463" i="38" a="1"/>
  <c r="AV310" i="38" a="1"/>
  <c r="N222" i="38" a="1"/>
  <c r="AS275" i="38" a="1"/>
  <c r="G359" i="38" a="1"/>
  <c r="V439" i="38" a="1"/>
  <c r="AP183" i="38" a="1"/>
  <c r="AJ427" i="38" a="1"/>
  <c r="T348" i="38" a="1"/>
  <c r="AW291" i="38" a="1"/>
  <c r="AF360" i="38" a="1"/>
  <c r="AS417" i="38" a="1"/>
  <c r="L470" i="38" a="1"/>
  <c r="M443" i="38" a="1"/>
  <c r="S190" i="38" a="1"/>
  <c r="AM337" i="38" a="1"/>
  <c r="AU416" i="38" a="1"/>
  <c r="AT262" i="38" a="1"/>
  <c r="AD284" i="38" a="1"/>
  <c r="AU328" i="38" a="1"/>
  <c r="AY325" i="38" a="1"/>
  <c r="BA344" i="38" a="1"/>
  <c r="S278" i="38" a="1"/>
  <c r="AA308" i="38" a="1"/>
  <c r="AI371" i="38" a="1"/>
  <c r="AZ458" i="38" a="1"/>
  <c r="X278" i="38" a="1"/>
  <c r="K218" i="38" a="1"/>
  <c r="AB323" i="38" a="1"/>
  <c r="AD230" i="38" a="1"/>
  <c r="X341" i="38" a="1"/>
  <c r="I409" i="38" a="1"/>
  <c r="AS224" i="38" a="1"/>
  <c r="AT184" i="38" a="1"/>
  <c r="O405" i="38" a="1"/>
  <c r="Q263" i="38" a="1"/>
  <c r="AD378" i="38" a="1"/>
  <c r="AG322" i="38" a="1"/>
  <c r="AG411" i="38" a="1"/>
  <c r="O343" i="38" a="1"/>
  <c r="AP408" i="38" a="1"/>
  <c r="BB269" i="38" a="1"/>
  <c r="BA463" i="38" a="1"/>
  <c r="AS198" i="38" a="1"/>
  <c r="AA184" i="38" a="1"/>
  <c r="W214" i="38" a="1"/>
  <c r="AY404" i="38" a="1"/>
  <c r="AM351" i="38" a="1"/>
  <c r="AK390" i="38" a="1"/>
  <c r="K471" i="38" a="1"/>
  <c r="AI319" i="38" a="1"/>
  <c r="AW347" i="38" a="1"/>
  <c r="AU321" i="38" a="1"/>
  <c r="Y447" i="38" a="1"/>
  <c r="K464" i="38" a="1"/>
  <c r="AJ416" i="38" a="1"/>
  <c r="AI449" i="38" a="1"/>
  <c r="AD278" i="38" a="1"/>
  <c r="AD412" i="38" a="1"/>
  <c r="AB358" i="38" a="1"/>
  <c r="H406" i="38" a="1"/>
  <c r="AY440" i="38" a="1"/>
  <c r="AU469" i="38" a="1"/>
  <c r="AM434" i="38" a="1"/>
  <c r="K282" i="38" a="1"/>
  <c r="S140" i="38" a="1"/>
  <c r="W349" i="38" a="1"/>
  <c r="F301" i="38" a="1"/>
  <c r="W402" i="38" a="1"/>
  <c r="AF412" i="38" a="1"/>
  <c r="AF178" i="38" a="1"/>
  <c r="Z427" i="38" a="1"/>
  <c r="S228" i="38" a="1"/>
  <c r="AZ389" i="38" a="1"/>
  <c r="AK214" i="38" a="1"/>
  <c r="AO359" i="38" a="1"/>
  <c r="AZ292" i="38" a="1"/>
  <c r="AB162" i="38" a="1"/>
  <c r="D203" i="38" a="1"/>
  <c r="AS466" i="38" a="1"/>
  <c r="G400" i="38" a="1"/>
  <c r="AU155" i="38" a="1"/>
  <c r="Y167" i="38" a="1"/>
  <c r="AI411" i="38" a="1"/>
  <c r="AE411" i="38" a="1"/>
  <c r="AQ392" i="38" a="1"/>
  <c r="AV350" i="38" a="1"/>
  <c r="H333" i="38" a="1"/>
  <c r="X256" i="38" a="1"/>
  <c r="AB411" i="38" a="1"/>
  <c r="G318" i="38" a="1"/>
  <c r="AX352" i="38" a="1"/>
  <c r="AP344" i="38" a="1"/>
  <c r="I251" i="38" a="1"/>
  <c r="V376" i="38" a="1"/>
  <c r="X334" i="38" a="1"/>
  <c r="T201" i="38" a="1"/>
  <c r="H255" i="38" a="1"/>
  <c r="AG423" i="38" a="1"/>
  <c r="AA386" i="38" a="1"/>
  <c r="AH467" i="38" a="1"/>
  <c r="AQ434" i="38" a="1"/>
  <c r="T279" i="38" a="1"/>
  <c r="P464" i="38" a="1"/>
  <c r="BB226" i="38" a="1"/>
  <c r="T299" i="38" a="1"/>
  <c r="Y394" i="38" a="1"/>
  <c r="AZ438" i="38" a="1"/>
  <c r="AX390" i="38" a="1"/>
  <c r="BB291" i="38" a="1"/>
  <c r="AP462" i="38" a="1"/>
  <c r="AW285" i="38" a="1"/>
  <c r="AB268" i="38" a="1"/>
  <c r="AE263" i="38" a="1"/>
  <c r="D441" i="38" a="1"/>
  <c r="Y467" i="38" a="1"/>
  <c r="X277" i="38" a="1"/>
  <c r="T290" i="38" a="1"/>
  <c r="AD261" i="38" a="1"/>
  <c r="AF275" i="38" a="1"/>
  <c r="AK244" i="38" a="1"/>
  <c r="AE443" i="38" a="1"/>
  <c r="S280" i="38" a="1"/>
  <c r="V402" i="38" a="1"/>
  <c r="S217" i="38" a="1"/>
  <c r="H185" i="38" a="1"/>
  <c r="AV377" i="38" a="1"/>
  <c r="O345" i="38" a="1"/>
  <c r="L344" i="38" a="1"/>
  <c r="X458" i="38" a="1"/>
  <c r="D377" i="38" a="1"/>
  <c r="AQ341" i="38" a="1"/>
  <c r="AT162" i="38" a="1"/>
  <c r="AS360" i="38" a="1"/>
  <c r="AX371" i="38" a="1"/>
  <c r="N269" i="38" a="1"/>
  <c r="AA366" i="38" a="1"/>
  <c r="AL275" i="38" a="1"/>
  <c r="AI357" i="38" a="1"/>
  <c r="AR385" i="38" a="1"/>
  <c r="I454" i="38" a="1"/>
  <c r="AA372" i="38" a="1"/>
  <c r="I468" i="38" a="1"/>
  <c r="S343" i="38" a="1"/>
  <c r="AO432" i="38" a="1"/>
  <c r="BA303" i="38" a="1"/>
  <c r="AZ388" i="38" a="1"/>
  <c r="V461" i="38" a="1"/>
  <c r="AB280" i="38" a="1"/>
  <c r="AB461" i="38" a="1"/>
  <c r="BB467" i="38" a="1"/>
  <c r="H465" i="38" a="1"/>
  <c r="AQ443" i="38" a="1"/>
  <c r="AB412" i="38" a="1"/>
  <c r="AM404" i="38" a="1"/>
  <c r="AD299" i="38" a="1"/>
  <c r="J372" i="38" a="1"/>
  <c r="D445" i="38" a="1"/>
  <c r="AT348" i="38" a="1"/>
  <c r="L203" i="38" a="1"/>
  <c r="AQ314" i="38" a="1"/>
  <c r="S383" i="38" a="1"/>
  <c r="AB337" i="38" a="1"/>
  <c r="AD395" i="38" a="1"/>
  <c r="S282" i="38" a="1"/>
  <c r="M400" i="38" a="1"/>
  <c r="AV215" i="38" a="1"/>
  <c r="AW358" i="38" a="1"/>
  <c r="BB418" i="38" a="1"/>
  <c r="K428" i="38" a="1"/>
  <c r="AX337" i="38" a="1"/>
  <c r="AW408" i="38" a="1"/>
  <c r="AO421" i="38" a="1"/>
  <c r="L446" i="38" a="1"/>
  <c r="S377" i="38" a="1"/>
  <c r="M352" i="38" a="1"/>
  <c r="AR347" i="38" a="1"/>
  <c r="P405" i="38" a="1"/>
  <c r="AX425" i="38" a="1"/>
  <c r="AN333" i="38" a="1"/>
  <c r="AZ460" i="38" a="1"/>
  <c r="AC415" i="38" a="1"/>
  <c r="L396" i="38" a="1"/>
  <c r="O248" i="38" a="1"/>
  <c r="AR433" i="38" a="1"/>
  <c r="AT409" i="38" a="1"/>
  <c r="AA418" i="38" a="1"/>
  <c r="Y290" i="38" a="1"/>
  <c r="W462" i="38" a="1"/>
  <c r="AQ272" i="38" a="1"/>
  <c r="AU428" i="38" a="1"/>
  <c r="AA440" i="38" a="1"/>
  <c r="AA349" i="38" a="1"/>
  <c r="E429" i="38" a="1"/>
  <c r="AL280" i="38" a="1"/>
  <c r="AE227" i="38" a="1"/>
  <c r="I221" i="38" a="1"/>
  <c r="AG315" i="38" a="1"/>
  <c r="O286" i="38" a="1"/>
  <c r="AO270" i="38" a="1"/>
  <c r="U289" i="38" a="1"/>
  <c r="AR306" i="38" a="1"/>
  <c r="AV309" i="38" a="1"/>
  <c r="Q469" i="38" a="1"/>
  <c r="AV224" i="38" a="1"/>
  <c r="AW309" i="38" a="1"/>
  <c r="AZ363" i="38" a="1"/>
  <c r="T415" i="38" a="1"/>
  <c r="AP467" i="38" a="1"/>
  <c r="BB368" i="38" a="1"/>
  <c r="AP339" i="38" a="1"/>
  <c r="P285" i="38" a="1"/>
  <c r="AO290" i="38" a="1"/>
  <c r="P462" i="38" a="1"/>
  <c r="AQ358" i="38" a="1"/>
  <c r="T333" i="38" a="1"/>
  <c r="AN445" i="38" a="1"/>
  <c r="Q442" i="38" a="1"/>
  <c r="Q443" i="38" a="1"/>
  <c r="Z390" i="38" a="1"/>
  <c r="P384" i="38" a="1"/>
  <c r="AH438" i="38" a="1"/>
  <c r="K398" i="38" a="1"/>
  <c r="H346" i="38" a="1"/>
  <c r="N427" i="38" a="1"/>
  <c r="AG333" i="38" a="1"/>
  <c r="S269" i="38" a="1"/>
  <c r="S328" i="38" a="1"/>
  <c r="G428" i="38" a="1"/>
  <c r="AA422" i="38" a="1"/>
  <c r="AR460" i="38" a="1"/>
  <c r="AI456" i="38" a="1"/>
  <c r="AM296" i="38" a="1"/>
  <c r="AQ400" i="38" a="1"/>
  <c r="I448" i="38" a="1"/>
  <c r="AG422" i="38" a="1"/>
  <c r="AJ274" i="38" a="1"/>
  <c r="AW429" i="38" a="1"/>
  <c r="AT328" i="38" a="1"/>
  <c r="H360" i="38" a="1"/>
  <c r="AM287" i="38" a="1"/>
  <c r="AW346" i="38" a="1"/>
  <c r="BB355" i="38" a="1"/>
  <c r="M429" i="38" a="1"/>
  <c r="AC405" i="38" a="1"/>
  <c r="AL425" i="38" a="1"/>
  <c r="AA435" i="38" a="1"/>
  <c r="AF460" i="38" a="1"/>
  <c r="AG142" i="38" a="1"/>
  <c r="AQ332" i="38" a="1"/>
  <c r="S388" i="38" a="1"/>
  <c r="AO332" i="38" a="1"/>
  <c r="AJ411" i="38" a="1"/>
  <c r="AL315" i="38" a="1"/>
  <c r="AK395" i="38" a="1"/>
  <c r="AJ196" i="38" a="1"/>
  <c r="AJ444" i="38" a="1"/>
  <c r="L435" i="38" a="1"/>
  <c r="I462" i="38" a="1"/>
  <c r="AZ377" i="38" a="1"/>
  <c r="AA271" i="38" a="1"/>
  <c r="BB461" i="38" a="1"/>
  <c r="AE102" i="38" a="1"/>
  <c r="AU443" i="38" a="1"/>
  <c r="AR381" i="38" a="1"/>
  <c r="S170" i="38" a="1"/>
  <c r="J437" i="38" a="1"/>
  <c r="AO257" i="38" a="1"/>
  <c r="AL306" i="38" a="1"/>
  <c r="L294" i="38" a="1"/>
  <c r="P376" i="38" a="1"/>
  <c r="AD218" i="38" a="1"/>
  <c r="AA416" i="38" a="1"/>
  <c r="Z441" i="38" a="1"/>
  <c r="BA387" i="38" a="1"/>
  <c r="Q326" i="38" a="1"/>
  <c r="BB395" i="38" a="1"/>
  <c r="AI172" i="38" a="1"/>
  <c r="AT363" i="38" a="1"/>
  <c r="U257" i="38" a="1"/>
  <c r="AK270" i="38" a="1"/>
  <c r="AA283" i="38" a="1"/>
  <c r="E342" i="38" a="1"/>
  <c r="P185" i="38" a="1"/>
  <c r="Q255" i="38" a="1"/>
  <c r="X451" i="38" a="1"/>
  <c r="Z341" i="38" a="1"/>
  <c r="AC267" i="38" a="1"/>
  <c r="AN312" i="38" a="1"/>
  <c r="Z395" i="38" a="1"/>
  <c r="V435" i="38" a="1"/>
  <c r="Z426" i="38" a="1"/>
  <c r="AQ363" i="38" a="1"/>
  <c r="F202" i="38" a="1"/>
  <c r="AW326" i="38" a="1"/>
  <c r="I349" i="38" a="1"/>
  <c r="AW360" i="38" a="1"/>
  <c r="P465" i="38" a="1"/>
  <c r="AZ465" i="38" a="1"/>
  <c r="AV366" i="38" a="1"/>
  <c r="AD418" i="38" a="1"/>
  <c r="E335" i="38" a="1"/>
  <c r="G460" i="38" a="1"/>
  <c r="AM340" i="38" a="1"/>
  <c r="BA460" i="38" a="1"/>
  <c r="T431" i="38" a="1"/>
  <c r="M378" i="38" a="1"/>
  <c r="AM446" i="38" a="1"/>
  <c r="AY462" i="38" a="1"/>
  <c r="Z202" i="38" a="1"/>
  <c r="S340" i="38" a="1"/>
  <c r="S100" i="38" a="1"/>
  <c r="N459" i="38" a="1"/>
  <c r="AX436" i="38" a="1"/>
  <c r="AZ457" i="38" a="1"/>
  <c r="AJ387" i="38" a="1"/>
  <c r="AA408" i="38" a="1"/>
  <c r="X355" i="38" a="1"/>
  <c r="AE451" i="38" a="1"/>
  <c r="AE342" i="38" a="1"/>
  <c r="D362" i="38" a="1"/>
  <c r="AU365" i="38" a="1"/>
  <c r="S243" i="38" a="1"/>
  <c r="Q339" i="38" a="1"/>
  <c r="AH470" i="38" a="1"/>
  <c r="F317" i="38" a="1"/>
  <c r="BA427" i="38" a="1"/>
  <c r="X391" i="38" a="1"/>
  <c r="L381" i="38" a="1"/>
  <c r="J366" i="38" a="1"/>
  <c r="K385" i="38" a="1"/>
  <c r="AD428" i="38" a="1"/>
  <c r="AK335" i="38" a="1"/>
  <c r="T450" i="38" a="1"/>
  <c r="L449" i="38" a="1"/>
  <c r="F326" i="38" a="1"/>
  <c r="AG417" i="38" a="1"/>
  <c r="E333" i="38" a="1"/>
  <c r="D431" i="38" a="1"/>
  <c r="AV438" i="38" a="1"/>
  <c r="AF237" i="38" a="1"/>
  <c r="T429" i="38" a="1"/>
  <c r="E442" i="38" a="1"/>
  <c r="AJ366" i="38" a="1"/>
  <c r="E330" i="38" a="1"/>
  <c r="O79" i="38" a="1"/>
  <c r="O466" i="38" a="1"/>
  <c r="D376" i="38" a="1"/>
  <c r="O412" i="38" a="1"/>
  <c r="U286" i="38" a="1"/>
  <c r="Z400" i="38" a="1"/>
  <c r="Z397" i="38" a="1"/>
  <c r="AO341" i="38" a="1"/>
  <c r="AN354" i="38" a="1"/>
  <c r="AQ393" i="38" a="1"/>
  <c r="H354" i="38" a="1"/>
  <c r="AE241" i="38" a="1"/>
  <c r="AB203" i="38" a="1"/>
  <c r="AJ360" i="38" a="1"/>
  <c r="T459" i="38" a="1"/>
  <c r="S103" i="38" a="1"/>
  <c r="K407" i="38" a="1"/>
  <c r="AU401" i="38" a="1"/>
  <c r="I466" i="38" a="1"/>
  <c r="J310" i="38" a="1"/>
  <c r="Q458" i="38" a="1"/>
  <c r="U379" i="38" a="1"/>
  <c r="AO293" i="38" a="1"/>
  <c r="AV306" i="38" a="1"/>
  <c r="G458" i="38" a="1"/>
  <c r="W173" i="38" a="1"/>
  <c r="AN413" i="38" a="1"/>
  <c r="Z432" i="38" a="1"/>
  <c r="I276" i="38" a="1"/>
  <c r="AK238" i="38" a="1"/>
  <c r="F348" i="38" a="1"/>
  <c r="AW438" i="38" a="1"/>
  <c r="S254" i="38" a="1"/>
  <c r="Z317" i="38" a="1"/>
  <c r="S311" i="38" a="1"/>
  <c r="AN163" i="38" a="1"/>
  <c r="AD102" i="38" a="1"/>
  <c r="AR270" i="38" a="1"/>
  <c r="AF221" i="38" a="1"/>
  <c r="AZ250" i="38" a="1"/>
  <c r="AA264" i="38" a="1"/>
  <c r="J381" i="38" a="1"/>
  <c r="AB319" i="38" a="1"/>
  <c r="AN434" i="38" a="1"/>
  <c r="D447" i="38" a="1"/>
  <c r="AO439" i="38" a="1"/>
  <c r="L356" i="38" a="1"/>
  <c r="M398" i="38" a="1"/>
  <c r="AE365" i="38" a="1"/>
  <c r="X286" i="38" a="1"/>
  <c r="AZ429" i="38" a="1"/>
  <c r="AW396" i="38" a="1"/>
  <c r="U291" i="38" a="1"/>
  <c r="Y436" i="38" a="1"/>
  <c r="S301" i="38" a="1"/>
  <c r="W393" i="38" a="1"/>
  <c r="AT336" i="38" a="1"/>
  <c r="AN366" i="38" a="1"/>
  <c r="AW464" i="38" a="1"/>
  <c r="AF429" i="38" a="1"/>
  <c r="AF319" i="38" a="1"/>
  <c r="I212" i="38" a="1"/>
  <c r="Q388" i="38" a="1"/>
  <c r="U444" i="38" a="1"/>
  <c r="N457" i="38" a="1"/>
  <c r="V340" i="38" a="1"/>
  <c r="S427" i="38" a="1"/>
  <c r="AU354" i="38" a="1"/>
  <c r="S332" i="38" a="1"/>
  <c r="AC387" i="38" a="1"/>
  <c r="AY128" i="38" a="1"/>
  <c r="Y451" i="38" a="1"/>
  <c r="AG335" i="38" a="1"/>
  <c r="M432" i="38" a="1"/>
  <c r="AS345" i="38" a="1"/>
  <c r="AV169" i="38" a="1"/>
  <c r="AA233" i="38" a="1"/>
  <c r="Q374" i="38" a="1"/>
  <c r="AX402" i="38" a="1"/>
  <c r="Z267" i="38" a="1"/>
  <c r="AH355" i="38" a="1"/>
  <c r="M467" i="38" a="1"/>
  <c r="AG365" i="38" a="1"/>
  <c r="AZ425" i="38" a="1"/>
  <c r="S351" i="38" a="1"/>
  <c r="I335" i="38" a="1"/>
  <c r="AQ421" i="38" a="1"/>
  <c r="Z433" i="38" a="1"/>
  <c r="G414" i="38" a="1"/>
  <c r="AZ319" i="38" a="1"/>
  <c r="U282" i="38" a="1"/>
  <c r="X380" i="38" a="1"/>
  <c r="Y343" i="38" a="1"/>
  <c r="AF468" i="38" a="1"/>
  <c r="AU446" i="38" a="1"/>
  <c r="O309" i="38" a="1"/>
  <c r="AL439" i="38" a="1"/>
  <c r="W246" i="38" a="1"/>
  <c r="J336" i="38" a="1"/>
  <c r="AU296" i="38" a="1"/>
  <c r="AG421" i="38" a="1"/>
  <c r="AH339" i="38" a="1"/>
  <c r="BA455" i="38" a="1"/>
  <c r="H447" i="38" a="1"/>
  <c r="AI182" i="38" a="1"/>
  <c r="AQ289" i="38" a="1"/>
  <c r="AW276" i="38" a="1"/>
  <c r="AB376" i="38" a="1"/>
  <c r="AT207" i="38" a="1"/>
  <c r="X392" i="38" a="1"/>
  <c r="J283" i="38" a="1"/>
  <c r="AQ446" i="38" a="1"/>
  <c r="I317" i="38" a="1"/>
  <c r="AE399" i="38" a="1"/>
  <c r="AX457" i="38" a="1"/>
  <c r="I205" i="38" a="1"/>
  <c r="W451" i="38" a="1"/>
  <c r="AD328" i="38" a="1"/>
  <c r="AR322" i="38" a="1"/>
  <c r="S240" i="38" a="1"/>
  <c r="AY367" i="38" a="1"/>
  <c r="S438" i="38" a="1"/>
  <c r="V371" i="38" a="1"/>
  <c r="AO275" i="38" a="1"/>
  <c r="X343" i="38" a="1"/>
  <c r="I438" i="38" a="1"/>
  <c r="H201" i="38" a="1"/>
  <c r="AL235" i="38" a="1"/>
  <c r="AS365" i="38" a="1"/>
  <c r="BA406" i="38" a="1"/>
  <c r="AC115" i="38" a="1"/>
  <c r="X205" i="38" a="1"/>
  <c r="AP353" i="38" a="1"/>
  <c r="AY384" i="38" a="1"/>
  <c r="AY401" i="38" a="1"/>
  <c r="J472" i="38" a="1"/>
  <c r="AV454" i="38" a="1"/>
  <c r="AV443" i="38" a="1"/>
  <c r="D406" i="38" a="1"/>
  <c r="AW322" i="38" a="1"/>
  <c r="L447" i="38" a="1"/>
  <c r="AX448" i="38" a="1"/>
  <c r="S297" i="38" a="1"/>
  <c r="BB405" i="38" a="1"/>
  <c r="AF458" i="38" a="1"/>
  <c r="AB381" i="38" a="1"/>
  <c r="AB438" i="38" a="1"/>
  <c r="O338" i="38" a="1"/>
  <c r="AU410" i="38" a="1"/>
  <c r="AH143" i="38" a="1"/>
  <c r="N396" i="38" a="1"/>
  <c r="W282" i="38" a="1"/>
  <c r="BA142" i="38" a="1"/>
  <c r="AZ289" i="38" a="1"/>
  <c r="Y281" i="38" a="1"/>
  <c r="W414" i="38" a="1"/>
  <c r="AD413" i="38" a="1"/>
  <c r="AO349" i="38" a="1"/>
  <c r="AQ444" i="38" a="1"/>
  <c r="S138" i="38" a="1"/>
  <c r="AC302" i="38" a="1"/>
  <c r="V337" i="38" a="1"/>
  <c r="AY373" i="38" a="1"/>
  <c r="AB326" i="38" a="1"/>
  <c r="AQ414" i="38" a="1"/>
  <c r="AN467" i="38" a="1"/>
  <c r="AB451" i="38" a="1"/>
  <c r="AX341" i="38" a="1"/>
  <c r="AK470" i="38" a="1"/>
  <c r="D442" i="38" a="1"/>
  <c r="AR312" i="38" a="1"/>
  <c r="X346" i="38" a="1"/>
  <c r="S139" i="38" a="1"/>
  <c r="AQ159" i="38" a="1"/>
  <c r="AM409" i="38" a="1"/>
  <c r="AJ358" i="38" a="1"/>
  <c r="U271" i="38" a="1"/>
  <c r="AO198" i="38" a="1"/>
  <c r="AF284" i="38" a="1"/>
  <c r="AH461" i="38" a="1"/>
  <c r="BA361" i="38" a="1"/>
  <c r="E328" i="38" a="1"/>
  <c r="AA177" i="38" a="1"/>
  <c r="AZ409" i="38" a="1"/>
  <c r="AU441" i="38" a="1"/>
  <c r="AO207" i="38" a="1"/>
  <c r="AA444" i="38" a="1"/>
  <c r="P419" i="38" a="1"/>
  <c r="AG364" i="38" a="1"/>
  <c r="N450" i="38" a="1"/>
  <c r="AM471" i="38" a="1"/>
  <c r="U420" i="38" a="1"/>
  <c r="BA452" i="38" a="1"/>
  <c r="AY454" i="38" a="1"/>
  <c r="U458" i="38" a="1"/>
  <c r="K381" i="38" a="1"/>
  <c r="AW437" i="38" a="1"/>
  <c r="D245" i="38" a="1"/>
  <c r="AZ382" i="38" a="1"/>
  <c r="AF349" i="38" a="1"/>
  <c r="AL462" i="38" a="1"/>
  <c r="L468" i="38" a="1"/>
  <c r="AJ302" i="38" a="1"/>
  <c r="F340" i="38" a="1"/>
  <c r="P450" i="38" a="1"/>
  <c r="AR404" i="38" a="1"/>
  <c r="AL444" i="38" a="1"/>
  <c r="AX393" i="38" a="1"/>
  <c r="S94" i="38" a="1"/>
  <c r="K186" i="38" a="1"/>
  <c r="AM281" i="38" a="1"/>
  <c r="S463" i="38" a="1"/>
  <c r="G225" i="38" a="1"/>
  <c r="I384" i="38" a="1"/>
  <c r="AZ447" i="38" a="1"/>
  <c r="AP377" i="38" a="1"/>
  <c r="AT459" i="38" a="1"/>
  <c r="AE375" i="38" a="1"/>
  <c r="E463" i="38" a="1"/>
  <c r="AQ258" i="38" a="1"/>
  <c r="AR467" i="38" a="1"/>
  <c r="AB417" i="38" a="1"/>
  <c r="D450" i="38" a="1"/>
  <c r="AN454" i="38" a="1"/>
  <c r="AU267" i="38" a="1"/>
  <c r="AF259" i="38" a="1"/>
  <c r="AC287" i="38" a="1"/>
  <c r="G469" i="38" a="1"/>
  <c r="AY390" i="38" a="1"/>
  <c r="AE239" i="38" a="1"/>
  <c r="V450" i="38" a="1"/>
  <c r="AQ354" i="38" a="1"/>
  <c r="AA360" i="38" a="1"/>
  <c r="BA378" i="38" a="1"/>
  <c r="BB396" i="38" a="1"/>
  <c r="I282" i="38" a="1"/>
  <c r="N257" i="38" a="1"/>
  <c r="X411" i="38" a="1"/>
  <c r="S181" i="38" a="1"/>
  <c r="AC341" i="38" a="1"/>
  <c r="AO278" i="38" a="1"/>
  <c r="AL431" i="38" a="1"/>
  <c r="BA434" i="38" a="1"/>
  <c r="S364" i="38" a="1"/>
  <c r="Y425" i="38" a="1"/>
  <c r="H194" i="38" a="1"/>
  <c r="AP373" i="38" a="1"/>
  <c r="S472" i="38" a="1"/>
  <c r="N354" i="38" a="1"/>
  <c r="AW449" i="38" a="1"/>
  <c r="Y375" i="38" a="1"/>
  <c r="P295" i="38" a="1"/>
  <c r="AH306" i="38" a="1"/>
  <c r="BA388" i="38" a="1"/>
  <c r="K300" i="38" a="1"/>
  <c r="T456" i="38" a="1"/>
  <c r="AU462" i="38" a="1"/>
  <c r="W256" i="38" a="1"/>
  <c r="Y403" i="38" a="1"/>
  <c r="U275" i="38" a="1"/>
  <c r="AQ229" i="38" a="1"/>
  <c r="X439" i="38" a="1"/>
  <c r="H340" i="38" a="1"/>
  <c r="P466" i="38" a="1"/>
  <c r="I395" i="38" a="1"/>
  <c r="AD265" i="38" a="1"/>
  <c r="X281" i="38" a="1"/>
  <c r="H329" i="38" a="1"/>
  <c r="AJ287" i="38" a="1"/>
  <c r="AN399" i="38" a="1"/>
  <c r="AG429" i="38" a="1"/>
  <c r="AR73" i="38" a="1"/>
  <c r="Z314" i="38" a="1"/>
  <c r="BA307" i="38" a="1"/>
  <c r="S202" i="38" a="1"/>
  <c r="AU415" i="38" a="1"/>
  <c r="AE255" i="38" a="1"/>
  <c r="L433" i="38" a="1"/>
  <c r="AX274" i="38" a="1"/>
  <c r="AO326" i="38" a="1"/>
  <c r="G339" i="38" a="1"/>
  <c r="AB425" i="38" a="1"/>
  <c r="AY409" i="38" a="1"/>
  <c r="AN276" i="38" a="1"/>
  <c r="G375" i="38" a="1"/>
  <c r="AN455" i="38" a="1"/>
  <c r="BA369" i="38" a="1"/>
  <c r="AM184" i="38" a="1"/>
  <c r="O397" i="38" a="1"/>
  <c r="M458" i="38" a="1"/>
  <c r="K418" i="38" a="1"/>
  <c r="AZ431" i="38" a="1"/>
  <c r="X450" i="38" a="1"/>
  <c r="AQ418" i="38" a="1"/>
  <c r="U176" i="38" a="1"/>
  <c r="AV423" i="38" a="1"/>
  <c r="S391" i="38" a="1"/>
  <c r="BB247" i="38" a="1"/>
  <c r="AZ412" i="38" a="1"/>
  <c r="J348" i="38" a="1"/>
  <c r="K419" i="38" a="1"/>
  <c r="BB410" i="38" a="1"/>
  <c r="BB346" i="38" a="1"/>
  <c r="G320" i="38" a="1"/>
  <c r="S460" i="38" a="1"/>
  <c r="AM460" i="38" a="1"/>
  <c r="O384" i="38" a="1"/>
  <c r="AK460" i="38" a="1"/>
  <c r="I173" i="38" a="1"/>
  <c r="AE447" i="38" a="1"/>
  <c r="E400" i="38" a="1"/>
  <c r="AX373" i="38" a="1"/>
  <c r="AT398" i="38" a="1"/>
  <c r="J319" i="38" a="1"/>
  <c r="T409" i="38" a="1"/>
  <c r="F439" i="38" a="1"/>
  <c r="AT364" i="38" a="1"/>
  <c r="N414" i="38" a="1"/>
  <c r="W73" i="38" a="1"/>
  <c r="AD273" i="38" a="1"/>
  <c r="L304" i="38" a="1"/>
  <c r="AR223" i="38" a="1"/>
  <c r="AE288" i="38" a="1"/>
  <c r="AC413" i="38" a="1"/>
  <c r="W107" i="38" a="1"/>
  <c r="K316" i="38" a="1"/>
  <c r="AK276" i="38" a="1"/>
  <c r="L312" i="38" a="1"/>
  <c r="S239" i="38" a="1"/>
  <c r="N175" i="38" a="1"/>
  <c r="I368" i="38" a="1"/>
  <c r="AQ241" i="38" a="1"/>
  <c r="Q180" i="38" a="1"/>
  <c r="G452" i="38" a="1"/>
  <c r="AE434" i="38" a="1"/>
  <c r="M408" i="38" a="1"/>
  <c r="AZ381" i="38" a="1"/>
  <c r="AX281" i="38" a="1"/>
  <c r="AE360" i="38" a="1"/>
  <c r="AW394" i="38" a="1"/>
  <c r="M374" i="38" a="1"/>
  <c r="BA456" i="38" a="1"/>
  <c r="AF357" i="38" a="1"/>
  <c r="AT359" i="38" a="1"/>
  <c r="I191" i="38" a="1"/>
  <c r="E383" i="38" a="1"/>
  <c r="AU436" i="38" a="1"/>
  <c r="AF191" i="38" a="1"/>
  <c r="AA307" i="38" a="1"/>
  <c r="I376" i="38" a="1"/>
  <c r="O241" i="38" a="1"/>
  <c r="I472" i="38" a="1"/>
  <c r="AS349" i="38" a="1"/>
  <c r="AY395" i="38" a="1"/>
  <c r="AY400" i="38" a="1"/>
  <c r="AI267" i="38" a="1"/>
  <c r="AR334" i="38" a="1"/>
  <c r="AJ439" i="38" a="1"/>
  <c r="M190" i="38" a="1"/>
  <c r="BA365" i="38" a="1"/>
  <c r="AH308" i="38" a="1"/>
  <c r="O358" i="38" a="1"/>
  <c r="BA377" i="38" a="1"/>
  <c r="AI339" i="38" a="1"/>
  <c r="L293" i="38" a="1"/>
  <c r="M252" i="38" a="1"/>
  <c r="AM431" i="38" a="1"/>
  <c r="N329" i="38" a="1"/>
  <c r="AT372" i="38" a="1"/>
  <c r="AD465" i="38" a="1"/>
  <c r="S387" i="38" a="1"/>
  <c r="W299" i="38" a="1"/>
  <c r="AX354" i="38" a="1"/>
  <c r="N351" i="38" a="1"/>
  <c r="BB452" i="38" a="1"/>
  <c r="W472" i="38" a="1"/>
  <c r="T300" i="38" a="1"/>
  <c r="F384" i="38" a="1"/>
  <c r="AN464" i="38" a="1"/>
  <c r="AR408" i="38" a="1"/>
  <c r="O367" i="38" a="1"/>
  <c r="X327" i="38" a="1"/>
  <c r="AZ384" i="38" a="1"/>
  <c r="H450" i="38" a="1"/>
  <c r="AT430" i="38" a="1"/>
  <c r="H449" i="38" a="1"/>
  <c r="X447" i="38" a="1"/>
  <c r="X408" i="38" a="1"/>
  <c r="H327" i="38" a="1"/>
  <c r="W358" i="38" a="1"/>
  <c r="AD341" i="38" a="1"/>
  <c r="AR389" i="38" a="1"/>
  <c r="S370" i="38" a="1"/>
  <c r="F450" i="38" a="1"/>
  <c r="I370" i="38" a="1"/>
  <c r="J384" i="38" a="1"/>
  <c r="BB439" i="38" a="1"/>
  <c r="U428" i="38" a="1"/>
  <c r="AP447" i="38" a="1"/>
  <c r="O453" i="38" a="1"/>
  <c r="S373" i="38" a="1"/>
  <c r="AC295" i="38" a="1"/>
  <c r="U364" i="38" a="1"/>
  <c r="S408" i="38" a="1"/>
  <c r="AE379" i="38" a="1"/>
  <c r="AL452" i="38" a="1"/>
  <c r="AY319" i="38" a="1"/>
  <c r="D126" i="38" a="1"/>
  <c r="H409" i="38" a="1"/>
  <c r="AC301" i="38" a="1"/>
  <c r="AK418" i="38" a="1"/>
  <c r="AC439" i="38" a="1"/>
  <c r="AN378" i="38" a="1"/>
  <c r="S376" i="38" a="1"/>
  <c r="AR446" i="38" a="1"/>
  <c r="AY346" i="38" a="1"/>
  <c r="AI472" i="38" a="1"/>
  <c r="N382" i="38" a="1"/>
  <c r="AE203" i="38" a="1"/>
  <c r="AL165" i="38" a="1"/>
  <c r="G268" i="38" a="1"/>
  <c r="AS318" i="38" a="1"/>
  <c r="AR358" i="38" a="1"/>
  <c r="V359" i="38" a="1"/>
  <c r="AP459" i="38" a="1"/>
  <c r="AB194" i="38" a="1"/>
  <c r="Q342" i="38" a="1"/>
  <c r="K288" i="38" a="1"/>
  <c r="AZ411" i="38" a="1"/>
  <c r="F193" i="38" a="1"/>
  <c r="BA379" i="38" a="1"/>
  <c r="M248" i="38" a="1"/>
  <c r="AH346" i="38" a="1"/>
  <c r="Z471" i="38" a="1"/>
  <c r="AR359" i="38" a="1"/>
  <c r="BB468" i="38" a="1"/>
  <c r="AJ466" i="38" a="1"/>
  <c r="AT340" i="38" a="1"/>
  <c r="AS73" i="38" a="1"/>
  <c r="BB408" i="38" a="1"/>
  <c r="AZ410" i="38" a="1"/>
  <c r="BA407" i="38" a="1"/>
  <c r="AS462" i="38" a="1"/>
  <c r="AY416" i="38" a="1"/>
  <c r="O292" i="38" a="1"/>
  <c r="AU289" i="38" a="1"/>
  <c r="AL314" i="38" a="1"/>
  <c r="U454" i="38" a="1"/>
  <c r="AB467" i="38" a="1"/>
  <c r="AP406" i="38" a="1"/>
  <c r="AB356" i="38" a="1"/>
  <c r="K343" i="38" a="1"/>
  <c r="AG399" i="38" a="1"/>
  <c r="M406" i="38" a="1"/>
  <c r="S154" i="38" a="1"/>
  <c r="Y333" i="38" a="1"/>
  <c r="H73" i="38" a="1"/>
  <c r="AR395" i="38" a="1"/>
  <c r="AP365" i="38" a="1"/>
  <c r="AE410" i="38" a="1"/>
  <c r="S397" i="38" a="1"/>
  <c r="AV176" i="38" a="1"/>
  <c r="W364" i="38" a="1"/>
  <c r="AT466" i="38" a="1"/>
  <c r="V386" i="38" a="1"/>
  <c r="S417" i="38" a="1"/>
  <c r="AB470" i="38" a="1"/>
  <c r="AF373" i="38" a="1"/>
  <c r="AO463" i="38" a="1"/>
  <c r="AI441" i="38" a="1"/>
  <c r="N436" i="38" a="1"/>
  <c r="AY407" i="38" a="1"/>
  <c r="Y347" i="38" a="1"/>
  <c r="Z423" i="38" a="1"/>
  <c r="AQ326" i="38" a="1"/>
  <c r="AY338" i="38" a="1"/>
  <c r="AE461" i="38" a="1"/>
  <c r="X325" i="38" a="1"/>
  <c r="V179" i="38" a="1"/>
  <c r="Z368" i="38" a="1"/>
  <c r="AM327" i="38" a="1"/>
  <c r="AG419" i="38" a="1"/>
  <c r="AW465" i="38" a="1"/>
  <c r="AT361" i="38" a="1"/>
  <c r="W317" i="38" a="1"/>
  <c r="I326" i="38" a="1"/>
  <c r="AI447" i="38" a="1"/>
  <c r="AY439" i="38" a="1"/>
  <c r="L411" i="38" a="1"/>
  <c r="AN300" i="38" a="1"/>
  <c r="AV362" i="38" a="1"/>
  <c r="AY329" i="38" a="1"/>
  <c r="I393" i="38" a="1"/>
  <c r="AA341" i="38" a="1"/>
  <c r="AG435" i="38" a="1"/>
  <c r="W379" i="38" a="1"/>
  <c r="M273" i="38" a="1"/>
  <c r="AA452" i="38" a="1"/>
  <c r="P321" i="38" a="1"/>
  <c r="M361" i="38" a="1"/>
  <c r="F383" i="38" a="1"/>
  <c r="X268" i="38" a="1"/>
  <c r="AO412" i="38" a="1"/>
  <c r="AV418" i="38" a="1"/>
  <c r="G224" i="38" a="1"/>
  <c r="L372" i="38" a="1"/>
  <c r="L279" i="38" a="1"/>
  <c r="S245" i="38" a="1"/>
  <c r="Y426" i="38" a="1"/>
  <c r="AL342" i="38" a="1"/>
  <c r="H438" i="38" a="1"/>
  <c r="X311" i="38" a="1"/>
  <c r="AP277" i="38" a="1"/>
  <c r="AL332" i="38" a="1"/>
  <c r="AT260" i="38" a="1"/>
  <c r="S306" i="38" a="1"/>
  <c r="AR434" i="38" a="1"/>
  <c r="AI324" i="38" a="1"/>
  <c r="T472" i="38" a="1"/>
  <c r="V233" i="38" a="1"/>
  <c r="AZ394" i="38" a="1"/>
  <c r="AX398" i="38" a="1"/>
  <c r="AN377" i="38" a="1"/>
  <c r="AL186" i="38" a="1"/>
  <c r="AY358" i="38" a="1"/>
  <c r="AJ469" i="38" a="1"/>
  <c r="AL346" i="38" a="1"/>
  <c r="AR284" i="38" a="1"/>
  <c r="AU231" i="38" a="1"/>
  <c r="BB272" i="38" a="1"/>
  <c r="F430" i="38" a="1"/>
  <c r="O446" i="38" a="1"/>
  <c r="AS375" i="38" a="1"/>
  <c r="AU323" i="38" a="1"/>
  <c r="AC303" i="38" a="1"/>
  <c r="W460" i="38" a="1"/>
  <c r="Z350" i="38" a="1"/>
  <c r="AV420" i="38" a="1"/>
  <c r="T448" i="38" a="1"/>
  <c r="AC281" i="38" a="1"/>
  <c r="D453" i="38" a="1"/>
  <c r="AE442" i="38" a="1"/>
  <c r="O199" i="38" a="1"/>
  <c r="AH243" i="38" a="1"/>
  <c r="AI327" i="38" a="1"/>
  <c r="AN437" i="38" a="1"/>
  <c r="G390" i="38" a="1"/>
  <c r="P126" i="38" a="1"/>
  <c r="J469" i="38" a="1"/>
  <c r="AN251" i="38" a="1"/>
  <c r="AF228" i="38" a="1"/>
  <c r="AX301" i="38" a="1"/>
  <c r="AG269" i="38" a="1"/>
  <c r="Y355" i="38" a="1"/>
  <c r="AR240" i="38" a="1"/>
  <c r="AP416" i="38" a="1"/>
  <c r="AX253" i="38" a="1"/>
  <c r="I390" i="38" a="1"/>
  <c r="AV266" i="38" a="1"/>
  <c r="AA329" i="38" a="1"/>
  <c r="AH368" i="38" a="1"/>
  <c r="I404" i="38" a="1"/>
  <c r="S305" i="38" a="1"/>
  <c r="BA392" i="38" a="1"/>
  <c r="AC249" i="38" a="1"/>
  <c r="E319" i="38" a="1"/>
  <c r="AX299" i="38" a="1"/>
  <c r="BA338" i="38" a="1"/>
  <c r="T410" i="38" a="1"/>
  <c r="AC242" i="38" a="1"/>
  <c r="K443" i="38" a="1"/>
  <c r="Z278" i="38" a="1"/>
  <c r="AG304" i="38" a="1"/>
  <c r="AE402" i="38" a="1"/>
  <c r="AL284" i="38" a="1"/>
  <c r="AN214" i="38" a="1"/>
  <c r="AZ368" i="38" a="1"/>
  <c r="W387" i="38" a="1"/>
  <c r="AG311" i="38" a="1"/>
  <c r="M217" i="38" a="1"/>
  <c r="AA312" i="38" a="1"/>
  <c r="X125" i="38" a="1"/>
  <c r="AM288" i="38" a="1"/>
  <c r="H446" i="38" a="1"/>
  <c r="J296" i="38" a="1"/>
  <c r="AU438" i="38" a="1"/>
  <c r="AN428" i="38" a="1"/>
  <c r="AD289" i="38" a="1"/>
  <c r="P317" i="38" a="1"/>
  <c r="AI294" i="38" a="1"/>
  <c r="N391" i="38" a="1"/>
  <c r="AF402" i="38" a="1"/>
  <c r="X404" i="38" a="1"/>
  <c r="F239" i="38" a="1"/>
  <c r="AU391" i="38" a="1"/>
  <c r="AL286" i="38" a="1"/>
  <c r="P438" i="38" a="1"/>
  <c r="AW140" i="38" a="1"/>
  <c r="L398" i="38" a="1"/>
  <c r="AC321" i="38" a="1"/>
  <c r="P328" i="38" a="1"/>
  <c r="AZ427" i="38" a="1"/>
  <c r="AQ323" i="38" a="1"/>
  <c r="V389" i="38" a="1"/>
  <c r="AH457" i="38" a="1"/>
  <c r="W224" i="38" a="1"/>
  <c r="AM229" i="38" a="1"/>
  <c r="AA401" i="38" a="1"/>
  <c r="AZ444" i="38" a="1"/>
  <c r="AL256" i="38" a="1"/>
  <c r="T422" i="38" a="1"/>
  <c r="K296" i="38" a="1"/>
  <c r="H468" i="38" a="1"/>
  <c r="AO449" i="38" a="1"/>
  <c r="S183" i="38" a="1"/>
  <c r="AI432" i="38" a="1"/>
  <c r="D386" i="38" a="1"/>
  <c r="AE333" i="38" a="1"/>
  <c r="AS267" i="38" a="1"/>
  <c r="Z348" i="38" a="1"/>
  <c r="BA353" i="38" a="1"/>
  <c r="N271" i="38" a="1"/>
  <c r="I433" i="38" a="1"/>
  <c r="AI440" i="38" a="1"/>
  <c r="AZ404" i="38" a="1"/>
  <c r="AY230" i="38" a="1"/>
  <c r="O463" i="38" a="1"/>
  <c r="K371" i="38" a="1"/>
  <c r="T166" i="38" a="1"/>
  <c r="I373" i="38" a="1"/>
  <c r="AK161" i="38" a="1"/>
  <c r="AQ384" i="38" a="1"/>
  <c r="Y443" i="38" a="1"/>
  <c r="M196" i="38" a="1"/>
  <c r="AB331" i="38" a="1"/>
  <c r="P315" i="38" a="1"/>
  <c r="D415" i="38" a="1"/>
  <c r="AE259" i="38" a="1"/>
  <c r="AU414" i="38" a="1"/>
  <c r="AJ205" i="38" a="1"/>
  <c r="BB285" i="38" a="1"/>
  <c r="S204" i="38" a="1"/>
  <c r="AA382" i="38" a="1"/>
  <c r="BB290" i="38" a="1"/>
  <c r="O402" i="38" a="1"/>
  <c r="AD393" i="38" a="1"/>
  <c r="L409" i="38" a="1"/>
  <c r="AQ397" i="38" a="1"/>
  <c r="Q415" i="38" a="1"/>
  <c r="K454" i="38" a="1"/>
  <c r="AX432" i="38" a="1"/>
  <c r="I187" i="38" a="1"/>
  <c r="AL472" i="38" a="1"/>
  <c r="AW400" i="38" a="1"/>
  <c r="AS455" i="38" a="1"/>
  <c r="AG430" i="38" a="1"/>
  <c r="AY279" i="38" a="1"/>
  <c r="AH396" i="38" a="1"/>
  <c r="AH242" i="38" a="1"/>
  <c r="AX382" i="38" a="1"/>
  <c r="AV398" i="38" a="1"/>
  <c r="AF138" i="38" a="1"/>
  <c r="AT461" i="38" a="1"/>
  <c r="D371" i="38" a="1"/>
  <c r="H342" i="38" a="1"/>
  <c r="U187" i="38" a="1"/>
  <c r="AZ312" i="38" a="1"/>
  <c r="Z434" i="38" a="1"/>
  <c r="N73" i="38" a="1"/>
  <c r="Q336" i="38" a="1"/>
  <c r="Z437" i="38" a="1"/>
  <c r="AC284" i="38" a="1"/>
  <c r="P387" i="38" a="1"/>
  <c r="S169" i="38" a="1"/>
  <c r="S298" i="38" a="1"/>
  <c r="AC434" i="38" a="1"/>
  <c r="AN421" i="38" a="1"/>
  <c r="Z448" i="38" a="1"/>
  <c r="AJ472" i="38" a="1"/>
  <c r="AX451" i="38" a="1"/>
  <c r="BB152" i="38" a="1"/>
  <c r="K380" i="38" a="1"/>
  <c r="AD440" i="38" a="1"/>
  <c r="S250" i="38" a="1"/>
  <c r="AE405" i="38" a="1"/>
  <c r="I361" i="38" a="1"/>
  <c r="AL172" i="38" a="1"/>
  <c r="AW444" i="38" a="1"/>
  <c r="X193" i="38" a="1"/>
  <c r="Z380" i="38" a="1"/>
  <c r="S415" i="38" a="1"/>
  <c r="AX263" i="38" a="1"/>
  <c r="AN433" i="38" a="1"/>
  <c r="AW405" i="38" a="1"/>
  <c r="Q335" i="38" a="1"/>
  <c r="S300" i="38" a="1"/>
  <c r="AA446" i="38" a="1"/>
  <c r="P362" i="38" a="1"/>
  <c r="AD202" i="38" a="1"/>
  <c r="M433" i="38" a="1"/>
  <c r="AJ401" i="38" a="1"/>
  <c r="U316" i="38" a="1"/>
  <c r="AN396" i="38" a="1"/>
  <c r="P455" i="38" a="1"/>
  <c r="AS421" i="38" a="1"/>
  <c r="AQ351" i="38" a="1"/>
  <c r="AV371" i="38" a="1"/>
  <c r="BA220" i="38" a="1"/>
  <c r="AQ462" i="38" a="1"/>
  <c r="AD460" i="38" a="1"/>
  <c r="K301" i="38" a="1"/>
  <c r="K460" i="38" a="1"/>
  <c r="S314" i="38" a="1"/>
  <c r="AL404" i="38" a="1"/>
  <c r="AH329" i="38" a="1"/>
  <c r="D218" i="38" a="1"/>
  <c r="S436" i="38" a="1"/>
  <c r="V404" i="38" a="1"/>
  <c r="T265" i="38" a="1"/>
  <c r="N428" i="38" a="1"/>
  <c r="AX456" i="38" a="1"/>
  <c r="G376" i="38" a="1"/>
  <c r="AJ410" i="38" a="1"/>
  <c r="AY432" i="38" a="1"/>
  <c r="I408" i="38" a="1"/>
  <c r="AA345" i="38" a="1"/>
  <c r="L267" i="38" a="1"/>
  <c r="L389" i="38" a="1"/>
  <c r="J203" i="38" a="1"/>
  <c r="AY243" i="38" a="1"/>
  <c r="H425" i="38" a="1"/>
  <c r="AF463" i="38" a="1"/>
  <c r="AH459" i="38" a="1"/>
  <c r="G182" i="38" a="1"/>
  <c r="AV324" i="38" a="1"/>
  <c r="T361" i="38" a="1"/>
  <c r="AI343" i="38" a="1"/>
  <c r="F448" i="38" a="1"/>
  <c r="AH422" i="38" a="1"/>
  <c r="AI359" i="38" a="1"/>
  <c r="AM449" i="38" a="1"/>
  <c r="AD382" i="38" a="1"/>
  <c r="AG219" i="38" a="1"/>
  <c r="U294" i="38" a="1"/>
  <c r="AT332" i="38" a="1"/>
  <c r="AU408" i="38" a="1"/>
  <c r="AQ73" i="38" a="1"/>
  <c r="I446" i="38" a="1"/>
  <c r="AY334" i="38" a="1"/>
  <c r="AO458" i="38" a="1"/>
  <c r="V338" i="38" a="1"/>
  <c r="AZ449" i="38" a="1"/>
  <c r="AH280" i="38" a="1"/>
  <c r="BA465" i="38" a="1"/>
  <c r="S247" i="38" a="1"/>
  <c r="E437" i="38" a="1"/>
  <c r="E465" i="38" a="1"/>
  <c r="AV404" i="38" a="1"/>
  <c r="AB453" i="38" a="1"/>
  <c r="AM298" i="38" a="1"/>
  <c r="AC276" i="38" a="1"/>
  <c r="AU393" i="38" a="1"/>
  <c r="BB446" i="38" a="1"/>
  <c r="E312" i="38" a="1"/>
  <c r="AJ353" i="38" a="1"/>
  <c r="AV300" i="38" a="1"/>
  <c r="K240" i="38" a="1"/>
  <c r="AG271" i="38" a="1"/>
  <c r="AS444" i="38" a="1"/>
  <c r="AY448" i="38" a="1"/>
  <c r="AM457" i="38" a="1"/>
  <c r="AN447" i="38" a="1"/>
  <c r="Q345" i="38" a="1"/>
  <c r="AI423" i="38" a="1"/>
  <c r="X369" i="38" a="1"/>
  <c r="E296" i="38" a="1"/>
  <c r="P144" i="38" a="1"/>
  <c r="AY366" i="38" a="1"/>
  <c r="W416" i="38" a="1"/>
  <c r="Y458" i="38" a="1"/>
  <c r="AP351" i="38" a="1"/>
  <c r="W431" i="38" a="1"/>
  <c r="D352" i="38" a="1"/>
  <c r="S390" i="38" a="1"/>
  <c r="AB374" i="38" a="1"/>
  <c r="AH200" i="38" a="1"/>
  <c r="AO401" i="38" a="1"/>
  <c r="AA250" i="38" a="1"/>
  <c r="AT293" i="38" a="1"/>
  <c r="J383" i="38" a="1"/>
  <c r="BB304" i="38" a="1"/>
  <c r="AW364" i="38" a="1"/>
  <c r="BA441" i="38" a="1"/>
  <c r="E287" i="38" a="1"/>
  <c r="AZ376" i="38" a="1"/>
  <c r="Q286" i="38" a="1"/>
  <c r="K434" i="38" a="1"/>
  <c r="AX348" i="38" a="1"/>
  <c r="AF277" i="38" a="1"/>
  <c r="T342" i="38" a="1"/>
  <c r="Y366" i="38" a="1"/>
  <c r="AU245" i="38" a="1"/>
  <c r="N304" i="38" a="1"/>
  <c r="AG445" i="38" a="1"/>
  <c r="AB361" i="38" a="1"/>
  <c r="N297" i="38" a="1"/>
  <c r="AI469" i="38" a="1"/>
  <c r="H209" i="38" a="1"/>
  <c r="Z393" i="38" a="1"/>
  <c r="AO465" i="38" a="1"/>
  <c r="J378" i="38" a="1"/>
  <c r="H322" i="38" a="1"/>
  <c r="AX276" i="38" a="1"/>
  <c r="D366" i="38" a="1"/>
  <c r="AP403" i="38" a="1"/>
  <c r="V381" i="38" a="1"/>
  <c r="AZ403" i="38" a="1"/>
  <c r="AY460" i="38" a="1"/>
  <c r="T329" i="38" a="1"/>
  <c r="AB149" i="38" a="1"/>
  <c r="AS303" i="38" a="1"/>
  <c r="AP410" i="38" a="1"/>
  <c r="AG257" i="38" a="1"/>
  <c r="AL241" i="38" a="1"/>
  <c r="AM412" i="38" a="1"/>
  <c r="F385" i="38" a="1"/>
  <c r="S182" i="38" a="1"/>
  <c r="AW267" i="38" a="1"/>
  <c r="AP411" i="38" a="1"/>
  <c r="T400" i="38" a="1"/>
  <c r="AT380" i="38" a="1"/>
  <c r="AX199" i="38" a="1"/>
  <c r="AJ409" i="38" a="1"/>
  <c r="AC319" i="38" a="1"/>
  <c r="M235" i="38" a="1"/>
  <c r="AT309" i="38" a="1"/>
  <c r="H297" i="38" a="1"/>
  <c r="X350" i="38" a="1"/>
  <c r="AQ301" i="38" a="1"/>
  <c r="AT393" i="38" a="1"/>
  <c r="F452" i="38" a="1"/>
  <c r="AS294" i="38" a="1"/>
  <c r="D397" i="38" a="1"/>
  <c r="AZ385" i="38" a="1"/>
  <c r="AK370" i="38" a="1"/>
  <c r="AX285" i="38" a="1"/>
  <c r="AU461" i="38" a="1"/>
  <c r="I439" i="38" a="1"/>
  <c r="AV386" i="38" a="1"/>
  <c r="AP393" i="38" a="1"/>
  <c r="V378" i="38" a="1"/>
  <c r="AJ440" i="38" a="1"/>
  <c r="AM377" i="38" a="1"/>
  <c r="AQ369" i="38" a="1"/>
  <c r="L405" i="38" a="1"/>
  <c r="E224" i="38" a="1"/>
  <c r="AS321" i="38" a="1"/>
  <c r="AJ231" i="38" a="1"/>
  <c r="AT453" i="38" a="1"/>
  <c r="AK444" i="38" a="1"/>
  <c r="J286" i="38" a="1"/>
  <c r="L410" i="38" a="1"/>
  <c r="AV237" i="38" a="1"/>
  <c r="Q273" i="38" a="1"/>
  <c r="AO322" i="38" a="1"/>
  <c r="AC204" i="38" a="1"/>
  <c r="AY223" i="38" a="1"/>
  <c r="AO187" i="38" a="1"/>
  <c r="V430" i="38" a="1"/>
  <c r="AU412" i="38" a="1"/>
  <c r="AO336" i="38" a="1"/>
  <c r="N372" i="38" a="1"/>
  <c r="L262" i="38" a="1"/>
  <c r="AQ450" i="38" a="1"/>
  <c r="AG180" i="38" a="1"/>
  <c r="G398" i="38" a="1"/>
  <c r="AS206" i="38" a="1"/>
  <c r="AG339" i="38" a="1"/>
  <c r="P410" i="38" a="1"/>
  <c r="BA451" i="38" a="1"/>
  <c r="S422" i="38" a="1"/>
  <c r="L454" i="38" a="1"/>
  <c r="AT417" i="38" a="1"/>
  <c r="AZ370" i="38" a="1"/>
  <c r="D449" i="38" a="1"/>
  <c r="J394" i="38" a="1"/>
  <c r="P197" i="38" a="1"/>
  <c r="S151" i="38" a="1"/>
  <c r="U416" i="38" a="1"/>
  <c r="AJ292" i="38" a="1"/>
  <c r="E257" i="38" a="1"/>
  <c r="AQ438" i="38" a="1"/>
  <c r="AH405" i="38" a="1"/>
  <c r="AW205" i="38" a="1"/>
  <c r="Q433" i="38" a="1"/>
  <c r="BA269" i="38" a="1"/>
  <c r="Y400" i="38" a="1"/>
  <c r="G456" i="38" a="1"/>
  <c r="K320" i="38" a="1"/>
  <c r="H470" i="38" a="1"/>
  <c r="J417" i="38" a="1"/>
  <c r="AV394" i="38" a="1"/>
  <c r="AO399" i="38" a="1"/>
  <c r="S102" i="38" a="1"/>
  <c r="AM168" i="38" a="1"/>
  <c r="AJ317" i="38" a="1"/>
  <c r="AF372" i="38" a="1"/>
  <c r="AJ463" i="38" a="1"/>
  <c r="AM467" i="38" a="1"/>
  <c r="D320" i="38" a="1"/>
  <c r="U342" i="38" a="1"/>
  <c r="AU235" i="38" a="1"/>
  <c r="V284" i="38" a="1"/>
  <c r="I371" i="38" a="1"/>
  <c r="S275" i="38" a="1"/>
  <c r="P221" i="38" a="1"/>
  <c r="AK178" i="38" a="1"/>
  <c r="AS353" i="38" a="1"/>
  <c r="X453" i="38" a="1"/>
  <c r="T423" i="38" a="1"/>
  <c r="AF384" i="38" a="1"/>
  <c r="AO454" i="38" a="1"/>
  <c r="S116" i="38" a="1"/>
  <c r="J430" i="38" a="1"/>
  <c r="AU434" i="38" a="1"/>
  <c r="S83" i="38" a="1"/>
  <c r="AD266" i="38" a="1"/>
  <c r="AE397" i="38" a="1"/>
  <c r="J272" i="38" a="1"/>
  <c r="AM394" i="38" a="1"/>
  <c r="AE366" i="38" a="1"/>
  <c r="AL328" i="38" a="1"/>
  <c r="AG378" i="38" a="1"/>
  <c r="G455" i="38" a="1"/>
  <c r="V462" i="38" a="1"/>
  <c r="AO356" i="38" a="1"/>
  <c r="AQ296" i="38" a="1"/>
  <c r="V452" i="38" a="1"/>
  <c r="L291" i="38" a="1"/>
  <c r="S179" i="38" a="1"/>
  <c r="N361" i="38" a="1"/>
  <c r="G418" i="38" a="1"/>
  <c r="AP437" i="38" a="1"/>
  <c r="AK462" i="38" a="1"/>
  <c r="K348" i="38" a="1"/>
  <c r="M305" i="38" a="1"/>
  <c r="AP302" i="38" a="1"/>
  <c r="I430" i="38" a="1"/>
  <c r="AL421" i="38" a="1"/>
  <c r="AY391" i="38" a="1"/>
  <c r="U358" i="38" a="1"/>
  <c r="AH453" i="38" a="1"/>
  <c r="AK471" i="38" a="1"/>
  <c r="AO289" i="38" a="1"/>
  <c r="BB305" i="38" a="1"/>
  <c r="N440" i="38" a="1"/>
  <c r="AT139" i="38" a="1"/>
  <c r="X228" i="38" a="1"/>
  <c r="AC428" i="38" a="1"/>
  <c r="AA243" i="38" a="1"/>
  <c r="J260" i="38" a="1"/>
  <c r="AA336" i="38" a="1"/>
  <c r="E372" i="38" a="1"/>
  <c r="U438" i="38" a="1"/>
  <c r="AW376" i="38" a="1"/>
  <c r="AE454" i="38" a="1"/>
  <c r="AX239" i="38" a="1"/>
  <c r="K439" i="38" a="1"/>
  <c r="AE453" i="38" a="1"/>
  <c r="AG300" i="38" a="1"/>
  <c r="V383" i="38" a="1"/>
  <c r="K442" i="38" a="1"/>
  <c r="L328" i="38" a="1"/>
  <c r="AQ401" i="38" a="1"/>
  <c r="AI260" i="38" a="1"/>
  <c r="F363" i="38" a="1"/>
  <c r="E222" i="38" a="1"/>
  <c r="U312" i="38" a="1"/>
  <c r="AW371" i="38" a="1"/>
  <c r="U395" i="38" a="1"/>
  <c r="AR461" i="38" a="1"/>
  <c r="S440" i="38" a="1"/>
  <c r="AW390" i="38" a="1"/>
  <c r="AH385" i="38" a="1"/>
  <c r="AO384" i="38" a="1"/>
  <c r="Y186" i="38" a="1"/>
  <c r="AB441" i="38" a="1"/>
  <c r="BB329" i="38" a="1"/>
  <c r="Q349" i="38" a="1"/>
  <c r="V144" i="38" a="1"/>
  <c r="AR361" i="38" a="1"/>
  <c r="AL438" i="38" a="1"/>
  <c r="AV267" i="38" a="1"/>
  <c r="AD447" i="38" a="1"/>
  <c r="AJ451" i="38" a="1"/>
  <c r="AF151" i="38" a="1"/>
  <c r="AC259" i="38" a="1"/>
  <c r="AK314" i="38" a="1"/>
  <c r="AB282" i="38" a="1"/>
  <c r="AE439" i="38" a="1"/>
  <c r="AR266" i="38" a="1"/>
  <c r="P463" i="38" a="1"/>
  <c r="T212" i="38" a="1"/>
  <c r="Q277" i="38" a="1"/>
  <c r="Z430" i="38" a="1"/>
  <c r="AM389" i="38" a="1"/>
  <c r="AX148" i="38" a="1"/>
  <c r="E343" i="38" a="1"/>
  <c r="AN237" i="38" a="1"/>
  <c r="I229" i="38" a="1"/>
  <c r="G435" i="38" a="1"/>
  <c r="V219" i="38" a="1"/>
  <c r="AQ453" i="38" a="1"/>
  <c r="AN387" i="38" a="1"/>
  <c r="AN407" i="38" a="1"/>
  <c r="AR425" i="38" a="1"/>
  <c r="S220" i="38" a="1"/>
  <c r="AB401" i="38" a="1"/>
  <c r="AF450" i="38" a="1"/>
  <c r="E277" i="38" a="1"/>
  <c r="F421" i="38" a="1"/>
  <c r="I401" i="38" a="1"/>
  <c r="AR221" i="38" a="1"/>
  <c r="BA294" i="38" a="1"/>
  <c r="AI326" i="38" a="1"/>
  <c r="AS336" i="38" a="1"/>
  <c r="AQ460" i="38" a="1"/>
  <c r="AW353" i="38" a="1"/>
  <c r="D396" i="38" a="1"/>
  <c r="AM295" i="38" a="1"/>
  <c r="AJ369" i="38" a="1"/>
  <c r="AM348" i="38" a="1"/>
  <c r="O208" i="38" a="1"/>
  <c r="P413" i="38" a="1"/>
  <c r="Z308" i="38" a="1"/>
  <c r="O255" i="38" a="1"/>
  <c r="AZ205" i="38" a="1"/>
  <c r="AU453" i="38" a="1"/>
  <c r="O134" i="38" a="1"/>
  <c r="AE300" i="38" a="1"/>
  <c r="Q323" i="38" a="1"/>
  <c r="AH387" i="38" a="1"/>
  <c r="AQ254" i="38" a="1"/>
  <c r="AO330" i="38" a="1"/>
  <c r="AP332" i="38" a="1"/>
  <c r="V259" i="38" a="1"/>
  <c r="AG396" i="38" a="1"/>
  <c r="AM270" i="38" a="1"/>
  <c r="Z249" i="38" a="1"/>
  <c r="X297" i="38" a="1"/>
  <c r="AH410" i="38" a="1"/>
  <c r="S375" i="38" a="1"/>
  <c r="AW412" i="38" a="1"/>
  <c r="V403" i="38" a="1"/>
  <c r="AB354" i="38" a="1"/>
  <c r="K409" i="38" a="1"/>
  <c r="H296" i="38" a="1"/>
  <c r="AA447" i="38" a="1"/>
  <c r="AV471" i="38" a="1"/>
  <c r="AM356" i="38" a="1"/>
  <c r="X237" i="38" a="1"/>
  <c r="AQ240" i="38" a="1"/>
  <c r="AF136" i="38" a="1"/>
  <c r="T442" i="38" a="1"/>
  <c r="AO379" i="38" a="1"/>
  <c r="AX279" i="38" a="1"/>
  <c r="AM424" i="38" a="1"/>
  <c r="I316" i="38" a="1"/>
  <c r="AM408" i="38" a="1"/>
  <c r="AJ174" i="38" a="1"/>
  <c r="AQ402" i="38" a="1"/>
  <c r="AR213" i="38" a="1"/>
  <c r="AZ179" i="38" a="1"/>
  <c r="F284" i="38" a="1"/>
  <c r="AA465" i="38" a="1"/>
  <c r="Q267" i="38" a="1"/>
  <c r="Q462" i="38" a="1"/>
  <c r="AW413" i="38" a="1"/>
  <c r="W435" i="38" a="1"/>
  <c r="AX439" i="38" a="1"/>
  <c r="BB421" i="38" a="1"/>
  <c r="AI400" i="38" a="1"/>
  <c r="S206" i="38" a="1"/>
  <c r="AA192" i="38" a="1"/>
  <c r="Q314" i="38" a="1"/>
  <c r="U194" i="38" a="1"/>
  <c r="Q466" i="38" a="1"/>
  <c r="AT266" i="38" a="1"/>
  <c r="AU455" i="38" a="1"/>
  <c r="Q290" i="38" a="1"/>
  <c r="D321" i="38" a="1"/>
  <c r="S307" i="38" a="1"/>
  <c r="AV399" i="38" a="1"/>
  <c r="E327" i="38" a="1"/>
  <c r="AJ151" i="38" a="1"/>
  <c r="AA237" i="38" a="1"/>
  <c r="BA466" i="38" a="1"/>
  <c r="AM363" i="38" a="1"/>
  <c r="AH376" i="38" a="1"/>
  <c r="M366" i="38" a="1"/>
  <c r="AL418" i="38" a="1"/>
  <c r="AD416" i="38" a="1"/>
  <c r="T362" i="38" a="1"/>
  <c r="AC364" i="38" a="1"/>
  <c r="BA237" i="38" a="1"/>
  <c r="AB409" i="38" a="1"/>
  <c r="AW428" i="38" a="1"/>
  <c r="AW237" i="38" a="1"/>
  <c r="AG466" i="38" a="1"/>
  <c r="BB236" i="38" a="1"/>
  <c r="AS297" i="38" a="1"/>
  <c r="AW234" i="38" a="1"/>
  <c r="AV287" i="38" a="1"/>
  <c r="Z261" i="38" a="1"/>
  <c r="AQ277" i="38" a="1"/>
  <c r="AJ367" i="38" a="1"/>
  <c r="AJ354" i="38" a="1"/>
  <c r="AU266" i="38" a="1"/>
  <c r="AK222" i="38" a="1"/>
  <c r="G288" i="38" a="1"/>
  <c r="AY380" i="38" a="1"/>
  <c r="AL419" i="38" a="1"/>
  <c r="M409" i="38" a="1"/>
  <c r="G374" i="38" a="1"/>
  <c r="AD410" i="38" a="1"/>
  <c r="AP409" i="38" a="1"/>
  <c r="AX368" i="38" a="1"/>
  <c r="E436" i="38" a="1"/>
  <c r="AK453" i="38" a="1"/>
  <c r="AV341" i="38" a="1"/>
  <c r="X257" i="38" a="1"/>
  <c r="AH364" i="38" a="1"/>
  <c r="F431" i="38" a="1"/>
  <c r="AQ408" i="38" a="1"/>
  <c r="AV407" i="38" a="1"/>
  <c r="I345" i="38" a="1"/>
  <c r="AQ291" i="38" a="1"/>
  <c r="AX449" i="38" a="1"/>
  <c r="AF345" i="38" a="1"/>
  <c r="W344" i="38" a="1"/>
  <c r="AJ386" i="38" a="1"/>
  <c r="S299" i="38" a="1"/>
  <c r="AT426" i="38" a="1"/>
  <c r="AO430" i="38" a="1"/>
  <c r="AM338" i="38" a="1"/>
  <c r="E345" i="38" a="1"/>
  <c r="J401" i="38" a="1"/>
  <c r="X382" i="38" a="1"/>
  <c r="S263" i="38" a="1"/>
  <c r="S296" i="38" a="1"/>
  <c r="AF422" i="38" a="1"/>
  <c r="AN410" i="38" a="1"/>
  <c r="AP433" i="38" a="1"/>
  <c r="AV419" i="38" a="1"/>
  <c r="S149" i="38" a="1"/>
  <c r="AM225" i="38" a="1"/>
  <c r="AT440" i="38" a="1"/>
  <c r="AM417" i="38" a="1"/>
  <c r="AP350" i="38" a="1"/>
  <c r="P457" i="38" a="1"/>
  <c r="W426" i="38" a="1"/>
  <c r="U328" i="38" a="1"/>
  <c r="U462" i="38" a="1"/>
  <c r="AE355" i="38" a="1"/>
  <c r="Z342" i="38" a="1"/>
  <c r="F346" i="38" a="1"/>
  <c r="I447" i="38" a="1"/>
  <c r="AW340" i="38" a="1"/>
  <c r="AV356" i="38" a="1"/>
  <c r="G453" i="38" a="1"/>
  <c r="AI353" i="38" a="1"/>
  <c r="AR438" i="38" a="1"/>
  <c r="U356" i="38" a="1"/>
  <c r="AE436" i="38" a="1"/>
  <c r="AD276" i="38" a="1"/>
  <c r="AK466" i="38" a="1"/>
  <c r="AG356" i="38" a="1"/>
  <c r="O417" i="38" a="1"/>
  <c r="AG350" i="38" a="1"/>
  <c r="BB440" i="38" a="1"/>
  <c r="AK443" i="38" a="1"/>
  <c r="AF340" i="38" a="1"/>
  <c r="AA424" i="38" a="1"/>
  <c r="AJ285" i="38" a="1"/>
  <c r="U464" i="38" a="1"/>
  <c r="AB334" i="38" a="1"/>
  <c r="T281" i="38" a="1"/>
  <c r="BB387" i="38" a="1"/>
  <c r="S455" i="38" a="1"/>
  <c r="F454" i="38" a="1"/>
  <c r="V303" i="38" a="1"/>
  <c r="L462" i="38" a="1"/>
  <c r="S257" i="38" a="1"/>
  <c r="AQ466" i="38" a="1"/>
  <c r="AF281" i="38" a="1"/>
  <c r="AK464" i="38" a="1"/>
  <c r="Q426" i="38" a="1"/>
  <c r="AL152" i="38" a="1"/>
  <c r="AV433" i="38" a="1"/>
  <c r="AX422" i="38" a="1"/>
  <c r="M417" i="38" a="1"/>
  <c r="S180" i="38" a="1"/>
  <c r="S259" i="38" a="1"/>
  <c r="Z299" i="38" a="1"/>
  <c r="Q365" i="38" a="1"/>
  <c r="AG274" i="38" a="1"/>
  <c r="AV402" i="38" a="1"/>
  <c r="AW273" i="38" a="1"/>
  <c r="AE332" i="38" a="1"/>
  <c r="AW457" i="38" a="1"/>
  <c r="X290" i="38" a="1"/>
  <c r="AG328" i="38" a="1"/>
  <c r="AO358" i="38" a="1"/>
  <c r="AJ450" i="38" a="1"/>
  <c r="AF388" i="38" a="1"/>
  <c r="AV392" i="38" a="1"/>
  <c r="AF342" i="38" a="1"/>
  <c r="S281" i="38" a="1"/>
  <c r="Y380" i="38" a="1"/>
  <c r="E360" i="38" a="1"/>
  <c r="AW471" i="38" a="1"/>
  <c r="AQ270" i="38" a="1"/>
  <c r="AH429" i="38" a="1"/>
  <c r="H190" i="38" a="1"/>
  <c r="AG410" i="38" a="1"/>
  <c r="AP235" i="38" a="1"/>
  <c r="AL373" i="38" a="1"/>
  <c r="AU319" i="38" a="1"/>
  <c r="AR388" i="38" a="1"/>
  <c r="N310" i="38" a="1"/>
  <c r="AG414" i="38" a="1"/>
  <c r="W309" i="38" a="1"/>
  <c r="AD346" i="38" a="1"/>
  <c r="W229" i="38" a="1"/>
  <c r="E291" i="38" a="1"/>
  <c r="AK363" i="38" a="1"/>
  <c r="BB314" i="38" a="1"/>
  <c r="AX426" i="38" a="1"/>
  <c r="AE298" i="38" a="1"/>
  <c r="AV440" i="38" a="1"/>
  <c r="S221" i="38" a="1"/>
  <c r="M424" i="38" a="1"/>
  <c r="BB417" i="38" a="1"/>
  <c r="AJ325" i="38" a="1"/>
  <c r="E448" i="38" a="1"/>
  <c r="D387" i="38" a="1"/>
  <c r="H332" i="38" a="1"/>
  <c r="AL73" i="38" a="1"/>
  <c r="S350" i="38" a="1"/>
  <c r="AD423" i="38" a="1"/>
  <c r="Z398" i="38" a="1"/>
  <c r="AY320" i="38" a="1"/>
  <c r="E179" i="38" a="1"/>
  <c r="M472" i="38" a="1"/>
  <c r="AE305" i="38" a="1"/>
  <c r="AK396" i="38" a="1"/>
  <c r="U372" i="38" a="1"/>
  <c r="I277" i="38" a="1"/>
  <c r="X368" i="38" a="1"/>
  <c r="F352" i="38" a="1"/>
  <c r="AT362" i="38" a="1"/>
  <c r="AR182" i="38" a="1"/>
  <c r="AZ446" i="38" a="1"/>
  <c r="K414" i="38" a="1"/>
  <c r="AJ384" i="38" a="1"/>
  <c r="O365" i="38" a="1"/>
  <c r="AY292" i="38" a="1"/>
  <c r="AJ404" i="38" a="1"/>
  <c r="AB416" i="38" a="1"/>
  <c r="AI338" i="38" a="1"/>
  <c r="AG222" i="38" a="1"/>
  <c r="AM222" i="38" a="1"/>
  <c r="AO464" i="38" a="1"/>
  <c r="J463" i="38" a="1"/>
  <c r="U355" i="38" a="1"/>
  <c r="O413" i="38" a="1"/>
  <c r="AA469" i="38" a="1"/>
  <c r="AN252" i="38" a="1"/>
  <c r="Y417" i="38" a="1"/>
  <c r="AE337" i="38" a="1"/>
  <c r="AW136" i="38" a="1"/>
  <c r="U399" i="38" a="1"/>
  <c r="Y452" i="38" a="1"/>
  <c r="I437" i="38" a="1"/>
  <c r="G442" i="38" a="1"/>
  <c r="N345" i="38" a="1"/>
  <c r="Y295" i="38" a="1"/>
  <c r="G368" i="38" a="1"/>
  <c r="X174" i="38" a="1"/>
  <c r="N470" i="38" a="1"/>
  <c r="D408" i="38" a="1"/>
  <c r="AJ258" i="38" a="1"/>
  <c r="AU153" i="38" a="1"/>
  <c r="I436" i="38" a="1"/>
  <c r="AW430" i="38" a="1"/>
  <c r="AE341" i="38" a="1"/>
  <c r="V368" i="38" a="1"/>
  <c r="O294" i="38" a="1"/>
  <c r="P249" i="38" a="1"/>
  <c r="AC228" i="38" a="1"/>
  <c r="D329" i="38" a="1"/>
  <c r="S192" i="38" a="1"/>
  <c r="X402" i="38" a="1"/>
  <c r="AX408" i="38" a="1"/>
  <c r="H257" i="38" a="1"/>
  <c r="BB371" i="38" a="1"/>
  <c r="T229" i="38" a="1"/>
  <c r="T283" i="38" a="1"/>
  <c r="H419" i="38" a="1"/>
  <c r="AD356" i="38" a="1"/>
  <c r="Y351" i="38" a="1"/>
  <c r="AT337" i="38" a="1"/>
  <c r="AB342" i="38" a="1"/>
  <c r="AQ448" i="38" a="1"/>
  <c r="U81" i="38" a="1"/>
  <c r="AC255" i="38" a="1"/>
  <c r="I470" i="38" a="1"/>
  <c r="G436" i="38" a="1"/>
  <c r="K415" i="38" a="1"/>
  <c r="P420" i="38" a="1"/>
  <c r="J415" i="38" a="1"/>
  <c r="L378" i="38" a="1"/>
  <c r="P408" i="38" a="1"/>
  <c r="AY280" i="38" a="1"/>
  <c r="E446" i="38" a="1"/>
  <c r="O429" i="38" a="1"/>
  <c r="AC323" i="38" a="1"/>
  <c r="S308" i="38" a="1"/>
  <c r="S407" i="38" a="1"/>
  <c r="J88" i="38" a="1"/>
  <c r="K384" i="38" a="1"/>
  <c r="N251" i="38" a="1"/>
  <c r="AU349" i="38" a="1"/>
  <c r="BB325" i="38" a="1"/>
  <c r="F470" i="38" a="1"/>
  <c r="AV73" i="38" a="1"/>
  <c r="AD207" i="38" a="1"/>
  <c r="AJ350" i="38" a="1"/>
  <c r="X468" i="38" a="1"/>
  <c r="P392" i="38" a="1"/>
  <c r="AO385" i="38" a="1"/>
  <c r="Y221" i="38" a="1"/>
  <c r="AH466" i="38" a="1"/>
  <c r="O381" i="38" a="1"/>
  <c r="D438" i="38" a="1"/>
  <c r="S430" i="38" a="1"/>
  <c r="Q403" i="38" a="1"/>
  <c r="AM355" i="38" a="1"/>
  <c r="X426" i="38" a="1"/>
  <c r="AA404" i="38" a="1"/>
  <c r="AO456" i="38" a="1"/>
  <c r="AQ465" i="38" a="1"/>
  <c r="AM210" i="38" a="1"/>
  <c r="AU347" i="38" a="1"/>
  <c r="O471" i="38" a="1"/>
  <c r="AY356" i="38" a="1"/>
  <c r="G429" i="38" a="1"/>
  <c r="E389" i="38" a="1"/>
  <c r="AS443" i="38" a="1"/>
  <c r="U301" i="38" a="1"/>
  <c r="AL225" i="38" a="1"/>
  <c r="J400" i="38" a="1"/>
  <c r="AN409" i="38" a="1"/>
  <c r="AF396" i="38" a="1"/>
  <c r="AG386" i="38" a="1"/>
  <c r="AT273" i="38" a="1"/>
  <c r="I332" i="38" a="1"/>
  <c r="L315" i="38" a="1"/>
  <c r="AI269" i="38" a="1"/>
  <c r="AF315" i="38" a="1"/>
  <c r="F355" i="38" a="1"/>
  <c r="N388" i="38" a="1"/>
  <c r="AV254" i="38" a="1"/>
  <c r="AT416" i="38" a="1"/>
  <c r="AL465" i="38" a="1"/>
  <c r="D407" i="38" a="1"/>
  <c r="AR472" i="38" a="1"/>
  <c r="AJ449" i="38" a="1"/>
  <c r="U362" i="38" a="1"/>
  <c r="AS306" i="38" a="1"/>
  <c r="AV406" i="38" a="1"/>
  <c r="BB364" i="38" a="1"/>
  <c r="V324" i="38" a="1"/>
  <c r="AS456" i="38" a="1"/>
  <c r="S134" i="38" a="1"/>
  <c r="AI284" i="38" a="1"/>
  <c r="F411" i="38" a="1"/>
  <c r="AJ397" i="38" a="1"/>
  <c r="AV467" i="38" a="1"/>
  <c r="AA370" i="38" a="1"/>
  <c r="O468" i="38" a="1"/>
  <c r="AH209" i="38" a="1"/>
  <c r="AN309" i="38" a="1"/>
  <c r="AO280" i="38" a="1"/>
  <c r="AK316" i="38" a="1"/>
  <c r="I383" i="38" a="1"/>
  <c r="AS423" i="38" a="1"/>
  <c r="Y449" i="38" a="1"/>
  <c r="E408" i="38" a="1"/>
  <c r="T466" i="38" a="1"/>
  <c r="AF289" i="38" a="1"/>
  <c r="AD240" i="38" a="1"/>
  <c r="O210" i="38" a="1"/>
  <c r="M339" i="38" a="1"/>
  <c r="AW466" i="38" a="1"/>
  <c r="BA276" i="38" a="1"/>
  <c r="Q406" i="38" a="1"/>
  <c r="AD268" i="38" a="1"/>
  <c r="G178" i="38" a="1"/>
  <c r="AX458" i="38" a="1"/>
  <c r="AU457" i="38" a="1"/>
  <c r="Q264" i="38" a="1"/>
  <c r="AY307" i="38" a="1"/>
  <c r="AH390" i="38" a="1"/>
  <c r="AF251" i="38" a="1"/>
  <c r="Q435" i="38" a="1"/>
  <c r="I460" i="38" a="1"/>
  <c r="L434" i="38" a="1"/>
  <c r="BA348" i="38" a="1"/>
  <c r="AP331" i="38" a="1"/>
  <c r="D354" i="38" a="1"/>
  <c r="S119" i="38" a="1"/>
  <c r="AG461" i="38" a="1"/>
  <c r="AX403" i="38" a="1"/>
  <c r="AG406" i="38" a="1"/>
  <c r="N438" i="38" a="1"/>
  <c r="AB175" i="38" a="1"/>
  <c r="M73" i="38" a="1"/>
  <c r="O351" i="38" a="1"/>
  <c r="AC291" i="38" a="1"/>
  <c r="H383" i="38" a="1"/>
  <c r="AR447" i="38" a="1"/>
  <c r="P469" i="38" a="1"/>
  <c r="H441" i="38" a="1"/>
  <c r="AW422" i="38" a="1"/>
  <c r="AU369" i="38" a="1"/>
  <c r="I441" i="38" a="1"/>
  <c r="AF308" i="38" a="1"/>
  <c r="K134" i="38" a="1"/>
  <c r="AT377" i="38" a="1"/>
  <c r="AZ391" i="38" a="1"/>
  <c r="BA397" i="38" a="1"/>
  <c r="AF365" i="38" a="1"/>
  <c r="Y307" i="38" a="1"/>
  <c r="N416" i="38" a="1"/>
  <c r="S166" i="38" a="1"/>
  <c r="AE299" i="38" a="1"/>
  <c r="AO253" i="38" a="1"/>
  <c r="AU422" i="38" a="1"/>
  <c r="S357" i="38" a="1"/>
  <c r="AC294" i="38" a="1"/>
  <c r="M383" i="38" a="1"/>
  <c r="AZ271" i="38" a="1"/>
  <c r="AP400" i="38" a="1"/>
  <c r="AV343" i="38" a="1"/>
  <c r="AX405" i="38" a="1"/>
  <c r="Q420" i="38" a="1"/>
  <c r="AK285" i="38" a="1"/>
  <c r="J411" i="38" a="1"/>
  <c r="AB232" i="38" a="1"/>
  <c r="N238" i="38" a="1"/>
  <c r="AT263" i="38" a="1"/>
  <c r="AD275" i="38" a="1"/>
  <c r="T441" i="38" a="1"/>
  <c r="AK267" i="38" a="1"/>
  <c r="AN306" i="38" a="1"/>
  <c r="L472" i="38" a="1"/>
  <c r="AB419" i="38" a="1"/>
  <c r="AV231" i="38" a="1"/>
  <c r="AA228" i="38" a="1"/>
  <c r="BB241" i="38" a="1"/>
  <c r="BA385" i="38" a="1"/>
  <c r="T384" i="38" a="1"/>
  <c r="AX73" i="38" a="1"/>
  <c r="E466" i="38" a="1"/>
  <c r="AC235" i="38" a="1"/>
  <c r="G337" i="38" a="1"/>
  <c r="BB176" i="38" a="1"/>
  <c r="G367" i="38" a="1"/>
  <c r="AJ310" i="38" a="1"/>
  <c r="AW433" i="38" a="1"/>
  <c r="AC436" i="38" a="1"/>
  <c r="AS440" i="38" a="1"/>
  <c r="J454" i="38" a="1"/>
  <c r="Q375" i="38" a="1"/>
  <c r="AD271" i="38" a="1"/>
  <c r="AK427" i="38" a="1"/>
  <c r="AI313" i="38" a="1"/>
  <c r="AV364" i="38" a="1"/>
  <c r="S367" i="38" a="1"/>
  <c r="AL277" i="38" a="1"/>
  <c r="AY399" i="38" a="1"/>
  <c r="W423" i="38" a="1"/>
  <c r="G425" i="38" a="1"/>
  <c r="AW451" i="38" a="1"/>
  <c r="AS346" i="38" a="1"/>
  <c r="AP407" i="38" a="1"/>
  <c r="H305" i="38" a="1"/>
  <c r="AU338" i="38" a="1"/>
  <c r="P375" i="38" a="1"/>
  <c r="AN177" i="38" a="1"/>
  <c r="AT420" i="38" a="1"/>
  <c r="AP453" i="38" a="1"/>
  <c r="Z384" i="38" a="1"/>
  <c r="K410" i="38" a="1"/>
  <c r="K370" i="38" a="1"/>
  <c r="K455" i="38" a="1"/>
  <c r="AK347" i="38" a="1"/>
  <c r="G391" i="38" a="1"/>
  <c r="E285" i="38" a="1"/>
  <c r="M459" i="38" a="1"/>
  <c r="V413" i="38" a="1"/>
  <c r="D226" i="38" a="1"/>
  <c r="AM452" i="38" a="1"/>
  <c r="AJ422" i="38" a="1"/>
  <c r="AR399" i="38" a="1"/>
  <c r="AG418" i="38" a="1"/>
  <c r="T367" i="38" a="1"/>
  <c r="P471" i="38" a="1"/>
  <c r="AV411" i="38" a="1"/>
  <c r="AO459" i="38" a="1"/>
  <c r="L285" i="38" a="1"/>
  <c r="AN431" i="38" a="1"/>
  <c r="M381" i="38" a="1"/>
  <c r="AG452" i="38" a="1"/>
  <c r="T462" i="38" a="1"/>
  <c r="U387" i="38" a="1"/>
  <c r="AP439" i="38" a="1"/>
  <c r="BB412" i="38" a="1"/>
  <c r="AR230" i="38" a="1"/>
  <c r="L336" i="38" a="1"/>
  <c r="AN438" i="38" a="1"/>
  <c r="S470" i="38" a="1"/>
  <c r="AQ389" i="38" a="1"/>
  <c r="AG330" i="38" a="1"/>
  <c r="F121" i="38" a="1"/>
  <c r="AY438" i="38" a="1"/>
  <c r="F456" i="38" a="1"/>
  <c r="AE466" i="38" a="1"/>
  <c r="AA361" i="38" a="1"/>
  <c r="AG286" i="38" a="1"/>
  <c r="N433" i="38" a="1"/>
  <c r="AY459" i="38" a="1"/>
  <c r="AE464" i="38" a="1"/>
  <c r="AH469" i="38" a="1"/>
  <c r="AX330" i="38" a="1"/>
  <c r="AL417" i="38" a="1"/>
  <c r="X384" i="38" a="1"/>
  <c r="X419" i="38" a="1"/>
  <c r="AP440" i="38" a="1"/>
  <c r="AG420" i="38" a="1"/>
  <c r="AU395" i="38" a="1"/>
  <c r="AA315" i="38" a="1"/>
  <c r="S466" i="38" a="1"/>
  <c r="O310" i="38" a="1"/>
  <c r="AL358" i="38" a="1"/>
  <c r="Q321" i="38" a="1"/>
  <c r="AX462" i="38" a="1"/>
  <c r="J232" i="38" a="1"/>
  <c r="S93" i="38" a="1"/>
  <c r="AH408" i="38" a="1"/>
  <c r="AQ379" i="38" a="1"/>
  <c r="O460" i="38" a="1"/>
  <c r="T446" i="38" a="1"/>
  <c r="P377" i="38" a="1"/>
  <c r="G363" i="38" a="1"/>
  <c r="AB434" i="38" a="1"/>
  <c r="AR335" i="38" a="1"/>
  <c r="AE406" i="38" a="1"/>
  <c r="AL337" i="38" a="1"/>
  <c r="AT396" i="38" a="1"/>
  <c r="AD362" i="38" a="1"/>
  <c r="AC337" i="38" a="1"/>
  <c r="AH445" i="38" a="1"/>
  <c r="AA252" i="38" a="1"/>
  <c r="D212" i="38" a="1"/>
  <c r="BB317" i="38" a="1"/>
  <c r="S148" i="38" a="1"/>
  <c r="K377" i="38" a="1"/>
  <c r="K441" i="38" a="1"/>
  <c r="AT354" i="38" a="1"/>
  <c r="BB379" i="38" a="1"/>
  <c r="T285" i="38" a="1"/>
  <c r="G440" i="38" a="1"/>
  <c r="AW381" i="38" a="1"/>
  <c r="AV328" i="38" a="1"/>
  <c r="K361" i="38" a="1"/>
  <c r="AD280" i="38" a="1"/>
  <c r="AZ421" i="38" a="1"/>
  <c r="D370" i="38" a="1"/>
  <c r="AH448" i="38" a="1"/>
  <c r="Q303" i="38" a="1"/>
  <c r="AE398" i="38" a="1"/>
  <c r="X449" i="38" a="1"/>
  <c r="AY301" i="38" a="1"/>
  <c r="W360" i="38" a="1"/>
  <c r="Q456" i="38" a="1"/>
  <c r="Y448" i="38" a="1"/>
  <c r="AO406" i="38" a="1"/>
  <c r="AL458" i="38" a="1"/>
  <c r="F468" i="38" a="1"/>
  <c r="M428" i="38" a="1"/>
  <c r="X284" i="38" a="1"/>
  <c r="AP275" i="38" a="1"/>
  <c r="D225" i="38" a="1"/>
  <c r="S302" i="38" a="1"/>
  <c r="S101" i="38" a="1"/>
  <c r="BA367" i="38" a="1"/>
  <c r="S331" i="38" a="1"/>
  <c r="N368" i="38" a="1"/>
  <c r="U455" i="38" a="1"/>
  <c r="V264" i="38" a="1"/>
  <c r="AI321" i="38" a="1"/>
  <c r="AK397" i="38" a="1"/>
  <c r="AZ325" i="38" a="1"/>
  <c r="AI457" i="38" a="1"/>
  <c r="AU224" i="38" a="1"/>
  <c r="F207" i="38" a="1"/>
  <c r="E251" i="38" a="1"/>
  <c r="AB389" i="38" a="1"/>
  <c r="AT425" i="38" a="1"/>
  <c r="D269" i="38" a="1"/>
  <c r="F447" i="38" a="1"/>
  <c r="AJ289" i="38" a="1"/>
  <c r="S223" i="38" a="1"/>
  <c r="BA305" i="38" a="1"/>
  <c r="X272" i="38" a="1"/>
  <c r="AV383" i="38" a="1"/>
  <c r="W384" i="38" a="1"/>
  <c r="AG293" i="38" a="1"/>
  <c r="AG338" i="38" a="1"/>
  <c r="V409" i="38" a="1"/>
  <c r="P334" i="38" a="1"/>
  <c r="AR338" i="38" a="1"/>
  <c r="AX379" i="38" a="1"/>
  <c r="AD366" i="38" a="1"/>
  <c r="E276" i="38" a="1"/>
  <c r="V111" i="38" a="1"/>
  <c r="AD401" i="38" a="1"/>
  <c r="T404" i="38" a="1"/>
  <c r="T359" i="38" a="1"/>
  <c r="O318" i="38" a="1"/>
  <c r="AN183" i="38" a="1"/>
  <c r="AO352" i="38" a="1"/>
  <c r="E391" i="38" a="1"/>
  <c r="W437" i="38" a="1"/>
  <c r="AD431" i="38" a="1"/>
  <c r="AJ341" i="38" a="1"/>
  <c r="AM308" i="38" a="1"/>
  <c r="AL440" i="38" a="1"/>
  <c r="AB372" i="38" a="1"/>
  <c r="AT438" i="38" a="1"/>
  <c r="AF440" i="38" a="1"/>
  <c r="AU399" i="38" a="1"/>
  <c r="AG373" i="38" a="1"/>
  <c r="O424" i="38" a="1"/>
  <c r="M353" i="38" a="1"/>
  <c r="AE428" i="38" a="1"/>
  <c r="BA461" i="38" a="1"/>
  <c r="AQ387" i="38" a="1"/>
  <c r="AT434" i="38" a="1"/>
  <c r="AB469" i="38" a="1"/>
  <c r="T368" i="38" a="1"/>
  <c r="T433" i="38" a="1"/>
  <c r="S203" i="38" a="1"/>
  <c r="AJ324" i="38" a="1"/>
  <c r="T460" i="38" a="1"/>
  <c r="AU388" i="38" a="1"/>
  <c r="AW313" i="38" a="1"/>
  <c r="AM472" i="38" a="1"/>
  <c r="L361" i="38" a="1"/>
  <c r="S188" i="38" a="1"/>
  <c r="AP222" i="38" a="1"/>
  <c r="M414" i="38" a="1"/>
  <c r="S255" i="38" a="1"/>
  <c r="AL403" i="38" a="1"/>
  <c r="Z232" i="38" a="1"/>
  <c r="AZ350" i="38" a="1"/>
  <c r="AL291" i="38" a="1"/>
  <c r="X345" i="38" a="1"/>
  <c r="S434" i="38" a="1"/>
  <c r="O414" i="38" a="1"/>
  <c r="AF377" i="38" a="1"/>
  <c r="AO425" i="38" a="1"/>
  <c r="T438" i="38" a="1"/>
  <c r="AH354" i="38" a="1"/>
  <c r="O195" i="38" a="1"/>
  <c r="AX273" i="38" a="1"/>
  <c r="E464" i="38" a="1"/>
  <c r="X344" i="38" a="1"/>
  <c r="AW361" i="38" a="1"/>
  <c r="I204" i="38" a="1"/>
  <c r="AC445" i="38" a="1"/>
  <c r="W420" i="38" a="1"/>
  <c r="AU352" i="38" a="1"/>
  <c r="AS296" i="38" a="1"/>
  <c r="AM381" i="38" a="1"/>
  <c r="AB390" i="38" a="1"/>
  <c r="BA331" i="38" a="1"/>
  <c r="L430" i="38" a="1"/>
  <c r="Z263" i="38" a="1"/>
  <c r="AM315" i="38" a="1"/>
  <c r="F309" i="38" a="1"/>
  <c r="F437" i="38" a="1"/>
  <c r="E314" i="38" a="1"/>
  <c r="S426" i="38" a="1"/>
  <c r="J358" i="38" a="1"/>
  <c r="X335" i="38" a="1"/>
  <c r="AT403" i="38" a="1"/>
  <c r="D472" i="38" a="1"/>
  <c r="AF346" i="38" a="1"/>
  <c r="AT193" i="38" a="1"/>
  <c r="M434" i="38" a="1"/>
  <c r="AQ398" i="38" a="1"/>
  <c r="BA389" i="38" a="1"/>
  <c r="AZ442" i="38" a="1"/>
  <c r="AN385" i="38" a="1"/>
  <c r="AM284" i="38" a="1"/>
  <c r="AC407" i="38" a="1"/>
  <c r="AV298" i="38" a="1"/>
  <c r="S201" i="38" a="1"/>
  <c r="AC372" i="38" a="1"/>
  <c r="M364" i="38" a="1"/>
  <c r="I346" i="38" a="1"/>
  <c r="Y381" i="38" a="1"/>
  <c r="AB313" i="38" a="1"/>
  <c r="AU465" i="38" a="1"/>
  <c r="AL463" i="38" a="1"/>
  <c r="AP414" i="38" a="1"/>
  <c r="AQ362" i="38" a="1"/>
  <c r="K262" i="38" a="1"/>
  <c r="AD236" i="38" a="1"/>
  <c r="AZ387" i="38" a="1"/>
  <c r="P381" i="38" a="1"/>
  <c r="AF438" i="38" a="1"/>
  <c r="AF328" i="38" a="1"/>
  <c r="AT345" i="38" a="1"/>
  <c r="AZ471" i="38" a="1"/>
  <c r="Z279" i="38" a="1"/>
  <c r="Z319" i="38" a="1"/>
  <c r="X466" i="38" a="1"/>
  <c r="E302" i="38" a="1"/>
  <c r="AW302" i="38" a="1"/>
  <c r="D467" i="38" a="1"/>
  <c r="N409" i="38" a="1"/>
  <c r="AZ73" i="38" a="1"/>
  <c r="H369" i="38" a="1"/>
  <c r="AB466" i="38" a="1"/>
  <c r="BB441" i="38" a="1"/>
  <c r="T449" i="38" a="1"/>
  <c r="O223" i="38" a="1"/>
  <c r="Y468" i="38" a="1"/>
  <c r="AK253" i="38" a="1"/>
  <c r="BB392" i="38" a="1"/>
  <c r="M415" i="38" a="1"/>
  <c r="S454" i="38" a="1"/>
  <c r="D469" i="38" a="1"/>
  <c r="I412" i="38" a="1"/>
  <c r="AV372" i="38" a="1"/>
  <c r="I457" i="38" a="1"/>
  <c r="T363" i="38" a="1"/>
  <c r="H469" i="38" a="1"/>
  <c r="N432" i="38" a="1"/>
  <c r="AW349" i="38" a="1"/>
  <c r="AS438" i="38" a="1"/>
  <c r="AR405" i="38" a="1"/>
  <c r="U466" i="38" a="1"/>
  <c r="AB436" i="38" a="1"/>
  <c r="BA408" i="38" a="1"/>
  <c r="AP206" i="38" a="1"/>
  <c r="AQ437" i="38" a="1"/>
  <c r="AB368" i="38" a="1"/>
  <c r="AN463" i="38" a="1"/>
  <c r="AM438" i="38" a="1"/>
  <c r="BA198" i="38" a="1"/>
  <c r="Y354" i="38" a="1"/>
  <c r="AM231" i="38" a="1"/>
  <c r="BB340" i="38" a="1"/>
  <c r="AZ348" i="38" a="1"/>
  <c r="AG359" i="38" a="1"/>
  <c r="AE328" i="38" a="1"/>
  <c r="X302" i="38" a="1"/>
  <c r="D401" i="38" a="1"/>
  <c r="Q357" i="38" a="1"/>
  <c r="AY398" i="38" a="1"/>
  <c r="AI458" i="38" a="1"/>
  <c r="AK410" i="38" a="1"/>
  <c r="S262" i="38" a="1"/>
  <c r="AA405" i="38" a="1"/>
  <c r="W373" i="38" a="1"/>
  <c r="AJ368" i="38" a="1"/>
  <c r="AX395" i="38" a="1"/>
  <c r="G434" i="38" a="1"/>
  <c r="F443" i="38" a="1"/>
  <c r="AI292" i="38" a="1"/>
  <c r="AP451" i="38" a="1"/>
  <c r="AL327" i="38" a="1"/>
  <c r="BB427" i="38" a="1"/>
  <c r="AI387" i="38" a="1"/>
  <c r="AJ272" i="38" a="1"/>
  <c r="W359" i="38" a="1"/>
  <c r="BA268" i="38" a="1"/>
  <c r="M461" i="38" a="1"/>
  <c r="AU425" i="38" a="1"/>
  <c r="V73" i="38" a="1"/>
  <c r="AG415" i="38" a="1"/>
  <c r="AC309" i="38" a="1"/>
  <c r="P379" i="38" a="1"/>
  <c r="AW426" i="38" a="1"/>
  <c r="AP436" i="38" a="1"/>
  <c r="AQ427" i="38" a="1"/>
  <c r="S146" i="38" a="1"/>
  <c r="D430" i="38" a="1"/>
  <c r="AP387" i="38" a="1"/>
  <c r="AO354" i="38" a="1"/>
  <c r="N395" i="38" a="1"/>
  <c r="AC446" i="38" a="1"/>
  <c r="AO252" i="38" a="1"/>
  <c r="AO470" i="38" a="1"/>
  <c r="S96" i="38" a="1"/>
  <c r="S74" i="38" a="1"/>
  <c r="H415" i="38" a="1"/>
  <c r="Y418" i="38" a="1"/>
  <c r="L319" i="38" a="1"/>
  <c r="AA464" i="38" a="1"/>
  <c r="AL360" i="38" a="1"/>
  <c r="AT449" i="38" a="1"/>
  <c r="BB181" i="38" a="1"/>
  <c r="S324" i="38" a="1"/>
  <c r="S137" i="38" a="1"/>
  <c r="U305" i="38" a="1"/>
  <c r="X371" i="38" a="1"/>
  <c r="AF430" i="38" a="1"/>
  <c r="BA439" i="38" a="1"/>
  <c r="AH238" i="38" a="1"/>
  <c r="AR430" i="38" a="1"/>
  <c r="N296" i="38" a="1"/>
  <c r="I445" i="38" a="1"/>
  <c r="AQ464" i="38" a="1"/>
  <c r="AB406" i="38" a="1"/>
  <c r="S362" i="38" a="1"/>
  <c r="AF401" i="38" a="1"/>
  <c r="I280" i="38" a="1"/>
  <c r="AI438" i="38" a="1"/>
  <c r="W467" i="38" a="1"/>
  <c r="AL359" i="38" a="1"/>
  <c r="AQ308" i="38" a="1"/>
  <c r="AF269" i="38" a="1"/>
  <c r="AG351" i="38" a="1"/>
  <c r="AN406" i="38" a="1"/>
  <c r="AN462" i="38" a="1"/>
  <c r="AG439" i="38" a="1"/>
  <c r="AG361" i="38" a="1"/>
  <c r="AP384" i="38" a="1"/>
  <c r="G431" i="38" a="1"/>
  <c r="N461" i="38" a="1"/>
  <c r="L353" i="38" a="1"/>
  <c r="G420" i="38" a="1"/>
  <c r="AL411" i="38" a="1"/>
  <c r="AU472" i="38" a="1"/>
  <c r="AB365" i="38" a="1"/>
  <c r="AX468" i="38" a="1"/>
  <c r="AV442" i="38" a="1"/>
  <c r="D334" i="38" a="1"/>
  <c r="Q272" i="38" a="1"/>
  <c r="AR454" i="38" a="1"/>
  <c r="BA316" i="38" a="1"/>
  <c r="BB428" i="38" a="1"/>
  <c r="AD472" i="38" a="1"/>
  <c r="AT435" i="38" a="1"/>
  <c r="M349" i="38" a="1"/>
  <c r="AX317" i="38" a="1"/>
  <c r="T382" i="38" a="1"/>
  <c r="I414" i="38" a="1"/>
  <c r="X307" i="38" a="1"/>
  <c r="M437" i="38" a="1"/>
  <c r="AZ330" i="38" a="1"/>
  <c r="D470" i="38" a="1"/>
  <c r="AE433" i="38" a="1"/>
  <c r="AB271" i="38" a="1"/>
  <c r="AR432" i="38" a="1"/>
  <c r="AO369" i="38" a="1"/>
  <c r="AV357" i="38" a="1"/>
  <c r="AI268" i="38" a="1"/>
  <c r="AM373" i="38" a="1"/>
  <c r="E419" i="38" a="1"/>
  <c r="AC398" i="38" a="1"/>
  <c r="T418" i="38" a="1"/>
  <c r="T344" i="38" a="1"/>
  <c r="N342" i="38" a="1"/>
  <c r="AS392" i="38" a="1"/>
  <c r="AB418" i="38" a="1"/>
  <c r="S132" i="38" a="1"/>
  <c r="J162" i="38" a="1"/>
  <c r="D432" i="38" a="1"/>
  <c r="AM73" i="38" a="1"/>
  <c r="AU346" i="38" a="1"/>
  <c r="AF369" i="38" a="1"/>
  <c r="AT383" i="38" a="1"/>
  <c r="AM396" i="38" a="1"/>
  <c r="AD336" i="38" a="1"/>
  <c r="AX297" i="38" a="1"/>
  <c r="AF299" i="38" a="1"/>
  <c r="X330" i="38" a="1"/>
  <c r="Q472" i="38" a="1"/>
  <c r="AC348" i="38" a="1"/>
  <c r="AZ344" i="38" a="1"/>
  <c r="Y303" i="38" a="1"/>
  <c r="Z311" i="38" a="1"/>
  <c r="H241" i="38" a="1"/>
  <c r="K467" i="38" a="1"/>
  <c r="L420" i="38" a="1"/>
  <c r="AN441" i="38" a="1"/>
  <c r="AD211" i="38" a="1"/>
  <c r="AQ372" i="38" a="1"/>
  <c r="AW250" i="38" a="1"/>
  <c r="E395" i="38" a="1"/>
  <c r="X170" i="38" a="1"/>
  <c r="AO337" i="38" a="1"/>
  <c r="J455" i="38" a="1"/>
  <c r="AU339" i="38" a="1"/>
  <c r="G444" i="38" a="1"/>
  <c r="K445" i="38" a="1"/>
  <c r="P385" i="38" a="1"/>
  <c r="W315" i="38" a="1"/>
  <c r="Q279" i="38" a="1"/>
  <c r="AA395" i="38" a="1"/>
  <c r="AZ374" i="38" a="1"/>
  <c r="AK386" i="38" a="1"/>
  <c r="P459" i="38" a="1"/>
  <c r="AE386" i="38" a="1"/>
  <c r="O393" i="38" a="1"/>
  <c r="AX241" i="38" a="1"/>
  <c r="Q325" i="38" a="1"/>
  <c r="AH268" i="38" a="1"/>
  <c r="W409" i="38" a="1"/>
  <c r="AK359" i="38" a="1"/>
  <c r="AO361" i="38" a="1"/>
  <c r="T397" i="38" a="1"/>
  <c r="D413" i="38" a="1"/>
  <c r="P364" i="38" a="1"/>
  <c r="U371" i="38" a="1"/>
  <c r="I416" i="38" a="1"/>
  <c r="N355" i="38" a="1"/>
  <c r="BA300" i="38" a="1"/>
  <c r="AY430" i="38" a="1"/>
  <c r="AN384" i="38" a="1"/>
  <c r="AN356" i="38" a="1"/>
  <c r="Y326" i="38" a="1"/>
  <c r="AA232" i="38" a="1"/>
  <c r="AM334" i="38" a="1"/>
  <c r="AM405" i="38" a="1"/>
  <c r="AR300" i="38" a="1"/>
  <c r="O464" i="38" a="1"/>
  <c r="AX444" i="38" a="1"/>
  <c r="AO380" i="38" a="1"/>
  <c r="AP418" i="38" a="1"/>
  <c r="F392" i="38" a="1"/>
  <c r="H399" i="38" a="1"/>
  <c r="AU397" i="38" a="1"/>
  <c r="AC240" i="38" a="1"/>
  <c r="AY343" i="38" a="1"/>
  <c r="P73" i="38" a="1"/>
  <c r="AA224" i="38" a="1"/>
  <c r="N397" i="38" a="1"/>
  <c r="N454" i="38" a="1"/>
  <c r="BA469" i="38" a="1"/>
  <c r="AA428" i="38" a="1"/>
  <c r="U293" i="38" a="1"/>
  <c r="S360" i="38" a="1"/>
  <c r="G276" i="38" a="1"/>
  <c r="BA372" i="38" a="1"/>
  <c r="Y329" i="38" a="1"/>
  <c r="AP460" i="38" a="1"/>
  <c r="M375" i="38" a="1"/>
  <c r="D385" i="38" a="1"/>
  <c r="AV337" i="38" a="1"/>
  <c r="H405" i="38" a="1"/>
  <c r="BB450" i="38" a="1"/>
  <c r="AU402" i="38" a="1"/>
  <c r="O449" i="38" a="1"/>
  <c r="AY361" i="38" a="1"/>
  <c r="AT422" i="38" a="1"/>
  <c r="AE329" i="38" a="1"/>
  <c r="AR413" i="38" a="1"/>
  <c r="S380" i="38" a="1"/>
  <c r="L441" i="38" a="1"/>
  <c r="Q432" i="38" a="1"/>
  <c r="AY333" i="38" a="1"/>
  <c r="X225" i="38" a="1"/>
  <c r="G441" i="38" a="1"/>
  <c r="W436" i="38" a="1"/>
  <c r="AO309" i="38" a="1"/>
  <c r="I440" i="38" a="1"/>
  <c r="S120" i="38" a="1"/>
  <c r="U456" i="38" a="1"/>
  <c r="J462" i="38" a="1"/>
  <c r="AP272" i="38" a="1"/>
  <c r="AM265" i="38" a="1"/>
  <c r="AZ417" i="38" a="1"/>
  <c r="S268" i="38" a="1"/>
  <c r="AZ467" i="38" a="1"/>
  <c r="O124" i="38" a="1"/>
  <c r="AG308" i="38" a="1"/>
  <c r="D459" i="38" a="1"/>
  <c r="AH411" i="38" a="1"/>
  <c r="Q302" i="38" a="1"/>
  <c r="AX313" i="38" a="1"/>
  <c r="AO302" i="38" a="1"/>
  <c r="AS331" i="38" a="1"/>
  <c r="AQ463" i="38" a="1"/>
  <c r="K131" i="38" a="1"/>
  <c r="AO410" i="38" a="1"/>
  <c r="AY392" i="38" a="1"/>
  <c r="S233" i="38" a="1"/>
  <c r="M324" i="38" a="1"/>
  <c r="AY316" i="38" a="1"/>
  <c r="W375" i="38" a="1"/>
  <c r="AF351" i="38" a="1"/>
  <c r="G229" i="38" a="1"/>
  <c r="AU291" i="38" a="1"/>
  <c r="J291" i="38" a="1"/>
  <c r="BB212" i="38" a="1"/>
  <c r="S416" i="38" a="1"/>
  <c r="O259" i="38" a="1"/>
  <c r="AD367" i="38" a="1"/>
  <c r="S82" i="38" a="1"/>
  <c r="AB344" i="38" a="1"/>
  <c r="AO433" i="38" a="1"/>
  <c r="AW441" i="38" a="1"/>
  <c r="AT275" i="38" a="1"/>
  <c r="I302" i="38" a="1"/>
  <c r="W471" i="38" a="1"/>
  <c r="AC367" i="38" a="1"/>
  <c r="AI444" i="38" a="1"/>
  <c r="AI453" i="38" a="1"/>
  <c r="Z401" i="38" a="1"/>
  <c r="L368" i="38" a="1"/>
  <c r="AH447" i="38" a="1"/>
  <c r="K375" i="38" a="1"/>
  <c r="AC471" i="38" a="1"/>
  <c r="W417" i="38" a="1"/>
  <c r="T425" i="38" a="1"/>
  <c r="AJ398" i="38" a="1"/>
  <c r="M141" i="38" a="1"/>
  <c r="Z343" i="38" a="1"/>
  <c r="Y318" i="38" a="1"/>
  <c r="AK343" i="38" a="1"/>
  <c r="AU432" i="38" a="1"/>
  <c r="H459" i="38" a="1"/>
  <c r="U453" i="38" a="1"/>
  <c r="U370" i="38" a="1"/>
  <c r="P361" i="38" a="1"/>
  <c r="G383" i="38" a="1"/>
  <c r="K304" i="38" a="1"/>
  <c r="M447" i="38" a="1"/>
  <c r="D463" i="38" a="1"/>
  <c r="S413" i="38" a="1"/>
  <c r="AC424" i="38" a="1"/>
  <c r="S88" i="38" a="1"/>
  <c r="N308" i="38" a="1"/>
  <c r="AP430" i="38" a="1"/>
  <c r="O289" i="38" a="1"/>
  <c r="AX367" i="38" a="1"/>
  <c r="E376" i="38" a="1"/>
  <c r="W348" i="38" a="1"/>
  <c r="BB471" i="38" a="1"/>
  <c r="L303" i="38" a="1"/>
  <c r="Z455" i="38" a="1"/>
  <c r="AF424" i="38" a="1"/>
  <c r="BB339" i="38" a="1"/>
  <c r="AQ380" i="38" a="1"/>
  <c r="AP256" i="38" a="1"/>
  <c r="BA376" i="38" a="1"/>
  <c r="Q400" i="38" a="1"/>
  <c r="U431" i="38" a="1"/>
  <c r="AI362" i="38" a="1"/>
  <c r="L461" i="38" a="1"/>
  <c r="E472" i="38" a="1"/>
  <c r="AQ445" i="38" a="1"/>
  <c r="AE205" i="38" a="1"/>
  <c r="AL268" i="38" a="1"/>
  <c r="AF464" i="38" a="1"/>
  <c r="AO414" i="38" a="1"/>
  <c r="AF220" i="38" a="1"/>
  <c r="W300" i="38" a="1"/>
  <c r="AJ319" i="38" a="1"/>
  <c r="AU275" i="38" a="1"/>
  <c r="AT411" i="38" a="1"/>
  <c r="AQ433" i="38" a="1"/>
  <c r="X407" i="38" a="1"/>
  <c r="Z295" i="38" a="1"/>
  <c r="BA330" i="38" a="1"/>
  <c r="J332" i="38" a="1"/>
  <c r="U306" i="38" a="1"/>
  <c r="AB442" i="38" a="1"/>
  <c r="H455" i="38" a="1"/>
  <c r="P397" i="38" a="1"/>
  <c r="AF371" i="38" a="1"/>
  <c r="AT381" i="38" a="1"/>
  <c r="AG352" i="38" a="1"/>
  <c r="AE353" i="38" a="1"/>
  <c r="T417" i="38" a="1"/>
  <c r="Z378" i="38" a="1"/>
  <c r="J256" i="38" a="1"/>
  <c r="W271" i="38" a="1"/>
  <c r="AK311" i="38" a="1"/>
  <c r="AK306" i="38" a="1"/>
  <c r="X467" i="38" a="1"/>
  <c r="AX399" i="38" a="1"/>
  <c r="N426" i="38" a="1"/>
  <c r="AA460" i="38" a="1"/>
  <c r="S365" i="38" a="1"/>
  <c r="AA376" i="38" a="1"/>
  <c r="AM341" i="38" a="1"/>
  <c r="AF352" i="38" a="1"/>
  <c r="O452" i="38" a="1"/>
  <c r="P371" i="38" a="1"/>
  <c r="T471" i="38" a="1"/>
  <c r="Q444" i="38" a="1"/>
  <c r="Z377" i="38" a="1"/>
  <c r="AC345" i="38" a="1"/>
  <c r="X442" i="38" a="1"/>
  <c r="X463" i="38" a="1"/>
  <c r="J402" i="38" a="1"/>
  <c r="AT407" i="38" a="1"/>
  <c r="Z255" i="38" a="1"/>
  <c r="S441" i="38" a="1"/>
  <c r="N311" i="38" a="1"/>
  <c r="V459" i="38" a="1"/>
  <c r="AE444" i="38" a="1"/>
  <c r="AO304" i="38" a="1"/>
  <c r="V369" i="38" a="1"/>
  <c r="Z274" i="38" a="1"/>
  <c r="AR464" i="38" a="1"/>
  <c r="AJ275" i="38" a="1"/>
  <c r="X309" i="38" a="1"/>
  <c r="AD293" i="38" a="1"/>
  <c r="AS461" i="38" a="1"/>
  <c r="AA73" i="38" a="1"/>
  <c r="E264" i="38" a="1"/>
  <c r="AX275" i="38" a="1"/>
  <c r="AX384" i="38" a="1"/>
  <c r="S402" i="38" a="1"/>
  <c r="AH393" i="38" a="1"/>
  <c r="AE326" i="38" a="1"/>
  <c r="AJ390" i="38" a="1"/>
  <c r="W413" i="38" a="1"/>
  <c r="Y427" i="38" a="1"/>
  <c r="AR422" i="38" a="1"/>
  <c r="AF417" i="38" a="1"/>
  <c r="AV457" i="38" a="1"/>
  <c r="M373" i="38" a="1"/>
  <c r="H377" i="38" a="1"/>
  <c r="AH435" i="38" a="1"/>
  <c r="AP455" i="38" a="1"/>
  <c r="AF353" i="38" a="1"/>
  <c r="W419" i="38" a="1"/>
  <c r="Q445" i="38" a="1"/>
  <c r="AG436" i="38" a="1"/>
  <c r="T326" i="38" a="1"/>
  <c r="AN402" i="38" a="1"/>
  <c r="AB375" i="38" a="1"/>
  <c r="U452" i="38" a="1"/>
  <c r="AV269" i="38" a="1"/>
  <c r="S451" i="38" a="1"/>
  <c r="AK451" i="38" a="1"/>
  <c r="AK411" i="38" a="1"/>
  <c r="K254" i="38" a="1"/>
  <c r="V266" i="38" a="1"/>
  <c r="M246" i="38" a="1"/>
  <c r="AP382" i="38" a="1"/>
  <c r="H247" i="38" a="1"/>
  <c r="AK379" i="38" a="1"/>
  <c r="S462" i="38" a="1"/>
  <c r="N167" i="38" a="1"/>
  <c r="AC342" i="38" a="1"/>
  <c r="W452" i="38" a="1"/>
  <c r="U393" i="38" a="1"/>
  <c r="N445" i="38" a="1"/>
  <c r="AO303" i="38" a="1"/>
  <c r="AM445" i="38" a="1"/>
  <c r="S437" i="38" a="1"/>
  <c r="E366" i="38" a="1"/>
  <c r="AZ183" i="38" a="1"/>
  <c r="U132" i="38" a="1"/>
  <c r="H433" i="38" a="1"/>
  <c r="AU290" i="38" a="1"/>
  <c r="S241" i="38" a="1"/>
  <c r="AU373" i="38" a="1"/>
  <c r="L280" i="38" a="1"/>
  <c r="AV361" i="38" a="1"/>
  <c r="P409" i="38" a="1"/>
  <c r="AE245" i="38" a="1"/>
  <c r="AD316" i="38" a="1"/>
  <c r="BB309" i="38" a="1"/>
  <c r="U352" i="38" a="1"/>
  <c r="AC420" i="38" a="1"/>
  <c r="E471" i="38" a="1"/>
  <c r="AA413" i="38" a="1"/>
  <c r="S289" i="38" a="1"/>
  <c r="AK437" i="38" a="1"/>
  <c r="AT369" i="38" a="1"/>
  <c r="AK408" i="38" a="1"/>
  <c r="S135" i="38" a="1"/>
  <c r="AV204" i="38" a="1"/>
  <c r="P251" i="38" a="1"/>
  <c r="L273" i="38" a="1"/>
  <c r="AO413" i="38" a="1"/>
  <c r="AN452" i="38" a="1"/>
  <c r="Q440" i="38" a="1"/>
  <c r="AW403" i="38" a="1"/>
  <c r="H260" i="38" a="1"/>
  <c r="AS337" i="38" a="1"/>
  <c r="AA402" i="38" a="1"/>
  <c r="Y430" i="38" a="1"/>
  <c r="AF423" i="38" a="1"/>
  <c r="M444" i="38" a="1"/>
  <c r="AM439" i="38" a="1"/>
  <c r="AG412" i="38" a="1"/>
  <c r="AO411" i="38" a="1"/>
  <c r="E441" i="38" a="1"/>
  <c r="AP424" i="38" a="1"/>
  <c r="AY418" i="38" a="1"/>
  <c r="AY335" i="38" a="1"/>
  <c r="AY428" i="38" a="1"/>
  <c r="Q315" i="38" a="1"/>
  <c r="AE273" i="38" a="1"/>
  <c r="AR311" i="38" a="1"/>
  <c r="AG320" i="38" a="1"/>
  <c r="Q265" i="38" a="1"/>
  <c r="AE435" i="38" a="1"/>
  <c r="M376" i="38" a="1"/>
  <c r="F396" i="38" a="1"/>
  <c r="AL429" i="38" a="1"/>
  <c r="BA468" i="38" a="1"/>
  <c r="AR410" i="38" a="1"/>
  <c r="P451" i="38" a="1"/>
  <c r="AC438" i="38" a="1"/>
  <c r="X295" i="38" a="1"/>
  <c r="AQ467" i="38" a="1"/>
  <c r="AQ375" i="38" a="1"/>
  <c r="S141" i="38" a="1"/>
  <c r="AN367" i="38" a="1"/>
  <c r="Q414" i="38" a="1"/>
  <c r="G416" i="38" a="1"/>
  <c r="AR259" i="38" a="1"/>
  <c r="E457" i="38" a="1"/>
  <c r="X358" i="38" a="1"/>
  <c r="S80" i="38" a="1"/>
  <c r="AI470" i="38" a="1"/>
  <c r="N471" i="38" a="1"/>
  <c r="Z457" i="38" a="1"/>
  <c r="AB420" i="38" a="1"/>
  <c r="AI467" i="38" a="1"/>
  <c r="AN435" i="38" a="1"/>
  <c r="S353" i="38" a="1"/>
  <c r="AR455" i="38" a="1"/>
  <c r="H466" i="38" a="1"/>
  <c r="AG353" i="38" a="1"/>
  <c r="AY426" i="38" a="1"/>
  <c r="P293" i="38" a="1"/>
  <c r="V198" i="38" a="1"/>
  <c r="Y310" i="38" a="1"/>
  <c r="T437" i="38" a="1"/>
  <c r="AM376" i="38" a="1"/>
  <c r="S150" i="38" a="1"/>
  <c r="AG383" i="38" a="1"/>
  <c r="V472" i="38" a="1"/>
  <c r="W438" i="38" a="1"/>
  <c r="F423" i="38" a="1"/>
  <c r="AI401" i="38" a="1"/>
  <c r="AI279" i="38" a="1"/>
  <c r="AN459" i="38" a="1"/>
  <c r="K284" i="38" a="1"/>
  <c r="N288" i="38" a="1"/>
  <c r="AR297" i="38" a="1"/>
  <c r="D471" i="38" a="1"/>
  <c r="AH441" i="38" a="1"/>
  <c r="F359" i="38" a="1"/>
  <c r="V385" i="38" a="1"/>
  <c r="U73" i="38" a="1"/>
  <c r="BB429" i="38" a="1"/>
  <c r="BA282" i="38" a="1"/>
  <c r="AG196" i="38" a="1"/>
  <c r="AX282" i="38" a="1"/>
  <c r="K212" i="38" a="1"/>
  <c r="AE325" i="38" a="1"/>
  <c r="N358" i="38" a="1"/>
  <c r="AS430" i="38" a="1"/>
  <c r="S468" i="38" a="1"/>
  <c r="AN453" i="38" a="1"/>
  <c r="Q470" i="38" a="1"/>
  <c r="W296" i="38" a="1"/>
  <c r="BA178" i="38" a="1"/>
  <c r="Q283" i="38" a="1"/>
  <c r="AE415" i="38" a="1"/>
  <c r="AR466" i="38" a="1"/>
  <c r="AY425" i="38" a="1"/>
  <c r="AP363" i="38" a="1"/>
  <c r="S123" i="38" a="1"/>
  <c r="Y445" i="38" a="1"/>
  <c r="AN465" i="38" a="1"/>
  <c r="AC447" i="38" a="1"/>
  <c r="AM289" i="38" a="1"/>
  <c r="AU356" i="38" a="1"/>
  <c r="AS380" i="38" a="1"/>
  <c r="X320" i="38" a="1"/>
  <c r="AY360" i="38" a="1"/>
  <c r="G293" i="38" a="1"/>
  <c r="L282" i="38" a="1"/>
  <c r="BA157" i="38" a="1"/>
  <c r="BA453" i="38" a="1"/>
  <c r="U389" i="38" a="1"/>
  <c r="F360" i="38" a="1"/>
  <c r="V384" i="38" a="1"/>
  <c r="AO311" i="38" a="1"/>
  <c r="AC414" i="38" a="1"/>
  <c r="AG302" i="38" a="1"/>
  <c r="AX357" i="38" a="1"/>
  <c r="D285" i="38" a="1"/>
  <c r="Z468" i="38" a="1"/>
  <c r="M397" i="38" a="1"/>
  <c r="S435" i="38" a="1"/>
  <c r="AP412" i="38" a="1"/>
  <c r="S347" i="38" a="1"/>
  <c r="L429" i="38" a="1"/>
  <c r="AI384" i="38" a="1"/>
  <c r="V166" i="38" a="1"/>
  <c r="AS276" i="38" a="1"/>
  <c r="K459" i="38" a="1"/>
  <c r="V327" i="38" a="1"/>
  <c r="S366" i="38" a="1"/>
  <c r="N186" i="38" a="1"/>
  <c r="AZ362" i="38" a="1"/>
  <c r="Z286" i="38" a="1"/>
  <c r="Y341" i="38" a="1"/>
  <c r="AM330" i="38" a="1"/>
  <c r="AF256" i="38" a="1"/>
  <c r="AW399" i="38" a="1"/>
  <c r="AT388" i="38" a="1"/>
  <c r="AG403" i="38" a="1"/>
  <c r="AF399" i="38" a="1"/>
  <c r="P433" i="38" a="1"/>
  <c r="AC329" i="38" a="1"/>
  <c r="O383" i="38" a="1"/>
  <c r="AJ298" i="38" a="1"/>
  <c r="AD313" i="38" a="1"/>
  <c r="W318" i="38" a="1"/>
  <c r="BA274" i="38" a="1"/>
  <c r="E323" i="38" a="1"/>
  <c r="S411" i="38" a="1"/>
  <c r="I73" i="38" a="1"/>
  <c r="S266" i="38" a="1"/>
  <c r="AU331" i="38" a="1"/>
  <c r="AI285" i="38" a="1"/>
  <c r="BB359" i="38" a="1"/>
  <c r="AF368" i="38" a="1"/>
  <c r="L393" i="38" a="1"/>
  <c r="AO96" i="38" a="1"/>
  <c r="J351" i="38" a="1"/>
  <c r="S236" i="38" a="1"/>
  <c r="Z344" i="38" a="1"/>
  <c r="M198" i="38" a="1"/>
  <c r="AX324" i="38" a="1"/>
  <c r="E286" i="38" a="1"/>
  <c r="F272" i="38" a="1"/>
  <c r="AJ467" i="38" a="1"/>
  <c r="J195" i="38" a="1"/>
  <c r="U449" i="38" a="1"/>
  <c r="AL396" i="38" a="1"/>
  <c r="AM463" i="38" a="1"/>
  <c r="K339" i="38" a="1"/>
  <c r="AF421" i="38" a="1"/>
  <c r="Z431" i="38" a="1"/>
  <c r="AD338" i="38" a="1"/>
  <c r="S210" i="38" a="1"/>
  <c r="AB379" i="38" a="1"/>
  <c r="AL400" i="38" a="1"/>
  <c r="AY468" i="38" a="1"/>
  <c r="I286" i="38" a="1"/>
  <c r="P327" i="38" a="1"/>
  <c r="S76" i="38" a="1"/>
  <c r="AT437" i="38" a="1"/>
  <c r="AH458" i="38" a="1"/>
  <c r="S326" i="38" a="1"/>
  <c r="G472" i="38" a="1"/>
  <c r="K406" i="38" a="1"/>
  <c r="AJ389" i="38" a="1"/>
  <c r="BA430" i="38" a="1"/>
  <c r="S401" i="38" a="1"/>
  <c r="H414" i="38" a="1"/>
  <c r="V417" i="38" a="1"/>
  <c r="AG448" i="38" a="1"/>
  <c r="AK383" i="38" a="1"/>
  <c r="AJ320" i="38" a="1"/>
  <c r="AK289" i="38" a="1"/>
  <c r="O443" i="38" a="1"/>
  <c r="BB460" i="38" a="1"/>
  <c r="AN375" i="38" a="1"/>
  <c r="Y466" i="38" a="1"/>
  <c r="AC359" i="38" a="1"/>
  <c r="AI414" i="38" a="1"/>
  <c r="AZ423" i="38" a="1"/>
  <c r="BB321" i="38" a="1"/>
  <c r="AE374" i="38" a="1"/>
  <c r="AB73" i="38" a="1"/>
  <c r="Z392" i="38" a="1"/>
  <c r="S421" i="38" a="1"/>
  <c r="S242" i="38" a="1"/>
  <c r="AJ419" i="38" a="1"/>
  <c r="S171" i="38" a="1"/>
  <c r="L466" i="38" a="1"/>
  <c r="AN390" i="38" a="1"/>
  <c r="AS187" i="38" a="1"/>
  <c r="AJ361" i="38" a="1"/>
  <c r="AI465" i="38" a="1"/>
  <c r="AC472" i="38" a="1"/>
  <c r="AV347" i="38" a="1"/>
  <c r="K430" i="38" a="1"/>
  <c r="AK399" i="38" a="1"/>
  <c r="AT418" i="38" a="1"/>
  <c r="T282" i="38" a="1"/>
  <c r="S368" i="38" a="1"/>
  <c r="F458" i="38" a="1"/>
  <c r="AK415" i="38" a="1"/>
  <c r="AR219" i="38" a="1"/>
  <c r="M387" i="38" a="1"/>
  <c r="K297" i="38" a="1"/>
  <c r="U276" i="38" a="1"/>
  <c r="T350" i="38" a="1"/>
  <c r="Y429" i="38" a="1"/>
  <c r="AX292" i="38" a="1"/>
  <c r="S317" i="38" a="1"/>
  <c r="G369" i="38" a="1"/>
  <c r="O335" i="38" a="1"/>
  <c r="BA277" i="38" a="1"/>
  <c r="BA390" i="38" a="1"/>
  <c r="AA461" i="38" a="1"/>
  <c r="AM443" i="38" a="1"/>
  <c r="AY451" i="38" a="1"/>
  <c r="T461" i="38" a="1"/>
  <c r="AX387" i="38" a="1"/>
  <c r="D422" i="38" a="1"/>
  <c r="Q258" i="38" a="1"/>
  <c r="AX392" i="38" a="1"/>
  <c r="W355" i="38" a="1"/>
  <c r="AV444" i="38" a="1"/>
  <c r="BB319" i="38" a="1"/>
  <c r="S443" i="38" a="1"/>
  <c r="AC373" i="38" a="1"/>
  <c r="AG354" i="38" a="1"/>
  <c r="AA463" i="38" a="1"/>
  <c r="AI402" i="38" a="1"/>
  <c r="AS366" i="38" a="1"/>
  <c r="M427" i="38" a="1"/>
  <c r="G262" i="38" a="1"/>
  <c r="O326" i="38" a="1"/>
  <c r="AA351" i="38" a="1"/>
  <c r="BA410" i="38" a="1"/>
  <c r="AP402" i="38" a="1"/>
  <c r="AA442" i="38" a="1"/>
  <c r="S195" i="38" a="1"/>
  <c r="P279" i="38" a="1"/>
  <c r="AB279" i="38" a="1"/>
  <c r="N441" i="38" a="1"/>
  <c r="P382" i="38" a="1"/>
  <c r="Y465" i="38" a="1"/>
  <c r="S256" i="38" a="1"/>
  <c r="BB451" i="38" a="1"/>
  <c r="S164" i="38" a="1"/>
  <c r="AS277" i="38" a="1"/>
  <c r="W457" i="38" a="1"/>
  <c r="AY171" i="38" a="1"/>
  <c r="BB472" i="38" a="1"/>
  <c r="AR275" i="38" a="1"/>
  <c r="N415" i="38" a="1"/>
  <c r="S175" i="38" a="1"/>
  <c r="AR439" i="38" a="1"/>
  <c r="K309" i="38" a="1"/>
  <c r="AT433" i="38" a="1"/>
  <c r="AS385" i="38" a="1"/>
  <c r="AX460" i="38" a="1"/>
  <c r="AS425" i="38" a="1"/>
  <c r="I225" i="38" a="1"/>
  <c r="AF312" i="38" a="1"/>
  <c r="AZ415" i="38" a="1"/>
  <c r="I310" i="38" a="1"/>
  <c r="AJ391" i="38" a="1"/>
  <c r="P430" i="38" a="1"/>
  <c r="AV460" i="38" a="1"/>
  <c r="U348" i="38" a="1"/>
  <c r="S110" i="38" a="1"/>
  <c r="U422" i="38" a="1"/>
  <c r="AJ318" i="38" a="1"/>
  <c r="H417" i="38" a="1"/>
  <c r="AY437" i="38" a="1"/>
  <c r="S274" i="38" a="1"/>
  <c r="I413" i="38" a="1"/>
  <c r="AR431" i="38" a="1"/>
  <c r="AZ259" i="38" a="1"/>
  <c r="AS369" i="38" a="1"/>
  <c r="AR426" i="38" a="1"/>
  <c r="AH404" i="38" a="1"/>
  <c r="E340" i="38" a="1"/>
  <c r="Y383" i="38" a="1"/>
  <c r="G471" i="38" a="1"/>
  <c r="Q380" i="38" a="1"/>
  <c r="AZ436" i="38" a="1"/>
  <c r="AZ236" i="38" a="1"/>
  <c r="AO355" i="38" a="1"/>
  <c r="T372" i="38" a="1"/>
  <c r="AM428" i="38" a="1"/>
  <c r="S176" i="38" a="1"/>
  <c r="AC443" i="38" a="1"/>
  <c r="D420" i="38" a="1"/>
  <c r="U408" i="38" a="1"/>
  <c r="AF457" i="38" a="1"/>
  <c r="AZ413" i="38" a="1"/>
  <c r="S157" i="38" a="1"/>
  <c r="BA432" i="38" a="1"/>
  <c r="AO441" i="38" a="1"/>
  <c r="AS270" i="38" a="1"/>
  <c r="AX454" i="38" a="1"/>
  <c r="F319" i="38" a="1"/>
  <c r="O315" i="38" a="1"/>
  <c r="AT441" i="38" a="1"/>
  <c r="E321" i="38" a="1"/>
  <c r="AU467" i="38" a="1"/>
  <c r="AF374" i="38" a="1"/>
  <c r="AD407" i="38" a="1"/>
  <c r="AO466" i="38" a="1"/>
  <c r="P426" i="38" a="1"/>
  <c r="X423" i="38" a="1"/>
  <c r="K457" i="38" a="1"/>
  <c r="AX450" i="38" a="1"/>
  <c r="AL379" i="38" a="1"/>
  <c r="S423" i="38" a="1"/>
  <c r="AG400" i="38" a="1"/>
  <c r="AV456" i="38" a="1"/>
  <c r="AJ351" i="38" a="1"/>
  <c r="W446" i="38" a="1"/>
  <c r="AR448" i="38" a="1"/>
  <c r="AN393" i="38" a="1"/>
  <c r="AB391" i="38" a="1"/>
  <c r="Q352" i="38" a="1"/>
  <c r="AH309" i="38" a="1"/>
  <c r="Q412" i="38" a="1"/>
  <c r="AM364" i="38" a="1"/>
  <c r="J423" i="38" a="1"/>
  <c r="AU281" i="38" a="1"/>
  <c r="AU431" i="38" a="1"/>
  <c r="S126" i="38" a="1"/>
  <c r="Z320" i="38" a="1"/>
  <c r="T336" i="38" a="1"/>
  <c r="T391" i="38" a="1"/>
  <c r="T370" i="38" a="1"/>
  <c r="AT456" i="38" a="1"/>
  <c r="I411" i="38" a="1"/>
  <c r="AI281" i="38" a="1"/>
  <c r="AR414" i="38" a="1"/>
  <c r="H307" i="38" a="1"/>
  <c r="AJ375" i="38" a="1"/>
  <c r="T271" i="38" a="1"/>
  <c r="D279" i="38" a="1"/>
  <c r="X294" i="38" a="1"/>
  <c r="AQ312" i="38" a="1"/>
  <c r="AC222" i="38" a="1"/>
  <c r="AD283" i="38" a="1"/>
  <c r="AY410" i="38" a="1"/>
  <c r="AD287" i="38" a="1"/>
  <c r="AA337" i="38" a="1"/>
  <c r="Z355" i="38" a="1"/>
  <c r="I360" i="38" a="1"/>
  <c r="J399" i="38" a="1"/>
  <c r="AO345" i="38" a="1"/>
  <c r="S445" i="38" a="1"/>
  <c r="T335" i="38" a="1"/>
  <c r="AZ445" i="38" a="1"/>
  <c r="Q413" i="38" a="1"/>
  <c r="AT452" i="38" a="1"/>
  <c r="AT423" i="38" a="1"/>
  <c r="X162" i="38" a="1"/>
  <c r="AI306" i="38" a="1"/>
  <c r="H283" i="38" a="1"/>
  <c r="AR451" i="38" a="1"/>
  <c r="BB393" i="38" a="1"/>
  <c r="AF418" i="38" a="1"/>
  <c r="AP299" i="38" a="1"/>
  <c r="AX321" i="38" a="1"/>
  <c r="AC336" i="38" a="1"/>
  <c r="AT471" i="38" a="1"/>
  <c r="AD385" i="38" a="1"/>
  <c r="AJ436" i="38" a="1"/>
  <c r="E346" i="38" a="1"/>
  <c r="AP279" i="38" a="1"/>
  <c r="AG323" i="38" a="1"/>
  <c r="G328" i="38" a="1"/>
  <c r="G411" i="38" a="1"/>
  <c r="I418" i="38" a="1"/>
  <c r="J449" i="38" a="1"/>
  <c r="S405" i="38" a="1"/>
  <c r="M317" i="38" a="1"/>
  <c r="I369" i="38" a="1"/>
  <c r="AM163" i="38" a="1"/>
  <c r="BB420" i="38" a="1"/>
  <c r="M399" i="38" a="1"/>
  <c r="AQ367" i="38" a="1"/>
  <c r="AL468" i="38" a="1"/>
  <c r="AL415" i="38" a="1"/>
  <c r="N394" i="38" a="1"/>
  <c r="AR348" i="38" a="1"/>
  <c r="H439" i="38" a="1"/>
  <c r="BA214" i="38" a="1"/>
  <c r="H467" i="38" a="1"/>
  <c r="T439" i="38" a="1"/>
  <c r="Z428" i="38" a="1"/>
  <c r="J464" i="38" a="1"/>
  <c r="AJ441" i="38" a="1"/>
  <c r="W411" i="38" a="1"/>
  <c r="O441" i="38" a="1"/>
  <c r="AL434" i="38" a="1"/>
  <c r="AE322" i="38" a="1"/>
  <c r="AD314" i="38" a="1"/>
  <c r="G468" i="38" a="1"/>
  <c r="AT341" i="38" a="1"/>
  <c r="AQ455" i="38" a="1"/>
  <c r="AM450" i="38" a="1"/>
  <c r="L414" i="38" a="1"/>
  <c r="AF283" i="38" a="1"/>
  <c r="AF165" i="38" a="1"/>
  <c r="F365" i="38" a="1"/>
  <c r="AZ424" i="38" a="1"/>
  <c r="S288" i="38" a="1"/>
  <c r="AX459" i="38" a="1"/>
  <c r="AQ368" i="38" a="1"/>
  <c r="F308" i="38" a="1"/>
  <c r="O323" i="38" a="1"/>
  <c r="O239" i="38" a="1"/>
  <c r="AF310" i="38" a="1"/>
  <c r="O401" i="38" a="1"/>
  <c r="AP247" i="38" a="1"/>
  <c r="AK269" i="38" a="1"/>
  <c r="AY140" i="38" a="1"/>
  <c r="AO343" i="38" a="1"/>
  <c r="AL318" i="38" a="1"/>
  <c r="H336" i="38" a="1"/>
  <c r="AY347" i="38" a="1"/>
  <c r="AD381" i="38" a="1"/>
  <c r="Q416" i="38" a="1"/>
  <c r="I365" i="38" a="1"/>
  <c r="AM311" i="38" a="1"/>
  <c r="AS281" i="38" a="1"/>
  <c r="AB318" i="38" a="1"/>
  <c r="F429" i="38" a="1"/>
  <c r="AA313" i="38" a="1"/>
  <c r="S237" i="38" a="1"/>
  <c r="H448" i="38" a="1"/>
  <c r="Z357" i="38" a="1"/>
  <c r="Z459" i="38" a="1"/>
  <c r="AG391" i="38" a="1"/>
  <c r="AH73" i="38" a="1"/>
  <c r="AY461" i="38" a="1"/>
  <c r="AN444" i="38" a="1"/>
  <c r="AO267" i="38" a="1"/>
  <c r="Z408" i="38" a="1"/>
  <c r="AW448" i="38" a="1"/>
  <c r="AB336" i="38" a="1"/>
  <c r="F440" i="38" a="1"/>
  <c r="U330" i="38" a="1"/>
  <c r="Z470" i="38" a="1"/>
  <c r="AT269" i="38" a="1"/>
  <c r="AZ373" i="38" a="1"/>
  <c r="L301" i="38" a="1"/>
  <c r="Z282" i="38" a="1"/>
  <c r="AY374" i="38" a="1"/>
  <c r="AT261" i="38" a="1"/>
  <c r="F453" i="38" a="1"/>
  <c r="W405" i="38" a="1"/>
  <c r="W221" i="38" a="1"/>
  <c r="Q421" i="38" a="1"/>
  <c r="P421" i="38" a="1"/>
  <c r="Y440" i="38" a="1"/>
  <c r="U414" i="38" a="1"/>
  <c r="BB425" i="38" a="1"/>
  <c r="AP461" i="38" a="1"/>
  <c r="F461" i="38" a="1"/>
  <c r="AU283" i="38" a="1"/>
  <c r="L457" i="38" a="1"/>
  <c r="U297" i="38" a="1"/>
  <c r="AI448" i="38" a="1"/>
  <c r="BB338" i="38" a="1"/>
  <c r="L352" i="38" a="1"/>
  <c r="AV316" i="38" a="1"/>
  <c r="AJ420" i="38" a="1"/>
  <c r="AF386" i="38" a="1"/>
  <c r="AP347" i="38" a="1"/>
  <c r="AE351" i="38" a="1"/>
  <c r="AP375" i="38" a="1"/>
  <c r="AV209" i="38" a="1"/>
  <c r="AI427" i="38" a="1"/>
  <c r="AJ314" i="38" a="1"/>
  <c r="AC340" i="38" a="1"/>
  <c r="D186" i="38" a="1"/>
  <c r="AI434" i="38" a="1"/>
  <c r="AC463" i="38" a="1"/>
  <c r="BB202" i="38" a="1"/>
  <c r="Q294" i="38" a="1"/>
  <c r="J447" i="38" a="1"/>
  <c r="U195" i="38" a="1"/>
  <c r="O296" i="38" a="1"/>
  <c r="I400" i="38" a="1"/>
  <c r="AA399" i="38" a="1"/>
  <c r="AR286" i="38" a="1"/>
  <c r="AI298" i="38" a="1"/>
  <c r="Y360" i="38" a="1"/>
  <c r="Z425" i="38" a="1"/>
  <c r="AW325" i="38" a="1"/>
  <c r="AL304" i="38" a="1"/>
  <c r="AW226" i="38" a="1"/>
  <c r="S90" i="38" a="1"/>
  <c r="W410" i="38" a="1"/>
  <c r="J404" i="38" a="1"/>
  <c r="AD231" i="38" a="1"/>
  <c r="W287" i="38" a="1"/>
  <c r="AI358" i="38" a="1"/>
  <c r="AJ433" i="38" a="1"/>
  <c r="P412" i="38" a="1"/>
  <c r="AK221" i="38" a="1"/>
  <c r="AY434" i="38" a="1"/>
  <c r="AI274" i="38" a="1"/>
  <c r="AK393" i="38" a="1"/>
  <c r="N201" i="38" a="1"/>
  <c r="AF311" i="38" a="1"/>
  <c r="AF413" i="38" a="1"/>
  <c r="AA363" i="38" a="1"/>
  <c r="AP229" i="38" a="1"/>
  <c r="BA454" i="38" a="1"/>
  <c r="AL467" i="38" a="1"/>
  <c r="H338" i="38" a="1"/>
  <c r="AE468" i="38" a="1"/>
  <c r="Z293" i="38" a="1"/>
  <c r="H363" i="38" a="1"/>
  <c r="AY353" i="38" a="1"/>
  <c r="Q404" i="38" a="1"/>
  <c r="BB404" i="38" a="1"/>
  <c r="AD354" i="38" a="1"/>
  <c r="F409" i="38" a="1"/>
  <c r="AC459" i="38" a="1"/>
  <c r="AJ346" i="38" a="1"/>
  <c r="M386" i="38" a="1"/>
  <c r="AD405" i="38" a="1"/>
  <c r="AK196" i="38" a="1"/>
  <c r="F286" i="38" a="1"/>
  <c r="T351" i="38" a="1"/>
  <c r="G470" i="38" a="1"/>
  <c r="H423" i="38" a="1"/>
  <c r="AO218" i="38" a="1"/>
  <c r="BA398" i="38" a="1"/>
  <c r="S193" i="38" a="1"/>
  <c r="G451" i="38" a="1"/>
  <c r="AR308" i="38" a="1"/>
  <c r="AV279" i="38" a="1"/>
  <c r="T345" i="38" a="1"/>
  <c r="AD461" i="38" a="1"/>
  <c r="X430" i="38" a="1"/>
  <c r="BA240" i="38" a="1"/>
  <c r="G385" i="38" a="1"/>
  <c r="K365" i="38" a="1"/>
  <c r="AU368" i="38" a="1"/>
  <c r="AH311" i="38" a="1"/>
  <c r="AV339" i="38" a="1"/>
  <c r="AH362" i="38" a="1"/>
  <c r="P388" i="38" a="1"/>
  <c r="AX383" i="38" a="1"/>
  <c r="S304" i="38" a="1"/>
  <c r="Y387" i="38" a="1"/>
  <c r="K470" i="38" a="1"/>
  <c r="Y217" i="38" a="1"/>
  <c r="AU398" i="38" a="1"/>
  <c r="AQ454" i="38" a="1"/>
  <c r="I341" i="38" a="1"/>
  <c r="M314" i="38" a="1"/>
  <c r="K341" i="38" a="1"/>
  <c r="Z349" i="38" a="1"/>
  <c r="AK468" i="38" a="1"/>
  <c r="H349" i="38" a="1"/>
  <c r="Z364" i="38" a="1"/>
  <c r="Z325" i="38" a="1"/>
  <c r="AP392" i="38" a="1"/>
  <c r="W279" i="38" a="1"/>
  <c r="I206" i="38" a="1"/>
  <c r="AD305" i="38" a="1"/>
  <c r="BA302" i="38" a="1"/>
  <c r="H318" i="38" a="1"/>
  <c r="AB325" i="38" a="1"/>
  <c r="AQ377" i="38" a="1"/>
  <c r="AM273" i="38" a="1"/>
  <c r="AW401" i="38" a="1"/>
  <c r="H120" i="38" a="1"/>
  <c r="AP346" i="38" a="1"/>
  <c r="AI431" i="38" a="1"/>
  <c r="D339" i="38" a="1"/>
  <c r="I467" i="38" a="1"/>
  <c r="AO461" i="38" a="1"/>
  <c r="W391" i="38" a="1"/>
  <c r="Z461" i="38" a="1"/>
  <c r="AP333" i="38" a="1"/>
  <c r="F400" i="38" a="1"/>
  <c r="S315" i="38" a="1"/>
  <c r="V346" i="38" a="1"/>
  <c r="AV381" i="38" a="1"/>
  <c r="AL427" i="38" a="1"/>
  <c r="V449" i="38" a="1"/>
  <c r="G387" i="38" a="1"/>
  <c r="AX310" i="38" a="1"/>
  <c r="AR376" i="38" a="1"/>
  <c r="E364" i="38" a="1"/>
  <c r="AZ459" i="38" a="1"/>
  <c r="Q366" i="38" a="1"/>
  <c r="W252" i="38" a="1"/>
  <c r="AL461" i="38" a="1"/>
  <c r="AR215" i="38" a="1"/>
  <c r="AD456" i="38" a="1"/>
  <c r="Y382" i="38" a="1"/>
  <c r="AC396" i="38" a="1"/>
  <c r="AF341" i="38" a="1"/>
  <c r="M258" i="38" a="1"/>
  <c r="AO426" i="38" a="1"/>
  <c r="W427" i="38" a="1"/>
  <c r="O304" i="38" a="1"/>
  <c r="AX325" i="38" a="1"/>
  <c r="BB195" i="38" a="1"/>
  <c r="AP442" i="38" a="1"/>
  <c r="BB343" i="38" a="1"/>
  <c r="AW374" i="38" a="1"/>
  <c r="D244" i="38" a="1"/>
  <c r="N328" i="38" a="1"/>
  <c r="O276" i="38" a="1"/>
  <c r="AX350" i="38" a="1"/>
  <c r="AB383" i="38" a="1"/>
  <c r="AC449" i="38" a="1"/>
  <c r="L413" i="38" a="1"/>
  <c r="W465" i="38" a="1"/>
  <c r="K393" i="38" a="1"/>
  <c r="AK439" i="38" a="1"/>
  <c r="AV466" i="38" a="1"/>
  <c r="K354" i="38" a="1"/>
  <c r="AU470" i="38" a="1"/>
  <c r="S265" i="38" a="1"/>
  <c r="P189" i="38" a="1"/>
  <c r="M183" i="38" a="1"/>
  <c r="D443" i="38" a="1"/>
  <c r="AN383" i="38" a="1"/>
  <c r="AL423" i="38" a="1"/>
  <c r="AN334" i="38" a="1"/>
  <c r="Z436" i="38" a="1"/>
  <c r="W388" i="38" a="1"/>
  <c r="AI369" i="38" a="1"/>
  <c r="AU442" i="38" a="1"/>
  <c r="BB376" i="38" a="1"/>
  <c r="AP450" i="38" a="1"/>
  <c r="Z453" i="38" a="1"/>
  <c r="Z452" i="38" a="1"/>
  <c r="X390" i="38" a="1"/>
  <c r="AD260" i="38" a="1"/>
  <c r="F463" i="38" a="1"/>
  <c r="S230" i="38" a="1"/>
  <c r="D418" i="38" a="1"/>
  <c r="BB449" i="38" a="1"/>
  <c r="G343" i="38" a="1"/>
  <c r="AS181" i="38" a="1"/>
  <c r="S191" i="38" a="1"/>
  <c r="V416" i="38" a="1"/>
  <c r="AS247" i="38" a="1"/>
  <c r="O246" i="38" a="1"/>
  <c r="AV437" i="38" a="1"/>
  <c r="AV197" i="38" a="1"/>
  <c r="AG321" i="38" a="1"/>
  <c r="AK448" i="38" a="1"/>
  <c r="AP470" i="38" a="1"/>
  <c r="AV432" i="38" a="1"/>
  <c r="AR403" i="38" a="1"/>
  <c r="AU376" i="38" a="1"/>
  <c r="V287" i="38" a="1"/>
  <c r="P442" i="38" a="1"/>
  <c r="V407" i="38" a="1"/>
  <c r="AJ273" i="38" a="1"/>
  <c r="Q351" i="38" a="1"/>
  <c r="AH456" i="38" a="1"/>
  <c r="T465" i="38" a="1"/>
  <c r="AX309" i="38" a="1"/>
  <c r="AD343" i="38" a="1"/>
  <c r="T315" i="38" a="1"/>
  <c r="T374" i="38" a="1"/>
  <c r="J405" i="38" a="1"/>
  <c r="BB332" i="38" a="1"/>
  <c r="I442" i="38" a="1"/>
  <c r="M395" i="38" a="1"/>
  <c r="O454" i="38" a="1"/>
  <c r="AS437" i="38" a="1"/>
  <c r="AS288" i="38" a="1"/>
  <c r="X331" i="38" a="1"/>
  <c r="AI257" i="38" a="1"/>
  <c r="BB210" i="38" a="1"/>
  <c r="O350" i="38" a="1"/>
  <c r="AX461" i="38" a="1"/>
  <c r="AW295" i="38" a="1"/>
  <c r="J439" i="38" a="1"/>
  <c r="AQ458" i="38" a="1"/>
  <c r="Z269" i="38" a="1"/>
  <c r="BA293" i="38" a="1"/>
  <c r="S431" i="38" a="1"/>
  <c r="G335" i="38" a="1"/>
  <c r="AB458" i="38" a="1"/>
  <c r="H442" i="38" a="1"/>
  <c r="AJ407" i="38" a="1"/>
  <c r="X75" i="38" a="1"/>
  <c r="BB293" i="38" a="1"/>
  <c r="O328" i="38" a="1"/>
  <c r="AD432" i="38" a="1"/>
  <c r="AL398" i="38" a="1"/>
  <c r="AY238" i="38" a="1"/>
  <c r="AQ320" i="38" a="1"/>
  <c r="P287" i="38" a="1"/>
  <c r="N417" i="38" a="1"/>
  <c r="J438" i="38" a="1"/>
  <c r="L245" i="38" a="1"/>
  <c r="Z324" i="38" a="1"/>
  <c r="AA350" i="38" a="1"/>
  <c r="F236" i="38" a="1"/>
  <c r="AD337" i="38" a="1"/>
  <c r="AZ451" i="38" a="1"/>
  <c r="AG337" i="38" a="1"/>
  <c r="AJ73" i="38" a="1"/>
  <c r="AH145" i="38" a="1"/>
  <c r="S75" i="38" a="1"/>
  <c r="T276" i="38" a="1"/>
  <c r="S341" i="38" a="1"/>
  <c r="AQ395" i="38" a="1"/>
  <c r="O421" i="38" a="1"/>
  <c r="AC334" i="38" a="1"/>
  <c r="AU350" i="38" a="1"/>
  <c r="AB415" i="38" a="1"/>
  <c r="T390" i="38" a="1"/>
  <c r="AV458" i="38" a="1"/>
  <c r="W278" i="38" a="1"/>
  <c r="AT243" i="38" a="1"/>
  <c r="AZ360" i="38" a="1"/>
  <c r="E410" i="38" a="1"/>
  <c r="AX424" i="38" a="1"/>
  <c r="I392" i="38" a="1"/>
  <c r="E341" i="38" a="1"/>
  <c r="O380" i="38" a="1"/>
  <c r="AI404" i="38" a="1"/>
  <c r="J396" i="38" a="1"/>
  <c r="S113" i="38" a="1"/>
  <c r="AS404" i="38" a="1"/>
  <c r="AP395" i="38" a="1"/>
  <c r="BB416" i="38" a="1"/>
  <c r="AI364" i="38" a="1"/>
  <c r="Y164" i="38" a="1"/>
  <c r="AF356" i="38" a="1"/>
  <c r="AZ353" i="38" a="1"/>
  <c r="S238" i="38" a="1"/>
  <c r="S111" i="38" a="1"/>
  <c r="W459" i="38" a="1"/>
  <c r="AW280" i="38" a="1"/>
  <c r="BB358" i="38" a="1"/>
  <c r="AG84" i="38" a="1"/>
  <c r="AD402" i="38" a="1"/>
  <c r="AH383" i="38" a="1"/>
  <c r="H411" i="38" a="1"/>
  <c r="AM347" i="38" a="1"/>
  <c r="D437" i="38" a="1"/>
  <c r="AK385" i="38" a="1"/>
  <c r="AS387" i="38" a="1"/>
  <c r="AQ337" i="38" a="1"/>
  <c r="AL335" i="38" a="1"/>
  <c r="H434" i="38" a="1"/>
  <c r="I274" i="38" a="1"/>
  <c r="W264" i="38" a="1"/>
  <c r="AP390" i="38" a="1"/>
  <c r="G292" i="38" a="1"/>
  <c r="L283" i="38" a="1"/>
  <c r="AP369" i="38" a="1"/>
  <c r="AV431" i="38" a="1"/>
  <c r="AS389" i="38" a="1"/>
  <c r="AX410" i="38" a="1"/>
  <c r="AL394" i="38" a="1"/>
  <c r="AZ321" i="38" a="1"/>
  <c r="S106" i="38" a="1"/>
  <c r="U442" i="38" a="1"/>
  <c r="AH402" i="38" a="1"/>
  <c r="AJ343" i="38" a="1"/>
  <c r="AM442" i="38" a="1"/>
  <c r="L407" i="38" a="1"/>
  <c r="BB378" i="38" a="1"/>
  <c r="AD464" i="38" a="1"/>
  <c r="S77" i="38" a="1"/>
  <c r="M456" i="38" a="1"/>
  <c r="K450" i="38" a="1"/>
  <c r="AE371" i="38" a="1"/>
  <c r="I342" i="38" a="1"/>
  <c r="AH361" i="38" a="1"/>
  <c r="P348" i="38" a="1"/>
  <c r="O316" i="38" a="1"/>
  <c r="M285" i="38" a="1"/>
  <c r="K357" i="38" a="1"/>
  <c r="Y410" i="38" a="1"/>
  <c r="F376" i="38" a="1"/>
  <c r="AP420" i="38" a="1"/>
  <c r="H385" i="38" a="1"/>
  <c r="J422" i="38" a="1"/>
  <c r="AD397" i="38" a="1"/>
  <c r="J239" i="38" a="1"/>
  <c r="J425" i="38" a="1"/>
  <c r="S295" i="38" a="1"/>
  <c r="AW284" i="38" a="1"/>
  <c r="AL293" i="38" a="1"/>
  <c r="U430" i="38" a="1"/>
  <c r="S424" i="38" a="1"/>
  <c r="D194" i="38" a="1"/>
  <c r="AM419" i="38" a="1"/>
  <c r="AR452" i="38" a="1"/>
  <c r="V319" i="38" a="1"/>
  <c r="F311" i="38" a="1"/>
  <c r="U460" i="38" a="1"/>
  <c r="E435" i="38" a="1"/>
  <c r="Z270" i="38" a="1"/>
  <c r="S349" i="38" a="1"/>
  <c r="AH372" i="38" a="1"/>
  <c r="X461" i="38" a="1"/>
  <c r="H232" i="38" a="1"/>
  <c r="AD435" i="38" a="1"/>
  <c r="G333" i="38" a="1"/>
  <c r="G419" i="38" a="1"/>
  <c r="D402" i="38" a="1"/>
  <c r="N407" i="38" a="1"/>
  <c r="P177" i="38" a="1"/>
  <c r="AZ450" i="38" a="1"/>
  <c r="G355" i="38" a="1"/>
  <c r="T387" i="38" a="1"/>
  <c r="D242" i="38" a="1"/>
  <c r="E316" i="38" a="1"/>
  <c r="AX417" i="38" a="1"/>
  <c r="S338" i="38" a="1"/>
  <c r="AK291" i="38" a="1"/>
  <c r="K169" i="38" a="1"/>
  <c r="V293" i="38" a="1"/>
  <c r="AM384" i="38" a="1"/>
  <c r="AI429" i="38" a="1"/>
  <c r="AZ276" i="38" a="1"/>
  <c r="N422" i="38" a="1"/>
  <c r="AZ379" i="38" a="1"/>
  <c r="AS431" i="38" a="1"/>
  <c r="AJ423" i="38" a="1"/>
  <c r="Q419" i="38" a="1"/>
  <c r="AN381" i="38" a="1"/>
  <c r="AW384" i="38" a="1"/>
  <c r="W406" i="38" a="1"/>
  <c r="AG416" i="38" a="1"/>
  <c r="T298" i="38" a="1"/>
  <c r="N435" i="38" a="1"/>
  <c r="H192" i="38" a="1"/>
  <c r="AW307" i="38" a="1"/>
  <c r="W447" i="38" a="1"/>
  <c r="AS263" i="38" a="1"/>
  <c r="AL313" i="38" a="1"/>
  <c r="K360" i="38" a="1"/>
  <c r="J453" i="38" a="1"/>
  <c r="AB447" i="38" a="1"/>
  <c r="AL428" i="38" a="1"/>
  <c r="AY289" i="38" a="1"/>
  <c r="Y450" i="38" a="1"/>
  <c r="AU335" i="38" a="1"/>
  <c r="AG290" i="38" a="1"/>
  <c r="AO376" i="38" a="1"/>
  <c r="J331" i="38" a="1"/>
  <c r="H368" i="38" a="1"/>
  <c r="E455" i="38" a="1"/>
  <c r="AK302" i="38" a="1"/>
  <c r="AI439" i="38" a="1"/>
  <c r="AP468" i="38" a="1"/>
  <c r="AB224" i="38" a="1"/>
  <c r="AF338" i="38" a="1"/>
  <c r="AE232" i="38" a="1"/>
  <c r="AG265" i="38" a="1"/>
  <c r="AL231" i="38" a="1"/>
  <c r="AU456" i="38" a="1"/>
  <c r="AR352" i="38" a="1"/>
  <c r="AF420" i="38" a="1"/>
  <c r="L375" i="38" a="1"/>
  <c r="AT385" i="38" a="1"/>
  <c r="AX364" i="38" a="1"/>
  <c r="S127" i="38" a="1"/>
  <c r="AU377" i="38" a="1"/>
  <c r="S452" i="38" a="1"/>
  <c r="AV403" i="38" a="1"/>
  <c r="AC258" i="38" a="1"/>
  <c r="AM444" i="38" a="1"/>
  <c r="AJ239" i="38" a="1"/>
  <c r="AP391" i="38" a="1"/>
  <c r="BA391" i="38" a="1"/>
  <c r="V364" i="38" a="1"/>
  <c r="P423" i="38" a="1"/>
  <c r="J369" i="38" a="1"/>
  <c r="AU348" i="38" a="1"/>
  <c r="AM413" i="38" a="1"/>
  <c r="AR350" i="38" a="1"/>
  <c r="E450" i="38" a="1"/>
  <c r="O423" i="38" a="1"/>
  <c r="Q284" i="38" a="1"/>
  <c r="D378" i="38" a="1"/>
  <c r="Z329" i="38" a="1"/>
  <c r="O462" i="38" a="1"/>
  <c r="P323" i="38" a="1"/>
  <c r="AR457" i="38" a="1"/>
  <c r="M448" i="38" a="1"/>
  <c r="Z464" i="38" a="1"/>
  <c r="U300" i="38" a="1"/>
  <c r="AL470" i="38" a="1"/>
  <c r="S187" i="38" a="1"/>
  <c r="F378" i="38" a="1"/>
  <c r="S197" i="38" a="1"/>
  <c r="AY355" i="38" a="1"/>
  <c r="F435" i="38" a="1"/>
  <c r="AS393" i="38" a="1"/>
  <c r="AU420" i="38" a="1"/>
  <c r="I455" i="38" a="1"/>
  <c r="AE404" i="38" a="1"/>
  <c r="K330" i="38" a="1"/>
  <c r="AV303" i="38" a="1"/>
  <c r="BB356" i="38" a="1"/>
  <c r="K182" i="38" a="1"/>
  <c r="M392" i="38" a="1"/>
  <c r="G447" i="38" a="1"/>
  <c r="U457" i="38" a="1"/>
  <c r="AE318" i="38" a="1"/>
  <c r="P227" i="38" a="1"/>
  <c r="S95" i="38" a="1"/>
  <c r="AD459" i="38" a="1"/>
  <c r="AK461" i="38" a="1"/>
  <c r="AM435" i="38" a="1"/>
  <c r="AV462" i="38" a="1"/>
  <c r="P436" i="38" a="1"/>
  <c r="S251" i="38" a="1"/>
  <c r="N452" i="38" a="1"/>
  <c r="AO313" i="38" a="1"/>
  <c r="AX466" i="38" a="1"/>
  <c r="AL361" i="38" a="1"/>
  <c r="AG228" i="38" a="1"/>
  <c r="U465" i="38" a="1"/>
  <c r="S91" i="38" a="1"/>
  <c r="AD319" i="38" a="1"/>
  <c r="S244" i="38" a="1"/>
  <c r="G410" i="38" a="1"/>
  <c r="AH423" i="38" a="1"/>
  <c r="S336" i="38" a="1"/>
  <c r="U317" i="38" a="1"/>
  <c r="AX362" i="38" a="1"/>
  <c r="F276" i="38" a="1"/>
  <c r="I406" i="38" a="1"/>
  <c r="D281" i="38" a="1"/>
  <c r="BA363" i="38" a="1"/>
  <c r="AA468" i="38" a="1"/>
  <c r="L355" i="38" a="1"/>
  <c r="W469" i="38" a="1"/>
  <c r="H458" i="38" a="1"/>
  <c r="AK184" i="38" a="1"/>
  <c r="Q237" i="38" a="1"/>
  <c r="AL290" i="38" a="1"/>
  <c r="AS472" i="38" a="1"/>
  <c r="AY453" i="38" a="1"/>
  <c r="AF113" i="38" a="1"/>
  <c r="P402" i="38" a="1"/>
  <c r="X283" i="38" a="1"/>
  <c r="AP425" i="38" a="1"/>
  <c r="AD409" i="38" a="1"/>
  <c r="AV367" i="38" a="1"/>
  <c r="X456" i="38" a="1"/>
  <c r="AU185" i="38" a="1"/>
  <c r="AI428" i="38" a="1"/>
  <c r="AA459" i="38" a="1"/>
  <c r="Z442" i="38" a="1"/>
  <c r="AY417" i="38" a="1"/>
  <c r="BA359" i="38" a="1"/>
  <c r="AH377" i="38" a="1"/>
  <c r="AF263" i="38" a="1"/>
  <c r="S461" i="38" a="1"/>
  <c r="P448" i="38" a="1"/>
  <c r="AS453" i="38" a="1"/>
  <c r="O300" i="38" a="1"/>
  <c r="AN442" i="38" a="1"/>
  <c r="AB363" i="38" a="1"/>
  <c r="AQ449" i="38" a="1"/>
  <c r="AD360" i="38" a="1"/>
  <c r="X314" i="38" a="1"/>
  <c r="AD352" i="38" a="1"/>
  <c r="AO296" i="38" a="1"/>
  <c r="AD73" i="38" a="1"/>
  <c r="AQ470" i="38" a="1"/>
  <c r="H461" i="38" a="1"/>
  <c r="AA373" i="38" a="1"/>
  <c r="AZ338" i="38" a="1"/>
  <c r="AS411" i="38" a="1"/>
  <c r="Q459" i="38" a="1"/>
  <c r="AT394" i="38" a="1"/>
  <c r="AS409" i="38" a="1"/>
  <c r="X422" i="38" a="1"/>
  <c r="J221" i="38" a="1"/>
  <c r="E449" i="38" a="1"/>
  <c r="V453" i="38" a="1"/>
  <c r="T401" i="38" a="1"/>
  <c r="E423" i="38" a="1"/>
  <c r="W354" i="38" a="1"/>
  <c r="N403" i="38" a="1"/>
  <c r="F472" i="38" a="1"/>
  <c r="J309" i="38" a="1"/>
  <c r="N344" i="38" a="1"/>
  <c r="F467" i="38" a="1"/>
  <c r="AM336" i="38" a="1"/>
  <c r="AO398" i="38" a="1"/>
  <c r="AR173" i="38" a="1"/>
  <c r="AX311" i="38" a="1"/>
  <c r="AD387" i="38" a="1"/>
  <c r="W455" i="38" a="1"/>
  <c r="U374" i="38" a="1"/>
  <c r="N466" i="38" a="1"/>
  <c r="S115" i="38" a="1"/>
  <c r="BA442" i="38" a="1"/>
  <c r="W237" i="38" a="1"/>
  <c r="AX329" i="38" a="1"/>
  <c r="AK358" i="38" a="1"/>
  <c r="AN318" i="38" a="1"/>
  <c r="AD458" i="38" a="1"/>
  <c r="AD466" i="38" a="1"/>
  <c r="K461" i="38" a="1"/>
  <c r="L345" i="38" a="1"/>
  <c r="AR406" i="38" a="1"/>
  <c r="AS335" i="38" a="1"/>
  <c r="Z444" i="38" a="1"/>
  <c r="O396" i="38" a="1"/>
  <c r="BB351" i="38" a="1"/>
  <c r="AW395" i="38" a="1"/>
  <c r="AM441" i="38" a="1"/>
  <c r="Y377" i="38" a="1"/>
  <c r="V424" i="38" a="1"/>
  <c r="AG268" i="38" a="1"/>
  <c r="S125" i="38" a="1"/>
  <c r="AR411" i="38" a="1"/>
  <c r="AW345" i="38" a="1"/>
  <c r="AZ349" i="38" a="1"/>
  <c r="H388" i="38" a="1"/>
  <c r="P456" i="38" a="1"/>
  <c r="G82" i="38" a="1"/>
  <c r="O409" i="38" a="1"/>
  <c r="H343" i="38" a="1"/>
  <c r="X434" i="38" a="1"/>
  <c r="AZ422" i="38" a="1"/>
  <c r="AC404" i="38" a="1"/>
  <c r="S196" i="38" a="1"/>
  <c r="D439" i="38" a="1"/>
  <c r="AT427" i="38" a="1"/>
  <c r="AU222" i="38" a="1"/>
  <c r="E451" i="38" a="1"/>
  <c r="AL432" i="38" a="1"/>
  <c r="AK450" i="38" a="1"/>
  <c r="L427" i="38" a="1"/>
  <c r="F369" i="38" a="1"/>
  <c r="AF411" i="38" a="1"/>
  <c r="BB323" i="38" a="1"/>
  <c r="H443" i="38" a="1"/>
  <c r="AM399" i="38" a="1"/>
  <c r="L383" i="38" a="1"/>
  <c r="Y339" i="38" a="1"/>
  <c r="AY466" i="38" a="1"/>
  <c r="S232" i="38" a="1"/>
  <c r="AC377" i="38" a="1"/>
  <c r="AP283" i="38" a="1"/>
  <c r="J460" i="38" a="1"/>
  <c r="AC403" i="38" a="1"/>
  <c r="BA370" i="38" a="1"/>
  <c r="AA374" i="38" a="1"/>
  <c r="BB386" i="38" a="1"/>
  <c r="S382" i="38" a="1"/>
  <c r="Y415" i="38" a="1"/>
  <c r="F416" i="38" a="1"/>
  <c r="AS363" i="38" a="1"/>
  <c r="AL317" i="38" a="1"/>
  <c r="U403" i="38" a="1"/>
  <c r="W320" i="38" a="1"/>
  <c r="U167" i="38" a="1"/>
  <c r="AX346" i="38" a="1"/>
  <c r="Q410" i="38" a="1"/>
  <c r="AA406" i="38" a="1"/>
  <c r="AA429" i="38" a="1"/>
  <c r="AJ455" i="38" a="1"/>
  <c r="I340" i="38" a="1"/>
  <c r="S323" i="38" a="1"/>
  <c r="AC350" i="38" a="1"/>
  <c r="AP457" i="38" a="1"/>
  <c r="G272" i="38" a="1"/>
  <c r="K440" i="38" a="1"/>
  <c r="AI262" i="38" a="1"/>
  <c r="AK406" i="38" a="1"/>
  <c r="AS448" i="38" a="1"/>
  <c r="AS367" i="38" a="1"/>
  <c r="S396" i="38" a="1"/>
  <c r="E388" i="38" a="1"/>
  <c r="AA388" i="38" a="1"/>
  <c r="D417" i="38" a="1"/>
  <c r="AK414" i="38" a="1"/>
  <c r="Z331" i="38" a="1"/>
  <c r="P411" i="38" a="1"/>
  <c r="AO323" i="38" a="1"/>
  <c r="AK182" i="38" a="1"/>
  <c r="AJ406" i="38" a="1"/>
  <c r="AS463" i="38" a="1"/>
  <c r="AY433" i="38" a="1"/>
  <c r="AK333" i="38" a="1"/>
  <c r="N386" i="38" a="1"/>
  <c r="AV205" i="38" a="1"/>
  <c r="J342" i="38" a="1"/>
  <c r="AM382" i="38" a="1"/>
  <c r="Z418" i="38" a="1"/>
  <c r="AM437" i="38" a="1"/>
  <c r="AN415" i="38" a="1"/>
  <c r="AQ356" i="38" a="1"/>
  <c r="D451" i="38" a="1"/>
  <c r="V348" i="38" a="1"/>
  <c r="AM207" i="38" a="1"/>
  <c r="S386" i="38" a="1"/>
  <c r="AU364" i="38" a="1"/>
  <c r="AO324" i="38" a="1"/>
  <c r="D384" i="38" a="1"/>
  <c r="S334" i="38" a="1"/>
  <c r="X443" i="38" a="1"/>
  <c r="X420" i="38" a="1"/>
  <c r="AC328" i="38" a="1"/>
  <c r="O410" i="38" a="1"/>
  <c r="F291" i="38" a="1"/>
  <c r="S142" i="38" a="1"/>
  <c r="AC273" i="38" a="1"/>
  <c r="AT443" i="38" a="1"/>
  <c r="S92" i="38" a="1"/>
  <c r="L369" i="38" a="1"/>
  <c r="AM469" i="38" a="1"/>
  <c r="Q312" i="38" a="1"/>
  <c r="O356" i="38" a="1"/>
  <c r="BA329" i="38" a="1"/>
  <c r="AJ446" i="38" a="1"/>
  <c r="AX320" i="38" a="1"/>
  <c r="BB382" i="38" a="1"/>
  <c r="BA314" i="38" a="1"/>
  <c r="AS428" i="38" a="1"/>
  <c r="N334" i="38" a="1"/>
  <c r="F465" i="38" a="1"/>
  <c r="V426" i="38" a="1"/>
  <c r="O399" i="38" a="1"/>
  <c r="Y315" i="38" a="1"/>
  <c r="AT399" i="38" a="1"/>
  <c r="Y314" i="38" a="1"/>
  <c r="AJ220" i="38" a="1"/>
  <c r="AG394" i="38" a="1"/>
  <c r="L295" i="38" a="1"/>
  <c r="E384" i="38" a="1"/>
  <c r="S287" i="38" a="1"/>
  <c r="AA353" i="38" a="1"/>
  <c r="Y369" i="38" a="1"/>
  <c r="L325" i="38" a="1"/>
  <c r="AR459" i="38" a="1"/>
  <c r="J364" i="38" a="1"/>
  <c r="AB352" i="38" a="1"/>
  <c r="H303" i="38" a="1"/>
  <c r="AU403" i="38" a="1"/>
  <c r="U284" i="38" a="1"/>
  <c r="AI442" i="38" a="1"/>
  <c r="AA325" i="38" a="1"/>
  <c r="AV332" i="38" a="1"/>
  <c r="AE388" i="38" a="1"/>
  <c r="D328" i="38" a="1"/>
  <c r="O313" i="38" a="1"/>
  <c r="AB471" i="38" a="1"/>
  <c r="AJ447" i="38" a="1"/>
  <c r="G326" i="38" a="1"/>
  <c r="S322" i="38" a="1"/>
  <c r="AR436" i="38" a="1"/>
  <c r="S369" i="38" a="1"/>
  <c r="AB464" i="38" a="1"/>
  <c r="Z73" i="38" a="1"/>
  <c r="S248" i="38" a="1"/>
  <c r="U313" i="38" a="1"/>
  <c r="E272" i="38" a="1"/>
  <c r="AJ372" i="38" a="1"/>
  <c r="AC460" i="38" a="1"/>
  <c r="AF410" i="38" a="1"/>
  <c r="AS200" i="38" a="1"/>
  <c r="Y434" i="38" a="1"/>
  <c r="Z399" i="38" a="1"/>
  <c r="D419" i="38" a="1"/>
  <c r="AR291" i="38" a="1"/>
  <c r="AU429" i="38" a="1"/>
  <c r="M363" i="38" a="1"/>
  <c r="AP379" i="38" a="1"/>
  <c r="S321" i="38" a="1"/>
  <c r="BA328" i="38" a="1"/>
  <c r="U346" i="38" a="1"/>
  <c r="N366" i="38" a="1"/>
  <c r="AV323" i="38" a="1"/>
  <c r="F314" i="38" a="1"/>
  <c r="D465" i="38" a="1"/>
  <c r="AK322" i="38" a="1"/>
  <c r="V190" i="38" a="1"/>
  <c r="AB283" i="38" a="1"/>
  <c r="AK465" i="38" a="1"/>
  <c r="AO462" i="38" a="1"/>
  <c r="AZ430" i="38" a="1"/>
  <c r="AV472" i="38" a="1"/>
  <c r="E422" i="38" a="1"/>
  <c r="E427" i="38" a="1"/>
  <c r="Z462" i="38" a="1"/>
  <c r="AW467" i="38" a="1"/>
  <c r="O426" i="38" a="1"/>
  <c r="K458" i="38" a="1"/>
  <c r="I172" i="38" a="1"/>
  <c r="AX186" i="38" a="1"/>
  <c r="AW414" i="38" a="1"/>
  <c r="AY189" i="38" a="1"/>
  <c r="AY305" i="38" a="1"/>
  <c r="AX455" i="38" a="1"/>
  <c r="AB373" i="38" a="1"/>
  <c r="T388" i="38" a="1"/>
  <c r="AC392" i="38" a="1"/>
  <c r="AU448" i="38" a="1"/>
  <c r="T420" i="38" a="1"/>
  <c r="S165" i="38" a="1"/>
  <c r="AG357" i="38" a="1"/>
  <c r="AC425" i="38" a="1"/>
  <c r="AC467" i="38" a="1"/>
  <c r="O388" i="38" a="1"/>
  <c r="AO437" i="38" a="1"/>
  <c r="AE458" i="38" a="1"/>
  <c r="Q398" i="38" a="1"/>
  <c r="H227" i="38" a="1"/>
  <c r="AY397" i="38" a="1"/>
  <c r="AK183" i="38" a="1"/>
  <c r="AO73" i="38" a="1"/>
  <c r="G382" i="38" a="1"/>
  <c r="AN330" i="38" a="1"/>
  <c r="AG464" i="38" a="1"/>
  <c r="L422" i="38" a="1"/>
  <c r="V316" i="38" a="1"/>
  <c r="N412" i="38" a="1"/>
  <c r="I362" i="38" a="1"/>
  <c r="S381" i="38" a="1"/>
  <c r="J365" i="38" a="1"/>
  <c r="F455" i="38" a="1"/>
  <c r="O450" i="38" a="1"/>
  <c r="G399" i="38" a="1"/>
  <c r="I356" i="38" a="1"/>
  <c r="AA383" i="38" a="1"/>
  <c r="BA428" i="38" a="1"/>
  <c r="AL310" i="38" a="1"/>
  <c r="E337" i="38" a="1"/>
  <c r="AF306" i="38" a="1"/>
  <c r="G358" i="38" a="1"/>
  <c r="P429" i="38" a="1"/>
  <c r="AA364" i="38" a="1"/>
  <c r="AV385" i="38" a="1"/>
  <c r="I465" i="38" a="1"/>
  <c r="AU359" i="38" a="1"/>
  <c r="AF313" i="38" a="1"/>
  <c r="AW366" i="38" a="1"/>
  <c r="AS399" i="38" a="1"/>
  <c r="AG376" i="38" a="1"/>
  <c r="AK328" i="38" a="1"/>
  <c r="AG426" i="38" a="1"/>
  <c r="AG462" i="38" a="1"/>
  <c r="AH443" i="38" a="1"/>
  <c r="AO373" i="38" a="1"/>
  <c r="S219" i="38" a="1"/>
  <c r="AX318" i="38" a="1"/>
  <c r="AH335" i="38" a="1"/>
  <c r="W323" i="38" a="1"/>
  <c r="F459" i="38" a="1"/>
  <c r="BB186" i="38" a="1"/>
  <c r="W397" i="38" a="1"/>
  <c r="AJ388" i="38" a="1"/>
  <c r="BB336" i="38" a="1"/>
  <c r="AT358" i="38" a="1"/>
  <c r="AA296" i="38" a="1"/>
  <c r="AO442" i="38" a="1"/>
  <c r="Z339" i="38" a="1"/>
  <c r="AC317" i="38" a="1"/>
  <c r="AJ293" i="38" a="1"/>
  <c r="N460" i="38" a="1"/>
  <c r="AV451" i="38" a="1"/>
  <c r="K189" i="38" a="1"/>
  <c r="D188" i="38" a="1"/>
  <c r="X448" i="38" a="1"/>
  <c r="AH419" i="38" a="1"/>
  <c r="AT220" i="38" a="1"/>
  <c r="AZ367" i="38" a="1"/>
  <c r="S218" i="38" a="1"/>
  <c r="AD303" i="38" a="1"/>
  <c r="BA73" i="38" a="1"/>
  <c r="S359" i="38" a="1"/>
  <c r="AC417" i="38" a="1"/>
  <c r="AG205" i="38" a="1"/>
  <c r="AE269" i="38" a="1"/>
  <c r="Z316" i="38" a="1"/>
  <c r="AS405" i="38" a="1"/>
  <c r="S356" i="38" a="1"/>
  <c r="O374" i="38" a="1"/>
  <c r="S276" i="38" a="1"/>
  <c r="AH398" i="38" a="1"/>
  <c r="AZ262" i="38" a="1"/>
  <c r="AT463" i="38" a="1"/>
  <c r="AF443" i="38" a="1"/>
  <c r="AJ188" i="38" a="1"/>
  <c r="Q327" i="38" a="1"/>
  <c r="AX434" i="38" a="1"/>
  <c r="Y462" i="38" a="1"/>
  <c r="AO320" i="38" a="1"/>
  <c r="P453" i="38" a="1"/>
  <c r="AZ456" i="38" a="1"/>
  <c r="AY414" i="38" a="1"/>
  <c r="AT323" i="38" a="1"/>
  <c r="V400" i="38" a="1"/>
  <c r="S448" i="38" a="1"/>
  <c r="M345" i="38" a="1"/>
  <c r="V447" i="38" a="1"/>
  <c r="AB378" i="38" a="1"/>
  <c r="AY371" i="38" a="1"/>
  <c r="AG342" i="38" a="1"/>
  <c r="S399" i="38" a="1"/>
  <c r="U217" i="38" a="1"/>
  <c r="AJ470" i="38" a="1"/>
  <c r="S167" i="38" a="1"/>
  <c r="X446" i="38" a="1"/>
  <c r="AN423" i="38" a="1"/>
  <c r="S189" i="38" a="1"/>
  <c r="Z359" i="38" a="1"/>
  <c r="AZ287" i="38" a="1"/>
  <c r="O389" i="38" a="1"/>
  <c r="BA472" i="38" a="1"/>
  <c r="AS460" i="38" a="1"/>
  <c r="BA393" i="38" a="1"/>
  <c r="J273" i="38" a="1"/>
  <c r="AG346" i="38" a="1"/>
  <c r="H413" i="38" a="1"/>
  <c r="O425" i="38" a="1"/>
  <c r="AW391" i="38" a="1"/>
  <c r="AH374" i="38" a="1"/>
  <c r="I357" i="38" a="1"/>
  <c r="N340" i="38" a="1"/>
  <c r="S355" i="38" a="1"/>
  <c r="Q471" i="38" a="1"/>
  <c r="G360" i="38" a="1"/>
  <c r="N294" i="38" a="1"/>
  <c r="Z334" i="38" a="1"/>
  <c r="G412" i="38" a="1"/>
  <c r="AZ441" i="38" a="1"/>
  <c r="AD333" i="38" a="1"/>
  <c r="AA455" i="38" a="1"/>
  <c r="BA358" i="38" a="1"/>
  <c r="BA248" i="38" a="1"/>
  <c r="AJ316" i="38" a="1"/>
  <c r="AT436" i="38" a="1"/>
  <c r="D390" i="38" a="1"/>
  <c r="AO367" i="38" a="1"/>
  <c r="W408" i="38" a="1"/>
  <c r="AI415" i="38" a="1"/>
  <c r="S114" i="38" a="1"/>
  <c r="AI293" i="38" a="1"/>
  <c r="U323" i="38" a="1"/>
  <c r="E253" i="38" a="1"/>
  <c r="AL301" i="38" a="1"/>
  <c r="AW372" i="38" a="1"/>
  <c r="AW468" i="38" a="1"/>
  <c r="AW330" i="38" a="1"/>
  <c r="V399" i="38" a="1"/>
  <c r="D350" i="38" a="1"/>
  <c r="I354" i="38" a="1"/>
  <c r="S361" i="38" a="1"/>
  <c r="AA319" i="38" a="1"/>
  <c r="S471" i="38" a="1"/>
  <c r="BB399" i="38" a="1"/>
  <c r="J325" i="38" a="1"/>
  <c r="S329" i="38" a="1"/>
  <c r="P373" i="38" a="1"/>
  <c r="S344" i="38" a="1"/>
  <c r="Q464" i="38" a="1"/>
  <c r="AS447" i="38" a="1"/>
  <c r="W350" i="38" a="1"/>
  <c r="D300" i="38" a="1"/>
  <c r="E413" i="38" a="1"/>
  <c r="AD306" i="38" a="1"/>
  <c r="AU342" i="38" a="1"/>
  <c r="L451" i="38" a="1"/>
  <c r="AY362" i="38" a="1"/>
  <c r="E459" i="38" a="1"/>
  <c r="AR453" i="38" a="1"/>
  <c r="AI426" i="38" a="1"/>
  <c r="AW351" i="38" a="1"/>
  <c r="AI436" i="38" a="1"/>
  <c r="AI347" i="38" a="1"/>
  <c r="AO408" i="38" a="1"/>
  <c r="AF471" i="38" a="1"/>
  <c r="AV314" i="38" a="1"/>
  <c r="F418" i="38" a="1"/>
  <c r="AC453" i="38" a="1"/>
  <c r="AU284" i="38" a="1"/>
  <c r="AQ431" i="38" a="1"/>
  <c r="AH304" i="38" a="1"/>
  <c r="I291" i="38" a="1"/>
  <c r="AJ413" i="38" a="1"/>
  <c r="V425" i="38" a="1"/>
  <c r="AZ339" i="38" a="1"/>
  <c r="Z297" i="38" a="1"/>
  <c r="AJ456" i="38" a="1"/>
  <c r="G465" i="38" a="1"/>
  <c r="T430" i="38" a="1"/>
  <c r="AR355" i="38" a="1"/>
  <c r="AB431" i="38" a="1"/>
  <c r="AL348" i="38" a="1"/>
  <c r="P454" i="38" a="1"/>
  <c r="AP366" i="38" a="1"/>
  <c r="Z467" i="38" a="1"/>
  <c r="Q424" i="38" a="1"/>
  <c r="D383" i="38" a="1"/>
  <c r="AR353" i="38" a="1"/>
  <c r="AO467" i="38" a="1"/>
  <c r="AA470" i="38" a="1"/>
  <c r="K202" i="38" a="1"/>
  <c r="AV331" i="38" a="1"/>
  <c r="J289" i="38" a="1"/>
  <c r="L370" i="38" a="1"/>
  <c r="BA450" i="38" a="1"/>
  <c r="W468" i="38" a="1"/>
  <c r="AJ344" i="38" a="1"/>
  <c r="Q396" i="38" a="1"/>
  <c r="BB424" i="38" a="1"/>
  <c r="AE459" i="38" a="1"/>
  <c r="AZ274" i="38" a="1"/>
  <c r="AK304" i="38" a="1"/>
  <c r="D403" i="38" a="1"/>
  <c r="AP419" i="38" a="1"/>
  <c r="S467" i="38" a="1"/>
  <c r="Q460" i="38" a="1"/>
  <c r="AZ343" i="38" a="1"/>
  <c r="D456" i="38" a="1"/>
  <c r="V394" i="38" a="1"/>
  <c r="AS452" i="38" a="1"/>
  <c r="AG447" i="38" a="1"/>
  <c r="F471" i="38" a="1"/>
  <c r="S198" i="38" a="1"/>
  <c r="AO446" i="38" a="1"/>
  <c r="E470" i="38" a="1"/>
  <c r="AX452" i="38" a="1"/>
  <c r="AU426" i="38" a="1"/>
  <c r="BB211" i="38" a="1"/>
  <c r="BA380" i="38" a="1"/>
  <c r="AX442" i="38" a="1"/>
  <c r="L458" i="38" a="1"/>
  <c r="L463" i="38" a="1"/>
  <c r="AR318" i="38" a="1"/>
  <c r="AS314" i="38" a="1"/>
  <c r="J323" i="38" a="1"/>
  <c r="AU384" i="38" a="1"/>
  <c r="J445" i="38" a="1"/>
  <c r="L445" i="38" a="1"/>
  <c r="AR332" i="38" a="1"/>
  <c r="S216" i="38" a="1"/>
  <c r="AE287" i="38" a="1"/>
  <c r="BA339" i="38" a="1"/>
  <c r="AZ402" i="38" a="1"/>
  <c r="F274" i="38" a="1"/>
  <c r="AX414" i="38" a="1"/>
  <c r="AS435" i="38" a="1"/>
  <c r="U401" i="38" a="1"/>
  <c r="AD444" i="38" a="1"/>
  <c r="AP378" i="38" a="1"/>
  <c r="AL372" i="38" a="1"/>
  <c r="AA438" i="38" a="1"/>
  <c r="U440" i="38" a="1"/>
  <c r="X353" i="38" a="1"/>
  <c r="AC408" i="38" a="1"/>
  <c r="Q417" i="38" a="1"/>
  <c r="Z257" i="38" a="1"/>
  <c r="AO386" i="38" a="1"/>
  <c r="AE284" i="38" a="1"/>
  <c r="AS407" i="38" a="1"/>
  <c r="AB440" i="38" a="1"/>
  <c r="E393" i="38" a="1"/>
  <c r="AL164" i="38" a="1"/>
  <c r="BA323" i="38" a="1"/>
  <c r="M435" i="38" a="1"/>
  <c r="AS391" i="38" a="1"/>
  <c r="AV319" i="38" a="1"/>
  <c r="X287" i="38" a="1"/>
  <c r="T426" i="38" a="1"/>
  <c r="Q391" i="38" a="1"/>
  <c r="AE445" i="38" a="1"/>
  <c r="AJ417" i="38" a="1"/>
  <c r="AY431" i="38" a="1"/>
  <c r="H350" i="38" a="1"/>
  <c r="AP394" i="38" a="1"/>
  <c r="Z445" i="38" a="1"/>
  <c r="AE448" i="38" a="1"/>
  <c r="F322" i="38" a="1"/>
  <c r="AU418" i="38" a="1"/>
  <c r="I297" i="38" a="1"/>
  <c r="AD371" i="38" a="1"/>
  <c r="AJ445" i="38" a="1"/>
  <c r="AT347" i="38" a="1"/>
  <c r="I449" i="38" a="1"/>
  <c r="AH437" i="38" a="1"/>
  <c r="W293" i="38" a="1"/>
  <c r="V375" i="38" a="1"/>
  <c r="AV393" i="38" a="1"/>
  <c r="K259" i="38" a="1"/>
  <c r="Y404" i="38" a="1"/>
  <c r="W398" i="38" a="1"/>
  <c r="L286" i="38" a="1"/>
  <c r="AA403" i="38" a="1"/>
  <c r="AB350" i="38" a="1"/>
  <c r="D266" i="38" a="1"/>
  <c r="AA426" i="38" a="1"/>
  <c r="J419" i="38" a="1"/>
  <c r="T440" i="38" a="1"/>
  <c r="AJ459" i="38" a="1"/>
  <c r="AH417" i="38" a="1"/>
  <c r="AL441" i="38" a="1"/>
  <c r="T405" i="38" a="1"/>
  <c r="F420" i="38" a="1"/>
  <c r="AF441" i="38" a="1"/>
  <c r="AQ442" i="38" a="1"/>
  <c r="J307" i="38" a="1"/>
  <c r="AA436" i="38" a="1"/>
  <c r="H186" i="38" a="1"/>
  <c r="M272" i="38" a="1"/>
  <c r="AH257" i="38" a="1"/>
  <c r="I330" i="38" a="1"/>
  <c r="AB349" i="38" a="1"/>
  <c r="AF425" i="38" a="1"/>
  <c r="Y184" i="38" a="1"/>
  <c r="AO431" i="38" a="1"/>
  <c r="AM433" i="38" a="1"/>
  <c r="AY379" i="38" a="1"/>
  <c r="Z407" i="38" a="1"/>
  <c r="O278" i="38" a="1"/>
  <c r="L385" i="38" a="1"/>
  <c r="AP285" i="38" a="1"/>
  <c r="S86" i="38" a="1"/>
  <c r="AF298" i="38" a="1"/>
  <c r="AL321" i="38" a="1"/>
  <c r="U367" i="38" a="1"/>
  <c r="AM280" i="38" a="1"/>
  <c r="AQ307" i="38" a="1"/>
  <c r="AZ288" i="38" a="1"/>
  <c r="S267" i="38" a="1"/>
  <c r="AM425" i="38" a="1"/>
  <c r="AA421" i="38" a="1"/>
  <c r="U396" i="38" a="1"/>
  <c r="AU326" i="38" a="1"/>
  <c r="O387" i="38" a="1"/>
  <c r="AZ375" i="38" a="1"/>
  <c r="AZ464" i="38" a="1"/>
  <c r="N374" i="38" a="1"/>
  <c r="L439" i="38" a="1"/>
  <c r="AY457" i="38" a="1"/>
  <c r="U334" i="38" a="1"/>
  <c r="M393" i="38" a="1"/>
  <c r="AE247" i="38" a="1"/>
  <c r="P312" i="38" a="1"/>
  <c r="AJ359" i="38" a="1"/>
  <c r="J414" i="38" a="1"/>
  <c r="S130" i="38" a="1"/>
  <c r="AU406" i="38" a="1"/>
  <c r="AW176" i="38" a="1"/>
  <c r="AN364" i="38" a="1"/>
  <c r="Z440" i="38" a="1"/>
  <c r="AQ279" i="38" a="1"/>
  <c r="AZ332" i="38" a="1"/>
  <c r="Z396" i="38" a="1"/>
  <c r="AA335" i="38" a="1"/>
  <c r="AX388" i="38" a="1"/>
  <c r="AM447" i="38" a="1"/>
  <c r="AL351" i="38" a="1"/>
  <c r="AQ439" i="38" a="1"/>
  <c r="E266" i="38" a="1"/>
  <c r="AP432" i="38" a="1"/>
  <c r="AJ434" i="38" a="1"/>
  <c r="AR304" i="38" a="1"/>
  <c r="I420" i="38" a="1"/>
  <c r="AA344" i="38" a="1"/>
  <c r="E439" i="38" a="1"/>
  <c r="AS429" i="38" a="1"/>
  <c r="AS383" i="38" a="1"/>
  <c r="O445" i="38" a="1"/>
  <c r="AD315" i="38" a="1"/>
  <c r="O348" i="38" a="1"/>
  <c r="AU297" i="38" a="1"/>
  <c r="AA340" i="38" a="1"/>
  <c r="AA458" i="38" a="1"/>
  <c r="AH350" i="38" a="1"/>
  <c r="AE347" i="38" a="1"/>
  <c r="AA439" i="38" a="1"/>
  <c r="G73" i="38" a="1"/>
  <c r="P330" i="38" a="1"/>
  <c r="AV416" i="38" a="1"/>
  <c r="AW452" i="38" a="1"/>
  <c r="BB320" i="38" a="1"/>
  <c r="O411" i="38" a="1"/>
  <c r="J340" i="38" a="1"/>
  <c r="AF455" i="38" a="1"/>
  <c r="U226" i="38" a="1"/>
  <c r="AL354" i="38" a="1"/>
  <c r="AV455" i="38" a="1"/>
  <c r="AG366" i="38" a="1"/>
  <c r="X406" i="38" a="1"/>
  <c r="N281" i="38" a="1"/>
  <c r="F357" i="38" a="1"/>
  <c r="BB463" i="38" a="1"/>
  <c r="AF323" i="38" a="1"/>
  <c r="O382" i="38" a="1"/>
  <c r="W265" i="38" a="1"/>
  <c r="G430" i="38" a="1"/>
  <c r="H424" i="38" a="1"/>
  <c r="H402" i="38" a="1"/>
  <c r="I452" i="38" a="1"/>
  <c r="BB331" i="38" a="1"/>
  <c r="W461" i="38" a="1"/>
  <c r="AP320" i="38" a="1"/>
  <c r="AG437" i="38" a="1"/>
  <c r="AC354" i="38" a="1"/>
  <c r="AS330" i="38" a="1"/>
  <c r="S393" i="38" a="1"/>
  <c r="O435" i="38" a="1"/>
  <c r="G384" i="38" a="1"/>
  <c r="H275" i="38" a="1"/>
  <c r="U268" i="38" a="1"/>
  <c r="U381" i="38" a="1"/>
  <c r="S446" i="38" a="1"/>
  <c r="AQ435" i="38" a="1"/>
  <c r="AT397" i="38" a="1"/>
  <c r="AK376" i="38" a="1"/>
  <c r="AK293" i="38" a="1"/>
  <c r="AO453" i="38" a="1"/>
  <c r="S412" i="38" a="1"/>
  <c r="AX407" i="38" a="1"/>
  <c r="H315" i="38" a="1"/>
  <c r="BB219" i="38" a="1"/>
  <c r="S294" i="38" a="1"/>
  <c r="AJ421" i="38" a="1"/>
  <c r="E307" i="38" a="1"/>
  <c r="D252" i="38" a="1"/>
  <c r="G459" i="38" a="1"/>
  <c r="AR471" i="38" a="1"/>
  <c r="S249" i="38" a="1"/>
  <c r="AF414" i="38" a="1"/>
  <c r="AT389" i="38" a="1"/>
  <c r="Z277" i="38" a="1"/>
  <c r="AQ407" i="38" a="1"/>
  <c r="E315" i="38" a="1"/>
  <c r="K366" i="38" a="1"/>
  <c r="AS351" i="38" a="1"/>
  <c r="M343" i="38" a="1"/>
  <c r="O319" i="38" a="1"/>
  <c r="AN414" i="38" a="1"/>
  <c r="BB369" i="38" a="1"/>
  <c r="M430" i="38" a="1"/>
  <c r="E252" i="38" a="1"/>
  <c r="AS436" i="38" a="1"/>
  <c r="AH278" i="38" a="1"/>
  <c r="AE418" i="38" a="1"/>
  <c r="AC395" i="38" a="1"/>
  <c r="F287" i="38" a="1"/>
  <c r="AB462" i="38" a="1"/>
  <c r="T321" i="38" a="1"/>
  <c r="AY296" i="38" a="1"/>
  <c r="X215" i="38" a="1"/>
  <c r="O330" i="38" a="1"/>
  <c r="V294" i="38" a="1"/>
  <c r="AY308" i="38" a="1"/>
  <c r="AZ461" i="38" a="1"/>
  <c r="AN401" i="38" a="1"/>
  <c r="AG327" i="38" a="1"/>
  <c r="D434" i="38" a="1"/>
  <c r="AZ463" i="38" a="1"/>
  <c r="AX412" i="38" a="1"/>
  <c r="AH471" i="38" a="1"/>
  <c r="L442" i="38" a="1"/>
  <c r="AE393" i="38" a="1"/>
  <c r="AG469" i="38" a="1"/>
  <c r="AC274" i="38" a="1"/>
  <c r="AY387" i="38" a="1"/>
  <c r="AK438" i="38" a="1"/>
  <c r="X435" i="38" a="1"/>
  <c r="AP252" i="38" a="1"/>
  <c r="AR445" i="38" a="1"/>
  <c r="AW388" i="38" a="1"/>
  <c r="AR346" i="38" a="1"/>
  <c r="Z346" i="38" a="1"/>
  <c r="AE414" i="38" a="1"/>
  <c r="BA417" i="38" a="1"/>
  <c r="AY393" i="38" a="1"/>
  <c r="AX264" i="38" a="1"/>
  <c r="AO305" i="38" a="1"/>
  <c r="AY389" i="38" a="1"/>
  <c r="U365" i="38" a="1"/>
  <c r="AW278" i="38" a="1"/>
  <c r="AM391" i="38" a="1"/>
  <c r="AR301" i="38" a="1"/>
  <c r="AA411" i="38" a="1"/>
  <c r="S339" i="38" a="1"/>
  <c r="BA345" i="38" a="1"/>
  <c r="K451" i="38" a="1"/>
  <c r="I431" i="38" a="1"/>
  <c r="BB448" i="38" a="1"/>
  <c r="AB449" i="38" a="1"/>
  <c r="I313" i="38" a="1"/>
  <c r="BA335" i="38" a="1"/>
  <c r="AX440" i="38" a="1"/>
  <c r="V455" i="38" a="1"/>
  <c r="AS410" i="38" a="1"/>
  <c r="G302" i="38" a="1"/>
  <c r="F433" i="38" a="1"/>
  <c r="AU423" i="38" a="1"/>
  <c r="BA336" i="38" a="1"/>
  <c r="Y442" i="38" a="1"/>
  <c r="D425" i="38" a="1"/>
  <c r="AJ312" i="38" a="1"/>
  <c r="W443" i="38" a="1"/>
  <c r="H428" i="38" a="1"/>
  <c r="L298" i="38" a="1"/>
  <c r="V458" i="38" a="1"/>
  <c r="AC457" i="38" a="1"/>
  <c r="E425" i="38" a="1"/>
  <c r="AZ355" i="38" a="1"/>
  <c r="AE462" i="38" a="1"/>
  <c r="AF350" i="38" a="1"/>
  <c r="S264" i="38" a="1"/>
  <c r="Z451" i="38" a="1"/>
  <c r="AU254" i="38" a="1"/>
  <c r="AJ392" i="38" a="1"/>
  <c r="G228" i="38" a="1"/>
  <c r="AT431" i="38" a="1"/>
  <c r="T421" i="38" a="1"/>
  <c r="AZ469" i="38" a="1"/>
  <c r="AQ325" i="38" a="1"/>
  <c r="AP364" i="38" a="1"/>
  <c r="T457" i="38" a="1"/>
  <c r="S284" i="38" a="1"/>
  <c r="U336" i="38" a="1"/>
  <c r="Q109" i="38" a="1"/>
  <c r="AN283" i="38" a="1"/>
  <c r="AX183" i="38" a="1"/>
  <c r="AV297" i="38" a="1"/>
  <c r="AI254" i="38" a="1"/>
  <c r="AT390" i="38" a="1"/>
  <c r="U398" i="38" a="1"/>
  <c r="AM411" i="38" a="1"/>
  <c r="N278" i="38" a="1"/>
  <c r="AZ361" i="38" a="1"/>
  <c r="AJ338" i="38" a="1"/>
  <c r="AV430" i="38" a="1"/>
  <c r="AJ428" i="38" a="1"/>
  <c r="F339" i="38" a="1"/>
  <c r="AJ399" i="38" a="1"/>
  <c r="W429" i="38" a="1"/>
  <c r="AF327" i="38" a="1"/>
  <c r="V467" i="38" a="1"/>
  <c r="S208" i="38" a="1"/>
  <c r="G294" i="38" a="1"/>
  <c r="AT406" i="38" a="1"/>
  <c r="AJ377" i="38" a="1"/>
  <c r="T434" i="38" a="1"/>
  <c r="X424" i="38" a="1"/>
  <c r="AJ429" i="38" a="1"/>
  <c r="K437" i="38" a="1"/>
  <c r="S465" i="38" a="1"/>
  <c r="AQ428" i="38" a="1"/>
  <c r="AT442" i="38" a="1"/>
  <c r="U360" i="38" a="1"/>
  <c r="Z307" i="38" a="1"/>
  <c r="S234" i="38" a="1"/>
  <c r="U337" i="38" a="1"/>
  <c r="S177" i="38" a="1"/>
  <c r="Z435" i="38" a="1"/>
  <c r="AX453" i="38" a="1"/>
  <c r="AU447" i="38" a="1"/>
  <c r="Q397" i="38" a="1"/>
  <c r="AY470" i="38" a="1"/>
  <c r="O386" i="38" a="1"/>
  <c r="AR225" i="38" a="1"/>
  <c r="AK271" i="38" a="1"/>
  <c r="AJ356" i="38" a="1"/>
  <c r="J436" i="38" a="1"/>
  <c r="Z466" i="38" a="1"/>
  <c r="O322" i="38" a="1"/>
  <c r="S194" i="38" a="1"/>
  <c r="N413" i="38" a="1"/>
  <c r="N235" i="38" a="1"/>
  <c r="AT265" i="38" a="1"/>
  <c r="O263" i="38" a="1"/>
  <c r="X464" i="38" a="1"/>
  <c r="H353" i="38" a="1"/>
  <c r="AD470" i="38" a="1"/>
  <c r="D298" i="38" a="1"/>
  <c r="AC370" i="38" a="1"/>
  <c r="F388" i="38" a="1"/>
  <c r="AF449" i="38" a="1"/>
  <c r="AR372" i="38" a="1"/>
  <c r="N357" i="38" a="1"/>
  <c r="G386" i="38" a="1"/>
  <c r="AJ284" i="38" a="1"/>
  <c r="S403" i="38" a="1"/>
  <c r="AF331" i="38" a="1"/>
  <c r="D433" i="38" a="1"/>
  <c r="S319" i="38" a="1"/>
  <c r="AW255" i="38" a="1"/>
  <c r="AN417" i="38" a="1"/>
  <c r="AH252" i="38" a="1"/>
  <c r="AD369" i="38" a="1"/>
  <c r="AV439" i="38" a="1"/>
  <c r="AT327" i="38" a="1"/>
  <c r="F389" i="38" a="1"/>
  <c r="AV355" i="38" a="1"/>
  <c r="AQ382" i="38" a="1"/>
  <c r="O437" i="38" a="1"/>
  <c r="S121" i="38" a="1"/>
  <c r="I300" i="38" a="1"/>
  <c r="Y222" i="38" a="1"/>
  <c r="S309" i="38" a="1"/>
  <c r="S394" i="38" a="1"/>
  <c r="AH288" i="38" a="1"/>
  <c r="S133" i="38" a="1"/>
  <c r="AA448" i="38" a="1"/>
  <c r="D416" i="38" a="1"/>
  <c r="V471" i="38" a="1"/>
  <c r="AA378" i="38" a="1"/>
  <c r="W374" i="38" a="1"/>
  <c r="AN446" i="38" a="1"/>
  <c r="AX447" i="38" a="1"/>
  <c r="AG468" i="38" a="1"/>
  <c r="AC297" i="38" a="1"/>
  <c r="Z370" i="38" a="1"/>
  <c r="AF247" i="38" a="1"/>
  <c r="N333" i="38" a="1"/>
  <c r="Q387" i="38" a="1"/>
  <c r="U349" i="38" a="1"/>
  <c r="M436" i="38" a="1"/>
  <c r="L406" i="38" a="1"/>
  <c r="AJ323" i="38" a="1"/>
  <c r="O186" i="38" a="1"/>
  <c r="AF334" i="38" a="1"/>
  <c r="AS334" i="38" a="1"/>
  <c r="AG345" i="38" a="1"/>
  <c r="Y423" i="38" a="1"/>
  <c r="AO435" i="38" a="1"/>
  <c r="AY382" i="38" a="1"/>
  <c r="AK398" i="38" a="1"/>
  <c r="S229" i="38" a="1"/>
  <c r="AC382" i="38" a="1"/>
  <c r="W310" i="38" a="1"/>
  <c r="L408" i="38" a="1"/>
  <c r="J279" i="38" a="1"/>
  <c r="AW431" i="38" a="1"/>
  <c r="AB371" i="38" a="1"/>
  <c r="P467" i="38" a="1"/>
  <c r="AI451" i="38" a="1"/>
  <c r="AM451" i="38" a="1"/>
  <c r="AL347" i="38" a="1"/>
  <c r="AV295" i="38" a="1"/>
  <c r="N444" i="38" a="1"/>
  <c r="AZ336" i="38" a="1"/>
  <c r="J413" i="38" a="1"/>
  <c r="AV448" i="38" a="1"/>
  <c r="AA365" i="38" a="1"/>
  <c r="AD334" i="38" a="1"/>
  <c r="AX331" i="38" a="1"/>
  <c r="AC358" i="38" a="1"/>
  <c r="H249" i="38" a="1"/>
  <c r="K362" i="38" a="1"/>
  <c r="AG307" i="38" a="1"/>
  <c r="AV408" i="38" a="1"/>
  <c r="Y414" i="38" a="1"/>
  <c r="AD411" i="38" a="1"/>
  <c r="Q446" i="38" a="1"/>
  <c r="U467" i="38" a="1"/>
  <c r="AP295" i="38" a="1"/>
  <c r="AP383" i="38" a="1"/>
  <c r="AC293" i="38" a="1"/>
  <c r="AW314" i="38" a="1"/>
  <c r="M286" i="38" a="1"/>
  <c r="BB374" i="38" a="1"/>
  <c r="BA429" i="38" a="1"/>
  <c r="U446" i="38" a="1"/>
  <c r="AD446" i="38" a="1"/>
  <c r="AO291" i="38" a="1"/>
  <c r="O436" i="38" a="1"/>
  <c r="AP371" i="38" a="1"/>
  <c r="AL357" i="38" a="1"/>
  <c r="M418" i="38" a="1"/>
  <c r="S283" i="38" a="1"/>
  <c r="E412" i="38" a="1"/>
  <c r="AJ454" i="38" a="1"/>
  <c r="AX336" i="38" a="1"/>
  <c r="Y409" i="38" a="1"/>
  <c r="L187" i="38" a="1"/>
  <c r="T261" i="38" a="1"/>
  <c r="Z406" i="38" a="1"/>
  <c r="G457" i="38" a="1"/>
  <c r="Q453" i="38" a="1"/>
  <c r="AA443" i="38" a="1"/>
  <c r="P310" i="38" a="1"/>
  <c r="Z417" i="38" a="1"/>
  <c r="AS412" i="38" a="1"/>
  <c r="S419" i="38" a="1"/>
  <c r="S318" i="38" a="1"/>
  <c r="AA453" i="38" a="1"/>
  <c r="AE456" i="38" a="1"/>
  <c r="AT352" i="38" a="1"/>
  <c r="AE382" i="38" a="1"/>
  <c r="W343" i="38" a="1"/>
  <c r="P393" i="38" a="1"/>
  <c r="AO388" i="38" a="1"/>
  <c r="AM436" i="38" a="1"/>
  <c r="D310" i="38" a="1"/>
  <c r="S253" i="38" a="1"/>
  <c r="W466" i="38" a="1"/>
  <c r="AR443" i="38" a="1"/>
  <c r="T355" i="38" a="1"/>
  <c r="H311" i="38" a="1"/>
  <c r="AW456" i="38" a="1"/>
  <c r="U344" i="38" a="1"/>
  <c r="AL390" i="38" a="1"/>
  <c r="BA349" i="38" a="1"/>
  <c r="W449" i="38" a="1"/>
  <c r="AJ349" i="38" a="1"/>
  <c r="Q311" i="38" a="1"/>
  <c r="AU304" i="38" a="1"/>
  <c r="K463" i="38" a="1"/>
  <c r="AV461" i="38" a="1"/>
  <c r="AR283" i="38" a="1"/>
  <c r="AQ451" i="38" a="1"/>
  <c r="D423" i="38" a="1"/>
  <c r="X445" i="38" a="1"/>
  <c r="L469" i="38" a="1"/>
  <c r="AK472" i="38" a="1"/>
  <c r="L366" i="38" a="1"/>
  <c r="AV370" i="38" a="1"/>
  <c r="AL312" i="38" a="1"/>
  <c r="AG450" i="38" a="1"/>
  <c r="K435" i="38" a="1"/>
  <c r="AZ272" i="38" a="1"/>
  <c r="T323" i="38" a="1"/>
  <c r="AZ432" i="38" a="1"/>
  <c r="O415" i="38" a="1"/>
  <c r="G296" i="38" a="1"/>
  <c r="G350" i="38" a="1"/>
  <c r="AR407" i="38" a="1"/>
  <c r="AE463" i="38" a="1"/>
  <c r="AZ399" i="38" a="1"/>
  <c r="O361" i="38" a="1"/>
  <c r="U326" i="38" a="1"/>
  <c r="AN344" i="38" a="1"/>
  <c r="AK348" i="38" a="1"/>
  <c r="AC451" i="38" a="1"/>
  <c r="S429" i="38" a="1"/>
  <c r="AA338" i="38" a="1"/>
  <c r="AA450" i="38" a="1"/>
  <c r="G396" i="38" a="1"/>
  <c r="AJ435" i="38" a="1"/>
  <c r="S425" i="38" a="1"/>
  <c r="AZ334" i="38" a="1"/>
  <c r="AC366" i="38" a="1"/>
  <c r="V464" i="38" a="1"/>
  <c r="L358" i="38" a="1"/>
  <c r="AP308" i="38" a="1"/>
  <c r="U469" i="38" a="1"/>
  <c r="E380" i="38" a="1"/>
  <c r="P344" i="38" a="1"/>
  <c r="S124" i="38" a="1"/>
  <c r="AD439" i="38" a="1"/>
  <c r="X457" i="38" a="1"/>
  <c r="U321" i="38" a="1"/>
  <c r="X418" i="38" a="1"/>
  <c r="U417" i="38" a="1"/>
  <c r="G449" i="38" a="1"/>
  <c r="E467" i="38" a="1"/>
  <c r="O346" i="38" a="1"/>
  <c r="S442" i="38" a="1"/>
  <c r="AE380" i="38" a="1"/>
  <c r="AS348" i="38" a="1"/>
  <c r="AX267" i="38" a="1"/>
  <c r="X454" i="38" a="1"/>
  <c r="T318" i="38" a="1"/>
  <c r="AZ383" i="38" a="1"/>
  <c r="J354" i="38" a="1"/>
  <c r="AA347" i="38" a="1"/>
  <c r="O363" i="38" a="1"/>
  <c r="S404" i="38" a="1"/>
  <c r="AK449" i="38" a="1"/>
  <c r="M442" i="38" a="1"/>
  <c r="N390" i="38" a="1"/>
  <c r="S212" i="38" a="1"/>
  <c r="N154" i="38" a="1"/>
  <c r="AX358" i="38" a="1"/>
  <c r="Z411" i="38" a="1"/>
  <c r="AT439" i="38" a="1"/>
  <c r="N350" i="38" a="1"/>
  <c r="S371" i="38" a="1"/>
  <c r="BB333" i="38" a="1"/>
  <c r="AJ462" i="38" a="1"/>
  <c r="AC278" i="38" a="1"/>
  <c r="Y324" i="38" a="1"/>
  <c r="AM422" i="38" a="1"/>
  <c r="Y408" i="38" a="1"/>
  <c r="AU282" i="38" a="1"/>
  <c r="AG374" i="38" a="1"/>
  <c r="Z424" i="38" a="1"/>
  <c r="AN255" i="38" a="1"/>
  <c r="S346" i="38" a="1"/>
  <c r="T327" i="38" a="1"/>
  <c r="Z283" i="38" a="1"/>
  <c r="S458" i="38" a="1"/>
  <c r="AN439" i="38" a="1"/>
  <c r="AH291" i="38" a="1"/>
  <c r="AI329" i="38" a="1"/>
  <c r="AT384" i="38" a="1"/>
  <c r="AO331" i="38" a="1"/>
  <c r="AV389" i="38" a="1"/>
  <c r="AQ425" i="38" a="1"/>
  <c r="F436" i="38" a="1"/>
  <c r="W421" i="38" a="1"/>
  <c r="M389" i="38" a="1"/>
  <c r="E309" i="38" a="1"/>
  <c r="AB403" i="38" a="1"/>
  <c r="AZ286" i="38" a="1"/>
  <c r="D271" i="38" a="1"/>
  <c r="AQ459" i="38" a="1"/>
  <c r="AA417" i="38" a="1"/>
  <c r="AH380" i="38" a="1"/>
  <c r="U419" i="38" a="1"/>
  <c r="L351" i="38" a="1"/>
  <c r="M462" i="38" a="1"/>
  <c r="Y439" i="38" a="1"/>
  <c r="S105" i="38" a="1"/>
  <c r="BA287" i="38" a="1"/>
  <c r="AL466" i="38" a="1"/>
  <c r="AU460" i="38" a="1"/>
  <c r="BA459" i="38" a="1"/>
  <c r="AD448" i="38" a="1"/>
  <c r="I169" i="38" a="1"/>
  <c r="AW453" i="38" a="1"/>
  <c r="Y412" i="38" a="1"/>
  <c r="AL385" i="38" a="1"/>
  <c r="H179" i="38" a="1"/>
  <c r="V377" i="38" a="1"/>
  <c r="K347" i="38" a="1"/>
  <c r="L349" i="38" a="1"/>
  <c r="AT405" i="38" a="1"/>
  <c r="D460" i="38" a="1"/>
  <c r="AY446" i="38" a="1"/>
  <c r="AV217" i="38" a="1"/>
  <c r="S342" i="38" a="1"/>
  <c r="AR416" i="38" a="1"/>
  <c r="AG444" i="38" a="1"/>
  <c r="J248" i="38" a="1"/>
  <c r="U471" i="38" a="1"/>
  <c r="AE422" i="38" a="1"/>
  <c r="G192" i="38" a="1"/>
  <c r="AB443" i="38" a="1"/>
  <c r="AH321" i="38" a="1"/>
  <c r="AB345" i="38" a="1"/>
  <c r="AJ271" i="38" a="1"/>
  <c r="AY429" i="38" a="1"/>
  <c r="BA471" i="38" a="1"/>
  <c r="AM461" i="38" a="1"/>
  <c r="AN449" i="38" a="1"/>
  <c r="AF358" i="38" a="1"/>
  <c r="K329" i="38" a="1"/>
  <c r="AZ434" i="38" a="1"/>
  <c r="AD445" i="38" a="1"/>
  <c r="AO264" i="38" a="1"/>
  <c r="AX345" i="38" a="1"/>
  <c r="AC456" i="38" a="1"/>
  <c r="AF435" i="38" a="1"/>
  <c r="AL414" i="38" a="1"/>
  <c r="Z183" i="38" a="1"/>
  <c r="AQ257" i="38" a="1"/>
  <c r="J428" i="38" a="1"/>
  <c r="Q399" i="38" a="1"/>
  <c r="I461" i="38" a="1"/>
  <c r="AC362" i="38" a="1"/>
  <c r="M460" i="38" a="1"/>
  <c r="AP184" i="38" a="1"/>
  <c r="AL333" i="38" a="1"/>
  <c r="AE368" i="38" a="1"/>
  <c r="AM259" i="38" a="1"/>
  <c r="M441" i="38" a="1"/>
  <c r="AY458" i="38" a="1"/>
  <c r="E456" i="38" a="1"/>
  <c r="AD429" i="38" a="1"/>
  <c r="W339" i="38" a="1"/>
  <c r="N301" i="38" a="1"/>
  <c r="AF73" i="38" a="1"/>
  <c r="G404" i="38" a="1"/>
  <c r="AP446" i="38" a="1"/>
  <c r="N410" i="38" a="1"/>
  <c r="E356" i="38" a="1"/>
  <c r="U280" i="38" a="1"/>
  <c r="AK454" i="38" a="1"/>
  <c r="AQ315" i="38" a="1"/>
  <c r="AQ416" i="38" a="1"/>
  <c r="O314" i="38" a="1"/>
  <c r="X405" i="38" a="1"/>
  <c r="O299" i="38" a="1"/>
  <c r="AW462" i="38" a="1"/>
  <c r="AQ441" i="38" a="1"/>
  <c r="AX251" i="38" a="1"/>
  <c r="Y397" i="38" a="1"/>
  <c r="E365" i="38" a="1"/>
  <c r="AY341" i="38" a="1"/>
  <c r="X383" i="38" a="1"/>
  <c r="S354" i="38" a="1"/>
  <c r="AB459" i="38" a="1"/>
  <c r="S291" i="38" a="1"/>
  <c r="AS445" i="38" a="1"/>
  <c r="AH358" i="38" a="1"/>
  <c r="AU451" i="38" a="1"/>
  <c r="I428" i="38" a="1"/>
  <c r="AK241" i="38" a="1"/>
  <c r="AB444" i="38" a="1"/>
  <c r="S313" i="38" a="1"/>
  <c r="S107" i="38" a="1"/>
  <c r="K465" i="38" a="1"/>
  <c r="AB146" i="38" a="1"/>
  <c r="V387" i="38" a="1"/>
  <c r="AR424" i="38" a="1"/>
  <c r="AH310" i="38" a="1"/>
  <c r="AB273" i="38" a="1"/>
  <c r="AO423" i="38" a="1"/>
  <c r="AE432" i="38" a="1"/>
  <c r="H291" i="38" a="1"/>
  <c r="K261" i="38" a="1"/>
  <c r="AP323" i="38" a="1"/>
  <c r="AB468" i="38" a="1"/>
  <c r="K307" i="38" a="1"/>
  <c r="AU324" i="38" a="1"/>
  <c r="K285" i="38" a="1"/>
  <c r="AC288" i="38" a="1"/>
  <c r="AK413" i="38" a="1"/>
  <c r="S469" i="38" a="1"/>
  <c r="M388" i="38" a="1"/>
  <c r="AX438" i="38" a="1"/>
  <c r="AW378" i="38" a="1"/>
  <c r="U412" i="38" a="1"/>
  <c r="N424" i="38" a="1"/>
  <c r="AB380" i="38" a="1"/>
  <c r="AZ472" i="38" a="1"/>
  <c r="L460" i="38" a="1"/>
  <c r="Y389" i="38" a="1"/>
  <c r="AP266" i="38" a="1"/>
  <c r="AG407" i="38" a="1"/>
  <c r="Y441" i="38" a="1"/>
  <c r="AN461" i="38" a="1"/>
  <c r="F445" i="38" a="1"/>
  <c r="AJ395" i="38" a="1"/>
  <c r="W456" i="38" a="1"/>
  <c r="AS469" i="38" a="1"/>
  <c r="Y388" i="38" a="1"/>
  <c r="AI305" i="38" a="1"/>
  <c r="AU367" i="38" a="1"/>
  <c r="H453" i="38" a="1"/>
  <c r="T464" i="38" a="1"/>
  <c r="M333" i="38" a="1"/>
  <c r="AO254" i="38" a="1"/>
  <c r="P389" i="38" a="1"/>
  <c r="G467" i="38" a="1"/>
  <c r="AK412" i="38" a="1"/>
  <c r="AG349" i="38" a="1"/>
  <c r="BB436" i="38" a="1"/>
  <c r="E367" i="38" a="1"/>
  <c r="AL319" i="38" a="1"/>
  <c r="V448" i="38" a="1"/>
  <c r="D284" i="38" a="1"/>
  <c r="AN362" i="38" a="1"/>
  <c r="X469" i="38" a="1"/>
  <c r="AC406" i="38" a="1"/>
  <c r="M357" i="38" a="1"/>
  <c r="AA425" i="38" a="1"/>
  <c r="AA420" i="38" a="1"/>
  <c r="Z300" i="38" a="1"/>
  <c r="AF314" i="38" a="1"/>
  <c r="AP441" i="38" a="1"/>
  <c r="AR356" i="38" a="1"/>
  <c r="BB466" i="38" a="1"/>
  <c r="Z389" i="38" a="1"/>
  <c r="W259" i="38" a="1"/>
  <c r="AW463" i="38" a="1"/>
  <c r="V454" i="38" a="1"/>
  <c r="Y357" i="38" a="1"/>
  <c r="X432" i="38" a="1"/>
  <c r="AH340" i="38" a="1"/>
  <c r="F406" i="38" a="1"/>
  <c r="L459" i="38" a="1"/>
  <c r="K433" i="38" a="1"/>
  <c r="AF469" i="38" a="1"/>
  <c r="AN451" i="38" a="1"/>
  <c r="AJ442" i="38" a="1"/>
  <c r="AL437" i="38" a="1"/>
  <c r="L332" i="38" a="1"/>
  <c r="H472" i="38" a="1"/>
  <c r="AS439" i="38" a="1"/>
  <c r="AU419" i="38" a="1"/>
  <c r="V365" i="38" a="1"/>
  <c r="AO294" i="38" a="1"/>
  <c r="AR354" i="38" a="1"/>
  <c r="AS432" i="38" a="1"/>
  <c r="H347" i="38" a="1"/>
  <c r="AV465" i="38" a="1"/>
  <c r="X362" i="38" a="1"/>
  <c r="K353" i="38" a="1"/>
  <c r="Y472" i="38" a="1"/>
  <c r="S457" i="38" a="1"/>
  <c r="E460" i="38" a="1"/>
  <c r="AV446" i="38" a="1"/>
  <c r="K299" i="38" a="1"/>
  <c r="AQ357" i="38" a="1"/>
  <c r="AZ414" i="38" a="1"/>
  <c r="U410" i="38" a="1"/>
  <c r="AN472" i="38" a="1"/>
  <c r="BB453" i="38" a="1"/>
  <c r="Z356" i="38" a="1"/>
  <c r="AD454" i="38" a="1"/>
  <c r="Q298" i="38" a="1"/>
  <c r="U421" i="38" a="1"/>
  <c r="S414" i="38" a="1"/>
  <c r="V372" i="38" a="1"/>
  <c r="AF472" i="38" a="1"/>
  <c r="AT357" i="38" a="1"/>
  <c r="AP438" i="38" a="1"/>
  <c r="G462" i="38" a="1"/>
  <c r="BB388" i="38" a="1"/>
  <c r="AG371" i="38" a="1"/>
  <c r="T396" i="38" a="1"/>
  <c r="S327" i="38" a="1"/>
  <c r="AL448" i="38" a="1"/>
  <c r="U298" i="38" a="1"/>
  <c r="J393" i="38" a="1"/>
  <c r="J393" i="38" l="1"/>
  <c r="U298" i="38"/>
  <c r="AL448" i="38"/>
  <c r="S327" i="38"/>
  <c r="T396" i="38"/>
  <c r="AG371" i="38"/>
  <c r="BB388" i="38"/>
  <c r="G462" i="38"/>
  <c r="AP438" i="38"/>
  <c r="AT357" i="38"/>
  <c r="AF472" i="38"/>
  <c r="V372" i="38"/>
  <c r="S414" i="38"/>
  <c r="U421" i="38"/>
  <c r="Q298" i="38"/>
  <c r="AD454" i="38"/>
  <c r="Z356" i="38"/>
  <c r="BB453" i="38"/>
  <c r="AN472" i="38"/>
  <c r="U410" i="38"/>
  <c r="AZ414" i="38"/>
  <c r="AQ357" i="38"/>
  <c r="K299" i="38"/>
  <c r="AV446" i="38"/>
  <c r="E460" i="38"/>
  <c r="S457" i="38"/>
  <c r="Y472" i="38"/>
  <c r="K353" i="38"/>
  <c r="X362" i="38"/>
  <c r="AV465" i="38"/>
  <c r="H347" i="38"/>
  <c r="AS432" i="38"/>
  <c r="AR354" i="38"/>
  <c r="AO294" i="38"/>
  <c r="V365" i="38"/>
  <c r="AU419" i="38"/>
  <c r="AS439" i="38"/>
  <c r="H472" i="38"/>
  <c r="L332" i="38"/>
  <c r="AL437" i="38"/>
  <c r="AJ442" i="38"/>
  <c r="AN451" i="38"/>
  <c r="AF469" i="38"/>
  <c r="K433" i="38"/>
  <c r="L459" i="38"/>
  <c r="F406" i="38"/>
  <c r="AH340" i="38"/>
  <c r="X432" i="38"/>
  <c r="Y357" i="38"/>
  <c r="V454" i="38"/>
  <c r="AW463" i="38"/>
  <c r="W259" i="38"/>
  <c r="Z389" i="38"/>
  <c r="BB466" i="38"/>
  <c r="AR356" i="38"/>
  <c r="AP441" i="38"/>
  <c r="AF314" i="38"/>
  <c r="Z300" i="38"/>
  <c r="AA420" i="38"/>
  <c r="AA425" i="38"/>
  <c r="M357" i="38"/>
  <c r="AC406" i="38"/>
  <c r="X469" i="38"/>
  <c r="AN362" i="38"/>
  <c r="D284" i="38"/>
  <c r="V448" i="38"/>
  <c r="AL319" i="38"/>
  <c r="E367" i="38"/>
  <c r="BB436" i="38"/>
  <c r="AG349" i="38"/>
  <c r="AK412" i="38"/>
  <c r="G467" i="38"/>
  <c r="P389" i="38"/>
  <c r="AO254" i="38"/>
  <c r="M333" i="38"/>
  <c r="T464" i="38"/>
  <c r="H453" i="38"/>
  <c r="AU367" i="38"/>
  <c r="AI305" i="38"/>
  <c r="Y388" i="38"/>
  <c r="AS469" i="38"/>
  <c r="W456" i="38"/>
  <c r="AJ395" i="38"/>
  <c r="F445" i="38"/>
  <c r="AN461" i="38"/>
  <c r="Y441" i="38"/>
  <c r="AG407" i="38"/>
  <c r="AP266" i="38"/>
  <c r="Y389" i="38"/>
  <c r="L460" i="38"/>
  <c r="AZ472" i="38"/>
  <c r="AB380" i="38"/>
  <c r="N424" i="38"/>
  <c r="U412" i="38"/>
  <c r="AW378" i="38"/>
  <c r="AX438" i="38"/>
  <c r="M388" i="38"/>
  <c r="S469" i="38"/>
  <c r="AK413" i="38"/>
  <c r="AC288" i="38"/>
  <c r="K285" i="38"/>
  <c r="AU324" i="38"/>
  <c r="K307" i="38"/>
  <c r="AB468" i="38"/>
  <c r="AP323" i="38"/>
  <c r="K261" i="38"/>
  <c r="H291" i="38"/>
  <c r="AE432" i="38"/>
  <c r="AO423" i="38"/>
  <c r="AB273" i="38"/>
  <c r="AH310" i="38"/>
  <c r="AR424" i="38"/>
  <c r="V387" i="38"/>
  <c r="AB146" i="38"/>
  <c r="K465" i="38"/>
  <c r="S107" i="38"/>
  <c r="S313" i="38"/>
  <c r="AB444" i="38"/>
  <c r="AK241" i="38"/>
  <c r="I428" i="38"/>
  <c r="AU451" i="38"/>
  <c r="AH358" i="38"/>
  <c r="AS445" i="38"/>
  <c r="S291" i="38"/>
  <c r="AB459" i="38"/>
  <c r="S354" i="38"/>
  <c r="X383" i="38"/>
  <c r="AY341" i="38"/>
  <c r="E365" i="38"/>
  <c r="Y397" i="38"/>
  <c r="AX251" i="38"/>
  <c r="AQ441" i="38"/>
  <c r="AW462" i="38"/>
  <c r="O299" i="38"/>
  <c r="X405" i="38"/>
  <c r="O314" i="38"/>
  <c r="AQ416" i="38"/>
  <c r="AQ315" i="38"/>
  <c r="AK454" i="38"/>
  <c r="U280" i="38"/>
  <c r="E356" i="38"/>
  <c r="N410" i="38"/>
  <c r="AP446" i="38"/>
  <c r="G404" i="38"/>
  <c r="AF73" i="38"/>
  <c r="N301" i="38"/>
  <c r="W339" i="38"/>
  <c r="AD429" i="38"/>
  <c r="E456" i="38"/>
  <c r="AY458" i="38"/>
  <c r="M441" i="38"/>
  <c r="AM259" i="38"/>
  <c r="AE368" i="38"/>
  <c r="AL333" i="38"/>
  <c r="AP184" i="38"/>
  <c r="M460" i="38"/>
  <c r="AC362" i="38"/>
  <c r="I461" i="38"/>
  <c r="Q399" i="38"/>
  <c r="J428" i="38"/>
  <c r="AQ257" i="38"/>
  <c r="Z183" i="38"/>
  <c r="AL414" i="38"/>
  <c r="AF435" i="38"/>
  <c r="AC456" i="38"/>
  <c r="AX345" i="38"/>
  <c r="AO264" i="38"/>
  <c r="AD445" i="38"/>
  <c r="AZ434" i="38"/>
  <c r="K329" i="38"/>
  <c r="AF358" i="38"/>
  <c r="AN449" i="38"/>
  <c r="AM461" i="38"/>
  <c r="BA471" i="38"/>
  <c r="AY429" i="38"/>
  <c r="AJ271" i="38"/>
  <c r="AB345" i="38"/>
  <c r="AH321" i="38"/>
  <c r="AB443" i="38"/>
  <c r="G192" i="38"/>
  <c r="AE422" i="38"/>
  <c r="U471" i="38"/>
  <c r="J248" i="38"/>
  <c r="AG444" i="38"/>
  <c r="AR416" i="38"/>
  <c r="S342" i="38"/>
  <c r="AV217" i="38"/>
  <c r="AY446" i="38"/>
  <c r="D460" i="38"/>
  <c r="AT405" i="38"/>
  <c r="L349" i="38"/>
  <c r="K347" i="38"/>
  <c r="V377" i="38"/>
  <c r="H179" i="38"/>
  <c r="AL385" i="38"/>
  <c r="Y412" i="38"/>
  <c r="AW453" i="38"/>
  <c r="I169" i="38"/>
  <c r="AD448" i="38"/>
  <c r="BA459" i="38"/>
  <c r="AU460" i="38"/>
  <c r="AL466" i="38"/>
  <c r="BA287" i="38"/>
  <c r="S105" i="38"/>
  <c r="Y439" i="38"/>
  <c r="M462" i="38"/>
  <c r="L351" i="38"/>
  <c r="U419" i="38"/>
  <c r="AH380" i="38"/>
  <c r="AA417" i="38"/>
  <c r="AQ459" i="38"/>
  <c r="D271" i="38"/>
  <c r="AZ286" i="38"/>
  <c r="AB403" i="38"/>
  <c r="E309" i="38"/>
  <c r="M389" i="38"/>
  <c r="W421" i="38"/>
  <c r="F436" i="38"/>
  <c r="AQ425" i="38"/>
  <c r="AV389" i="38"/>
  <c r="AO331" i="38"/>
  <c r="AT384" i="38"/>
  <c r="AI329" i="38"/>
  <c r="AH291" i="38"/>
  <c r="AN439" i="38"/>
  <c r="S458" i="38"/>
  <c r="Z283" i="38"/>
  <c r="T327" i="38"/>
  <c r="S346" i="38"/>
  <c r="AN255" i="38"/>
  <c r="Z424" i="38"/>
  <c r="AG374" i="38"/>
  <c r="AU282" i="38"/>
  <c r="Y408" i="38"/>
  <c r="AM422" i="38"/>
  <c r="Y324" i="38"/>
  <c r="AC278" i="38"/>
  <c r="AJ462" i="38"/>
  <c r="BB333" i="38"/>
  <c r="S371" i="38"/>
  <c r="N350" i="38"/>
  <c r="AT439" i="38"/>
  <c r="Z411" i="38"/>
  <c r="AX358" i="38"/>
  <c r="N154" i="38"/>
  <c r="S212" i="38"/>
  <c r="N390" i="38"/>
  <c r="M442" i="38"/>
  <c r="AK449" i="38"/>
  <c r="S404" i="38"/>
  <c r="O363" i="38"/>
  <c r="AA347" i="38"/>
  <c r="J354" i="38"/>
  <c r="AZ383" i="38"/>
  <c r="T318" i="38"/>
  <c r="X454" i="38"/>
  <c r="AX267" i="38"/>
  <c r="AS348" i="38"/>
  <c r="AE380" i="38"/>
  <c r="S442" i="38"/>
  <c r="O346" i="38"/>
  <c r="E467" i="38"/>
  <c r="G449" i="38"/>
  <c r="U417" i="38"/>
  <c r="X418" i="38"/>
  <c r="U321" i="38"/>
  <c r="X457" i="38"/>
  <c r="AD439" i="38"/>
  <c r="S124" i="38"/>
  <c r="P344" i="38"/>
  <c r="E380" i="38"/>
  <c r="U469" i="38"/>
  <c r="AP308" i="38"/>
  <c r="L358" i="38"/>
  <c r="V464" i="38"/>
  <c r="AC366" i="38"/>
  <c r="AZ334" i="38"/>
  <c r="S425" i="38"/>
  <c r="AJ435" i="38"/>
  <c r="G396" i="38"/>
  <c r="AA450" i="38"/>
  <c r="AA338" i="38"/>
  <c r="S429" i="38"/>
  <c r="AC451" i="38"/>
  <c r="AK348" i="38"/>
  <c r="AN344" i="38"/>
  <c r="U326" i="38"/>
  <c r="O361" i="38"/>
  <c r="AZ399" i="38"/>
  <c r="AE463" i="38"/>
  <c r="AR407" i="38"/>
  <c r="G350" i="38"/>
  <c r="G296" i="38"/>
  <c r="O415" i="38"/>
  <c r="AZ432" i="38"/>
  <c r="T323" i="38"/>
  <c r="AZ272" i="38"/>
  <c r="K435" i="38"/>
  <c r="AG450" i="38"/>
  <c r="AL312" i="38"/>
  <c r="AV370" i="38"/>
  <c r="L366" i="38"/>
  <c r="AK472" i="38"/>
  <c r="L469" i="38"/>
  <c r="X445" i="38"/>
  <c r="D423" i="38"/>
  <c r="AQ451" i="38"/>
  <c r="AR283" i="38"/>
  <c r="AV461" i="38"/>
  <c r="K463" i="38"/>
  <c r="AU304" i="38"/>
  <c r="Q311" i="38"/>
  <c r="AJ349" i="38"/>
  <c r="W449" i="38"/>
  <c r="BA349" i="38"/>
  <c r="AL390" i="38"/>
  <c r="U344" i="38"/>
  <c r="AW456" i="38"/>
  <c r="H311" i="38"/>
  <c r="T355" i="38"/>
  <c r="AR443" i="38"/>
  <c r="W466" i="38"/>
  <c r="S253" i="38"/>
  <c r="D310" i="38"/>
  <c r="AM436" i="38"/>
  <c r="AO388" i="38"/>
  <c r="P393" i="38"/>
  <c r="W343" i="38"/>
  <c r="AE382" i="38"/>
  <c r="AT352" i="38"/>
  <c r="AE456" i="38"/>
  <c r="AA453" i="38"/>
  <c r="S318" i="38"/>
  <c r="S419" i="38"/>
  <c r="AS412" i="38"/>
  <c r="Z417" i="38"/>
  <c r="P310" i="38"/>
  <c r="AA443" i="38"/>
  <c r="Q453" i="38"/>
  <c r="G457" i="38"/>
  <c r="Z406" i="38"/>
  <c r="T261" i="38"/>
  <c r="L187" i="38"/>
  <c r="Y409" i="38"/>
  <c r="AX336" i="38"/>
  <c r="AJ454" i="38"/>
  <c r="E412" i="38"/>
  <c r="S283" i="38"/>
  <c r="M418" i="38"/>
  <c r="AL357" i="38"/>
  <c r="AP371" i="38"/>
  <c r="O436" i="38"/>
  <c r="AO291" i="38"/>
  <c r="AD446" i="38"/>
  <c r="U446" i="38"/>
  <c r="BA429" i="38"/>
  <c r="BB374" i="38"/>
  <c r="M286" i="38"/>
  <c r="AW314" i="38"/>
  <c r="AC293" i="38"/>
  <c r="AP383" i="38"/>
  <c r="AP295" i="38"/>
  <c r="U467" i="38"/>
  <c r="Q446" i="38"/>
  <c r="AD411" i="38"/>
  <c r="Y414" i="38"/>
  <c r="AV408" i="38"/>
  <c r="AG307" i="38"/>
  <c r="K362" i="38"/>
  <c r="H249" i="38"/>
  <c r="AC358" i="38"/>
  <c r="AX331" i="38"/>
  <c r="AD334" i="38"/>
  <c r="AA365" i="38"/>
  <c r="AV448" i="38"/>
  <c r="J413" i="38"/>
  <c r="AZ336" i="38"/>
  <c r="N444" i="38"/>
  <c r="AV295" i="38"/>
  <c r="AL347" i="38"/>
  <c r="AM451" i="38"/>
  <c r="AI451" i="38"/>
  <c r="P467" i="38"/>
  <c r="AB371" i="38"/>
  <c r="AW431" i="38"/>
  <c r="J279" i="38"/>
  <c r="L408" i="38"/>
  <c r="W310" i="38"/>
  <c r="AC382" i="38"/>
  <c r="S229" i="38"/>
  <c r="AK398" i="38"/>
  <c r="AY382" i="38"/>
  <c r="AO435" i="38"/>
  <c r="Y423" i="38"/>
  <c r="AG345" i="38"/>
  <c r="AS334" i="38"/>
  <c r="AF334" i="38"/>
  <c r="O186" i="38"/>
  <c r="AJ323" i="38"/>
  <c r="L406" i="38"/>
  <c r="M436" i="38"/>
  <c r="U349" i="38"/>
  <c r="Q387" i="38"/>
  <c r="N333" i="38"/>
  <c r="AF247" i="38"/>
  <c r="Z370" i="38"/>
  <c r="AC297" i="38"/>
  <c r="AG468" i="38"/>
  <c r="AX447" i="38"/>
  <c r="AN446" i="38"/>
  <c r="W374" i="38"/>
  <c r="AA378" i="38"/>
  <c r="V471" i="38"/>
  <c r="D416" i="38"/>
  <c r="AA448" i="38"/>
  <c r="S133" i="38"/>
  <c r="AH288" i="38"/>
  <c r="S394" i="38"/>
  <c r="S309" i="38"/>
  <c r="Y222" i="38"/>
  <c r="I300" i="38"/>
  <c r="S121" i="38"/>
  <c r="O437" i="38"/>
  <c r="AQ382" i="38"/>
  <c r="AV355" i="38"/>
  <c r="F389" i="38"/>
  <c r="AT327" i="38"/>
  <c r="AV439" i="38"/>
  <c r="AD369" i="38"/>
  <c r="AH252" i="38"/>
  <c r="AN417" i="38"/>
  <c r="AW255" i="38"/>
  <c r="S319" i="38"/>
  <c r="D433" i="38"/>
  <c r="AF331" i="38"/>
  <c r="S403" i="38"/>
  <c r="AJ284" i="38"/>
  <c r="G386" i="38"/>
  <c r="N357" i="38"/>
  <c r="AR372" i="38"/>
  <c r="AF449" i="38"/>
  <c r="F388" i="38"/>
  <c r="AC370" i="38"/>
  <c r="D298" i="38"/>
  <c r="AD470" i="38"/>
  <c r="H353" i="38"/>
  <c r="X464" i="38"/>
  <c r="O263" i="38"/>
  <c r="AT265" i="38"/>
  <c r="N235" i="38"/>
  <c r="N413" i="38"/>
  <c r="S194" i="38"/>
  <c r="O322" i="38"/>
  <c r="Z466" i="38"/>
  <c r="J436" i="38"/>
  <c r="AJ356" i="38"/>
  <c r="AK271" i="38"/>
  <c r="AR225" i="38"/>
  <c r="O386" i="38"/>
  <c r="AY470" i="38"/>
  <c r="Q397" i="38"/>
  <c r="AU447" i="38"/>
  <c r="AX453" i="38"/>
  <c r="Z435" i="38"/>
  <c r="S177" i="38"/>
  <c r="U337" i="38"/>
  <c r="S234" i="38"/>
  <c r="Z307" i="38"/>
  <c r="U360" i="38"/>
  <c r="AT442" i="38"/>
  <c r="AQ428" i="38"/>
  <c r="S465" i="38"/>
  <c r="K437" i="38"/>
  <c r="AJ429" i="38"/>
  <c r="X424" i="38"/>
  <c r="T434" i="38"/>
  <c r="AJ377" i="38"/>
  <c r="AT406" i="38"/>
  <c r="G294" i="38"/>
  <c r="S208" i="38"/>
  <c r="V467" i="38"/>
  <c r="AF327" i="38"/>
  <c r="W429" i="38"/>
  <c r="AJ399" i="38"/>
  <c r="F339" i="38"/>
  <c r="AJ428" i="38"/>
  <c r="AV430" i="38"/>
  <c r="AJ338" i="38"/>
  <c r="AZ361" i="38"/>
  <c r="N278" i="38"/>
  <c r="AM411" i="38"/>
  <c r="U398" i="38"/>
  <c r="AT390" i="38"/>
  <c r="AI254" i="38"/>
  <c r="AV297" i="38"/>
  <c r="AX183" i="38"/>
  <c r="AN283" i="38"/>
  <c r="Q109" i="38"/>
  <c r="U336" i="38"/>
  <c r="S284" i="38"/>
  <c r="T457" i="38"/>
  <c r="AP364" i="38"/>
  <c r="AQ325" i="38"/>
  <c r="AZ469" i="38"/>
  <c r="T421" i="38"/>
  <c r="AT431" i="38"/>
  <c r="G228" i="38"/>
  <c r="AJ392" i="38"/>
  <c r="AU254" i="38"/>
  <c r="Z451" i="38"/>
  <c r="S264" i="38"/>
  <c r="AF350" i="38"/>
  <c r="AE462" i="38"/>
  <c r="AZ355" i="38"/>
  <c r="E425" i="38"/>
  <c r="AC457" i="38"/>
  <c r="V458" i="38"/>
  <c r="L298" i="38"/>
  <c r="H428" i="38"/>
  <c r="W443" i="38"/>
  <c r="AJ312" i="38"/>
  <c r="D425" i="38"/>
  <c r="Y442" i="38"/>
  <c r="BA336" i="38"/>
  <c r="AU423" i="38"/>
  <c r="F433" i="38"/>
  <c r="G302" i="38"/>
  <c r="AS410" i="38"/>
  <c r="V455" i="38"/>
  <c r="AX440" i="38"/>
  <c r="BA335" i="38"/>
  <c r="I313" i="38"/>
  <c r="AB449" i="38"/>
  <c r="BB448" i="38"/>
  <c r="I431" i="38"/>
  <c r="K451" i="38"/>
  <c r="BA345" i="38"/>
  <c r="S339" i="38"/>
  <c r="AA411" i="38"/>
  <c r="AR301" i="38"/>
  <c r="AM391" i="38"/>
  <c r="AW278" i="38"/>
  <c r="U365" i="38"/>
  <c r="AY389" i="38"/>
  <c r="AO305" i="38"/>
  <c r="AX264" i="38"/>
  <c r="AY393" i="38"/>
  <c r="BA417" i="38"/>
  <c r="AE414" i="38"/>
  <c r="Z346" i="38"/>
  <c r="AR346" i="38"/>
  <c r="AW388" i="38"/>
  <c r="AR445" i="38"/>
  <c r="AP252" i="38"/>
  <c r="X435" i="38"/>
  <c r="AK438" i="38"/>
  <c r="AY387" i="38"/>
  <c r="AC274" i="38"/>
  <c r="AG469" i="38"/>
  <c r="AE393" i="38"/>
  <c r="L442" i="38"/>
  <c r="AH471" i="38"/>
  <c r="AX412" i="38"/>
  <c r="AZ463" i="38"/>
  <c r="D434" i="38"/>
  <c r="AG327" i="38"/>
  <c r="AN401" i="38"/>
  <c r="AZ461" i="38"/>
  <c r="AY308" i="38"/>
  <c r="V294" i="38"/>
  <c r="O330" i="38"/>
  <c r="X215" i="38"/>
  <c r="AY296" i="38"/>
  <c r="T321" i="38"/>
  <c r="AB462" i="38"/>
  <c r="F287" i="38"/>
  <c r="AC395" i="38"/>
  <c r="AE418" i="38"/>
  <c r="AH278" i="38"/>
  <c r="AS436" i="38"/>
  <c r="E252" i="38"/>
  <c r="M430" i="38"/>
  <c r="BB369" i="38"/>
  <c r="AN414" i="38"/>
  <c r="O319" i="38"/>
  <c r="M343" i="38"/>
  <c r="AS351" i="38"/>
  <c r="K366" i="38"/>
  <c r="E315" i="38"/>
  <c r="AQ407" i="38"/>
  <c r="Z277" i="38"/>
  <c r="AT389" i="38"/>
  <c r="AF414" i="38"/>
  <c r="S249" i="38"/>
  <c r="AR471" i="38"/>
  <c r="G459" i="38"/>
  <c r="D252" i="38"/>
  <c r="E307" i="38"/>
  <c r="AJ421" i="38"/>
  <c r="S294" i="38"/>
  <c r="BB219" i="38"/>
  <c r="H315" i="38"/>
  <c r="AX407" i="38"/>
  <c r="S412" i="38"/>
  <c r="AO453" i="38"/>
  <c r="AK293" i="38"/>
  <c r="AK376" i="38"/>
  <c r="AT397" i="38"/>
  <c r="AQ435" i="38"/>
  <c r="S446" i="38"/>
  <c r="U381" i="38"/>
  <c r="U268" i="38"/>
  <c r="H275" i="38"/>
  <c r="G384" i="38"/>
  <c r="O435" i="38"/>
  <c r="S393" i="38"/>
  <c r="AS330" i="38"/>
  <c r="AC354" i="38"/>
  <c r="AG437" i="38"/>
  <c r="AP320" i="38"/>
  <c r="W461" i="38"/>
  <c r="BB331" i="38"/>
  <c r="I452" i="38"/>
  <c r="H402" i="38"/>
  <c r="H424" i="38"/>
  <c r="G430" i="38"/>
  <c r="W265" i="38"/>
  <c r="O382" i="38"/>
  <c r="AF323" i="38"/>
  <c r="BB463" i="38"/>
  <c r="F357" i="38"/>
  <c r="N281" i="38"/>
  <c r="X406" i="38"/>
  <c r="AG366" i="38"/>
  <c r="AV455" i="38"/>
  <c r="AL354" i="38"/>
  <c r="U226" i="38"/>
  <c r="AF455" i="38"/>
  <c r="J340" i="38"/>
  <c r="O411" i="38"/>
  <c r="BB320" i="38"/>
  <c r="AW452" i="38"/>
  <c r="AV416" i="38"/>
  <c r="P330" i="38"/>
  <c r="G73" i="38"/>
  <c r="AA439" i="38"/>
  <c r="AE347" i="38"/>
  <c r="AH350" i="38"/>
  <c r="AA458" i="38"/>
  <c r="AA340" i="38"/>
  <c r="AU297" i="38"/>
  <c r="O348" i="38"/>
  <c r="AD315" i="38"/>
  <c r="O445" i="38"/>
  <c r="AS383" i="38"/>
  <c r="AS429" i="38"/>
  <c r="E439" i="38"/>
  <c r="AA344" i="38"/>
  <c r="I420" i="38"/>
  <c r="AR304" i="38"/>
  <c r="AJ434" i="38"/>
  <c r="AP432" i="38"/>
  <c r="E266" i="38"/>
  <c r="AQ439" i="38"/>
  <c r="AL351" i="38"/>
  <c r="AM447" i="38"/>
  <c r="AX388" i="38"/>
  <c r="AA335" i="38"/>
  <c r="Z396" i="38"/>
  <c r="AZ332" i="38"/>
  <c r="AQ279" i="38"/>
  <c r="Z440" i="38"/>
  <c r="AN364" i="38"/>
  <c r="AW176" i="38"/>
  <c r="AU406" i="38"/>
  <c r="S130" i="38"/>
  <c r="J414" i="38"/>
  <c r="AJ359" i="38"/>
  <c r="P312" i="38"/>
  <c r="AE247" i="38"/>
  <c r="M393" i="38"/>
  <c r="U334" i="38"/>
  <c r="AY457" i="38"/>
  <c r="L439" i="38"/>
  <c r="N374" i="38"/>
  <c r="AZ464" i="38"/>
  <c r="AZ375" i="38"/>
  <c r="O387" i="38"/>
  <c r="AU326" i="38"/>
  <c r="U396" i="38"/>
  <c r="AA421" i="38"/>
  <c r="AM425" i="38"/>
  <c r="S267" i="38"/>
  <c r="AZ288" i="38"/>
  <c r="AQ307" i="38"/>
  <c r="AM280" i="38"/>
  <c r="U367" i="38"/>
  <c r="AL321" i="38"/>
  <c r="AF298" i="38"/>
  <c r="S86" i="38"/>
  <c r="AP285" i="38"/>
  <c r="L385" i="38"/>
  <c r="O278" i="38"/>
  <c r="Z407" i="38"/>
  <c r="AY379" i="38"/>
  <c r="AM433" i="38"/>
  <c r="AO431" i="38"/>
  <c r="Y184" i="38"/>
  <c r="AF425" i="38"/>
  <c r="AB349" i="38"/>
  <c r="I330" i="38"/>
  <c r="AH257" i="38"/>
  <c r="M272" i="38"/>
  <c r="H186" i="38"/>
  <c r="AA436" i="38"/>
  <c r="J307" i="38"/>
  <c r="AQ442" i="38"/>
  <c r="AF441" i="38"/>
  <c r="F420" i="38"/>
  <c r="T405" i="38"/>
  <c r="AL441" i="38"/>
  <c r="AH417" i="38"/>
  <c r="AJ459" i="38"/>
  <c r="T440" i="38"/>
  <c r="J419" i="38"/>
  <c r="AA426" i="38"/>
  <c r="D266" i="38"/>
  <c r="AB350" i="38"/>
  <c r="AA403" i="38"/>
  <c r="L286" i="38"/>
  <c r="W398" i="38"/>
  <c r="Y404" i="38"/>
  <c r="K259" i="38"/>
  <c r="AV393" i="38"/>
  <c r="V375" i="38"/>
  <c r="W293" i="38"/>
  <c r="AH437" i="38"/>
  <c r="I449" i="38"/>
  <c r="AT347" i="38"/>
  <c r="AJ445" i="38"/>
  <c r="AD371" i="38"/>
  <c r="I297" i="38"/>
  <c r="AU418" i="38"/>
  <c r="F322" i="38"/>
  <c r="AE448" i="38"/>
  <c r="Z445" i="38"/>
  <c r="AP394" i="38"/>
  <c r="H350" i="38"/>
  <c r="AY431" i="38"/>
  <c r="AJ417" i="38"/>
  <c r="AE445" i="38"/>
  <c r="Q391" i="38"/>
  <c r="T426" i="38"/>
  <c r="X287" i="38"/>
  <c r="AV319" i="38"/>
  <c r="AS391" i="38"/>
  <c r="M435" i="38"/>
  <c r="BA323" i="38"/>
  <c r="AL164" i="38"/>
  <c r="E393" i="38"/>
  <c r="AB440" i="38"/>
  <c r="AS407" i="38"/>
  <c r="AE284" i="38"/>
  <c r="AO386" i="38"/>
  <c r="Z257" i="38"/>
  <c r="Q417" i="38"/>
  <c r="AC408" i="38"/>
  <c r="X353" i="38"/>
  <c r="U440" i="38"/>
  <c r="AA438" i="38"/>
  <c r="AL372" i="38"/>
  <c r="AP378" i="38"/>
  <c r="AD444" i="38"/>
  <c r="U401" i="38"/>
  <c r="AS435" i="38"/>
  <c r="AX414" i="38"/>
  <c r="F274" i="38"/>
  <c r="AZ402" i="38"/>
  <c r="BA339" i="38"/>
  <c r="AE287" i="38"/>
  <c r="S216" i="38"/>
  <c r="AR332" i="38"/>
  <c r="L445" i="38"/>
  <c r="J445" i="38"/>
  <c r="AU384" i="38"/>
  <c r="J323" i="38"/>
  <c r="AS314" i="38"/>
  <c r="AR318" i="38"/>
  <c r="L463" i="38"/>
  <c r="L458" i="38"/>
  <c r="AX442" i="38"/>
  <c r="BA380" i="38"/>
  <c r="BB211" i="38"/>
  <c r="AU426" i="38"/>
  <c r="AX452" i="38"/>
  <c r="E470" i="38"/>
  <c r="AO446" i="38"/>
  <c r="S198" i="38"/>
  <c r="F471" i="38"/>
  <c r="AG447" i="38"/>
  <c r="AS452" i="38"/>
  <c r="V394" i="38"/>
  <c r="D456" i="38"/>
  <c r="AZ343" i="38"/>
  <c r="Q460" i="38"/>
  <c r="S467" i="38"/>
  <c r="AP419" i="38"/>
  <c r="D403" i="38"/>
  <c r="AK304" i="38"/>
  <c r="AZ274" i="38"/>
  <c r="AE459" i="38"/>
  <c r="BB424" i="38"/>
  <c r="Q396" i="38"/>
  <c r="AJ344" i="38"/>
  <c r="W468" i="38"/>
  <c r="BA450" i="38"/>
  <c r="L370" i="38"/>
  <c r="J289" i="38"/>
  <c r="AV331" i="38"/>
  <c r="K202" i="38"/>
  <c r="AA470" i="38"/>
  <c r="AO467" i="38"/>
  <c r="AR353" i="38"/>
  <c r="D383" i="38"/>
  <c r="Q424" i="38"/>
  <c r="Z467" i="38"/>
  <c r="AP366" i="38"/>
  <c r="P454" i="38"/>
  <c r="AL348" i="38"/>
  <c r="AB431" i="38"/>
  <c r="AR355" i="38"/>
  <c r="T430" i="38"/>
  <c r="G465" i="38"/>
  <c r="AJ456" i="38"/>
  <c r="Z297" i="38"/>
  <c r="AZ339" i="38"/>
  <c r="V425" i="38"/>
  <c r="AJ413" i="38"/>
  <c r="I291" i="38"/>
  <c r="AH304" i="38"/>
  <c r="AQ431" i="38"/>
  <c r="AU284" i="38"/>
  <c r="AC453" i="38"/>
  <c r="F418" i="38"/>
  <c r="AV314" i="38"/>
  <c r="AF471" i="38"/>
  <c r="AO408" i="38"/>
  <c r="AI347" i="38"/>
  <c r="AI436" i="38"/>
  <c r="AW351" i="38"/>
  <c r="AI426" i="38"/>
  <c r="AR453" i="38"/>
  <c r="E459" i="38"/>
  <c r="AY362" i="38"/>
  <c r="L451" i="38"/>
  <c r="AU342" i="38"/>
  <c r="AD306" i="38"/>
  <c r="E413" i="38"/>
  <c r="D300" i="38"/>
  <c r="W350" i="38"/>
  <c r="AS447" i="38"/>
  <c r="Q464" i="38"/>
  <c r="S344" i="38"/>
  <c r="P373" i="38"/>
  <c r="S329" i="38"/>
  <c r="J325" i="38"/>
  <c r="BB399" i="38"/>
  <c r="S471" i="38"/>
  <c r="AA319" i="38"/>
  <c r="S361" i="38"/>
  <c r="I354" i="38"/>
  <c r="D350" i="38"/>
  <c r="V399" i="38"/>
  <c r="AW330" i="38"/>
  <c r="AW468" i="38"/>
  <c r="AW372" i="38"/>
  <c r="AL301" i="38"/>
  <c r="E253" i="38"/>
  <c r="U323" i="38"/>
  <c r="AI293" i="38"/>
  <c r="S114" i="38"/>
  <c r="AI415" i="38"/>
  <c r="W408" i="38"/>
  <c r="AO367" i="38"/>
  <c r="D390" i="38"/>
  <c r="AT436" i="38"/>
  <c r="AJ316" i="38"/>
  <c r="BA248" i="38"/>
  <c r="BA358" i="38"/>
  <c r="AA455" i="38"/>
  <c r="AD333" i="38"/>
  <c r="AZ441" i="38"/>
  <c r="G412" i="38"/>
  <c r="Z334" i="38"/>
  <c r="N294" i="38"/>
  <c r="G360" i="38"/>
  <c r="Q471" i="38"/>
  <c r="S355" i="38"/>
  <c r="N340" i="38"/>
  <c r="I357" i="38"/>
  <c r="AH374" i="38"/>
  <c r="AW391" i="38"/>
  <c r="O425" i="38"/>
  <c r="H413" i="38"/>
  <c r="AG346" i="38"/>
  <c r="J273" i="38"/>
  <c r="BA393" i="38"/>
  <c r="AS460" i="38"/>
  <c r="BA472" i="38"/>
  <c r="O389" i="38"/>
  <c r="AZ287" i="38"/>
  <c r="Z359" i="38"/>
  <c r="S189" i="38"/>
  <c r="AN423" i="38"/>
  <c r="X446" i="38"/>
  <c r="S167" i="38"/>
  <c r="AJ470" i="38"/>
  <c r="U217" i="38"/>
  <c r="S399" i="38"/>
  <c r="AG342" i="38"/>
  <c r="AY371" i="38"/>
  <c r="AB378" i="38"/>
  <c r="V447" i="38"/>
  <c r="M345" i="38"/>
  <c r="S448" i="38"/>
  <c r="V400" i="38"/>
  <c r="AT323" i="38"/>
  <c r="AY414" i="38"/>
  <c r="AZ456" i="38"/>
  <c r="P453" i="38"/>
  <c r="AO320" i="38"/>
  <c r="Y462" i="38"/>
  <c r="AX434" i="38"/>
  <c r="Q327" i="38"/>
  <c r="AJ188" i="38"/>
  <c r="AF443" i="38"/>
  <c r="AT463" i="38"/>
  <c r="AZ262" i="38"/>
  <c r="AH398" i="38"/>
  <c r="S276" i="38"/>
  <c r="O374" i="38"/>
  <c r="S356" i="38"/>
  <c r="AS405" i="38"/>
  <c r="Z316" i="38"/>
  <c r="AE269" i="38"/>
  <c r="AG205" i="38"/>
  <c r="AC417" i="38"/>
  <c r="S359" i="38"/>
  <c r="BA73" i="38"/>
  <c r="AD303" i="38"/>
  <c r="S218" i="38"/>
  <c r="AZ367" i="38"/>
  <c r="AT220" i="38"/>
  <c r="AH419" i="38"/>
  <c r="X448" i="38"/>
  <c r="D188" i="38"/>
  <c r="K189" i="38"/>
  <c r="AV451" i="38"/>
  <c r="N460" i="38"/>
  <c r="AJ293" i="38"/>
  <c r="AC317" i="38"/>
  <c r="Z339" i="38"/>
  <c r="AO442" i="38"/>
  <c r="AA296" i="38"/>
  <c r="AT358" i="38"/>
  <c r="BB336" i="38"/>
  <c r="AJ388" i="38"/>
  <c r="W397" i="38"/>
  <c r="BB186" i="38"/>
  <c r="F459" i="38"/>
  <c r="W323" i="38"/>
  <c r="AH335" i="38"/>
  <c r="AX318" i="38"/>
  <c r="S219" i="38"/>
  <c r="AO373" i="38"/>
  <c r="AH443" i="38"/>
  <c r="AG462" i="38"/>
  <c r="AG426" i="38"/>
  <c r="AK328" i="38"/>
  <c r="AG376" i="38"/>
  <c r="AS399" i="38"/>
  <c r="AW366" i="38"/>
  <c r="AF313" i="38"/>
  <c r="AU359" i="38"/>
  <c r="I465" i="38"/>
  <c r="AV385" i="38"/>
  <c r="AA364" i="38"/>
  <c r="P429" i="38"/>
  <c r="G358" i="38"/>
  <c r="AF306" i="38"/>
  <c r="E337" i="38"/>
  <c r="AL310" i="38"/>
  <c r="BA428" i="38"/>
  <c r="AA383" i="38"/>
  <c r="I356" i="38"/>
  <c r="G399" i="38"/>
  <c r="O450" i="38"/>
  <c r="F455" i="38"/>
  <c r="J365" i="38"/>
  <c r="S381" i="38"/>
  <c r="I362" i="38"/>
  <c r="N412" i="38"/>
  <c r="V316" i="38"/>
  <c r="L422" i="38"/>
  <c r="AG464" i="38"/>
  <c r="AN330" i="38"/>
  <c r="G382" i="38"/>
  <c r="AO73" i="38"/>
  <c r="AK183" i="38"/>
  <c r="AY397" i="38"/>
  <c r="H227" i="38"/>
  <c r="Q398" i="38"/>
  <c r="AE458" i="38"/>
  <c r="AO437" i="38"/>
  <c r="O388" i="38"/>
  <c r="AC467" i="38"/>
  <c r="AC425" i="38"/>
  <c r="AG357" i="38"/>
  <c r="S165" i="38"/>
  <c r="T420" i="38"/>
  <c r="AU448" i="38"/>
  <c r="AC392" i="38"/>
  <c r="T388" i="38"/>
  <c r="AB373" i="38"/>
  <c r="AX455" i="38"/>
  <c r="AY305" i="38"/>
  <c r="AY189" i="38"/>
  <c r="AW414" i="38"/>
  <c r="AX186" i="38"/>
  <c r="I172" i="38"/>
  <c r="K458" i="38"/>
  <c r="O426" i="38"/>
  <c r="AW467" i="38"/>
  <c r="Z462" i="38"/>
  <c r="E427" i="38"/>
  <c r="E422" i="38"/>
  <c r="AV472" i="38"/>
  <c r="AZ430" i="38"/>
  <c r="AO462" i="38"/>
  <c r="AK465" i="38"/>
  <c r="AB283" i="38"/>
  <c r="V190" i="38"/>
  <c r="AK322" i="38"/>
  <c r="D465" i="38"/>
  <c r="F314" i="38"/>
  <c r="AV323" i="38"/>
  <c r="N366" i="38"/>
  <c r="U346" i="38"/>
  <c r="BA328" i="38"/>
  <c r="S321" i="38"/>
  <c r="AP379" i="38"/>
  <c r="M363" i="38"/>
  <c r="AU429" i="38"/>
  <c r="AR291" i="38"/>
  <c r="D419" i="38"/>
  <c r="Z399" i="38"/>
  <c r="Y434" i="38"/>
  <c r="AS200" i="38"/>
  <c r="AF410" i="38"/>
  <c r="AC460" i="38"/>
  <c r="AJ372" i="38"/>
  <c r="E272" i="38"/>
  <c r="U313" i="38"/>
  <c r="S248" i="38"/>
  <c r="Z73" i="38"/>
  <c r="AB464" i="38"/>
  <c r="S369" i="38"/>
  <c r="AR436" i="38"/>
  <c r="S322" i="38"/>
  <c r="G326" i="38"/>
  <c r="AJ447" i="38"/>
  <c r="AB471" i="38"/>
  <c r="O313" i="38"/>
  <c r="D328" i="38"/>
  <c r="AE388" i="38"/>
  <c r="AV332" i="38"/>
  <c r="AA325" i="38"/>
  <c r="AI442" i="38"/>
  <c r="U284" i="38"/>
  <c r="AU403" i="38"/>
  <c r="H303" i="38"/>
  <c r="AB352" i="38"/>
  <c r="J364" i="38"/>
  <c r="AR459" i="38"/>
  <c r="L325" i="38"/>
  <c r="Y369" i="38"/>
  <c r="AA353" i="38"/>
  <c r="S287" i="38"/>
  <c r="E384" i="38"/>
  <c r="L295" i="38"/>
  <c r="AG394" i="38"/>
  <c r="AJ220" i="38"/>
  <c r="Y314" i="38"/>
  <c r="AT399" i="38"/>
  <c r="Y315" i="38"/>
  <c r="O399" i="38"/>
  <c r="V426" i="38"/>
  <c r="F465" i="38"/>
  <c r="N334" i="38"/>
  <c r="AS428" i="38"/>
  <c r="BA314" i="38"/>
  <c r="BB382" i="38"/>
  <c r="AX320" i="38"/>
  <c r="AJ446" i="38"/>
  <c r="BA329" i="38"/>
  <c r="O356" i="38"/>
  <c r="Q312" i="38"/>
  <c r="AM469" i="38"/>
  <c r="L369" i="38"/>
  <c r="S92" i="38"/>
  <c r="AT443" i="38"/>
  <c r="AC273" i="38"/>
  <c r="S142" i="38"/>
  <c r="F291" i="38"/>
  <c r="O410" i="38"/>
  <c r="AC328" i="38"/>
  <c r="X420" i="38"/>
  <c r="X443" i="38"/>
  <c r="S334" i="38"/>
  <c r="D384" i="38"/>
  <c r="AO324" i="38"/>
  <c r="AU364" i="38"/>
  <c r="S386" i="38"/>
  <c r="AM207" i="38"/>
  <c r="V348" i="38"/>
  <c r="D451" i="38"/>
  <c r="AQ356" i="38"/>
  <c r="AN415" i="38"/>
  <c r="AM437" i="38"/>
  <c r="Z418" i="38"/>
  <c r="AM382" i="38"/>
  <c r="J342" i="38"/>
  <c r="AV205" i="38"/>
  <c r="N386" i="38"/>
  <c r="AK333" i="38"/>
  <c r="AY433" i="38"/>
  <c r="AS463" i="38"/>
  <c r="AJ406" i="38"/>
  <c r="AK182" i="38"/>
  <c r="AO323" i="38"/>
  <c r="P411" i="38"/>
  <c r="Z331" i="38"/>
  <c r="AK414" i="38"/>
  <c r="D417" i="38"/>
  <c r="AA388" i="38"/>
  <c r="E388" i="38"/>
  <c r="S396" i="38"/>
  <c r="AS367" i="38"/>
  <c r="AS448" i="38"/>
  <c r="AK406" i="38"/>
  <c r="AI262" i="38"/>
  <c r="K440" i="38"/>
  <c r="G272" i="38"/>
  <c r="AP457" i="38"/>
  <c r="AC350" i="38"/>
  <c r="S323" i="38"/>
  <c r="I340" i="38"/>
  <c r="AJ455" i="38"/>
  <c r="AA429" i="38"/>
  <c r="AA406" i="38"/>
  <c r="Q410" i="38"/>
  <c r="AX346" i="38"/>
  <c r="U167" i="38"/>
  <c r="W320" i="38"/>
  <c r="U403" i="38"/>
  <c r="AL317" i="38"/>
  <c r="AS363" i="38"/>
  <c r="F416" i="38"/>
  <c r="Y415" i="38"/>
  <c r="S382" i="38"/>
  <c r="BB386" i="38"/>
  <c r="AA374" i="38"/>
  <c r="BA370" i="38"/>
  <c r="AC403" i="38"/>
  <c r="J460" i="38"/>
  <c r="AP283" i="38"/>
  <c r="AC377" i="38"/>
  <c r="S232" i="38"/>
  <c r="AY466" i="38"/>
  <c r="Y339" i="38"/>
  <c r="L383" i="38"/>
  <c r="AM399" i="38"/>
  <c r="H443" i="38"/>
  <c r="BB323" i="38"/>
  <c r="AF411" i="38"/>
  <c r="F369" i="38"/>
  <c r="L427" i="38"/>
  <c r="AK450" i="38"/>
  <c r="AL432" i="38"/>
  <c r="E451" i="38"/>
  <c r="AU222" i="38"/>
  <c r="AT427" i="38"/>
  <c r="D439" i="38"/>
  <c r="S196" i="38"/>
  <c r="AC404" i="38"/>
  <c r="AZ422" i="38"/>
  <c r="X434" i="38"/>
  <c r="H343" i="38"/>
  <c r="O409" i="38"/>
  <c r="G82" i="38"/>
  <c r="P456" i="38"/>
  <c r="H388" i="38"/>
  <c r="AZ349" i="38"/>
  <c r="AW345" i="38"/>
  <c r="AR411" i="38"/>
  <c r="S125" i="38"/>
  <c r="AG268" i="38"/>
  <c r="V424" i="38"/>
  <c r="Y377" i="38"/>
  <c r="AM441" i="38"/>
  <c r="AW395" i="38"/>
  <c r="BB351" i="38"/>
  <c r="O396" i="38"/>
  <c r="Z444" i="38"/>
  <c r="AS335" i="38"/>
  <c r="AR406" i="38"/>
  <c r="L345" i="38"/>
  <c r="K461" i="38"/>
  <c r="AD466" i="38"/>
  <c r="AD458" i="38"/>
  <c r="AN318" i="38"/>
  <c r="AK358" i="38"/>
  <c r="AX329" i="38"/>
  <c r="W237" i="38"/>
  <c r="BA442" i="38"/>
  <c r="S115" i="38"/>
  <c r="N466" i="38"/>
  <c r="U374" i="38"/>
  <c r="W455" i="38"/>
  <c r="AD387" i="38"/>
  <c r="AX311" i="38"/>
  <c r="AR173" i="38"/>
  <c r="AO398" i="38"/>
  <c r="AM336" i="38"/>
  <c r="F467" i="38"/>
  <c r="N344" i="38"/>
  <c r="J309" i="38"/>
  <c r="F472" i="38"/>
  <c r="N403" i="38"/>
  <c r="W354" i="38"/>
  <c r="E423" i="38"/>
  <c r="T401" i="38"/>
  <c r="V453" i="38"/>
  <c r="E449" i="38"/>
  <c r="J221" i="38"/>
  <c r="X422" i="38"/>
  <c r="AS409" i="38"/>
  <c r="AT394" i="38"/>
  <c r="Q459" i="38"/>
  <c r="AS411" i="38"/>
  <c r="AZ338" i="38"/>
  <c r="AA373" i="38"/>
  <c r="H461" i="38"/>
  <c r="AQ470" i="38"/>
  <c r="AD73" i="38"/>
  <c r="AO296" i="38"/>
  <c r="AD352" i="38"/>
  <c r="X314" i="38"/>
  <c r="AD360" i="38"/>
  <c r="AQ449" i="38"/>
  <c r="AB363" i="38"/>
  <c r="AN442" i="38"/>
  <c r="O300" i="38"/>
  <c r="AS453" i="38"/>
  <c r="P448" i="38"/>
  <c r="S461" i="38"/>
  <c r="AF263" i="38"/>
  <c r="AH377" i="38"/>
  <c r="BA359" i="38"/>
  <c r="AY417" i="38"/>
  <c r="Z442" i="38"/>
  <c r="AA459" i="38"/>
  <c r="AI428" i="38"/>
  <c r="AU185" i="38"/>
  <c r="X456" i="38"/>
  <c r="AV367" i="38"/>
  <c r="AD409" i="38"/>
  <c r="AP425" i="38"/>
  <c r="X283" i="38"/>
  <c r="P402" i="38"/>
  <c r="AF113" i="38"/>
  <c r="AY453" i="38"/>
  <c r="AS472" i="38"/>
  <c r="AL290" i="38"/>
  <c r="Q237" i="38"/>
  <c r="AK184" i="38"/>
  <c r="H458" i="38"/>
  <c r="W469" i="38"/>
  <c r="L355" i="38"/>
  <c r="AA468" i="38"/>
  <c r="BA363" i="38"/>
  <c r="D281" i="38"/>
  <c r="I406" i="38"/>
  <c r="F276" i="38"/>
  <c r="AX362" i="38"/>
  <c r="U317" i="38"/>
  <c r="S336" i="38"/>
  <c r="AH423" i="38"/>
  <c r="G410" i="38"/>
  <c r="S244" i="38"/>
  <c r="AD319" i="38"/>
  <c r="S91" i="38"/>
  <c r="U465" i="38"/>
  <c r="AG228" i="38"/>
  <c r="AL361" i="38"/>
  <c r="AX466" i="38"/>
  <c r="AO313" i="38"/>
  <c r="N452" i="38"/>
  <c r="S251" i="38"/>
  <c r="P436" i="38"/>
  <c r="AV462" i="38"/>
  <c r="AM435" i="38"/>
  <c r="AK461" i="38"/>
  <c r="AD459" i="38"/>
  <c r="S95" i="38"/>
  <c r="P227" i="38"/>
  <c r="AE318" i="38"/>
  <c r="U457" i="38"/>
  <c r="G447" i="38"/>
  <c r="M392" i="38"/>
  <c r="K182" i="38"/>
  <c r="BB356" i="38"/>
  <c r="AV303" i="38"/>
  <c r="K330" i="38"/>
  <c r="AE404" i="38"/>
  <c r="I455" i="38"/>
  <c r="AU420" i="38"/>
  <c r="AS393" i="38"/>
  <c r="F435" i="38"/>
  <c r="AY355" i="38"/>
  <c r="S197" i="38"/>
  <c r="F378" i="38"/>
  <c r="S187" i="38"/>
  <c r="AL470" i="38"/>
  <c r="U300" i="38"/>
  <c r="Z464" i="38"/>
  <c r="M448" i="38"/>
  <c r="AR457" i="38"/>
  <c r="P323" i="38"/>
  <c r="O462" i="38"/>
  <c r="Z329" i="38"/>
  <c r="D378" i="38"/>
  <c r="Q284" i="38"/>
  <c r="O423" i="38"/>
  <c r="E450" i="38"/>
  <c r="AR350" i="38"/>
  <c r="AM413" i="38"/>
  <c r="AU348" i="38"/>
  <c r="J369" i="38"/>
  <c r="P423" i="38"/>
  <c r="V364" i="38"/>
  <c r="BA391" i="38"/>
  <c r="AP391" i="38"/>
  <c r="AJ239" i="38"/>
  <c r="AM444" i="38"/>
  <c r="AC258" i="38"/>
  <c r="AV403" i="38"/>
  <c r="S452" i="38"/>
  <c r="AU377" i="38"/>
  <c r="S127" i="38"/>
  <c r="AX364" i="38"/>
  <c r="AT385" i="38"/>
  <c r="L375" i="38"/>
  <c r="AF420" i="38"/>
  <c r="AR352" i="38"/>
  <c r="AU456" i="38"/>
  <c r="AL231" i="38"/>
  <c r="AG265" i="38"/>
  <c r="AE232" i="38"/>
  <c r="AF338" i="38"/>
  <c r="AB224" i="38"/>
  <c r="AP468" i="38"/>
  <c r="AI439" i="38"/>
  <c r="AK302" i="38"/>
  <c r="E455" i="38"/>
  <c r="H368" i="38"/>
  <c r="J331" i="38"/>
  <c r="AO376" i="38"/>
  <c r="AG290" i="38"/>
  <c r="AU335" i="38"/>
  <c r="Y450" i="38"/>
  <c r="AY289" i="38"/>
  <c r="AL428" i="38"/>
  <c r="AB447" i="38"/>
  <c r="J453" i="38"/>
  <c r="K360" i="38"/>
  <c r="AL313" i="38"/>
  <c r="AS263" i="38"/>
  <c r="W447" i="38"/>
  <c r="AW307" i="38"/>
  <c r="H192" i="38"/>
  <c r="N435" i="38"/>
  <c r="T298" i="38"/>
  <c r="AG416" i="38"/>
  <c r="W406" i="38"/>
  <c r="AW384" i="38"/>
  <c r="AN381" i="38"/>
  <c r="Q419" i="38"/>
  <c r="AJ423" i="38"/>
  <c r="AS431" i="38"/>
  <c r="AZ379" i="38"/>
  <c r="N422" i="38"/>
  <c r="AZ276" i="38"/>
  <c r="AI429" i="38"/>
  <c r="AM384" i="38"/>
  <c r="V293" i="38"/>
  <c r="K169" i="38"/>
  <c r="AK291" i="38"/>
  <c r="S338" i="38"/>
  <c r="AX417" i="38"/>
  <c r="E316" i="38"/>
  <c r="D242" i="38"/>
  <c r="T387" i="38"/>
  <c r="G355" i="38"/>
  <c r="AZ450" i="38"/>
  <c r="P177" i="38"/>
  <c r="N407" i="38"/>
  <c r="D402" i="38"/>
  <c r="G419" i="38"/>
  <c r="G333" i="38"/>
  <c r="AD435" i="38"/>
  <c r="H232" i="38"/>
  <c r="X461" i="38"/>
  <c r="AH372" i="38"/>
  <c r="S349" i="38"/>
  <c r="Z270" i="38"/>
  <c r="E435" i="38"/>
  <c r="U460" i="38"/>
  <c r="F311" i="38"/>
  <c r="V319" i="38"/>
  <c r="AR452" i="38"/>
  <c r="AM419" i="38"/>
  <c r="D194" i="38"/>
  <c r="S424" i="38"/>
  <c r="U430" i="38"/>
  <c r="AL293" i="38"/>
  <c r="AW284" i="38"/>
  <c r="S295" i="38"/>
  <c r="J425" i="38"/>
  <c r="J239" i="38"/>
  <c r="AD397" i="38"/>
  <c r="J422" i="38"/>
  <c r="H385" i="38"/>
  <c r="AP420" i="38"/>
  <c r="F376" i="38"/>
  <c r="Y410" i="38"/>
  <c r="K357" i="38"/>
  <c r="M285" i="38"/>
  <c r="O316" i="38"/>
  <c r="P348" i="38"/>
  <c r="AH361" i="38"/>
  <c r="I342" i="38"/>
  <c r="AE371" i="38"/>
  <c r="K450" i="38"/>
  <c r="M456" i="38"/>
  <c r="S77" i="38"/>
  <c r="AD464" i="38"/>
  <c r="BB378" i="38"/>
  <c r="L407" i="38"/>
  <c r="AM442" i="38"/>
  <c r="AJ343" i="38"/>
  <c r="AH402" i="38"/>
  <c r="U442" i="38"/>
  <c r="S106" i="38"/>
  <c r="AZ321" i="38"/>
  <c r="AL394" i="38"/>
  <c r="AX410" i="38"/>
  <c r="AS389" i="38"/>
  <c r="AV431" i="38"/>
  <c r="AP369" i="38"/>
  <c r="L283" i="38"/>
  <c r="G292" i="38"/>
  <c r="AP390" i="38"/>
  <c r="W264" i="38"/>
  <c r="I274" i="38"/>
  <c r="H434" i="38"/>
  <c r="AL335" i="38"/>
  <c r="AQ337" i="38"/>
  <c r="AS387" i="38"/>
  <c r="AK385" i="38"/>
  <c r="D437" i="38"/>
  <c r="AM347" i="38"/>
  <c r="H411" i="38"/>
  <c r="AH383" i="38"/>
  <c r="AD402" i="38"/>
  <c r="AG84" i="38"/>
  <c r="BB358" i="38"/>
  <c r="AW280" i="38"/>
  <c r="W459" i="38"/>
  <c r="S111" i="38"/>
  <c r="S238" i="38"/>
  <c r="AZ353" i="38"/>
  <c r="AF356" i="38"/>
  <c r="Y164" i="38"/>
  <c r="AI364" i="38"/>
  <c r="BB416" i="38"/>
  <c r="AP395" i="38"/>
  <c r="AS404" i="38"/>
  <c r="S113" i="38"/>
  <c r="J396" i="38"/>
  <c r="AI404" i="38"/>
  <c r="O380" i="38"/>
  <c r="E341" i="38"/>
  <c r="I392" i="38"/>
  <c r="AX424" i="38"/>
  <c r="E410" i="38"/>
  <c r="AZ360" i="38"/>
  <c r="AT243" i="38"/>
  <c r="W278" i="38"/>
  <c r="AV458" i="38"/>
  <c r="T390" i="38"/>
  <c r="AB415" i="38"/>
  <c r="AU350" i="38"/>
  <c r="AC334" i="38"/>
  <c r="O421" i="38"/>
  <c r="AQ395" i="38"/>
  <c r="S341" i="38"/>
  <c r="T276" i="38"/>
  <c r="S75" i="38"/>
  <c r="AH145" i="38"/>
  <c r="AJ73" i="38"/>
  <c r="AG337" i="38"/>
  <c r="AZ451" i="38"/>
  <c r="AD337" i="38"/>
  <c r="F236" i="38"/>
  <c r="AA350" i="38"/>
  <c r="Z324" i="38"/>
  <c r="L245" i="38"/>
  <c r="J438" i="38"/>
  <c r="N417" i="38"/>
  <c r="P287" i="38"/>
  <c r="AQ320" i="38"/>
  <c r="AY238" i="38"/>
  <c r="AL398" i="38"/>
  <c r="AD432" i="38"/>
  <c r="O328" i="38"/>
  <c r="BB293" i="38"/>
  <c r="X75" i="38"/>
  <c r="AJ407" i="38"/>
  <c r="H442" i="38"/>
  <c r="AB458" i="38"/>
  <c r="G335" i="38"/>
  <c r="S431" i="38"/>
  <c r="BA293" i="38"/>
  <c r="Z269" i="38"/>
  <c r="AQ458" i="38"/>
  <c r="J439" i="38"/>
  <c r="AW295" i="38"/>
  <c r="AX461" i="38"/>
  <c r="O350" i="38"/>
  <c r="BB210" i="38"/>
  <c r="AI257" i="38"/>
  <c r="X331" i="38"/>
  <c r="AS288" i="38"/>
  <c r="AS437" i="38"/>
  <c r="O454" i="38"/>
  <c r="M395" i="38"/>
  <c r="I442" i="38"/>
  <c r="BB332" i="38"/>
  <c r="J405" i="38"/>
  <c r="T374" i="38"/>
  <c r="T315" i="38"/>
  <c r="AD343" i="38"/>
  <c r="AX309" i="38"/>
  <c r="T465" i="38"/>
  <c r="AH456" i="38"/>
  <c r="Q351" i="38"/>
  <c r="AJ273" i="38"/>
  <c r="V407" i="38"/>
  <c r="P442" i="38"/>
  <c r="V287" i="38"/>
  <c r="AU376" i="38"/>
  <c r="AR403" i="38"/>
  <c r="AV432" i="38"/>
  <c r="AP470" i="38"/>
  <c r="AK448" i="38"/>
  <c r="AG321" i="38"/>
  <c r="AV197" i="38"/>
  <c r="AV437" i="38"/>
  <c r="O246" i="38"/>
  <c r="AS247" i="38"/>
  <c r="V416" i="38"/>
  <c r="S191" i="38"/>
  <c r="AS181" i="38"/>
  <c r="G343" i="38"/>
  <c r="BB449" i="38"/>
  <c r="D418" i="38"/>
  <c r="S230" i="38"/>
  <c r="F463" i="38"/>
  <c r="AD260" i="38"/>
  <c r="X390" i="38"/>
  <c r="Z452" i="38"/>
  <c r="Z453" i="38"/>
  <c r="AP450" i="38"/>
  <c r="BB376" i="38"/>
  <c r="AU442" i="38"/>
  <c r="AI369" i="38"/>
  <c r="W388" i="38"/>
  <c r="Z436" i="38"/>
  <c r="AN334" i="38"/>
  <c r="AL423" i="38"/>
  <c r="AN383" i="38"/>
  <c r="D443" i="38"/>
  <c r="M183" i="38"/>
  <c r="P189" i="38"/>
  <c r="S265" i="38"/>
  <c r="AU470" i="38"/>
  <c r="K354" i="38"/>
  <c r="AV466" i="38"/>
  <c r="AK439" i="38"/>
  <c r="K393" i="38"/>
  <c r="W465" i="38"/>
  <c r="L413" i="38"/>
  <c r="AC449" i="38"/>
  <c r="AB383" i="38"/>
  <c r="AX350" i="38"/>
  <c r="O276" i="38"/>
  <c r="N328" i="38"/>
  <c r="D244" i="38"/>
  <c r="AW374" i="38"/>
  <c r="BB343" i="38"/>
  <c r="AP442" i="38"/>
  <c r="BB195" i="38"/>
  <c r="AX325" i="38"/>
  <c r="O304" i="38"/>
  <c r="W427" i="38"/>
  <c r="AO426" i="38"/>
  <c r="M258" i="38"/>
  <c r="AF341" i="38"/>
  <c r="AC396" i="38"/>
  <c r="Y382" i="38"/>
  <c r="AD456" i="38"/>
  <c r="AR215" i="38"/>
  <c r="AL461" i="38"/>
  <c r="W252" i="38"/>
  <c r="Q366" i="38"/>
  <c r="AZ459" i="38"/>
  <c r="E364" i="38"/>
  <c r="AR376" i="38"/>
  <c r="AX310" i="38"/>
  <c r="G387" i="38"/>
  <c r="V449" i="38"/>
  <c r="AL427" i="38"/>
  <c r="AV381" i="38"/>
  <c r="V346" i="38"/>
  <c r="S315" i="38"/>
  <c r="F400" i="38"/>
  <c r="AP333" i="38"/>
  <c r="Z461" i="38"/>
  <c r="W391" i="38"/>
  <c r="AO461" i="38"/>
  <c r="I467" i="38"/>
  <c r="D339" i="38"/>
  <c r="AI431" i="38"/>
  <c r="AP346" i="38"/>
  <c r="H120" i="38"/>
  <c r="AW401" i="38"/>
  <c r="AM273" i="38"/>
  <c r="AQ377" i="38"/>
  <c r="AB325" i="38"/>
  <c r="H318" i="38"/>
  <c r="BA302" i="38"/>
  <c r="AD305" i="38"/>
  <c r="I206" i="38"/>
  <c r="W279" i="38"/>
  <c r="AP392" i="38"/>
  <c r="Z325" i="38"/>
  <c r="Z364" i="38"/>
  <c r="H349" i="38"/>
  <c r="AK468" i="38"/>
  <c r="Z349" i="38"/>
  <c r="K341" i="38"/>
  <c r="M314" i="38"/>
  <c r="I341" i="38"/>
  <c r="AQ454" i="38"/>
  <c r="AU398" i="38"/>
  <c r="Y217" i="38"/>
  <c r="K470" i="38"/>
  <c r="Y387" i="38"/>
  <c r="S304" i="38"/>
  <c r="AX383" i="38"/>
  <c r="P388" i="38"/>
  <c r="AH362" i="38"/>
  <c r="AV339" i="38"/>
  <c r="AH311" i="38"/>
  <c r="AU368" i="38"/>
  <c r="K365" i="38"/>
  <c r="G385" i="38"/>
  <c r="BA240" i="38"/>
  <c r="X430" i="38"/>
  <c r="AD461" i="38"/>
  <c r="T345" i="38"/>
  <c r="AV279" i="38"/>
  <c r="AR308" i="38"/>
  <c r="G451" i="38"/>
  <c r="S193" i="38"/>
  <c r="BA398" i="38"/>
  <c r="AO218" i="38"/>
  <c r="H423" i="38"/>
  <c r="G470" i="38"/>
  <c r="T351" i="38"/>
  <c r="F286" i="38"/>
  <c r="AK196" i="38"/>
  <c r="AD405" i="38"/>
  <c r="M386" i="38"/>
  <c r="AJ346" i="38"/>
  <c r="AC459" i="38"/>
  <c r="F409" i="38"/>
  <c r="AD354" i="38"/>
  <c r="BB404" i="38"/>
  <c r="Q404" i="38"/>
  <c r="AY353" i="38"/>
  <c r="H363" i="38"/>
  <c r="Z293" i="38"/>
  <c r="AE468" i="38"/>
  <c r="H338" i="38"/>
  <c r="AL467" i="38"/>
  <c r="BA454" i="38"/>
  <c r="AP229" i="38"/>
  <c r="AA363" i="38"/>
  <c r="AF413" i="38"/>
  <c r="AF311" i="38"/>
  <c r="N201" i="38"/>
  <c r="AK393" i="38"/>
  <c r="AI274" i="38"/>
  <c r="AY434" i="38"/>
  <c r="AK221" i="38"/>
  <c r="P412" i="38"/>
  <c r="AJ433" i="38"/>
  <c r="AI358" i="38"/>
  <c r="W287" i="38"/>
  <c r="AD231" i="38"/>
  <c r="J404" i="38"/>
  <c r="W410" i="38"/>
  <c r="S90" i="38"/>
  <c r="AW226" i="38"/>
  <c r="AL304" i="38"/>
  <c r="AW325" i="38"/>
  <c r="Z425" i="38"/>
  <c r="Y360" i="38"/>
  <c r="AI298" i="38"/>
  <c r="AR286" i="38"/>
  <c r="AA399" i="38"/>
  <c r="I400" i="38"/>
  <c r="O296" i="38"/>
  <c r="U195" i="38"/>
  <c r="J447" i="38"/>
  <c r="Q294" i="38"/>
  <c r="BB202" i="38"/>
  <c r="AC463" i="38"/>
  <c r="AI434" i="38"/>
  <c r="D186" i="38"/>
  <c r="AC340" i="38"/>
  <c r="AJ314" i="38"/>
  <c r="AI427" i="38"/>
  <c r="AV209" i="38"/>
  <c r="AP375" i="38"/>
  <c r="AE351" i="38"/>
  <c r="AP347" i="38"/>
  <c r="AF386" i="38"/>
  <c r="AJ420" i="38"/>
  <c r="AV316" i="38"/>
  <c r="L352" i="38"/>
  <c r="BB338" i="38"/>
  <c r="AI448" i="38"/>
  <c r="U297" i="38"/>
  <c r="L457" i="38"/>
  <c r="AU283" i="38"/>
  <c r="F461" i="38"/>
  <c r="AP461" i="38"/>
  <c r="BB425" i="38"/>
  <c r="U414" i="38"/>
  <c r="Y440" i="38"/>
  <c r="P421" i="38"/>
  <c r="Q421" i="38"/>
  <c r="W221" i="38"/>
  <c r="W405" i="38"/>
  <c r="F453" i="38"/>
  <c r="AT261" i="38"/>
  <c r="AY374" i="38"/>
  <c r="Z282" i="38"/>
  <c r="L301" i="38"/>
  <c r="AZ373" i="38"/>
  <c r="AT269" i="38"/>
  <c r="Z470" i="38"/>
  <c r="U330" i="38"/>
  <c r="F440" i="38"/>
  <c r="AB336" i="38"/>
  <c r="AW448" i="38"/>
  <c r="Z408" i="38"/>
  <c r="AO267" i="38"/>
  <c r="AN444" i="38"/>
  <c r="AY461" i="38"/>
  <c r="AH73" i="38"/>
  <c r="AG391" i="38"/>
  <c r="Z459" i="38"/>
  <c r="Z357" i="38"/>
  <c r="H448" i="38"/>
  <c r="S237" i="38"/>
  <c r="AA313" i="38"/>
  <c r="F429" i="38"/>
  <c r="AB318" i="38"/>
  <c r="AS281" i="38"/>
  <c r="AM311" i="38"/>
  <c r="I365" i="38"/>
  <c r="Q416" i="38"/>
  <c r="AD381" i="38"/>
  <c r="AY347" i="38"/>
  <c r="H336" i="38"/>
  <c r="AL318" i="38"/>
  <c r="AO343" i="38"/>
  <c r="AY140" i="38"/>
  <c r="AK269" i="38"/>
  <c r="AP247" i="38"/>
  <c r="O401" i="38"/>
  <c r="AF310" i="38"/>
  <c r="O239" i="38"/>
  <c r="O323" i="38"/>
  <c r="F308" i="38"/>
  <c r="AQ368" i="38"/>
  <c r="AX459" i="38"/>
  <c r="S288" i="38"/>
  <c r="AZ424" i="38"/>
  <c r="F365" i="38"/>
  <c r="AF165" i="38"/>
  <c r="AF283" i="38"/>
  <c r="L414" i="38"/>
  <c r="AM450" i="38"/>
  <c r="AQ455" i="38"/>
  <c r="AT341" i="38"/>
  <c r="G468" i="38"/>
  <c r="AD314" i="38"/>
  <c r="AE322" i="38"/>
  <c r="AL434" i="38"/>
  <c r="O441" i="38"/>
  <c r="W411" i="38"/>
  <c r="AJ441" i="38"/>
  <c r="J464" i="38"/>
  <c r="Z428" i="38"/>
  <c r="T439" i="38"/>
  <c r="H467" i="38"/>
  <c r="BA214" i="38"/>
  <c r="H439" i="38"/>
  <c r="AR348" i="38"/>
  <c r="N394" i="38"/>
  <c r="AL415" i="38"/>
  <c r="AL468" i="38"/>
  <c r="AQ367" i="38"/>
  <c r="M399" i="38"/>
  <c r="BB420" i="38"/>
  <c r="AM163" i="38"/>
  <c r="I369" i="38"/>
  <c r="M317" i="38"/>
  <c r="S405" i="38"/>
  <c r="J449" i="38"/>
  <c r="I418" i="38"/>
  <c r="G411" i="38"/>
  <c r="G328" i="38"/>
  <c r="AG323" i="38"/>
  <c r="AP279" i="38"/>
  <c r="E346" i="38"/>
  <c r="AJ436" i="38"/>
  <c r="AD385" i="38"/>
  <c r="AT471" i="38"/>
  <c r="AC336" i="38"/>
  <c r="AX321" i="38"/>
  <c r="AP299" i="38"/>
  <c r="AF418" i="38"/>
  <c r="BB393" i="38"/>
  <c r="AR451" i="38"/>
  <c r="H283" i="38"/>
  <c r="AI306" i="38"/>
  <c r="X162" i="38"/>
  <c r="AT423" i="38"/>
  <c r="AT452" i="38"/>
  <c r="Q413" i="38"/>
  <c r="AZ445" i="38"/>
  <c r="T335" i="38"/>
  <c r="S445" i="38"/>
  <c r="AO345" i="38"/>
  <c r="J399" i="38"/>
  <c r="I360" i="38"/>
  <c r="Z355" i="38"/>
  <c r="AA337" i="38"/>
  <c r="AD287" i="38"/>
  <c r="AY410" i="38"/>
  <c r="AD283" i="38"/>
  <c r="AC222" i="38"/>
  <c r="AQ312" i="38"/>
  <c r="X294" i="38"/>
  <c r="D279" i="38"/>
  <c r="T271" i="38"/>
  <c r="AJ375" i="38"/>
  <c r="H307" i="38"/>
  <c r="AR414" i="38"/>
  <c r="AI281" i="38"/>
  <c r="I411" i="38"/>
  <c r="AT456" i="38"/>
  <c r="T370" i="38"/>
  <c r="T391" i="38"/>
  <c r="T336" i="38"/>
  <c r="Z320" i="38"/>
  <c r="S126" i="38"/>
  <c r="AU431" i="38"/>
  <c r="AU281" i="38"/>
  <c r="J423" i="38"/>
  <c r="AM364" i="38"/>
  <c r="Q412" i="38"/>
  <c r="AH309" i="38"/>
  <c r="Q352" i="38"/>
  <c r="AB391" i="38"/>
  <c r="AN393" i="38"/>
  <c r="AR448" i="38"/>
  <c r="W446" i="38"/>
  <c r="AJ351" i="38"/>
  <c r="AV456" i="38"/>
  <c r="AG400" i="38"/>
  <c r="S423" i="38"/>
  <c r="AL379" i="38"/>
  <c r="AX450" i="38"/>
  <c r="K457" i="38"/>
  <c r="X423" i="38"/>
  <c r="P426" i="38"/>
  <c r="AO466" i="38"/>
  <c r="AD407" i="38"/>
  <c r="AF374" i="38"/>
  <c r="AU467" i="38"/>
  <c r="E321" i="38"/>
  <c r="AT441" i="38"/>
  <c r="O315" i="38"/>
  <c r="F319" i="38"/>
  <c r="AX454" i="38"/>
  <c r="AS270" i="38"/>
  <c r="AO441" i="38"/>
  <c r="BA432" i="38"/>
  <c r="S157" i="38"/>
  <c r="AZ413" i="38"/>
  <c r="AF457" i="38"/>
  <c r="U408" i="38"/>
  <c r="D420" i="38"/>
  <c r="AC443" i="38"/>
  <c r="S176" i="38"/>
  <c r="AM428" i="38"/>
  <c r="T372" i="38"/>
  <c r="AO355" i="38"/>
  <c r="AZ236" i="38"/>
  <c r="AZ436" i="38"/>
  <c r="Q380" i="38"/>
  <c r="G471" i="38"/>
  <c r="Y383" i="38"/>
  <c r="E340" i="38"/>
  <c r="AH404" i="38"/>
  <c r="AR426" i="38"/>
  <c r="AS369" i="38"/>
  <c r="AZ259" i="38"/>
  <c r="AR431" i="38"/>
  <c r="I413" i="38"/>
  <c r="S274" i="38"/>
  <c r="AY437" i="38"/>
  <c r="H417" i="38"/>
  <c r="AJ318" i="38"/>
  <c r="U422" i="38"/>
  <c r="S110" i="38"/>
  <c r="U348" i="38"/>
  <c r="AV460" i="38"/>
  <c r="P430" i="38"/>
  <c r="AJ391" i="38"/>
  <c r="I310" i="38"/>
  <c r="AZ415" i="38"/>
  <c r="AF312" i="38"/>
  <c r="I225" i="38"/>
  <c r="AS425" i="38"/>
  <c r="AX460" i="38"/>
  <c r="AS385" i="38"/>
  <c r="AT433" i="38"/>
  <c r="K309" i="38"/>
  <c r="AR439" i="38"/>
  <c r="S175" i="38"/>
  <c r="N415" i="38"/>
  <c r="AR275" i="38"/>
  <c r="BB472" i="38"/>
  <c r="AY171" i="38"/>
  <c r="W457" i="38"/>
  <c r="AS277" i="38"/>
  <c r="S164" i="38"/>
  <c r="BB451" i="38"/>
  <c r="S256" i="38"/>
  <c r="Y465" i="38"/>
  <c r="P382" i="38"/>
  <c r="N441" i="38"/>
  <c r="AB279" i="38"/>
  <c r="P279" i="38"/>
  <c r="S195" i="38"/>
  <c r="AA442" i="38"/>
  <c r="AP402" i="38"/>
  <c r="BA410" i="38"/>
  <c r="AA351" i="38"/>
  <c r="O326" i="38"/>
  <c r="G262" i="38"/>
  <c r="M427" i="38"/>
  <c r="AS366" i="38"/>
  <c r="AI402" i="38"/>
  <c r="AA463" i="38"/>
  <c r="AG354" i="38"/>
  <c r="AC373" i="38"/>
  <c r="S443" i="38"/>
  <c r="BB319" i="38"/>
  <c r="AV444" i="38"/>
  <c r="W355" i="38"/>
  <c r="AX392" i="38"/>
  <c r="Q258" i="38"/>
  <c r="D422" i="38"/>
  <c r="AX387" i="38"/>
  <c r="T461" i="38"/>
  <c r="AY451" i="38"/>
  <c r="AM443" i="38"/>
  <c r="AA461" i="38"/>
  <c r="BA390" i="38"/>
  <c r="BA277" i="38"/>
  <c r="O335" i="38"/>
  <c r="G369" i="38"/>
  <c r="S317" i="38"/>
  <c r="AX292" i="38"/>
  <c r="Y429" i="38"/>
  <c r="T350" i="38"/>
  <c r="U276" i="38"/>
  <c r="K297" i="38"/>
  <c r="M387" i="38"/>
  <c r="AR219" i="38"/>
  <c r="AK415" i="38"/>
  <c r="F458" i="38"/>
  <c r="S368" i="38"/>
  <c r="T282" i="38"/>
  <c r="AT418" i="38"/>
  <c r="AK399" i="38"/>
  <c r="K430" i="38"/>
  <c r="AV347" i="38"/>
  <c r="AC472" i="38"/>
  <c r="AI465" i="38"/>
  <c r="AJ361" i="38"/>
  <c r="AS187" i="38"/>
  <c r="AN390" i="38"/>
  <c r="L466" i="38"/>
  <c r="S171" i="38"/>
  <c r="AJ419" i="38"/>
  <c r="S242" i="38"/>
  <c r="S421" i="38"/>
  <c r="Z392" i="38"/>
  <c r="AB73" i="38"/>
  <c r="AE374" i="38"/>
  <c r="BB321" i="38"/>
  <c r="AZ423" i="38"/>
  <c r="AI414" i="38"/>
  <c r="AC359" i="38"/>
  <c r="Y466" i="38"/>
  <c r="AN375" i="38"/>
  <c r="BB460" i="38"/>
  <c r="O443" i="38"/>
  <c r="AK289" i="38"/>
  <c r="AJ320" i="38"/>
  <c r="AK383" i="38"/>
  <c r="AG448" i="38"/>
  <c r="V417" i="38"/>
  <c r="H414" i="38"/>
  <c r="S401" i="38"/>
  <c r="BA430" i="38"/>
  <c r="AJ389" i="38"/>
  <c r="K406" i="38"/>
  <c r="G472" i="38"/>
  <c r="S326" i="38"/>
  <c r="AH458" i="38"/>
  <c r="AT437" i="38"/>
  <c r="S76" i="38"/>
  <c r="P327" i="38"/>
  <c r="I286" i="38"/>
  <c r="AY468" i="38"/>
  <c r="AL400" i="38"/>
  <c r="AB379" i="38"/>
  <c r="S210" i="38"/>
  <c r="AD338" i="38"/>
  <c r="Z431" i="38"/>
  <c r="AF421" i="38"/>
  <c r="K339" i="38"/>
  <c r="AM463" i="38"/>
  <c r="AL396" i="38"/>
  <c r="U449" i="38"/>
  <c r="J195" i="38"/>
  <c r="AJ467" i="38"/>
  <c r="F272" i="38"/>
  <c r="E286" i="38"/>
  <c r="AX324" i="38"/>
  <c r="M198" i="38"/>
  <c r="Z344" i="38"/>
  <c r="S236" i="38"/>
  <c r="J351" i="38"/>
  <c r="AO96" i="38"/>
  <c r="L393" i="38"/>
  <c r="AF368" i="38"/>
  <c r="BB359" i="38"/>
  <c r="AI285" i="38"/>
  <c r="AU331" i="38"/>
  <c r="S266" i="38"/>
  <c r="I73" i="38"/>
  <c r="S411" i="38"/>
  <c r="E323" i="38"/>
  <c r="BA274" i="38"/>
  <c r="W318" i="38"/>
  <c r="AD313" i="38"/>
  <c r="AJ298" i="38"/>
  <c r="O383" i="38"/>
  <c r="AC329" i="38"/>
  <c r="P433" i="38"/>
  <c r="AF399" i="38"/>
  <c r="AG403" i="38"/>
  <c r="AT388" i="38"/>
  <c r="AW399" i="38"/>
  <c r="AF256" i="38"/>
  <c r="AM330" i="38"/>
  <c r="Y341" i="38"/>
  <c r="Z286" i="38"/>
  <c r="AZ362" i="38"/>
  <c r="N186" i="38"/>
  <c r="S366" i="38"/>
  <c r="V327" i="38"/>
  <c r="K459" i="38"/>
  <c r="AS276" i="38"/>
  <c r="V166" i="38"/>
  <c r="AI384" i="38"/>
  <c r="L429" i="38"/>
  <c r="S347" i="38"/>
  <c r="AP412" i="38"/>
  <c r="S435" i="38"/>
  <c r="M397" i="38"/>
  <c r="Z468" i="38"/>
  <c r="D285" i="38"/>
  <c r="AX357" i="38"/>
  <c r="AG302" i="38"/>
  <c r="AC414" i="38"/>
  <c r="AO311" i="38"/>
  <c r="V384" i="38"/>
  <c r="F360" i="38"/>
  <c r="U389" i="38"/>
  <c r="BA453" i="38"/>
  <c r="BA157" i="38"/>
  <c r="L282" i="38"/>
  <c r="G293" i="38"/>
  <c r="AY360" i="38"/>
  <c r="X320" i="38"/>
  <c r="AS380" i="38"/>
  <c r="AU356" i="38"/>
  <c r="AM289" i="38"/>
  <c r="AC447" i="38"/>
  <c r="AN465" i="38"/>
  <c r="Y445" i="38"/>
  <c r="S123" i="38"/>
  <c r="AP363" i="38"/>
  <c r="AY425" i="38"/>
  <c r="AR466" i="38"/>
  <c r="AE415" i="38"/>
  <c r="Q283" i="38"/>
  <c r="BA178" i="38"/>
  <c r="W296" i="38"/>
  <c r="Q470" i="38"/>
  <c r="AN453" i="38"/>
  <c r="S468" i="38"/>
  <c r="AS430" i="38"/>
  <c r="N358" i="38"/>
  <c r="AE325" i="38"/>
  <c r="K212" i="38"/>
  <c r="AX282" i="38"/>
  <c r="AG196" i="38"/>
  <c r="BA282" i="38"/>
  <c r="BB429" i="38"/>
  <c r="U73" i="38"/>
  <c r="V385" i="38"/>
  <c r="F359" i="38"/>
  <c r="AH441" i="38"/>
  <c r="D471" i="38"/>
  <c r="AR297" i="38"/>
  <c r="N288" i="38"/>
  <c r="K284" i="38"/>
  <c r="AN459" i="38"/>
  <c r="AI279" i="38"/>
  <c r="AI401" i="38"/>
  <c r="F423" i="38"/>
  <c r="W438" i="38"/>
  <c r="V472" i="38"/>
  <c r="AG383" i="38"/>
  <c r="S150" i="38"/>
  <c r="AM376" i="38"/>
  <c r="T437" i="38"/>
  <c r="Y310" i="38"/>
  <c r="V198" i="38"/>
  <c r="P293" i="38"/>
  <c r="AY426" i="38"/>
  <c r="AG353" i="38"/>
  <c r="H466" i="38"/>
  <c r="AR455" i="38"/>
  <c r="S353" i="38"/>
  <c r="AN435" i="38"/>
  <c r="AI467" i="38"/>
  <c r="AB420" i="38"/>
  <c r="Z457" i="38"/>
  <c r="N471" i="38"/>
  <c r="AI470" i="38"/>
  <c r="S80" i="38"/>
  <c r="X358" i="38"/>
  <c r="E457" i="38"/>
  <c r="AR259" i="38"/>
  <c r="G416" i="38"/>
  <c r="Q414" i="38"/>
  <c r="AN367" i="38"/>
  <c r="S141" i="38"/>
  <c r="AQ375" i="38"/>
  <c r="AQ467" i="38"/>
  <c r="X295" i="38"/>
  <c r="AC438" i="38"/>
  <c r="P451" i="38"/>
  <c r="AR410" i="38"/>
  <c r="BA468" i="38"/>
  <c r="AL429" i="38"/>
  <c r="F396" i="38"/>
  <c r="M376" i="38"/>
  <c r="AE435" i="38"/>
  <c r="Q265" i="38"/>
  <c r="AG320" i="38"/>
  <c r="AR311" i="38"/>
  <c r="AE273" i="38"/>
  <c r="Q315" i="38"/>
  <c r="AY428" i="38"/>
  <c r="AY335" i="38"/>
  <c r="AY418" i="38"/>
  <c r="AP424" i="38"/>
  <c r="E441" i="38"/>
  <c r="AO411" i="38"/>
  <c r="AG412" i="38"/>
  <c r="AM439" i="38"/>
  <c r="M444" i="38"/>
  <c r="AF423" i="38"/>
  <c r="Y430" i="38"/>
  <c r="AA402" i="38"/>
  <c r="AS337" i="38"/>
  <c r="H260" i="38"/>
  <c r="AW403" i="38"/>
  <c r="Q440" i="38"/>
  <c r="AN452" i="38"/>
  <c r="AO413" i="38"/>
  <c r="L273" i="38"/>
  <c r="P251" i="38"/>
  <c r="AV204" i="38"/>
  <c r="S135" i="38"/>
  <c r="AK408" i="38"/>
  <c r="AT369" i="38"/>
  <c r="AK437" i="38"/>
  <c r="S289" i="38"/>
  <c r="AA413" i="38"/>
  <c r="E471" i="38"/>
  <c r="AC420" i="38"/>
  <c r="U352" i="38"/>
  <c r="BB309" i="38"/>
  <c r="AD316" i="38"/>
  <c r="AE245" i="38"/>
  <c r="P409" i="38"/>
  <c r="AV361" i="38"/>
  <c r="L280" i="38"/>
  <c r="AU373" i="38"/>
  <c r="S241" i="38"/>
  <c r="AU290" i="38"/>
  <c r="H433" i="38"/>
  <c r="U132" i="38"/>
  <c r="AZ183" i="38"/>
  <c r="E366" i="38"/>
  <c r="S437" i="38"/>
  <c r="AM445" i="38"/>
  <c r="AO303" i="38"/>
  <c r="N445" i="38"/>
  <c r="U393" i="38"/>
  <c r="W452" i="38"/>
  <c r="AC342" i="38"/>
  <c r="N167" i="38"/>
  <c r="S462" i="38"/>
  <c r="AK379" i="38"/>
  <c r="H247" i="38"/>
  <c r="AP382" i="38"/>
  <c r="M246" i="38"/>
  <c r="V266" i="38"/>
  <c r="K254" i="38"/>
  <c r="AK411" i="38"/>
  <c r="AK451" i="38"/>
  <c r="S451" i="38"/>
  <c r="AV269" i="38"/>
  <c r="U452" i="38"/>
  <c r="AB375" i="38"/>
  <c r="AN402" i="38"/>
  <c r="T326" i="38"/>
  <c r="AG436" i="38"/>
  <c r="Q445" i="38"/>
  <c r="W419" i="38"/>
  <c r="AF353" i="38"/>
  <c r="AP455" i="38"/>
  <c r="AH435" i="38"/>
  <c r="H377" i="38"/>
  <c r="M373" i="38"/>
  <c r="AV457" i="38"/>
  <c r="AF417" i="38"/>
  <c r="AR422" i="38"/>
  <c r="Y427" i="38"/>
  <c r="W413" i="38"/>
  <c r="AJ390" i="38"/>
  <c r="AE326" i="38"/>
  <c r="AH393" i="38"/>
  <c r="S402" i="38"/>
  <c r="AX384" i="38"/>
  <c r="AX275" i="38"/>
  <c r="E264" i="38"/>
  <c r="AA73" i="38"/>
  <c r="AS461" i="38"/>
  <c r="AD293" i="38"/>
  <c r="X309" i="38"/>
  <c r="AJ275" i="38"/>
  <c r="AR464" i="38"/>
  <c r="Z274" i="38"/>
  <c r="V369" i="38"/>
  <c r="AO304" i="38"/>
  <c r="AE444" i="38"/>
  <c r="V459" i="38"/>
  <c r="N311" i="38"/>
  <c r="S441" i="38"/>
  <c r="Z255" i="38"/>
  <c r="AT407" i="38"/>
  <c r="J402" i="38"/>
  <c r="X463" i="38"/>
  <c r="X442" i="38"/>
  <c r="AC345" i="38"/>
  <c r="Z377" i="38"/>
  <c r="Q444" i="38"/>
  <c r="T471" i="38"/>
  <c r="P371" i="38"/>
  <c r="O452" i="38"/>
  <c r="AF352" i="38"/>
  <c r="AM341" i="38"/>
  <c r="AA376" i="38"/>
  <c r="S365" i="38"/>
  <c r="AA460" i="38"/>
  <c r="N426" i="38"/>
  <c r="AX399" i="38"/>
  <c r="X467" i="38"/>
  <c r="AK306" i="38"/>
  <c r="AK311" i="38"/>
  <c r="W271" i="38"/>
  <c r="J256" i="38"/>
  <c r="Z378" i="38"/>
  <c r="T417" i="38"/>
  <c r="AE353" i="38"/>
  <c r="AG352" i="38"/>
  <c r="AT381" i="38"/>
  <c r="AF371" i="38"/>
  <c r="P397" i="38"/>
  <c r="H455" i="38"/>
  <c r="AB442" i="38"/>
  <c r="U306" i="38"/>
  <c r="J332" i="38"/>
  <c r="BA330" i="38"/>
  <c r="Z295" i="38"/>
  <c r="X407" i="38"/>
  <c r="AQ433" i="38"/>
  <c r="AT411" i="38"/>
  <c r="AU275" i="38"/>
  <c r="AJ319" i="38"/>
  <c r="W300" i="38"/>
  <c r="AF220" i="38"/>
  <c r="AO414" i="38"/>
  <c r="AF464" i="38"/>
  <c r="AL268" i="38"/>
  <c r="AE205" i="38"/>
  <c r="AQ445" i="38"/>
  <c r="E472" i="38"/>
  <c r="L461" i="38"/>
  <c r="AI362" i="38"/>
  <c r="U431" i="38"/>
  <c r="Q400" i="38"/>
  <c r="BA376" i="38"/>
  <c r="AP256" i="38"/>
  <c r="AQ380" i="38"/>
  <c r="BB339" i="38"/>
  <c r="AF424" i="38"/>
  <c r="Z455" i="38"/>
  <c r="L303" i="38"/>
  <c r="BB471" i="38"/>
  <c r="W348" i="38"/>
  <c r="E376" i="38"/>
  <c r="AX367" i="38"/>
  <c r="O289" i="38"/>
  <c r="AP430" i="38"/>
  <c r="N308" i="38"/>
  <c r="S88" i="38"/>
  <c r="AC424" i="38"/>
  <c r="S413" i="38"/>
  <c r="D463" i="38"/>
  <c r="M447" i="38"/>
  <c r="K304" i="38"/>
  <c r="G383" i="38"/>
  <c r="P361" i="38"/>
  <c r="U370" i="38"/>
  <c r="U453" i="38"/>
  <c r="H459" i="38"/>
  <c r="AU432" i="38"/>
  <c r="AK343" i="38"/>
  <c r="Y318" i="38"/>
  <c r="Z343" i="38"/>
  <c r="M141" i="38"/>
  <c r="AJ398" i="38"/>
  <c r="T425" i="38"/>
  <c r="W417" i="38"/>
  <c r="AC471" i="38"/>
  <c r="K375" i="38"/>
  <c r="AH447" i="38"/>
  <c r="L368" i="38"/>
  <c r="Z401" i="38"/>
  <c r="AI453" i="38"/>
  <c r="AI444" i="38"/>
  <c r="AC367" i="38"/>
  <c r="W471" i="38"/>
  <c r="I302" i="38"/>
  <c r="AT275" i="38"/>
  <c r="AW441" i="38"/>
  <c r="AO433" i="38"/>
  <c r="AB344" i="38"/>
  <c r="S82" i="38"/>
  <c r="AD367" i="38"/>
  <c r="O259" i="38"/>
  <c r="S416" i="38"/>
  <c r="BB212" i="38"/>
  <c r="J291" i="38"/>
  <c r="AU291" i="38"/>
  <c r="G229" i="38"/>
  <c r="AF351" i="38"/>
  <c r="W375" i="38"/>
  <c r="AY316" i="38"/>
  <c r="M324" i="38"/>
  <c r="S233" i="38"/>
  <c r="AY392" i="38"/>
  <c r="AO410" i="38"/>
  <c r="K131" i="38"/>
  <c r="AQ463" i="38"/>
  <c r="AS331" i="38"/>
  <c r="AO302" i="38"/>
  <c r="AX313" i="38"/>
  <c r="Q302" i="38"/>
  <c r="AH411" i="38"/>
  <c r="D459" i="38"/>
  <c r="AG308" i="38"/>
  <c r="O124" i="38"/>
  <c r="AZ467" i="38"/>
  <c r="S268" i="38"/>
  <c r="AZ417" i="38"/>
  <c r="AM265" i="38"/>
  <c r="AP272" i="38"/>
  <c r="J462" i="38"/>
  <c r="U456" i="38"/>
  <c r="S120" i="38"/>
  <c r="I440" i="38"/>
  <c r="AO309" i="38"/>
  <c r="W436" i="38"/>
  <c r="G441" i="38"/>
  <c r="X225" i="38"/>
  <c r="AY333" i="38"/>
  <c r="Q432" i="38"/>
  <c r="L441" i="38"/>
  <c r="S380" i="38"/>
  <c r="AR413" i="38"/>
  <c r="AE329" i="38"/>
  <c r="AT422" i="38"/>
  <c r="AY361" i="38"/>
  <c r="O449" i="38"/>
  <c r="AU402" i="38"/>
  <c r="BB450" i="38"/>
  <c r="H405" i="38"/>
  <c r="AV337" i="38"/>
  <c r="D385" i="38"/>
  <c r="M375" i="38"/>
  <c r="AP460" i="38"/>
  <c r="Y329" i="38"/>
  <c r="BA372" i="38"/>
  <c r="G276" i="38"/>
  <c r="S360" i="38"/>
  <c r="U293" i="38"/>
  <c r="AA428" i="38"/>
  <c r="BA469" i="38"/>
  <c r="N454" i="38"/>
  <c r="N397" i="38"/>
  <c r="AA224" i="38"/>
  <c r="P73" i="38"/>
  <c r="AY343" i="38"/>
  <c r="AC240" i="38"/>
  <c r="AU397" i="38"/>
  <c r="H399" i="38"/>
  <c r="F392" i="38"/>
  <c r="AP418" i="38"/>
  <c r="AO380" i="38"/>
  <c r="AX444" i="38"/>
  <c r="O464" i="38"/>
  <c r="AR300" i="38"/>
  <c r="AM405" i="38"/>
  <c r="AM334" i="38"/>
  <c r="AA232" i="38"/>
  <c r="Y326" i="38"/>
  <c r="AN356" i="38"/>
  <c r="AN384" i="38"/>
  <c r="AY430" i="38"/>
  <c r="BA300" i="38"/>
  <c r="N355" i="38"/>
  <c r="I416" i="38"/>
  <c r="U371" i="38"/>
  <c r="P364" i="38"/>
  <c r="D413" i="38"/>
  <c r="T397" i="38"/>
  <c r="AO361" i="38"/>
  <c r="AK359" i="38"/>
  <c r="W409" i="38"/>
  <c r="AH268" i="38"/>
  <c r="Q325" i="38"/>
  <c r="AX241" i="38"/>
  <c r="O393" i="38"/>
  <c r="AE386" i="38"/>
  <c r="P459" i="38"/>
  <c r="AK386" i="38"/>
  <c r="AZ374" i="38"/>
  <c r="AA395" i="38"/>
  <c r="Q279" i="38"/>
  <c r="W315" i="38"/>
  <c r="P385" i="38"/>
  <c r="K445" i="38"/>
  <c r="G444" i="38"/>
  <c r="AU339" i="38"/>
  <c r="J455" i="38"/>
  <c r="AO337" i="38"/>
  <c r="X170" i="38"/>
  <c r="E395" i="38"/>
  <c r="AW250" i="38"/>
  <c r="AQ372" i="38"/>
  <c r="AD211" i="38"/>
  <c r="AN441" i="38"/>
  <c r="L420" i="38"/>
  <c r="K467" i="38"/>
  <c r="H241" i="38"/>
  <c r="Z311" i="38"/>
  <c r="Y303" i="38"/>
  <c r="AZ344" i="38"/>
  <c r="AC348" i="38"/>
  <c r="Q472" i="38"/>
  <c r="X330" i="38"/>
  <c r="AF299" i="38"/>
  <c r="AX297" i="38"/>
  <c r="AD336" i="38"/>
  <c r="AM396" i="38"/>
  <c r="AT383" i="38"/>
  <c r="AF369" i="38"/>
  <c r="AU346" i="38"/>
  <c r="AM73" i="38"/>
  <c r="D432" i="38"/>
  <c r="J162" i="38"/>
  <c r="S132" i="38"/>
  <c r="AB418" i="38"/>
  <c r="AS392" i="38"/>
  <c r="N342" i="38"/>
  <c r="T344" i="38"/>
  <c r="T418" i="38"/>
  <c r="AC398" i="38"/>
  <c r="E419" i="38"/>
  <c r="AM373" i="38"/>
  <c r="AI268" i="38"/>
  <c r="AV357" i="38"/>
  <c r="AO369" i="38"/>
  <c r="AR432" i="38"/>
  <c r="AB271" i="38"/>
  <c r="AE433" i="38"/>
  <c r="D470" i="38"/>
  <c r="AZ330" i="38"/>
  <c r="M437" i="38"/>
  <c r="X307" i="38"/>
  <c r="I414" i="38"/>
  <c r="T382" i="38"/>
  <c r="AX317" i="38"/>
  <c r="M349" i="38"/>
  <c r="AT435" i="38"/>
  <c r="AD472" i="38"/>
  <c r="BB428" i="38"/>
  <c r="BA316" i="38"/>
  <c r="AR454" i="38"/>
  <c r="Q272" i="38"/>
  <c r="D334" i="38"/>
  <c r="AV442" i="38"/>
  <c r="AX468" i="38"/>
  <c r="AB365" i="38"/>
  <c r="AU472" i="38"/>
  <c r="AL411" i="38"/>
  <c r="G420" i="38"/>
  <c r="L353" i="38"/>
  <c r="N461" i="38"/>
  <c r="G431" i="38"/>
  <c r="AP384" i="38"/>
  <c r="AG361" i="38"/>
  <c r="AG439" i="38"/>
  <c r="AN462" i="38"/>
  <c r="AN406" i="38"/>
  <c r="AG351" i="38"/>
  <c r="AF269" i="38"/>
  <c r="AQ308" i="38"/>
  <c r="AL359" i="38"/>
  <c r="W467" i="38"/>
  <c r="AI438" i="38"/>
  <c r="I280" i="38"/>
  <c r="AF401" i="38"/>
  <c r="S362" i="38"/>
  <c r="AB406" i="38"/>
  <c r="AQ464" i="38"/>
  <c r="I445" i="38"/>
  <c r="N296" i="38"/>
  <c r="AR430" i="38"/>
  <c r="AH238" i="38"/>
  <c r="BA439" i="38"/>
  <c r="AF430" i="38"/>
  <c r="X371" i="38"/>
  <c r="U305" i="38"/>
  <c r="S137" i="38"/>
  <c r="S324" i="38"/>
  <c r="BB181" i="38"/>
  <c r="AT449" i="38"/>
  <c r="AL360" i="38"/>
  <c r="AA464" i="38"/>
  <c r="L319" i="38"/>
  <c r="Y418" i="38"/>
  <c r="H415" i="38"/>
  <c r="S74" i="38"/>
  <c r="S96" i="38"/>
  <c r="AO470" i="38"/>
  <c r="AO252" i="38"/>
  <c r="AC446" i="38"/>
  <c r="N395" i="38"/>
  <c r="AO354" i="38"/>
  <c r="AP387" i="38"/>
  <c r="D430" i="38"/>
  <c r="S146" i="38"/>
  <c r="AQ427" i="38"/>
  <c r="AP436" i="38"/>
  <c r="AW426" i="38"/>
  <c r="P379" i="38"/>
  <c r="AC309" i="38"/>
  <c r="AG415" i="38"/>
  <c r="V73" i="38"/>
  <c r="AU425" i="38"/>
  <c r="M461" i="38"/>
  <c r="BA268" i="38"/>
  <c r="W359" i="38"/>
  <c r="AJ272" i="38"/>
  <c r="AI387" i="38"/>
  <c r="BB427" i="38"/>
  <c r="AL327" i="38"/>
  <c r="AP451" i="38"/>
  <c r="AI292" i="38"/>
  <c r="F443" i="38"/>
  <c r="G434" i="38"/>
  <c r="AX395" i="38"/>
  <c r="AJ368" i="38"/>
  <c r="W373" i="38"/>
  <c r="AA405" i="38"/>
  <c r="S262" i="38"/>
  <c r="AK410" i="38"/>
  <c r="AI458" i="38"/>
  <c r="AY398" i="38"/>
  <c r="Q357" i="38"/>
  <c r="D401" i="38"/>
  <c r="X302" i="38"/>
  <c r="AE328" i="38"/>
  <c r="AG359" i="38"/>
  <c r="AZ348" i="38"/>
  <c r="BB340" i="38"/>
  <c r="AM231" i="38"/>
  <c r="Y354" i="38"/>
  <c r="BA198" i="38"/>
  <c r="AM438" i="38"/>
  <c r="AN463" i="38"/>
  <c r="AB368" i="38"/>
  <c r="AQ437" i="38"/>
  <c r="AP206" i="38"/>
  <c r="BA408" i="38"/>
  <c r="AB436" i="38"/>
  <c r="U466" i="38"/>
  <c r="AR405" i="38"/>
  <c r="AS438" i="38"/>
  <c r="AW349" i="38"/>
  <c r="N432" i="38"/>
  <c r="H469" i="38"/>
  <c r="T363" i="38"/>
  <c r="I457" i="38"/>
  <c r="AV372" i="38"/>
  <c r="I412" i="38"/>
  <c r="D469" i="38"/>
  <c r="S454" i="38"/>
  <c r="M415" i="38"/>
  <c r="BB392" i="38"/>
  <c r="AK253" i="38"/>
  <c r="Y468" i="38"/>
  <c r="O223" i="38"/>
  <c r="T449" i="38"/>
  <c r="BB441" i="38"/>
  <c r="AB466" i="38"/>
  <c r="H369" i="38"/>
  <c r="AZ73" i="38"/>
  <c r="N409" i="38"/>
  <c r="D467" i="38"/>
  <c r="AW302" i="38"/>
  <c r="E302" i="38"/>
  <c r="X466" i="38"/>
  <c r="Z319" i="38"/>
  <c r="Z279" i="38"/>
  <c r="AZ471" i="38"/>
  <c r="AT345" i="38"/>
  <c r="AF328" i="38"/>
  <c r="AF438" i="38"/>
  <c r="P381" i="38"/>
  <c r="AZ387" i="38"/>
  <c r="AD236" i="38"/>
  <c r="K262" i="38"/>
  <c r="AQ362" i="38"/>
  <c r="AP414" i="38"/>
  <c r="AL463" i="38"/>
  <c r="AU465" i="38"/>
  <c r="AB313" i="38"/>
  <c r="Y381" i="38"/>
  <c r="I346" i="38"/>
  <c r="M364" i="38"/>
  <c r="AC372" i="38"/>
  <c r="S201" i="38"/>
  <c r="AV298" i="38"/>
  <c r="AC407" i="38"/>
  <c r="AM284" i="38"/>
  <c r="AN385" i="38"/>
  <c r="AZ442" i="38"/>
  <c r="BA389" i="38"/>
  <c r="AQ398" i="38"/>
  <c r="M434" i="38"/>
  <c r="AT193" i="38"/>
  <c r="AF346" i="38"/>
  <c r="D472" i="38"/>
  <c r="AT403" i="38"/>
  <c r="X335" i="38"/>
  <c r="J358" i="38"/>
  <c r="S426" i="38"/>
  <c r="E314" i="38"/>
  <c r="F437" i="38"/>
  <c r="F309" i="38"/>
  <c r="AM315" i="38"/>
  <c r="Z263" i="38"/>
  <c r="L430" i="38"/>
  <c r="BA331" i="38"/>
  <c r="AB390" i="38"/>
  <c r="AM381" i="38"/>
  <c r="AS296" i="38"/>
  <c r="AU352" i="38"/>
  <c r="W420" i="38"/>
  <c r="AC445" i="38"/>
  <c r="I204" i="38"/>
  <c r="AW361" i="38"/>
  <c r="X344" i="38"/>
  <c r="E464" i="38"/>
  <c r="AX273" i="38"/>
  <c r="O195" i="38"/>
  <c r="AH354" i="38"/>
  <c r="T438" i="38"/>
  <c r="AO425" i="38"/>
  <c r="AF377" i="38"/>
  <c r="O414" i="38"/>
  <c r="S434" i="38"/>
  <c r="X345" i="38"/>
  <c r="AL291" i="38"/>
  <c r="AZ350" i="38"/>
  <c r="Z232" i="38"/>
  <c r="AL403" i="38"/>
  <c r="S255" i="38"/>
  <c r="M414" i="38"/>
  <c r="AP222" i="38"/>
  <c r="S188" i="38"/>
  <c r="L361" i="38"/>
  <c r="AM472" i="38"/>
  <c r="AW313" i="38"/>
  <c r="AU388" i="38"/>
  <c r="T460" i="38"/>
  <c r="AJ324" i="38"/>
  <c r="S203" i="38"/>
  <c r="T433" i="38"/>
  <c r="T368" i="38"/>
  <c r="AB469" i="38"/>
  <c r="AT434" i="38"/>
  <c r="AQ387" i="38"/>
  <c r="BA461" i="38"/>
  <c r="AE428" i="38"/>
  <c r="M353" i="38"/>
  <c r="O424" i="38"/>
  <c r="AG373" i="38"/>
  <c r="AU399" i="38"/>
  <c r="AF440" i="38"/>
  <c r="AT438" i="38"/>
  <c r="AB372" i="38"/>
  <c r="AL440" i="38"/>
  <c r="AM308" i="38"/>
  <c r="AJ341" i="38"/>
  <c r="AD431" i="38"/>
  <c r="W437" i="38"/>
  <c r="E391" i="38"/>
  <c r="AO352" i="38"/>
  <c r="AN183" i="38"/>
  <c r="O318" i="38"/>
  <c r="T359" i="38"/>
  <c r="T404" i="38"/>
  <c r="AD401" i="38"/>
  <c r="V111" i="38"/>
  <c r="E276" i="38"/>
  <c r="AD366" i="38"/>
  <c r="AX379" i="38"/>
  <c r="AR338" i="38"/>
  <c r="P334" i="38"/>
  <c r="V409" i="38"/>
  <c r="AG338" i="38"/>
  <c r="AG293" i="38"/>
  <c r="W384" i="38"/>
  <c r="AV383" i="38"/>
  <c r="X272" i="38"/>
  <c r="BA305" i="38"/>
  <c r="S223" i="38"/>
  <c r="AJ289" i="38"/>
  <c r="F447" i="38"/>
  <c r="D269" i="38"/>
  <c r="AT425" i="38"/>
  <c r="AB389" i="38"/>
  <c r="E251" i="38"/>
  <c r="F207" i="38"/>
  <c r="AU224" i="38"/>
  <c r="AI457" i="38"/>
  <c r="AZ325" i="38"/>
  <c r="AK397" i="38"/>
  <c r="AI321" i="38"/>
  <c r="V264" i="38"/>
  <c r="U455" i="38"/>
  <c r="N368" i="38"/>
  <c r="S331" i="38"/>
  <c r="BA367" i="38"/>
  <c r="S101" i="38"/>
  <c r="S302" i="38"/>
  <c r="D225" i="38"/>
  <c r="AP275" i="38"/>
  <c r="X284" i="38"/>
  <c r="M428" i="38"/>
  <c r="F468" i="38"/>
  <c r="AL458" i="38"/>
  <c r="AO406" i="38"/>
  <c r="Y448" i="38"/>
  <c r="Q456" i="38"/>
  <c r="W360" i="38"/>
  <c r="AY301" i="38"/>
  <c r="X449" i="38"/>
  <c r="AE398" i="38"/>
  <c r="Q303" i="38"/>
  <c r="AH448" i="38"/>
  <c r="D370" i="38"/>
  <c r="AZ421" i="38"/>
  <c r="AD280" i="38"/>
  <c r="K361" i="38"/>
  <c r="AV328" i="38"/>
  <c r="AW381" i="38"/>
  <c r="G440" i="38"/>
  <c r="T285" i="38"/>
  <c r="BB379" i="38"/>
  <c r="AT354" i="38"/>
  <c r="K441" i="38"/>
  <c r="K377" i="38"/>
  <c r="S148" i="38"/>
  <c r="BB317" i="38"/>
  <c r="D212" i="38"/>
  <c r="AA252" i="38"/>
  <c r="AH445" i="38"/>
  <c r="AC337" i="38"/>
  <c r="AD362" i="38"/>
  <c r="AT396" i="38"/>
  <c r="AL337" i="38"/>
  <c r="AE406" i="38"/>
  <c r="AR335" i="38"/>
  <c r="AB434" i="38"/>
  <c r="G363" i="38"/>
  <c r="P377" i="38"/>
  <c r="T446" i="38"/>
  <c r="O460" i="38"/>
  <c r="AQ379" i="38"/>
  <c r="AH408" i="38"/>
  <c r="S93" i="38"/>
  <c r="J232" i="38"/>
  <c r="AX462" i="38"/>
  <c r="Q321" i="38"/>
  <c r="AL358" i="38"/>
  <c r="O310" i="38"/>
  <c r="S466" i="38"/>
  <c r="AA315" i="38"/>
  <c r="AU395" i="38"/>
  <c r="AG420" i="38"/>
  <c r="AP440" i="38"/>
  <c r="X419" i="38"/>
  <c r="X384" i="38"/>
  <c r="AL417" i="38"/>
  <c r="AX330" i="38"/>
  <c r="AH469" i="38"/>
  <c r="AE464" i="38"/>
  <c r="AY459" i="38"/>
  <c r="N433" i="38"/>
  <c r="AG286" i="38"/>
  <c r="AA361" i="38"/>
  <c r="AE466" i="38"/>
  <c r="F456" i="38"/>
  <c r="AY438" i="38"/>
  <c r="F121" i="38"/>
  <c r="AG330" i="38"/>
  <c r="AQ389" i="38"/>
  <c r="S470" i="38"/>
  <c r="AN438" i="38"/>
  <c r="L336" i="38"/>
  <c r="AR230" i="38"/>
  <c r="BB412" i="38"/>
  <c r="AP439" i="38"/>
  <c r="U387" i="38"/>
  <c r="T462" i="38"/>
  <c r="AG452" i="38"/>
  <c r="M381" i="38"/>
  <c r="AN431" i="38"/>
  <c r="L285" i="38"/>
  <c r="AO459" i="38"/>
  <c r="AV411" i="38"/>
  <c r="P471" i="38"/>
  <c r="T367" i="38"/>
  <c r="AG418" i="38"/>
  <c r="AR399" i="38"/>
  <c r="AJ422" i="38"/>
  <c r="AM452" i="38"/>
  <c r="D226" i="38"/>
  <c r="V413" i="38"/>
  <c r="M459" i="38"/>
  <c r="E285" i="38"/>
  <c r="G391" i="38"/>
  <c r="AK347" i="38"/>
  <c r="K455" i="38"/>
  <c r="K370" i="38"/>
  <c r="K410" i="38"/>
  <c r="Z384" i="38"/>
  <c r="AP453" i="38"/>
  <c r="AT420" i="38"/>
  <c r="AN177" i="38"/>
  <c r="P375" i="38"/>
  <c r="AU338" i="38"/>
  <c r="H305" i="38"/>
  <c r="AP407" i="38"/>
  <c r="AS346" i="38"/>
  <c r="AW451" i="38"/>
  <c r="G425" i="38"/>
  <c r="W423" i="38"/>
  <c r="AY399" i="38"/>
  <c r="AL277" i="38"/>
  <c r="S367" i="38"/>
  <c r="AV364" i="38"/>
  <c r="AI313" i="38"/>
  <c r="AK427" i="38"/>
  <c r="AD271" i="38"/>
  <c r="Q375" i="38"/>
  <c r="J454" i="38"/>
  <c r="AS440" i="38"/>
  <c r="AC436" i="38"/>
  <c r="AW433" i="38"/>
  <c r="AJ310" i="38"/>
  <c r="G367" i="38"/>
  <c r="BB176" i="38"/>
  <c r="G337" i="38"/>
  <c r="AC235" i="38"/>
  <c r="E466" i="38"/>
  <c r="AX73" i="38"/>
  <c r="T384" i="38"/>
  <c r="BA385" i="38"/>
  <c r="BB241" i="38"/>
  <c r="AA228" i="38"/>
  <c r="AV231" i="38"/>
  <c r="AB419" i="38"/>
  <c r="L472" i="38"/>
  <c r="AN306" i="38"/>
  <c r="AK267" i="38"/>
  <c r="T441" i="38"/>
  <c r="AD275" i="38"/>
  <c r="AT263" i="38"/>
  <c r="N238" i="38"/>
  <c r="AB232" i="38"/>
  <c r="J411" i="38"/>
  <c r="AK285" i="38"/>
  <c r="Q420" i="38"/>
  <c r="AX405" i="38"/>
  <c r="AV343" i="38"/>
  <c r="AP400" i="38"/>
  <c r="AZ271" i="38"/>
  <c r="M383" i="38"/>
  <c r="AC294" i="38"/>
  <c r="S357" i="38"/>
  <c r="AU422" i="38"/>
  <c r="AO253" i="38"/>
  <c r="AE299" i="38"/>
  <c r="S166" i="38"/>
  <c r="N416" i="38"/>
  <c r="Y307" i="38"/>
  <c r="AF365" i="38"/>
  <c r="BA397" i="38"/>
  <c r="AZ391" i="38"/>
  <c r="AT377" i="38"/>
  <c r="K134" i="38"/>
  <c r="AF308" i="38"/>
  <c r="I441" i="38"/>
  <c r="AU369" i="38"/>
  <c r="AW422" i="38"/>
  <c r="H441" i="38"/>
  <c r="P469" i="38"/>
  <c r="AR447" i="38"/>
  <c r="H383" i="38"/>
  <c r="AC291" i="38"/>
  <c r="O351" i="38"/>
  <c r="M73" i="38"/>
  <c r="AB175" i="38"/>
  <c r="N438" i="38"/>
  <c r="AG406" i="38"/>
  <c r="AX403" i="38"/>
  <c r="AG461" i="38"/>
  <c r="S119" i="38"/>
  <c r="D354" i="38"/>
  <c r="AP331" i="38"/>
  <c r="BA348" i="38"/>
  <c r="L434" i="38"/>
  <c r="I460" i="38"/>
  <c r="Q435" i="38"/>
  <c r="AF251" i="38"/>
  <c r="AH390" i="38"/>
  <c r="AY307" i="38"/>
  <c r="Q264" i="38"/>
  <c r="AU457" i="38"/>
  <c r="AX458" i="38"/>
  <c r="G178" i="38"/>
  <c r="AD268" i="38"/>
  <c r="Q406" i="38"/>
  <c r="BA276" i="38"/>
  <c r="AW466" i="38"/>
  <c r="M339" i="38"/>
  <c r="O210" i="38"/>
  <c r="AD240" i="38"/>
  <c r="AF289" i="38"/>
  <c r="T466" i="38"/>
  <c r="E408" i="38"/>
  <c r="Y449" i="38"/>
  <c r="AS423" i="38"/>
  <c r="I383" i="38"/>
  <c r="AK316" i="38"/>
  <c r="AO280" i="38"/>
  <c r="AN309" i="38"/>
  <c r="AH209" i="38"/>
  <c r="O468" i="38"/>
  <c r="AA370" i="38"/>
  <c r="AV467" i="38"/>
  <c r="AJ397" i="38"/>
  <c r="F411" i="38"/>
  <c r="AI284" i="38"/>
  <c r="S134" i="38"/>
  <c r="AS456" i="38"/>
  <c r="V324" i="38"/>
  <c r="BB364" i="38"/>
  <c r="AV406" i="38"/>
  <c r="AS306" i="38"/>
  <c r="U362" i="38"/>
  <c r="AJ449" i="38"/>
  <c r="AR472" i="38"/>
  <c r="D407" i="38"/>
  <c r="AL465" i="38"/>
  <c r="AT416" i="38"/>
  <c r="AV254" i="38"/>
  <c r="N388" i="38"/>
  <c r="F355" i="38"/>
  <c r="AF315" i="38"/>
  <c r="AI269" i="38"/>
  <c r="L315" i="38"/>
  <c r="I332" i="38"/>
  <c r="AT273" i="38"/>
  <c r="AG386" i="38"/>
  <c r="AF396" i="38"/>
  <c r="AN409" i="38"/>
  <c r="J400" i="38"/>
  <c r="AL225" i="38"/>
  <c r="U301" i="38"/>
  <c r="AS443" i="38"/>
  <c r="E389" i="38"/>
  <c r="G429" i="38"/>
  <c r="AY356" i="38"/>
  <c r="O471" i="38"/>
  <c r="AU347" i="38"/>
  <c r="AM210" i="38"/>
  <c r="AQ465" i="38"/>
  <c r="AO456" i="38"/>
  <c r="AA404" i="38"/>
  <c r="X426" i="38"/>
  <c r="AM355" i="38"/>
  <c r="Q403" i="38"/>
  <c r="S430" i="38"/>
  <c r="D438" i="38"/>
  <c r="O381" i="38"/>
  <c r="AH466" i="38"/>
  <c r="Y221" i="38"/>
  <c r="AO385" i="38"/>
  <c r="P392" i="38"/>
  <c r="X468" i="38"/>
  <c r="AJ350" i="38"/>
  <c r="AD207" i="38"/>
  <c r="AV73" i="38"/>
  <c r="F470" i="38"/>
  <c r="BB325" i="38"/>
  <c r="AU349" i="38"/>
  <c r="N251" i="38"/>
  <c r="K384" i="38"/>
  <c r="J88" i="38"/>
  <c r="S407" i="38"/>
  <c r="S308" i="38"/>
  <c r="AC323" i="38"/>
  <c r="O429" i="38"/>
  <c r="E446" i="38"/>
  <c r="AY280" i="38"/>
  <c r="P408" i="38"/>
  <c r="L378" i="38"/>
  <c r="J415" i="38"/>
  <c r="P420" i="38"/>
  <c r="K415" i="38"/>
  <c r="G436" i="38"/>
  <c r="I470" i="38"/>
  <c r="AC255" i="38"/>
  <c r="U81" i="38"/>
  <c r="AQ448" i="38"/>
  <c r="AB342" i="38"/>
  <c r="AT337" i="38"/>
  <c r="Y351" i="38"/>
  <c r="AD356" i="38"/>
  <c r="H419" i="38"/>
  <c r="T283" i="38"/>
  <c r="T229" i="38"/>
  <c r="BB371" i="38"/>
  <c r="H257" i="38"/>
  <c r="AX408" i="38"/>
  <c r="X402" i="38"/>
  <c r="S192" i="38"/>
  <c r="D329" i="38"/>
  <c r="AC228" i="38"/>
  <c r="P249" i="38"/>
  <c r="O294" i="38"/>
  <c r="V368" i="38"/>
  <c r="AE341" i="38"/>
  <c r="AW430" i="38"/>
  <c r="I436" i="38"/>
  <c r="AU153" i="38"/>
  <c r="AJ258" i="38"/>
  <c r="D408" i="38"/>
  <c r="N470" i="38"/>
  <c r="X174" i="38"/>
  <c r="G368" i="38"/>
  <c r="Y295" i="38"/>
  <c r="N345" i="38"/>
  <c r="G442" i="38"/>
  <c r="I437" i="38"/>
  <c r="Y452" i="38"/>
  <c r="U399" i="38"/>
  <c r="AW136" i="38"/>
  <c r="AE337" i="38"/>
  <c r="Y417" i="38"/>
  <c r="AN252" i="38"/>
  <c r="AA469" i="38"/>
  <c r="O413" i="38"/>
  <c r="U355" i="38"/>
  <c r="J463" i="38"/>
  <c r="AO464" i="38"/>
  <c r="AM222" i="38"/>
  <c r="AG222" i="38"/>
  <c r="AI338" i="38"/>
  <c r="AB416" i="38"/>
  <c r="AJ404" i="38"/>
  <c r="AY292" i="38"/>
  <c r="O365" i="38"/>
  <c r="AJ384" i="38"/>
  <c r="K414" i="38"/>
  <c r="AZ446" i="38"/>
  <c r="AR182" i="38"/>
  <c r="AT362" i="38"/>
  <c r="F352" i="38"/>
  <c r="X368" i="38"/>
  <c r="I277" i="38"/>
  <c r="U372" i="38"/>
  <c r="AK396" i="38"/>
  <c r="AE305" i="38"/>
  <c r="M472" i="38"/>
  <c r="E179" i="38"/>
  <c r="AY320" i="38"/>
  <c r="Z398" i="38"/>
  <c r="AD423" i="38"/>
  <c r="S350" i="38"/>
  <c r="AL73" i="38"/>
  <c r="H332" i="38"/>
  <c r="D387" i="38"/>
  <c r="E448" i="38"/>
  <c r="AJ325" i="38"/>
  <c r="BB417" i="38"/>
  <c r="M424" i="38"/>
  <c r="S221" i="38"/>
  <c r="AV440" i="38"/>
  <c r="AE298" i="38"/>
  <c r="AX426" i="38"/>
  <c r="BB314" i="38"/>
  <c r="AK363" i="38"/>
  <c r="E291" i="38"/>
  <c r="W229" i="38"/>
  <c r="AD346" i="38"/>
  <c r="W309" i="38"/>
  <c r="AG414" i="38"/>
  <c r="N310" i="38"/>
  <c r="AR388" i="38"/>
  <c r="AU319" i="38"/>
  <c r="AL373" i="38"/>
  <c r="AP235" i="38"/>
  <c r="AG410" i="38"/>
  <c r="H190" i="38"/>
  <c r="AH429" i="38"/>
  <c r="AQ270" i="38"/>
  <c r="AW471" i="38"/>
  <c r="E360" i="38"/>
  <c r="Y380" i="38"/>
  <c r="S281" i="38"/>
  <c r="AF342" i="38"/>
  <c r="AV392" i="38"/>
  <c r="AF388" i="38"/>
  <c r="AJ450" i="38"/>
  <c r="AO358" i="38"/>
  <c r="AG328" i="38"/>
  <c r="X290" i="38"/>
  <c r="AW457" i="38"/>
  <c r="AE332" i="38"/>
  <c r="AW273" i="38"/>
  <c r="AV402" i="38"/>
  <c r="AG274" i="38"/>
  <c r="Q365" i="38"/>
  <c r="Z299" i="38"/>
  <c r="S259" i="38"/>
  <c r="S180" i="38"/>
  <c r="M417" i="38"/>
  <c r="AX422" i="38"/>
  <c r="AV433" i="38"/>
  <c r="AL152" i="38"/>
  <c r="Q426" i="38"/>
  <c r="AK464" i="38"/>
  <c r="AF281" i="38"/>
  <c r="AQ466" i="38"/>
  <c r="S257" i="38"/>
  <c r="L462" i="38"/>
  <c r="V303" i="38"/>
  <c r="F454" i="38"/>
  <c r="S455" i="38"/>
  <c r="BB387" i="38"/>
  <c r="T281" i="38"/>
  <c r="AB334" i="38"/>
  <c r="U464" i="38"/>
  <c r="AJ285" i="38"/>
  <c r="AA424" i="38"/>
  <c r="AF340" i="38"/>
  <c r="AK443" i="38"/>
  <c r="BB440" i="38"/>
  <c r="AG350" i="38"/>
  <c r="O417" i="38"/>
  <c r="AG356" i="38"/>
  <c r="AK466" i="38"/>
  <c r="AD276" i="38"/>
  <c r="AE436" i="38"/>
  <c r="U356" i="38"/>
  <c r="AR438" i="38"/>
  <c r="AI353" i="38"/>
  <c r="G453" i="38"/>
  <c r="AV356" i="38"/>
  <c r="AW340" i="38"/>
  <c r="I447" i="38"/>
  <c r="F346" i="38"/>
  <c r="Z342" i="38"/>
  <c r="AE355" i="38"/>
  <c r="U462" i="38"/>
  <c r="U328" i="38"/>
  <c r="W426" i="38"/>
  <c r="P457" i="38"/>
  <c r="AP350" i="38"/>
  <c r="AM417" i="38"/>
  <c r="AT440" i="38"/>
  <c r="AM225" i="38"/>
  <c r="S149" i="38"/>
  <c r="AV419" i="38"/>
  <c r="AP433" i="38"/>
  <c r="AN410" i="38"/>
  <c r="AF422" i="38"/>
  <c r="S296" i="38"/>
  <c r="S263" i="38"/>
  <c r="X382" i="38"/>
  <c r="J401" i="38"/>
  <c r="E345" i="38"/>
  <c r="AM338" i="38"/>
  <c r="AO430" i="38"/>
  <c r="AT426" i="38"/>
  <c r="S299" i="38"/>
  <c r="AJ386" i="38"/>
  <c r="W344" i="38"/>
  <c r="AF345" i="38"/>
  <c r="AX449" i="38"/>
  <c r="AQ291" i="38"/>
  <c r="I345" i="38"/>
  <c r="AV407" i="38"/>
  <c r="AQ408" i="38"/>
  <c r="F431" i="38"/>
  <c r="AH364" i="38"/>
  <c r="X257" i="38"/>
  <c r="AV341" i="38"/>
  <c r="AK453" i="38"/>
  <c r="E436" i="38"/>
  <c r="AX368" i="38"/>
  <c r="AP409" i="38"/>
  <c r="AD410" i="38"/>
  <c r="G374" i="38"/>
  <c r="M409" i="38"/>
  <c r="AL419" i="38"/>
  <c r="AY380" i="38"/>
  <c r="G288" i="38"/>
  <c r="AK222" i="38"/>
  <c r="AU266" i="38"/>
  <c r="AJ354" i="38"/>
  <c r="AJ367" i="38"/>
  <c r="AQ277" i="38"/>
  <c r="Z261" i="38"/>
  <c r="AV287" i="38"/>
  <c r="AW234" i="38"/>
  <c r="AS297" i="38"/>
  <c r="BB236" i="38"/>
  <c r="AG466" i="38"/>
  <c r="AW237" i="38"/>
  <c r="AW428" i="38"/>
  <c r="AB409" i="38"/>
  <c r="BA237" i="38"/>
  <c r="AC364" i="38"/>
  <c r="T362" i="38"/>
  <c r="AD416" i="38"/>
  <c r="AL418" i="38"/>
  <c r="M366" i="38"/>
  <c r="AH376" i="38"/>
  <c r="AM363" i="38"/>
  <c r="BA466" i="38"/>
  <c r="AA237" i="38"/>
  <c r="AJ151" i="38"/>
  <c r="E327" i="38"/>
  <c r="AV399" i="38"/>
  <c r="S307" i="38"/>
  <c r="D321" i="38"/>
  <c r="Q290" i="38"/>
  <c r="AU455" i="38"/>
  <c r="AT266" i="38"/>
  <c r="Q466" i="38"/>
  <c r="U194" i="38"/>
  <c r="Q314" i="38"/>
  <c r="AA192" i="38"/>
  <c r="S206" i="38"/>
  <c r="AI400" i="38"/>
  <c r="BB421" i="38"/>
  <c r="AX439" i="38"/>
  <c r="W435" i="38"/>
  <c r="AW413" i="38"/>
  <c r="Q462" i="38"/>
  <c r="Q267" i="38"/>
  <c r="AA465" i="38"/>
  <c r="F284" i="38"/>
  <c r="AZ179" i="38"/>
  <c r="AR213" i="38"/>
  <c r="AQ402" i="38"/>
  <c r="AJ174" i="38"/>
  <c r="AM408" i="38"/>
  <c r="I316" i="38"/>
  <c r="AM424" i="38"/>
  <c r="AX279" i="38"/>
  <c r="AO379" i="38"/>
  <c r="T442" i="38"/>
  <c r="AF136" i="38"/>
  <c r="AQ240" i="38"/>
  <c r="X237" i="38"/>
  <c r="AM356" i="38"/>
  <c r="AV471" i="38"/>
  <c r="AA447" i="38"/>
  <c r="H296" i="38"/>
  <c r="K409" i="38"/>
  <c r="AB354" i="38"/>
  <c r="V403" i="38"/>
  <c r="AW412" i="38"/>
  <c r="S375" i="38"/>
  <c r="AH410" i="38"/>
  <c r="X297" i="38"/>
  <c r="Z249" i="38"/>
  <c r="AM270" i="38"/>
  <c r="AG396" i="38"/>
  <c r="V259" i="38"/>
  <c r="AP332" i="38"/>
  <c r="AO330" i="38"/>
  <c r="AQ254" i="38"/>
  <c r="AH387" i="38"/>
  <c r="Q323" i="38"/>
  <c r="AE300" i="38"/>
  <c r="O134" i="38"/>
  <c r="AU453" i="38"/>
  <c r="AZ205" i="38"/>
  <c r="O255" i="38"/>
  <c r="Z308" i="38"/>
  <c r="P413" i="38"/>
  <c r="O208" i="38"/>
  <c r="AM348" i="38"/>
  <c r="AJ369" i="38"/>
  <c r="AM295" i="38"/>
  <c r="D396" i="38"/>
  <c r="AW353" i="38"/>
  <c r="AQ460" i="38"/>
  <c r="AS336" i="38"/>
  <c r="AI326" i="38"/>
  <c r="BA294" i="38"/>
  <c r="AR221" i="38"/>
  <c r="I401" i="38"/>
  <c r="F421" i="38"/>
  <c r="E277" i="38"/>
  <c r="AF450" i="38"/>
  <c r="AB401" i="38"/>
  <c r="S220" i="38"/>
  <c r="AR425" i="38"/>
  <c r="AN407" i="38"/>
  <c r="AN387" i="38"/>
  <c r="AQ453" i="38"/>
  <c r="V219" i="38"/>
  <c r="G435" i="38"/>
  <c r="I229" i="38"/>
  <c r="AN237" i="38"/>
  <c r="E343" i="38"/>
  <c r="AX148" i="38"/>
  <c r="AM389" i="38"/>
  <c r="Z430" i="38"/>
  <c r="Q277" i="38"/>
  <c r="T212" i="38"/>
  <c r="P463" i="38"/>
  <c r="AR266" i="38"/>
  <c r="AE439" i="38"/>
  <c r="AB282" i="38"/>
  <c r="AK314" i="38"/>
  <c r="AC259" i="38"/>
  <c r="AF151" i="38"/>
  <c r="AJ451" i="38"/>
  <c r="AD447" i="38"/>
  <c r="AV267" i="38"/>
  <c r="AL438" i="38"/>
  <c r="AR361" i="38"/>
  <c r="V144" i="38"/>
  <c r="Q349" i="38"/>
  <c r="BB329" i="38"/>
  <c r="AB441" i="38"/>
  <c r="Y186" i="38"/>
  <c r="AO384" i="38"/>
  <c r="AH385" i="38"/>
  <c r="AW390" i="38"/>
  <c r="S440" i="38"/>
  <c r="AR461" i="38"/>
  <c r="U395" i="38"/>
  <c r="AW371" i="38"/>
  <c r="U312" i="38"/>
  <c r="E222" i="38"/>
  <c r="F363" i="38"/>
  <c r="AI260" i="38"/>
  <c r="AQ401" i="38"/>
  <c r="L328" i="38"/>
  <c r="K442" i="38"/>
  <c r="V383" i="38"/>
  <c r="AG300" i="38"/>
  <c r="AE453" i="38"/>
  <c r="K439" i="38"/>
  <c r="AX239" i="38"/>
  <c r="AE454" i="38"/>
  <c r="AW376" i="38"/>
  <c r="U438" i="38"/>
  <c r="E372" i="38"/>
  <c r="AA336" i="38"/>
  <c r="J260" i="38"/>
  <c r="AA243" i="38"/>
  <c r="AC428" i="38"/>
  <c r="X228" i="38"/>
  <c r="AT139" i="38"/>
  <c r="N440" i="38"/>
  <c r="BB305" i="38"/>
  <c r="AO289" i="38"/>
  <c r="AK471" i="38"/>
  <c r="AH453" i="38"/>
  <c r="U358" i="38"/>
  <c r="AY391" i="38"/>
  <c r="AL421" i="38"/>
  <c r="I430" i="38"/>
  <c r="AP302" i="38"/>
  <c r="M305" i="38"/>
  <c r="K348" i="38"/>
  <c r="AK462" i="38"/>
  <c r="AP437" i="38"/>
  <c r="G418" i="38"/>
  <c r="N361" i="38"/>
  <c r="S179" i="38"/>
  <c r="L291" i="38"/>
  <c r="V452" i="38"/>
  <c r="AQ296" i="38"/>
  <c r="AO356" i="38"/>
  <c r="V462" i="38"/>
  <c r="G455" i="38"/>
  <c r="AG378" i="38"/>
  <c r="AL328" i="38"/>
  <c r="AE366" i="38"/>
  <c r="AM394" i="38"/>
  <c r="J272" i="38"/>
  <c r="AE397" i="38"/>
  <c r="AD266" i="38"/>
  <c r="S83" i="38"/>
  <c r="AU434" i="38"/>
  <c r="J430" i="38"/>
  <c r="S116" i="38"/>
  <c r="AO454" i="38"/>
  <c r="AF384" i="38"/>
  <c r="T423" i="38"/>
  <c r="X453" i="38"/>
  <c r="AS353" i="38"/>
  <c r="AK178" i="38"/>
  <c r="P221" i="38"/>
  <c r="S275" i="38"/>
  <c r="I371" i="38"/>
  <c r="V284" i="38"/>
  <c r="AU235" i="38"/>
  <c r="U342" i="38"/>
  <c r="D320" i="38"/>
  <c r="AM467" i="38"/>
  <c r="AJ463" i="38"/>
  <c r="AF372" i="38"/>
  <c r="AJ317" i="38"/>
  <c r="AM168" i="38"/>
  <c r="S102" i="38"/>
  <c r="AO399" i="38"/>
  <c r="AV394" i="38"/>
  <c r="J417" i="38"/>
  <c r="H470" i="38"/>
  <c r="K320" i="38"/>
  <c r="G456" i="38"/>
  <c r="Y400" i="38"/>
  <c r="BA269" i="38"/>
  <c r="Q433" i="38"/>
  <c r="AW205" i="38"/>
  <c r="AH405" i="38"/>
  <c r="AQ438" i="38"/>
  <c r="E257" i="38"/>
  <c r="AJ292" i="38"/>
  <c r="U416" i="38"/>
  <c r="S151" i="38"/>
  <c r="P197" i="38"/>
  <c r="J394" i="38"/>
  <c r="D449" i="38"/>
  <c r="AZ370" i="38"/>
  <c r="AT417" i="38"/>
  <c r="L454" i="38"/>
  <c r="S422" i="38"/>
  <c r="BA451" i="38"/>
  <c r="P410" i="38"/>
  <c r="AG339" i="38"/>
  <c r="AS206" i="38"/>
  <c r="G398" i="38"/>
  <c r="AG180" i="38"/>
  <c r="AQ450" i="38"/>
  <c r="L262" i="38"/>
  <c r="N372" i="38"/>
  <c r="AO336" i="38"/>
  <c r="AU412" i="38"/>
  <c r="V430" i="38"/>
  <c r="AO187" i="38"/>
  <c r="AY223" i="38"/>
  <c r="AC204" i="38"/>
  <c r="AO322" i="38"/>
  <c r="Q273" i="38"/>
  <c r="AV237" i="38"/>
  <c r="L410" i="38"/>
  <c r="J286" i="38"/>
  <c r="AK444" i="38"/>
  <c r="AT453" i="38"/>
  <c r="AJ231" i="38"/>
  <c r="AS321" i="38"/>
  <c r="E224" i="38"/>
  <c r="L405" i="38"/>
  <c r="AQ369" i="38"/>
  <c r="AM377" i="38"/>
  <c r="AJ440" i="38"/>
  <c r="V378" i="38"/>
  <c r="AP393" i="38"/>
  <c r="AV386" i="38"/>
  <c r="I439" i="38"/>
  <c r="AU461" i="38"/>
  <c r="AX285" i="38"/>
  <c r="AK370" i="38"/>
  <c r="AZ385" i="38"/>
  <c r="D397" i="38"/>
  <c r="AS294" i="38"/>
  <c r="F452" i="38"/>
  <c r="AT393" i="38"/>
  <c r="AQ301" i="38"/>
  <c r="X350" i="38"/>
  <c r="H297" i="38"/>
  <c r="AT309" i="38"/>
  <c r="M235" i="38"/>
  <c r="AC319" i="38"/>
  <c r="AJ409" i="38"/>
  <c r="AX199" i="38"/>
  <c r="AT380" i="38"/>
  <c r="T400" i="38"/>
  <c r="AP411" i="38"/>
  <c r="AW267" i="38"/>
  <c r="S182" i="38"/>
  <c r="F385" i="38"/>
  <c r="AM412" i="38"/>
  <c r="AL241" i="38"/>
  <c r="AG257" i="38"/>
  <c r="AP410" i="38"/>
  <c r="AS303" i="38"/>
  <c r="AB149" i="38"/>
  <c r="T329" i="38"/>
  <c r="AY460" i="38"/>
  <c r="AZ403" i="38"/>
  <c r="V381" i="38"/>
  <c r="AP403" i="38"/>
  <c r="D366" i="38"/>
  <c r="AX276" i="38"/>
  <c r="H322" i="38"/>
  <c r="J378" i="38"/>
  <c r="AO465" i="38"/>
  <c r="Z393" i="38"/>
  <c r="H209" i="38"/>
  <c r="AI469" i="38"/>
  <c r="N297" i="38"/>
  <c r="AB361" i="38"/>
  <c r="AG445" i="38"/>
  <c r="N304" i="38"/>
  <c r="AU245" i="38"/>
  <c r="Y366" i="38"/>
  <c r="T342" i="38"/>
  <c r="AF277" i="38"/>
  <c r="AX348" i="38"/>
  <c r="K434" i="38"/>
  <c r="Q286" i="38"/>
  <c r="AZ376" i="38"/>
  <c r="E287" i="38"/>
  <c r="BA441" i="38"/>
  <c r="AW364" i="38"/>
  <c r="BB304" i="38"/>
  <c r="J383" i="38"/>
  <c r="AT293" i="38"/>
  <c r="AA250" i="38"/>
  <c r="AO401" i="38"/>
  <c r="AH200" i="38"/>
  <c r="AB374" i="38"/>
  <c r="S390" i="38"/>
  <c r="D352" i="38"/>
  <c r="W431" i="38"/>
  <c r="AP351" i="38"/>
  <c r="Y458" i="38"/>
  <c r="W416" i="38"/>
  <c r="AY366" i="38"/>
  <c r="P144" i="38"/>
  <c r="E296" i="38"/>
  <c r="X369" i="38"/>
  <c r="AI423" i="38"/>
  <c r="Q345" i="38"/>
  <c r="AN447" i="38"/>
  <c r="AM457" i="38"/>
  <c r="AY448" i="38"/>
  <c r="AS444" i="38"/>
  <c r="AG271" i="38"/>
  <c r="K240" i="38"/>
  <c r="AV300" i="38"/>
  <c r="AJ353" i="38"/>
  <c r="E312" i="38"/>
  <c r="BB446" i="38"/>
  <c r="AU393" i="38"/>
  <c r="AC276" i="38"/>
  <c r="AM298" i="38"/>
  <c r="AB453" i="38"/>
  <c r="AV404" i="38"/>
  <c r="E465" i="38"/>
  <c r="E437" i="38"/>
  <c r="S247" i="38"/>
  <c r="BA465" i="38"/>
  <c r="AH280" i="38"/>
  <c r="AZ449" i="38"/>
  <c r="V338" i="38"/>
  <c r="AO458" i="38"/>
  <c r="AY334" i="38"/>
  <c r="I446" i="38"/>
  <c r="AQ73" i="38"/>
  <c r="AU408" i="38"/>
  <c r="AT332" i="38"/>
  <c r="U294" i="38"/>
  <c r="AG219" i="38"/>
  <c r="AD382" i="38"/>
  <c r="AM449" i="38"/>
  <c r="AI359" i="38"/>
  <c r="AH422" i="38"/>
  <c r="F448" i="38"/>
  <c r="AI343" i="38"/>
  <c r="T361" i="38"/>
  <c r="AV324" i="38"/>
  <c r="G182" i="38"/>
  <c r="AH459" i="38"/>
  <c r="AF463" i="38"/>
  <c r="H425" i="38"/>
  <c r="AY243" i="38"/>
  <c r="J203" i="38"/>
  <c r="L389" i="38"/>
  <c r="L267" i="38"/>
  <c r="AA345" i="38"/>
  <c r="I408" i="38"/>
  <c r="AY432" i="38"/>
  <c r="AJ410" i="38"/>
  <c r="G376" i="38"/>
  <c r="AX456" i="38"/>
  <c r="N428" i="38"/>
  <c r="T265" i="38"/>
  <c r="V404" i="38"/>
  <c r="S436" i="38"/>
  <c r="D218" i="38"/>
  <c r="AH329" i="38"/>
  <c r="AL404" i="38"/>
  <c r="S314" i="38"/>
  <c r="K460" i="38"/>
  <c r="K301" i="38"/>
  <c r="AD460" i="38"/>
  <c r="AQ462" i="38"/>
  <c r="BA220" i="38"/>
  <c r="AV371" i="38"/>
  <c r="AQ351" i="38"/>
  <c r="AS421" i="38"/>
  <c r="P455" i="38"/>
  <c r="AN396" i="38"/>
  <c r="U316" i="38"/>
  <c r="AJ401" i="38"/>
  <c r="M433" i="38"/>
  <c r="AD202" i="38"/>
  <c r="P362" i="38"/>
  <c r="AA446" i="38"/>
  <c r="S300" i="38"/>
  <c r="Q335" i="38"/>
  <c r="AW405" i="38"/>
  <c r="AN433" i="38"/>
  <c r="AX263" i="38"/>
  <c r="S415" i="38"/>
  <c r="Z380" i="38"/>
  <c r="X193" i="38"/>
  <c r="AW444" i="38"/>
  <c r="AL172" i="38"/>
  <c r="I361" i="38"/>
  <c r="AE405" i="38"/>
  <c r="S250" i="38"/>
  <c r="AD440" i="38"/>
  <c r="K380" i="38"/>
  <c r="BB152" i="38"/>
  <c r="AX451" i="38"/>
  <c r="AJ472" i="38"/>
  <c r="Z448" i="38"/>
  <c r="AN421" i="38"/>
  <c r="AC434" i="38"/>
  <c r="S298" i="38"/>
  <c r="S169" i="38"/>
  <c r="P387" i="38"/>
  <c r="AC284" i="38"/>
  <c r="Z437" i="38"/>
  <c r="Q336" i="38"/>
  <c r="N73" i="38"/>
  <c r="Z434" i="38"/>
  <c r="AZ312" i="38"/>
  <c r="U187" i="38"/>
  <c r="H342" i="38"/>
  <c r="D371" i="38"/>
  <c r="AT461" i="38"/>
  <c r="AF138" i="38"/>
  <c r="AV398" i="38"/>
  <c r="AX382" i="38"/>
  <c r="AH242" i="38"/>
  <c r="AH396" i="38"/>
  <c r="AY279" i="38"/>
  <c r="AG430" i="38"/>
  <c r="AS455" i="38"/>
  <c r="AW400" i="38"/>
  <c r="AL472" i="38"/>
  <c r="I187" i="38"/>
  <c r="AX432" i="38"/>
  <c r="K454" i="38"/>
  <c r="Q415" i="38"/>
  <c r="AQ397" i="38"/>
  <c r="L409" i="38"/>
  <c r="AD393" i="38"/>
  <c r="O402" i="38"/>
  <c r="BB290" i="38"/>
  <c r="AA382" i="38"/>
  <c r="S204" i="38"/>
  <c r="BB285" i="38"/>
  <c r="AJ205" i="38"/>
  <c r="AU414" i="38"/>
  <c r="AE259" i="38"/>
  <c r="D415" i="38"/>
  <c r="P315" i="38"/>
  <c r="AB331" i="38"/>
  <c r="M196" i="38"/>
  <c r="Y443" i="38"/>
  <c r="AQ384" i="38"/>
  <c r="AK161" i="38"/>
  <c r="I373" i="38"/>
  <c r="T166" i="38"/>
  <c r="K371" i="38"/>
  <c r="O463" i="38"/>
  <c r="AY230" i="38"/>
  <c r="AZ404" i="38"/>
  <c r="AI440" i="38"/>
  <c r="I433" i="38"/>
  <c r="N271" i="38"/>
  <c r="BA353" i="38"/>
  <c r="Z348" i="38"/>
  <c r="AS267" i="38"/>
  <c r="AE333" i="38"/>
  <c r="D386" i="38"/>
  <c r="AI432" i="38"/>
  <c r="S183" i="38"/>
  <c r="AO449" i="38"/>
  <c r="H468" i="38"/>
  <c r="K296" i="38"/>
  <c r="T422" i="38"/>
  <c r="AL256" i="38"/>
  <c r="AZ444" i="38"/>
  <c r="AA401" i="38"/>
  <c r="AM229" i="38"/>
  <c r="W224" i="38"/>
  <c r="AH457" i="38"/>
  <c r="V389" i="38"/>
  <c r="AQ323" i="38"/>
  <c r="AZ427" i="38"/>
  <c r="P328" i="38"/>
  <c r="AC321" i="38"/>
  <c r="L398" i="38"/>
  <c r="AW140" i="38"/>
  <c r="P438" i="38"/>
  <c r="AL286" i="38"/>
  <c r="AU391" i="38"/>
  <c r="F239" i="38"/>
  <c r="X404" i="38"/>
  <c r="AF402" i="38"/>
  <c r="N391" i="38"/>
  <c r="AI294" i="38"/>
  <c r="P317" i="38"/>
  <c r="AD289" i="38"/>
  <c r="AN428" i="38"/>
  <c r="AU438" i="38"/>
  <c r="J296" i="38"/>
  <c r="H446" i="38"/>
  <c r="AM288" i="38"/>
  <c r="X125" i="38"/>
  <c r="AA312" i="38"/>
  <c r="M217" i="38"/>
  <c r="AG311" i="38"/>
  <c r="W387" i="38"/>
  <c r="AZ368" i="38"/>
  <c r="AN214" i="38"/>
  <c r="AL284" i="38"/>
  <c r="AE402" i="38"/>
  <c r="AG304" i="38"/>
  <c r="Z278" i="38"/>
  <c r="K443" i="38"/>
  <c r="AC242" i="38"/>
  <c r="T410" i="38"/>
  <c r="BA338" i="38"/>
  <c r="AX299" i="38"/>
  <c r="E319" i="38"/>
  <c r="AC249" i="38"/>
  <c r="BA392" i="38"/>
  <c r="S305" i="38"/>
  <c r="I404" i="38"/>
  <c r="AH368" i="38"/>
  <c r="AA329" i="38"/>
  <c r="AV266" i="38"/>
  <c r="I390" i="38"/>
  <c r="AX253" i="38"/>
  <c r="AP416" i="38"/>
  <c r="AR240" i="38"/>
  <c r="Y355" i="38"/>
  <c r="AG269" i="38"/>
  <c r="AX301" i="38"/>
  <c r="AF228" i="38"/>
  <c r="AN251" i="38"/>
  <c r="J469" i="38"/>
  <c r="P126" i="38"/>
  <c r="G390" i="38"/>
  <c r="AN437" i="38"/>
  <c r="AI327" i="38"/>
  <c r="AH243" i="38"/>
  <c r="O199" i="38"/>
  <c r="AE442" i="38"/>
  <c r="D453" i="38"/>
  <c r="AC281" i="38"/>
  <c r="T448" i="38"/>
  <c r="AV420" i="38"/>
  <c r="Z350" i="38"/>
  <c r="W460" i="38"/>
  <c r="AC303" i="38"/>
  <c r="AU323" i="38"/>
  <c r="AS375" i="38"/>
  <c r="O446" i="38"/>
  <c r="F430" i="38"/>
  <c r="BB272" i="38"/>
  <c r="AU231" i="38"/>
  <c r="AR284" i="38"/>
  <c r="AL346" i="38"/>
  <c r="AJ469" i="38"/>
  <c r="AY358" i="38"/>
  <c r="AL186" i="38"/>
  <c r="AN377" i="38"/>
  <c r="AX398" i="38"/>
  <c r="AZ394" i="38"/>
  <c r="V233" i="38"/>
  <c r="T472" i="38"/>
  <c r="AI324" i="38"/>
  <c r="AR434" i="38"/>
  <c r="S306" i="38"/>
  <c r="AT260" i="38"/>
  <c r="AL332" i="38"/>
  <c r="AP277" i="38"/>
  <c r="X311" i="38"/>
  <c r="H438" i="38"/>
  <c r="AL342" i="38"/>
  <c r="Y426" i="38"/>
  <c r="S245" i="38"/>
  <c r="L279" i="38"/>
  <c r="L372" i="38"/>
  <c r="G224" i="38"/>
  <c r="AV418" i="38"/>
  <c r="AO412" i="38"/>
  <c r="X268" i="38"/>
  <c r="F383" i="38"/>
  <c r="M361" i="38"/>
  <c r="P321" i="38"/>
  <c r="AA452" i="38"/>
  <c r="M273" i="38"/>
  <c r="W379" i="38"/>
  <c r="AG435" i="38"/>
  <c r="AA341" i="38"/>
  <c r="I393" i="38"/>
  <c r="AY329" i="38"/>
  <c r="AV362" i="38"/>
  <c r="AN300" i="38"/>
  <c r="L411" i="38"/>
  <c r="AY439" i="38"/>
  <c r="AI447" i="38"/>
  <c r="I326" i="38"/>
  <c r="W317" i="38"/>
  <c r="AT361" i="38"/>
  <c r="AW465" i="38"/>
  <c r="AG419" i="38"/>
  <c r="AM327" i="38"/>
  <c r="Z368" i="38"/>
  <c r="V179" i="38"/>
  <c r="X325" i="38"/>
  <c r="AE461" i="38"/>
  <c r="AY338" i="38"/>
  <c r="AQ326" i="38"/>
  <c r="Z423" i="38"/>
  <c r="Y347" i="38"/>
  <c r="AY407" i="38"/>
  <c r="N436" i="38"/>
  <c r="AI441" i="38"/>
  <c r="AO463" i="38"/>
  <c r="AF373" i="38"/>
  <c r="AB470" i="38"/>
  <c r="S417" i="38"/>
  <c r="V386" i="38"/>
  <c r="AT466" i="38"/>
  <c r="W364" i="38"/>
  <c r="AV176" i="38"/>
  <c r="S397" i="38"/>
  <c r="AE410" i="38"/>
  <c r="AP365" i="38"/>
  <c r="AR395" i="38"/>
  <c r="H73" i="38"/>
  <c r="Y333" i="38"/>
  <c r="S154" i="38"/>
  <c r="M406" i="38"/>
  <c r="AG399" i="38"/>
  <c r="K343" i="38"/>
  <c r="AB356" i="38"/>
  <c r="AP406" i="38"/>
  <c r="AB467" i="38"/>
  <c r="U454" i="38"/>
  <c r="AL314" i="38"/>
  <c r="AU289" i="38"/>
  <c r="O292" i="38"/>
  <c r="AY416" i="38"/>
  <c r="AS462" i="38"/>
  <c r="BA407" i="38"/>
  <c r="AZ410" i="38"/>
  <c r="BB408" i="38"/>
  <c r="AS73" i="38"/>
  <c r="AT340" i="38"/>
  <c r="AJ466" i="38"/>
  <c r="BB468" i="38"/>
  <c r="AR359" i="38"/>
  <c r="Z471" i="38"/>
  <c r="AH346" i="38"/>
  <c r="M248" i="38"/>
  <c r="BA379" i="38"/>
  <c r="F193" i="38"/>
  <c r="AZ411" i="38"/>
  <c r="K288" i="38"/>
  <c r="Q342" i="38"/>
  <c r="AB194" i="38"/>
  <c r="AP459" i="38"/>
  <c r="V359" i="38"/>
  <c r="AR358" i="38"/>
  <c r="AS318" i="38"/>
  <c r="G268" i="38"/>
  <c r="AL165" i="38"/>
  <c r="AE203" i="38"/>
  <c r="N382" i="38"/>
  <c r="AI472" i="38"/>
  <c r="AY346" i="38"/>
  <c r="AR446" i="38"/>
  <c r="S376" i="38"/>
  <c r="AN378" i="38"/>
  <c r="AC439" i="38"/>
  <c r="AK418" i="38"/>
  <c r="AC301" i="38"/>
  <c r="H409" i="38"/>
  <c r="D126" i="38"/>
  <c r="AY319" i="38"/>
  <c r="AL452" i="38"/>
  <c r="AE379" i="38"/>
  <c r="S408" i="38"/>
  <c r="U364" i="38"/>
  <c r="AC295" i="38"/>
  <c r="S373" i="38"/>
  <c r="O453" i="38"/>
  <c r="AP447" i="38"/>
  <c r="U428" i="38"/>
  <c r="BB439" i="38"/>
  <c r="J384" i="38"/>
  <c r="I370" i="38"/>
  <c r="F450" i="38"/>
  <c r="S370" i="38"/>
  <c r="AR389" i="38"/>
  <c r="AD341" i="38"/>
  <c r="W358" i="38"/>
  <c r="H327" i="38"/>
  <c r="X408" i="38"/>
  <c r="X447" i="38"/>
  <c r="H449" i="38"/>
  <c r="AT430" i="38"/>
  <c r="H450" i="38"/>
  <c r="AZ384" i="38"/>
  <c r="X327" i="38"/>
  <c r="O367" i="38"/>
  <c r="AR408" i="38"/>
  <c r="AN464" i="38"/>
  <c r="F384" i="38"/>
  <c r="T300" i="38"/>
  <c r="W472" i="38"/>
  <c r="BB452" i="38"/>
  <c r="N351" i="38"/>
  <c r="AX354" i="38"/>
  <c r="W299" i="38"/>
  <c r="S387" i="38"/>
  <c r="AD465" i="38"/>
  <c r="AT372" i="38"/>
  <c r="N329" i="38"/>
  <c r="AM431" i="38"/>
  <c r="M252" i="38"/>
  <c r="L293" i="38"/>
  <c r="AI339" i="38"/>
  <c r="BA377" i="38"/>
  <c r="O358" i="38"/>
  <c r="AH308" i="38"/>
  <c r="BA365" i="38"/>
  <c r="M190" i="38"/>
  <c r="AJ439" i="38"/>
  <c r="AR334" i="38"/>
  <c r="AI267" i="38"/>
  <c r="AY400" i="38"/>
  <c r="AY395" i="38"/>
  <c r="AS349" i="38"/>
  <c r="I472" i="38"/>
  <c r="O241" i="38"/>
  <c r="I376" i="38"/>
  <c r="AA307" i="38"/>
  <c r="AF191" i="38"/>
  <c r="AU436" i="38"/>
  <c r="E383" i="38"/>
  <c r="I191" i="38"/>
  <c r="AT359" i="38"/>
  <c r="AF357" i="38"/>
  <c r="BA456" i="38"/>
  <c r="M374" i="38"/>
  <c r="AW394" i="38"/>
  <c r="AE360" i="38"/>
  <c r="AX281" i="38"/>
  <c r="AZ381" i="38"/>
  <c r="M408" i="38"/>
  <c r="AE434" i="38"/>
  <c r="G452" i="38"/>
  <c r="Q180" i="38"/>
  <c r="AQ241" i="38"/>
  <c r="I368" i="38"/>
  <c r="N175" i="38"/>
  <c r="S239" i="38"/>
  <c r="L312" i="38"/>
  <c r="AK276" i="38"/>
  <c r="K316" i="38"/>
  <c r="W107" i="38"/>
  <c r="AC413" i="38"/>
  <c r="AE288" i="38"/>
  <c r="AR223" i="38"/>
  <c r="L304" i="38"/>
  <c r="AD273" i="38"/>
  <c r="W73" i="38"/>
  <c r="N414" i="38"/>
  <c r="AT364" i="38"/>
  <c r="F439" i="38"/>
  <c r="T409" i="38"/>
  <c r="J319" i="38"/>
  <c r="AT398" i="38"/>
  <c r="AX373" i="38"/>
  <c r="E400" i="38"/>
  <c r="AE447" i="38"/>
  <c r="I173" i="38"/>
  <c r="AK460" i="38"/>
  <c r="O384" i="38"/>
  <c r="AM460" i="38"/>
  <c r="S460" i="38"/>
  <c r="G320" i="38"/>
  <c r="BB346" i="38"/>
  <c r="BB410" i="38"/>
  <c r="K419" i="38"/>
  <c r="J348" i="38"/>
  <c r="AZ412" i="38"/>
  <c r="BB247" i="38"/>
  <c r="S391" i="38"/>
  <c r="AV423" i="38"/>
  <c r="U176" i="38"/>
  <c r="AQ418" i="38"/>
  <c r="X450" i="38"/>
  <c r="AZ431" i="38"/>
  <c r="K418" i="38"/>
  <c r="M458" i="38"/>
  <c r="O397" i="38"/>
  <c r="AM184" i="38"/>
  <c r="BA369" i="38"/>
  <c r="AN455" i="38"/>
  <c r="G375" i="38"/>
  <c r="AN276" i="38"/>
  <c r="AY409" i="38"/>
  <c r="AB425" i="38"/>
  <c r="G339" i="38"/>
  <c r="AO326" i="38"/>
  <c r="AX274" i="38"/>
  <c r="L433" i="38"/>
  <c r="AE255" i="38"/>
  <c r="AU415" i="38"/>
  <c r="S202" i="38"/>
  <c r="BA307" i="38"/>
  <c r="Z314" i="38"/>
  <c r="AR73" i="38"/>
  <c r="AG429" i="38"/>
  <c r="AN399" i="38"/>
  <c r="AJ287" i="38"/>
  <c r="H329" i="38"/>
  <c r="X281" i="38"/>
  <c r="AD265" i="38"/>
  <c r="I395" i="38"/>
  <c r="P466" i="38"/>
  <c r="H340" i="38"/>
  <c r="X439" i="38"/>
  <c r="AQ229" i="38"/>
  <c r="U275" i="38"/>
  <c r="Y403" i="38"/>
  <c r="W256" i="38"/>
  <c r="AU462" i="38"/>
  <c r="T456" i="38"/>
  <c r="K300" i="38"/>
  <c r="BA388" i="38"/>
  <c r="AH306" i="38"/>
  <c r="P295" i="38"/>
  <c r="Y375" i="38"/>
  <c r="AW449" i="38"/>
  <c r="N354" i="38"/>
  <c r="S472" i="38"/>
  <c r="AP373" i="38"/>
  <c r="H194" i="38"/>
  <c r="Y425" i="38"/>
  <c r="S364" i="38"/>
  <c r="BA434" i="38"/>
  <c r="AL431" i="38"/>
  <c r="AO278" i="38"/>
  <c r="AC341" i="38"/>
  <c r="S181" i="38"/>
  <c r="X411" i="38"/>
  <c r="N257" i="38"/>
  <c r="I282" i="38"/>
  <c r="BB396" i="38"/>
  <c r="BA378" i="38"/>
  <c r="AA360" i="38"/>
  <c r="AQ354" i="38"/>
  <c r="V450" i="38"/>
  <c r="AE239" i="38"/>
  <c r="AY390" i="38"/>
  <c r="G469" i="38"/>
  <c r="AC287" i="38"/>
  <c r="AF259" i="38"/>
  <c r="AU267" i="38"/>
  <c r="AN454" i="38"/>
  <c r="D450" i="38"/>
  <c r="AB417" i="38"/>
  <c r="AR467" i="38"/>
  <c r="AQ258" i="38"/>
  <c r="E463" i="38"/>
  <c r="AE375" i="38"/>
  <c r="AT459" i="38"/>
  <c r="AP377" i="38"/>
  <c r="AZ447" i="38"/>
  <c r="I384" i="38"/>
  <c r="G225" i="38"/>
  <c r="S463" i="38"/>
  <c r="AM281" i="38"/>
  <c r="K186" i="38"/>
  <c r="S94" i="38"/>
  <c r="AX393" i="38"/>
  <c r="AL444" i="38"/>
  <c r="AR404" i="38"/>
  <c r="P450" i="38"/>
  <c r="F340" i="38"/>
  <c r="AJ302" i="38"/>
  <c r="L468" i="38"/>
  <c r="AL462" i="38"/>
  <c r="AF349" i="38"/>
  <c r="AZ382" i="38"/>
  <c r="D245" i="38"/>
  <c r="AW437" i="38"/>
  <c r="K381" i="38"/>
  <c r="U458" i="38"/>
  <c r="AY454" i="38"/>
  <c r="BA452" i="38"/>
  <c r="U420" i="38"/>
  <c r="AM471" i="38"/>
  <c r="N450" i="38"/>
  <c r="AG364" i="38"/>
  <c r="P419" i="38"/>
  <c r="AA444" i="38"/>
  <c r="AO207" i="38"/>
  <c r="AU441" i="38"/>
  <c r="AZ409" i="38"/>
  <c r="AA177" i="38"/>
  <c r="E328" i="38"/>
  <c r="BA361" i="38"/>
  <c r="AH461" i="38"/>
  <c r="AF284" i="38"/>
  <c r="AO198" i="38"/>
  <c r="U271" i="38"/>
  <c r="AJ358" i="38"/>
  <c r="AM409" i="38"/>
  <c r="AQ159" i="38"/>
  <c r="S139" i="38"/>
  <c r="X346" i="38"/>
  <c r="AR312" i="38"/>
  <c r="D442" i="38"/>
  <c r="AK470" i="38"/>
  <c r="AX341" i="38"/>
  <c r="AB451" i="38"/>
  <c r="AN467" i="38"/>
  <c r="AQ414" i="38"/>
  <c r="AB326" i="38"/>
  <c r="AY373" i="38"/>
  <c r="V337" i="38"/>
  <c r="AC302" i="38"/>
  <c r="S138" i="38"/>
  <c r="AQ444" i="38"/>
  <c r="AO349" i="38"/>
  <c r="AD413" i="38"/>
  <c r="W414" i="38"/>
  <c r="Y281" i="38"/>
  <c r="AZ289" i="38"/>
  <c r="BA142" i="38"/>
  <c r="W282" i="38"/>
  <c r="N396" i="38"/>
  <c r="AH143" i="38"/>
  <c r="AU410" i="38"/>
  <c r="O338" i="38"/>
  <c r="AB438" i="38"/>
  <c r="AB381" i="38"/>
  <c r="AF458" i="38"/>
  <c r="BB405" i="38"/>
  <c r="S297" i="38"/>
  <c r="AX448" i="38"/>
  <c r="L447" i="38"/>
  <c r="AW322" i="38"/>
  <c r="D406" i="38"/>
  <c r="AV443" i="38"/>
  <c r="AV454" i="38"/>
  <c r="J472" i="38"/>
  <c r="AY401" i="38"/>
  <c r="AY384" i="38"/>
  <c r="AP353" i="38"/>
  <c r="X205" i="38"/>
  <c r="AC115" i="38"/>
  <c r="BA406" i="38"/>
  <c r="AS365" i="38"/>
  <c r="AL235" i="38"/>
  <c r="H201" i="38"/>
  <c r="I438" i="38"/>
  <c r="X343" i="38"/>
  <c r="AO275" i="38"/>
  <c r="V371" i="38"/>
  <c r="S438" i="38"/>
  <c r="AY367" i="38"/>
  <c r="S240" i="38"/>
  <c r="AR322" i="38"/>
  <c r="AD328" i="38"/>
  <c r="W451" i="38"/>
  <c r="I205" i="38"/>
  <c r="AX457" i="38"/>
  <c r="AE399" i="38"/>
  <c r="I317" i="38"/>
  <c r="AQ446" i="38"/>
  <c r="J283" i="38"/>
  <c r="X392" i="38"/>
  <c r="AT207" i="38"/>
  <c r="AB376" i="38"/>
  <c r="AW276" i="38"/>
  <c r="AQ289" i="38"/>
  <c r="AI182" i="38"/>
  <c r="H447" i="38"/>
  <c r="BA455" i="38"/>
  <c r="AH339" i="38"/>
  <c r="AG421" i="38"/>
  <c r="AU296" i="38"/>
  <c r="J336" i="38"/>
  <c r="W246" i="38"/>
  <c r="AL439" i="38"/>
  <c r="O309" i="38"/>
  <c r="AU446" i="38"/>
  <c r="AF468" i="38"/>
  <c r="Y343" i="38"/>
  <c r="X380" i="38"/>
  <c r="U282" i="38"/>
  <c r="AZ319" i="38"/>
  <c r="G414" i="38"/>
  <c r="Z433" i="38"/>
  <c r="AQ421" i="38"/>
  <c r="I335" i="38"/>
  <c r="S351" i="38"/>
  <c r="AZ425" i="38"/>
  <c r="AG365" i="38"/>
  <c r="M467" i="38"/>
  <c r="AH355" i="38"/>
  <c r="Z267" i="38"/>
  <c r="AX402" i="38"/>
  <c r="Q374" i="38"/>
  <c r="AA233" i="38"/>
  <c r="AV169" i="38"/>
  <c r="AS345" i="38"/>
  <c r="M432" i="38"/>
  <c r="AG335" i="38"/>
  <c r="Y451" i="38"/>
  <c r="AY128" i="38"/>
  <c r="AC387" i="38"/>
  <c r="S332" i="38"/>
  <c r="AU354" i="38"/>
  <c r="S427" i="38"/>
  <c r="V340" i="38"/>
  <c r="N457" i="38"/>
  <c r="U444" i="38"/>
  <c r="Q388" i="38"/>
  <c r="I212" i="38"/>
  <c r="AF319" i="38"/>
  <c r="AF429" i="38"/>
  <c r="AW464" i="38"/>
  <c r="AN366" i="38"/>
  <c r="AT336" i="38"/>
  <c r="W393" i="38"/>
  <c r="S301" i="38"/>
  <c r="Y436" i="38"/>
  <c r="U291" i="38"/>
  <c r="AW396" i="38"/>
  <c r="AZ429" i="38"/>
  <c r="X286" i="38"/>
  <c r="AE365" i="38"/>
  <c r="M398" i="38"/>
  <c r="L356" i="38"/>
  <c r="AO439" i="38"/>
  <c r="D447" i="38"/>
  <c r="AN434" i="38"/>
  <c r="AB319" i="38"/>
  <c r="J381" i="38"/>
  <c r="AA264" i="38"/>
  <c r="AZ250" i="38"/>
  <c r="AF221" i="38"/>
  <c r="AR270" i="38"/>
  <c r="AD102" i="38"/>
  <c r="AN163" i="38"/>
  <c r="S311" i="38"/>
  <c r="Z317" i="38"/>
  <c r="S254" i="38"/>
  <c r="AW438" i="38"/>
  <c r="F348" i="38"/>
  <c r="AK238" i="38"/>
  <c r="I276" i="38"/>
  <c r="Z432" i="38"/>
  <c r="AN413" i="38"/>
  <c r="W173" i="38"/>
  <c r="G458" i="38"/>
  <c r="AV306" i="38"/>
  <c r="AO293" i="38"/>
  <c r="U379" i="38"/>
  <c r="Q458" i="38"/>
  <c r="J310" i="38"/>
  <c r="I466" i="38"/>
  <c r="AU401" i="38"/>
  <c r="K407" i="38"/>
  <c r="S103" i="38"/>
  <c r="T459" i="38"/>
  <c r="AJ360" i="38"/>
  <c r="AB203" i="38"/>
  <c r="AE241" i="38"/>
  <c r="H354" i="38"/>
  <c r="AQ393" i="38"/>
  <c r="AN354" i="38"/>
  <c r="AO341" i="38"/>
  <c r="Z397" i="38"/>
  <c r="Z400" i="38"/>
  <c r="U286" i="38"/>
  <c r="O412" i="38"/>
  <c r="D376" i="38"/>
  <c r="O466" i="38"/>
  <c r="O79" i="38"/>
  <c r="E330" i="38"/>
  <c r="AJ366" i="38"/>
  <c r="E442" i="38"/>
  <c r="T429" i="38"/>
  <c r="AF237" i="38"/>
  <c r="AV438" i="38"/>
  <c r="D431" i="38"/>
  <c r="E333" i="38"/>
  <c r="AG417" i="38"/>
  <c r="F326" i="38"/>
  <c r="L449" i="38"/>
  <c r="T450" i="38"/>
  <c r="AK335" i="38"/>
  <c r="AD428" i="38"/>
  <c r="K385" i="38"/>
  <c r="J366" i="38"/>
  <c r="L381" i="38"/>
  <c r="X391" i="38"/>
  <c r="BA427" i="38"/>
  <c r="F317" i="38"/>
  <c r="AH470" i="38"/>
  <c r="Q339" i="38"/>
  <c r="S243" i="38"/>
  <c r="AU365" i="38"/>
  <c r="D362" i="38"/>
  <c r="AE342" i="38"/>
  <c r="AE451" i="38"/>
  <c r="X355" i="38"/>
  <c r="AA408" i="38"/>
  <c r="AJ387" i="38"/>
  <c r="AZ457" i="38"/>
  <c r="AX436" i="38"/>
  <c r="N459" i="38"/>
  <c r="S100" i="38"/>
  <c r="S340" i="38"/>
  <c r="Z202" i="38"/>
  <c r="AY462" i="38"/>
  <c r="AM446" i="38"/>
  <c r="M378" i="38"/>
  <c r="T431" i="38"/>
  <c r="BA460" i="38"/>
  <c r="AM340" i="38"/>
  <c r="G460" i="38"/>
  <c r="E335" i="38"/>
  <c r="AD418" i="38"/>
  <c r="AV366" i="38"/>
  <c r="AZ465" i="38"/>
  <c r="P465" i="38"/>
  <c r="AW360" i="38"/>
  <c r="I349" i="38"/>
  <c r="AW326" i="38"/>
  <c r="F202" i="38"/>
  <c r="AQ363" i="38"/>
  <c r="Z426" i="38"/>
  <c r="V435" i="38"/>
  <c r="Z395" i="38"/>
  <c r="AN312" i="38"/>
  <c r="AC267" i="38"/>
  <c r="Z341" i="38"/>
  <c r="X451" i="38"/>
  <c r="Q255" i="38"/>
  <c r="P185" i="38"/>
  <c r="E342" i="38"/>
  <c r="AA283" i="38"/>
  <c r="AK270" i="38"/>
  <c r="U257" i="38"/>
  <c r="AT363" i="38"/>
  <c r="AI172" i="38"/>
  <c r="BB395" i="38"/>
  <c r="Q326" i="38"/>
  <c r="BA387" i="38"/>
  <c r="Z441" i="38"/>
  <c r="AA416" i="38"/>
  <c r="AD218" i="38"/>
  <c r="P376" i="38"/>
  <c r="L294" i="38"/>
  <c r="AL306" i="38"/>
  <c r="AO257" i="38"/>
  <c r="J437" i="38"/>
  <c r="S170" i="38"/>
  <c r="AR381" i="38"/>
  <c r="AU443" i="38"/>
  <c r="AE102" i="38"/>
  <c r="BB461" i="38"/>
  <c r="AA271" i="38"/>
  <c r="AZ377" i="38"/>
  <c r="I462" i="38"/>
  <c r="L435" i="38"/>
  <c r="AJ444" i="38"/>
  <c r="AJ196" i="38"/>
  <c r="AK395" i="38"/>
  <c r="AL315" i="38"/>
  <c r="AJ411" i="38"/>
  <c r="AO332" i="38"/>
  <c r="S388" i="38"/>
  <c r="AQ332" i="38"/>
  <c r="AG142" i="38"/>
  <c r="AF460" i="38"/>
  <c r="AA435" i="38"/>
  <c r="AL425" i="38"/>
  <c r="AC405" i="38"/>
  <c r="M429" i="38"/>
  <c r="BB355" i="38"/>
  <c r="AW346" i="38"/>
  <c r="AM287" i="38"/>
  <c r="H360" i="38"/>
  <c r="AT328" i="38"/>
  <c r="AW429" i="38"/>
  <c r="AJ274" i="38"/>
  <c r="AG422" i="38"/>
  <c r="I448" i="38"/>
  <c r="AQ400" i="38"/>
  <c r="AM296" i="38"/>
  <c r="AI456" i="38"/>
  <c r="AR460" i="38"/>
  <c r="AA422" i="38"/>
  <c r="G428" i="38"/>
  <c r="S328" i="38"/>
  <c r="S269" i="38"/>
  <c r="AG333" i="38"/>
  <c r="N427" i="38"/>
  <c r="H346" i="38"/>
  <c r="K398" i="38"/>
  <c r="AH438" i="38"/>
  <c r="P384" i="38"/>
  <c r="Z390" i="38"/>
  <c r="Q443" i="38"/>
  <c r="Q442" i="38"/>
  <c r="AN445" i="38"/>
  <c r="T333" i="38"/>
  <c r="AQ358" i="38"/>
  <c r="P462" i="38"/>
  <c r="AO290" i="38"/>
  <c r="P285" i="38"/>
  <c r="AP339" i="38"/>
  <c r="BB368" i="38"/>
  <c r="AP467" i="38"/>
  <c r="T415" i="38"/>
  <c r="AZ363" i="38"/>
  <c r="AW309" i="38"/>
  <c r="AV224" i="38"/>
  <c r="Q469" i="38"/>
  <c r="AV309" i="38"/>
  <c r="AR306" i="38"/>
  <c r="U289" i="38"/>
  <c r="AO270" i="38"/>
  <c r="O286" i="38"/>
  <c r="AG315" i="38"/>
  <c r="I221" i="38"/>
  <c r="AE227" i="38"/>
  <c r="AL280" i="38"/>
  <c r="E429" i="38"/>
  <c r="AA349" i="38"/>
  <c r="AA440" i="38"/>
  <c r="AU428" i="38"/>
  <c r="AQ272" i="38"/>
  <c r="W462" i="38"/>
  <c r="Y290" i="38"/>
  <c r="AA418" i="38"/>
  <c r="AT409" i="38"/>
  <c r="AR433" i="38"/>
  <c r="O248" i="38"/>
  <c r="L396" i="38"/>
  <c r="AC415" i="38"/>
  <c r="AZ460" i="38"/>
  <c r="AN333" i="38"/>
  <c r="AX425" i="38"/>
  <c r="P405" i="38"/>
  <c r="AR347" i="38"/>
  <c r="M352" i="38"/>
  <c r="S377" i="38"/>
  <c r="L446" i="38"/>
  <c r="AO421" i="38"/>
  <c r="AW408" i="38"/>
  <c r="AX337" i="38"/>
  <c r="K428" i="38"/>
  <c r="BB418" i="38"/>
  <c r="AW358" i="38"/>
  <c r="AV215" i="38"/>
  <c r="M400" i="38"/>
  <c r="S282" i="38"/>
  <c r="AD395" i="38"/>
  <c r="AB337" i="38"/>
  <c r="S383" i="38"/>
  <c r="AQ314" i="38"/>
  <c r="L203" i="38"/>
  <c r="AT348" i="38"/>
  <c r="D445" i="38"/>
  <c r="J372" i="38"/>
  <c r="AD299" i="38"/>
  <c r="AM404" i="38"/>
  <c r="AB412" i="38"/>
  <c r="AQ443" i="38"/>
  <c r="H465" i="38"/>
  <c r="BB467" i="38"/>
  <c r="AB461" i="38"/>
  <c r="AB280" i="38"/>
  <c r="V461" i="38"/>
  <c r="AZ388" i="38"/>
  <c r="BA303" i="38"/>
  <c r="AO432" i="38"/>
  <c r="S343" i="38"/>
  <c r="I468" i="38"/>
  <c r="AA372" i="38"/>
  <c r="I454" i="38"/>
  <c r="AR385" i="38"/>
  <c r="AI357" i="38"/>
  <c r="AL275" i="38"/>
  <c r="AA366" i="38"/>
  <c r="N269" i="38"/>
  <c r="AX371" i="38"/>
  <c r="AS360" i="38"/>
  <c r="AT162" i="38"/>
  <c r="AQ341" i="38"/>
  <c r="D377" i="38"/>
  <c r="X458" i="38"/>
  <c r="L344" i="38"/>
  <c r="O345" i="38"/>
  <c r="AV377" i="38"/>
  <c r="H185" i="38"/>
  <c r="S217" i="38"/>
  <c r="V402" i="38"/>
  <c r="S280" i="38"/>
  <c r="AE443" i="38"/>
  <c r="AK244" i="38"/>
  <c r="AF275" i="38"/>
  <c r="AD261" i="38"/>
  <c r="T290" i="38"/>
  <c r="X277" i="38"/>
  <c r="Y467" i="38"/>
  <c r="D441" i="38"/>
  <c r="AE263" i="38"/>
  <c r="AB268" i="38"/>
  <c r="AW285" i="38"/>
  <c r="AP462" i="38"/>
  <c r="BB291" i="38"/>
  <c r="AX390" i="38"/>
  <c r="AZ438" i="38"/>
  <c r="Y394" i="38"/>
  <c r="T299" i="38"/>
  <c r="BB226" i="38"/>
  <c r="P464" i="38"/>
  <c r="T279" i="38"/>
  <c r="AQ434" i="38"/>
  <c r="AH467" i="38"/>
  <c r="AA386" i="38"/>
  <c r="AG423" i="38"/>
  <c r="H255" i="38"/>
  <c r="T201" i="38"/>
  <c r="X334" i="38"/>
  <c r="V376" i="38"/>
  <c r="I251" i="38"/>
  <c r="AP344" i="38"/>
  <c r="AX352" i="38"/>
  <c r="G318" i="38"/>
  <c r="AB411" i="38"/>
  <c r="X256" i="38"/>
  <c r="H333" i="38"/>
  <c r="AV350" i="38"/>
  <c r="AQ392" i="38"/>
  <c r="AE411" i="38"/>
  <c r="AI411" i="38"/>
  <c r="Y167" i="38"/>
  <c r="AU155" i="38"/>
  <c r="G400" i="38"/>
  <c r="AS466" i="38"/>
  <c r="D203" i="38"/>
  <c r="AB162" i="38"/>
  <c r="AZ292" i="38"/>
  <c r="AO359" i="38"/>
  <c r="AK214" i="38"/>
  <c r="AZ389" i="38"/>
  <c r="S228" i="38"/>
  <c r="Z427" i="38"/>
  <c r="AF178" i="38"/>
  <c r="AF412" i="38"/>
  <c r="W402" i="38"/>
  <c r="F301" i="38"/>
  <c r="W349" i="38"/>
  <c r="S140" i="38"/>
  <c r="K282" i="38"/>
  <c r="AM434" i="38"/>
  <c r="AU469" i="38"/>
  <c r="AY440" i="38"/>
  <c r="H406" i="38"/>
  <c r="AB358" i="38"/>
  <c r="AD412" i="38"/>
  <c r="AD278" i="38"/>
  <c r="AI449" i="38"/>
  <c r="AJ416" i="38"/>
  <c r="K464" i="38"/>
  <c r="Y447" i="38"/>
  <c r="AU321" i="38"/>
  <c r="AW347" i="38"/>
  <c r="AI319" i="38"/>
  <c r="K471" i="38"/>
  <c r="AK390" i="38"/>
  <c r="AM351" i="38"/>
  <c r="AY404" i="38"/>
  <c r="W214" i="38"/>
  <c r="AA184" i="38"/>
  <c r="AS198" i="38"/>
  <c r="BA463" i="38"/>
  <c r="BB269" i="38"/>
  <c r="AP408" i="38"/>
  <c r="O343" i="38"/>
  <c r="AG411" i="38"/>
  <c r="AG322" i="38"/>
  <c r="AD378" i="38"/>
  <c r="Q263" i="38"/>
  <c r="O405" i="38"/>
  <c r="AT184" i="38"/>
  <c r="AS224" i="38"/>
  <c r="I409" i="38"/>
  <c r="X341" i="38"/>
  <c r="AD230" i="38"/>
  <c r="AB323" i="38"/>
  <c r="K218" i="38"/>
  <c r="X278" i="38"/>
  <c r="AZ458" i="38"/>
  <c r="AI371" i="38"/>
  <c r="AA308" i="38"/>
  <c r="S278" i="38"/>
  <c r="BA344" i="38"/>
  <c r="AY325" i="38"/>
  <c r="AU328" i="38"/>
  <c r="AD284" i="38"/>
  <c r="AT262" i="38"/>
  <c r="AU416" i="38"/>
  <c r="AM337" i="38"/>
  <c r="S190" i="38"/>
  <c r="M443" i="38"/>
  <c r="L470" i="38"/>
  <c r="AS417" i="38"/>
  <c r="AF360" i="38"/>
  <c r="AW291" i="38"/>
  <c r="T348" i="38"/>
  <c r="AJ427" i="38"/>
  <c r="AP183" i="38"/>
  <c r="V439" i="38"/>
  <c r="G359" i="38"/>
  <c r="AS275" i="38"/>
  <c r="N222" i="38"/>
  <c r="AV310" i="38"/>
  <c r="AH463" i="38"/>
  <c r="N181" i="38"/>
  <c r="W442" i="38"/>
  <c r="AH449" i="38"/>
  <c r="L440" i="38"/>
  <c r="AZ392" i="38"/>
  <c r="V392" i="38"/>
  <c r="W283" i="38"/>
  <c r="AR450" i="38"/>
  <c r="AY435" i="38"/>
  <c r="Y305" i="38"/>
  <c r="U308" i="38"/>
  <c r="G265" i="38"/>
  <c r="P306" i="38"/>
  <c r="Y407" i="38"/>
  <c r="T424" i="38"/>
  <c r="Q346" i="38"/>
  <c r="S235" i="38"/>
  <c r="Q353" i="38"/>
  <c r="N392" i="38"/>
  <c r="I327" i="38"/>
  <c r="AK329" i="38"/>
  <c r="J334" i="38"/>
  <c r="N376" i="38"/>
  <c r="K258" i="38"/>
  <c r="AG443" i="38"/>
  <c r="P283" i="38"/>
  <c r="Z260" i="38"/>
  <c r="O253" i="38"/>
  <c r="AR419" i="38"/>
  <c r="AO471" i="38"/>
  <c r="AG259" i="38"/>
  <c r="AV379" i="38"/>
  <c r="BA311" i="38"/>
  <c r="AH370" i="38"/>
  <c r="AO276" i="38"/>
  <c r="AQ432" i="38"/>
  <c r="AE450" i="38"/>
  <c r="Z362" i="38"/>
  <c r="E332" i="38"/>
  <c r="Y393" i="38"/>
  <c r="AB388" i="38"/>
  <c r="O470" i="38"/>
  <c r="P365" i="38"/>
  <c r="T407" i="38"/>
  <c r="T310" i="38"/>
  <c r="U221" i="38"/>
  <c r="AQ290" i="38"/>
  <c r="AH378" i="38"/>
  <c r="AA178" i="38"/>
  <c r="V393" i="38"/>
  <c r="S453" i="38"/>
  <c r="AH464" i="38"/>
  <c r="W248" i="38"/>
  <c r="AI437" i="38"/>
  <c r="U415" i="38"/>
  <c r="Y319" i="38"/>
  <c r="AZ270" i="38"/>
  <c r="BB308" i="38"/>
  <c r="AI266" i="38"/>
  <c r="BA292" i="38"/>
  <c r="AD370" i="38"/>
  <c r="O467" i="38"/>
  <c r="AV280" i="38"/>
  <c r="AM301" i="38"/>
  <c r="AG283" i="38"/>
  <c r="AH356" i="38"/>
  <c r="AC304" i="38"/>
  <c r="P303" i="38"/>
  <c r="Q382" i="38"/>
  <c r="AS376" i="38"/>
  <c r="AB343" i="38"/>
  <c r="AG198" i="38"/>
  <c r="AU387" i="38"/>
  <c r="H457" i="38"/>
  <c r="AM403" i="38"/>
  <c r="E398" i="38"/>
  <c r="W362" i="38"/>
  <c r="AO335" i="38"/>
  <c r="M425" i="38"/>
  <c r="Q310" i="38"/>
  <c r="AH293" i="38"/>
  <c r="AR188" i="38"/>
  <c r="AM263" i="38"/>
  <c r="AX290" i="38"/>
  <c r="P260" i="38"/>
  <c r="S185" i="38"/>
  <c r="AC316" i="38"/>
  <c r="AM369" i="38"/>
  <c r="P353" i="38"/>
  <c r="K214" i="38"/>
  <c r="AD398" i="38"/>
  <c r="BA448" i="38"/>
  <c r="AA391" i="38"/>
  <c r="AX312" i="38"/>
  <c r="T332" i="38"/>
  <c r="T302" i="38"/>
  <c r="M439" i="38"/>
  <c r="X472" i="38"/>
  <c r="I415" i="38"/>
  <c r="V446" i="38"/>
  <c r="S392" i="38"/>
  <c r="AG377" i="38"/>
  <c r="AS449" i="38"/>
  <c r="Y411" i="38"/>
  <c r="AF431" i="38"/>
  <c r="N326" i="38"/>
  <c r="BA357" i="38"/>
  <c r="L390" i="38"/>
  <c r="D375" i="38"/>
  <c r="S352" i="38"/>
  <c r="N268" i="38"/>
  <c r="AV405" i="38"/>
  <c r="AZ408" i="38"/>
  <c r="AY463" i="38"/>
  <c r="AI460" i="38"/>
  <c r="I402" i="38"/>
  <c r="BA435" i="38"/>
  <c r="U309" i="38"/>
  <c r="AC299" i="38"/>
  <c r="W392" i="38"/>
  <c r="AB457" i="38"/>
  <c r="K356" i="38"/>
  <c r="AD419" i="38"/>
  <c r="AX233" i="38"/>
  <c r="AK300" i="38"/>
  <c r="Q411" i="38"/>
  <c r="BB268" i="38"/>
  <c r="N468" i="38"/>
  <c r="J390" i="38"/>
  <c r="AE394" i="38"/>
  <c r="AH199" i="38"/>
  <c r="AH348" i="38"/>
  <c r="E281" i="38"/>
  <c r="AR321" i="38"/>
  <c r="AL370" i="38"/>
  <c r="AI413" i="38"/>
  <c r="I385" i="38"/>
  <c r="O391" i="38"/>
  <c r="BA424" i="38"/>
  <c r="J382" i="38"/>
  <c r="AX171" i="38"/>
  <c r="AM358" i="38"/>
  <c r="F446" i="38"/>
  <c r="AM466" i="38"/>
  <c r="H149" i="38"/>
  <c r="Y201" i="38"/>
  <c r="AI351" i="38"/>
  <c r="AE236" i="38"/>
  <c r="Z439" i="38"/>
  <c r="AK190" i="38"/>
  <c r="BA350" i="38"/>
  <c r="AR342" i="38"/>
  <c r="BB423" i="38"/>
  <c r="AW387" i="38"/>
  <c r="AA314" i="38"/>
  <c r="D452" i="38"/>
  <c r="O398" i="38"/>
  <c r="AO214" i="38"/>
  <c r="AO448" i="38"/>
  <c r="S172" i="38"/>
  <c r="D393" i="38"/>
  <c r="AD324" i="38"/>
  <c r="V329" i="38"/>
  <c r="AA387" i="38"/>
  <c r="W301" i="38"/>
  <c r="U436" i="38"/>
  <c r="AV428" i="38"/>
  <c r="AY376" i="38"/>
  <c r="AM275" i="38"/>
  <c r="E403" i="38"/>
  <c r="AD453" i="38"/>
  <c r="AR383" i="38"/>
  <c r="AX339" i="38"/>
  <c r="AE416" i="38"/>
  <c r="D455" i="38"/>
  <c r="S109" i="38"/>
  <c r="U168" i="38"/>
  <c r="J194" i="38"/>
  <c r="P356" i="38"/>
  <c r="AQ321" i="38"/>
  <c r="AD304" i="38"/>
  <c r="AG465" i="38"/>
  <c r="AB433" i="38"/>
  <c r="AU440" i="38"/>
  <c r="S293" i="38"/>
  <c r="AJ402" i="38"/>
  <c r="AI463" i="38"/>
  <c r="AT460" i="38"/>
  <c r="AE324" i="38"/>
  <c r="N425" i="38"/>
  <c r="AM407" i="38"/>
  <c r="U325" i="38"/>
  <c r="S252" i="38"/>
  <c r="AI365" i="38"/>
  <c r="AT326" i="38"/>
  <c r="X397" i="38"/>
  <c r="AP335" i="38"/>
  <c r="AV234" i="38"/>
  <c r="AC468" i="38"/>
  <c r="AL426" i="38"/>
  <c r="AR279" i="38"/>
  <c r="K345" i="38"/>
  <c r="AS384" i="38"/>
  <c r="AB218" i="38"/>
  <c r="AY323" i="38"/>
  <c r="T470" i="38"/>
  <c r="J208" i="38"/>
  <c r="X460" i="38"/>
  <c r="U230" i="38"/>
  <c r="AU256" i="38"/>
  <c r="U214" i="38"/>
  <c r="H471" i="38"/>
  <c r="AQ422" i="38"/>
  <c r="S379" i="38"/>
  <c r="AI372" i="38"/>
  <c r="AK283" i="38"/>
  <c r="U434" i="38"/>
  <c r="AJ414" i="38"/>
  <c r="AB317" i="38"/>
  <c r="AM300" i="38"/>
  <c r="P401" i="38"/>
  <c r="M453" i="38"/>
  <c r="AI283" i="38"/>
  <c r="X313" i="38"/>
  <c r="AN238" i="38"/>
  <c r="AV301" i="38"/>
  <c r="AD426" i="38"/>
  <c r="AK447" i="38"/>
  <c r="AY170" i="38"/>
  <c r="P286" i="38"/>
  <c r="AD451" i="38"/>
  <c r="M463" i="38"/>
  <c r="F462" i="38"/>
  <c r="T213" i="38"/>
  <c r="AM303" i="38"/>
  <c r="S129" i="38"/>
  <c r="AH336" i="38"/>
  <c r="N447" i="38"/>
  <c r="U437" i="38"/>
  <c r="AN342" i="38"/>
  <c r="AW380" i="38"/>
  <c r="AF343" i="38"/>
  <c r="AM306" i="38"/>
  <c r="AY339" i="38"/>
  <c r="M362" i="38"/>
  <c r="Q292" i="38"/>
  <c r="AR369" i="38"/>
  <c r="AM283" i="38"/>
  <c r="S128" i="38"/>
  <c r="AC427" i="38"/>
  <c r="BB401" i="38"/>
  <c r="H412" i="38"/>
  <c r="AB427" i="38"/>
  <c r="O408" i="38"/>
  <c r="AG314" i="38"/>
  <c r="BB383" i="38"/>
  <c r="X340" i="38"/>
  <c r="J451" i="38"/>
  <c r="I324" i="38"/>
  <c r="N346" i="38"/>
  <c r="AI373" i="38"/>
  <c r="G454" i="38"/>
  <c r="Z460" i="38"/>
  <c r="AH269" i="38"/>
  <c r="AL469" i="38"/>
  <c r="AG453" i="38"/>
  <c r="J313" i="38"/>
  <c r="U429" i="38"/>
  <c r="S112" i="38"/>
  <c r="K452" i="38"/>
  <c r="AR421" i="38"/>
  <c r="U435" i="38"/>
  <c r="V366" i="38"/>
  <c r="AS433" i="38"/>
  <c r="J380" i="38"/>
  <c r="AR427" i="38"/>
  <c r="S432" i="38"/>
  <c r="AU312" i="38"/>
  <c r="AQ346" i="38"/>
  <c r="D232" i="38"/>
  <c r="AJ400" i="38"/>
  <c r="L337" i="38"/>
  <c r="AU299" i="38"/>
  <c r="AJ438" i="38"/>
  <c r="AL364" i="38"/>
  <c r="AM343" i="38"/>
  <c r="AJ209" i="38"/>
  <c r="AA412" i="38"/>
  <c r="J359" i="38"/>
  <c r="F387" i="38"/>
  <c r="AK421" i="38"/>
  <c r="I434" i="38"/>
  <c r="AU458" i="38"/>
  <c r="I424" i="38"/>
  <c r="K173" i="38"/>
  <c r="H401" i="38"/>
  <c r="AD301" i="38"/>
  <c r="S199" i="38"/>
  <c r="AM388" i="38"/>
  <c r="W247" i="38"/>
  <c r="AO288" i="38"/>
  <c r="AB316" i="38"/>
  <c r="Y337" i="38"/>
  <c r="AZ318" i="38"/>
  <c r="AY408" i="38"/>
  <c r="S439" i="38"/>
  <c r="BA256" i="38"/>
  <c r="S117" i="38"/>
  <c r="AE251" i="38"/>
  <c r="AV429" i="38"/>
  <c r="AY345" i="38"/>
  <c r="AJ371" i="38"/>
  <c r="AN268" i="38"/>
  <c r="AU236" i="38"/>
  <c r="AP413" i="38"/>
  <c r="Y285" i="38"/>
  <c r="V370" i="38"/>
  <c r="AH260" i="38"/>
  <c r="T469" i="38"/>
  <c r="J225" i="38"/>
  <c r="AO365" i="38"/>
  <c r="AY370" i="38"/>
  <c r="L360" i="38"/>
  <c r="G336" i="38"/>
  <c r="P374" i="38"/>
  <c r="AH274" i="38"/>
  <c r="H265" i="38"/>
  <c r="AY444" i="38"/>
  <c r="V367" i="38"/>
  <c r="N421" i="38"/>
  <c r="AI446" i="38"/>
  <c r="AE472" i="38"/>
  <c r="D248" i="38"/>
  <c r="AO422" i="38"/>
  <c r="AL307" i="38"/>
  <c r="AV391" i="38"/>
  <c r="AZ433" i="38"/>
  <c r="J205" i="38"/>
  <c r="W470" i="38"/>
  <c r="AO420" i="38"/>
  <c r="AO360" i="38"/>
  <c r="W441" i="38"/>
  <c r="N356" i="38"/>
  <c r="AR357" i="38"/>
  <c r="W403" i="38"/>
  <c r="AA472" i="38"/>
  <c r="AP421" i="38"/>
  <c r="V230" i="38"/>
  <c r="S178" i="38"/>
  <c r="W425" i="38"/>
  <c r="AI314" i="38"/>
  <c r="AJ296" i="38"/>
  <c r="O455" i="38"/>
  <c r="D392" i="38"/>
  <c r="AB399" i="38"/>
  <c r="S310" i="38"/>
  <c r="L316" i="38"/>
  <c r="K293" i="38"/>
  <c r="X179" i="38"/>
  <c r="AR349" i="38"/>
  <c r="AK365" i="38"/>
  <c r="F464" i="38"/>
  <c r="AL424" i="38"/>
  <c r="V405" i="38"/>
  <c r="T402" i="38"/>
  <c r="Y406" i="38"/>
  <c r="AE471" i="38"/>
  <c r="AZ448" i="38"/>
  <c r="AY424" i="38"/>
  <c r="AN469" i="38"/>
  <c r="T209" i="38"/>
  <c r="AC429" i="38"/>
  <c r="AI455" i="38"/>
  <c r="AC411" i="38"/>
  <c r="AM448" i="38"/>
  <c r="BA438" i="38"/>
  <c r="AJ430" i="38"/>
  <c r="L217" i="38"/>
  <c r="AB384" i="38"/>
  <c r="P461" i="38"/>
  <c r="G187" i="38"/>
  <c r="AP289" i="38"/>
  <c r="H326" i="38"/>
  <c r="X415" i="38"/>
  <c r="T371" i="38"/>
  <c r="Y73" i="38"/>
  <c r="AK404" i="38"/>
  <c r="L196" i="38"/>
  <c r="AP464" i="38"/>
  <c r="G263" i="38"/>
  <c r="J403" i="38"/>
  <c r="AK456" i="38"/>
  <c r="AD388" i="38"/>
  <c r="H386" i="38"/>
  <c r="O229" i="38"/>
  <c r="W149" i="38"/>
  <c r="Q291" i="38"/>
  <c r="U439" i="38"/>
  <c r="AU433" i="38"/>
  <c r="AL416" i="38"/>
  <c r="N367" i="38"/>
  <c r="E306" i="38"/>
  <c r="Q238" i="38"/>
  <c r="AR314" i="38"/>
  <c r="S272" i="38"/>
  <c r="AF287" i="38"/>
  <c r="AB446" i="38"/>
  <c r="S155" i="38"/>
  <c r="I410" i="38"/>
  <c r="AW470" i="38"/>
  <c r="AB308" i="38"/>
  <c r="V207" i="38"/>
  <c r="BA286" i="38"/>
  <c r="AL244" i="38"/>
  <c r="AR307" i="38"/>
  <c r="W274" i="38"/>
  <c r="BB407" i="38"/>
  <c r="D326" i="38"/>
  <c r="AY271" i="38"/>
  <c r="J287" i="38"/>
  <c r="N370" i="38"/>
  <c r="AH389" i="38"/>
  <c r="AY447" i="38"/>
  <c r="D468" i="38"/>
  <c r="AL276" i="38"/>
  <c r="E390" i="38"/>
  <c r="L338" i="38"/>
  <c r="BB222" i="38"/>
  <c r="AI376" i="38"/>
  <c r="D282" i="38"/>
  <c r="V374" i="38"/>
  <c r="I333" i="38"/>
  <c r="K264" i="38"/>
  <c r="AE359" i="38"/>
  <c r="AJ415" i="38"/>
  <c r="AY272" i="38"/>
  <c r="S459" i="38"/>
  <c r="Y276" i="38"/>
  <c r="Q395" i="38"/>
  <c r="O308" i="38"/>
  <c r="E368" i="38"/>
  <c r="S261" i="38"/>
  <c r="AV251" i="38"/>
  <c r="AR417" i="38"/>
  <c r="Q437" i="38"/>
  <c r="AW402" i="38"/>
  <c r="AD317" i="38"/>
  <c r="AC418" i="38"/>
  <c r="L455" i="38"/>
  <c r="E414" i="38"/>
  <c r="AL274" i="38"/>
  <c r="S363" i="38"/>
  <c r="AA310" i="38"/>
  <c r="U400" i="38"/>
  <c r="G464" i="38"/>
  <c r="AW315" i="38"/>
  <c r="N314" i="38"/>
  <c r="AZ335" i="38"/>
  <c r="Y257" i="38"/>
  <c r="J416" i="38"/>
  <c r="AY321" i="38"/>
  <c r="E432" i="38"/>
  <c r="AK350" i="38"/>
  <c r="AH325" i="38"/>
  <c r="BA313" i="38"/>
  <c r="W322" i="38"/>
  <c r="AA321" i="38"/>
  <c r="P259" i="38"/>
  <c r="AR253" i="38"/>
  <c r="AT353" i="38"/>
  <c r="Q285" i="38"/>
  <c r="H384" i="38"/>
  <c r="G394" i="38"/>
  <c r="G381" i="38"/>
  <c r="E430" i="38"/>
  <c r="E228" i="38"/>
  <c r="K292" i="38"/>
  <c r="W288" i="38"/>
  <c r="F320" i="38"/>
  <c r="AF456" i="38"/>
  <c r="AP445" i="38"/>
  <c r="K425" i="38"/>
  <c r="AU336" i="38"/>
  <c r="G341" i="38"/>
  <c r="G253" i="38"/>
  <c r="AN468" i="38"/>
  <c r="AH224" i="38"/>
  <c r="AY423" i="38"/>
  <c r="AA449" i="38"/>
  <c r="F73" i="38"/>
  <c r="AN194" i="38"/>
  <c r="AS459" i="38"/>
  <c r="AP297" i="38"/>
  <c r="X417" i="38"/>
  <c r="AE244" i="38"/>
  <c r="AC381" i="38"/>
  <c r="Q452" i="38"/>
  <c r="L467" i="38"/>
  <c r="AF454" i="38"/>
  <c r="S333" i="38"/>
  <c r="AY445" i="38"/>
  <c r="BB454" i="38"/>
  <c r="AM390" i="38"/>
  <c r="AX332" i="38"/>
  <c r="Q448" i="38"/>
  <c r="AT419" i="38"/>
  <c r="S345" i="38"/>
  <c r="I378" i="38"/>
  <c r="BA356" i="38"/>
  <c r="N469" i="38"/>
  <c r="AC419" i="38"/>
  <c r="M337" i="38"/>
  <c r="P360" i="38"/>
  <c r="AE349" i="38"/>
  <c r="AO104" i="38"/>
  <c r="AV308" i="38"/>
  <c r="K402" i="38"/>
  <c r="AF344" i="38"/>
  <c r="AV369" i="38"/>
  <c r="S153" i="38"/>
  <c r="Y413" i="38"/>
  <c r="N437" i="38"/>
  <c r="BA166" i="38"/>
  <c r="AY469" i="38"/>
  <c r="AY427" i="38"/>
  <c r="AM400" i="38"/>
  <c r="AX353" i="38"/>
  <c r="AA362" i="38"/>
  <c r="AX306" i="38"/>
  <c r="S122" i="38"/>
  <c r="H271" i="38"/>
  <c r="AY328" i="38"/>
  <c r="AP398" i="38"/>
  <c r="AI301" i="38"/>
  <c r="AT445" i="38"/>
  <c r="AF260" i="38"/>
  <c r="I459" i="38"/>
  <c r="AI297" i="38"/>
  <c r="AE289" i="38"/>
  <c r="G287" i="38"/>
  <c r="AP417" i="38"/>
  <c r="BB445" i="38"/>
  <c r="Q347" i="38"/>
  <c r="E235" i="38"/>
  <c r="K359" i="38"/>
  <c r="E445" i="38"/>
  <c r="E468" i="38"/>
  <c r="AG292" i="38"/>
  <c r="AK224" i="38"/>
  <c r="O428" i="38"/>
  <c r="AV172" i="38"/>
  <c r="AD457" i="38"/>
  <c r="D183" i="38"/>
  <c r="AI466" i="38"/>
  <c r="S277" i="38"/>
  <c r="V434" i="38"/>
  <c r="AK362" i="38"/>
  <c r="L417" i="38"/>
  <c r="AO447" i="38"/>
  <c r="X121" i="38"/>
  <c r="AF398" i="38"/>
  <c r="AG251" i="38"/>
  <c r="AW359" i="38"/>
  <c r="AG428" i="38"/>
  <c r="AI87" i="38"/>
  <c r="AA333" i="38"/>
  <c r="K124" i="38"/>
  <c r="Y396" i="38"/>
  <c r="P340" i="38"/>
  <c r="I230" i="38"/>
  <c r="AP362" i="38"/>
  <c r="N362" i="38"/>
  <c r="AM294" i="38"/>
  <c r="K438" i="38"/>
  <c r="I423" i="38"/>
  <c r="M329" i="38"/>
  <c r="AB410" i="38"/>
  <c r="AL402" i="38"/>
  <c r="F381" i="38"/>
  <c r="AZ237" i="38"/>
  <c r="AD422" i="38"/>
  <c r="S450" i="38"/>
  <c r="S348" i="38"/>
  <c r="D288" i="38"/>
  <c r="AX380" i="38"/>
  <c r="L297" i="38"/>
  <c r="S89" i="38"/>
  <c r="V465" i="38"/>
  <c r="H348" i="38"/>
  <c r="AX471" i="38"/>
  <c r="D410" i="38"/>
  <c r="E358" i="38"/>
  <c r="AR329" i="38"/>
  <c r="S159" i="38"/>
  <c r="Y432" i="38"/>
  <c r="N239" i="38"/>
  <c r="V397" i="38"/>
  <c r="E305" i="38"/>
  <c r="AR402" i="38"/>
  <c r="S222" i="38"/>
  <c r="AO402" i="38"/>
  <c r="AK298" i="38"/>
  <c r="AA245" i="38"/>
  <c r="AU421" i="38"/>
  <c r="Y399" i="38"/>
  <c r="AY442" i="38"/>
  <c r="W434" i="38"/>
  <c r="E361" i="38"/>
  <c r="Z333" i="38"/>
  <c r="M385" i="38"/>
  <c r="Q332" i="38"/>
  <c r="J386" i="38"/>
  <c r="T394" i="38"/>
  <c r="AL430" i="38"/>
  <c r="M445" i="38"/>
  <c r="AA330" i="38"/>
  <c r="S358" i="38"/>
  <c r="K314" i="38"/>
  <c r="AT468" i="38"/>
  <c r="AM406" i="38"/>
  <c r="AK384" i="38"/>
  <c r="AP434" i="38"/>
  <c r="K429" i="38"/>
  <c r="Q423" i="38"/>
  <c r="F425" i="38"/>
  <c r="AA306" i="38"/>
  <c r="AI375" i="38"/>
  <c r="G461" i="38"/>
  <c r="T354" i="38"/>
  <c r="AK287" i="38"/>
  <c r="F393" i="38"/>
  <c r="AW206" i="38"/>
  <c r="O269" i="38"/>
  <c r="H398" i="38"/>
  <c r="P396" i="38"/>
  <c r="AD311" i="38"/>
  <c r="AP385" i="38"/>
  <c r="AY285" i="38"/>
  <c r="AI367" i="38"/>
  <c r="AH284" i="38"/>
  <c r="AE424" i="38"/>
  <c r="W235" i="38"/>
  <c r="P241" i="38"/>
  <c r="AL289" i="38"/>
  <c r="AC335" i="38"/>
  <c r="L465" i="38"/>
  <c r="AV395" i="38"/>
  <c r="Z447" i="38"/>
  <c r="AT464" i="38"/>
  <c r="AJ432" i="38"/>
  <c r="E353" i="38"/>
  <c r="S246" i="38"/>
  <c r="V290" i="38"/>
  <c r="AK429" i="38"/>
  <c r="P441" i="38"/>
  <c r="AY299" i="38"/>
  <c r="AN343" i="38"/>
  <c r="AL270" i="38"/>
  <c r="AD394" i="38"/>
  <c r="G245" i="38"/>
  <c r="V396" i="38"/>
  <c r="AA282" i="38"/>
  <c r="AZ323" i="38"/>
  <c r="AR326" i="38"/>
  <c r="AC430" i="38"/>
  <c r="L431" i="38"/>
  <c r="Z391" i="38"/>
  <c r="U288" i="38"/>
  <c r="AV294" i="38"/>
  <c r="AQ328" i="38"/>
  <c r="U411" i="38"/>
  <c r="AX441" i="38"/>
  <c r="Q425" i="38"/>
  <c r="S85" i="38"/>
  <c r="G393" i="38"/>
  <c r="AD452" i="38"/>
  <c r="AR463" i="38"/>
  <c r="AA381" i="38"/>
  <c r="AK416" i="38"/>
  <c r="Y289" i="38"/>
  <c r="AU103" i="38"/>
  <c r="AG409" i="38"/>
  <c r="AZ273" i="38"/>
  <c r="AX319" i="38"/>
  <c r="AX272" i="38"/>
  <c r="AI246" i="38"/>
  <c r="AH189" i="38"/>
  <c r="X324" i="38"/>
  <c r="X338" i="38"/>
  <c r="AU307" i="38"/>
  <c r="AL406" i="38"/>
  <c r="AW239" i="38"/>
  <c r="AR246" i="38"/>
  <c r="AO328" i="38"/>
  <c r="AO409" i="38"/>
  <c r="AZ307" i="38"/>
  <c r="O73" i="38"/>
  <c r="AQ238" i="38"/>
  <c r="O207" i="38"/>
  <c r="AI330" i="38"/>
  <c r="AU363" i="38"/>
  <c r="AF427" i="38"/>
  <c r="V335" i="38"/>
  <c r="AP396" i="38"/>
  <c r="W312" i="38"/>
  <c r="AW436" i="38"/>
  <c r="AA297" i="38"/>
  <c r="AB460" i="38"/>
  <c r="M283" i="38"/>
  <c r="AP423" i="38"/>
  <c r="Y300" i="38"/>
  <c r="AR367" i="38"/>
  <c r="AE413" i="38"/>
  <c r="X337" i="38"/>
  <c r="AC352" i="38"/>
  <c r="K397" i="38"/>
  <c r="AF390" i="38"/>
  <c r="X409" i="38"/>
  <c r="X393" i="38"/>
  <c r="AA393" i="38"/>
  <c r="S173" i="38"/>
  <c r="U441" i="38"/>
  <c r="AN420" i="38"/>
  <c r="U459" i="38"/>
  <c r="K378" i="38"/>
  <c r="AJ342" i="38"/>
  <c r="O185" i="38"/>
  <c r="AO306" i="38"/>
  <c r="X372" i="38"/>
  <c r="N430" i="38"/>
  <c r="G443" i="38"/>
  <c r="AJ197" i="38"/>
  <c r="AU394" i="38"/>
  <c r="U215" i="38"/>
  <c r="W380" i="38"/>
  <c r="AK441" i="38"/>
  <c r="T346" i="38"/>
  <c r="AE430" i="38"/>
  <c r="AP301" i="38"/>
  <c r="AO316" i="38"/>
  <c r="L311" i="38"/>
  <c r="AK345" i="38"/>
  <c r="X436" i="38"/>
  <c r="T308" i="38"/>
  <c r="Z185" i="38"/>
  <c r="AG343" i="38"/>
  <c r="AP452" i="38"/>
  <c r="Y352" i="38"/>
  <c r="BA467" i="38"/>
  <c r="AY183" i="38"/>
  <c r="AX328" i="38"/>
  <c r="D209" i="38"/>
  <c r="AF190" i="38"/>
  <c r="AA397" i="38"/>
  <c r="T328" i="38"/>
  <c r="AQ469" i="38"/>
  <c r="BA412" i="38"/>
  <c r="AW385" i="38"/>
  <c r="AA466" i="38"/>
  <c r="AE363" i="38"/>
  <c r="AY465" i="38"/>
  <c r="J470" i="38"/>
  <c r="F404" i="38"/>
  <c r="AC338" i="38"/>
  <c r="AC421" i="38"/>
  <c r="AG402" i="38"/>
  <c r="F402" i="38"/>
  <c r="D268" i="38"/>
  <c r="BA318" i="38"/>
  <c r="I456" i="38"/>
  <c r="W440" i="38"/>
  <c r="AQ339" i="38"/>
  <c r="AJ345" i="38"/>
  <c r="G378" i="38"/>
  <c r="AT462" i="38"/>
  <c r="Y273" i="38"/>
  <c r="BA420" i="38"/>
  <c r="AM379" i="38"/>
  <c r="AR337" i="38"/>
  <c r="J363" i="38"/>
  <c r="AQ472" i="38"/>
  <c r="AX359" i="38"/>
  <c r="AA289" i="38"/>
  <c r="AL435" i="38"/>
  <c r="G408" i="38"/>
  <c r="V312" i="38"/>
  <c r="X247" i="38"/>
  <c r="BB189" i="38"/>
  <c r="AO260" i="38"/>
  <c r="AQ396" i="38"/>
  <c r="O344" i="38"/>
  <c r="AC432" i="38"/>
  <c r="AE420" i="38"/>
  <c r="D400" i="38"/>
  <c r="AU351" i="38"/>
  <c r="BA299" i="38"/>
  <c r="AF446" i="38"/>
  <c r="F191" i="38"/>
  <c r="AX409" i="38"/>
  <c r="AQ324" i="38"/>
  <c r="AK361" i="38"/>
  <c r="M346" i="38"/>
  <c r="AH439" i="38"/>
  <c r="U208" i="38"/>
  <c r="M280" i="38"/>
  <c r="AU405" i="38"/>
  <c r="AT408" i="38"/>
  <c r="AS183" i="38"/>
  <c r="AL443" i="38"/>
  <c r="AH451" i="38"/>
  <c r="F432" i="38"/>
  <c r="D368" i="38"/>
  <c r="Y416" i="38"/>
  <c r="AD427" i="38"/>
  <c r="AF286" i="38"/>
  <c r="I388" i="38"/>
  <c r="AL455" i="38"/>
  <c r="I426" i="38"/>
  <c r="AB402" i="38"/>
  <c r="AM324" i="38"/>
  <c r="E415" i="38"/>
  <c r="AC229" i="38"/>
  <c r="Z326" i="38"/>
  <c r="H361" i="38"/>
  <c r="T458" i="38"/>
  <c r="AN448" i="38"/>
  <c r="Y437" i="38"/>
  <c r="AK382" i="38"/>
  <c r="AC361" i="38"/>
  <c r="J300" i="38"/>
  <c r="AZ386" i="38"/>
  <c r="AR344" i="38"/>
  <c r="E397" i="38"/>
  <c r="S99" i="38"/>
  <c r="AW356" i="38"/>
  <c r="AK373" i="38"/>
  <c r="H217" i="38"/>
  <c r="AK372" i="38"/>
  <c r="AM418" i="38"/>
  <c r="F413" i="38"/>
  <c r="AY378" i="38"/>
  <c r="AX435" i="38"/>
  <c r="AY385" i="38"/>
  <c r="V469" i="38"/>
  <c r="K257" i="38"/>
  <c r="X413" i="38"/>
  <c r="N443" i="38"/>
  <c r="AJ465" i="38"/>
  <c r="AN278" i="38"/>
  <c r="AW410" i="38"/>
  <c r="E369" i="38"/>
  <c r="AG334" i="38"/>
  <c r="E301" i="38"/>
  <c r="Y459" i="38"/>
  <c r="AD390" i="38"/>
  <c r="AR247" i="38"/>
  <c r="AT392" i="38"/>
  <c r="AC315" i="38"/>
  <c r="AT217" i="38"/>
  <c r="D317" i="38"/>
  <c r="U198" i="38"/>
  <c r="AM430" i="38"/>
  <c r="I210" i="38"/>
  <c r="AZ443" i="38"/>
  <c r="Q377" i="38"/>
  <c r="AB197" i="38"/>
  <c r="H302" i="38"/>
  <c r="AU417" i="38"/>
  <c r="AG460" i="38"/>
  <c r="AF459" i="38"/>
  <c r="M224" i="38"/>
  <c r="O375" i="38"/>
  <c r="T337" i="38"/>
  <c r="AV335" i="38"/>
  <c r="AC375" i="38"/>
  <c r="AH360" i="38"/>
  <c r="AI416" i="38"/>
  <c r="H284" i="38"/>
  <c r="AY449" i="38"/>
  <c r="AE389" i="38"/>
  <c r="AD374" i="38"/>
  <c r="V412" i="38"/>
  <c r="N305" i="38"/>
  <c r="AI464" i="38"/>
  <c r="V433" i="38"/>
  <c r="BB411" i="38"/>
  <c r="AL391" i="38"/>
  <c r="AY436" i="38"/>
  <c r="AO450" i="38"/>
  <c r="AM458" i="38"/>
  <c r="F457" i="38"/>
  <c r="T416" i="38"/>
  <c r="H454" i="38"/>
  <c r="L73" i="38"/>
  <c r="S108" i="38"/>
  <c r="AM326" i="38"/>
  <c r="K253" i="38"/>
  <c r="W303" i="38"/>
  <c r="G207" i="38"/>
  <c r="Z259" i="38"/>
  <c r="I312" i="38"/>
  <c r="W430" i="38"/>
  <c r="AA380" i="38"/>
  <c r="V356" i="38"/>
  <c r="AX305" i="38"/>
  <c r="T453" i="38"/>
  <c r="X357" i="38"/>
  <c r="AK234" i="38"/>
  <c r="AC448" i="38"/>
  <c r="F213" i="38"/>
  <c r="AO256" i="38"/>
  <c r="AJ330" i="38"/>
  <c r="AD469" i="38"/>
  <c r="AF379" i="38"/>
  <c r="E350" i="38"/>
  <c r="S144" i="38"/>
  <c r="AP357" i="38"/>
  <c r="AM468" i="38"/>
  <c r="Z310" i="38"/>
  <c r="J274" i="38"/>
  <c r="AL299" i="38"/>
  <c r="V221" i="38"/>
  <c r="W152" i="38"/>
  <c r="AY282" i="38"/>
  <c r="V463" i="38"/>
  <c r="AZ452" i="38"/>
  <c r="AV453" i="38"/>
  <c r="L456" i="38"/>
  <c r="AQ394" i="38"/>
  <c r="F262" i="38"/>
  <c r="AA359" i="38"/>
  <c r="AY456" i="38"/>
  <c r="AX293" i="38"/>
  <c r="BB330" i="38"/>
  <c r="AU244" i="38"/>
  <c r="AC283" i="38"/>
  <c r="AC426" i="38"/>
  <c r="L437" i="38"/>
  <c r="AI424" i="38"/>
  <c r="BA284" i="38"/>
  <c r="S73" i="38"/>
  <c r="AK142" i="38"/>
  <c r="AX343" i="38"/>
  <c r="AP159" i="38"/>
  <c r="AD404" i="38"/>
  <c r="K462" i="38"/>
  <c r="AU353" i="38"/>
  <c r="Q358" i="38"/>
  <c r="AD430" i="38"/>
  <c r="AC357" i="38"/>
  <c r="S205" i="38"/>
  <c r="AB369" i="38"/>
  <c r="AQ227" i="38"/>
  <c r="AR241" i="38"/>
  <c r="S290" i="38"/>
  <c r="BA326" i="38"/>
  <c r="AF462" i="38"/>
  <c r="AV354" i="38"/>
  <c r="AI445" i="38"/>
  <c r="AD450" i="38"/>
  <c r="M426" i="38"/>
  <c r="Z403" i="38"/>
  <c r="AV470" i="38"/>
  <c r="W294" i="38"/>
  <c r="AB422" i="38"/>
  <c r="P280" i="38"/>
  <c r="AD392" i="38"/>
  <c r="Z450" i="38"/>
  <c r="AY315" i="38"/>
  <c r="AC343" i="38"/>
  <c r="H334" i="38"/>
  <c r="W340" i="38"/>
  <c r="AW469" i="38"/>
  <c r="U324" i="38"/>
  <c r="AK364" i="38"/>
  <c r="AP360" i="38"/>
  <c r="Q287" i="38"/>
  <c r="P403" i="38"/>
  <c r="E453" i="38"/>
  <c r="AX386" i="38"/>
  <c r="AZ316" i="38"/>
  <c r="Q169" i="38"/>
  <c r="AJ333" i="38"/>
  <c r="O465" i="38"/>
  <c r="AR442" i="38"/>
  <c r="AM286" i="38"/>
  <c r="E406" i="38"/>
  <c r="AA355" i="38"/>
  <c r="U450" i="38"/>
  <c r="AL453" i="38"/>
  <c r="AB394" i="38"/>
  <c r="AE441" i="38"/>
  <c r="BB402" i="38"/>
  <c r="AK423" i="38"/>
  <c r="AF273" i="38"/>
  <c r="AF393" i="38"/>
  <c r="AQ404" i="38"/>
  <c r="AF324" i="38"/>
  <c r="M466" i="38"/>
  <c r="AR341" i="38"/>
  <c r="E311" i="38"/>
  <c r="AI296" i="38"/>
  <c r="AH375" i="38"/>
  <c r="AB362" i="38"/>
  <c r="AE134" i="38"/>
  <c r="Y346" i="38"/>
  <c r="O354" i="38"/>
  <c r="V342" i="38"/>
  <c r="AE321" i="38"/>
  <c r="AO301" i="38"/>
  <c r="AU382" i="38"/>
  <c r="T455" i="38"/>
  <c r="AE400" i="38"/>
  <c r="L354" i="38"/>
  <c r="AF291" i="38"/>
  <c r="AM470" i="38"/>
  <c r="AT311" i="38"/>
  <c r="AV374" i="38"/>
  <c r="L450" i="38"/>
  <c r="AE369" i="38"/>
  <c r="H381" i="38"/>
  <c r="J320" i="38"/>
  <c r="AZ437" i="38"/>
  <c r="AX446" i="38"/>
  <c r="J316" i="38"/>
  <c r="AL464" i="38"/>
  <c r="F333" i="38"/>
  <c r="AT204" i="38"/>
  <c r="AO348" i="38"/>
  <c r="AJ221" i="38"/>
  <c r="BB215" i="38"/>
  <c r="AJ216" i="38"/>
  <c r="N254" i="38"/>
  <c r="X370" i="38"/>
  <c r="AJ266" i="38"/>
  <c r="AS394" i="38"/>
  <c r="AX469" i="38"/>
  <c r="AN73" i="38"/>
  <c r="AP215" i="38"/>
  <c r="AR412" i="38"/>
  <c r="AO156" i="38"/>
  <c r="N265" i="38"/>
  <c r="AG438" i="38"/>
  <c r="X326" i="38"/>
  <c r="O431" i="38"/>
  <c r="I432" i="38"/>
  <c r="AT458" i="38"/>
  <c r="BB256" i="38"/>
  <c r="Z251" i="38"/>
  <c r="O469" i="38"/>
  <c r="AT292" i="38"/>
  <c r="AN456" i="38"/>
  <c r="AE261" i="38"/>
  <c r="G281" i="38"/>
  <c r="AM333" i="38"/>
  <c r="W313" i="38"/>
  <c r="K413" i="38"/>
  <c r="AH175" i="38"/>
  <c r="V247" i="38"/>
  <c r="AV375" i="38"/>
  <c r="AA206" i="38"/>
  <c r="S335" i="38"/>
  <c r="O458" i="38"/>
  <c r="X378" i="38"/>
  <c r="AJ408" i="38"/>
  <c r="AU74" i="38"/>
  <c r="J374" i="38"/>
  <c r="AS454" i="38"/>
  <c r="AS406" i="38"/>
  <c r="AL433" i="38"/>
  <c r="G413" i="38"/>
  <c r="AD438" i="38"/>
  <c r="I348" i="38"/>
  <c r="AL422" i="38"/>
  <c r="AG218" i="38"/>
  <c r="BB301" i="38"/>
  <c r="U413" i="38"/>
  <c r="X319" i="38"/>
  <c r="AR294" i="38"/>
  <c r="AM226" i="38"/>
  <c r="AK185" i="38"/>
  <c r="AF302" i="38"/>
  <c r="W275" i="38"/>
  <c r="F419" i="38"/>
  <c r="Q429" i="38"/>
  <c r="T324" i="38"/>
  <c r="AJ286" i="38"/>
  <c r="AB398" i="38"/>
  <c r="I403" i="38"/>
  <c r="Q218" i="38"/>
  <c r="AF177" i="38"/>
  <c r="AI403" i="38"/>
  <c r="BA371" i="38"/>
  <c r="AL322" i="38"/>
  <c r="AG456" i="38"/>
  <c r="AI360" i="38"/>
  <c r="AO208" i="38"/>
  <c r="AQ318" i="38"/>
  <c r="AX429" i="38"/>
  <c r="D338" i="38"/>
  <c r="AD376" i="38"/>
  <c r="AJ424" i="38"/>
  <c r="L195" i="38"/>
  <c r="AG398" i="38"/>
  <c r="W332" i="38"/>
  <c r="L254" i="38"/>
  <c r="Q447" i="38"/>
  <c r="J276" i="38"/>
  <c r="AB414" i="38"/>
  <c r="AG276" i="38"/>
  <c r="D344" i="38"/>
  <c r="AU343" i="38"/>
  <c r="BB432" i="38"/>
  <c r="BB459" i="38"/>
  <c r="Q246" i="38"/>
  <c r="AT307" i="38"/>
  <c r="AD420" i="38"/>
  <c r="I311" i="38"/>
  <c r="AT366" i="38"/>
  <c r="H301" i="38"/>
  <c r="AZ406" i="38"/>
  <c r="AR397" i="38"/>
  <c r="AM383" i="38"/>
  <c r="AS316" i="38"/>
  <c r="U418" i="38"/>
  <c r="AQ386" i="38"/>
  <c r="AG294" i="38"/>
  <c r="P380" i="38"/>
  <c r="AA309" i="38"/>
  <c r="AC410" i="38"/>
  <c r="D389" i="38"/>
  <c r="AX372" i="38"/>
  <c r="Q278" i="38"/>
  <c r="P316" i="38"/>
  <c r="L327" i="38"/>
  <c r="P431" i="38"/>
  <c r="AN460" i="38"/>
  <c r="O307" i="38"/>
  <c r="AP150" i="38"/>
  <c r="P265" i="38"/>
  <c r="V314" i="38"/>
  <c r="AV109" i="38"/>
  <c r="AW472" i="38"/>
  <c r="AH431" i="38"/>
  <c r="AA456" i="38"/>
  <c r="AG388" i="38"/>
  <c r="AJ224" i="38"/>
  <c r="S270" i="38"/>
  <c r="AP428" i="38"/>
  <c r="W222" i="38"/>
  <c r="Z369" i="38"/>
  <c r="N419" i="38"/>
  <c r="L362" i="38"/>
  <c r="AK458" i="38"/>
  <c r="AY352" i="38"/>
  <c r="AO472" i="38"/>
  <c r="AY257" i="38"/>
  <c r="J185" i="38"/>
  <c r="W290" i="38"/>
  <c r="M265" i="38"/>
  <c r="H397" i="38"/>
  <c r="Y287" i="38"/>
  <c r="Q282" i="38"/>
  <c r="AD255" i="38"/>
  <c r="P414" i="38"/>
  <c r="M372" i="38"/>
  <c r="AD350" i="38"/>
  <c r="AR364" i="38"/>
  <c r="D249" i="38"/>
  <c r="AN470" i="38"/>
  <c r="BB337" i="38"/>
  <c r="T184" i="38"/>
  <c r="AM385" i="38"/>
  <c r="M178" i="38"/>
  <c r="AY103" i="38"/>
  <c r="L367" i="38"/>
  <c r="AX342" i="38"/>
  <c r="AG310" i="38"/>
  <c r="AM322" i="38"/>
  <c r="W394" i="38"/>
  <c r="AN340" i="38"/>
  <c r="Z421" i="38"/>
  <c r="AP422" i="38"/>
  <c r="U206" i="38"/>
  <c r="AX437" i="38"/>
  <c r="AM456" i="38"/>
  <c r="AV414" i="38"/>
  <c r="BB201" i="38"/>
  <c r="Y270" i="38"/>
  <c r="F195" i="38"/>
  <c r="AL143" i="38"/>
  <c r="AK326" i="38"/>
  <c r="V251" i="38"/>
  <c r="F345" i="38"/>
  <c r="AG119" i="38"/>
  <c r="AU241" i="38"/>
  <c r="X306" i="38"/>
  <c r="K217" i="38"/>
  <c r="AB432" i="38"/>
  <c r="N303" i="38"/>
  <c r="H251" i="38"/>
  <c r="AA358" i="38"/>
  <c r="W361" i="38"/>
  <c r="AS320" i="38"/>
  <c r="E297" i="38"/>
  <c r="AD250" i="38"/>
  <c r="N387" i="38"/>
  <c r="AR179" i="38"/>
  <c r="AA267" i="38"/>
  <c r="H366" i="38"/>
  <c r="AA467" i="38"/>
  <c r="AF266" i="38"/>
  <c r="I269" i="38"/>
  <c r="AD254" i="38"/>
  <c r="AY173" i="38"/>
  <c r="AZ304" i="38"/>
  <c r="G439" i="38"/>
  <c r="P444" i="38"/>
  <c r="AL297" i="38"/>
  <c r="AO424" i="38"/>
  <c r="T454" i="38"/>
  <c r="AC470" i="38"/>
  <c r="L424" i="38"/>
  <c r="AQ331" i="38"/>
  <c r="S378" i="38"/>
  <c r="AE396" i="38"/>
  <c r="L307" i="38"/>
  <c r="AL269" i="38"/>
  <c r="AD331" i="38"/>
  <c r="T428" i="38"/>
  <c r="T373" i="38"/>
  <c r="O339" i="38"/>
  <c r="BB435" i="38"/>
  <c r="AE446" i="38"/>
  <c r="AL384" i="38"/>
  <c r="AT424" i="38"/>
  <c r="Q438" i="38"/>
  <c r="AB298" i="38"/>
  <c r="AW450" i="38"/>
  <c r="Q463" i="38"/>
  <c r="AJ437" i="38"/>
  <c r="AC347" i="38"/>
  <c r="AS269" i="38"/>
  <c r="BA228" i="38"/>
  <c r="J356" i="38"/>
  <c r="AM371" i="38"/>
  <c r="N383" i="38"/>
  <c r="AD462" i="38"/>
  <c r="AL330" i="38"/>
  <c r="AG432" i="38"/>
  <c r="AX467" i="38"/>
  <c r="BA415" i="38"/>
  <c r="D313" i="38"/>
  <c r="L471" i="38"/>
  <c r="AR310" i="38"/>
  <c r="N472" i="38"/>
  <c r="K383" i="38"/>
  <c r="AR394" i="38"/>
  <c r="AG393" i="38"/>
  <c r="J249" i="38"/>
  <c r="AY340" i="38"/>
  <c r="AF296" i="38"/>
  <c r="AH427" i="38"/>
  <c r="E355" i="38"/>
  <c r="AS339" i="38"/>
  <c r="BB437" i="38"/>
  <c r="AH433" i="38"/>
  <c r="T266" i="38"/>
  <c r="AE160" i="38"/>
  <c r="T467" i="38"/>
  <c r="AZ252" i="38"/>
  <c r="G365" i="38"/>
  <c r="AA331" i="38"/>
  <c r="AS381" i="38"/>
  <c r="AW282" i="38"/>
  <c r="I352" i="38"/>
  <c r="F258" i="38"/>
  <c r="AB321" i="38"/>
  <c r="BA290" i="38"/>
  <c r="H279" i="38"/>
  <c r="D233" i="38"/>
  <c r="F292" i="38"/>
  <c r="J219" i="38"/>
  <c r="AD279" i="38"/>
  <c r="P288" i="38"/>
  <c r="AV181" i="38"/>
  <c r="Y464" i="38"/>
  <c r="M228" i="38"/>
  <c r="AH211" i="38"/>
  <c r="J204" i="38"/>
  <c r="BB279" i="38"/>
  <c r="J360" i="38"/>
  <c r="X433" i="38"/>
  <c r="P368" i="38"/>
  <c r="AS467" i="38"/>
  <c r="N330" i="38"/>
  <c r="AY276" i="38"/>
  <c r="O395" i="38"/>
  <c r="U445" i="38"/>
  <c r="AC355" i="38"/>
  <c r="P437" i="38"/>
  <c r="AB456" i="38"/>
  <c r="M410" i="38"/>
  <c r="M401" i="38"/>
  <c r="AG277" i="38"/>
  <c r="AF335" i="38"/>
  <c r="G300" i="38"/>
  <c r="AV340" i="38"/>
  <c r="I377" i="38"/>
  <c r="AG217" i="38"/>
  <c r="AS364" i="38"/>
  <c r="M292" i="38"/>
  <c r="AE339" i="38"/>
  <c r="AU371" i="38"/>
  <c r="S97" i="38"/>
  <c r="BB434" i="38"/>
  <c r="BB384" i="38"/>
  <c r="D391" i="38"/>
  <c r="AF461" i="38"/>
  <c r="T274" i="38"/>
  <c r="AQ335" i="38"/>
  <c r="AO396" i="38"/>
  <c r="X410" i="38"/>
  <c r="AF179" i="38"/>
  <c r="AG470" i="38"/>
  <c r="AV190" i="38"/>
  <c r="AY450" i="38"/>
  <c r="Q428" i="38"/>
  <c r="Y361" i="38"/>
  <c r="E236" i="38"/>
  <c r="AL409" i="38"/>
  <c r="BA267" i="38"/>
  <c r="H317" i="38"/>
  <c r="E304" i="38"/>
  <c r="H373" i="38"/>
  <c r="AW310" i="38"/>
  <c r="AR418" i="38"/>
  <c r="AX419" i="38"/>
  <c r="V345" i="38"/>
  <c r="L371" i="38"/>
  <c r="O306" i="38"/>
  <c r="AP345" i="38"/>
  <c r="N162" i="38"/>
  <c r="AK265" i="38"/>
  <c r="J450" i="38"/>
  <c r="V341" i="38"/>
  <c r="J432" i="38"/>
  <c r="BB254" i="38"/>
  <c r="F318" i="38"/>
  <c r="AL205" i="38"/>
  <c r="AG395" i="38"/>
  <c r="AL420" i="38"/>
  <c r="AN273" i="38"/>
  <c r="F442" i="38"/>
  <c r="AU184" i="38"/>
  <c r="AF354" i="38"/>
  <c r="AT350" i="38"/>
  <c r="AY277" i="38"/>
  <c r="D213" i="38"/>
  <c r="AX260" i="38"/>
  <c r="AR325" i="38"/>
  <c r="AE301" i="38"/>
  <c r="AD183" i="38"/>
  <c r="AF416" i="38"/>
  <c r="K373" i="38"/>
  <c r="I294" i="38"/>
  <c r="AJ352" i="38"/>
  <c r="AJ364" i="38"/>
  <c r="AR351" i="38"/>
  <c r="J238" i="38"/>
  <c r="I337" i="38"/>
  <c r="AH460" i="38"/>
  <c r="V269" i="38"/>
  <c r="K350" i="38"/>
  <c r="J424" i="38"/>
  <c r="AH289" i="38"/>
  <c r="AS446" i="38"/>
  <c r="AZ197" i="38"/>
  <c r="D426" i="38"/>
  <c r="AR289" i="38"/>
  <c r="W260" i="38"/>
  <c r="AI468" i="38"/>
  <c r="AG455" i="38"/>
  <c r="AK388" i="38"/>
  <c r="AK341" i="38"/>
  <c r="D294" i="38"/>
  <c r="I292" i="38"/>
  <c r="BB354" i="38"/>
  <c r="AZ239" i="38"/>
  <c r="AV213" i="38"/>
  <c r="AN412" i="38"/>
  <c r="X312" i="38"/>
  <c r="Z375" i="38"/>
  <c r="AN355" i="38"/>
  <c r="AL320" i="38"/>
  <c r="J471" i="38"/>
  <c r="I322" i="38"/>
  <c r="I184" i="38"/>
  <c r="U262" i="38"/>
  <c r="P446" i="38"/>
  <c r="O228" i="38"/>
  <c r="S81" i="38"/>
  <c r="AV288" i="38"/>
  <c r="AN304" i="38"/>
  <c r="AG167" i="38"/>
  <c r="AW218" i="38"/>
  <c r="K235" i="38"/>
  <c r="AV166" i="38"/>
  <c r="V239" i="38"/>
  <c r="D340" i="38"/>
  <c r="AR440" i="38"/>
  <c r="AR401" i="38"/>
  <c r="BA156" i="38"/>
  <c r="L77" i="38"/>
  <c r="AC435" i="38"/>
  <c r="P166" i="38"/>
  <c r="Y254" i="38"/>
  <c r="J212" i="38"/>
  <c r="AE356" i="38"/>
  <c r="AM427" i="38"/>
  <c r="AF439" i="38"/>
  <c r="AU378" i="38"/>
  <c r="BA405" i="38"/>
  <c r="BA437" i="38"/>
  <c r="AY201" i="38"/>
  <c r="AR382" i="38"/>
  <c r="Z197" i="38"/>
  <c r="F353" i="38"/>
  <c r="AQ247" i="38"/>
  <c r="D236" i="38"/>
  <c r="V415" i="38"/>
  <c r="AA303" i="38"/>
  <c r="T322" i="38"/>
  <c r="M306" i="38"/>
  <c r="AB309" i="38"/>
  <c r="AG273" i="38"/>
  <c r="AE467" i="38"/>
  <c r="O439" i="38"/>
  <c r="AJ229" i="38"/>
  <c r="V438" i="38"/>
  <c r="V456" i="38"/>
  <c r="J352" i="38"/>
  <c r="AO347" i="38"/>
  <c r="E300" i="38"/>
  <c r="BA399" i="38"/>
  <c r="M470" i="38"/>
  <c r="O349" i="38"/>
  <c r="AX391" i="38"/>
  <c r="Y446" i="38"/>
  <c r="O403" i="38"/>
  <c r="W268" i="38"/>
  <c r="K328" i="38"/>
  <c r="AE306" i="38"/>
  <c r="AH416" i="38"/>
  <c r="AX314" i="38"/>
  <c r="AI235" i="38"/>
  <c r="AS422" i="38"/>
  <c r="AP326" i="38"/>
  <c r="AP278" i="38"/>
  <c r="BB444" i="38"/>
  <c r="AO452" i="38"/>
  <c r="S136" i="38"/>
  <c r="U407" i="38"/>
  <c r="W337" i="38"/>
  <c r="AT296" i="38"/>
  <c r="AL446" i="38"/>
  <c r="Q274" i="38"/>
  <c r="AX361" i="38"/>
  <c r="AZ224" i="38"/>
  <c r="AU396" i="38"/>
  <c r="AN430" i="38"/>
  <c r="AN286" i="38"/>
  <c r="AI320" i="38"/>
  <c r="AO287" i="38"/>
  <c r="L432" i="38"/>
  <c r="U357" i="38"/>
  <c r="AB299" i="38"/>
  <c r="AW425" i="38"/>
  <c r="P394" i="38"/>
  <c r="AP312" i="38"/>
  <c r="AG370" i="38"/>
  <c r="AF406" i="38"/>
  <c r="AE438" i="38"/>
  <c r="N458" i="38"/>
  <c r="AZ315" i="38"/>
  <c r="H444" i="38"/>
  <c r="N331" i="38"/>
  <c r="E431" i="38"/>
  <c r="AK371" i="38"/>
  <c r="AG288" i="38"/>
  <c r="N365" i="38"/>
  <c r="AB359" i="38"/>
  <c r="AS253" i="38"/>
  <c r="W401" i="38"/>
  <c r="F408" i="38"/>
  <c r="AM160" i="38"/>
  <c r="AI183" i="38"/>
  <c r="AH319" i="38"/>
  <c r="W184" i="38"/>
  <c r="Q364" i="38"/>
  <c r="AS450" i="38"/>
  <c r="AN289" i="38"/>
  <c r="H285" i="38"/>
  <c r="I295" i="38"/>
  <c r="AX244" i="38"/>
  <c r="E247" i="38"/>
  <c r="AW365" i="38"/>
  <c r="AB235" i="38"/>
  <c r="AC232" i="38"/>
  <c r="Z273" i="38"/>
  <c r="AG408" i="38"/>
  <c r="X203" i="38"/>
  <c r="Q213" i="38"/>
  <c r="AU168" i="38"/>
  <c r="AO418" i="38"/>
  <c r="H464" i="38"/>
  <c r="BB206" i="38"/>
  <c r="BB251" i="38"/>
  <c r="N199" i="38"/>
  <c r="O385" i="38"/>
  <c r="G357" i="38"/>
  <c r="AU449" i="38"/>
  <c r="O447" i="38"/>
  <c r="AG392" i="38"/>
  <c r="BB415" i="38"/>
  <c r="AK428" i="38"/>
  <c r="AT373" i="38"/>
  <c r="AP172" i="38"/>
  <c r="AI289" i="38"/>
  <c r="AI388" i="38"/>
  <c r="Q295" i="38"/>
  <c r="M234" i="38"/>
  <c r="AB430" i="38"/>
  <c r="AU372" i="38"/>
  <c r="AC194" i="38"/>
  <c r="AS372" i="38"/>
  <c r="AU294" i="38"/>
  <c r="AF467" i="38"/>
  <c r="AT179" i="38"/>
  <c r="AV422" i="38"/>
  <c r="AQ205" i="38"/>
  <c r="Y283" i="38"/>
  <c r="AC462" i="38"/>
  <c r="AW221" i="38"/>
  <c r="N208" i="38"/>
  <c r="Q243" i="38"/>
  <c r="AZ148" i="38"/>
  <c r="X303" i="38"/>
  <c r="AB377" i="38"/>
  <c r="AA348" i="38"/>
  <c r="AQ86" i="38"/>
  <c r="AI205" i="38"/>
  <c r="V336" i="38"/>
  <c r="AL211" i="38"/>
  <c r="T236" i="38"/>
  <c r="O143" i="38"/>
  <c r="AA171" i="38"/>
  <c r="AH353" i="38"/>
  <c r="V279" i="38"/>
  <c r="AM360" i="38"/>
  <c r="K229" i="38"/>
  <c r="Q189" i="38"/>
  <c r="AA320" i="38"/>
  <c r="V352" i="38"/>
  <c r="K276" i="38"/>
  <c r="AA326" i="38"/>
  <c r="P358" i="38"/>
  <c r="AQ195" i="38"/>
  <c r="G371" i="38"/>
  <c r="G330" i="38"/>
  <c r="AQ349" i="38"/>
  <c r="BB185" i="38"/>
  <c r="AJ336" i="38"/>
  <c r="AB165" i="38"/>
  <c r="AB357" i="38"/>
  <c r="AF432" i="38"/>
  <c r="Z253" i="38"/>
  <c r="V445" i="38"/>
  <c r="AP361" i="38"/>
  <c r="S214" i="38"/>
  <c r="Q467" i="38"/>
  <c r="AF405" i="38"/>
  <c r="Y250" i="38"/>
  <c r="AS289" i="38"/>
  <c r="AH241" i="38"/>
  <c r="H281" i="38"/>
  <c r="U405" i="38"/>
  <c r="O188" i="38"/>
  <c r="E378" i="38"/>
  <c r="AF407" i="38"/>
  <c r="AV158" i="38"/>
  <c r="W376" i="38"/>
  <c r="T284" i="38"/>
  <c r="W382" i="38"/>
  <c r="AG380" i="38"/>
  <c r="E155" i="38"/>
  <c r="AP237" i="38"/>
  <c r="AJ210" i="38"/>
  <c r="AF442" i="38"/>
  <c r="BA182" i="38"/>
  <c r="AQ267" i="38"/>
  <c r="AB346" i="38"/>
  <c r="BA280" i="38"/>
  <c r="AI341" i="38"/>
  <c r="AC455" i="38"/>
  <c r="G432" i="38"/>
  <c r="AH409" i="38"/>
  <c r="D373" i="38"/>
  <c r="T278" i="38"/>
  <c r="AK352" i="38"/>
  <c r="T395" i="38"/>
  <c r="AM215" i="38"/>
  <c r="BB292" i="38"/>
  <c r="AB204" i="38"/>
  <c r="O317" i="38"/>
  <c r="E418" i="38"/>
  <c r="X315" i="38"/>
  <c r="AL454" i="38"/>
  <c r="AB450" i="38"/>
  <c r="Q308" i="38"/>
  <c r="S260" i="38"/>
  <c r="L384" i="38"/>
  <c r="AA234" i="38"/>
  <c r="U373" i="38"/>
  <c r="AZ419" i="38"/>
  <c r="O377" i="38"/>
  <c r="AU390" i="38"/>
  <c r="Y134" i="38"/>
  <c r="AT470" i="38"/>
  <c r="AO327" i="38"/>
  <c r="AZ380" i="38"/>
  <c r="W445" i="38"/>
  <c r="AC322" i="38"/>
  <c r="AR228" i="38"/>
  <c r="AK318" i="38"/>
  <c r="Q434" i="38"/>
  <c r="AN350" i="38"/>
  <c r="AS390" i="38"/>
  <c r="L380" i="38"/>
  <c r="AS238" i="38"/>
  <c r="AC196" i="38"/>
  <c r="T381" i="38"/>
  <c r="AF400" i="38"/>
  <c r="AL353" i="38"/>
  <c r="V468" i="38"/>
  <c r="AF258" i="38"/>
  <c r="AB382" i="38"/>
  <c r="BB422" i="38"/>
  <c r="F426" i="38"/>
  <c r="AL344" i="38"/>
  <c r="AR366" i="38"/>
  <c r="N293" i="38"/>
  <c r="BB284" i="38"/>
  <c r="H460" i="38"/>
  <c r="M359" i="38"/>
  <c r="AT451" i="38"/>
  <c r="AA212" i="38"/>
  <c r="S152" i="38"/>
  <c r="AN426" i="38"/>
  <c r="AC412" i="38"/>
  <c r="AL355" i="38"/>
  <c r="AK432" i="38"/>
  <c r="AQ355" i="38"/>
  <c r="L331" i="38"/>
  <c r="Y371" i="38"/>
  <c r="AD220" i="38"/>
  <c r="AY306" i="38"/>
  <c r="AV283" i="38"/>
  <c r="AH384" i="38"/>
  <c r="AL309" i="38"/>
  <c r="V429" i="38"/>
  <c r="F344" i="38"/>
  <c r="F154" i="38"/>
  <c r="AC122" i="38"/>
  <c r="I220" i="38"/>
  <c r="AT315" i="38"/>
  <c r="AG390" i="38"/>
  <c r="AU272" i="38"/>
  <c r="Q405" i="38"/>
  <c r="AY293" i="38"/>
  <c r="L266" i="38"/>
  <c r="Z352" i="38"/>
  <c r="L425" i="38"/>
  <c r="AC394" i="38"/>
  <c r="E250" i="38"/>
  <c r="K294" i="38"/>
  <c r="W404" i="38"/>
  <c r="AF392" i="38"/>
  <c r="V197" i="38"/>
  <c r="Q297" i="38"/>
  <c r="J270" i="38"/>
  <c r="AX376" i="38"/>
  <c r="AT402" i="38"/>
  <c r="E349" i="38"/>
  <c r="H437" i="38"/>
  <c r="Z419" i="38"/>
  <c r="Q408" i="38"/>
  <c r="Z258" i="38"/>
  <c r="AT246" i="38"/>
  <c r="U170" i="38"/>
  <c r="BA279" i="38"/>
  <c r="AH312" i="38"/>
  <c r="U432" i="38"/>
  <c r="D421" i="38"/>
  <c r="U156" i="38"/>
  <c r="P173" i="38"/>
  <c r="AK446" i="38"/>
  <c r="V296" i="38"/>
  <c r="P228" i="38"/>
  <c r="AR415" i="38"/>
  <c r="AH359" i="38"/>
  <c r="AW393" i="38"/>
  <c r="AV250" i="38"/>
  <c r="M365" i="38"/>
  <c r="AR468" i="38"/>
  <c r="AJ154" i="38"/>
  <c r="AG101" i="38"/>
  <c r="AS305" i="38"/>
  <c r="AS328" i="38"/>
  <c r="AQ298" i="38"/>
  <c r="K344" i="38"/>
  <c r="AK309" i="38"/>
  <c r="T157" i="38"/>
  <c r="AN380" i="38"/>
  <c r="AK417" i="38"/>
  <c r="AY157" i="38"/>
  <c r="AS471" i="38"/>
  <c r="AX378" i="38"/>
  <c r="BB426" i="38"/>
  <c r="AQ417" i="38"/>
  <c r="U404" i="38"/>
  <c r="I421" i="38"/>
  <c r="AA389" i="38"/>
  <c r="AA305" i="38"/>
  <c r="AS457" i="38"/>
  <c r="N319" i="38"/>
  <c r="Q436" i="38"/>
  <c r="AN165" i="38"/>
  <c r="J346" i="38"/>
  <c r="K322" i="38"/>
  <c r="K337" i="38"/>
  <c r="P352" i="38"/>
  <c r="AD281" i="38"/>
  <c r="AZ366" i="38"/>
  <c r="AN307" i="38"/>
  <c r="AI264" i="38"/>
  <c r="U391" i="38"/>
  <c r="P216" i="38"/>
  <c r="AM247" i="38"/>
  <c r="BA400" i="38"/>
  <c r="AX298" i="38"/>
  <c r="AH388" i="38"/>
  <c r="I374" i="38"/>
  <c r="W367" i="38"/>
  <c r="X347" i="38"/>
  <c r="AD391" i="38"/>
  <c r="L175" i="38"/>
  <c r="AS396" i="38"/>
  <c r="E282" i="38"/>
  <c r="W454" i="38"/>
  <c r="AQ376" i="38"/>
  <c r="M276" i="38"/>
  <c r="AR390" i="38"/>
  <c r="O302" i="38"/>
  <c r="O457" i="38"/>
  <c r="AU445" i="38"/>
  <c r="AH425" i="38"/>
  <c r="G406" i="38"/>
  <c r="U447" i="38"/>
  <c r="W329" i="38"/>
  <c r="AP358" i="38"/>
  <c r="G377" i="38"/>
  <c r="K333" i="38"/>
  <c r="BA261" i="38"/>
  <c r="AI288" i="38"/>
  <c r="L200" i="38"/>
  <c r="AM227" i="38"/>
  <c r="F295" i="38"/>
  <c r="H364" i="38"/>
  <c r="AQ219" i="38"/>
  <c r="AE449" i="38"/>
  <c r="AC180" i="38"/>
  <c r="X251" i="38"/>
  <c r="F372" i="38"/>
  <c r="AF359" i="38"/>
  <c r="U322" i="38"/>
  <c r="AW357" i="38"/>
  <c r="Z165" i="38"/>
  <c r="AB385" i="38"/>
  <c r="AC207" i="38"/>
  <c r="AO394" i="38"/>
  <c r="W366" i="38"/>
  <c r="L100" i="38"/>
  <c r="AG248" i="38"/>
  <c r="AB360" i="38"/>
  <c r="AL460" i="38"/>
  <c r="G257" i="38"/>
  <c r="AO307" i="38"/>
  <c r="V245" i="38"/>
  <c r="U394" i="38"/>
  <c r="AZ327" i="38"/>
  <c r="AO201" i="38"/>
  <c r="AZ420" i="38"/>
  <c r="AM269" i="38"/>
  <c r="AT413" i="38"/>
  <c r="AP397" i="38"/>
  <c r="F338" i="38"/>
  <c r="AR277" i="38"/>
  <c r="BB310" i="38"/>
  <c r="AJ291" i="38"/>
  <c r="AY342" i="38"/>
  <c r="L423" i="38"/>
  <c r="O311" i="38"/>
  <c r="O442" i="38"/>
  <c r="AA273" i="38"/>
  <c r="AT199" i="38"/>
  <c r="AW337" i="38"/>
  <c r="H319" i="38"/>
  <c r="AW383" i="38"/>
  <c r="O355" i="38"/>
  <c r="V406" i="38"/>
  <c r="AY331" i="38"/>
  <c r="AG326" i="38"/>
  <c r="AG384" i="38"/>
  <c r="AQ316" i="38"/>
  <c r="X336" i="38"/>
  <c r="O291" i="38"/>
  <c r="Z288" i="38"/>
  <c r="P324" i="38"/>
  <c r="BB260" i="38"/>
  <c r="AE307" i="38"/>
  <c r="P447" i="38"/>
  <c r="E278" i="38"/>
  <c r="AR360" i="38"/>
  <c r="BB311" i="38"/>
  <c r="AK403" i="38"/>
  <c r="J467" i="38"/>
  <c r="AV410" i="38"/>
  <c r="AD417" i="38"/>
  <c r="Y402" i="38"/>
  <c r="BB464" i="38"/>
  <c r="AR398" i="38"/>
  <c r="BB281" i="38"/>
  <c r="V398" i="38"/>
  <c r="AH300" i="38"/>
  <c r="AJ385" i="38"/>
  <c r="AC221" i="38"/>
  <c r="P407" i="38"/>
  <c r="J395" i="38"/>
  <c r="AB465" i="38"/>
  <c r="AN187" i="38"/>
  <c r="AJ378" i="38"/>
  <c r="AN373" i="38"/>
  <c r="AB408" i="38"/>
  <c r="Z388" i="38"/>
  <c r="O271" i="38"/>
  <c r="AY263" i="38"/>
  <c r="T171" i="38"/>
  <c r="O226" i="38"/>
  <c r="AD406" i="38"/>
  <c r="AI430" i="38"/>
  <c r="AW386" i="38"/>
  <c r="K231" i="38"/>
  <c r="AX242" i="38"/>
  <c r="AW269" i="38"/>
  <c r="AU247" i="38"/>
  <c r="AS115" i="38"/>
  <c r="AV349" i="38"/>
  <c r="G392" i="38"/>
  <c r="U296" i="38"/>
  <c r="AF391" i="38"/>
  <c r="AO269" i="38"/>
  <c r="S227" i="38"/>
  <c r="V273" i="38"/>
  <c r="AH468" i="38"/>
  <c r="AY394" i="38"/>
  <c r="AI405" i="38"/>
  <c r="Q394" i="38"/>
  <c r="P472" i="38"/>
  <c r="AP399" i="38"/>
  <c r="AD318" i="38"/>
  <c r="AZ400" i="38"/>
  <c r="AA322" i="38"/>
  <c r="BB296" i="38"/>
  <c r="F362" i="38"/>
  <c r="AL367" i="38"/>
  <c r="AK209" i="38"/>
  <c r="L224" i="38"/>
  <c r="AG239" i="38"/>
  <c r="AA242" i="38"/>
  <c r="J409" i="38"/>
  <c r="BB413" i="38"/>
  <c r="AS356" i="38"/>
  <c r="K204" i="38"/>
  <c r="AJ460" i="38"/>
  <c r="AV376" i="38"/>
  <c r="AY396" i="38"/>
  <c r="F218" i="38"/>
  <c r="P300" i="38"/>
  <c r="AD200" i="38"/>
  <c r="Q372" i="38"/>
  <c r="N379" i="38"/>
  <c r="AP307" i="38"/>
  <c r="BA464" i="38"/>
  <c r="S372" i="38"/>
  <c r="D411" i="38"/>
  <c r="Z367" i="38"/>
  <c r="AS295" i="38"/>
  <c r="AZ396" i="38"/>
  <c r="BA383" i="38"/>
  <c r="G298" i="38"/>
  <c r="F341" i="38"/>
  <c r="Q409" i="38"/>
  <c r="W314" i="38"/>
  <c r="I429" i="38"/>
  <c r="AZ198" i="38"/>
  <c r="AW272" i="38"/>
  <c r="AB386" i="38"/>
  <c r="AM459" i="38"/>
  <c r="H309" i="38"/>
  <c r="AQ340" i="38"/>
  <c r="AQ280" i="38"/>
  <c r="AB260" i="38"/>
  <c r="Y247" i="38"/>
  <c r="G124" i="38"/>
  <c r="AH210" i="38"/>
  <c r="AY256" i="38"/>
  <c r="AM454" i="38"/>
  <c r="I242" i="38"/>
  <c r="AD310" i="38"/>
  <c r="AX415" i="38"/>
  <c r="U443" i="38"/>
  <c r="AT319" i="38"/>
  <c r="AR371" i="38"/>
  <c r="AX229" i="38"/>
  <c r="AF222" i="38"/>
  <c r="F336" i="38"/>
  <c r="AZ359" i="38"/>
  <c r="U190" i="38"/>
  <c r="AD243" i="38"/>
  <c r="W342" i="38"/>
  <c r="T320" i="38"/>
  <c r="AE235" i="38"/>
  <c r="AU278" i="38"/>
  <c r="AM432" i="38"/>
  <c r="J216" i="38"/>
  <c r="AR165" i="38"/>
  <c r="AD467" i="38"/>
  <c r="AR244" i="38"/>
  <c r="AU248" i="38"/>
  <c r="M446" i="38"/>
  <c r="AY310" i="38"/>
  <c r="AY73" i="38"/>
  <c r="I329" i="38"/>
  <c r="AW460" i="38"/>
  <c r="V441" i="38"/>
  <c r="E396" i="38"/>
  <c r="W428" i="38"/>
  <c r="O472" i="38"/>
  <c r="AO416" i="38"/>
  <c r="AA434" i="38"/>
  <c r="Q73" i="38"/>
  <c r="Z306" i="38"/>
  <c r="F313" i="38"/>
  <c r="K420" i="38"/>
  <c r="S209" i="38"/>
  <c r="AR373" i="38"/>
  <c r="AM362" i="38"/>
  <c r="M412" i="38"/>
  <c r="J188" i="38"/>
  <c r="AM374" i="38"/>
  <c r="I386" i="38"/>
  <c r="T233" i="38"/>
  <c r="AU309" i="38"/>
  <c r="X73" i="38"/>
  <c r="BA271" i="38"/>
  <c r="M288" i="38"/>
  <c r="N449" i="38"/>
  <c r="T435" i="38"/>
  <c r="J441" i="38"/>
  <c r="U136" i="38"/>
  <c r="AQ426" i="38"/>
  <c r="AA300" i="38"/>
  <c r="J288" i="38"/>
  <c r="AK387" i="38"/>
  <c r="AU277" i="38"/>
  <c r="Z354" i="38"/>
  <c r="W444" i="38"/>
  <c r="AR370" i="38"/>
  <c r="Q293" i="38"/>
  <c r="K456" i="38"/>
  <c r="BB377" i="38"/>
  <c r="Z361" i="38"/>
  <c r="AN411" i="38"/>
  <c r="AW442" i="38"/>
  <c r="O333" i="38"/>
  <c r="AV206" i="38"/>
  <c r="G170" i="38"/>
  <c r="U402" i="38"/>
  <c r="AG266" i="38"/>
  <c r="J137" i="38"/>
  <c r="Y230" i="38"/>
  <c r="AE297" i="38"/>
  <c r="BB131" i="38"/>
  <c r="AO344" i="38"/>
  <c r="W326" i="38"/>
  <c r="Q178" i="38"/>
  <c r="V442" i="38"/>
  <c r="BB183" i="38"/>
  <c r="G270" i="38"/>
  <c r="AC190" i="38"/>
  <c r="AM335" i="38"/>
  <c r="N230" i="38"/>
  <c r="BB188" i="38"/>
  <c r="BB381" i="38"/>
  <c r="AX245" i="38"/>
  <c r="J410" i="38"/>
  <c r="BB375" i="38"/>
  <c r="Y444" i="38"/>
  <c r="AU230" i="38"/>
  <c r="Z135" i="38"/>
  <c r="V362" i="38"/>
  <c r="AV228" i="38"/>
  <c r="T340" i="38"/>
  <c r="M422" i="38"/>
  <c r="Q368" i="38"/>
  <c r="AD325" i="38"/>
  <c r="K368" i="38"/>
  <c r="BA208" i="38"/>
  <c r="BB232" i="38"/>
  <c r="M125" i="38"/>
  <c r="AD373" i="38"/>
  <c r="T443" i="38"/>
  <c r="X316" i="38"/>
  <c r="E317" i="38"/>
  <c r="AH327" i="38"/>
  <c r="AR292" i="38"/>
  <c r="M450" i="38"/>
  <c r="K245" i="38"/>
  <c r="AA290" i="38"/>
  <c r="L394" i="38"/>
  <c r="AP298" i="38"/>
  <c r="AI379" i="38"/>
  <c r="AC333" i="38"/>
  <c r="AB159" i="38"/>
  <c r="Y154" i="38"/>
  <c r="O451" i="38"/>
  <c r="V410" i="38"/>
  <c r="AN293" i="38"/>
  <c r="AS424" i="38"/>
  <c r="X425" i="38"/>
  <c r="AI123" i="38"/>
  <c r="AE421" i="38"/>
  <c r="K340" i="38"/>
  <c r="AG254" i="38"/>
  <c r="AR379" i="38"/>
  <c r="AF279" i="38"/>
  <c r="AV242" i="38"/>
  <c r="E438" i="38"/>
  <c r="AD252" i="38"/>
  <c r="AO375" i="38"/>
  <c r="AZ314" i="38"/>
  <c r="AP322" i="38"/>
  <c r="AG278" i="38"/>
  <c r="M206" i="38"/>
  <c r="N363" i="38"/>
  <c r="AF465" i="38"/>
  <c r="G190" i="38"/>
  <c r="Z454" i="38"/>
  <c r="F401" i="38"/>
  <c r="AV243" i="38"/>
  <c r="K448" i="38"/>
  <c r="Q262" i="38"/>
  <c r="W439" i="38"/>
  <c r="Z413" i="38"/>
  <c r="AJ276" i="38"/>
  <c r="AS371" i="38"/>
  <c r="F281" i="38"/>
  <c r="AY262" i="38"/>
  <c r="AU229" i="38"/>
  <c r="AY229" i="38"/>
  <c r="G289" i="38"/>
  <c r="F451" i="38"/>
  <c r="AC356" i="38"/>
  <c r="AA390" i="38"/>
  <c r="AR462" i="38"/>
  <c r="AW306" i="38"/>
  <c r="AP274" i="38"/>
  <c r="X459" i="38"/>
  <c r="AY354" i="38"/>
  <c r="AM223" i="38"/>
  <c r="AO263" i="38"/>
  <c r="AS402" i="38"/>
  <c r="P304" i="38"/>
  <c r="AX401" i="38"/>
  <c r="AQ468" i="38"/>
  <c r="O230" i="38"/>
  <c r="F399" i="38"/>
  <c r="V306" i="38"/>
  <c r="F428" i="38"/>
  <c r="H290" i="38"/>
  <c r="Q348" i="38"/>
  <c r="Z383" i="38"/>
  <c r="AZ405" i="38"/>
  <c r="G280" i="38"/>
  <c r="AE426" i="38"/>
  <c r="AH255" i="38"/>
  <c r="AS341" i="38"/>
  <c r="Y242" i="38"/>
  <c r="S400" i="38"/>
  <c r="AC238" i="38"/>
  <c r="S186" i="38"/>
  <c r="AQ457" i="38"/>
  <c r="D356" i="38"/>
  <c r="H374" i="38"/>
  <c r="BA444" i="38"/>
  <c r="AO419" i="38"/>
  <c r="AJ327" i="38"/>
  <c r="AP314" i="38"/>
  <c r="AD321" i="38"/>
  <c r="N418" i="38"/>
  <c r="E440" i="38"/>
  <c r="AU341" i="38"/>
  <c r="P435" i="38"/>
  <c r="AN398" i="38"/>
  <c r="AI190" i="38"/>
  <c r="AG441" i="38"/>
  <c r="AQ347" i="38"/>
  <c r="AY359" i="38"/>
  <c r="G364" i="38"/>
  <c r="AC454" i="38"/>
  <c r="O448" i="38"/>
  <c r="I265" i="38"/>
  <c r="AC318" i="38"/>
  <c r="AT302" i="38"/>
  <c r="AT415" i="38"/>
  <c r="F403" i="38"/>
  <c r="AD442" i="38"/>
  <c r="F334" i="38"/>
  <c r="AR423" i="38"/>
  <c r="M250" i="38"/>
  <c r="AB327" i="38"/>
  <c r="AW247" i="38"/>
  <c r="T352" i="38"/>
  <c r="AA299" i="38"/>
  <c r="AF307" i="38"/>
  <c r="AN282" i="38"/>
  <c r="N273" i="38"/>
  <c r="AI273" i="38"/>
  <c r="BB295" i="38"/>
  <c r="AU269" i="38"/>
  <c r="AH215" i="38"/>
  <c r="AQ180" i="38"/>
  <c r="BA447" i="38"/>
  <c r="F285" i="38"/>
  <c r="BA259" i="38"/>
  <c r="X318" i="38"/>
  <c r="AB370" i="38"/>
  <c r="AW373" i="38"/>
  <c r="I128" i="38"/>
  <c r="S279" i="38"/>
  <c r="I288" i="38"/>
  <c r="T294" i="38"/>
  <c r="AR106" i="38"/>
  <c r="O379" i="38"/>
  <c r="BB443" i="38"/>
  <c r="W370" i="38"/>
  <c r="F85" i="38"/>
  <c r="AN416" i="38"/>
  <c r="K242" i="38"/>
  <c r="H463" i="38"/>
  <c r="AZ455" i="38"/>
  <c r="BA149" i="38"/>
  <c r="AJ257" i="38"/>
  <c r="AN429" i="38"/>
  <c r="AC292" i="38"/>
  <c r="AO445" i="38"/>
  <c r="U382" i="38"/>
  <c r="P445" i="38"/>
  <c r="P229" i="38"/>
  <c r="AW434" i="38"/>
  <c r="AD300" i="38"/>
  <c r="Q354" i="38"/>
  <c r="J387" i="38"/>
  <c r="Y277" i="38"/>
  <c r="H407" i="38"/>
  <c r="AD379" i="38"/>
  <c r="V466" i="38"/>
  <c r="V235" i="38"/>
  <c r="AO157" i="38"/>
  <c r="Q268" i="38"/>
  <c r="AP338" i="38"/>
  <c r="D319" i="38"/>
  <c r="F332" i="38"/>
  <c r="N467" i="38"/>
  <c r="AK280" i="38"/>
  <c r="M391" i="38"/>
  <c r="Z321" i="38"/>
  <c r="AX400" i="38"/>
  <c r="AV459" i="38"/>
  <c r="H440" i="38"/>
  <c r="AB212" i="38"/>
  <c r="AN382" i="38"/>
  <c r="H362" i="38"/>
  <c r="Y297" i="38"/>
  <c r="J330" i="38"/>
  <c r="AH195" i="38"/>
  <c r="S161" i="38"/>
  <c r="AI73" i="38"/>
  <c r="AK248" i="38"/>
  <c r="H436" i="38"/>
  <c r="Y457" i="38"/>
  <c r="AF395" i="38"/>
  <c r="AT446" i="38"/>
  <c r="AS283" i="38"/>
  <c r="E433" i="38"/>
  <c r="AX257" i="38"/>
  <c r="E443" i="38"/>
  <c r="V323" i="38"/>
  <c r="I443" i="38"/>
  <c r="F438" i="38"/>
  <c r="D357" i="38"/>
  <c r="AR317" i="38"/>
  <c r="AJ374" i="38"/>
  <c r="AQ419" i="38"/>
  <c r="J412" i="38"/>
  <c r="Q288" i="38"/>
  <c r="AW318" i="38"/>
  <c r="AM464" i="38"/>
  <c r="AJ383" i="38"/>
  <c r="AT282" i="38"/>
  <c r="K427" i="38"/>
  <c r="V262" i="38"/>
  <c r="AS347" i="38"/>
  <c r="AB407" i="38"/>
  <c r="AM401" i="38"/>
  <c r="J373" i="38"/>
  <c r="E163" i="38"/>
  <c r="AV396" i="38"/>
  <c r="M454" i="38"/>
  <c r="AL375" i="38"/>
  <c r="AX433" i="38"/>
  <c r="AM243" i="38"/>
  <c r="M457" i="38"/>
  <c r="AZ317" i="38"/>
  <c r="AP291" i="38"/>
  <c r="G199" i="38"/>
  <c r="AL345" i="38"/>
  <c r="U270" i="38"/>
  <c r="G283" i="38"/>
  <c r="AT344" i="38"/>
  <c r="H435" i="38"/>
  <c r="AD357" i="38"/>
  <c r="G463" i="38"/>
  <c r="AR235" i="38"/>
  <c r="H270" i="38"/>
  <c r="AJ211" i="38"/>
  <c r="I261" i="38"/>
  <c r="H277" i="38"/>
  <c r="AO438" i="38"/>
  <c r="Y420" i="38"/>
  <c r="AT457" i="38"/>
  <c r="AM465" i="38"/>
  <c r="G424" i="38"/>
  <c r="BB442" i="38"/>
  <c r="AI461" i="38"/>
  <c r="AC300" i="38"/>
  <c r="AY402" i="38"/>
  <c r="AC163" i="38"/>
  <c r="G204" i="38"/>
  <c r="U331" i="38"/>
  <c r="X373" i="38"/>
  <c r="U383" i="38"/>
  <c r="G282" i="38"/>
  <c r="AW379" i="38"/>
  <c r="AX430" i="38"/>
  <c r="E409" i="38"/>
  <c r="AH275" i="38"/>
  <c r="AY415" i="38"/>
  <c r="AV425" i="38"/>
  <c r="AV322" i="38"/>
  <c r="AK330" i="38"/>
  <c r="X204" i="38"/>
  <c r="AF378" i="38"/>
  <c r="AH256" i="38"/>
  <c r="I301" i="38"/>
  <c r="J389" i="38"/>
  <c r="AA398" i="38"/>
  <c r="AM368" i="38"/>
  <c r="K311" i="38"/>
  <c r="AX360" i="38"/>
  <c r="Z313" i="38"/>
  <c r="AG324" i="38"/>
  <c r="D293" i="38"/>
  <c r="AE270" i="38"/>
  <c r="AT404" i="38"/>
  <c r="AU362" i="38"/>
  <c r="H165" i="38"/>
  <c r="Y384" i="38"/>
  <c r="AP340" i="38"/>
  <c r="N231" i="38"/>
  <c r="BA258" i="38"/>
  <c r="AM453" i="38"/>
  <c r="AV382" i="38"/>
  <c r="E407" i="38"/>
  <c r="Q454" i="38"/>
  <c r="X245" i="38"/>
  <c r="I180" i="38"/>
  <c r="AZ435" i="38"/>
  <c r="AT382" i="38"/>
  <c r="AT198" i="38"/>
  <c r="I284" i="38"/>
  <c r="AS342" i="38"/>
  <c r="Z385" i="38"/>
  <c r="Y182" i="38"/>
  <c r="AJ357" i="38"/>
  <c r="AH234" i="38"/>
  <c r="AE207" i="38"/>
  <c r="AL457" i="38"/>
  <c r="AO188" i="38"/>
  <c r="AC225" i="38"/>
  <c r="AM366" i="38"/>
  <c r="D381" i="38"/>
  <c r="AN368" i="38"/>
  <c r="AO387" i="38"/>
  <c r="AT325" i="38"/>
  <c r="AV291" i="38"/>
  <c r="AT467" i="38"/>
  <c r="N402" i="38"/>
  <c r="K436" i="38"/>
  <c r="D275" i="38"/>
  <c r="AS168" i="38"/>
  <c r="AJ200" i="38"/>
  <c r="E434" i="38"/>
  <c r="AL410" i="38"/>
  <c r="M249" i="38"/>
  <c r="O284" i="38"/>
  <c r="AF264" i="38"/>
  <c r="I270" i="38"/>
  <c r="AS302" i="38"/>
  <c r="AP443" i="38"/>
  <c r="AJ380" i="38"/>
  <c r="K236" i="38"/>
  <c r="AP327" i="38"/>
  <c r="Q175" i="38"/>
  <c r="AL323" i="38"/>
  <c r="Z281" i="38"/>
  <c r="V270" i="38"/>
  <c r="BA423" i="38"/>
  <c r="S389" i="38"/>
  <c r="AR268" i="38"/>
  <c r="AI408" i="38"/>
  <c r="Q359" i="38"/>
  <c r="AC262" i="38"/>
  <c r="V419" i="38"/>
  <c r="Y373" i="38"/>
  <c r="Z353" i="38"/>
  <c r="BB179" i="38"/>
  <c r="BA132" i="38"/>
  <c r="X348" i="38"/>
  <c r="AW416" i="38"/>
  <c r="F417" i="38"/>
  <c r="Z405" i="38"/>
  <c r="AV270" i="38"/>
  <c r="G401" i="38"/>
  <c r="AZ401" i="38"/>
  <c r="AS301" i="38"/>
  <c r="AS285" i="38"/>
  <c r="T264" i="38"/>
  <c r="I296" i="38"/>
  <c r="D125" i="38"/>
  <c r="AE407" i="38"/>
  <c r="J179" i="38"/>
  <c r="H431" i="38"/>
  <c r="V440" i="38"/>
  <c r="AI409" i="38"/>
  <c r="W371" i="38"/>
  <c r="AD111" i="38"/>
  <c r="Z335" i="38"/>
  <c r="Y214" i="38"/>
  <c r="D264" i="38"/>
  <c r="AP319" i="38"/>
  <c r="AO268" i="38"/>
  <c r="L428" i="38"/>
  <c r="AP243" i="38"/>
  <c r="AT288" i="38"/>
  <c r="Q228" i="38"/>
  <c r="F330" i="38"/>
  <c r="E325" i="38"/>
  <c r="AE345" i="38"/>
  <c r="AG381" i="38"/>
  <c r="O236" i="38"/>
  <c r="AS343" i="38"/>
  <c r="AY405" i="38"/>
  <c r="V423" i="38"/>
  <c r="AW308" i="38"/>
  <c r="AI355" i="38"/>
  <c r="AH331" i="38"/>
  <c r="S174" i="38"/>
  <c r="O320" i="38"/>
  <c r="AW427" i="38"/>
  <c r="AT454" i="38"/>
  <c r="AI450" i="38"/>
  <c r="U243" i="38"/>
  <c r="AV128" i="38"/>
  <c r="W418" i="38"/>
  <c r="AL278" i="38"/>
  <c r="E293" i="38"/>
  <c r="AJ329" i="38"/>
  <c r="AH421" i="38"/>
  <c r="AU311" i="38"/>
  <c r="AK331" i="38"/>
  <c r="AP449" i="38"/>
  <c r="F469" i="38"/>
  <c r="AM285" i="38"/>
  <c r="F380" i="38"/>
  <c r="AX231" i="38"/>
  <c r="AQ253" i="38"/>
  <c r="J376" i="38"/>
  <c r="G301" i="38"/>
  <c r="W178" i="38"/>
  <c r="AA431" i="38"/>
  <c r="AX470" i="38"/>
  <c r="AD434" i="38"/>
  <c r="AI349" i="38"/>
  <c r="S156" i="38"/>
  <c r="H427" i="38"/>
  <c r="Q407" i="38"/>
  <c r="T244" i="38"/>
  <c r="AQ424" i="38"/>
  <c r="D166" i="38"/>
  <c r="AK374" i="38"/>
  <c r="I450" i="38"/>
  <c r="AR242" i="38"/>
  <c r="AP144" i="38"/>
  <c r="D169" i="38"/>
  <c r="S409" i="38"/>
  <c r="AH318" i="38"/>
  <c r="AR276" i="38"/>
  <c r="AI335" i="38"/>
  <c r="K318" i="38"/>
  <c r="I398" i="38"/>
  <c r="L373" i="38"/>
  <c r="AD285" i="38"/>
  <c r="AA377" i="38"/>
  <c r="V274" i="38"/>
  <c r="D318" i="38"/>
  <c r="AS324" i="38"/>
  <c r="AN288" i="38"/>
  <c r="AK346" i="38"/>
  <c r="AX404" i="38"/>
  <c r="BA257" i="38"/>
  <c r="X385" i="38"/>
  <c r="AN185" i="38"/>
  <c r="AD227" i="38"/>
  <c r="E354" i="38"/>
  <c r="AT400" i="38"/>
  <c r="J181" i="38"/>
  <c r="AG312" i="38"/>
  <c r="AT338" i="38"/>
  <c r="Q202" i="38"/>
  <c r="AT285" i="38"/>
  <c r="BB328" i="38"/>
  <c r="X359" i="38"/>
  <c r="AS468" i="38"/>
  <c r="Q329" i="38"/>
  <c r="X172" i="38"/>
  <c r="AC422" i="38"/>
  <c r="AJ418" i="38"/>
  <c r="D343" i="38"/>
  <c r="AM332" i="38"/>
  <c r="BB470" i="38"/>
  <c r="AS332" i="38"/>
  <c r="AV390" i="38"/>
  <c r="AD377" i="38"/>
  <c r="AZ206" i="38"/>
  <c r="AW375" i="38"/>
  <c r="AY350" i="38"/>
  <c r="AM455" i="38"/>
  <c r="BA440" i="38"/>
  <c r="AT365" i="38"/>
  <c r="Y428" i="38"/>
  <c r="O295" i="38"/>
  <c r="Z228" i="38"/>
  <c r="N283" i="38"/>
  <c r="Q271" i="38"/>
  <c r="AI287" i="38"/>
  <c r="AG157" i="38"/>
  <c r="AG169" i="38"/>
  <c r="J457" i="38"/>
  <c r="F289" i="38"/>
  <c r="AK247" i="38"/>
  <c r="H278" i="38"/>
  <c r="AD251" i="38"/>
  <c r="AI302" i="38"/>
  <c r="AM367" i="38"/>
  <c r="N214" i="38"/>
  <c r="X209" i="38"/>
  <c r="BA281" i="38"/>
  <c r="Q168" i="38"/>
  <c r="AE119" i="38"/>
  <c r="K308" i="38"/>
  <c r="AQ176" i="38"/>
  <c r="AL459" i="38"/>
  <c r="AK422" i="38"/>
  <c r="AR161" i="38"/>
  <c r="AU183" i="38"/>
  <c r="AO390" i="38"/>
  <c r="P161" i="38"/>
  <c r="AR293" i="38"/>
  <c r="H331" i="38"/>
  <c r="AW181" i="38"/>
  <c r="T379" i="38"/>
  <c r="L288" i="38"/>
  <c r="N116" i="38"/>
  <c r="E379" i="38"/>
  <c r="D363" i="38"/>
  <c r="K395" i="38"/>
  <c r="AY419" i="38"/>
  <c r="AE470" i="38"/>
  <c r="L387" i="38"/>
  <c r="AJ331" i="38"/>
  <c r="AO397" i="38"/>
  <c r="M421" i="38"/>
  <c r="Z412" i="38"/>
  <c r="AX323" i="38"/>
  <c r="AR324" i="38"/>
  <c r="AP118" i="38"/>
  <c r="AN371" i="38"/>
  <c r="W232" i="38"/>
  <c r="AI381" i="38"/>
  <c r="AX300" i="38"/>
  <c r="AE330" i="38"/>
  <c r="Q236" i="38"/>
  <c r="AI397" i="38"/>
  <c r="F252" i="38"/>
  <c r="AQ81" i="38"/>
  <c r="F397" i="38"/>
  <c r="H420" i="38"/>
  <c r="H430" i="38"/>
  <c r="AI433" i="38"/>
  <c r="M452" i="38"/>
  <c r="AC248" i="38"/>
  <c r="AQ388" i="38"/>
  <c r="S406" i="38"/>
  <c r="AI385" i="38"/>
  <c r="AJ453" i="38"/>
  <c r="T347" i="38"/>
  <c r="AE409" i="38"/>
  <c r="V226" i="38"/>
  <c r="Q461" i="38"/>
  <c r="S143" i="38"/>
  <c r="S285" i="38"/>
  <c r="X195" i="38"/>
  <c r="AJ281" i="38"/>
  <c r="W154" i="38"/>
  <c r="AD195" i="38"/>
  <c r="AM221" i="38"/>
  <c r="AR429" i="38"/>
  <c r="AS199" i="38"/>
  <c r="P432" i="38"/>
  <c r="AV380" i="38"/>
  <c r="BA436" i="38"/>
  <c r="E188" i="38"/>
  <c r="U338" i="38"/>
  <c r="M351" i="38"/>
  <c r="U329" i="38"/>
  <c r="AV351" i="38"/>
  <c r="AA369" i="38"/>
  <c r="AZ204" i="38"/>
  <c r="AP352" i="38"/>
  <c r="AE391" i="38"/>
  <c r="AN418" i="38"/>
  <c r="AL349" i="38"/>
  <c r="AQ456" i="38"/>
  <c r="H299" i="38"/>
  <c r="AH197" i="38"/>
  <c r="AD269" i="38"/>
  <c r="U229" i="38"/>
  <c r="T224" i="38"/>
  <c r="AE223" i="38"/>
  <c r="AP343" i="38"/>
  <c r="M262" i="38"/>
  <c r="AN285" i="38"/>
  <c r="U333" i="38"/>
  <c r="AL450" i="38"/>
  <c r="E416" i="38"/>
  <c r="J456" i="38"/>
  <c r="L388" i="38"/>
  <c r="N263" i="38"/>
  <c r="S273" i="38"/>
  <c r="G448" i="38"/>
  <c r="J427" i="38"/>
  <c r="BA343" i="38"/>
  <c r="V358" i="38"/>
  <c r="AV359" i="38"/>
  <c r="AR400" i="38"/>
  <c r="AH266" i="38"/>
  <c r="AS354" i="38"/>
  <c r="G246" i="38"/>
  <c r="AN359" i="38"/>
  <c r="T383" i="38"/>
  <c r="BA445" i="38"/>
  <c r="BB458" i="38"/>
  <c r="O427" i="38"/>
  <c r="N336" i="38"/>
  <c r="I422" i="38"/>
  <c r="T353" i="38"/>
  <c r="M390" i="38"/>
  <c r="AO353" i="38"/>
  <c r="AS304" i="38"/>
  <c r="K403" i="38"/>
  <c r="AF426" i="38"/>
  <c r="N404" i="38"/>
  <c r="Z246" i="38"/>
  <c r="AC261" i="38"/>
  <c r="M274" i="38"/>
  <c r="G349" i="38"/>
  <c r="N348" i="38"/>
  <c r="E399" i="38"/>
  <c r="AQ385" i="38"/>
  <c r="W432" i="38"/>
  <c r="H356" i="38"/>
  <c r="AR331" i="38"/>
  <c r="AU279" i="38"/>
  <c r="AG340" i="38"/>
  <c r="AW294" i="38"/>
  <c r="J459" i="38"/>
  <c r="D436" i="38"/>
  <c r="AE457" i="38"/>
  <c r="AN272" i="38"/>
  <c r="AY422" i="38"/>
  <c r="AU330" i="38"/>
  <c r="AA368" i="38"/>
  <c r="AO259" i="38"/>
  <c r="Z371" i="38"/>
  <c r="Z373" i="38"/>
  <c r="AR365" i="38"/>
  <c r="AL281" i="38"/>
  <c r="AF282" i="38"/>
  <c r="AN471" i="38"/>
  <c r="AO272" i="38"/>
  <c r="M179" i="38"/>
  <c r="AU239" i="38"/>
  <c r="O329" i="38"/>
  <c r="AX268" i="38"/>
  <c r="AK357" i="38"/>
  <c r="K323" i="38"/>
  <c r="AG446" i="38"/>
  <c r="AO395" i="38"/>
  <c r="O362" i="38"/>
  <c r="AV304" i="38"/>
  <c r="AB392" i="38"/>
  <c r="AI231" i="38"/>
  <c r="AQ409" i="38"/>
  <c r="I101" i="38"/>
  <c r="D324" i="38"/>
  <c r="AR378" i="38"/>
  <c r="O258" i="38"/>
  <c r="AA265" i="38"/>
  <c r="V422" i="38"/>
  <c r="I218" i="38"/>
  <c r="J377" i="38"/>
  <c r="Q318" i="38"/>
  <c r="W338" i="38"/>
  <c r="AK455" i="38"/>
  <c r="AQ292" i="38"/>
  <c r="T444" i="38"/>
  <c r="AJ252" i="38"/>
  <c r="J174" i="38"/>
  <c r="AS265" i="38"/>
  <c r="AM170" i="38"/>
  <c r="P183" i="38"/>
  <c r="AH287" i="38"/>
  <c r="AE295" i="38"/>
  <c r="AA367" i="38"/>
  <c r="F366" i="38"/>
  <c r="AS470" i="38"/>
  <c r="Q249" i="38"/>
  <c r="Z336" i="38"/>
  <c r="AL341" i="38"/>
  <c r="AL326" i="38"/>
  <c r="M271" i="38"/>
  <c r="AV452" i="38"/>
  <c r="N398" i="38"/>
  <c r="AZ346" i="38"/>
  <c r="D332" i="38"/>
  <c r="AG227" i="38"/>
  <c r="Q402" i="38"/>
  <c r="AT239" i="38"/>
  <c r="Q362" i="38"/>
  <c r="S385" i="38"/>
  <c r="AW217" i="38"/>
  <c r="N302" i="38"/>
  <c r="F354" i="38"/>
  <c r="S271" i="38"/>
  <c r="X387" i="38"/>
  <c r="S162" i="38"/>
  <c r="N456" i="38"/>
  <c r="AO400" i="38"/>
  <c r="AX344" i="38"/>
  <c r="O422" i="38"/>
  <c r="L233" i="38"/>
  <c r="AA223" i="38"/>
  <c r="Q367" i="38"/>
  <c r="O267" i="38"/>
  <c r="AJ405" i="38"/>
  <c r="D458" i="38"/>
  <c r="AO443" i="38"/>
  <c r="AF297" i="38"/>
  <c r="X374" i="38"/>
  <c r="N349" i="38"/>
  <c r="AR343" i="38"/>
  <c r="BA238" i="38"/>
  <c r="Q259" i="38"/>
  <c r="D446" i="38"/>
  <c r="AZ342" i="38"/>
  <c r="AL204" i="38"/>
  <c r="AF75" i="38"/>
  <c r="AF428" i="38"/>
  <c r="AT281" i="38"/>
  <c r="Q441" i="38"/>
  <c r="AO405" i="38"/>
  <c r="AC465" i="38"/>
  <c r="M377" i="38"/>
  <c r="AT322" i="38"/>
  <c r="AZ372" i="38"/>
  <c r="BB275" i="38"/>
  <c r="AV345" i="38"/>
  <c r="BA413" i="38"/>
  <c r="N193" i="38"/>
  <c r="BA446" i="38"/>
  <c r="AK424" i="38"/>
  <c r="J224" i="38"/>
  <c r="AN440" i="38"/>
  <c r="AY452" i="38"/>
  <c r="AH186" i="38"/>
  <c r="X317" i="38"/>
  <c r="AC431" i="38"/>
  <c r="AX416" i="38"/>
  <c r="AZ266" i="38"/>
  <c r="AB429" i="38"/>
  <c r="Q370" i="38"/>
  <c r="G256" i="38"/>
  <c r="AX123" i="38"/>
  <c r="F356" i="38"/>
  <c r="L404" i="38"/>
  <c r="AP330" i="38"/>
  <c r="Y401" i="38"/>
  <c r="Y374" i="38"/>
  <c r="AW446" i="38"/>
  <c r="AY275" i="38"/>
  <c r="U386" i="38"/>
  <c r="AC399" i="38"/>
  <c r="AP119" i="38"/>
  <c r="AQ411" i="38"/>
  <c r="F377" i="38"/>
  <c r="AJ283" i="38"/>
  <c r="J242" i="38"/>
  <c r="V428" i="38"/>
  <c r="AU314" i="38"/>
  <c r="D427" i="38"/>
  <c r="V379" i="38"/>
  <c r="AJ160" i="38"/>
  <c r="T341" i="38"/>
  <c r="J357" i="38"/>
  <c r="N380" i="38"/>
  <c r="Z303" i="38"/>
  <c r="AL371" i="38"/>
  <c r="G264" i="38"/>
  <c r="AE180" i="38"/>
  <c r="AP444" i="38"/>
  <c r="S160" i="38"/>
  <c r="AU409" i="38"/>
  <c r="X242" i="38"/>
  <c r="D395" i="38"/>
  <c r="J292" i="38"/>
  <c r="AK231" i="38"/>
  <c r="Y220" i="38"/>
  <c r="Z285" i="38"/>
  <c r="AF329" i="38"/>
  <c r="AS388" i="38"/>
  <c r="AV199" i="38"/>
  <c r="AU430" i="38"/>
  <c r="AW461" i="38"/>
  <c r="AW435" i="38"/>
  <c r="F283" i="38"/>
  <c r="AH369" i="38"/>
  <c r="K249" i="38"/>
  <c r="AK140" i="38"/>
  <c r="T262" i="38"/>
  <c r="BA301" i="38"/>
  <c r="AL303" i="38"/>
  <c r="AQ345" i="38"/>
  <c r="K431" i="38"/>
  <c r="AD249" i="38"/>
  <c r="D440" i="38"/>
  <c r="X86" i="38"/>
  <c r="AV445" i="38"/>
  <c r="H324" i="38"/>
  <c r="AQ284" i="38"/>
  <c r="Z469" i="38"/>
  <c r="F243" i="38"/>
  <c r="N215" i="38"/>
  <c r="AF453" i="38"/>
  <c r="J253" i="38"/>
  <c r="AZ378" i="38"/>
  <c r="N196" i="38"/>
  <c r="F374" i="38"/>
  <c r="AT432" i="38"/>
  <c r="U451" i="38"/>
  <c r="AL449" i="38"/>
  <c r="G437" i="38"/>
  <c r="N295" i="38"/>
  <c r="G361" i="38"/>
  <c r="M319" i="38"/>
  <c r="E359" i="38"/>
  <c r="AX423" i="38"/>
  <c r="H276" i="38"/>
  <c r="AU273" i="38"/>
  <c r="AE183" i="38"/>
  <c r="BA421" i="38"/>
  <c r="D253" i="38"/>
  <c r="AR282" i="38"/>
  <c r="N264" i="38"/>
  <c r="AP454" i="38"/>
  <c r="S78" i="38"/>
  <c r="E462" i="38"/>
  <c r="AH181" i="38"/>
  <c r="E206" i="38"/>
  <c r="G407" i="38"/>
  <c r="K424" i="38"/>
  <c r="I328" i="38"/>
  <c r="BA211" i="38"/>
  <c r="AW301" i="38"/>
  <c r="AW440" i="38"/>
  <c r="AA256" i="38"/>
  <c r="AX288" i="38"/>
  <c r="AI265" i="38"/>
  <c r="AX413" i="38"/>
  <c r="BB366" i="38"/>
  <c r="V283" i="38"/>
  <c r="AM421" i="38"/>
  <c r="AL282" i="38"/>
  <c r="E193" i="38"/>
  <c r="AP201" i="38"/>
  <c r="E447" i="38"/>
  <c r="AZ313" i="38"/>
  <c r="E294" i="38"/>
  <c r="AI192" i="38"/>
  <c r="AT374" i="38"/>
  <c r="AP469" i="38"/>
  <c r="AR232" i="38"/>
  <c r="BA409" i="38"/>
  <c r="M303" i="38"/>
  <c r="T249" i="38"/>
  <c r="AT253" i="38"/>
  <c r="M411" i="38"/>
  <c r="BB457" i="38"/>
  <c r="H367" i="38"/>
  <c r="H395" i="38"/>
  <c r="AW454" i="38"/>
  <c r="H238" i="38"/>
  <c r="K394" i="38"/>
  <c r="AV365" i="38"/>
  <c r="O400" i="38"/>
  <c r="AH403" i="38"/>
  <c r="AG201" i="38"/>
  <c r="D316" i="38"/>
  <c r="AB395" i="38"/>
  <c r="E394" i="38"/>
  <c r="AA437" i="38"/>
  <c r="AS416" i="38"/>
  <c r="P443" i="38"/>
  <c r="H380" i="38"/>
  <c r="H393" i="38"/>
  <c r="AE403" i="38"/>
  <c r="L364" i="38"/>
  <c r="AG367" i="38"/>
  <c r="BA324" i="38"/>
  <c r="AE419" i="38"/>
  <c r="Y195" i="38"/>
  <c r="AW377" i="38"/>
  <c r="AT321" i="38"/>
  <c r="T445" i="38"/>
  <c r="AD219" i="38"/>
  <c r="AB393" i="38"/>
  <c r="P297" i="38"/>
  <c r="T248" i="38"/>
  <c r="D429" i="38"/>
  <c r="V401" i="38"/>
  <c r="AE460" i="38"/>
  <c r="D355" i="38"/>
  <c r="AK368" i="38"/>
  <c r="O182" i="38"/>
  <c r="AS451" i="38"/>
  <c r="I190" i="38"/>
  <c r="G422" i="38"/>
  <c r="M275" i="38"/>
  <c r="T334" i="38"/>
  <c r="U351" i="38"/>
  <c r="AR313" i="38"/>
  <c r="K390" i="38"/>
  <c r="AT299" i="38"/>
  <c r="T73" i="38"/>
  <c r="AR435" i="38"/>
  <c r="L333" i="38"/>
  <c r="P128" i="38"/>
  <c r="I275" i="38"/>
  <c r="L402" i="38"/>
  <c r="Z422" i="38"/>
  <c r="S312" i="38"/>
  <c r="AE283" i="38"/>
  <c r="T307" i="38"/>
  <c r="AH167" i="38"/>
  <c r="N462" i="38"/>
  <c r="AK425" i="38"/>
  <c r="AZ99" i="38"/>
  <c r="AL287" i="38"/>
  <c r="I381" i="38"/>
  <c r="AP431" i="38"/>
  <c r="Y161" i="38"/>
  <c r="V256" i="38"/>
  <c r="O281" i="38"/>
  <c r="AE260" i="38"/>
  <c r="AA147" i="38"/>
  <c r="AS370" i="38"/>
  <c r="AG329" i="38"/>
  <c r="Y348" i="38"/>
  <c r="U302" i="38"/>
  <c r="AE309" i="38"/>
  <c r="Y304" i="38"/>
  <c r="AE265" i="38"/>
  <c r="D372" i="38"/>
  <c r="BB362" i="38"/>
  <c r="AB454" i="38"/>
  <c r="U245" i="38"/>
  <c r="D202" i="38"/>
  <c r="AV327" i="38"/>
  <c r="M394" i="38"/>
  <c r="Z134" i="38"/>
  <c r="AV333" i="38"/>
  <c r="AS403" i="38"/>
  <c r="AT223" i="38"/>
  <c r="AF397" i="38"/>
  <c r="AG234" i="38"/>
  <c r="E265" i="38"/>
  <c r="AM264" i="38"/>
  <c r="V414" i="38"/>
  <c r="AM387" i="38"/>
  <c r="V234" i="38"/>
  <c r="AN370" i="38"/>
  <c r="AT429" i="38"/>
  <c r="AL188" i="38"/>
  <c r="AH239" i="38"/>
  <c r="AB277" i="38"/>
  <c r="M253" i="38"/>
  <c r="AZ291" i="38"/>
  <c r="AB300" i="38"/>
  <c r="AS293" i="38"/>
  <c r="Z247" i="38"/>
  <c r="Q152" i="38"/>
  <c r="AP288" i="38"/>
  <c r="E329" i="38"/>
  <c r="W325" i="38"/>
  <c r="D191" i="38"/>
  <c r="AX370" i="38"/>
  <c r="F135" i="38"/>
  <c r="AU295" i="38"/>
  <c r="W316" i="38"/>
  <c r="AM299" i="38"/>
  <c r="K351" i="38"/>
  <c r="AW389" i="38"/>
  <c r="AS361" i="38"/>
  <c r="AG306" i="38"/>
  <c r="X381" i="38"/>
  <c r="AE248" i="38"/>
  <c r="P230" i="38"/>
  <c r="G303" i="38"/>
  <c r="AD355" i="38"/>
  <c r="Z294" i="38"/>
  <c r="W341" i="38"/>
  <c r="E186" i="38"/>
  <c r="Y395" i="38"/>
  <c r="AW406" i="38"/>
  <c r="AJ238" i="38"/>
  <c r="AM462" i="38"/>
  <c r="AD364" i="38"/>
  <c r="J298" i="38"/>
  <c r="AG424" i="38"/>
  <c r="X437" i="38"/>
  <c r="I237" i="38"/>
  <c r="AD292" i="38"/>
  <c r="Z327" i="38"/>
  <c r="AG246" i="38"/>
  <c r="AM345" i="38"/>
  <c r="X455" i="38"/>
  <c r="AF280" i="38"/>
  <c r="AP282" i="38"/>
  <c r="W276" i="38"/>
  <c r="J379" i="38"/>
  <c r="Q102" i="38"/>
  <c r="Z404" i="38"/>
  <c r="AT191" i="38"/>
  <c r="AX294" i="38"/>
  <c r="U427" i="38"/>
  <c r="AS243" i="38"/>
  <c r="AP471" i="38"/>
  <c r="AJ335" i="38"/>
  <c r="D382" i="38"/>
  <c r="D457" i="38"/>
  <c r="AU424" i="38"/>
  <c r="AW328" i="38"/>
  <c r="O202" i="38"/>
  <c r="AL392" i="38"/>
  <c r="AV281" i="38"/>
  <c r="X161" i="38"/>
  <c r="AZ135" i="38"/>
  <c r="AJ348" i="38"/>
  <c r="AH401" i="38"/>
  <c r="M267" i="38"/>
  <c r="Z211" i="38"/>
  <c r="AW233" i="38"/>
  <c r="AK402" i="38"/>
  <c r="AN281" i="38"/>
  <c r="AE240" i="38"/>
  <c r="F466" i="38"/>
  <c r="AK252" i="38"/>
  <c r="AM316" i="38"/>
  <c r="AR189" i="38"/>
  <c r="H416" i="38"/>
  <c r="AO363" i="38"/>
  <c r="AC330" i="38"/>
  <c r="BA144" i="38"/>
  <c r="H452" i="38"/>
  <c r="AV315" i="38"/>
  <c r="AV318" i="38"/>
  <c r="AR393" i="38"/>
  <c r="S398" i="38"/>
  <c r="AZ328" i="38"/>
  <c r="AE358" i="38"/>
  <c r="E270" i="38"/>
  <c r="AT448" i="38"/>
  <c r="Y460" i="38"/>
  <c r="AP262" i="38"/>
  <c r="AP458" i="38"/>
  <c r="AC327" i="38"/>
  <c r="V380" i="38"/>
  <c r="AB158" i="38"/>
  <c r="D297" i="38"/>
  <c r="K201" i="38"/>
  <c r="AX397" i="38"/>
  <c r="U470" i="38"/>
  <c r="U409" i="38"/>
  <c r="S316" i="38"/>
  <c r="P289" i="38"/>
  <c r="E283" i="38"/>
  <c r="Z272" i="38"/>
  <c r="AY455" i="38"/>
  <c r="AH236" i="38"/>
  <c r="H293" i="38"/>
  <c r="O293" i="38"/>
  <c r="AF404" i="38"/>
  <c r="U384" i="38"/>
  <c r="AZ369" i="38"/>
  <c r="AK367" i="38"/>
  <c r="AV387" i="38"/>
  <c r="Q330" i="38"/>
  <c r="G284" i="38"/>
  <c r="AZ397" i="38"/>
  <c r="P369" i="38"/>
  <c r="BA168" i="38"/>
  <c r="AX472" i="38"/>
  <c r="AI242" i="38"/>
  <c r="AS315" i="38"/>
  <c r="AQ232" i="38"/>
  <c r="U376" i="38"/>
  <c r="E344" i="38"/>
  <c r="AN400" i="38"/>
  <c r="BA320" i="38"/>
  <c r="K412" i="38"/>
  <c r="Y178" i="38"/>
  <c r="AP233" i="38"/>
  <c r="V242" i="38"/>
  <c r="AS414" i="38"/>
  <c r="AH294" i="38"/>
  <c r="AI368" i="38"/>
  <c r="AV329" i="38"/>
  <c r="AL292" i="38"/>
  <c r="D220" i="38"/>
  <c r="X427" i="38"/>
  <c r="AY443" i="38"/>
  <c r="AP73" i="38"/>
  <c r="AZ269" i="38"/>
  <c r="AS395" i="38"/>
  <c r="M355" i="38"/>
  <c r="W273" i="38"/>
  <c r="AS205" i="38"/>
  <c r="AF448" i="38"/>
  <c r="I391" i="38"/>
  <c r="AG382" i="38"/>
  <c r="AI312" i="38"/>
  <c r="P434" i="38"/>
  <c r="L421" i="38"/>
  <c r="P386" i="38"/>
  <c r="O407" i="38"/>
  <c r="U468" i="38"/>
  <c r="T230" i="38"/>
  <c r="AU464" i="38"/>
  <c r="I309" i="38"/>
  <c r="F185" i="38"/>
  <c r="AM378" i="38"/>
  <c r="AA457" i="38"/>
  <c r="S131" i="38"/>
  <c r="AH296" i="38"/>
  <c r="X322" i="38"/>
  <c r="BB469" i="38"/>
  <c r="J385" i="38"/>
  <c r="AG401" i="38"/>
  <c r="AB281" i="38"/>
  <c r="AN376" i="38"/>
  <c r="AH379" i="38"/>
  <c r="AF361" i="38"/>
  <c r="K422" i="38"/>
  <c r="BA426" i="38"/>
  <c r="Z446" i="38"/>
  <c r="AN374" i="38"/>
  <c r="BA262" i="38"/>
  <c r="X471" i="38"/>
  <c r="AR363" i="38"/>
  <c r="Z121" i="38"/>
  <c r="K315" i="38"/>
  <c r="AD332" i="38"/>
  <c r="J434" i="38"/>
  <c r="AJ394" i="38"/>
  <c r="I435" i="38"/>
  <c r="W352" i="38"/>
  <c r="AQ269" i="38"/>
  <c r="AV188" i="38"/>
  <c r="Z379" i="38"/>
  <c r="AI309" i="38"/>
  <c r="AV311" i="38"/>
  <c r="I358" i="38"/>
  <c r="F382" i="38"/>
  <c r="AR296" i="38"/>
  <c r="AB455" i="38"/>
  <c r="AC423" i="38"/>
  <c r="AM393" i="38"/>
  <c r="Z420" i="38"/>
  <c r="Y376" i="38"/>
  <c r="M309" i="38"/>
  <c r="G405" i="38"/>
  <c r="BA255" i="38"/>
  <c r="AM346" i="38"/>
  <c r="T330" i="38"/>
  <c r="AB405" i="38"/>
  <c r="AS74" i="38"/>
  <c r="BA395" i="38"/>
  <c r="L252" i="38"/>
  <c r="V421" i="38"/>
  <c r="AF444" i="38"/>
  <c r="F449" i="38"/>
  <c r="L260" i="38"/>
  <c r="AS413" i="38"/>
  <c r="M438" i="38"/>
  <c r="Y332" i="38"/>
  <c r="AZ178" i="38"/>
  <c r="BB229" i="38"/>
  <c r="G446" i="38"/>
  <c r="AW418" i="38"/>
  <c r="E284" i="38"/>
  <c r="AA419" i="38"/>
  <c r="AU285" i="38"/>
  <c r="AH462" i="38"/>
  <c r="AN389" i="38"/>
  <c r="AI462" i="38"/>
  <c r="L289" i="38"/>
  <c r="AU375" i="38"/>
  <c r="AI276" i="38"/>
  <c r="I321" i="38"/>
  <c r="L419" i="38"/>
  <c r="P427" i="38"/>
  <c r="AN404" i="38"/>
  <c r="AV368" i="38"/>
  <c r="AB400" i="38"/>
  <c r="AV336" i="38"/>
  <c r="BA418" i="38"/>
  <c r="AW367" i="38"/>
  <c r="Q276" i="38"/>
  <c r="AO255" i="38"/>
  <c r="AO220" i="38"/>
  <c r="F395" i="38"/>
  <c r="S118" i="38"/>
  <c r="AH365" i="38"/>
  <c r="AG317" i="38"/>
  <c r="AE370" i="38"/>
  <c r="AX411" i="38"/>
  <c r="E338" i="38"/>
  <c r="AR368" i="38"/>
  <c r="X465" i="38"/>
  <c r="I258" i="38"/>
  <c r="AB270" i="38"/>
  <c r="Q356" i="38"/>
  <c r="AZ393" i="38"/>
  <c r="S384" i="38"/>
  <c r="AM359" i="38"/>
  <c r="AL185" i="38"/>
  <c r="S98" i="38"/>
  <c r="AH454" i="38"/>
  <c r="AV233" i="38"/>
  <c r="AN313" i="38"/>
  <c r="AI311" i="38"/>
  <c r="BA458" i="38"/>
  <c r="AO444" i="38"/>
  <c r="L268" i="38"/>
  <c r="P319" i="38"/>
  <c r="V361" i="38"/>
  <c r="AI275" i="38"/>
  <c r="M384" i="38"/>
  <c r="AD329" i="38"/>
  <c r="AK356" i="38"/>
  <c r="H280" i="38"/>
  <c r="L253" i="38"/>
  <c r="K367" i="38"/>
  <c r="AY199" i="38"/>
  <c r="N384" i="38"/>
  <c r="Y424" i="38"/>
  <c r="T314" i="38"/>
  <c r="E351" i="38"/>
  <c r="AT259" i="38"/>
  <c r="BB389" i="38"/>
  <c r="L464" i="38"/>
  <c r="AX366" i="38"/>
  <c r="AU427" i="38"/>
  <c r="AT268" i="38"/>
  <c r="P418" i="38"/>
  <c r="S456" i="38"/>
  <c r="AG427" i="38"/>
  <c r="AH392" i="38"/>
  <c r="L213" i="38"/>
  <c r="AO249" i="38"/>
  <c r="AG245" i="38"/>
  <c r="AS362" i="38"/>
  <c r="AH305" i="38"/>
  <c r="AF362" i="38"/>
  <c r="V271" i="38"/>
  <c r="AR174" i="38"/>
  <c r="AR250" i="38"/>
  <c r="AG316" i="38"/>
  <c r="J269" i="38"/>
  <c r="AW447" i="38"/>
  <c r="AV415" i="38"/>
  <c r="G324" i="38"/>
  <c r="AH444" i="38"/>
  <c r="AJ471" i="38"/>
  <c r="I343" i="38"/>
  <c r="AP435" i="38"/>
  <c r="V436" i="38"/>
  <c r="O420" i="38"/>
  <c r="I320" i="38"/>
  <c r="AA451" i="38"/>
  <c r="K283" i="38"/>
  <c r="AU292" i="38"/>
  <c r="K332" i="38"/>
  <c r="AU468" i="38"/>
  <c r="Q230" i="38"/>
  <c r="AN258" i="38"/>
  <c r="AN322" i="38"/>
  <c r="AG177" i="38"/>
  <c r="P416" i="38"/>
  <c r="M334" i="38"/>
  <c r="BB462" i="38"/>
  <c r="Q427" i="38"/>
  <c r="AQ172" i="38"/>
  <c r="AG449" i="38"/>
  <c r="BB264" i="38"/>
  <c r="AZ217" i="38"/>
  <c r="AS322" i="38"/>
  <c r="AK419" i="38"/>
  <c r="X197" i="38"/>
  <c r="AT330" i="38"/>
  <c r="AG442" i="38"/>
  <c r="BA352" i="38"/>
  <c r="AH299" i="38"/>
  <c r="AM423" i="38"/>
  <c r="AD173" i="38"/>
  <c r="P425" i="38"/>
  <c r="T360" i="38"/>
  <c r="H273" i="38"/>
  <c r="M379" i="38"/>
  <c r="W321" i="38"/>
  <c r="AG459" i="38"/>
  <c r="AQ333" i="38"/>
  <c r="L453" i="38"/>
  <c r="W357" i="38"/>
  <c r="W453" i="38"/>
  <c r="I453" i="38"/>
  <c r="AG179" i="38"/>
  <c r="AA396" i="38"/>
  <c r="BB350" i="38"/>
  <c r="L287" i="38"/>
  <c r="AQ390" i="38"/>
  <c r="V395" i="38"/>
  <c r="AE440" i="38"/>
  <c r="AD424" i="38"/>
  <c r="D394" i="38"/>
  <c r="AX351" i="38"/>
  <c r="K392" i="38"/>
  <c r="P238" i="38"/>
  <c r="AG369" i="38"/>
  <c r="F203" i="38"/>
  <c r="H321" i="38"/>
  <c r="AX316" i="38"/>
  <c r="J388" i="38"/>
  <c r="Q341" i="38"/>
  <c r="T319" i="38"/>
  <c r="AH290" i="38"/>
  <c r="K342" i="38"/>
  <c r="AG375" i="38"/>
  <c r="AS357" i="38"/>
  <c r="AY195" i="38"/>
  <c r="AV412" i="38"/>
  <c r="F460" i="38"/>
  <c r="K400" i="38"/>
  <c r="D337" i="38"/>
  <c r="AE344" i="38"/>
  <c r="E280" i="38"/>
  <c r="AC351" i="38"/>
  <c r="AJ381" i="38"/>
  <c r="AQ200" i="38"/>
  <c r="Z338" i="38"/>
  <c r="Z449" i="38"/>
  <c r="N185" i="38"/>
  <c r="P366" i="38"/>
  <c r="L448" i="38"/>
  <c r="AY368" i="38"/>
  <c r="AV293" i="38"/>
  <c r="AP216" i="38"/>
  <c r="U134" i="38"/>
  <c r="D289" i="38"/>
  <c r="H244" i="38"/>
  <c r="J282" i="38"/>
  <c r="AD298" i="38"/>
  <c r="AA284" i="38"/>
  <c r="X431" i="38"/>
  <c r="AD246" i="38"/>
  <c r="AH414" i="38"/>
  <c r="AW417" i="38"/>
  <c r="J237" i="38"/>
  <c r="M405" i="38"/>
  <c r="AM198" i="38"/>
  <c r="V432" i="38"/>
  <c r="AB439" i="38"/>
  <c r="AB314" i="38"/>
  <c r="AQ391" i="38"/>
  <c r="O368" i="38"/>
  <c r="Q430" i="38"/>
  <c r="J452" i="38"/>
  <c r="D216" i="38"/>
  <c r="V191" i="38"/>
  <c r="AW298" i="38"/>
  <c r="D309" i="38"/>
  <c r="L240" i="38"/>
  <c r="AM416" i="38"/>
  <c r="U231" i="38"/>
  <c r="AH286" i="38"/>
  <c r="AF419" i="38"/>
  <c r="E405" i="38"/>
  <c r="AH399" i="38"/>
  <c r="L397" i="38"/>
  <c r="U375" i="38"/>
  <c r="P391" i="38"/>
  <c r="K449" i="38"/>
  <c r="Y455" i="38"/>
  <c r="T221" i="38"/>
  <c r="BA210" i="38"/>
  <c r="M419" i="38"/>
  <c r="K185" i="38"/>
  <c r="AX227" i="38"/>
  <c r="X399" i="38"/>
  <c r="W333" i="38"/>
  <c r="L350" i="38"/>
  <c r="Q449" i="38"/>
  <c r="U353" i="38"/>
  <c r="AM352" i="38"/>
  <c r="BB357" i="38"/>
  <c r="AH352" i="38"/>
  <c r="AH452" i="38"/>
  <c r="O270" i="38"/>
  <c r="E218" i="38"/>
  <c r="AF101" i="38"/>
  <c r="AP254" i="38"/>
  <c r="L321" i="38"/>
  <c r="S286" i="38"/>
  <c r="AO378" i="38"/>
  <c r="I389" i="38"/>
  <c r="AS464" i="38"/>
  <c r="AF180" i="38"/>
  <c r="AB290" i="38"/>
  <c r="X202" i="38"/>
  <c r="H272" i="38"/>
  <c r="J192" i="38"/>
  <c r="AE465" i="38"/>
  <c r="N267" i="38"/>
  <c r="BB242" i="38"/>
  <c r="Y249" i="38"/>
  <c r="AK297" i="38"/>
  <c r="AG173" i="38"/>
  <c r="E387" i="38"/>
  <c r="AU389" i="38"/>
  <c r="AL294" i="38"/>
  <c r="AF363" i="38"/>
  <c r="AI315" i="38"/>
  <c r="L403" i="38"/>
  <c r="AZ365" i="38"/>
  <c r="AP466" i="38"/>
  <c r="J301" i="38"/>
  <c r="AF303" i="38"/>
  <c r="X438" i="38"/>
  <c r="AH465" i="38"/>
  <c r="X379" i="38"/>
  <c r="AP250" i="38"/>
  <c r="M431" i="38"/>
  <c r="D448" i="38"/>
  <c r="AD380" i="38"/>
  <c r="AZ299" i="38"/>
  <c r="AP381" i="38"/>
  <c r="AA196" i="38"/>
  <c r="N442" i="38"/>
  <c r="AU286" i="38"/>
  <c r="V325" i="38"/>
  <c r="M139" i="38"/>
  <c r="AH381" i="38"/>
  <c r="U461" i="38"/>
  <c r="AV397" i="38"/>
  <c r="L326" i="38"/>
  <c r="T259" i="38"/>
  <c r="AF261" i="38"/>
  <c r="AS252" i="38"/>
  <c r="AD206" i="38"/>
  <c r="T398" i="38"/>
  <c r="AQ139" i="38"/>
  <c r="AN392" i="38"/>
  <c r="H344" i="38"/>
  <c r="AS313" i="38"/>
  <c r="AQ423" i="38"/>
  <c r="AR469" i="38"/>
  <c r="AO334" i="38"/>
  <c r="D295" i="38"/>
  <c r="AH273" i="38"/>
  <c r="V363" i="38"/>
  <c r="BB248" i="38"/>
  <c r="U368" i="38"/>
  <c r="AQ255" i="38"/>
  <c r="H403" i="38"/>
  <c r="AY403" i="38"/>
  <c r="Z456" i="38"/>
  <c r="AV363" i="38"/>
  <c r="AP211" i="38"/>
  <c r="J250" i="38"/>
  <c r="AP166" i="38"/>
  <c r="BB87" i="38"/>
  <c r="AD242" i="38"/>
  <c r="F379" i="38"/>
  <c r="K421" i="38"/>
  <c r="AO434" i="38"/>
  <c r="AX363" i="38"/>
  <c r="H391" i="38"/>
  <c r="F293" i="38"/>
  <c r="AV307" i="38"/>
  <c r="L270" i="38"/>
  <c r="AL451" i="38"/>
  <c r="N203" i="38"/>
  <c r="U292" i="38"/>
  <c r="O305" i="38"/>
  <c r="K335" i="38"/>
  <c r="AY351" i="38"/>
  <c r="G139" i="38"/>
  <c r="K426" i="38"/>
  <c r="AH424" i="38"/>
  <c r="E303" i="38"/>
  <c r="AH367" i="38"/>
  <c r="AA471" i="38"/>
  <c r="F349" i="38"/>
  <c r="AD166" i="38"/>
  <c r="AF271" i="38"/>
  <c r="AU315" i="38"/>
  <c r="AI417" i="38"/>
  <c r="AX322" i="38"/>
  <c r="AB178" i="38"/>
  <c r="AT310" i="38"/>
  <c r="AP367" i="38"/>
  <c r="AC363" i="38"/>
  <c r="AA346" i="38"/>
  <c r="D444" i="38"/>
  <c r="T258" i="38"/>
  <c r="AI241" i="38"/>
  <c r="F248" i="38"/>
  <c r="AX333" i="38"/>
  <c r="Y367" i="38"/>
  <c r="N286" i="38"/>
  <c r="AG153" i="38"/>
  <c r="Y435" i="38"/>
  <c r="S207" i="38"/>
  <c r="W369" i="38"/>
  <c r="S444" i="38"/>
  <c r="T419" i="38"/>
  <c r="AO415" i="38"/>
  <c r="U200" i="38"/>
  <c r="Z323" i="38"/>
  <c r="AD288" i="38"/>
  <c r="AR409" i="38"/>
  <c r="Y253" i="38"/>
  <c r="AA357" i="38"/>
  <c r="BB207" i="38"/>
  <c r="J371" i="38"/>
  <c r="Y239" i="38"/>
  <c r="S168" i="38"/>
  <c r="AE315" i="38"/>
  <c r="K138" i="38"/>
  <c r="AN403" i="38"/>
  <c r="Q260" i="38"/>
  <c r="J461" i="38"/>
  <c r="AD258" i="38"/>
  <c r="X403" i="38"/>
  <c r="BA431" i="38"/>
  <c r="S184" i="38"/>
  <c r="S330" i="38"/>
  <c r="S433" i="38"/>
  <c r="G433" i="38"/>
  <c r="AF436" i="38"/>
  <c r="S225" i="38"/>
  <c r="V391" i="38"/>
  <c r="P222" i="38"/>
  <c r="AT421" i="38"/>
  <c r="BA308" i="38"/>
  <c r="Y325" i="38"/>
  <c r="N429" i="38"/>
  <c r="AJ334" i="38"/>
  <c r="AS319" i="38"/>
  <c r="Z292" i="38"/>
  <c r="AT465" i="38"/>
  <c r="AT395" i="38"/>
  <c r="AT444" i="38"/>
  <c r="K289" i="38"/>
  <c r="N423" i="38"/>
  <c r="S87" i="38"/>
  <c r="AQ209" i="38"/>
  <c r="G274" i="38"/>
  <c r="F415" i="38"/>
  <c r="E352" i="38"/>
  <c r="AJ461" i="38"/>
  <c r="AI393" i="38"/>
  <c r="O459" i="38"/>
  <c r="BB409" i="38"/>
  <c r="AL388" i="38"/>
  <c r="AP456" i="38"/>
  <c r="AP238" i="38"/>
  <c r="AI454" i="38"/>
  <c r="N317" i="38"/>
  <c r="AI142" i="38"/>
  <c r="Q439" i="38"/>
  <c r="AI340" i="38"/>
  <c r="G354" i="38"/>
  <c r="AO403" i="38"/>
  <c r="U235" i="38"/>
  <c r="AA293" i="38"/>
  <c r="AW320" i="38"/>
  <c r="BA278" i="38"/>
  <c r="AE286" i="38"/>
  <c r="AT472" i="38"/>
  <c r="J398" i="38"/>
  <c r="S163" i="38"/>
  <c r="AO314" i="38"/>
  <c r="AE276" i="38"/>
  <c r="AG285" i="38"/>
  <c r="AX431" i="38"/>
  <c r="AW397" i="38"/>
  <c r="M420" i="38"/>
  <c r="AW455" i="38"/>
  <c r="AV401" i="38"/>
  <c r="BA443" i="38"/>
  <c r="AH169" i="38"/>
  <c r="J347" i="38"/>
  <c r="G308" i="38"/>
  <c r="W448" i="38"/>
  <c r="AF236" i="38"/>
  <c r="Z402" i="38"/>
  <c r="AW363" i="38"/>
  <c r="AX465" i="38"/>
  <c r="AR380" i="38"/>
  <c r="AH371" i="38"/>
  <c r="AB332" i="38"/>
  <c r="J116" i="38"/>
  <c r="AP448" i="38"/>
  <c r="Q371" i="38"/>
  <c r="AH258" i="38"/>
  <c r="AA274" i="38"/>
  <c r="M350" i="38"/>
  <c r="J440" i="38"/>
  <c r="W385" i="38"/>
  <c r="V408" i="38"/>
  <c r="Q204" i="38"/>
  <c r="J280" i="38"/>
  <c r="AU435" i="38"/>
  <c r="AF232" i="38"/>
  <c r="AI398" i="38"/>
  <c r="AD322" i="38"/>
  <c r="N274" i="38"/>
  <c r="AX289" i="38"/>
  <c r="E178" i="38"/>
  <c r="E220" i="38"/>
  <c r="L342" i="38"/>
  <c r="AO357" i="38"/>
  <c r="G219" i="38"/>
  <c r="N261" i="38"/>
  <c r="AZ268" i="38"/>
  <c r="AI243" i="38"/>
  <c r="T339" i="38"/>
  <c r="AD339" i="38"/>
  <c r="AL350" i="38"/>
  <c r="AR288" i="38"/>
  <c r="AP334" i="38"/>
  <c r="K447" i="38"/>
  <c r="AU194" i="38"/>
  <c r="AF451" i="38"/>
  <c r="AB305" i="38"/>
  <c r="Z296" i="38"/>
  <c r="U392" i="38"/>
  <c r="N446" i="38"/>
  <c r="AN386" i="38"/>
  <c r="H141" i="38"/>
  <c r="AQ126" i="38"/>
  <c r="AG209" i="38"/>
  <c r="Z416" i="38"/>
  <c r="AZ166" i="38"/>
  <c r="AU380" i="38"/>
  <c r="AV119" i="38"/>
  <c r="M423" i="38"/>
  <c r="AO297" i="38"/>
  <c r="AQ271" i="38"/>
  <c r="AI361" i="38"/>
  <c r="T205" i="38"/>
  <c r="P449" i="38"/>
  <c r="AN391" i="38"/>
  <c r="Z372" i="38"/>
  <c r="AM339" i="38"/>
  <c r="X441" i="38"/>
  <c r="M205" i="38"/>
  <c r="T303" i="38"/>
  <c r="I219" i="38"/>
  <c r="X440" i="38"/>
  <c r="S303" i="38"/>
  <c r="G338" i="38"/>
  <c r="U397" i="38"/>
  <c r="AY311" i="38"/>
  <c r="Z415" i="38"/>
  <c r="AA394" i="38"/>
  <c r="AA84" i="38"/>
  <c r="D398" i="38"/>
  <c r="I224" i="38"/>
  <c r="X199" i="38"/>
  <c r="O245" i="38"/>
  <c r="AD415" i="38"/>
  <c r="X305" i="38"/>
  <c r="AZ371" i="38"/>
  <c r="AL329" i="38"/>
  <c r="AK261" i="38"/>
  <c r="AF339" i="38"/>
  <c r="L310" i="38"/>
  <c r="AC386" i="38"/>
  <c r="I382" i="38"/>
  <c r="AW225" i="38"/>
  <c r="AN458" i="38"/>
  <c r="J367" i="38"/>
  <c r="AC369" i="38"/>
  <c r="AJ315" i="38"/>
  <c r="AQ436" i="38"/>
  <c r="N431" i="38"/>
  <c r="X367" i="38"/>
  <c r="AH264" i="38"/>
  <c r="S226" i="38"/>
  <c r="N420" i="38"/>
  <c r="AE373" i="38"/>
  <c r="V278" i="38"/>
  <c r="D144" i="38"/>
  <c r="AY464" i="38"/>
  <c r="AH351" i="38"/>
  <c r="AT469" i="38"/>
  <c r="V351" i="38"/>
  <c r="AH440" i="38"/>
  <c r="AZ390" i="38"/>
  <c r="O434" i="38"/>
  <c r="AM402" i="38"/>
  <c r="S464" i="38"/>
  <c r="K188" i="38"/>
  <c r="AQ263" i="38"/>
  <c r="Q455" i="38"/>
  <c r="AJ362" i="38"/>
  <c r="W311" i="38"/>
  <c r="O366" i="38"/>
  <c r="T413" i="38"/>
  <c r="O192" i="38"/>
  <c r="T365" i="38"/>
  <c r="AC286" i="38"/>
  <c r="AM344" i="38"/>
  <c r="AM199" i="38"/>
  <c r="D461" i="38"/>
  <c r="AI435" i="38"/>
  <c r="AG472" i="38"/>
  <c r="AA288" i="38"/>
  <c r="I264" i="38"/>
  <c r="Y223" i="38"/>
  <c r="BB365" i="38"/>
  <c r="AA317" i="38"/>
  <c r="BA347" i="38"/>
  <c r="G409" i="38"/>
  <c r="AZ174" i="38"/>
  <c r="Y274" i="38"/>
  <c r="AJ458" i="38"/>
  <c r="AU327" i="38"/>
  <c r="S84" i="38"/>
  <c r="I451" i="38"/>
  <c r="AS426" i="38"/>
  <c r="AS408" i="38"/>
  <c r="G372" i="38"/>
  <c r="E417" i="38"/>
  <c r="U307" i="38"/>
  <c r="Z340" i="38"/>
  <c r="AE281" i="38"/>
  <c r="AB246" i="38"/>
  <c r="Q304" i="38"/>
  <c r="AV400" i="38"/>
  <c r="E246" i="38"/>
  <c r="Y255" i="38"/>
  <c r="AR458" i="38"/>
  <c r="G317" i="38"/>
  <c r="V344" i="38"/>
  <c r="AY413" i="38"/>
  <c r="I336" i="38"/>
  <c r="G315" i="38"/>
  <c r="AR333" i="38"/>
  <c r="AQ399" i="38"/>
  <c r="AI443" i="38"/>
  <c r="AO440" i="38"/>
  <c r="AX182" i="38"/>
  <c r="AT152" i="38"/>
  <c r="Q350" i="38"/>
  <c r="N453" i="38"/>
  <c r="AY177" i="38"/>
  <c r="AZ440" i="38"/>
  <c r="AN348" i="38"/>
  <c r="AA311" i="38"/>
  <c r="AG431" i="38"/>
  <c r="AM426" i="38"/>
  <c r="E347" i="38"/>
  <c r="AF253" i="38"/>
  <c r="Q242" i="38"/>
  <c r="AO362" i="38"/>
  <c r="I353" i="38"/>
  <c r="AB315" i="38"/>
  <c r="AB428" i="38"/>
  <c r="AJ379" i="38"/>
  <c r="I303" i="38"/>
  <c r="AH347" i="38"/>
  <c r="AU407" i="38"/>
  <c r="AZ281" i="38"/>
  <c r="AV342" i="38"/>
  <c r="Y433" i="38"/>
  <c r="Y256" i="38"/>
  <c r="AM310" i="38"/>
  <c r="S213" i="38"/>
  <c r="AP426" i="38"/>
  <c r="AJ265" i="38"/>
  <c r="M278" i="38"/>
  <c r="AS217" i="38"/>
  <c r="AP161" i="38"/>
  <c r="AF154" i="38"/>
  <c r="AN317" i="38"/>
  <c r="AH455" i="38"/>
  <c r="BA360" i="38"/>
  <c r="O212" i="38"/>
  <c r="AC344" i="38"/>
  <c r="K160" i="38"/>
  <c r="AE417" i="38"/>
  <c r="L365" i="38"/>
  <c r="Y218" i="38"/>
  <c r="E295" i="38"/>
  <c r="AG463" i="38"/>
  <c r="Y258" i="38"/>
  <c r="AE282" i="38"/>
  <c r="AE253" i="38"/>
  <c r="W242" i="38"/>
  <c r="AP192" i="38"/>
  <c r="AH337" i="38"/>
  <c r="N275" i="38"/>
  <c r="F275" i="38"/>
  <c r="AM395" i="38"/>
  <c r="AL258" i="38"/>
  <c r="AQ440" i="38"/>
  <c r="AV469" i="38"/>
  <c r="AL242" i="38"/>
  <c r="AQ100" i="38"/>
  <c r="AP268" i="38"/>
  <c r="E290" i="38"/>
  <c r="Y170" i="38"/>
  <c r="AN270" i="38"/>
  <c r="AG454" i="38"/>
  <c r="AI263" i="38"/>
  <c r="AT200" i="38"/>
  <c r="W291" i="38"/>
  <c r="AO298" i="38"/>
  <c r="AI352" i="38"/>
  <c r="AX283" i="38"/>
  <c r="D234" i="38"/>
  <c r="P424" i="38"/>
  <c r="AZ398" i="38"/>
  <c r="K298" i="38"/>
  <c r="H462" i="38"/>
  <c r="Z465" i="38"/>
  <c r="U369" i="38"/>
  <c r="F368" i="38"/>
  <c r="H126" i="38"/>
  <c r="O321" i="38"/>
  <c r="L436" i="38"/>
  <c r="AQ273" i="38"/>
  <c r="AO457" i="38"/>
  <c r="AY420" i="38"/>
  <c r="AY372" i="38"/>
  <c r="AB404" i="38"/>
  <c r="F391" i="38"/>
  <c r="BB223" i="38"/>
  <c r="AR186" i="38"/>
  <c r="AW331" i="38"/>
  <c r="Y456" i="38"/>
  <c r="AI259" i="38"/>
  <c r="AL471" i="38"/>
  <c r="X452" i="38"/>
  <c r="AO428" i="38"/>
  <c r="AH151" i="38"/>
  <c r="AG405" i="38"/>
  <c r="AI422" i="38"/>
  <c r="BB277" i="38"/>
  <c r="G258" i="38"/>
  <c r="J339" i="38"/>
  <c r="AC379" i="38"/>
  <c r="BA373" i="38"/>
  <c r="BA411" i="38"/>
  <c r="AK290" i="38"/>
  <c r="AV260" i="38"/>
  <c r="AU237" i="38"/>
  <c r="K388" i="38"/>
  <c r="O180" i="38"/>
  <c r="D374" i="38"/>
  <c r="AP376" i="38"/>
  <c r="AJ306" i="38"/>
  <c r="AU404" i="38"/>
  <c r="AD468" i="38"/>
  <c r="AY336" i="38"/>
  <c r="AC326" i="38"/>
  <c r="BB105" i="38"/>
  <c r="AA445" i="38"/>
  <c r="AR456" i="38"/>
  <c r="AT102" i="38"/>
  <c r="P204" i="38"/>
  <c r="AV417" i="38"/>
  <c r="N364" i="38"/>
  <c r="T389" i="38"/>
  <c r="F187" i="38"/>
  <c r="AQ299" i="38"/>
  <c r="AN443" i="38"/>
  <c r="AK355" i="38"/>
  <c r="Y419" i="38"/>
  <c r="X291" i="38"/>
  <c r="Z386" i="38"/>
  <c r="BA264" i="38"/>
  <c r="AP284" i="38"/>
  <c r="Z394" i="38"/>
  <c r="AJ309" i="38"/>
  <c r="AD408" i="38"/>
  <c r="V248" i="38"/>
  <c r="N408" i="38"/>
  <c r="AW342" i="38"/>
  <c r="Q376" i="38"/>
  <c r="AH281" i="38"/>
  <c r="U363" i="38"/>
  <c r="M335" i="38"/>
  <c r="K148" i="38"/>
  <c r="BA154" i="38"/>
  <c r="AM307" i="38"/>
  <c r="L153" i="38"/>
  <c r="I425" i="38"/>
  <c r="N324" i="38"/>
  <c r="AX340" i="38"/>
  <c r="X349" i="38"/>
  <c r="Z177" i="38"/>
  <c r="X412" i="38"/>
  <c r="AB291" i="38"/>
  <c r="AE378" i="38"/>
  <c r="U234" i="38"/>
  <c r="AR299" i="38"/>
  <c r="N405" i="38"/>
  <c r="W136" i="38"/>
  <c r="AT290" i="38"/>
  <c r="AC230" i="38"/>
  <c r="M471" i="38"/>
  <c r="AU171" i="38"/>
  <c r="P400" i="38"/>
  <c r="AA203" i="38"/>
  <c r="I259" i="38"/>
  <c r="I306" i="38"/>
  <c r="Y438" i="38"/>
  <c r="N375" i="38"/>
  <c r="AC104" i="38"/>
  <c r="AI290" i="38"/>
  <c r="AO171" i="38"/>
  <c r="M112" i="38"/>
  <c r="O406" i="38"/>
  <c r="AZ295" i="38"/>
  <c r="AY211" i="38"/>
  <c r="I178" i="38"/>
  <c r="V167" i="38"/>
  <c r="AM313" i="38"/>
  <c r="BA310" i="38"/>
  <c r="G397" i="38"/>
  <c r="Y364" i="38"/>
  <c r="AF364" i="38"/>
  <c r="S337" i="38"/>
  <c r="AK206" i="38"/>
  <c r="M380" i="38"/>
  <c r="L176" i="38"/>
  <c r="AF219" i="38"/>
  <c r="T412" i="38"/>
  <c r="AN305" i="38"/>
  <c r="AW421" i="38"/>
  <c r="AU450" i="38"/>
  <c r="D306" i="38"/>
  <c r="U472" i="38"/>
  <c r="G426" i="38"/>
  <c r="AN341" i="38"/>
  <c r="Q146" i="38"/>
  <c r="J293" i="38"/>
  <c r="Z374" i="38"/>
  <c r="Z271" i="38"/>
  <c r="M290" i="38"/>
  <c r="AO247" i="38"/>
  <c r="AZ340" i="38"/>
  <c r="K411" i="38"/>
  <c r="AW199" i="38"/>
  <c r="AV225" i="38"/>
  <c r="AE357" i="38"/>
  <c r="Q300" i="38"/>
  <c r="AU301" i="38"/>
  <c r="AN329" i="38"/>
  <c r="AK332" i="38"/>
  <c r="AJ303" i="38"/>
  <c r="AF470" i="38"/>
  <c r="AH343" i="38"/>
  <c r="AN397" i="38"/>
  <c r="AE425" i="38"/>
  <c r="G373" i="38"/>
  <c r="V301" i="38"/>
  <c r="E195" i="38"/>
  <c r="V437" i="38"/>
  <c r="AX284" i="38"/>
  <c r="AU274" i="38"/>
  <c r="AE431" i="38"/>
  <c r="U265" i="38"/>
  <c r="Y345" i="38"/>
  <c r="AK294" i="38"/>
  <c r="W302" i="38"/>
  <c r="H310" i="38"/>
  <c r="AO340" i="38"/>
  <c r="P415" i="38"/>
  <c r="AF207" i="38"/>
  <c r="P332" i="38"/>
  <c r="AG313" i="38"/>
  <c r="AQ251" i="38"/>
  <c r="AQ278" i="38"/>
  <c r="Y279" i="38"/>
  <c r="AE401" i="38"/>
  <c r="AA298" i="38"/>
  <c r="D404" i="38"/>
  <c r="X444" i="38"/>
  <c r="AI342" i="38"/>
  <c r="AN436" i="38"/>
  <c r="H345" i="38"/>
  <c r="AT192" i="38"/>
  <c r="AB306" i="38"/>
  <c r="AU463" i="38"/>
  <c r="I427" i="38"/>
  <c r="Q361" i="38"/>
  <c r="Y370" i="38"/>
  <c r="AR227" i="38"/>
  <c r="AP336" i="38"/>
  <c r="AU320" i="38"/>
  <c r="O340" i="38"/>
  <c r="AC332" i="38"/>
  <c r="AE392" i="38"/>
  <c r="AA384" i="38"/>
  <c r="H372" i="38"/>
  <c r="AC298" i="38"/>
  <c r="P114" i="38"/>
  <c r="AN432" i="38"/>
  <c r="AR237" i="38"/>
  <c r="G273" i="38"/>
  <c r="AO234" i="38"/>
  <c r="AO317" i="38"/>
  <c r="AX76" i="38"/>
  <c r="U209" i="38"/>
  <c r="AJ278" i="38"/>
  <c r="AS279" i="38"/>
  <c r="AB396" i="38"/>
  <c r="AU264" i="38"/>
  <c r="AH373" i="38"/>
  <c r="E137" i="38"/>
  <c r="M229" i="38"/>
  <c r="AV384" i="38"/>
  <c r="O378" i="38"/>
  <c r="Q280" i="38"/>
  <c r="L125" i="38"/>
  <c r="Y199" i="38"/>
  <c r="AP463" i="38"/>
  <c r="BB430" i="38"/>
  <c r="AF245" i="38"/>
  <c r="T406" i="38"/>
  <c r="S79" i="38"/>
  <c r="Q183" i="38"/>
  <c r="AE387" i="38"/>
  <c r="Q393" i="38"/>
  <c r="Z366" i="38"/>
  <c r="AJ322" i="38"/>
  <c r="X254" i="38"/>
  <c r="AK394" i="38"/>
  <c r="K408" i="38"/>
  <c r="AI323" i="38"/>
  <c r="P214" i="38"/>
  <c r="I444" i="38"/>
  <c r="AV196" i="38"/>
  <c r="K389" i="38"/>
  <c r="AD449" i="38"/>
  <c r="AY317" i="38"/>
  <c r="AG270" i="38"/>
  <c r="AQ306" i="38"/>
  <c r="F212" i="38"/>
  <c r="AL232" i="38"/>
  <c r="N359" i="38"/>
  <c r="AE323" i="38"/>
  <c r="AU345" i="38"/>
  <c r="X389" i="38"/>
  <c r="AZ242" i="38"/>
  <c r="AK147" i="38"/>
  <c r="AS386" i="38"/>
  <c r="O353" i="38"/>
  <c r="G134" i="38"/>
  <c r="J408" i="38"/>
  <c r="AB166" i="38"/>
  <c r="AC306" i="38"/>
  <c r="AM314" i="38"/>
  <c r="F302" i="38"/>
  <c r="L275" i="38"/>
  <c r="AW423" i="38"/>
  <c r="BA433" i="38"/>
  <c r="AD141" i="38"/>
  <c r="I380" i="38"/>
  <c r="L320" i="38"/>
  <c r="AH272" i="38"/>
  <c r="AG387" i="38"/>
  <c r="AX246" i="38"/>
  <c r="AA352" i="38"/>
  <c r="N464" i="38"/>
  <c r="J431" i="38"/>
  <c r="AL408" i="38"/>
  <c r="AR116" i="38"/>
  <c r="AD264" i="38"/>
  <c r="AE452" i="38"/>
  <c r="J435" i="38"/>
  <c r="AZ212" i="38"/>
  <c r="W267" i="38"/>
  <c r="S374" i="38"/>
  <c r="AW329" i="38"/>
  <c r="S320" i="38"/>
  <c r="AV346" i="38"/>
  <c r="H375" i="38"/>
  <c r="K401" i="38"/>
  <c r="J284" i="38"/>
  <c r="AX418" i="38"/>
  <c r="AB426" i="38"/>
  <c r="V268" i="38"/>
  <c r="AJ403" i="38"/>
  <c r="AU287" i="38"/>
  <c r="AK274" i="38"/>
  <c r="L306" i="38"/>
  <c r="AI346" i="38"/>
  <c r="L386" i="38"/>
  <c r="K399" i="38"/>
  <c r="AV207" i="38"/>
  <c r="AQ305" i="38"/>
  <c r="AV427" i="38"/>
  <c r="AV277" i="38"/>
  <c r="Q301" i="38"/>
  <c r="D86" i="38"/>
  <c r="AQ371" i="38"/>
  <c r="AO239" i="38"/>
  <c r="L399" i="38"/>
  <c r="AV299" i="38"/>
  <c r="T349" i="38"/>
  <c r="Y368" i="38"/>
  <c r="T436" i="38"/>
  <c r="E148" i="38"/>
  <c r="P254" i="38"/>
  <c r="AR428" i="38"/>
  <c r="X414" i="38"/>
  <c r="AN363" i="38"/>
  <c r="AT158" i="38"/>
  <c r="AT386" i="38"/>
  <c r="H379" i="38"/>
  <c r="M322" i="38"/>
  <c r="O438" i="38"/>
  <c r="BA175" i="38"/>
  <c r="AJ376" i="38"/>
  <c r="AB339" i="38"/>
  <c r="AD414" i="38"/>
  <c r="AZ177" i="38"/>
  <c r="AC469" i="38"/>
  <c r="T427" i="38"/>
  <c r="AH283" i="38"/>
  <c r="U345" i="38"/>
  <c r="AW259" i="38"/>
  <c r="AN248" i="38"/>
  <c r="AE408" i="38"/>
  <c r="Y232" i="38"/>
  <c r="AC210" i="38"/>
  <c r="AG303" i="38"/>
  <c r="BA250" i="38"/>
  <c r="AC450" i="38"/>
  <c r="AK442" i="38"/>
  <c r="U250" i="38"/>
  <c r="M184" i="38"/>
  <c r="AF243" i="38"/>
  <c r="AX91" i="38"/>
  <c r="J465" i="38"/>
  <c r="AP179" i="38"/>
  <c r="W174" i="38"/>
  <c r="AD272" i="38"/>
  <c r="AE294" i="38"/>
  <c r="N320" i="38"/>
  <c r="AP287" i="38"/>
  <c r="AD361" i="38"/>
  <c r="AJ240" i="38"/>
  <c r="AS161" i="38"/>
  <c r="AN379" i="38"/>
  <c r="E260" i="38"/>
  <c r="AD455" i="38"/>
  <c r="S395" i="38"/>
  <c r="AO382" i="38"/>
  <c r="O364" i="38"/>
  <c r="D369" i="38"/>
  <c r="AD330" i="38"/>
  <c r="I271" i="38"/>
  <c r="Q193" i="38"/>
  <c r="AL413" i="38"/>
  <c r="T311" i="38"/>
  <c r="AV165" i="38"/>
  <c r="AH265" i="38"/>
  <c r="BB238" i="38"/>
  <c r="AK245" i="38"/>
  <c r="U163" i="38"/>
  <c r="AC440" i="38"/>
  <c r="AB234" i="38"/>
  <c r="AT401" i="38"/>
  <c r="P179" i="38"/>
  <c r="AO371" i="38"/>
  <c r="U197" i="38"/>
  <c r="AE249" i="38"/>
  <c r="Z153" i="38"/>
  <c r="O272" i="38"/>
  <c r="AV409" i="38"/>
  <c r="AR269" i="38"/>
  <c r="E420" i="38"/>
  <c r="AE343" i="38"/>
  <c r="BA260" i="38"/>
  <c r="AA85" i="38"/>
  <c r="AY309" i="38"/>
  <c r="D325" i="38"/>
  <c r="AL263" i="38"/>
  <c r="H263" i="38"/>
  <c r="AJ237" i="38"/>
  <c r="AC275" i="38"/>
  <c r="AP196" i="38"/>
  <c r="BA184" i="38"/>
  <c r="K195" i="38"/>
  <c r="M194" i="38"/>
  <c r="AB275" i="38"/>
  <c r="N377" i="38"/>
  <c r="G247" i="38"/>
  <c r="AG287" i="38"/>
  <c r="D353" i="38"/>
  <c r="Z188" i="38"/>
  <c r="AB198" i="38"/>
  <c r="J446" i="38"/>
  <c r="K130" i="38"/>
  <c r="AJ204" i="38"/>
  <c r="AK194" i="38"/>
  <c r="U350" i="38"/>
  <c r="V382" i="38"/>
  <c r="AI253" i="38"/>
  <c r="AK401" i="38"/>
  <c r="F170" i="38"/>
  <c r="T291" i="38"/>
  <c r="K319" i="38"/>
  <c r="AI318" i="38"/>
  <c r="W180" i="38"/>
  <c r="I278" i="38"/>
  <c r="W372" i="38"/>
  <c r="AZ264" i="38"/>
  <c r="AI383" i="38"/>
  <c r="X428" i="38"/>
  <c r="H314" i="38"/>
  <c r="AC285" i="38"/>
  <c r="X176" i="38"/>
  <c r="AC385" i="38"/>
  <c r="AX258" i="38"/>
  <c r="AK272" i="38"/>
  <c r="AD224" i="38"/>
  <c r="BA342" i="38"/>
  <c r="P248" i="38"/>
  <c r="AV159" i="38"/>
  <c r="D132" i="38"/>
  <c r="AD257" i="38"/>
  <c r="BB109" i="38"/>
  <c r="Q198" i="38"/>
  <c r="AH207" i="38"/>
  <c r="AZ123" i="38"/>
  <c r="BA107" i="38"/>
  <c r="AM249" i="38"/>
  <c r="T304" i="38"/>
  <c r="T393" i="38"/>
  <c r="U255" i="38"/>
  <c r="AQ403" i="38"/>
  <c r="P342" i="38"/>
  <c r="Z358" i="38"/>
  <c r="AE178" i="38"/>
  <c r="M316" i="38"/>
  <c r="AN296" i="38"/>
  <c r="G200" i="38"/>
  <c r="AU325" i="38"/>
  <c r="F358" i="38"/>
  <c r="AF408" i="38"/>
  <c r="J168" i="38"/>
  <c r="AY290" i="38"/>
  <c r="V231" i="38"/>
  <c r="Z264" i="38"/>
  <c r="AQ197" i="38"/>
  <c r="BA226" i="38"/>
  <c r="J218" i="38"/>
  <c r="BB280" i="38"/>
  <c r="K287" i="38"/>
  <c r="I469" i="38"/>
  <c r="W255" i="38"/>
  <c r="AM297" i="38"/>
  <c r="L391" i="38"/>
  <c r="V357" i="38"/>
  <c r="BA449" i="38"/>
  <c r="E385" i="38"/>
  <c r="BA382" i="38"/>
  <c r="Z195" i="38"/>
  <c r="L415" i="38"/>
  <c r="T377" i="38"/>
  <c r="AM372" i="38"/>
  <c r="BA341" i="38"/>
  <c r="AE362" i="38"/>
  <c r="N240" i="38"/>
  <c r="D314" i="38"/>
  <c r="AX420" i="38"/>
  <c r="T375" i="38"/>
  <c r="AU179" i="38"/>
  <c r="AF332" i="38"/>
  <c r="AW228" i="38"/>
  <c r="AN134" i="38"/>
  <c r="AO374" i="38"/>
  <c r="AH342" i="38"/>
  <c r="AT375" i="38"/>
  <c r="AA354" i="38"/>
  <c r="AK281" i="38"/>
  <c r="V252" i="38"/>
  <c r="V180" i="38"/>
  <c r="S325" i="38"/>
  <c r="AE455" i="38"/>
  <c r="BB335" i="38"/>
  <c r="AG457" i="38"/>
  <c r="AH415" i="38"/>
  <c r="AU300" i="38"/>
  <c r="AJ468" i="38"/>
  <c r="AH426" i="38"/>
  <c r="V315" i="38"/>
  <c r="AQ364" i="38"/>
  <c r="W298" i="38"/>
  <c r="K280" i="38"/>
  <c r="AF160" i="38"/>
  <c r="BA263" i="38"/>
  <c r="AI251" i="38"/>
  <c r="AI256" i="38"/>
  <c r="AF409" i="38"/>
  <c r="AU437" i="38"/>
  <c r="AU459" i="38"/>
  <c r="AA433" i="38"/>
  <c r="H306" i="38"/>
  <c r="G312" i="38"/>
  <c r="AU260" i="38"/>
  <c r="P349" i="38"/>
  <c r="AR260" i="38"/>
  <c r="N225" i="38"/>
  <c r="P355" i="38"/>
  <c r="AG230" i="38"/>
  <c r="AR384" i="38"/>
  <c r="BB184" i="38"/>
  <c r="Y96" i="38"/>
  <c r="L278" i="38"/>
  <c r="AD259" i="38"/>
  <c r="N166" i="38"/>
  <c r="AF139" i="38"/>
  <c r="T376" i="38"/>
  <c r="AH472" i="38"/>
  <c r="AF208" i="38"/>
  <c r="J392" i="38"/>
  <c r="Z173" i="38"/>
  <c r="U339" i="38"/>
  <c r="H207" i="38"/>
  <c r="W351" i="38"/>
  <c r="AP374" i="38"/>
  <c r="K376" i="38"/>
  <c r="I458" i="38"/>
  <c r="AY421" i="38"/>
  <c r="AD262" i="38"/>
  <c r="Y463" i="38"/>
  <c r="AF244" i="38"/>
  <c r="E424" i="38"/>
  <c r="X400" i="38"/>
  <c r="BB370" i="38"/>
  <c r="H337" i="38"/>
  <c r="Y470" i="38"/>
  <c r="AN162" i="38"/>
  <c r="X137" i="38"/>
  <c r="BB240" i="38"/>
  <c r="Y422" i="38"/>
  <c r="J259" i="38"/>
  <c r="AK211" i="38"/>
  <c r="AF322" i="38"/>
  <c r="L189" i="38"/>
  <c r="N347" i="38"/>
  <c r="D358" i="38"/>
  <c r="AW245" i="38"/>
  <c r="AW432" i="38"/>
  <c r="O336" i="38"/>
  <c r="S211" i="38"/>
  <c r="AL267" i="38"/>
  <c r="AN360" i="38"/>
  <c r="AU249" i="38"/>
  <c r="AW198" i="38"/>
  <c r="P383" i="38"/>
  <c r="H240" i="38"/>
  <c r="Z118" i="38"/>
  <c r="AB265" i="38"/>
  <c r="AF348" i="38"/>
  <c r="AY472" i="38"/>
  <c r="AB302" i="38"/>
  <c r="F172" i="38"/>
  <c r="T289" i="38"/>
  <c r="AH442" i="38"/>
  <c r="AP96" i="38"/>
  <c r="BB327" i="38"/>
  <c r="BB286" i="38"/>
  <c r="G389" i="38"/>
  <c r="AA427" i="38"/>
  <c r="Z304" i="38"/>
  <c r="AI189" i="38"/>
  <c r="T287" i="38"/>
  <c r="AR105" i="38"/>
  <c r="BA252" i="38"/>
  <c r="AD471" i="38"/>
  <c r="AI410" i="38"/>
  <c r="AK121" i="38"/>
  <c r="O280" i="38"/>
  <c r="AS308" i="38"/>
  <c r="K346" i="38"/>
  <c r="P311" i="38"/>
  <c r="AT177" i="38"/>
  <c r="AN323" i="38"/>
  <c r="J210" i="38"/>
  <c r="V360" i="38"/>
  <c r="AD297" i="38"/>
  <c r="V354" i="38"/>
  <c r="AH432" i="38"/>
  <c r="K196" i="38"/>
  <c r="J433" i="38"/>
  <c r="X416" i="38"/>
  <c r="AK433" i="38"/>
  <c r="AO137" i="38"/>
  <c r="AN450" i="38"/>
  <c r="Y331" i="38"/>
  <c r="T111" i="38"/>
  <c r="Z163" i="38"/>
  <c r="AT227" i="38"/>
  <c r="AH160" i="38"/>
  <c r="AB264" i="38"/>
  <c r="E308" i="38"/>
  <c r="BA270" i="38"/>
  <c r="AF214" i="38"/>
  <c r="AY300" i="38"/>
  <c r="Y286" i="38"/>
  <c r="AQ214" i="38"/>
  <c r="N448" i="38"/>
  <c r="F329" i="38"/>
  <c r="U185" i="38"/>
  <c r="L343" i="38"/>
  <c r="I359" i="38"/>
  <c r="AR281" i="38"/>
  <c r="AY148" i="38"/>
  <c r="M187" i="38"/>
  <c r="AR420" i="38"/>
  <c r="X356" i="38"/>
  <c r="E110" i="38"/>
  <c r="U274" i="38"/>
  <c r="AS278" i="38"/>
  <c r="AW232" i="38"/>
  <c r="N262" i="38"/>
  <c r="AD375" i="38"/>
  <c r="AE429" i="38"/>
  <c r="AB413" i="38"/>
  <c r="AQ213" i="38"/>
  <c r="Y353" i="38"/>
  <c r="AZ454" i="38"/>
  <c r="O331" i="38"/>
  <c r="X394" i="38"/>
  <c r="M296" i="38"/>
  <c r="D346" i="38"/>
  <c r="AG291" i="38"/>
  <c r="BB169" i="38"/>
  <c r="AL114" i="38"/>
  <c r="Q431" i="38"/>
  <c r="J281" i="38"/>
  <c r="V288" i="38"/>
  <c r="I104" i="38"/>
  <c r="AG404" i="38"/>
  <c r="AY225" i="38"/>
  <c r="AB182" i="38"/>
  <c r="AT343" i="38"/>
  <c r="BB228" i="38"/>
  <c r="AP185" i="38"/>
  <c r="I307" i="38"/>
  <c r="E174" i="38"/>
  <c r="V185" i="38"/>
  <c r="AA302" i="38"/>
  <c r="M354" i="38"/>
  <c r="AQ286" i="38"/>
  <c r="Y212" i="38"/>
  <c r="Q378" i="38"/>
  <c r="AW439" i="38"/>
  <c r="W363" i="38"/>
  <c r="AO102" i="38"/>
  <c r="M294" i="38"/>
  <c r="AB367" i="38"/>
  <c r="AH196" i="38"/>
  <c r="AI286" i="38"/>
  <c r="AM365" i="38"/>
  <c r="Q457" i="38"/>
  <c r="O430" i="38"/>
  <c r="U193" i="38"/>
  <c r="K321" i="38"/>
  <c r="S292" i="38"/>
  <c r="AZ298" i="38"/>
  <c r="AC270" i="38"/>
  <c r="AO315" i="38"/>
  <c r="E299" i="38"/>
  <c r="U424" i="38"/>
  <c r="P282" i="38"/>
  <c r="K232" i="38"/>
  <c r="AI249" i="38"/>
  <c r="G163" i="38"/>
  <c r="AK342" i="38"/>
  <c r="N291" i="38"/>
  <c r="S258" i="38"/>
  <c r="AQ274" i="38"/>
  <c r="L197" i="38"/>
  <c r="AN243" i="38"/>
  <c r="W142" i="38"/>
  <c r="AA236" i="38"/>
  <c r="AI104" i="38"/>
  <c r="AS352" i="38"/>
  <c r="K268" i="38"/>
  <c r="AH213" i="38"/>
  <c r="W139" i="38"/>
  <c r="AQ116" i="38"/>
  <c r="AE302" i="38"/>
  <c r="AZ256" i="38"/>
  <c r="P115" i="38"/>
  <c r="AJ457" i="38"/>
  <c r="AK228" i="38"/>
  <c r="AT324" i="38"/>
  <c r="AY344" i="38"/>
  <c r="AL149" i="38"/>
  <c r="AX338" i="38"/>
  <c r="T149" i="38"/>
  <c r="AO350" i="38"/>
  <c r="G121" i="38"/>
  <c r="D330" i="38"/>
  <c r="BB403" i="38"/>
  <c r="AM278" i="38"/>
  <c r="BB397" i="38"/>
  <c r="AZ257" i="38"/>
  <c r="AD308" i="38"/>
  <c r="AB335" i="38"/>
  <c r="AO329" i="38"/>
  <c r="BB246" i="38"/>
  <c r="J429" i="38"/>
  <c r="AU226" i="38"/>
  <c r="AI245" i="38"/>
  <c r="BA202" i="38"/>
  <c r="AT201" i="38"/>
  <c r="AW258" i="38"/>
  <c r="AJ246" i="38"/>
  <c r="N247" i="38"/>
  <c r="AG348" i="38"/>
  <c r="L339" i="38"/>
  <c r="AW266" i="38"/>
  <c r="AF257" i="38"/>
  <c r="K324" i="38"/>
  <c r="AA215" i="38"/>
  <c r="V318" i="38"/>
  <c r="AA278" i="38"/>
  <c r="AA211" i="38"/>
  <c r="BB154" i="38"/>
  <c r="AG130" i="38"/>
  <c r="V153" i="38"/>
  <c r="L128" i="38"/>
  <c r="AL356" i="38"/>
  <c r="AH244" i="38"/>
  <c r="AK452" i="38"/>
  <c r="V177" i="38"/>
  <c r="AI452" i="38"/>
  <c r="Q334" i="38"/>
  <c r="AM370" i="38"/>
  <c r="AR147" i="38"/>
  <c r="AC378" i="38"/>
  <c r="L379" i="38"/>
  <c r="AL340" i="38"/>
  <c r="V227" i="38"/>
  <c r="AY107" i="38"/>
  <c r="AR220" i="38"/>
  <c r="AV463" i="38"/>
  <c r="AH221" i="38"/>
  <c r="AJ190" i="38"/>
  <c r="W269" i="38"/>
  <c r="M455" i="38"/>
  <c r="L226" i="38"/>
  <c r="J271" i="38"/>
  <c r="Q281" i="38"/>
  <c r="P333" i="38"/>
  <c r="AL265" i="38"/>
  <c r="O287" i="38"/>
  <c r="T358" i="38"/>
  <c r="AC397" i="38"/>
  <c r="BB119" i="38"/>
  <c r="AW109" i="38"/>
  <c r="J362" i="38"/>
  <c r="Z239" i="38"/>
  <c r="P428" i="38"/>
  <c r="AZ453" i="38"/>
  <c r="E336" i="38"/>
  <c r="AV447" i="38"/>
  <c r="E318" i="38"/>
  <c r="AA213" i="38"/>
  <c r="AU242" i="38"/>
  <c r="AA277" i="38"/>
  <c r="AX303" i="38"/>
  <c r="AQ359" i="38"/>
  <c r="D462" i="38"/>
  <c r="AD436" i="38"/>
  <c r="AJ243" i="38"/>
  <c r="U390" i="38"/>
  <c r="BA218" i="38"/>
  <c r="AD463" i="38"/>
  <c r="AS329" i="38"/>
  <c r="O334" i="38"/>
  <c r="L395" i="38"/>
  <c r="X212" i="38"/>
  <c r="V457" i="38"/>
  <c r="AP354" i="38"/>
  <c r="AR199" i="38"/>
  <c r="P318" i="38"/>
  <c r="BB390" i="38"/>
  <c r="K379" i="38"/>
  <c r="AV262" i="38"/>
  <c r="I158" i="38"/>
  <c r="Z472" i="38"/>
  <c r="M468" i="38"/>
  <c r="D323" i="38"/>
  <c r="AY386" i="38"/>
  <c r="S418" i="38"/>
  <c r="AW193" i="38"/>
  <c r="AM220" i="38"/>
  <c r="Q266" i="38"/>
  <c r="AY441" i="38"/>
  <c r="S449" i="38"/>
  <c r="AK440" i="38"/>
  <c r="X266" i="38"/>
  <c r="Q176" i="38"/>
  <c r="AR305" i="38"/>
  <c r="AJ321" i="38"/>
  <c r="P351" i="38"/>
  <c r="N332" i="38"/>
  <c r="AQ246" i="38"/>
  <c r="AP259" i="38"/>
  <c r="AC383" i="38"/>
  <c r="F331" i="38"/>
  <c r="I197" i="38"/>
  <c r="D364" i="38"/>
  <c r="F249" i="38"/>
  <c r="BB334" i="38"/>
  <c r="AC277" i="38"/>
  <c r="L412" i="38"/>
  <c r="AQ366" i="38"/>
  <c r="I350" i="38"/>
  <c r="AT164" i="38"/>
  <c r="O327" i="38"/>
  <c r="AZ233" i="38"/>
  <c r="K286" i="38"/>
  <c r="M251" i="38"/>
  <c r="AU298" i="38"/>
  <c r="Z305" i="38"/>
  <c r="O418" i="38"/>
  <c r="V254" i="38"/>
  <c r="K303" i="38"/>
  <c r="J344" i="38"/>
  <c r="O416" i="38"/>
  <c r="H312" i="38"/>
  <c r="M230" i="38"/>
  <c r="AZ468" i="38"/>
  <c r="K279" i="38"/>
  <c r="AQ429" i="38"/>
  <c r="D359" i="38"/>
  <c r="AZ426" i="38"/>
  <c r="AH344" i="38"/>
  <c r="AS193" i="38"/>
  <c r="AX243" i="38"/>
  <c r="AC442" i="38"/>
  <c r="AM375" i="38"/>
  <c r="AH301" i="38"/>
  <c r="AW210" i="38"/>
  <c r="AE201" i="38"/>
  <c r="M402" i="38"/>
  <c r="AJ431" i="38"/>
  <c r="AO283" i="38"/>
  <c r="Z458" i="38"/>
  <c r="L208" i="38"/>
  <c r="AD172" i="38"/>
  <c r="K272" i="38"/>
  <c r="AE152" i="38"/>
  <c r="AU187" i="38"/>
  <c r="X191" i="38"/>
  <c r="Y453" i="38"/>
  <c r="AN192" i="38"/>
  <c r="AD309" i="38"/>
  <c r="I405" i="38"/>
  <c r="T194" i="38"/>
  <c r="AW200" i="38"/>
  <c r="AW163" i="38"/>
  <c r="L318" i="38"/>
  <c r="AS326" i="38"/>
  <c r="AJ264" i="38"/>
  <c r="AC388" i="38"/>
  <c r="AA198" i="38"/>
  <c r="AF382" i="38"/>
  <c r="AW311" i="38"/>
  <c r="W422" i="38"/>
  <c r="AM290" i="38"/>
  <c r="AY369" i="38"/>
  <c r="N277" i="38"/>
  <c r="AH222" i="38"/>
  <c r="H382" i="38"/>
  <c r="AU385" i="38"/>
  <c r="AW274" i="38"/>
  <c r="AK463" i="38"/>
  <c r="AS196" i="38"/>
  <c r="AP342" i="38"/>
  <c r="AK251" i="38"/>
  <c r="U463" i="38"/>
  <c r="AD295" i="38"/>
  <c r="I233" i="38"/>
  <c r="AJ448" i="38"/>
  <c r="O288" i="38"/>
  <c r="D229" i="38"/>
  <c r="AJ412" i="38"/>
  <c r="O114" i="38"/>
  <c r="AN297" i="38"/>
  <c r="AO404" i="38"/>
  <c r="AY155" i="38"/>
  <c r="O282" i="38"/>
  <c r="U272" i="38"/>
  <c r="BA222" i="38"/>
  <c r="Z148" i="38"/>
  <c r="AR118" i="38"/>
  <c r="M169" i="38"/>
  <c r="AL236" i="38"/>
  <c r="AR303" i="38"/>
  <c r="J322" i="38"/>
  <c r="AI200" i="38"/>
  <c r="L382" i="38"/>
  <c r="AV106" i="38"/>
  <c r="AR217" i="38"/>
  <c r="Z105" i="38"/>
  <c r="AA407" i="38"/>
  <c r="AS271" i="38"/>
  <c r="I319" i="38"/>
  <c r="AL266" i="38"/>
  <c r="M328" i="38"/>
  <c r="AC263" i="38"/>
  <c r="AD247" i="38"/>
  <c r="G278" i="38"/>
  <c r="X354" i="38"/>
  <c r="AV449" i="38"/>
  <c r="O297" i="38"/>
  <c r="L418" i="38"/>
  <c r="K363" i="38"/>
  <c r="D399" i="38"/>
  <c r="V321" i="38"/>
  <c r="J335" i="38"/>
  <c r="Q306" i="38"/>
  <c r="AN301" i="38"/>
  <c r="AL369" i="38"/>
  <c r="BB276" i="38"/>
  <c r="V347" i="38"/>
  <c r="AK203" i="38"/>
  <c r="T325" i="38"/>
  <c r="BB303" i="38"/>
  <c r="BA403" i="38"/>
  <c r="AS401" i="38"/>
  <c r="AC416" i="38"/>
  <c r="U267" i="38"/>
  <c r="U340" i="38"/>
  <c r="AO186" i="38"/>
  <c r="K252" i="38"/>
  <c r="V123" i="38"/>
  <c r="AU215" i="38"/>
  <c r="AB355" i="38"/>
  <c r="AA189" i="38"/>
  <c r="AS373" i="38"/>
  <c r="AX145" i="38"/>
  <c r="AZ277" i="38"/>
  <c r="AT270" i="38"/>
  <c r="AV149" i="38"/>
  <c r="Q128" i="38"/>
  <c r="AA202" i="38"/>
  <c r="G415" i="38"/>
  <c r="P314" i="38"/>
  <c r="AM319" i="38"/>
  <c r="AD277" i="38"/>
  <c r="Y208" i="38"/>
  <c r="AB269" i="38"/>
  <c r="AW287" i="38"/>
  <c r="W211" i="38"/>
  <c r="M416" i="38"/>
  <c r="AA272" i="38"/>
  <c r="S147" i="38"/>
  <c r="AK434" i="38"/>
  <c r="T238" i="38"/>
  <c r="AL383" i="38"/>
  <c r="W190" i="38"/>
  <c r="AD210" i="38"/>
  <c r="AM202" i="38"/>
  <c r="AK273" i="38"/>
  <c r="AQ410" i="38"/>
  <c r="AB397" i="38"/>
  <c r="AT241" i="38"/>
  <c r="E452" i="38"/>
  <c r="AA454" i="38"/>
  <c r="AS172" i="38"/>
  <c r="AT212" i="38"/>
  <c r="H408" i="38"/>
  <c r="AF276" i="38"/>
  <c r="AU221" i="38"/>
  <c r="AX221" i="38"/>
  <c r="AV435" i="38"/>
  <c r="AX132" i="38"/>
  <c r="AW133" i="38"/>
  <c r="BA232" i="38"/>
  <c r="V75" i="38"/>
  <c r="D361" i="38"/>
  <c r="AP276" i="38"/>
  <c r="P237" i="38"/>
  <c r="Q235" i="38"/>
  <c r="F328" i="38"/>
  <c r="J146" i="38"/>
  <c r="Z351" i="38"/>
  <c r="AG434" i="38"/>
  <c r="Y245" i="38"/>
  <c r="AK349" i="38"/>
  <c r="W239" i="38"/>
  <c r="AR252" i="38"/>
  <c r="E212" i="38"/>
  <c r="AW321" i="38"/>
  <c r="U118" i="38"/>
  <c r="D412" i="38"/>
  <c r="W212" i="38"/>
  <c r="Z236" i="38"/>
  <c r="AU293" i="38"/>
  <c r="AW128" i="38"/>
  <c r="P390" i="38"/>
  <c r="AV247" i="38"/>
  <c r="AG413" i="38"/>
  <c r="AC167" i="38"/>
  <c r="AM204" i="38"/>
  <c r="AT221" i="38"/>
  <c r="X273" i="38"/>
  <c r="AR437" i="38"/>
  <c r="BA147" i="38"/>
  <c r="AN357" i="38"/>
  <c r="AL456" i="38"/>
  <c r="N177" i="38"/>
  <c r="V204" i="38"/>
  <c r="AT304" i="38"/>
  <c r="P313" i="38"/>
  <c r="AR172" i="38"/>
  <c r="AK320" i="38"/>
  <c r="AI348" i="38"/>
  <c r="G255" i="38"/>
  <c r="AC185" i="38"/>
  <c r="AA462" i="38"/>
  <c r="AP404" i="38"/>
  <c r="AS382" i="38"/>
  <c r="AA327" i="38"/>
  <c r="O227" i="38"/>
  <c r="AZ407" i="38"/>
  <c r="V302" i="38"/>
  <c r="Z147" i="38"/>
  <c r="AV252" i="38"/>
  <c r="AN388" i="38"/>
  <c r="J241" i="38"/>
  <c r="AL445" i="38"/>
  <c r="S104" i="38"/>
  <c r="J303" i="38"/>
  <c r="Y118" i="38"/>
  <c r="BB344" i="38"/>
  <c r="Y240" i="38"/>
  <c r="H86" i="38"/>
  <c r="AC217" i="38"/>
  <c r="AC239" i="38"/>
  <c r="AY349" i="38"/>
  <c r="P201" i="38"/>
  <c r="AN338" i="38"/>
  <c r="W272" i="38"/>
  <c r="Q299" i="38"/>
  <c r="AA259" i="38"/>
  <c r="H223" i="38"/>
  <c r="AB216" i="38"/>
  <c r="AK255" i="38"/>
  <c r="AN339" i="38"/>
  <c r="AF415" i="38"/>
  <c r="AZ290" i="38"/>
  <c r="F197" i="38"/>
  <c r="AI407" i="38"/>
  <c r="BB129" i="38"/>
  <c r="T191" i="38"/>
  <c r="H243" i="38"/>
  <c r="AQ383" i="38"/>
  <c r="V206" i="38"/>
  <c r="L258" i="38"/>
  <c r="Z337" i="38"/>
  <c r="AI277" i="38"/>
  <c r="P220" i="38"/>
  <c r="AB329" i="38"/>
  <c r="F279" i="38"/>
  <c r="W285" i="38"/>
  <c r="N244" i="38"/>
  <c r="AX259" i="38"/>
  <c r="W377" i="38"/>
  <c r="AX327" i="38"/>
  <c r="P117" i="38"/>
  <c r="AM166" i="38"/>
  <c r="AY267" i="38"/>
  <c r="Q343" i="38"/>
  <c r="AR327" i="38"/>
  <c r="AZ213" i="38"/>
  <c r="AJ305" i="38"/>
  <c r="I252" i="38"/>
  <c r="X250" i="38"/>
  <c r="AT245" i="38"/>
  <c r="M170" i="38"/>
  <c r="AD225" i="38"/>
  <c r="U354" i="38"/>
  <c r="F324" i="38"/>
  <c r="E348" i="38"/>
  <c r="S145" i="38"/>
  <c r="G305" i="38"/>
  <c r="BA247" i="38"/>
  <c r="AQ330" i="38"/>
  <c r="AR320" i="38"/>
  <c r="AX255" i="38"/>
  <c r="Z284" i="38"/>
  <c r="AH446" i="38"/>
  <c r="Y328" i="38"/>
  <c r="U264" i="38"/>
  <c r="O440" i="38"/>
  <c r="AT450" i="38"/>
  <c r="F251" i="38"/>
  <c r="E144" i="38"/>
  <c r="M356" i="38"/>
  <c r="AA227" i="38"/>
  <c r="F427" i="38"/>
  <c r="AK310" i="38"/>
  <c r="AE73" i="38"/>
  <c r="Q422" i="38"/>
  <c r="AZ297" i="38"/>
  <c r="AA257" i="38"/>
  <c r="H429" i="38"/>
  <c r="N325" i="38"/>
  <c r="S420" i="38"/>
  <c r="AG212" i="38"/>
  <c r="T260" i="38"/>
  <c r="X288" i="38"/>
  <c r="H410" i="38"/>
  <c r="I372" i="38"/>
  <c r="AD383" i="38"/>
  <c r="F226" i="38"/>
  <c r="AP311" i="38"/>
  <c r="AR226" i="38"/>
  <c r="AO407" i="38"/>
  <c r="AP200" i="38"/>
  <c r="AQ188" i="38"/>
  <c r="BB347" i="38"/>
  <c r="AO167" i="38"/>
  <c r="W250" i="38"/>
  <c r="AQ184" i="38"/>
  <c r="Q100" i="38"/>
  <c r="AI459" i="38"/>
  <c r="K396" i="38"/>
  <c r="E401" i="38"/>
  <c r="Y390" i="38"/>
  <c r="AZ244" i="38"/>
  <c r="G316" i="38"/>
  <c r="AQ343" i="38"/>
  <c r="AV143" i="38"/>
  <c r="AG295" i="38"/>
  <c r="AD235" i="38"/>
  <c r="N83" i="38"/>
  <c r="AI471" i="38"/>
  <c r="BB73" i="38"/>
  <c r="J426" i="38"/>
  <c r="AP388" i="38"/>
  <c r="AL377" i="38"/>
  <c r="AQ342" i="38"/>
  <c r="E461" i="38"/>
  <c r="I463" i="38"/>
  <c r="T357" i="38"/>
  <c r="Y301" i="38"/>
  <c r="F82" i="38"/>
  <c r="AV450" i="38"/>
  <c r="AP305" i="38"/>
  <c r="BB352" i="38"/>
  <c r="AV358" i="38"/>
  <c r="F321" i="38"/>
  <c r="K355" i="38"/>
  <c r="BB173" i="38"/>
  <c r="AR231" i="38"/>
  <c r="Z301" i="38"/>
  <c r="AI248" i="38"/>
  <c r="AR316" i="38"/>
  <c r="P275" i="38"/>
  <c r="BA253" i="38"/>
  <c r="I260" i="38"/>
  <c r="Z212" i="38"/>
  <c r="Z438" i="38"/>
  <c r="T256" i="38"/>
  <c r="H387" i="38"/>
  <c r="G331" i="38"/>
  <c r="AW382" i="38"/>
  <c r="Q261" i="38"/>
  <c r="Q216" i="38"/>
  <c r="M465" i="38"/>
  <c r="V317" i="38"/>
  <c r="K387" i="38"/>
  <c r="AX197" i="38"/>
  <c r="AK420" i="38"/>
  <c r="J229" i="38"/>
  <c r="U385" i="38"/>
  <c r="AD209" i="38"/>
  <c r="AG261" i="38"/>
  <c r="AS167" i="38"/>
  <c r="AU366" i="38"/>
  <c r="F342" i="38"/>
  <c r="AJ426" i="38"/>
  <c r="U378" i="38"/>
  <c r="T408" i="38"/>
  <c r="W100" i="38"/>
  <c r="W172" i="38"/>
  <c r="AC346" i="38"/>
  <c r="AG331" i="38"/>
  <c r="BB139" i="38"/>
  <c r="AO241" i="38"/>
  <c r="BA374" i="38"/>
  <c r="AM90" i="38"/>
  <c r="J314" i="38"/>
  <c r="AD213" i="38"/>
  <c r="P188" i="38"/>
  <c r="AB249" i="38"/>
  <c r="AN259" i="38"/>
  <c r="AY196" i="38"/>
  <c r="AD326" i="38"/>
  <c r="AU176" i="38"/>
  <c r="AN220" i="38"/>
  <c r="O371" i="38"/>
  <c r="AA261" i="38"/>
  <c r="U175" i="38"/>
  <c r="Y225" i="38"/>
  <c r="AN160" i="38"/>
  <c r="AM103" i="38"/>
  <c r="AY227" i="38"/>
  <c r="K327" i="38"/>
  <c r="X144" i="38"/>
  <c r="D262" i="38"/>
  <c r="H258" i="38"/>
  <c r="AW348" i="38"/>
  <c r="H248" i="38"/>
  <c r="AN269" i="38"/>
  <c r="AL311" i="38"/>
  <c r="AA246" i="38"/>
  <c r="AY178" i="38"/>
  <c r="AK91" i="38"/>
  <c r="AJ370" i="38"/>
  <c r="G189" i="38"/>
  <c r="AV201" i="38"/>
  <c r="AG341" i="38"/>
  <c r="AS197" i="38"/>
  <c r="J191" i="38"/>
  <c r="Y311" i="38"/>
  <c r="W284" i="38"/>
  <c r="G266" i="38"/>
  <c r="AU322" i="38"/>
  <c r="AI174" i="38"/>
  <c r="P205" i="38"/>
  <c r="AY388" i="38"/>
  <c r="AA415" i="38"/>
  <c r="U213" i="38"/>
  <c r="H341" i="38"/>
  <c r="BA266" i="38"/>
  <c r="X351" i="38"/>
  <c r="AM318" i="38"/>
  <c r="AR239" i="38"/>
  <c r="Q401" i="38"/>
  <c r="BB220" i="38"/>
  <c r="AX443" i="38"/>
  <c r="AX265" i="38"/>
  <c r="F370" i="38"/>
  <c r="X185" i="38"/>
  <c r="AI271" i="38"/>
  <c r="V195" i="38"/>
  <c r="F244" i="38"/>
  <c r="AN264" i="38"/>
  <c r="E203" i="38"/>
  <c r="AY332" i="38"/>
  <c r="Y191" i="38"/>
  <c r="N246" i="38"/>
  <c r="AD359" i="38"/>
  <c r="AA210" i="38"/>
  <c r="AM398" i="38"/>
  <c r="AN419" i="38"/>
  <c r="H256" i="38"/>
  <c r="AH400" i="38"/>
  <c r="AC265" i="38"/>
  <c r="P398" i="38"/>
  <c r="E161" i="38"/>
  <c r="E275" i="38"/>
  <c r="AB387" i="38"/>
  <c r="L348" i="38"/>
  <c r="H304" i="38"/>
  <c r="G423" i="38"/>
  <c r="P268" i="38"/>
  <c r="K273" i="38"/>
  <c r="W277" i="38"/>
  <c r="AZ418" i="38"/>
  <c r="J214" i="38"/>
  <c r="AG213" i="38"/>
  <c r="I231" i="38"/>
  <c r="X213" i="38"/>
  <c r="W216" i="38"/>
  <c r="F253" i="38"/>
  <c r="E421" i="38"/>
  <c r="BA384" i="38"/>
  <c r="AW161" i="38"/>
  <c r="L392" i="38"/>
  <c r="AQ317" i="38"/>
  <c r="U310" i="38"/>
  <c r="AJ169" i="38"/>
  <c r="AL261" i="38"/>
  <c r="AS465" i="38"/>
  <c r="Y262" i="38"/>
  <c r="N406" i="38"/>
  <c r="P151" i="38"/>
  <c r="AS248" i="38"/>
  <c r="AK308" i="38"/>
  <c r="AC307" i="38"/>
  <c r="AH233" i="38"/>
  <c r="AU444" i="38"/>
  <c r="AR130" i="38"/>
  <c r="AS327" i="38"/>
  <c r="AP318" i="38"/>
  <c r="AR262" i="38"/>
  <c r="S410" i="38"/>
  <c r="N411" i="38"/>
  <c r="AZ301" i="38"/>
  <c r="D304" i="38"/>
  <c r="AS379" i="38"/>
  <c r="AX335" i="38"/>
  <c r="AK153" i="38"/>
  <c r="AS284" i="38"/>
  <c r="T468" i="38"/>
  <c r="AB179" i="38"/>
  <c r="J95" i="38"/>
  <c r="AD223" i="38"/>
  <c r="AW459" i="38"/>
  <c r="F184" i="38"/>
  <c r="I267" i="38"/>
  <c r="T452" i="38"/>
  <c r="AF437" i="38"/>
  <c r="AL365" i="38"/>
  <c r="AQ461" i="38"/>
  <c r="AK204" i="38"/>
  <c r="AJ452" i="38"/>
  <c r="AP405" i="38"/>
  <c r="N465" i="38"/>
  <c r="AM429" i="38"/>
  <c r="AH240" i="38"/>
  <c r="AQ211" i="38"/>
  <c r="K267" i="38"/>
  <c r="AL255" i="38"/>
  <c r="AH203" i="38"/>
  <c r="AV253" i="38"/>
  <c r="AZ352" i="38"/>
  <c r="AE412" i="38"/>
  <c r="T463" i="38"/>
  <c r="V243" i="38"/>
  <c r="AU280" i="38"/>
  <c r="AO193" i="38"/>
  <c r="P223" i="38"/>
  <c r="J240" i="38"/>
  <c r="AU271" i="38"/>
  <c r="AE252" i="38"/>
  <c r="H390" i="38"/>
  <c r="AY232" i="38"/>
  <c r="AP286" i="38"/>
  <c r="W336" i="38"/>
  <c r="AM342" i="38"/>
  <c r="D299" i="38"/>
  <c r="AJ299" i="38"/>
  <c r="T366" i="38"/>
  <c r="AI392" i="38"/>
  <c r="AY381" i="38"/>
  <c r="AU306" i="38"/>
  <c r="BA422" i="38"/>
  <c r="M202" i="38"/>
  <c r="AF272" i="38"/>
  <c r="AT410" i="38"/>
  <c r="P181" i="38"/>
  <c r="D312" i="38"/>
  <c r="AG309" i="38"/>
  <c r="AP264" i="38"/>
  <c r="AS261" i="38"/>
  <c r="D367" i="38"/>
  <c r="W407" i="38"/>
  <c r="AX355" i="38"/>
  <c r="O404" i="38"/>
  <c r="AK218" i="38"/>
  <c r="Z322" i="38"/>
  <c r="AX406" i="38"/>
  <c r="O254" i="38"/>
  <c r="P440" i="38"/>
  <c r="D379" i="38"/>
  <c r="W424" i="38"/>
  <c r="AK436" i="38"/>
  <c r="I304" i="38"/>
  <c r="AH394" i="38"/>
  <c r="L234" i="38"/>
  <c r="AY261" i="38"/>
  <c r="K305" i="38"/>
  <c r="U361" i="38"/>
  <c r="U169" i="38"/>
  <c r="AT428" i="38"/>
  <c r="AT73" i="38"/>
  <c r="E298" i="38"/>
  <c r="AJ234" i="38"/>
  <c r="F211" i="38"/>
  <c r="AS400" i="38"/>
  <c r="AF246" i="38"/>
  <c r="I194" i="38"/>
  <c r="X200" i="38"/>
  <c r="J468" i="38"/>
  <c r="M367" i="38"/>
  <c r="AC360" i="38"/>
  <c r="P399" i="38"/>
  <c r="AO460" i="38"/>
  <c r="AQ310" i="38"/>
  <c r="AO321" i="38"/>
  <c r="AX225" i="38"/>
  <c r="H370" i="38"/>
  <c r="AJ339" i="38"/>
  <c r="AF326" i="38"/>
  <c r="AZ158" i="38"/>
  <c r="AQ361" i="38"/>
  <c r="AK242" i="38"/>
  <c r="AY219" i="38"/>
  <c r="Y385" i="38"/>
  <c r="AP427" i="38"/>
  <c r="Q331" i="38"/>
  <c r="AX377" i="38"/>
  <c r="P329" i="38"/>
  <c r="AE395" i="38"/>
  <c r="AG344" i="38"/>
  <c r="H371" i="38"/>
  <c r="E249" i="38"/>
  <c r="AT294" i="38"/>
  <c r="AR138" i="38"/>
  <c r="H351" i="38"/>
  <c r="AU329" i="38"/>
  <c r="AO233" i="38"/>
  <c r="J119" i="38"/>
  <c r="BA296" i="38"/>
  <c r="T414" i="38"/>
  <c r="H316" i="38"/>
  <c r="AG210" i="38"/>
  <c r="N92" i="38"/>
  <c r="E426" i="38"/>
  <c r="AV464" i="38"/>
  <c r="I314" i="38"/>
  <c r="AG379" i="38"/>
  <c r="S428" i="38"/>
  <c r="Y233" i="38"/>
  <c r="O390" i="38"/>
  <c r="AV193" i="38"/>
  <c r="AP465" i="38"/>
  <c r="N179" i="38"/>
  <c r="AT356" i="38"/>
  <c r="AF255" i="38"/>
  <c r="AU73" i="38"/>
  <c r="AV284" i="38"/>
  <c r="I203" i="38"/>
  <c r="P270" i="38"/>
  <c r="F304" i="38"/>
  <c r="BA181" i="38"/>
  <c r="AW195" i="38"/>
  <c r="BB342" i="38"/>
  <c r="M370" i="38"/>
  <c r="K423" i="38"/>
  <c r="J207" i="38"/>
  <c r="AA280" i="38"/>
  <c r="AS359" i="38"/>
  <c r="L277" i="38"/>
  <c r="V334" i="38"/>
  <c r="K416" i="38"/>
  <c r="AR444" i="38"/>
  <c r="AB452" i="38"/>
  <c r="U448" i="38"/>
  <c r="G340" i="38"/>
  <c r="BB391" i="38"/>
  <c r="N191" i="38"/>
  <c r="AS397" i="38"/>
  <c r="AP232" i="38"/>
  <c r="AO312" i="38"/>
  <c r="Z186" i="38"/>
  <c r="AN89" i="38"/>
  <c r="AU357" i="38"/>
  <c r="AR197" i="38"/>
  <c r="AU361" i="38"/>
  <c r="AL334" i="38"/>
  <c r="AT305" i="38"/>
  <c r="Z192" i="38"/>
  <c r="G240" i="38"/>
  <c r="AF325" i="38"/>
  <c r="Y359" i="38"/>
  <c r="AL382" i="38"/>
  <c r="AW256" i="38"/>
  <c r="AP337" i="38"/>
  <c r="T369" i="38"/>
  <c r="AP329" i="38"/>
  <c r="AL199" i="38"/>
  <c r="AW420" i="38"/>
  <c r="Z240" i="38"/>
  <c r="X274" i="38"/>
  <c r="U240" i="38"/>
  <c r="V289" i="38"/>
  <c r="AQ471" i="38"/>
  <c r="D267" i="38"/>
  <c r="I331" i="38"/>
  <c r="AJ308" i="38"/>
  <c r="W458" i="38"/>
  <c r="AW230" i="38"/>
  <c r="AW188" i="38"/>
  <c r="G351" i="38"/>
  <c r="AT351" i="38"/>
  <c r="AB184" i="38"/>
  <c r="AP178" i="38"/>
  <c r="AA200" i="38"/>
  <c r="V298" i="38"/>
  <c r="BB99" i="38"/>
  <c r="AD344" i="38"/>
  <c r="AI310" i="38"/>
  <c r="AX256" i="38"/>
  <c r="W262" i="38"/>
  <c r="AI412" i="38"/>
  <c r="Z332" i="38"/>
  <c r="AU454" i="38"/>
  <c r="AM323" i="38"/>
  <c r="AL237" i="38"/>
  <c r="AL161" i="38"/>
  <c r="AO318" i="38"/>
  <c r="AI234" i="38"/>
  <c r="AJ232" i="38"/>
  <c r="G237" i="38"/>
  <c r="H357" i="38"/>
  <c r="K157" i="38"/>
  <c r="AZ112" i="38"/>
  <c r="BB455" i="38"/>
  <c r="Q451" i="38"/>
  <c r="AX176" i="38"/>
  <c r="AE384" i="38"/>
  <c r="BA185" i="38"/>
  <c r="M340" i="38"/>
  <c r="AS309" i="38"/>
  <c r="AI363" i="38"/>
  <c r="P119" i="38"/>
  <c r="V304" i="38"/>
  <c r="AI230" i="38"/>
  <c r="AI425" i="38"/>
  <c r="F282" i="38"/>
  <c r="Z223" i="38"/>
  <c r="AA199" i="38"/>
  <c r="AJ307" i="38"/>
  <c r="P225" i="38"/>
  <c r="AV286" i="38"/>
  <c r="AI195" i="38"/>
  <c r="J299" i="38"/>
  <c r="AF389" i="38"/>
  <c r="U179" i="38"/>
  <c r="AQ160" i="38"/>
  <c r="AW415" i="38"/>
  <c r="AE350" i="38"/>
  <c r="Z265" i="38"/>
  <c r="K265" i="38"/>
  <c r="T280" i="38"/>
  <c r="X214" i="38"/>
  <c r="M203" i="38"/>
  <c r="AQ322" i="38"/>
  <c r="D190" i="38"/>
  <c r="M100" i="38"/>
  <c r="J126" i="38"/>
  <c r="AR287" i="38"/>
  <c r="F216" i="38"/>
  <c r="J406" i="38"/>
  <c r="AA231" i="38"/>
  <c r="AT151" i="38"/>
  <c r="D211" i="38"/>
  <c r="I279" i="38"/>
  <c r="BA375" i="38"/>
  <c r="AG185" i="38"/>
  <c r="AX389" i="38"/>
  <c r="AT355" i="38"/>
  <c r="D454" i="38"/>
  <c r="AW85" i="38"/>
  <c r="AW458" i="38"/>
  <c r="AB322" i="38"/>
  <c r="AO277" i="38"/>
  <c r="AT331" i="38"/>
  <c r="X310" i="38"/>
  <c r="U287" i="38"/>
  <c r="AM193" i="38"/>
  <c r="AO74" i="38"/>
  <c r="AY322" i="38"/>
  <c r="AF452" i="38"/>
  <c r="AH418" i="38"/>
  <c r="G279" i="38"/>
  <c r="V106" i="38"/>
  <c r="AZ354" i="38"/>
  <c r="AM228" i="38"/>
  <c r="AT300" i="38"/>
  <c r="BB326" i="38"/>
  <c r="BB299" i="38"/>
  <c r="AB423" i="38"/>
  <c r="K325" i="38"/>
  <c r="Z328" i="38"/>
  <c r="AN299" i="38"/>
  <c r="AI114" i="38"/>
  <c r="X375" i="38"/>
  <c r="AM392" i="38"/>
  <c r="N385" i="38"/>
  <c r="AI295" i="38"/>
  <c r="Q355" i="38"/>
  <c r="AN114" i="38"/>
  <c r="AW352" i="38"/>
  <c r="AD403" i="38"/>
  <c r="BA170" i="38"/>
  <c r="V390" i="38"/>
  <c r="AN257" i="38"/>
  <c r="AU370" i="38"/>
  <c r="AK259" i="38"/>
  <c r="Q254" i="38"/>
  <c r="J326" i="38"/>
  <c r="AT183" i="38"/>
  <c r="AN261" i="38"/>
  <c r="L239" i="38"/>
  <c r="AP389" i="38"/>
  <c r="I396" i="38"/>
  <c r="AH249" i="38"/>
  <c r="AO238" i="38"/>
  <c r="AS441" i="38"/>
  <c r="AC279" i="38"/>
  <c r="J458" i="38"/>
  <c r="AE372" i="38"/>
  <c r="Y238" i="38"/>
  <c r="F250" i="38"/>
  <c r="K230" i="38"/>
  <c r="AD290" i="38"/>
  <c r="I351" i="38"/>
  <c r="S447" i="38"/>
  <c r="AM302" i="38"/>
  <c r="AO339" i="38"/>
  <c r="AA287" i="38"/>
  <c r="V141" i="38"/>
  <c r="H323" i="38"/>
  <c r="AV320" i="38"/>
  <c r="M259" i="38"/>
  <c r="AA209" i="38"/>
  <c r="L210" i="38"/>
  <c r="AR387" i="38"/>
  <c r="Y224" i="38"/>
  <c r="AL366" i="38"/>
  <c r="N309" i="38"/>
  <c r="X321" i="38"/>
  <c r="AN172" i="38"/>
  <c r="AP315" i="38"/>
  <c r="AP472" i="38"/>
  <c r="BB433" i="38"/>
  <c r="P213" i="38"/>
  <c r="AF155" i="38"/>
  <c r="U319" i="38"/>
  <c r="AA276" i="38"/>
  <c r="AC384" i="38"/>
  <c r="AB330" i="38"/>
  <c r="AR264" i="38"/>
  <c r="Q322" i="38"/>
  <c r="BA396" i="38"/>
  <c r="AT346" i="38"/>
  <c r="M221" i="38"/>
  <c r="D405" i="38"/>
  <c r="I464" i="38"/>
  <c r="AP401" i="38"/>
  <c r="V331" i="38"/>
  <c r="AR243" i="38"/>
  <c r="AP324" i="38"/>
  <c r="AS298" i="38"/>
  <c r="AS249" i="38"/>
  <c r="L400" i="38"/>
  <c r="AU234" i="38"/>
  <c r="AK73" i="38"/>
  <c r="AX195" i="38"/>
  <c r="AN266" i="38"/>
  <c r="AF447" i="38"/>
  <c r="X226" i="38"/>
  <c r="AK435" i="38"/>
  <c r="AZ215" i="38"/>
  <c r="AO273" i="38"/>
  <c r="L416" i="38"/>
  <c r="V443" i="38"/>
  <c r="AS442" i="38"/>
  <c r="K352" i="38"/>
  <c r="AW185" i="38"/>
  <c r="AZ189" i="38"/>
  <c r="AU258" i="38"/>
  <c r="AP257" i="38"/>
  <c r="AB191" i="38"/>
  <c r="H266" i="38"/>
  <c r="AP359" i="38"/>
  <c r="AK225" i="38"/>
  <c r="AO286" i="38"/>
  <c r="AX427" i="38"/>
  <c r="I344" i="38"/>
  <c r="AU334" i="38"/>
  <c r="V343" i="38"/>
  <c r="AQ430" i="38"/>
  <c r="X308" i="38"/>
  <c r="BA425" i="38"/>
  <c r="T301" i="38"/>
  <c r="X240" i="38"/>
  <c r="G380" i="38"/>
  <c r="AS158" i="38"/>
  <c r="Z298" i="38"/>
  <c r="G197" i="38"/>
  <c r="W389" i="38"/>
  <c r="AF231" i="38"/>
  <c r="Y378" i="38"/>
  <c r="AT280" i="38"/>
  <c r="AW341" i="38"/>
  <c r="N266" i="38"/>
  <c r="AG289" i="38"/>
  <c r="N227" i="38"/>
  <c r="AG299" i="38"/>
  <c r="AO319" i="38"/>
  <c r="E115" i="38"/>
  <c r="AC290" i="38"/>
  <c r="N399" i="38"/>
  <c r="BA394" i="38"/>
  <c r="AR258" i="38"/>
  <c r="J337" i="38"/>
  <c r="BA243" i="38"/>
  <c r="U335" i="38"/>
  <c r="AL368" i="38"/>
  <c r="AQ281" i="38"/>
  <c r="AK392" i="38"/>
  <c r="E392" i="38"/>
  <c r="I339" i="38"/>
  <c r="AD349" i="38"/>
  <c r="AT312" i="38"/>
  <c r="E256" i="38"/>
  <c r="AE327" i="38"/>
  <c r="J444" i="38"/>
  <c r="AX160" i="38"/>
  <c r="Q418" i="38"/>
  <c r="AI325" i="38"/>
  <c r="AB437" i="38"/>
  <c r="AV246" i="38"/>
  <c r="AS177" i="38"/>
  <c r="P305" i="38"/>
  <c r="AS169" i="38"/>
  <c r="Z289" i="38"/>
  <c r="Y471" i="38"/>
  <c r="I379" i="38"/>
  <c r="K432" i="38"/>
  <c r="H404" i="38"/>
  <c r="AG172" i="38"/>
  <c r="AH324" i="38"/>
  <c r="AF367" i="38"/>
  <c r="AZ261" i="38"/>
  <c r="J193" i="38"/>
  <c r="Z172" i="38"/>
  <c r="S200" i="38"/>
  <c r="AT118" i="38"/>
  <c r="U171" i="38"/>
  <c r="AW214" i="38"/>
  <c r="AF238" i="38"/>
  <c r="AI218" i="38"/>
  <c r="N249" i="38"/>
  <c r="AU276" i="38"/>
  <c r="M331" i="38"/>
  <c r="AV289" i="38"/>
  <c r="AD421" i="38"/>
  <c r="AI345" i="38"/>
  <c r="AS323" i="38"/>
  <c r="V411" i="38"/>
  <c r="AQ303" i="38"/>
  <c r="AV326" i="38"/>
  <c r="AN457" i="38"/>
  <c r="E210" i="38"/>
  <c r="P281" i="38"/>
  <c r="AI282" i="38"/>
  <c r="BB205" i="38"/>
  <c r="K179" i="38"/>
  <c r="P302" i="38"/>
  <c r="AK278" i="38"/>
  <c r="AB364" i="38"/>
  <c r="AB348" i="38"/>
  <c r="AC155" i="38"/>
  <c r="AC256" i="38"/>
  <c r="AU250" i="38"/>
  <c r="AN466" i="38"/>
  <c r="AB177" i="38"/>
  <c r="BA172" i="38"/>
  <c r="X328" i="38"/>
  <c r="G450" i="38"/>
  <c r="AK202" i="38"/>
  <c r="AQ447" i="38"/>
  <c r="BB127" i="38"/>
  <c r="J261" i="38"/>
  <c r="M269" i="38"/>
  <c r="AI255" i="38"/>
  <c r="BA96" i="38"/>
  <c r="AG279" i="38"/>
  <c r="AD335" i="38"/>
  <c r="AA220" i="38"/>
  <c r="F269" i="38"/>
  <c r="AS290" i="38"/>
  <c r="AR272" i="38"/>
  <c r="AK426" i="38"/>
  <c r="V211" i="38"/>
  <c r="X221" i="38"/>
  <c r="AR146" i="38"/>
  <c r="U218" i="38"/>
  <c r="AN241" i="38"/>
  <c r="AI378" i="38"/>
  <c r="F412" i="38"/>
  <c r="AG73" i="38"/>
  <c r="J223" i="38"/>
  <c r="AW286" i="38"/>
  <c r="AW264" i="38"/>
  <c r="Q450" i="38"/>
  <c r="AH397" i="38"/>
  <c r="X194" i="38"/>
  <c r="AR396" i="38"/>
  <c r="F335" i="38"/>
  <c r="AE304" i="38"/>
  <c r="U203" i="38"/>
  <c r="AK351" i="38"/>
  <c r="AR323" i="38"/>
  <c r="V272" i="38"/>
  <c r="AI421" i="38"/>
  <c r="AV232" i="38"/>
  <c r="Q191" i="38"/>
  <c r="AY324" i="38"/>
  <c r="AB366" i="38"/>
  <c r="AQ374" i="38"/>
  <c r="AA318" i="38"/>
  <c r="AI244" i="38"/>
  <c r="X342" i="38"/>
  <c r="Y398" i="38"/>
  <c r="O373" i="38"/>
  <c r="BB282" i="38"/>
  <c r="AO126" i="38"/>
  <c r="O325" i="38"/>
  <c r="AP270" i="38"/>
  <c r="AC149" i="38"/>
  <c r="P277" i="38"/>
  <c r="AZ181" i="38"/>
  <c r="AD221" i="38"/>
  <c r="W412" i="38"/>
  <c r="W200" i="38"/>
  <c r="AM258" i="38"/>
  <c r="T364" i="38"/>
  <c r="AQ181" i="38"/>
  <c r="AN277" i="38"/>
  <c r="W240" i="38"/>
  <c r="AK339" i="38"/>
  <c r="V330" i="38"/>
  <c r="AI350" i="38"/>
  <c r="AB86" i="38"/>
  <c r="X365" i="38"/>
  <c r="W134" i="38"/>
  <c r="AL179" i="38"/>
  <c r="G185" i="38"/>
  <c r="I238" i="38"/>
  <c r="P134" i="38"/>
  <c r="AU90" i="38"/>
  <c r="Y265" i="38"/>
  <c r="N189" i="38"/>
  <c r="AW339" i="38"/>
  <c r="L171" i="38"/>
  <c r="AF394" i="38"/>
  <c r="V205" i="38"/>
  <c r="AC250" i="38"/>
  <c r="BB318" i="38"/>
  <c r="K73" i="38"/>
  <c r="AX261" i="38"/>
  <c r="AB301" i="38"/>
  <c r="P406" i="38"/>
  <c r="E237" i="38"/>
  <c r="AC441" i="38"/>
  <c r="AD156" i="38"/>
  <c r="AG397" i="38"/>
  <c r="I281" i="38"/>
  <c r="E271" i="38"/>
  <c r="AM139" i="38"/>
  <c r="N180" i="38"/>
  <c r="AC310" i="38"/>
  <c r="Z429" i="38"/>
  <c r="AI278" i="38"/>
  <c r="BB143" i="38"/>
  <c r="D277" i="38"/>
  <c r="W161" i="38"/>
  <c r="F306" i="38"/>
  <c r="AU471" i="38"/>
  <c r="M464" i="38"/>
  <c r="AY297" i="38"/>
  <c r="AV373" i="38"/>
  <c r="AZ329" i="38"/>
  <c r="AW251" i="38"/>
  <c r="AM242" i="38"/>
  <c r="U204" i="38"/>
  <c r="G403" i="38"/>
  <c r="I367" i="38"/>
  <c r="AJ282" i="38"/>
  <c r="AD160" i="38"/>
  <c r="AO217" i="38"/>
  <c r="AA164" i="38"/>
  <c r="G254" i="38"/>
  <c r="G177" i="38"/>
  <c r="U380" i="38"/>
  <c r="AU146" i="38"/>
  <c r="AZ260" i="38"/>
  <c r="AC390" i="38"/>
  <c r="AT75" i="38"/>
  <c r="AC391" i="38"/>
  <c r="AT367" i="38"/>
  <c r="AN144" i="38"/>
  <c r="AV187" i="38"/>
  <c r="BB414" i="38"/>
  <c r="AH428" i="38"/>
  <c r="AP180" i="38"/>
  <c r="F280" i="38"/>
  <c r="Q195" i="38"/>
  <c r="T269" i="38"/>
  <c r="AM349" i="38"/>
  <c r="AS180" i="38"/>
  <c r="AH326" i="38"/>
  <c r="AF301" i="38"/>
  <c r="BB300" i="38"/>
  <c r="AM380" i="38"/>
  <c r="H118" i="38"/>
  <c r="AH297" i="38"/>
  <c r="AH226" i="38"/>
  <c r="AQ244" i="38"/>
  <c r="AC371" i="38"/>
  <c r="W463" i="38"/>
  <c r="AF375" i="38"/>
  <c r="K256" i="38"/>
  <c r="AS186" i="38"/>
  <c r="AW445" i="38"/>
  <c r="W305" i="38"/>
  <c r="BA265" i="38"/>
  <c r="P156" i="38"/>
  <c r="AS419" i="38"/>
  <c r="D265" i="38"/>
  <c r="I305" i="38"/>
  <c r="AY185" i="38"/>
  <c r="AO455" i="38"/>
  <c r="J345" i="38"/>
  <c r="Z291" i="38"/>
  <c r="AP309" i="38"/>
  <c r="AR170" i="38"/>
  <c r="AC409" i="38"/>
  <c r="AW257" i="38"/>
  <c r="AQ350" i="38"/>
  <c r="I471" i="38"/>
  <c r="Y294" i="38"/>
  <c r="AP380" i="38"/>
  <c r="H287" i="38"/>
  <c r="O357" i="38"/>
  <c r="AN422" i="38"/>
  <c r="H313" i="38"/>
  <c r="AS246" i="38"/>
  <c r="K154" i="38"/>
  <c r="AB304" i="38"/>
  <c r="AI395" i="38"/>
  <c r="AD217" i="38"/>
  <c r="AA163" i="38"/>
  <c r="AB445" i="38"/>
  <c r="G445" i="38"/>
  <c r="AJ152" i="38"/>
  <c r="AR386" i="38"/>
  <c r="AD189" i="38"/>
  <c r="AH277" i="38"/>
  <c r="AA286" i="38"/>
  <c r="O225" i="38"/>
  <c r="AK307" i="38"/>
  <c r="J355" i="38"/>
  <c r="Y342" i="38"/>
  <c r="AV413" i="38"/>
  <c r="AN169" i="38"/>
  <c r="AE125" i="38"/>
  <c r="D255" i="38"/>
  <c r="AH420" i="38"/>
  <c r="E274" i="38"/>
  <c r="T447" i="38"/>
  <c r="U311" i="38"/>
  <c r="K216" i="38"/>
  <c r="AH313" i="38"/>
  <c r="L292" i="38"/>
  <c r="AP210" i="38"/>
  <c r="BB244" i="38"/>
  <c r="P367" i="38"/>
  <c r="AG220" i="38"/>
  <c r="AH323" i="38"/>
  <c r="AU332" i="38"/>
  <c r="Y461" i="38"/>
  <c r="AO284" i="38"/>
  <c r="H140" i="38"/>
  <c r="AE348" i="38"/>
  <c r="AH412" i="38"/>
  <c r="G166" i="38"/>
  <c r="O261" i="38"/>
  <c r="N160" i="38"/>
  <c r="P247" i="38"/>
  <c r="I248" i="38"/>
  <c r="D342" i="38"/>
  <c r="AN324" i="38"/>
  <c r="AX213" i="38"/>
  <c r="I243" i="38"/>
  <c r="AI161" i="38"/>
  <c r="T295" i="38"/>
  <c r="AL442" i="38"/>
  <c r="N318" i="38"/>
  <c r="AA142" i="38"/>
  <c r="Y363" i="38"/>
  <c r="AO295" i="38"/>
  <c r="AA334" i="38"/>
  <c r="N322" i="38"/>
  <c r="AD389" i="38"/>
  <c r="AQ378" i="38"/>
  <c r="P296" i="38"/>
  <c r="AO299" i="38"/>
  <c r="AD205" i="38"/>
  <c r="AF226" i="38"/>
  <c r="AX296" i="38"/>
  <c r="BA333" i="38"/>
  <c r="H396" i="38"/>
  <c r="AK340" i="38"/>
  <c r="AW368" i="38"/>
  <c r="AG471" i="38"/>
  <c r="F277" i="38"/>
  <c r="AW411" i="38"/>
  <c r="AO200" i="38"/>
  <c r="AS311" i="38"/>
  <c r="G344" i="38"/>
  <c r="AA385" i="38"/>
  <c r="AI186" i="38"/>
  <c r="J361" i="38"/>
  <c r="AY246" i="38"/>
  <c r="AS420" i="38"/>
  <c r="AV360" i="38"/>
  <c r="AM305" i="38"/>
  <c r="AF147" i="38"/>
  <c r="AZ216" i="38"/>
  <c r="AY330" i="38"/>
  <c r="AA323" i="38"/>
  <c r="M304" i="38"/>
  <c r="AD342" i="38"/>
  <c r="M289" i="38"/>
  <c r="AZ311" i="38"/>
  <c r="Y292" i="38"/>
  <c r="J97" i="38"/>
  <c r="AA332" i="38"/>
  <c r="AL316" i="38"/>
  <c r="Y123" i="38"/>
  <c r="AP212" i="38"/>
  <c r="AN245" i="38"/>
  <c r="AI109" i="38"/>
  <c r="I215" i="38"/>
  <c r="AN113" i="38"/>
  <c r="AO342" i="38"/>
  <c r="AK334" i="38"/>
  <c r="V307" i="38"/>
  <c r="J175" i="38"/>
  <c r="AW261" i="38"/>
  <c r="AA240" i="38"/>
  <c r="AM420" i="38"/>
  <c r="U189" i="38"/>
  <c r="E267" i="38"/>
  <c r="G214" i="38"/>
  <c r="F288" i="38"/>
  <c r="W346" i="38"/>
  <c r="AV99" i="38"/>
  <c r="AY304" i="38"/>
  <c r="AQ406" i="38"/>
  <c r="AC374" i="38"/>
  <c r="T312" i="38"/>
  <c r="O360" i="38"/>
  <c r="AV353" i="38"/>
  <c r="O191" i="38"/>
  <c r="T240" i="38"/>
  <c r="AK313" i="38"/>
  <c r="AC353" i="38"/>
  <c r="AO168" i="38"/>
  <c r="K295" i="38"/>
  <c r="Y138" i="38"/>
  <c r="AB231" i="38"/>
  <c r="AK113" i="38"/>
  <c r="M140" i="38"/>
  <c r="AI77" i="38"/>
  <c r="D341" i="38"/>
  <c r="Z189" i="38"/>
  <c r="X262" i="38"/>
  <c r="AR449" i="38"/>
  <c r="Q206" i="38"/>
  <c r="Q307" i="38"/>
  <c r="D360" i="38"/>
  <c r="BB97" i="38"/>
  <c r="AL216" i="38"/>
  <c r="AG238" i="38"/>
  <c r="Q184" i="38"/>
  <c r="AQ193" i="38"/>
  <c r="AX374" i="38"/>
  <c r="AR153" i="38"/>
  <c r="AQ334" i="38"/>
  <c r="AW178" i="38"/>
  <c r="AI337" i="38"/>
  <c r="W396" i="38"/>
  <c r="T277" i="38"/>
  <c r="AH157" i="38"/>
  <c r="BB380" i="38"/>
  <c r="AH320" i="38"/>
  <c r="AH202" i="38"/>
  <c r="Q309" i="38"/>
  <c r="AH407" i="38"/>
  <c r="W327" i="38"/>
  <c r="AP163" i="38"/>
  <c r="M277" i="38"/>
  <c r="AU205" i="38"/>
  <c r="W114" i="38"/>
  <c r="AF217" i="38"/>
  <c r="AC311" i="38"/>
  <c r="E469" i="38"/>
  <c r="F194" i="38"/>
  <c r="M312" i="38"/>
  <c r="AU212" i="38"/>
  <c r="E411" i="38"/>
  <c r="H131" i="38"/>
  <c r="Q139" i="38"/>
  <c r="AQ275" i="38"/>
  <c r="AC223" i="38"/>
  <c r="AL238" i="38"/>
  <c r="AH322" i="38"/>
  <c r="L178" i="38"/>
  <c r="AS338" i="38"/>
  <c r="K210" i="38"/>
  <c r="T317" i="38"/>
  <c r="AV292" i="38"/>
  <c r="T202" i="38"/>
  <c r="Q390" i="38"/>
  <c r="D270" i="38"/>
  <c r="AI127" i="38"/>
  <c r="AT412" i="38"/>
  <c r="BB419" i="38"/>
  <c r="Y308" i="38"/>
  <c r="AM440" i="38"/>
  <c r="X77" i="38"/>
  <c r="AD143" i="38"/>
  <c r="Y330" i="38"/>
  <c r="Y349" i="38"/>
  <c r="AB312" i="38"/>
  <c r="AA182" i="38"/>
  <c r="Y454" i="38"/>
  <c r="T292" i="38"/>
  <c r="AC214" i="38"/>
  <c r="L340" i="38"/>
  <c r="AU92" i="38"/>
  <c r="E454" i="38"/>
  <c r="AP292" i="38"/>
  <c r="Q316" i="38"/>
  <c r="AG244" i="38"/>
  <c r="AV264" i="38"/>
  <c r="AQ297" i="38"/>
  <c r="AV175" i="38"/>
  <c r="AA430" i="38"/>
  <c r="AB241" i="38"/>
  <c r="E320" i="38"/>
  <c r="AS165" i="38"/>
  <c r="O252" i="38"/>
  <c r="D287" i="38"/>
  <c r="AV241" i="38"/>
  <c r="N270" i="38"/>
  <c r="AG92" i="38"/>
  <c r="F78" i="38"/>
  <c r="AC189" i="38"/>
  <c r="E371" i="38"/>
  <c r="AJ251" i="38"/>
  <c r="AZ306" i="38"/>
  <c r="AU288" i="38"/>
  <c r="AF383" i="38"/>
  <c r="AC461" i="38"/>
  <c r="AM245" i="38"/>
  <c r="I363" i="38"/>
  <c r="AV338" i="38"/>
  <c r="AT391" i="38"/>
  <c r="M396" i="38"/>
  <c r="M451" i="38"/>
  <c r="AH133" i="38"/>
  <c r="AL378" i="38"/>
  <c r="I308" i="38"/>
  <c r="AI110" i="38"/>
  <c r="H359" i="38"/>
  <c r="AA162" i="38"/>
  <c r="AX240" i="38"/>
  <c r="AQ185" i="38"/>
  <c r="AT196" i="38"/>
  <c r="M330" i="38"/>
  <c r="AR362" i="38"/>
  <c r="AK249" i="38"/>
  <c r="AZ462" i="38"/>
  <c r="O193" i="38"/>
  <c r="AE234" i="38"/>
  <c r="W365" i="38"/>
  <c r="AE277" i="38"/>
  <c r="Y203" i="38"/>
  <c r="AA194" i="38"/>
  <c r="AL197" i="38"/>
  <c r="T338" i="38"/>
  <c r="BB372" i="38"/>
  <c r="AL243" i="38"/>
  <c r="AX304" i="38"/>
  <c r="N221" i="38"/>
  <c r="AK237" i="38"/>
  <c r="AI207" i="38"/>
  <c r="L334" i="38"/>
  <c r="H237" i="38"/>
  <c r="J217" i="38"/>
  <c r="AW419" i="38"/>
  <c r="H274" i="38"/>
  <c r="AN320" i="38"/>
  <c r="V280" i="38"/>
  <c r="AF433" i="38"/>
  <c r="J231" i="38"/>
  <c r="AI322" i="38"/>
  <c r="AE312" i="38"/>
  <c r="AP218" i="38"/>
  <c r="D165" i="38"/>
  <c r="K374" i="38"/>
  <c r="AG433" i="38"/>
  <c r="AD400" i="38"/>
  <c r="AS434" i="38"/>
  <c r="N321" i="38"/>
  <c r="Q170" i="38"/>
  <c r="AR190" i="38"/>
  <c r="AW300" i="38"/>
  <c r="AV236" i="38"/>
  <c r="AP253" i="38"/>
  <c r="AF268" i="38"/>
  <c r="X289" i="38"/>
  <c r="P370" i="38"/>
  <c r="L309" i="38"/>
  <c r="F247" i="38"/>
  <c r="AS307" i="38"/>
  <c r="J312" i="38"/>
  <c r="H282" i="38"/>
  <c r="D424" i="38"/>
  <c r="AQ329" i="38"/>
  <c r="O456" i="38"/>
  <c r="AO261" i="38"/>
  <c r="Z256" i="38"/>
  <c r="P203" i="38"/>
  <c r="AJ279" i="38"/>
  <c r="P257" i="38"/>
  <c r="E381" i="38"/>
  <c r="D286" i="38"/>
  <c r="V265" i="38"/>
  <c r="AF445" i="38"/>
  <c r="BA462" i="38"/>
  <c r="J443" i="38"/>
  <c r="I213" i="38"/>
  <c r="AG451" i="38"/>
  <c r="AH302" i="38"/>
  <c r="AO351" i="38"/>
  <c r="AU147" i="38"/>
  <c r="AT238" i="38"/>
  <c r="E225" i="38"/>
  <c r="AF146" i="38"/>
  <c r="AO232" i="38"/>
  <c r="AS427" i="38"/>
  <c r="G402" i="38"/>
  <c r="J211" i="38"/>
  <c r="M241" i="38"/>
  <c r="L347" i="38"/>
  <c r="AX445" i="38"/>
  <c r="AU259" i="38"/>
  <c r="F310" i="38"/>
  <c r="AQ190" i="38"/>
  <c r="O257" i="38"/>
  <c r="E73" i="38"/>
  <c r="I236" i="38"/>
  <c r="AO333" i="38"/>
  <c r="AL257" i="38"/>
  <c r="J391" i="38"/>
  <c r="AT371" i="38"/>
  <c r="AI419" i="38"/>
  <c r="BB313" i="38"/>
  <c r="AW338" i="38"/>
  <c r="N341" i="38"/>
  <c r="AR271" i="38"/>
  <c r="AT163" i="38"/>
  <c r="AN223" i="38"/>
  <c r="P339" i="38"/>
  <c r="AU97" i="38"/>
  <c r="AN361" i="38"/>
  <c r="L322" i="38"/>
  <c r="AO266" i="38"/>
  <c r="K372" i="38"/>
  <c r="AK116" i="38"/>
  <c r="V114" i="38"/>
  <c r="W231" i="38"/>
  <c r="AX385" i="38"/>
  <c r="O194" i="38"/>
  <c r="E377" i="38"/>
  <c r="L324" i="38"/>
  <c r="P298" i="38"/>
  <c r="AO377" i="38"/>
  <c r="Z376" i="38"/>
  <c r="AQ222" i="38"/>
  <c r="H300" i="38"/>
  <c r="AG467" i="38"/>
  <c r="AE377" i="38"/>
  <c r="M404" i="38"/>
  <c r="BB315" i="38"/>
  <c r="K226" i="38"/>
  <c r="H199" i="38"/>
  <c r="AN235" i="38"/>
  <c r="E258" i="38"/>
  <c r="L159" i="38"/>
  <c r="AC251" i="38"/>
  <c r="AA316" i="38"/>
  <c r="AO468" i="38"/>
  <c r="AI308" i="38"/>
  <c r="F347" i="38"/>
  <c r="U174" i="38"/>
  <c r="AR470" i="38"/>
  <c r="Y336" i="38"/>
  <c r="AN427" i="38"/>
  <c r="P345" i="38"/>
  <c r="V286" i="38"/>
  <c r="AM386" i="38"/>
  <c r="N104" i="38"/>
  <c r="Q383" i="38"/>
  <c r="AK375" i="38"/>
  <c r="Z309" i="38"/>
  <c r="BB271" i="38"/>
  <c r="Z287" i="38"/>
  <c r="Q465" i="38"/>
  <c r="AM309" i="38"/>
  <c r="AE190" i="38"/>
  <c r="AX421" i="38"/>
  <c r="T243" i="38"/>
  <c r="AE231" i="38"/>
  <c r="AL412" i="38"/>
  <c r="K349" i="38"/>
  <c r="U210" i="38"/>
  <c r="AA400" i="38"/>
  <c r="AH154" i="38"/>
  <c r="M440" i="38"/>
  <c r="K238" i="38"/>
  <c r="AL380" i="38"/>
  <c r="AG221" i="38"/>
  <c r="W220" i="38"/>
  <c r="BB135" i="38"/>
  <c r="AI406" i="38"/>
  <c r="AI233" i="38"/>
  <c r="D263" i="38"/>
  <c r="AK360" i="38"/>
  <c r="U166" i="38"/>
  <c r="Z315" i="38"/>
  <c r="AX228" i="38"/>
  <c r="AN171" i="38"/>
  <c r="AB245" i="38"/>
  <c r="AS178" i="38"/>
  <c r="Y183" i="38"/>
  <c r="W400" i="38"/>
  <c r="K220" i="38"/>
  <c r="F367" i="38"/>
  <c r="AF309" i="38"/>
  <c r="AQ245" i="38"/>
  <c r="T331" i="38"/>
  <c r="F231" i="38"/>
  <c r="AC260" i="38"/>
  <c r="BB217" i="38"/>
  <c r="AR328" i="38"/>
  <c r="AF185" i="38"/>
  <c r="D182" i="38"/>
  <c r="AL436" i="38"/>
  <c r="AU169" i="38"/>
  <c r="AP372" i="38"/>
  <c r="W185" i="38"/>
  <c r="AS101" i="38"/>
  <c r="AO245" i="38"/>
  <c r="N279" i="38"/>
  <c r="AZ115" i="38"/>
  <c r="H195" i="38"/>
  <c r="M308" i="38"/>
  <c r="N145" i="38"/>
  <c r="AT213" i="38"/>
  <c r="P92" i="38"/>
  <c r="AX159" i="38"/>
  <c r="W345" i="38"/>
  <c r="AD291" i="38"/>
  <c r="Y372" i="38"/>
  <c r="AZ188" i="38"/>
  <c r="T203" i="38"/>
  <c r="F241" i="38"/>
  <c r="AW92" i="38"/>
  <c r="H418" i="38"/>
  <c r="G244" i="38"/>
  <c r="AC236" i="38"/>
  <c r="V163" i="38"/>
  <c r="BB431" i="38"/>
  <c r="M344" i="38"/>
  <c r="F298" i="38"/>
  <c r="AY162" i="38"/>
  <c r="AI386" i="38"/>
  <c r="I116" i="38"/>
  <c r="G269" i="38"/>
  <c r="AO383" i="38"/>
  <c r="AO118" i="38"/>
  <c r="AC209" i="38"/>
  <c r="AL260" i="38"/>
  <c r="M213" i="38"/>
  <c r="AS208" i="38"/>
  <c r="P194" i="38"/>
  <c r="X292" i="38"/>
  <c r="I375" i="38"/>
  <c r="AH235" i="38"/>
  <c r="BA133" i="38"/>
  <c r="H335" i="38"/>
  <c r="AI370" i="38"/>
  <c r="H234" i="38"/>
  <c r="AO82" i="38"/>
  <c r="AY270" i="38"/>
  <c r="AJ396" i="38"/>
  <c r="D365" i="38"/>
  <c r="V87" i="38"/>
  <c r="AL302" i="38"/>
  <c r="BA213" i="38"/>
  <c r="AQ109" i="38"/>
  <c r="AS245" i="38"/>
  <c r="AS209" i="38"/>
  <c r="X339" i="38"/>
  <c r="H445" i="38"/>
  <c r="AG237" i="38"/>
  <c r="BB398" i="38"/>
  <c r="I202" i="38"/>
  <c r="J200" i="38"/>
  <c r="AU216" i="38"/>
  <c r="AS244" i="38"/>
  <c r="E181" i="38"/>
  <c r="AP115" i="38"/>
  <c r="T188" i="38"/>
  <c r="AP280" i="38"/>
  <c r="W189" i="38"/>
  <c r="Z203" i="38"/>
  <c r="AY254" i="38"/>
  <c r="AL376" i="38"/>
  <c r="AZ296" i="38"/>
  <c r="AA251" i="38"/>
  <c r="U182" i="38"/>
  <c r="AW146" i="38"/>
  <c r="AW114" i="38"/>
  <c r="N400" i="38"/>
  <c r="F386" i="38"/>
  <c r="O146" i="38"/>
  <c r="AZ285" i="38"/>
  <c r="J290" i="38"/>
  <c r="AV421" i="38"/>
  <c r="H215" i="38"/>
  <c r="AE272" i="38"/>
  <c r="J324" i="38"/>
  <c r="G297" i="38"/>
  <c r="AW172" i="38"/>
  <c r="AX464" i="38"/>
  <c r="AH218" i="38"/>
  <c r="O238" i="38"/>
  <c r="AS340" i="38"/>
  <c r="O224" i="38"/>
  <c r="AH436" i="38"/>
  <c r="Y358" i="38"/>
  <c r="BB177" i="38"/>
  <c r="N338" i="38"/>
  <c r="H339" i="38"/>
  <c r="AI120" i="38"/>
  <c r="H456" i="38"/>
  <c r="AF318" i="38"/>
  <c r="AI291" i="38"/>
  <c r="AY411" i="38"/>
  <c r="AE290" i="38"/>
  <c r="AM80" i="38"/>
  <c r="G311" i="38"/>
  <c r="M323" i="38"/>
  <c r="H378" i="38"/>
  <c r="AQ304" i="38"/>
  <c r="AL285" i="38"/>
  <c r="H288" i="38"/>
  <c r="AA343" i="38"/>
  <c r="AA292" i="38"/>
  <c r="AK174" i="38"/>
  <c r="AK205" i="38"/>
  <c r="X265" i="38"/>
  <c r="AN202" i="38"/>
  <c r="AP209" i="38"/>
  <c r="I387" i="38"/>
  <c r="AI125" i="38"/>
  <c r="G304" i="38"/>
  <c r="AO159" i="38"/>
  <c r="U181" i="38"/>
  <c r="K468" i="38"/>
  <c r="AD194" i="38"/>
  <c r="W168" i="38"/>
  <c r="J265" i="38"/>
  <c r="AY412" i="38"/>
  <c r="Y469" i="38"/>
  <c r="AC331" i="38"/>
  <c r="AV325" i="38"/>
  <c r="AT379" i="38"/>
  <c r="P470" i="38"/>
  <c r="AD351" i="38"/>
  <c r="AW443" i="38"/>
  <c r="E261" i="38"/>
  <c r="AD363" i="38"/>
  <c r="AY286" i="38"/>
  <c r="W176" i="38"/>
  <c r="AY190" i="38"/>
  <c r="H400" i="38"/>
  <c r="P191" i="38"/>
  <c r="BB287" i="38"/>
  <c r="E375" i="38"/>
  <c r="M449" i="38"/>
  <c r="AG372" i="38"/>
  <c r="H254" i="38"/>
  <c r="AG362" i="38"/>
  <c r="AI212" i="38"/>
  <c r="AM255" i="38"/>
  <c r="AG263" i="38"/>
  <c r="I355" i="38"/>
  <c r="F373" i="38"/>
  <c r="AY278" i="38"/>
  <c r="AY365" i="38"/>
  <c r="D243" i="38"/>
  <c r="BB178" i="38"/>
  <c r="L216" i="38"/>
  <c r="AM268" i="38"/>
  <c r="P208" i="38"/>
  <c r="AF288" i="38"/>
  <c r="AV344" i="38"/>
  <c r="K248" i="38"/>
  <c r="O279" i="38"/>
  <c r="AH149" i="38"/>
  <c r="AW275" i="38"/>
  <c r="O376" i="38"/>
  <c r="AP348" i="38"/>
  <c r="BB367" i="38"/>
  <c r="J202" i="38"/>
  <c r="AU317" i="38"/>
  <c r="AQ412" i="38"/>
  <c r="N147" i="38"/>
  <c r="BB322" i="38"/>
  <c r="AX202" i="38"/>
  <c r="L444" i="38"/>
  <c r="AT256" i="38"/>
  <c r="Z365" i="38"/>
  <c r="AW293" i="38"/>
  <c r="S158" i="38"/>
  <c r="Y275" i="38"/>
  <c r="AJ425" i="38"/>
  <c r="N173" i="38"/>
  <c r="V115" i="38"/>
  <c r="AK457" i="38"/>
  <c r="AC464" i="38"/>
  <c r="Y179" i="38"/>
  <c r="E96" i="38"/>
  <c r="D292" i="38"/>
  <c r="BA125" i="38"/>
  <c r="AE238" i="38"/>
  <c r="AL189" i="38"/>
  <c r="AZ193" i="38"/>
  <c r="AF194" i="38"/>
  <c r="AA239" i="38"/>
  <c r="AM78" i="38"/>
  <c r="AW332" i="38"/>
  <c r="AG253" i="38"/>
  <c r="N280" i="38"/>
  <c r="T268" i="38"/>
  <c r="W236" i="38"/>
  <c r="K472" i="38"/>
  <c r="AE242" i="38"/>
  <c r="W347" i="38"/>
  <c r="AN200" i="38"/>
  <c r="L401" i="38"/>
  <c r="Q275" i="38"/>
  <c r="AI374" i="38"/>
  <c r="AQ120" i="38"/>
  <c r="H426" i="38"/>
  <c r="AO427" i="38"/>
  <c r="BB243" i="38"/>
  <c r="O197" i="38"/>
  <c r="AT226" i="38"/>
  <c r="AS182" i="38"/>
  <c r="AP317" i="38"/>
  <c r="D157" i="38"/>
  <c r="AM240" i="38"/>
  <c r="U201" i="38"/>
  <c r="AO366" i="38"/>
  <c r="AL224" i="38"/>
  <c r="AJ173" i="38"/>
  <c r="AV189" i="38"/>
  <c r="J315" i="38"/>
  <c r="AE308" i="38"/>
  <c r="AA356" i="38"/>
  <c r="AA175" i="38"/>
  <c r="AZ416" i="38"/>
  <c r="V460" i="38"/>
  <c r="K250" i="38"/>
  <c r="AD372" i="38"/>
  <c r="AD443" i="38"/>
  <c r="AI225" i="38"/>
  <c r="E373" i="38"/>
  <c r="AQ235" i="38"/>
  <c r="L443" i="38"/>
  <c r="M188" i="38"/>
  <c r="AE212" i="38"/>
  <c r="AL138" i="38"/>
  <c r="AH395" i="38"/>
  <c r="I140" i="38"/>
  <c r="AR166" i="38"/>
  <c r="BB174" i="38"/>
  <c r="AR340" i="38"/>
  <c r="AN284" i="38"/>
  <c r="T198" i="38"/>
  <c r="AO300" i="38"/>
  <c r="AH228" i="38"/>
  <c r="D464" i="38"/>
  <c r="P192" i="38"/>
  <c r="L329" i="38"/>
  <c r="P363" i="38"/>
  <c r="AL239" i="38"/>
  <c r="AS260" i="38"/>
  <c r="T288" i="38"/>
  <c r="AC218" i="38"/>
  <c r="AV330" i="38"/>
  <c r="AO224" i="38"/>
  <c r="U347" i="38"/>
  <c r="AW281" i="38"/>
  <c r="D466" i="38"/>
  <c r="AF285" i="38"/>
  <c r="AJ262" i="38"/>
  <c r="Y299" i="38"/>
  <c r="AG262" i="38"/>
  <c r="AL253" i="38"/>
  <c r="AJ294" i="38"/>
  <c r="AV263" i="38"/>
  <c r="H137" i="38"/>
  <c r="AD345" i="38"/>
  <c r="AD274" i="38"/>
  <c r="AD348" i="38"/>
  <c r="AA392" i="38"/>
  <c r="AU318" i="38"/>
  <c r="K326" i="38"/>
  <c r="J184" i="38"/>
  <c r="BB302" i="38"/>
  <c r="W175" i="38"/>
  <c r="U244" i="38"/>
  <c r="AO213" i="38"/>
  <c r="AT277" i="38"/>
  <c r="F223" i="38"/>
  <c r="AE198" i="38"/>
  <c r="Y312" i="38"/>
  <c r="O290" i="38"/>
  <c r="AJ328" i="38"/>
  <c r="K176" i="38"/>
  <c r="AC170" i="38"/>
  <c r="AP341" i="38"/>
  <c r="AZ333" i="38"/>
  <c r="Z117" i="38"/>
  <c r="AW369" i="38"/>
  <c r="AM291" i="38"/>
  <c r="AV313" i="38"/>
  <c r="BA419" i="38"/>
  <c r="AW350" i="38"/>
  <c r="AB303" i="38"/>
  <c r="V137" i="38"/>
  <c r="P458" i="38"/>
  <c r="E322" i="38"/>
  <c r="AJ132" i="38"/>
  <c r="AV219" i="38"/>
  <c r="AW407" i="38"/>
  <c r="Y322" i="38"/>
  <c r="E245" i="38"/>
  <c r="AV468" i="38"/>
  <c r="AZ202" i="38"/>
  <c r="L211" i="38"/>
  <c r="M261" i="38"/>
  <c r="AX211" i="38"/>
  <c r="AP281" i="38"/>
  <c r="AU310" i="38"/>
  <c r="AL203" i="38"/>
  <c r="AV312" i="38"/>
  <c r="D177" i="38"/>
  <c r="AF265" i="38"/>
  <c r="AR184" i="38"/>
  <c r="AI188" i="38"/>
  <c r="AE174" i="38"/>
  <c r="AK282" i="38"/>
  <c r="AI185" i="38"/>
  <c r="F323" i="38"/>
  <c r="W383" i="38"/>
  <c r="AJ212" i="38"/>
  <c r="AB294" i="38"/>
  <c r="P148" i="38"/>
  <c r="J176" i="38"/>
  <c r="Z302" i="38"/>
  <c r="H220" i="38"/>
  <c r="T252" i="38"/>
  <c r="AW249" i="38"/>
  <c r="AU400" i="38"/>
  <c r="AZ439" i="38"/>
  <c r="V209" i="38"/>
  <c r="L227" i="38"/>
  <c r="P301" i="38"/>
  <c r="AK250" i="38"/>
  <c r="AM219" i="38"/>
  <c r="M263" i="38"/>
  <c r="AM237" i="38"/>
  <c r="U283" i="38"/>
  <c r="P168" i="38"/>
  <c r="X223" i="38"/>
  <c r="AS254" i="38"/>
  <c r="BB373" i="38"/>
  <c r="AF466" i="38"/>
  <c r="AR255" i="38"/>
  <c r="O128" i="38"/>
  <c r="AO364" i="38"/>
  <c r="J244" i="38"/>
  <c r="AV178" i="38"/>
  <c r="AG272" i="38"/>
  <c r="AY406" i="38"/>
  <c r="AK377" i="38"/>
  <c r="N343" i="38"/>
  <c r="AV436" i="38"/>
  <c r="D254" i="38"/>
  <c r="X218" i="38"/>
  <c r="AO235" i="38"/>
  <c r="BB360" i="38"/>
  <c r="AE316" i="38"/>
  <c r="L235" i="38"/>
  <c r="AU246" i="38"/>
  <c r="AQ452" i="38"/>
  <c r="AS214" i="38"/>
  <c r="AP251" i="38"/>
  <c r="AN405" i="38"/>
  <c r="AI191" i="38"/>
  <c r="AV229" i="38"/>
  <c r="AZ190" i="38"/>
  <c r="AW312" i="38"/>
  <c r="D336" i="38"/>
  <c r="AB252" i="38"/>
  <c r="AD312" i="38"/>
  <c r="AV426" i="38"/>
  <c r="AQ405" i="38"/>
  <c r="G319" i="38"/>
  <c r="U433" i="38"/>
  <c r="BB266" i="38"/>
  <c r="T309" i="38"/>
  <c r="L302" i="38"/>
  <c r="I318" i="38"/>
  <c r="AH332" i="38"/>
  <c r="S231" i="38"/>
  <c r="AN316" i="38"/>
  <c r="AR377" i="38"/>
  <c r="AZ263" i="38"/>
  <c r="D428" i="38"/>
  <c r="E402" i="38"/>
  <c r="AP386" i="38"/>
  <c r="AW296" i="38"/>
  <c r="AK389" i="38"/>
  <c r="U318" i="38"/>
  <c r="AI391" i="38"/>
  <c r="AJ230" i="38"/>
  <c r="H264" i="38"/>
  <c r="AV352" i="38"/>
  <c r="J421" i="38"/>
  <c r="AE364" i="38"/>
  <c r="AP207" i="38"/>
  <c r="L452" i="38"/>
  <c r="AT414" i="38"/>
  <c r="G277" i="38"/>
  <c r="AM274" i="38"/>
  <c r="U388" i="38"/>
  <c r="H173" i="38"/>
  <c r="AN395" i="38"/>
  <c r="M220" i="38"/>
  <c r="AU253" i="38"/>
  <c r="AE311" i="38"/>
  <c r="AB251" i="38"/>
  <c r="AZ106" i="38"/>
  <c r="AC264" i="38"/>
  <c r="L357" i="38"/>
  <c r="AO429" i="38"/>
  <c r="AH317" i="38"/>
  <c r="V261" i="38"/>
  <c r="AH177" i="38"/>
  <c r="Q392" i="38"/>
  <c r="AZ279" i="38"/>
  <c r="O172" i="38"/>
  <c r="J338" i="38"/>
  <c r="AE313" i="38"/>
  <c r="AK400" i="38"/>
  <c r="W464" i="38"/>
  <c r="AC289" i="38"/>
  <c r="W196" i="38"/>
  <c r="D348" i="38"/>
  <c r="N298" i="38"/>
  <c r="F414" i="38"/>
  <c r="F173" i="38"/>
  <c r="AL363" i="38"/>
  <c r="E386" i="38"/>
  <c r="AL362" i="38"/>
  <c r="W307" i="38"/>
  <c r="L271" i="38"/>
  <c r="D291" i="38"/>
  <c r="AG252" i="38"/>
  <c r="AK312" i="38"/>
  <c r="T263" i="38"/>
  <c r="AN351" i="38"/>
  <c r="BA457" i="38"/>
  <c r="AX394" i="38"/>
  <c r="AN349" i="38"/>
  <c r="K74" i="38"/>
  <c r="BA346" i="38"/>
  <c r="J308" i="38"/>
  <c r="AR465" i="38"/>
  <c r="AK236" i="38"/>
  <c r="AX86" i="38"/>
  <c r="E292" i="38"/>
  <c r="AK430" i="38"/>
  <c r="AF267" i="38"/>
  <c r="Q245" i="38"/>
  <c r="AI229" i="38"/>
  <c r="AV334" i="38"/>
  <c r="U251" i="38"/>
  <c r="E326" i="38"/>
  <c r="BA273" i="38"/>
  <c r="U377" i="38"/>
  <c r="AI394" i="38"/>
  <c r="AO175" i="38"/>
  <c r="AZ347" i="38"/>
  <c r="AM325" i="38"/>
  <c r="P236" i="38"/>
  <c r="AP267" i="38"/>
  <c r="AC320" i="38"/>
  <c r="Y74" i="38"/>
  <c r="P93" i="38"/>
  <c r="T225" i="38"/>
  <c r="AG190" i="38"/>
  <c r="AR309" i="38"/>
  <c r="AX356" i="38"/>
  <c r="N313" i="38"/>
  <c r="X249" i="38"/>
  <c r="F103" i="38"/>
  <c r="AT370" i="38"/>
  <c r="N335" i="38"/>
  <c r="AC313" i="38"/>
  <c r="G203" i="38"/>
  <c r="Y189" i="38"/>
  <c r="V162" i="38"/>
  <c r="AE293" i="38"/>
  <c r="Z409" i="38"/>
  <c r="AQ288" i="38"/>
  <c r="AQ420" i="38"/>
  <c r="F390" i="38"/>
  <c r="Q289" i="38"/>
  <c r="AP193" i="38"/>
  <c r="Q120" i="38"/>
  <c r="O200" i="38"/>
  <c r="AU95" i="38"/>
  <c r="Y334" i="38"/>
  <c r="BA231" i="38"/>
  <c r="P308" i="38"/>
  <c r="E134" i="38"/>
  <c r="AH382" i="38"/>
  <c r="M326" i="38"/>
  <c r="K167" i="38"/>
  <c r="AE258" i="38"/>
  <c r="AU233" i="38"/>
  <c r="P395" i="38"/>
  <c r="L237" i="38"/>
  <c r="AX203" i="38"/>
  <c r="AA174" i="38"/>
  <c r="AW404" i="38"/>
  <c r="AU219" i="38"/>
  <c r="AN394" i="38"/>
  <c r="T403" i="38"/>
  <c r="K266" i="38"/>
  <c r="P77" i="38"/>
  <c r="AL331" i="38"/>
  <c r="Q233" i="38"/>
  <c r="L346" i="38"/>
  <c r="V388" i="38"/>
  <c r="AA414" i="38"/>
  <c r="V240" i="38"/>
  <c r="Z82" i="38"/>
  <c r="AJ295" i="38"/>
  <c r="AA409" i="38"/>
  <c r="AX278" i="38"/>
  <c r="U261" i="38"/>
  <c r="BA414" i="38"/>
  <c r="V77" i="38"/>
  <c r="I222" i="38"/>
  <c r="AP74" i="38"/>
  <c r="F441" i="38"/>
  <c r="Y316" i="38"/>
  <c r="AD171" i="38"/>
  <c r="E374" i="38"/>
  <c r="AT264" i="38"/>
  <c r="P341" i="38"/>
  <c r="AH247" i="38"/>
  <c r="AL395" i="38"/>
  <c r="D210" i="38"/>
  <c r="AM271" i="38"/>
  <c r="K446" i="38"/>
  <c r="T392" i="38"/>
  <c r="F229" i="38"/>
  <c r="K119" i="38"/>
  <c r="AG355" i="38"/>
  <c r="H262" i="38"/>
  <c r="AQ256" i="38"/>
  <c r="J397" i="38"/>
  <c r="U192" i="38"/>
  <c r="G379" i="38"/>
  <c r="AB207" i="38"/>
  <c r="Z345" i="38"/>
  <c r="AG332" i="38"/>
  <c r="AK336" i="38"/>
  <c r="F107" i="38"/>
  <c r="J268" i="38"/>
  <c r="AU360" i="38"/>
  <c r="AF434" i="38"/>
  <c r="AC368" i="38"/>
  <c r="O189" i="38"/>
  <c r="AT308" i="38"/>
  <c r="X163" i="38"/>
  <c r="F375" i="38"/>
  <c r="AO144" i="38"/>
  <c r="L243" i="38"/>
  <c r="AG203" i="38"/>
  <c r="AT283" i="38"/>
  <c r="AP102" i="38"/>
  <c r="E262" i="38"/>
  <c r="AT173" i="38"/>
  <c r="AY241" i="38"/>
  <c r="AQ300" i="38"/>
  <c r="M293" i="38"/>
  <c r="H229" i="38"/>
  <c r="F165" i="38"/>
  <c r="AI193" i="38"/>
  <c r="K255" i="38"/>
  <c r="AO370" i="38"/>
  <c r="AV150" i="38"/>
  <c r="BA254" i="38"/>
  <c r="AI328" i="38"/>
  <c r="V355" i="38"/>
  <c r="G421" i="38"/>
  <c r="Q360" i="38"/>
  <c r="BA402" i="38"/>
  <c r="AY197" i="38"/>
  <c r="AI194" i="38"/>
  <c r="AH217" i="38"/>
  <c r="X421" i="38"/>
  <c r="X275" i="38"/>
  <c r="AE336" i="38"/>
  <c r="Y335" i="38"/>
  <c r="AW73" i="38"/>
  <c r="J73" i="38"/>
  <c r="AW174" i="38"/>
  <c r="J407" i="38"/>
  <c r="AP310" i="38"/>
  <c r="O392" i="38"/>
  <c r="AW141" i="38"/>
  <c r="AB324" i="38"/>
  <c r="AR143" i="38"/>
  <c r="I223" i="38"/>
  <c r="AF333" i="38"/>
  <c r="AE314" i="38"/>
  <c r="AN408" i="38"/>
  <c r="AV271" i="38"/>
  <c r="X186" i="38"/>
  <c r="U233" i="38"/>
  <c r="P219" i="38"/>
  <c r="AB448" i="38"/>
  <c r="O341" i="38"/>
  <c r="G388" i="38"/>
  <c r="AI169" i="38"/>
  <c r="K404" i="38"/>
  <c r="P439" i="38"/>
  <c r="X201" i="38"/>
  <c r="I134" i="38"/>
  <c r="X196" i="38"/>
  <c r="O419" i="38"/>
  <c r="AU333" i="38"/>
  <c r="F343" i="38"/>
  <c r="O332" i="38"/>
  <c r="Q468" i="38"/>
  <c r="AI126" i="38"/>
  <c r="AR441" i="38"/>
  <c r="X329" i="38"/>
  <c r="AB351" i="38"/>
  <c r="T86" i="38"/>
  <c r="AH366" i="38"/>
  <c r="AF168" i="38"/>
  <c r="X259" i="38"/>
  <c r="O190" i="38"/>
  <c r="N451" i="38"/>
  <c r="AQ319" i="38"/>
  <c r="BB456" i="38"/>
  <c r="AA99" i="38"/>
  <c r="AY186" i="38"/>
  <c r="BB312" i="38"/>
  <c r="N316" i="38"/>
  <c r="AM317" i="38"/>
  <c r="P460" i="38"/>
  <c r="J448" i="38"/>
  <c r="AA410" i="38"/>
  <c r="AV321" i="38"/>
  <c r="AF104" i="38"/>
  <c r="W226" i="38"/>
  <c r="AR167" i="38"/>
  <c r="AS192" i="38"/>
  <c r="BB208" i="38"/>
  <c r="X208" i="38"/>
  <c r="AC271" i="38"/>
  <c r="H225" i="38"/>
  <c r="AY363" i="38"/>
  <c r="AZ283" i="38"/>
  <c r="O85" i="38"/>
  <c r="AG214" i="38"/>
  <c r="P209" i="38"/>
  <c r="Y298" i="38"/>
  <c r="AT250" i="38"/>
  <c r="AQ370" i="38"/>
  <c r="BB353" i="38"/>
  <c r="BB120" i="38"/>
  <c r="AG425" i="38"/>
  <c r="P359" i="38"/>
  <c r="AG280" i="38"/>
  <c r="K244" i="38"/>
  <c r="AJ340" i="38"/>
  <c r="AE267" i="38"/>
  <c r="AZ267" i="38"/>
  <c r="M165" i="38"/>
  <c r="AK445" i="38"/>
  <c r="E200" i="38"/>
  <c r="AC365" i="38"/>
  <c r="AT349" i="38"/>
  <c r="AB201" i="38"/>
  <c r="AU413" i="38"/>
  <c r="AM165" i="38"/>
  <c r="AC458" i="38"/>
  <c r="AW335" i="38"/>
  <c r="O394" i="38"/>
  <c r="AT240" i="38"/>
  <c r="AL250" i="38"/>
  <c r="AM331" i="38"/>
  <c r="AU190" i="38"/>
  <c r="BB278" i="38"/>
  <c r="AA253" i="38"/>
  <c r="AU134" i="38"/>
  <c r="AA219" i="38"/>
  <c r="G323" i="38"/>
  <c r="G329" i="38"/>
  <c r="N282" i="38"/>
  <c r="O196" i="38"/>
  <c r="AR263" i="38"/>
  <c r="X293" i="38"/>
  <c r="AT232" i="38"/>
  <c r="Q344" i="38"/>
  <c r="AB421" i="38"/>
  <c r="BB447" i="38"/>
  <c r="AU251" i="38"/>
  <c r="AI380" i="38"/>
  <c r="AD358" i="38"/>
  <c r="AL338" i="38"/>
  <c r="AF330" i="38"/>
  <c r="AC246" i="38"/>
  <c r="AX181" i="38"/>
  <c r="AG256" i="38"/>
  <c r="G348" i="38"/>
  <c r="AU186" i="38"/>
  <c r="AQ285" i="38"/>
  <c r="AJ382" i="38"/>
  <c r="AQ293" i="38"/>
  <c r="K334" i="38"/>
  <c r="AO469" i="38"/>
  <c r="AC243" i="38"/>
  <c r="BB198" i="38"/>
  <c r="T385" i="38"/>
  <c r="X360" i="38"/>
  <c r="AM200" i="38"/>
  <c r="F398" i="38"/>
  <c r="D141" i="38"/>
  <c r="AM203" i="38"/>
  <c r="J350" i="38"/>
  <c r="AK381" i="38"/>
  <c r="X279" i="38"/>
  <c r="AG240" i="38"/>
  <c r="AP269" i="38"/>
  <c r="D163" i="38"/>
  <c r="X299" i="38"/>
  <c r="AQ167" i="38"/>
  <c r="AT211" i="38"/>
  <c r="V236" i="38"/>
  <c r="Q269" i="38"/>
  <c r="K79" i="38"/>
  <c r="Y431" i="38"/>
  <c r="AH104" i="38"/>
  <c r="F246" i="38"/>
  <c r="X220" i="38"/>
  <c r="AC146" i="38"/>
  <c r="J177" i="38"/>
  <c r="AV135" i="38"/>
  <c r="D247" i="38"/>
  <c r="L272" i="38"/>
  <c r="AW211" i="38"/>
  <c r="AJ464" i="38"/>
  <c r="N103" i="38"/>
  <c r="K453" i="38"/>
  <c r="AT335" i="38"/>
  <c r="AR168" i="38"/>
  <c r="AN250" i="38"/>
  <c r="AA82" i="38"/>
  <c r="M121" i="38"/>
  <c r="AS274" i="38"/>
  <c r="V431" i="38"/>
  <c r="AK288" i="38"/>
  <c r="AQ415" i="38"/>
  <c r="G366" i="38"/>
  <c r="AN315" i="38"/>
  <c r="F110" i="38"/>
  <c r="I199" i="38"/>
  <c r="AZ225" i="38"/>
  <c r="AB328" i="38"/>
  <c r="AI198" i="38"/>
  <c r="I232" i="38"/>
  <c r="AO282" i="38"/>
  <c r="Y321" i="38"/>
  <c r="AA294" i="38"/>
  <c r="AD396" i="38"/>
  <c r="K275" i="38"/>
  <c r="F361" i="38"/>
  <c r="AM415" i="38"/>
  <c r="L231" i="38"/>
  <c r="AJ254" i="38"/>
  <c r="AK94" i="38"/>
  <c r="P274" i="38"/>
  <c r="AQ202" i="38"/>
  <c r="E95" i="38"/>
  <c r="AZ113" i="38"/>
  <c r="AH292" i="38"/>
  <c r="W244" i="38"/>
  <c r="G234" i="38"/>
  <c r="AY375" i="38"/>
  <c r="AE296" i="38"/>
  <c r="AC198" i="38"/>
  <c r="F199" i="38"/>
  <c r="I417" i="38"/>
  <c r="U425" i="38"/>
  <c r="D179" i="38"/>
  <c r="O178" i="38"/>
  <c r="AE164" i="38"/>
  <c r="P256" i="38"/>
  <c r="AZ164" i="38"/>
  <c r="AD167" i="38"/>
  <c r="AO274" i="38"/>
  <c r="AJ244" i="38"/>
  <c r="AW299" i="38"/>
  <c r="AX238" i="38"/>
  <c r="U202" i="38"/>
  <c r="G306" i="38"/>
  <c r="D180" i="38"/>
  <c r="AJ393" i="38"/>
  <c r="BB123" i="38"/>
  <c r="AT334" i="38"/>
  <c r="AL295" i="38"/>
  <c r="AG284" i="38"/>
  <c r="AC201" i="38"/>
  <c r="AV441" i="38"/>
  <c r="J318" i="38"/>
  <c r="AS333" i="38"/>
  <c r="Q154" i="38"/>
  <c r="N323" i="38"/>
  <c r="AT181" i="38"/>
  <c r="AN327" i="38"/>
  <c r="AA151" i="38"/>
  <c r="AF102" i="38"/>
  <c r="AT78" i="38"/>
  <c r="AA218" i="38"/>
  <c r="W96" i="38"/>
  <c r="M311" i="38"/>
  <c r="D333" i="38"/>
  <c r="AA258" i="38"/>
  <c r="AC466" i="38"/>
  <c r="AH406" i="38"/>
  <c r="AG121" i="38"/>
  <c r="AV139" i="38"/>
  <c r="AY318" i="38"/>
  <c r="AF129" i="38"/>
  <c r="BA404" i="38"/>
  <c r="G314" i="38"/>
  <c r="AT447" i="38"/>
  <c r="AB136" i="38"/>
  <c r="AA238" i="38"/>
  <c r="AJ250" i="38"/>
  <c r="F422" i="38"/>
  <c r="E209" i="38"/>
  <c r="AD384" i="38"/>
  <c r="AN232" i="38"/>
  <c r="W187" i="38"/>
  <c r="J196" i="38"/>
  <c r="AG112" i="38"/>
  <c r="J343" i="38"/>
  <c r="H355" i="38"/>
  <c r="Q182" i="38"/>
  <c r="L341" i="38"/>
  <c r="AN224" i="38"/>
  <c r="U232" i="38"/>
  <c r="Q320" i="38"/>
  <c r="AD425" i="38"/>
  <c r="AX99" i="38"/>
  <c r="O154" i="38"/>
  <c r="AU381" i="38"/>
  <c r="AY251" i="38"/>
  <c r="V228" i="38"/>
  <c r="AO389" i="38"/>
  <c r="AL187" i="38"/>
  <c r="G299" i="38"/>
  <c r="AA295" i="38"/>
  <c r="F179" i="38"/>
  <c r="Z266" i="38"/>
  <c r="H233" i="38"/>
  <c r="H116" i="38"/>
  <c r="AW223" i="38"/>
  <c r="AM361" i="38"/>
  <c r="AN262" i="38"/>
  <c r="AB199" i="38"/>
  <c r="AH220" i="38"/>
  <c r="AL151" i="38"/>
  <c r="P326" i="38"/>
  <c r="AP349" i="38"/>
  <c r="N169" i="38"/>
  <c r="M255" i="38"/>
  <c r="AF300" i="38"/>
  <c r="AF294" i="38"/>
  <c r="AB293" i="38"/>
  <c r="K237" i="38"/>
  <c r="AQ234" i="38"/>
  <c r="BA191" i="38"/>
  <c r="AP356" i="38"/>
  <c r="AL336" i="38"/>
  <c r="N306" i="38"/>
  <c r="E234" i="38"/>
  <c r="AW238" i="38"/>
  <c r="I167" i="38"/>
  <c r="AA285" i="38"/>
  <c r="AY244" i="38"/>
  <c r="AW424" i="38"/>
  <c r="AF385" i="38"/>
  <c r="I366" i="38"/>
  <c r="J370" i="38"/>
  <c r="V373" i="38"/>
  <c r="X429" i="38"/>
  <c r="AW241" i="38"/>
  <c r="AL300" i="38"/>
  <c r="V161" i="38"/>
  <c r="AI418" i="38"/>
  <c r="I298" i="38"/>
  <c r="AE334" i="38"/>
  <c r="Y282" i="38"/>
  <c r="AP217" i="38"/>
  <c r="AE268" i="38"/>
  <c r="AH250" i="38"/>
  <c r="AJ443" i="38"/>
  <c r="X264" i="38"/>
  <c r="AL447" i="38"/>
  <c r="E176" i="38"/>
  <c r="M358" i="38"/>
  <c r="W204" i="38"/>
  <c r="U315" i="38"/>
  <c r="H166" i="38"/>
  <c r="AQ189" i="38"/>
  <c r="AC280" i="38"/>
  <c r="Y139" i="38"/>
  <c r="AF305" i="38"/>
  <c r="AU192" i="38"/>
  <c r="AH179" i="38"/>
  <c r="I255" i="38"/>
  <c r="G345" i="38"/>
  <c r="M232" i="38"/>
  <c r="AV223" i="38"/>
  <c r="Y338" i="38"/>
  <c r="AY298" i="38"/>
  <c r="AU411" i="38"/>
  <c r="K215" i="38"/>
  <c r="AH164" i="38"/>
  <c r="AH267" i="38"/>
  <c r="AS155" i="38"/>
  <c r="AK198" i="38"/>
  <c r="M320" i="38"/>
  <c r="Y379" i="38"/>
  <c r="AS358" i="38"/>
  <c r="AW292" i="38"/>
  <c r="Q296" i="38"/>
  <c r="M245" i="38"/>
  <c r="X239" i="38"/>
  <c r="T313" i="38"/>
  <c r="AX428" i="38"/>
  <c r="W295" i="38"/>
  <c r="O461" i="38"/>
  <c r="AC268" i="38"/>
  <c r="M413" i="38"/>
  <c r="AR319" i="38"/>
  <c r="O370" i="38"/>
  <c r="J329" i="38"/>
  <c r="AE390" i="38"/>
  <c r="AW197" i="38"/>
  <c r="AC73" i="38"/>
  <c r="AF181" i="38"/>
  <c r="P292" i="38"/>
  <c r="AN148" i="38"/>
  <c r="AK233" i="38"/>
  <c r="AZ395" i="38"/>
  <c r="AO225" i="38"/>
  <c r="AQ242" i="38"/>
  <c r="U332" i="38"/>
  <c r="AW180" i="38"/>
  <c r="AN314" i="38"/>
  <c r="O113" i="38"/>
  <c r="M287" i="38"/>
  <c r="J317" i="38"/>
  <c r="W170" i="38"/>
  <c r="J321" i="38"/>
  <c r="X252" i="38"/>
  <c r="AK200" i="38"/>
  <c r="AS264" i="38"/>
  <c r="AQ230" i="38"/>
  <c r="AT159" i="38"/>
  <c r="AP137" i="38"/>
  <c r="P378" i="38"/>
  <c r="AI219" i="38"/>
  <c r="AB310" i="38"/>
  <c r="F371" i="38"/>
  <c r="BA317" i="38"/>
  <c r="Q190" i="38"/>
  <c r="BA309" i="38"/>
  <c r="E205" i="38"/>
  <c r="L317" i="38"/>
  <c r="AY252" i="38"/>
  <c r="AU313" i="38"/>
  <c r="AY250" i="38"/>
  <c r="AQ360" i="38"/>
  <c r="W304" i="38"/>
  <c r="L236" i="38"/>
  <c r="AW194" i="38"/>
  <c r="L205" i="38"/>
  <c r="W334" i="38"/>
  <c r="L426" i="38"/>
  <c r="K109" i="38"/>
  <c r="U426" i="38"/>
  <c r="AK321" i="38"/>
  <c r="H298" i="38"/>
  <c r="I399" i="38"/>
  <c r="F171" i="38"/>
  <c r="AG247" i="38"/>
  <c r="BA212" i="38"/>
  <c r="AQ146" i="38"/>
  <c r="AK353" i="38"/>
  <c r="AF376" i="38"/>
  <c r="P206" i="38"/>
  <c r="X188" i="38"/>
  <c r="O155" i="38"/>
  <c r="AN303" i="38"/>
  <c r="N360" i="38"/>
  <c r="M279" i="38"/>
  <c r="F351" i="38"/>
  <c r="U266" i="38"/>
  <c r="AO142" i="38"/>
  <c r="BB149" i="38"/>
  <c r="AE185" i="38"/>
  <c r="I419" i="38"/>
  <c r="AZ322" i="38"/>
  <c r="AW362" i="38"/>
  <c r="U223" i="38"/>
  <c r="X276" i="38"/>
  <c r="AH212" i="38"/>
  <c r="V94" i="38"/>
  <c r="AC206" i="38"/>
  <c r="BB148" i="38"/>
  <c r="AY81" i="38"/>
  <c r="K469" i="38"/>
  <c r="AW354" i="38"/>
  <c r="AW224" i="38"/>
  <c r="AK134" i="38"/>
  <c r="K306" i="38"/>
  <c r="AM350" i="38"/>
  <c r="F303" i="38"/>
  <c r="AX365" i="38"/>
  <c r="J275" i="38"/>
  <c r="AM130" i="38"/>
  <c r="D322" i="38"/>
  <c r="O250" i="38"/>
  <c r="AK103" i="38"/>
  <c r="AG206" i="38"/>
  <c r="AA270" i="38"/>
  <c r="AX347" i="38"/>
  <c r="K358" i="38"/>
  <c r="AL146" i="38"/>
  <c r="AX198" i="38"/>
  <c r="AQ311" i="38"/>
  <c r="AZ160" i="38"/>
  <c r="BB385" i="38"/>
  <c r="N289" i="38"/>
  <c r="Y236" i="38"/>
  <c r="N242" i="38"/>
  <c r="P155" i="38"/>
  <c r="U253" i="38"/>
  <c r="AY82" i="38"/>
  <c r="AE320" i="38"/>
  <c r="AI399" i="38"/>
  <c r="I272" i="38"/>
  <c r="AS280" i="38"/>
  <c r="AD203" i="38"/>
  <c r="AZ133" i="38"/>
  <c r="G325" i="38"/>
  <c r="AW190" i="38"/>
  <c r="N463" i="38"/>
  <c r="U278" i="38"/>
  <c r="AO226" i="38"/>
  <c r="N250" i="38"/>
  <c r="AK337" i="38"/>
  <c r="Y269" i="38"/>
  <c r="AZ255" i="38"/>
  <c r="BB349" i="38"/>
  <c r="Y119" i="38"/>
  <c r="AW392" i="38"/>
  <c r="E156" i="38"/>
  <c r="AQ218" i="38"/>
  <c r="Z241" i="38"/>
  <c r="X285" i="38"/>
  <c r="AP168" i="38"/>
  <c r="K466" i="38"/>
  <c r="V131" i="38"/>
  <c r="N260" i="38"/>
  <c r="AK243" i="38"/>
  <c r="AI228" i="38"/>
  <c r="K228" i="38"/>
  <c r="W328" i="38"/>
  <c r="I228" i="38"/>
  <c r="AY314" i="38"/>
  <c r="P335" i="38"/>
  <c r="Y180" i="38"/>
  <c r="F259" i="38"/>
  <c r="M186" i="38"/>
  <c r="AH262" i="38"/>
  <c r="AR315" i="38"/>
  <c r="N121" i="38"/>
  <c r="G100" i="38"/>
  <c r="BA217" i="38"/>
  <c r="AS239" i="38"/>
  <c r="Q186" i="38"/>
  <c r="Y143" i="38"/>
  <c r="AO243" i="38"/>
  <c r="M106" i="38"/>
  <c r="AA180" i="38"/>
  <c r="N198" i="38"/>
  <c r="N401" i="38"/>
  <c r="AC141" i="38"/>
  <c r="AZ275" i="38"/>
  <c r="AX334" i="38"/>
  <c r="AB435" i="38"/>
  <c r="AB248" i="38"/>
  <c r="D151" i="38"/>
  <c r="L81" i="38"/>
  <c r="AD441" i="38"/>
  <c r="AX349" i="38"/>
  <c r="AO81" i="38"/>
  <c r="L199" i="38"/>
  <c r="AG120" i="38"/>
  <c r="AP296" i="38"/>
  <c r="AW333" i="38"/>
  <c r="AI304" i="38"/>
  <c r="AD386" i="38"/>
  <c r="AK469" i="38"/>
  <c r="AM414" i="38"/>
  <c r="AT306" i="38"/>
  <c r="AP204" i="38"/>
  <c r="P290" i="38"/>
  <c r="AT387" i="38"/>
  <c r="AU132" i="38"/>
  <c r="D147" i="38"/>
  <c r="Q253" i="38"/>
  <c r="AQ352" i="38"/>
  <c r="AG440" i="38"/>
  <c r="J92" i="38"/>
  <c r="AZ229" i="38"/>
  <c r="O148" i="38"/>
  <c r="AT271" i="38"/>
  <c r="J442" i="38"/>
  <c r="AQ353" i="38"/>
  <c r="AC181" i="38"/>
  <c r="AL343" i="38"/>
  <c r="AH103" i="38"/>
  <c r="Q112" i="38"/>
  <c r="K278" i="38"/>
  <c r="AS272" i="38"/>
  <c r="D184" i="38"/>
  <c r="G417" i="38"/>
  <c r="AA216" i="38"/>
  <c r="D290" i="38"/>
  <c r="AM164" i="38"/>
  <c r="I315" i="38"/>
  <c r="BB289" i="38"/>
  <c r="AG223" i="38"/>
  <c r="BB164" i="38"/>
  <c r="H158" i="38"/>
  <c r="AO160" i="38"/>
  <c r="AX249" i="38"/>
  <c r="J228" i="38"/>
  <c r="I171" i="38"/>
  <c r="H292" i="38"/>
  <c r="AU193" i="38"/>
  <c r="V237" i="38"/>
  <c r="W335" i="38"/>
  <c r="AF176" i="38"/>
  <c r="AW409" i="38"/>
  <c r="AY172" i="38"/>
  <c r="AB157" i="38"/>
  <c r="AT229" i="38"/>
  <c r="AG347" i="38"/>
  <c r="AN181" i="38"/>
  <c r="AN253" i="38"/>
  <c r="V147" i="38"/>
  <c r="AS151" i="38"/>
  <c r="AK407" i="38"/>
  <c r="M284" i="38"/>
  <c r="AH225" i="38"/>
  <c r="N233" i="38"/>
  <c r="I407" i="38"/>
  <c r="P242" i="38"/>
  <c r="N339" i="38"/>
  <c r="AE469" i="38"/>
  <c r="AD91" i="38"/>
  <c r="AY287" i="38"/>
  <c r="AF337" i="38"/>
  <c r="AH253" i="38"/>
  <c r="AA155" i="38"/>
  <c r="AK144" i="38"/>
  <c r="O251" i="38"/>
  <c r="AK186" i="38"/>
  <c r="Z363" i="38"/>
  <c r="W319" i="38"/>
  <c r="AJ86" i="38"/>
  <c r="AP293" i="38"/>
  <c r="N285" i="38"/>
  <c r="AS300" i="38"/>
  <c r="N381" i="38"/>
  <c r="Z443" i="38"/>
  <c r="Q340" i="38"/>
  <c r="AU355" i="38"/>
  <c r="AC269" i="38"/>
  <c r="AP290" i="38"/>
  <c r="Y362" i="38"/>
  <c r="AT219" i="38"/>
  <c r="AZ238" i="38"/>
  <c r="O205" i="38"/>
  <c r="AG385" i="38"/>
  <c r="L186" i="38"/>
  <c r="M256" i="38"/>
  <c r="Y261" i="38"/>
  <c r="AP125" i="38"/>
  <c r="K133" i="38"/>
  <c r="AV305" i="38"/>
  <c r="AY233" i="38"/>
  <c r="J311" i="38"/>
  <c r="AP306" i="38"/>
  <c r="BA289" i="38"/>
  <c r="Q389" i="38"/>
  <c r="F327" i="38"/>
  <c r="AE81" i="38"/>
  <c r="I334" i="38"/>
  <c r="F114" i="38"/>
  <c r="AN195" i="38"/>
  <c r="AD83" i="38"/>
  <c r="N312" i="38"/>
  <c r="AB261" i="38"/>
  <c r="AP258" i="38"/>
  <c r="AY268" i="38"/>
  <c r="AY291" i="38"/>
  <c r="AE220" i="38"/>
  <c r="G252" i="38"/>
  <c r="AR194" i="38"/>
  <c r="AN203" i="38"/>
  <c r="AW334" i="38"/>
  <c r="I323" i="38"/>
  <c r="G223" i="38"/>
  <c r="E363" i="38"/>
  <c r="W415" i="38"/>
  <c r="AA221" i="38"/>
  <c r="AH315" i="38"/>
  <c r="AL142" i="38"/>
  <c r="N253" i="38"/>
  <c r="T247" i="38"/>
  <c r="I289" i="38"/>
  <c r="H188" i="38"/>
  <c r="O247" i="38"/>
  <c r="D148" i="38"/>
  <c r="Y198" i="38"/>
  <c r="M219" i="38"/>
  <c r="F143" i="38"/>
  <c r="N207" i="38"/>
  <c r="AI154" i="38"/>
  <c r="AN90" i="38"/>
  <c r="Q210" i="38"/>
  <c r="X333" i="38"/>
  <c r="I234" i="38"/>
  <c r="AB424" i="38"/>
  <c r="P224" i="38"/>
  <c r="AI258" i="38"/>
  <c r="AS292" i="38"/>
  <c r="AN290" i="38"/>
  <c r="X401" i="38"/>
  <c r="AH178" i="38"/>
  <c r="AH216" i="38"/>
  <c r="AR141" i="38"/>
  <c r="AJ313" i="38"/>
  <c r="W368" i="38"/>
  <c r="K208" i="38"/>
  <c r="AC339" i="38"/>
  <c r="T179" i="38"/>
  <c r="AW344" i="38"/>
  <c r="AK266" i="38"/>
  <c r="X149" i="38"/>
  <c r="AS282" i="38"/>
  <c r="AA301" i="38"/>
  <c r="AF380" i="38"/>
  <c r="AC401" i="38"/>
  <c r="AD196" i="38"/>
  <c r="U423" i="38"/>
  <c r="V310" i="38"/>
  <c r="AU270" i="38"/>
  <c r="T255" i="38"/>
  <c r="AF254" i="38"/>
  <c r="L299" i="38"/>
  <c r="P271" i="38"/>
  <c r="AD399" i="38"/>
  <c r="U242" i="38"/>
  <c r="AO110" i="38"/>
  <c r="P267" i="38"/>
  <c r="AG318" i="38"/>
  <c r="P299" i="38"/>
  <c r="P309" i="38"/>
  <c r="AV145" i="38"/>
  <c r="AT218" i="38"/>
  <c r="AJ242" i="38"/>
  <c r="BB199" i="38"/>
  <c r="Z290" i="38"/>
  <c r="W249" i="38"/>
  <c r="M302" i="38"/>
  <c r="P264" i="38"/>
  <c r="AU128" i="38"/>
  <c r="G261" i="38"/>
  <c r="BB203" i="38"/>
  <c r="AU337" i="38"/>
  <c r="AS132" i="38"/>
  <c r="AS90" i="38"/>
  <c r="X261" i="38"/>
  <c r="AY326" i="38"/>
  <c r="AF140" i="38"/>
  <c r="L190" i="38"/>
  <c r="H389" i="38"/>
  <c r="AW164" i="38"/>
  <c r="Y288" i="38"/>
  <c r="AP303" i="38"/>
  <c r="AL212" i="38"/>
  <c r="AC234" i="38"/>
  <c r="AU167" i="38"/>
  <c r="AF145" i="38"/>
  <c r="AH163" i="38"/>
  <c r="AW316" i="38"/>
  <c r="K233" i="38"/>
  <c r="BA234" i="38"/>
  <c r="AP187" i="38"/>
  <c r="Z381" i="38"/>
  <c r="Z463" i="38"/>
  <c r="AR285" i="38"/>
  <c r="L246" i="38"/>
  <c r="AF192" i="38"/>
  <c r="P234" i="38"/>
  <c r="AS179" i="38"/>
  <c r="T257" i="38"/>
  <c r="I130" i="38"/>
  <c r="AK459" i="38"/>
  <c r="N272" i="38"/>
  <c r="AH246" i="38"/>
  <c r="BB438" i="38"/>
  <c r="AW118" i="38"/>
  <c r="AA204" i="38"/>
  <c r="O88" i="38"/>
  <c r="G174" i="38"/>
  <c r="AT318" i="38"/>
  <c r="V151" i="38"/>
  <c r="AL147" i="38"/>
  <c r="AE385" i="38"/>
  <c r="L376" i="38"/>
  <c r="AX223" i="38"/>
  <c r="AA432" i="38"/>
  <c r="AO172" i="38"/>
  <c r="AP132" i="38"/>
  <c r="BA203" i="38"/>
  <c r="BB400" i="38"/>
  <c r="D133" i="38"/>
  <c r="AG305" i="38"/>
  <c r="AT132" i="38"/>
  <c r="Z137" i="38"/>
  <c r="AR202" i="38"/>
  <c r="AR345" i="38"/>
  <c r="AJ167" i="38"/>
  <c r="T234" i="38"/>
  <c r="AM214" i="38"/>
  <c r="AZ210" i="38"/>
  <c r="AM113" i="38"/>
  <c r="G179" i="38"/>
  <c r="AQ75" i="38"/>
  <c r="D207" i="38"/>
  <c r="AK212" i="38"/>
  <c r="F290" i="38"/>
  <c r="AB186" i="38"/>
  <c r="E140" i="38"/>
  <c r="AJ280" i="38"/>
  <c r="W76" i="38"/>
  <c r="AK279" i="38"/>
  <c r="L219" i="38"/>
  <c r="AE376" i="38"/>
  <c r="AR206" i="38"/>
  <c r="K270" i="38"/>
  <c r="AN234" i="38"/>
  <c r="AQ264" i="38"/>
  <c r="F267" i="38"/>
  <c r="AU466" i="38"/>
  <c r="G216" i="38"/>
  <c r="W286" i="38"/>
  <c r="X364" i="38"/>
  <c r="AN191" i="38"/>
  <c r="K247" i="38"/>
  <c r="AM354" i="38"/>
  <c r="K151" i="38"/>
  <c r="P338" i="38"/>
  <c r="BB194" i="38"/>
  <c r="AG103" i="38"/>
  <c r="M176" i="38"/>
  <c r="AT298" i="38"/>
  <c r="AT274" i="38"/>
  <c r="AB463" i="38"/>
  <c r="D308" i="38"/>
  <c r="W258" i="38"/>
  <c r="AJ207" i="38"/>
  <c r="AG267" i="38"/>
  <c r="W243" i="38"/>
  <c r="G230" i="38"/>
  <c r="N190" i="38"/>
  <c r="F233" i="38"/>
  <c r="Y211" i="38"/>
  <c r="G310" i="38"/>
  <c r="BB160" i="38"/>
  <c r="J327" i="38"/>
  <c r="AL183" i="38"/>
  <c r="AX189" i="38"/>
  <c r="I263" i="38"/>
  <c r="BB224" i="38"/>
  <c r="BB116" i="38"/>
  <c r="AI196" i="38"/>
  <c r="AX234" i="38"/>
  <c r="D119" i="38"/>
  <c r="G212" i="38"/>
  <c r="Y187" i="38"/>
  <c r="M281" i="38"/>
  <c r="AE213" i="38"/>
  <c r="AE103" i="38"/>
  <c r="AP265" i="38"/>
  <c r="AV434" i="38"/>
  <c r="Z245" i="38"/>
  <c r="N371" i="38"/>
  <c r="AX269" i="38"/>
  <c r="AK256" i="38"/>
  <c r="G438" i="38"/>
  <c r="AL91" i="38"/>
  <c r="O105" i="38"/>
  <c r="AO368" i="38"/>
  <c r="F219" i="38"/>
  <c r="F188" i="38"/>
  <c r="AX250" i="38"/>
  <c r="M341" i="38"/>
  <c r="H224" i="38"/>
  <c r="AQ336" i="38"/>
  <c r="AI199" i="38"/>
  <c r="E458" i="38"/>
  <c r="AU263" i="38"/>
  <c r="AS251" i="38"/>
  <c r="X258" i="38"/>
  <c r="AD76" i="38"/>
  <c r="AN216" i="38"/>
  <c r="BB250" i="38"/>
  <c r="D296" i="38"/>
  <c r="AZ184" i="38"/>
  <c r="BB142" i="38"/>
  <c r="AB200" i="38"/>
  <c r="Y160" i="38"/>
  <c r="AE226" i="38"/>
  <c r="AK173" i="38"/>
  <c r="AN353" i="38"/>
  <c r="AK75" i="38"/>
  <c r="AC400" i="38"/>
  <c r="AC162" i="38"/>
  <c r="AT195" i="38"/>
  <c r="AF320" i="38"/>
  <c r="G334" i="38"/>
  <c r="AN124" i="38"/>
  <c r="AN271" i="38"/>
  <c r="Y284" i="38"/>
  <c r="AN260" i="38"/>
  <c r="AD109" i="38"/>
  <c r="BA189" i="38"/>
  <c r="AJ206" i="38"/>
  <c r="T251" i="38"/>
  <c r="X184" i="38"/>
  <c r="U130" i="38"/>
  <c r="AM277" i="38"/>
  <c r="K80" i="38"/>
  <c r="AH271" i="38"/>
  <c r="M115" i="38"/>
  <c r="AG199" i="38"/>
  <c r="AD185" i="38"/>
  <c r="AW279" i="38"/>
  <c r="AR302" i="38"/>
  <c r="AE215" i="38"/>
  <c r="AJ355" i="38"/>
  <c r="AB75" i="38"/>
  <c r="AT314" i="38"/>
  <c r="P372" i="38"/>
  <c r="AG187" i="38"/>
  <c r="E125" i="38"/>
  <c r="AB220" i="38"/>
  <c r="AJ88" i="38"/>
  <c r="AE383" i="38"/>
  <c r="AW262" i="38"/>
  <c r="BA401" i="38"/>
  <c r="AJ365" i="38"/>
  <c r="BA285" i="38"/>
  <c r="J285" i="38"/>
  <c r="AJ227" i="38"/>
  <c r="G241" i="38"/>
  <c r="AR149" i="38"/>
  <c r="BB235" i="38"/>
  <c r="M325" i="38"/>
  <c r="BA327" i="38"/>
  <c r="I250" i="38"/>
  <c r="K205" i="38"/>
  <c r="D178" i="38"/>
  <c r="AA153" i="38"/>
  <c r="AG242" i="38"/>
  <c r="I185" i="38"/>
  <c r="Q201" i="38"/>
  <c r="T270" i="38"/>
  <c r="M347" i="38"/>
  <c r="J190" i="38"/>
  <c r="AM173" i="38"/>
  <c r="AA379" i="38"/>
  <c r="T187" i="38"/>
  <c r="M315" i="38"/>
  <c r="T411" i="38"/>
  <c r="BB231" i="38"/>
  <c r="V326" i="38"/>
  <c r="AY471" i="38"/>
  <c r="AO279" i="38"/>
  <c r="AB228" i="38"/>
  <c r="AN217" i="38"/>
  <c r="N439" i="38"/>
  <c r="BA364" i="38"/>
  <c r="AN119" i="38"/>
  <c r="AL271" i="38"/>
  <c r="O220" i="38"/>
  <c r="AX266" i="38"/>
  <c r="M96" i="38"/>
  <c r="AM205" i="38"/>
  <c r="V225" i="38"/>
  <c r="AS184" i="38"/>
  <c r="AR295" i="38"/>
  <c r="AK155" i="38"/>
  <c r="E153" i="38"/>
  <c r="AC247" i="38"/>
  <c r="Y280" i="38"/>
  <c r="AQ178" i="38"/>
  <c r="P346" i="38"/>
  <c r="T204" i="38"/>
  <c r="AF295" i="38"/>
  <c r="AY215" i="38"/>
  <c r="I188" i="38"/>
  <c r="AL174" i="38"/>
  <c r="N176" i="38"/>
  <c r="AX369" i="38"/>
  <c r="AJ259" i="38"/>
  <c r="AV168" i="38"/>
  <c r="AF293" i="38"/>
  <c r="P240" i="38"/>
  <c r="AX138" i="38"/>
  <c r="BB273" i="38"/>
  <c r="AK409" i="38"/>
  <c r="AR74" i="38"/>
  <c r="AJ363" i="38"/>
  <c r="U263" i="38"/>
  <c r="X332" i="38"/>
  <c r="AZ157" i="38"/>
  <c r="W183" i="38"/>
  <c r="AI316" i="38"/>
  <c r="AK405" i="38"/>
  <c r="N204" i="38"/>
  <c r="AP165" i="38"/>
  <c r="AL407" i="38"/>
  <c r="E146" i="38"/>
  <c r="AY168" i="38"/>
  <c r="AX150" i="38"/>
  <c r="BA236" i="38"/>
  <c r="V308" i="38"/>
  <c r="W378" i="38"/>
  <c r="K178" i="38"/>
  <c r="AL264" i="38"/>
  <c r="V145" i="38"/>
  <c r="AT194" i="38"/>
  <c r="K177" i="38"/>
  <c r="BA164" i="38"/>
  <c r="V260" i="38"/>
  <c r="V263" i="38"/>
  <c r="AB125" i="38"/>
  <c r="H261" i="38"/>
  <c r="AK229" i="38"/>
  <c r="AZ249" i="38"/>
  <c r="I181" i="38"/>
  <c r="AS135" i="38"/>
  <c r="Q199" i="38"/>
  <c r="AM261" i="38"/>
  <c r="AS377" i="38"/>
  <c r="AW235" i="38"/>
  <c r="P354" i="38"/>
  <c r="U277" i="38"/>
  <c r="J267" i="38"/>
  <c r="K89" i="38"/>
  <c r="AP182" i="38"/>
  <c r="AZ351" i="38"/>
  <c r="AC393" i="38"/>
  <c r="AC433" i="38"/>
  <c r="V249" i="38"/>
  <c r="W308" i="38"/>
  <c r="V100" i="38"/>
  <c r="U216" i="38"/>
  <c r="AQ220" i="38"/>
  <c r="BA123" i="38"/>
  <c r="N245" i="38"/>
  <c r="AY303" i="38"/>
  <c r="N212" i="38"/>
  <c r="AB287" i="38"/>
  <c r="T451" i="38"/>
  <c r="P139" i="38"/>
  <c r="AP205" i="38"/>
  <c r="T164" i="38"/>
  <c r="E357" i="38"/>
  <c r="AY214" i="38"/>
  <c r="AG458" i="38"/>
  <c r="AE208" i="38"/>
  <c r="AG281" i="38"/>
  <c r="AS273" i="38"/>
  <c r="E202" i="38"/>
  <c r="G130" i="38"/>
  <c r="BA304" i="38"/>
  <c r="AR248" i="38"/>
  <c r="AN267" i="38"/>
  <c r="AQ156" i="38"/>
  <c r="Q222" i="38"/>
  <c r="BB168" i="38"/>
  <c r="T211" i="38"/>
  <c r="AT111" i="38"/>
  <c r="AL195" i="38"/>
  <c r="AM152" i="38"/>
  <c r="AR218" i="38"/>
  <c r="AB296" i="38"/>
  <c r="AT92" i="38"/>
  <c r="BB151" i="38"/>
  <c r="AX230" i="38"/>
  <c r="H150" i="38"/>
  <c r="AI165" i="38"/>
  <c r="AJ157" i="38"/>
  <c r="AR336" i="38"/>
  <c r="P294" i="38"/>
  <c r="AJ260" i="38"/>
  <c r="L313" i="38"/>
  <c r="F444" i="38"/>
  <c r="AD229" i="38"/>
  <c r="AP174" i="38"/>
  <c r="AI333" i="38"/>
  <c r="U254" i="38"/>
  <c r="AN102" i="38"/>
  <c r="AY281" i="38"/>
  <c r="X98" i="38"/>
  <c r="Q205" i="38"/>
  <c r="Z150" i="38"/>
  <c r="AS378" i="38"/>
  <c r="AJ180" i="38"/>
  <c r="K194" i="38"/>
  <c r="J243" i="38"/>
  <c r="AB340" i="38"/>
  <c r="K117" i="38"/>
  <c r="X377" i="38"/>
  <c r="AB297" i="38"/>
  <c r="BA239" i="38"/>
  <c r="M244" i="38"/>
  <c r="BA295" i="38"/>
  <c r="AW265" i="38"/>
  <c r="AI226" i="38"/>
  <c r="AJ161" i="38"/>
  <c r="AF197" i="38"/>
  <c r="AR278" i="38"/>
  <c r="BB345" i="38"/>
  <c r="D278" i="38"/>
  <c r="O266" i="38"/>
  <c r="AN345" i="38"/>
  <c r="AY269" i="38"/>
  <c r="W228" i="38"/>
  <c r="AL389" i="38"/>
  <c r="AN240" i="38"/>
  <c r="AN337" i="38"/>
  <c r="AS240" i="38"/>
  <c r="AJ277" i="38"/>
  <c r="K302" i="38"/>
  <c r="X207" i="38"/>
  <c r="AF157" i="38"/>
  <c r="Q141" i="38"/>
  <c r="AV424" i="38"/>
  <c r="G309" i="38"/>
  <c r="E428" i="38"/>
  <c r="AK192" i="38"/>
  <c r="AZ130" i="38"/>
  <c r="J466" i="38"/>
  <c r="AE280" i="38"/>
  <c r="U157" i="38"/>
  <c r="AA279" i="38"/>
  <c r="AP162" i="38"/>
  <c r="AE266" i="38"/>
  <c r="G327" i="38"/>
  <c r="N139" i="38"/>
  <c r="Y323" i="38"/>
  <c r="AG258" i="38"/>
  <c r="J302" i="38"/>
  <c r="AZ232" i="38"/>
  <c r="M95" i="38"/>
  <c r="AO285" i="38"/>
  <c r="M180" i="38"/>
  <c r="BB263" i="38"/>
  <c r="AZ358" i="38"/>
  <c r="M266" i="38"/>
  <c r="AU316" i="38"/>
  <c r="Q224" i="38"/>
  <c r="AI108" i="38"/>
  <c r="AI180" i="38"/>
  <c r="V208" i="38"/>
  <c r="AU252" i="38"/>
  <c r="AJ301" i="38"/>
  <c r="Q256" i="38"/>
  <c r="H83" i="38"/>
  <c r="AR249" i="38"/>
  <c r="W450" i="38"/>
  <c r="AC219" i="38"/>
  <c r="Z158" i="38"/>
  <c r="X243" i="38"/>
  <c r="AD263" i="38"/>
  <c r="O80" i="38"/>
  <c r="Z129" i="38"/>
  <c r="AD270" i="38"/>
  <c r="AG170" i="38"/>
  <c r="AW277" i="38"/>
  <c r="AS374" i="38"/>
  <c r="BB394" i="38"/>
  <c r="BA470" i="38"/>
  <c r="AX175" i="38"/>
  <c r="AB123" i="38"/>
  <c r="AH147" i="38"/>
  <c r="M82" i="38"/>
  <c r="AX162" i="38"/>
  <c r="AC176" i="38"/>
  <c r="Z250" i="38"/>
  <c r="AP415" i="38"/>
  <c r="AH413" i="38"/>
  <c r="F407" i="38"/>
  <c r="AG282" i="38"/>
  <c r="F209" i="38"/>
  <c r="D139" i="38"/>
  <c r="Z224" i="38"/>
  <c r="AM182" i="38"/>
  <c r="F183" i="38"/>
  <c r="H421" i="38"/>
  <c r="D217" i="38"/>
  <c r="AA136" i="38"/>
  <c r="L220" i="38"/>
  <c r="AF321" i="38"/>
  <c r="O214" i="38"/>
  <c r="AX194" i="38"/>
  <c r="W266" i="38"/>
  <c r="Y142" i="38"/>
  <c r="BA351" i="38"/>
  <c r="E213" i="38"/>
  <c r="AY234" i="38"/>
  <c r="AF370" i="38"/>
  <c r="J245" i="38"/>
  <c r="V353" i="38"/>
  <c r="N337" i="38"/>
  <c r="V202" i="38"/>
  <c r="Y296" i="38"/>
  <c r="W166" i="38"/>
  <c r="AD131" i="38"/>
  <c r="AR391" i="38"/>
  <c r="AB113" i="38"/>
  <c r="E279" i="38"/>
  <c r="AE177" i="38"/>
  <c r="M382" i="38"/>
  <c r="AE246" i="38"/>
  <c r="AS122" i="38"/>
  <c r="AE157" i="38"/>
  <c r="AY184" i="38"/>
  <c r="AA167" i="38"/>
  <c r="N353" i="38"/>
  <c r="AP92" i="38"/>
  <c r="Y202" i="38"/>
  <c r="AY240" i="38"/>
  <c r="O176" i="38"/>
  <c r="E382" i="38"/>
  <c r="D237" i="38"/>
  <c r="E362" i="38"/>
  <c r="AF240" i="38"/>
  <c r="BB274" i="38"/>
  <c r="F134" i="38"/>
  <c r="I75" i="38"/>
  <c r="AV282" i="38"/>
  <c r="AZ247" i="38"/>
  <c r="AZ309" i="38"/>
  <c r="K118" i="38"/>
  <c r="AA79" i="38"/>
  <c r="AX77" i="38"/>
  <c r="O125" i="38"/>
  <c r="G222" i="38"/>
  <c r="AU108" i="38"/>
  <c r="L163" i="38"/>
  <c r="K239" i="38"/>
  <c r="AE130" i="38"/>
  <c r="AA263" i="38"/>
  <c r="AC215" i="38"/>
  <c r="M348" i="38"/>
  <c r="T386" i="38"/>
  <c r="AC376" i="38"/>
  <c r="AC237" i="38"/>
  <c r="Q188" i="38"/>
  <c r="Y241" i="38"/>
  <c r="AI117" i="38"/>
  <c r="AT119" i="38"/>
  <c r="AR375" i="38"/>
  <c r="Z181" i="38"/>
  <c r="T183" i="38"/>
  <c r="J172" i="38"/>
  <c r="T218" i="38"/>
  <c r="AJ136" i="38"/>
  <c r="AN143" i="38"/>
  <c r="AT103" i="38"/>
  <c r="AK197" i="38"/>
  <c r="X154" i="38"/>
  <c r="X224" i="38"/>
  <c r="J235" i="38"/>
  <c r="U154" i="38"/>
  <c r="AL352" i="38"/>
  <c r="E313" i="38"/>
  <c r="AN331" i="38"/>
  <c r="AM172" i="38"/>
  <c r="Z169" i="38"/>
  <c r="AN247" i="38"/>
  <c r="X398" i="38"/>
  <c r="AG193" i="38"/>
  <c r="J201" i="38"/>
  <c r="AL279" i="38"/>
  <c r="AH341" i="38"/>
  <c r="AN325" i="38"/>
  <c r="N110" i="38"/>
  <c r="AJ249" i="38"/>
  <c r="T180" i="38"/>
  <c r="AL233" i="38"/>
  <c r="N123" i="38"/>
  <c r="V305" i="38"/>
  <c r="AL405" i="38"/>
  <c r="H161" i="38"/>
  <c r="AX117" i="38"/>
  <c r="AM192" i="38"/>
  <c r="G356" i="38"/>
  <c r="J149" i="38"/>
  <c r="AY383" i="38"/>
  <c r="D258" i="38"/>
  <c r="Q363" i="38"/>
  <c r="AO346" i="38"/>
  <c r="O158" i="38"/>
  <c r="AT116" i="38"/>
  <c r="AS266" i="38"/>
  <c r="Z175" i="38"/>
  <c r="AM95" i="38"/>
  <c r="I347" i="38"/>
  <c r="Z126" i="38"/>
  <c r="AV142" i="38"/>
  <c r="AK323" i="38"/>
  <c r="J141" i="38"/>
  <c r="X160" i="38"/>
  <c r="T156" i="38"/>
  <c r="AK195" i="38"/>
  <c r="AK232" i="38"/>
  <c r="Y235" i="38"/>
  <c r="AT455" i="38"/>
  <c r="AB206" i="38"/>
  <c r="AY288" i="38"/>
  <c r="AD368" i="38"/>
  <c r="AU265" i="38"/>
  <c r="E231" i="38"/>
  <c r="AI389" i="38"/>
  <c r="AE346" i="38"/>
  <c r="AA187" i="38"/>
  <c r="AE264" i="38"/>
  <c r="AD437" i="38"/>
  <c r="AN311" i="38"/>
  <c r="X396" i="38"/>
  <c r="AG188" i="38"/>
  <c r="D301" i="38"/>
  <c r="Q108" i="38"/>
  <c r="G243" i="38"/>
  <c r="W399" i="38"/>
  <c r="AY274" i="38"/>
  <c r="AY208" i="38"/>
  <c r="AQ161" i="38"/>
  <c r="M185" i="38"/>
  <c r="X192" i="38"/>
  <c r="AO174" i="38"/>
  <c r="AM136" i="38"/>
  <c r="AJ185" i="38"/>
  <c r="AD347" i="38"/>
  <c r="AR114" i="38"/>
  <c r="S215" i="38"/>
  <c r="U162" i="38"/>
  <c r="AF198" i="38"/>
  <c r="AH333" i="38"/>
  <c r="O163" i="38"/>
  <c r="AA339" i="38"/>
  <c r="X206" i="38"/>
  <c r="H76" i="38"/>
  <c r="AA375" i="38"/>
  <c r="AZ129" i="38"/>
  <c r="T305" i="38"/>
  <c r="M310" i="38"/>
  <c r="G313" i="38"/>
  <c r="AW191" i="38"/>
  <c r="AD135" i="38"/>
  <c r="AI204" i="38"/>
  <c r="G395" i="38"/>
  <c r="AW244" i="38"/>
  <c r="Q116" i="38"/>
  <c r="J100" i="38"/>
  <c r="J353" i="38"/>
  <c r="AY209" i="38"/>
  <c r="AJ288" i="38"/>
  <c r="N220" i="38"/>
  <c r="AP177" i="38"/>
  <c r="AW121" i="38"/>
  <c r="AY245" i="38"/>
  <c r="Y392" i="38"/>
  <c r="AD190" i="38"/>
  <c r="AQ158" i="38"/>
  <c r="BB192" i="38"/>
  <c r="AB307" i="38"/>
  <c r="AX92" i="38"/>
  <c r="Y317" i="38"/>
  <c r="AB341" i="38"/>
  <c r="AT205" i="38"/>
  <c r="G321" i="38"/>
  <c r="AI280" i="38"/>
  <c r="AI166" i="38"/>
  <c r="X143" i="38"/>
  <c r="AK230" i="38"/>
  <c r="K317" i="38"/>
  <c r="AM218" i="38"/>
  <c r="E444" i="38"/>
  <c r="AM410" i="38"/>
  <c r="AZ248" i="38"/>
  <c r="AJ95" i="38"/>
  <c r="AU305" i="38"/>
  <c r="AT258" i="38"/>
  <c r="O243" i="38"/>
  <c r="BA322" i="38"/>
  <c r="AJ182" i="38"/>
  <c r="AH183" i="38"/>
  <c r="AP325" i="38"/>
  <c r="O324" i="38"/>
  <c r="M193" i="38"/>
  <c r="AW78" i="38"/>
  <c r="P417" i="38"/>
  <c r="BB86" i="38"/>
  <c r="U237" i="38"/>
  <c r="F222" i="38"/>
  <c r="AB152" i="38"/>
  <c r="F294" i="38"/>
  <c r="G290" i="38"/>
  <c r="P422" i="38"/>
  <c r="AT242" i="38"/>
  <c r="AC130" i="38"/>
  <c r="N131" i="38"/>
  <c r="K312" i="38"/>
  <c r="AG158" i="38"/>
  <c r="AJ256" i="38"/>
  <c r="I338" i="38"/>
  <c r="G466" i="38"/>
  <c r="X361" i="38"/>
  <c r="AV258" i="38"/>
  <c r="O277" i="38"/>
  <c r="BB153" i="38"/>
  <c r="AN193" i="38"/>
  <c r="AO191" i="38"/>
  <c r="AI236" i="38"/>
  <c r="AF134" i="38"/>
  <c r="AV200" i="38"/>
  <c r="AB181" i="38"/>
  <c r="W78" i="38"/>
  <c r="BB406" i="38"/>
  <c r="U303" i="38"/>
  <c r="AE271" i="38"/>
  <c r="BB341" i="38"/>
  <c r="AH303" i="38"/>
  <c r="AR154" i="38"/>
  <c r="AQ163" i="38"/>
  <c r="Q174" i="38"/>
  <c r="BB84" i="38"/>
  <c r="AZ356" i="38"/>
  <c r="X248" i="38"/>
  <c r="BA325" i="38"/>
  <c r="AC245" i="38"/>
  <c r="AC437" i="38"/>
  <c r="AV276" i="38"/>
  <c r="M318" i="38"/>
  <c r="N211" i="38"/>
  <c r="M155" i="38"/>
  <c r="AU268" i="38"/>
  <c r="AV218" i="38"/>
  <c r="AE131" i="38"/>
  <c r="AE132" i="38"/>
  <c r="F240" i="38"/>
  <c r="AF223" i="38"/>
  <c r="AR233" i="38"/>
  <c r="AS105" i="38"/>
  <c r="H289" i="38"/>
  <c r="AC314" i="38"/>
  <c r="AF209" i="38"/>
  <c r="Y234" i="38"/>
  <c r="AW145" i="38"/>
  <c r="W353" i="38"/>
  <c r="P261" i="38"/>
  <c r="D345" i="38"/>
  <c r="L170" i="38"/>
  <c r="AV248" i="38"/>
  <c r="D85" i="38"/>
  <c r="BA321" i="38"/>
  <c r="AN372" i="38"/>
  <c r="H308" i="38"/>
  <c r="M407" i="38"/>
  <c r="P157" i="38"/>
  <c r="AL251" i="38"/>
  <c r="AE222" i="38"/>
  <c r="AB217" i="38"/>
  <c r="AY313" i="38"/>
  <c r="Z159" i="38"/>
  <c r="L91" i="38"/>
  <c r="N107" i="38"/>
  <c r="Z136" i="38"/>
  <c r="AT228" i="38"/>
  <c r="W218" i="38"/>
  <c r="G221" i="38"/>
  <c r="AC254" i="38"/>
  <c r="F254" i="38"/>
  <c r="AV90" i="38"/>
  <c r="AI150" i="38"/>
  <c r="BA190" i="38"/>
  <c r="Q207" i="38"/>
  <c r="AJ178" i="38"/>
  <c r="D111" i="38"/>
  <c r="AO209" i="38"/>
  <c r="H352" i="38"/>
  <c r="Z116" i="38"/>
  <c r="AQ210" i="38"/>
  <c r="O95" i="38"/>
  <c r="AT109" i="38"/>
  <c r="AG207" i="38"/>
  <c r="BB324" i="38"/>
  <c r="P252" i="38"/>
  <c r="AH330" i="38"/>
  <c r="AU358" i="38"/>
  <c r="AK87" i="38"/>
  <c r="H156" i="38"/>
  <c r="BA381" i="38"/>
  <c r="L180" i="38"/>
  <c r="AZ159" i="38"/>
  <c r="AL305" i="38"/>
  <c r="Y91" i="38"/>
  <c r="AP158" i="38"/>
  <c r="Z238" i="38"/>
  <c r="H193" i="38"/>
  <c r="AC184" i="38"/>
  <c r="AV154" i="38"/>
  <c r="N232" i="38"/>
  <c r="AO292" i="38"/>
  <c r="F394" i="38"/>
  <c r="AK263" i="38"/>
  <c r="V322" i="38"/>
  <c r="AX235" i="38"/>
  <c r="Z164" i="38"/>
  <c r="V181" i="38"/>
  <c r="L135" i="38"/>
  <c r="AX236" i="38"/>
  <c r="AK317" i="38"/>
  <c r="T155" i="38"/>
  <c r="M85" i="38"/>
  <c r="AU257" i="38"/>
  <c r="X323" i="38"/>
  <c r="AW182" i="38"/>
  <c r="M207" i="38"/>
  <c r="AP110" i="38"/>
  <c r="AK324" i="38"/>
  <c r="AY239" i="38"/>
  <c r="AW231" i="38"/>
  <c r="AX252" i="38"/>
  <c r="V309" i="38"/>
  <c r="Y216" i="38"/>
  <c r="AJ201" i="38"/>
  <c r="BA187" i="38"/>
  <c r="BB465" i="38"/>
  <c r="AZ143" i="38"/>
  <c r="AL76" i="38"/>
  <c r="O369" i="38"/>
  <c r="Y101" i="38"/>
  <c r="AU340" i="38"/>
  <c r="H328" i="38"/>
  <c r="F75" i="38"/>
  <c r="AG319" i="38"/>
  <c r="AK175" i="38"/>
  <c r="L96" i="38"/>
  <c r="W356" i="38"/>
  <c r="H252" i="38"/>
  <c r="O283" i="38"/>
  <c r="AW219" i="38"/>
  <c r="AI344" i="38"/>
  <c r="AH450" i="38"/>
  <c r="AL283" i="38"/>
  <c r="AN425" i="38"/>
  <c r="AD101" i="38"/>
  <c r="M342" i="38"/>
  <c r="M270" i="38"/>
  <c r="D335" i="38"/>
  <c r="V300" i="38"/>
  <c r="T197" i="38"/>
  <c r="AE199" i="38"/>
  <c r="AU238" i="38"/>
  <c r="AK295" i="38"/>
  <c r="E207" i="38"/>
  <c r="O265" i="38"/>
  <c r="AI382" i="38"/>
  <c r="AR192" i="38"/>
  <c r="AD294" i="38"/>
  <c r="AO392" i="38"/>
  <c r="AO107" i="38"/>
  <c r="AH349" i="38"/>
  <c r="M403" i="38"/>
  <c r="AB188" i="38"/>
  <c r="L296" i="38"/>
  <c r="P291" i="38"/>
  <c r="AW398" i="38"/>
  <c r="AS398" i="38"/>
  <c r="AR298" i="38"/>
  <c r="AY205" i="38"/>
  <c r="Z190" i="38"/>
  <c r="W324" i="38"/>
  <c r="AE133" i="38"/>
  <c r="AT115" i="38"/>
  <c r="AO308" i="38"/>
  <c r="AL206" i="38"/>
  <c r="AY357" i="38"/>
  <c r="AQ413" i="38"/>
  <c r="AP225" i="38"/>
  <c r="AE285" i="38"/>
  <c r="AS259" i="38"/>
  <c r="AM178" i="38"/>
  <c r="AE217" i="38"/>
  <c r="G164" i="38"/>
  <c r="Y356" i="38"/>
  <c r="AF347" i="38"/>
  <c r="AE437" i="38"/>
  <c r="J215" i="38"/>
  <c r="E263" i="38"/>
  <c r="W390" i="38"/>
  <c r="X270" i="38"/>
  <c r="L78" i="38"/>
  <c r="AL381" i="38"/>
  <c r="X352" i="38"/>
  <c r="AT287" i="38"/>
  <c r="BA216" i="38"/>
  <c r="P246" i="38"/>
  <c r="AV302" i="38"/>
  <c r="AI203" i="38"/>
  <c r="L212" i="38"/>
  <c r="AY348" i="38"/>
  <c r="AW202" i="38"/>
  <c r="AT284" i="38"/>
  <c r="Z157" i="38"/>
  <c r="AW192" i="38"/>
  <c r="BB255" i="38"/>
  <c r="W257" i="38"/>
  <c r="AA145" i="38"/>
  <c r="I287" i="38"/>
  <c r="M268" i="38"/>
  <c r="L127" i="38"/>
  <c r="N373" i="38"/>
  <c r="L156" i="38"/>
  <c r="G260" i="38"/>
  <c r="N87" i="38"/>
  <c r="U212" i="38"/>
  <c r="AU344" i="38"/>
  <c r="AT286" i="38"/>
  <c r="AK344" i="38"/>
  <c r="AM304" i="38"/>
  <c r="AH158" i="38"/>
  <c r="U220" i="38"/>
  <c r="AB244" i="38"/>
  <c r="D388" i="38"/>
  <c r="V276" i="38"/>
  <c r="F325" i="38"/>
  <c r="N188" i="38"/>
  <c r="N284" i="38"/>
  <c r="BA362" i="38"/>
  <c r="AS190" i="38"/>
  <c r="AZ345" i="38"/>
  <c r="AT170" i="38"/>
  <c r="AT376" i="38"/>
  <c r="S224" i="38"/>
  <c r="AY224" i="38"/>
  <c r="K444" i="38"/>
  <c r="N292" i="38"/>
  <c r="AW76" i="38"/>
  <c r="J278" i="38"/>
  <c r="D206" i="38"/>
  <c r="D235" i="38"/>
  <c r="AD169" i="38"/>
  <c r="AC257" i="38"/>
  <c r="AR198" i="38"/>
  <c r="T246" i="38"/>
  <c r="AM159" i="38"/>
  <c r="AE292" i="38"/>
  <c r="AF304" i="38"/>
  <c r="AU204" i="38"/>
  <c r="D260" i="38"/>
  <c r="H117" i="38"/>
  <c r="AR229" i="38"/>
  <c r="AN291" i="38"/>
  <c r="X366" i="38"/>
  <c r="D351" i="38"/>
  <c r="AM224" i="38"/>
  <c r="AG298" i="38"/>
  <c r="AL194" i="38"/>
  <c r="G151" i="38"/>
  <c r="L162" i="38"/>
  <c r="AW189" i="38"/>
  <c r="Y78" i="38"/>
  <c r="AT186" i="38"/>
  <c r="F115" i="38"/>
  <c r="AR261" i="38"/>
  <c r="AJ108" i="38"/>
  <c r="T296" i="38"/>
  <c r="D347" i="38"/>
  <c r="AX192" i="38"/>
  <c r="AG127" i="38"/>
  <c r="BA298" i="38"/>
  <c r="U269" i="38"/>
  <c r="P174" i="38"/>
  <c r="AG226" i="38"/>
  <c r="L182" i="38"/>
  <c r="BB307" i="38"/>
  <c r="AM266" i="38"/>
  <c r="AV152" i="38"/>
  <c r="AQ226" i="38"/>
  <c r="AC161" i="38"/>
  <c r="H219" i="38"/>
  <c r="Q129" i="38"/>
  <c r="AJ89" i="38"/>
  <c r="U273" i="38"/>
  <c r="AI206" i="38"/>
  <c r="Y293" i="38"/>
  <c r="BA251" i="38"/>
  <c r="AK299" i="38"/>
  <c r="AU220" i="38"/>
  <c r="Q115" i="38"/>
  <c r="BA74" i="38"/>
  <c r="AG107" i="38"/>
  <c r="E80" i="38"/>
  <c r="G211" i="38"/>
  <c r="I163" i="38"/>
  <c r="AI102" i="38"/>
  <c r="F278" i="38"/>
  <c r="X235" i="38"/>
  <c r="M175" i="38"/>
  <c r="O298" i="38"/>
  <c r="AO133" i="38"/>
  <c r="AP82" i="38"/>
  <c r="AU122" i="38"/>
  <c r="AG389" i="38"/>
  <c r="P113" i="38"/>
  <c r="AR207" i="38"/>
  <c r="AN149" i="38"/>
  <c r="AD165" i="38"/>
  <c r="Y421" i="38"/>
  <c r="AQ294" i="38"/>
  <c r="AK246" i="38"/>
  <c r="I299" i="38"/>
  <c r="K310" i="38"/>
  <c r="AB173" i="38"/>
  <c r="AE237" i="38"/>
  <c r="AQ327" i="38"/>
  <c r="AP95" i="38"/>
  <c r="AZ187" i="38"/>
  <c r="AI136" i="38"/>
  <c r="AZ203" i="38"/>
  <c r="AE173" i="38"/>
  <c r="H218" i="38"/>
  <c r="AH251" i="38"/>
  <c r="P336" i="38"/>
  <c r="E97" i="38"/>
  <c r="BA109" i="38"/>
  <c r="AZ280" i="38"/>
  <c r="N300" i="38"/>
  <c r="Z217" i="38"/>
  <c r="X296" i="38"/>
  <c r="AN131" i="38"/>
  <c r="AZ201" i="38"/>
  <c r="AF167" i="38"/>
  <c r="AZ227" i="38"/>
  <c r="AP370" i="38"/>
  <c r="P154" i="38"/>
  <c r="F117" i="38"/>
  <c r="AE186" i="38"/>
  <c r="Q324" i="38"/>
  <c r="AX463" i="38"/>
  <c r="AZ221" i="38"/>
  <c r="AY193" i="38"/>
  <c r="Q124" i="38"/>
  <c r="AT278" i="38"/>
  <c r="AH248" i="38"/>
  <c r="L308" i="38"/>
  <c r="AA441" i="38"/>
  <c r="V281" i="38"/>
  <c r="L256" i="38"/>
  <c r="AR169" i="38"/>
  <c r="H183" i="38"/>
  <c r="BB306" i="38"/>
  <c r="AI171" i="38"/>
  <c r="H365" i="38"/>
  <c r="AG194" i="38"/>
  <c r="L158" i="38"/>
  <c r="AW263" i="38"/>
  <c r="M338" i="38"/>
  <c r="AY187" i="38"/>
  <c r="AZ246" i="38"/>
  <c r="E239" i="38"/>
  <c r="Z414" i="38"/>
  <c r="AF355" i="38"/>
  <c r="AT360" i="38"/>
  <c r="AX271" i="38"/>
  <c r="G291" i="38"/>
  <c r="AM181" i="38"/>
  <c r="AY142" i="38"/>
  <c r="AX315" i="38"/>
  <c r="K382" i="38"/>
  <c r="AO251" i="38"/>
  <c r="AX219" i="38"/>
  <c r="AH345" i="38"/>
  <c r="E232" i="38"/>
  <c r="AC253" i="38"/>
  <c r="J257" i="38"/>
  <c r="AZ228" i="38"/>
  <c r="AM320" i="38"/>
  <c r="AO183" i="38"/>
  <c r="Q158" i="38"/>
  <c r="AS233" i="38"/>
  <c r="AF248" i="38"/>
  <c r="T147" i="38"/>
  <c r="AL399" i="38"/>
  <c r="AD191" i="38"/>
  <c r="X376" i="38"/>
  <c r="P233" i="38"/>
  <c r="U228" i="38"/>
  <c r="T186" i="38"/>
  <c r="AS213" i="38"/>
  <c r="AZ191" i="38"/>
  <c r="J420" i="38"/>
  <c r="T181" i="38"/>
  <c r="AF230" i="38"/>
  <c r="V328" i="38"/>
  <c r="H84" i="38"/>
  <c r="T239" i="38"/>
  <c r="AK115" i="38"/>
  <c r="AQ381" i="38"/>
  <c r="J81" i="38"/>
  <c r="AK431" i="38"/>
  <c r="AE221" i="38"/>
  <c r="G249" i="38"/>
  <c r="F256" i="38"/>
  <c r="G346" i="38"/>
  <c r="AC132" i="38"/>
  <c r="AA423" i="38"/>
  <c r="AZ364" i="38"/>
  <c r="P322" i="38"/>
  <c r="AH263" i="38"/>
  <c r="W270" i="38"/>
  <c r="AC203" i="38"/>
  <c r="L242" i="38"/>
  <c r="AT247" i="38"/>
  <c r="Z360" i="38"/>
  <c r="L221" i="38"/>
  <c r="AD248" i="38"/>
  <c r="AX216" i="38"/>
  <c r="AM216" i="38"/>
  <c r="AG182" i="38"/>
  <c r="AN152" i="38"/>
  <c r="BB225" i="38"/>
  <c r="AW304" i="38"/>
  <c r="AU383" i="38"/>
  <c r="AN336" i="38"/>
  <c r="AS355" i="38"/>
  <c r="AT289" i="38"/>
  <c r="AG368" i="38"/>
  <c r="AX215" i="38"/>
  <c r="AW209" i="38"/>
  <c r="AS458" i="38"/>
  <c r="T275" i="38"/>
  <c r="AI101" i="38"/>
  <c r="N226" i="38"/>
  <c r="E157" i="38"/>
  <c r="AJ142" i="38"/>
  <c r="AY467" i="38"/>
  <c r="L363" i="38"/>
  <c r="AK380" i="38"/>
  <c r="AG325" i="38"/>
  <c r="AE274" i="38"/>
  <c r="N455" i="38"/>
  <c r="AE112" i="38"/>
  <c r="P468" i="38"/>
  <c r="J333" i="38"/>
  <c r="BB267" i="38"/>
  <c r="Y291" i="38"/>
  <c r="AL272" i="38"/>
  <c r="X470" i="38"/>
  <c r="T175" i="38"/>
  <c r="AZ466" i="38"/>
  <c r="AI197" i="38"/>
  <c r="AJ326" i="38"/>
  <c r="AO271" i="38"/>
  <c r="AN292" i="38"/>
  <c r="AX375" i="38"/>
  <c r="AQ313" i="38"/>
  <c r="E269" i="38"/>
  <c r="AR145" i="38"/>
  <c r="AK286" i="38"/>
  <c r="AC452" i="38"/>
  <c r="AX220" i="38"/>
  <c r="AT295" i="38"/>
  <c r="AP321" i="38"/>
  <c r="Y391" i="38"/>
  <c r="T165" i="38"/>
  <c r="AM253" i="38"/>
  <c r="I189" i="38"/>
  <c r="D414" i="38"/>
  <c r="AP147" i="38"/>
  <c r="AR254" i="38"/>
  <c r="I177" i="38"/>
  <c r="F364" i="38"/>
  <c r="W208" i="38"/>
  <c r="AO393" i="38"/>
  <c r="V451" i="38"/>
  <c r="BB298" i="38"/>
  <c r="N378" i="38"/>
  <c r="AL90" i="38"/>
  <c r="AM244" i="38"/>
  <c r="AA222" i="38"/>
  <c r="AH363" i="38"/>
  <c r="AN75" i="38"/>
  <c r="J140" i="38"/>
  <c r="AL156" i="38"/>
  <c r="P452" i="38"/>
  <c r="W219" i="38"/>
  <c r="T153" i="38"/>
  <c r="N125" i="38"/>
  <c r="AT303" i="38"/>
  <c r="G347" i="38"/>
  <c r="W177" i="38"/>
  <c r="AH223" i="38"/>
  <c r="AE184" i="38"/>
  <c r="AH270" i="38"/>
  <c r="AD323" i="38"/>
  <c r="AI148" i="38"/>
  <c r="BA148" i="38"/>
  <c r="F299" i="38"/>
  <c r="AO106" i="38"/>
  <c r="AW271" i="38"/>
  <c r="T306" i="38"/>
  <c r="AF225" i="38"/>
  <c r="Q369" i="38"/>
  <c r="I127" i="38"/>
  <c r="AO230" i="38"/>
  <c r="Q221" i="38"/>
  <c r="AT214" i="38"/>
  <c r="AW150" i="38"/>
  <c r="AY231" i="38"/>
  <c r="AG99" i="38"/>
  <c r="AP224" i="38"/>
  <c r="K274" i="38"/>
  <c r="AW370" i="38"/>
  <c r="N210" i="38"/>
  <c r="P138" i="38"/>
  <c r="L147" i="38"/>
  <c r="AC444" i="38"/>
  <c r="P343" i="38"/>
  <c r="AX80" i="38"/>
  <c r="I105" i="38"/>
  <c r="Y251" i="38"/>
  <c r="AN295" i="38"/>
  <c r="AN211" i="38"/>
  <c r="Y268" i="38"/>
  <c r="G209" i="38"/>
  <c r="N290" i="38"/>
  <c r="F224" i="38"/>
  <c r="AL288" i="38"/>
  <c r="X87" i="38"/>
  <c r="L377" i="38"/>
  <c r="M238" i="38"/>
  <c r="AB284" i="38"/>
  <c r="M297" i="38"/>
  <c r="W156" i="38"/>
  <c r="AZ219" i="38"/>
  <c r="AZ254" i="38"/>
  <c r="AF159" i="38"/>
  <c r="T140" i="38"/>
  <c r="H392" i="38"/>
  <c r="H132" i="38"/>
  <c r="E324" i="38"/>
  <c r="T227" i="38"/>
  <c r="K277" i="38"/>
  <c r="O352" i="38"/>
  <c r="AU303" i="38"/>
  <c r="AN424" i="38"/>
  <c r="AC305" i="38"/>
  <c r="AK154" i="38"/>
  <c r="H213" i="38"/>
  <c r="BB180" i="38"/>
  <c r="G198" i="38"/>
  <c r="AZ282" i="38"/>
  <c r="AB289" i="38"/>
  <c r="X190" i="38"/>
  <c r="F210" i="38"/>
  <c r="O433" i="38"/>
  <c r="AI224" i="38"/>
  <c r="AS226" i="38"/>
  <c r="AS250" i="38"/>
  <c r="L247" i="38"/>
  <c r="X300" i="38"/>
  <c r="AT209" i="38"/>
  <c r="K98" i="38"/>
  <c r="AQ215" i="38"/>
  <c r="E215" i="38"/>
  <c r="T151" i="38"/>
  <c r="K246" i="38"/>
  <c r="AH100" i="38"/>
  <c r="Z193" i="38"/>
  <c r="H204" i="38"/>
  <c r="AI184" i="38"/>
  <c r="T250" i="38"/>
  <c r="V121" i="38"/>
  <c r="AQ228" i="38"/>
  <c r="AN310" i="38"/>
  <c r="AQ74" i="38"/>
  <c r="W386" i="38"/>
  <c r="AI396" i="38"/>
  <c r="AS241" i="38"/>
  <c r="I273" i="38"/>
  <c r="AK467" i="38"/>
  <c r="X395" i="38"/>
  <c r="O432" i="38"/>
  <c r="AP245" i="38"/>
  <c r="V275" i="38"/>
  <c r="AK90" i="38"/>
  <c r="X165" i="38"/>
  <c r="Y163" i="38"/>
  <c r="D259" i="38"/>
  <c r="AY294" i="38"/>
  <c r="L264" i="38"/>
  <c r="AW268" i="38"/>
  <c r="AD150" i="38"/>
  <c r="E334" i="38"/>
  <c r="G83" i="38"/>
  <c r="U77" i="38"/>
  <c r="AW289" i="38"/>
  <c r="Q385" i="38"/>
  <c r="W131" i="38"/>
  <c r="AV274" i="38"/>
  <c r="AB333" i="38"/>
  <c r="J173" i="38"/>
  <c r="AB274" i="38"/>
  <c r="AS415" i="38"/>
  <c r="AL168" i="38"/>
  <c r="AT272" i="38"/>
  <c r="AU170" i="38"/>
  <c r="AW201" i="38"/>
  <c r="AD244" i="38"/>
  <c r="X177" i="38"/>
  <c r="AX146" i="38"/>
  <c r="Y237" i="38"/>
  <c r="AP304" i="38"/>
  <c r="X230" i="38"/>
  <c r="AH245" i="38"/>
  <c r="AI146" i="38"/>
  <c r="AS236" i="38"/>
  <c r="AV268" i="38"/>
  <c r="J233" i="38"/>
  <c r="AZ176" i="38"/>
  <c r="AV285" i="38"/>
  <c r="AT147" i="38"/>
  <c r="AP255" i="38"/>
  <c r="AK159" i="38"/>
  <c r="Y386" i="38"/>
  <c r="AA281" i="38"/>
  <c r="AP316" i="38"/>
  <c r="AJ332" i="38"/>
  <c r="U406" i="38"/>
  <c r="AZ214" i="38"/>
  <c r="AE122" i="38"/>
  <c r="AV192" i="38"/>
  <c r="AL128" i="38"/>
  <c r="W331" i="38"/>
  <c r="V311" i="38"/>
  <c r="AA190" i="38"/>
  <c r="AF387" i="38"/>
  <c r="AR180" i="38"/>
  <c r="Y165" i="38"/>
  <c r="AQ206" i="38"/>
  <c r="O126" i="38"/>
  <c r="AJ145" i="38"/>
  <c r="O201" i="38"/>
  <c r="AN221" i="38"/>
  <c r="N187" i="38"/>
  <c r="F81" i="38"/>
  <c r="AT182" i="38"/>
  <c r="AY247" i="38"/>
  <c r="AY236" i="38"/>
  <c r="AM236" i="38"/>
  <c r="AA260" i="38"/>
  <c r="U191" i="38"/>
  <c r="AX89" i="38"/>
  <c r="BB118" i="38"/>
  <c r="X301" i="38"/>
  <c r="Q305" i="38"/>
  <c r="N315" i="38"/>
  <c r="Y248" i="38"/>
  <c r="AP181" i="38"/>
  <c r="J106" i="38"/>
  <c r="AV210" i="38"/>
  <c r="H181" i="38"/>
  <c r="I138" i="38"/>
  <c r="AS76" i="38"/>
  <c r="AW156" i="38"/>
  <c r="X388" i="38"/>
  <c r="AX280" i="38"/>
  <c r="AW260" i="38"/>
  <c r="AJ153" i="38"/>
  <c r="U366" i="38"/>
  <c r="E102" i="38"/>
  <c r="Q194" i="38"/>
  <c r="K221" i="38"/>
  <c r="L179" i="38"/>
  <c r="D315" i="38"/>
  <c r="AC94" i="38"/>
  <c r="T100" i="38"/>
  <c r="L160" i="38"/>
  <c r="AQ216" i="38"/>
  <c r="U140" i="38"/>
  <c r="W210" i="38"/>
  <c r="AG241" i="38"/>
  <c r="BB187" i="38"/>
  <c r="AW143" i="38"/>
  <c r="D223" i="38"/>
  <c r="AK257" i="38"/>
  <c r="U164" i="38"/>
  <c r="Q145" i="38"/>
  <c r="N192" i="38"/>
  <c r="AN213" i="38"/>
  <c r="AV208" i="38"/>
  <c r="I198" i="38"/>
  <c r="AK188" i="38"/>
  <c r="M300" i="38"/>
  <c r="AZ234" i="38"/>
  <c r="AB150" i="38"/>
  <c r="I88" i="38"/>
  <c r="AC145" i="38"/>
  <c r="M313" i="38"/>
  <c r="AG264" i="38"/>
  <c r="Q313" i="38"/>
  <c r="P331" i="38"/>
  <c r="AZ284" i="38"/>
  <c r="E339" i="38"/>
  <c r="AE361" i="38"/>
  <c r="AI336" i="38"/>
  <c r="D228" i="38"/>
  <c r="AB185" i="38"/>
  <c r="AK268" i="38"/>
  <c r="E208" i="38"/>
  <c r="Q143" i="38"/>
  <c r="AG232" i="38"/>
  <c r="H187" i="38"/>
  <c r="G125" i="38"/>
  <c r="K184" i="38"/>
  <c r="AT202" i="38"/>
  <c r="BB78" i="38"/>
  <c r="M469" i="38"/>
  <c r="AO381" i="38"/>
  <c r="T122" i="38"/>
  <c r="BB95" i="38"/>
  <c r="AQ106" i="38"/>
  <c r="O285" i="38"/>
  <c r="AH165" i="38"/>
  <c r="M225" i="38"/>
  <c r="I325" i="38"/>
  <c r="G352" i="38"/>
  <c r="P239" i="38"/>
  <c r="AQ140" i="38"/>
  <c r="AJ131" i="38"/>
  <c r="Y327" i="38"/>
  <c r="AG249" i="38"/>
  <c r="AF224" i="38"/>
  <c r="AY216" i="38"/>
  <c r="F220" i="38"/>
  <c r="AG89" i="38"/>
  <c r="W197" i="38"/>
  <c r="L249" i="38"/>
  <c r="AU308" i="38"/>
  <c r="AP273" i="38"/>
  <c r="X119" i="38"/>
  <c r="G251" i="38"/>
  <c r="U227" i="38"/>
  <c r="J375" i="38"/>
  <c r="AM267" i="38"/>
  <c r="F228" i="38"/>
  <c r="AC195" i="38"/>
  <c r="AP226" i="38"/>
  <c r="E238" i="38"/>
  <c r="Y162" i="38"/>
  <c r="I120" i="38"/>
  <c r="N393" i="38"/>
  <c r="W165" i="38"/>
  <c r="AN197" i="38"/>
  <c r="I90" i="38"/>
  <c r="Y263" i="38"/>
  <c r="AA116" i="38"/>
  <c r="AH111" i="38"/>
  <c r="AX207" i="38"/>
  <c r="F162" i="38"/>
  <c r="Q147" i="38"/>
  <c r="AJ102" i="38"/>
  <c r="AK95" i="38"/>
  <c r="AP429" i="38"/>
  <c r="AW283" i="38"/>
  <c r="AO262" i="38"/>
  <c r="M191" i="38"/>
  <c r="AC187" i="38"/>
  <c r="AU125" i="38"/>
  <c r="AL230" i="38"/>
  <c r="I268" i="38"/>
  <c r="D195" i="38"/>
  <c r="X173" i="38"/>
  <c r="BA297" i="38"/>
  <c r="I98" i="38"/>
  <c r="AI93" i="38"/>
  <c r="M222" i="38"/>
  <c r="Q197" i="38"/>
  <c r="N237" i="38"/>
  <c r="BA163" i="38"/>
  <c r="F237" i="38"/>
  <c r="E331" i="38"/>
  <c r="AU136" i="38"/>
  <c r="AL221" i="38"/>
  <c r="AD178" i="38"/>
  <c r="AK176" i="38"/>
  <c r="AI215" i="38"/>
  <c r="N243" i="38"/>
  <c r="AJ103" i="38"/>
  <c r="AT153" i="38"/>
  <c r="AN332" i="38"/>
  <c r="BA83" i="38"/>
  <c r="AN173" i="38"/>
  <c r="AF317" i="38"/>
  <c r="AN294" i="38"/>
  <c r="AU177" i="38"/>
  <c r="AW254" i="38"/>
  <c r="M87" i="38"/>
  <c r="Y110" i="38"/>
  <c r="M171" i="38"/>
  <c r="AB295" i="38"/>
  <c r="AA168" i="38"/>
  <c r="AD215" i="38"/>
  <c r="AU452" i="38"/>
  <c r="Z226" i="38"/>
  <c r="E227" i="38"/>
  <c r="T137" i="38"/>
  <c r="M77" i="38"/>
  <c r="AK124" i="38"/>
  <c r="T120" i="38"/>
  <c r="AL89" i="38"/>
  <c r="I217" i="38"/>
  <c r="O87" i="38"/>
  <c r="M189" i="38"/>
  <c r="AY132" i="38"/>
  <c r="AC81" i="38"/>
  <c r="H144" i="38"/>
  <c r="BA138" i="38"/>
  <c r="BB108" i="38"/>
  <c r="Z168" i="38"/>
  <c r="J263" i="38"/>
  <c r="AJ119" i="38"/>
  <c r="M295" i="38"/>
  <c r="H239" i="38"/>
  <c r="AD174" i="38"/>
  <c r="AM77" i="38"/>
  <c r="AW112" i="38"/>
  <c r="AL248" i="38"/>
  <c r="O256" i="38"/>
  <c r="Y148" i="38"/>
  <c r="P79" i="38"/>
  <c r="AI420" i="38"/>
  <c r="AN231" i="38"/>
  <c r="AU161" i="38"/>
  <c r="AB171" i="38"/>
  <c r="AK148" i="38"/>
  <c r="Z201" i="38"/>
  <c r="U113" i="38"/>
  <c r="AP195" i="38"/>
  <c r="AC123" i="38"/>
  <c r="AG255" i="38"/>
  <c r="Q212" i="38"/>
  <c r="H121" i="38"/>
  <c r="AW343" i="38"/>
  <c r="O372" i="38"/>
  <c r="O444" i="38"/>
  <c r="AN256" i="38"/>
  <c r="AG363" i="38"/>
  <c r="L305" i="38"/>
  <c r="D257" i="38"/>
  <c r="AT208" i="38"/>
  <c r="E214" i="38"/>
  <c r="Q270" i="38"/>
  <c r="AA146" i="38"/>
  <c r="BB196" i="38"/>
  <c r="L145" i="38"/>
  <c r="H231" i="38"/>
  <c r="Z230" i="38"/>
  <c r="F190" i="38"/>
  <c r="H221" i="38"/>
  <c r="U260" i="38"/>
  <c r="AF242" i="38"/>
  <c r="AY153" i="38"/>
  <c r="AF403" i="38"/>
  <c r="I290" i="38"/>
  <c r="J128" i="38"/>
  <c r="AX210" i="38"/>
  <c r="AE172" i="38"/>
  <c r="P266" i="38"/>
  <c r="V165" i="38"/>
  <c r="V277" i="38"/>
  <c r="AN139" i="38"/>
  <c r="BA98" i="38"/>
  <c r="AU196" i="38"/>
  <c r="N223" i="38"/>
  <c r="Z219" i="38"/>
  <c r="AS146" i="38"/>
  <c r="AM252" i="38"/>
  <c r="AM257" i="38"/>
  <c r="T432" i="38"/>
  <c r="O115" i="38"/>
  <c r="AF336" i="38"/>
  <c r="AT100" i="38"/>
  <c r="E136" i="38"/>
  <c r="AF292" i="38"/>
  <c r="AP368" i="38"/>
  <c r="BA386" i="38"/>
  <c r="P215" i="38"/>
  <c r="AR265" i="38"/>
  <c r="AH126" i="38"/>
  <c r="AS123" i="38"/>
  <c r="AX247" i="38"/>
  <c r="Z167" i="38"/>
  <c r="E177" i="38"/>
  <c r="Q337" i="38"/>
  <c r="W395" i="38"/>
  <c r="W112" i="38"/>
  <c r="AV261" i="38"/>
  <c r="AT267" i="38"/>
  <c r="F120" i="38"/>
  <c r="AK262" i="38"/>
  <c r="J254" i="38"/>
  <c r="J349" i="38"/>
  <c r="AC380" i="38"/>
  <c r="AC208" i="38"/>
  <c r="AF137" i="38"/>
  <c r="E113" i="38"/>
  <c r="J85" i="38"/>
  <c r="W179" i="38"/>
  <c r="O204" i="38"/>
  <c r="D349" i="38"/>
  <c r="AM397" i="38"/>
  <c r="AU386" i="38"/>
  <c r="G250" i="38"/>
  <c r="AC188" i="38"/>
  <c r="AS310" i="38"/>
  <c r="BB227" i="38"/>
  <c r="I77" i="38"/>
  <c r="Q83" i="38"/>
  <c r="Q164" i="38"/>
  <c r="J418" i="38"/>
  <c r="V152" i="38"/>
  <c r="AS232" i="38"/>
  <c r="AE381" i="38"/>
  <c r="AK199" i="38"/>
  <c r="AS219" i="38"/>
  <c r="AD327" i="38"/>
  <c r="V253" i="38"/>
  <c r="AT161" i="38"/>
  <c r="AQ221" i="38"/>
  <c r="P172" i="38"/>
  <c r="AQ191" i="38"/>
  <c r="P217" i="38"/>
  <c r="K271" i="38"/>
  <c r="AC143" i="38"/>
  <c r="AJ270" i="38"/>
  <c r="E123" i="38"/>
  <c r="I152" i="38"/>
  <c r="F176" i="38"/>
  <c r="BA229" i="38"/>
  <c r="N252" i="38"/>
  <c r="BA340" i="38"/>
  <c r="G168" i="38"/>
  <c r="AO310" i="38"/>
  <c r="AC183" i="38"/>
  <c r="AQ249" i="38"/>
  <c r="AG134" i="38"/>
  <c r="V210" i="38"/>
  <c r="K251" i="38"/>
  <c r="N352" i="38"/>
  <c r="AM153" i="38"/>
  <c r="W230" i="38"/>
  <c r="F89" i="38"/>
  <c r="AX277" i="38"/>
  <c r="AY218" i="38"/>
  <c r="AN275" i="38"/>
  <c r="T399" i="38"/>
  <c r="AH328" i="38"/>
  <c r="AY295" i="38"/>
  <c r="U327" i="38"/>
  <c r="AX287" i="38"/>
  <c r="W138" i="38"/>
  <c r="G239" i="38"/>
  <c r="BA155" i="38"/>
  <c r="BB213" i="38"/>
  <c r="F264" i="38"/>
  <c r="G267" i="38"/>
  <c r="AS223" i="38"/>
  <c r="E404" i="38"/>
  <c r="AU180" i="38"/>
  <c r="AU174" i="38"/>
  <c r="AX295" i="38"/>
  <c r="G210" i="38"/>
  <c r="BB159" i="38"/>
  <c r="E259" i="38"/>
  <c r="AJ168" i="38"/>
  <c r="K290" i="38"/>
  <c r="AI334" i="38"/>
  <c r="H114" i="38"/>
  <c r="AV265" i="38"/>
  <c r="H214" i="38"/>
  <c r="AY364" i="38"/>
  <c r="D174" i="38"/>
  <c r="L359" i="38"/>
  <c r="AV117" i="38"/>
  <c r="AK213" i="38"/>
  <c r="AB338" i="38"/>
  <c r="AE317" i="38"/>
  <c r="AG229" i="38"/>
  <c r="BB170" i="38"/>
  <c r="V444" i="38"/>
  <c r="M168" i="38"/>
  <c r="AQ268" i="38"/>
  <c r="AG260" i="38"/>
  <c r="AL101" i="38"/>
  <c r="Y344" i="38"/>
  <c r="H155" i="38"/>
  <c r="P350" i="38"/>
  <c r="AA176" i="38"/>
  <c r="M301" i="38"/>
  <c r="AH187" i="38"/>
  <c r="AF166" i="38"/>
  <c r="AN145" i="38"/>
  <c r="AP271" i="38"/>
  <c r="P140" i="38"/>
  <c r="AQ179" i="38"/>
  <c r="J135" i="38"/>
  <c r="O217" i="38"/>
  <c r="AI155" i="38"/>
  <c r="BA306" i="38"/>
  <c r="T293" i="38"/>
  <c r="F315" i="38"/>
  <c r="AO179" i="38"/>
  <c r="K150" i="38"/>
  <c r="O233" i="38"/>
  <c r="AC137" i="38"/>
  <c r="O167" i="38"/>
  <c r="AO131" i="38"/>
  <c r="L229" i="38"/>
  <c r="D130" i="38"/>
  <c r="G148" i="38"/>
  <c r="AF85" i="38"/>
  <c r="AM129" i="38"/>
  <c r="O107" i="38"/>
  <c r="AZ153" i="38"/>
  <c r="AU217" i="38"/>
  <c r="AU223" i="38"/>
  <c r="AJ177" i="38"/>
  <c r="N287" i="38"/>
  <c r="AQ144" i="38"/>
  <c r="K115" i="38"/>
  <c r="K144" i="38"/>
  <c r="AF164" i="38"/>
  <c r="AB222" i="38"/>
  <c r="AT234" i="38"/>
  <c r="AE117" i="38"/>
  <c r="E248" i="38"/>
  <c r="V116" i="38"/>
  <c r="AB196" i="38"/>
  <c r="AD193" i="38"/>
  <c r="AD226" i="38"/>
  <c r="AY79" i="38"/>
  <c r="AK127" i="38"/>
  <c r="AG74" i="38"/>
  <c r="P108" i="38"/>
  <c r="BB294" i="38"/>
  <c r="AK292" i="38"/>
  <c r="AQ130" i="38"/>
  <c r="AT77" i="38"/>
  <c r="T206" i="38"/>
  <c r="E182" i="38"/>
  <c r="AU163" i="38"/>
  <c r="AE168" i="38"/>
  <c r="AY164" i="38"/>
  <c r="AL222" i="38"/>
  <c r="AT215" i="38"/>
  <c r="AL386" i="38"/>
  <c r="G87" i="38"/>
  <c r="AD182" i="38"/>
  <c r="I397" i="38"/>
  <c r="J183" i="38"/>
  <c r="AH338" i="38"/>
  <c r="AG243" i="38"/>
  <c r="F159" i="38"/>
  <c r="M133" i="38"/>
  <c r="M142" i="38"/>
  <c r="AV348" i="38"/>
  <c r="AQ168" i="38"/>
  <c r="AL296" i="38"/>
  <c r="Y365" i="38"/>
  <c r="AH229" i="38"/>
  <c r="AE100" i="38"/>
  <c r="Y113" i="38"/>
  <c r="AT329" i="38"/>
  <c r="V297" i="38"/>
  <c r="AL387" i="38"/>
  <c r="P127" i="38"/>
  <c r="AO180" i="38"/>
  <c r="AB292" i="38"/>
  <c r="E101" i="38"/>
  <c r="AB122" i="38"/>
  <c r="AN239" i="38"/>
  <c r="AX104" i="38"/>
  <c r="T378" i="38"/>
  <c r="T148" i="38"/>
  <c r="BA165" i="38"/>
  <c r="AP294" i="38"/>
  <c r="AR122" i="38"/>
  <c r="AP121" i="38"/>
  <c r="AT145" i="38"/>
  <c r="V201" i="38"/>
  <c r="AY377" i="38"/>
  <c r="AP194" i="38"/>
  <c r="G215" i="38"/>
  <c r="T316" i="38"/>
  <c r="AL201" i="38"/>
  <c r="AK391" i="38"/>
  <c r="U86" i="38"/>
  <c r="AB219" i="38"/>
  <c r="I159" i="38"/>
  <c r="AR274" i="38"/>
  <c r="AG146" i="38"/>
  <c r="AN346" i="38"/>
  <c r="AB250" i="38"/>
  <c r="F350" i="38"/>
  <c r="P212" i="38"/>
  <c r="AN236" i="38"/>
  <c r="T89" i="38"/>
  <c r="AM353" i="38"/>
  <c r="Q241" i="38"/>
  <c r="U161" i="38"/>
  <c r="E147" i="38"/>
  <c r="J304" i="38"/>
  <c r="BA162" i="38"/>
  <c r="V119" i="38"/>
  <c r="AY260" i="38"/>
  <c r="AH334" i="38"/>
  <c r="AW215" i="38"/>
  <c r="L284" i="38"/>
  <c r="X217" i="38"/>
  <c r="AL112" i="38"/>
  <c r="AF202" i="38"/>
  <c r="AY158" i="38"/>
  <c r="G353" i="38"/>
  <c r="AB133" i="38"/>
  <c r="AU439" i="38"/>
  <c r="AB223" i="38"/>
  <c r="AU140" i="38"/>
  <c r="W199" i="38"/>
  <c r="AV275" i="38"/>
  <c r="H230" i="38"/>
  <c r="AX326" i="38"/>
  <c r="AN188" i="38"/>
  <c r="AW242" i="38"/>
  <c r="AV296" i="38"/>
  <c r="N369" i="38"/>
  <c r="H170" i="38"/>
  <c r="W297" i="38"/>
  <c r="AJ300" i="38"/>
  <c r="BA337" i="38"/>
  <c r="AU175" i="38"/>
  <c r="AP328" i="38"/>
  <c r="AI113" i="38"/>
  <c r="AV141" i="38"/>
  <c r="O215" i="38"/>
  <c r="AA128" i="38"/>
  <c r="T237" i="38"/>
  <c r="T343" i="38"/>
  <c r="AQ237" i="38"/>
  <c r="N434" i="38"/>
  <c r="AR392" i="38"/>
  <c r="AL157" i="38"/>
  <c r="K155" i="38"/>
  <c r="BA79" i="38"/>
  <c r="T154" i="38"/>
  <c r="AM132" i="38"/>
  <c r="AG140" i="38"/>
  <c r="O359" i="38"/>
  <c r="AO248" i="38"/>
  <c r="G226" i="38"/>
  <c r="M299" i="38"/>
  <c r="AI213" i="38"/>
  <c r="AL240" i="38"/>
  <c r="AH282" i="38"/>
  <c r="O235" i="38"/>
  <c r="AX254" i="38"/>
  <c r="AI354" i="38"/>
  <c r="AE195" i="38"/>
  <c r="V212" i="38"/>
  <c r="F215" i="38"/>
  <c r="U341" i="38"/>
  <c r="D140" i="38"/>
  <c r="W103" i="38"/>
  <c r="AR234" i="38"/>
  <c r="AB472" i="38"/>
  <c r="AS92" i="38"/>
  <c r="AZ103" i="38"/>
  <c r="E221" i="38"/>
  <c r="X298" i="38"/>
  <c r="AA208" i="38"/>
  <c r="F312" i="38"/>
  <c r="E370" i="38"/>
  <c r="AX205" i="38"/>
  <c r="AF216" i="38"/>
  <c r="AM195" i="38"/>
  <c r="W263" i="38"/>
  <c r="J368" i="38"/>
  <c r="AT291" i="38"/>
  <c r="AS237" i="38"/>
  <c r="E273" i="38"/>
  <c r="H211" i="38"/>
  <c r="G275" i="38"/>
  <c r="AE165" i="38"/>
  <c r="AQ90" i="38"/>
  <c r="O249" i="38"/>
  <c r="AX381" i="38"/>
  <c r="L335" i="38"/>
  <c r="AT141" i="38"/>
  <c r="AM79" i="38"/>
  <c r="AA165" i="38"/>
  <c r="V143" i="38"/>
  <c r="AL191" i="38"/>
  <c r="P158" i="38"/>
  <c r="J84" i="38"/>
  <c r="AR119" i="38"/>
  <c r="AE110" i="38"/>
  <c r="Q384" i="38"/>
  <c r="AR127" i="38"/>
  <c r="AA117" i="38"/>
  <c r="M264" i="38"/>
  <c r="X271" i="38"/>
  <c r="D215" i="38"/>
  <c r="AZ294" i="38"/>
  <c r="E240" i="38"/>
  <c r="Z207" i="38"/>
  <c r="AL86" i="38"/>
  <c r="G362" i="38"/>
  <c r="P284" i="38"/>
  <c r="D409" i="38"/>
  <c r="H325" i="38"/>
  <c r="O162" i="38"/>
  <c r="F77" i="38"/>
  <c r="N327" i="38"/>
  <c r="O118" i="38"/>
  <c r="Z218" i="38"/>
  <c r="N134" i="38"/>
  <c r="AI208" i="38"/>
  <c r="AA132" i="38"/>
  <c r="G141" i="38"/>
  <c r="AS189" i="38"/>
  <c r="F119" i="38"/>
  <c r="AA138" i="38"/>
  <c r="J74" i="38"/>
  <c r="P337" i="38"/>
  <c r="AP227" i="38"/>
  <c r="AU101" i="38"/>
  <c r="AZ121" i="38"/>
  <c r="J252" i="38"/>
  <c r="AS159" i="38"/>
  <c r="V83" i="38"/>
  <c r="AF106" i="38"/>
  <c r="AB139" i="38"/>
  <c r="J262" i="38"/>
  <c r="AC402" i="38"/>
  <c r="P258" i="38"/>
  <c r="AV179" i="38"/>
  <c r="AS312" i="38"/>
  <c r="I119" i="38"/>
  <c r="BB245" i="38"/>
  <c r="AB230" i="38"/>
  <c r="Z89" i="38"/>
  <c r="L209" i="38"/>
  <c r="Q232" i="38"/>
  <c r="H94" i="38"/>
  <c r="W99" i="38"/>
  <c r="AG124" i="38"/>
  <c r="F102" i="38"/>
  <c r="AW246" i="38"/>
  <c r="AS137" i="38"/>
  <c r="AS325" i="38"/>
  <c r="I208" i="38"/>
  <c r="F104" i="38"/>
  <c r="E204" i="38"/>
  <c r="T185" i="38"/>
  <c r="AL259" i="38"/>
  <c r="AJ87" i="38"/>
  <c r="V120" i="38"/>
  <c r="M216" i="38"/>
  <c r="BA152" i="38"/>
  <c r="U105" i="38"/>
  <c r="AR142" i="38"/>
  <c r="AK82" i="38"/>
  <c r="M332" i="38"/>
  <c r="D239" i="38"/>
  <c r="D231" i="38"/>
  <c r="AQ217" i="38"/>
  <c r="Z103" i="38"/>
  <c r="Y209" i="38"/>
  <c r="AI390" i="38"/>
  <c r="AY169" i="38"/>
  <c r="N241" i="38"/>
  <c r="AY210" i="38"/>
  <c r="AX101" i="38"/>
  <c r="AL141" i="38"/>
  <c r="BA368" i="38"/>
  <c r="AU113" i="38"/>
  <c r="AH191" i="38"/>
  <c r="M131" i="38"/>
  <c r="AY90" i="38"/>
  <c r="BB216" i="38"/>
  <c r="O273" i="38"/>
  <c r="AG97" i="38"/>
  <c r="AJ104" i="38"/>
  <c r="AQ248" i="38"/>
  <c r="AQ147" i="38"/>
  <c r="U299" i="38"/>
  <c r="Y188" i="38"/>
  <c r="X282" i="38"/>
  <c r="AB213" i="38"/>
  <c r="AI240" i="38"/>
  <c r="AJ203" i="38"/>
  <c r="AP249" i="38"/>
  <c r="J75" i="38"/>
  <c r="T109" i="38"/>
  <c r="AY264" i="38"/>
  <c r="AH434" i="38"/>
  <c r="Y152" i="38"/>
  <c r="U320" i="38"/>
  <c r="E289" i="38"/>
  <c r="AN228" i="38"/>
  <c r="AZ303" i="38"/>
  <c r="V188" i="38"/>
  <c r="F105" i="38"/>
  <c r="AJ101" i="38"/>
  <c r="AK325" i="38"/>
  <c r="F200" i="38"/>
  <c r="Q234" i="38"/>
  <c r="H376" i="38"/>
  <c r="AN369" i="38"/>
  <c r="U146" i="38"/>
  <c r="M152" i="38"/>
  <c r="U172" i="38"/>
  <c r="AP186" i="38"/>
  <c r="Z268" i="38"/>
  <c r="W151" i="38"/>
  <c r="AX122" i="38"/>
  <c r="U304" i="38"/>
  <c r="D192" i="38"/>
  <c r="Y146" i="38"/>
  <c r="AK220" i="38"/>
  <c r="AM211" i="38"/>
  <c r="AH193" i="38"/>
  <c r="AV151" i="38"/>
  <c r="Z160" i="38"/>
  <c r="AL181" i="38"/>
  <c r="AT313" i="38"/>
  <c r="AP241" i="38"/>
  <c r="F300" i="38"/>
  <c r="Y278" i="38"/>
  <c r="F186" i="38"/>
  <c r="Q231" i="38"/>
  <c r="M120" i="38"/>
  <c r="P164" i="38"/>
  <c r="P165" i="38"/>
  <c r="AD296" i="38"/>
  <c r="AN319" i="38"/>
  <c r="AP83" i="38"/>
  <c r="AX204" i="38"/>
  <c r="AR191" i="38"/>
  <c r="K338" i="38"/>
  <c r="AK108" i="38"/>
  <c r="L261" i="38"/>
  <c r="AD307" i="38"/>
  <c r="V193" i="38"/>
  <c r="AU106" i="38"/>
  <c r="AB347" i="38"/>
  <c r="AT316" i="38"/>
  <c r="W289" i="38"/>
  <c r="W167" i="38"/>
  <c r="AK160" i="38"/>
  <c r="AZ226" i="38"/>
  <c r="AZ357" i="38"/>
  <c r="AZ337" i="38"/>
  <c r="V96" i="38"/>
  <c r="J163" i="38"/>
  <c r="AO89" i="38"/>
  <c r="AY149" i="38"/>
  <c r="V332" i="38"/>
  <c r="AX110" i="38"/>
  <c r="V130" i="38"/>
  <c r="AO141" i="38"/>
  <c r="X222" i="38"/>
  <c r="T195" i="38"/>
  <c r="T254" i="38"/>
  <c r="G286" i="38"/>
  <c r="AC156" i="38"/>
  <c r="AQ183" i="38"/>
  <c r="AJ213" i="38"/>
  <c r="AC233" i="38"/>
  <c r="AV256" i="38"/>
  <c r="AG225" i="38"/>
  <c r="AF98" i="38"/>
  <c r="V258" i="38"/>
  <c r="AF381" i="38"/>
  <c r="M231" i="38"/>
  <c r="V74" i="38"/>
  <c r="AS317" i="38"/>
  <c r="AG216" i="38"/>
  <c r="AT279" i="38"/>
  <c r="AZ220" i="38"/>
  <c r="Z194" i="38"/>
  <c r="F434" i="38"/>
  <c r="H358" i="38"/>
  <c r="AY204" i="38"/>
  <c r="M162" i="38"/>
  <c r="AF116" i="38"/>
  <c r="AT187" i="38"/>
  <c r="F255" i="38"/>
  <c r="F156" i="38"/>
  <c r="AT342" i="38"/>
  <c r="X219" i="38"/>
  <c r="AN157" i="38"/>
  <c r="AN321" i="38"/>
  <c r="Y252" i="38"/>
  <c r="AL176" i="38"/>
  <c r="AW90" i="38"/>
  <c r="AP202" i="38"/>
  <c r="U155" i="38"/>
  <c r="AC182" i="38"/>
  <c r="AB89" i="38"/>
  <c r="AB92" i="38"/>
  <c r="P169" i="38"/>
  <c r="T232" i="38"/>
  <c r="P278" i="38"/>
  <c r="AN87" i="38"/>
  <c r="AK319" i="38"/>
  <c r="X231" i="38"/>
  <c r="M114" i="38"/>
  <c r="H153" i="38"/>
  <c r="Z410" i="38"/>
  <c r="I201" i="38"/>
  <c r="O274" i="38"/>
  <c r="M360" i="38"/>
  <c r="AE279" i="38"/>
  <c r="AD142" i="38"/>
  <c r="AE335" i="38"/>
  <c r="G370" i="38"/>
  <c r="U138" i="38"/>
  <c r="H99" i="38"/>
  <c r="AV182" i="38"/>
  <c r="G307" i="38"/>
  <c r="BB82" i="38"/>
  <c r="H164" i="38"/>
  <c r="AZ326" i="38"/>
  <c r="AH83" i="38"/>
  <c r="AR181" i="38"/>
  <c r="AJ337" i="38"/>
  <c r="AD184" i="38"/>
  <c r="AB132" i="38"/>
  <c r="M161" i="38"/>
  <c r="AV290" i="38"/>
  <c r="AD139" i="38"/>
  <c r="AZ223" i="38"/>
  <c r="K417" i="38"/>
  <c r="J165" i="38"/>
  <c r="AE423" i="38"/>
  <c r="N78" i="38"/>
  <c r="X151" i="38"/>
  <c r="Y147" i="38"/>
  <c r="AX147" i="38"/>
  <c r="T226" i="38"/>
  <c r="AU198" i="38"/>
  <c r="F74" i="38"/>
  <c r="AS234" i="38"/>
  <c r="AY93" i="38"/>
  <c r="K103" i="38"/>
  <c r="AF183" i="38"/>
  <c r="AY180" i="38"/>
  <c r="I142" i="38"/>
  <c r="AM134" i="38"/>
  <c r="X91" i="38"/>
  <c r="AY111" i="38"/>
  <c r="AN230" i="38"/>
  <c r="G205" i="38"/>
  <c r="I126" i="38"/>
  <c r="AB114" i="38"/>
  <c r="AZ79" i="38"/>
  <c r="AW102" i="38"/>
  <c r="AH107" i="38"/>
  <c r="L281" i="38"/>
  <c r="AE340" i="38"/>
  <c r="Z210" i="38"/>
  <c r="P171" i="38"/>
  <c r="D224" i="38"/>
  <c r="AJ172" i="38"/>
  <c r="N307" i="38"/>
  <c r="AW243" i="38"/>
  <c r="BA127" i="38"/>
  <c r="BA115" i="38"/>
  <c r="N202" i="38"/>
  <c r="N155" i="38"/>
  <c r="AG165" i="38"/>
  <c r="Q163" i="38"/>
  <c r="AN78" i="38"/>
  <c r="AS95" i="38"/>
  <c r="AK143" i="38"/>
  <c r="AH129" i="38"/>
  <c r="AO237" i="38"/>
  <c r="O203" i="38"/>
  <c r="P147" i="38"/>
  <c r="AP260" i="38"/>
  <c r="AQ79" i="38"/>
  <c r="Q167" i="38"/>
  <c r="H235" i="38"/>
  <c r="L130" i="38"/>
  <c r="AO231" i="38"/>
  <c r="Y405" i="38"/>
  <c r="AF235" i="38"/>
  <c r="AB90" i="38"/>
  <c r="N80" i="38"/>
  <c r="K192" i="38"/>
  <c r="H197" i="38"/>
  <c r="AH295" i="38"/>
  <c r="M204" i="38"/>
  <c r="AP142" i="38"/>
  <c r="AM93" i="38"/>
  <c r="AG116" i="38"/>
  <c r="AT130" i="38"/>
  <c r="AD208" i="38"/>
  <c r="AK157" i="38"/>
  <c r="K168" i="38"/>
  <c r="AN141" i="38"/>
  <c r="V216" i="38"/>
  <c r="O198" i="38"/>
  <c r="AS286" i="38"/>
  <c r="W205" i="38"/>
  <c r="AX174" i="38"/>
  <c r="AZ196" i="38"/>
  <c r="M91" i="38"/>
  <c r="BB172" i="38"/>
  <c r="AL324" i="38"/>
  <c r="AO451" i="38"/>
  <c r="AJ311" i="38"/>
  <c r="AV249" i="38"/>
  <c r="AT297" i="38"/>
  <c r="V292" i="38"/>
  <c r="O150" i="38"/>
  <c r="U152" i="38"/>
  <c r="Q328" i="38"/>
  <c r="AO163" i="38"/>
  <c r="M243" i="38"/>
  <c r="X280" i="38"/>
  <c r="AR251" i="38"/>
  <c r="AC134" i="38"/>
  <c r="Q333" i="38"/>
  <c r="M201" i="38"/>
  <c r="I196" i="38"/>
  <c r="AL117" i="38"/>
  <c r="AL167" i="38"/>
  <c r="AB170" i="38"/>
  <c r="Y95" i="38"/>
  <c r="P211" i="38"/>
  <c r="Z225" i="38"/>
  <c r="AV214" i="38"/>
  <c r="AB151" i="38"/>
  <c r="AU262" i="38"/>
  <c r="D256" i="38"/>
  <c r="I249" i="38"/>
  <c r="AL217" i="38"/>
  <c r="AP242" i="38"/>
  <c r="D101" i="38"/>
  <c r="Z191" i="38"/>
  <c r="AH230" i="38"/>
  <c r="M123" i="38"/>
  <c r="M81" i="38"/>
  <c r="M182" i="38"/>
  <c r="AP199" i="38"/>
  <c r="AK141" i="38"/>
  <c r="H127" i="38"/>
  <c r="P255" i="38"/>
  <c r="BA288" i="38"/>
  <c r="AZ114" i="38"/>
  <c r="AK145" i="38"/>
  <c r="AS256" i="38"/>
  <c r="F273" i="38"/>
  <c r="AY188" i="38"/>
  <c r="AQ295" i="38"/>
  <c r="Q101" i="38"/>
  <c r="F234" i="38"/>
  <c r="M84" i="38"/>
  <c r="U82" i="38"/>
  <c r="AR267" i="38"/>
  <c r="AR112" i="38"/>
  <c r="P273" i="38"/>
  <c r="K336" i="38"/>
  <c r="AQ243" i="38"/>
  <c r="N99" i="38"/>
  <c r="Q250" i="38"/>
  <c r="AJ135" i="38"/>
  <c r="AP313" i="38"/>
  <c r="H268" i="38"/>
  <c r="V339" i="38"/>
  <c r="BB239" i="38"/>
  <c r="AS133" i="38"/>
  <c r="V214" i="38"/>
  <c r="Z254" i="38"/>
  <c r="AS120" i="38"/>
  <c r="AI214" i="38"/>
  <c r="F405" i="38"/>
  <c r="AJ189" i="38"/>
  <c r="Z312" i="38"/>
  <c r="AJ268" i="38"/>
  <c r="Z156" i="38"/>
  <c r="AL229" i="38"/>
  <c r="AB156" i="38"/>
  <c r="G80" i="38"/>
  <c r="K82" i="38"/>
  <c r="AW327" i="38"/>
  <c r="AF270" i="38"/>
  <c r="X189" i="38"/>
  <c r="E85" i="38"/>
  <c r="K281" i="38"/>
  <c r="AH231" i="38"/>
  <c r="G427" i="38"/>
  <c r="AD75" i="38"/>
  <c r="AQ199" i="38"/>
  <c r="AT257" i="38"/>
  <c r="AS418" i="38"/>
  <c r="Q99" i="38"/>
  <c r="V199" i="38"/>
  <c r="D164" i="38"/>
  <c r="AN219" i="38"/>
  <c r="AW323" i="38"/>
  <c r="V299" i="38"/>
  <c r="AP122" i="38"/>
  <c r="AB137" i="38"/>
  <c r="AI317" i="38"/>
  <c r="O234" i="38"/>
  <c r="K100" i="38"/>
  <c r="AK260" i="38"/>
  <c r="F206" i="38"/>
  <c r="AY175" i="38"/>
  <c r="AJ105" i="38"/>
  <c r="AY206" i="38"/>
  <c r="E119" i="38"/>
  <c r="AR93" i="38"/>
  <c r="AH88" i="38"/>
  <c r="AH137" i="38"/>
  <c r="AD320" i="38"/>
  <c r="AM251" i="38"/>
  <c r="W135" i="38"/>
  <c r="M122" i="38"/>
  <c r="AW213" i="38"/>
  <c r="AC220" i="38"/>
  <c r="L314" i="38"/>
  <c r="L330" i="38"/>
  <c r="AM241" i="38"/>
  <c r="AL169" i="38"/>
  <c r="H259" i="38"/>
  <c r="K313" i="38"/>
  <c r="G232" i="38"/>
  <c r="BA180" i="38"/>
  <c r="AE228" i="38"/>
  <c r="AZ170" i="38"/>
  <c r="K104" i="38"/>
  <c r="G342" i="38"/>
  <c r="J236" i="38"/>
  <c r="AB242" i="38"/>
  <c r="AN161" i="38"/>
  <c r="AT81" i="38"/>
  <c r="AM248" i="38"/>
  <c r="AD163" i="38"/>
  <c r="BB297" i="38"/>
  <c r="AS216" i="38"/>
  <c r="AD192" i="38"/>
  <c r="AJ80" i="38"/>
  <c r="AE352" i="38"/>
  <c r="AB105" i="38"/>
  <c r="Z237" i="38"/>
  <c r="E77" i="38"/>
  <c r="AR183" i="38"/>
  <c r="BA332" i="38"/>
  <c r="AP109" i="38"/>
  <c r="I112" i="38"/>
  <c r="K209" i="38"/>
  <c r="W188" i="38"/>
  <c r="AP189" i="38"/>
  <c r="AK191" i="38"/>
  <c r="AG200" i="38"/>
  <c r="AE90" i="38"/>
  <c r="AV155" i="38"/>
  <c r="AS148" i="38"/>
  <c r="AK119" i="38"/>
  <c r="AI216" i="38"/>
  <c r="AL220" i="38"/>
  <c r="AU131" i="38"/>
  <c r="AM321" i="38"/>
  <c r="E219" i="38"/>
  <c r="D214" i="38"/>
  <c r="K225" i="38"/>
  <c r="AJ170" i="38"/>
  <c r="Z231" i="38"/>
  <c r="Z220" i="38"/>
  <c r="AY228" i="38"/>
  <c r="AS344" i="38"/>
  <c r="AC106" i="38"/>
  <c r="AC216" i="38"/>
  <c r="AH279" i="38"/>
  <c r="BA200" i="38"/>
  <c r="AR216" i="38"/>
  <c r="BA145" i="38"/>
  <c r="AU200" i="38"/>
  <c r="AZ428" i="38"/>
  <c r="AZ241" i="38"/>
  <c r="T193" i="38"/>
  <c r="AP213" i="38"/>
  <c r="AA324" i="38"/>
  <c r="N157" i="38"/>
  <c r="J180" i="38"/>
  <c r="L141" i="38"/>
  <c r="AL140" i="38"/>
  <c r="N161" i="38"/>
  <c r="J169" i="38"/>
  <c r="V196" i="38"/>
  <c r="G133" i="38"/>
  <c r="AV156" i="38"/>
  <c r="AE153" i="38"/>
  <c r="AX126" i="38"/>
  <c r="O177" i="38"/>
  <c r="AE176" i="38"/>
  <c r="AV162" i="38"/>
  <c r="AG358" i="38"/>
  <c r="P347" i="38"/>
  <c r="AV244" i="38"/>
  <c r="I153" i="38"/>
  <c r="Y272" i="38"/>
  <c r="F297" i="38"/>
  <c r="U141" i="38"/>
  <c r="AS82" i="38"/>
  <c r="T105" i="38"/>
  <c r="BB141" i="38"/>
  <c r="T178" i="38"/>
  <c r="AB238" i="38"/>
  <c r="AJ81" i="38"/>
  <c r="AK210" i="38"/>
  <c r="G143" i="38"/>
  <c r="AE243" i="38"/>
  <c r="T116" i="38"/>
  <c r="BB348" i="38"/>
  <c r="AK128" i="38"/>
  <c r="AD253" i="38"/>
  <c r="Q381" i="38"/>
  <c r="P94" i="38"/>
  <c r="J143" i="38"/>
  <c r="AS194" i="38"/>
  <c r="AH74" i="38"/>
  <c r="AX184" i="38"/>
  <c r="AW229" i="38"/>
  <c r="BB98" i="38"/>
  <c r="AY192" i="38"/>
  <c r="AD80" i="38"/>
  <c r="BB161" i="38"/>
  <c r="Z233" i="38"/>
  <c r="M307" i="38"/>
  <c r="AQ252" i="38"/>
  <c r="W201" i="38"/>
  <c r="Z204" i="38"/>
  <c r="AX396" i="38"/>
  <c r="AK277" i="38"/>
  <c r="AB208" i="38"/>
  <c r="AX82" i="38"/>
  <c r="AX149" i="38"/>
  <c r="AO114" i="38"/>
  <c r="E171" i="38"/>
  <c r="Q181" i="38"/>
  <c r="AF233" i="38"/>
  <c r="F169" i="38"/>
  <c r="AP120" i="38"/>
  <c r="AD161" i="38"/>
  <c r="AO258" i="38"/>
  <c r="J83" i="38"/>
  <c r="AZ102" i="38"/>
  <c r="AA249" i="38"/>
  <c r="U78" i="38"/>
  <c r="J93" i="38"/>
  <c r="AP171" i="38"/>
  <c r="AO189" i="38"/>
  <c r="W203" i="38"/>
  <c r="Y117" i="38"/>
  <c r="W106" i="38"/>
  <c r="AD181" i="38"/>
  <c r="N259" i="38"/>
  <c r="AH386" i="38"/>
  <c r="H394" i="38"/>
  <c r="V420" i="38"/>
  <c r="AR204" i="38"/>
  <c r="BB233" i="38"/>
  <c r="AC324" i="38"/>
  <c r="L223" i="38"/>
  <c r="N144" i="38"/>
  <c r="G113" i="38"/>
  <c r="K163" i="38"/>
  <c r="AK208" i="38"/>
  <c r="AH254" i="38"/>
  <c r="AF205" i="38"/>
  <c r="Z252" i="38"/>
  <c r="AT317" i="38"/>
  <c r="AL208" i="38"/>
  <c r="AU208" i="38"/>
  <c r="T91" i="38"/>
  <c r="AI238" i="38"/>
  <c r="AW119" i="38"/>
  <c r="AJ115" i="38"/>
  <c r="AI270" i="38"/>
  <c r="O183" i="38"/>
  <c r="P276" i="38"/>
  <c r="AA291" i="38"/>
  <c r="AB266" i="38"/>
  <c r="N152" i="38"/>
  <c r="AW157" i="38"/>
  <c r="AD302" i="38"/>
  <c r="AW208" i="38"/>
  <c r="M369" i="38"/>
  <c r="AI153" i="38"/>
  <c r="E189" i="38"/>
  <c r="AL135" i="38"/>
  <c r="AC241" i="38"/>
  <c r="AV212" i="38"/>
  <c r="AM246" i="38"/>
  <c r="F118" i="38"/>
  <c r="AS80" i="38"/>
  <c r="AJ117" i="38"/>
  <c r="I283" i="38"/>
  <c r="H196" i="38"/>
  <c r="I285" i="38"/>
  <c r="AW154" i="38"/>
  <c r="AF144" i="38"/>
  <c r="AU83" i="38"/>
  <c r="AO219" i="38"/>
  <c r="AZ278" i="38"/>
  <c r="E184" i="38"/>
  <c r="V184" i="38"/>
  <c r="BA126" i="38"/>
  <c r="AL210" i="38"/>
  <c r="T380" i="38"/>
  <c r="AY249" i="38"/>
  <c r="D435" i="38"/>
  <c r="AS368" i="38"/>
  <c r="AX248" i="38"/>
  <c r="F177" i="38"/>
  <c r="L230" i="38"/>
  <c r="AQ309" i="38"/>
  <c r="P153" i="38"/>
  <c r="AD245" i="38"/>
  <c r="AO417" i="38"/>
  <c r="I136" i="38"/>
  <c r="D240" i="38"/>
  <c r="Y106" i="38"/>
  <c r="AV177" i="38"/>
  <c r="BA194" i="38"/>
  <c r="AU255" i="38"/>
  <c r="N218" i="38"/>
  <c r="G152" i="38"/>
  <c r="AE257" i="38"/>
  <c r="P202" i="38"/>
  <c r="AZ253" i="38"/>
  <c r="N194" i="38"/>
  <c r="M214" i="38"/>
  <c r="AW95" i="38"/>
  <c r="Z235" i="38"/>
  <c r="AM191" i="38"/>
  <c r="AU207" i="38"/>
  <c r="O89" i="38"/>
  <c r="AQ231" i="38"/>
  <c r="O165" i="38"/>
  <c r="AZ147" i="38"/>
  <c r="BA334" i="38"/>
  <c r="AQ233" i="38"/>
  <c r="AC98" i="38"/>
  <c r="O232" i="38"/>
  <c r="AC389" i="38"/>
  <c r="Q91" i="38"/>
  <c r="AW186" i="38"/>
  <c r="O139" i="38"/>
  <c r="AM201" i="38"/>
  <c r="K369" i="38"/>
  <c r="AL227" i="38"/>
  <c r="D274" i="38"/>
  <c r="J138" i="38"/>
  <c r="O301" i="38"/>
  <c r="L374" i="38"/>
  <c r="AP248" i="38"/>
  <c r="AY235" i="38"/>
  <c r="AF188" i="38"/>
  <c r="H432" i="38"/>
  <c r="W306" i="38"/>
  <c r="AX209" i="38"/>
  <c r="AF290" i="38"/>
  <c r="AS229" i="38"/>
  <c r="AZ258" i="38"/>
  <c r="X462" i="38"/>
  <c r="AL207" i="38"/>
  <c r="BB167" i="38"/>
  <c r="I96" i="38"/>
  <c r="F268" i="38"/>
  <c r="I95" i="38"/>
  <c r="G196" i="38"/>
  <c r="K141" i="38"/>
  <c r="AB135" i="38"/>
  <c r="Z179" i="38"/>
  <c r="AQ373" i="38"/>
  <c r="AA88" i="38"/>
  <c r="AG159" i="38"/>
  <c r="AH119" i="38"/>
  <c r="AA191" i="38"/>
  <c r="AT249" i="38"/>
  <c r="BB214" i="38"/>
  <c r="Q121" i="38"/>
  <c r="AF196" i="38"/>
  <c r="F424" i="38"/>
  <c r="AM208" i="38"/>
  <c r="O181" i="38"/>
  <c r="AU130" i="38"/>
  <c r="AK168" i="38"/>
  <c r="AO78" i="38"/>
  <c r="AG79" i="38"/>
  <c r="AI202" i="38"/>
  <c r="T216" i="38"/>
  <c r="U236" i="38"/>
  <c r="P357" i="38"/>
  <c r="AQ261" i="38"/>
  <c r="X269" i="38"/>
  <c r="AR193" i="38"/>
  <c r="AU374" i="38"/>
  <c r="AY191" i="38"/>
  <c r="AV240" i="38"/>
  <c r="BB147" i="38"/>
  <c r="AA121" i="38"/>
  <c r="K149" i="38"/>
  <c r="AZ82" i="38"/>
  <c r="M74" i="38"/>
  <c r="AZ137" i="38"/>
  <c r="AP263" i="38"/>
  <c r="AA304" i="38"/>
  <c r="AG204" i="38"/>
  <c r="AX173" i="38"/>
  <c r="G235" i="38"/>
  <c r="Z198" i="38"/>
  <c r="V178" i="38"/>
  <c r="AA226" i="38"/>
  <c r="AR124" i="38"/>
  <c r="I253" i="38"/>
  <c r="AU261" i="38"/>
  <c r="J171" i="38"/>
  <c r="AE427" i="38"/>
  <c r="BB265" i="38"/>
  <c r="AN227" i="38"/>
  <c r="G183" i="38"/>
  <c r="V291" i="38"/>
  <c r="J142" i="38"/>
  <c r="AV173" i="38"/>
  <c r="Y350" i="38"/>
  <c r="AR211" i="38"/>
  <c r="AN274" i="38"/>
  <c r="AK112" i="38"/>
  <c r="J297" i="38"/>
  <c r="AS220" i="38"/>
  <c r="AR152" i="38"/>
  <c r="U290" i="38"/>
  <c r="AK158" i="38"/>
  <c r="D327" i="38"/>
  <c r="M298" i="38"/>
  <c r="AZ293" i="38"/>
  <c r="P404" i="38"/>
  <c r="L140" i="38"/>
  <c r="W132" i="38"/>
  <c r="AP203" i="38"/>
  <c r="G96" i="38"/>
  <c r="AP197" i="38"/>
  <c r="L149" i="38"/>
  <c r="J80" i="38"/>
  <c r="BB110" i="38"/>
  <c r="AL184" i="38"/>
  <c r="K213" i="38"/>
  <c r="N150" i="38"/>
  <c r="AR101" i="38"/>
  <c r="AK327" i="38"/>
  <c r="E191" i="38"/>
  <c r="AO244" i="38"/>
  <c r="AR256" i="38"/>
  <c r="AO338" i="38"/>
  <c r="F180" i="38"/>
  <c r="D83" i="38"/>
  <c r="E166" i="38"/>
  <c r="AY75" i="38"/>
  <c r="AF249" i="38"/>
  <c r="AH127" i="38"/>
  <c r="I214" i="38"/>
  <c r="W433" i="38"/>
  <c r="AR185" i="38"/>
  <c r="AO281" i="38"/>
  <c r="AJ116" i="38"/>
  <c r="AK284" i="38"/>
  <c r="AU165" i="38"/>
  <c r="AQ236" i="38"/>
  <c r="Q373" i="38"/>
  <c r="BA416" i="38"/>
  <c r="L143" i="38"/>
  <c r="BA291" i="38"/>
  <c r="AO134" i="38"/>
  <c r="V470" i="38"/>
  <c r="AH391" i="38"/>
  <c r="F174" i="38"/>
  <c r="D305" i="38"/>
  <c r="AP160" i="38"/>
  <c r="G193" i="38"/>
  <c r="D283" i="38"/>
  <c r="E98" i="38"/>
  <c r="AH134" i="38"/>
  <c r="H205" i="38"/>
  <c r="V320" i="38"/>
  <c r="I246" i="38"/>
  <c r="AS83" i="38"/>
  <c r="AS108" i="38"/>
  <c r="V224" i="38"/>
  <c r="AV120" i="38"/>
  <c r="AP108" i="38"/>
  <c r="N96" i="38"/>
  <c r="BA199" i="38"/>
  <c r="AX291" i="38"/>
  <c r="AB226" i="38"/>
  <c r="AN184" i="38"/>
  <c r="AQ266" i="38"/>
  <c r="AR158" i="38"/>
  <c r="AF229" i="38"/>
  <c r="AT225" i="38"/>
  <c r="T176" i="38"/>
  <c r="AX74" i="38"/>
  <c r="Z208" i="38"/>
  <c r="AP152" i="38"/>
  <c r="I262" i="38"/>
  <c r="AO154" i="38"/>
  <c r="D208" i="38"/>
  <c r="X178" i="38"/>
  <c r="AR224" i="38"/>
  <c r="I132" i="38"/>
  <c r="J277" i="38"/>
  <c r="Q196" i="38"/>
  <c r="AL254" i="38"/>
  <c r="AS191" i="38"/>
  <c r="J213" i="38"/>
  <c r="U239" i="38"/>
  <c r="Q160" i="38"/>
  <c r="H168" i="38"/>
  <c r="AE192" i="38"/>
  <c r="AD176" i="38"/>
  <c r="AK207" i="38"/>
  <c r="I244" i="38"/>
  <c r="AA93" i="38"/>
  <c r="BA230" i="38"/>
  <c r="O231" i="38"/>
  <c r="AG211" i="38"/>
  <c r="AE114" i="38"/>
  <c r="U258" i="38"/>
  <c r="AL245" i="38"/>
  <c r="AF124" i="38"/>
  <c r="AQ132" i="38"/>
  <c r="AO76" i="38"/>
  <c r="L146" i="38"/>
  <c r="K181" i="38"/>
  <c r="K234" i="38"/>
  <c r="AO250" i="38"/>
  <c r="AA154" i="38"/>
  <c r="AX78" i="38"/>
  <c r="AU228" i="38"/>
  <c r="F261" i="38"/>
  <c r="O169" i="38"/>
  <c r="G332" i="38"/>
  <c r="AW173" i="38"/>
  <c r="AC150" i="38"/>
  <c r="AL79" i="38"/>
  <c r="V255" i="38"/>
  <c r="J209" i="38"/>
  <c r="AD124" i="38"/>
  <c r="AM250" i="38"/>
  <c r="N229" i="38"/>
  <c r="AS85" i="38"/>
  <c r="AY312" i="38"/>
  <c r="T189" i="38"/>
  <c r="K159" i="38"/>
  <c r="AY220" i="38"/>
  <c r="AH316" i="38"/>
  <c r="AK120" i="38"/>
  <c r="AA269" i="38"/>
  <c r="AE354" i="38"/>
  <c r="W381" i="38"/>
  <c r="AU142" i="38"/>
  <c r="K224" i="38"/>
  <c r="AP105" i="38"/>
  <c r="AR109" i="38"/>
  <c r="AK235" i="38"/>
  <c r="M108" i="38"/>
  <c r="N163" i="38"/>
  <c r="Y151" i="38"/>
  <c r="X102" i="38"/>
  <c r="AQ92" i="38"/>
  <c r="I216" i="38"/>
  <c r="O221" i="38"/>
  <c r="U100" i="38"/>
  <c r="AD146" i="38"/>
  <c r="AT122" i="38"/>
  <c r="J96" i="38"/>
  <c r="AM260" i="38"/>
  <c r="AJ98" i="38"/>
  <c r="AZ144" i="38"/>
  <c r="AX167" i="38"/>
  <c r="N149" i="38"/>
  <c r="AM232" i="38"/>
  <c r="H172" i="38"/>
  <c r="D123" i="38"/>
  <c r="AB99" i="38"/>
  <c r="AT156" i="38"/>
  <c r="J148" i="38"/>
  <c r="AK338" i="38"/>
  <c r="X233" i="38"/>
  <c r="D185" i="38"/>
  <c r="AK354" i="38"/>
  <c r="M76" i="38"/>
  <c r="AB233" i="38"/>
  <c r="W116" i="38"/>
  <c r="AF218" i="38"/>
  <c r="AR209" i="38"/>
  <c r="AB155" i="38"/>
  <c r="AI168" i="38"/>
  <c r="F109" i="38"/>
  <c r="I183" i="38"/>
  <c r="K405" i="38"/>
  <c r="G180" i="38"/>
  <c r="AN218" i="38"/>
  <c r="AS222" i="38"/>
  <c r="Q386" i="38"/>
  <c r="F101" i="38"/>
  <c r="E127" i="38"/>
  <c r="P195" i="38"/>
  <c r="H101" i="38"/>
  <c r="AO178" i="38"/>
  <c r="AA181" i="38"/>
  <c r="K187" i="38"/>
  <c r="E162" i="38"/>
  <c r="L109" i="38"/>
  <c r="H212" i="38"/>
  <c r="Z275" i="38"/>
  <c r="F133" i="38"/>
  <c r="AW97" i="38"/>
  <c r="BB193" i="38"/>
  <c r="AZ124" i="38"/>
  <c r="AH184" i="38"/>
  <c r="X120" i="38"/>
  <c r="N112" i="38"/>
  <c r="AL88" i="38"/>
  <c r="P207" i="38"/>
  <c r="M368" i="38"/>
  <c r="I162" i="38"/>
  <c r="M236" i="38"/>
  <c r="AF149" i="38"/>
  <c r="AT222" i="38"/>
  <c r="AP188" i="38"/>
  <c r="AH182" i="38"/>
  <c r="P83" i="38"/>
  <c r="AH307" i="38"/>
  <c r="G128" i="38"/>
  <c r="AW106" i="38"/>
  <c r="AW288" i="38"/>
  <c r="Z139" i="38"/>
  <c r="AZ209" i="38"/>
  <c r="AR80" i="38"/>
  <c r="AE78" i="38"/>
  <c r="AK167" i="38"/>
  <c r="AS118" i="38"/>
  <c r="Z180" i="38"/>
  <c r="AH168" i="38"/>
  <c r="AS176" i="38"/>
  <c r="AA255" i="38"/>
  <c r="AT203" i="38"/>
  <c r="J306" i="38"/>
  <c r="AN127" i="38"/>
  <c r="AX307" i="38"/>
  <c r="Q244" i="38"/>
  <c r="X109" i="38"/>
  <c r="AW122" i="38"/>
  <c r="AQ135" i="38"/>
  <c r="BA206" i="38"/>
  <c r="AH92" i="38"/>
  <c r="AE143" i="38"/>
  <c r="AZ94" i="38"/>
  <c r="AK149" i="38"/>
  <c r="D162" i="38"/>
  <c r="AN103" i="38"/>
  <c r="AN246" i="38"/>
  <c r="BA158" i="38"/>
  <c r="AC103" i="38"/>
  <c r="V175" i="38"/>
  <c r="AF74" i="38"/>
  <c r="AG197" i="38"/>
  <c r="AL137" i="38"/>
  <c r="P100" i="38"/>
  <c r="AX124" i="38"/>
  <c r="J124" i="38"/>
  <c r="AW187" i="38"/>
  <c r="AM328" i="38"/>
  <c r="T273" i="38"/>
  <c r="E196" i="38"/>
  <c r="AT136" i="38"/>
  <c r="U178" i="38"/>
  <c r="Z86" i="38"/>
  <c r="Z243" i="38"/>
  <c r="AF262" i="38"/>
  <c r="H157" i="38"/>
  <c r="AK105" i="38"/>
  <c r="AM156" i="38"/>
  <c r="I245" i="38"/>
  <c r="M156" i="38"/>
  <c r="AP240" i="38"/>
  <c r="AZ324" i="38"/>
  <c r="AY222" i="38"/>
  <c r="AE275" i="38"/>
  <c r="L228" i="38"/>
  <c r="G238" i="38"/>
  <c r="AT104" i="38"/>
  <c r="I109" i="38"/>
  <c r="AK305" i="38"/>
  <c r="AX187" i="38"/>
  <c r="Q192" i="38"/>
  <c r="M136" i="38"/>
  <c r="I144" i="38"/>
  <c r="AO85" i="38"/>
  <c r="AU149" i="38"/>
  <c r="BA186" i="38"/>
  <c r="AC80" i="38"/>
  <c r="E160" i="38"/>
  <c r="AE216" i="38"/>
  <c r="P143" i="38"/>
  <c r="P120" i="38"/>
  <c r="G322" i="38"/>
  <c r="AL273" i="38"/>
  <c r="Q208" i="38"/>
  <c r="AE161" i="38"/>
  <c r="AS171" i="38"/>
  <c r="J294" i="38"/>
  <c r="D246" i="38"/>
  <c r="H169" i="38"/>
  <c r="P137" i="38"/>
  <c r="AU202" i="38"/>
  <c r="AM254" i="38"/>
  <c r="AV180" i="38"/>
  <c r="M199" i="38"/>
  <c r="AC296" i="38"/>
  <c r="P190" i="38"/>
  <c r="O99" i="38"/>
  <c r="Y228" i="38"/>
  <c r="BB258" i="38"/>
  <c r="AN279" i="38"/>
  <c r="AK163" i="38"/>
  <c r="F95" i="38"/>
  <c r="N205" i="38"/>
  <c r="Y229" i="38"/>
  <c r="BA146" i="38"/>
  <c r="O218" i="38"/>
  <c r="V241" i="38"/>
  <c r="AT120" i="38"/>
  <c r="L150" i="38"/>
  <c r="BB261" i="38"/>
  <c r="AL177" i="38"/>
  <c r="AR136" i="38"/>
  <c r="BA221" i="38"/>
  <c r="AI239" i="38"/>
  <c r="AE310" i="38"/>
  <c r="G236" i="38"/>
  <c r="T160" i="38"/>
  <c r="F410" i="38"/>
  <c r="P118" i="38"/>
  <c r="AS160" i="38"/>
  <c r="AO216" i="38"/>
  <c r="AF278" i="38"/>
  <c r="L133" i="38"/>
  <c r="AO119" i="38"/>
  <c r="F168" i="38"/>
  <c r="AG143" i="38"/>
  <c r="G78" i="38"/>
  <c r="AO265" i="38"/>
  <c r="M137" i="38"/>
  <c r="AZ175" i="38"/>
  <c r="AB168" i="38"/>
  <c r="W121" i="38"/>
  <c r="D115" i="38"/>
  <c r="Q173" i="38"/>
  <c r="AD93" i="38"/>
  <c r="I364" i="38"/>
  <c r="AL262" i="38"/>
  <c r="L181" i="38"/>
  <c r="E139" i="38"/>
  <c r="I81" i="38"/>
  <c r="E201" i="38"/>
  <c r="D117" i="38"/>
  <c r="AX222" i="38"/>
  <c r="AE175" i="38"/>
  <c r="N206" i="38"/>
  <c r="T223" i="38"/>
  <c r="AR374" i="38"/>
  <c r="AQ175" i="38"/>
  <c r="AJ248" i="38"/>
  <c r="AS242" i="38"/>
  <c r="I266" i="38"/>
  <c r="F100" i="38"/>
  <c r="W223" i="38"/>
  <c r="AS116" i="38"/>
  <c r="M282" i="38"/>
  <c r="X246" i="38"/>
  <c r="AP84" i="38"/>
  <c r="AL178" i="38"/>
  <c r="V176" i="38"/>
  <c r="V217" i="38"/>
  <c r="O84" i="38"/>
  <c r="AU114" i="38"/>
  <c r="AU123" i="38"/>
  <c r="G220" i="38"/>
  <c r="AZ265" i="38"/>
  <c r="N108" i="38"/>
  <c r="AL249" i="38"/>
  <c r="Q85" i="38"/>
  <c r="BA76" i="38"/>
  <c r="AO177" i="38"/>
  <c r="AM293" i="38"/>
  <c r="X227" i="38"/>
  <c r="G167" i="38"/>
  <c r="AL122" i="38"/>
  <c r="Z80" i="38"/>
  <c r="V113" i="38"/>
  <c r="AC205" i="38"/>
  <c r="V349" i="38"/>
  <c r="AM84" i="38"/>
  <c r="W130" i="38"/>
  <c r="Q185" i="38"/>
  <c r="BA235" i="38"/>
  <c r="AX177" i="38"/>
  <c r="AK139" i="38"/>
  <c r="AS215" i="38"/>
  <c r="AG152" i="38"/>
  <c r="BA90" i="38"/>
  <c r="AM155" i="38"/>
  <c r="Q142" i="38"/>
  <c r="BA136" i="38"/>
  <c r="E173" i="38"/>
  <c r="T94" i="38"/>
  <c r="F214" i="38"/>
  <c r="AR125" i="38"/>
  <c r="AY207" i="38"/>
  <c r="AH180" i="38"/>
  <c r="F266" i="38"/>
  <c r="AJ373" i="38"/>
  <c r="AR203" i="38"/>
  <c r="AX232" i="38"/>
  <c r="U222" i="38"/>
  <c r="AT252" i="38"/>
  <c r="AN180" i="38"/>
  <c r="E223" i="38"/>
  <c r="AJ235" i="38"/>
  <c r="X104" i="38"/>
  <c r="L161" i="38"/>
  <c r="AV378" i="38"/>
  <c r="Y244" i="38"/>
  <c r="AZ117" i="38"/>
  <c r="V169" i="38"/>
  <c r="AB239" i="38"/>
  <c r="L191" i="38"/>
  <c r="F130" i="38"/>
  <c r="AZ93" i="38"/>
  <c r="H87" i="38"/>
  <c r="AJ195" i="38"/>
  <c r="AR151" i="38"/>
  <c r="Q252" i="38"/>
  <c r="H246" i="38"/>
  <c r="J247" i="38"/>
  <c r="AY130" i="38"/>
  <c r="F242" i="38"/>
  <c r="AD241" i="38"/>
  <c r="AZ207" i="38"/>
  <c r="AH142" i="38"/>
  <c r="AB353" i="38"/>
  <c r="Z127" i="38"/>
  <c r="AN280" i="38"/>
  <c r="AE338" i="38"/>
  <c r="E310" i="38"/>
  <c r="V427" i="38"/>
  <c r="D95" i="38"/>
  <c r="D187" i="38"/>
  <c r="Q80" i="38"/>
  <c r="P152" i="38"/>
  <c r="AF125" i="38"/>
  <c r="L173" i="38"/>
  <c r="T139" i="38"/>
  <c r="AW127" i="38"/>
  <c r="AV86" i="38"/>
  <c r="AI160" i="38"/>
  <c r="AZ110" i="38"/>
  <c r="AB263" i="38"/>
  <c r="AN335" i="38"/>
  <c r="BB74" i="38"/>
  <c r="AO391" i="38"/>
  <c r="AU156" i="38"/>
  <c r="AS98" i="38"/>
  <c r="AX130" i="38"/>
  <c r="AM187" i="38"/>
  <c r="AI252" i="38"/>
  <c r="AG102" i="38"/>
  <c r="Y141" i="38"/>
  <c r="AG162" i="38"/>
  <c r="AK187" i="38"/>
  <c r="J206" i="38"/>
  <c r="AM121" i="38"/>
  <c r="Y215" i="38"/>
  <c r="V203" i="38"/>
  <c r="T85" i="38"/>
  <c r="X304" i="38"/>
  <c r="G81" i="38"/>
  <c r="K165" i="38"/>
  <c r="AM141" i="38"/>
  <c r="W171" i="38"/>
  <c r="AS218" i="38"/>
  <c r="Y210" i="38"/>
  <c r="BA153" i="38"/>
  <c r="AW107" i="38"/>
  <c r="AC147" i="38"/>
  <c r="AR205" i="38"/>
  <c r="AO143" i="38"/>
  <c r="AY121" i="38"/>
  <c r="AF126" i="38"/>
  <c r="AA119" i="38"/>
  <c r="Y135" i="38"/>
  <c r="AG184" i="38"/>
  <c r="AI157" i="38"/>
  <c r="AD81" i="38"/>
  <c r="BA99" i="38"/>
  <c r="G259" i="38"/>
  <c r="AV257" i="38"/>
  <c r="BB259" i="38"/>
  <c r="D189" i="38"/>
  <c r="X153" i="38"/>
  <c r="D104" i="38"/>
  <c r="AI82" i="38"/>
  <c r="X99" i="38"/>
  <c r="O92" i="38"/>
  <c r="W118" i="38"/>
  <c r="Q92" i="38"/>
  <c r="AL173" i="38"/>
  <c r="AB129" i="38"/>
  <c r="AY87" i="38"/>
  <c r="K122" i="38"/>
  <c r="M208" i="38"/>
  <c r="G149" i="38"/>
  <c r="AW319" i="38"/>
  <c r="AV220" i="38"/>
  <c r="AT231" i="38"/>
  <c r="Z222" i="38"/>
  <c r="X92" i="38"/>
  <c r="BB197" i="38"/>
  <c r="F178" i="38"/>
  <c r="AI303" i="38"/>
  <c r="AW151" i="38"/>
  <c r="AW91" i="38"/>
  <c r="D219" i="38"/>
  <c r="AW317" i="38"/>
  <c r="AI83" i="38"/>
  <c r="AL252" i="38"/>
  <c r="AD154" i="38"/>
  <c r="T113" i="38"/>
  <c r="AQ166" i="38"/>
  <c r="AU189" i="38"/>
  <c r="AB97" i="38"/>
  <c r="AY265" i="38"/>
  <c r="D205" i="38"/>
  <c r="AG336" i="38"/>
  <c r="T99" i="38"/>
  <c r="AQ276" i="38"/>
  <c r="AQ153" i="38"/>
  <c r="Y185" i="38"/>
  <c r="AA207" i="38"/>
  <c r="E105" i="38"/>
  <c r="AP219" i="38"/>
  <c r="L438" i="38"/>
  <c r="AC175" i="38"/>
  <c r="AN244" i="38"/>
  <c r="AK366" i="38"/>
  <c r="AN207" i="38"/>
  <c r="AV245" i="38"/>
  <c r="U74" i="38"/>
  <c r="AF203" i="38"/>
  <c r="AP230" i="38"/>
  <c r="J189" i="38"/>
  <c r="AW196" i="38"/>
  <c r="V213" i="38"/>
  <c r="AI221" i="38"/>
  <c r="W150" i="38"/>
  <c r="AK315" i="38"/>
  <c r="AC83" i="38"/>
  <c r="AZ320" i="38"/>
  <c r="AJ139" i="38"/>
  <c r="Q103" i="38"/>
  <c r="AJ253" i="38"/>
  <c r="V418" i="38"/>
  <c r="U90" i="38"/>
  <c r="F305" i="38"/>
  <c r="T286" i="38"/>
  <c r="AC128" i="38"/>
  <c r="Z91" i="38"/>
  <c r="F182" i="38"/>
  <c r="AX185" i="38"/>
  <c r="AF195" i="38"/>
  <c r="AD78" i="38"/>
  <c r="N219" i="38"/>
  <c r="V168" i="38"/>
  <c r="AF171" i="38"/>
  <c r="E185" i="38"/>
  <c r="BB200" i="38"/>
  <c r="AM131" i="38"/>
  <c r="AQ250" i="38"/>
  <c r="Q248" i="38"/>
  <c r="O166" i="38"/>
  <c r="V129" i="38"/>
  <c r="AL150" i="38"/>
  <c r="U256" i="38"/>
  <c r="AA205" i="38"/>
  <c r="AU157" i="38"/>
  <c r="L232" i="38"/>
  <c r="AR171" i="38"/>
  <c r="Q240" i="38"/>
  <c r="AL298" i="38"/>
  <c r="AE224" i="38"/>
  <c r="AB276" i="38"/>
  <c r="I93" i="38"/>
  <c r="AJ263" i="38"/>
  <c r="AX206" i="38"/>
  <c r="AY97" i="38"/>
  <c r="O240" i="38"/>
  <c r="X238" i="38"/>
  <c r="Q177" i="38"/>
  <c r="E79" i="38"/>
  <c r="Y204" i="38"/>
  <c r="BB190" i="38"/>
  <c r="L300" i="38"/>
  <c r="AK227" i="38"/>
  <c r="AR104" i="38"/>
  <c r="BA195" i="38"/>
  <c r="G145" i="38"/>
  <c r="AB258" i="38"/>
  <c r="K136" i="38"/>
  <c r="AC173" i="38"/>
  <c r="K108" i="38"/>
  <c r="E120" i="38"/>
  <c r="AD286" i="38"/>
  <c r="BA354" i="38"/>
  <c r="AL202" i="38"/>
  <c r="AZ341" i="38"/>
  <c r="O347" i="38"/>
  <c r="L250" i="38"/>
  <c r="AI164" i="38"/>
  <c r="AH171" i="38"/>
  <c r="AH99" i="38"/>
  <c r="F160" i="38"/>
  <c r="AL198" i="38"/>
  <c r="BA319" i="38"/>
  <c r="AN196" i="38"/>
  <c r="BA215" i="38"/>
  <c r="AV186" i="38"/>
  <c r="AZ243" i="38"/>
  <c r="AO196" i="38"/>
  <c r="AL374" i="38"/>
  <c r="J341" i="38"/>
  <c r="AG90" i="38"/>
  <c r="D193" i="38"/>
  <c r="Q319" i="38"/>
  <c r="AS350" i="38"/>
  <c r="AN206" i="38"/>
  <c r="E268" i="38"/>
  <c r="AI366" i="38"/>
  <c r="AI163" i="38"/>
  <c r="K156" i="38"/>
  <c r="AY115" i="38"/>
  <c r="D87" i="38"/>
  <c r="Y111" i="38"/>
  <c r="AF82" i="38"/>
  <c r="AL87" i="38"/>
  <c r="G147" i="38"/>
  <c r="L93" i="38"/>
  <c r="W155" i="38"/>
  <c r="O137" i="38"/>
  <c r="BA197" i="38"/>
  <c r="F337" i="38"/>
  <c r="J78" i="38"/>
  <c r="AF173" i="38"/>
  <c r="AI356" i="38"/>
  <c r="P325" i="38"/>
  <c r="AQ169" i="38"/>
  <c r="Z145" i="38"/>
  <c r="O133" i="38"/>
  <c r="AS121" i="38"/>
  <c r="Z209" i="38"/>
  <c r="Z84" i="38"/>
  <c r="AE191" i="38"/>
  <c r="N126" i="38"/>
  <c r="J110" i="38"/>
  <c r="AE146" i="38"/>
  <c r="V159" i="38"/>
  <c r="AW131" i="38"/>
  <c r="BB316" i="38"/>
  <c r="AB255" i="38"/>
  <c r="E180" i="38"/>
  <c r="AI250" i="38"/>
  <c r="I100" i="38"/>
  <c r="AU119" i="38"/>
  <c r="AB180" i="38"/>
  <c r="AV191" i="38"/>
  <c r="AN302" i="38"/>
  <c r="AL170" i="38"/>
  <c r="AS136" i="38"/>
  <c r="AN326" i="38"/>
  <c r="AO138" i="38"/>
  <c r="AU240" i="38"/>
  <c r="BB137" i="38"/>
  <c r="X187" i="38"/>
  <c r="AH124" i="38"/>
  <c r="BB132" i="38"/>
  <c r="AY146" i="38"/>
  <c r="N81" i="38"/>
  <c r="N183" i="38"/>
  <c r="E233" i="38"/>
  <c r="O268" i="38"/>
  <c r="AF77" i="38"/>
  <c r="F126" i="38"/>
  <c r="AR121" i="38"/>
  <c r="Q140" i="38"/>
  <c r="AV137" i="38"/>
  <c r="W153" i="38"/>
  <c r="AF92" i="38"/>
  <c r="Z347" i="38"/>
  <c r="AX120" i="38"/>
  <c r="Z138" i="38"/>
  <c r="T174" i="38"/>
  <c r="L290" i="38"/>
  <c r="Z151" i="38"/>
  <c r="T222" i="38"/>
  <c r="AN136" i="38"/>
  <c r="AT157" i="38"/>
  <c r="AO372" i="38"/>
  <c r="BA355" i="38"/>
  <c r="BA242" i="38"/>
  <c r="AS228" i="38"/>
  <c r="AM197" i="38"/>
  <c r="AQ283" i="38"/>
  <c r="Z196" i="38"/>
  <c r="E244" i="38"/>
  <c r="AH130" i="38"/>
  <c r="AQ150" i="38"/>
  <c r="AF123" i="38"/>
  <c r="I114" i="38"/>
  <c r="AQ148" i="38"/>
  <c r="P150" i="38"/>
  <c r="AW303" i="38"/>
  <c r="W217" i="38"/>
  <c r="H163" i="38"/>
  <c r="U85" i="38"/>
  <c r="W124" i="38"/>
  <c r="Q215" i="38"/>
  <c r="AM292" i="38"/>
  <c r="AT148" i="38"/>
  <c r="AJ134" i="38"/>
  <c r="AB278" i="38"/>
  <c r="Z184" i="38"/>
  <c r="AV78" i="38"/>
  <c r="E197" i="38"/>
  <c r="O213" i="38"/>
  <c r="I129" i="38"/>
  <c r="BB361" i="38"/>
  <c r="AA140" i="38"/>
  <c r="J104" i="38"/>
  <c r="AV317" i="38"/>
  <c r="AI307" i="38"/>
  <c r="AW96" i="38"/>
  <c r="J108" i="38"/>
  <c r="T123" i="38"/>
  <c r="I254" i="38"/>
  <c r="BA244" i="38"/>
  <c r="AI272" i="38"/>
  <c r="AH159" i="38"/>
  <c r="AX151" i="38"/>
  <c r="AI175" i="38"/>
  <c r="X127" i="38"/>
  <c r="AI135" i="38"/>
  <c r="F245" i="38"/>
  <c r="AS86" i="38"/>
  <c r="AK303" i="38"/>
  <c r="Y174" i="38"/>
  <c r="AG236" i="38"/>
  <c r="AC349" i="38"/>
  <c r="V222" i="38"/>
  <c r="Z128" i="38"/>
  <c r="AB215" i="38"/>
  <c r="AL215" i="38"/>
  <c r="AM188" i="38"/>
  <c r="AI144" i="38"/>
  <c r="AH78" i="38"/>
  <c r="H75" i="38"/>
  <c r="AH198" i="38"/>
  <c r="D196" i="38"/>
  <c r="L184" i="38"/>
  <c r="BB283" i="38"/>
  <c r="P263" i="38"/>
  <c r="Z154" i="38"/>
  <c r="AQ170" i="38"/>
  <c r="AS225" i="38"/>
  <c r="BA283" i="38"/>
  <c r="AY217" i="38"/>
  <c r="O119" i="38"/>
  <c r="AB257" i="38"/>
  <c r="AD99" i="38"/>
  <c r="BB130" i="38"/>
  <c r="H175" i="38"/>
  <c r="AS128" i="38"/>
  <c r="AZ245" i="38"/>
  <c r="O187" i="38"/>
  <c r="AQ260" i="38"/>
  <c r="BA89" i="38"/>
  <c r="AS203" i="38"/>
  <c r="X211" i="38"/>
  <c r="P110" i="38"/>
  <c r="AE149" i="38"/>
  <c r="AY152" i="38"/>
  <c r="AC116" i="38"/>
  <c r="I211" i="38"/>
  <c r="AL119" i="38"/>
  <c r="AE319" i="38"/>
  <c r="AA173" i="38"/>
  <c r="Q130" i="38"/>
  <c r="AS262" i="38"/>
  <c r="M157" i="38"/>
  <c r="Q209" i="38"/>
  <c r="AW142" i="38"/>
  <c r="I115" i="38"/>
  <c r="AR144" i="38"/>
  <c r="AG122" i="38"/>
  <c r="J255" i="38"/>
  <c r="AK254" i="38"/>
  <c r="AQ110" i="38"/>
  <c r="G271" i="38"/>
  <c r="Z330" i="38"/>
  <c r="AS201" i="38"/>
  <c r="U150" i="38"/>
  <c r="AC144" i="38"/>
  <c r="AP234" i="38"/>
  <c r="AT378" i="38"/>
  <c r="AJ241" i="38"/>
  <c r="K106" i="38"/>
  <c r="W95" i="38"/>
  <c r="N122" i="38"/>
  <c r="BA366" i="38"/>
  <c r="AZ128" i="38"/>
  <c r="H330" i="38"/>
  <c r="AJ222" i="38"/>
  <c r="AU143" i="38"/>
  <c r="AB267" i="38"/>
  <c r="AK130" i="38"/>
  <c r="F76" i="38"/>
  <c r="Q257" i="38"/>
  <c r="AY203" i="38"/>
  <c r="W213" i="38"/>
  <c r="F307" i="38"/>
  <c r="AL219" i="38"/>
  <c r="D251" i="38"/>
  <c r="U177" i="38"/>
  <c r="J222" i="38"/>
  <c r="AA101" i="38"/>
  <c r="Z85" i="38"/>
  <c r="T104" i="38"/>
  <c r="AE138" i="38"/>
  <c r="AG192" i="38"/>
  <c r="AI179" i="38"/>
  <c r="K142" i="38"/>
  <c r="J157" i="38"/>
  <c r="BA120" i="38"/>
  <c r="AN122" i="38"/>
  <c r="AG75" i="38"/>
  <c r="AE197" i="38"/>
  <c r="F198" i="38"/>
  <c r="O244" i="38"/>
  <c r="G184" i="38"/>
  <c r="AQ87" i="38"/>
  <c r="AB221" i="38"/>
  <c r="AC135" i="38"/>
  <c r="AZ165" i="38"/>
  <c r="AD282" i="38"/>
  <c r="AC89" i="38"/>
  <c r="Y115" i="38"/>
  <c r="O337" i="38"/>
  <c r="I146" i="38"/>
  <c r="U151" i="38"/>
  <c r="AW212" i="38"/>
  <c r="AG110" i="38"/>
  <c r="AP156" i="38"/>
  <c r="I226" i="38"/>
  <c r="AT188" i="38"/>
  <c r="AQ302" i="38"/>
  <c r="W198" i="38"/>
  <c r="AX302" i="38"/>
  <c r="AP239" i="38"/>
  <c r="AB153" i="38"/>
  <c r="E243" i="38"/>
  <c r="I160" i="38"/>
  <c r="L257" i="38"/>
  <c r="O312" i="38"/>
  <c r="H253" i="38"/>
  <c r="AI156" i="38"/>
  <c r="AD170" i="38"/>
  <c r="AT244" i="38"/>
  <c r="H245" i="38"/>
  <c r="AN179" i="38"/>
  <c r="AP246" i="38"/>
  <c r="AR290" i="38"/>
  <c r="AF234" i="38"/>
  <c r="X244" i="38"/>
  <c r="D303" i="38"/>
  <c r="BA183" i="38"/>
  <c r="AI131" i="38"/>
  <c r="AF213" i="38"/>
  <c r="AF241" i="38"/>
  <c r="M215" i="38"/>
  <c r="AV222" i="38"/>
  <c r="U158" i="38"/>
  <c r="Q149" i="38"/>
  <c r="L103" i="38"/>
  <c r="J120" i="38"/>
  <c r="G127" i="38"/>
  <c r="K198" i="38"/>
  <c r="AG138" i="38"/>
  <c r="H451" i="38"/>
  <c r="F296" i="38"/>
  <c r="BA131" i="38"/>
  <c r="D171" i="38"/>
  <c r="AT237" i="38"/>
  <c r="H210" i="38"/>
  <c r="Y302" i="38"/>
  <c r="T117" i="38"/>
  <c r="AN226" i="38"/>
  <c r="AQ131" i="38"/>
  <c r="AC282" i="38"/>
  <c r="AD234" i="38"/>
  <c r="AE219" i="38"/>
  <c r="AL84" i="38"/>
  <c r="X182" i="38"/>
  <c r="P200" i="38"/>
  <c r="AW324" i="38"/>
  <c r="AF189" i="38"/>
  <c r="BA117" i="38"/>
  <c r="AT165" i="38"/>
  <c r="AK80" i="38"/>
  <c r="AE158" i="38"/>
  <c r="O260" i="38"/>
  <c r="AE105" i="38"/>
  <c r="AL228" i="38"/>
  <c r="D250" i="38"/>
  <c r="AS231" i="38"/>
  <c r="V333" i="38"/>
  <c r="K260" i="38"/>
  <c r="L112" i="38"/>
  <c r="AJ194" i="38"/>
  <c r="M79" i="38"/>
  <c r="AQ95" i="38"/>
  <c r="AQ96" i="38"/>
  <c r="AC212" i="38"/>
  <c r="H200" i="38"/>
  <c r="AA166" i="38"/>
  <c r="Y320" i="38"/>
  <c r="AE181" i="38"/>
  <c r="AH185" i="38"/>
  <c r="G159" i="38"/>
  <c r="AG118" i="38"/>
  <c r="AC138" i="38"/>
  <c r="AJ99" i="38"/>
  <c r="AJ217" i="38"/>
  <c r="AT140" i="38"/>
  <c r="E192" i="38"/>
  <c r="AX103" i="38"/>
  <c r="AG171" i="38"/>
  <c r="F79" i="38"/>
  <c r="AI173" i="38"/>
  <c r="AW162" i="38"/>
  <c r="AE118" i="38"/>
  <c r="AV239" i="38"/>
  <c r="AE82" i="38"/>
  <c r="AC192" i="38"/>
  <c r="M200" i="38"/>
  <c r="AL401" i="38"/>
  <c r="AL166" i="38"/>
  <c r="Y340" i="38"/>
  <c r="AN365" i="38"/>
  <c r="AE89" i="38"/>
  <c r="AQ118" i="38"/>
  <c r="AD123" i="38"/>
  <c r="AJ208" i="38"/>
  <c r="AS117" i="38"/>
  <c r="AJ269" i="38"/>
  <c r="AT135" i="38"/>
  <c r="L174" i="38"/>
  <c r="AG181" i="38"/>
  <c r="L255" i="38"/>
  <c r="AY198" i="38"/>
  <c r="T112" i="38"/>
  <c r="AR208" i="38"/>
  <c r="K110" i="38"/>
  <c r="M197" i="38"/>
  <c r="AD105" i="38"/>
  <c r="Q172" i="38"/>
  <c r="Q220" i="38"/>
  <c r="K391" i="38"/>
  <c r="AO184" i="38"/>
  <c r="L89" i="38"/>
  <c r="AM329" i="38"/>
  <c r="AK114" i="38"/>
  <c r="AC174" i="38"/>
  <c r="AK378" i="38"/>
  <c r="AZ235" i="38"/>
  <c r="AQ344" i="38"/>
  <c r="AR100" i="38"/>
  <c r="D159" i="38"/>
  <c r="I174" i="38"/>
  <c r="AP100" i="38"/>
  <c r="E190" i="38"/>
  <c r="K91" i="38"/>
  <c r="AL153" i="38"/>
  <c r="H78" i="38"/>
  <c r="AT216" i="38"/>
  <c r="L108" i="38"/>
  <c r="AI227" i="38"/>
  <c r="AV84" i="38"/>
  <c r="G109" i="38"/>
  <c r="E242" i="38"/>
  <c r="W233" i="38"/>
  <c r="M237" i="38"/>
  <c r="D200" i="38"/>
  <c r="X253" i="38"/>
  <c r="AF169" i="38"/>
  <c r="X88" i="38"/>
  <c r="W143" i="38"/>
  <c r="AT189" i="38"/>
  <c r="X82" i="38"/>
  <c r="AI129" i="38"/>
  <c r="AB154" i="38"/>
  <c r="AC227" i="38"/>
  <c r="H236" i="38"/>
  <c r="AV174" i="38"/>
  <c r="V194" i="38"/>
  <c r="AY112" i="38"/>
  <c r="AI145" i="38"/>
  <c r="D380" i="38"/>
  <c r="O171" i="38"/>
  <c r="G233" i="38"/>
  <c r="AY176" i="38"/>
  <c r="AW248" i="38"/>
  <c r="AQ115" i="38"/>
  <c r="AK110" i="38"/>
  <c r="T168" i="38"/>
  <c r="AM101" i="38"/>
  <c r="AV211" i="38"/>
  <c r="AE121" i="38"/>
  <c r="AB161" i="38"/>
  <c r="U173" i="38"/>
  <c r="Y172" i="38"/>
  <c r="AM183" i="38"/>
  <c r="T228" i="38"/>
  <c r="AW83" i="38"/>
  <c r="V246" i="38"/>
  <c r="AX153" i="38"/>
  <c r="BA312" i="38"/>
  <c r="AF239" i="38"/>
  <c r="AZ163" i="38"/>
  <c r="AG148" i="38"/>
  <c r="E143" i="38"/>
  <c r="AD212" i="38"/>
  <c r="Q338" i="38"/>
  <c r="K199" i="38"/>
  <c r="AE202" i="38"/>
  <c r="AK301" i="38"/>
  <c r="AE210" i="38"/>
  <c r="AS255" i="38"/>
  <c r="BB182" i="38"/>
  <c r="U279" i="38"/>
  <c r="BB252" i="38"/>
  <c r="W281" i="38"/>
  <c r="AD187" i="38"/>
  <c r="AV272" i="38"/>
  <c r="I200" i="38"/>
  <c r="AU124" i="38"/>
  <c r="M254" i="38"/>
  <c r="L192" i="38"/>
  <c r="AA262" i="38"/>
  <c r="G213" i="38"/>
  <c r="AA150" i="38"/>
  <c r="AC202" i="38"/>
  <c r="AU392" i="38"/>
  <c r="AH205" i="38"/>
  <c r="M233" i="38"/>
  <c r="Y176" i="38"/>
  <c r="E141" i="38"/>
  <c r="AN263" i="38"/>
  <c r="AK201" i="38"/>
  <c r="AD107" i="38"/>
  <c r="AQ164" i="38"/>
  <c r="AQ174" i="38"/>
  <c r="AY283" i="38"/>
  <c r="AU98" i="38"/>
  <c r="I92" i="38"/>
  <c r="AL144" i="38"/>
  <c r="H267" i="38"/>
  <c r="V215" i="38"/>
  <c r="AC325" i="38"/>
  <c r="W146" i="38"/>
  <c r="AD82" i="38"/>
  <c r="D280" i="38"/>
  <c r="AE331" i="38"/>
  <c r="K191" i="38"/>
  <c r="I209" i="38"/>
  <c r="AQ136" i="38"/>
  <c r="AW132" i="38"/>
  <c r="AQ149" i="38"/>
  <c r="Z166" i="38"/>
  <c r="AN189" i="38"/>
  <c r="M130" i="38"/>
  <c r="AO83" i="38"/>
  <c r="BA201" i="38"/>
  <c r="P111" i="38"/>
  <c r="AL325" i="38"/>
  <c r="AX191" i="38"/>
  <c r="H129" i="38"/>
  <c r="E241" i="38"/>
  <c r="P235" i="38"/>
  <c r="AN166" i="38"/>
  <c r="O97" i="38"/>
  <c r="AQ201" i="38"/>
  <c r="AW126" i="38"/>
  <c r="AK189" i="38"/>
  <c r="AY77" i="38"/>
  <c r="W79" i="38"/>
  <c r="AW253" i="38"/>
  <c r="AA371" i="38"/>
  <c r="AF211" i="38"/>
  <c r="AW336" i="38"/>
  <c r="F257" i="38"/>
  <c r="AL308" i="38"/>
  <c r="AE148" i="38"/>
  <c r="M177" i="38"/>
  <c r="V92" i="38"/>
  <c r="AJ126" i="38"/>
  <c r="AY137" i="38"/>
  <c r="AJ236" i="38"/>
  <c r="F270" i="38"/>
  <c r="AL213" i="38"/>
  <c r="AW252" i="38"/>
  <c r="AI331" i="38"/>
  <c r="AV235" i="38"/>
  <c r="G146" i="38"/>
  <c r="G295" i="38"/>
  <c r="AG195" i="38"/>
  <c r="BB100" i="38"/>
  <c r="AC191" i="38"/>
  <c r="T143" i="38"/>
  <c r="F235" i="38"/>
  <c r="G99" i="38"/>
  <c r="AZ470" i="38"/>
  <c r="AT180" i="38"/>
  <c r="F265" i="38"/>
  <c r="T177" i="38"/>
  <c r="BA88" i="38"/>
  <c r="AA230" i="38"/>
  <c r="BA225" i="38"/>
  <c r="AU99" i="38"/>
  <c r="D311" i="38"/>
  <c r="F316" i="38"/>
  <c r="D145" i="38"/>
  <c r="V124" i="38"/>
  <c r="K364" i="38"/>
  <c r="AB272" i="38"/>
  <c r="Z92" i="38"/>
  <c r="F230" i="38"/>
  <c r="AH430" i="38"/>
  <c r="AG174" i="38"/>
  <c r="AR86" i="38"/>
  <c r="AS170" i="38"/>
  <c r="F221" i="38"/>
  <c r="AH89" i="38"/>
  <c r="J264" i="38"/>
  <c r="V232" i="38"/>
  <c r="AS202" i="38"/>
  <c r="N120" i="38"/>
  <c r="G188" i="38"/>
  <c r="AV171" i="38"/>
  <c r="AU206" i="38"/>
  <c r="AV89" i="38"/>
  <c r="AD237" i="38"/>
  <c r="AJ85" i="38"/>
  <c r="N256" i="38"/>
  <c r="AC308" i="38"/>
  <c r="AI152" i="38"/>
  <c r="AZ331" i="38"/>
  <c r="AQ287" i="38"/>
  <c r="M172" i="38"/>
  <c r="G77" i="38"/>
  <c r="T217" i="38"/>
  <c r="AP167" i="38"/>
  <c r="AV273" i="38"/>
  <c r="AP155" i="38"/>
  <c r="AM235" i="38"/>
  <c r="G242" i="38"/>
  <c r="AD155" i="38"/>
  <c r="AX178" i="38"/>
  <c r="E159" i="38"/>
  <c r="AN352" i="38"/>
  <c r="AM169" i="38"/>
  <c r="AH208" i="38"/>
  <c r="AX196" i="38"/>
  <c r="AL339" i="38"/>
  <c r="X234" i="38"/>
  <c r="G285" i="38"/>
  <c r="D198" i="38"/>
  <c r="N200" i="38"/>
  <c r="Y313" i="38"/>
  <c r="AF252" i="38"/>
  <c r="G227" i="38"/>
  <c r="I165" i="38"/>
  <c r="U93" i="38"/>
  <c r="AP75" i="38"/>
  <c r="AG87" i="38"/>
  <c r="G206" i="38"/>
  <c r="AS299" i="38"/>
  <c r="AZ152" i="38"/>
  <c r="BB249" i="38"/>
  <c r="M160" i="38"/>
  <c r="F232" i="38"/>
  <c r="H269" i="38"/>
  <c r="M247" i="38"/>
  <c r="I97" i="38"/>
  <c r="AM234" i="38"/>
  <c r="AQ165" i="38"/>
  <c r="I241" i="38"/>
  <c r="N119" i="38"/>
  <c r="AP223" i="38"/>
  <c r="F97" i="38"/>
  <c r="AT339" i="38"/>
  <c r="V250" i="38"/>
  <c r="H206" i="38"/>
  <c r="AY259" i="38"/>
  <c r="U142" i="38"/>
  <c r="L244" i="38"/>
  <c r="AN347" i="38"/>
  <c r="AR123" i="38"/>
  <c r="AQ101" i="38"/>
  <c r="E230" i="38"/>
  <c r="J230" i="38"/>
  <c r="AD137" i="38"/>
  <c r="AM256" i="38"/>
  <c r="BA249" i="38"/>
  <c r="AQ194" i="38"/>
  <c r="P116" i="38"/>
  <c r="AO140" i="38"/>
  <c r="I151" i="38"/>
  <c r="H103" i="38"/>
  <c r="AM87" i="38"/>
  <c r="U285" i="38"/>
  <c r="T146" i="38"/>
  <c r="I154" i="38"/>
  <c r="V313" i="38"/>
  <c r="I207" i="38"/>
  <c r="P320" i="38"/>
  <c r="Q317" i="38"/>
  <c r="AQ338" i="38"/>
  <c r="BA192" i="38"/>
  <c r="I168" i="38"/>
  <c r="G115" i="38"/>
  <c r="D81" i="38"/>
  <c r="AA195" i="38"/>
  <c r="AM105" i="38"/>
  <c r="D167" i="38"/>
  <c r="AT320" i="38"/>
  <c r="AP143" i="38"/>
  <c r="Y266" i="38"/>
  <c r="U148" i="38"/>
  <c r="AM99" i="38"/>
  <c r="AX111" i="38"/>
  <c r="AV97" i="38"/>
  <c r="F125" i="38"/>
  <c r="O161" i="38"/>
  <c r="AZ74" i="38"/>
  <c r="AC118" i="38"/>
  <c r="Y107" i="38"/>
  <c r="AR162" i="38"/>
  <c r="AM272" i="38"/>
  <c r="AK296" i="38"/>
  <c r="BB253" i="38"/>
  <c r="AH155" i="38"/>
  <c r="I179" i="38"/>
  <c r="I131" i="38"/>
  <c r="AL162" i="38"/>
  <c r="AK162" i="38"/>
  <c r="U110" i="38"/>
  <c r="H295" i="38"/>
  <c r="AV259" i="38"/>
  <c r="H250" i="38"/>
  <c r="AS156" i="38"/>
  <c r="K331" i="38"/>
  <c r="J153" i="38"/>
  <c r="M227" i="38"/>
  <c r="Y86" i="38"/>
  <c r="E226" i="38"/>
  <c r="N197" i="38"/>
  <c r="AY89" i="38"/>
  <c r="AH314" i="38"/>
  <c r="AJ347" i="38"/>
  <c r="AM86" i="38"/>
  <c r="N135" i="38"/>
  <c r="AB227" i="38"/>
  <c r="W193" i="38"/>
  <c r="W241" i="38"/>
  <c r="F238" i="38"/>
  <c r="L154" i="38"/>
  <c r="AN111" i="38"/>
  <c r="AA111" i="38"/>
  <c r="AU75" i="38"/>
  <c r="BA246" i="38"/>
  <c r="AT190" i="38"/>
  <c r="AR155" i="38"/>
  <c r="Y121" i="38"/>
  <c r="Q84" i="38"/>
  <c r="Y200" i="38"/>
  <c r="AJ113" i="38"/>
  <c r="N94" i="38"/>
  <c r="X112" i="38"/>
  <c r="P231" i="38"/>
  <c r="AK217" i="38"/>
  <c r="D158" i="38"/>
  <c r="AD365" i="38"/>
  <c r="AV238" i="38"/>
  <c r="AJ191" i="38"/>
  <c r="O173" i="38"/>
  <c r="AZ192" i="38"/>
  <c r="G161" i="38"/>
  <c r="X241" i="38"/>
  <c r="AS221" i="38"/>
  <c r="AJ130" i="38"/>
  <c r="AY242" i="38"/>
  <c r="W195" i="38"/>
  <c r="BA188" i="38"/>
  <c r="AP113" i="38"/>
  <c r="V128" i="38"/>
  <c r="O175" i="38"/>
  <c r="W123" i="38"/>
  <c r="AT248" i="38"/>
  <c r="D199" i="38"/>
  <c r="I247" i="38"/>
  <c r="L114" i="38"/>
  <c r="Q82" i="38"/>
  <c r="AB320" i="38"/>
  <c r="AM162" i="38"/>
  <c r="Z144" i="38"/>
  <c r="G202" i="38"/>
  <c r="N258" i="38"/>
  <c r="E129" i="38"/>
  <c r="AB124" i="38"/>
  <c r="Y77" i="38"/>
  <c r="AZ305" i="38"/>
  <c r="BB80" i="38"/>
  <c r="T272" i="38"/>
  <c r="AD353" i="38"/>
  <c r="AO92" i="38"/>
  <c r="AR133" i="38"/>
  <c r="AY337" i="38"/>
  <c r="M291" i="38"/>
  <c r="Z123" i="38"/>
  <c r="T134" i="38"/>
  <c r="AB311" i="38"/>
  <c r="W169" i="38"/>
  <c r="F140" i="38"/>
  <c r="AK240" i="38"/>
  <c r="K291" i="38"/>
  <c r="T96" i="38"/>
  <c r="AD340" i="38"/>
  <c r="AS257" i="38"/>
  <c r="AS126" i="38"/>
  <c r="AG80" i="38"/>
  <c r="Y271" i="38"/>
  <c r="AH132" i="38"/>
  <c r="AQ76" i="38"/>
  <c r="BB209" i="38"/>
  <c r="AE278" i="38"/>
  <c r="Y145" i="38"/>
  <c r="AC244" i="38"/>
  <c r="AG136" i="38"/>
  <c r="AO176" i="38"/>
  <c r="Y158" i="38"/>
  <c r="AQ208" i="38"/>
  <c r="AU209" i="38"/>
  <c r="AX155" i="38"/>
  <c r="L248" i="38"/>
  <c r="AJ290" i="38"/>
  <c r="W141" i="38"/>
  <c r="AY284" i="38"/>
  <c r="AG208" i="38"/>
  <c r="AT233" i="38"/>
  <c r="AC100" i="38"/>
  <c r="E288" i="38"/>
  <c r="P269" i="38"/>
  <c r="Y168" i="38"/>
  <c r="H242" i="38"/>
  <c r="BB221" i="38"/>
  <c r="AL92" i="38"/>
  <c r="AP76" i="38"/>
  <c r="AS139" i="38"/>
  <c r="H145" i="38"/>
  <c r="AF274" i="38"/>
  <c r="AY167" i="38"/>
  <c r="U295" i="38"/>
  <c r="AI223" i="38"/>
  <c r="J151" i="38"/>
  <c r="X103" i="38"/>
  <c r="AE196" i="38"/>
  <c r="L274" i="38"/>
  <c r="AM180" i="38"/>
  <c r="G194" i="38"/>
  <c r="BB114" i="38"/>
  <c r="AX270" i="38"/>
  <c r="W145" i="38"/>
  <c r="AT251" i="38"/>
  <c r="Z162" i="38"/>
  <c r="H143" i="38"/>
  <c r="N111" i="38"/>
  <c r="AE229" i="38"/>
  <c r="J122" i="38"/>
  <c r="H286" i="38"/>
  <c r="M148" i="38"/>
  <c r="I193" i="38"/>
  <c r="E88" i="38"/>
  <c r="BA173" i="38"/>
  <c r="I257" i="38"/>
  <c r="J150" i="38"/>
  <c r="O152" i="38"/>
  <c r="AG233" i="38"/>
  <c r="L131" i="38"/>
  <c r="L269" i="38"/>
  <c r="AZ218" i="38"/>
  <c r="AD199" i="38"/>
  <c r="AX190" i="38"/>
  <c r="O121" i="38"/>
  <c r="AQ365" i="38"/>
  <c r="BA315" i="38"/>
  <c r="AG275" i="38"/>
  <c r="AF316" i="38"/>
  <c r="AE254" i="38"/>
  <c r="AY327" i="38"/>
  <c r="BA150" i="38"/>
  <c r="Y309" i="38"/>
  <c r="H154" i="38"/>
  <c r="Y267" i="38"/>
  <c r="AG231" i="38"/>
  <c r="AR257" i="38"/>
  <c r="F111" i="38"/>
  <c r="M327" i="38"/>
  <c r="AY85" i="38"/>
  <c r="AT166" i="38"/>
  <c r="AH298" i="38"/>
  <c r="AX217" i="38"/>
  <c r="AS134" i="38"/>
  <c r="P226" i="38"/>
  <c r="Z112" i="38"/>
  <c r="AC312" i="38"/>
  <c r="AU302" i="38"/>
  <c r="BB89" i="38"/>
  <c r="AB243" i="38"/>
  <c r="AW169" i="38"/>
  <c r="AQ187" i="38"/>
  <c r="BA196" i="38"/>
  <c r="AH79" i="38"/>
  <c r="BA179" i="38"/>
  <c r="AM186" i="38"/>
  <c r="AI237" i="38"/>
  <c r="AI332" i="38"/>
  <c r="AP228" i="38"/>
  <c r="AM276" i="38"/>
  <c r="AV227" i="38"/>
  <c r="AW216" i="38"/>
  <c r="U165" i="38"/>
  <c r="AL94" i="38"/>
  <c r="D96" i="38"/>
  <c r="AE96" i="38"/>
  <c r="AP176" i="38"/>
  <c r="AS291" i="38"/>
  <c r="P107" i="38"/>
  <c r="V158" i="38"/>
  <c r="AG149" i="38"/>
  <c r="J159" i="38"/>
  <c r="AK239" i="38"/>
  <c r="AG137" i="38"/>
  <c r="O156" i="38"/>
  <c r="AZ199" i="38"/>
  <c r="AF201" i="38"/>
  <c r="P253" i="38"/>
  <c r="N172" i="38"/>
  <c r="H135" i="38"/>
  <c r="AB176" i="38"/>
  <c r="AH162" i="38"/>
  <c r="AR85" i="38"/>
  <c r="AP107" i="38"/>
  <c r="AL154" i="38"/>
  <c r="AH285" i="38"/>
  <c r="AF133" i="38"/>
  <c r="W159" i="38"/>
  <c r="AN358" i="38"/>
  <c r="AI232" i="38"/>
  <c r="AU100" i="38"/>
  <c r="U252" i="38"/>
  <c r="AW155" i="38"/>
  <c r="X216" i="38"/>
  <c r="AV127" i="38"/>
  <c r="AE151" i="38"/>
  <c r="AQ204" i="38"/>
  <c r="AB163" i="38"/>
  <c r="AP173" i="38"/>
  <c r="AB225" i="38"/>
  <c r="M209" i="38"/>
  <c r="H174" i="38"/>
  <c r="AC272" i="38"/>
  <c r="AC139" i="38"/>
  <c r="AR99" i="38"/>
  <c r="U121" i="38"/>
  <c r="U207" i="38"/>
  <c r="AQ262" i="38"/>
  <c r="AT301" i="38"/>
  <c r="BB158" i="38"/>
  <c r="AA248" i="38"/>
  <c r="I78" i="38"/>
  <c r="X129" i="38"/>
  <c r="Z88" i="38"/>
  <c r="D99" i="38"/>
  <c r="AF87" i="38"/>
  <c r="AB193" i="38"/>
  <c r="G175" i="38"/>
  <c r="AD151" i="38"/>
  <c r="N276" i="38"/>
  <c r="E198" i="38"/>
  <c r="Q74" i="38"/>
  <c r="AC131" i="38"/>
  <c r="AH176" i="38"/>
  <c r="Z244" i="38"/>
  <c r="AG175" i="38"/>
  <c r="Y177" i="38"/>
  <c r="H115" i="38"/>
  <c r="AG297" i="38"/>
  <c r="AQ225" i="38"/>
  <c r="N127" i="38"/>
  <c r="H167" i="38"/>
  <c r="AA135" i="38"/>
  <c r="K97" i="38"/>
  <c r="AJ149" i="38"/>
  <c r="AF174" i="38"/>
  <c r="M257" i="38"/>
  <c r="AO215" i="38"/>
  <c r="AG301" i="38"/>
  <c r="AK109" i="38"/>
  <c r="AT133" i="38"/>
  <c r="K241" i="38"/>
  <c r="AC108" i="38"/>
  <c r="AR126" i="38"/>
  <c r="AN112" i="38"/>
  <c r="J186" i="38"/>
  <c r="AE250" i="38"/>
  <c r="AX161" i="38"/>
  <c r="P75" i="38"/>
  <c r="F189" i="38"/>
  <c r="G119" i="38"/>
  <c r="L323" i="38"/>
  <c r="AC129" i="38"/>
  <c r="E154" i="38"/>
  <c r="AV95" i="38"/>
  <c r="AI140" i="38"/>
  <c r="AC266" i="38"/>
  <c r="AK193" i="38"/>
  <c r="AI299" i="38"/>
  <c r="AU158" i="38"/>
  <c r="AC105" i="38"/>
  <c r="AD162" i="38"/>
  <c r="AS142" i="38"/>
  <c r="E130" i="38"/>
  <c r="U314" i="38"/>
  <c r="I122" i="38"/>
  <c r="Q127" i="38"/>
  <c r="AA98" i="38"/>
  <c r="AS211" i="38"/>
  <c r="AF210" i="38"/>
  <c r="L185" i="38"/>
  <c r="AG132" i="38"/>
  <c r="AJ171" i="38"/>
  <c r="AS230" i="38"/>
  <c r="I157" i="38"/>
  <c r="P163" i="38"/>
  <c r="AA229" i="38"/>
  <c r="AP111" i="38"/>
  <c r="AW177" i="38"/>
  <c r="AO212" i="38"/>
  <c r="AJ192" i="38"/>
  <c r="O209" i="38"/>
  <c r="AY163" i="38"/>
  <c r="U75" i="38"/>
  <c r="V82" i="38"/>
  <c r="M118" i="38"/>
  <c r="G218" i="38"/>
  <c r="AP231" i="38"/>
  <c r="AM106" i="38"/>
  <c r="L263" i="38"/>
  <c r="H133" i="38"/>
  <c r="W160" i="38"/>
  <c r="Z97" i="38"/>
  <c r="AQ173" i="38"/>
  <c r="T215" i="38"/>
  <c r="AO436" i="38"/>
  <c r="AG145" i="38"/>
  <c r="AI134" i="38"/>
  <c r="F167" i="38"/>
  <c r="AY129" i="38"/>
  <c r="I84" i="38"/>
  <c r="AI138" i="38"/>
  <c r="AX152" i="38"/>
  <c r="AH106" i="38"/>
  <c r="H80" i="38"/>
  <c r="AW184" i="38"/>
  <c r="AG105" i="38"/>
  <c r="AB254" i="38"/>
  <c r="AE123" i="38"/>
  <c r="AV226" i="38"/>
  <c r="W119" i="38"/>
  <c r="AS125" i="38"/>
  <c r="G155" i="38"/>
  <c r="Q144" i="38"/>
  <c r="AD126" i="38"/>
  <c r="U211" i="38"/>
  <c r="AA75" i="38"/>
  <c r="AH135" i="38"/>
  <c r="AQ192" i="38"/>
  <c r="U137" i="38"/>
  <c r="M94" i="38"/>
  <c r="AM176" i="38"/>
  <c r="AT185" i="38"/>
  <c r="P96" i="38"/>
  <c r="AM179" i="38"/>
  <c r="H107" i="38"/>
  <c r="AA160" i="38"/>
  <c r="AF120" i="38"/>
  <c r="Q105" i="38"/>
  <c r="AS143" i="38"/>
  <c r="AJ245" i="38"/>
  <c r="AC166" i="38"/>
  <c r="AU129" i="38"/>
  <c r="V238" i="38"/>
  <c r="AE101" i="38"/>
  <c r="AW82" i="38"/>
  <c r="AD90" i="38"/>
  <c r="AN93" i="38"/>
  <c r="AD152" i="38"/>
  <c r="V220" i="38"/>
  <c r="AS174" i="38"/>
  <c r="AZ251" i="38"/>
  <c r="AD127" i="38"/>
  <c r="AP153" i="38"/>
  <c r="L129" i="38"/>
  <c r="AO158" i="38"/>
  <c r="AJ218" i="38"/>
  <c r="AQ94" i="38"/>
  <c r="BB115" i="38"/>
  <c r="AS104" i="38"/>
  <c r="AO190" i="38"/>
  <c r="AF227" i="38"/>
  <c r="AV216" i="38"/>
  <c r="BA223" i="38"/>
  <c r="AE303" i="38"/>
  <c r="G91" i="38"/>
  <c r="AE94" i="38"/>
  <c r="U124" i="38"/>
  <c r="T88" i="38"/>
  <c r="D75" i="38"/>
  <c r="M192" i="38"/>
  <c r="AI106" i="38"/>
  <c r="AN210" i="38"/>
  <c r="AL126" i="38"/>
  <c r="AN186" i="38"/>
  <c r="AE189" i="38"/>
  <c r="AM115" i="38"/>
  <c r="K207" i="38"/>
  <c r="AI92" i="38"/>
  <c r="AO205" i="38"/>
  <c r="AP103" i="38"/>
  <c r="M138" i="38"/>
  <c r="AF148" i="38"/>
  <c r="J305" i="38"/>
  <c r="AP164" i="38"/>
  <c r="AO149" i="38"/>
  <c r="AY135" i="38"/>
  <c r="N236" i="38"/>
  <c r="BA224" i="38"/>
  <c r="AD179" i="38"/>
  <c r="V164" i="38"/>
  <c r="AQ93" i="38"/>
  <c r="AP104" i="38"/>
  <c r="F225" i="38"/>
  <c r="T267" i="38"/>
  <c r="AC171" i="38"/>
  <c r="F149" i="38"/>
  <c r="AJ228" i="38"/>
  <c r="AG123" i="38"/>
  <c r="Q225" i="38"/>
  <c r="AB211" i="38"/>
  <c r="AN328" i="38"/>
  <c r="M107" i="38"/>
  <c r="AW139" i="38"/>
  <c r="AW170" i="38"/>
  <c r="AV88" i="38"/>
  <c r="AU135" i="38"/>
  <c r="BA80" i="38"/>
  <c r="AZ100" i="38"/>
  <c r="F147" i="38"/>
  <c r="H320" i="38"/>
  <c r="J107" i="38"/>
  <c r="Y112" i="38"/>
  <c r="G195" i="38"/>
  <c r="L165" i="38"/>
  <c r="AN96" i="38"/>
  <c r="AH93" i="38"/>
  <c r="AT90" i="38"/>
  <c r="M336" i="38"/>
  <c r="K101" i="38"/>
  <c r="AH227" i="38"/>
  <c r="K206" i="38"/>
  <c r="K170" i="38"/>
  <c r="H138" i="38"/>
  <c r="AY248" i="38"/>
  <c r="AE179" i="38"/>
  <c r="Z216" i="38"/>
  <c r="AG168" i="38"/>
  <c r="N184" i="38"/>
  <c r="AP355" i="38"/>
  <c r="N389" i="38"/>
  <c r="E172" i="38"/>
  <c r="M321" i="38"/>
  <c r="E92" i="38"/>
  <c r="AH150" i="38"/>
  <c r="U88" i="38"/>
  <c r="X124" i="38"/>
  <c r="D150" i="38"/>
  <c r="AI95" i="38"/>
  <c r="AG115" i="38"/>
  <c r="BA209" i="38"/>
  <c r="H113" i="38"/>
  <c r="AA328" i="38"/>
  <c r="AK125" i="38"/>
  <c r="T79" i="38"/>
  <c r="Q211" i="38"/>
  <c r="F93" i="38"/>
  <c r="AK179" i="38"/>
  <c r="U247" i="38"/>
  <c r="AR96" i="38"/>
  <c r="U98" i="38"/>
  <c r="AP244" i="38"/>
  <c r="AR129" i="38"/>
  <c r="W254" i="38"/>
  <c r="BB262" i="38"/>
  <c r="D118" i="38"/>
  <c r="N146" i="38"/>
  <c r="BB288" i="38"/>
  <c r="AW355" i="38"/>
  <c r="G248" i="38"/>
  <c r="AF76" i="38"/>
  <c r="Q138" i="38"/>
  <c r="AA110" i="38"/>
  <c r="U225" i="38"/>
  <c r="AA158" i="38"/>
  <c r="AD239" i="38"/>
  <c r="BB76" i="38"/>
  <c r="AK181" i="38"/>
  <c r="L166" i="38"/>
  <c r="AZ231" i="38"/>
  <c r="G97" i="38"/>
  <c r="AR339" i="38"/>
  <c r="AH192" i="38"/>
  <c r="BB257" i="38"/>
  <c r="AD117" i="38"/>
  <c r="P193" i="38"/>
  <c r="AB183" i="38"/>
  <c r="AB210" i="38"/>
  <c r="AN298" i="38"/>
  <c r="AK169" i="38"/>
  <c r="AL129" i="38"/>
  <c r="AE97" i="38"/>
  <c r="AP85" i="38"/>
  <c r="F148" i="38"/>
  <c r="AJ225" i="38"/>
  <c r="AG129" i="38"/>
  <c r="W234" i="38"/>
  <c r="AV104" i="38"/>
  <c r="AY119" i="38"/>
  <c r="H184" i="38"/>
  <c r="M164" i="38"/>
  <c r="AP214" i="38"/>
  <c r="AC224" i="38"/>
  <c r="J94" i="38"/>
  <c r="Q171" i="38"/>
  <c r="V156" i="38"/>
  <c r="AM217" i="38"/>
  <c r="H124" i="38"/>
  <c r="Z109" i="38"/>
  <c r="P159" i="38"/>
  <c r="AN222" i="38"/>
  <c r="AR156" i="38"/>
  <c r="Z76" i="38"/>
  <c r="W115" i="38"/>
  <c r="AS235" i="38"/>
  <c r="W238" i="38"/>
  <c r="X168" i="38"/>
  <c r="AX170" i="38"/>
  <c r="Z215" i="38"/>
  <c r="AI162" i="38"/>
  <c r="AB202" i="38"/>
  <c r="D175" i="38"/>
  <c r="AF103" i="38"/>
  <c r="AX308" i="38"/>
  <c r="T80" i="38"/>
  <c r="AX129" i="38"/>
  <c r="V267" i="38"/>
  <c r="AW240" i="38"/>
  <c r="Z75" i="38"/>
  <c r="L251" i="38"/>
  <c r="AM83" i="38"/>
  <c r="J246" i="38"/>
  <c r="AH259" i="38"/>
  <c r="AF150" i="38"/>
  <c r="AA144" i="38"/>
  <c r="AY237" i="38"/>
  <c r="AE95" i="38"/>
  <c r="AF112" i="38"/>
  <c r="I133" i="38"/>
  <c r="AD180" i="38"/>
  <c r="AB205" i="38"/>
  <c r="AS119" i="38"/>
  <c r="AZ138" i="38"/>
  <c r="BB234" i="38"/>
  <c r="AE206" i="38"/>
  <c r="U248" i="38"/>
  <c r="L101" i="38"/>
  <c r="AL209" i="38"/>
  <c r="AI118" i="38"/>
  <c r="AH237" i="38"/>
  <c r="Q217" i="38"/>
  <c r="N86" i="38"/>
  <c r="AE154" i="38"/>
  <c r="I239" i="38"/>
  <c r="D227" i="38"/>
  <c r="Y97" i="38"/>
  <c r="Q166" i="38"/>
  <c r="H160" i="38"/>
  <c r="BB140" i="38"/>
  <c r="AM151" i="38"/>
  <c r="AJ226" i="38"/>
  <c r="AH174" i="38"/>
  <c r="AZ211" i="38"/>
  <c r="AS227" i="38"/>
  <c r="U102" i="38"/>
  <c r="U359" i="38"/>
  <c r="Q379" i="38"/>
  <c r="AD94" i="38"/>
  <c r="AQ108" i="38"/>
  <c r="AU115" i="38"/>
  <c r="AD128" i="38"/>
  <c r="F144" i="38"/>
  <c r="AY156" i="38"/>
  <c r="AL196" i="38"/>
  <c r="AN128" i="38"/>
  <c r="J130" i="38"/>
  <c r="L97" i="38"/>
  <c r="AL200" i="38"/>
  <c r="M113" i="38"/>
  <c r="AV195" i="38"/>
  <c r="X169" i="38"/>
  <c r="I74" i="38"/>
  <c r="AY258" i="38"/>
  <c r="G105" i="38"/>
  <c r="H81" i="38"/>
  <c r="AT89" i="38"/>
  <c r="AV194" i="38"/>
  <c r="AN308" i="38"/>
  <c r="P178" i="38"/>
  <c r="E100" i="38"/>
  <c r="AB141" i="38"/>
  <c r="Q76" i="38"/>
  <c r="AQ186" i="38"/>
  <c r="K211" i="38"/>
  <c r="BB136" i="38"/>
  <c r="M150" i="38"/>
  <c r="F260" i="38"/>
  <c r="AS175" i="38"/>
  <c r="M174" i="38"/>
  <c r="AN86" i="38"/>
  <c r="AB91" i="38"/>
  <c r="E199" i="38"/>
  <c r="AZ230" i="38"/>
  <c r="AB172" i="38"/>
  <c r="AH144" i="38"/>
  <c r="Q125" i="38"/>
  <c r="AW167" i="38"/>
  <c r="AB131" i="38"/>
  <c r="K128" i="38"/>
  <c r="AO124" i="38"/>
  <c r="AM114" i="38"/>
  <c r="Q104" i="38"/>
  <c r="AA268" i="38"/>
  <c r="AO145" i="38"/>
  <c r="AQ154" i="38"/>
  <c r="AA100" i="38"/>
  <c r="G171" i="38"/>
  <c r="AZ300" i="38"/>
  <c r="AP300" i="38"/>
  <c r="AU182" i="38"/>
  <c r="AX286" i="38"/>
  <c r="AF170" i="38"/>
  <c r="AS113" i="38"/>
  <c r="AQ137" i="38"/>
  <c r="AD233" i="38"/>
  <c r="O303" i="38"/>
  <c r="AN212" i="38"/>
  <c r="AE188" i="38"/>
  <c r="AB80" i="38"/>
  <c r="AP221" i="38"/>
  <c r="AU213" i="38"/>
  <c r="L204" i="38"/>
  <c r="D204" i="38"/>
  <c r="AY138" i="38"/>
  <c r="AB253" i="38"/>
  <c r="AL123" i="38"/>
  <c r="AR163" i="38"/>
  <c r="AD153" i="38"/>
  <c r="AR280" i="38"/>
  <c r="M93" i="38"/>
  <c r="AJ137" i="38"/>
  <c r="G154" i="38"/>
  <c r="V125" i="38"/>
  <c r="AH82" i="38"/>
  <c r="Y92" i="38"/>
  <c r="AN85" i="38"/>
  <c r="AL163" i="38"/>
  <c r="J127" i="38"/>
  <c r="L259" i="38"/>
  <c r="AA241" i="38"/>
  <c r="AB262" i="38"/>
  <c r="AA96" i="38"/>
  <c r="AJ118" i="38"/>
  <c r="D80" i="38"/>
  <c r="AS100" i="38"/>
  <c r="K200" i="38"/>
  <c r="AZ107" i="38"/>
  <c r="V154" i="38"/>
  <c r="N113" i="38"/>
  <c r="J105" i="38"/>
  <c r="AL77" i="38"/>
  <c r="O77" i="38"/>
  <c r="AZ308" i="38"/>
  <c r="AV140" i="38"/>
  <c r="AW160" i="38"/>
  <c r="AZ156" i="38"/>
  <c r="T144" i="38"/>
  <c r="AT333" i="38"/>
  <c r="L116" i="38"/>
  <c r="AG111" i="38"/>
  <c r="AU201" i="38"/>
  <c r="AM161" i="38"/>
  <c r="T356" i="38"/>
  <c r="G217" i="38"/>
  <c r="AK171" i="38"/>
  <c r="AP190" i="38"/>
  <c r="AP87" i="38"/>
  <c r="Y213" i="38"/>
  <c r="AP91" i="38"/>
  <c r="Y227" i="38"/>
  <c r="AC117" i="38"/>
  <c r="AU94" i="38"/>
  <c r="H111" i="38"/>
  <c r="P105" i="38"/>
  <c r="T74" i="38"/>
  <c r="Y192" i="38"/>
  <c r="Y243" i="38"/>
  <c r="AJ193" i="38"/>
  <c r="L276" i="38"/>
  <c r="H96" i="38"/>
  <c r="Z79" i="38"/>
  <c r="AX164" i="38"/>
  <c r="AN205" i="38"/>
  <c r="I110" i="38"/>
  <c r="AG83" i="38"/>
  <c r="AW81" i="38"/>
  <c r="AH125" i="38"/>
  <c r="AO240" i="38"/>
  <c r="M75" i="38"/>
  <c r="AN182" i="38"/>
  <c r="AS173" i="38"/>
  <c r="AP128" i="38"/>
  <c r="O135" i="38"/>
  <c r="V89" i="38"/>
  <c r="AX166" i="38"/>
  <c r="I176" i="38"/>
  <c r="AG81" i="38"/>
  <c r="K263" i="38"/>
  <c r="E164" i="38"/>
  <c r="AI122" i="38"/>
  <c r="AE86" i="38"/>
  <c r="AT138" i="38"/>
  <c r="J147" i="38"/>
  <c r="W251" i="38"/>
  <c r="U241" i="38"/>
  <c r="AO100" i="38"/>
  <c r="AH98" i="38"/>
  <c r="AX212" i="38"/>
  <c r="AH170" i="38"/>
  <c r="J234" i="38"/>
  <c r="T159" i="38"/>
  <c r="Q251" i="38"/>
  <c r="AD175" i="38"/>
  <c r="AV164" i="38"/>
  <c r="D201" i="38"/>
  <c r="AJ148" i="38"/>
  <c r="W330" i="38"/>
  <c r="AM230" i="38"/>
  <c r="AZ180" i="38"/>
  <c r="AZ109" i="38"/>
  <c r="AP236" i="38"/>
  <c r="AH128" i="38"/>
  <c r="X232" i="38"/>
  <c r="AN137" i="38"/>
  <c r="K193" i="38"/>
  <c r="Y132" i="38"/>
  <c r="AX169" i="38"/>
  <c r="P162" i="38"/>
  <c r="BB175" i="38"/>
  <c r="BB77" i="38"/>
  <c r="AQ141" i="38"/>
  <c r="BA114" i="38"/>
  <c r="L169" i="38"/>
  <c r="AY212" i="38"/>
  <c r="X100" i="38"/>
  <c r="M117" i="38"/>
  <c r="AI84" i="38"/>
  <c r="AM175" i="38"/>
  <c r="AS114" i="38"/>
  <c r="AY182" i="38"/>
  <c r="I107" i="38"/>
  <c r="AH172" i="38"/>
  <c r="X236" i="38"/>
  <c r="AK99" i="38"/>
  <c r="M211" i="38"/>
  <c r="AT230" i="38"/>
  <c r="AC231" i="38"/>
  <c r="L80" i="38"/>
  <c r="H189" i="38"/>
  <c r="Q118" i="38"/>
  <c r="G123" i="38"/>
  <c r="X116" i="38"/>
  <c r="AH190" i="38"/>
  <c r="AF90" i="38"/>
  <c r="AH153" i="38"/>
  <c r="AX133" i="38"/>
  <c r="Z102" i="38"/>
  <c r="AX84" i="38"/>
  <c r="K183" i="38"/>
  <c r="AV82" i="38"/>
  <c r="AN146" i="38"/>
  <c r="X147" i="38"/>
  <c r="V350" i="38"/>
  <c r="AD433" i="38"/>
  <c r="AW166" i="38"/>
  <c r="AB85" i="38"/>
  <c r="L183" i="38"/>
  <c r="V200" i="38"/>
  <c r="AV221" i="38"/>
  <c r="W181" i="38"/>
  <c r="BA85" i="38"/>
  <c r="AG189" i="38"/>
  <c r="T173" i="38"/>
  <c r="V172" i="38"/>
  <c r="AM144" i="38"/>
  <c r="AD120" i="38"/>
  <c r="AM213" i="38"/>
  <c r="BA111" i="38"/>
  <c r="AB285" i="38"/>
  <c r="AJ255" i="38"/>
  <c r="AJ109" i="38"/>
  <c r="BB79" i="38"/>
  <c r="AU210" i="38"/>
  <c r="J156" i="38"/>
  <c r="J155" i="38"/>
  <c r="N164" i="38"/>
  <c r="W202" i="38"/>
  <c r="K76" i="38"/>
  <c r="AS154" i="38"/>
  <c r="AS287" i="38"/>
  <c r="G208" i="38"/>
  <c r="BB270" i="38"/>
  <c r="AY273" i="38"/>
  <c r="AG78" i="38"/>
  <c r="AI201" i="38"/>
  <c r="AO161" i="38"/>
  <c r="AK215" i="38"/>
  <c r="AJ120" i="38"/>
  <c r="K127" i="38"/>
  <c r="Q135" i="38"/>
  <c r="AG215" i="38"/>
  <c r="AJ147" i="38"/>
  <c r="AB83" i="38"/>
  <c r="AU379" i="38"/>
  <c r="AL85" i="38"/>
  <c r="AN159" i="38"/>
  <c r="F208" i="38"/>
  <c r="AP208" i="38"/>
  <c r="AD133" i="38"/>
  <c r="AM262" i="38"/>
  <c r="AW134" i="38"/>
  <c r="G104" i="38"/>
  <c r="AA266" i="38"/>
  <c r="AE166" i="38"/>
  <c r="AN130" i="38"/>
  <c r="AS84" i="38"/>
  <c r="D302" i="38"/>
  <c r="U184" i="38"/>
  <c r="AU195" i="38"/>
  <c r="P125" i="38"/>
  <c r="Y75" i="38"/>
  <c r="AH204" i="38"/>
  <c r="AH90" i="38"/>
  <c r="AE256" i="38"/>
  <c r="AB106" i="38"/>
  <c r="AK177" i="38"/>
  <c r="E170" i="38"/>
  <c r="AV102" i="38"/>
  <c r="V244" i="38"/>
  <c r="AO129" i="38"/>
  <c r="Z170" i="38"/>
  <c r="AR187" i="38"/>
  <c r="AM189" i="38"/>
  <c r="AU214" i="38"/>
  <c r="AF250" i="38"/>
  <c r="AE170" i="38"/>
  <c r="Z206" i="38"/>
  <c r="AJ184" i="38"/>
  <c r="AB187" i="38"/>
  <c r="M240" i="38"/>
  <c r="AU191" i="38"/>
  <c r="T241" i="38"/>
  <c r="AH115" i="38"/>
  <c r="D146" i="38"/>
  <c r="AL397" i="38"/>
  <c r="U159" i="38"/>
  <c r="V150" i="38"/>
  <c r="Z111" i="38"/>
  <c r="AE127" i="38"/>
  <c r="AN167" i="38"/>
  <c r="N88" i="38"/>
  <c r="AE230" i="38"/>
  <c r="L132" i="38"/>
  <c r="AO117" i="38"/>
  <c r="W215" i="38"/>
  <c r="BB191" i="38"/>
  <c r="AG164" i="38"/>
  <c r="Q203" i="38"/>
  <c r="AQ77" i="38"/>
  <c r="G103" i="38"/>
  <c r="AL121" i="38"/>
  <c r="AJ78" i="38"/>
  <c r="W158" i="38"/>
  <c r="AQ128" i="38"/>
  <c r="AR212" i="38"/>
  <c r="AU145" i="38"/>
  <c r="AV388" i="38"/>
  <c r="AA193" i="38"/>
  <c r="AM238" i="38"/>
  <c r="L194" i="38"/>
  <c r="Z178" i="38"/>
  <c r="AK226" i="38"/>
  <c r="V122" i="38"/>
  <c r="AQ157" i="38"/>
  <c r="AX114" i="38"/>
  <c r="I106" i="38"/>
  <c r="AI119" i="38"/>
  <c r="K180" i="38"/>
  <c r="AZ118" i="38"/>
  <c r="F181" i="38"/>
  <c r="U160" i="38"/>
  <c r="AQ138" i="38"/>
  <c r="G150" i="38"/>
  <c r="AY108" i="38"/>
  <c r="AS111" i="38"/>
  <c r="AY181" i="38"/>
  <c r="AV125" i="38"/>
  <c r="AU181" i="38"/>
  <c r="D135" i="38"/>
  <c r="AI105" i="38"/>
  <c r="V229" i="38"/>
  <c r="AO84" i="38"/>
  <c r="N151" i="38"/>
  <c r="AB247" i="38"/>
  <c r="AY120" i="38"/>
  <c r="P132" i="38"/>
  <c r="AJ111" i="38"/>
  <c r="E142" i="38"/>
  <c r="Z199" i="38"/>
  <c r="AU127" i="38"/>
  <c r="M92" i="38"/>
  <c r="AD132" i="38"/>
  <c r="AA126" i="38"/>
  <c r="AL175" i="38"/>
  <c r="Q81" i="38"/>
  <c r="P124" i="38"/>
  <c r="J90" i="38"/>
  <c r="Q214" i="38"/>
  <c r="T219" i="38"/>
  <c r="X386" i="38"/>
  <c r="U281" i="38"/>
  <c r="AB120" i="38"/>
  <c r="AP220" i="38"/>
  <c r="BB163" i="38"/>
  <c r="AZ142" i="38"/>
  <c r="AS195" i="38"/>
  <c r="L188" i="38"/>
  <c r="E117" i="38"/>
  <c r="X95" i="38"/>
  <c r="L76" i="38"/>
  <c r="T220" i="38"/>
  <c r="F145" i="38"/>
  <c r="J266" i="38"/>
  <c r="AK264" i="38"/>
  <c r="AH116" i="38"/>
  <c r="AV138" i="38"/>
  <c r="AS210" i="38"/>
  <c r="Z125" i="38"/>
  <c r="AL127" i="38"/>
  <c r="U219" i="38"/>
  <c r="V118" i="38"/>
  <c r="AI103" i="38"/>
  <c r="N171" i="38"/>
  <c r="AP79" i="38"/>
  <c r="AR115" i="38"/>
  <c r="AC186" i="38"/>
  <c r="AA129" i="38"/>
  <c r="E194" i="38"/>
  <c r="P232" i="38"/>
  <c r="AR134" i="38"/>
  <c r="AI85" i="38"/>
  <c r="M173" i="38"/>
  <c r="L177" i="38"/>
  <c r="AW290" i="38"/>
  <c r="W245" i="38"/>
  <c r="AZ172" i="38"/>
  <c r="L87" i="38"/>
  <c r="Z90" i="38"/>
  <c r="X141" i="38"/>
  <c r="BB230" i="38"/>
  <c r="O184" i="38"/>
  <c r="AF118" i="38"/>
  <c r="P243" i="38"/>
  <c r="L119" i="38"/>
  <c r="AA201" i="38"/>
  <c r="W186" i="38"/>
  <c r="AH81" i="38"/>
  <c r="AK166" i="38"/>
  <c r="F141" i="38"/>
  <c r="Z262" i="38"/>
  <c r="AO197" i="38"/>
  <c r="AC148" i="38"/>
  <c r="AY124" i="38"/>
  <c r="F139" i="38"/>
  <c r="K102" i="38"/>
  <c r="AV183" i="38"/>
  <c r="M134" i="38"/>
  <c r="H74" i="38"/>
  <c r="AU91" i="38"/>
  <c r="D91" i="38"/>
  <c r="M223" i="38"/>
  <c r="AM88" i="38"/>
  <c r="M158" i="38"/>
  <c r="L148" i="38"/>
  <c r="AM206" i="38"/>
  <c r="AZ302" i="38"/>
  <c r="K386" i="38"/>
  <c r="AA109" i="38"/>
  <c r="AJ128" i="38"/>
  <c r="M239" i="38"/>
  <c r="AQ282" i="38"/>
  <c r="AD121" i="38"/>
  <c r="V295" i="38"/>
  <c r="AO229" i="38"/>
  <c r="U205" i="38"/>
  <c r="AB138" i="38"/>
  <c r="AC168" i="38"/>
  <c r="BA103" i="38"/>
  <c r="K152" i="38"/>
  <c r="O140" i="38"/>
  <c r="Y194" i="38"/>
  <c r="AB192" i="38"/>
  <c r="AR139" i="38"/>
  <c r="AS88" i="38"/>
  <c r="Q159" i="38"/>
  <c r="AC133" i="38"/>
  <c r="Y246" i="38"/>
  <c r="AU112" i="38"/>
  <c r="H198" i="38"/>
  <c r="W113" i="38"/>
  <c r="X105" i="38"/>
  <c r="AR273" i="38"/>
  <c r="AF135" i="38"/>
  <c r="H82" i="38"/>
  <c r="AF215" i="38"/>
  <c r="AX87" i="38"/>
  <c r="AW138" i="38"/>
  <c r="AP170" i="38"/>
  <c r="AO170" i="38"/>
  <c r="AT86" i="38"/>
  <c r="AY226" i="38"/>
  <c r="L167" i="38"/>
  <c r="AF206" i="38"/>
  <c r="AE200" i="38"/>
  <c r="AK223" i="38"/>
  <c r="V285" i="38"/>
  <c r="AU218" i="38"/>
  <c r="N90" i="38"/>
  <c r="J220" i="38"/>
  <c r="AF163" i="38"/>
  <c r="U123" i="38"/>
  <c r="AX131" i="38"/>
  <c r="AG91" i="38"/>
  <c r="J199" i="38"/>
  <c r="J197" i="38"/>
  <c r="AI217" i="38"/>
  <c r="AE91" i="38"/>
  <c r="Z213" i="38"/>
  <c r="AE106" i="38"/>
  <c r="AY122" i="38"/>
  <c r="AP81" i="38"/>
  <c r="T207" i="38"/>
  <c r="M226" i="38"/>
  <c r="Z387" i="38"/>
  <c r="X260" i="38"/>
  <c r="AD113" i="38"/>
  <c r="V223" i="38"/>
  <c r="BA207" i="38"/>
  <c r="AG235" i="38"/>
  <c r="G165" i="38"/>
  <c r="AI220" i="38"/>
  <c r="G114" i="38"/>
  <c r="AY302" i="38"/>
  <c r="AI176" i="38"/>
  <c r="Z280" i="38"/>
  <c r="L225" i="38"/>
  <c r="W109" i="38"/>
  <c r="AO182" i="38"/>
  <c r="AA225" i="38"/>
  <c r="E74" i="38"/>
  <c r="AB147" i="38"/>
  <c r="AK275" i="38"/>
  <c r="AI187" i="38"/>
  <c r="T192" i="38"/>
  <c r="AY83" i="38"/>
  <c r="AG296" i="38"/>
  <c r="O81" i="38"/>
  <c r="AU203" i="38"/>
  <c r="F123" i="38"/>
  <c r="U224" i="38"/>
  <c r="AK86" i="38"/>
  <c r="AP106" i="38"/>
  <c r="AO132" i="38"/>
  <c r="W91" i="38"/>
  <c r="AU77" i="38"/>
  <c r="AM150" i="38"/>
  <c r="AW104" i="38"/>
  <c r="AO127" i="38"/>
  <c r="X155" i="38"/>
  <c r="H112" i="38"/>
  <c r="Q110" i="38"/>
  <c r="N299" i="38"/>
  <c r="T235" i="38"/>
  <c r="AQ107" i="38"/>
  <c r="N159" i="38"/>
  <c r="AH357" i="38"/>
  <c r="AC165" i="38"/>
  <c r="AE262" i="38"/>
  <c r="AJ93" i="38"/>
  <c r="V173" i="38"/>
  <c r="AO95" i="38"/>
  <c r="BB103" i="38"/>
  <c r="AJ133" i="38"/>
  <c r="K129" i="38"/>
  <c r="AJ138" i="38"/>
  <c r="AF200" i="38"/>
  <c r="Q126" i="38"/>
  <c r="D114" i="38"/>
  <c r="AH206" i="38"/>
  <c r="Y193" i="38"/>
  <c r="V187" i="38"/>
  <c r="AN201" i="38"/>
  <c r="AV147" i="38"/>
  <c r="N138" i="38"/>
  <c r="AO125" i="38"/>
  <c r="AD177" i="38"/>
  <c r="AS77" i="38"/>
  <c r="BA275" i="38"/>
  <c r="AC226" i="38"/>
  <c r="D153" i="38"/>
  <c r="P180" i="38"/>
  <c r="AB110" i="38"/>
  <c r="AW100" i="38"/>
  <c r="G79" i="38"/>
  <c r="Z108" i="38"/>
  <c r="AM196" i="38"/>
  <c r="AT121" i="38"/>
  <c r="Y122" i="38"/>
  <c r="AB98" i="38"/>
  <c r="AQ162" i="38"/>
  <c r="H178" i="38"/>
  <c r="J115" i="38"/>
  <c r="O342" i="38"/>
  <c r="P262" i="38"/>
  <c r="BA92" i="38"/>
  <c r="BA159" i="38"/>
  <c r="AZ85" i="38"/>
  <c r="AX96" i="38"/>
  <c r="L137" i="38"/>
  <c r="Z174" i="38"/>
  <c r="AH123" i="38"/>
  <c r="P186" i="38"/>
  <c r="AM137" i="38"/>
  <c r="G94" i="38"/>
  <c r="AX226" i="38"/>
  <c r="Z248" i="38"/>
  <c r="Z124" i="38"/>
  <c r="AZ89" i="38"/>
  <c r="K88" i="38"/>
  <c r="AQ127" i="38"/>
  <c r="AN153" i="38"/>
  <c r="AL158" i="38"/>
  <c r="H159" i="38"/>
  <c r="Q148" i="38"/>
  <c r="AT368" i="38"/>
  <c r="AB164" i="38"/>
  <c r="P272" i="38"/>
  <c r="AP127" i="38"/>
  <c r="AK151" i="38"/>
  <c r="AX208" i="38"/>
  <c r="AY253" i="38"/>
  <c r="AL148" i="38"/>
  <c r="U147" i="38"/>
  <c r="P245" i="38"/>
  <c r="AD122" i="38"/>
  <c r="U249" i="38"/>
  <c r="Z155" i="38"/>
  <c r="AE291" i="38"/>
  <c r="AW113" i="38"/>
  <c r="AN129" i="38"/>
  <c r="L157" i="38"/>
  <c r="P160" i="38"/>
  <c r="L113" i="38"/>
  <c r="J178" i="38"/>
  <c r="Q137" i="38"/>
  <c r="L193" i="38"/>
  <c r="Q165" i="38"/>
  <c r="AT155" i="38"/>
  <c r="AU154" i="38"/>
  <c r="P218" i="38"/>
  <c r="Y116" i="38"/>
  <c r="AC252" i="38"/>
  <c r="AV134" i="38"/>
  <c r="Q97" i="38"/>
  <c r="AO152" i="38"/>
  <c r="Z276" i="38"/>
  <c r="U115" i="38"/>
  <c r="J227" i="38"/>
  <c r="Y109" i="38"/>
  <c r="E128" i="38"/>
  <c r="AX188" i="38"/>
  <c r="Y130" i="38"/>
  <c r="AG147" i="38"/>
  <c r="E169" i="38"/>
  <c r="P91" i="38"/>
  <c r="AM154" i="38"/>
  <c r="F90" i="38"/>
  <c r="Q78" i="38"/>
  <c r="AC172" i="38"/>
  <c r="AT88" i="38"/>
  <c r="Z187" i="38"/>
  <c r="H216" i="38"/>
  <c r="AE80" i="38"/>
  <c r="AM117" i="38"/>
  <c r="Q131" i="38"/>
  <c r="AY74" i="38"/>
  <c r="AC177" i="38"/>
  <c r="G106" i="38"/>
  <c r="AA169" i="38"/>
  <c r="M371" i="38"/>
  <c r="O206" i="38"/>
  <c r="AF162" i="38"/>
  <c r="D79" i="38"/>
  <c r="X363" i="38"/>
  <c r="AE367" i="38"/>
  <c r="P187" i="38"/>
  <c r="N142" i="38"/>
  <c r="AD186" i="38"/>
  <c r="AK126" i="38"/>
  <c r="X123" i="38"/>
  <c r="AZ97" i="38"/>
  <c r="J328" i="38"/>
  <c r="Y79" i="38"/>
  <c r="E78" i="38"/>
  <c r="E103" i="38"/>
  <c r="K227" i="38"/>
  <c r="U135" i="38"/>
  <c r="G108" i="38"/>
  <c r="Q247" i="38"/>
  <c r="AH219" i="38"/>
  <c r="Y108" i="38"/>
  <c r="T200" i="38"/>
  <c r="AC86" i="38"/>
  <c r="AS140" i="38"/>
  <c r="AU152" i="38"/>
  <c r="AL160" i="38"/>
  <c r="X167" i="38"/>
  <c r="H226" i="38"/>
  <c r="I161" i="38"/>
  <c r="W94" i="38"/>
  <c r="AM133" i="38"/>
  <c r="L98" i="38"/>
  <c r="AE209" i="38"/>
  <c r="I170" i="38"/>
  <c r="AD86" i="38"/>
  <c r="AY126" i="38"/>
  <c r="AD110" i="38"/>
  <c r="E93" i="38"/>
  <c r="N100" i="38"/>
  <c r="X78" i="38"/>
  <c r="G118" i="38"/>
  <c r="AQ152" i="38"/>
  <c r="N228" i="38"/>
  <c r="AS153" i="38"/>
  <c r="D160" i="38"/>
  <c r="AX156" i="38"/>
  <c r="K78" i="38"/>
  <c r="N91" i="38"/>
  <c r="AR222" i="38"/>
  <c r="AM125" i="38"/>
  <c r="AC97" i="38"/>
  <c r="AN110" i="38"/>
  <c r="AZ169" i="38"/>
  <c r="AU164" i="38"/>
  <c r="E168" i="38"/>
  <c r="AM282" i="38"/>
  <c r="I117" i="38"/>
  <c r="AK369" i="38"/>
  <c r="AB209" i="38"/>
  <c r="AJ183" i="38"/>
  <c r="AD96" i="38"/>
  <c r="AF89" i="38"/>
  <c r="Q151" i="38"/>
  <c r="L241" i="38"/>
  <c r="AX98" i="38"/>
  <c r="AE107" i="38"/>
  <c r="AR120" i="38"/>
  <c r="W128" i="38"/>
  <c r="BB162" i="38"/>
  <c r="AJ74" i="38"/>
  <c r="Y149" i="38"/>
  <c r="T131" i="38"/>
  <c r="AM312" i="38"/>
  <c r="Y80" i="38"/>
  <c r="AS185" i="38"/>
  <c r="AF93" i="38"/>
  <c r="AZ120" i="38"/>
  <c r="AW147" i="38"/>
  <c r="T133" i="38"/>
  <c r="AJ198" i="38"/>
  <c r="AL139" i="38"/>
  <c r="AJ106" i="38"/>
  <c r="AN140" i="38"/>
  <c r="AY266" i="38"/>
  <c r="AO88" i="38"/>
  <c r="AY174" i="38"/>
  <c r="AL180" i="38"/>
  <c r="AN76" i="38"/>
  <c r="BB126" i="38"/>
  <c r="AP93" i="38"/>
  <c r="T78" i="38"/>
  <c r="D92" i="38"/>
  <c r="AG183" i="38"/>
  <c r="I139" i="38"/>
  <c r="AD118" i="38"/>
  <c r="T127" i="38"/>
  <c r="AX83" i="38"/>
  <c r="V103" i="38"/>
  <c r="M212" i="38"/>
  <c r="K161" i="38"/>
  <c r="AQ83" i="38"/>
  <c r="I394" i="38"/>
  <c r="X210" i="38"/>
  <c r="AW120" i="38"/>
  <c r="T92" i="38"/>
  <c r="AR157" i="38"/>
  <c r="AN97" i="38"/>
  <c r="Y166" i="38"/>
  <c r="Y82" i="38"/>
  <c r="AS152" i="38"/>
  <c r="AT110" i="38"/>
  <c r="M260" i="38"/>
  <c r="U129" i="38"/>
  <c r="V189" i="38"/>
  <c r="AZ171" i="38"/>
  <c r="O164" i="38"/>
  <c r="W209" i="38"/>
  <c r="AG360" i="38"/>
  <c r="AO146" i="38"/>
  <c r="N84" i="38"/>
  <c r="AM128" i="38"/>
  <c r="AN132" i="38"/>
  <c r="AT168" i="38"/>
  <c r="BA174" i="38"/>
  <c r="K219" i="38"/>
  <c r="AS188" i="38"/>
  <c r="Z119" i="38"/>
  <c r="H182" i="38"/>
  <c r="AR90" i="38"/>
  <c r="I147" i="38"/>
  <c r="AC92" i="38"/>
  <c r="AA275" i="38"/>
  <c r="AH173" i="38"/>
  <c r="AD112" i="38"/>
  <c r="AY221" i="38"/>
  <c r="AB190" i="38"/>
  <c r="AG224" i="38"/>
  <c r="G191" i="38"/>
  <c r="AU232" i="38"/>
  <c r="BA135" i="38"/>
  <c r="AN287" i="38"/>
  <c r="AQ265" i="38"/>
  <c r="AJ261" i="38"/>
  <c r="AW305" i="38"/>
  <c r="V102" i="38"/>
  <c r="BB363" i="38"/>
  <c r="AV129" i="38"/>
  <c r="AX139" i="38"/>
  <c r="X229" i="38"/>
  <c r="L123" i="38"/>
  <c r="O111" i="38"/>
  <c r="AW94" i="38"/>
  <c r="BB85" i="38"/>
  <c r="AH152" i="38"/>
  <c r="AL96" i="38"/>
  <c r="G173" i="38"/>
  <c r="O174" i="38"/>
  <c r="K143" i="38"/>
  <c r="X110" i="38"/>
  <c r="BB157" i="38"/>
  <c r="I235" i="38"/>
  <c r="AR176" i="38"/>
  <c r="O151" i="38"/>
  <c r="D78" i="38"/>
  <c r="AD204" i="38"/>
  <c r="AE88" i="38"/>
  <c r="AD238" i="38"/>
  <c r="AN176" i="38"/>
  <c r="AK156" i="38"/>
  <c r="BB81" i="38"/>
  <c r="U97" i="38"/>
  <c r="AT176" i="38"/>
  <c r="AU137" i="38"/>
  <c r="AN198" i="38"/>
  <c r="T150" i="38"/>
  <c r="AX125" i="38"/>
  <c r="AW159" i="38"/>
  <c r="Z96" i="38"/>
  <c r="T108" i="38"/>
  <c r="F83" i="38"/>
  <c r="AB286" i="38"/>
  <c r="AP116" i="38"/>
  <c r="Z318" i="38"/>
  <c r="AW116" i="38"/>
  <c r="AT79" i="38"/>
  <c r="D307" i="38"/>
  <c r="G90" i="38"/>
  <c r="T121" i="38"/>
  <c r="F196" i="38"/>
  <c r="AN155" i="38"/>
  <c r="P95" i="38"/>
  <c r="W133" i="38"/>
  <c r="AT254" i="38"/>
  <c r="AZ105" i="38"/>
  <c r="W87" i="38"/>
  <c r="AY141" i="38"/>
  <c r="AE144" i="38"/>
  <c r="O74" i="38"/>
  <c r="E216" i="38"/>
  <c r="AG139" i="38"/>
  <c r="W194" i="38"/>
  <c r="AL120" i="38"/>
  <c r="D276" i="38"/>
  <c r="N137" i="38"/>
  <c r="BB88" i="38"/>
  <c r="AL246" i="38"/>
  <c r="AG161" i="38"/>
  <c r="AZ145" i="38"/>
  <c r="N213" i="38"/>
  <c r="X113" i="38"/>
  <c r="O116" i="38"/>
  <c r="AK101" i="38"/>
  <c r="P123" i="38"/>
  <c r="AC157" i="38"/>
  <c r="E89" i="38"/>
  <c r="AB229" i="38"/>
  <c r="AA137" i="38"/>
  <c r="F98" i="38"/>
  <c r="AP114" i="38"/>
  <c r="Q200" i="38"/>
  <c r="AE83" i="38"/>
  <c r="AI222" i="38"/>
  <c r="AW153" i="38"/>
  <c r="F201" i="38"/>
  <c r="AW108" i="38"/>
  <c r="AE233" i="38"/>
  <c r="F153" i="38"/>
  <c r="AB195" i="38"/>
  <c r="AZ149" i="38"/>
  <c r="Y206" i="38"/>
  <c r="N128" i="38"/>
  <c r="L94" i="38"/>
  <c r="AC164" i="38"/>
  <c r="BB155" i="38"/>
  <c r="BA134" i="38"/>
  <c r="BA169" i="38"/>
  <c r="AR177" i="38"/>
  <c r="AA104" i="38"/>
  <c r="W74" i="38"/>
  <c r="AL134" i="38"/>
  <c r="AL107" i="38"/>
  <c r="AE187" i="38"/>
  <c r="O242" i="38"/>
  <c r="Z132" i="38"/>
  <c r="AL234" i="38"/>
  <c r="K85" i="38"/>
  <c r="AJ181" i="38"/>
  <c r="AF184" i="38"/>
  <c r="D272" i="38"/>
  <c r="AH122" i="38"/>
  <c r="AD95" i="38"/>
  <c r="I256" i="38"/>
  <c r="AW297" i="38"/>
  <c r="AX218" i="38"/>
  <c r="W148" i="38"/>
  <c r="AE77" i="38"/>
  <c r="V257" i="38"/>
  <c r="AM142" i="38"/>
  <c r="AU162" i="38"/>
  <c r="AP134" i="38"/>
  <c r="AK129" i="38"/>
  <c r="AH201" i="38"/>
  <c r="BA143" i="38"/>
  <c r="O101" i="38"/>
  <c r="Z99" i="38"/>
  <c r="AI133" i="38"/>
  <c r="L215" i="38"/>
  <c r="BB122" i="38"/>
  <c r="L155" i="38"/>
  <c r="AE93" i="38"/>
  <c r="H422" i="38"/>
  <c r="AE98" i="38"/>
  <c r="AJ176" i="38"/>
  <c r="AS129" i="38"/>
  <c r="AY96" i="38"/>
  <c r="AJ158" i="38"/>
  <c r="AG125" i="38"/>
  <c r="AY165" i="38"/>
  <c r="AA214" i="38"/>
  <c r="BA110" i="38"/>
  <c r="T167" i="38"/>
  <c r="N118" i="38"/>
  <c r="AL393" i="38"/>
  <c r="P199" i="38"/>
  <c r="D94" i="38"/>
  <c r="BB92" i="38"/>
  <c r="AV124" i="38"/>
  <c r="AP94" i="38"/>
  <c r="L122" i="38"/>
  <c r="M159" i="38"/>
  <c r="Q226" i="38"/>
  <c r="Y89" i="38"/>
  <c r="J82" i="38"/>
  <c r="D197" i="38"/>
  <c r="AL75" i="38"/>
  <c r="AM108" i="38"/>
  <c r="Z242" i="38"/>
  <c r="O132" i="38"/>
  <c r="AE194" i="38"/>
  <c r="BA129" i="38"/>
  <c r="Y156" i="38"/>
  <c r="AX109" i="38"/>
  <c r="K90" i="38"/>
  <c r="X118" i="38"/>
  <c r="AT101" i="38"/>
  <c r="AU151" i="38"/>
  <c r="AP198" i="38"/>
  <c r="AY104" i="38"/>
  <c r="AR238" i="38"/>
  <c r="AT143" i="38"/>
  <c r="AV130" i="38"/>
  <c r="L265" i="38"/>
  <c r="AY161" i="38"/>
  <c r="AB112" i="38"/>
  <c r="I240" i="38"/>
  <c r="N217" i="38"/>
  <c r="Z87" i="38"/>
  <c r="U114" i="38"/>
  <c r="AV81" i="38"/>
  <c r="L118" i="38"/>
  <c r="AG250" i="38"/>
  <c r="Q132" i="38"/>
  <c r="J158" i="38"/>
  <c r="AW88" i="38"/>
  <c r="AZ77" i="38"/>
  <c r="W227" i="38"/>
  <c r="AX75" i="38"/>
  <c r="AK85" i="38"/>
  <c r="AQ89" i="38"/>
  <c r="D273" i="38"/>
  <c r="BA204" i="38"/>
  <c r="W182" i="38"/>
  <c r="AK133" i="38"/>
  <c r="AI178" i="38"/>
  <c r="AA179" i="38"/>
  <c r="G186" i="38"/>
  <c r="AI300" i="38"/>
  <c r="AQ117" i="38"/>
  <c r="AJ129" i="38"/>
  <c r="AL171" i="38"/>
  <c r="O138" i="38"/>
  <c r="Q134" i="38"/>
  <c r="AN158" i="38"/>
  <c r="F158" i="38"/>
  <c r="AH77" i="38"/>
  <c r="AX105" i="38"/>
  <c r="AC197" i="38"/>
  <c r="AW204" i="38"/>
  <c r="AF110" i="38"/>
  <c r="AJ122" i="38"/>
  <c r="N195" i="38"/>
  <c r="AC95" i="38"/>
  <c r="AT125" i="38"/>
  <c r="AC102" i="38"/>
  <c r="H176" i="38"/>
  <c r="I124" i="38"/>
  <c r="AC200" i="38"/>
  <c r="V170" i="38"/>
  <c r="AU116" i="38"/>
  <c r="W125" i="38"/>
  <c r="J161" i="38"/>
  <c r="P182" i="38"/>
  <c r="AV103" i="38"/>
  <c r="L238" i="38"/>
  <c r="M83" i="38"/>
  <c r="AJ267" i="38"/>
  <c r="J103" i="38"/>
  <c r="AU93" i="38"/>
  <c r="AX143" i="38"/>
  <c r="X90" i="38"/>
  <c r="X134" i="38"/>
  <c r="AP112" i="38"/>
  <c r="AM357" i="38"/>
  <c r="L214" i="38"/>
  <c r="AB94" i="38"/>
  <c r="AX118" i="38"/>
  <c r="AQ259" i="38"/>
  <c r="AI181" i="38"/>
  <c r="AR330" i="38"/>
  <c r="K120" i="38"/>
  <c r="AG95" i="38"/>
  <c r="V160" i="38"/>
  <c r="AY145" i="38"/>
  <c r="AU121" i="38"/>
  <c r="AN147" i="38"/>
  <c r="AI115" i="38"/>
  <c r="AI137" i="38"/>
  <c r="N97" i="38"/>
  <c r="K153" i="38"/>
  <c r="L198" i="38"/>
  <c r="AE141" i="38"/>
  <c r="AP90" i="38"/>
  <c r="K113" i="38"/>
  <c r="AH96" i="38"/>
  <c r="AD197" i="38"/>
  <c r="AI167" i="38"/>
  <c r="Y175" i="38"/>
  <c r="AO109" i="38"/>
  <c r="G160" i="38"/>
  <c r="D261" i="38"/>
  <c r="AH194" i="38"/>
  <c r="AW171" i="38"/>
  <c r="AK88" i="38"/>
  <c r="E83" i="38"/>
  <c r="Z234" i="38"/>
  <c r="AT91" i="38"/>
  <c r="AU86" i="38"/>
  <c r="AY101" i="38"/>
  <c r="AC213" i="38"/>
  <c r="H208" i="38"/>
  <c r="AX193" i="38"/>
  <c r="Y102" i="38"/>
  <c r="X145" i="38"/>
  <c r="H147" i="38"/>
  <c r="Q75" i="38"/>
  <c r="AA134" i="38"/>
  <c r="AX163" i="38"/>
  <c r="AZ151" i="38"/>
  <c r="E138" i="38"/>
  <c r="V108" i="38"/>
  <c r="L74" i="38"/>
  <c r="AC85" i="38"/>
  <c r="AB143" i="38"/>
  <c r="D138" i="38"/>
  <c r="L106" i="38"/>
  <c r="AH97" i="38"/>
  <c r="AG144" i="38"/>
  <c r="AJ159" i="38"/>
  <c r="Z152" i="38"/>
  <c r="V79" i="38"/>
  <c r="AJ186" i="38"/>
  <c r="AW183" i="38"/>
  <c r="AJ156" i="38"/>
  <c r="BB165" i="38"/>
  <c r="AR77" i="38"/>
  <c r="AV160" i="38"/>
  <c r="AW99" i="38"/>
  <c r="N141" i="38"/>
  <c r="O149" i="38"/>
  <c r="AB119" i="38"/>
  <c r="AR91" i="38"/>
  <c r="AJ94" i="38"/>
  <c r="AC154" i="38"/>
  <c r="AX79" i="38"/>
  <c r="V218" i="38"/>
  <c r="G84" i="38"/>
  <c r="BB145" i="38"/>
  <c r="F150" i="38"/>
  <c r="M210" i="38"/>
  <c r="AQ177" i="38"/>
  <c r="AL97" i="38"/>
  <c r="AG106" i="38"/>
  <c r="AQ212" i="38"/>
  <c r="AJ96" i="38"/>
  <c r="I293" i="38"/>
  <c r="AB189" i="38"/>
  <c r="AD228" i="38"/>
  <c r="M147" i="38"/>
  <c r="BA105" i="38"/>
  <c r="AZ162" i="38"/>
  <c r="AD119" i="38"/>
  <c r="U89" i="38"/>
  <c r="J91" i="38"/>
  <c r="AZ84" i="38"/>
  <c r="AQ348" i="38"/>
  <c r="AY213" i="38"/>
  <c r="AL124" i="38"/>
  <c r="Z104" i="38"/>
  <c r="O219" i="38"/>
  <c r="AD89" i="38"/>
  <c r="AZ91" i="38"/>
  <c r="Q227" i="38"/>
  <c r="AG108" i="38"/>
  <c r="V282" i="38"/>
  <c r="AF132" i="38"/>
  <c r="AW130" i="38"/>
  <c r="AR103" i="38"/>
  <c r="AJ144" i="38"/>
  <c r="H228" i="38"/>
  <c r="AA127" i="38"/>
  <c r="D142" i="38"/>
  <c r="G137" i="38"/>
  <c r="G156" i="38"/>
  <c r="AZ119" i="38"/>
  <c r="BA171" i="38"/>
  <c r="AC107" i="38"/>
  <c r="AO128" i="38"/>
  <c r="Z130" i="38"/>
  <c r="AQ82" i="38"/>
  <c r="AN100" i="38"/>
  <c r="AJ219" i="38"/>
  <c r="AW86" i="38"/>
  <c r="P90" i="38"/>
  <c r="AH166" i="38"/>
  <c r="N124" i="38"/>
  <c r="AE156" i="38"/>
  <c r="N178" i="38"/>
  <c r="AQ125" i="38"/>
  <c r="X93" i="38"/>
  <c r="AI210" i="38"/>
  <c r="F217" i="38"/>
  <c r="BA241" i="38"/>
  <c r="P87" i="38"/>
  <c r="AO242" i="38"/>
  <c r="AD138" i="38"/>
  <c r="O93" i="38"/>
  <c r="N79" i="38"/>
  <c r="P129" i="38"/>
  <c r="F155" i="38"/>
  <c r="I125" i="38"/>
  <c r="AG160" i="38"/>
  <c r="K243" i="38"/>
  <c r="AP154" i="38"/>
  <c r="H77" i="38"/>
  <c r="D172" i="38"/>
  <c r="V126" i="38"/>
  <c r="AD159" i="38"/>
  <c r="AS112" i="38"/>
  <c r="AU243" i="38"/>
  <c r="D331" i="38"/>
  <c r="AC119" i="38"/>
  <c r="L86" i="38"/>
  <c r="E118" i="38"/>
  <c r="AH276" i="38"/>
  <c r="AS258" i="38"/>
  <c r="Z95" i="38"/>
  <c r="AU80" i="38"/>
  <c r="Q119" i="38"/>
  <c r="AL110" i="38"/>
  <c r="AZ83" i="38"/>
  <c r="H152" i="38"/>
  <c r="N153" i="38"/>
  <c r="Y129" i="38"/>
  <c r="AX140" i="38"/>
  <c r="AY200" i="38"/>
  <c r="V91" i="38"/>
  <c r="AX154" i="38"/>
  <c r="H128" i="38"/>
  <c r="O98" i="38"/>
  <c r="AL108" i="38"/>
  <c r="BB96" i="38"/>
  <c r="AH117" i="38"/>
  <c r="BB94" i="38"/>
  <c r="AR102" i="38"/>
  <c r="E94" i="38"/>
  <c r="X175" i="38"/>
  <c r="AV108" i="38"/>
  <c r="AQ134" i="38"/>
  <c r="AW207" i="38"/>
  <c r="AA186" i="38"/>
  <c r="AS157" i="38"/>
  <c r="AU87" i="38"/>
  <c r="Q95" i="38"/>
  <c r="Q77" i="38"/>
  <c r="BA102" i="38"/>
  <c r="AW77" i="38"/>
  <c r="AB160" i="38"/>
  <c r="I227" i="38"/>
  <c r="AV110" i="38"/>
  <c r="O222" i="38"/>
  <c r="D106" i="38"/>
  <c r="AR160" i="38"/>
  <c r="AQ111" i="38"/>
  <c r="AT128" i="38"/>
  <c r="AB130" i="38"/>
  <c r="G111" i="38"/>
  <c r="BA167" i="38"/>
  <c r="N77" i="38"/>
  <c r="AU172" i="38"/>
  <c r="AM157" i="38"/>
  <c r="AP148" i="38"/>
  <c r="U99" i="38"/>
  <c r="AO103" i="38"/>
  <c r="AX93" i="38"/>
  <c r="W75" i="38"/>
  <c r="J87" i="38"/>
  <c r="U83" i="38"/>
  <c r="AF88" i="38"/>
  <c r="Q87" i="38"/>
  <c r="AY150" i="38"/>
  <c r="W253" i="38"/>
  <c r="AV101" i="38"/>
  <c r="D128" i="38"/>
  <c r="AA120" i="38"/>
  <c r="AO204" i="38"/>
  <c r="AH121" i="38"/>
  <c r="AN95" i="38"/>
  <c r="AH84" i="38"/>
  <c r="AK76" i="38"/>
  <c r="AZ80" i="38"/>
  <c r="AL130" i="38"/>
  <c r="L126" i="38"/>
  <c r="AO130" i="38"/>
  <c r="AH161" i="38"/>
  <c r="Y306" i="38"/>
  <c r="AX134" i="38"/>
  <c r="U259" i="38"/>
  <c r="K140" i="38"/>
  <c r="AC127" i="38"/>
  <c r="M103" i="38"/>
  <c r="AQ198" i="38"/>
  <c r="E124" i="38"/>
  <c r="AG166" i="38"/>
  <c r="H191" i="38"/>
  <c r="O91" i="38"/>
  <c r="AZ194" i="38"/>
  <c r="I175" i="38"/>
  <c r="AN170" i="38"/>
  <c r="AJ247" i="38"/>
  <c r="O109" i="38"/>
  <c r="I192" i="38"/>
  <c r="U343" i="38"/>
  <c r="J131" i="38"/>
  <c r="AO325" i="38"/>
  <c r="AC82" i="38"/>
  <c r="X85" i="38"/>
  <c r="V139" i="38"/>
  <c r="AM158" i="38"/>
  <c r="P244" i="38"/>
  <c r="AB126" i="38"/>
  <c r="H108" i="38"/>
  <c r="K222" i="38"/>
  <c r="AD125" i="38"/>
  <c r="W117" i="38"/>
  <c r="P146" i="38"/>
  <c r="O120" i="38"/>
  <c r="T199" i="38"/>
  <c r="G144" i="38"/>
  <c r="E126" i="38"/>
  <c r="AP149" i="38"/>
  <c r="O82" i="38"/>
  <c r="G132" i="38"/>
  <c r="L172" i="38"/>
  <c r="Y173" i="38"/>
  <c r="L117" i="38"/>
  <c r="AW110" i="38"/>
  <c r="AO173" i="38"/>
  <c r="AE214" i="38"/>
  <c r="U186" i="38"/>
  <c r="V157" i="38"/>
  <c r="AQ239" i="38"/>
  <c r="V105" i="38"/>
  <c r="AC125" i="38"/>
  <c r="W207" i="38"/>
  <c r="BB237" i="38"/>
  <c r="AV92" i="38"/>
  <c r="AK164" i="38"/>
  <c r="AT224" i="38"/>
  <c r="AY105" i="38"/>
  <c r="G231" i="38"/>
  <c r="T297" i="38"/>
  <c r="AX214" i="38"/>
  <c r="AN204" i="38"/>
  <c r="U117" i="38"/>
  <c r="D74" i="38"/>
  <c r="AW101" i="38"/>
  <c r="L222" i="38"/>
  <c r="AP131" i="38"/>
  <c r="AD134" i="38"/>
  <c r="AZ95" i="38"/>
  <c r="AB109" i="38"/>
  <c r="H134" i="38"/>
  <c r="AZ116" i="38"/>
  <c r="AI151" i="38"/>
  <c r="D222" i="38"/>
  <c r="AR178" i="38"/>
  <c r="AE128" i="38"/>
  <c r="L207" i="38"/>
  <c r="AY117" i="38"/>
  <c r="AN242" i="38"/>
  <c r="M218" i="38"/>
  <c r="AA86" i="38"/>
  <c r="AJ127" i="38"/>
  <c r="AP146" i="38"/>
  <c r="U144" i="38"/>
  <c r="W97" i="38"/>
  <c r="AM138" i="38"/>
  <c r="AS124" i="38"/>
  <c r="AV126" i="38"/>
  <c r="Z142" i="38"/>
  <c r="AO91" i="38"/>
  <c r="AI89" i="38"/>
  <c r="AP136" i="38"/>
  <c r="T162" i="38"/>
  <c r="AM209" i="38"/>
  <c r="K121" i="38"/>
  <c r="AE87" i="38"/>
  <c r="AN208" i="38"/>
  <c r="AU159" i="38"/>
  <c r="AM140" i="38"/>
  <c r="Q150" i="38"/>
  <c r="M153" i="38"/>
  <c r="T83" i="38"/>
  <c r="D93" i="38"/>
  <c r="AT108" i="38"/>
  <c r="AX119" i="38"/>
  <c r="Y124" i="38"/>
  <c r="AZ131" i="38"/>
  <c r="AN164" i="38"/>
  <c r="N114" i="38"/>
  <c r="AU79" i="38"/>
  <c r="AY106" i="38"/>
  <c r="AT146" i="38"/>
  <c r="AC114" i="38"/>
  <c r="H180" i="38"/>
  <c r="AK132" i="38"/>
  <c r="AN229" i="38"/>
  <c r="Q161" i="38"/>
  <c r="AO115" i="38"/>
  <c r="BB111" i="38"/>
  <c r="AY179" i="38"/>
  <c r="AJ199" i="38"/>
  <c r="AQ133" i="38"/>
  <c r="T170" i="38"/>
  <c r="AV123" i="38"/>
  <c r="W108" i="38"/>
  <c r="G129" i="38"/>
  <c r="AT276" i="38"/>
  <c r="Z143" i="38"/>
  <c r="BB117" i="38"/>
  <c r="BB204" i="38"/>
  <c r="Z229" i="38"/>
  <c r="Z114" i="38"/>
  <c r="H162" i="38"/>
  <c r="J133" i="38"/>
  <c r="O145" i="38"/>
  <c r="X146" i="38"/>
  <c r="AB81" i="38"/>
  <c r="M101" i="38"/>
  <c r="AG76" i="38"/>
  <c r="AM124" i="38"/>
  <c r="AY95" i="38"/>
  <c r="K75" i="38"/>
  <c r="AT169" i="38"/>
  <c r="AA133" i="38"/>
  <c r="AZ240" i="38"/>
  <c r="AO222" i="38"/>
  <c r="AA161" i="38"/>
  <c r="E122" i="38"/>
  <c r="AF152" i="38"/>
  <c r="T242" i="38"/>
  <c r="AD144" i="38"/>
  <c r="AO97" i="38"/>
  <c r="V133" i="38"/>
  <c r="Y169" i="38"/>
  <c r="D131" i="38"/>
  <c r="AW89" i="38"/>
  <c r="L138" i="38"/>
  <c r="AY166" i="38"/>
  <c r="X101" i="38"/>
  <c r="AM104" i="38"/>
  <c r="Z106" i="38"/>
  <c r="AV278" i="38"/>
  <c r="V142" i="38"/>
  <c r="BA272" i="38"/>
  <c r="L164" i="38"/>
  <c r="AL81" i="38"/>
  <c r="AV91" i="38"/>
  <c r="AP89" i="38"/>
  <c r="T103" i="38"/>
  <c r="AN135" i="38"/>
  <c r="AG191" i="38"/>
  <c r="W292" i="38"/>
  <c r="AB288" i="38"/>
  <c r="AJ110" i="38"/>
  <c r="K269" i="38"/>
  <c r="W120" i="38"/>
  <c r="D97" i="38"/>
  <c r="Y150" i="38"/>
  <c r="W162" i="38"/>
  <c r="AU78" i="38"/>
  <c r="BA130" i="38"/>
  <c r="AO121" i="38"/>
  <c r="V132" i="38"/>
  <c r="V93" i="38"/>
  <c r="AY134" i="38"/>
  <c r="AF187" i="38"/>
  <c r="Q153" i="38"/>
  <c r="AS207" i="38"/>
  <c r="F157" i="38"/>
  <c r="AD222" i="38"/>
  <c r="V174" i="38"/>
  <c r="AV148" i="38"/>
  <c r="M97" i="38"/>
  <c r="Z221" i="38"/>
  <c r="L139" i="38"/>
  <c r="AF91" i="38"/>
  <c r="AF212" i="38"/>
  <c r="U106" i="38"/>
  <c r="K158" i="38"/>
  <c r="AY255" i="38"/>
  <c r="AT137" i="38"/>
  <c r="O237" i="38"/>
  <c r="AW203" i="38"/>
  <c r="AE159" i="38"/>
  <c r="AO236" i="38"/>
  <c r="D168" i="38"/>
  <c r="U246" i="38"/>
  <c r="T169" i="38"/>
  <c r="D113" i="38"/>
  <c r="E111" i="38"/>
  <c r="P136" i="38"/>
  <c r="AO203" i="38"/>
  <c r="X148" i="38"/>
  <c r="Y136" i="38"/>
  <c r="D100" i="38"/>
  <c r="AH113" i="38"/>
  <c r="AO151" i="38"/>
  <c r="AH102" i="38"/>
  <c r="BA124" i="38"/>
  <c r="T231" i="38"/>
  <c r="AO136" i="38"/>
  <c r="AF131" i="38"/>
  <c r="O159" i="38"/>
  <c r="AU81" i="38"/>
  <c r="AA185" i="38"/>
  <c r="AX88" i="38"/>
  <c r="N98" i="38"/>
  <c r="Y104" i="38"/>
  <c r="AQ84" i="38"/>
  <c r="I145" i="38"/>
  <c r="AV75" i="38"/>
  <c r="P196" i="38"/>
  <c r="M144" i="38"/>
  <c r="U128" i="38"/>
  <c r="T196" i="38"/>
  <c r="AG154" i="38"/>
  <c r="AX165" i="38"/>
  <c r="J164" i="38"/>
  <c r="AO135" i="38"/>
  <c r="AL74" i="38"/>
  <c r="AH114" i="38"/>
  <c r="AJ166" i="38"/>
  <c r="AO202" i="38"/>
  <c r="H123" i="38"/>
  <c r="AD158" i="38"/>
  <c r="T115" i="38"/>
  <c r="AF143" i="38"/>
  <c r="F163" i="38"/>
  <c r="AH86" i="38"/>
  <c r="BA122" i="38"/>
  <c r="BB101" i="38"/>
  <c r="AZ75" i="38"/>
  <c r="AP191" i="38"/>
  <c r="G140" i="38"/>
  <c r="AW175" i="38"/>
  <c r="AK118" i="38"/>
  <c r="AB121" i="38"/>
  <c r="AP124" i="38"/>
  <c r="AV83" i="38"/>
  <c r="AO99" i="38"/>
  <c r="H171" i="38"/>
  <c r="J136" i="38"/>
  <c r="AH105" i="38"/>
  <c r="O160" i="38"/>
  <c r="AL100" i="38"/>
  <c r="G201" i="38"/>
  <c r="Y100" i="38"/>
  <c r="AN116" i="38"/>
  <c r="I182" i="38"/>
  <c r="P133" i="38"/>
  <c r="Y94" i="38"/>
  <c r="AT210" i="38"/>
  <c r="AK165" i="38"/>
  <c r="AA197" i="38"/>
  <c r="AU225" i="38"/>
  <c r="P210" i="38"/>
  <c r="M116" i="38"/>
  <c r="AT174" i="38"/>
  <c r="V183" i="38"/>
  <c r="AM145" i="38"/>
  <c r="AW148" i="38"/>
  <c r="AG117" i="38"/>
  <c r="AL145" i="38"/>
  <c r="Z182" i="38"/>
  <c r="T82" i="38"/>
  <c r="AN209" i="38"/>
  <c r="AZ208" i="38"/>
  <c r="AG151" i="38"/>
  <c r="AE135" i="38"/>
  <c r="O275" i="38"/>
  <c r="AR88" i="38"/>
  <c r="AV198" i="38"/>
  <c r="AA89" i="38"/>
  <c r="AI247" i="38"/>
  <c r="AA244" i="38"/>
  <c r="K95" i="38"/>
  <c r="G86" i="38"/>
  <c r="X106" i="38"/>
  <c r="AM279" i="38"/>
  <c r="AG150" i="38"/>
  <c r="N174" i="38"/>
  <c r="AN215" i="38"/>
  <c r="V86" i="38"/>
  <c r="AS110" i="38"/>
  <c r="AZ127" i="38"/>
  <c r="M129" i="38"/>
  <c r="AQ99" i="38"/>
  <c r="N182" i="38"/>
  <c r="AQ114" i="38"/>
  <c r="AK84" i="38"/>
  <c r="V148" i="38"/>
  <c r="AE163" i="38"/>
  <c r="T158" i="38"/>
  <c r="AE74" i="38"/>
  <c r="AE99" i="38"/>
  <c r="Z227" i="38"/>
  <c r="Y133" i="38"/>
  <c r="AE147" i="38"/>
  <c r="M154" i="38"/>
  <c r="AA159" i="38"/>
  <c r="AO122" i="38"/>
  <c r="AB88" i="38"/>
  <c r="I111" i="38"/>
  <c r="X126" i="38"/>
  <c r="AY80" i="38"/>
  <c r="X150" i="38"/>
  <c r="AT150" i="38"/>
  <c r="M127" i="38"/>
  <c r="AN174" i="38"/>
  <c r="AE182" i="38"/>
  <c r="AC120" i="38"/>
  <c r="AU199" i="38"/>
  <c r="AX127" i="38"/>
  <c r="AI79" i="38"/>
  <c r="AA152" i="38"/>
  <c r="AJ179" i="38"/>
  <c r="L75" i="38"/>
  <c r="AZ92" i="38"/>
  <c r="AM167" i="38"/>
  <c r="K105" i="38"/>
  <c r="AO105" i="38"/>
  <c r="AE145" i="38"/>
  <c r="O78" i="38"/>
  <c r="V192" i="38"/>
  <c r="Y264" i="38"/>
  <c r="AB127" i="38"/>
  <c r="AK79" i="38"/>
  <c r="AX106" i="38"/>
  <c r="AD104" i="38"/>
  <c r="I150" i="38"/>
  <c r="AP141" i="38"/>
  <c r="Q136" i="38"/>
  <c r="E114" i="38"/>
  <c r="AM96" i="38"/>
  <c r="AQ143" i="38"/>
  <c r="AN233" i="38"/>
  <c r="AI75" i="38"/>
  <c r="AH188" i="38"/>
  <c r="AM76" i="38"/>
  <c r="T145" i="38"/>
  <c r="L152" i="38"/>
  <c r="N89" i="38"/>
  <c r="J125" i="38"/>
  <c r="U125" i="38"/>
  <c r="AQ155" i="38"/>
  <c r="AB148" i="38"/>
  <c r="H177" i="38"/>
  <c r="AF156" i="38"/>
  <c r="AB100" i="38"/>
  <c r="K111" i="38"/>
  <c r="J114" i="38"/>
  <c r="AZ161" i="38"/>
  <c r="I91" i="38"/>
  <c r="E104" i="38"/>
  <c r="AT114" i="38"/>
  <c r="AS99" i="38"/>
  <c r="AY94" i="38"/>
  <c r="Q187" i="38"/>
  <c r="AL223" i="38"/>
  <c r="AX113" i="38"/>
  <c r="D105" i="38"/>
  <c r="L206" i="38"/>
  <c r="BB133" i="38"/>
  <c r="L111" i="38"/>
  <c r="M98" i="38"/>
  <c r="H139" i="38"/>
  <c r="AT236" i="38"/>
  <c r="AJ112" i="38"/>
  <c r="Y260" i="38"/>
  <c r="AK83" i="38"/>
  <c r="N129" i="38"/>
  <c r="AZ154" i="38"/>
  <c r="U139" i="38"/>
  <c r="AI74" i="38"/>
  <c r="F96" i="38"/>
  <c r="AI80" i="38"/>
  <c r="Z81" i="38"/>
  <c r="E145" i="38"/>
  <c r="AV136" i="38"/>
  <c r="H294" i="38"/>
  <c r="AD157" i="38"/>
  <c r="AL116" i="38"/>
  <c r="AR108" i="38"/>
  <c r="AX172" i="38"/>
  <c r="AS162" i="38"/>
  <c r="AU88" i="38"/>
  <c r="Y83" i="38"/>
  <c r="P78" i="38"/>
  <c r="K107" i="38"/>
  <c r="AZ108" i="38"/>
  <c r="D156" i="38"/>
  <c r="AL132" i="38"/>
  <c r="X128" i="38"/>
  <c r="AO181" i="38"/>
  <c r="Y85" i="38"/>
  <c r="Y231" i="38"/>
  <c r="Q162" i="38"/>
  <c r="AZ86" i="38"/>
  <c r="F146" i="38"/>
  <c r="AL136" i="38"/>
  <c r="N76" i="38"/>
  <c r="W111" i="38"/>
  <c r="AQ78" i="38"/>
  <c r="AA94" i="38"/>
  <c r="T75" i="38"/>
  <c r="AF117" i="38"/>
  <c r="P131" i="38"/>
  <c r="AI88" i="38"/>
  <c r="N101" i="38"/>
  <c r="AS164" i="38"/>
  <c r="AD77" i="38"/>
  <c r="AM171" i="38"/>
  <c r="O102" i="38"/>
  <c r="M89" i="38"/>
  <c r="AC151" i="38"/>
  <c r="U238" i="38"/>
  <c r="I135" i="38"/>
  <c r="AR200" i="38"/>
  <c r="AQ85" i="38"/>
  <c r="AZ87" i="38"/>
  <c r="AY88" i="38"/>
  <c r="V135" i="38"/>
  <c r="AO113" i="38"/>
  <c r="AT144" i="38"/>
  <c r="AC179" i="38"/>
  <c r="W147" i="38"/>
  <c r="E152" i="38"/>
  <c r="X133" i="38"/>
  <c r="V97" i="38"/>
  <c r="BB106" i="38"/>
  <c r="AB103" i="38"/>
  <c r="Z141" i="38"/>
  <c r="AZ136" i="38"/>
  <c r="AI91" i="38"/>
  <c r="Z77" i="38"/>
  <c r="AF108" i="38"/>
  <c r="AQ124" i="38"/>
  <c r="AX108" i="38"/>
  <c r="E75" i="38"/>
  <c r="AL155" i="38"/>
  <c r="AE211" i="38"/>
  <c r="X138" i="38"/>
  <c r="AD84" i="38"/>
  <c r="AA83" i="38"/>
  <c r="E254" i="38"/>
  <c r="U149" i="38"/>
  <c r="AL247" i="38"/>
  <c r="AH120" i="38"/>
  <c r="AC152" i="38"/>
  <c r="L218" i="38"/>
  <c r="AG100" i="38"/>
  <c r="AA80" i="38"/>
  <c r="AR84" i="38"/>
  <c r="W225" i="38"/>
  <c r="F138" i="38"/>
  <c r="U116" i="38"/>
  <c r="J154" i="38"/>
  <c r="AA188" i="38"/>
  <c r="AE171" i="38"/>
  <c r="G112" i="38"/>
  <c r="AW98" i="38"/>
  <c r="O264" i="38"/>
  <c r="Z149" i="38"/>
  <c r="AQ223" i="38"/>
  <c r="AL118" i="38"/>
  <c r="AQ91" i="38"/>
  <c r="N105" i="38"/>
  <c r="AW135" i="38"/>
  <c r="AM102" i="38"/>
  <c r="AC159" i="38"/>
  <c r="AR113" i="38"/>
  <c r="BB102" i="38"/>
  <c r="W163" i="38"/>
  <c r="AG202" i="38"/>
  <c r="Q122" i="38"/>
  <c r="Y99" i="38"/>
  <c r="L115" i="38"/>
  <c r="AU107" i="38"/>
  <c r="AO120" i="38"/>
  <c r="V134" i="38"/>
  <c r="AH156" i="38"/>
  <c r="AO153" i="38"/>
  <c r="E229" i="38"/>
  <c r="AW137" i="38"/>
  <c r="AU111" i="38"/>
  <c r="M149" i="38"/>
  <c r="BA118" i="38"/>
  <c r="AV157" i="38"/>
  <c r="AO199" i="38"/>
  <c r="AK137" i="38"/>
  <c r="V104" i="38"/>
  <c r="H222" i="38"/>
  <c r="G92" i="38"/>
  <c r="J89" i="38"/>
  <c r="AL109" i="38"/>
  <c r="AI158" i="38"/>
  <c r="AA342" i="38"/>
  <c r="F227" i="38"/>
  <c r="AP138" i="38"/>
  <c r="AN168" i="38"/>
  <c r="E158" i="38"/>
  <c r="Y171" i="38"/>
  <c r="AM111" i="38"/>
  <c r="AE76" i="38"/>
  <c r="AB214" i="38"/>
  <c r="I87" i="38"/>
  <c r="M151" i="38"/>
  <c r="U119" i="38"/>
  <c r="AO162" i="38"/>
  <c r="U104" i="38"/>
  <c r="AN98" i="38"/>
  <c r="AO108" i="38"/>
  <c r="AG94" i="38"/>
  <c r="AR82" i="38"/>
  <c r="AH139" i="38"/>
  <c r="F127" i="38"/>
  <c r="AA247" i="38"/>
  <c r="L136" i="38"/>
  <c r="AV93" i="38"/>
  <c r="K99" i="38"/>
  <c r="L82" i="38"/>
  <c r="AD256" i="38"/>
  <c r="AM123" i="38"/>
  <c r="AO192" i="38"/>
  <c r="AX237" i="38"/>
  <c r="AT74" i="38"/>
  <c r="AZ310" i="38"/>
  <c r="AA113" i="38"/>
  <c r="AD115" i="38"/>
  <c r="Y127" i="38"/>
  <c r="U80" i="38"/>
  <c r="K223" i="38"/>
  <c r="G131" i="38"/>
  <c r="AX81" i="38"/>
  <c r="BB112" i="38"/>
  <c r="P89" i="38"/>
  <c r="AY147" i="38"/>
  <c r="AM239" i="38"/>
  <c r="I80" i="38"/>
  <c r="BB121" i="38"/>
  <c r="AD214" i="38"/>
  <c r="AI128" i="38"/>
  <c r="AL105" i="38"/>
  <c r="W86" i="38"/>
  <c r="AR140" i="38"/>
  <c r="E90" i="38"/>
  <c r="AR83" i="38"/>
  <c r="AF204" i="38"/>
  <c r="AG155" i="38"/>
  <c r="AO150" i="38"/>
  <c r="AO139" i="38"/>
  <c r="W77" i="38"/>
  <c r="AS150" i="38"/>
  <c r="I99" i="38"/>
  <c r="AY99" i="38"/>
  <c r="AO228" i="38"/>
  <c r="AU76" i="38"/>
  <c r="P80" i="38"/>
  <c r="AB169" i="38"/>
  <c r="D161" i="38"/>
  <c r="AI170" i="38"/>
  <c r="AR111" i="38"/>
  <c r="W85" i="38"/>
  <c r="AY144" i="38"/>
  <c r="AC178" i="38"/>
  <c r="AI211" i="38"/>
  <c r="J144" i="38"/>
  <c r="AL103" i="38"/>
  <c r="AP126" i="38"/>
  <c r="AJ84" i="38"/>
  <c r="AB237" i="38"/>
  <c r="AY116" i="38"/>
  <c r="U183" i="38"/>
  <c r="AX112" i="38"/>
  <c r="P101" i="38"/>
  <c r="T210" i="38"/>
  <c r="AO223" i="38"/>
  <c r="AG114" i="38"/>
  <c r="AV170" i="38"/>
  <c r="AM147" i="38"/>
  <c r="AE136" i="38"/>
  <c r="I103" i="38"/>
  <c r="Q111" i="38"/>
  <c r="Z214" i="38"/>
  <c r="T119" i="38"/>
  <c r="X115" i="38"/>
  <c r="AF172" i="38"/>
  <c r="N140" i="38"/>
  <c r="AZ96" i="38"/>
  <c r="Z93" i="38"/>
  <c r="AT178" i="38"/>
  <c r="N248" i="38"/>
  <c r="AV85" i="38"/>
  <c r="X255" i="38"/>
  <c r="AV115" i="38"/>
  <c r="AM122" i="38"/>
  <c r="AM81" i="38"/>
  <c r="AA125" i="38"/>
  <c r="N168" i="38"/>
  <c r="AA131" i="38"/>
  <c r="AQ142" i="38"/>
  <c r="AZ140" i="38"/>
  <c r="I108" i="38"/>
  <c r="H203" i="38"/>
  <c r="AK117" i="38"/>
  <c r="AY113" i="38"/>
  <c r="O86" i="38"/>
  <c r="N165" i="38"/>
  <c r="Y196" i="38"/>
  <c r="N255" i="38"/>
  <c r="AJ165" i="38"/>
  <c r="AM185" i="38"/>
  <c r="AX107" i="38"/>
  <c r="U188" i="38"/>
  <c r="AU173" i="38"/>
  <c r="AA217" i="38"/>
  <c r="AK146" i="38"/>
  <c r="BB91" i="38"/>
  <c r="AV131" i="38"/>
  <c r="AT129" i="38"/>
  <c r="AG156" i="38"/>
  <c r="AV113" i="38"/>
  <c r="AJ123" i="38"/>
  <c r="AN92" i="38"/>
  <c r="E81" i="38"/>
  <c r="X157" i="38"/>
  <c r="O130" i="38"/>
  <c r="O262" i="38"/>
  <c r="AZ126" i="38"/>
  <c r="AK123" i="38"/>
  <c r="AJ214" i="38"/>
  <c r="X159" i="38"/>
  <c r="AW236" i="38"/>
  <c r="V112" i="38"/>
  <c r="AM143" i="38"/>
  <c r="AO246" i="38"/>
  <c r="AW124" i="38"/>
  <c r="AT80" i="38"/>
  <c r="AA76" i="38"/>
  <c r="AU133" i="38"/>
  <c r="AZ155" i="38"/>
  <c r="AG178" i="38"/>
  <c r="AK152" i="38"/>
  <c r="Y155" i="38"/>
  <c r="X81" i="38"/>
  <c r="H85" i="38"/>
  <c r="AN249" i="38"/>
  <c r="AH140" i="38"/>
  <c r="AW123" i="38"/>
  <c r="AN175" i="38"/>
  <c r="AC140" i="38"/>
  <c r="F137" i="38"/>
  <c r="AO77" i="38"/>
  <c r="P98" i="38"/>
  <c r="T107" i="38"/>
  <c r="H202" i="38"/>
  <c r="N95" i="38"/>
  <c r="AG93" i="38"/>
  <c r="AZ146" i="38"/>
  <c r="AF199" i="38"/>
  <c r="M99" i="38"/>
  <c r="AC90" i="38"/>
  <c r="BA75" i="38"/>
  <c r="AX115" i="38"/>
  <c r="AF121" i="38"/>
  <c r="AH148" i="38"/>
  <c r="AK258" i="38"/>
  <c r="AL226" i="38"/>
  <c r="L120" i="38"/>
  <c r="AR164" i="38"/>
  <c r="X198" i="38"/>
  <c r="AC211" i="38"/>
  <c r="AS106" i="38"/>
  <c r="Q79" i="38"/>
  <c r="BA193" i="38"/>
  <c r="AG85" i="38"/>
  <c r="Q155" i="38"/>
  <c r="M119" i="38"/>
  <c r="T245" i="38"/>
  <c r="AM94" i="38"/>
  <c r="AL83" i="38"/>
  <c r="AZ150" i="38"/>
  <c r="I164" i="38"/>
  <c r="T98" i="38"/>
  <c r="D108" i="38"/>
  <c r="M126" i="38"/>
  <c r="AB108" i="38"/>
  <c r="BA87" i="38"/>
  <c r="AZ125" i="38"/>
  <c r="AI139" i="38"/>
  <c r="O106" i="38"/>
  <c r="P250" i="38"/>
  <c r="AL218" i="38"/>
  <c r="AC91" i="38"/>
  <c r="O141" i="38"/>
  <c r="W261" i="38"/>
  <c r="Q93" i="38"/>
  <c r="F86" i="38"/>
  <c r="X183" i="38"/>
  <c r="AJ77" i="38"/>
  <c r="P122" i="38"/>
  <c r="M242" i="38"/>
  <c r="H89" i="38"/>
  <c r="J187" i="38"/>
  <c r="J77" i="38"/>
  <c r="AX137" i="38"/>
  <c r="J99" i="38"/>
  <c r="AB102" i="38"/>
  <c r="AJ304" i="38"/>
  <c r="AD116" i="38"/>
  <c r="AK96" i="38"/>
  <c r="AS138" i="38"/>
  <c r="AM98" i="38"/>
  <c r="I156" i="38"/>
  <c r="AO98" i="38"/>
  <c r="BA104" i="38"/>
  <c r="E151" i="38"/>
  <c r="K92" i="38"/>
  <c r="J132" i="38"/>
  <c r="U131" i="38"/>
  <c r="K126" i="38"/>
  <c r="AU138" i="38"/>
  <c r="BB150" i="38"/>
  <c r="AA156" i="38"/>
  <c r="AN118" i="38"/>
  <c r="AE108" i="38"/>
  <c r="AZ134" i="38"/>
  <c r="AK122" i="38"/>
  <c r="AX116" i="38"/>
  <c r="H97" i="38"/>
  <c r="G88" i="38"/>
  <c r="AB117" i="38"/>
  <c r="V138" i="38"/>
  <c r="AO164" i="38"/>
  <c r="AT107" i="38"/>
  <c r="E91" i="38"/>
  <c r="BB113" i="38"/>
  <c r="AZ182" i="38"/>
  <c r="U180" i="38"/>
  <c r="X267" i="38"/>
  <c r="AV184" i="38"/>
  <c r="AO112" i="38"/>
  <c r="T182" i="38"/>
  <c r="AV167" i="38"/>
  <c r="AL95" i="38"/>
  <c r="AD74" i="38"/>
  <c r="V140" i="38"/>
  <c r="AB134" i="38"/>
  <c r="AR150" i="38"/>
  <c r="AC109" i="38"/>
  <c r="Z120" i="38"/>
  <c r="AO166" i="38"/>
  <c r="AT93" i="38"/>
  <c r="AQ224" i="38"/>
  <c r="BB138" i="38"/>
  <c r="AG186" i="38"/>
  <c r="AE129" i="38"/>
  <c r="BA112" i="38"/>
  <c r="G117" i="38"/>
  <c r="AQ119" i="38"/>
  <c r="AS212" i="38"/>
  <c r="J112" i="38"/>
  <c r="AJ146" i="38"/>
  <c r="E187" i="38"/>
  <c r="AF84" i="38"/>
  <c r="G135" i="38"/>
  <c r="D137" i="38"/>
  <c r="D134" i="38"/>
  <c r="I82" i="38"/>
  <c r="AY160" i="38"/>
  <c r="AV185" i="38"/>
  <c r="T128" i="38"/>
  <c r="T208" i="38"/>
  <c r="Y125" i="38"/>
  <c r="AG131" i="38"/>
  <c r="BA139" i="38"/>
  <c r="D98" i="38"/>
  <c r="AD87" i="38"/>
  <c r="BA176" i="38"/>
  <c r="AV163" i="38"/>
  <c r="L90" i="38"/>
  <c r="I76" i="38"/>
  <c r="M132" i="38"/>
  <c r="BA128" i="38"/>
  <c r="AA114" i="38"/>
  <c r="AL99" i="38"/>
  <c r="E217" i="38"/>
  <c r="F205" i="38"/>
  <c r="X80" i="38"/>
  <c r="I186" i="38"/>
  <c r="U103" i="38"/>
  <c r="AZ141" i="38"/>
  <c r="AQ112" i="38"/>
  <c r="O179" i="38"/>
  <c r="AT95" i="38"/>
  <c r="Y126" i="38"/>
  <c r="E86" i="38"/>
  <c r="M102" i="38"/>
  <c r="V90" i="38"/>
  <c r="AU211" i="38"/>
  <c r="AT87" i="38"/>
  <c r="AN265" i="38"/>
  <c r="AN74" i="38"/>
  <c r="AR92" i="38"/>
  <c r="Y226" i="38"/>
  <c r="Z205" i="38"/>
  <c r="AM148" i="38"/>
  <c r="BA116" i="38"/>
  <c r="O104" i="38"/>
  <c r="AQ102" i="38"/>
  <c r="AO87" i="38"/>
  <c r="O129" i="38"/>
  <c r="AD216" i="38"/>
  <c r="K171" i="38"/>
  <c r="H90" i="38"/>
  <c r="F136" i="38"/>
  <c r="AO101" i="38"/>
  <c r="T84" i="38"/>
  <c r="AG86" i="38"/>
  <c r="O75" i="38"/>
  <c r="I121" i="38"/>
  <c r="O211" i="38"/>
  <c r="N224" i="38"/>
  <c r="F80" i="38"/>
  <c r="P176" i="38"/>
  <c r="Y144" i="38"/>
  <c r="AL82" i="38"/>
  <c r="F175" i="38"/>
  <c r="AZ88" i="38"/>
  <c r="AK131" i="38"/>
  <c r="AW222" i="38"/>
  <c r="V155" i="38"/>
  <c r="AN79" i="38"/>
  <c r="W137" i="38"/>
  <c r="V85" i="38"/>
  <c r="U122" i="38"/>
  <c r="H102" i="38"/>
  <c r="AK97" i="38"/>
  <c r="AT84" i="38"/>
  <c r="AD92" i="38"/>
  <c r="AF97" i="38"/>
  <c r="X84" i="38"/>
  <c r="AO123" i="38"/>
  <c r="AX200" i="38"/>
  <c r="AI98" i="38"/>
  <c r="L85" i="38"/>
  <c r="AC93" i="38"/>
  <c r="N234" i="38"/>
  <c r="O144" i="38"/>
  <c r="K147" i="38"/>
  <c r="AJ175" i="38"/>
  <c r="BB107" i="38"/>
  <c r="N143" i="38"/>
  <c r="AA141" i="38"/>
  <c r="X181" i="38"/>
  <c r="L83" i="38"/>
  <c r="AQ171" i="38"/>
  <c r="AR210" i="38"/>
  <c r="AD88" i="38"/>
  <c r="Q106" i="38"/>
  <c r="AL104" i="38"/>
  <c r="AN142" i="38"/>
  <c r="AK92" i="38"/>
  <c r="AI94" i="38"/>
  <c r="E76" i="38"/>
  <c r="H92" i="38"/>
  <c r="AK106" i="38"/>
  <c r="AZ200" i="38"/>
  <c r="AP86" i="38"/>
  <c r="AK136" i="38"/>
  <c r="AA122" i="38"/>
  <c r="AV230" i="38"/>
  <c r="AV114" i="38"/>
  <c r="D143" i="38"/>
  <c r="AX180" i="38"/>
  <c r="AI124" i="38"/>
  <c r="AD145" i="38"/>
  <c r="H130" i="38"/>
  <c r="AK135" i="38"/>
  <c r="AF96" i="38"/>
  <c r="AA97" i="38"/>
  <c r="AX135" i="38"/>
  <c r="AP98" i="38"/>
  <c r="M135" i="38"/>
  <c r="AD97" i="38"/>
  <c r="AY123" i="38"/>
  <c r="X96" i="38"/>
  <c r="AN115" i="38"/>
  <c r="AI100" i="38"/>
  <c r="AB142" i="38"/>
  <c r="D129" i="38"/>
  <c r="I123" i="38"/>
  <c r="U95" i="38"/>
  <c r="AV100" i="38"/>
  <c r="AK74" i="38"/>
  <c r="AB116" i="38"/>
  <c r="D238" i="38"/>
  <c r="F204" i="38"/>
  <c r="P84" i="38"/>
  <c r="AA108" i="38"/>
  <c r="W140" i="38"/>
  <c r="AU82" i="38"/>
  <c r="Q113" i="38"/>
  <c r="AY136" i="38"/>
  <c r="AN99" i="38"/>
  <c r="AU150" i="38"/>
  <c r="AX121" i="38"/>
  <c r="AC160" i="38"/>
  <c r="G102" i="38"/>
  <c r="I143" i="38"/>
  <c r="AQ123" i="38"/>
  <c r="AZ139" i="38"/>
  <c r="AU120" i="38"/>
  <c r="AI111" i="38"/>
  <c r="AY92" i="38"/>
  <c r="I85" i="38"/>
  <c r="AO111" i="38"/>
  <c r="X107" i="38"/>
  <c r="AA148" i="38"/>
  <c r="AG135" i="38"/>
  <c r="J139" i="38"/>
  <c r="W83" i="38"/>
  <c r="G110" i="38"/>
  <c r="E183" i="38"/>
  <c r="AN108" i="38"/>
  <c r="AJ140" i="38"/>
  <c r="AH214" i="38"/>
  <c r="W88" i="38"/>
  <c r="P121" i="38"/>
  <c r="X131" i="38"/>
  <c r="D112" i="38"/>
  <c r="X158" i="38"/>
  <c r="AG176" i="38"/>
  <c r="AH141" i="38"/>
  <c r="AF83" i="38"/>
  <c r="AT154" i="38"/>
  <c r="AH76" i="38"/>
  <c r="AJ97" i="38"/>
  <c r="AM107" i="38"/>
  <c r="P170" i="38"/>
  <c r="AN156" i="38"/>
  <c r="E131" i="38"/>
  <c r="AK100" i="38"/>
  <c r="M110" i="38"/>
  <c r="AE113" i="38"/>
  <c r="AW79" i="38"/>
  <c r="AT172" i="38"/>
  <c r="Z382" i="38"/>
  <c r="J123" i="38"/>
  <c r="BA113" i="38"/>
  <c r="AY86" i="38"/>
  <c r="AV202" i="38"/>
  <c r="AB74" i="38"/>
  <c r="BB218" i="38"/>
  <c r="Y84" i="38"/>
  <c r="T125" i="38"/>
  <c r="AI132" i="38"/>
  <c r="AP99" i="38"/>
  <c r="N106" i="38"/>
  <c r="T102" i="38"/>
  <c r="AL190" i="38"/>
  <c r="I118" i="38"/>
  <c r="AC87" i="38"/>
  <c r="J117" i="38"/>
  <c r="AU141" i="38"/>
  <c r="AA118" i="38"/>
  <c r="P76" i="38"/>
  <c r="AX100" i="38"/>
  <c r="AM74" i="38"/>
  <c r="Y81" i="38"/>
  <c r="AE137" i="38"/>
  <c r="Y114" i="38"/>
  <c r="AE109" i="38"/>
  <c r="N75" i="38"/>
  <c r="AL131" i="38"/>
  <c r="AY143" i="38"/>
  <c r="AN151" i="38"/>
  <c r="AX128" i="38"/>
  <c r="X164" i="38"/>
  <c r="BA94" i="38"/>
  <c r="J111" i="38"/>
  <c r="AC121" i="38"/>
  <c r="F124" i="38"/>
  <c r="U79" i="38"/>
  <c r="K81" i="38"/>
  <c r="AO211" i="38"/>
  <c r="U133" i="38"/>
  <c r="AX168" i="38"/>
  <c r="K175" i="38"/>
  <c r="O142" i="38"/>
  <c r="Y88" i="38"/>
  <c r="E165" i="38"/>
  <c r="D230" i="38"/>
  <c r="E175" i="38"/>
  <c r="J170" i="38"/>
  <c r="AE142" i="38"/>
  <c r="T190" i="38"/>
  <c r="G76" i="38"/>
  <c r="H98" i="38"/>
  <c r="N102" i="38"/>
  <c r="D109" i="38"/>
  <c r="BA219" i="38"/>
  <c r="AM190" i="38"/>
  <c r="AR107" i="38"/>
  <c r="AY202" i="38"/>
  <c r="AC76" i="38"/>
  <c r="P149" i="38"/>
  <c r="AL113" i="38"/>
  <c r="AL192" i="38"/>
  <c r="BA141" i="38"/>
  <c r="AH131" i="38"/>
  <c r="K77" i="38"/>
  <c r="AW117" i="38"/>
  <c r="AU85" i="38"/>
  <c r="AE104" i="38"/>
  <c r="AA254" i="38"/>
  <c r="AI377" i="38"/>
  <c r="Z200" i="38"/>
  <c r="AY131" i="38"/>
  <c r="AT112" i="38"/>
  <c r="AX90" i="38"/>
  <c r="BB104" i="38"/>
  <c r="X122" i="38"/>
  <c r="I148" i="38"/>
  <c r="AK216" i="38"/>
  <c r="Q117" i="38"/>
  <c r="AF175" i="38"/>
  <c r="I94" i="38"/>
  <c r="D149" i="38"/>
  <c r="Z74" i="38"/>
  <c r="AF142" i="38"/>
  <c r="AA105" i="38"/>
  <c r="N74" i="38"/>
  <c r="AG77" i="38"/>
  <c r="X166" i="38"/>
  <c r="AB79" i="38"/>
  <c r="BB128" i="38"/>
  <c r="AO93" i="38"/>
  <c r="AI86" i="38"/>
  <c r="AN82" i="38"/>
  <c r="J166" i="38"/>
  <c r="AY194" i="38"/>
  <c r="V101" i="38"/>
  <c r="AJ233" i="38"/>
  <c r="AE116" i="38"/>
  <c r="AA139" i="38"/>
  <c r="AE120" i="38"/>
  <c r="U109" i="38"/>
  <c r="AX157" i="38"/>
  <c r="M128" i="38"/>
  <c r="L142" i="38"/>
  <c r="U112" i="38"/>
  <c r="Y140" i="38"/>
  <c r="BA108" i="38"/>
  <c r="X111" i="38"/>
  <c r="D221" i="38"/>
  <c r="BB146" i="38"/>
  <c r="AM233" i="38"/>
  <c r="AD188" i="38"/>
  <c r="D110" i="38"/>
  <c r="F128" i="38"/>
  <c r="AS144" i="38"/>
  <c r="AS163" i="38"/>
  <c r="P97" i="38"/>
  <c r="AC124" i="38"/>
  <c r="L107" i="38"/>
  <c r="G85" i="38"/>
  <c r="AA102" i="38"/>
  <c r="AL78" i="38"/>
  <c r="AH136" i="38"/>
  <c r="AU188" i="38"/>
  <c r="AB111" i="38"/>
  <c r="AU109" i="38"/>
  <c r="X76" i="38"/>
  <c r="F91" i="38"/>
  <c r="AC136" i="38"/>
  <c r="Y197" i="38"/>
  <c r="AR159" i="38"/>
  <c r="AH95" i="38"/>
  <c r="BA100" i="38"/>
  <c r="P88" i="38"/>
  <c r="AC96" i="38"/>
  <c r="AE162" i="38"/>
  <c r="AU84" i="38"/>
  <c r="AB95" i="38"/>
  <c r="AN120" i="38"/>
  <c r="Y93" i="38"/>
  <c r="AU96" i="38"/>
  <c r="T152" i="38"/>
  <c r="AO165" i="38"/>
  <c r="D82" i="38"/>
  <c r="D107" i="38"/>
  <c r="N216" i="38"/>
  <c r="V81" i="38"/>
  <c r="AS109" i="38"/>
  <c r="AI177" i="38"/>
  <c r="T161" i="38"/>
  <c r="F94" i="38"/>
  <c r="J152" i="38"/>
  <c r="U76" i="38"/>
  <c r="AE193" i="38"/>
  <c r="AE155" i="38"/>
  <c r="AI96" i="38"/>
  <c r="AD140" i="38"/>
  <c r="AC101" i="38"/>
  <c r="AF86" i="38"/>
  <c r="AV94" i="38"/>
  <c r="BA81" i="38"/>
  <c r="AP261" i="38"/>
  <c r="Q107" i="38"/>
  <c r="AX94" i="38"/>
  <c r="J109" i="38"/>
  <c r="P307" i="38"/>
  <c r="Y76" i="38"/>
  <c r="AS131" i="38"/>
  <c r="AW220" i="38"/>
  <c r="H109" i="38"/>
  <c r="AG113" i="38"/>
  <c r="AK219" i="38"/>
  <c r="Z161" i="38"/>
  <c r="AF78" i="38"/>
  <c r="AP78" i="38"/>
  <c r="AK93" i="38"/>
  <c r="Y157" i="38"/>
  <c r="AC74" i="38"/>
  <c r="F271" i="38"/>
  <c r="AK104" i="38"/>
  <c r="AL98" i="38"/>
  <c r="AK111" i="38"/>
  <c r="AE204" i="38"/>
  <c r="AT167" i="38"/>
  <c r="P102" i="38"/>
  <c r="U111" i="38"/>
  <c r="AV111" i="38"/>
  <c r="AV144" i="38"/>
  <c r="AH138" i="38"/>
  <c r="U126" i="38"/>
  <c r="M109" i="38"/>
  <c r="AA124" i="38"/>
  <c r="AY84" i="38"/>
  <c r="AS103" i="38"/>
  <c r="AW165" i="38"/>
  <c r="K96" i="38"/>
  <c r="AB101" i="38"/>
  <c r="Y120" i="38"/>
  <c r="AR117" i="38"/>
  <c r="V171" i="38"/>
  <c r="BA84" i="38"/>
  <c r="T214" i="38"/>
  <c r="AT149" i="38"/>
  <c r="W191" i="38"/>
  <c r="AP101" i="38"/>
  <c r="AA172" i="38"/>
  <c r="V186" i="38"/>
  <c r="O94" i="38"/>
  <c r="P198" i="38"/>
  <c r="AB167" i="38"/>
  <c r="N82" i="38"/>
  <c r="K164" i="38"/>
  <c r="K83" i="38"/>
  <c r="AS89" i="38"/>
  <c r="AR175" i="38"/>
  <c r="AQ121" i="38"/>
  <c r="AW270" i="38"/>
  <c r="AS96" i="38"/>
  <c r="AZ101" i="38"/>
  <c r="AR128" i="38"/>
  <c r="AI147" i="38"/>
  <c r="BA97" i="38"/>
  <c r="AA74" i="38"/>
  <c r="H125" i="38"/>
  <c r="BA151" i="38"/>
  <c r="F131" i="38"/>
  <c r="AS204" i="38"/>
  <c r="L84" i="38"/>
  <c r="G126" i="38"/>
  <c r="L121" i="38"/>
  <c r="AU144" i="38"/>
  <c r="D88" i="38"/>
  <c r="O100" i="38"/>
  <c r="Y259" i="38"/>
  <c r="AQ207" i="38"/>
  <c r="P109" i="38"/>
  <c r="AT117" i="38"/>
  <c r="AE79" i="38"/>
  <c r="L144" i="38"/>
  <c r="V110" i="38"/>
  <c r="AR137" i="38"/>
  <c r="I102" i="38"/>
  <c r="N130" i="38"/>
  <c r="T90" i="38"/>
  <c r="AN117" i="38"/>
  <c r="AJ79" i="38"/>
  <c r="AT206" i="38"/>
  <c r="AP175" i="38"/>
  <c r="AF130" i="38"/>
  <c r="AQ103" i="38"/>
  <c r="AM82" i="38"/>
  <c r="AB93" i="38"/>
  <c r="AS93" i="38"/>
  <c r="AF95" i="38"/>
  <c r="Q114" i="38"/>
  <c r="J118" i="38"/>
  <c r="I83" i="38"/>
  <c r="AT255" i="38"/>
  <c r="AW103" i="38"/>
  <c r="AD98" i="38"/>
  <c r="AN121" i="38"/>
  <c r="AL182" i="38"/>
  <c r="T76" i="38"/>
  <c r="AJ141" i="38"/>
  <c r="X140" i="38"/>
  <c r="BA245" i="38"/>
  <c r="G95" i="38"/>
  <c r="BA177" i="38"/>
  <c r="AU117" i="38"/>
  <c r="AW115" i="38"/>
  <c r="BA95" i="38"/>
  <c r="AG104" i="38"/>
  <c r="Y128" i="38"/>
  <c r="AY154" i="38"/>
  <c r="BA77" i="38"/>
  <c r="AI141" i="38"/>
  <c r="BA121" i="38"/>
  <c r="AM75" i="38"/>
  <c r="AW129" i="38"/>
  <c r="Q123" i="38"/>
  <c r="W104" i="38"/>
  <c r="AO206" i="38"/>
  <c r="BA140" i="38"/>
  <c r="BB83" i="38"/>
  <c r="T138" i="38"/>
  <c r="M105" i="38"/>
  <c r="X135" i="38"/>
  <c r="H106" i="38"/>
  <c r="Z115" i="38"/>
  <c r="J182" i="38"/>
  <c r="AL214" i="38"/>
  <c r="I149" i="38"/>
  <c r="AJ124" i="38"/>
  <c r="AM135" i="38"/>
  <c r="V136" i="38"/>
  <c r="W93" i="38"/>
  <c r="AU160" i="38"/>
  <c r="AM91" i="38"/>
  <c r="AT235" i="38"/>
  <c r="AJ82" i="38"/>
  <c r="AZ81" i="38"/>
  <c r="AN150" i="38"/>
  <c r="Q88" i="38"/>
  <c r="D127" i="38"/>
  <c r="AW84" i="38"/>
  <c r="T135" i="38"/>
  <c r="AJ91" i="38"/>
  <c r="AU118" i="38"/>
  <c r="N136" i="38"/>
  <c r="W89" i="38"/>
  <c r="AP145" i="38"/>
  <c r="BA227" i="38"/>
  <c r="J145" i="38"/>
  <c r="L202" i="38"/>
  <c r="U143" i="38"/>
  <c r="K132" i="38"/>
  <c r="E99" i="38"/>
  <c r="AS141" i="38"/>
  <c r="AY78" i="38"/>
  <c r="AF127" i="38"/>
  <c r="G176" i="38"/>
  <c r="AS149" i="38"/>
  <c r="J226" i="38"/>
  <c r="AF94" i="38"/>
  <c r="L168" i="38"/>
  <c r="BA93" i="38"/>
  <c r="AO75" i="38"/>
  <c r="P130" i="38"/>
  <c r="X117" i="38"/>
  <c r="AF100" i="38"/>
  <c r="AN133" i="38"/>
  <c r="AQ88" i="38"/>
  <c r="AV255" i="38"/>
  <c r="AF107" i="38"/>
  <c r="E112" i="38"/>
  <c r="Q157" i="38"/>
  <c r="D89" i="38"/>
  <c r="D84" i="38"/>
  <c r="E107" i="38"/>
  <c r="J76" i="38"/>
  <c r="L201" i="38"/>
  <c r="AK102" i="38"/>
  <c r="AQ98" i="38"/>
  <c r="K86" i="38"/>
  <c r="AS81" i="38"/>
  <c r="AA115" i="38"/>
  <c r="AC99" i="38"/>
  <c r="AN84" i="38"/>
  <c r="M143" i="38"/>
  <c r="M124" i="38"/>
  <c r="AR89" i="38"/>
  <c r="AG141" i="38"/>
  <c r="M86" i="38"/>
  <c r="G158" i="38"/>
  <c r="AD164" i="38"/>
  <c r="D124" i="38"/>
  <c r="AF114" i="38"/>
  <c r="F113" i="38"/>
  <c r="AJ162" i="38"/>
  <c r="G101" i="38"/>
  <c r="P142" i="38"/>
  <c r="D136" i="38"/>
  <c r="AM97" i="38"/>
  <c r="H148" i="38"/>
  <c r="AN77" i="38"/>
  <c r="H136" i="38"/>
  <c r="M166" i="38"/>
  <c r="AO90" i="38"/>
  <c r="V95" i="38"/>
  <c r="AO210" i="38"/>
  <c r="V78" i="38"/>
  <c r="BA106" i="38"/>
  <c r="AM100" i="38"/>
  <c r="G120" i="38"/>
  <c r="U145" i="38"/>
  <c r="AY139" i="38"/>
  <c r="BB166" i="38"/>
  <c r="F263" i="38"/>
  <c r="AT106" i="38"/>
  <c r="BA205" i="38"/>
  <c r="AB236" i="38"/>
  <c r="AR148" i="38"/>
  <c r="G116" i="38"/>
  <c r="Q89" i="38"/>
  <c r="AX102" i="38"/>
  <c r="W84" i="38"/>
  <c r="AT127" i="38"/>
  <c r="AI149" i="38"/>
  <c r="AE139" i="38"/>
  <c r="Z110" i="38"/>
  <c r="AC126" i="38"/>
  <c r="J295" i="38"/>
  <c r="AF111" i="38"/>
  <c r="AT175" i="38"/>
  <c r="K123" i="38"/>
  <c r="H100" i="38"/>
  <c r="AB82" i="38"/>
  <c r="AO195" i="38"/>
  <c r="O127" i="38"/>
  <c r="AB87" i="38"/>
  <c r="AE167" i="38"/>
  <c r="AC112" i="38"/>
  <c r="AV74" i="38"/>
  <c r="AY159" i="38"/>
  <c r="K190" i="38"/>
  <c r="X156" i="38"/>
  <c r="AN190" i="38"/>
  <c r="AJ125" i="38"/>
  <c r="G75" i="38"/>
  <c r="N115" i="38"/>
  <c r="Z122" i="38"/>
  <c r="W129" i="38"/>
  <c r="Q86" i="38"/>
  <c r="AP117" i="38"/>
  <c r="AQ151" i="38"/>
  <c r="K112" i="38"/>
  <c r="AH85" i="38"/>
  <c r="AV133" i="38"/>
  <c r="AO194" i="38"/>
  <c r="AD147" i="38"/>
  <c r="AN105" i="38"/>
  <c r="W98" i="38"/>
  <c r="AG163" i="38"/>
  <c r="AD79" i="38"/>
  <c r="T77" i="38"/>
  <c r="T141" i="38"/>
  <c r="P184" i="38"/>
  <c r="AH94" i="38"/>
  <c r="AH118" i="38"/>
  <c r="D241" i="38"/>
  <c r="AV87" i="38"/>
  <c r="V146" i="38"/>
  <c r="G181" i="38"/>
  <c r="AR76" i="38"/>
  <c r="Y219" i="38"/>
  <c r="AI261" i="38"/>
  <c r="AT96" i="38"/>
  <c r="AA87" i="38"/>
  <c r="AP88" i="38"/>
  <c r="M88" i="38"/>
  <c r="AA91" i="38"/>
  <c r="E82" i="38"/>
  <c r="AE84" i="38"/>
  <c r="Z98" i="38"/>
  <c r="AC75" i="38"/>
  <c r="AC110" i="38"/>
  <c r="BB171" i="38"/>
  <c r="AI112" i="38"/>
  <c r="AC199" i="38"/>
  <c r="AF158" i="38"/>
  <c r="AB144" i="38"/>
  <c r="T124" i="38"/>
  <c r="I195" i="38"/>
  <c r="AA130" i="38"/>
  <c r="AF119" i="38"/>
  <c r="AX97" i="38"/>
  <c r="AU166" i="38"/>
  <c r="AN94" i="38"/>
  <c r="AI76" i="38"/>
  <c r="P85" i="38"/>
  <c r="AR81" i="38"/>
  <c r="O216" i="38"/>
  <c r="H146" i="38"/>
  <c r="AM109" i="38"/>
  <c r="O122" i="38"/>
  <c r="AO86" i="38"/>
  <c r="AF182" i="38"/>
  <c r="BA233" i="38"/>
  <c r="L95" i="38"/>
  <c r="W90" i="38"/>
  <c r="AO116" i="38"/>
  <c r="AS166" i="38"/>
  <c r="AT83" i="38"/>
  <c r="AT123" i="38"/>
  <c r="AZ76" i="38"/>
  <c r="AF105" i="38"/>
  <c r="BA161" i="38"/>
  <c r="AP140" i="38"/>
  <c r="BB124" i="38"/>
  <c r="D103" i="38"/>
  <c r="G122" i="38"/>
  <c r="AZ168" i="38"/>
  <c r="AP123" i="38"/>
  <c r="AV105" i="38"/>
  <c r="F142" i="38"/>
  <c r="AT171" i="38"/>
  <c r="AY151" i="38"/>
  <c r="U87" i="38"/>
  <c r="F164" i="38"/>
  <c r="H95" i="38"/>
  <c r="AF128" i="38"/>
  <c r="J160" i="38"/>
  <c r="AT82" i="38"/>
  <c r="BB93" i="38"/>
  <c r="AH112" i="38"/>
  <c r="Q229" i="38"/>
  <c r="AF122" i="38"/>
  <c r="AH91" i="38"/>
  <c r="BB156" i="38"/>
  <c r="P145" i="38"/>
  <c r="AP169" i="38"/>
  <c r="AK170" i="38"/>
  <c r="X132" i="38"/>
  <c r="AI90" i="38"/>
  <c r="AP133" i="38"/>
  <c r="Z131" i="38"/>
  <c r="AL106" i="38"/>
  <c r="K203" i="38"/>
  <c r="T172" i="38"/>
  <c r="Q94" i="38"/>
  <c r="AC78" i="38"/>
  <c r="BA119" i="38"/>
  <c r="AR236" i="38"/>
  <c r="O96" i="38"/>
  <c r="G157" i="38"/>
  <c r="AE126" i="38"/>
  <c r="AJ150" i="38"/>
  <c r="H93" i="38"/>
  <c r="N158" i="38"/>
  <c r="AJ202" i="38"/>
  <c r="AG96" i="38"/>
  <c r="X74" i="38"/>
  <c r="W110" i="38"/>
  <c r="AV118" i="38"/>
  <c r="O168" i="38"/>
  <c r="AR214" i="38"/>
  <c r="AI78" i="38"/>
  <c r="V109" i="38"/>
  <c r="K87" i="38"/>
  <c r="Y87" i="38"/>
  <c r="W192" i="38"/>
  <c r="AE111" i="38"/>
  <c r="AF99" i="38"/>
  <c r="AP129" i="38"/>
  <c r="AX144" i="38"/>
  <c r="K139" i="38"/>
  <c r="W81" i="38"/>
  <c r="K125" i="38"/>
  <c r="M111" i="38"/>
  <c r="AC193" i="38"/>
  <c r="AF115" i="38"/>
  <c r="AG98" i="38"/>
  <c r="W92" i="38"/>
  <c r="AN106" i="38"/>
  <c r="AN126" i="38"/>
  <c r="Y181" i="38"/>
  <c r="I79" i="38"/>
  <c r="H88" i="38"/>
  <c r="G136" i="38"/>
  <c r="G138" i="38"/>
  <c r="V107" i="38"/>
  <c r="F152" i="38"/>
  <c r="AR245" i="38"/>
  <c r="AR131" i="38"/>
  <c r="AL102" i="38"/>
  <c r="X139" i="38"/>
  <c r="AJ75" i="38"/>
  <c r="E255" i="38"/>
  <c r="AJ107" i="38"/>
  <c r="G172" i="38"/>
  <c r="F192" i="38"/>
  <c r="Y190" i="38"/>
  <c r="T81" i="38"/>
  <c r="AE169" i="38"/>
  <c r="O110" i="38"/>
  <c r="I113" i="38"/>
  <c r="X263" i="38"/>
  <c r="W101" i="38"/>
  <c r="N93" i="38"/>
  <c r="Z176" i="38"/>
  <c r="AB107" i="38"/>
  <c r="AN104" i="38"/>
  <c r="AO148" i="38"/>
  <c r="J102" i="38"/>
  <c r="O147" i="38"/>
  <c r="AN125" i="38"/>
  <c r="AY100" i="38"/>
  <c r="P104" i="38"/>
  <c r="AU148" i="38"/>
  <c r="AZ167" i="38"/>
  <c r="AT131" i="38"/>
  <c r="L88" i="38"/>
  <c r="AD232" i="38"/>
  <c r="T163" i="38"/>
  <c r="P86" i="38"/>
  <c r="P167" i="38"/>
  <c r="AW149" i="38"/>
  <c r="AA170" i="38"/>
  <c r="AA81" i="38"/>
  <c r="AP80" i="38"/>
  <c r="AT105" i="38"/>
  <c r="AY98" i="38"/>
  <c r="AL111" i="38"/>
  <c r="Q96" i="38"/>
  <c r="AB104" i="38"/>
  <c r="AO94" i="38"/>
  <c r="N132" i="38"/>
  <c r="D154" i="38"/>
  <c r="G74" i="38"/>
  <c r="W82" i="38"/>
  <c r="AN81" i="38"/>
  <c r="AJ121" i="38"/>
  <c r="U84" i="38"/>
  <c r="AD129" i="38"/>
  <c r="AO155" i="38"/>
  <c r="AV98" i="38"/>
  <c r="AU227" i="38"/>
  <c r="P99" i="38"/>
  <c r="N148" i="38"/>
  <c r="AS145" i="38"/>
  <c r="AS268" i="38"/>
  <c r="N85" i="38"/>
  <c r="BA101" i="38"/>
  <c r="AC84" i="38"/>
  <c r="AS147" i="38"/>
  <c r="U196" i="38"/>
  <c r="AO80" i="38"/>
  <c r="E108" i="38"/>
  <c r="M146" i="38"/>
  <c r="F166" i="38"/>
  <c r="AW168" i="38"/>
  <c r="T142" i="38"/>
  <c r="V127" i="38"/>
  <c r="D73" i="38"/>
  <c r="D181" i="38"/>
  <c r="AJ187" i="38"/>
  <c r="V98" i="38"/>
  <c r="D90" i="38"/>
  <c r="AM194" i="38"/>
  <c r="AM149" i="38"/>
  <c r="AD198" i="38"/>
  <c r="W127" i="38"/>
  <c r="AU102" i="38"/>
  <c r="AB259" i="38"/>
  <c r="AK138" i="38"/>
  <c r="O136" i="38"/>
  <c r="E135" i="38"/>
  <c r="E167" i="38"/>
  <c r="V84" i="38"/>
  <c r="AQ105" i="38"/>
  <c r="AA106" i="38"/>
  <c r="F92" i="38"/>
  <c r="AD108" i="38"/>
  <c r="AK77" i="38"/>
  <c r="AI209" i="38"/>
  <c r="G98" i="38"/>
  <c r="K94" i="38"/>
  <c r="O76" i="38"/>
  <c r="AG88" i="38"/>
  <c r="AS102" i="38"/>
  <c r="AV79" i="38"/>
  <c r="AW105" i="38"/>
  <c r="AI121" i="38"/>
  <c r="BB90" i="38"/>
  <c r="W280" i="38"/>
  <c r="T97" i="38"/>
  <c r="L105" i="38"/>
  <c r="BA137" i="38"/>
  <c r="AT76" i="38"/>
  <c r="H119" i="38"/>
  <c r="Z100" i="38"/>
  <c r="AB115" i="38"/>
  <c r="J121" i="38"/>
  <c r="AD100" i="38"/>
  <c r="AC158" i="38"/>
  <c r="AR135" i="38"/>
  <c r="AD168" i="38"/>
  <c r="X130" i="38"/>
  <c r="BA82" i="38"/>
  <c r="AX224" i="38"/>
  <c r="AF186" i="38"/>
  <c r="F151" i="38"/>
  <c r="AR79" i="38"/>
  <c r="M181" i="38"/>
  <c r="Z107" i="38"/>
  <c r="K93" i="38"/>
  <c r="H104" i="38"/>
  <c r="AD267" i="38"/>
  <c r="F161" i="38"/>
  <c r="AM85" i="38"/>
  <c r="AL193" i="38"/>
  <c r="U101" i="38"/>
  <c r="AJ83" i="38"/>
  <c r="G153" i="38"/>
  <c r="W144" i="38"/>
  <c r="AY127" i="38"/>
  <c r="T132" i="38"/>
  <c r="AA235" i="38"/>
  <c r="AJ100" i="38"/>
  <c r="V80" i="38"/>
  <c r="I141" i="38"/>
  <c r="AA112" i="38"/>
  <c r="AS79" i="38"/>
  <c r="F87" i="38"/>
  <c r="AH261" i="38"/>
  <c r="AH109" i="38"/>
  <c r="O83" i="38"/>
  <c r="AR98" i="38"/>
  <c r="G142" i="38"/>
  <c r="AR195" i="38"/>
  <c r="W80" i="38"/>
  <c r="M145" i="38"/>
  <c r="X94" i="38"/>
  <c r="AV112" i="38"/>
  <c r="AC153" i="38"/>
  <c r="AM89" i="38"/>
  <c r="AV121" i="38"/>
  <c r="AA149" i="38"/>
  <c r="AE92" i="38"/>
  <c r="G107" i="38"/>
  <c r="AL80" i="38"/>
  <c r="AN83" i="38"/>
  <c r="AD114" i="38"/>
  <c r="AA92" i="38"/>
  <c r="E150" i="38"/>
  <c r="D170" i="38"/>
  <c r="AT113" i="38"/>
  <c r="AB77" i="38"/>
  <c r="AQ182" i="38"/>
  <c r="AU89" i="38"/>
  <c r="M80" i="38"/>
  <c r="AN91" i="38"/>
  <c r="AQ145" i="38"/>
  <c r="AU110" i="38"/>
  <c r="AK78" i="38"/>
  <c r="AX85" i="38"/>
  <c r="J134" i="38"/>
  <c r="AN225" i="38"/>
  <c r="Z146" i="38"/>
  <c r="U153" i="38"/>
  <c r="J113" i="38"/>
  <c r="P135" i="38"/>
  <c r="Q239" i="38"/>
  <c r="AH87" i="38"/>
  <c r="P103" i="38"/>
  <c r="H91" i="38"/>
  <c r="AS130" i="38"/>
  <c r="K146" i="38"/>
  <c r="T95" i="38"/>
  <c r="AR201" i="38"/>
  <c r="AO227" i="38"/>
  <c r="Y137" i="38"/>
  <c r="AA123" i="38"/>
  <c r="F99" i="38"/>
  <c r="W102" i="38"/>
  <c r="AE115" i="38"/>
  <c r="AX201" i="38"/>
  <c r="AO147" i="38"/>
  <c r="AK180" i="38"/>
  <c r="AR110" i="38"/>
  <c r="AD130" i="38"/>
  <c r="AX158" i="38"/>
  <c r="K84" i="38"/>
  <c r="AH108" i="38"/>
  <c r="AT98" i="38"/>
  <c r="AG133" i="38"/>
  <c r="AN178" i="38"/>
  <c r="AW125" i="38"/>
  <c r="AJ223" i="38"/>
  <c r="I89" i="38"/>
  <c r="AY76" i="38"/>
  <c r="E87" i="38"/>
  <c r="Y153" i="38"/>
  <c r="Q98" i="38"/>
  <c r="X152" i="38"/>
  <c r="AP135" i="38"/>
  <c r="Z133" i="38"/>
  <c r="AZ98" i="38"/>
  <c r="AA103" i="38"/>
  <c r="E132" i="38"/>
  <c r="AN88" i="38"/>
  <c r="Z78" i="38"/>
  <c r="X108" i="38"/>
  <c r="AH80" i="38"/>
  <c r="O108" i="38"/>
  <c r="N117" i="38"/>
  <c r="AJ76" i="38"/>
  <c r="AM112" i="38"/>
  <c r="BA91" i="38"/>
  <c r="U107" i="38"/>
  <c r="K197" i="38"/>
  <c r="AI143" i="38"/>
  <c r="AR132" i="38"/>
  <c r="AO79" i="38"/>
  <c r="AG126" i="38"/>
  <c r="AW93" i="38"/>
  <c r="O90" i="38"/>
  <c r="AP151" i="38"/>
  <c r="AM116" i="38"/>
  <c r="AI159" i="38"/>
  <c r="D155" i="38"/>
  <c r="AM92" i="38"/>
  <c r="AN199" i="38"/>
  <c r="BA160" i="38"/>
  <c r="AB78" i="38"/>
  <c r="AN123" i="38"/>
  <c r="Q223" i="38"/>
  <c r="AU104" i="38"/>
  <c r="O103" i="38"/>
  <c r="AJ92" i="38"/>
  <c r="K174" i="38"/>
  <c r="D122" i="38"/>
  <c r="AZ173" i="38"/>
  <c r="AS107" i="38"/>
  <c r="AM126" i="38"/>
  <c r="T87" i="38"/>
  <c r="M167" i="38"/>
  <c r="AQ196" i="38"/>
  <c r="Y207" i="38"/>
  <c r="AA78" i="38"/>
  <c r="J129" i="38"/>
  <c r="AY114" i="38"/>
  <c r="T93" i="38"/>
  <c r="AW152" i="38"/>
  <c r="H142" i="38"/>
  <c r="AH110" i="38"/>
  <c r="Q179" i="38"/>
  <c r="L92" i="38"/>
  <c r="N109" i="38"/>
  <c r="L99" i="38"/>
  <c r="Z140" i="38"/>
  <c r="J101" i="38"/>
  <c r="AR87" i="38"/>
  <c r="AN138" i="38"/>
  <c r="AR94" i="38"/>
  <c r="P112" i="38"/>
  <c r="D102" i="38"/>
  <c r="AS78" i="38"/>
  <c r="AP157" i="38"/>
  <c r="H79" i="38"/>
  <c r="AE218" i="38"/>
  <c r="AV203" i="38"/>
  <c r="J167" i="38"/>
  <c r="W122" i="38"/>
  <c r="BB134" i="38"/>
  <c r="AX179" i="38"/>
  <c r="AU139" i="38"/>
  <c r="AF193" i="38"/>
  <c r="AY110" i="38"/>
  <c r="K137" i="38"/>
  <c r="AA90" i="38"/>
  <c r="E133" i="38"/>
  <c r="AU105" i="38"/>
  <c r="P141" i="38"/>
  <c r="AH101" i="38"/>
  <c r="T129" i="38"/>
  <c r="E116" i="38"/>
  <c r="J98" i="38"/>
  <c r="AO185" i="38"/>
  <c r="AJ155" i="38"/>
  <c r="AY109" i="38"/>
  <c r="U199" i="38"/>
  <c r="AV122" i="38"/>
  <c r="AZ104" i="38"/>
  <c r="AI107" i="38"/>
  <c r="X114" i="38"/>
  <c r="I86" i="38"/>
  <c r="AW158" i="38"/>
  <c r="AY133" i="38"/>
  <c r="AR196" i="38"/>
  <c r="AP77" i="38"/>
  <c r="AN101" i="38"/>
  <c r="AM118" i="38"/>
  <c r="AV77" i="38"/>
  <c r="AV76" i="38"/>
  <c r="Q133" i="38"/>
  <c r="AZ122" i="38"/>
  <c r="L151" i="38"/>
  <c r="E149" i="38"/>
  <c r="G93" i="38"/>
  <c r="L134" i="38"/>
  <c r="H122" i="38"/>
  <c r="AD201" i="38"/>
  <c r="AB145" i="38"/>
  <c r="AU178" i="38"/>
  <c r="AM119" i="38"/>
  <c r="AS94" i="38"/>
  <c r="AB118" i="38"/>
  <c r="E121" i="38"/>
  <c r="W164" i="38"/>
  <c r="AB140" i="38"/>
  <c r="AN80" i="38"/>
  <c r="AX142" i="38"/>
  <c r="AN109" i="38"/>
  <c r="X97" i="38"/>
  <c r="AX141" i="38"/>
  <c r="Z101" i="38"/>
  <c r="BB75" i="38"/>
  <c r="AW74" i="38"/>
  <c r="AF80" i="38"/>
  <c r="AU197" i="38"/>
  <c r="AP139" i="38"/>
  <c r="AC142" i="38"/>
  <c r="AL115" i="38"/>
  <c r="AY125" i="38"/>
  <c r="AW144" i="38"/>
  <c r="AS127" i="38"/>
  <c r="AV96" i="38"/>
  <c r="F132" i="38"/>
  <c r="BA86" i="38"/>
  <c r="F122" i="38"/>
  <c r="O170" i="38"/>
  <c r="AN107" i="38"/>
  <c r="AB256" i="38"/>
  <c r="AW75" i="38"/>
  <c r="BA78" i="38"/>
  <c r="AZ111" i="38"/>
  <c r="AP130" i="38"/>
  <c r="AY118" i="38"/>
  <c r="P175" i="38"/>
  <c r="AW111" i="38"/>
  <c r="O123" i="38"/>
  <c r="D120" i="38"/>
  <c r="F116" i="38"/>
  <c r="AZ195" i="38"/>
  <c r="W206" i="38"/>
  <c r="AD149" i="38"/>
  <c r="AA95" i="38"/>
  <c r="J79" i="38"/>
  <c r="Y205" i="38"/>
  <c r="Y90" i="38"/>
  <c r="D176" i="38"/>
  <c r="Y98" i="38"/>
  <c r="T106" i="38"/>
  <c r="M78" i="38"/>
  <c r="N170" i="38"/>
  <c r="AW227" i="38"/>
  <c r="I166" i="38"/>
  <c r="AH232" i="38"/>
  <c r="U120" i="38"/>
  <c r="AX262" i="38"/>
  <c r="AS97" i="38"/>
  <c r="AF79" i="38"/>
  <c r="AL159" i="38"/>
  <c r="AZ222" i="38"/>
  <c r="Z113" i="38"/>
  <c r="AD136" i="38"/>
  <c r="T110" i="38"/>
  <c r="AB96" i="38"/>
  <c r="AA107" i="38"/>
  <c r="Y103" i="38"/>
  <c r="Y131" i="38"/>
  <c r="J86" i="38"/>
  <c r="T126" i="38"/>
  <c r="AD103" i="38"/>
  <c r="X180" i="38"/>
  <c r="AV153" i="38"/>
  <c r="K145" i="38"/>
  <c r="AS91" i="38"/>
  <c r="K116" i="38"/>
  <c r="AE150" i="38"/>
  <c r="T101" i="38"/>
  <c r="AS75" i="38"/>
  <c r="AI99" i="38"/>
  <c r="AZ78" i="38"/>
  <c r="AX136" i="38"/>
  <c r="BB125" i="38"/>
  <c r="AV80" i="38"/>
  <c r="AF153" i="38"/>
  <c r="AT94" i="38"/>
  <c r="AV146" i="38"/>
  <c r="G89" i="38"/>
  <c r="P82" i="38"/>
  <c r="H105" i="38"/>
  <c r="AI97" i="38"/>
  <c r="F129" i="38"/>
  <c r="W126" i="38"/>
  <c r="AA143" i="38"/>
  <c r="AM120" i="38"/>
  <c r="AM174" i="38"/>
  <c r="K166" i="38"/>
  <c r="K162" i="38"/>
  <c r="AL93" i="38"/>
  <c r="AM146" i="38"/>
  <c r="W105" i="38"/>
  <c r="V76" i="38"/>
  <c r="T114" i="38"/>
  <c r="AW179" i="38"/>
  <c r="Y159" i="38"/>
  <c r="O112" i="38"/>
  <c r="AZ132" i="38"/>
  <c r="AE85" i="38"/>
  <c r="F112" i="38"/>
  <c r="D173" i="38"/>
  <c r="AA77" i="38"/>
  <c r="AG109" i="38"/>
  <c r="O117" i="38"/>
  <c r="T136" i="38"/>
  <c r="AQ129" i="38"/>
  <c r="AW80" i="38"/>
  <c r="AI116" i="38"/>
  <c r="AT142" i="38"/>
  <c r="BB144" i="38"/>
  <c r="AR75" i="38"/>
  <c r="U91" i="38"/>
  <c r="E106" i="38"/>
  <c r="L110" i="38"/>
  <c r="AD148" i="38"/>
  <c r="AJ143" i="38"/>
  <c r="K114" i="38"/>
  <c r="AW87" i="38"/>
  <c r="V149" i="38"/>
  <c r="L124" i="38"/>
  <c r="AT134" i="38"/>
  <c r="N209" i="38"/>
  <c r="AQ122" i="38"/>
  <c r="L79" i="38"/>
  <c r="I137" i="38"/>
  <c r="J198" i="38"/>
  <c r="D116" i="38"/>
  <c r="M163" i="38"/>
  <c r="AV132" i="38"/>
  <c r="X171" i="38"/>
  <c r="AD106" i="38"/>
  <c r="T253" i="38"/>
  <c r="AC169" i="38"/>
  <c r="AN154" i="38"/>
  <c r="AT126" i="38"/>
  <c r="AE75" i="38"/>
  <c r="Q90" i="38"/>
  <c r="X83" i="38"/>
  <c r="U108" i="38"/>
  <c r="Y105" i="38"/>
  <c r="V88" i="38"/>
  <c r="AF81" i="38"/>
  <c r="AI130" i="38"/>
  <c r="AL125" i="38"/>
  <c r="AT124" i="38"/>
  <c r="AF366" i="38"/>
  <c r="AX95" i="38"/>
  <c r="AT160" i="38"/>
  <c r="AI81" i="38"/>
  <c r="AQ97" i="38"/>
  <c r="E84" i="38"/>
  <c r="F106" i="38"/>
  <c r="AJ90" i="38"/>
  <c r="AE140" i="38"/>
  <c r="AG128" i="38"/>
  <c r="M90" i="38"/>
  <c r="X142" i="38"/>
  <c r="G169" i="38"/>
  <c r="AC113" i="38"/>
  <c r="K135" i="38"/>
  <c r="AV107" i="38"/>
  <c r="O131" i="38"/>
  <c r="AC79" i="38"/>
  <c r="D121" i="38"/>
  <c r="AA157" i="38"/>
  <c r="H110" i="38"/>
  <c r="AR97" i="38"/>
  <c r="AF141" i="38"/>
  <c r="AK89" i="38"/>
  <c r="AQ80" i="38"/>
  <c r="AH75" i="38"/>
  <c r="Q219" i="38"/>
  <c r="AD85" i="38"/>
  <c r="J258" i="38"/>
  <c r="N133" i="38"/>
  <c r="AT99" i="38"/>
  <c r="AK81" i="38"/>
  <c r="X136" i="38"/>
  <c r="T118" i="38"/>
  <c r="AC111" i="38"/>
  <c r="AM212" i="38"/>
  <c r="X79" i="38"/>
  <c r="AK98" i="38"/>
  <c r="Z94" i="38"/>
  <c r="AB174" i="38"/>
  <c r="G162" i="38"/>
  <c r="AB84" i="38"/>
  <c r="T130" i="38"/>
  <c r="AZ186" i="38"/>
  <c r="AT197" i="38"/>
  <c r="AH146" i="38"/>
  <c r="H151" i="38"/>
  <c r="AL133" i="38"/>
  <c r="AZ185" i="38"/>
  <c r="E109" i="38"/>
  <c r="AK150" i="38"/>
  <c r="Q156" i="38"/>
  <c r="Z171" i="38"/>
  <c r="U127" i="38"/>
  <c r="D77" i="38"/>
  <c r="D76" i="38"/>
  <c r="AE225" i="38"/>
  <c r="AJ114" i="38"/>
  <c r="AR78" i="38"/>
  <c r="F108" i="38"/>
  <c r="AK107" i="38"/>
  <c r="U92" i="38"/>
  <c r="V117" i="38"/>
  <c r="W157" i="38"/>
  <c r="AM127" i="38"/>
  <c r="AV116" i="38"/>
  <c r="Z83" i="38"/>
  <c r="AY91" i="38"/>
  <c r="V182" i="38"/>
  <c r="AQ104" i="38"/>
  <c r="AR95" i="38"/>
  <c r="AO169" i="38"/>
  <c r="AS87" i="38"/>
  <c r="M104" i="38"/>
  <c r="L102" i="38"/>
  <c r="AA183" i="38"/>
  <c r="AU126" i="38"/>
  <c r="AV161" i="38"/>
  <c r="AG82" i="38"/>
  <c r="AT85" i="38"/>
  <c r="F88" i="38"/>
  <c r="U96" i="38"/>
  <c r="E211" i="38"/>
  <c r="AJ164" i="38"/>
  <c r="AP97" i="38"/>
  <c r="M195" i="38"/>
  <c r="AM110" i="38"/>
  <c r="D152" i="38"/>
  <c r="AZ90" i="38"/>
  <c r="AC88" i="38"/>
  <c r="AO221" i="38"/>
  <c r="AQ113" i="38"/>
  <c r="AE124" i="38"/>
  <c r="AJ163" i="38"/>
  <c r="O157" i="38"/>
  <c r="P81" i="38"/>
  <c r="J251" i="38"/>
  <c r="P106" i="38"/>
  <c r="AB76" i="38"/>
  <c r="V99" i="38"/>
  <c r="U94" i="38"/>
  <c r="F84" i="38"/>
  <c r="AK172" i="38"/>
  <c r="AB240" i="38"/>
  <c r="O153" i="38"/>
  <c r="AJ215" i="38"/>
  <c r="AF161" i="38"/>
  <c r="I155" i="38"/>
  <c r="AT97" i="38"/>
  <c r="AQ203" i="38"/>
  <c r="N156" i="38"/>
  <c r="AB128" i="38"/>
  <c r="K172" i="38"/>
  <c r="AM177" i="38"/>
  <c r="L104" i="38"/>
  <c r="AC77" i="38"/>
  <c r="AF109" i="38"/>
  <c r="P74" i="38"/>
  <c r="AN254" i="38"/>
  <c r="AY102" i="38"/>
  <c r="AJ297" i="38"/>
  <c r="X89" i="38"/>
  <c r="CH74" i="19"/>
  <c r="CH73" i="19"/>
  <c r="BI76" i="19"/>
  <c r="BI77" i="19"/>
  <c r="BI78" i="19"/>
  <c r="BI79" i="19"/>
  <c r="BI80" i="19"/>
  <c r="BI81" i="19"/>
  <c r="BI82" i="19"/>
  <c r="BI83" i="19"/>
  <c r="BI84" i="19"/>
  <c r="BI85" i="19"/>
  <c r="BI86" i="19"/>
  <c r="BI87" i="19"/>
  <c r="BI88" i="19"/>
  <c r="BI89" i="19"/>
  <c r="BI90" i="19"/>
  <c r="BI91" i="19"/>
  <c r="BI92" i="19"/>
  <c r="BI93" i="19"/>
  <c r="BI94" i="19"/>
  <c r="BI95" i="19"/>
  <c r="BI96" i="19"/>
  <c r="BI97" i="19"/>
  <c r="BI98" i="19"/>
  <c r="BI99" i="19"/>
  <c r="BI100" i="19"/>
  <c r="BI101" i="19"/>
  <c r="BI102" i="19"/>
  <c r="BI103" i="19"/>
  <c r="BI104" i="19"/>
  <c r="BI105" i="19"/>
  <c r="BI106" i="19"/>
  <c r="BI107" i="19"/>
  <c r="BI108" i="19"/>
  <c r="BI109" i="19"/>
  <c r="BI110" i="19"/>
  <c r="BI111" i="19"/>
  <c r="BI112" i="19"/>
  <c r="BI113" i="19"/>
  <c r="BI114" i="19"/>
  <c r="BI115" i="19"/>
  <c r="BI116" i="19"/>
  <c r="BI117" i="19"/>
  <c r="BI118" i="19"/>
  <c r="BI119" i="19"/>
  <c r="BI120" i="19"/>
  <c r="BI121" i="19"/>
  <c r="BI122" i="19"/>
  <c r="BI123" i="19"/>
  <c r="BI124" i="19"/>
  <c r="BI125" i="19"/>
  <c r="BI126" i="19"/>
  <c r="BI127" i="19"/>
  <c r="BI128" i="19"/>
  <c r="BI129" i="19"/>
  <c r="BI130" i="19"/>
  <c r="BI131" i="19"/>
  <c r="BI132" i="19"/>
  <c r="BI133" i="19"/>
  <c r="BI134" i="19"/>
  <c r="BI135" i="19"/>
  <c r="BI136" i="19"/>
  <c r="BI137" i="19"/>
  <c r="BI138" i="19"/>
  <c r="BI139" i="19"/>
  <c r="BI140" i="19"/>
  <c r="BI141" i="19"/>
  <c r="BI142" i="19"/>
  <c r="BI143" i="19"/>
  <c r="BI144" i="19"/>
  <c r="BI145" i="19"/>
  <c r="BI146" i="19"/>
  <c r="BI147" i="19"/>
  <c r="BI148" i="19"/>
  <c r="BI149" i="19"/>
  <c r="BI150" i="19"/>
  <c r="BI151" i="19"/>
  <c r="BI152" i="19"/>
  <c r="BI153" i="19"/>
  <c r="BI154" i="19"/>
  <c r="BI155" i="19"/>
  <c r="BI156" i="19"/>
  <c r="BI157" i="19"/>
  <c r="BI158" i="19"/>
  <c r="BI159" i="19"/>
  <c r="BI160" i="19"/>
  <c r="BI161" i="19"/>
  <c r="BI162" i="19"/>
  <c r="BI163" i="19"/>
  <c r="BI164" i="19"/>
  <c r="BI165" i="19"/>
  <c r="BI166" i="19"/>
  <c r="BI167" i="19"/>
  <c r="BI168" i="19"/>
  <c r="BI169" i="19"/>
  <c r="BI170" i="19"/>
  <c r="BI171" i="19"/>
  <c r="BI172" i="19"/>
  <c r="BI173" i="19"/>
  <c r="BI174" i="19"/>
  <c r="BI175" i="19"/>
  <c r="BI176" i="19"/>
  <c r="BI177" i="19"/>
  <c r="BI178" i="19"/>
  <c r="BI179" i="19"/>
  <c r="BI180" i="19"/>
  <c r="BI181" i="19"/>
  <c r="BI182" i="19"/>
  <c r="BI183" i="19"/>
  <c r="BI184" i="19"/>
  <c r="BI185" i="19"/>
  <c r="BI186" i="19"/>
  <c r="BI187" i="19"/>
  <c r="BI188" i="19"/>
  <c r="BI189" i="19"/>
  <c r="BI190" i="19"/>
  <c r="BI191" i="19"/>
  <c r="BI192" i="19"/>
  <c r="BI193" i="19"/>
  <c r="BI194" i="19"/>
  <c r="BI195" i="19"/>
  <c r="BI196" i="19"/>
  <c r="BI197" i="19"/>
  <c r="BI198" i="19"/>
  <c r="BI199" i="19"/>
  <c r="BI200" i="19"/>
  <c r="BI201" i="19"/>
  <c r="BI202" i="19"/>
  <c r="BI203" i="19"/>
  <c r="BI204" i="19"/>
  <c r="BI205" i="19"/>
  <c r="BI206" i="19"/>
  <c r="BI207" i="19"/>
  <c r="BI208" i="19"/>
  <c r="BI209" i="19"/>
  <c r="BI210" i="19"/>
  <c r="BI211" i="19"/>
  <c r="BI212" i="19"/>
  <c r="BI213" i="19"/>
  <c r="BI214" i="19"/>
  <c r="BI215" i="19"/>
  <c r="BI216" i="19"/>
  <c r="BI217" i="19"/>
  <c r="BI218" i="19"/>
  <c r="BI219" i="19"/>
  <c r="BI220" i="19"/>
  <c r="BI221" i="19"/>
  <c r="BI222" i="19"/>
  <c r="BI223" i="19"/>
  <c r="BI224" i="19"/>
  <c r="BI225" i="19"/>
  <c r="BI226" i="19"/>
  <c r="BI227" i="19"/>
  <c r="BI228" i="19"/>
  <c r="BI229" i="19"/>
  <c r="BI230" i="19"/>
  <c r="BI231" i="19"/>
  <c r="BI232" i="19"/>
  <c r="BI233" i="19"/>
  <c r="BI234" i="19"/>
  <c r="BI235" i="19"/>
  <c r="BI236" i="19"/>
  <c r="BI237" i="19"/>
  <c r="BI238" i="19"/>
  <c r="BI239" i="19"/>
  <c r="BI240" i="19"/>
  <c r="BI241" i="19"/>
  <c r="BI242" i="19"/>
  <c r="BI243" i="19"/>
  <c r="BI244" i="19"/>
  <c r="BI245" i="19"/>
  <c r="BI246" i="19"/>
  <c r="BI247" i="19"/>
  <c r="BI248" i="19"/>
  <c r="BI249" i="19"/>
  <c r="BI250" i="19"/>
  <c r="BI251" i="19"/>
  <c r="BI252" i="19"/>
  <c r="BI253" i="19"/>
  <c r="BI254" i="19"/>
  <c r="BI255" i="19"/>
  <c r="BI256" i="19"/>
  <c r="BI257" i="19"/>
  <c r="BI258" i="19"/>
  <c r="BI259" i="19"/>
  <c r="BI260" i="19"/>
  <c r="BI261" i="19"/>
  <c r="BI262" i="19"/>
  <c r="BI263" i="19"/>
  <c r="BI264" i="19"/>
  <c r="BI265" i="19"/>
  <c r="BI266" i="19"/>
  <c r="BI267" i="19"/>
  <c r="BI268" i="19"/>
  <c r="BI269" i="19"/>
  <c r="BI270" i="19"/>
  <c r="BI271" i="19"/>
  <c r="BI272" i="19"/>
  <c r="BI273" i="19"/>
  <c r="BI274" i="19"/>
  <c r="BI275" i="19"/>
  <c r="BI276" i="19"/>
  <c r="BI277" i="19"/>
  <c r="BI278" i="19"/>
  <c r="BI279" i="19"/>
  <c r="BI280" i="19"/>
  <c r="BI281" i="19"/>
  <c r="BI282" i="19"/>
  <c r="BI283" i="19"/>
  <c r="BI284" i="19"/>
  <c r="BI285" i="19"/>
  <c r="BI286" i="19"/>
  <c r="BI287" i="19"/>
  <c r="BI288" i="19"/>
  <c r="BI289" i="19"/>
  <c r="BI290" i="19"/>
  <c r="BI291" i="19"/>
  <c r="BI292" i="19"/>
  <c r="BI293" i="19"/>
  <c r="BI294" i="19"/>
  <c r="BI295" i="19"/>
  <c r="BI296" i="19"/>
  <c r="BI297" i="19"/>
  <c r="BI298" i="19"/>
  <c r="BI299" i="19"/>
  <c r="BI300" i="19"/>
  <c r="BI301" i="19"/>
  <c r="BI302" i="19"/>
  <c r="BI303" i="19"/>
  <c r="BI304" i="19"/>
  <c r="BI305" i="19"/>
  <c r="BI306" i="19"/>
  <c r="BI307" i="19"/>
  <c r="BI308" i="19"/>
  <c r="BI309" i="19"/>
  <c r="BI310" i="19"/>
  <c r="BI311" i="19"/>
  <c r="BI312" i="19"/>
  <c r="BI313" i="19"/>
  <c r="BI314" i="19"/>
  <c r="BI315" i="19"/>
  <c r="BI316" i="19"/>
  <c r="BI317" i="19"/>
  <c r="BI318" i="19"/>
  <c r="BI319" i="19"/>
  <c r="BI320" i="19"/>
  <c r="BI321" i="19"/>
  <c r="BI322" i="19"/>
  <c r="BI323" i="19"/>
  <c r="BI324" i="19"/>
  <c r="BI325" i="19"/>
  <c r="BI326" i="19"/>
  <c r="BI327" i="19"/>
  <c r="BI328" i="19"/>
  <c r="BI329" i="19"/>
  <c r="BI330" i="19"/>
  <c r="BI331" i="19"/>
  <c r="BI332" i="19"/>
  <c r="BI333" i="19"/>
  <c r="BI334" i="19"/>
  <c r="BI335" i="19"/>
  <c r="BI336" i="19"/>
  <c r="BI337" i="19"/>
  <c r="BI338" i="19"/>
  <c r="BI339" i="19"/>
  <c r="BI340" i="19"/>
  <c r="BI341" i="19"/>
  <c r="BI342" i="19"/>
  <c r="BI343" i="19"/>
  <c r="BI344" i="19"/>
  <c r="BI345" i="19"/>
  <c r="BI346" i="19"/>
  <c r="BI347" i="19"/>
  <c r="BI348" i="19"/>
  <c r="BI349" i="19"/>
  <c r="BI350" i="19"/>
  <c r="BI351" i="19"/>
  <c r="BI352" i="19"/>
  <c r="BI353" i="19"/>
  <c r="BI354" i="19"/>
  <c r="BI355" i="19"/>
  <c r="BI356" i="19"/>
  <c r="BI357" i="19"/>
  <c r="BI358" i="19"/>
  <c r="BI359" i="19"/>
  <c r="BI360" i="19"/>
  <c r="BI361" i="19"/>
  <c r="BI362" i="19"/>
  <c r="BI363" i="19"/>
  <c r="BI364" i="19"/>
  <c r="BI365" i="19"/>
  <c r="BI366" i="19"/>
  <c r="BI367" i="19"/>
  <c r="BI368" i="19"/>
  <c r="BI369" i="19"/>
  <c r="BI370" i="19"/>
  <c r="BI371" i="19"/>
  <c r="BI372" i="19"/>
  <c r="BI373" i="19"/>
  <c r="BI374" i="19"/>
  <c r="BI375" i="19"/>
  <c r="BI376" i="19"/>
  <c r="BI377" i="19"/>
  <c r="BI378" i="19"/>
  <c r="BI379" i="19"/>
  <c r="BI380" i="19"/>
  <c r="BI381" i="19"/>
  <c r="BI382" i="19"/>
  <c r="BI383" i="19"/>
  <c r="BI384" i="19"/>
  <c r="BI385" i="19"/>
  <c r="BI386" i="19"/>
  <c r="BI387" i="19"/>
  <c r="BI388" i="19"/>
  <c r="BI389" i="19"/>
  <c r="BI390" i="19"/>
  <c r="BI391" i="19"/>
  <c r="BI392" i="19"/>
  <c r="BI393" i="19"/>
  <c r="BI394" i="19"/>
  <c r="BI395" i="19"/>
  <c r="BI396" i="19"/>
  <c r="BI397" i="19"/>
  <c r="BI398" i="19"/>
  <c r="BI399" i="19"/>
  <c r="BI400" i="19"/>
  <c r="BI401" i="19"/>
  <c r="BI402" i="19"/>
  <c r="BI403" i="19"/>
  <c r="BI404" i="19"/>
  <c r="BI405" i="19"/>
  <c r="BI406" i="19"/>
  <c r="BI407" i="19"/>
  <c r="BI408" i="19"/>
  <c r="BI409" i="19"/>
  <c r="BI410" i="19"/>
  <c r="BI411" i="19"/>
  <c r="BI412" i="19"/>
  <c r="BI413" i="19"/>
  <c r="BI414" i="19"/>
  <c r="BI415" i="19"/>
  <c r="BI416" i="19"/>
  <c r="BI417" i="19"/>
  <c r="BI418" i="19"/>
  <c r="BI419" i="19"/>
  <c r="BI420" i="19"/>
  <c r="BI421" i="19"/>
  <c r="BI422" i="19"/>
  <c r="BI423" i="19"/>
  <c r="BI424" i="19"/>
  <c r="BI425" i="19"/>
  <c r="BI426" i="19"/>
  <c r="BI427" i="19"/>
  <c r="BI428" i="19"/>
  <c r="BI429" i="19"/>
  <c r="BI430" i="19"/>
  <c r="BI431" i="19"/>
  <c r="BI432" i="19"/>
  <c r="BI433" i="19"/>
  <c r="BI434" i="19"/>
  <c r="BI435" i="19"/>
  <c r="BI436" i="19"/>
  <c r="BI437" i="19"/>
  <c r="BI438" i="19"/>
  <c r="BI439" i="19"/>
  <c r="BI440" i="19"/>
  <c r="BI441" i="19"/>
  <c r="BI442" i="19"/>
  <c r="BI443" i="19"/>
  <c r="BI444" i="19"/>
  <c r="BI445" i="19"/>
  <c r="BI446" i="19"/>
  <c r="BI447" i="19"/>
  <c r="BI448" i="19"/>
  <c r="BI449" i="19"/>
  <c r="BI450" i="19"/>
  <c r="BI451" i="19"/>
  <c r="BI452" i="19"/>
  <c r="BI453" i="19"/>
  <c r="BI454" i="19"/>
  <c r="BI455" i="19"/>
  <c r="BI456" i="19"/>
  <c r="BI457" i="19"/>
  <c r="BI458" i="19"/>
  <c r="BI459" i="19"/>
  <c r="BI460" i="19"/>
  <c r="BI461" i="19"/>
  <c r="BI462" i="19"/>
  <c r="BI463" i="19"/>
  <c r="BI464" i="19"/>
  <c r="BI465" i="19"/>
  <c r="BI466" i="19"/>
  <c r="BI467" i="19"/>
  <c r="BI468" i="19"/>
  <c r="BI469" i="19"/>
  <c r="BI470" i="19"/>
  <c r="BI471" i="19"/>
  <c r="BI472" i="19"/>
  <c r="BI75" i="19"/>
  <c r="BM76" i="19"/>
  <c r="BM77" i="19"/>
  <c r="BM78" i="19"/>
  <c r="BM79" i="19"/>
  <c r="BM80" i="19"/>
  <c r="BM81" i="19"/>
  <c r="BM82" i="19"/>
  <c r="BM83" i="19"/>
  <c r="BM84" i="19"/>
  <c r="BM85" i="19"/>
  <c r="BM86" i="19"/>
  <c r="BM87" i="19"/>
  <c r="BM88" i="19"/>
  <c r="BM89" i="19"/>
  <c r="BM90" i="19"/>
  <c r="BM91" i="19"/>
  <c r="BM92" i="19"/>
  <c r="BM93" i="19"/>
  <c r="BM94" i="19"/>
  <c r="BM95" i="19"/>
  <c r="BM96" i="19"/>
  <c r="BM97" i="19"/>
  <c r="BM98" i="19"/>
  <c r="BM99" i="19"/>
  <c r="BM100" i="19"/>
  <c r="BM101" i="19"/>
  <c r="BM102" i="19"/>
  <c r="BM103" i="19"/>
  <c r="BM104" i="19"/>
  <c r="BM105" i="19"/>
  <c r="BM106" i="19"/>
  <c r="BM107" i="19"/>
  <c r="BM108" i="19"/>
  <c r="BM109" i="19"/>
  <c r="BM110" i="19"/>
  <c r="BM111" i="19"/>
  <c r="BM112" i="19"/>
  <c r="BM113" i="19"/>
  <c r="BM114" i="19"/>
  <c r="BM115" i="19"/>
  <c r="BM116" i="19"/>
  <c r="BM117" i="19"/>
  <c r="BM118" i="19"/>
  <c r="BM119" i="19"/>
  <c r="BM120" i="19"/>
  <c r="BM121" i="19"/>
  <c r="BM122" i="19"/>
  <c r="BM123" i="19"/>
  <c r="BM124" i="19"/>
  <c r="BM125" i="19"/>
  <c r="BM126" i="19"/>
  <c r="BM127" i="19"/>
  <c r="BM128" i="19"/>
  <c r="BM129" i="19"/>
  <c r="BM130" i="19"/>
  <c r="BM131" i="19"/>
  <c r="BM132" i="19"/>
  <c r="BM133" i="19"/>
  <c r="BM134" i="19"/>
  <c r="BM135" i="19"/>
  <c r="BM136" i="19"/>
  <c r="BM137" i="19"/>
  <c r="BM138" i="19"/>
  <c r="BM139" i="19"/>
  <c r="BM140" i="19"/>
  <c r="BM141" i="19"/>
  <c r="BM142" i="19"/>
  <c r="BM143" i="19"/>
  <c r="BM144" i="19"/>
  <c r="BM145" i="19"/>
  <c r="BM146" i="19"/>
  <c r="BM147" i="19"/>
  <c r="BM148" i="19"/>
  <c r="BM149" i="19"/>
  <c r="BM150" i="19"/>
  <c r="BM151" i="19"/>
  <c r="BM152" i="19"/>
  <c r="BM153" i="19"/>
  <c r="BM154" i="19"/>
  <c r="BM155" i="19"/>
  <c r="BM156" i="19"/>
  <c r="BM157" i="19"/>
  <c r="BM158" i="19"/>
  <c r="BM159" i="19"/>
  <c r="BM160" i="19"/>
  <c r="BM161" i="19"/>
  <c r="BM162" i="19"/>
  <c r="BM163" i="19"/>
  <c r="BM164" i="19"/>
  <c r="BM165" i="19"/>
  <c r="BM166" i="19"/>
  <c r="BM167" i="19"/>
  <c r="BM168" i="19"/>
  <c r="BM169" i="19"/>
  <c r="BM170" i="19"/>
  <c r="BM171" i="19"/>
  <c r="BM172" i="19"/>
  <c r="BM173" i="19"/>
  <c r="BM174" i="19"/>
  <c r="BM175" i="19"/>
  <c r="BM176" i="19"/>
  <c r="BM177" i="19"/>
  <c r="BM178" i="19"/>
  <c r="BM179" i="19"/>
  <c r="BM180" i="19"/>
  <c r="BM181" i="19"/>
  <c r="BM182" i="19"/>
  <c r="BM183" i="19"/>
  <c r="BM184" i="19"/>
  <c r="BM185" i="19"/>
  <c r="BM186" i="19"/>
  <c r="BM187" i="19"/>
  <c r="BM188" i="19"/>
  <c r="BM189" i="19"/>
  <c r="BM190" i="19"/>
  <c r="BM191" i="19"/>
  <c r="BM192" i="19"/>
  <c r="BM193" i="19"/>
  <c r="BM194" i="19"/>
  <c r="BM195" i="19"/>
  <c r="BM196" i="19"/>
  <c r="BM197" i="19"/>
  <c r="BM198" i="19"/>
  <c r="BM199" i="19"/>
  <c r="BM200" i="19"/>
  <c r="BM201" i="19"/>
  <c r="BM202" i="19"/>
  <c r="BM203" i="19"/>
  <c r="BM204" i="19"/>
  <c r="BM205" i="19"/>
  <c r="BM206" i="19"/>
  <c r="BM207" i="19"/>
  <c r="BM208" i="19"/>
  <c r="BM209" i="19"/>
  <c r="BM210" i="19"/>
  <c r="BM211" i="19"/>
  <c r="BM212" i="19"/>
  <c r="BM213" i="19"/>
  <c r="BM214" i="19"/>
  <c r="BM215" i="19"/>
  <c r="BM216" i="19"/>
  <c r="BM217" i="19"/>
  <c r="BM218" i="19"/>
  <c r="BM219" i="19"/>
  <c r="BM220" i="19"/>
  <c r="BM221" i="19"/>
  <c r="BM222" i="19"/>
  <c r="BM223" i="19"/>
  <c r="BM224" i="19"/>
  <c r="BM225" i="19"/>
  <c r="BM226" i="19"/>
  <c r="BM227" i="19"/>
  <c r="BM228" i="19"/>
  <c r="BM229" i="19"/>
  <c r="BM230" i="19"/>
  <c r="BM231" i="19"/>
  <c r="BM232" i="19"/>
  <c r="BM233" i="19"/>
  <c r="BM234" i="19"/>
  <c r="BM235" i="19"/>
  <c r="BM236" i="19"/>
  <c r="BM237" i="19"/>
  <c r="BM238" i="19"/>
  <c r="BM239" i="19"/>
  <c r="BM240" i="19"/>
  <c r="BM241" i="19"/>
  <c r="BM242" i="19"/>
  <c r="BM243" i="19"/>
  <c r="BM244" i="19"/>
  <c r="BM245" i="19"/>
  <c r="BM246" i="19"/>
  <c r="BM247" i="19"/>
  <c r="BM248" i="19"/>
  <c r="BM249" i="19"/>
  <c r="BM250" i="19"/>
  <c r="BM251" i="19"/>
  <c r="BM252" i="19"/>
  <c r="BM253" i="19"/>
  <c r="BM254" i="19"/>
  <c r="BM255" i="19"/>
  <c r="BM256" i="19"/>
  <c r="BM257" i="19"/>
  <c r="BM258" i="19"/>
  <c r="BM259" i="19"/>
  <c r="BM260" i="19"/>
  <c r="BM261" i="19"/>
  <c r="BM262" i="19"/>
  <c r="BM263" i="19"/>
  <c r="BM264" i="19"/>
  <c r="BM265" i="19"/>
  <c r="BM266" i="19"/>
  <c r="BM267" i="19"/>
  <c r="BM268" i="19"/>
  <c r="BM269" i="19"/>
  <c r="BM270" i="19"/>
  <c r="BM271" i="19"/>
  <c r="BM272" i="19"/>
  <c r="BM273" i="19"/>
  <c r="BM274" i="19"/>
  <c r="BM275" i="19"/>
  <c r="BM276" i="19"/>
  <c r="BM277" i="19"/>
  <c r="BM278" i="19"/>
  <c r="BM279" i="19"/>
  <c r="BM280" i="19"/>
  <c r="BM281" i="19"/>
  <c r="BM282" i="19"/>
  <c r="BM283" i="19"/>
  <c r="BM284" i="19"/>
  <c r="BM285" i="19"/>
  <c r="BM286" i="19"/>
  <c r="BM287" i="19"/>
  <c r="BM288" i="19"/>
  <c r="BM289" i="19"/>
  <c r="BM290" i="19"/>
  <c r="BM291" i="19"/>
  <c r="BM292" i="19"/>
  <c r="BM293" i="19"/>
  <c r="BM294" i="19"/>
  <c r="BM295" i="19"/>
  <c r="BM296" i="19"/>
  <c r="BM297" i="19"/>
  <c r="BM298" i="19"/>
  <c r="BM299" i="19"/>
  <c r="BM300" i="19"/>
  <c r="BM301" i="19"/>
  <c r="BM302" i="19"/>
  <c r="BM303" i="19"/>
  <c r="BM304" i="19"/>
  <c r="BM305" i="19"/>
  <c r="BM306" i="19"/>
  <c r="BM307" i="19"/>
  <c r="BM308" i="19"/>
  <c r="BM309" i="19"/>
  <c r="BM310" i="19"/>
  <c r="BM311" i="19"/>
  <c r="BM312" i="19"/>
  <c r="BM313" i="19"/>
  <c r="BM314" i="19"/>
  <c r="BM315" i="19"/>
  <c r="BM316" i="19"/>
  <c r="BM317" i="19"/>
  <c r="BM318" i="19"/>
  <c r="BM319" i="19"/>
  <c r="BM320" i="19"/>
  <c r="BM321" i="19"/>
  <c r="BM322" i="19"/>
  <c r="BM323" i="19"/>
  <c r="BM324" i="19"/>
  <c r="BM325" i="19"/>
  <c r="BM326" i="19"/>
  <c r="BM327" i="19"/>
  <c r="BM328" i="19"/>
  <c r="BM329" i="19"/>
  <c r="BM330" i="19"/>
  <c r="BM331" i="19"/>
  <c r="BM332" i="19"/>
  <c r="BM333" i="19"/>
  <c r="BM334" i="19"/>
  <c r="BM335" i="19"/>
  <c r="BM336" i="19"/>
  <c r="BM337" i="19"/>
  <c r="BM338" i="19"/>
  <c r="BM339" i="19"/>
  <c r="BM340" i="19"/>
  <c r="BM341" i="19"/>
  <c r="BM342" i="19"/>
  <c r="BM343" i="19"/>
  <c r="BM344" i="19"/>
  <c r="BM345" i="19"/>
  <c r="BM346" i="19"/>
  <c r="BM347" i="19"/>
  <c r="BM348" i="19"/>
  <c r="BM349" i="19"/>
  <c r="BM350" i="19"/>
  <c r="BM351" i="19"/>
  <c r="BM352" i="19"/>
  <c r="BM353" i="19"/>
  <c r="BM354" i="19"/>
  <c r="BM355" i="19"/>
  <c r="BM356" i="19"/>
  <c r="BM357" i="19"/>
  <c r="BM358" i="19"/>
  <c r="BM359" i="19"/>
  <c r="BM360" i="19"/>
  <c r="BM361" i="19"/>
  <c r="BM362" i="19"/>
  <c r="BM363" i="19"/>
  <c r="BM364" i="19"/>
  <c r="BM365" i="19"/>
  <c r="BM366" i="19"/>
  <c r="BM367" i="19"/>
  <c r="BM368" i="19"/>
  <c r="BM369" i="19"/>
  <c r="BM370" i="19"/>
  <c r="BM371" i="19"/>
  <c r="BM372" i="19"/>
  <c r="BM373" i="19"/>
  <c r="BM374" i="19"/>
  <c r="BM375" i="19"/>
  <c r="BM376" i="19"/>
  <c r="BM377" i="19"/>
  <c r="BM378" i="19"/>
  <c r="BM379" i="19"/>
  <c r="BM380" i="19"/>
  <c r="BM381" i="19"/>
  <c r="BM382" i="19"/>
  <c r="BM383" i="19"/>
  <c r="BM384" i="19"/>
  <c r="BM385" i="19"/>
  <c r="BM386" i="19"/>
  <c r="BM387" i="19"/>
  <c r="BM388" i="19"/>
  <c r="BM389" i="19"/>
  <c r="BM390" i="19"/>
  <c r="BM391" i="19"/>
  <c r="BM392" i="19"/>
  <c r="BM393" i="19"/>
  <c r="BM394" i="19"/>
  <c r="BM395" i="19"/>
  <c r="BM396" i="19"/>
  <c r="BM397" i="19"/>
  <c r="BM398" i="19"/>
  <c r="BM399" i="19"/>
  <c r="BM400" i="19"/>
  <c r="BM401" i="19"/>
  <c r="BM402" i="19"/>
  <c r="BM403" i="19"/>
  <c r="BM404" i="19"/>
  <c r="BM405" i="19"/>
  <c r="BM406" i="19"/>
  <c r="BM407" i="19"/>
  <c r="BM408" i="19"/>
  <c r="BM409" i="19"/>
  <c r="BM410" i="19"/>
  <c r="BM411" i="19"/>
  <c r="BM412" i="19"/>
  <c r="BM413" i="19"/>
  <c r="BM414" i="19"/>
  <c r="BM415" i="19"/>
  <c r="BM416" i="19"/>
  <c r="BM417" i="19"/>
  <c r="BM418" i="19"/>
  <c r="BM419" i="19"/>
  <c r="BM420" i="19"/>
  <c r="BM421" i="19"/>
  <c r="BM422" i="19"/>
  <c r="BM423" i="19"/>
  <c r="BM424" i="19"/>
  <c r="BM425" i="19"/>
  <c r="BM426" i="19"/>
  <c r="BM427" i="19"/>
  <c r="BM428" i="19"/>
  <c r="BM429" i="19"/>
  <c r="BM430" i="19"/>
  <c r="BM431" i="19"/>
  <c r="BM432" i="19"/>
  <c r="BM433" i="19"/>
  <c r="BM434" i="19"/>
  <c r="BM435" i="19"/>
  <c r="BM436" i="19"/>
  <c r="BM437" i="19"/>
  <c r="BM438" i="19"/>
  <c r="BM439" i="19"/>
  <c r="BM440" i="19"/>
  <c r="BM441" i="19"/>
  <c r="BM442" i="19"/>
  <c r="BM443" i="19"/>
  <c r="BM444" i="19"/>
  <c r="BM445" i="19"/>
  <c r="BM446" i="19"/>
  <c r="BM447" i="19"/>
  <c r="BM448" i="19"/>
  <c r="BM449" i="19"/>
  <c r="BM450" i="19"/>
  <c r="BM451" i="19"/>
  <c r="BM452" i="19"/>
  <c r="BM453" i="19"/>
  <c r="BM454" i="19"/>
  <c r="BM455" i="19"/>
  <c r="BM456" i="19"/>
  <c r="BM457" i="19"/>
  <c r="BM458" i="19"/>
  <c r="BM459" i="19"/>
  <c r="BM460" i="19"/>
  <c r="BM461" i="19"/>
  <c r="BM462" i="19"/>
  <c r="BM463" i="19"/>
  <c r="BM464" i="19"/>
  <c r="BM465" i="19"/>
  <c r="BM466" i="19"/>
  <c r="BM467" i="19"/>
  <c r="BM468" i="19"/>
  <c r="BM469" i="19"/>
  <c r="BM470" i="19"/>
  <c r="BM471" i="19"/>
  <c r="BM472" i="19"/>
  <c r="BM75" i="19"/>
  <c r="BN76" i="19"/>
  <c r="BN78" i="19"/>
  <c r="BN80" i="19"/>
  <c r="BN81" i="19"/>
  <c r="BN82" i="19"/>
  <c r="BN83" i="19"/>
  <c r="BN84" i="19"/>
  <c r="BN85" i="19"/>
  <c r="BN86" i="19"/>
  <c r="BN87" i="19"/>
  <c r="BN88" i="19"/>
  <c r="BN89" i="19"/>
  <c r="BN90" i="19"/>
  <c r="BN91" i="19"/>
  <c r="BN92" i="19"/>
  <c r="BN93" i="19"/>
  <c r="BN94" i="19"/>
  <c r="BN95" i="19"/>
  <c r="BN96" i="19"/>
  <c r="BN97" i="19"/>
  <c r="BN98" i="19"/>
  <c r="BN99" i="19"/>
  <c r="BN100" i="19"/>
  <c r="BN101" i="19"/>
  <c r="BN102" i="19"/>
  <c r="BN103" i="19"/>
  <c r="BN104" i="19"/>
  <c r="BN105" i="19"/>
  <c r="BN106" i="19"/>
  <c r="BN107" i="19"/>
  <c r="BN108" i="19"/>
  <c r="BN109" i="19"/>
  <c r="BN110" i="19"/>
  <c r="BN111" i="19"/>
  <c r="BN112" i="19"/>
  <c r="BN113" i="19"/>
  <c r="BN114" i="19"/>
  <c r="BN115" i="19"/>
  <c r="BN116" i="19"/>
  <c r="BN117" i="19"/>
  <c r="BN118" i="19"/>
  <c r="BN119" i="19"/>
  <c r="BN120" i="19"/>
  <c r="BN121" i="19"/>
  <c r="BN122" i="19"/>
  <c r="BN123" i="19"/>
  <c r="BN124" i="19"/>
  <c r="BN125" i="19"/>
  <c r="BN126" i="19"/>
  <c r="BN127" i="19"/>
  <c r="BN128" i="19"/>
  <c r="BN129" i="19"/>
  <c r="BN130" i="19"/>
  <c r="BN131" i="19"/>
  <c r="BN132" i="19"/>
  <c r="BN133" i="19"/>
  <c r="BN134" i="19"/>
  <c r="BN135" i="19"/>
  <c r="BN136" i="19"/>
  <c r="BN137" i="19"/>
  <c r="BN138" i="19"/>
  <c r="BN139" i="19"/>
  <c r="BN140" i="19"/>
  <c r="BN141" i="19"/>
  <c r="BN142" i="19"/>
  <c r="BN143" i="19"/>
  <c r="BN144" i="19"/>
  <c r="BN145" i="19"/>
  <c r="BN146" i="19"/>
  <c r="BN147" i="19"/>
  <c r="BN148" i="19"/>
  <c r="BN149" i="19"/>
  <c r="BN150" i="19"/>
  <c r="BN151" i="19"/>
  <c r="BN152" i="19"/>
  <c r="BN153" i="19"/>
  <c r="BN154" i="19"/>
  <c r="BN155" i="19"/>
  <c r="BN156" i="19"/>
  <c r="BN157" i="19"/>
  <c r="BN158" i="19"/>
  <c r="BN159" i="19"/>
  <c r="BN160" i="19"/>
  <c r="BN161" i="19"/>
  <c r="BN162" i="19"/>
  <c r="BN163" i="19"/>
  <c r="BN164" i="19"/>
  <c r="BN165" i="19"/>
  <c r="BN166" i="19"/>
  <c r="BN167" i="19"/>
  <c r="BN168" i="19"/>
  <c r="BN169" i="19"/>
  <c r="BN170" i="19"/>
  <c r="BN171" i="19"/>
  <c r="BN172" i="19"/>
  <c r="BN173" i="19"/>
  <c r="BN174" i="19"/>
  <c r="BN175" i="19"/>
  <c r="BN176" i="19"/>
  <c r="BN177" i="19"/>
  <c r="BN178" i="19"/>
  <c r="BN179" i="19"/>
  <c r="BN180" i="19"/>
  <c r="BN181" i="19"/>
  <c r="BN182" i="19"/>
  <c r="BN183" i="19"/>
  <c r="BN184" i="19"/>
  <c r="BN185" i="19"/>
  <c r="BN186" i="19"/>
  <c r="BN187" i="19"/>
  <c r="BN188" i="19"/>
  <c r="BN189" i="19"/>
  <c r="BN190" i="19"/>
  <c r="BN191" i="19"/>
  <c r="BN192" i="19"/>
  <c r="BN193" i="19"/>
  <c r="BN194" i="19"/>
  <c r="BN195" i="19"/>
  <c r="BN196" i="19"/>
  <c r="BN197" i="19"/>
  <c r="BN198" i="19"/>
  <c r="BN199" i="19"/>
  <c r="BN200" i="19"/>
  <c r="BN201" i="19"/>
  <c r="BN202" i="19"/>
  <c r="BN203" i="19"/>
  <c r="BN204" i="19"/>
  <c r="BN205" i="19"/>
  <c r="BN206" i="19"/>
  <c r="BN207" i="19"/>
  <c r="BN208" i="19"/>
  <c r="BN209" i="19"/>
  <c r="BN210" i="19"/>
  <c r="BN211" i="19"/>
  <c r="BN212" i="19"/>
  <c r="BN213" i="19"/>
  <c r="BN214" i="19"/>
  <c r="BN215" i="19"/>
  <c r="BN216" i="19"/>
  <c r="BN217" i="19"/>
  <c r="BN218" i="19"/>
  <c r="BN219" i="19"/>
  <c r="BN220" i="19"/>
  <c r="BN221" i="19"/>
  <c r="BN222" i="19"/>
  <c r="BN223" i="19"/>
  <c r="BN224" i="19"/>
  <c r="BN225" i="19"/>
  <c r="BN226" i="19"/>
  <c r="BN227" i="19"/>
  <c r="BN228" i="19"/>
  <c r="BN229" i="19"/>
  <c r="BN230" i="19"/>
  <c r="BN231" i="19"/>
  <c r="BN232" i="19"/>
  <c r="BN233" i="19"/>
  <c r="BN234" i="19"/>
  <c r="BN235" i="19"/>
  <c r="BN236" i="19"/>
  <c r="BN237" i="19"/>
  <c r="BN238" i="19"/>
  <c r="BN239" i="19"/>
  <c r="BN240" i="19"/>
  <c r="BN241" i="19"/>
  <c r="BN242" i="19"/>
  <c r="BN243" i="19"/>
  <c r="BN244" i="19"/>
  <c r="BN245" i="19"/>
  <c r="BN246" i="19"/>
  <c r="BN247" i="19"/>
  <c r="BN248" i="19"/>
  <c r="BN249" i="19"/>
  <c r="BN250" i="19"/>
  <c r="BN251" i="19"/>
  <c r="BN252" i="19"/>
  <c r="BN253" i="19"/>
  <c r="BN254" i="19"/>
  <c r="BN255" i="19"/>
  <c r="BN256" i="19"/>
  <c r="BN257" i="19"/>
  <c r="BN258" i="19"/>
  <c r="BN259" i="19"/>
  <c r="BN260" i="19"/>
  <c r="BN261" i="19"/>
  <c r="BN262" i="19"/>
  <c r="BN263" i="19"/>
  <c r="BN264" i="19"/>
  <c r="BN265" i="19"/>
  <c r="BN266" i="19"/>
  <c r="BN267" i="19"/>
  <c r="BN268" i="19"/>
  <c r="BN269" i="19"/>
  <c r="BN270" i="19"/>
  <c r="BN271" i="19"/>
  <c r="BN272" i="19"/>
  <c r="BN273" i="19"/>
  <c r="BN274" i="19"/>
  <c r="BN275" i="19"/>
  <c r="BN276" i="19"/>
  <c r="BN277" i="19"/>
  <c r="BN278" i="19"/>
  <c r="BN279" i="19"/>
  <c r="BN280" i="19"/>
  <c r="BN281" i="19"/>
  <c r="BN282" i="19"/>
  <c r="BN283" i="19"/>
  <c r="BN284" i="19"/>
  <c r="BN285" i="19"/>
  <c r="BN286" i="19"/>
  <c r="BN287" i="19"/>
  <c r="BN288" i="19"/>
  <c r="BN289" i="19"/>
  <c r="BN290" i="19"/>
  <c r="BN291" i="19"/>
  <c r="BN292" i="19"/>
  <c r="BN293" i="19"/>
  <c r="BN294" i="19"/>
  <c r="BN295" i="19"/>
  <c r="BN296" i="19"/>
  <c r="BN297" i="19"/>
  <c r="BN298" i="19"/>
  <c r="BN299" i="19"/>
  <c r="BN300" i="19"/>
  <c r="BN301" i="19"/>
  <c r="BN302" i="19"/>
  <c r="BN303" i="19"/>
  <c r="BN304" i="19"/>
  <c r="BN305" i="19"/>
  <c r="BN306" i="19"/>
  <c r="BN307" i="19"/>
  <c r="BN308" i="19"/>
  <c r="BN309" i="19"/>
  <c r="BN310" i="19"/>
  <c r="BN311" i="19"/>
  <c r="BN312" i="19"/>
  <c r="BN313" i="19"/>
  <c r="BN314" i="19"/>
  <c r="BN315" i="19"/>
  <c r="BN316" i="19"/>
  <c r="BN317" i="19"/>
  <c r="BN318" i="19"/>
  <c r="BN319" i="19"/>
  <c r="BN320" i="19"/>
  <c r="BN321" i="19"/>
  <c r="BN322" i="19"/>
  <c r="BN323" i="19"/>
  <c r="BN324" i="19"/>
  <c r="BN325" i="19"/>
  <c r="BN326" i="19"/>
  <c r="BN327" i="19"/>
  <c r="BN328" i="19"/>
  <c r="BN329" i="19"/>
  <c r="BN330" i="19"/>
  <c r="BN331" i="19"/>
  <c r="BN332" i="19"/>
  <c r="BN333" i="19"/>
  <c r="BN334" i="19"/>
  <c r="BN335" i="19"/>
  <c r="BN336" i="19"/>
  <c r="BN337" i="19"/>
  <c r="BN338" i="19"/>
  <c r="BN339" i="19"/>
  <c r="BN340" i="19"/>
  <c r="BN341" i="19"/>
  <c r="BN342" i="19"/>
  <c r="BN343" i="19"/>
  <c r="BN344" i="19"/>
  <c r="BN345" i="19"/>
  <c r="BN346" i="19"/>
  <c r="BN347" i="19"/>
  <c r="BN348" i="19"/>
  <c r="BN349" i="19"/>
  <c r="BN350" i="19"/>
  <c r="BN351" i="19"/>
  <c r="BN352" i="19"/>
  <c r="BN353" i="19"/>
  <c r="BN354" i="19"/>
  <c r="BN355" i="19"/>
  <c r="BN356" i="19"/>
  <c r="BN357" i="19"/>
  <c r="BN358" i="19"/>
  <c r="BN359" i="19"/>
  <c r="BN360" i="19"/>
  <c r="BN361" i="19"/>
  <c r="BN362" i="19"/>
  <c r="BN363" i="19"/>
  <c r="BN364" i="19"/>
  <c r="BN365" i="19"/>
  <c r="BN366" i="19"/>
  <c r="BN367" i="19"/>
  <c r="BN368" i="19"/>
  <c r="BN369" i="19"/>
  <c r="BN370" i="19"/>
  <c r="BN371" i="19"/>
  <c r="BN372" i="19"/>
  <c r="BN373" i="19"/>
  <c r="BN374" i="19"/>
  <c r="BN375" i="19"/>
  <c r="BN376" i="19"/>
  <c r="BN377" i="19"/>
  <c r="BN378" i="19"/>
  <c r="BN379" i="19"/>
  <c r="BN380" i="19"/>
  <c r="BN381" i="19"/>
  <c r="BN382" i="19"/>
  <c r="BN383" i="19"/>
  <c r="BN384" i="19"/>
  <c r="BN385" i="19"/>
  <c r="BN386" i="19"/>
  <c r="BN387" i="19"/>
  <c r="BN388" i="19"/>
  <c r="BN389" i="19"/>
  <c r="BN390" i="19"/>
  <c r="BN391" i="19"/>
  <c r="BN392" i="19"/>
  <c r="BN393" i="19"/>
  <c r="BN394" i="19"/>
  <c r="BN395" i="19"/>
  <c r="BN396" i="19"/>
  <c r="BN397" i="19"/>
  <c r="BN398" i="19"/>
  <c r="BN399" i="19"/>
  <c r="BN400" i="19"/>
  <c r="BN401" i="19"/>
  <c r="BN402" i="19"/>
  <c r="BN403" i="19"/>
  <c r="BN404" i="19"/>
  <c r="BN405" i="19"/>
  <c r="BN406" i="19"/>
  <c r="BN407" i="19"/>
  <c r="BN408" i="19"/>
  <c r="BN409" i="19"/>
  <c r="BN410" i="19"/>
  <c r="BN411" i="19"/>
  <c r="BN412" i="19"/>
  <c r="BN413" i="19"/>
  <c r="BN414" i="19"/>
  <c r="BN415" i="19"/>
  <c r="BN416" i="19"/>
  <c r="BN417" i="19"/>
  <c r="BN418" i="19"/>
  <c r="BN419" i="19"/>
  <c r="BN420" i="19"/>
  <c r="BN421" i="19"/>
  <c r="BN422" i="19"/>
  <c r="BN423" i="19"/>
  <c r="BN424" i="19"/>
  <c r="BN425" i="19"/>
  <c r="BN426" i="19"/>
  <c r="BN427" i="19"/>
  <c r="BN428" i="19"/>
  <c r="BN429" i="19"/>
  <c r="BN430" i="19"/>
  <c r="BN431" i="19"/>
  <c r="BN432" i="19"/>
  <c r="BN433" i="19"/>
  <c r="BN434" i="19"/>
  <c r="BN435" i="19"/>
  <c r="BN436" i="19"/>
  <c r="BN437" i="19"/>
  <c r="BN438" i="19"/>
  <c r="BN439" i="19"/>
  <c r="BN440" i="19"/>
  <c r="BN441" i="19"/>
  <c r="BN442" i="19"/>
  <c r="BN443" i="19"/>
  <c r="BN444" i="19"/>
  <c r="BN445" i="19"/>
  <c r="BN446" i="19"/>
  <c r="BN447" i="19"/>
  <c r="BN448" i="19"/>
  <c r="BN449" i="19"/>
  <c r="BN450" i="19"/>
  <c r="BN451" i="19"/>
  <c r="BN452" i="19"/>
  <c r="BN453" i="19"/>
  <c r="BN454" i="19"/>
  <c r="BN455" i="19"/>
  <c r="BN456" i="19"/>
  <c r="BN457" i="19"/>
  <c r="BN458" i="19"/>
  <c r="BN459" i="19"/>
  <c r="BN460" i="19"/>
  <c r="BN461" i="19"/>
  <c r="BN462" i="19"/>
  <c r="BN463" i="19"/>
  <c r="BN464" i="19"/>
  <c r="BN465" i="19"/>
  <c r="BN466" i="19"/>
  <c r="BN467" i="19"/>
  <c r="BN468" i="19"/>
  <c r="BN469" i="19"/>
  <c r="BN470" i="19"/>
  <c r="BN471" i="19"/>
  <c r="BN472" i="19"/>
  <c r="CJ74" i="19"/>
  <c r="CJ73" i="19"/>
  <c r="CI73" i="19"/>
  <c r="CJ76" i="19"/>
  <c r="CJ77" i="19"/>
  <c r="CJ78" i="19"/>
  <c r="CJ79" i="19"/>
  <c r="CJ80" i="19"/>
  <c r="CJ81" i="19"/>
  <c r="CJ82" i="19"/>
  <c r="CJ83" i="19"/>
  <c r="CJ84" i="19"/>
  <c r="CJ85" i="19"/>
  <c r="CJ86" i="19"/>
  <c r="CJ87" i="19"/>
  <c r="CJ88" i="19"/>
  <c r="CJ89" i="19"/>
  <c r="CJ90" i="19"/>
  <c r="CJ91" i="19"/>
  <c r="CJ92" i="19"/>
  <c r="CJ93" i="19"/>
  <c r="CJ94" i="19"/>
  <c r="CJ95" i="19"/>
  <c r="CJ96" i="19"/>
  <c r="CJ97" i="19"/>
  <c r="CJ98" i="19"/>
  <c r="CJ99" i="19"/>
  <c r="CJ100" i="19"/>
  <c r="CJ101" i="19"/>
  <c r="CJ102" i="19"/>
  <c r="CJ103" i="19"/>
  <c r="CJ104" i="19"/>
  <c r="CJ105" i="19"/>
  <c r="CJ106" i="19"/>
  <c r="CJ107" i="19"/>
  <c r="CJ108" i="19"/>
  <c r="CJ109" i="19"/>
  <c r="CJ110" i="19"/>
  <c r="CJ111" i="19"/>
  <c r="CJ112" i="19"/>
  <c r="CJ113" i="19"/>
  <c r="CJ114" i="19"/>
  <c r="CJ115" i="19"/>
  <c r="CJ116" i="19"/>
  <c r="CJ117" i="19"/>
  <c r="CJ118" i="19"/>
  <c r="CJ119" i="19"/>
  <c r="CJ120" i="19"/>
  <c r="CJ121" i="19"/>
  <c r="CJ122" i="19"/>
  <c r="CJ123" i="19"/>
  <c r="CJ124" i="19"/>
  <c r="CJ125" i="19"/>
  <c r="CJ126" i="19"/>
  <c r="CJ127" i="19"/>
  <c r="CJ128" i="19"/>
  <c r="CJ129" i="19"/>
  <c r="CJ130" i="19"/>
  <c r="CJ131" i="19"/>
  <c r="CJ132" i="19"/>
  <c r="CJ133" i="19"/>
  <c r="CJ134" i="19"/>
  <c r="CJ135" i="19"/>
  <c r="CJ136" i="19"/>
  <c r="CJ137" i="19"/>
  <c r="CJ138" i="19"/>
  <c r="CJ139" i="19"/>
  <c r="CJ140" i="19"/>
  <c r="CJ141" i="19"/>
  <c r="CJ142" i="19"/>
  <c r="CJ143" i="19"/>
  <c r="CJ144" i="19"/>
  <c r="CJ145" i="19"/>
  <c r="CJ146" i="19"/>
  <c r="CJ147" i="19"/>
  <c r="CJ148" i="19"/>
  <c r="CJ149" i="19"/>
  <c r="CJ150" i="19"/>
  <c r="CJ151" i="19"/>
  <c r="CJ152" i="19"/>
  <c r="CJ153" i="19"/>
  <c r="CJ154" i="19"/>
  <c r="CJ155" i="19"/>
  <c r="CJ156" i="19"/>
  <c r="CJ157" i="19"/>
  <c r="CJ158" i="19"/>
  <c r="CJ159" i="19"/>
  <c r="CJ160" i="19"/>
  <c r="CJ161" i="19"/>
  <c r="CJ162" i="19"/>
  <c r="CJ163" i="19"/>
  <c r="CJ164" i="19"/>
  <c r="CJ165" i="19"/>
  <c r="CJ166" i="19"/>
  <c r="CJ167" i="19"/>
  <c r="CJ168" i="19"/>
  <c r="CJ169" i="19"/>
  <c r="CJ170" i="19"/>
  <c r="CJ171" i="19"/>
  <c r="CJ172" i="19"/>
  <c r="CJ173" i="19"/>
  <c r="CJ174" i="19"/>
  <c r="CJ175" i="19"/>
  <c r="CJ176" i="19"/>
  <c r="CJ177" i="19"/>
  <c r="CJ178" i="19"/>
  <c r="CJ179" i="19"/>
  <c r="CJ180" i="19"/>
  <c r="CJ181" i="19"/>
  <c r="CJ182" i="19"/>
  <c r="CJ183" i="19"/>
  <c r="CJ184" i="19"/>
  <c r="CJ185" i="19"/>
  <c r="CJ186" i="19"/>
  <c r="CJ187" i="19"/>
  <c r="CJ188" i="19"/>
  <c r="CJ189" i="19"/>
  <c r="CJ190" i="19"/>
  <c r="CJ191" i="19"/>
  <c r="CJ192" i="19"/>
  <c r="CJ193" i="19"/>
  <c r="CJ194" i="19"/>
  <c r="CJ195" i="19"/>
  <c r="CJ196" i="19"/>
  <c r="CJ197" i="19"/>
  <c r="CJ198" i="19"/>
  <c r="CJ199" i="19"/>
  <c r="CJ200" i="19"/>
  <c r="CJ201" i="19"/>
  <c r="CJ202" i="19"/>
  <c r="CJ203" i="19"/>
  <c r="CJ204" i="19"/>
  <c r="CJ205" i="19"/>
  <c r="CJ206" i="19"/>
  <c r="CJ207" i="19"/>
  <c r="CJ208" i="19"/>
  <c r="CJ209" i="19"/>
  <c r="CJ210" i="19"/>
  <c r="CJ211" i="19"/>
  <c r="CJ212" i="19"/>
  <c r="CJ213" i="19"/>
  <c r="CJ214" i="19"/>
  <c r="CJ215" i="19"/>
  <c r="CJ216" i="19"/>
  <c r="CJ217" i="19"/>
  <c r="CJ218" i="19"/>
  <c r="CJ219" i="19"/>
  <c r="CJ220" i="19"/>
  <c r="CJ221" i="19"/>
  <c r="CJ222" i="19"/>
  <c r="CJ223" i="19"/>
  <c r="CJ224" i="19"/>
  <c r="CJ225" i="19"/>
  <c r="CJ226" i="19"/>
  <c r="CJ227" i="19"/>
  <c r="CJ228" i="19"/>
  <c r="CJ229" i="19"/>
  <c r="CJ230" i="19"/>
  <c r="CJ231" i="19"/>
  <c r="CJ232" i="19"/>
  <c r="CJ233" i="19"/>
  <c r="CJ234" i="19"/>
  <c r="CJ235" i="19"/>
  <c r="CJ236" i="19"/>
  <c r="CJ237" i="19"/>
  <c r="CJ238" i="19"/>
  <c r="CJ239" i="19"/>
  <c r="CJ240" i="19"/>
  <c r="CJ241" i="19"/>
  <c r="CJ242" i="19"/>
  <c r="CJ243" i="19"/>
  <c r="CJ244" i="19"/>
  <c r="CJ245" i="19"/>
  <c r="CJ246" i="19"/>
  <c r="CJ247" i="19"/>
  <c r="CJ248" i="19"/>
  <c r="CJ249" i="19"/>
  <c r="CJ250" i="19"/>
  <c r="CJ251" i="19"/>
  <c r="CJ252" i="19"/>
  <c r="CJ253" i="19"/>
  <c r="CJ254" i="19"/>
  <c r="CJ255" i="19"/>
  <c r="CJ256" i="19"/>
  <c r="CJ257" i="19"/>
  <c r="CJ258" i="19"/>
  <c r="CJ259" i="19"/>
  <c r="CJ260" i="19"/>
  <c r="CJ261" i="19"/>
  <c r="CJ262" i="19"/>
  <c r="CJ263" i="19"/>
  <c r="CJ264" i="19"/>
  <c r="CJ265" i="19"/>
  <c r="CJ266" i="19"/>
  <c r="CJ267" i="19"/>
  <c r="CJ268" i="19"/>
  <c r="CJ269" i="19"/>
  <c r="CJ270" i="19"/>
  <c r="CJ271" i="19"/>
  <c r="CJ272" i="19"/>
  <c r="CJ273" i="19"/>
  <c r="CJ274" i="19"/>
  <c r="CJ275" i="19"/>
  <c r="CJ276" i="19"/>
  <c r="CJ277" i="19"/>
  <c r="CJ278" i="19"/>
  <c r="CJ279" i="19"/>
  <c r="CJ280" i="19"/>
  <c r="CJ281" i="19"/>
  <c r="CJ282" i="19"/>
  <c r="CJ283" i="19"/>
  <c r="CJ284" i="19"/>
  <c r="CJ285" i="19"/>
  <c r="CJ286" i="19"/>
  <c r="CJ287" i="19"/>
  <c r="CJ288" i="19"/>
  <c r="CJ289" i="19"/>
  <c r="CJ290" i="19"/>
  <c r="CJ291" i="19"/>
  <c r="CJ292" i="19"/>
  <c r="CJ293" i="19"/>
  <c r="CJ294" i="19"/>
  <c r="CJ295" i="19"/>
  <c r="CJ296" i="19"/>
  <c r="CJ297" i="19"/>
  <c r="CJ298" i="19"/>
  <c r="CJ299" i="19"/>
  <c r="CJ300" i="19"/>
  <c r="CJ301" i="19"/>
  <c r="CJ302" i="19"/>
  <c r="CJ303" i="19"/>
  <c r="CJ304" i="19"/>
  <c r="CJ305" i="19"/>
  <c r="CJ306" i="19"/>
  <c r="CJ307" i="19"/>
  <c r="CJ308" i="19"/>
  <c r="CJ309" i="19"/>
  <c r="CJ310" i="19"/>
  <c r="CJ311" i="19"/>
  <c r="CJ312" i="19"/>
  <c r="CJ313" i="19"/>
  <c r="CJ314" i="19"/>
  <c r="CJ315" i="19"/>
  <c r="CJ316" i="19"/>
  <c r="CJ317" i="19"/>
  <c r="CJ318" i="19"/>
  <c r="CJ319" i="19"/>
  <c r="CJ320" i="19"/>
  <c r="CJ321" i="19"/>
  <c r="CJ322" i="19"/>
  <c r="CJ323" i="19"/>
  <c r="CJ324" i="19"/>
  <c r="CJ325" i="19"/>
  <c r="CJ326" i="19"/>
  <c r="CJ327" i="19"/>
  <c r="CJ328" i="19"/>
  <c r="CJ329" i="19"/>
  <c r="CJ330" i="19"/>
  <c r="CJ331" i="19"/>
  <c r="CJ332" i="19"/>
  <c r="CJ333" i="19"/>
  <c r="CJ334" i="19"/>
  <c r="CJ335" i="19"/>
  <c r="CJ336" i="19"/>
  <c r="CJ337" i="19"/>
  <c r="CJ338" i="19"/>
  <c r="CJ339" i="19"/>
  <c r="CJ340" i="19"/>
  <c r="CJ341" i="19"/>
  <c r="CJ342" i="19"/>
  <c r="CJ343" i="19"/>
  <c r="CJ344" i="19"/>
  <c r="CJ345" i="19"/>
  <c r="CJ346" i="19"/>
  <c r="CJ347" i="19"/>
  <c r="CJ348" i="19"/>
  <c r="CJ349" i="19"/>
  <c r="CJ350" i="19"/>
  <c r="CJ351" i="19"/>
  <c r="CJ352" i="19"/>
  <c r="CJ353" i="19"/>
  <c r="CJ354" i="19"/>
  <c r="CJ355" i="19"/>
  <c r="CJ356" i="19"/>
  <c r="CJ357" i="19"/>
  <c r="CJ358" i="19"/>
  <c r="CJ359" i="19"/>
  <c r="CJ360" i="19"/>
  <c r="CJ361" i="19"/>
  <c r="CJ362" i="19"/>
  <c r="CJ363" i="19"/>
  <c r="CJ364" i="19"/>
  <c r="CJ365" i="19"/>
  <c r="CJ366" i="19"/>
  <c r="CJ367" i="19"/>
  <c r="CJ368" i="19"/>
  <c r="CJ369" i="19"/>
  <c r="CJ370" i="19"/>
  <c r="CJ371" i="19"/>
  <c r="CJ372" i="19"/>
  <c r="CJ373" i="19"/>
  <c r="CJ374" i="19"/>
  <c r="CJ375" i="19"/>
  <c r="CJ376" i="19"/>
  <c r="CJ377" i="19"/>
  <c r="CJ378" i="19"/>
  <c r="CJ379" i="19"/>
  <c r="CJ380" i="19"/>
  <c r="CJ381" i="19"/>
  <c r="CJ382" i="19"/>
  <c r="CJ383" i="19"/>
  <c r="CJ384" i="19"/>
  <c r="CJ385" i="19"/>
  <c r="CJ386" i="19"/>
  <c r="CJ387" i="19"/>
  <c r="CJ388" i="19"/>
  <c r="CJ389" i="19"/>
  <c r="CJ390" i="19"/>
  <c r="CJ391" i="19"/>
  <c r="CJ392" i="19"/>
  <c r="CJ393" i="19"/>
  <c r="CJ394" i="19"/>
  <c r="CJ395" i="19"/>
  <c r="CJ396" i="19"/>
  <c r="CJ397" i="19"/>
  <c r="CJ398" i="19"/>
  <c r="CJ399" i="19"/>
  <c r="CJ400" i="19"/>
  <c r="CJ401" i="19"/>
  <c r="CJ402" i="19"/>
  <c r="CJ403" i="19"/>
  <c r="CJ404" i="19"/>
  <c r="CJ405" i="19"/>
  <c r="CJ406" i="19"/>
  <c r="CJ407" i="19"/>
  <c r="CJ408" i="19"/>
  <c r="CJ409" i="19"/>
  <c r="CJ410" i="19"/>
  <c r="CJ411" i="19"/>
  <c r="CJ412" i="19"/>
  <c r="CJ413" i="19"/>
  <c r="CJ414" i="19"/>
  <c r="CJ415" i="19"/>
  <c r="CJ416" i="19"/>
  <c r="CJ417" i="19"/>
  <c r="CJ418" i="19"/>
  <c r="CJ419" i="19"/>
  <c r="CJ420" i="19"/>
  <c r="CJ421" i="19"/>
  <c r="CJ422" i="19"/>
  <c r="CJ423" i="19"/>
  <c r="CJ424" i="19"/>
  <c r="CJ425" i="19"/>
  <c r="CJ426" i="19"/>
  <c r="CJ427" i="19"/>
  <c r="CJ428" i="19"/>
  <c r="CJ429" i="19"/>
  <c r="CJ430" i="19"/>
  <c r="CJ431" i="19"/>
  <c r="CJ432" i="19"/>
  <c r="CJ433" i="19"/>
  <c r="CJ434" i="19"/>
  <c r="CJ435" i="19"/>
  <c r="CJ436" i="19"/>
  <c r="CJ437" i="19"/>
  <c r="CJ438" i="19"/>
  <c r="CJ439" i="19"/>
  <c r="CJ440" i="19"/>
  <c r="CJ441" i="19"/>
  <c r="CJ442" i="19"/>
  <c r="CJ443" i="19"/>
  <c r="CJ444" i="19"/>
  <c r="CJ445" i="19"/>
  <c r="CJ446" i="19"/>
  <c r="CJ447" i="19"/>
  <c r="CJ448" i="19"/>
  <c r="CJ449" i="19"/>
  <c r="CJ450" i="19"/>
  <c r="CJ451" i="19"/>
  <c r="CJ452" i="19"/>
  <c r="CJ453" i="19"/>
  <c r="CJ454" i="19"/>
  <c r="CJ455" i="19"/>
  <c r="CJ456" i="19"/>
  <c r="CJ457" i="19"/>
  <c r="CJ458" i="19"/>
  <c r="CJ459" i="19"/>
  <c r="CJ460" i="19"/>
  <c r="CJ461" i="19"/>
  <c r="CJ462" i="19"/>
  <c r="CJ463" i="19"/>
  <c r="CJ464" i="19"/>
  <c r="CJ465" i="19"/>
  <c r="CJ466" i="19"/>
  <c r="CJ467" i="19"/>
  <c r="CJ468" i="19"/>
  <c r="CJ469" i="19"/>
  <c r="CJ470" i="19"/>
  <c r="CJ471" i="19"/>
  <c r="CJ472" i="19"/>
  <c r="CJ75" i="19"/>
  <c r="CI76" i="19"/>
  <c r="CI77" i="19"/>
  <c r="CI78" i="19"/>
  <c r="CI79" i="19"/>
  <c r="CI80" i="19"/>
  <c r="CI81" i="19"/>
  <c r="CI82" i="19"/>
  <c r="CI83" i="19"/>
  <c r="CI84" i="19"/>
  <c r="CI85" i="19"/>
  <c r="CI86" i="19"/>
  <c r="CI87" i="19"/>
  <c r="CI88" i="19"/>
  <c r="CI89" i="19"/>
  <c r="CI90" i="19"/>
  <c r="CI91" i="19"/>
  <c r="CI92" i="19"/>
  <c r="CI93" i="19"/>
  <c r="CI94" i="19"/>
  <c r="CI95" i="19"/>
  <c r="CI96" i="19"/>
  <c r="CI97" i="19"/>
  <c r="CI98" i="19"/>
  <c r="CI99" i="19"/>
  <c r="CI100" i="19"/>
  <c r="CI101" i="19"/>
  <c r="CI102" i="19"/>
  <c r="CI103" i="19"/>
  <c r="CI104" i="19"/>
  <c r="CI105" i="19"/>
  <c r="CI106" i="19"/>
  <c r="CI107" i="19"/>
  <c r="CI108" i="19"/>
  <c r="CI109" i="19"/>
  <c r="CI110" i="19"/>
  <c r="CI111" i="19"/>
  <c r="CI112" i="19"/>
  <c r="CI113" i="19"/>
  <c r="CI114" i="19"/>
  <c r="CI115" i="19"/>
  <c r="CI116" i="19"/>
  <c r="CI117" i="19"/>
  <c r="CI118" i="19"/>
  <c r="CI119" i="19"/>
  <c r="CI120" i="19"/>
  <c r="CI121" i="19"/>
  <c r="CI122" i="19"/>
  <c r="CI123" i="19"/>
  <c r="CI124" i="19"/>
  <c r="CI125" i="19"/>
  <c r="CI126" i="19"/>
  <c r="CI127" i="19"/>
  <c r="CI128" i="19"/>
  <c r="CI129" i="19"/>
  <c r="CI130" i="19"/>
  <c r="CI131" i="19"/>
  <c r="CI132" i="19"/>
  <c r="CI133" i="19"/>
  <c r="CI134" i="19"/>
  <c r="CI135" i="19"/>
  <c r="CI136" i="19"/>
  <c r="CI137" i="19"/>
  <c r="CI138" i="19"/>
  <c r="CI139" i="19"/>
  <c r="CI140" i="19"/>
  <c r="CI141" i="19"/>
  <c r="CI142" i="19"/>
  <c r="CI143" i="19"/>
  <c r="CI144" i="19"/>
  <c r="CI145" i="19"/>
  <c r="CI146" i="19"/>
  <c r="CI147" i="19"/>
  <c r="CI148" i="19"/>
  <c r="CI149" i="19"/>
  <c r="CI150" i="19"/>
  <c r="CI151" i="19"/>
  <c r="CI152" i="19"/>
  <c r="CI153" i="19"/>
  <c r="CI154" i="19"/>
  <c r="CI155" i="19"/>
  <c r="CI156" i="19"/>
  <c r="CI157" i="19"/>
  <c r="CI158" i="19"/>
  <c r="CI159" i="19"/>
  <c r="CI160" i="19"/>
  <c r="CI161" i="19"/>
  <c r="CI162" i="19"/>
  <c r="CI163" i="19"/>
  <c r="CI164" i="19"/>
  <c r="CI165" i="19"/>
  <c r="CI166" i="19"/>
  <c r="CI167" i="19"/>
  <c r="CI168" i="19"/>
  <c r="CI169" i="19"/>
  <c r="CI170" i="19"/>
  <c r="CI171" i="19"/>
  <c r="CI172" i="19"/>
  <c r="CI173" i="19"/>
  <c r="CI174" i="19"/>
  <c r="CI175" i="19"/>
  <c r="CI176" i="19"/>
  <c r="CI177" i="19"/>
  <c r="CI178" i="19"/>
  <c r="CI179" i="19"/>
  <c r="CI180" i="19"/>
  <c r="CI181" i="19"/>
  <c r="CI182" i="19"/>
  <c r="CI183" i="19"/>
  <c r="CI184" i="19"/>
  <c r="CI185" i="19"/>
  <c r="CI186" i="19"/>
  <c r="CI187" i="19"/>
  <c r="CI188" i="19"/>
  <c r="CI189" i="19"/>
  <c r="CI190" i="19"/>
  <c r="CI191" i="19"/>
  <c r="CI192" i="19"/>
  <c r="CI193" i="19"/>
  <c r="CI194" i="19"/>
  <c r="CI195" i="19"/>
  <c r="CI196" i="19"/>
  <c r="CI197" i="19"/>
  <c r="CI198" i="19"/>
  <c r="CI199" i="19"/>
  <c r="CI200" i="19"/>
  <c r="CI201" i="19"/>
  <c r="CI202" i="19"/>
  <c r="CI203" i="19"/>
  <c r="CI204" i="19"/>
  <c r="CI205" i="19"/>
  <c r="CI206" i="19"/>
  <c r="CI207" i="19"/>
  <c r="CI208" i="19"/>
  <c r="CI209" i="19"/>
  <c r="CI210" i="19"/>
  <c r="CI211" i="19"/>
  <c r="CI212" i="19"/>
  <c r="CI213" i="19"/>
  <c r="CI214" i="19"/>
  <c r="CI215" i="19"/>
  <c r="CI216" i="19"/>
  <c r="CI217" i="19"/>
  <c r="CI218" i="19"/>
  <c r="CI219" i="19"/>
  <c r="CI220" i="19"/>
  <c r="CI221" i="19"/>
  <c r="CI222" i="19"/>
  <c r="CI223" i="19"/>
  <c r="CI224" i="19"/>
  <c r="CI225" i="19"/>
  <c r="CI226" i="19"/>
  <c r="CI227" i="19"/>
  <c r="CI228" i="19"/>
  <c r="CI229" i="19"/>
  <c r="CI230" i="19"/>
  <c r="CI231" i="19"/>
  <c r="CI232" i="19"/>
  <c r="CI233" i="19"/>
  <c r="CI234" i="19"/>
  <c r="CI235" i="19"/>
  <c r="CI236" i="19"/>
  <c r="CI237" i="19"/>
  <c r="CI238" i="19"/>
  <c r="CI239" i="19"/>
  <c r="CI240" i="19"/>
  <c r="CI241" i="19"/>
  <c r="CI242" i="19"/>
  <c r="CI243" i="19"/>
  <c r="CI244" i="19"/>
  <c r="CI245" i="19"/>
  <c r="CI246" i="19"/>
  <c r="CI247" i="19"/>
  <c r="CI248" i="19"/>
  <c r="CI249" i="19"/>
  <c r="CI250" i="19"/>
  <c r="CI251" i="19"/>
  <c r="CI252" i="19"/>
  <c r="CI253" i="19"/>
  <c r="CI254" i="19"/>
  <c r="CI255" i="19"/>
  <c r="CI256" i="19"/>
  <c r="CI257" i="19"/>
  <c r="CI258" i="19"/>
  <c r="CI259" i="19"/>
  <c r="CI260" i="19"/>
  <c r="CI261" i="19"/>
  <c r="CI262" i="19"/>
  <c r="CI263" i="19"/>
  <c r="CI264" i="19"/>
  <c r="CI265" i="19"/>
  <c r="CI266" i="19"/>
  <c r="CI267" i="19"/>
  <c r="CI268" i="19"/>
  <c r="CI269" i="19"/>
  <c r="CI270" i="19"/>
  <c r="CI271" i="19"/>
  <c r="CI272" i="19"/>
  <c r="CI273" i="19"/>
  <c r="CI274" i="19"/>
  <c r="CI275" i="19"/>
  <c r="CI276" i="19"/>
  <c r="CI277" i="19"/>
  <c r="CI278" i="19"/>
  <c r="CI279" i="19"/>
  <c r="CI280" i="19"/>
  <c r="CI281" i="19"/>
  <c r="CI282" i="19"/>
  <c r="CI283" i="19"/>
  <c r="CI284" i="19"/>
  <c r="CI285" i="19"/>
  <c r="CI286" i="19"/>
  <c r="CI287" i="19"/>
  <c r="CI288" i="19"/>
  <c r="CI289" i="19"/>
  <c r="CI290" i="19"/>
  <c r="CI291" i="19"/>
  <c r="CI292" i="19"/>
  <c r="CI293" i="19"/>
  <c r="CI294" i="19"/>
  <c r="CI295" i="19"/>
  <c r="CI296" i="19"/>
  <c r="CI297" i="19"/>
  <c r="CI298" i="19"/>
  <c r="CI299" i="19"/>
  <c r="CI300" i="19"/>
  <c r="CI301" i="19"/>
  <c r="CI302" i="19"/>
  <c r="CI303" i="19"/>
  <c r="CI304" i="19"/>
  <c r="CI305" i="19"/>
  <c r="CI306" i="19"/>
  <c r="CI307" i="19"/>
  <c r="CI308" i="19"/>
  <c r="CI309" i="19"/>
  <c r="CI310" i="19"/>
  <c r="CI311" i="19"/>
  <c r="CI312" i="19"/>
  <c r="CI313" i="19"/>
  <c r="CI314" i="19"/>
  <c r="CI315" i="19"/>
  <c r="CI316" i="19"/>
  <c r="CI317" i="19"/>
  <c r="CI318" i="19"/>
  <c r="CI319" i="19"/>
  <c r="CI320" i="19"/>
  <c r="CI321" i="19"/>
  <c r="CI322" i="19"/>
  <c r="CI323" i="19"/>
  <c r="CI324" i="19"/>
  <c r="CI325" i="19"/>
  <c r="CI326" i="19"/>
  <c r="CI327" i="19"/>
  <c r="CI328" i="19"/>
  <c r="CI329" i="19"/>
  <c r="CI330" i="19"/>
  <c r="CI331" i="19"/>
  <c r="CI332" i="19"/>
  <c r="CI333" i="19"/>
  <c r="CI334" i="19"/>
  <c r="CI335" i="19"/>
  <c r="CI336" i="19"/>
  <c r="CI337" i="19"/>
  <c r="CI338" i="19"/>
  <c r="CI339" i="19"/>
  <c r="CI340" i="19"/>
  <c r="CI341" i="19"/>
  <c r="CI342" i="19"/>
  <c r="CI343" i="19"/>
  <c r="CI344" i="19"/>
  <c r="CI345" i="19"/>
  <c r="CI346" i="19"/>
  <c r="CI347" i="19"/>
  <c r="CI348" i="19"/>
  <c r="CI349" i="19"/>
  <c r="CI350" i="19"/>
  <c r="CI351" i="19"/>
  <c r="CI352" i="19"/>
  <c r="CI353" i="19"/>
  <c r="CI354" i="19"/>
  <c r="CI355" i="19"/>
  <c r="CI356" i="19"/>
  <c r="CI357" i="19"/>
  <c r="CI358" i="19"/>
  <c r="CI359" i="19"/>
  <c r="CI360" i="19"/>
  <c r="CI361" i="19"/>
  <c r="CI362" i="19"/>
  <c r="CI363" i="19"/>
  <c r="CI364" i="19"/>
  <c r="CI365" i="19"/>
  <c r="CI366" i="19"/>
  <c r="CI367" i="19"/>
  <c r="CI368" i="19"/>
  <c r="CI369" i="19"/>
  <c r="CI370" i="19"/>
  <c r="CI371" i="19"/>
  <c r="CI372" i="19"/>
  <c r="CI373" i="19"/>
  <c r="CI374" i="19"/>
  <c r="CI375" i="19"/>
  <c r="CI376" i="19"/>
  <c r="CI377" i="19"/>
  <c r="CI378" i="19"/>
  <c r="CI379" i="19"/>
  <c r="CI380" i="19"/>
  <c r="CI381" i="19"/>
  <c r="CI382" i="19"/>
  <c r="CI383" i="19"/>
  <c r="CI384" i="19"/>
  <c r="CI385" i="19"/>
  <c r="CI386" i="19"/>
  <c r="CI387" i="19"/>
  <c r="CI388" i="19"/>
  <c r="CI389" i="19"/>
  <c r="CI390" i="19"/>
  <c r="CI391" i="19"/>
  <c r="CI392" i="19"/>
  <c r="CI393" i="19"/>
  <c r="CI394" i="19"/>
  <c r="CI395" i="19"/>
  <c r="CI396" i="19"/>
  <c r="CI397" i="19"/>
  <c r="CI398" i="19"/>
  <c r="CI399" i="19"/>
  <c r="CI400" i="19"/>
  <c r="CI401" i="19"/>
  <c r="CI402" i="19"/>
  <c r="CI403" i="19"/>
  <c r="CI404" i="19"/>
  <c r="CI405" i="19"/>
  <c r="CI406" i="19"/>
  <c r="CI407" i="19"/>
  <c r="CI408" i="19"/>
  <c r="CI409" i="19"/>
  <c r="CI410" i="19"/>
  <c r="CI411" i="19"/>
  <c r="CI412" i="19"/>
  <c r="CI413" i="19"/>
  <c r="CI414" i="19"/>
  <c r="CI415" i="19"/>
  <c r="CI416" i="19"/>
  <c r="CI417" i="19"/>
  <c r="CI418" i="19"/>
  <c r="CI419" i="19"/>
  <c r="CI420" i="19"/>
  <c r="CI421" i="19"/>
  <c r="CI422" i="19"/>
  <c r="CI423" i="19"/>
  <c r="CI424" i="19"/>
  <c r="CI425" i="19"/>
  <c r="CI426" i="19"/>
  <c r="CI427" i="19"/>
  <c r="CI428" i="19"/>
  <c r="CI429" i="19"/>
  <c r="CI430" i="19"/>
  <c r="CI431" i="19"/>
  <c r="CI432" i="19"/>
  <c r="CI433" i="19"/>
  <c r="CI434" i="19"/>
  <c r="CI435" i="19"/>
  <c r="CI436" i="19"/>
  <c r="CI437" i="19"/>
  <c r="CI438" i="19"/>
  <c r="CI439" i="19"/>
  <c r="CI440" i="19"/>
  <c r="CI441" i="19"/>
  <c r="CI442" i="19"/>
  <c r="CI443" i="19"/>
  <c r="CI444" i="19"/>
  <c r="CI445" i="19"/>
  <c r="CI446" i="19"/>
  <c r="CI447" i="19"/>
  <c r="CI448" i="19"/>
  <c r="CI449" i="19"/>
  <c r="CI450" i="19"/>
  <c r="CI451" i="19"/>
  <c r="CI452" i="19"/>
  <c r="CI453" i="19"/>
  <c r="CI454" i="19"/>
  <c r="CI455" i="19"/>
  <c r="CI456" i="19"/>
  <c r="CI457" i="19"/>
  <c r="CI458" i="19"/>
  <c r="CI459" i="19"/>
  <c r="CI460" i="19"/>
  <c r="CI461" i="19"/>
  <c r="CI462" i="19"/>
  <c r="CI463" i="19"/>
  <c r="CI464" i="19"/>
  <c r="CI465" i="19"/>
  <c r="CI466" i="19"/>
  <c r="CI467" i="19"/>
  <c r="CI468" i="19"/>
  <c r="CI469" i="19"/>
  <c r="CI470" i="19"/>
  <c r="CI471" i="19"/>
  <c r="CI472" i="19"/>
  <c r="CI75" i="19"/>
  <c r="CI74" i="19"/>
  <c r="D60" i="20" l="1"/>
  <c r="F60" i="20" s="1"/>
  <c r="CL73" i="19" l="1"/>
  <c r="BN75" i="25"/>
  <c r="BN76" i="25"/>
  <c r="BN77" i="25"/>
  <c r="BN78" i="25"/>
  <c r="BN79" i="25"/>
  <c r="BN80" i="25"/>
  <c r="BN81" i="25"/>
  <c r="BN82" i="25"/>
  <c r="BN83" i="25"/>
  <c r="BN84" i="25"/>
  <c r="BN85" i="25"/>
  <c r="BN86" i="25"/>
  <c r="BN87" i="25"/>
  <c r="BN88" i="25"/>
  <c r="BN89" i="25"/>
  <c r="BN90" i="25"/>
  <c r="BN91" i="25"/>
  <c r="BN92" i="25"/>
  <c r="BN93" i="25"/>
  <c r="BN94" i="25"/>
  <c r="BN95" i="25"/>
  <c r="BN96" i="25"/>
  <c r="BN97" i="25"/>
  <c r="BN98" i="25"/>
  <c r="BN99" i="25"/>
  <c r="BN100" i="25"/>
  <c r="BN101" i="25"/>
  <c r="BN102" i="25"/>
  <c r="BN103" i="25"/>
  <c r="BN104" i="25"/>
  <c r="BN105" i="25"/>
  <c r="BN106" i="25"/>
  <c r="BN107" i="25"/>
  <c r="BN108" i="25"/>
  <c r="BN109" i="25"/>
  <c r="BN110" i="25"/>
  <c r="BN111" i="25"/>
  <c r="BN112" i="25"/>
  <c r="BN113" i="25"/>
  <c r="BN114" i="25"/>
  <c r="BN115" i="25"/>
  <c r="BN116" i="25"/>
  <c r="BN117" i="25"/>
  <c r="BN118" i="25"/>
  <c r="BN119" i="25"/>
  <c r="BN120" i="25"/>
  <c r="BN121" i="25"/>
  <c r="BN122" i="25"/>
  <c r="BN123" i="25"/>
  <c r="BN124" i="25"/>
  <c r="BN125" i="25"/>
  <c r="BN126" i="25"/>
  <c r="BN127" i="25"/>
  <c r="BN128" i="25"/>
  <c r="BN129" i="25"/>
  <c r="BN130" i="25"/>
  <c r="BN131" i="25"/>
  <c r="BN132" i="25"/>
  <c r="BN133" i="25"/>
  <c r="BN134" i="25"/>
  <c r="BN135" i="25"/>
  <c r="BN136" i="25"/>
  <c r="BN137" i="25"/>
  <c r="BN138" i="25"/>
  <c r="BN139" i="25"/>
  <c r="BN140" i="25"/>
  <c r="BN141" i="25"/>
  <c r="BN142" i="25"/>
  <c r="BN143" i="25"/>
  <c r="BN144" i="25"/>
  <c r="BN145" i="25"/>
  <c r="BN146" i="25"/>
  <c r="BN147" i="25"/>
  <c r="BN148" i="25"/>
  <c r="BN149" i="25"/>
  <c r="BN150" i="25"/>
  <c r="BN151" i="25"/>
  <c r="BN152" i="25"/>
  <c r="BN153" i="25"/>
  <c r="BN154" i="25"/>
  <c r="BN155" i="25"/>
  <c r="BN156" i="25"/>
  <c r="BN157" i="25"/>
  <c r="BN158" i="25"/>
  <c r="BN159" i="25"/>
  <c r="BN160" i="25"/>
  <c r="BN161" i="25"/>
  <c r="BN162" i="25"/>
  <c r="BN163" i="25"/>
  <c r="BN164" i="25"/>
  <c r="BN165" i="25"/>
  <c r="BN166" i="25"/>
  <c r="BN167" i="25"/>
  <c r="BN168" i="25"/>
  <c r="BN169" i="25"/>
  <c r="BN170" i="25"/>
  <c r="BN171" i="25"/>
  <c r="BN172" i="25"/>
  <c r="BN173" i="25"/>
  <c r="BN174" i="25"/>
  <c r="BN175" i="25"/>
  <c r="BN176" i="25"/>
  <c r="BN177" i="25"/>
  <c r="BN178" i="25"/>
  <c r="BN179" i="25"/>
  <c r="BN180" i="25"/>
  <c r="BN181" i="25"/>
  <c r="BN182" i="25"/>
  <c r="BN183" i="25"/>
  <c r="BN184" i="25"/>
  <c r="BN185" i="25"/>
  <c r="BN186" i="25"/>
  <c r="BN187" i="25"/>
  <c r="BN188" i="25"/>
  <c r="BN189" i="25"/>
  <c r="BN190" i="25"/>
  <c r="BN191" i="25"/>
  <c r="BN192" i="25"/>
  <c r="BN193" i="25"/>
  <c r="BN194" i="25"/>
  <c r="BN195" i="25"/>
  <c r="BN196" i="25"/>
  <c r="BN197" i="25"/>
  <c r="BN198" i="25"/>
  <c r="BN199" i="25"/>
  <c r="BN200" i="25"/>
  <c r="BN201" i="25"/>
  <c r="BN202" i="25"/>
  <c r="BN203" i="25"/>
  <c r="BN204" i="25"/>
  <c r="BN205" i="25"/>
  <c r="BN206" i="25"/>
  <c r="BN207" i="25"/>
  <c r="BN208" i="25"/>
  <c r="BN209" i="25"/>
  <c r="BN210" i="25"/>
  <c r="BN211" i="25"/>
  <c r="BN212" i="25"/>
  <c r="BN213" i="25"/>
  <c r="BN214" i="25"/>
  <c r="BN215" i="25"/>
  <c r="BN216" i="25"/>
  <c r="BN217" i="25"/>
  <c r="BN218" i="25"/>
  <c r="BN219" i="25"/>
  <c r="BN220" i="25"/>
  <c r="BN221" i="25"/>
  <c r="BN222" i="25"/>
  <c r="BN223" i="25"/>
  <c r="BN224" i="25"/>
  <c r="BN225" i="25"/>
  <c r="BN226" i="25"/>
  <c r="BN227" i="25"/>
  <c r="BN228" i="25"/>
  <c r="BN229" i="25"/>
  <c r="BN230" i="25"/>
  <c r="BN231" i="25"/>
  <c r="BN232" i="25"/>
  <c r="BN233" i="25"/>
  <c r="BN234" i="25"/>
  <c r="BN235" i="25"/>
  <c r="BN236" i="25"/>
  <c r="BN237" i="25"/>
  <c r="BN238" i="25"/>
  <c r="BN239" i="25"/>
  <c r="BN240" i="25"/>
  <c r="BN241" i="25"/>
  <c r="BN242" i="25"/>
  <c r="BN243" i="25"/>
  <c r="BN244" i="25"/>
  <c r="BN245" i="25"/>
  <c r="BN246" i="25"/>
  <c r="BN247" i="25"/>
  <c r="BN248" i="25"/>
  <c r="BN249" i="25"/>
  <c r="BN250" i="25"/>
  <c r="BN251" i="25"/>
  <c r="BN252" i="25"/>
  <c r="BN253" i="25"/>
  <c r="BN254" i="25"/>
  <c r="BN255" i="25"/>
  <c r="BN256" i="25"/>
  <c r="BN257" i="25"/>
  <c r="BN258" i="25"/>
  <c r="BN259" i="25"/>
  <c r="BN260" i="25"/>
  <c r="BN261" i="25"/>
  <c r="BN262" i="25"/>
  <c r="BN263" i="25"/>
  <c r="BN264" i="25"/>
  <c r="BN265" i="25"/>
  <c r="BN266" i="25"/>
  <c r="BN267" i="25"/>
  <c r="BN268" i="25"/>
  <c r="BN269" i="25"/>
  <c r="BN270" i="25"/>
  <c r="BN271" i="25"/>
  <c r="BN272" i="25"/>
  <c r="BN273" i="25"/>
  <c r="BN274" i="25"/>
  <c r="BN275" i="25"/>
  <c r="BN276" i="25"/>
  <c r="BN277" i="25"/>
  <c r="BN278" i="25"/>
  <c r="BN279" i="25"/>
  <c r="BN280" i="25"/>
  <c r="BN281" i="25"/>
  <c r="BN282" i="25"/>
  <c r="BN283" i="25"/>
  <c r="BN284" i="25"/>
  <c r="BN285" i="25"/>
  <c r="BN286" i="25"/>
  <c r="BN287" i="25"/>
  <c r="BN288" i="25"/>
  <c r="BN289" i="25"/>
  <c r="BN290" i="25"/>
  <c r="BN291" i="25"/>
  <c r="BN292" i="25"/>
  <c r="BN293" i="25"/>
  <c r="BN294" i="25"/>
  <c r="BN295" i="25"/>
  <c r="BN296" i="25"/>
  <c r="BN297" i="25"/>
  <c r="BN298" i="25"/>
  <c r="BN299" i="25"/>
  <c r="BN300" i="25"/>
  <c r="BN301" i="25"/>
  <c r="BN302" i="25"/>
  <c r="BN303" i="25"/>
  <c r="BN304" i="25"/>
  <c r="BN305" i="25"/>
  <c r="BN306" i="25"/>
  <c r="BN307" i="25"/>
  <c r="BN308" i="25"/>
  <c r="BN309" i="25"/>
  <c r="BN310" i="25"/>
  <c r="BN311" i="25"/>
  <c r="BN312" i="25"/>
  <c r="BN313" i="25"/>
  <c r="BN314" i="25"/>
  <c r="BN315" i="25"/>
  <c r="BN316" i="25"/>
  <c r="BN317" i="25"/>
  <c r="BN318" i="25"/>
  <c r="BN319" i="25"/>
  <c r="BN320" i="25"/>
  <c r="BN321" i="25"/>
  <c r="BN322" i="25"/>
  <c r="BN323" i="25"/>
  <c r="BN324" i="25"/>
  <c r="BN325" i="25"/>
  <c r="BN326" i="25"/>
  <c r="BN327" i="25"/>
  <c r="BN328" i="25"/>
  <c r="BN329" i="25"/>
  <c r="BN330" i="25"/>
  <c r="BN331" i="25"/>
  <c r="BN332" i="25"/>
  <c r="BN333" i="25"/>
  <c r="BN334" i="25"/>
  <c r="BN335" i="25"/>
  <c r="BN336" i="25"/>
  <c r="BN337" i="25"/>
  <c r="BN338" i="25"/>
  <c r="BN339" i="25"/>
  <c r="BN340" i="25"/>
  <c r="BN341" i="25"/>
  <c r="BN342" i="25"/>
  <c r="BN343" i="25"/>
  <c r="BN344" i="25"/>
  <c r="BN345" i="25"/>
  <c r="BN346" i="25"/>
  <c r="BN347" i="25"/>
  <c r="BN348" i="25"/>
  <c r="BN349" i="25"/>
  <c r="BN350" i="25"/>
  <c r="BN351" i="25"/>
  <c r="BN352" i="25"/>
  <c r="BN353" i="25"/>
  <c r="BN354" i="25"/>
  <c r="BN355" i="25"/>
  <c r="BN356" i="25"/>
  <c r="BN357" i="25"/>
  <c r="BN358" i="25"/>
  <c r="BN359" i="25"/>
  <c r="BN360" i="25"/>
  <c r="BN361" i="25"/>
  <c r="BN362" i="25"/>
  <c r="BN363" i="25"/>
  <c r="BN364" i="25"/>
  <c r="BN365" i="25"/>
  <c r="BN366" i="25"/>
  <c r="BN367" i="25"/>
  <c r="BN368" i="25"/>
  <c r="BN369" i="25"/>
  <c r="BN370" i="25"/>
  <c r="BN371" i="25"/>
  <c r="BN372" i="25"/>
  <c r="BN373" i="25"/>
  <c r="BN374" i="25"/>
  <c r="BN375" i="25"/>
  <c r="BN376" i="25"/>
  <c r="BN377" i="25"/>
  <c r="BN378" i="25"/>
  <c r="BN379" i="25"/>
  <c r="BN380" i="25"/>
  <c r="BN381" i="25"/>
  <c r="BN382" i="25"/>
  <c r="BN383" i="25"/>
  <c r="BN384" i="25"/>
  <c r="BN385" i="25"/>
  <c r="BN386" i="25"/>
  <c r="BN387" i="25"/>
  <c r="BN388" i="25"/>
  <c r="BN389" i="25"/>
  <c r="BN390" i="25"/>
  <c r="BN391" i="25"/>
  <c r="BN392" i="25"/>
  <c r="BN393" i="25"/>
  <c r="BN394" i="25"/>
  <c r="BN395" i="25"/>
  <c r="BN396" i="25"/>
  <c r="BN397" i="25"/>
  <c r="BN398" i="25"/>
  <c r="BN399" i="25"/>
  <c r="BN400" i="25"/>
  <c r="BN401" i="25"/>
  <c r="BN402" i="25"/>
  <c r="BN403" i="25"/>
  <c r="BN404" i="25"/>
  <c r="BN405" i="25"/>
  <c r="BN406" i="25"/>
  <c r="BN407" i="25"/>
  <c r="BN408" i="25"/>
  <c r="BN409" i="25"/>
  <c r="BN410" i="25"/>
  <c r="BN411" i="25"/>
  <c r="BN412" i="25"/>
  <c r="BN413" i="25"/>
  <c r="BN414" i="25"/>
  <c r="BN415" i="25"/>
  <c r="BN416" i="25"/>
  <c r="BN417" i="25"/>
  <c r="BN418" i="25"/>
  <c r="BN419" i="25"/>
  <c r="BN420" i="25"/>
  <c r="BN421" i="25"/>
  <c r="BN422" i="25"/>
  <c r="BN423" i="25"/>
  <c r="BN424" i="25"/>
  <c r="BN425" i="25"/>
  <c r="BN426" i="25"/>
  <c r="BN427" i="25"/>
  <c r="BN428" i="25"/>
  <c r="BN429" i="25"/>
  <c r="BN430" i="25"/>
  <c r="BN431" i="25"/>
  <c r="BN432" i="25"/>
  <c r="BN433" i="25"/>
  <c r="BN434" i="25"/>
  <c r="BN435" i="25"/>
  <c r="BN436" i="25"/>
  <c r="BN437" i="25"/>
  <c r="BN438" i="25"/>
  <c r="BN439" i="25"/>
  <c r="BN440" i="25"/>
  <c r="BN441" i="25"/>
  <c r="BN442" i="25"/>
  <c r="BN443" i="25"/>
  <c r="BN444" i="25"/>
  <c r="BN445" i="25"/>
  <c r="BN446" i="25"/>
  <c r="BN447" i="25"/>
  <c r="BN448" i="25"/>
  <c r="BN449" i="25"/>
  <c r="BN450" i="25"/>
  <c r="BN451" i="25"/>
  <c r="BN452" i="25"/>
  <c r="BN453" i="25"/>
  <c r="BN454" i="25"/>
  <c r="BN455" i="25"/>
  <c r="BN456" i="25"/>
  <c r="BN457" i="25"/>
  <c r="BN458" i="25"/>
  <c r="BN459" i="25"/>
  <c r="BN460" i="25"/>
  <c r="BN461" i="25"/>
  <c r="BN462" i="25"/>
  <c r="BN463" i="25"/>
  <c r="BN464" i="25"/>
  <c r="BN465" i="25"/>
  <c r="BN466" i="25"/>
  <c r="BN467" i="25"/>
  <c r="BN468" i="25"/>
  <c r="BN469" i="25"/>
  <c r="BN470" i="25"/>
  <c r="BN471" i="25"/>
  <c r="BN472" i="25"/>
  <c r="BN73" i="25"/>
  <c r="BY73" i="19"/>
  <c r="D50" i="20" s="1"/>
  <c r="F50" i="20" s="1"/>
  <c r="BV76" i="19"/>
  <c r="BV78" i="19"/>
  <c r="BV80" i="19"/>
  <c r="BV81" i="19"/>
  <c r="BV82" i="19"/>
  <c r="BV83" i="19"/>
  <c r="BV84" i="19"/>
  <c r="BV85" i="19"/>
  <c r="BV86" i="19"/>
  <c r="BV87" i="19"/>
  <c r="BV88" i="19"/>
  <c r="BV89" i="19"/>
  <c r="BV90" i="19"/>
  <c r="BV91" i="19"/>
  <c r="BV92" i="19"/>
  <c r="BV93" i="19"/>
  <c r="BV94" i="19"/>
  <c r="BV95" i="19"/>
  <c r="BV96" i="19"/>
  <c r="BV97" i="19"/>
  <c r="BV98" i="19"/>
  <c r="BV99" i="19"/>
  <c r="BV100" i="19"/>
  <c r="BV101" i="19"/>
  <c r="BV102" i="19"/>
  <c r="BV103" i="19"/>
  <c r="BV104" i="19"/>
  <c r="BV105" i="19"/>
  <c r="BV106" i="19"/>
  <c r="BV107" i="19"/>
  <c r="BV108" i="19"/>
  <c r="BV109" i="19"/>
  <c r="BV110" i="19"/>
  <c r="BV111" i="19"/>
  <c r="BV112" i="19"/>
  <c r="BV113" i="19"/>
  <c r="BV114" i="19"/>
  <c r="BV115" i="19"/>
  <c r="BV116" i="19"/>
  <c r="BV117" i="19"/>
  <c r="BV118" i="19"/>
  <c r="BV119" i="19"/>
  <c r="BV120" i="19"/>
  <c r="BV121" i="19"/>
  <c r="BV122" i="19"/>
  <c r="BV123" i="19"/>
  <c r="BV124" i="19"/>
  <c r="BV125" i="19"/>
  <c r="BV126" i="19"/>
  <c r="BV127" i="19"/>
  <c r="BV128" i="19"/>
  <c r="BV129" i="19"/>
  <c r="BV130" i="19"/>
  <c r="BV131" i="19"/>
  <c r="BV132" i="19"/>
  <c r="BV133" i="19"/>
  <c r="BV134" i="19"/>
  <c r="BV135" i="19"/>
  <c r="BV136" i="19"/>
  <c r="BV137" i="19"/>
  <c r="BV138" i="19"/>
  <c r="BV139" i="19"/>
  <c r="BV140" i="19"/>
  <c r="BV141" i="19"/>
  <c r="BV142" i="19"/>
  <c r="BV143" i="19"/>
  <c r="BV144" i="19"/>
  <c r="BV145" i="19"/>
  <c r="BV146" i="19"/>
  <c r="BV147" i="19"/>
  <c r="BV148" i="19"/>
  <c r="BV149" i="19"/>
  <c r="BV150" i="19"/>
  <c r="BV151" i="19"/>
  <c r="BV152" i="19"/>
  <c r="BV153" i="19"/>
  <c r="BV154" i="19"/>
  <c r="BV155" i="19"/>
  <c r="BV156" i="19"/>
  <c r="BV157" i="19"/>
  <c r="BV158" i="19"/>
  <c r="BV159" i="19"/>
  <c r="BV160" i="19"/>
  <c r="BV161" i="19"/>
  <c r="BV162" i="19"/>
  <c r="BV163" i="19"/>
  <c r="BV164" i="19"/>
  <c r="BV165" i="19"/>
  <c r="BV166" i="19"/>
  <c r="BV167" i="19"/>
  <c r="BV168" i="19"/>
  <c r="BV169" i="19"/>
  <c r="BV170" i="19"/>
  <c r="BV171" i="19"/>
  <c r="BV172" i="19"/>
  <c r="BV173" i="19"/>
  <c r="BV174" i="19"/>
  <c r="BV175" i="19"/>
  <c r="BV176" i="19"/>
  <c r="BV177" i="19"/>
  <c r="BV178" i="19"/>
  <c r="BV179" i="19"/>
  <c r="BV180" i="19"/>
  <c r="BV181" i="19"/>
  <c r="BV182" i="19"/>
  <c r="BV183" i="19"/>
  <c r="BV184" i="19"/>
  <c r="BV185" i="19"/>
  <c r="BV186" i="19"/>
  <c r="BV187" i="19"/>
  <c r="BV188" i="19"/>
  <c r="BV189" i="19"/>
  <c r="BV190" i="19"/>
  <c r="BV191" i="19"/>
  <c r="BV192" i="19"/>
  <c r="BV193" i="19"/>
  <c r="BV194" i="19"/>
  <c r="BV195" i="19"/>
  <c r="BV196" i="19"/>
  <c r="BV197" i="19"/>
  <c r="BV198" i="19"/>
  <c r="BV199" i="19"/>
  <c r="BV200" i="19"/>
  <c r="BV201" i="19"/>
  <c r="BV202" i="19"/>
  <c r="BV203" i="19"/>
  <c r="BV204" i="19"/>
  <c r="BV205" i="19"/>
  <c r="BV206" i="19"/>
  <c r="BV207" i="19"/>
  <c r="BV208" i="19"/>
  <c r="BV209" i="19"/>
  <c r="BV210" i="19"/>
  <c r="BV211" i="19"/>
  <c r="BV212" i="19"/>
  <c r="BV213" i="19"/>
  <c r="BV214" i="19"/>
  <c r="BV215" i="19"/>
  <c r="BV216" i="19"/>
  <c r="BV217" i="19"/>
  <c r="BV218" i="19"/>
  <c r="BV219" i="19"/>
  <c r="BV220" i="19"/>
  <c r="BV221" i="19"/>
  <c r="BV222" i="19"/>
  <c r="BV223" i="19"/>
  <c r="BV224" i="19"/>
  <c r="BV225" i="19"/>
  <c r="BV226" i="19"/>
  <c r="BV227" i="19"/>
  <c r="BV228" i="19"/>
  <c r="BV229" i="19"/>
  <c r="BV230" i="19"/>
  <c r="BV231" i="19"/>
  <c r="BV232" i="19"/>
  <c r="BV233" i="19"/>
  <c r="BV234" i="19"/>
  <c r="BV235" i="19"/>
  <c r="BV236" i="19"/>
  <c r="BV237" i="19"/>
  <c r="BV238" i="19"/>
  <c r="BV239" i="19"/>
  <c r="BV240" i="19"/>
  <c r="BV241" i="19"/>
  <c r="BV242" i="19"/>
  <c r="BV243" i="19"/>
  <c r="BV244" i="19"/>
  <c r="BV245" i="19"/>
  <c r="BV246" i="19"/>
  <c r="BV247" i="19"/>
  <c r="BV248" i="19"/>
  <c r="BV249" i="19"/>
  <c r="BV250" i="19"/>
  <c r="BV251" i="19"/>
  <c r="BV252" i="19"/>
  <c r="BV253" i="19"/>
  <c r="BV254" i="19"/>
  <c r="BV255" i="19"/>
  <c r="BV256" i="19"/>
  <c r="BV257" i="19"/>
  <c r="BV258" i="19"/>
  <c r="BV259" i="19"/>
  <c r="BV260" i="19"/>
  <c r="BV261" i="19"/>
  <c r="BV262" i="19"/>
  <c r="BV263" i="19"/>
  <c r="BV264" i="19"/>
  <c r="BV265" i="19"/>
  <c r="BV266" i="19"/>
  <c r="BV267" i="19"/>
  <c r="BV268" i="19"/>
  <c r="BV269" i="19"/>
  <c r="BV270" i="19"/>
  <c r="BV271" i="19"/>
  <c r="BV272" i="19"/>
  <c r="BV273" i="19"/>
  <c r="BV274" i="19"/>
  <c r="BV275" i="19"/>
  <c r="BV276" i="19"/>
  <c r="BV277" i="19"/>
  <c r="BV278" i="19"/>
  <c r="BV279" i="19"/>
  <c r="BV280" i="19"/>
  <c r="BV281" i="19"/>
  <c r="BV282" i="19"/>
  <c r="BV283" i="19"/>
  <c r="BV284" i="19"/>
  <c r="BV285" i="19"/>
  <c r="BV286" i="19"/>
  <c r="BV287" i="19"/>
  <c r="BV288" i="19"/>
  <c r="BV289" i="19"/>
  <c r="BV290" i="19"/>
  <c r="BV291" i="19"/>
  <c r="BV292" i="19"/>
  <c r="BV293" i="19"/>
  <c r="BV294" i="19"/>
  <c r="BV295" i="19"/>
  <c r="BV296" i="19"/>
  <c r="BV297" i="19"/>
  <c r="BV298" i="19"/>
  <c r="BV299" i="19"/>
  <c r="BV300" i="19"/>
  <c r="BV301" i="19"/>
  <c r="BV302" i="19"/>
  <c r="BV303" i="19"/>
  <c r="BV304" i="19"/>
  <c r="BV305" i="19"/>
  <c r="BV306" i="19"/>
  <c r="BV307" i="19"/>
  <c r="BV308" i="19"/>
  <c r="BV309" i="19"/>
  <c r="BV310" i="19"/>
  <c r="BV311" i="19"/>
  <c r="BV312" i="19"/>
  <c r="BV313" i="19"/>
  <c r="BV314" i="19"/>
  <c r="BV315" i="19"/>
  <c r="BV316" i="19"/>
  <c r="BV317" i="19"/>
  <c r="BV318" i="19"/>
  <c r="BV319" i="19"/>
  <c r="BV320" i="19"/>
  <c r="BV321" i="19"/>
  <c r="BV322" i="19"/>
  <c r="BV323" i="19"/>
  <c r="BV324" i="19"/>
  <c r="BV325" i="19"/>
  <c r="BV326" i="19"/>
  <c r="BV327" i="19"/>
  <c r="BV328" i="19"/>
  <c r="BV329" i="19"/>
  <c r="BV330" i="19"/>
  <c r="BV331" i="19"/>
  <c r="BV332" i="19"/>
  <c r="BV333" i="19"/>
  <c r="BV334" i="19"/>
  <c r="BV335" i="19"/>
  <c r="BV336" i="19"/>
  <c r="BV337" i="19"/>
  <c r="BV338" i="19"/>
  <c r="BV339" i="19"/>
  <c r="BV340" i="19"/>
  <c r="BV341" i="19"/>
  <c r="BV342" i="19"/>
  <c r="BV343" i="19"/>
  <c r="BV344" i="19"/>
  <c r="BV345" i="19"/>
  <c r="BV346" i="19"/>
  <c r="BV347" i="19"/>
  <c r="BV348" i="19"/>
  <c r="BV349" i="19"/>
  <c r="BV350" i="19"/>
  <c r="BV351" i="19"/>
  <c r="BV352" i="19"/>
  <c r="BV353" i="19"/>
  <c r="BV354" i="19"/>
  <c r="BV355" i="19"/>
  <c r="BV356" i="19"/>
  <c r="BV357" i="19"/>
  <c r="BV358" i="19"/>
  <c r="BV359" i="19"/>
  <c r="BV360" i="19"/>
  <c r="BV361" i="19"/>
  <c r="BV362" i="19"/>
  <c r="BV363" i="19"/>
  <c r="BV364" i="19"/>
  <c r="BV365" i="19"/>
  <c r="BV366" i="19"/>
  <c r="BV367" i="19"/>
  <c r="BV368" i="19"/>
  <c r="BV369" i="19"/>
  <c r="BV370" i="19"/>
  <c r="BV371" i="19"/>
  <c r="BV372" i="19"/>
  <c r="BV373" i="19"/>
  <c r="BV374" i="19"/>
  <c r="BV375" i="19"/>
  <c r="BV376" i="19"/>
  <c r="BV377" i="19"/>
  <c r="BV378" i="19"/>
  <c r="BV379" i="19"/>
  <c r="BV380" i="19"/>
  <c r="BV381" i="19"/>
  <c r="BV382" i="19"/>
  <c r="BV383" i="19"/>
  <c r="BV384" i="19"/>
  <c r="BV385" i="19"/>
  <c r="BV386" i="19"/>
  <c r="BV387" i="19"/>
  <c r="BV388" i="19"/>
  <c r="BV389" i="19"/>
  <c r="BV390" i="19"/>
  <c r="BV391" i="19"/>
  <c r="BV392" i="19"/>
  <c r="BV393" i="19"/>
  <c r="BV394" i="19"/>
  <c r="BV395" i="19"/>
  <c r="BV396" i="19"/>
  <c r="BV397" i="19"/>
  <c r="BV398" i="19"/>
  <c r="BV399" i="19"/>
  <c r="BV400" i="19"/>
  <c r="BV401" i="19"/>
  <c r="BV402" i="19"/>
  <c r="BV403" i="19"/>
  <c r="BV404" i="19"/>
  <c r="BV405" i="19"/>
  <c r="BV406" i="19"/>
  <c r="BV407" i="19"/>
  <c r="BV408" i="19"/>
  <c r="BV409" i="19"/>
  <c r="BV410" i="19"/>
  <c r="BV411" i="19"/>
  <c r="BV412" i="19"/>
  <c r="BV413" i="19"/>
  <c r="BV414" i="19"/>
  <c r="BV415" i="19"/>
  <c r="BV416" i="19"/>
  <c r="BV417" i="19"/>
  <c r="BV418" i="19"/>
  <c r="BV419" i="19"/>
  <c r="BV420" i="19"/>
  <c r="BV421" i="19"/>
  <c r="BV422" i="19"/>
  <c r="BV423" i="19"/>
  <c r="BV424" i="19"/>
  <c r="BV425" i="19"/>
  <c r="BV426" i="19"/>
  <c r="BV427" i="19"/>
  <c r="BV428" i="19"/>
  <c r="BV429" i="19"/>
  <c r="BV430" i="19"/>
  <c r="BV431" i="19"/>
  <c r="BV432" i="19"/>
  <c r="BV433" i="19"/>
  <c r="BV434" i="19"/>
  <c r="BV435" i="19"/>
  <c r="BV436" i="19"/>
  <c r="BV437" i="19"/>
  <c r="BV438" i="19"/>
  <c r="BV439" i="19"/>
  <c r="BV440" i="19"/>
  <c r="BV441" i="19"/>
  <c r="BV442" i="19"/>
  <c r="BV443" i="19"/>
  <c r="BV444" i="19"/>
  <c r="BV445" i="19"/>
  <c r="BV446" i="19"/>
  <c r="BV447" i="19"/>
  <c r="BV448" i="19"/>
  <c r="BV449" i="19"/>
  <c r="BV450" i="19"/>
  <c r="BV451" i="19"/>
  <c r="BV452" i="19"/>
  <c r="BV453" i="19"/>
  <c r="BV454" i="19"/>
  <c r="BV455" i="19"/>
  <c r="BV456" i="19"/>
  <c r="BV457" i="19"/>
  <c r="BV458" i="19"/>
  <c r="BV459" i="19"/>
  <c r="BV460" i="19"/>
  <c r="BV461" i="19"/>
  <c r="BV462" i="19"/>
  <c r="BV463" i="19"/>
  <c r="BV464" i="19"/>
  <c r="BV465" i="19"/>
  <c r="BV466" i="19"/>
  <c r="BV467" i="19"/>
  <c r="BV468" i="19"/>
  <c r="BV469" i="19"/>
  <c r="BV470" i="19"/>
  <c r="BV471" i="19"/>
  <c r="BV472" i="19"/>
  <c r="CL74" i="19" l="1"/>
  <c r="BN74" i="25"/>
  <c r="BP73" i="25"/>
  <c r="BT76" i="19"/>
  <c r="BT77" i="19"/>
  <c r="BT78" i="19"/>
  <c r="BT79" i="19"/>
  <c r="BT80" i="19"/>
  <c r="BT81" i="19"/>
  <c r="BT82" i="19"/>
  <c r="BT83" i="19"/>
  <c r="BT84" i="19"/>
  <c r="BT85" i="19"/>
  <c r="BT86" i="19"/>
  <c r="BT87" i="19"/>
  <c r="BT88" i="19"/>
  <c r="BT89" i="19"/>
  <c r="BT90" i="19"/>
  <c r="BT91" i="19"/>
  <c r="BT92" i="19"/>
  <c r="BT93" i="19"/>
  <c r="BT94" i="19"/>
  <c r="BT95" i="19"/>
  <c r="BT96" i="19"/>
  <c r="BT97" i="19"/>
  <c r="BT98" i="19"/>
  <c r="BT99" i="19"/>
  <c r="BT100" i="19"/>
  <c r="BT101" i="19"/>
  <c r="BT102" i="19"/>
  <c r="BT103" i="19"/>
  <c r="BT104" i="19"/>
  <c r="BT105" i="19"/>
  <c r="BT106" i="19"/>
  <c r="BT107" i="19"/>
  <c r="BT108" i="19"/>
  <c r="BT109" i="19"/>
  <c r="BT110" i="19"/>
  <c r="BT111" i="19"/>
  <c r="BT112" i="19"/>
  <c r="BT113" i="19"/>
  <c r="BT114" i="19"/>
  <c r="BT115" i="19"/>
  <c r="BT116" i="19"/>
  <c r="BT117" i="19"/>
  <c r="BT118" i="19"/>
  <c r="BT119" i="19"/>
  <c r="BT120" i="19"/>
  <c r="BT121" i="19"/>
  <c r="BT122" i="19"/>
  <c r="BT123" i="19"/>
  <c r="BT124" i="19"/>
  <c r="BT125" i="19"/>
  <c r="BT126" i="19"/>
  <c r="BT127" i="19"/>
  <c r="BT128" i="19"/>
  <c r="BT129" i="19"/>
  <c r="BT130" i="19"/>
  <c r="BT131" i="19"/>
  <c r="BT132" i="19"/>
  <c r="BT133" i="19"/>
  <c r="BT134" i="19"/>
  <c r="BT135" i="19"/>
  <c r="BT136" i="19"/>
  <c r="BT137" i="19"/>
  <c r="BT138" i="19"/>
  <c r="BT139" i="19"/>
  <c r="BT140" i="19"/>
  <c r="BT141" i="19"/>
  <c r="BT142" i="19"/>
  <c r="BT143" i="19"/>
  <c r="BT144" i="19"/>
  <c r="BT145" i="19"/>
  <c r="BT146" i="19"/>
  <c r="BT147" i="19"/>
  <c r="BT148" i="19"/>
  <c r="BT149" i="19"/>
  <c r="BT150" i="19"/>
  <c r="BT151" i="19"/>
  <c r="BT152" i="19"/>
  <c r="BT153" i="19"/>
  <c r="BT154" i="19"/>
  <c r="BT155" i="19"/>
  <c r="BT156" i="19"/>
  <c r="BT157" i="19"/>
  <c r="BT158" i="19"/>
  <c r="BT159" i="19"/>
  <c r="BT160" i="19"/>
  <c r="BT161" i="19"/>
  <c r="BT162" i="19"/>
  <c r="BT163" i="19"/>
  <c r="BT164" i="19"/>
  <c r="BT165" i="19"/>
  <c r="BT166" i="19"/>
  <c r="BT167" i="19"/>
  <c r="BT168" i="19"/>
  <c r="BT169" i="19"/>
  <c r="BT170" i="19"/>
  <c r="BT171" i="19"/>
  <c r="BT172" i="19"/>
  <c r="BT173" i="19"/>
  <c r="BT174" i="19"/>
  <c r="BT175" i="19"/>
  <c r="BT176" i="19"/>
  <c r="BT177" i="19"/>
  <c r="BT178" i="19"/>
  <c r="BT179" i="19"/>
  <c r="BT180" i="19"/>
  <c r="BT181" i="19"/>
  <c r="BT182" i="19"/>
  <c r="BT183" i="19"/>
  <c r="BT184" i="19"/>
  <c r="BT185" i="19"/>
  <c r="BT186" i="19"/>
  <c r="BT187" i="19"/>
  <c r="BT188" i="19"/>
  <c r="BT189" i="19"/>
  <c r="BT190" i="19"/>
  <c r="BT191" i="19"/>
  <c r="BT192" i="19"/>
  <c r="BT193" i="19"/>
  <c r="BT194" i="19"/>
  <c r="BT195" i="19"/>
  <c r="BT196" i="19"/>
  <c r="BT197" i="19"/>
  <c r="BT198" i="19"/>
  <c r="BT199" i="19"/>
  <c r="BT200" i="19"/>
  <c r="BT201" i="19"/>
  <c r="BT202" i="19"/>
  <c r="BT203" i="19"/>
  <c r="BT204" i="19"/>
  <c r="BT205" i="19"/>
  <c r="BT206" i="19"/>
  <c r="BT207" i="19"/>
  <c r="BT208" i="19"/>
  <c r="BT209" i="19"/>
  <c r="BT210" i="19"/>
  <c r="BT211" i="19"/>
  <c r="BT212" i="19"/>
  <c r="BT213" i="19"/>
  <c r="BT214" i="19"/>
  <c r="BT215" i="19"/>
  <c r="BT216" i="19"/>
  <c r="BT217" i="19"/>
  <c r="BT218" i="19"/>
  <c r="BT219" i="19"/>
  <c r="BT220" i="19"/>
  <c r="BT221" i="19"/>
  <c r="BT222" i="19"/>
  <c r="BT223" i="19"/>
  <c r="BT224" i="19"/>
  <c r="BT225" i="19"/>
  <c r="BT226" i="19"/>
  <c r="BT227" i="19"/>
  <c r="BT228" i="19"/>
  <c r="BT229" i="19"/>
  <c r="BT230" i="19"/>
  <c r="BT231" i="19"/>
  <c r="BT232" i="19"/>
  <c r="BT233" i="19"/>
  <c r="BT234" i="19"/>
  <c r="BT235" i="19"/>
  <c r="BT236" i="19"/>
  <c r="BT237" i="19"/>
  <c r="BT238" i="19"/>
  <c r="BT239" i="19"/>
  <c r="BT240" i="19"/>
  <c r="BT241" i="19"/>
  <c r="BT242" i="19"/>
  <c r="BT243" i="19"/>
  <c r="BT244" i="19"/>
  <c r="BT245" i="19"/>
  <c r="BT246" i="19"/>
  <c r="BT247" i="19"/>
  <c r="BT248" i="19"/>
  <c r="BT249" i="19"/>
  <c r="BT250" i="19"/>
  <c r="BT251" i="19"/>
  <c r="BT252" i="19"/>
  <c r="BT253" i="19"/>
  <c r="BT254" i="19"/>
  <c r="BT255" i="19"/>
  <c r="BT256" i="19"/>
  <c r="BT257" i="19"/>
  <c r="BT258" i="19"/>
  <c r="BT259" i="19"/>
  <c r="BT260" i="19"/>
  <c r="BT261" i="19"/>
  <c r="BT262" i="19"/>
  <c r="BT263" i="19"/>
  <c r="BT264" i="19"/>
  <c r="BT265" i="19"/>
  <c r="BT266" i="19"/>
  <c r="BT267" i="19"/>
  <c r="BT268" i="19"/>
  <c r="BT269" i="19"/>
  <c r="BT270" i="19"/>
  <c r="BT271" i="19"/>
  <c r="BT272" i="19"/>
  <c r="BT273" i="19"/>
  <c r="BT274" i="19"/>
  <c r="BT275" i="19"/>
  <c r="BT276" i="19"/>
  <c r="BT277" i="19"/>
  <c r="BT278" i="19"/>
  <c r="BT279" i="19"/>
  <c r="BT280" i="19"/>
  <c r="BT281" i="19"/>
  <c r="BT282" i="19"/>
  <c r="BT283" i="19"/>
  <c r="BT284" i="19"/>
  <c r="BT285" i="19"/>
  <c r="BT286" i="19"/>
  <c r="BT287" i="19"/>
  <c r="BT288" i="19"/>
  <c r="BT289" i="19"/>
  <c r="BT290" i="19"/>
  <c r="BT291" i="19"/>
  <c r="BT292" i="19"/>
  <c r="BT293" i="19"/>
  <c r="BT294" i="19"/>
  <c r="BT295" i="19"/>
  <c r="BT296" i="19"/>
  <c r="BT297" i="19"/>
  <c r="BT298" i="19"/>
  <c r="BT299" i="19"/>
  <c r="BT300" i="19"/>
  <c r="BT301" i="19"/>
  <c r="BT302" i="19"/>
  <c r="BT303" i="19"/>
  <c r="BT304" i="19"/>
  <c r="BT305" i="19"/>
  <c r="BT306" i="19"/>
  <c r="BT307" i="19"/>
  <c r="BT308" i="19"/>
  <c r="BT309" i="19"/>
  <c r="BT310" i="19"/>
  <c r="BT311" i="19"/>
  <c r="BT312" i="19"/>
  <c r="BT313" i="19"/>
  <c r="BT314" i="19"/>
  <c r="BT315" i="19"/>
  <c r="BT316" i="19"/>
  <c r="BT317" i="19"/>
  <c r="BT318" i="19"/>
  <c r="BT319" i="19"/>
  <c r="BT320" i="19"/>
  <c r="BT321" i="19"/>
  <c r="BT322" i="19"/>
  <c r="BT323" i="19"/>
  <c r="BT324" i="19"/>
  <c r="BT325" i="19"/>
  <c r="BT326" i="19"/>
  <c r="BT327" i="19"/>
  <c r="BT328" i="19"/>
  <c r="BT329" i="19"/>
  <c r="BT330" i="19"/>
  <c r="BT331" i="19"/>
  <c r="BT332" i="19"/>
  <c r="BT333" i="19"/>
  <c r="BT334" i="19"/>
  <c r="BT335" i="19"/>
  <c r="BT336" i="19"/>
  <c r="BT337" i="19"/>
  <c r="BT338" i="19"/>
  <c r="BT339" i="19"/>
  <c r="BT340" i="19"/>
  <c r="BT341" i="19"/>
  <c r="BT342" i="19"/>
  <c r="BT343" i="19"/>
  <c r="BT344" i="19"/>
  <c r="BT345" i="19"/>
  <c r="BT346" i="19"/>
  <c r="BT347" i="19"/>
  <c r="BT348" i="19"/>
  <c r="BT349" i="19"/>
  <c r="BT350" i="19"/>
  <c r="BT351" i="19"/>
  <c r="BT352" i="19"/>
  <c r="BT353" i="19"/>
  <c r="BT354" i="19"/>
  <c r="BT355" i="19"/>
  <c r="BT356" i="19"/>
  <c r="BT357" i="19"/>
  <c r="BT358" i="19"/>
  <c r="BT359" i="19"/>
  <c r="BT360" i="19"/>
  <c r="BT361" i="19"/>
  <c r="BT362" i="19"/>
  <c r="BT363" i="19"/>
  <c r="BT364" i="19"/>
  <c r="BT365" i="19"/>
  <c r="BT366" i="19"/>
  <c r="BT367" i="19"/>
  <c r="BT368" i="19"/>
  <c r="BT369" i="19"/>
  <c r="BT370" i="19"/>
  <c r="BT371" i="19"/>
  <c r="BT372" i="19"/>
  <c r="BT373" i="19"/>
  <c r="BT374" i="19"/>
  <c r="BT375" i="19"/>
  <c r="BT376" i="19"/>
  <c r="BT377" i="19"/>
  <c r="BT378" i="19"/>
  <c r="BT379" i="19"/>
  <c r="BT380" i="19"/>
  <c r="BT381" i="19"/>
  <c r="BT382" i="19"/>
  <c r="BT383" i="19"/>
  <c r="BT384" i="19"/>
  <c r="BT385" i="19"/>
  <c r="BT386" i="19"/>
  <c r="BT387" i="19"/>
  <c r="BT388" i="19"/>
  <c r="BT389" i="19"/>
  <c r="BT390" i="19"/>
  <c r="BT391" i="19"/>
  <c r="BT392" i="19"/>
  <c r="BT393" i="19"/>
  <c r="BT394" i="19"/>
  <c r="BT395" i="19"/>
  <c r="BT396" i="19"/>
  <c r="BT397" i="19"/>
  <c r="BT398" i="19"/>
  <c r="BT399" i="19"/>
  <c r="BT400" i="19"/>
  <c r="BT401" i="19"/>
  <c r="BT402" i="19"/>
  <c r="BT403" i="19"/>
  <c r="BT404" i="19"/>
  <c r="BT405" i="19"/>
  <c r="BT406" i="19"/>
  <c r="BT407" i="19"/>
  <c r="BT408" i="19"/>
  <c r="BT409" i="19"/>
  <c r="BT410" i="19"/>
  <c r="BT411" i="19"/>
  <c r="BT412" i="19"/>
  <c r="BT413" i="19"/>
  <c r="BT414" i="19"/>
  <c r="BT415" i="19"/>
  <c r="BT416" i="19"/>
  <c r="BT417" i="19"/>
  <c r="BT418" i="19"/>
  <c r="BT419" i="19"/>
  <c r="BT420" i="19"/>
  <c r="BT421" i="19"/>
  <c r="BT422" i="19"/>
  <c r="BT423" i="19"/>
  <c r="BT424" i="19"/>
  <c r="BT425" i="19"/>
  <c r="BT426" i="19"/>
  <c r="BT427" i="19"/>
  <c r="BT428" i="19"/>
  <c r="BT429" i="19"/>
  <c r="BT430" i="19"/>
  <c r="BT431" i="19"/>
  <c r="BT432" i="19"/>
  <c r="BT433" i="19"/>
  <c r="BT434" i="19"/>
  <c r="BT435" i="19"/>
  <c r="BT436" i="19"/>
  <c r="BT437" i="19"/>
  <c r="BT438" i="19"/>
  <c r="BT439" i="19"/>
  <c r="BT440" i="19"/>
  <c r="BT441" i="19"/>
  <c r="BT442" i="19"/>
  <c r="BT443" i="19"/>
  <c r="BT444" i="19"/>
  <c r="BT445" i="19"/>
  <c r="BT446" i="19"/>
  <c r="BT447" i="19"/>
  <c r="BT448" i="19"/>
  <c r="BT449" i="19"/>
  <c r="BT450" i="19"/>
  <c r="BT451" i="19"/>
  <c r="BT452" i="19"/>
  <c r="BT453" i="19"/>
  <c r="BT454" i="19"/>
  <c r="BT455" i="19"/>
  <c r="BT456" i="19"/>
  <c r="BT457" i="19"/>
  <c r="BT458" i="19"/>
  <c r="BT459" i="19"/>
  <c r="BT460" i="19"/>
  <c r="BT461" i="19"/>
  <c r="BT462" i="19"/>
  <c r="BT463" i="19"/>
  <c r="BT464" i="19"/>
  <c r="BT465" i="19"/>
  <c r="BT466" i="19"/>
  <c r="BT467" i="19"/>
  <c r="BT468" i="19"/>
  <c r="BT469" i="19"/>
  <c r="BT470" i="19"/>
  <c r="BT471" i="19"/>
  <c r="BT472" i="19"/>
  <c r="BT75" i="19"/>
  <c r="BT74" i="19"/>
  <c r="BT73" i="19"/>
  <c r="BS76" i="19"/>
  <c r="BS77" i="19"/>
  <c r="BS78" i="19"/>
  <c r="BS79" i="19"/>
  <c r="BS80" i="19"/>
  <c r="BS81" i="19"/>
  <c r="BS82" i="19"/>
  <c r="BS83" i="19"/>
  <c r="BS84" i="19"/>
  <c r="BS85" i="19"/>
  <c r="BS86" i="19"/>
  <c r="BS87" i="19"/>
  <c r="BS88" i="19"/>
  <c r="BS89" i="19"/>
  <c r="BS90" i="19"/>
  <c r="BS91" i="19"/>
  <c r="BS92" i="19"/>
  <c r="BS93" i="19"/>
  <c r="BS94" i="19"/>
  <c r="BS95" i="19"/>
  <c r="BS96" i="19"/>
  <c r="BS97" i="19"/>
  <c r="BS98" i="19"/>
  <c r="BS99" i="19"/>
  <c r="BS100" i="19"/>
  <c r="BS101" i="19"/>
  <c r="BS102" i="19"/>
  <c r="BS103" i="19"/>
  <c r="BS104" i="19"/>
  <c r="BS105" i="19"/>
  <c r="BS106" i="19"/>
  <c r="BS107" i="19"/>
  <c r="BS108" i="19"/>
  <c r="BS109" i="19"/>
  <c r="BS110" i="19"/>
  <c r="BS111" i="19"/>
  <c r="BS112" i="19"/>
  <c r="BS113" i="19"/>
  <c r="BS114" i="19"/>
  <c r="BS115" i="19"/>
  <c r="BS116" i="19"/>
  <c r="BS117" i="19"/>
  <c r="BS118" i="19"/>
  <c r="BS119" i="19"/>
  <c r="BS120" i="19"/>
  <c r="BS121" i="19"/>
  <c r="BS122" i="19"/>
  <c r="BS123" i="19"/>
  <c r="BS124" i="19"/>
  <c r="BS125" i="19"/>
  <c r="BS126" i="19"/>
  <c r="BS127" i="19"/>
  <c r="BS128" i="19"/>
  <c r="BS129" i="19"/>
  <c r="BS130" i="19"/>
  <c r="BS131" i="19"/>
  <c r="BS132" i="19"/>
  <c r="BS133" i="19"/>
  <c r="BS134" i="19"/>
  <c r="BS135" i="19"/>
  <c r="BS136" i="19"/>
  <c r="BS137" i="19"/>
  <c r="BS138" i="19"/>
  <c r="BS139" i="19"/>
  <c r="BS140" i="19"/>
  <c r="BS141" i="19"/>
  <c r="BS142" i="19"/>
  <c r="BS143" i="19"/>
  <c r="BS144" i="19"/>
  <c r="BS145" i="19"/>
  <c r="BS146" i="19"/>
  <c r="BS147" i="19"/>
  <c r="BS148" i="19"/>
  <c r="BS149" i="19"/>
  <c r="BS150" i="19"/>
  <c r="BS151" i="19"/>
  <c r="BS152" i="19"/>
  <c r="BS153" i="19"/>
  <c r="BS154" i="19"/>
  <c r="BS155" i="19"/>
  <c r="BS156" i="19"/>
  <c r="BS157" i="19"/>
  <c r="BS158" i="19"/>
  <c r="BS159" i="19"/>
  <c r="BS160" i="19"/>
  <c r="BS161" i="19"/>
  <c r="BS162" i="19"/>
  <c r="BS163" i="19"/>
  <c r="BS164" i="19"/>
  <c r="BS165" i="19"/>
  <c r="BS166" i="19"/>
  <c r="BS167" i="19"/>
  <c r="BS168" i="19"/>
  <c r="BS169" i="19"/>
  <c r="BS170" i="19"/>
  <c r="BS171" i="19"/>
  <c r="BS172" i="19"/>
  <c r="BS173" i="19"/>
  <c r="BS174" i="19"/>
  <c r="BS175" i="19"/>
  <c r="BS176" i="19"/>
  <c r="BS177" i="19"/>
  <c r="BS178" i="19"/>
  <c r="BS179" i="19"/>
  <c r="BS180" i="19"/>
  <c r="BS181" i="19"/>
  <c r="BS182" i="19"/>
  <c r="BS183" i="19"/>
  <c r="BS184" i="19"/>
  <c r="BS185" i="19"/>
  <c r="BS186" i="19"/>
  <c r="BS187" i="19"/>
  <c r="BS188" i="19"/>
  <c r="BS189" i="19"/>
  <c r="BS190" i="19"/>
  <c r="BS191" i="19"/>
  <c r="BS192" i="19"/>
  <c r="BS193" i="19"/>
  <c r="BS194" i="19"/>
  <c r="BS195" i="19"/>
  <c r="BS196" i="19"/>
  <c r="BS197" i="19"/>
  <c r="BS198" i="19"/>
  <c r="BS199" i="19"/>
  <c r="BS200" i="19"/>
  <c r="BS201" i="19"/>
  <c r="BS202" i="19"/>
  <c r="BS203" i="19"/>
  <c r="BS204" i="19"/>
  <c r="BS205" i="19"/>
  <c r="BS206" i="19"/>
  <c r="BS207" i="19"/>
  <c r="BS208" i="19"/>
  <c r="BS209" i="19"/>
  <c r="BS210" i="19"/>
  <c r="BS211" i="19"/>
  <c r="BS212" i="19"/>
  <c r="BS213" i="19"/>
  <c r="BS214" i="19"/>
  <c r="BS215" i="19"/>
  <c r="BS216" i="19"/>
  <c r="BS217" i="19"/>
  <c r="BS218" i="19"/>
  <c r="BS219" i="19"/>
  <c r="BS220" i="19"/>
  <c r="BS221" i="19"/>
  <c r="BS222" i="19"/>
  <c r="BS223" i="19"/>
  <c r="BS224" i="19"/>
  <c r="BS225" i="19"/>
  <c r="BS226" i="19"/>
  <c r="BS227" i="19"/>
  <c r="BS228" i="19"/>
  <c r="BS229" i="19"/>
  <c r="BS230" i="19"/>
  <c r="BS231" i="19"/>
  <c r="BS232" i="19"/>
  <c r="BS233" i="19"/>
  <c r="BS234" i="19"/>
  <c r="BS235" i="19"/>
  <c r="BS236" i="19"/>
  <c r="BS237" i="19"/>
  <c r="BS238" i="19"/>
  <c r="BS239" i="19"/>
  <c r="BS240" i="19"/>
  <c r="BS241" i="19"/>
  <c r="BS242" i="19"/>
  <c r="BS243" i="19"/>
  <c r="BS244" i="19"/>
  <c r="BS245" i="19"/>
  <c r="BS246" i="19"/>
  <c r="BS247" i="19"/>
  <c r="BS248" i="19"/>
  <c r="BS249" i="19"/>
  <c r="BS250" i="19"/>
  <c r="BS251" i="19"/>
  <c r="BS252" i="19"/>
  <c r="BS253" i="19"/>
  <c r="BS254" i="19"/>
  <c r="BS255" i="19"/>
  <c r="BS256" i="19"/>
  <c r="BS257" i="19"/>
  <c r="BS258" i="19"/>
  <c r="BS259" i="19"/>
  <c r="BS260" i="19"/>
  <c r="BS261" i="19"/>
  <c r="BS262" i="19"/>
  <c r="BS263" i="19"/>
  <c r="BS264" i="19"/>
  <c r="BS265" i="19"/>
  <c r="BS266" i="19"/>
  <c r="BS267" i="19"/>
  <c r="BS268" i="19"/>
  <c r="BS269" i="19"/>
  <c r="BS270" i="19"/>
  <c r="BS271" i="19"/>
  <c r="BS272" i="19"/>
  <c r="BS273" i="19"/>
  <c r="BS274" i="19"/>
  <c r="BS275" i="19"/>
  <c r="BS276" i="19"/>
  <c r="BS277" i="19"/>
  <c r="BS278" i="19"/>
  <c r="BS279" i="19"/>
  <c r="BS280" i="19"/>
  <c r="BS281" i="19"/>
  <c r="BS282" i="19"/>
  <c r="BS283" i="19"/>
  <c r="BS284" i="19"/>
  <c r="BS285" i="19"/>
  <c r="BS286" i="19"/>
  <c r="BS287" i="19"/>
  <c r="BS288" i="19"/>
  <c r="BS289" i="19"/>
  <c r="BS290" i="19"/>
  <c r="BS291" i="19"/>
  <c r="BS292" i="19"/>
  <c r="BS293" i="19"/>
  <c r="BS294" i="19"/>
  <c r="BS295" i="19"/>
  <c r="BS296" i="19"/>
  <c r="BS297" i="19"/>
  <c r="BS298" i="19"/>
  <c r="BS299" i="19"/>
  <c r="BS300" i="19"/>
  <c r="BS301" i="19"/>
  <c r="BS302" i="19"/>
  <c r="BS303" i="19"/>
  <c r="BS304" i="19"/>
  <c r="BS305" i="19"/>
  <c r="BS306" i="19"/>
  <c r="BS307" i="19"/>
  <c r="BS308" i="19"/>
  <c r="BS309" i="19"/>
  <c r="BS310" i="19"/>
  <c r="BS311" i="19"/>
  <c r="BS312" i="19"/>
  <c r="BS313" i="19"/>
  <c r="BS314" i="19"/>
  <c r="BS315" i="19"/>
  <c r="BS316" i="19"/>
  <c r="BS317" i="19"/>
  <c r="BS318" i="19"/>
  <c r="BS319" i="19"/>
  <c r="BS320" i="19"/>
  <c r="BS321" i="19"/>
  <c r="BS322" i="19"/>
  <c r="BS323" i="19"/>
  <c r="BS324" i="19"/>
  <c r="BS325" i="19"/>
  <c r="BS326" i="19"/>
  <c r="BS327" i="19"/>
  <c r="BS328" i="19"/>
  <c r="BS329" i="19"/>
  <c r="BS330" i="19"/>
  <c r="BS331" i="19"/>
  <c r="BS332" i="19"/>
  <c r="BS333" i="19"/>
  <c r="BS334" i="19"/>
  <c r="BS335" i="19"/>
  <c r="BS336" i="19"/>
  <c r="BS337" i="19"/>
  <c r="BS338" i="19"/>
  <c r="BS339" i="19"/>
  <c r="BS340" i="19"/>
  <c r="BS341" i="19"/>
  <c r="BS342" i="19"/>
  <c r="BS343" i="19"/>
  <c r="BS344" i="19"/>
  <c r="BS345" i="19"/>
  <c r="BS346" i="19"/>
  <c r="BS347" i="19"/>
  <c r="BS348" i="19"/>
  <c r="BS349" i="19"/>
  <c r="BS350" i="19"/>
  <c r="BS351" i="19"/>
  <c r="BS352" i="19"/>
  <c r="BS353" i="19"/>
  <c r="BS354" i="19"/>
  <c r="BS355" i="19"/>
  <c r="BS356" i="19"/>
  <c r="BS357" i="19"/>
  <c r="BS358" i="19"/>
  <c r="BS359" i="19"/>
  <c r="BS360" i="19"/>
  <c r="BS361" i="19"/>
  <c r="BS362" i="19"/>
  <c r="BS363" i="19"/>
  <c r="BS364" i="19"/>
  <c r="BS365" i="19"/>
  <c r="BS366" i="19"/>
  <c r="BS367" i="19"/>
  <c r="BS368" i="19"/>
  <c r="BS369" i="19"/>
  <c r="BS370" i="19"/>
  <c r="BS371" i="19"/>
  <c r="BS372" i="19"/>
  <c r="BS373" i="19"/>
  <c r="BS374" i="19"/>
  <c r="BS375" i="19"/>
  <c r="BS376" i="19"/>
  <c r="BS377" i="19"/>
  <c r="BS378" i="19"/>
  <c r="BS379" i="19"/>
  <c r="BS380" i="19"/>
  <c r="BS381" i="19"/>
  <c r="BS382" i="19"/>
  <c r="BS383" i="19"/>
  <c r="BS384" i="19"/>
  <c r="BS385" i="19"/>
  <c r="BS386" i="19"/>
  <c r="BS387" i="19"/>
  <c r="BS388" i="19"/>
  <c r="BS389" i="19"/>
  <c r="BS390" i="19"/>
  <c r="BS391" i="19"/>
  <c r="BS392" i="19"/>
  <c r="BS393" i="19"/>
  <c r="BS394" i="19"/>
  <c r="BS395" i="19"/>
  <c r="BS396" i="19"/>
  <c r="BS397" i="19"/>
  <c r="BS398" i="19"/>
  <c r="BS399" i="19"/>
  <c r="BS400" i="19"/>
  <c r="BS401" i="19"/>
  <c r="BS402" i="19"/>
  <c r="BS403" i="19"/>
  <c r="BS404" i="19"/>
  <c r="BS405" i="19"/>
  <c r="BS406" i="19"/>
  <c r="BS407" i="19"/>
  <c r="BS408" i="19"/>
  <c r="BS409" i="19"/>
  <c r="BS410" i="19"/>
  <c r="BS411" i="19"/>
  <c r="BS412" i="19"/>
  <c r="BS413" i="19"/>
  <c r="BS414" i="19"/>
  <c r="BS415" i="19"/>
  <c r="BS416" i="19"/>
  <c r="BS417" i="19"/>
  <c r="BS418" i="19"/>
  <c r="BS419" i="19"/>
  <c r="BS420" i="19"/>
  <c r="BS421" i="19"/>
  <c r="BS422" i="19"/>
  <c r="BS423" i="19"/>
  <c r="BS424" i="19"/>
  <c r="BS425" i="19"/>
  <c r="BS426" i="19"/>
  <c r="BS427" i="19"/>
  <c r="BS428" i="19"/>
  <c r="BS429" i="19"/>
  <c r="BS430" i="19"/>
  <c r="BS431" i="19"/>
  <c r="BS432" i="19"/>
  <c r="BS433" i="19"/>
  <c r="BS434" i="19"/>
  <c r="BS435" i="19"/>
  <c r="BS436" i="19"/>
  <c r="BS437" i="19"/>
  <c r="BS438" i="19"/>
  <c r="BS439" i="19"/>
  <c r="BS440" i="19"/>
  <c r="BS441" i="19"/>
  <c r="BS442" i="19"/>
  <c r="BS443" i="19"/>
  <c r="BS444" i="19"/>
  <c r="BS445" i="19"/>
  <c r="BS446" i="19"/>
  <c r="BS447" i="19"/>
  <c r="BS448" i="19"/>
  <c r="BS449" i="19"/>
  <c r="BS450" i="19"/>
  <c r="BS451" i="19"/>
  <c r="BS452" i="19"/>
  <c r="BS453" i="19"/>
  <c r="BS454" i="19"/>
  <c r="BS455" i="19"/>
  <c r="BS456" i="19"/>
  <c r="BS457" i="19"/>
  <c r="BS458" i="19"/>
  <c r="BS459" i="19"/>
  <c r="BS460" i="19"/>
  <c r="BS461" i="19"/>
  <c r="BS462" i="19"/>
  <c r="BS463" i="19"/>
  <c r="BS464" i="19"/>
  <c r="BS465" i="19"/>
  <c r="BS466" i="19"/>
  <c r="BS467" i="19"/>
  <c r="BS468" i="19"/>
  <c r="BS469" i="19"/>
  <c r="BS470" i="19"/>
  <c r="BS471" i="19"/>
  <c r="BS472" i="19"/>
  <c r="BS75" i="19"/>
  <c r="BS74" i="19"/>
  <c r="BS73" i="19"/>
  <c r="BR76" i="19" a="1"/>
  <c r="BR76" i="19" s="1"/>
  <c r="BR77" i="19" a="1"/>
  <c r="BR77" i="19" s="1"/>
  <c r="BR78" i="19" a="1"/>
  <c r="BR78" i="19" s="1"/>
  <c r="BR79" i="19" a="1"/>
  <c r="BR79" i="19" s="1"/>
  <c r="BR80" i="19" a="1"/>
  <c r="BR80" i="19" s="1"/>
  <c r="BR81" i="19" a="1"/>
  <c r="BR81" i="19" s="1"/>
  <c r="BR82" i="19" a="1"/>
  <c r="BR82" i="19" s="1"/>
  <c r="BR83" i="19" a="1"/>
  <c r="BR83" i="19" s="1"/>
  <c r="BR84" i="19" a="1"/>
  <c r="BR84" i="19" s="1"/>
  <c r="BR85" i="19" a="1"/>
  <c r="BR85" i="19" s="1"/>
  <c r="BR86" i="19" a="1"/>
  <c r="BR86" i="19" s="1"/>
  <c r="BR87" i="19" a="1"/>
  <c r="BR87" i="19" s="1"/>
  <c r="BR88" i="19" a="1"/>
  <c r="BR88" i="19" s="1"/>
  <c r="BR89" i="19" a="1"/>
  <c r="BR89" i="19" s="1"/>
  <c r="BR90" i="19" a="1"/>
  <c r="BR90" i="19" s="1"/>
  <c r="BR91" i="19" a="1"/>
  <c r="BR91" i="19" s="1"/>
  <c r="BR92" i="19" a="1"/>
  <c r="BR92" i="19" s="1"/>
  <c r="BR93" i="19" a="1"/>
  <c r="BR93" i="19" s="1"/>
  <c r="BR94" i="19" a="1"/>
  <c r="BR94" i="19" s="1"/>
  <c r="BR95" i="19" a="1"/>
  <c r="BR95" i="19" s="1"/>
  <c r="BR96" i="19" a="1"/>
  <c r="BR96" i="19" s="1"/>
  <c r="BR97" i="19" a="1"/>
  <c r="BR97" i="19" s="1"/>
  <c r="BR98" i="19" a="1"/>
  <c r="BR98" i="19" s="1"/>
  <c r="BR99" i="19" a="1"/>
  <c r="BR99" i="19" s="1"/>
  <c r="BR100" i="19" a="1"/>
  <c r="BR100" i="19" s="1"/>
  <c r="BR101" i="19" a="1"/>
  <c r="BR101" i="19" s="1"/>
  <c r="BR102" i="19" a="1"/>
  <c r="BR102" i="19" s="1"/>
  <c r="BR103" i="19" a="1"/>
  <c r="BR103" i="19" s="1"/>
  <c r="BR104" i="19" a="1"/>
  <c r="BR104" i="19" s="1"/>
  <c r="BR105" i="19" a="1"/>
  <c r="BR105" i="19" s="1"/>
  <c r="BR106" i="19" a="1"/>
  <c r="BR106" i="19" s="1"/>
  <c r="BR107" i="19" a="1"/>
  <c r="BR107" i="19" s="1"/>
  <c r="BR108" i="19" a="1"/>
  <c r="BR108" i="19" s="1"/>
  <c r="BR109" i="19" a="1"/>
  <c r="BR109" i="19" s="1"/>
  <c r="BR110" i="19" a="1"/>
  <c r="BR110" i="19" s="1"/>
  <c r="BR111" i="19" a="1"/>
  <c r="BR111" i="19" s="1"/>
  <c r="BR112" i="19" a="1"/>
  <c r="BR112" i="19" s="1"/>
  <c r="BR113" i="19" a="1"/>
  <c r="BR113" i="19" s="1"/>
  <c r="BR114" i="19" a="1"/>
  <c r="BR114" i="19" s="1"/>
  <c r="BR115" i="19" a="1"/>
  <c r="BR115" i="19" s="1"/>
  <c r="BR116" i="19" a="1"/>
  <c r="BR116" i="19" s="1"/>
  <c r="BR117" i="19" a="1"/>
  <c r="BR117" i="19" s="1"/>
  <c r="BR118" i="19" a="1"/>
  <c r="BR118" i="19" s="1"/>
  <c r="BR119" i="19" a="1"/>
  <c r="BR119" i="19" s="1"/>
  <c r="BR120" i="19" a="1"/>
  <c r="BR120" i="19" s="1"/>
  <c r="BR121" i="19" a="1"/>
  <c r="BR121" i="19" s="1"/>
  <c r="BR122" i="19" a="1"/>
  <c r="BR122" i="19" s="1"/>
  <c r="BR123" i="19" a="1"/>
  <c r="BR123" i="19" s="1"/>
  <c r="BR124" i="19" a="1"/>
  <c r="BR124" i="19" s="1"/>
  <c r="BR125" i="19" a="1"/>
  <c r="BR125" i="19" s="1"/>
  <c r="BR126" i="19" a="1"/>
  <c r="BR126" i="19" s="1"/>
  <c r="BR127" i="19" a="1"/>
  <c r="BR127" i="19" s="1"/>
  <c r="BR128" i="19" a="1"/>
  <c r="BR128" i="19" s="1"/>
  <c r="BR129" i="19" a="1"/>
  <c r="BR129" i="19" s="1"/>
  <c r="BR130" i="19" a="1"/>
  <c r="BR130" i="19" s="1"/>
  <c r="BR131" i="19" a="1"/>
  <c r="BR131" i="19" s="1"/>
  <c r="BR132" i="19" a="1"/>
  <c r="BR132" i="19" s="1"/>
  <c r="BR133" i="19" a="1"/>
  <c r="BR133" i="19" s="1"/>
  <c r="BR134" i="19" a="1"/>
  <c r="BR134" i="19" s="1"/>
  <c r="BR135" i="19" a="1"/>
  <c r="BR135" i="19" s="1"/>
  <c r="BR136" i="19" a="1"/>
  <c r="BR136" i="19" s="1"/>
  <c r="BR137" i="19" a="1"/>
  <c r="BR137" i="19" s="1"/>
  <c r="BR138" i="19" a="1"/>
  <c r="BR138" i="19" s="1"/>
  <c r="BR139" i="19" a="1"/>
  <c r="BR139" i="19" s="1"/>
  <c r="BR140" i="19" a="1"/>
  <c r="BR140" i="19" s="1"/>
  <c r="BR141" i="19" a="1"/>
  <c r="BR141" i="19" s="1"/>
  <c r="BR142" i="19" a="1"/>
  <c r="BR142" i="19" s="1"/>
  <c r="BR143" i="19" a="1"/>
  <c r="BR143" i="19" s="1"/>
  <c r="BR144" i="19" a="1"/>
  <c r="BR144" i="19" s="1"/>
  <c r="BR145" i="19" a="1"/>
  <c r="BR145" i="19" s="1"/>
  <c r="BR146" i="19" a="1"/>
  <c r="BR146" i="19" s="1"/>
  <c r="BR147" i="19" a="1"/>
  <c r="BR147" i="19" s="1"/>
  <c r="BR148" i="19" a="1"/>
  <c r="BR148" i="19" s="1"/>
  <c r="BR149" i="19" a="1"/>
  <c r="BR149" i="19" s="1"/>
  <c r="BR150" i="19" a="1"/>
  <c r="BR150" i="19" s="1"/>
  <c r="BR151" i="19" a="1"/>
  <c r="BR151" i="19" s="1"/>
  <c r="BR152" i="19" a="1"/>
  <c r="BR152" i="19" s="1"/>
  <c r="BR153" i="19" a="1"/>
  <c r="BR153" i="19" s="1"/>
  <c r="BR154" i="19" a="1"/>
  <c r="BR154" i="19" s="1"/>
  <c r="BR155" i="19" a="1"/>
  <c r="BR155" i="19" s="1"/>
  <c r="BR156" i="19" a="1"/>
  <c r="BR156" i="19" s="1"/>
  <c r="BR157" i="19" a="1"/>
  <c r="BR157" i="19" s="1"/>
  <c r="BR158" i="19" a="1"/>
  <c r="BR158" i="19" s="1"/>
  <c r="BR159" i="19" a="1"/>
  <c r="BR159" i="19" s="1"/>
  <c r="BR160" i="19" a="1"/>
  <c r="BR160" i="19" s="1"/>
  <c r="BR161" i="19" a="1"/>
  <c r="BR161" i="19" s="1"/>
  <c r="BR162" i="19" a="1"/>
  <c r="BR162" i="19" s="1"/>
  <c r="BR163" i="19" a="1"/>
  <c r="BR163" i="19" s="1"/>
  <c r="BR164" i="19" a="1"/>
  <c r="BR164" i="19" s="1"/>
  <c r="BR165" i="19" a="1"/>
  <c r="BR165" i="19" s="1"/>
  <c r="BR166" i="19" a="1"/>
  <c r="BR166" i="19" s="1"/>
  <c r="BR167" i="19" a="1"/>
  <c r="BR167" i="19" s="1"/>
  <c r="BR168" i="19" a="1"/>
  <c r="BR168" i="19" s="1"/>
  <c r="BR169" i="19" a="1"/>
  <c r="BR169" i="19" s="1"/>
  <c r="BR170" i="19" a="1"/>
  <c r="BR170" i="19" s="1"/>
  <c r="BR171" i="19" a="1"/>
  <c r="BR171" i="19" s="1"/>
  <c r="BR172" i="19" a="1"/>
  <c r="BR172" i="19" s="1"/>
  <c r="BR173" i="19" a="1"/>
  <c r="BR173" i="19" s="1"/>
  <c r="BR174" i="19" a="1"/>
  <c r="BR174" i="19" s="1"/>
  <c r="BR175" i="19" a="1"/>
  <c r="BR175" i="19" s="1"/>
  <c r="BR176" i="19" a="1"/>
  <c r="BR176" i="19" s="1"/>
  <c r="BR177" i="19" a="1"/>
  <c r="BR177" i="19" s="1"/>
  <c r="BR178" i="19" a="1"/>
  <c r="BR178" i="19" s="1"/>
  <c r="BR179" i="19" a="1"/>
  <c r="BR179" i="19" s="1"/>
  <c r="BR180" i="19" a="1"/>
  <c r="BR180" i="19" s="1"/>
  <c r="BR181" i="19" a="1"/>
  <c r="BR181" i="19" s="1"/>
  <c r="BR182" i="19" a="1"/>
  <c r="BR182" i="19" s="1"/>
  <c r="BR183" i="19" a="1"/>
  <c r="BR183" i="19" s="1"/>
  <c r="BR184" i="19" a="1"/>
  <c r="BR184" i="19" s="1"/>
  <c r="BR185" i="19" a="1"/>
  <c r="BR185" i="19" s="1"/>
  <c r="BR186" i="19" a="1"/>
  <c r="BR186" i="19" s="1"/>
  <c r="BR187" i="19" a="1"/>
  <c r="BR187" i="19" s="1"/>
  <c r="BR188" i="19" a="1"/>
  <c r="BR188" i="19" s="1"/>
  <c r="BR189" i="19" a="1"/>
  <c r="BR189" i="19" s="1"/>
  <c r="BR190" i="19" a="1"/>
  <c r="BR190" i="19" s="1"/>
  <c r="BR191" i="19" a="1"/>
  <c r="BR191" i="19" s="1"/>
  <c r="BR192" i="19" a="1"/>
  <c r="BR192" i="19" s="1"/>
  <c r="BR193" i="19" a="1"/>
  <c r="BR193" i="19" s="1"/>
  <c r="BR194" i="19" a="1"/>
  <c r="BR194" i="19" s="1"/>
  <c r="BR195" i="19" a="1"/>
  <c r="BR195" i="19" s="1"/>
  <c r="BR196" i="19" a="1"/>
  <c r="BR196" i="19" s="1"/>
  <c r="BR197" i="19" a="1"/>
  <c r="BR197" i="19" s="1"/>
  <c r="BR198" i="19" a="1"/>
  <c r="BR198" i="19" s="1"/>
  <c r="BR199" i="19" a="1"/>
  <c r="BR199" i="19" s="1"/>
  <c r="BR200" i="19" a="1"/>
  <c r="BR200" i="19" s="1"/>
  <c r="BR201" i="19" a="1"/>
  <c r="BR201" i="19" s="1"/>
  <c r="BR202" i="19" a="1"/>
  <c r="BR202" i="19" s="1"/>
  <c r="BR203" i="19" a="1"/>
  <c r="BR203" i="19" s="1"/>
  <c r="BR204" i="19" a="1"/>
  <c r="BR204" i="19" s="1"/>
  <c r="BR205" i="19" a="1"/>
  <c r="BR205" i="19" s="1"/>
  <c r="BR206" i="19" a="1"/>
  <c r="BR206" i="19" s="1"/>
  <c r="BR207" i="19" a="1"/>
  <c r="BR207" i="19" s="1"/>
  <c r="BR208" i="19" a="1"/>
  <c r="BR208" i="19" s="1"/>
  <c r="BR209" i="19" a="1"/>
  <c r="BR209" i="19" s="1"/>
  <c r="BR210" i="19" a="1"/>
  <c r="BR210" i="19" s="1"/>
  <c r="BR211" i="19" a="1"/>
  <c r="BR211" i="19" s="1"/>
  <c r="BR212" i="19" a="1"/>
  <c r="BR212" i="19" s="1"/>
  <c r="BR213" i="19" a="1"/>
  <c r="BR213" i="19" s="1"/>
  <c r="BR214" i="19" a="1"/>
  <c r="BR214" i="19" s="1"/>
  <c r="BR215" i="19" a="1"/>
  <c r="BR215" i="19" s="1"/>
  <c r="BR216" i="19" a="1"/>
  <c r="BR216" i="19" s="1"/>
  <c r="BR217" i="19" a="1"/>
  <c r="BR217" i="19" s="1"/>
  <c r="BR218" i="19" a="1"/>
  <c r="BR218" i="19" s="1"/>
  <c r="BR219" i="19" a="1"/>
  <c r="BR219" i="19" s="1"/>
  <c r="BR220" i="19" a="1"/>
  <c r="BR220" i="19" s="1"/>
  <c r="BR221" i="19" a="1"/>
  <c r="BR221" i="19" s="1"/>
  <c r="BR222" i="19" a="1"/>
  <c r="BR222" i="19" s="1"/>
  <c r="BR223" i="19" a="1"/>
  <c r="BR223" i="19" s="1"/>
  <c r="BR224" i="19" a="1"/>
  <c r="BR224" i="19" s="1"/>
  <c r="BR225" i="19" a="1"/>
  <c r="BR225" i="19" s="1"/>
  <c r="BR226" i="19" a="1"/>
  <c r="BR226" i="19" s="1"/>
  <c r="BR227" i="19" a="1"/>
  <c r="BR227" i="19" s="1"/>
  <c r="BR228" i="19" a="1"/>
  <c r="BR228" i="19" s="1"/>
  <c r="BR229" i="19" a="1"/>
  <c r="BR229" i="19" s="1"/>
  <c r="BR230" i="19" a="1"/>
  <c r="BR230" i="19" s="1"/>
  <c r="BR231" i="19" a="1"/>
  <c r="BR231" i="19" s="1"/>
  <c r="BR232" i="19" a="1"/>
  <c r="BR232" i="19" s="1"/>
  <c r="BR233" i="19" a="1"/>
  <c r="BR233" i="19" s="1"/>
  <c r="BR234" i="19" a="1"/>
  <c r="BR234" i="19" s="1"/>
  <c r="BR235" i="19" a="1"/>
  <c r="BR235" i="19" s="1"/>
  <c r="BR236" i="19" a="1"/>
  <c r="BR236" i="19" s="1"/>
  <c r="BR237" i="19" a="1"/>
  <c r="BR237" i="19" s="1"/>
  <c r="BR238" i="19" a="1"/>
  <c r="BR238" i="19" s="1"/>
  <c r="BR239" i="19" a="1"/>
  <c r="BR239" i="19" s="1"/>
  <c r="BR240" i="19" a="1"/>
  <c r="BR240" i="19" s="1"/>
  <c r="BR241" i="19" a="1"/>
  <c r="BR241" i="19" s="1"/>
  <c r="BR242" i="19" a="1"/>
  <c r="BR242" i="19" s="1"/>
  <c r="BR243" i="19" a="1"/>
  <c r="BR243" i="19" s="1"/>
  <c r="BR244" i="19" a="1"/>
  <c r="BR244" i="19" s="1"/>
  <c r="BR245" i="19" a="1"/>
  <c r="BR245" i="19" s="1"/>
  <c r="BR246" i="19" a="1"/>
  <c r="BR246" i="19" s="1"/>
  <c r="BR247" i="19" a="1"/>
  <c r="BR247" i="19" s="1"/>
  <c r="BR248" i="19" a="1"/>
  <c r="BR248" i="19" s="1"/>
  <c r="BR249" i="19" a="1"/>
  <c r="BR249" i="19" s="1"/>
  <c r="BR250" i="19" a="1"/>
  <c r="BR250" i="19" s="1"/>
  <c r="BR251" i="19" a="1"/>
  <c r="BR251" i="19" s="1"/>
  <c r="BR252" i="19" a="1"/>
  <c r="BR252" i="19" s="1"/>
  <c r="BR253" i="19" a="1"/>
  <c r="BR253" i="19" s="1"/>
  <c r="BR254" i="19" a="1"/>
  <c r="BR254" i="19" s="1"/>
  <c r="BR255" i="19" a="1"/>
  <c r="BR255" i="19" s="1"/>
  <c r="BR256" i="19" a="1"/>
  <c r="BR256" i="19" s="1"/>
  <c r="BR257" i="19" a="1"/>
  <c r="BR257" i="19" s="1"/>
  <c r="BR258" i="19" a="1"/>
  <c r="BR258" i="19" s="1"/>
  <c r="BR259" i="19" a="1"/>
  <c r="BR259" i="19" s="1"/>
  <c r="BR260" i="19" a="1"/>
  <c r="BR260" i="19" s="1"/>
  <c r="BR261" i="19" a="1"/>
  <c r="BR261" i="19" s="1"/>
  <c r="BR262" i="19" a="1"/>
  <c r="BR262" i="19" s="1"/>
  <c r="BR263" i="19" a="1"/>
  <c r="BR263" i="19" s="1"/>
  <c r="BR264" i="19" a="1"/>
  <c r="BR264" i="19" s="1"/>
  <c r="BR265" i="19" a="1"/>
  <c r="BR265" i="19" s="1"/>
  <c r="BR266" i="19" a="1"/>
  <c r="BR266" i="19" s="1"/>
  <c r="BR267" i="19" a="1"/>
  <c r="BR267" i="19" s="1"/>
  <c r="BR268" i="19" a="1"/>
  <c r="BR268" i="19" s="1"/>
  <c r="BR269" i="19" a="1"/>
  <c r="BR269" i="19" s="1"/>
  <c r="BR270" i="19" a="1"/>
  <c r="BR270" i="19" s="1"/>
  <c r="BR271" i="19" a="1"/>
  <c r="BR271" i="19" s="1"/>
  <c r="BR272" i="19" a="1"/>
  <c r="BR272" i="19" s="1"/>
  <c r="BR273" i="19" a="1"/>
  <c r="BR273" i="19" s="1"/>
  <c r="BR274" i="19" a="1"/>
  <c r="BR274" i="19" s="1"/>
  <c r="BR275" i="19" a="1"/>
  <c r="BR275" i="19" s="1"/>
  <c r="BR276" i="19" a="1"/>
  <c r="BR276" i="19" s="1"/>
  <c r="BR277" i="19" a="1"/>
  <c r="BR277" i="19" s="1"/>
  <c r="BR278" i="19" a="1"/>
  <c r="BR278" i="19" s="1"/>
  <c r="BR279" i="19" a="1"/>
  <c r="BR279" i="19" s="1"/>
  <c r="BR280" i="19" a="1"/>
  <c r="BR280" i="19" s="1"/>
  <c r="BR281" i="19" a="1"/>
  <c r="BR281" i="19" s="1"/>
  <c r="BR282" i="19" a="1"/>
  <c r="BR282" i="19" s="1"/>
  <c r="BR283" i="19" a="1"/>
  <c r="BR283" i="19" s="1"/>
  <c r="BR284" i="19" a="1"/>
  <c r="BR284" i="19" s="1"/>
  <c r="BR285" i="19" a="1"/>
  <c r="BR285" i="19" s="1"/>
  <c r="BR286" i="19" a="1"/>
  <c r="BR286" i="19" s="1"/>
  <c r="BR287" i="19" a="1"/>
  <c r="BR287" i="19" s="1"/>
  <c r="BR288" i="19" a="1"/>
  <c r="BR288" i="19" s="1"/>
  <c r="BR289" i="19" a="1"/>
  <c r="BR289" i="19" s="1"/>
  <c r="BR290" i="19" a="1"/>
  <c r="BR290" i="19" s="1"/>
  <c r="BR291" i="19" a="1"/>
  <c r="BR291" i="19" s="1"/>
  <c r="BR292" i="19" a="1"/>
  <c r="BR292" i="19" s="1"/>
  <c r="BR293" i="19" a="1"/>
  <c r="BR293" i="19" s="1"/>
  <c r="BR294" i="19" a="1"/>
  <c r="BR294" i="19" s="1"/>
  <c r="BR295" i="19" a="1"/>
  <c r="BR295" i="19" s="1"/>
  <c r="BR296" i="19" a="1"/>
  <c r="BR296" i="19" s="1"/>
  <c r="BR297" i="19" a="1"/>
  <c r="BR297" i="19" s="1"/>
  <c r="BR298" i="19" a="1"/>
  <c r="BR298" i="19" s="1"/>
  <c r="BR299" i="19" a="1"/>
  <c r="BR299" i="19" s="1"/>
  <c r="BR300" i="19" a="1"/>
  <c r="BR300" i="19" s="1"/>
  <c r="BR301" i="19" a="1"/>
  <c r="BR301" i="19" s="1"/>
  <c r="BR302" i="19" a="1"/>
  <c r="BR302" i="19" s="1"/>
  <c r="BR303" i="19" a="1"/>
  <c r="BR303" i="19" s="1"/>
  <c r="BR304" i="19" a="1"/>
  <c r="BR304" i="19" s="1"/>
  <c r="BR305" i="19" a="1"/>
  <c r="BR305" i="19" s="1"/>
  <c r="BR306" i="19" a="1"/>
  <c r="BR306" i="19" s="1"/>
  <c r="BR307" i="19" a="1"/>
  <c r="BR307" i="19" s="1"/>
  <c r="BR308" i="19" a="1"/>
  <c r="BR308" i="19" s="1"/>
  <c r="BR309" i="19" a="1"/>
  <c r="BR309" i="19" s="1"/>
  <c r="BR310" i="19" a="1"/>
  <c r="BR310" i="19" s="1"/>
  <c r="BR311" i="19" a="1"/>
  <c r="BR311" i="19" s="1"/>
  <c r="BR312" i="19" a="1"/>
  <c r="BR312" i="19" s="1"/>
  <c r="BR313" i="19" a="1"/>
  <c r="BR313" i="19" s="1"/>
  <c r="BR314" i="19" a="1"/>
  <c r="BR314" i="19" s="1"/>
  <c r="BR315" i="19" a="1"/>
  <c r="BR315" i="19" s="1"/>
  <c r="BR316" i="19" a="1"/>
  <c r="BR316" i="19" s="1"/>
  <c r="BR317" i="19" a="1"/>
  <c r="BR317" i="19" s="1"/>
  <c r="BR318" i="19" a="1"/>
  <c r="BR318" i="19" s="1"/>
  <c r="BR319" i="19" a="1"/>
  <c r="BR319" i="19" s="1"/>
  <c r="BR320" i="19" a="1"/>
  <c r="BR320" i="19" s="1"/>
  <c r="BR321" i="19" a="1"/>
  <c r="BR321" i="19" s="1"/>
  <c r="BR322" i="19" a="1"/>
  <c r="BR322" i="19" s="1"/>
  <c r="BR323" i="19" a="1"/>
  <c r="BR323" i="19" s="1"/>
  <c r="BR324" i="19" a="1"/>
  <c r="BR324" i="19" s="1"/>
  <c r="BR325" i="19" a="1"/>
  <c r="BR325" i="19" s="1"/>
  <c r="BR326" i="19" a="1"/>
  <c r="BR326" i="19" s="1"/>
  <c r="BR327" i="19" a="1"/>
  <c r="BR327" i="19" s="1"/>
  <c r="BR328" i="19" a="1"/>
  <c r="BR328" i="19" s="1"/>
  <c r="BR329" i="19" a="1"/>
  <c r="BR329" i="19" s="1"/>
  <c r="BR330" i="19" a="1"/>
  <c r="BR330" i="19" s="1"/>
  <c r="BR331" i="19" a="1"/>
  <c r="BR331" i="19" s="1"/>
  <c r="BR332" i="19" a="1"/>
  <c r="BR332" i="19" s="1"/>
  <c r="BR333" i="19" a="1"/>
  <c r="BR333" i="19" s="1"/>
  <c r="BR334" i="19" a="1"/>
  <c r="BR334" i="19" s="1"/>
  <c r="BR335" i="19" a="1"/>
  <c r="BR335" i="19" s="1"/>
  <c r="BR336" i="19" a="1"/>
  <c r="BR336" i="19" s="1"/>
  <c r="BR337" i="19" a="1"/>
  <c r="BR337" i="19" s="1"/>
  <c r="BR338" i="19" a="1"/>
  <c r="BR338" i="19" s="1"/>
  <c r="BR339" i="19" a="1"/>
  <c r="BR339" i="19" s="1"/>
  <c r="BR340" i="19" a="1"/>
  <c r="BR340" i="19" s="1"/>
  <c r="BR341" i="19" a="1"/>
  <c r="BR341" i="19" s="1"/>
  <c r="BR342" i="19" a="1"/>
  <c r="BR342" i="19" s="1"/>
  <c r="BR343" i="19" a="1"/>
  <c r="BR343" i="19" s="1"/>
  <c r="BR344" i="19" a="1"/>
  <c r="BR344" i="19" s="1"/>
  <c r="BR345" i="19" a="1"/>
  <c r="BR345" i="19" s="1"/>
  <c r="BR346" i="19" a="1"/>
  <c r="BR346" i="19" s="1"/>
  <c r="BR347" i="19" a="1"/>
  <c r="BR347" i="19" s="1"/>
  <c r="BR348" i="19" a="1"/>
  <c r="BR348" i="19" s="1"/>
  <c r="BR349" i="19" a="1"/>
  <c r="BR349" i="19" s="1"/>
  <c r="BR350" i="19" a="1"/>
  <c r="BR350" i="19" s="1"/>
  <c r="BR351" i="19" a="1"/>
  <c r="BR351" i="19" s="1"/>
  <c r="BR352" i="19" a="1"/>
  <c r="BR352" i="19" s="1"/>
  <c r="BR353" i="19" a="1"/>
  <c r="BR353" i="19" s="1"/>
  <c r="BR354" i="19" a="1"/>
  <c r="BR354" i="19" s="1"/>
  <c r="BR355" i="19" a="1"/>
  <c r="BR355" i="19" s="1"/>
  <c r="BR356" i="19" a="1"/>
  <c r="BR356" i="19" s="1"/>
  <c r="BR357" i="19" a="1"/>
  <c r="BR357" i="19" s="1"/>
  <c r="BR358" i="19" a="1"/>
  <c r="BR358" i="19" s="1"/>
  <c r="BR359" i="19" a="1"/>
  <c r="BR359" i="19" s="1"/>
  <c r="BR360" i="19" a="1"/>
  <c r="BR360" i="19" s="1"/>
  <c r="BR361" i="19" a="1"/>
  <c r="BR361" i="19" s="1"/>
  <c r="BR362" i="19" a="1"/>
  <c r="BR362" i="19" s="1"/>
  <c r="BR363" i="19" a="1"/>
  <c r="BR363" i="19" s="1"/>
  <c r="BR364" i="19" a="1"/>
  <c r="BR364" i="19" s="1"/>
  <c r="BR365" i="19" a="1"/>
  <c r="BR365" i="19" s="1"/>
  <c r="BR366" i="19" a="1"/>
  <c r="BR366" i="19" s="1"/>
  <c r="BR367" i="19" a="1"/>
  <c r="BR367" i="19" s="1"/>
  <c r="BR368" i="19" a="1"/>
  <c r="BR368" i="19" s="1"/>
  <c r="BR369" i="19" a="1"/>
  <c r="BR369" i="19" s="1"/>
  <c r="BR370" i="19" a="1"/>
  <c r="BR370" i="19" s="1"/>
  <c r="BR371" i="19" a="1"/>
  <c r="BR371" i="19" s="1"/>
  <c r="BR372" i="19" a="1"/>
  <c r="BR372" i="19" s="1"/>
  <c r="BR373" i="19" a="1"/>
  <c r="BR373" i="19" s="1"/>
  <c r="BR374" i="19" a="1"/>
  <c r="BR374" i="19" s="1"/>
  <c r="BR375" i="19" a="1"/>
  <c r="BR375" i="19" s="1"/>
  <c r="BR376" i="19" a="1"/>
  <c r="BR376" i="19" s="1"/>
  <c r="BR377" i="19" a="1"/>
  <c r="BR377" i="19" s="1"/>
  <c r="BR378" i="19" a="1"/>
  <c r="BR378" i="19" s="1"/>
  <c r="BR379" i="19" a="1"/>
  <c r="BR379" i="19" s="1"/>
  <c r="BR380" i="19" a="1"/>
  <c r="BR380" i="19" s="1"/>
  <c r="BR381" i="19" a="1"/>
  <c r="BR381" i="19" s="1"/>
  <c r="BR382" i="19" a="1"/>
  <c r="BR382" i="19" s="1"/>
  <c r="BR383" i="19" a="1"/>
  <c r="BR383" i="19" s="1"/>
  <c r="BR384" i="19" a="1"/>
  <c r="BR384" i="19" s="1"/>
  <c r="BR385" i="19" a="1"/>
  <c r="BR385" i="19" s="1"/>
  <c r="BR386" i="19" a="1"/>
  <c r="BR386" i="19" s="1"/>
  <c r="BR387" i="19" a="1"/>
  <c r="BR387" i="19" s="1"/>
  <c r="BR388" i="19" a="1"/>
  <c r="BR388" i="19" s="1"/>
  <c r="BR389" i="19" a="1"/>
  <c r="BR389" i="19" s="1"/>
  <c r="BR390" i="19" a="1"/>
  <c r="BR390" i="19" s="1"/>
  <c r="BR391" i="19" a="1"/>
  <c r="BR391" i="19" s="1"/>
  <c r="BR392" i="19" a="1"/>
  <c r="BR392" i="19" s="1"/>
  <c r="BR393" i="19" a="1"/>
  <c r="BR393" i="19" s="1"/>
  <c r="BR394" i="19" a="1"/>
  <c r="BR394" i="19" s="1"/>
  <c r="BR395" i="19" a="1"/>
  <c r="BR395" i="19" s="1"/>
  <c r="BR396" i="19" a="1"/>
  <c r="BR396" i="19" s="1"/>
  <c r="BR397" i="19" a="1"/>
  <c r="BR397" i="19" s="1"/>
  <c r="BR398" i="19" a="1"/>
  <c r="BR398" i="19" s="1"/>
  <c r="BR399" i="19" a="1"/>
  <c r="BR399" i="19" s="1"/>
  <c r="BR400" i="19" a="1"/>
  <c r="BR400" i="19" s="1"/>
  <c r="BR401" i="19" a="1"/>
  <c r="BR401" i="19" s="1"/>
  <c r="BR402" i="19" a="1"/>
  <c r="BR402" i="19" s="1"/>
  <c r="BR403" i="19" a="1"/>
  <c r="BR403" i="19" s="1"/>
  <c r="BR404" i="19" a="1"/>
  <c r="BR404" i="19" s="1"/>
  <c r="BR405" i="19" a="1"/>
  <c r="BR405" i="19" s="1"/>
  <c r="BR406" i="19" a="1"/>
  <c r="BR406" i="19" s="1"/>
  <c r="BR407" i="19" a="1"/>
  <c r="BR407" i="19" s="1"/>
  <c r="BR408" i="19" a="1"/>
  <c r="BR408" i="19" s="1"/>
  <c r="BR409" i="19" a="1"/>
  <c r="BR409" i="19" s="1"/>
  <c r="BR410" i="19" a="1"/>
  <c r="BR410" i="19" s="1"/>
  <c r="BR411" i="19" a="1"/>
  <c r="BR411" i="19" s="1"/>
  <c r="BR412" i="19" a="1"/>
  <c r="BR412" i="19" s="1"/>
  <c r="BR413" i="19" a="1"/>
  <c r="BR413" i="19" s="1"/>
  <c r="BR414" i="19" a="1"/>
  <c r="BR414" i="19" s="1"/>
  <c r="BR415" i="19" a="1"/>
  <c r="BR415" i="19" s="1"/>
  <c r="BR416" i="19" a="1"/>
  <c r="BR416" i="19" s="1"/>
  <c r="BR417" i="19" a="1"/>
  <c r="BR417" i="19" s="1"/>
  <c r="BR418" i="19" a="1"/>
  <c r="BR418" i="19" s="1"/>
  <c r="BR419" i="19" a="1"/>
  <c r="BR419" i="19" s="1"/>
  <c r="BR420" i="19" a="1"/>
  <c r="BR420" i="19" s="1"/>
  <c r="BR421" i="19" a="1"/>
  <c r="BR421" i="19" s="1"/>
  <c r="BR422" i="19" a="1"/>
  <c r="BR422" i="19" s="1"/>
  <c r="BR423" i="19" a="1"/>
  <c r="BR423" i="19" s="1"/>
  <c r="BR424" i="19" a="1"/>
  <c r="BR424" i="19" s="1"/>
  <c r="BR425" i="19" a="1"/>
  <c r="BR425" i="19" s="1"/>
  <c r="BR426" i="19" a="1"/>
  <c r="BR426" i="19" s="1"/>
  <c r="BR427" i="19" a="1"/>
  <c r="BR427" i="19" s="1"/>
  <c r="BR428" i="19" a="1"/>
  <c r="BR428" i="19" s="1"/>
  <c r="BR429" i="19" a="1"/>
  <c r="BR429" i="19" s="1"/>
  <c r="BR430" i="19" a="1"/>
  <c r="BR430" i="19" s="1"/>
  <c r="BR431" i="19" a="1"/>
  <c r="BR431" i="19" s="1"/>
  <c r="BR432" i="19" a="1"/>
  <c r="BR432" i="19" s="1"/>
  <c r="BR433" i="19" a="1"/>
  <c r="BR433" i="19" s="1"/>
  <c r="BR434" i="19" a="1"/>
  <c r="BR434" i="19" s="1"/>
  <c r="BR435" i="19" a="1"/>
  <c r="BR435" i="19" s="1"/>
  <c r="BR436" i="19" a="1"/>
  <c r="BR436" i="19" s="1"/>
  <c r="BR437" i="19" a="1"/>
  <c r="BR437" i="19" s="1"/>
  <c r="BR438" i="19" a="1"/>
  <c r="BR438" i="19" s="1"/>
  <c r="BR439" i="19" a="1"/>
  <c r="BR439" i="19" s="1"/>
  <c r="BR440" i="19" a="1"/>
  <c r="BR440" i="19" s="1"/>
  <c r="BR441" i="19" a="1"/>
  <c r="BR441" i="19" s="1"/>
  <c r="BR442" i="19" a="1"/>
  <c r="BR442" i="19" s="1"/>
  <c r="BR443" i="19" a="1"/>
  <c r="BR443" i="19" s="1"/>
  <c r="BR444" i="19" a="1"/>
  <c r="BR444" i="19" s="1"/>
  <c r="BR445" i="19" a="1"/>
  <c r="BR445" i="19" s="1"/>
  <c r="BR446" i="19" a="1"/>
  <c r="BR446" i="19" s="1"/>
  <c r="BR447" i="19" a="1"/>
  <c r="BR447" i="19" s="1"/>
  <c r="BR448" i="19" a="1"/>
  <c r="BR448" i="19" s="1"/>
  <c r="BR449" i="19" a="1"/>
  <c r="BR449" i="19" s="1"/>
  <c r="BR450" i="19" a="1"/>
  <c r="BR450" i="19" s="1"/>
  <c r="BR451" i="19" a="1"/>
  <c r="BR451" i="19" s="1"/>
  <c r="BR452" i="19" a="1"/>
  <c r="BR452" i="19" s="1"/>
  <c r="BR453" i="19" a="1"/>
  <c r="BR453" i="19" s="1"/>
  <c r="BR454" i="19" a="1"/>
  <c r="BR454" i="19" s="1"/>
  <c r="BR455" i="19" a="1"/>
  <c r="BR455" i="19" s="1"/>
  <c r="BR456" i="19" a="1"/>
  <c r="BR456" i="19" s="1"/>
  <c r="BR457" i="19" a="1"/>
  <c r="BR457" i="19" s="1"/>
  <c r="BR458" i="19" a="1"/>
  <c r="BR458" i="19" s="1"/>
  <c r="BR459" i="19" a="1"/>
  <c r="BR459" i="19" s="1"/>
  <c r="BR460" i="19" a="1"/>
  <c r="BR460" i="19" s="1"/>
  <c r="BR461" i="19" a="1"/>
  <c r="BR461" i="19" s="1"/>
  <c r="BR462" i="19" a="1"/>
  <c r="BR462" i="19" s="1"/>
  <c r="BR463" i="19" a="1"/>
  <c r="BR463" i="19" s="1"/>
  <c r="BR464" i="19" a="1"/>
  <c r="BR464" i="19" s="1"/>
  <c r="BR465" i="19" a="1"/>
  <c r="BR465" i="19" s="1"/>
  <c r="BR466" i="19" a="1"/>
  <c r="BR466" i="19" s="1"/>
  <c r="BR467" i="19" a="1"/>
  <c r="BR467" i="19" s="1"/>
  <c r="BR468" i="19" a="1"/>
  <c r="BR468" i="19" s="1"/>
  <c r="BR469" i="19" a="1"/>
  <c r="BR469" i="19" s="1"/>
  <c r="BR470" i="19" a="1"/>
  <c r="BR470" i="19" s="1"/>
  <c r="BR471" i="19" a="1"/>
  <c r="BR471" i="19" s="1"/>
  <c r="BR472" i="19" a="1"/>
  <c r="BR472" i="19" s="1"/>
  <c r="BR75" i="19" a="1"/>
  <c r="BR75" i="19" s="1"/>
  <c r="BR74" i="19" a="1"/>
  <c r="BR74" i="19" s="1"/>
  <c r="BR73" i="19" a="1"/>
  <c r="BR73" i="19" s="1"/>
  <c r="D58" i="20" l="1"/>
  <c r="F58" i="20" s="1"/>
  <c r="D56" i="20"/>
  <c r="F56" i="20" s="1"/>
  <c r="D57" i="20"/>
  <c r="F57" i="20" s="1"/>
  <c r="D43" i="20"/>
  <c r="F43" i="20" s="1"/>
  <c r="D44" i="20"/>
  <c r="F44" i="20" s="1"/>
  <c r="D45" i="20"/>
  <c r="F45" i="20" s="1"/>
  <c r="BJ76" i="19"/>
  <c r="BJ77" i="19"/>
  <c r="BJ78" i="19"/>
  <c r="BJ79" i="19"/>
  <c r="BJ80" i="19"/>
  <c r="BJ81" i="19"/>
  <c r="BJ82" i="19"/>
  <c r="BJ83" i="19"/>
  <c r="BJ84" i="19"/>
  <c r="BJ85" i="19"/>
  <c r="BJ86" i="19"/>
  <c r="BJ87" i="19"/>
  <c r="BJ88" i="19"/>
  <c r="BJ89" i="19"/>
  <c r="BJ90" i="19"/>
  <c r="BJ91" i="19"/>
  <c r="BJ92" i="19"/>
  <c r="BJ93" i="19"/>
  <c r="BJ94" i="19"/>
  <c r="BJ95" i="19"/>
  <c r="BJ96" i="19"/>
  <c r="BJ97" i="19"/>
  <c r="BJ98" i="19"/>
  <c r="BJ99" i="19"/>
  <c r="BJ100" i="19"/>
  <c r="BJ101" i="19"/>
  <c r="BJ102" i="19"/>
  <c r="BJ103" i="19"/>
  <c r="BJ104" i="19"/>
  <c r="BJ105" i="19"/>
  <c r="BJ106" i="19"/>
  <c r="BJ107" i="19"/>
  <c r="BJ108" i="19"/>
  <c r="BJ109" i="19"/>
  <c r="BJ110" i="19"/>
  <c r="BJ111" i="19"/>
  <c r="BJ112" i="19"/>
  <c r="BJ113" i="19"/>
  <c r="BJ114" i="19"/>
  <c r="BJ115" i="19"/>
  <c r="BJ116" i="19"/>
  <c r="BJ117" i="19"/>
  <c r="BJ118" i="19"/>
  <c r="BJ119" i="19"/>
  <c r="BJ120" i="19"/>
  <c r="BJ121" i="19"/>
  <c r="BJ122" i="19"/>
  <c r="BJ123" i="19"/>
  <c r="BJ124" i="19"/>
  <c r="BJ125" i="19"/>
  <c r="BJ126" i="19"/>
  <c r="BJ127" i="19"/>
  <c r="BJ128" i="19"/>
  <c r="BJ129" i="19"/>
  <c r="BJ130" i="19"/>
  <c r="BJ131" i="19"/>
  <c r="BJ132" i="19"/>
  <c r="BJ133" i="19"/>
  <c r="BJ134" i="19"/>
  <c r="BJ135" i="19"/>
  <c r="BJ136" i="19"/>
  <c r="BJ137" i="19"/>
  <c r="BJ138" i="19"/>
  <c r="BJ139" i="19"/>
  <c r="BJ140" i="19"/>
  <c r="BJ141" i="19"/>
  <c r="BJ142" i="19"/>
  <c r="BJ143" i="19"/>
  <c r="BJ144" i="19"/>
  <c r="BJ145" i="19"/>
  <c r="BJ146" i="19"/>
  <c r="BJ147" i="19"/>
  <c r="BJ148" i="19"/>
  <c r="BJ149" i="19"/>
  <c r="BJ150" i="19"/>
  <c r="BJ151" i="19"/>
  <c r="BJ152" i="19"/>
  <c r="BJ153" i="19"/>
  <c r="BJ154" i="19"/>
  <c r="BJ155" i="19"/>
  <c r="BJ156" i="19"/>
  <c r="BJ157" i="19"/>
  <c r="BJ158" i="19"/>
  <c r="BJ159" i="19"/>
  <c r="BJ160" i="19"/>
  <c r="BJ161" i="19"/>
  <c r="BJ162" i="19"/>
  <c r="BJ163" i="19"/>
  <c r="BJ164" i="19"/>
  <c r="BJ165" i="19"/>
  <c r="BJ166" i="19"/>
  <c r="BJ167" i="19"/>
  <c r="BJ168" i="19"/>
  <c r="BJ169" i="19"/>
  <c r="BJ170" i="19"/>
  <c r="BJ171" i="19"/>
  <c r="BJ172" i="19"/>
  <c r="BJ173" i="19"/>
  <c r="BJ174" i="19"/>
  <c r="BJ175" i="19"/>
  <c r="BJ176" i="19"/>
  <c r="BJ177" i="19"/>
  <c r="BJ178" i="19"/>
  <c r="BJ179" i="19"/>
  <c r="BJ180" i="19"/>
  <c r="BJ181" i="19"/>
  <c r="BJ182" i="19"/>
  <c r="BJ183" i="19"/>
  <c r="BJ184" i="19"/>
  <c r="BJ185" i="19"/>
  <c r="BJ186" i="19"/>
  <c r="BJ187" i="19"/>
  <c r="BJ188" i="19"/>
  <c r="BJ189" i="19"/>
  <c r="BJ190" i="19"/>
  <c r="BJ191" i="19"/>
  <c r="BJ192" i="19"/>
  <c r="BJ193" i="19"/>
  <c r="BJ194" i="19"/>
  <c r="BJ195" i="19"/>
  <c r="BJ196" i="19"/>
  <c r="BJ197" i="19"/>
  <c r="BJ198" i="19"/>
  <c r="BJ199" i="19"/>
  <c r="BJ200" i="19"/>
  <c r="BJ201" i="19"/>
  <c r="BJ202" i="19"/>
  <c r="BJ203" i="19"/>
  <c r="BJ204" i="19"/>
  <c r="BJ205" i="19"/>
  <c r="BJ206" i="19"/>
  <c r="BJ207" i="19"/>
  <c r="BJ208" i="19"/>
  <c r="BJ209" i="19"/>
  <c r="BJ210" i="19"/>
  <c r="BJ211" i="19"/>
  <c r="BJ212" i="19"/>
  <c r="BJ213" i="19"/>
  <c r="BJ214" i="19"/>
  <c r="BJ215" i="19"/>
  <c r="BJ216" i="19"/>
  <c r="BJ217" i="19"/>
  <c r="BJ218" i="19"/>
  <c r="BJ219" i="19"/>
  <c r="BJ220" i="19"/>
  <c r="BJ221" i="19"/>
  <c r="BJ222" i="19"/>
  <c r="BJ223" i="19"/>
  <c r="BJ224" i="19"/>
  <c r="BJ225" i="19"/>
  <c r="BJ226" i="19"/>
  <c r="BJ227" i="19"/>
  <c r="BJ228" i="19"/>
  <c r="BJ229" i="19"/>
  <c r="BJ230" i="19"/>
  <c r="BJ231" i="19"/>
  <c r="BJ232" i="19"/>
  <c r="BJ233" i="19"/>
  <c r="BJ234" i="19"/>
  <c r="BJ235" i="19"/>
  <c r="BJ236" i="19"/>
  <c r="BJ237" i="19"/>
  <c r="BJ238" i="19"/>
  <c r="BJ239" i="19"/>
  <c r="BJ240" i="19"/>
  <c r="BJ241" i="19"/>
  <c r="BJ242" i="19"/>
  <c r="BJ243" i="19"/>
  <c r="BJ244" i="19"/>
  <c r="BJ245" i="19"/>
  <c r="BJ246" i="19"/>
  <c r="BJ247" i="19"/>
  <c r="BJ248" i="19"/>
  <c r="BJ249" i="19"/>
  <c r="BJ250" i="19"/>
  <c r="BJ251" i="19"/>
  <c r="BJ252" i="19"/>
  <c r="BJ253" i="19"/>
  <c r="BJ254" i="19"/>
  <c r="BJ255" i="19"/>
  <c r="BJ256" i="19"/>
  <c r="BJ257" i="19"/>
  <c r="BJ258" i="19"/>
  <c r="BJ259" i="19"/>
  <c r="BJ260" i="19"/>
  <c r="BJ261" i="19"/>
  <c r="BJ262" i="19"/>
  <c r="BJ263" i="19"/>
  <c r="BJ264" i="19"/>
  <c r="BJ265" i="19"/>
  <c r="BJ266" i="19"/>
  <c r="BJ267" i="19"/>
  <c r="BJ268" i="19"/>
  <c r="BJ269" i="19"/>
  <c r="BJ270" i="19"/>
  <c r="BJ271" i="19"/>
  <c r="BJ272" i="19"/>
  <c r="BJ273" i="19"/>
  <c r="BJ274" i="19"/>
  <c r="BJ275" i="19"/>
  <c r="BJ276" i="19"/>
  <c r="BJ277" i="19"/>
  <c r="BJ278" i="19"/>
  <c r="BJ279" i="19"/>
  <c r="BJ280" i="19"/>
  <c r="BJ281" i="19"/>
  <c r="BJ282" i="19"/>
  <c r="BJ283" i="19"/>
  <c r="BJ284" i="19"/>
  <c r="BJ285" i="19"/>
  <c r="BJ286" i="19"/>
  <c r="BJ287" i="19"/>
  <c r="BJ288" i="19"/>
  <c r="BJ289" i="19"/>
  <c r="BJ290" i="19"/>
  <c r="BJ291" i="19"/>
  <c r="BJ292" i="19"/>
  <c r="BJ293" i="19"/>
  <c r="BJ294" i="19"/>
  <c r="BJ295" i="19"/>
  <c r="BJ296" i="19"/>
  <c r="BJ297" i="19"/>
  <c r="BJ298" i="19"/>
  <c r="BJ299" i="19"/>
  <c r="BJ300" i="19"/>
  <c r="BJ301" i="19"/>
  <c r="BJ302" i="19"/>
  <c r="BJ303" i="19"/>
  <c r="BJ304" i="19"/>
  <c r="BJ305" i="19"/>
  <c r="BJ306" i="19"/>
  <c r="BJ307" i="19"/>
  <c r="BJ308" i="19"/>
  <c r="BJ309" i="19"/>
  <c r="BJ310" i="19"/>
  <c r="BJ311" i="19"/>
  <c r="BJ312" i="19"/>
  <c r="BJ313" i="19"/>
  <c r="BJ314" i="19"/>
  <c r="BJ315" i="19"/>
  <c r="BJ316" i="19"/>
  <c r="BJ317" i="19"/>
  <c r="BJ318" i="19"/>
  <c r="BJ319" i="19"/>
  <c r="BJ320" i="19"/>
  <c r="BJ321" i="19"/>
  <c r="BJ322" i="19"/>
  <c r="BJ323" i="19"/>
  <c r="BJ324" i="19"/>
  <c r="BJ325" i="19"/>
  <c r="BJ326" i="19"/>
  <c r="BJ327" i="19"/>
  <c r="BJ328" i="19"/>
  <c r="BJ329" i="19"/>
  <c r="BJ330" i="19"/>
  <c r="BJ331" i="19"/>
  <c r="BJ332" i="19"/>
  <c r="BJ333" i="19"/>
  <c r="BJ334" i="19"/>
  <c r="BJ335" i="19"/>
  <c r="BJ336" i="19"/>
  <c r="BJ337" i="19"/>
  <c r="BJ338" i="19"/>
  <c r="BJ339" i="19"/>
  <c r="BJ340" i="19"/>
  <c r="BJ341" i="19"/>
  <c r="BJ342" i="19"/>
  <c r="BJ343" i="19"/>
  <c r="BJ344" i="19"/>
  <c r="BJ345" i="19"/>
  <c r="BJ346" i="19"/>
  <c r="BJ347" i="19"/>
  <c r="BJ348" i="19"/>
  <c r="BJ349" i="19"/>
  <c r="BJ350" i="19"/>
  <c r="BJ351" i="19"/>
  <c r="BJ352" i="19"/>
  <c r="BJ353" i="19"/>
  <c r="BJ354" i="19"/>
  <c r="BJ355" i="19"/>
  <c r="BJ356" i="19"/>
  <c r="BJ357" i="19"/>
  <c r="BJ358" i="19"/>
  <c r="BJ359" i="19"/>
  <c r="BJ360" i="19"/>
  <c r="BJ361" i="19"/>
  <c r="BJ362" i="19"/>
  <c r="BJ363" i="19"/>
  <c r="BJ364" i="19"/>
  <c r="BJ365" i="19"/>
  <c r="BJ366" i="19"/>
  <c r="BJ367" i="19"/>
  <c r="BJ368" i="19"/>
  <c r="BJ369" i="19"/>
  <c r="BJ370" i="19"/>
  <c r="BJ371" i="19"/>
  <c r="BJ372" i="19"/>
  <c r="BJ373" i="19"/>
  <c r="BJ374" i="19"/>
  <c r="BJ375" i="19"/>
  <c r="BJ376" i="19"/>
  <c r="BJ377" i="19"/>
  <c r="BJ378" i="19"/>
  <c r="BJ379" i="19"/>
  <c r="BJ380" i="19"/>
  <c r="BJ381" i="19"/>
  <c r="BJ382" i="19"/>
  <c r="BJ383" i="19"/>
  <c r="BJ384" i="19"/>
  <c r="BJ385" i="19"/>
  <c r="BJ386" i="19"/>
  <c r="BJ387" i="19"/>
  <c r="BJ388" i="19"/>
  <c r="BJ389" i="19"/>
  <c r="BJ390" i="19"/>
  <c r="BJ391" i="19"/>
  <c r="BJ392" i="19"/>
  <c r="BJ393" i="19"/>
  <c r="BJ394" i="19"/>
  <c r="BJ395" i="19"/>
  <c r="BJ396" i="19"/>
  <c r="BJ397" i="19"/>
  <c r="BJ398" i="19"/>
  <c r="BJ399" i="19"/>
  <c r="BJ400" i="19"/>
  <c r="BJ401" i="19"/>
  <c r="BJ402" i="19"/>
  <c r="BJ403" i="19"/>
  <c r="BJ404" i="19"/>
  <c r="BJ405" i="19"/>
  <c r="BJ406" i="19"/>
  <c r="BJ407" i="19"/>
  <c r="BJ408" i="19"/>
  <c r="BJ409" i="19"/>
  <c r="BJ410" i="19"/>
  <c r="BJ411" i="19"/>
  <c r="BJ412" i="19"/>
  <c r="BJ413" i="19"/>
  <c r="BJ414" i="19"/>
  <c r="BJ415" i="19"/>
  <c r="BJ416" i="19"/>
  <c r="BJ417" i="19"/>
  <c r="BJ418" i="19"/>
  <c r="BJ419" i="19"/>
  <c r="BJ420" i="19"/>
  <c r="BJ421" i="19"/>
  <c r="BJ422" i="19"/>
  <c r="BJ423" i="19"/>
  <c r="BJ424" i="19"/>
  <c r="BJ425" i="19"/>
  <c r="BJ426" i="19"/>
  <c r="BJ427" i="19"/>
  <c r="BJ428" i="19"/>
  <c r="BJ429" i="19"/>
  <c r="BJ430" i="19"/>
  <c r="BJ431" i="19"/>
  <c r="BJ432" i="19"/>
  <c r="BJ433" i="19"/>
  <c r="BJ434" i="19"/>
  <c r="BJ435" i="19"/>
  <c r="BJ436" i="19"/>
  <c r="BJ437" i="19"/>
  <c r="BJ438" i="19"/>
  <c r="BJ439" i="19"/>
  <c r="BJ440" i="19"/>
  <c r="BJ441" i="19"/>
  <c r="BJ442" i="19"/>
  <c r="BJ443" i="19"/>
  <c r="BJ444" i="19"/>
  <c r="BJ445" i="19"/>
  <c r="BJ446" i="19"/>
  <c r="BJ447" i="19"/>
  <c r="BJ448" i="19"/>
  <c r="BJ449" i="19"/>
  <c r="BJ450" i="19"/>
  <c r="BJ451" i="19"/>
  <c r="BJ452" i="19"/>
  <c r="BJ453" i="19"/>
  <c r="BJ454" i="19"/>
  <c r="BJ455" i="19"/>
  <c r="BJ456" i="19"/>
  <c r="BJ457" i="19"/>
  <c r="BJ458" i="19"/>
  <c r="BJ459" i="19"/>
  <c r="BJ460" i="19"/>
  <c r="BJ461" i="19"/>
  <c r="BJ462" i="19"/>
  <c r="BJ463" i="19"/>
  <c r="BJ464" i="19"/>
  <c r="BJ465" i="19"/>
  <c r="BJ466" i="19"/>
  <c r="BJ467" i="19"/>
  <c r="BJ468" i="19"/>
  <c r="BJ469" i="19"/>
  <c r="BJ470" i="19"/>
  <c r="BJ471" i="19"/>
  <c r="BJ472" i="19"/>
  <c r="BJ75" i="19"/>
  <c r="BJ74" i="19"/>
  <c r="D35" i="20" l="1"/>
  <c r="F35" i="20" s="1"/>
  <c r="BC469" i="25"/>
  <c r="G469" i="25"/>
  <c r="BC470" i="25"/>
  <c r="G470" i="25"/>
  <c r="G471" i="25"/>
  <c r="BC472" i="25"/>
  <c r="G472" i="25"/>
  <c r="A401" i="40"/>
  <c r="A402" i="40"/>
  <c r="AS469" i="25"/>
  <c r="AS470" i="25"/>
  <c r="AS471" i="25"/>
  <c r="AS472" i="25"/>
  <c r="AS76" i="25"/>
  <c r="CL76" i="19" s="1"/>
  <c r="AS77" i="25"/>
  <c r="CL77" i="19" s="1"/>
  <c r="AS78" i="25"/>
  <c r="CL78" i="19" s="1"/>
  <c r="AS79" i="25"/>
  <c r="CL79" i="19" s="1"/>
  <c r="AS80" i="25"/>
  <c r="CL80" i="19" s="1"/>
  <c r="AS81" i="25"/>
  <c r="CL81" i="19" s="1"/>
  <c r="AS82" i="25"/>
  <c r="CL82" i="19" s="1"/>
  <c r="AS83" i="25"/>
  <c r="CL83" i="19" s="1"/>
  <c r="AS84" i="25"/>
  <c r="CL84" i="19" s="1"/>
  <c r="AS85" i="25"/>
  <c r="CL85" i="19" s="1"/>
  <c r="AS86" i="25"/>
  <c r="CL86" i="19" s="1"/>
  <c r="AS87" i="25"/>
  <c r="CL87" i="19" s="1"/>
  <c r="AS88" i="25"/>
  <c r="CL88" i="19" s="1"/>
  <c r="AS89" i="25"/>
  <c r="CL89" i="19" s="1"/>
  <c r="AS90" i="25"/>
  <c r="CL90" i="19" s="1"/>
  <c r="AS91" i="25"/>
  <c r="CL91" i="19" s="1"/>
  <c r="AS92" i="25"/>
  <c r="CL92" i="19" s="1"/>
  <c r="AS93" i="25"/>
  <c r="CL93" i="19" s="1"/>
  <c r="AS94" i="25"/>
  <c r="CL94" i="19" s="1"/>
  <c r="AS95" i="25"/>
  <c r="CL95" i="19" s="1"/>
  <c r="AS96" i="25"/>
  <c r="CL96" i="19" s="1"/>
  <c r="AS97" i="25"/>
  <c r="CL97" i="19" s="1"/>
  <c r="AS98" i="25"/>
  <c r="CL98" i="19" s="1"/>
  <c r="AS99" i="25"/>
  <c r="CL99" i="19" s="1"/>
  <c r="AS100" i="25"/>
  <c r="AS101" i="25"/>
  <c r="AS102" i="25"/>
  <c r="AS103" i="25"/>
  <c r="AS104" i="25"/>
  <c r="AS105" i="25"/>
  <c r="AS106" i="25"/>
  <c r="AS107" i="25"/>
  <c r="AS108" i="25"/>
  <c r="AS109" i="25"/>
  <c r="AS110" i="25"/>
  <c r="AS111" i="25"/>
  <c r="AS112" i="25"/>
  <c r="AS113" i="25"/>
  <c r="AS114" i="25"/>
  <c r="AS115" i="25"/>
  <c r="AS116" i="25"/>
  <c r="AS117" i="25"/>
  <c r="AS118" i="25"/>
  <c r="AS119" i="25"/>
  <c r="AS120" i="25"/>
  <c r="AS121" i="25"/>
  <c r="AS122" i="25"/>
  <c r="AS123" i="25"/>
  <c r="AS124" i="25"/>
  <c r="AS125" i="25"/>
  <c r="AS126" i="25"/>
  <c r="AS127" i="25"/>
  <c r="AS128" i="25"/>
  <c r="AS129" i="25"/>
  <c r="AS130" i="25"/>
  <c r="AS131" i="25"/>
  <c r="AS132" i="25"/>
  <c r="AS133" i="25"/>
  <c r="AS134" i="25"/>
  <c r="AS135" i="25"/>
  <c r="AS136" i="25"/>
  <c r="AS137" i="25"/>
  <c r="AS138" i="25"/>
  <c r="AS139" i="25"/>
  <c r="AS140" i="25"/>
  <c r="AS141" i="25"/>
  <c r="AS142" i="25"/>
  <c r="AS143" i="25"/>
  <c r="AS144" i="25"/>
  <c r="AS145" i="25"/>
  <c r="AS146" i="25"/>
  <c r="AS147" i="25"/>
  <c r="AS148" i="25"/>
  <c r="AS149" i="25"/>
  <c r="AS150" i="25"/>
  <c r="AS151" i="25"/>
  <c r="AS152" i="25"/>
  <c r="AS153" i="25"/>
  <c r="AS154" i="25"/>
  <c r="AS155" i="25"/>
  <c r="AS156" i="25"/>
  <c r="AS157" i="25"/>
  <c r="AS158" i="25"/>
  <c r="AS159" i="25"/>
  <c r="AS160" i="25"/>
  <c r="AS161" i="25"/>
  <c r="AS162" i="25"/>
  <c r="AS163" i="25"/>
  <c r="AS164" i="25"/>
  <c r="AS165" i="25"/>
  <c r="AS166" i="25"/>
  <c r="AS167" i="25"/>
  <c r="AS168" i="25"/>
  <c r="AS169" i="25"/>
  <c r="AS170" i="25"/>
  <c r="AS171" i="25"/>
  <c r="AS172" i="25"/>
  <c r="AS173" i="25"/>
  <c r="AS174" i="25"/>
  <c r="AS175" i="25"/>
  <c r="AS176" i="25"/>
  <c r="AS177" i="25"/>
  <c r="AS178" i="25"/>
  <c r="AS179" i="25"/>
  <c r="AS180" i="25"/>
  <c r="AS181" i="25"/>
  <c r="AS182" i="25"/>
  <c r="AS183" i="25"/>
  <c r="AS184" i="25"/>
  <c r="AS185" i="25"/>
  <c r="AS186" i="25"/>
  <c r="AS187" i="25"/>
  <c r="AS188" i="25"/>
  <c r="AS189" i="25"/>
  <c r="AS190" i="25"/>
  <c r="AS191" i="25"/>
  <c r="AS192" i="25"/>
  <c r="AS193" i="25"/>
  <c r="AS194" i="25"/>
  <c r="AS195" i="25"/>
  <c r="AS196" i="25"/>
  <c r="AS197" i="25"/>
  <c r="AS198" i="25"/>
  <c r="AS199" i="25"/>
  <c r="AS200" i="25"/>
  <c r="AS201" i="25"/>
  <c r="AS202" i="25"/>
  <c r="AS203" i="25"/>
  <c r="AS204" i="25"/>
  <c r="AS205" i="25"/>
  <c r="AS206" i="25"/>
  <c r="AS207" i="25"/>
  <c r="AS208" i="25"/>
  <c r="AS209" i="25"/>
  <c r="AS210" i="25"/>
  <c r="AS211" i="25"/>
  <c r="AS212" i="25"/>
  <c r="AS213" i="25"/>
  <c r="AS214" i="25"/>
  <c r="AS215" i="25"/>
  <c r="AS216" i="25"/>
  <c r="AS217" i="25"/>
  <c r="AS218" i="25"/>
  <c r="AS219" i="25"/>
  <c r="AS220" i="25"/>
  <c r="AS221" i="25"/>
  <c r="AS222" i="25"/>
  <c r="AS223" i="25"/>
  <c r="AS224" i="25"/>
  <c r="AS225" i="25"/>
  <c r="AS226" i="25"/>
  <c r="AS227" i="25"/>
  <c r="AS228" i="25"/>
  <c r="AS229" i="25"/>
  <c r="AS230" i="25"/>
  <c r="AS231" i="25"/>
  <c r="AS232" i="25"/>
  <c r="AS233" i="25"/>
  <c r="AS234" i="25"/>
  <c r="AS235" i="25"/>
  <c r="AS236" i="25"/>
  <c r="AS237" i="25"/>
  <c r="AS238" i="25"/>
  <c r="AS239" i="25"/>
  <c r="AS240" i="25"/>
  <c r="AS241" i="25"/>
  <c r="AS242" i="25"/>
  <c r="AS243" i="25"/>
  <c r="AS244" i="25"/>
  <c r="AS245" i="25"/>
  <c r="AS246" i="25"/>
  <c r="AS247" i="25"/>
  <c r="AS248" i="25"/>
  <c r="AS249" i="25"/>
  <c r="AS250" i="25"/>
  <c r="AS251" i="25"/>
  <c r="AS252" i="25"/>
  <c r="AS253" i="25"/>
  <c r="AS254" i="25"/>
  <c r="AS255" i="25"/>
  <c r="AS256" i="25"/>
  <c r="AS257" i="25"/>
  <c r="AS258" i="25"/>
  <c r="AS259" i="25"/>
  <c r="AS260" i="25"/>
  <c r="AS261" i="25"/>
  <c r="AS262" i="25"/>
  <c r="AS263" i="25"/>
  <c r="AS264" i="25"/>
  <c r="AS265" i="25"/>
  <c r="AS266" i="25"/>
  <c r="AS267" i="25"/>
  <c r="AS268" i="25"/>
  <c r="AS269" i="25"/>
  <c r="AS270" i="25"/>
  <c r="AS271" i="25"/>
  <c r="AS272" i="25"/>
  <c r="AS273" i="25"/>
  <c r="AS274" i="25"/>
  <c r="AS275" i="25"/>
  <c r="AS276" i="25"/>
  <c r="AS277" i="25"/>
  <c r="AS278" i="25"/>
  <c r="AS279" i="25"/>
  <c r="AS280" i="25"/>
  <c r="AS281" i="25"/>
  <c r="AS282" i="25"/>
  <c r="AS283" i="25"/>
  <c r="AS284" i="25"/>
  <c r="AS285" i="25"/>
  <c r="AS286" i="25"/>
  <c r="AS287" i="25"/>
  <c r="AS288" i="25"/>
  <c r="AS289" i="25"/>
  <c r="AS290" i="25"/>
  <c r="AS291" i="25"/>
  <c r="AS292" i="25"/>
  <c r="AS293" i="25"/>
  <c r="AS294" i="25"/>
  <c r="AS295" i="25"/>
  <c r="AS296" i="25"/>
  <c r="AS297" i="25"/>
  <c r="AS298" i="25"/>
  <c r="AS299" i="25"/>
  <c r="AS300" i="25"/>
  <c r="AS301" i="25"/>
  <c r="AS302" i="25"/>
  <c r="AS303" i="25"/>
  <c r="AS304" i="25"/>
  <c r="AS305" i="25"/>
  <c r="AS306" i="25"/>
  <c r="AS307" i="25"/>
  <c r="AS308" i="25"/>
  <c r="AS309" i="25"/>
  <c r="AS310" i="25"/>
  <c r="AS311" i="25"/>
  <c r="AS312" i="25"/>
  <c r="AS313" i="25"/>
  <c r="AS314" i="25"/>
  <c r="AS315" i="25"/>
  <c r="AS316" i="25"/>
  <c r="AS317" i="25"/>
  <c r="AS318" i="25"/>
  <c r="AS319" i="25"/>
  <c r="AS320" i="25"/>
  <c r="AS321" i="25"/>
  <c r="AS322" i="25"/>
  <c r="AS323" i="25"/>
  <c r="AS324" i="25"/>
  <c r="AS325" i="25"/>
  <c r="AS326" i="25"/>
  <c r="AS327" i="25"/>
  <c r="AS328" i="25"/>
  <c r="AS329" i="25"/>
  <c r="AS330" i="25"/>
  <c r="AS331" i="25"/>
  <c r="AS332" i="25"/>
  <c r="AS333" i="25"/>
  <c r="AS334" i="25"/>
  <c r="AS335" i="25"/>
  <c r="AS336" i="25"/>
  <c r="AS337" i="25"/>
  <c r="AS338" i="25"/>
  <c r="AS339" i="25"/>
  <c r="AS340" i="25"/>
  <c r="AS341" i="25"/>
  <c r="AS342" i="25"/>
  <c r="AS343" i="25"/>
  <c r="AS344" i="25"/>
  <c r="AS345" i="25"/>
  <c r="AS346" i="25"/>
  <c r="AS347" i="25"/>
  <c r="AS348" i="25"/>
  <c r="AS349" i="25"/>
  <c r="AS350" i="25"/>
  <c r="AS351" i="25"/>
  <c r="AS352" i="25"/>
  <c r="AS353" i="25"/>
  <c r="AS354" i="25"/>
  <c r="AS355" i="25"/>
  <c r="AS356" i="25"/>
  <c r="AS357" i="25"/>
  <c r="AS358" i="25"/>
  <c r="AS359" i="25"/>
  <c r="AS360" i="25"/>
  <c r="AS361" i="25"/>
  <c r="AS362" i="25"/>
  <c r="AS363" i="25"/>
  <c r="AS364" i="25"/>
  <c r="AS365" i="25"/>
  <c r="AS366" i="25"/>
  <c r="AS367" i="25"/>
  <c r="AS368" i="25"/>
  <c r="AS369" i="25"/>
  <c r="AS370" i="25"/>
  <c r="AS371" i="25"/>
  <c r="AS372" i="25"/>
  <c r="AS373" i="25"/>
  <c r="AS374" i="25"/>
  <c r="AS375" i="25"/>
  <c r="AS376" i="25"/>
  <c r="AS377" i="25"/>
  <c r="AS378" i="25"/>
  <c r="AS379" i="25"/>
  <c r="AS380" i="25"/>
  <c r="AS381" i="25"/>
  <c r="AS382" i="25"/>
  <c r="AS383" i="25"/>
  <c r="AS384" i="25"/>
  <c r="AS385" i="25"/>
  <c r="AS386" i="25"/>
  <c r="AS387" i="25"/>
  <c r="AS388" i="25"/>
  <c r="AS389" i="25"/>
  <c r="AS390" i="25"/>
  <c r="AS391" i="25"/>
  <c r="AS392" i="25"/>
  <c r="AS393" i="25"/>
  <c r="AS394" i="25"/>
  <c r="AS395" i="25"/>
  <c r="AS396" i="25"/>
  <c r="AS397" i="25"/>
  <c r="AS398" i="25"/>
  <c r="AS399" i="25"/>
  <c r="AS400" i="25"/>
  <c r="AS401" i="25"/>
  <c r="AS402" i="25"/>
  <c r="AS403" i="25"/>
  <c r="AS404" i="25"/>
  <c r="AS405" i="25"/>
  <c r="AS406" i="25"/>
  <c r="AS407" i="25"/>
  <c r="AS408" i="25"/>
  <c r="AS409" i="25"/>
  <c r="AS410" i="25"/>
  <c r="AS411" i="25"/>
  <c r="AS412" i="25"/>
  <c r="AS413" i="25"/>
  <c r="AS414" i="25"/>
  <c r="AS415" i="25"/>
  <c r="AS416" i="25"/>
  <c r="AS417" i="25"/>
  <c r="AS418" i="25"/>
  <c r="AS419" i="25"/>
  <c r="AS420" i="25"/>
  <c r="AS421" i="25"/>
  <c r="AS422" i="25"/>
  <c r="AS423" i="25"/>
  <c r="AS424" i="25"/>
  <c r="AS425" i="25"/>
  <c r="AS426" i="25"/>
  <c r="AS427" i="25"/>
  <c r="AS428" i="25"/>
  <c r="AS429" i="25"/>
  <c r="AS430" i="25"/>
  <c r="AS431" i="25"/>
  <c r="AS432" i="25"/>
  <c r="AS433" i="25"/>
  <c r="AS434" i="25"/>
  <c r="AS435" i="25"/>
  <c r="AS436" i="25"/>
  <c r="AS437" i="25"/>
  <c r="AS438" i="25"/>
  <c r="AS439" i="25"/>
  <c r="AS440" i="25"/>
  <c r="AS441" i="25"/>
  <c r="AS442" i="25"/>
  <c r="AS443" i="25"/>
  <c r="AS444" i="25"/>
  <c r="AS445" i="25"/>
  <c r="AS446" i="25"/>
  <c r="AS447" i="25"/>
  <c r="AS448" i="25"/>
  <c r="AS449" i="25"/>
  <c r="AS450" i="25"/>
  <c r="AS451" i="25"/>
  <c r="AS452" i="25"/>
  <c r="AS453" i="25"/>
  <c r="AS454" i="25"/>
  <c r="AS455" i="25"/>
  <c r="AS456" i="25"/>
  <c r="AS457" i="25"/>
  <c r="AS458" i="25"/>
  <c r="AS459" i="25"/>
  <c r="AS460" i="25"/>
  <c r="AS461" i="25"/>
  <c r="AS462" i="25"/>
  <c r="AS463" i="25"/>
  <c r="AS464" i="25"/>
  <c r="AS465" i="25"/>
  <c r="AS466" i="25"/>
  <c r="AS467" i="25"/>
  <c r="AS468" i="25"/>
  <c r="AS75" i="25"/>
  <c r="R472" i="19" l="1"/>
  <c r="R471" i="19"/>
  <c r="R470" i="19"/>
  <c r="R469" i="19"/>
  <c r="CP471" i="19"/>
  <c r="CP472" i="19"/>
  <c r="BR472" i="25"/>
  <c r="CO472" i="19" s="1"/>
  <c r="BR470" i="25"/>
  <c r="CO470" i="19" s="1"/>
  <c r="CP470" i="19"/>
  <c r="CP469" i="19"/>
  <c r="BR469" i="25"/>
  <c r="CO469" i="19" s="1"/>
  <c r="CL75" i="19"/>
  <c r="D61" i="20" s="1"/>
  <c r="F61" i="20" s="1"/>
  <c r="BQ469" i="19"/>
  <c r="BQ470" i="19"/>
  <c r="BP469" i="19"/>
  <c r="BQ471" i="19"/>
  <c r="BP470" i="19"/>
  <c r="BQ472" i="19"/>
  <c r="BP471" i="19"/>
  <c r="BP472" i="19"/>
  <c r="BP470" i="25"/>
  <c r="BP472" i="25"/>
  <c r="BP469" i="25"/>
  <c r="BP471" i="25"/>
  <c r="BC471" i="25"/>
  <c r="BR471" i="25" s="1"/>
  <c r="CO471" i="19" s="1"/>
  <c r="R470" i="38" a="1"/>
  <c r="R471" i="38" a="1"/>
  <c r="R469" i="38" a="1"/>
  <c r="R472" i="38" a="1"/>
  <c r="R469" i="38" l="1"/>
  <c r="R470" i="38"/>
  <c r="R471" i="38"/>
  <c r="R472" i="38"/>
  <c r="BP74" i="25"/>
  <c r="BP75" i="25"/>
  <c r="BP76" i="25"/>
  <c r="BP80" i="25"/>
  <c r="BP81" i="25"/>
  <c r="BP83" i="25"/>
  <c r="BP84" i="25"/>
  <c r="BP86" i="25"/>
  <c r="BP87" i="25"/>
  <c r="BP88" i="25"/>
  <c r="BP92" i="25"/>
  <c r="BP93" i="25"/>
  <c r="BP95" i="25"/>
  <c r="BP98" i="25"/>
  <c r="BP99" i="25"/>
  <c r="BP100" i="25"/>
  <c r="BP104" i="25"/>
  <c r="BP105" i="25"/>
  <c r="BP107" i="25"/>
  <c r="BP108" i="25"/>
  <c r="BP110" i="25"/>
  <c r="BP111" i="25"/>
  <c r="BP112" i="25"/>
  <c r="BP116" i="25"/>
  <c r="BP119" i="25"/>
  <c r="BP120" i="25"/>
  <c r="BP122" i="25"/>
  <c r="BP123" i="25"/>
  <c r="BP124" i="25"/>
  <c r="BP128" i="25"/>
  <c r="BP129" i="25"/>
  <c r="BP131" i="25"/>
  <c r="BP134" i="25"/>
  <c r="BP135" i="25"/>
  <c r="BP136" i="25"/>
  <c r="BP140" i="25"/>
  <c r="BP141" i="25"/>
  <c r="BP143" i="25"/>
  <c r="BP144" i="25"/>
  <c r="BP146" i="25"/>
  <c r="BP147" i="25"/>
  <c r="BP148" i="25"/>
  <c r="BP152" i="25"/>
  <c r="BP153" i="25"/>
  <c r="BP155" i="25"/>
  <c r="BP156" i="25"/>
  <c r="BP158" i="25"/>
  <c r="BP159" i="25"/>
  <c r="BP160" i="25"/>
  <c r="BP164" i="25"/>
  <c r="BP165" i="25"/>
  <c r="BP167" i="25"/>
  <c r="BP168" i="25"/>
  <c r="BP170" i="25"/>
  <c r="BP171" i="25"/>
  <c r="BP172" i="25"/>
  <c r="BP176" i="25"/>
  <c r="BP177" i="25"/>
  <c r="BP179" i="25"/>
  <c r="BP180" i="25"/>
  <c r="BP182" i="25"/>
  <c r="BP183" i="25"/>
  <c r="BP184" i="25"/>
  <c r="BP188" i="25"/>
  <c r="BP189" i="25"/>
  <c r="BP191" i="25"/>
  <c r="BP192" i="25"/>
  <c r="BP194" i="25"/>
  <c r="BP195" i="25"/>
  <c r="BP196" i="25"/>
  <c r="BP200" i="25"/>
  <c r="BP201" i="25"/>
  <c r="BP203" i="25"/>
  <c r="BP204" i="25"/>
  <c r="BP206" i="25"/>
  <c r="BP207" i="25"/>
  <c r="BP212" i="25"/>
  <c r="BP213" i="25"/>
  <c r="BP215" i="25"/>
  <c r="BP216" i="25"/>
  <c r="BP218" i="25"/>
  <c r="BP219" i="25"/>
  <c r="BP224" i="25"/>
  <c r="BP225" i="25"/>
  <c r="BP227" i="25"/>
  <c r="BP228" i="25"/>
  <c r="BP230" i="25"/>
  <c r="BP231" i="25"/>
  <c r="BP236" i="25"/>
  <c r="BP237" i="25"/>
  <c r="BP239" i="25"/>
  <c r="BP240" i="25"/>
  <c r="BP242" i="25"/>
  <c r="BP243" i="25"/>
  <c r="BP248" i="25"/>
  <c r="BP249" i="25"/>
  <c r="BP251" i="25"/>
  <c r="BP252" i="25"/>
  <c r="BP254" i="25"/>
  <c r="BP255" i="25"/>
  <c r="BP260" i="25"/>
  <c r="BP261" i="25"/>
  <c r="BP263" i="25"/>
  <c r="BP264" i="25"/>
  <c r="BP266" i="25"/>
  <c r="BP267" i="25"/>
  <c r="BP272" i="25"/>
  <c r="BP273" i="25"/>
  <c r="BP275" i="25"/>
  <c r="BP276" i="25"/>
  <c r="BP278" i="25"/>
  <c r="BP279" i="25"/>
  <c r="BP280" i="25"/>
  <c r="BP285" i="25"/>
  <c r="BP287" i="25"/>
  <c r="BP288" i="25"/>
  <c r="BP290" i="25"/>
  <c r="BP291" i="25"/>
  <c r="BP292" i="25"/>
  <c r="BP293" i="25"/>
  <c r="BP299" i="25"/>
  <c r="BP300" i="25"/>
  <c r="BP302" i="25"/>
  <c r="BP303" i="25"/>
  <c r="BP304" i="25"/>
  <c r="BP305" i="25"/>
  <c r="BP306" i="25"/>
  <c r="BP311" i="25"/>
  <c r="BP312" i="25"/>
  <c r="BP314" i="25"/>
  <c r="BP315" i="25"/>
  <c r="BP316" i="25"/>
  <c r="BP317" i="25"/>
  <c r="BP318" i="25"/>
  <c r="BP323" i="25"/>
  <c r="BP324" i="25"/>
  <c r="BP326" i="25"/>
  <c r="BP327" i="25"/>
  <c r="BP328" i="25"/>
  <c r="BP329" i="25"/>
  <c r="BP330" i="25"/>
  <c r="BP331" i="25"/>
  <c r="BP336" i="25"/>
  <c r="BP338" i="25"/>
  <c r="BP339" i="25"/>
  <c r="BP340" i="25"/>
  <c r="BP341" i="25"/>
  <c r="BP342" i="25"/>
  <c r="BP343" i="25"/>
  <c r="BP344" i="25"/>
  <c r="BP345" i="25"/>
  <c r="BP347" i="25"/>
  <c r="BP348" i="25"/>
  <c r="BP350" i="25"/>
  <c r="BP351" i="25"/>
  <c r="BP352" i="25"/>
  <c r="BP353" i="25"/>
  <c r="BP354" i="25"/>
  <c r="BP355" i="25"/>
  <c r="BP356" i="25"/>
  <c r="BP357" i="25"/>
  <c r="BP359" i="25"/>
  <c r="BP360" i="25"/>
  <c r="BP362" i="25"/>
  <c r="BP363" i="25"/>
  <c r="BP364" i="25"/>
  <c r="BP365" i="25"/>
  <c r="BP366" i="25"/>
  <c r="BP367" i="25"/>
  <c r="BP368" i="25"/>
  <c r="BP369" i="25"/>
  <c r="BP371" i="25"/>
  <c r="BP372" i="25"/>
  <c r="BP374" i="25"/>
  <c r="BP375" i="25"/>
  <c r="BP376" i="25"/>
  <c r="BP377" i="25"/>
  <c r="BP378" i="25"/>
  <c r="BP379" i="25"/>
  <c r="BP380" i="25"/>
  <c r="BP381" i="25"/>
  <c r="BP384" i="25"/>
  <c r="BP386" i="25"/>
  <c r="BP387" i="25"/>
  <c r="BP388" i="25"/>
  <c r="BP389" i="25"/>
  <c r="BP390" i="25"/>
  <c r="BP391" i="25"/>
  <c r="BP392" i="25"/>
  <c r="BP393" i="25"/>
  <c r="BP395" i="25"/>
  <c r="BP396" i="25"/>
  <c r="BP398" i="25"/>
  <c r="BP399" i="25"/>
  <c r="BP400" i="25"/>
  <c r="BP401" i="25"/>
  <c r="BP402" i="25"/>
  <c r="BP403" i="25"/>
  <c r="BP404" i="25"/>
  <c r="BP405" i="25"/>
  <c r="BP407" i="25"/>
  <c r="BP408" i="25"/>
  <c r="BP410" i="25"/>
  <c r="BP411" i="25"/>
  <c r="BP412" i="25"/>
  <c r="BP413" i="25"/>
  <c r="BP414" i="25"/>
  <c r="BP415" i="25"/>
  <c r="BP416" i="25"/>
  <c r="BP417" i="25"/>
  <c r="BP419" i="25"/>
  <c r="BP420" i="25"/>
  <c r="BP422" i="25"/>
  <c r="BP423" i="25"/>
  <c r="BP424" i="25"/>
  <c r="BP425" i="25"/>
  <c r="BP426" i="25"/>
  <c r="BP427" i="25"/>
  <c r="BP428" i="25"/>
  <c r="BP429" i="25"/>
  <c r="BP431" i="25"/>
  <c r="BP432" i="25"/>
  <c r="BP434" i="25"/>
  <c r="BP435" i="25"/>
  <c r="BP436" i="25"/>
  <c r="BP437" i="25"/>
  <c r="BP438" i="25"/>
  <c r="BP439" i="25"/>
  <c r="BP440" i="25"/>
  <c r="BP441" i="25"/>
  <c r="BP443" i="25"/>
  <c r="BP444" i="25"/>
  <c r="BP446" i="25"/>
  <c r="BP447" i="25"/>
  <c r="BP448" i="25"/>
  <c r="BP449" i="25"/>
  <c r="BP450" i="25"/>
  <c r="BP451" i="25"/>
  <c r="BP452" i="25"/>
  <c r="BP453" i="25"/>
  <c r="BP455" i="25"/>
  <c r="BP456" i="25"/>
  <c r="BP458" i="25"/>
  <c r="BP459" i="25"/>
  <c r="BP460" i="25"/>
  <c r="BP461" i="25"/>
  <c r="BP462" i="25"/>
  <c r="BP463" i="25"/>
  <c r="BP464" i="25"/>
  <c r="BP465" i="25"/>
  <c r="BP467" i="25"/>
  <c r="BI73" i="19"/>
  <c r="BM73" i="19"/>
  <c r="G74" i="25"/>
  <c r="BG74" i="19" s="1"/>
  <c r="BI74" i="19"/>
  <c r="BM74" i="19"/>
  <c r="G75" i="25"/>
  <c r="BG75" i="19" s="1"/>
  <c r="BQ75" i="19"/>
  <c r="BC472" i="38" l="1"/>
  <c r="BD472" i="38"/>
  <c r="BC471" i="38"/>
  <c r="BD471" i="38"/>
  <c r="BC470" i="38"/>
  <c r="BD470" i="38"/>
  <c r="BC469" i="38"/>
  <c r="BD469" i="38"/>
  <c r="R4" i="19"/>
  <c r="D31" i="20"/>
  <c r="F31" i="20" s="1"/>
  <c r="BV75" i="19"/>
  <c r="BV74" i="19"/>
  <c r="BV79" i="19"/>
  <c r="BV77" i="19"/>
  <c r="D34" i="20"/>
  <c r="F34" i="20" s="1"/>
  <c r="D38" i="20"/>
  <c r="F38" i="20" s="1"/>
  <c r="BN75" i="19"/>
  <c r="CP75" i="19"/>
  <c r="CP74" i="19"/>
  <c r="BQ73" i="19"/>
  <c r="BQ74" i="19"/>
  <c r="BN74" i="19"/>
  <c r="BP74" i="19"/>
  <c r="BP75" i="19"/>
  <c r="R73" i="19"/>
  <c r="BV73" i="19"/>
  <c r="BP468" i="25"/>
  <c r="BP117" i="25"/>
  <c r="BP320" i="25"/>
  <c r="BP308" i="25"/>
  <c r="BP296" i="25"/>
  <c r="BP321" i="25"/>
  <c r="BP295" i="25"/>
  <c r="BP283" i="25"/>
  <c r="BP282" i="25"/>
  <c r="BP270" i="25"/>
  <c r="BP258" i="25"/>
  <c r="BP246" i="25"/>
  <c r="BP234" i="25"/>
  <c r="BP222" i="25"/>
  <c r="BP210" i="25"/>
  <c r="BP198" i="25"/>
  <c r="BP186" i="25"/>
  <c r="BP174" i="25"/>
  <c r="BP162" i="25"/>
  <c r="BP150" i="25"/>
  <c r="BP138" i="25"/>
  <c r="BP126" i="25"/>
  <c r="BP114" i="25"/>
  <c r="BP102" i="25"/>
  <c r="BP90" i="25"/>
  <c r="BP78" i="25"/>
  <c r="BP269" i="25"/>
  <c r="BP257" i="25"/>
  <c r="BP245" i="25"/>
  <c r="BP233" i="25"/>
  <c r="BP221" i="25"/>
  <c r="BP209" i="25"/>
  <c r="BP197" i="25"/>
  <c r="BP185" i="25"/>
  <c r="BP173" i="25"/>
  <c r="BP161" i="25"/>
  <c r="BP149" i="25"/>
  <c r="BP137" i="25"/>
  <c r="BP125" i="25"/>
  <c r="BP113" i="25"/>
  <c r="BP101" i="25"/>
  <c r="BP89" i="25"/>
  <c r="BP77" i="25"/>
  <c r="BP383" i="25"/>
  <c r="BP333" i="25"/>
  <c r="BP309" i="25"/>
  <c r="BP466" i="25"/>
  <c r="BP454" i="25"/>
  <c r="BP442" i="25"/>
  <c r="BP430" i="25"/>
  <c r="BP418" i="25"/>
  <c r="BP406" i="25"/>
  <c r="BP394" i="25"/>
  <c r="BP382" i="25"/>
  <c r="BP370" i="25"/>
  <c r="BP358" i="25"/>
  <c r="BP346" i="25"/>
  <c r="BP334" i="25"/>
  <c r="BP298" i="25"/>
  <c r="BP286" i="25"/>
  <c r="BP274" i="25"/>
  <c r="BP262" i="25"/>
  <c r="BP250" i="25"/>
  <c r="BP238" i="25"/>
  <c r="BP226" i="25"/>
  <c r="BP214" i="25"/>
  <c r="BP202" i="25"/>
  <c r="BP190" i="25"/>
  <c r="BP178" i="25"/>
  <c r="BP166" i="25"/>
  <c r="BP154" i="25"/>
  <c r="BP142" i="25"/>
  <c r="BP130" i="25"/>
  <c r="BP118" i="25"/>
  <c r="BP106" i="25"/>
  <c r="BP94" i="25"/>
  <c r="BP82" i="25"/>
  <c r="BP332" i="25"/>
  <c r="BP319" i="25"/>
  <c r="BP307" i="25"/>
  <c r="BP294" i="25"/>
  <c r="BP281" i="25"/>
  <c r="BP268" i="25"/>
  <c r="BP256" i="25"/>
  <c r="BP244" i="25"/>
  <c r="BP232" i="25"/>
  <c r="BP220" i="25"/>
  <c r="BP208" i="25"/>
  <c r="BP96" i="25"/>
  <c r="BP457" i="25"/>
  <c r="BP445" i="25"/>
  <c r="BP433" i="25"/>
  <c r="BP421" i="25"/>
  <c r="BP409" i="25"/>
  <c r="BP397" i="25"/>
  <c r="BP385" i="25"/>
  <c r="BP373" i="25"/>
  <c r="BP361" i="25"/>
  <c r="BP349" i="25"/>
  <c r="BP337" i="25"/>
  <c r="BP325" i="25"/>
  <c r="BP313" i="25"/>
  <c r="BP301" i="25"/>
  <c r="BP289" i="25"/>
  <c r="BP277" i="25"/>
  <c r="BP265" i="25"/>
  <c r="BP253" i="25"/>
  <c r="BP241" i="25"/>
  <c r="BP229" i="25"/>
  <c r="BP217" i="25"/>
  <c r="BP205" i="25"/>
  <c r="BP193" i="25"/>
  <c r="BP181" i="25"/>
  <c r="BP169" i="25"/>
  <c r="BP157" i="25"/>
  <c r="BP145" i="25"/>
  <c r="BP133" i="25"/>
  <c r="BP121" i="25"/>
  <c r="BP109" i="25"/>
  <c r="BP97" i="25"/>
  <c r="BP85" i="25"/>
  <c r="BP335" i="25"/>
  <c r="BP132" i="25"/>
  <c r="BP322" i="25"/>
  <c r="BP310" i="25"/>
  <c r="BP297" i="25"/>
  <c r="BP284" i="25"/>
  <c r="BP271" i="25"/>
  <c r="BP259" i="25"/>
  <c r="BP247" i="25"/>
  <c r="BP235" i="25"/>
  <c r="BP223" i="25"/>
  <c r="BP211" i="25"/>
  <c r="BP199" i="25"/>
  <c r="BP187" i="25"/>
  <c r="BP175" i="25"/>
  <c r="BP163" i="25"/>
  <c r="BP151" i="25"/>
  <c r="BP139" i="25"/>
  <c r="BP127" i="25"/>
  <c r="BP115" i="25"/>
  <c r="BP103" i="25"/>
  <c r="BP91" i="25"/>
  <c r="BP79" i="25"/>
  <c r="BP73" i="19"/>
  <c r="BI73" i="25"/>
  <c r="BQ80" i="19"/>
  <c r="BQ84" i="19"/>
  <c r="BQ88" i="19"/>
  <c r="BQ92" i="19"/>
  <c r="BQ96" i="19"/>
  <c r="BQ100" i="19"/>
  <c r="BQ104" i="19"/>
  <c r="BQ107" i="19"/>
  <c r="BQ108" i="19"/>
  <c r="BQ111" i="19"/>
  <c r="BQ112" i="19"/>
  <c r="BQ115" i="19"/>
  <c r="BQ116" i="19"/>
  <c r="BQ119" i="19"/>
  <c r="BQ120" i="19"/>
  <c r="BQ123" i="19"/>
  <c r="BQ124" i="19"/>
  <c r="BQ127" i="19"/>
  <c r="BQ128" i="19"/>
  <c r="BQ131" i="19"/>
  <c r="BQ132" i="19"/>
  <c r="BQ135" i="19"/>
  <c r="BQ136" i="19"/>
  <c r="BQ139" i="19"/>
  <c r="BQ140" i="19"/>
  <c r="BQ143" i="19"/>
  <c r="BQ144" i="19"/>
  <c r="BQ147" i="19"/>
  <c r="BQ148" i="19"/>
  <c r="BQ151" i="19"/>
  <c r="BQ152" i="19"/>
  <c r="BQ155" i="19"/>
  <c r="BQ156" i="19"/>
  <c r="BQ159" i="19"/>
  <c r="BQ160" i="19"/>
  <c r="BQ163" i="19"/>
  <c r="BQ164" i="19"/>
  <c r="BQ167" i="19"/>
  <c r="BQ168" i="19"/>
  <c r="BQ171" i="19"/>
  <c r="BQ172" i="19"/>
  <c r="BQ175" i="19"/>
  <c r="BQ176" i="19"/>
  <c r="BQ179" i="19"/>
  <c r="BQ180" i="19"/>
  <c r="BQ183" i="19"/>
  <c r="BQ184" i="19"/>
  <c r="BQ187" i="19"/>
  <c r="BQ188" i="19"/>
  <c r="BQ191" i="19"/>
  <c r="BQ192" i="19"/>
  <c r="BQ195" i="19"/>
  <c r="BQ196" i="19"/>
  <c r="BQ199" i="19"/>
  <c r="BQ200" i="19"/>
  <c r="BQ203" i="19"/>
  <c r="BQ204" i="19"/>
  <c r="BQ207" i="19"/>
  <c r="BQ208" i="19"/>
  <c r="BQ211" i="19"/>
  <c r="BQ212" i="19"/>
  <c r="BQ215" i="19"/>
  <c r="BQ216" i="19"/>
  <c r="BQ219" i="19"/>
  <c r="BQ220" i="19"/>
  <c r="BQ223" i="19"/>
  <c r="BQ224" i="19"/>
  <c r="BQ227" i="19"/>
  <c r="BQ228" i="19"/>
  <c r="BQ231" i="19"/>
  <c r="BQ232" i="19"/>
  <c r="BQ235" i="19"/>
  <c r="BQ236" i="19"/>
  <c r="BQ239" i="19"/>
  <c r="BQ240" i="19"/>
  <c r="BQ243" i="19"/>
  <c r="BQ244" i="19"/>
  <c r="BQ247" i="19"/>
  <c r="BQ248" i="19"/>
  <c r="BQ251" i="19"/>
  <c r="BQ252" i="19"/>
  <c r="BQ255" i="19"/>
  <c r="BQ256" i="19"/>
  <c r="BQ259" i="19"/>
  <c r="BQ260" i="19"/>
  <c r="BQ263" i="19"/>
  <c r="BQ264" i="19"/>
  <c r="BQ267" i="19"/>
  <c r="BQ268" i="19"/>
  <c r="BQ271" i="19"/>
  <c r="BQ272" i="19"/>
  <c r="BQ275" i="19"/>
  <c r="BQ276" i="19"/>
  <c r="BQ279" i="19"/>
  <c r="BQ280" i="19"/>
  <c r="BQ283" i="19"/>
  <c r="BQ284" i="19"/>
  <c r="BQ287" i="19"/>
  <c r="BQ288" i="19"/>
  <c r="BQ291" i="19"/>
  <c r="BQ292" i="19"/>
  <c r="BQ295" i="19"/>
  <c r="BQ296" i="19"/>
  <c r="BQ299" i="19"/>
  <c r="BQ300" i="19"/>
  <c r="BQ303" i="19"/>
  <c r="BQ304" i="19"/>
  <c r="BQ307" i="19"/>
  <c r="BQ308" i="19"/>
  <c r="BQ311" i="19"/>
  <c r="BQ312" i="19"/>
  <c r="BQ315" i="19"/>
  <c r="BQ316" i="19"/>
  <c r="BQ319" i="19"/>
  <c r="BQ320" i="19"/>
  <c r="BQ323" i="19"/>
  <c r="BQ324" i="19"/>
  <c r="BQ327" i="19"/>
  <c r="BQ328" i="19"/>
  <c r="BQ331" i="19"/>
  <c r="BQ332" i="19"/>
  <c r="BQ335" i="19"/>
  <c r="BQ336" i="19"/>
  <c r="BQ339" i="19"/>
  <c r="BQ340" i="19"/>
  <c r="BQ343" i="19"/>
  <c r="BQ344" i="19"/>
  <c r="BQ347" i="19"/>
  <c r="BQ348" i="19"/>
  <c r="BQ351" i="19"/>
  <c r="BQ352" i="19"/>
  <c r="BQ355" i="19"/>
  <c r="BQ356" i="19"/>
  <c r="BQ359" i="19"/>
  <c r="BQ360" i="19"/>
  <c r="BQ363" i="19"/>
  <c r="BQ364" i="19"/>
  <c r="BQ367" i="19"/>
  <c r="BQ368" i="19"/>
  <c r="BQ371" i="19"/>
  <c r="BQ372" i="19"/>
  <c r="BQ375" i="19"/>
  <c r="BQ376" i="19"/>
  <c r="BQ379" i="19"/>
  <c r="BQ380" i="19"/>
  <c r="BQ383" i="19"/>
  <c r="BQ384" i="19"/>
  <c r="BQ387" i="19"/>
  <c r="BQ388" i="19"/>
  <c r="BQ391" i="19"/>
  <c r="BQ392" i="19"/>
  <c r="BQ395" i="19"/>
  <c r="BQ396" i="19"/>
  <c r="BQ399" i="19"/>
  <c r="BQ400" i="19"/>
  <c r="BQ403" i="19"/>
  <c r="BQ404" i="19"/>
  <c r="BQ407" i="19"/>
  <c r="BQ408" i="19"/>
  <c r="BQ411" i="19"/>
  <c r="BQ412" i="19"/>
  <c r="BQ415" i="19"/>
  <c r="BQ416" i="19"/>
  <c r="BQ419" i="19"/>
  <c r="BQ420" i="19"/>
  <c r="BQ423" i="19"/>
  <c r="BQ424" i="19"/>
  <c r="BQ427" i="19"/>
  <c r="BQ428" i="19"/>
  <c r="BQ431" i="19"/>
  <c r="BQ432" i="19"/>
  <c r="BQ435" i="19"/>
  <c r="BQ436" i="19"/>
  <c r="BQ439" i="19"/>
  <c r="BQ440" i="19"/>
  <c r="BQ443" i="19"/>
  <c r="BQ444" i="19"/>
  <c r="BQ447" i="19"/>
  <c r="BQ448" i="19"/>
  <c r="BQ451" i="19"/>
  <c r="BQ452" i="19"/>
  <c r="BQ455" i="19"/>
  <c r="BQ456" i="19"/>
  <c r="BQ459" i="19"/>
  <c r="BQ460" i="19"/>
  <c r="BQ463" i="19"/>
  <c r="BQ464" i="19"/>
  <c r="BQ467" i="19"/>
  <c r="BQ468" i="19"/>
  <c r="R73" i="38" a="1"/>
  <c r="AA17" i="19" l="1"/>
  <c r="BE472" i="38"/>
  <c r="R73" i="38"/>
  <c r="BE469" i="38"/>
  <c r="BE470" i="38"/>
  <c r="BE471" i="38"/>
  <c r="D47" i="20"/>
  <c r="F47" i="20" s="1"/>
  <c r="D37" i="20"/>
  <c r="F37" i="20" s="1"/>
  <c r="D30" i="20"/>
  <c r="F30" i="20" s="1"/>
  <c r="BQ103" i="19"/>
  <c r="BQ466" i="19"/>
  <c r="BQ462" i="19"/>
  <c r="BQ458" i="19"/>
  <c r="BQ454" i="19"/>
  <c r="BQ450" i="19"/>
  <c r="BQ446" i="19"/>
  <c r="BQ442" i="19"/>
  <c r="BQ438" i="19"/>
  <c r="BQ434" i="19"/>
  <c r="BQ430" i="19"/>
  <c r="BQ426" i="19"/>
  <c r="BQ422" i="19"/>
  <c r="BQ418" i="19"/>
  <c r="BQ414" i="19"/>
  <c r="BQ410" i="19"/>
  <c r="BQ406" i="19"/>
  <c r="BQ402" i="19"/>
  <c r="BQ76" i="19"/>
  <c r="BQ99" i="19"/>
  <c r="BQ398" i="19"/>
  <c r="BQ394" i="19"/>
  <c r="BQ390" i="19"/>
  <c r="BQ386" i="19"/>
  <c r="BQ382" i="19"/>
  <c r="BQ378" i="19"/>
  <c r="BQ374" i="19"/>
  <c r="BQ370" i="19"/>
  <c r="BQ366" i="19"/>
  <c r="BQ362" i="19"/>
  <c r="BQ465" i="19"/>
  <c r="BQ461" i="19"/>
  <c r="BQ358" i="19"/>
  <c r="BQ354" i="19"/>
  <c r="BQ350" i="19"/>
  <c r="BQ346" i="19"/>
  <c r="BQ342" i="19"/>
  <c r="BQ338" i="19"/>
  <c r="BQ334" i="19"/>
  <c r="BQ330" i="19"/>
  <c r="BQ326" i="19"/>
  <c r="BQ322" i="19"/>
  <c r="BQ318" i="19"/>
  <c r="BQ314" i="19"/>
  <c r="BQ310" i="19"/>
  <c r="BQ306" i="19"/>
  <c r="BQ302" i="19"/>
  <c r="BQ298" i="19"/>
  <c r="BQ294" i="19"/>
  <c r="BQ290" i="19"/>
  <c r="BQ286" i="19"/>
  <c r="BQ282" i="19"/>
  <c r="BQ278" i="19"/>
  <c r="BQ274" i="19"/>
  <c r="BQ270" i="19"/>
  <c r="BQ266" i="19"/>
  <c r="BQ262" i="19"/>
  <c r="BQ258" i="19"/>
  <c r="BQ254" i="19"/>
  <c r="BQ250" i="19"/>
  <c r="BQ246" i="19"/>
  <c r="BQ242" i="19"/>
  <c r="BQ238" i="19"/>
  <c r="BQ234" i="19"/>
  <c r="BQ230" i="19"/>
  <c r="BQ226" i="19"/>
  <c r="BQ222" i="19"/>
  <c r="BQ218" i="19"/>
  <c r="BQ214" i="19"/>
  <c r="BQ210" i="19"/>
  <c r="BQ206" i="19"/>
  <c r="BQ202" i="19"/>
  <c r="BQ198" i="19"/>
  <c r="BQ194" i="19"/>
  <c r="BQ190" i="19"/>
  <c r="BQ186" i="19"/>
  <c r="BQ182" i="19"/>
  <c r="BQ178" i="19"/>
  <c r="BQ174" i="19"/>
  <c r="BQ170" i="19"/>
  <c r="BQ166" i="19"/>
  <c r="BQ162" i="19"/>
  <c r="BQ158" i="19"/>
  <c r="BQ154" i="19"/>
  <c r="BQ150" i="19"/>
  <c r="BQ146" i="19"/>
  <c r="BQ142" i="19"/>
  <c r="BQ138" i="19"/>
  <c r="BQ134" i="19"/>
  <c r="BQ130" i="19"/>
  <c r="BQ126" i="19"/>
  <c r="BQ122" i="19"/>
  <c r="BQ118" i="19"/>
  <c r="BQ114" i="19"/>
  <c r="BQ110" i="19"/>
  <c r="BQ106" i="19"/>
  <c r="BQ102" i="19"/>
  <c r="BQ98" i="19"/>
  <c r="BQ94" i="19"/>
  <c r="BQ95" i="19"/>
  <c r="BQ90" i="19"/>
  <c r="BQ86" i="19"/>
  <c r="BQ82" i="19"/>
  <c r="BQ78" i="19"/>
  <c r="BQ457" i="19"/>
  <c r="BQ453" i="19"/>
  <c r="BQ449" i="19"/>
  <c r="BQ445" i="19"/>
  <c r="BQ441" i="19"/>
  <c r="BQ437" i="19"/>
  <c r="BQ433" i="19"/>
  <c r="BQ429" i="19"/>
  <c r="BQ425" i="19"/>
  <c r="BQ421" i="19"/>
  <c r="BQ417" i="19"/>
  <c r="BQ413" i="19"/>
  <c r="BQ409" i="19"/>
  <c r="BQ405" i="19"/>
  <c r="BQ401" i="19"/>
  <c r="BQ397" i="19"/>
  <c r="BQ393" i="19"/>
  <c r="BQ389" i="19"/>
  <c r="BQ385" i="19"/>
  <c r="BQ381" i="19"/>
  <c r="BQ377" i="19"/>
  <c r="BQ373" i="19"/>
  <c r="BQ369" i="19"/>
  <c r="BQ365" i="19"/>
  <c r="BQ361" i="19"/>
  <c r="BQ357" i="19"/>
  <c r="BQ353" i="19"/>
  <c r="BQ349" i="19"/>
  <c r="BQ345" i="19"/>
  <c r="BQ341" i="19"/>
  <c r="BQ337" i="19"/>
  <c r="BQ333" i="19"/>
  <c r="BQ329" i="19"/>
  <c r="BQ325" i="19"/>
  <c r="BQ321" i="19"/>
  <c r="BQ317" i="19"/>
  <c r="BQ313" i="19"/>
  <c r="BQ309" i="19"/>
  <c r="BQ305" i="19"/>
  <c r="BQ301" i="19"/>
  <c r="BQ297" i="19"/>
  <c r="BQ293" i="19"/>
  <c r="BQ289" i="19"/>
  <c r="BQ285" i="19"/>
  <c r="BQ281" i="19"/>
  <c r="BQ277" i="19"/>
  <c r="BQ273" i="19"/>
  <c r="BQ269" i="19"/>
  <c r="BQ265" i="19"/>
  <c r="BQ261" i="19"/>
  <c r="BQ257" i="19"/>
  <c r="BQ253" i="19"/>
  <c r="BQ249" i="19"/>
  <c r="BQ245" i="19"/>
  <c r="BQ241" i="19"/>
  <c r="BQ237" i="19"/>
  <c r="BQ233" i="19"/>
  <c r="BQ229" i="19"/>
  <c r="BQ225" i="19"/>
  <c r="BQ221" i="19"/>
  <c r="BQ217" i="19"/>
  <c r="BQ213" i="19"/>
  <c r="BQ209" i="19"/>
  <c r="BQ205" i="19"/>
  <c r="BQ201" i="19"/>
  <c r="BQ197" i="19"/>
  <c r="BQ193" i="19"/>
  <c r="BQ189" i="19"/>
  <c r="BQ185" i="19"/>
  <c r="BQ181" i="19"/>
  <c r="BQ177" i="19"/>
  <c r="BQ173" i="19"/>
  <c r="BQ169" i="19"/>
  <c r="BQ165" i="19"/>
  <c r="BQ161" i="19"/>
  <c r="BQ157" i="19"/>
  <c r="BQ153" i="19"/>
  <c r="BQ149" i="19"/>
  <c r="BQ145" i="19"/>
  <c r="BQ141" i="19"/>
  <c r="BQ137" i="19"/>
  <c r="BQ133" i="19"/>
  <c r="BQ129" i="19"/>
  <c r="BQ125" i="19"/>
  <c r="BQ121" i="19"/>
  <c r="BQ117" i="19"/>
  <c r="BQ113" i="19"/>
  <c r="BQ109" i="19"/>
  <c r="BQ105" i="19"/>
  <c r="BQ101" i="19"/>
  <c r="BQ97" i="19"/>
  <c r="BQ93" i="19"/>
  <c r="BQ89" i="19"/>
  <c r="BQ85" i="19"/>
  <c r="BQ81" i="19"/>
  <c r="BQ77" i="19"/>
  <c r="BQ91" i="19"/>
  <c r="BQ87" i="19"/>
  <c r="BQ83" i="19"/>
  <c r="BQ79" i="19"/>
  <c r="BW73" i="19"/>
  <c r="BC73" i="38" l="1"/>
  <c r="BD73" i="38"/>
  <c r="D42" i="20"/>
  <c r="F42" i="20" s="1"/>
  <c r="BE73" i="38" l="1"/>
  <c r="R468" i="19"/>
  <c r="R467" i="19"/>
  <c r="R466" i="19"/>
  <c r="R465" i="19"/>
  <c r="R464" i="19"/>
  <c r="R463" i="19"/>
  <c r="R462" i="19"/>
  <c r="R461" i="19"/>
  <c r="R460" i="19"/>
  <c r="R459" i="19"/>
  <c r="R458" i="19"/>
  <c r="R457" i="19"/>
  <c r="R456" i="19"/>
  <c r="R455" i="19"/>
  <c r="R454" i="19"/>
  <c r="R453" i="19"/>
  <c r="R452" i="19"/>
  <c r="R451" i="19"/>
  <c r="R450" i="19"/>
  <c r="R449" i="19"/>
  <c r="R448" i="19"/>
  <c r="R447" i="19"/>
  <c r="R446" i="19"/>
  <c r="R445" i="19"/>
  <c r="R444" i="19"/>
  <c r="R443" i="19"/>
  <c r="R442" i="19"/>
  <c r="R441" i="19"/>
  <c r="R440" i="19"/>
  <c r="R439" i="19"/>
  <c r="R438" i="19"/>
  <c r="R437" i="19"/>
  <c r="R436" i="19"/>
  <c r="R435" i="19"/>
  <c r="R434" i="19"/>
  <c r="R433" i="19"/>
  <c r="R432" i="19"/>
  <c r="R431" i="19"/>
  <c r="R430" i="19"/>
  <c r="R429" i="19"/>
  <c r="R428" i="19"/>
  <c r="R427" i="19"/>
  <c r="R426" i="19"/>
  <c r="R425" i="19"/>
  <c r="R424" i="19"/>
  <c r="R423" i="19"/>
  <c r="R422" i="19"/>
  <c r="R421" i="19"/>
  <c r="R420" i="19"/>
  <c r="R419" i="19"/>
  <c r="R418" i="19"/>
  <c r="R417" i="19"/>
  <c r="R416" i="19"/>
  <c r="R415" i="19"/>
  <c r="R414" i="19"/>
  <c r="R413" i="19"/>
  <c r="R412" i="19"/>
  <c r="R411" i="19"/>
  <c r="R410" i="19"/>
  <c r="R409" i="19"/>
  <c r="R408" i="19"/>
  <c r="R407" i="19"/>
  <c r="R406" i="19"/>
  <c r="R405" i="19"/>
  <c r="R404" i="19"/>
  <c r="R403" i="19"/>
  <c r="R402" i="19"/>
  <c r="R401" i="19"/>
  <c r="R400" i="19"/>
  <c r="R399" i="19"/>
  <c r="R398" i="19"/>
  <c r="R397" i="19"/>
  <c r="R396" i="19"/>
  <c r="R395" i="19"/>
  <c r="R394" i="19"/>
  <c r="R393" i="19"/>
  <c r="R392" i="19"/>
  <c r="R391" i="19"/>
  <c r="R390" i="19"/>
  <c r="R389" i="19"/>
  <c r="R388" i="19"/>
  <c r="R387" i="19"/>
  <c r="R386" i="19"/>
  <c r="R385" i="19"/>
  <c r="R384" i="19"/>
  <c r="R383" i="19"/>
  <c r="R382" i="19"/>
  <c r="R381" i="19"/>
  <c r="R380" i="19"/>
  <c r="R379" i="19"/>
  <c r="R378" i="19"/>
  <c r="R377" i="19"/>
  <c r="R376" i="19"/>
  <c r="R375" i="19"/>
  <c r="R374" i="19"/>
  <c r="R373" i="19"/>
  <c r="R372" i="19"/>
  <c r="R371" i="19"/>
  <c r="R370" i="19"/>
  <c r="R369" i="19"/>
  <c r="R368" i="19"/>
  <c r="R367" i="19"/>
  <c r="R366" i="19"/>
  <c r="R365" i="19"/>
  <c r="R364" i="19"/>
  <c r="R363" i="19"/>
  <c r="R362" i="19"/>
  <c r="R361" i="19"/>
  <c r="R360" i="19"/>
  <c r="R359" i="19"/>
  <c r="R358" i="19"/>
  <c r="R357" i="19"/>
  <c r="R356" i="19"/>
  <c r="R355" i="19"/>
  <c r="R354" i="19"/>
  <c r="R353" i="19"/>
  <c r="R352" i="19"/>
  <c r="R351" i="19"/>
  <c r="R350" i="19"/>
  <c r="R349" i="19"/>
  <c r="R348" i="19"/>
  <c r="R347" i="19"/>
  <c r="R346" i="19"/>
  <c r="R345" i="19"/>
  <c r="R344" i="19"/>
  <c r="R343" i="19"/>
  <c r="R342" i="19"/>
  <c r="R341" i="19"/>
  <c r="R340" i="19"/>
  <c r="R339" i="19"/>
  <c r="R338" i="19"/>
  <c r="R337" i="19"/>
  <c r="R336" i="19"/>
  <c r="R335" i="19"/>
  <c r="R334" i="19"/>
  <c r="R333" i="19"/>
  <c r="R332" i="19"/>
  <c r="R331" i="19"/>
  <c r="R330" i="19"/>
  <c r="R329" i="19"/>
  <c r="R328" i="19"/>
  <c r="R327" i="19"/>
  <c r="R326" i="19"/>
  <c r="R325" i="19"/>
  <c r="R324" i="19"/>
  <c r="R323" i="19"/>
  <c r="R322" i="19"/>
  <c r="R321" i="19"/>
  <c r="R320" i="19"/>
  <c r="R319" i="19"/>
  <c r="R318" i="19"/>
  <c r="R317" i="19"/>
  <c r="R316" i="19"/>
  <c r="R315" i="19"/>
  <c r="R314" i="19"/>
  <c r="R313" i="19"/>
  <c r="R312" i="19"/>
  <c r="R311" i="19"/>
  <c r="R310" i="19"/>
  <c r="R309" i="19"/>
  <c r="R308" i="19"/>
  <c r="R307" i="19"/>
  <c r="R306" i="19"/>
  <c r="R305" i="19"/>
  <c r="R304" i="19"/>
  <c r="R303" i="19"/>
  <c r="R302" i="19"/>
  <c r="R301" i="19"/>
  <c r="R300" i="19"/>
  <c r="R299" i="19"/>
  <c r="R298" i="19"/>
  <c r="R297" i="19"/>
  <c r="R296" i="19"/>
  <c r="R295" i="19"/>
  <c r="R294" i="19"/>
  <c r="R293" i="19"/>
  <c r="R292" i="19"/>
  <c r="R291" i="19"/>
  <c r="R290" i="19"/>
  <c r="R289" i="19"/>
  <c r="R288" i="19"/>
  <c r="R287" i="19"/>
  <c r="R286" i="19"/>
  <c r="R285" i="19"/>
  <c r="R284" i="19"/>
  <c r="R283" i="19"/>
  <c r="R282" i="19"/>
  <c r="R281" i="19"/>
  <c r="R280" i="19"/>
  <c r="R279" i="19"/>
  <c r="R278" i="19"/>
  <c r="R277" i="19"/>
  <c r="R276" i="19"/>
  <c r="R275" i="19"/>
  <c r="R274" i="19"/>
  <c r="R273" i="19"/>
  <c r="R272" i="19"/>
  <c r="R271" i="19"/>
  <c r="R270" i="19"/>
  <c r="R269" i="19"/>
  <c r="R268" i="19"/>
  <c r="R267" i="19"/>
  <c r="R266" i="19"/>
  <c r="R265" i="19"/>
  <c r="R264" i="19"/>
  <c r="R263" i="19"/>
  <c r="R262" i="19"/>
  <c r="R261" i="19"/>
  <c r="R260" i="19"/>
  <c r="R259" i="19"/>
  <c r="R258" i="19"/>
  <c r="R257" i="19"/>
  <c r="R256" i="19"/>
  <c r="R255" i="19"/>
  <c r="R254" i="19"/>
  <c r="R253" i="19"/>
  <c r="R252" i="19"/>
  <c r="R251" i="19"/>
  <c r="R250" i="19"/>
  <c r="R249" i="19"/>
  <c r="R248" i="19"/>
  <c r="R247" i="19"/>
  <c r="R246" i="19"/>
  <c r="R245" i="19"/>
  <c r="R244" i="19"/>
  <c r="R243" i="19"/>
  <c r="R242" i="19"/>
  <c r="R241" i="19"/>
  <c r="R240" i="19"/>
  <c r="R239" i="19"/>
  <c r="R238" i="19"/>
  <c r="R237" i="19"/>
  <c r="R236" i="19"/>
  <c r="R235" i="19"/>
  <c r="R234" i="19"/>
  <c r="R233" i="19"/>
  <c r="R232" i="19"/>
  <c r="R231" i="19"/>
  <c r="R230" i="19"/>
  <c r="R229" i="19"/>
  <c r="R228" i="19"/>
  <c r="R227" i="19"/>
  <c r="R226" i="19"/>
  <c r="R225" i="19"/>
  <c r="R224" i="19"/>
  <c r="R223" i="19"/>
  <c r="R222" i="19"/>
  <c r="R221" i="19"/>
  <c r="R220" i="19"/>
  <c r="R219" i="19"/>
  <c r="R218" i="19"/>
  <c r="R217" i="19"/>
  <c r="R216" i="19"/>
  <c r="R215" i="19"/>
  <c r="R214" i="19"/>
  <c r="R213" i="19"/>
  <c r="R212" i="19"/>
  <c r="R211" i="19"/>
  <c r="R210" i="19"/>
  <c r="R209" i="19"/>
  <c r="R208" i="19"/>
  <c r="R207" i="19"/>
  <c r="R206" i="19"/>
  <c r="R205" i="19"/>
  <c r="R204" i="19"/>
  <c r="R203" i="19"/>
  <c r="R202" i="19"/>
  <c r="R201" i="19"/>
  <c r="R200" i="19"/>
  <c r="R199" i="19"/>
  <c r="R198" i="19"/>
  <c r="R197" i="19"/>
  <c r="R196" i="19"/>
  <c r="R195" i="19"/>
  <c r="R194" i="19"/>
  <c r="R193" i="19"/>
  <c r="R192" i="19"/>
  <c r="R191" i="19"/>
  <c r="R190" i="19"/>
  <c r="R189" i="19"/>
  <c r="R188" i="19"/>
  <c r="R187" i="19"/>
  <c r="R186" i="19"/>
  <c r="R185" i="19"/>
  <c r="R184" i="19"/>
  <c r="R183" i="19"/>
  <c r="R182" i="19"/>
  <c r="R181" i="19"/>
  <c r="R180" i="19"/>
  <c r="R179" i="19"/>
  <c r="R178" i="19"/>
  <c r="R177" i="19"/>
  <c r="R176" i="19"/>
  <c r="R175" i="19"/>
  <c r="R174" i="19"/>
  <c r="R173" i="19"/>
  <c r="R172" i="19"/>
  <c r="R171" i="19"/>
  <c r="R170" i="19"/>
  <c r="R169" i="19"/>
  <c r="R168" i="19"/>
  <c r="R167" i="19"/>
  <c r="R166" i="19"/>
  <c r="R165" i="19"/>
  <c r="R164" i="19"/>
  <c r="R163" i="19"/>
  <c r="R162" i="19"/>
  <c r="R161" i="19"/>
  <c r="R160" i="19"/>
  <c r="R159" i="19"/>
  <c r="R158" i="19"/>
  <c r="R157" i="19"/>
  <c r="R156" i="19"/>
  <c r="R155" i="19"/>
  <c r="R154" i="19"/>
  <c r="R153" i="19"/>
  <c r="R152" i="19"/>
  <c r="R151" i="19"/>
  <c r="R150" i="19"/>
  <c r="R149" i="19"/>
  <c r="R148" i="19"/>
  <c r="R147" i="19"/>
  <c r="R146" i="19"/>
  <c r="R145" i="19"/>
  <c r="R144" i="19"/>
  <c r="R143" i="19"/>
  <c r="R142" i="19"/>
  <c r="R141" i="19"/>
  <c r="R140" i="19"/>
  <c r="R139" i="19"/>
  <c r="R138" i="19"/>
  <c r="R137" i="19"/>
  <c r="R136" i="19"/>
  <c r="R135" i="19"/>
  <c r="R134" i="19"/>
  <c r="R133" i="19"/>
  <c r="R132" i="19"/>
  <c r="R131" i="19"/>
  <c r="R130" i="19"/>
  <c r="R129" i="19"/>
  <c r="R128" i="19"/>
  <c r="R127" i="19"/>
  <c r="R126" i="19"/>
  <c r="R125" i="19"/>
  <c r="R124" i="19"/>
  <c r="R123" i="19"/>
  <c r="R122" i="19"/>
  <c r="R121" i="19"/>
  <c r="R120" i="19"/>
  <c r="R119" i="19"/>
  <c r="R118" i="19"/>
  <c r="R117" i="19"/>
  <c r="R116" i="19"/>
  <c r="R115" i="19"/>
  <c r="R114" i="19"/>
  <c r="R113" i="19"/>
  <c r="R112" i="19"/>
  <c r="R111" i="19"/>
  <c r="R110" i="19"/>
  <c r="R109" i="19"/>
  <c r="R108" i="19"/>
  <c r="R107" i="19"/>
  <c r="R106" i="19"/>
  <c r="R105" i="19"/>
  <c r="R104" i="19"/>
  <c r="R103" i="19"/>
  <c r="R102" i="19"/>
  <c r="R101" i="19"/>
  <c r="R100" i="19"/>
  <c r="R99" i="19"/>
  <c r="R98" i="19"/>
  <c r="R97" i="19"/>
  <c r="R96" i="19"/>
  <c r="R95" i="19"/>
  <c r="R94" i="19"/>
  <c r="R93" i="19"/>
  <c r="R92" i="19"/>
  <c r="R91" i="19"/>
  <c r="R90" i="19"/>
  <c r="R89" i="19"/>
  <c r="R88" i="19"/>
  <c r="R87" i="19"/>
  <c r="R86" i="19"/>
  <c r="R85" i="19"/>
  <c r="R84" i="19"/>
  <c r="R83" i="19"/>
  <c r="R82" i="19"/>
  <c r="R81" i="19"/>
  <c r="R80" i="19"/>
  <c r="R79" i="19"/>
  <c r="R78" i="19"/>
  <c r="R77" i="19"/>
  <c r="R76" i="19"/>
  <c r="R75" i="19"/>
  <c r="R74" i="19"/>
  <c r="R457" i="38" a="1"/>
  <c r="R426" i="38" a="1"/>
  <c r="R363" i="38" a="1"/>
  <c r="R278" i="38" a="1"/>
  <c r="R361" i="38" a="1"/>
  <c r="R165" i="38" a="1"/>
  <c r="R237" i="38" a="1"/>
  <c r="R238" i="38" a="1"/>
  <c r="R330" i="38" a="1"/>
  <c r="R413" i="38" a="1"/>
  <c r="R202" i="38" a="1"/>
  <c r="R251" i="38" a="1"/>
  <c r="R79" i="38" a="1"/>
  <c r="R184" i="38" a="1"/>
  <c r="R224" i="38" a="1"/>
  <c r="R138" i="38" a="1"/>
  <c r="R199" i="38" a="1"/>
  <c r="R372" i="38" a="1"/>
  <c r="R297" i="38" a="1"/>
  <c r="R401" i="38" a="1"/>
  <c r="R281" i="38" a="1"/>
  <c r="R282" i="38" a="1"/>
  <c r="R90" i="38" a="1"/>
  <c r="R144" i="38" a="1"/>
  <c r="R253" i="38" a="1"/>
  <c r="R83" i="38" a="1"/>
  <c r="R173" i="38" a="1"/>
  <c r="R195" i="38" a="1"/>
  <c r="R318" i="38" a="1"/>
  <c r="R317" i="38" a="1"/>
  <c r="R377" i="38" a="1"/>
  <c r="R130" i="38" a="1"/>
  <c r="R403" i="38" a="1"/>
  <c r="R333" i="38" a="1"/>
  <c r="R196" i="38" a="1"/>
  <c r="R331" i="38" a="1"/>
  <c r="R82" i="38" a="1"/>
  <c r="R271" i="38" a="1"/>
  <c r="R112" i="38" a="1"/>
  <c r="R283" i="38" a="1"/>
  <c r="R249" i="38" a="1"/>
  <c r="R445" i="38" a="1"/>
  <c r="R428" i="38" a="1"/>
  <c r="R410" i="38" a="1"/>
  <c r="R264" i="38" a="1"/>
  <c r="R320" i="38" a="1"/>
  <c r="R156" i="38" a="1"/>
  <c r="R75" i="38" a="1"/>
  <c r="R255" i="38" a="1"/>
  <c r="R324" i="38" a="1"/>
  <c r="R344" i="38" a="1"/>
  <c r="R362" i="38" a="1"/>
  <c r="R157" i="38" a="1"/>
  <c r="R97" i="38" a="1"/>
  <c r="R104" i="38" a="1"/>
  <c r="R95" i="38" a="1"/>
  <c r="R228" i="38" a="1"/>
  <c r="R378" i="38" a="1"/>
  <c r="R387" i="38" a="1"/>
  <c r="R343" i="38" a="1"/>
  <c r="R417" i="38" a="1"/>
  <c r="R294" i="38" a="1"/>
  <c r="R382" i="38" a="1"/>
  <c r="R101" i="38" a="1"/>
  <c r="R122" i="38" a="1"/>
  <c r="R399" i="38" a="1"/>
  <c r="R365" i="38" a="1"/>
  <c r="R148" i="38" a="1"/>
  <c r="R298" i="38" a="1"/>
  <c r="R314" i="38" a="1"/>
  <c r="R444" i="38" a="1"/>
  <c r="R397" i="38" a="1"/>
  <c r="R116" i="38" a="1"/>
  <c r="R326" i="38" a="1"/>
  <c r="R390" i="38" a="1"/>
  <c r="R258" i="38" a="1"/>
  <c r="R147" i="38" a="1"/>
  <c r="R141" i="38" a="1"/>
  <c r="R376" i="38" a="1"/>
  <c r="R106" i="38" a="1"/>
  <c r="R389" i="38" a="1"/>
  <c r="R111" i="38" a="1"/>
  <c r="R159" i="38" a="1"/>
  <c r="R386" i="38" a="1"/>
  <c r="R436" i="38" a="1"/>
  <c r="R198" i="38" a="1"/>
  <c r="R155" i="38" a="1"/>
  <c r="R210" i="38" a="1"/>
  <c r="R340" i="38" a="1"/>
  <c r="R115" i="38" a="1"/>
  <c r="R277" i="38" a="1"/>
  <c r="R384" i="38" a="1"/>
  <c r="R143" i="38" a="1"/>
  <c r="R451" i="38" a="1"/>
  <c r="R275" i="38" a="1"/>
  <c r="R268" i="38" a="1"/>
  <c r="R126" i="38" a="1"/>
  <c r="R133" i="38" a="1"/>
  <c r="R325" i="38" a="1"/>
  <c r="R454" i="38" a="1"/>
  <c r="R269" i="38" a="1"/>
  <c r="R235" i="38" a="1"/>
  <c r="R404" i="38" a="1"/>
  <c r="R433" i="38" a="1"/>
  <c r="R310" i="38" a="1"/>
  <c r="R132" i="38" a="1"/>
  <c r="R256" i="38" a="1"/>
  <c r="R109" i="38" a="1"/>
  <c r="R145" i="38" a="1"/>
  <c r="R93" i="38" a="1"/>
  <c r="R153" i="38" a="1"/>
  <c r="R381" i="38" a="1"/>
  <c r="R171" i="38" a="1"/>
  <c r="R407" i="38" a="1"/>
  <c r="R300" i="38" a="1"/>
  <c r="R243" i="38" a="1"/>
  <c r="R460" i="38" a="1"/>
  <c r="R420" i="38" a="1"/>
  <c r="R204" i="38" a="1"/>
  <c r="R279" i="38" a="1"/>
  <c r="R233" i="38" a="1"/>
  <c r="R190" i="38" a="1"/>
  <c r="R81" i="38" a="1"/>
  <c r="R352" i="38" a="1"/>
  <c r="R467" i="38" a="1"/>
  <c r="R270" i="38" a="1"/>
  <c r="R287" i="38" a="1"/>
  <c r="R452" i="38" a="1"/>
  <c r="R176" i="38" a="1"/>
  <c r="R87" i="38" a="1"/>
  <c r="R359" i="38" a="1"/>
  <c r="R453" i="38" a="1"/>
  <c r="R276" i="38" a="1"/>
  <c r="R380" i="38" a="1"/>
  <c r="R353" i="38" a="1"/>
  <c r="R167" i="38" a="1"/>
  <c r="R247" i="38" a="1"/>
  <c r="R262" i="38" a="1"/>
  <c r="R368" i="38" a="1"/>
  <c r="R327" i="38" a="1"/>
  <c r="R342" i="38" a="1"/>
  <c r="R102" i="38" a="1"/>
  <c r="R119" i="38" a="1"/>
  <c r="R231" i="38" a="1"/>
  <c r="R400" i="38" a="1"/>
  <c r="R92" i="38" a="1"/>
  <c r="R227" i="38" a="1"/>
  <c r="R351" i="38" a="1"/>
  <c r="R273" i="38" a="1"/>
  <c r="R105" i="38" a="1"/>
  <c r="R129" i="38" a="1"/>
  <c r="R110" i="38" a="1"/>
  <c r="R123" i="38" a="1"/>
  <c r="R230" i="38" a="1"/>
  <c r="R391" i="38" a="1"/>
  <c r="R405" i="38" a="1"/>
  <c r="R189" i="38" a="1"/>
  <c r="R443" i="38" a="1"/>
  <c r="R174" i="38" a="1"/>
  <c r="R449" i="38" a="1"/>
  <c r="R172" i="38" a="1"/>
  <c r="R236" i="38" a="1"/>
  <c r="R442" i="38" a="1"/>
  <c r="R181" i="38" a="1"/>
  <c r="R383" i="38" a="1"/>
  <c r="R244" i="38" a="1"/>
  <c r="R286" i="38" a="1"/>
  <c r="R295" i="38" a="1"/>
  <c r="R461" i="38" a="1"/>
  <c r="R395" i="38" a="1"/>
  <c r="R274" i="38" a="1"/>
  <c r="R260" i="38" a="1"/>
  <c r="R91" i="38" a="1"/>
  <c r="R252" i="38" a="1"/>
  <c r="R447" i="38" a="1"/>
  <c r="R360" i="38" a="1"/>
  <c r="R431" i="38" a="1"/>
  <c r="R370" i="38" a="1"/>
  <c r="R117" i="38" a="1"/>
  <c r="R232" i="38" a="1"/>
  <c r="R185" i="38" a="1"/>
  <c r="R289" i="38" a="1"/>
  <c r="R250" i="38" a="1"/>
  <c r="R448" i="38" a="1"/>
  <c r="R136" i="38" a="1"/>
  <c r="R239" i="38" a="1"/>
  <c r="R186" i="38" a="1"/>
  <c r="R357" i="38" a="1"/>
  <c r="R211" i="38" a="1"/>
  <c r="R146" i="38" a="1"/>
  <c r="R164" i="38" a="1"/>
  <c r="R319" i="38" a="1"/>
  <c r="R456" i="38" a="1"/>
  <c r="R332" i="38" a="1"/>
  <c r="R158" i="38" a="1"/>
  <c r="R422" i="38" a="1"/>
  <c r="R161" i="38" a="1"/>
  <c r="R293" i="38" a="1"/>
  <c r="R348" i="38" a="1"/>
  <c r="R163" i="38" a="1"/>
  <c r="R419" i="38" a="1"/>
  <c r="R179" i="38" a="1"/>
  <c r="R134" i="38" a="1"/>
  <c r="R459" i="38" a="1"/>
  <c r="R406" i="38" a="1"/>
  <c r="R175" i="38" a="1"/>
  <c r="R85" i="38" a="1"/>
  <c r="R321" i="38" a="1"/>
  <c r="R373" i="38" a="1"/>
  <c r="R354" i="38" a="1"/>
  <c r="R437" i="38" a="1"/>
  <c r="R434" i="38" a="1"/>
  <c r="R267" i="38" a="1"/>
  <c r="R263" i="38" a="1"/>
  <c r="R339" i="38" a="1"/>
  <c r="R374" i="38" a="1"/>
  <c r="R385" i="38" a="1"/>
  <c r="R432" i="38" a="1"/>
  <c r="R462" i="38" a="1"/>
  <c r="R98" i="38" a="1"/>
  <c r="R194" i="38" a="1"/>
  <c r="R427" i="38" a="1"/>
  <c r="R246" i="38" a="1"/>
  <c r="R183" i="38" a="1"/>
  <c r="R135" i="38" a="1"/>
  <c r="R103" i="38" a="1"/>
  <c r="R323" i="38" a="1"/>
  <c r="R430" i="38" a="1"/>
  <c r="R216" i="38" a="1"/>
  <c r="R201" i="38" a="1"/>
  <c r="R411" i="38" a="1"/>
  <c r="R311" i="38" a="1"/>
  <c r="R209" i="38" a="1"/>
  <c r="R257" i="38" a="1"/>
  <c r="R292" i="38" a="1"/>
  <c r="R288" i="38" a="1"/>
  <c r="R168" i="38" a="1"/>
  <c r="R402" i="38" a="1"/>
  <c r="R125" i="38" a="1"/>
  <c r="R322" i="38" a="1"/>
  <c r="R76" i="38" a="1"/>
  <c r="R313" i="38" a="1"/>
  <c r="R312" i="38" a="1"/>
  <c r="R265" i="38" a="1"/>
  <c r="R466" i="38" a="1"/>
  <c r="R234" i="38" a="1"/>
  <c r="R429" i="38" a="1"/>
  <c r="R358" i="38" a="1"/>
  <c r="R435" i="38" a="1"/>
  <c r="R303" i="38" a="1"/>
  <c r="R242" i="38" a="1"/>
  <c r="R84" i="38" a="1"/>
  <c r="R254" i="38" a="1"/>
  <c r="R78" i="38" a="1"/>
  <c r="R120" i="38" a="1"/>
  <c r="R415" i="38" a="1"/>
  <c r="R418" i="38" a="1"/>
  <c r="R200" i="38" a="1"/>
  <c r="R394" i="38" a="1"/>
  <c r="R131" i="38" a="1"/>
  <c r="R350" i="38" a="1"/>
  <c r="R280" i="38" a="1"/>
  <c r="R439" i="38" a="1"/>
  <c r="R425" i="38" a="1"/>
  <c r="R205" i="38" a="1"/>
  <c r="R369" i="38" a="1"/>
  <c r="R424" i="38" a="1"/>
  <c r="R169" i="38" a="1"/>
  <c r="R307" i="38" a="1"/>
  <c r="R285" i="38" a="1"/>
  <c r="R140" i="38" a="1"/>
  <c r="R355" i="38" a="1"/>
  <c r="R177" i="38" a="1"/>
  <c r="R139" i="38" a="1"/>
  <c r="R223" i="38" a="1"/>
  <c r="R208" i="38" a="1"/>
  <c r="R334" i="38" a="1"/>
  <c r="R396" i="38" a="1"/>
  <c r="R345" i="38" a="1"/>
  <c r="R455" i="38" a="1"/>
  <c r="R392" i="38" a="1"/>
  <c r="R409" i="38" a="1"/>
  <c r="R309" i="38" a="1"/>
  <c r="R335" i="38" a="1"/>
  <c r="R450" i="38" a="1"/>
  <c r="R225" i="38" a="1"/>
  <c r="R124" i="38" a="1"/>
  <c r="R193" i="38" a="1"/>
  <c r="R89" i="38" a="1"/>
  <c r="R375" i="38" a="1"/>
  <c r="R154" i="38" a="1"/>
  <c r="R423" i="38" a="1"/>
  <c r="R301" i="38" a="1"/>
  <c r="R329" i="38" a="1"/>
  <c r="R88" i="38" a="1"/>
  <c r="R149" i="38" a="1"/>
  <c r="R207" i="38" a="1"/>
  <c r="R213" i="38" a="1"/>
  <c r="R96" i="38" a="1"/>
  <c r="R465" i="38" a="1"/>
  <c r="R438" i="38" a="1"/>
  <c r="R74" i="38" a="1"/>
  <c r="R212" i="38" a="1"/>
  <c r="R299" i="38" a="1"/>
  <c r="R187" i="38" a="1"/>
  <c r="R77" i="38" a="1"/>
  <c r="R341" i="38" a="1"/>
  <c r="R100" i="38" a="1"/>
  <c r="R166" i="38" a="1"/>
  <c r="R197" i="38" a="1"/>
  <c r="R217" i="38" a="1"/>
  <c r="R421" i="38" a="1"/>
  <c r="R347" i="38" a="1"/>
  <c r="R220" i="38" a="1"/>
  <c r="R86" i="38" a="1"/>
  <c r="R206" i="38" a="1"/>
  <c r="R346" i="38" a="1"/>
  <c r="R259" i="38" a="1"/>
  <c r="R416" i="38" a="1"/>
  <c r="R152" i="38" a="1"/>
  <c r="R338" i="38" a="1"/>
  <c r="R150" i="38" a="1"/>
  <c r="R221" i="38" a="1"/>
  <c r="R328" i="38" a="1"/>
  <c r="R226" i="38" a="1"/>
  <c r="R364" i="38" a="1"/>
  <c r="R219" i="38" a="1"/>
  <c r="R366" i="38" a="1"/>
  <c r="R305" i="38" a="1"/>
  <c r="R127" i="38" a="1"/>
  <c r="R245" i="38" a="1"/>
  <c r="R261" i="38" a="1"/>
  <c r="R291" i="38" a="1"/>
  <c r="R240" i="38" a="1"/>
  <c r="R367" i="38" a="1"/>
  <c r="R128" i="38" a="1"/>
  <c r="R142" i="38" a="1"/>
  <c r="R191" i="38" a="1"/>
  <c r="R306" i="38" a="1"/>
  <c r="R160" i="38" a="1"/>
  <c r="R80" i="38" a="1"/>
  <c r="R203" i="38" a="1"/>
  <c r="R414" i="38" a="1"/>
  <c r="R108" i="38" a="1"/>
  <c r="R248" i="38" a="1"/>
  <c r="R337" i="38" a="1"/>
  <c r="R151" i="38" a="1"/>
  <c r="R371" i="38" a="1"/>
  <c r="R178" i="38" a="1"/>
  <c r="R188" i="38" a="1"/>
  <c r="R284" i="38" a="1"/>
  <c r="R218" i="38" a="1"/>
  <c r="R440" i="38" a="1"/>
  <c r="R121" i="38" a="1"/>
  <c r="R272" i="38" a="1"/>
  <c r="R118" i="38" a="1"/>
  <c r="R356" i="38" a="1"/>
  <c r="R464" i="38" a="1"/>
  <c r="R458" i="38" a="1"/>
  <c r="R304" i="38" a="1"/>
  <c r="R214" i="38" a="1"/>
  <c r="R463" i="38" a="1"/>
  <c r="R441" i="38" a="1"/>
  <c r="R222" i="38" a="1"/>
  <c r="R302" i="38" a="1"/>
  <c r="R308" i="38" a="1"/>
  <c r="R290" i="38" a="1"/>
  <c r="R408" i="38" a="1"/>
  <c r="R316" i="38" a="1"/>
  <c r="R336" i="38" a="1"/>
  <c r="R180" i="38" a="1"/>
  <c r="R266" i="38" a="1"/>
  <c r="R241" i="38" a="1"/>
  <c r="R446" i="38" a="1"/>
  <c r="R349" i="38" a="1"/>
  <c r="R162" i="38" a="1"/>
  <c r="R107" i="38" a="1"/>
  <c r="R468" i="38" a="1"/>
  <c r="R379" i="38" a="1"/>
  <c r="R388" i="38" a="1"/>
  <c r="R182" i="38" a="1"/>
  <c r="R192" i="38" a="1"/>
  <c r="R99" i="38" a="1"/>
  <c r="R315" i="38" a="1"/>
  <c r="R296" i="38" a="1"/>
  <c r="R398" i="38" a="1"/>
  <c r="R229" i="38" a="1"/>
  <c r="R94" i="38" a="1"/>
  <c r="R412" i="38" a="1"/>
  <c r="R114" i="38" a="1"/>
  <c r="R170" i="38" a="1"/>
  <c r="R215" i="38" a="1"/>
  <c r="R137" i="38" a="1"/>
  <c r="R113" i="38" a="1"/>
  <c r="R393" i="38" a="1"/>
  <c r="BW86" i="19" l="1"/>
  <c r="BU86" i="19"/>
  <c r="BW98" i="19"/>
  <c r="BU98" i="19"/>
  <c r="BW75" i="19"/>
  <c r="BU75" i="19"/>
  <c r="BW87" i="19"/>
  <c r="BU87" i="19"/>
  <c r="BW99" i="19"/>
  <c r="BU99" i="19"/>
  <c r="BW76" i="19"/>
  <c r="BU76" i="19"/>
  <c r="BW77" i="19"/>
  <c r="BU77" i="19"/>
  <c r="BW89" i="19"/>
  <c r="BU89" i="19"/>
  <c r="BW78" i="19"/>
  <c r="BU78" i="19"/>
  <c r="BW90" i="19"/>
  <c r="BU90" i="19"/>
  <c r="BW79" i="19"/>
  <c r="BU79" i="19"/>
  <c r="BW91" i="19"/>
  <c r="BU91" i="19"/>
  <c r="BW80" i="19"/>
  <c r="BU80" i="19"/>
  <c r="BW92" i="19"/>
  <c r="BU92" i="19"/>
  <c r="BW81" i="19"/>
  <c r="BU81" i="19"/>
  <c r="BW93" i="19"/>
  <c r="BU93" i="19"/>
  <c r="BW82" i="19"/>
  <c r="BU82" i="19"/>
  <c r="BW94" i="19"/>
  <c r="BU94" i="19"/>
  <c r="BW83" i="19"/>
  <c r="BU83" i="19"/>
  <c r="BW95" i="19"/>
  <c r="BU95" i="19"/>
  <c r="BW84" i="19"/>
  <c r="BU84" i="19"/>
  <c r="BW96" i="19"/>
  <c r="BU96" i="19"/>
  <c r="BW85" i="19"/>
  <c r="BU85" i="19"/>
  <c r="BW97" i="19"/>
  <c r="BU97" i="19"/>
  <c r="BW88" i="19"/>
  <c r="BU88" i="19"/>
  <c r="R146" i="38"/>
  <c r="R170" i="38"/>
  <c r="R194" i="38"/>
  <c r="R206" i="38"/>
  <c r="R218" i="38"/>
  <c r="R230" i="38"/>
  <c r="R242" i="38"/>
  <c r="R254" i="38"/>
  <c r="R266" i="38"/>
  <c r="R278" i="38"/>
  <c r="R290" i="38"/>
  <c r="R302" i="38"/>
  <c r="R314" i="38"/>
  <c r="R326" i="38"/>
  <c r="R338" i="38"/>
  <c r="R350" i="38"/>
  <c r="R362" i="38"/>
  <c r="R374" i="38"/>
  <c r="R386" i="38"/>
  <c r="R398" i="38"/>
  <c r="R410" i="38"/>
  <c r="R422" i="38"/>
  <c r="R434" i="38"/>
  <c r="R446" i="38"/>
  <c r="R458" i="38"/>
  <c r="R122" i="38"/>
  <c r="R182" i="38"/>
  <c r="R75" i="38"/>
  <c r="R87" i="38"/>
  <c r="R99" i="38"/>
  <c r="R111" i="38"/>
  <c r="R123" i="38"/>
  <c r="R135" i="38"/>
  <c r="R147" i="38"/>
  <c r="R159" i="38"/>
  <c r="R171" i="38"/>
  <c r="R183" i="38"/>
  <c r="R195" i="38"/>
  <c r="R207" i="38"/>
  <c r="R219" i="38"/>
  <c r="R231" i="38"/>
  <c r="R243" i="38"/>
  <c r="R255" i="38"/>
  <c r="R267" i="38"/>
  <c r="R279" i="38"/>
  <c r="R291" i="38"/>
  <c r="R303" i="38"/>
  <c r="R315" i="38"/>
  <c r="R327" i="38"/>
  <c r="R339" i="38"/>
  <c r="R351" i="38"/>
  <c r="R363" i="38"/>
  <c r="R375" i="38"/>
  <c r="R387" i="38"/>
  <c r="R399" i="38"/>
  <c r="R411" i="38"/>
  <c r="R423" i="38"/>
  <c r="R435" i="38"/>
  <c r="R447" i="38"/>
  <c r="R459" i="38"/>
  <c r="R112" i="38"/>
  <c r="R196" i="38"/>
  <c r="R220" i="38"/>
  <c r="R232" i="38"/>
  <c r="R244" i="38"/>
  <c r="R256" i="38"/>
  <c r="R268" i="38"/>
  <c r="R280" i="38"/>
  <c r="R292" i="38"/>
  <c r="R304" i="38"/>
  <c r="R316" i="38"/>
  <c r="R328" i="38"/>
  <c r="R340" i="38"/>
  <c r="R352" i="38"/>
  <c r="R364" i="38"/>
  <c r="R376" i="38"/>
  <c r="R388" i="38"/>
  <c r="R400" i="38"/>
  <c r="R412" i="38"/>
  <c r="R424" i="38"/>
  <c r="R436" i="38"/>
  <c r="R448" i="38"/>
  <c r="R460" i="38"/>
  <c r="R134" i="38"/>
  <c r="R137" i="38"/>
  <c r="R185" i="38"/>
  <c r="R197" i="38"/>
  <c r="R209" i="38"/>
  <c r="R221" i="38"/>
  <c r="R233" i="38"/>
  <c r="R245" i="38"/>
  <c r="R257" i="38"/>
  <c r="R269" i="38"/>
  <c r="R281" i="38"/>
  <c r="R293" i="38"/>
  <c r="R305" i="38"/>
  <c r="R317" i="38"/>
  <c r="R329" i="38"/>
  <c r="R341" i="38"/>
  <c r="R353" i="38"/>
  <c r="R365" i="38"/>
  <c r="R377" i="38"/>
  <c r="R389" i="38"/>
  <c r="R401" i="38"/>
  <c r="R413" i="38"/>
  <c r="R425" i="38"/>
  <c r="R437" i="38"/>
  <c r="R449" i="38"/>
  <c r="R461" i="38"/>
  <c r="R136" i="38"/>
  <c r="R174" i="38"/>
  <c r="R222" i="38"/>
  <c r="R234" i="38"/>
  <c r="R246" i="38"/>
  <c r="R258" i="38"/>
  <c r="R270" i="38"/>
  <c r="R282" i="38"/>
  <c r="R294" i="38"/>
  <c r="R306" i="38"/>
  <c r="R318" i="38"/>
  <c r="R330" i="38"/>
  <c r="R342" i="38"/>
  <c r="R354" i="38"/>
  <c r="R366" i="38"/>
  <c r="R378" i="38"/>
  <c r="R390" i="38"/>
  <c r="R402" i="38"/>
  <c r="R414" i="38"/>
  <c r="R426" i="38"/>
  <c r="R438" i="38"/>
  <c r="R450" i="38"/>
  <c r="R462" i="38"/>
  <c r="R86" i="38"/>
  <c r="R100" i="38"/>
  <c r="R77" i="38"/>
  <c r="R173" i="38"/>
  <c r="R199" i="38"/>
  <c r="R271" i="38"/>
  <c r="R295" i="38"/>
  <c r="R307" i="38"/>
  <c r="R319" i="38"/>
  <c r="R331" i="38"/>
  <c r="R343" i="38"/>
  <c r="R355" i="38"/>
  <c r="R367" i="38"/>
  <c r="R379" i="38"/>
  <c r="R391" i="38"/>
  <c r="R403" i="38"/>
  <c r="R415" i="38"/>
  <c r="R427" i="38"/>
  <c r="R439" i="38"/>
  <c r="R451" i="38"/>
  <c r="R463" i="38"/>
  <c r="R160" i="38"/>
  <c r="R89" i="38"/>
  <c r="R90" i="38"/>
  <c r="R210" i="38"/>
  <c r="R115" i="38"/>
  <c r="R175" i="38"/>
  <c r="R211" i="38"/>
  <c r="R152" i="38"/>
  <c r="R188" i="38"/>
  <c r="R200" i="38"/>
  <c r="R212" i="38"/>
  <c r="R224" i="38"/>
  <c r="R236" i="38"/>
  <c r="R248" i="38"/>
  <c r="R260" i="38"/>
  <c r="R272" i="38"/>
  <c r="R284" i="38"/>
  <c r="R296" i="38"/>
  <c r="R308" i="38"/>
  <c r="R320" i="38"/>
  <c r="R332" i="38"/>
  <c r="R344" i="38"/>
  <c r="R356" i="38"/>
  <c r="R368" i="38"/>
  <c r="R380" i="38"/>
  <c r="R392" i="38"/>
  <c r="R404" i="38"/>
  <c r="R416" i="38"/>
  <c r="R428" i="38"/>
  <c r="R440" i="38"/>
  <c r="R452" i="38"/>
  <c r="R464" i="38"/>
  <c r="R98" i="38"/>
  <c r="R148" i="38"/>
  <c r="R149" i="38"/>
  <c r="R126" i="38"/>
  <c r="R162" i="38"/>
  <c r="R91" i="38"/>
  <c r="R163" i="38"/>
  <c r="R235" i="38"/>
  <c r="R116" i="38"/>
  <c r="R129" i="38"/>
  <c r="R165" i="38"/>
  <c r="R177" i="38"/>
  <c r="R189" i="38"/>
  <c r="R201" i="38"/>
  <c r="R213" i="38"/>
  <c r="R225" i="38"/>
  <c r="R237" i="38"/>
  <c r="R249" i="38"/>
  <c r="R261" i="38"/>
  <c r="R273" i="38"/>
  <c r="R285" i="38"/>
  <c r="R297" i="38"/>
  <c r="R309" i="38"/>
  <c r="R321" i="38"/>
  <c r="R333" i="38"/>
  <c r="R345" i="38"/>
  <c r="R357" i="38"/>
  <c r="R369" i="38"/>
  <c r="R381" i="38"/>
  <c r="R393" i="38"/>
  <c r="R405" i="38"/>
  <c r="R417" i="38"/>
  <c r="R429" i="38"/>
  <c r="R441" i="38"/>
  <c r="R453" i="38"/>
  <c r="R465" i="38"/>
  <c r="R76" i="38"/>
  <c r="R208" i="38"/>
  <c r="R102" i="38"/>
  <c r="R198" i="38"/>
  <c r="R139" i="38"/>
  <c r="R259" i="38"/>
  <c r="R104" i="38"/>
  <c r="R164" i="38"/>
  <c r="R105" i="38"/>
  <c r="R118" i="38"/>
  <c r="R154" i="38"/>
  <c r="R166" i="38"/>
  <c r="R178" i="38"/>
  <c r="R190" i="38"/>
  <c r="R202" i="38"/>
  <c r="R214" i="38"/>
  <c r="R226" i="38"/>
  <c r="R238" i="38"/>
  <c r="R250" i="38"/>
  <c r="R262" i="38"/>
  <c r="R274" i="38"/>
  <c r="R286" i="38"/>
  <c r="R298" i="38"/>
  <c r="R310" i="38"/>
  <c r="R322" i="38"/>
  <c r="R334" i="38"/>
  <c r="R346" i="38"/>
  <c r="R358" i="38"/>
  <c r="R370" i="38"/>
  <c r="R382" i="38"/>
  <c r="R394" i="38"/>
  <c r="R406" i="38"/>
  <c r="R418" i="38"/>
  <c r="R430" i="38"/>
  <c r="R442" i="38"/>
  <c r="R454" i="38"/>
  <c r="R466" i="38"/>
  <c r="R158" i="38"/>
  <c r="R124" i="38"/>
  <c r="R101" i="38"/>
  <c r="R161" i="38"/>
  <c r="R138" i="38"/>
  <c r="R127" i="38"/>
  <c r="R283" i="38"/>
  <c r="R128" i="38"/>
  <c r="R81" i="38"/>
  <c r="R117" i="38"/>
  <c r="R107" i="38"/>
  <c r="R179" i="38"/>
  <c r="R215" i="38"/>
  <c r="R227" i="38"/>
  <c r="R251" i="38"/>
  <c r="R263" i="38"/>
  <c r="R275" i="38"/>
  <c r="R287" i="38"/>
  <c r="R299" i="38"/>
  <c r="R311" i="38"/>
  <c r="R323" i="38"/>
  <c r="R335" i="38"/>
  <c r="R347" i="38"/>
  <c r="R359" i="38"/>
  <c r="R371" i="38"/>
  <c r="R383" i="38"/>
  <c r="R395" i="38"/>
  <c r="R407" i="38"/>
  <c r="R419" i="38"/>
  <c r="R431" i="38"/>
  <c r="R443" i="38"/>
  <c r="R455" i="38"/>
  <c r="R467" i="38"/>
  <c r="R110" i="38"/>
  <c r="R172" i="38"/>
  <c r="R113" i="38"/>
  <c r="R78" i="38"/>
  <c r="R186" i="38"/>
  <c r="R79" i="38"/>
  <c r="R151" i="38"/>
  <c r="R223" i="38"/>
  <c r="R80" i="38"/>
  <c r="R176" i="38"/>
  <c r="R141" i="38"/>
  <c r="R94" i="38"/>
  <c r="R142" i="38"/>
  <c r="R95" i="38"/>
  <c r="R131" i="38"/>
  <c r="R155" i="38"/>
  <c r="R120" i="38"/>
  <c r="R204" i="38"/>
  <c r="R264" i="38"/>
  <c r="R312" i="38"/>
  <c r="R336" i="38"/>
  <c r="R360" i="38"/>
  <c r="R372" i="38"/>
  <c r="R384" i="38"/>
  <c r="R396" i="38"/>
  <c r="R408" i="38"/>
  <c r="R420" i="38"/>
  <c r="R432" i="38"/>
  <c r="R444" i="38"/>
  <c r="R456" i="38"/>
  <c r="R468" i="38"/>
  <c r="R88" i="38"/>
  <c r="R184" i="38"/>
  <c r="R125" i="38"/>
  <c r="R114" i="38"/>
  <c r="R150" i="38"/>
  <c r="R103" i="38"/>
  <c r="R187" i="38"/>
  <c r="R247" i="38"/>
  <c r="R92" i="38"/>
  <c r="R140" i="38"/>
  <c r="R93" i="38"/>
  <c r="R153" i="38"/>
  <c r="R82" i="38"/>
  <c r="R106" i="38"/>
  <c r="R130" i="38"/>
  <c r="R83" i="38"/>
  <c r="R119" i="38"/>
  <c r="R143" i="38"/>
  <c r="R167" i="38"/>
  <c r="R191" i="38"/>
  <c r="R203" i="38"/>
  <c r="R239" i="38"/>
  <c r="R84" i="38"/>
  <c r="R96" i="38"/>
  <c r="R108" i="38"/>
  <c r="R132" i="38"/>
  <c r="R144" i="38"/>
  <c r="R156" i="38"/>
  <c r="R168" i="38"/>
  <c r="R180" i="38"/>
  <c r="R192" i="38"/>
  <c r="R216" i="38"/>
  <c r="R228" i="38"/>
  <c r="R240" i="38"/>
  <c r="R252" i="38"/>
  <c r="R276" i="38"/>
  <c r="R288" i="38"/>
  <c r="R300" i="38"/>
  <c r="R324" i="38"/>
  <c r="R348" i="38"/>
  <c r="R85" i="38"/>
  <c r="R97" i="38"/>
  <c r="R109" i="38"/>
  <c r="R121" i="38"/>
  <c r="R133" i="38"/>
  <c r="R145" i="38"/>
  <c r="R157" i="38"/>
  <c r="R169" i="38"/>
  <c r="R181" i="38"/>
  <c r="R193" i="38"/>
  <c r="R205" i="38"/>
  <c r="R217" i="38"/>
  <c r="R229" i="38"/>
  <c r="R241" i="38"/>
  <c r="R253" i="38"/>
  <c r="R265" i="38"/>
  <c r="R277" i="38"/>
  <c r="R289" i="38"/>
  <c r="R301" i="38"/>
  <c r="R313" i="38"/>
  <c r="R325" i="38"/>
  <c r="R337" i="38"/>
  <c r="R349" i="38"/>
  <c r="R361" i="38"/>
  <c r="R373" i="38"/>
  <c r="R385" i="38"/>
  <c r="R397" i="38"/>
  <c r="R409" i="38"/>
  <c r="R421" i="38"/>
  <c r="R433" i="38"/>
  <c r="R445" i="38"/>
  <c r="R457" i="38"/>
  <c r="R74" i="38"/>
  <c r="BD74" i="38" s="1"/>
  <c r="BU74" i="19"/>
  <c r="BW74" i="19"/>
  <c r="BD445" i="38" l="1"/>
  <c r="BC445" i="38"/>
  <c r="BD93" i="38"/>
  <c r="BC93" i="38"/>
  <c r="BC395" i="38"/>
  <c r="BD395" i="38"/>
  <c r="BC289" i="38"/>
  <c r="BD289" i="38"/>
  <c r="BD133" i="38"/>
  <c r="BC133" i="38"/>
  <c r="BC265" i="38"/>
  <c r="BD265" i="38"/>
  <c r="BD247" i="38"/>
  <c r="BC247" i="38"/>
  <c r="BD420" i="38"/>
  <c r="BC420" i="38"/>
  <c r="BD192" i="38"/>
  <c r="BC192" i="38"/>
  <c r="BC408" i="38"/>
  <c r="BD408" i="38"/>
  <c r="BD385" i="38"/>
  <c r="BC385" i="38"/>
  <c r="BC143" i="38"/>
  <c r="BD143" i="38"/>
  <c r="BD335" i="38"/>
  <c r="BC335" i="38"/>
  <c r="BD168" i="38"/>
  <c r="BC168" i="38"/>
  <c r="BC118" i="38"/>
  <c r="BD118" i="38"/>
  <c r="BC372" i="38"/>
  <c r="BD372" i="38"/>
  <c r="BD455" i="38"/>
  <c r="BC455" i="38"/>
  <c r="BC418" i="38"/>
  <c r="BD418" i="38"/>
  <c r="BD105" i="38"/>
  <c r="BC105" i="38"/>
  <c r="BD285" i="38"/>
  <c r="BC285" i="38"/>
  <c r="BC428" i="38"/>
  <c r="BD428" i="38"/>
  <c r="BC115" i="38"/>
  <c r="BD115" i="38"/>
  <c r="BD379" i="38"/>
  <c r="BC379" i="38"/>
  <c r="BD342" i="38"/>
  <c r="BC342" i="38"/>
  <c r="BC185" i="38"/>
  <c r="BD185" i="38"/>
  <c r="BC326" i="38"/>
  <c r="BD326" i="38"/>
  <c r="BD349" i="38"/>
  <c r="BC349" i="38"/>
  <c r="BD130" i="38"/>
  <c r="BC130" i="38"/>
  <c r="BD360" i="38"/>
  <c r="BC360" i="38"/>
  <c r="BD443" i="38"/>
  <c r="BC443" i="38"/>
  <c r="BD406" i="38"/>
  <c r="BC406" i="38"/>
  <c r="BC417" i="38"/>
  <c r="BD417" i="38"/>
  <c r="BD416" i="38"/>
  <c r="BC416" i="38"/>
  <c r="BD86" i="38"/>
  <c r="BC86" i="38"/>
  <c r="BC337" i="38"/>
  <c r="BD337" i="38"/>
  <c r="BC193" i="38"/>
  <c r="BD193" i="38"/>
  <c r="BD300" i="38"/>
  <c r="BC300" i="38"/>
  <c r="BC132" i="38"/>
  <c r="BD132" i="38"/>
  <c r="BD106" i="38"/>
  <c r="BC106" i="38"/>
  <c r="BC184" i="38"/>
  <c r="BD184" i="38"/>
  <c r="BC336" i="38"/>
  <c r="BD336" i="38"/>
  <c r="BC80" i="38"/>
  <c r="BD80" i="38"/>
  <c r="BD431" i="38"/>
  <c r="BC431" i="38"/>
  <c r="BD287" i="38"/>
  <c r="BC287" i="38"/>
  <c r="BD127" i="38"/>
  <c r="BC127" i="38"/>
  <c r="BD394" i="38"/>
  <c r="BC394" i="38"/>
  <c r="BC250" i="38"/>
  <c r="BD250" i="38"/>
  <c r="BC104" i="38"/>
  <c r="BD104" i="38"/>
  <c r="BD405" i="38"/>
  <c r="BC405" i="38"/>
  <c r="BD261" i="38"/>
  <c r="BC261" i="38"/>
  <c r="BD163" i="38"/>
  <c r="BC163" i="38"/>
  <c r="BC404" i="38"/>
  <c r="BD404" i="38"/>
  <c r="BD260" i="38"/>
  <c r="BC260" i="38"/>
  <c r="BC90" i="38"/>
  <c r="BD90" i="38"/>
  <c r="BD355" i="38"/>
  <c r="BC355" i="38"/>
  <c r="BC462" i="38"/>
  <c r="BD462" i="38"/>
  <c r="BC318" i="38"/>
  <c r="BD318" i="38"/>
  <c r="BD449" i="38"/>
  <c r="BC449" i="38"/>
  <c r="BD305" i="38"/>
  <c r="BC305" i="38"/>
  <c r="BC134" i="38"/>
  <c r="BD134" i="38"/>
  <c r="BC328" i="38"/>
  <c r="BD328" i="38"/>
  <c r="BC459" i="38"/>
  <c r="BD459" i="38"/>
  <c r="BD315" i="38"/>
  <c r="BC315" i="38"/>
  <c r="BD171" i="38"/>
  <c r="BC171" i="38"/>
  <c r="BD446" i="38"/>
  <c r="BC446" i="38"/>
  <c r="BC302" i="38"/>
  <c r="BD302" i="38"/>
  <c r="BD301" i="38"/>
  <c r="BC301" i="38"/>
  <c r="BC251" i="38"/>
  <c r="BD251" i="38"/>
  <c r="BD203" i="38"/>
  <c r="BC203" i="38"/>
  <c r="BC121" i="38"/>
  <c r="BD121" i="38"/>
  <c r="BC109" i="38"/>
  <c r="BD109" i="38"/>
  <c r="BC172" i="38"/>
  <c r="BD172" i="38"/>
  <c r="BD180" i="38"/>
  <c r="BC180" i="38"/>
  <c r="BD110" i="38"/>
  <c r="BC110" i="38"/>
  <c r="BC373" i="38"/>
  <c r="BD373" i="38"/>
  <c r="BC384" i="38"/>
  <c r="BD384" i="38"/>
  <c r="BD430" i="38"/>
  <c r="BC430" i="38"/>
  <c r="BC156" i="38"/>
  <c r="BD156" i="38"/>
  <c r="BD141" i="38"/>
  <c r="BC141" i="38"/>
  <c r="BD128" i="38"/>
  <c r="BC128" i="38"/>
  <c r="BD274" i="38"/>
  <c r="BC274" i="38"/>
  <c r="BC429" i="38"/>
  <c r="BD429" i="38"/>
  <c r="BD116" i="38"/>
  <c r="BC116" i="38"/>
  <c r="BC284" i="38"/>
  <c r="BD284" i="38"/>
  <c r="BC100" i="38"/>
  <c r="BD100" i="38"/>
  <c r="BC136" i="38"/>
  <c r="BD136" i="38"/>
  <c r="BC352" i="38"/>
  <c r="BD352" i="38"/>
  <c r="BD122" i="38"/>
  <c r="BC122" i="38"/>
  <c r="BD205" i="38"/>
  <c r="BC205" i="38"/>
  <c r="BC144" i="38"/>
  <c r="BD144" i="38"/>
  <c r="BD125" i="38"/>
  <c r="BC125" i="38"/>
  <c r="BC176" i="38"/>
  <c r="BD176" i="38"/>
  <c r="BC299" i="38"/>
  <c r="BD299" i="38"/>
  <c r="BD283" i="38"/>
  <c r="BC283" i="38"/>
  <c r="BD262" i="38"/>
  <c r="BC262" i="38"/>
  <c r="BC164" i="38"/>
  <c r="BD164" i="38"/>
  <c r="BC235" i="38"/>
  <c r="BD235" i="38"/>
  <c r="BC210" i="38"/>
  <c r="BD210" i="38"/>
  <c r="BD317" i="38"/>
  <c r="BC317" i="38"/>
  <c r="BC325" i="38"/>
  <c r="BD325" i="38"/>
  <c r="BD181" i="38"/>
  <c r="BC181" i="38"/>
  <c r="BC288" i="38"/>
  <c r="BD288" i="38"/>
  <c r="BD108" i="38"/>
  <c r="BC108" i="38"/>
  <c r="BC82" i="38"/>
  <c r="BD82" i="38"/>
  <c r="BC88" i="38"/>
  <c r="BD88" i="38"/>
  <c r="BC312" i="38"/>
  <c r="BD312" i="38"/>
  <c r="BD223" i="38"/>
  <c r="BC223" i="38"/>
  <c r="BC419" i="38"/>
  <c r="BD419" i="38"/>
  <c r="BC275" i="38"/>
  <c r="BD275" i="38"/>
  <c r="BC138" i="38"/>
  <c r="BD138" i="38"/>
  <c r="BD382" i="38"/>
  <c r="BC382" i="38"/>
  <c r="BC238" i="38"/>
  <c r="BD238" i="38"/>
  <c r="BC259" i="38"/>
  <c r="BD259" i="38"/>
  <c r="BD393" i="38"/>
  <c r="BC393" i="38"/>
  <c r="BD249" i="38"/>
  <c r="BC249" i="38"/>
  <c r="BD91" i="38"/>
  <c r="BC91" i="38"/>
  <c r="BC392" i="38"/>
  <c r="BD392" i="38"/>
  <c r="BC248" i="38"/>
  <c r="BD248" i="38"/>
  <c r="BD89" i="38"/>
  <c r="BC89" i="38"/>
  <c r="BC343" i="38"/>
  <c r="BD343" i="38"/>
  <c r="BD450" i="38"/>
  <c r="BC450" i="38"/>
  <c r="BC306" i="38"/>
  <c r="BD306" i="38"/>
  <c r="BC437" i="38"/>
  <c r="BD437" i="38"/>
  <c r="BC293" i="38"/>
  <c r="BD293" i="38"/>
  <c r="BD460" i="38"/>
  <c r="BC460" i="38"/>
  <c r="BC316" i="38"/>
  <c r="BD316" i="38"/>
  <c r="BD447" i="38"/>
  <c r="BC447" i="38"/>
  <c r="BC303" i="38"/>
  <c r="BD303" i="38"/>
  <c r="BC159" i="38"/>
  <c r="BD159" i="38"/>
  <c r="BD434" i="38"/>
  <c r="BC434" i="38"/>
  <c r="BD290" i="38"/>
  <c r="BC290" i="38"/>
  <c r="BD252" i="38"/>
  <c r="BC252" i="38"/>
  <c r="BC79" i="38"/>
  <c r="BD79" i="38"/>
  <c r="BC145" i="38"/>
  <c r="BD145" i="38"/>
  <c r="BC228" i="38"/>
  <c r="BD228" i="38"/>
  <c r="BC216" i="38"/>
  <c r="BD216" i="38"/>
  <c r="BC397" i="38"/>
  <c r="BD397" i="38"/>
  <c r="BC187" i="38"/>
  <c r="BD187" i="38"/>
  <c r="BC241" i="38"/>
  <c r="BD241" i="38"/>
  <c r="BC117" i="38"/>
  <c r="BD117" i="38"/>
  <c r="BD229" i="38"/>
  <c r="BC229" i="38"/>
  <c r="BD119" i="38"/>
  <c r="BC119" i="38"/>
  <c r="BD94" i="38"/>
  <c r="BC94" i="38"/>
  <c r="BC323" i="38"/>
  <c r="BD323" i="38"/>
  <c r="BC441" i="38"/>
  <c r="BD441" i="38"/>
  <c r="BD391" i="38"/>
  <c r="BC391" i="38"/>
  <c r="BD361" i="38"/>
  <c r="BC361" i="38"/>
  <c r="BD348" i="38"/>
  <c r="BC348" i="38"/>
  <c r="BC83" i="38"/>
  <c r="BD83" i="38"/>
  <c r="BC457" i="38"/>
  <c r="BD457" i="38"/>
  <c r="BD313" i="38"/>
  <c r="BC313" i="38"/>
  <c r="BD169" i="38"/>
  <c r="BC169" i="38"/>
  <c r="BD276" i="38"/>
  <c r="BC276" i="38"/>
  <c r="BC96" i="38"/>
  <c r="BD96" i="38"/>
  <c r="BC153" i="38"/>
  <c r="BD153" i="38"/>
  <c r="BC468" i="38"/>
  <c r="BD468" i="38"/>
  <c r="BC264" i="38"/>
  <c r="BD264" i="38"/>
  <c r="BD151" i="38"/>
  <c r="BC151" i="38"/>
  <c r="BD407" i="38"/>
  <c r="BC407" i="38"/>
  <c r="BC263" i="38"/>
  <c r="BD263" i="38"/>
  <c r="BD161" i="38"/>
  <c r="BC161" i="38"/>
  <c r="BC370" i="38"/>
  <c r="BD370" i="38"/>
  <c r="BC226" i="38"/>
  <c r="BD226" i="38"/>
  <c r="BD139" i="38"/>
  <c r="BC139" i="38"/>
  <c r="BC381" i="38"/>
  <c r="BD381" i="38"/>
  <c r="BD237" i="38"/>
  <c r="BC237" i="38"/>
  <c r="BD162" i="38"/>
  <c r="BC162" i="38"/>
  <c r="BC380" i="38"/>
  <c r="BD380" i="38"/>
  <c r="BC236" i="38"/>
  <c r="BD236" i="38"/>
  <c r="BC160" i="38"/>
  <c r="BD160" i="38"/>
  <c r="BC331" i="38"/>
  <c r="BD331" i="38"/>
  <c r="BD438" i="38"/>
  <c r="BC438" i="38"/>
  <c r="BC294" i="38"/>
  <c r="BD294" i="38"/>
  <c r="BC425" i="38"/>
  <c r="BD425" i="38"/>
  <c r="BC281" i="38"/>
  <c r="BD281" i="38"/>
  <c r="BC448" i="38"/>
  <c r="BD448" i="38"/>
  <c r="BC304" i="38"/>
  <c r="BD304" i="38"/>
  <c r="BD435" i="38"/>
  <c r="BC435" i="38"/>
  <c r="BD291" i="38"/>
  <c r="BC291" i="38"/>
  <c r="BD147" i="38"/>
  <c r="BC147" i="38"/>
  <c r="BC422" i="38"/>
  <c r="BD422" i="38"/>
  <c r="BD278" i="38"/>
  <c r="BC278" i="38"/>
  <c r="BC204" i="38"/>
  <c r="BD204" i="38"/>
  <c r="BD101" i="38"/>
  <c r="BC101" i="38"/>
  <c r="BC358" i="38"/>
  <c r="BD358" i="38"/>
  <c r="BC214" i="38"/>
  <c r="BD214" i="38"/>
  <c r="BD198" i="38"/>
  <c r="BC198" i="38"/>
  <c r="BD369" i="38"/>
  <c r="BC369" i="38"/>
  <c r="BC225" i="38"/>
  <c r="BD225" i="38"/>
  <c r="BC126" i="38"/>
  <c r="BD126" i="38"/>
  <c r="BD368" i="38"/>
  <c r="BC368" i="38"/>
  <c r="BD224" i="38"/>
  <c r="BC224" i="38"/>
  <c r="BD463" i="38"/>
  <c r="BC463" i="38"/>
  <c r="BC319" i="38"/>
  <c r="BD319" i="38"/>
  <c r="BD426" i="38"/>
  <c r="BC426" i="38"/>
  <c r="BC282" i="38"/>
  <c r="BD282" i="38"/>
  <c r="BC413" i="38"/>
  <c r="BD413" i="38"/>
  <c r="BC269" i="38"/>
  <c r="BD269" i="38"/>
  <c r="BD436" i="38"/>
  <c r="BC436" i="38"/>
  <c r="BC292" i="38"/>
  <c r="BD292" i="38"/>
  <c r="BD423" i="38"/>
  <c r="BC423" i="38"/>
  <c r="BD279" i="38"/>
  <c r="BC279" i="38"/>
  <c r="BD135" i="38"/>
  <c r="BC135" i="38"/>
  <c r="BD410" i="38"/>
  <c r="BC410" i="38"/>
  <c r="BD266" i="38"/>
  <c r="BC266" i="38"/>
  <c r="BD84" i="38"/>
  <c r="BC84" i="38"/>
  <c r="BC433" i="38"/>
  <c r="BD433" i="38"/>
  <c r="BC240" i="38"/>
  <c r="BD240" i="38"/>
  <c r="BC239" i="38"/>
  <c r="BD239" i="38"/>
  <c r="BC140" i="38"/>
  <c r="BD140" i="38"/>
  <c r="BC444" i="38"/>
  <c r="BD444" i="38"/>
  <c r="BD120" i="38"/>
  <c r="BC120" i="38"/>
  <c r="BD186" i="38"/>
  <c r="BC186" i="38"/>
  <c r="BD383" i="38"/>
  <c r="BC383" i="38"/>
  <c r="BC227" i="38"/>
  <c r="BD227" i="38"/>
  <c r="BD124" i="38"/>
  <c r="BC124" i="38"/>
  <c r="BD346" i="38"/>
  <c r="BC346" i="38"/>
  <c r="BD202" i="38"/>
  <c r="BC202" i="38"/>
  <c r="BC102" i="38"/>
  <c r="BD102" i="38"/>
  <c r="BC357" i="38"/>
  <c r="BD357" i="38"/>
  <c r="BD213" i="38"/>
  <c r="BC213" i="38"/>
  <c r="BC149" i="38"/>
  <c r="BD149" i="38"/>
  <c r="BC356" i="38"/>
  <c r="BD356" i="38"/>
  <c r="BC212" i="38"/>
  <c r="BD212" i="38"/>
  <c r="BC451" i="38"/>
  <c r="BD451" i="38"/>
  <c r="BC307" i="38"/>
  <c r="BD307" i="38"/>
  <c r="BC414" i="38"/>
  <c r="BD414" i="38"/>
  <c r="BD270" i="38"/>
  <c r="BC270" i="38"/>
  <c r="BD401" i="38"/>
  <c r="BC401" i="38"/>
  <c r="BC257" i="38"/>
  <c r="BD257" i="38"/>
  <c r="BC424" i="38"/>
  <c r="BD424" i="38"/>
  <c r="BC280" i="38"/>
  <c r="BD280" i="38"/>
  <c r="BD411" i="38"/>
  <c r="BC411" i="38"/>
  <c r="BD267" i="38"/>
  <c r="BC267" i="38"/>
  <c r="BD123" i="38"/>
  <c r="BC123" i="38"/>
  <c r="BD398" i="38"/>
  <c r="BC398" i="38"/>
  <c r="BD254" i="38"/>
  <c r="BC254" i="38"/>
  <c r="BD277" i="38"/>
  <c r="BC277" i="38"/>
  <c r="BD432" i="38"/>
  <c r="BC432" i="38"/>
  <c r="BC155" i="38"/>
  <c r="BD155" i="38"/>
  <c r="BC78" i="38"/>
  <c r="BD78" i="38"/>
  <c r="BC371" i="38"/>
  <c r="BD371" i="38"/>
  <c r="BD215" i="38"/>
  <c r="BC215" i="38"/>
  <c r="BD158" i="38"/>
  <c r="BC158" i="38"/>
  <c r="BC334" i="38"/>
  <c r="BD334" i="38"/>
  <c r="BC190" i="38"/>
  <c r="BD190" i="38"/>
  <c r="BC208" i="38"/>
  <c r="BD208" i="38"/>
  <c r="BD345" i="38"/>
  <c r="BC345" i="38"/>
  <c r="BC201" i="38"/>
  <c r="BD201" i="38"/>
  <c r="BC148" i="38"/>
  <c r="BD148" i="38"/>
  <c r="BC344" i="38"/>
  <c r="BD344" i="38"/>
  <c r="BC200" i="38"/>
  <c r="BD200" i="38"/>
  <c r="BC439" i="38"/>
  <c r="BD439" i="38"/>
  <c r="BC295" i="38"/>
  <c r="BD295" i="38"/>
  <c r="BD402" i="38"/>
  <c r="BC402" i="38"/>
  <c r="BD258" i="38"/>
  <c r="BC258" i="38"/>
  <c r="BD389" i="38"/>
  <c r="BC389" i="38"/>
  <c r="BD245" i="38"/>
  <c r="BC245" i="38"/>
  <c r="BC412" i="38"/>
  <c r="BD412" i="38"/>
  <c r="BD268" i="38"/>
  <c r="BC268" i="38"/>
  <c r="BC399" i="38"/>
  <c r="BD399" i="38"/>
  <c r="BC255" i="38"/>
  <c r="BD255" i="38"/>
  <c r="BD111" i="38"/>
  <c r="BC111" i="38"/>
  <c r="BC386" i="38"/>
  <c r="BD386" i="38"/>
  <c r="BC242" i="38"/>
  <c r="BD242" i="38"/>
  <c r="BD191" i="38"/>
  <c r="BC191" i="38"/>
  <c r="BD131" i="38"/>
  <c r="BC131" i="38"/>
  <c r="BC113" i="38"/>
  <c r="BD113" i="38"/>
  <c r="BC359" i="38"/>
  <c r="BD359" i="38"/>
  <c r="BC179" i="38"/>
  <c r="BD179" i="38"/>
  <c r="BC466" i="38"/>
  <c r="BD466" i="38"/>
  <c r="BC322" i="38"/>
  <c r="BD322" i="38"/>
  <c r="BC178" i="38"/>
  <c r="BD178" i="38"/>
  <c r="BC76" i="38"/>
  <c r="BD76" i="38"/>
  <c r="BC333" i="38"/>
  <c r="BD333" i="38"/>
  <c r="BD189" i="38"/>
  <c r="BC189" i="38"/>
  <c r="BC98" i="38"/>
  <c r="BD98" i="38"/>
  <c r="BD332" i="38"/>
  <c r="BC332" i="38"/>
  <c r="BC188" i="38"/>
  <c r="BD188" i="38"/>
  <c r="BD427" i="38"/>
  <c r="BC427" i="38"/>
  <c r="BC271" i="38"/>
  <c r="BD271" i="38"/>
  <c r="BC390" i="38"/>
  <c r="BD390" i="38"/>
  <c r="BD246" i="38"/>
  <c r="BC246" i="38"/>
  <c r="BC377" i="38"/>
  <c r="BD377" i="38"/>
  <c r="BD233" i="38"/>
  <c r="BC233" i="38"/>
  <c r="BC400" i="38"/>
  <c r="BD400" i="38"/>
  <c r="BD256" i="38"/>
  <c r="BC256" i="38"/>
  <c r="BD387" i="38"/>
  <c r="BC387" i="38"/>
  <c r="BD243" i="38"/>
  <c r="BC243" i="38"/>
  <c r="BC99" i="38"/>
  <c r="BD99" i="38"/>
  <c r="BD374" i="38"/>
  <c r="BC374" i="38"/>
  <c r="BC230" i="38"/>
  <c r="BD230" i="38"/>
  <c r="BC167" i="38"/>
  <c r="BD167" i="38"/>
  <c r="BC347" i="38"/>
  <c r="BD347" i="38"/>
  <c r="BC107" i="38"/>
  <c r="BD107" i="38"/>
  <c r="BC454" i="38"/>
  <c r="BD454" i="38"/>
  <c r="BD310" i="38"/>
  <c r="BC310" i="38"/>
  <c r="BC166" i="38"/>
  <c r="BD166" i="38"/>
  <c r="BC465" i="38"/>
  <c r="BD465" i="38"/>
  <c r="BD321" i="38"/>
  <c r="BC321" i="38"/>
  <c r="BD177" i="38"/>
  <c r="BC177" i="38"/>
  <c r="BD464" i="38"/>
  <c r="BC464" i="38"/>
  <c r="BC320" i="38"/>
  <c r="BD320" i="38"/>
  <c r="BC152" i="38"/>
  <c r="BD152" i="38"/>
  <c r="BD415" i="38"/>
  <c r="BC415" i="38"/>
  <c r="BD199" i="38"/>
  <c r="BC199" i="38"/>
  <c r="BD378" i="38"/>
  <c r="BC378" i="38"/>
  <c r="BD234" i="38"/>
  <c r="BC234" i="38"/>
  <c r="BD365" i="38"/>
  <c r="BC365" i="38"/>
  <c r="BC221" i="38"/>
  <c r="BD221" i="38"/>
  <c r="BD388" i="38"/>
  <c r="BC388" i="38"/>
  <c r="BC244" i="38"/>
  <c r="BD244" i="38"/>
  <c r="BD375" i="38"/>
  <c r="BC375" i="38"/>
  <c r="BC231" i="38"/>
  <c r="BD231" i="38"/>
  <c r="BD87" i="38"/>
  <c r="BC87" i="38"/>
  <c r="BC362" i="38"/>
  <c r="BD362" i="38"/>
  <c r="BD218" i="38"/>
  <c r="BC218" i="38"/>
  <c r="BD396" i="38"/>
  <c r="BC396" i="38"/>
  <c r="BC442" i="38"/>
  <c r="BD442" i="38"/>
  <c r="BD298" i="38"/>
  <c r="BC298" i="38"/>
  <c r="BD154" i="38"/>
  <c r="BC154" i="38"/>
  <c r="BD453" i="38"/>
  <c r="BC453" i="38"/>
  <c r="BC309" i="38"/>
  <c r="BD309" i="38"/>
  <c r="BD165" i="38"/>
  <c r="BC165" i="38"/>
  <c r="BD452" i="38"/>
  <c r="BC452" i="38"/>
  <c r="BD308" i="38"/>
  <c r="BC308" i="38"/>
  <c r="BC211" i="38"/>
  <c r="BD211" i="38"/>
  <c r="BD403" i="38"/>
  <c r="BC403" i="38"/>
  <c r="BD173" i="38"/>
  <c r="BC173" i="38"/>
  <c r="BC366" i="38"/>
  <c r="BD366" i="38"/>
  <c r="BD222" i="38"/>
  <c r="BC222" i="38"/>
  <c r="BC353" i="38"/>
  <c r="BD353" i="38"/>
  <c r="BD209" i="38"/>
  <c r="BC209" i="38"/>
  <c r="BC376" i="38"/>
  <c r="BD376" i="38"/>
  <c r="BC232" i="38"/>
  <c r="BD232" i="38"/>
  <c r="BD363" i="38"/>
  <c r="BC363" i="38"/>
  <c r="BC219" i="38"/>
  <c r="BD219" i="38"/>
  <c r="BC75" i="38"/>
  <c r="BD75" i="38"/>
  <c r="BD350" i="38"/>
  <c r="BC350" i="38"/>
  <c r="BC206" i="38"/>
  <c r="BD206" i="38"/>
  <c r="BC81" i="38"/>
  <c r="BD81" i="38"/>
  <c r="BD129" i="38"/>
  <c r="BC129" i="38"/>
  <c r="BD440" i="38"/>
  <c r="BC440" i="38"/>
  <c r="BC296" i="38"/>
  <c r="BD296" i="38"/>
  <c r="BD77" i="38"/>
  <c r="BC77" i="38"/>
  <c r="BD354" i="38"/>
  <c r="BC354" i="38"/>
  <c r="BC174" i="38"/>
  <c r="BD174" i="38"/>
  <c r="BC341" i="38"/>
  <c r="BD341" i="38"/>
  <c r="BC197" i="38"/>
  <c r="BD197" i="38"/>
  <c r="BC364" i="38"/>
  <c r="BD364" i="38"/>
  <c r="BD220" i="38"/>
  <c r="BC220" i="38"/>
  <c r="BC351" i="38"/>
  <c r="BD351" i="38"/>
  <c r="BD207" i="38"/>
  <c r="BC207" i="38"/>
  <c r="BC182" i="38"/>
  <c r="BD182" i="38"/>
  <c r="BC338" i="38"/>
  <c r="BD338" i="38"/>
  <c r="BC194" i="38"/>
  <c r="BD194" i="38"/>
  <c r="BC311" i="38"/>
  <c r="BD311" i="38"/>
  <c r="BD329" i="38"/>
  <c r="BC329" i="38"/>
  <c r="BC196" i="38"/>
  <c r="BD196" i="38"/>
  <c r="BC339" i="38"/>
  <c r="BD339" i="38"/>
  <c r="BC195" i="38"/>
  <c r="BD195" i="38"/>
  <c r="BC170" i="38"/>
  <c r="BD170" i="38"/>
  <c r="BC157" i="38"/>
  <c r="BD157" i="38"/>
  <c r="BD456" i="38"/>
  <c r="BC456" i="38"/>
  <c r="BD421" i="38"/>
  <c r="BC421" i="38"/>
  <c r="BC92" i="38"/>
  <c r="BD92" i="38"/>
  <c r="BC409" i="38"/>
  <c r="BD409" i="38"/>
  <c r="BD253" i="38"/>
  <c r="BC253" i="38"/>
  <c r="BC95" i="38"/>
  <c r="BD95" i="38"/>
  <c r="BD97" i="38"/>
  <c r="BC97" i="38"/>
  <c r="BC103" i="38"/>
  <c r="BD103" i="38"/>
  <c r="BC142" i="38"/>
  <c r="BD142" i="38"/>
  <c r="BD85" i="38"/>
  <c r="BC85" i="38"/>
  <c r="BD150" i="38"/>
  <c r="BC150" i="38"/>
  <c r="BD467" i="38"/>
  <c r="BC467" i="38"/>
  <c r="BC286" i="38"/>
  <c r="BD286" i="38"/>
  <c r="BD297" i="38"/>
  <c r="BC297" i="38"/>
  <c r="BD175" i="38"/>
  <c r="BC175" i="38"/>
  <c r="BC217" i="38"/>
  <c r="BD217" i="38"/>
  <c r="BC114" i="38"/>
  <c r="BD114" i="38"/>
  <c r="BC324" i="38"/>
  <c r="BD324" i="38"/>
  <c r="BD273" i="38"/>
  <c r="BC273" i="38"/>
  <c r="BD272" i="38"/>
  <c r="BC272" i="38"/>
  <c r="BC367" i="38"/>
  <c r="BD367" i="38"/>
  <c r="BC330" i="38"/>
  <c r="BD330" i="38"/>
  <c r="BD461" i="38"/>
  <c r="BC461" i="38"/>
  <c r="BD137" i="38"/>
  <c r="BC137" i="38"/>
  <c r="BD340" i="38"/>
  <c r="BC340" i="38"/>
  <c r="BC112" i="38"/>
  <c r="BD112" i="38"/>
  <c r="BD327" i="38"/>
  <c r="BC327" i="38"/>
  <c r="BC183" i="38"/>
  <c r="BD183" i="38"/>
  <c r="BD458" i="38"/>
  <c r="BC458" i="38"/>
  <c r="BD314" i="38"/>
  <c r="BC314" i="38"/>
  <c r="BD146" i="38"/>
  <c r="BC146" i="38"/>
  <c r="BC74" i="38"/>
  <c r="BE74" i="38" s="1"/>
  <c r="A72" i="38" a="1"/>
  <c r="A72" i="38" s="1"/>
  <c r="D46" i="20"/>
  <c r="F46" i="20" s="1"/>
  <c r="D48" i="20"/>
  <c r="F48" i="20" s="1"/>
  <c r="BE177" i="38" l="1"/>
  <c r="BE246" i="38"/>
  <c r="BE313" i="38"/>
  <c r="BE450" i="38"/>
  <c r="BE180" i="38"/>
  <c r="BE108" i="38"/>
  <c r="BE222" i="38"/>
  <c r="BE243" i="38"/>
  <c r="BE259" i="38"/>
  <c r="BE85" i="38"/>
  <c r="BE440" i="38"/>
  <c r="BE266" i="38"/>
  <c r="BE378" i="38"/>
  <c r="BE436" i="38"/>
  <c r="BE121" i="38"/>
  <c r="BE414" i="38"/>
  <c r="BE394" i="38"/>
  <c r="BE381" i="38"/>
  <c r="BE109" i="38"/>
  <c r="BE250" i="38"/>
  <c r="BE336" i="38"/>
  <c r="BE337" i="38"/>
  <c r="BE463" i="38"/>
  <c r="BE431" i="38"/>
  <c r="BE105" i="38"/>
  <c r="BE445" i="38"/>
  <c r="BE103" i="38"/>
  <c r="BE196" i="38"/>
  <c r="BE232" i="38"/>
  <c r="BE465" i="38"/>
  <c r="BE153" i="38"/>
  <c r="BE420" i="38"/>
  <c r="BE329" i="38"/>
  <c r="BE304" i="38"/>
  <c r="BE380" i="38"/>
  <c r="BE167" i="38"/>
  <c r="BE333" i="38"/>
  <c r="BE359" i="38"/>
  <c r="BE227" i="38"/>
  <c r="BE83" i="38"/>
  <c r="BE148" i="38"/>
  <c r="BE112" i="38"/>
  <c r="BE81" i="38"/>
  <c r="BE309" i="38"/>
  <c r="BE271" i="38"/>
  <c r="BE344" i="38"/>
  <c r="BE334" i="38"/>
  <c r="BE239" i="38"/>
  <c r="BE413" i="38"/>
  <c r="BE358" i="38"/>
  <c r="BE294" i="38"/>
  <c r="BE397" i="38"/>
  <c r="BE340" i="38"/>
  <c r="BE86" i="38"/>
  <c r="BE331" i="38"/>
  <c r="BE93" i="38"/>
  <c r="BE452" i="38"/>
  <c r="BE123" i="38"/>
  <c r="BE401" i="38"/>
  <c r="BE346" i="38"/>
  <c r="BE198" i="38"/>
  <c r="BE447" i="38"/>
  <c r="BE249" i="38"/>
  <c r="BE125" i="38"/>
  <c r="BE301" i="38"/>
  <c r="BE405" i="38"/>
  <c r="BE406" i="38"/>
  <c r="BE335" i="38"/>
  <c r="BE247" i="38"/>
  <c r="BE144" i="38"/>
  <c r="BE434" i="38"/>
  <c r="BE363" i="38"/>
  <c r="BE273" i="38"/>
  <c r="BE375" i="38"/>
  <c r="BE141" i="38"/>
  <c r="BE300" i="38"/>
  <c r="BE302" i="38"/>
  <c r="BE97" i="38"/>
  <c r="BE384" i="38"/>
  <c r="BE201" i="38"/>
  <c r="BE433" i="38"/>
  <c r="BE355" i="38"/>
  <c r="BE146" i="38"/>
  <c r="BE95" i="38"/>
  <c r="BE327" i="38"/>
  <c r="BE175" i="38"/>
  <c r="BE165" i="38"/>
  <c r="BE199" i="38"/>
  <c r="BE387" i="38"/>
  <c r="BE245" i="38"/>
  <c r="BE267" i="38"/>
  <c r="BE410" i="38"/>
  <c r="BE252" i="38"/>
  <c r="BE443" i="38"/>
  <c r="BE324" i="38"/>
  <c r="BE456" i="38"/>
  <c r="BE216" i="38"/>
  <c r="BE293" i="38"/>
  <c r="BE248" i="38"/>
  <c r="BE325" i="38"/>
  <c r="BE157" i="38"/>
  <c r="BE211" i="38"/>
  <c r="BE188" i="38"/>
  <c r="BE178" i="38"/>
  <c r="BE424" i="38"/>
  <c r="BE451" i="38"/>
  <c r="BE102" i="38"/>
  <c r="BE225" i="38"/>
  <c r="BE204" i="38"/>
  <c r="BE228" i="38"/>
  <c r="BE159" i="38"/>
  <c r="BE437" i="38"/>
  <c r="BE392" i="38"/>
  <c r="BE88" i="38"/>
  <c r="BE299" i="38"/>
  <c r="BE352" i="38"/>
  <c r="BE373" i="38"/>
  <c r="BE318" i="38"/>
  <c r="BE428" i="38"/>
  <c r="BE118" i="38"/>
  <c r="BE395" i="38"/>
  <c r="BE311" i="38"/>
  <c r="BE212" i="38"/>
  <c r="BE292" i="38"/>
  <c r="BE319" i="38"/>
  <c r="BE448" i="38"/>
  <c r="BE160" i="38"/>
  <c r="BE117" i="38"/>
  <c r="BE145" i="38"/>
  <c r="BE303" i="38"/>
  <c r="BE138" i="38"/>
  <c r="BE82" i="38"/>
  <c r="BE210" i="38"/>
  <c r="BE176" i="38"/>
  <c r="BE136" i="38"/>
  <c r="BE251" i="38"/>
  <c r="BE459" i="38"/>
  <c r="BE462" i="38"/>
  <c r="BE132" i="38"/>
  <c r="BE417" i="38"/>
  <c r="BE326" i="38"/>
  <c r="BE320" i="38"/>
  <c r="BE129" i="38"/>
  <c r="BE396" i="38"/>
  <c r="BE321" i="38"/>
  <c r="BE189" i="38"/>
  <c r="BE270" i="38"/>
  <c r="BE124" i="38"/>
  <c r="BE224" i="38"/>
  <c r="BE147" i="38"/>
  <c r="BE393" i="38"/>
  <c r="BE342" i="38"/>
  <c r="BE367" i="38"/>
  <c r="BE142" i="38"/>
  <c r="BE92" i="38"/>
  <c r="BE339" i="38"/>
  <c r="BE182" i="38"/>
  <c r="BE341" i="38"/>
  <c r="BE366" i="38"/>
  <c r="BE244" i="38"/>
  <c r="BE347" i="38"/>
  <c r="BE390" i="38"/>
  <c r="BE179" i="38"/>
  <c r="BE386" i="38"/>
  <c r="BE200" i="38"/>
  <c r="BE190" i="38"/>
  <c r="BE155" i="38"/>
  <c r="BE149" i="38"/>
  <c r="BE140" i="38"/>
  <c r="BE269" i="38"/>
  <c r="BE214" i="38"/>
  <c r="BE425" i="38"/>
  <c r="BE370" i="38"/>
  <c r="BE468" i="38"/>
  <c r="BE457" i="38"/>
  <c r="BE323" i="38"/>
  <c r="BE187" i="38"/>
  <c r="BE316" i="38"/>
  <c r="BE343" i="38"/>
  <c r="BE419" i="38"/>
  <c r="BE288" i="38"/>
  <c r="BE164" i="38"/>
  <c r="BE284" i="38"/>
  <c r="BE156" i="38"/>
  <c r="BE172" i="38"/>
  <c r="BE134" i="38"/>
  <c r="BE90" i="38"/>
  <c r="BE104" i="38"/>
  <c r="BE80" i="38"/>
  <c r="BE193" i="38"/>
  <c r="BE418" i="38"/>
  <c r="BE143" i="38"/>
  <c r="BE265" i="38"/>
  <c r="BE272" i="38"/>
  <c r="BE297" i="38"/>
  <c r="BE421" i="38"/>
  <c r="BE207" i="38"/>
  <c r="BE174" i="38"/>
  <c r="BE173" i="38"/>
  <c r="BE218" i="38"/>
  <c r="BE388" i="38"/>
  <c r="BE415" i="38"/>
  <c r="BE256" i="38"/>
  <c r="BE111" i="38"/>
  <c r="BE389" i="38"/>
  <c r="BE432" i="38"/>
  <c r="BE411" i="38"/>
  <c r="BE213" i="38"/>
  <c r="BE135" i="38"/>
  <c r="BE368" i="38"/>
  <c r="BE291" i="38"/>
  <c r="BE162" i="38"/>
  <c r="BE161" i="38"/>
  <c r="BE94" i="38"/>
  <c r="BE290" i="38"/>
  <c r="BE460" i="38"/>
  <c r="BE89" i="38"/>
  <c r="BE223" i="38"/>
  <c r="BE181" i="38"/>
  <c r="BE262" i="38"/>
  <c r="BE205" i="38"/>
  <c r="BE116" i="38"/>
  <c r="BE430" i="38"/>
  <c r="BE446" i="38"/>
  <c r="BE305" i="38"/>
  <c r="BE260" i="38"/>
  <c r="BE360" i="38"/>
  <c r="BE379" i="38"/>
  <c r="BE455" i="38"/>
  <c r="BE385" i="38"/>
  <c r="BE133" i="38"/>
  <c r="BE354" i="38"/>
  <c r="BE403" i="38"/>
  <c r="BE453" i="38"/>
  <c r="BE427" i="38"/>
  <c r="BE258" i="38"/>
  <c r="BE158" i="38"/>
  <c r="BE277" i="38"/>
  <c r="BE383" i="38"/>
  <c r="BE279" i="38"/>
  <c r="BE101" i="38"/>
  <c r="BE435" i="38"/>
  <c r="BE438" i="38"/>
  <c r="BE237" i="38"/>
  <c r="BE348" i="38"/>
  <c r="BE119" i="38"/>
  <c r="BE283" i="38"/>
  <c r="BE122" i="38"/>
  <c r="BE171" i="38"/>
  <c r="BE449" i="38"/>
  <c r="BE130" i="38"/>
  <c r="BE286" i="38"/>
  <c r="BE351" i="38"/>
  <c r="BE206" i="38"/>
  <c r="BE376" i="38"/>
  <c r="BE362" i="38"/>
  <c r="BE221" i="38"/>
  <c r="BE152" i="38"/>
  <c r="BE166" i="38"/>
  <c r="BE230" i="38"/>
  <c r="BE400" i="38"/>
  <c r="BE76" i="38"/>
  <c r="BE113" i="38"/>
  <c r="BE255" i="38"/>
  <c r="BE280" i="38"/>
  <c r="BE307" i="38"/>
  <c r="BE357" i="38"/>
  <c r="BE240" i="38"/>
  <c r="BE282" i="38"/>
  <c r="BE126" i="38"/>
  <c r="BE263" i="38"/>
  <c r="BE96" i="38"/>
  <c r="BE238" i="38"/>
  <c r="BE312" i="38"/>
  <c r="BE429" i="38"/>
  <c r="BE404" i="38"/>
  <c r="BE184" i="38"/>
  <c r="BE115" i="38"/>
  <c r="BE372" i="38"/>
  <c r="BE408" i="38"/>
  <c r="BE289" i="38"/>
  <c r="BE314" i="38"/>
  <c r="BE137" i="38"/>
  <c r="BE467" i="38"/>
  <c r="BE220" i="38"/>
  <c r="BE77" i="38"/>
  <c r="BE350" i="38"/>
  <c r="BE209" i="38"/>
  <c r="BE154" i="38"/>
  <c r="BE87" i="38"/>
  <c r="BE365" i="38"/>
  <c r="BE310" i="38"/>
  <c r="BE374" i="38"/>
  <c r="BE233" i="38"/>
  <c r="BE131" i="38"/>
  <c r="BE399" i="38"/>
  <c r="BE402" i="38"/>
  <c r="BE215" i="38"/>
  <c r="BE254" i="38"/>
  <c r="BE186" i="38"/>
  <c r="BE423" i="38"/>
  <c r="BE426" i="38"/>
  <c r="BE407" i="38"/>
  <c r="BE276" i="38"/>
  <c r="BE361" i="38"/>
  <c r="BE229" i="38"/>
  <c r="BE382" i="38"/>
  <c r="BE317" i="38"/>
  <c r="BE274" i="38"/>
  <c r="BE203" i="38"/>
  <c r="BE315" i="38"/>
  <c r="BE163" i="38"/>
  <c r="BE127" i="38"/>
  <c r="BE106" i="38"/>
  <c r="BE416" i="38"/>
  <c r="BE349" i="38"/>
  <c r="BE192" i="38"/>
  <c r="BE458" i="38"/>
  <c r="BE461" i="38"/>
  <c r="BE150" i="38"/>
  <c r="BE253" i="38"/>
  <c r="BE308" i="38"/>
  <c r="BE298" i="38"/>
  <c r="BE234" i="38"/>
  <c r="BE464" i="38"/>
  <c r="BE332" i="38"/>
  <c r="BE191" i="38"/>
  <c r="BE268" i="38"/>
  <c r="BE345" i="38"/>
  <c r="BE398" i="38"/>
  <c r="BE202" i="38"/>
  <c r="BE120" i="38"/>
  <c r="BE84" i="38"/>
  <c r="BE369" i="38"/>
  <c r="BE278" i="38"/>
  <c r="BE139" i="38"/>
  <c r="BE151" i="38"/>
  <c r="BE169" i="38"/>
  <c r="BE391" i="38"/>
  <c r="BE306" i="38"/>
  <c r="BE91" i="38"/>
  <c r="BE128" i="38"/>
  <c r="BE110" i="38"/>
  <c r="BE261" i="38"/>
  <c r="BE287" i="38"/>
  <c r="BE285" i="38"/>
  <c r="BE168" i="38"/>
  <c r="BE114" i="38"/>
  <c r="BE170" i="38"/>
  <c r="BE194" i="38"/>
  <c r="BE364" i="38"/>
  <c r="BE296" i="38"/>
  <c r="BE75" i="38"/>
  <c r="BE353" i="38"/>
  <c r="BE231" i="38"/>
  <c r="BE454" i="38"/>
  <c r="BE99" i="38"/>
  <c r="BE377" i="38"/>
  <c r="BE322" i="38"/>
  <c r="BE295" i="38"/>
  <c r="BE371" i="38"/>
  <c r="BE257" i="38"/>
  <c r="BE183" i="38"/>
  <c r="BE330" i="38"/>
  <c r="BE217" i="38"/>
  <c r="BE409" i="38"/>
  <c r="BE195" i="38"/>
  <c r="BE338" i="38"/>
  <c r="BE197" i="38"/>
  <c r="BE219" i="38"/>
  <c r="BE442" i="38"/>
  <c r="BE107" i="38"/>
  <c r="BE98" i="38"/>
  <c r="BE466" i="38"/>
  <c r="BE242" i="38"/>
  <c r="BE412" i="38"/>
  <c r="BE439" i="38"/>
  <c r="BE208" i="38"/>
  <c r="BE78" i="38"/>
  <c r="BE356" i="38"/>
  <c r="BE444" i="38"/>
  <c r="BE422" i="38"/>
  <c r="BE281" i="38"/>
  <c r="BE236" i="38"/>
  <c r="BE226" i="38"/>
  <c r="BE264" i="38"/>
  <c r="BE441" i="38"/>
  <c r="BE241" i="38"/>
  <c r="BE79" i="38"/>
  <c r="BE275" i="38"/>
  <c r="BE235" i="38"/>
  <c r="BE100" i="38"/>
  <c r="BE328" i="38"/>
  <c r="BE185" i="38"/>
  <c r="E3" i="20"/>
  <c r="BP76" i="19" l="1"/>
  <c r="BP78" i="19"/>
  <c r="BP80" i="19"/>
  <c r="BP81" i="19"/>
  <c r="BP82" i="19"/>
  <c r="BP83" i="19"/>
  <c r="BP84" i="19"/>
  <c r="BP85" i="19"/>
  <c r="BP86" i="19"/>
  <c r="BP87" i="19"/>
  <c r="BP88" i="19"/>
  <c r="BP89" i="19"/>
  <c r="BP90" i="19"/>
  <c r="BP91" i="19"/>
  <c r="BP92" i="19"/>
  <c r="BP93" i="19"/>
  <c r="BP94" i="19"/>
  <c r="BP95" i="19"/>
  <c r="BP96" i="19"/>
  <c r="BP97" i="19"/>
  <c r="BP98" i="19"/>
  <c r="BP99" i="19"/>
  <c r="BP100" i="19"/>
  <c r="BP101" i="19"/>
  <c r="BP102" i="19"/>
  <c r="BP103" i="19"/>
  <c r="BP104" i="19"/>
  <c r="BP105" i="19"/>
  <c r="BP106" i="19"/>
  <c r="BP107" i="19"/>
  <c r="BP108" i="19"/>
  <c r="BP109" i="19"/>
  <c r="BP110" i="19"/>
  <c r="BP111" i="19"/>
  <c r="BP112" i="19"/>
  <c r="BP113" i="19"/>
  <c r="BP114" i="19"/>
  <c r="BP115" i="19"/>
  <c r="BP116" i="19"/>
  <c r="BP117" i="19"/>
  <c r="BP118" i="19"/>
  <c r="BP119" i="19"/>
  <c r="BP120" i="19"/>
  <c r="BP121" i="19"/>
  <c r="BP122" i="19"/>
  <c r="BP123" i="19"/>
  <c r="BP124" i="19"/>
  <c r="BP125" i="19"/>
  <c r="BP126" i="19"/>
  <c r="BP127" i="19"/>
  <c r="BP128" i="19"/>
  <c r="BP129" i="19"/>
  <c r="BP130" i="19"/>
  <c r="BP131" i="19"/>
  <c r="BP132" i="19"/>
  <c r="BP133" i="19"/>
  <c r="BP134" i="19"/>
  <c r="BP135" i="19"/>
  <c r="BP136" i="19"/>
  <c r="BP137" i="19"/>
  <c r="BP138" i="19"/>
  <c r="BP139" i="19"/>
  <c r="BP140" i="19"/>
  <c r="BP141" i="19"/>
  <c r="BP142" i="19"/>
  <c r="BP143" i="19"/>
  <c r="BP144" i="19"/>
  <c r="BP145" i="19"/>
  <c r="BP146" i="19"/>
  <c r="BP147" i="19"/>
  <c r="BP148" i="19"/>
  <c r="BP149" i="19"/>
  <c r="BP150" i="19"/>
  <c r="BP151" i="19"/>
  <c r="BP152" i="19"/>
  <c r="BP153" i="19"/>
  <c r="BP154" i="19"/>
  <c r="BP155" i="19"/>
  <c r="BP156" i="19"/>
  <c r="BP157" i="19"/>
  <c r="BP158" i="19"/>
  <c r="BP159" i="19"/>
  <c r="BP160" i="19"/>
  <c r="BP161" i="19"/>
  <c r="BP162" i="19"/>
  <c r="BP163" i="19"/>
  <c r="BP164" i="19"/>
  <c r="BP165" i="19"/>
  <c r="BP166" i="19"/>
  <c r="BP167" i="19"/>
  <c r="BP168" i="19"/>
  <c r="BP169" i="19"/>
  <c r="BP170" i="19"/>
  <c r="BP171" i="19"/>
  <c r="BP172" i="19"/>
  <c r="BP173" i="19"/>
  <c r="BP174" i="19"/>
  <c r="BP175" i="19"/>
  <c r="BP176" i="19"/>
  <c r="BP177" i="19"/>
  <c r="BP178" i="19"/>
  <c r="BP179" i="19"/>
  <c r="BP180" i="19"/>
  <c r="BP181" i="19"/>
  <c r="BP182" i="19"/>
  <c r="BP183" i="19"/>
  <c r="BP184" i="19"/>
  <c r="BP185" i="19"/>
  <c r="BP186" i="19"/>
  <c r="BP187" i="19"/>
  <c r="BP188" i="19"/>
  <c r="BP189" i="19"/>
  <c r="BP190" i="19"/>
  <c r="BP191" i="19"/>
  <c r="BP192" i="19"/>
  <c r="BP193" i="19"/>
  <c r="BP194" i="19"/>
  <c r="BP195" i="19"/>
  <c r="BP196" i="19"/>
  <c r="BP197" i="19"/>
  <c r="BP198" i="19"/>
  <c r="BP199" i="19"/>
  <c r="BP200" i="19"/>
  <c r="BP201" i="19"/>
  <c r="BP202" i="19"/>
  <c r="BP203" i="19"/>
  <c r="BP204" i="19"/>
  <c r="BP205" i="19"/>
  <c r="BP206" i="19"/>
  <c r="BP207" i="19"/>
  <c r="BP208" i="19"/>
  <c r="BP209" i="19"/>
  <c r="BP210" i="19"/>
  <c r="BP211" i="19"/>
  <c r="BP212" i="19"/>
  <c r="BP213" i="19"/>
  <c r="BP214" i="19"/>
  <c r="BP215" i="19"/>
  <c r="BP216" i="19"/>
  <c r="BP217" i="19"/>
  <c r="BP218" i="19"/>
  <c r="BP219" i="19"/>
  <c r="BP220" i="19"/>
  <c r="BP221" i="19"/>
  <c r="BP222" i="19"/>
  <c r="BP223" i="19"/>
  <c r="BP224" i="19"/>
  <c r="BP225" i="19"/>
  <c r="BP226" i="19"/>
  <c r="BP227" i="19"/>
  <c r="BP228" i="19"/>
  <c r="BP229" i="19"/>
  <c r="BP230" i="19"/>
  <c r="BP231" i="19"/>
  <c r="BP232" i="19"/>
  <c r="BP233" i="19"/>
  <c r="BP234" i="19"/>
  <c r="BP235" i="19"/>
  <c r="BP236" i="19"/>
  <c r="BP237" i="19"/>
  <c r="BP238" i="19"/>
  <c r="BP239" i="19"/>
  <c r="BP240" i="19"/>
  <c r="BP241" i="19"/>
  <c r="BP242" i="19"/>
  <c r="BP243" i="19"/>
  <c r="BP244" i="19"/>
  <c r="BP245" i="19"/>
  <c r="BP246" i="19"/>
  <c r="BP247" i="19"/>
  <c r="BP248" i="19"/>
  <c r="BP249" i="19"/>
  <c r="BP250" i="19"/>
  <c r="BP251" i="19"/>
  <c r="BP252" i="19"/>
  <c r="BP253" i="19"/>
  <c r="BP254" i="19"/>
  <c r="BP255" i="19"/>
  <c r="BP256" i="19"/>
  <c r="BP257" i="19"/>
  <c r="BP258" i="19"/>
  <c r="BP259" i="19"/>
  <c r="BP260" i="19"/>
  <c r="BP261" i="19"/>
  <c r="BP262" i="19"/>
  <c r="BP263" i="19"/>
  <c r="BP264" i="19"/>
  <c r="BP265" i="19"/>
  <c r="BP266" i="19"/>
  <c r="BP267" i="19"/>
  <c r="BP268" i="19"/>
  <c r="BP269" i="19"/>
  <c r="BP270" i="19"/>
  <c r="BP271" i="19"/>
  <c r="BP272" i="19"/>
  <c r="BP273" i="19"/>
  <c r="BP274" i="19"/>
  <c r="BP275" i="19"/>
  <c r="BP276" i="19"/>
  <c r="BP277" i="19"/>
  <c r="BP278" i="19"/>
  <c r="BP279" i="19"/>
  <c r="BP280" i="19"/>
  <c r="BP281" i="19"/>
  <c r="BP282" i="19"/>
  <c r="BP283" i="19"/>
  <c r="BP284" i="19"/>
  <c r="BP285" i="19"/>
  <c r="BP286" i="19"/>
  <c r="BP287" i="19"/>
  <c r="BP288" i="19"/>
  <c r="BP289" i="19"/>
  <c r="BP290" i="19"/>
  <c r="BP291" i="19"/>
  <c r="BP292" i="19"/>
  <c r="BP293" i="19"/>
  <c r="BP294" i="19"/>
  <c r="BP295" i="19"/>
  <c r="BP296" i="19"/>
  <c r="BP297" i="19"/>
  <c r="BP298" i="19"/>
  <c r="BP299" i="19"/>
  <c r="BP300" i="19"/>
  <c r="BP301" i="19"/>
  <c r="BP302" i="19"/>
  <c r="BP303" i="19"/>
  <c r="BP304" i="19"/>
  <c r="BP305" i="19"/>
  <c r="BP306" i="19"/>
  <c r="BP307" i="19"/>
  <c r="BP308" i="19"/>
  <c r="BP309" i="19"/>
  <c r="BP310" i="19"/>
  <c r="BP311" i="19"/>
  <c r="BP312" i="19"/>
  <c r="BP313" i="19"/>
  <c r="BP314" i="19"/>
  <c r="BP315" i="19"/>
  <c r="BP316" i="19"/>
  <c r="BP317" i="19"/>
  <c r="BP318" i="19"/>
  <c r="BP319" i="19"/>
  <c r="BP320" i="19"/>
  <c r="BP321" i="19"/>
  <c r="BP322" i="19"/>
  <c r="BP323" i="19"/>
  <c r="BP324" i="19"/>
  <c r="BP325" i="19"/>
  <c r="BP326" i="19"/>
  <c r="BP327" i="19"/>
  <c r="BP328" i="19"/>
  <c r="BP329" i="19"/>
  <c r="BP330" i="19"/>
  <c r="BP331" i="19"/>
  <c r="BP332" i="19"/>
  <c r="BP333" i="19"/>
  <c r="BP334" i="19"/>
  <c r="BP335" i="19"/>
  <c r="BP336" i="19"/>
  <c r="BP337" i="19"/>
  <c r="BP338" i="19"/>
  <c r="BP339" i="19"/>
  <c r="BP340" i="19"/>
  <c r="BP341" i="19"/>
  <c r="BP342" i="19"/>
  <c r="BP343" i="19"/>
  <c r="BP344" i="19"/>
  <c r="BP345" i="19"/>
  <c r="BP346" i="19"/>
  <c r="BP347" i="19"/>
  <c r="BP348" i="19"/>
  <c r="BP349" i="19"/>
  <c r="BP350" i="19"/>
  <c r="BP351" i="19"/>
  <c r="BP352" i="19"/>
  <c r="BP353" i="19"/>
  <c r="BP354" i="19"/>
  <c r="BP355" i="19"/>
  <c r="BP356" i="19"/>
  <c r="BP357" i="19"/>
  <c r="BP358" i="19"/>
  <c r="BP359" i="19"/>
  <c r="BP360" i="19"/>
  <c r="BP361" i="19"/>
  <c r="BP362" i="19"/>
  <c r="BP363" i="19"/>
  <c r="BP364" i="19"/>
  <c r="BP365" i="19"/>
  <c r="BP366" i="19"/>
  <c r="BP367" i="19"/>
  <c r="BP368" i="19"/>
  <c r="BP369" i="19"/>
  <c r="BP370" i="19"/>
  <c r="BP371" i="19"/>
  <c r="BP372" i="19"/>
  <c r="BP373" i="19"/>
  <c r="BP374" i="19"/>
  <c r="BP375" i="19"/>
  <c r="BP376" i="19"/>
  <c r="BP377" i="19"/>
  <c r="BP378" i="19"/>
  <c r="BP379" i="19"/>
  <c r="BP380" i="19"/>
  <c r="BP381" i="19"/>
  <c r="BP382" i="19"/>
  <c r="BP383" i="19"/>
  <c r="BP384" i="19"/>
  <c r="BP385" i="19"/>
  <c r="BP386" i="19"/>
  <c r="BP387" i="19"/>
  <c r="BP388" i="19"/>
  <c r="BP389" i="19"/>
  <c r="BP390" i="19"/>
  <c r="BP391" i="19"/>
  <c r="BP392" i="19"/>
  <c r="BP393" i="19"/>
  <c r="BP394" i="19"/>
  <c r="BP395" i="19"/>
  <c r="BP396" i="19"/>
  <c r="BP397" i="19"/>
  <c r="BP398" i="19"/>
  <c r="BP399" i="19"/>
  <c r="BP400" i="19"/>
  <c r="BP401" i="19"/>
  <c r="BP402" i="19"/>
  <c r="BP403" i="19"/>
  <c r="BP404" i="19"/>
  <c r="BP405" i="19"/>
  <c r="BP406" i="19"/>
  <c r="BP407" i="19"/>
  <c r="BP408" i="19"/>
  <c r="BP409" i="19"/>
  <c r="BP410" i="19"/>
  <c r="BP411" i="19"/>
  <c r="BP412" i="19"/>
  <c r="BP413" i="19"/>
  <c r="BP414" i="19"/>
  <c r="BP415" i="19"/>
  <c r="BP416" i="19"/>
  <c r="BP417" i="19"/>
  <c r="BP418" i="19"/>
  <c r="BP419" i="19"/>
  <c r="BP420" i="19"/>
  <c r="BP421" i="19"/>
  <c r="BP422" i="19"/>
  <c r="BP423" i="19"/>
  <c r="BP424" i="19"/>
  <c r="BP425" i="19"/>
  <c r="BP426" i="19"/>
  <c r="BP427" i="19"/>
  <c r="BP428" i="19"/>
  <c r="BP429" i="19"/>
  <c r="BP430" i="19"/>
  <c r="BP431" i="19"/>
  <c r="BP432" i="19"/>
  <c r="BP433" i="19"/>
  <c r="BP434" i="19"/>
  <c r="BP435" i="19"/>
  <c r="BP436" i="19"/>
  <c r="BP437" i="19"/>
  <c r="BP438" i="19"/>
  <c r="BP439" i="19"/>
  <c r="BP440" i="19"/>
  <c r="BP441" i="19"/>
  <c r="BP442" i="19"/>
  <c r="BP443" i="19"/>
  <c r="BP444" i="19"/>
  <c r="BP445" i="19"/>
  <c r="BP446" i="19"/>
  <c r="BP447" i="19"/>
  <c r="BP448" i="19"/>
  <c r="BP449" i="19"/>
  <c r="BP450" i="19"/>
  <c r="BP451" i="19"/>
  <c r="BP452" i="19"/>
  <c r="BP453" i="19"/>
  <c r="BP454" i="19"/>
  <c r="BP455" i="19"/>
  <c r="BP456" i="19"/>
  <c r="BP457" i="19"/>
  <c r="BP458" i="19"/>
  <c r="BP459" i="19"/>
  <c r="BP460" i="19"/>
  <c r="BP461" i="19"/>
  <c r="BP462" i="19"/>
  <c r="BP463" i="19"/>
  <c r="BP464" i="19"/>
  <c r="BP465" i="19"/>
  <c r="BP466" i="19"/>
  <c r="BP467" i="19"/>
  <c r="BP468" i="19"/>
  <c r="BN77" i="19" l="1"/>
  <c r="BP79" i="19"/>
  <c r="BN79" i="19"/>
  <c r="BP77" i="19"/>
  <c r="D41" i="20" s="1"/>
  <c r="F41" i="20" s="1"/>
  <c r="D40" i="20" l="1"/>
  <c r="F40" i="20" s="1"/>
  <c r="D39" i="20"/>
  <c r="F39" i="20" s="1"/>
  <c r="BC424" i="25" l="1"/>
  <c r="BC292" i="25"/>
  <c r="BC196" i="25"/>
  <c r="BC88" i="25"/>
  <c r="BC375" i="25"/>
  <c r="BC279" i="25"/>
  <c r="BC207" i="25"/>
  <c r="BC99" i="25"/>
  <c r="BC386" i="25"/>
  <c r="BC314" i="25"/>
  <c r="BC266" i="25"/>
  <c r="BC194" i="25"/>
  <c r="BC146" i="25"/>
  <c r="BC98" i="25"/>
  <c r="BC445" i="25"/>
  <c r="BC397" i="25"/>
  <c r="BC349" i="25"/>
  <c r="BC289" i="25"/>
  <c r="BC241" i="25"/>
  <c r="BC193" i="25"/>
  <c r="BC133" i="25"/>
  <c r="BC85" i="25"/>
  <c r="BC468" i="25"/>
  <c r="BC456" i="25"/>
  <c r="BC444" i="25"/>
  <c r="BC432" i="25"/>
  <c r="BC420" i="25"/>
  <c r="BC408" i="25"/>
  <c r="BC396" i="25"/>
  <c r="BC384" i="25"/>
  <c r="BC372" i="25"/>
  <c r="BC360" i="25"/>
  <c r="BC348" i="25"/>
  <c r="BC336" i="25"/>
  <c r="BC324" i="25"/>
  <c r="BC312" i="25"/>
  <c r="BC300" i="25"/>
  <c r="BC288" i="25"/>
  <c r="BC276" i="25"/>
  <c r="BC264" i="25"/>
  <c r="BC252" i="25"/>
  <c r="BC240" i="25"/>
  <c r="BC228" i="25"/>
  <c r="BC216" i="25"/>
  <c r="BC204" i="25"/>
  <c r="BC192" i="25"/>
  <c r="BC180" i="25"/>
  <c r="BC168" i="25"/>
  <c r="BC156" i="25"/>
  <c r="BC144" i="25"/>
  <c r="BC132" i="25"/>
  <c r="BC120" i="25"/>
  <c r="BC108" i="25"/>
  <c r="BC96" i="25"/>
  <c r="BC84" i="25"/>
  <c r="BC388" i="25"/>
  <c r="BC304" i="25"/>
  <c r="BC220" i="25"/>
  <c r="BC148" i="25"/>
  <c r="BC423" i="25"/>
  <c r="BC327" i="25"/>
  <c r="BC231" i="25"/>
  <c r="BC147" i="25"/>
  <c r="BC410" i="25"/>
  <c r="BC302" i="25"/>
  <c r="BC254" i="25"/>
  <c r="BC206" i="25"/>
  <c r="BC158" i="25"/>
  <c r="BC122" i="25"/>
  <c r="BC76" i="25"/>
  <c r="BC421" i="25"/>
  <c r="BC373" i="25"/>
  <c r="BC325" i="25"/>
  <c r="BC265" i="25"/>
  <c r="BC205" i="25"/>
  <c r="BC169" i="25"/>
  <c r="BC121" i="25"/>
  <c r="BC467" i="25"/>
  <c r="BC443" i="25"/>
  <c r="BC431" i="25"/>
  <c r="BC419" i="25"/>
  <c r="BC407" i="25"/>
  <c r="BC395" i="25"/>
  <c r="BC383" i="25"/>
  <c r="BC371" i="25"/>
  <c r="BC359" i="25"/>
  <c r="BC347" i="25"/>
  <c r="BC335" i="25"/>
  <c r="BC323" i="25"/>
  <c r="BC311" i="25"/>
  <c r="BC299" i="25"/>
  <c r="BC287" i="25"/>
  <c r="BC275" i="25"/>
  <c r="BC263" i="25"/>
  <c r="BC251" i="25"/>
  <c r="BC239" i="25"/>
  <c r="BC227" i="25"/>
  <c r="BC215" i="25"/>
  <c r="BC203" i="25"/>
  <c r="BC191" i="25"/>
  <c r="BC179" i="25"/>
  <c r="BC167" i="25"/>
  <c r="BC155" i="25"/>
  <c r="BC143" i="25"/>
  <c r="BC131" i="25"/>
  <c r="BC119" i="25"/>
  <c r="BC107" i="25"/>
  <c r="BC95" i="25"/>
  <c r="BC83" i="25"/>
  <c r="BC400" i="25"/>
  <c r="BC364" i="25"/>
  <c r="BC280" i="25"/>
  <c r="BC208" i="25"/>
  <c r="BC172" i="25"/>
  <c r="BC112" i="25"/>
  <c r="BC459" i="25"/>
  <c r="BC399" i="25"/>
  <c r="BC339" i="25"/>
  <c r="BC267" i="25"/>
  <c r="BC183" i="25"/>
  <c r="BC171" i="25"/>
  <c r="BC458" i="25"/>
  <c r="BC398" i="25"/>
  <c r="BC326" i="25"/>
  <c r="BC278" i="25"/>
  <c r="BC230" i="25"/>
  <c r="BC182" i="25"/>
  <c r="BC134" i="25"/>
  <c r="BC110" i="25"/>
  <c r="BC457" i="25"/>
  <c r="BC409" i="25"/>
  <c r="BC361" i="25"/>
  <c r="BC313" i="25"/>
  <c r="BC277" i="25"/>
  <c r="BC229" i="25"/>
  <c r="BC181" i="25"/>
  <c r="BC157" i="25"/>
  <c r="BC109" i="25"/>
  <c r="BC455" i="25"/>
  <c r="BC466" i="25"/>
  <c r="BC454" i="25"/>
  <c r="BC442" i="25"/>
  <c r="BC430" i="25"/>
  <c r="BC418" i="25"/>
  <c r="BC406" i="25"/>
  <c r="BC394" i="25"/>
  <c r="BC382" i="25"/>
  <c r="BC370" i="25"/>
  <c r="BC358" i="25"/>
  <c r="BC346" i="25"/>
  <c r="BC334" i="25"/>
  <c r="BC322" i="25"/>
  <c r="BC310" i="25"/>
  <c r="BC298" i="25"/>
  <c r="BC286" i="25"/>
  <c r="BC274" i="25"/>
  <c r="BC262" i="25"/>
  <c r="BC250" i="25"/>
  <c r="BC238" i="25"/>
  <c r="BC226" i="25"/>
  <c r="BC214" i="25"/>
  <c r="BC202" i="25"/>
  <c r="BC190" i="25"/>
  <c r="BC178" i="25"/>
  <c r="BC166" i="25"/>
  <c r="BC154" i="25"/>
  <c r="BC142" i="25"/>
  <c r="BC130" i="25"/>
  <c r="BC118" i="25"/>
  <c r="BC106" i="25"/>
  <c r="BC94" i="25"/>
  <c r="BC82" i="25"/>
  <c r="BC436" i="25"/>
  <c r="BC340" i="25"/>
  <c r="BC244" i="25"/>
  <c r="BC160" i="25"/>
  <c r="BC435" i="25"/>
  <c r="BC315" i="25"/>
  <c r="BC195" i="25"/>
  <c r="BC111" i="25"/>
  <c r="BC374" i="25"/>
  <c r="BC290" i="25"/>
  <c r="BC242" i="25"/>
  <c r="BC218" i="25"/>
  <c r="BC170" i="25"/>
  <c r="BC86" i="25"/>
  <c r="BC433" i="25"/>
  <c r="BC385" i="25"/>
  <c r="BC337" i="25"/>
  <c r="BC301" i="25"/>
  <c r="BC253" i="25"/>
  <c r="BC217" i="25"/>
  <c r="BC145" i="25"/>
  <c r="BC97" i="25"/>
  <c r="BC465" i="25"/>
  <c r="BC453" i="25"/>
  <c r="BC441" i="25"/>
  <c r="BC429" i="25"/>
  <c r="BC417" i="25"/>
  <c r="BC405" i="25"/>
  <c r="BC393" i="25"/>
  <c r="BC381" i="25"/>
  <c r="BC369" i="25"/>
  <c r="BC357" i="25"/>
  <c r="BC345" i="25"/>
  <c r="BC333" i="25"/>
  <c r="BC321" i="25"/>
  <c r="BC309" i="25"/>
  <c r="BC297" i="25"/>
  <c r="BC285" i="25"/>
  <c r="BC273" i="25"/>
  <c r="BC261" i="25"/>
  <c r="BC249" i="25"/>
  <c r="BC237" i="25"/>
  <c r="BC225" i="25"/>
  <c r="BC213" i="25"/>
  <c r="BC201" i="25"/>
  <c r="BC189" i="25"/>
  <c r="BC177" i="25"/>
  <c r="BC165" i="25"/>
  <c r="BC153" i="25"/>
  <c r="BC141" i="25"/>
  <c r="BC129" i="25"/>
  <c r="BC117" i="25"/>
  <c r="BC105" i="25"/>
  <c r="BC93" i="25"/>
  <c r="BC81" i="25"/>
  <c r="BC448" i="25"/>
  <c r="BC352" i="25"/>
  <c r="BC256" i="25"/>
  <c r="BC124" i="25"/>
  <c r="BC387" i="25"/>
  <c r="BC303" i="25"/>
  <c r="BC255" i="25"/>
  <c r="BC135" i="25"/>
  <c r="BC434" i="25"/>
  <c r="BC452" i="25"/>
  <c r="BC392" i="25"/>
  <c r="BC368" i="25"/>
  <c r="BC356" i="25"/>
  <c r="BC344" i="25"/>
  <c r="BC332" i="25"/>
  <c r="BC320" i="25"/>
  <c r="BC308" i="25"/>
  <c r="BC296" i="25"/>
  <c r="BC284" i="25"/>
  <c r="BC272" i="25"/>
  <c r="BC260" i="25"/>
  <c r="BC248" i="25"/>
  <c r="BC236" i="25"/>
  <c r="BC224" i="25"/>
  <c r="BC212" i="25"/>
  <c r="BC200" i="25"/>
  <c r="BC188" i="25"/>
  <c r="BC176" i="25"/>
  <c r="BC164" i="25"/>
  <c r="BC152" i="25"/>
  <c r="BC140" i="25"/>
  <c r="BC128" i="25"/>
  <c r="BC116" i="25"/>
  <c r="BC104" i="25"/>
  <c r="BC92" i="25"/>
  <c r="BC80" i="25"/>
  <c r="BC412" i="25"/>
  <c r="BC328" i="25"/>
  <c r="BC232" i="25"/>
  <c r="BC136" i="25"/>
  <c r="BC411" i="25"/>
  <c r="BC351" i="25"/>
  <c r="BC243" i="25"/>
  <c r="BC159" i="25"/>
  <c r="BC446" i="25"/>
  <c r="BC362" i="25"/>
  <c r="BC464" i="25"/>
  <c r="BC428" i="25"/>
  <c r="BC451" i="25"/>
  <c r="BC403" i="25"/>
  <c r="BC367" i="25"/>
  <c r="BC355" i="25"/>
  <c r="BC343" i="25"/>
  <c r="BC331" i="25"/>
  <c r="BC319" i="25"/>
  <c r="BC307" i="25"/>
  <c r="BC295" i="25"/>
  <c r="BC283" i="25"/>
  <c r="BC271" i="25"/>
  <c r="BC259" i="25"/>
  <c r="BC247" i="25"/>
  <c r="BC235" i="25"/>
  <c r="BC223" i="25"/>
  <c r="BC211" i="25"/>
  <c r="BC199" i="25"/>
  <c r="BC187" i="25"/>
  <c r="BC175" i="25"/>
  <c r="BC163" i="25"/>
  <c r="BC151" i="25"/>
  <c r="BC139" i="25"/>
  <c r="BC127" i="25"/>
  <c r="BC115" i="25"/>
  <c r="BC103" i="25"/>
  <c r="BC91" i="25"/>
  <c r="BC79" i="25"/>
  <c r="BC87" i="25"/>
  <c r="BC350" i="25"/>
  <c r="BC416" i="25"/>
  <c r="BC380" i="25"/>
  <c r="BC427" i="25"/>
  <c r="BC391" i="25"/>
  <c r="BC438" i="25"/>
  <c r="BC414" i="25"/>
  <c r="BC390" i="25"/>
  <c r="BC342" i="25"/>
  <c r="BC294" i="25"/>
  <c r="BC258" i="25"/>
  <c r="BC222" i="25"/>
  <c r="BC186" i="25"/>
  <c r="BC174" i="25"/>
  <c r="BC150" i="25"/>
  <c r="BC138" i="25"/>
  <c r="BC126" i="25"/>
  <c r="BC114" i="25"/>
  <c r="BC102" i="25"/>
  <c r="BC90" i="25"/>
  <c r="BC78" i="25"/>
  <c r="BC460" i="25"/>
  <c r="BC376" i="25"/>
  <c r="BC316" i="25"/>
  <c r="BC268" i="25"/>
  <c r="BC184" i="25"/>
  <c r="BC100" i="25"/>
  <c r="BC447" i="25"/>
  <c r="BC363" i="25"/>
  <c r="BC291" i="25"/>
  <c r="BC219" i="25"/>
  <c r="BC123" i="25"/>
  <c r="BC422" i="25"/>
  <c r="BC338" i="25"/>
  <c r="BC440" i="25"/>
  <c r="BC404" i="25"/>
  <c r="BC463" i="25"/>
  <c r="BC439" i="25"/>
  <c r="BC415" i="25"/>
  <c r="BC379" i="25"/>
  <c r="BC462" i="25"/>
  <c r="BC450" i="25"/>
  <c r="BC426" i="25"/>
  <c r="BC402" i="25"/>
  <c r="BC378" i="25"/>
  <c r="BC366" i="25"/>
  <c r="BC354" i="25"/>
  <c r="BC330" i="25"/>
  <c r="BC318" i="25"/>
  <c r="BC306" i="25"/>
  <c r="BC282" i="25"/>
  <c r="BC270" i="25"/>
  <c r="BC246" i="25"/>
  <c r="BC234" i="25"/>
  <c r="BC210" i="25"/>
  <c r="BC198" i="25"/>
  <c r="BC162" i="25"/>
  <c r="BC461" i="25"/>
  <c r="BC449" i="25"/>
  <c r="BC437" i="25"/>
  <c r="BC425" i="25"/>
  <c r="BC413" i="25"/>
  <c r="BC401" i="25"/>
  <c r="BC389" i="25"/>
  <c r="BC377" i="25"/>
  <c r="BC365" i="25"/>
  <c r="BC353" i="25"/>
  <c r="BC341" i="25"/>
  <c r="BC329" i="25"/>
  <c r="BC317" i="25"/>
  <c r="BC305" i="25"/>
  <c r="BC293" i="25"/>
  <c r="BC281" i="25"/>
  <c r="BC269" i="25"/>
  <c r="BC257" i="25"/>
  <c r="BC245" i="25"/>
  <c r="BC233" i="25"/>
  <c r="BC221" i="25"/>
  <c r="BC209" i="25"/>
  <c r="BC197" i="25"/>
  <c r="BC185" i="25"/>
  <c r="BC173" i="25"/>
  <c r="BC161" i="25"/>
  <c r="BC149" i="25"/>
  <c r="BC137" i="25"/>
  <c r="BC125" i="25"/>
  <c r="BC113" i="25"/>
  <c r="BC101" i="25"/>
  <c r="BC89" i="25"/>
  <c r="BC77" i="25"/>
  <c r="BC75" i="25" l="1"/>
  <c r="BR75" i="25" s="1"/>
  <c r="CO75" i="19" s="1"/>
  <c r="BC74" i="25" l="1"/>
  <c r="BR74" i="25" s="1"/>
  <c r="CO74" i="19" s="1"/>
  <c r="BC73" i="25"/>
  <c r="BR73" i="25" s="1"/>
  <c r="CO73" i="19" s="1"/>
  <c r="BG13" i="19"/>
  <c r="BG15" i="19" s="1"/>
  <c r="BG17" i="19" s="1"/>
  <c r="R3" i="19" l="1"/>
  <c r="AA16" i="19" l="1"/>
  <c r="BG10" i="19"/>
  <c r="BB10" i="19"/>
  <c r="B66" i="20"/>
  <c r="AA30" i="19"/>
  <c r="D28" i="20" l="1"/>
  <c r="F28" i="20" s="1"/>
  <c r="D68" i="20"/>
  <c r="F68" i="20" s="1"/>
  <c r="D67" i="20"/>
  <c r="F67" i="20" s="1"/>
  <c r="B26" i="20"/>
  <c r="AA31" i="19"/>
  <c r="BF10" i="19"/>
  <c r="BD10" i="19"/>
  <c r="CR73" i="19"/>
  <c r="AA29" i="19"/>
  <c r="G25" i="20" s="1"/>
  <c r="F25" i="20" s="1"/>
  <c r="AL67" i="19"/>
  <c r="B25" i="20" l="1"/>
  <c r="D69" i="20"/>
  <c r="F69" i="20" s="1"/>
  <c r="BE10" i="19"/>
  <c r="D29" i="20" s="1"/>
  <c r="F29" i="20" s="1"/>
  <c r="CQ73" i="19"/>
  <c r="D66" i="20" s="1"/>
  <c r="F66" i="20" s="1"/>
  <c r="AA67" i="19"/>
  <c r="G76" i="25"/>
  <c r="BG76" i="19" s="1"/>
  <c r="G77" i="25"/>
  <c r="BG77" i="19" s="1"/>
  <c r="G78" i="25"/>
  <c r="BG78" i="19" s="1"/>
  <c r="G80" i="25"/>
  <c r="BG80" i="19" s="1"/>
  <c r="G81" i="25"/>
  <c r="BG81" i="19" s="1"/>
  <c r="G82" i="25"/>
  <c r="BG82" i="19" s="1"/>
  <c r="G83" i="25"/>
  <c r="BG83" i="19" s="1"/>
  <c r="G84" i="25"/>
  <c r="BG84" i="19" s="1"/>
  <c r="G85" i="25"/>
  <c r="BG85" i="19" s="1"/>
  <c r="G86" i="25"/>
  <c r="BG86" i="19" s="1"/>
  <c r="G87" i="25"/>
  <c r="BG87" i="19" s="1"/>
  <c r="G88" i="25"/>
  <c r="BG88" i="19" s="1"/>
  <c r="G89" i="25"/>
  <c r="BG89" i="19" s="1"/>
  <c r="G90" i="25"/>
  <c r="BG90" i="19" s="1"/>
  <c r="G91" i="25"/>
  <c r="BG91" i="19" s="1"/>
  <c r="G92" i="25"/>
  <c r="BG92" i="19" s="1"/>
  <c r="G93" i="25"/>
  <c r="BG93" i="19" s="1"/>
  <c r="G94" i="25"/>
  <c r="BG94" i="19" s="1"/>
  <c r="G95" i="25"/>
  <c r="BG95" i="19" s="1"/>
  <c r="G96" i="25"/>
  <c r="BG96" i="19" s="1"/>
  <c r="G97" i="25"/>
  <c r="BG97" i="19" s="1"/>
  <c r="G98" i="25"/>
  <c r="BG98" i="19" s="1"/>
  <c r="G99" i="25"/>
  <c r="BG99" i="19" s="1"/>
  <c r="G100" i="25"/>
  <c r="G101" i="25"/>
  <c r="G102" i="25"/>
  <c r="G103" i="25"/>
  <c r="G104" i="25"/>
  <c r="G105" i="25"/>
  <c r="G106" i="25"/>
  <c r="G107" i="25"/>
  <c r="G108" i="25"/>
  <c r="G109" i="25"/>
  <c r="G110" i="25"/>
  <c r="G111" i="25"/>
  <c r="G112" i="25"/>
  <c r="G113" i="25"/>
  <c r="G114" i="25"/>
  <c r="G115" i="25"/>
  <c r="G116" i="25"/>
  <c r="G117" i="25"/>
  <c r="G118" i="25"/>
  <c r="G119" i="25"/>
  <c r="G120" i="25"/>
  <c r="G121" i="25"/>
  <c r="G122" i="25"/>
  <c r="G123" i="25"/>
  <c r="G124" i="25"/>
  <c r="G125" i="25"/>
  <c r="G126" i="25"/>
  <c r="G127" i="25"/>
  <c r="G128" i="25"/>
  <c r="G129" i="25"/>
  <c r="G130" i="25"/>
  <c r="G131" i="25"/>
  <c r="G132" i="25"/>
  <c r="G133" i="25"/>
  <c r="G134" i="25"/>
  <c r="G135" i="25"/>
  <c r="G136" i="25"/>
  <c r="G137" i="25"/>
  <c r="G138" i="25"/>
  <c r="G139" i="25"/>
  <c r="G140" i="25"/>
  <c r="G141" i="25"/>
  <c r="G142" i="25"/>
  <c r="G143" i="25"/>
  <c r="G144" i="25"/>
  <c r="G145" i="25"/>
  <c r="G146" i="25"/>
  <c r="G147" i="25"/>
  <c r="G148" i="25"/>
  <c r="G149" i="25"/>
  <c r="G150" i="25"/>
  <c r="G151" i="25"/>
  <c r="G152" i="25"/>
  <c r="G153" i="25"/>
  <c r="G154" i="25"/>
  <c r="G155" i="25"/>
  <c r="G156" i="25"/>
  <c r="G157" i="25"/>
  <c r="G158" i="25"/>
  <c r="G159" i="25"/>
  <c r="G160" i="25"/>
  <c r="G161" i="25"/>
  <c r="G162" i="25"/>
  <c r="G163" i="25"/>
  <c r="G164" i="25"/>
  <c r="G165" i="25"/>
  <c r="G166" i="25"/>
  <c r="G167" i="25"/>
  <c r="G168" i="25"/>
  <c r="G169" i="25"/>
  <c r="G170" i="25"/>
  <c r="G171" i="25"/>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G251" i="25"/>
  <c r="G252" i="25"/>
  <c r="G253" i="25"/>
  <c r="G254" i="25"/>
  <c r="G255" i="25"/>
  <c r="G256" i="25"/>
  <c r="G257" i="25"/>
  <c r="G258" i="25"/>
  <c r="G259" i="25"/>
  <c r="G260" i="25"/>
  <c r="G261" i="25"/>
  <c r="G262" i="25"/>
  <c r="G263" i="25"/>
  <c r="G264" i="25"/>
  <c r="G265" i="25"/>
  <c r="G266" i="25"/>
  <c r="G267" i="25"/>
  <c r="G268" i="25"/>
  <c r="G269" i="25"/>
  <c r="G270" i="25"/>
  <c r="G271" i="25"/>
  <c r="G272" i="25"/>
  <c r="G273" i="25"/>
  <c r="G274" i="25"/>
  <c r="G275" i="25"/>
  <c r="G276" i="25"/>
  <c r="G277" i="25"/>
  <c r="G278" i="25"/>
  <c r="G279" i="25"/>
  <c r="G280" i="25"/>
  <c r="G281" i="25"/>
  <c r="G282" i="25"/>
  <c r="G283" i="25"/>
  <c r="G284" i="25"/>
  <c r="G285" i="25"/>
  <c r="G286" i="25"/>
  <c r="G287" i="25"/>
  <c r="G288" i="25"/>
  <c r="G289" i="25"/>
  <c r="G290" i="25"/>
  <c r="G291" i="25"/>
  <c r="G292" i="25"/>
  <c r="G293" i="25"/>
  <c r="G294" i="25"/>
  <c r="G295" i="25"/>
  <c r="G296" i="25"/>
  <c r="G297" i="25"/>
  <c r="G298" i="25"/>
  <c r="G299" i="25"/>
  <c r="G300" i="25"/>
  <c r="G301" i="25"/>
  <c r="G302" i="25"/>
  <c r="G303" i="25"/>
  <c r="G304" i="25"/>
  <c r="G305" i="25"/>
  <c r="G306" i="25"/>
  <c r="G307" i="25"/>
  <c r="G308" i="25"/>
  <c r="G309" i="25"/>
  <c r="G310" i="25"/>
  <c r="G311" i="25"/>
  <c r="G312" i="25"/>
  <c r="G313" i="25"/>
  <c r="G314" i="25"/>
  <c r="G315" i="25"/>
  <c r="G316" i="25"/>
  <c r="G317" i="25"/>
  <c r="G318" i="25"/>
  <c r="G319" i="25"/>
  <c r="G320" i="25"/>
  <c r="G321" i="25"/>
  <c r="G322" i="25"/>
  <c r="G323" i="25"/>
  <c r="G324" i="25"/>
  <c r="G325" i="25"/>
  <c r="G326" i="25"/>
  <c r="G327" i="25"/>
  <c r="G328" i="25"/>
  <c r="G329" i="25"/>
  <c r="G330" i="25"/>
  <c r="G331" i="25"/>
  <c r="G332" i="25"/>
  <c r="G333" i="25"/>
  <c r="G334" i="25"/>
  <c r="G335" i="25"/>
  <c r="G336" i="25"/>
  <c r="G337" i="25"/>
  <c r="G338" i="25"/>
  <c r="G339" i="25"/>
  <c r="G340" i="25"/>
  <c r="G341" i="25"/>
  <c r="G342" i="25"/>
  <c r="G343" i="25"/>
  <c r="G344" i="25"/>
  <c r="G345" i="25"/>
  <c r="G346" i="25"/>
  <c r="G347" i="25"/>
  <c r="G348" i="25"/>
  <c r="G349" i="25"/>
  <c r="G350" i="25"/>
  <c r="G351" i="25"/>
  <c r="G352" i="25"/>
  <c r="G353" i="25"/>
  <c r="G354" i="25"/>
  <c r="G355" i="25"/>
  <c r="G356" i="25"/>
  <c r="G357" i="25"/>
  <c r="G358" i="25"/>
  <c r="G359" i="25"/>
  <c r="G360" i="25"/>
  <c r="G361" i="25"/>
  <c r="G362" i="25"/>
  <c r="G363" i="25"/>
  <c r="G364" i="25"/>
  <c r="G365" i="25"/>
  <c r="G366" i="25"/>
  <c r="G367" i="25"/>
  <c r="G368" i="25"/>
  <c r="G369" i="25"/>
  <c r="G370" i="25"/>
  <c r="G371" i="25"/>
  <c r="G372" i="25"/>
  <c r="G373" i="25"/>
  <c r="G374" i="25"/>
  <c r="G375" i="25"/>
  <c r="G376" i="25"/>
  <c r="G377" i="25"/>
  <c r="G378" i="25"/>
  <c r="G379" i="25"/>
  <c r="G380" i="25"/>
  <c r="G381" i="25"/>
  <c r="G382" i="25"/>
  <c r="G383" i="25"/>
  <c r="G384" i="25"/>
  <c r="G385" i="25"/>
  <c r="G386" i="25"/>
  <c r="G387" i="25"/>
  <c r="G388" i="25"/>
  <c r="G389" i="25"/>
  <c r="G390" i="25"/>
  <c r="G391" i="25"/>
  <c r="G392" i="25"/>
  <c r="G393" i="25"/>
  <c r="G394" i="25"/>
  <c r="G395" i="25"/>
  <c r="G396" i="25"/>
  <c r="G397" i="25"/>
  <c r="G398" i="25"/>
  <c r="G399" i="25"/>
  <c r="G400" i="25"/>
  <c r="G401" i="25"/>
  <c r="G402" i="25"/>
  <c r="G403" i="25"/>
  <c r="G404" i="25"/>
  <c r="G405" i="25"/>
  <c r="G406" i="25"/>
  <c r="G407" i="25"/>
  <c r="G408" i="25"/>
  <c r="G409" i="25"/>
  <c r="G410" i="25"/>
  <c r="G411" i="25"/>
  <c r="G412" i="25"/>
  <c r="G413" i="25"/>
  <c r="G414" i="25"/>
  <c r="G415" i="25"/>
  <c r="G416" i="25"/>
  <c r="G417" i="25"/>
  <c r="G418" i="25"/>
  <c r="G419" i="25"/>
  <c r="G420" i="25"/>
  <c r="G421" i="25"/>
  <c r="G422" i="25"/>
  <c r="G423" i="25"/>
  <c r="G424" i="25"/>
  <c r="G425" i="25"/>
  <c r="G426" i="25"/>
  <c r="G427" i="25"/>
  <c r="G428" i="25"/>
  <c r="G429" i="25"/>
  <c r="G430" i="25"/>
  <c r="G431" i="25"/>
  <c r="G432" i="25"/>
  <c r="G433" i="25"/>
  <c r="G434" i="25"/>
  <c r="G435" i="25"/>
  <c r="G436" i="25"/>
  <c r="G437" i="25"/>
  <c r="G438" i="25"/>
  <c r="G439" i="25"/>
  <c r="G440" i="25"/>
  <c r="G441" i="25"/>
  <c r="G442" i="25"/>
  <c r="G443" i="25"/>
  <c r="G444" i="25"/>
  <c r="G445" i="25"/>
  <c r="G446" i="25"/>
  <c r="G447" i="25"/>
  <c r="G448" i="25"/>
  <c r="G449" i="25"/>
  <c r="G450" i="25"/>
  <c r="G451" i="25"/>
  <c r="G452" i="25"/>
  <c r="G453" i="25"/>
  <c r="G454" i="25"/>
  <c r="G455" i="25"/>
  <c r="G456" i="25"/>
  <c r="G457" i="25"/>
  <c r="G458" i="25"/>
  <c r="G459" i="25"/>
  <c r="G460" i="25"/>
  <c r="G461" i="25"/>
  <c r="G462" i="25"/>
  <c r="G463" i="25"/>
  <c r="G464" i="25"/>
  <c r="G465" i="25"/>
  <c r="G466" i="25"/>
  <c r="G467" i="25"/>
  <c r="G468" i="25"/>
  <c r="BR124" i="25" l="1"/>
  <c r="CO124" i="19" s="1"/>
  <c r="CP124" i="19"/>
  <c r="CP399" i="19"/>
  <c r="BR399" i="25"/>
  <c r="CO399" i="19" s="1"/>
  <c r="CP303" i="19"/>
  <c r="BR303" i="25"/>
  <c r="CO303" i="19" s="1"/>
  <c r="BR171" i="25"/>
  <c r="CO171" i="19" s="1"/>
  <c r="CP171" i="19"/>
  <c r="BR434" i="25"/>
  <c r="CO434" i="19" s="1"/>
  <c r="CP434" i="19"/>
  <c r="BR398" i="25"/>
  <c r="CO398" i="19" s="1"/>
  <c r="CP398" i="19"/>
  <c r="BR362" i="25"/>
  <c r="CO362" i="19" s="1"/>
  <c r="CP362" i="19"/>
  <c r="CP326" i="19"/>
  <c r="BR326" i="25"/>
  <c r="CO326" i="19" s="1"/>
  <c r="BR302" i="25"/>
  <c r="CO302" i="19" s="1"/>
  <c r="CP302" i="19"/>
  <c r="BR278" i="25"/>
  <c r="CO278" i="19" s="1"/>
  <c r="CP278" i="19"/>
  <c r="CP266" i="19"/>
  <c r="BR266" i="25"/>
  <c r="CO266" i="19" s="1"/>
  <c r="CP254" i="19"/>
  <c r="BR254" i="25"/>
  <c r="CO254" i="19" s="1"/>
  <c r="CP230" i="19"/>
  <c r="BR230" i="25"/>
  <c r="CO230" i="19" s="1"/>
  <c r="BR218" i="25"/>
  <c r="CO218" i="19" s="1"/>
  <c r="CP218" i="19"/>
  <c r="CP206" i="19"/>
  <c r="BR206" i="25"/>
  <c r="CO206" i="19" s="1"/>
  <c r="CP194" i="19"/>
  <c r="BR194" i="25"/>
  <c r="CO194" i="19" s="1"/>
  <c r="CP182" i="19"/>
  <c r="BR182" i="25"/>
  <c r="CO182" i="19" s="1"/>
  <c r="BR170" i="25"/>
  <c r="CO170" i="19" s="1"/>
  <c r="CP170" i="19"/>
  <c r="BR158" i="25"/>
  <c r="CO158" i="19" s="1"/>
  <c r="CP158" i="19"/>
  <c r="BR146" i="25"/>
  <c r="CO146" i="19" s="1"/>
  <c r="CP146" i="19"/>
  <c r="BR134" i="25"/>
  <c r="CO134" i="19" s="1"/>
  <c r="CP134" i="19"/>
  <c r="BR122" i="25"/>
  <c r="CO122" i="19" s="1"/>
  <c r="CP122" i="19"/>
  <c r="CP110" i="19"/>
  <c r="BR110" i="25"/>
  <c r="CO110" i="19" s="1"/>
  <c r="BR98" i="25"/>
  <c r="CO98" i="19" s="1"/>
  <c r="CP98" i="19"/>
  <c r="CP86" i="19"/>
  <c r="BR86" i="25"/>
  <c r="CO86" i="19" s="1"/>
  <c r="CP436" i="19"/>
  <c r="BR436" i="25"/>
  <c r="CO436" i="19" s="1"/>
  <c r="CP400" i="19"/>
  <c r="BR400" i="25"/>
  <c r="CO400" i="19" s="1"/>
  <c r="CP352" i="19"/>
  <c r="BR352" i="25"/>
  <c r="CO352" i="19" s="1"/>
  <c r="BR328" i="25"/>
  <c r="CO328" i="19" s="1"/>
  <c r="CP328" i="19"/>
  <c r="BR304" i="25"/>
  <c r="CO304" i="19" s="1"/>
  <c r="CP304" i="19"/>
  <c r="CP268" i="19"/>
  <c r="BR268" i="25"/>
  <c r="CO268" i="19" s="1"/>
  <c r="CP244" i="19"/>
  <c r="BR244" i="25"/>
  <c r="CO244" i="19" s="1"/>
  <c r="BR220" i="25"/>
  <c r="CO220" i="19" s="1"/>
  <c r="CP220" i="19"/>
  <c r="CP172" i="19"/>
  <c r="BR172" i="25"/>
  <c r="CO172" i="19" s="1"/>
  <c r="CP88" i="19"/>
  <c r="BR88" i="25"/>
  <c r="CO88" i="19" s="1"/>
  <c r="CP435" i="19"/>
  <c r="BR435" i="25"/>
  <c r="CO435" i="19" s="1"/>
  <c r="BR363" i="25"/>
  <c r="CO363" i="19" s="1"/>
  <c r="CP363" i="19"/>
  <c r="BR327" i="25"/>
  <c r="CO327" i="19" s="1"/>
  <c r="CP327" i="19"/>
  <c r="CP279" i="19"/>
  <c r="BR279" i="25"/>
  <c r="CO279" i="19" s="1"/>
  <c r="CP255" i="19"/>
  <c r="BR255" i="25"/>
  <c r="CO255" i="19" s="1"/>
  <c r="CP219" i="19"/>
  <c r="BR219" i="25"/>
  <c r="CO219" i="19" s="1"/>
  <c r="BR135" i="25"/>
  <c r="CO135" i="19" s="1"/>
  <c r="CP135" i="19"/>
  <c r="BR458" i="25"/>
  <c r="CO458" i="19" s="1"/>
  <c r="CP458" i="19"/>
  <c r="BR446" i="25"/>
  <c r="CO446" i="19" s="1"/>
  <c r="CP446" i="19"/>
  <c r="BR422" i="25"/>
  <c r="CO422" i="19" s="1"/>
  <c r="CP422" i="19"/>
  <c r="BR410" i="25"/>
  <c r="CO410" i="19" s="1"/>
  <c r="CP410" i="19"/>
  <c r="BR386" i="25"/>
  <c r="CO386" i="19" s="1"/>
  <c r="CP386" i="19"/>
  <c r="CP374" i="19"/>
  <c r="BR374" i="25"/>
  <c r="CO374" i="19" s="1"/>
  <c r="CP350" i="19"/>
  <c r="BR350" i="25"/>
  <c r="CO350" i="19" s="1"/>
  <c r="CP338" i="19"/>
  <c r="BR338" i="25"/>
  <c r="CO338" i="19" s="1"/>
  <c r="CP314" i="19"/>
  <c r="BR314" i="25"/>
  <c r="CO314" i="19" s="1"/>
  <c r="CP290" i="19"/>
  <c r="BR290" i="25"/>
  <c r="CO290" i="19" s="1"/>
  <c r="BR242" i="25"/>
  <c r="CO242" i="19" s="1"/>
  <c r="CP242" i="19"/>
  <c r="BR457" i="25"/>
  <c r="CO457" i="19" s="1"/>
  <c r="CP457" i="19"/>
  <c r="CP445" i="19"/>
  <c r="BR445" i="25"/>
  <c r="CO445" i="19" s="1"/>
  <c r="BR433" i="25"/>
  <c r="CO433" i="19" s="1"/>
  <c r="CP433" i="19"/>
  <c r="BR421" i="25"/>
  <c r="CO421" i="19" s="1"/>
  <c r="CP421" i="19"/>
  <c r="BR409" i="25"/>
  <c r="CO409" i="19" s="1"/>
  <c r="CP409" i="19"/>
  <c r="BR397" i="25"/>
  <c r="CO397" i="19" s="1"/>
  <c r="CP397" i="19"/>
  <c r="BR385" i="25"/>
  <c r="CO385" i="19" s="1"/>
  <c r="CP385" i="19"/>
  <c r="BR373" i="25"/>
  <c r="CO373" i="19" s="1"/>
  <c r="CP373" i="19"/>
  <c r="CP361" i="19"/>
  <c r="BR361" i="25"/>
  <c r="CO361" i="19" s="1"/>
  <c r="CP349" i="19"/>
  <c r="BR349" i="25"/>
  <c r="CO349" i="19" s="1"/>
  <c r="CP337" i="19"/>
  <c r="BR337" i="25"/>
  <c r="CO337" i="19" s="1"/>
  <c r="CP325" i="19"/>
  <c r="BR325" i="25"/>
  <c r="CO325" i="19" s="1"/>
  <c r="BR313" i="25"/>
  <c r="CO313" i="19" s="1"/>
  <c r="CP313" i="19"/>
  <c r="CP301" i="19"/>
  <c r="BR301" i="25"/>
  <c r="CO301" i="19" s="1"/>
  <c r="CP289" i="19"/>
  <c r="BR289" i="25"/>
  <c r="CO289" i="19" s="1"/>
  <c r="CP277" i="19"/>
  <c r="BR277" i="25"/>
  <c r="CO277" i="19" s="1"/>
  <c r="CP265" i="19"/>
  <c r="BR265" i="25"/>
  <c r="CO265" i="19" s="1"/>
  <c r="CP253" i="19"/>
  <c r="BR253" i="25"/>
  <c r="CO253" i="19" s="1"/>
  <c r="BR241" i="25"/>
  <c r="CO241" i="19" s="1"/>
  <c r="CP241" i="19"/>
  <c r="BR229" i="25"/>
  <c r="CO229" i="19" s="1"/>
  <c r="CP229" i="19"/>
  <c r="CP217" i="19"/>
  <c r="BR217" i="25"/>
  <c r="CO217" i="19" s="1"/>
  <c r="CP205" i="19"/>
  <c r="BR205" i="25"/>
  <c r="CO205" i="19" s="1"/>
  <c r="BR193" i="25"/>
  <c r="CO193" i="19" s="1"/>
  <c r="CP193" i="19"/>
  <c r="CP181" i="19"/>
  <c r="BR181" i="25"/>
  <c r="CO181" i="19" s="1"/>
  <c r="CP169" i="19"/>
  <c r="BR169" i="25"/>
  <c r="CO169" i="19" s="1"/>
  <c r="BR157" i="25"/>
  <c r="CO157" i="19" s="1"/>
  <c r="CP157" i="19"/>
  <c r="BR145" i="25"/>
  <c r="CO145" i="19" s="1"/>
  <c r="CP145" i="19"/>
  <c r="BR133" i="25"/>
  <c r="CO133" i="19" s="1"/>
  <c r="CP133" i="19"/>
  <c r="BR121" i="25"/>
  <c r="CO121" i="19" s="1"/>
  <c r="CP121" i="19"/>
  <c r="BR109" i="25"/>
  <c r="CO109" i="19" s="1"/>
  <c r="CP109" i="19"/>
  <c r="BR97" i="25"/>
  <c r="CO97" i="19" s="1"/>
  <c r="CP97" i="19"/>
  <c r="CP85" i="19"/>
  <c r="BR85" i="25"/>
  <c r="CO85" i="19" s="1"/>
  <c r="CP160" i="19"/>
  <c r="BR160" i="25"/>
  <c r="CO160" i="19" s="1"/>
  <c r="BR195" i="25"/>
  <c r="CO195" i="19" s="1"/>
  <c r="CP195" i="19"/>
  <c r="CP456" i="19"/>
  <c r="BR456" i="25"/>
  <c r="CO456" i="19" s="1"/>
  <c r="CP444" i="19"/>
  <c r="BR444" i="25"/>
  <c r="CO444" i="19" s="1"/>
  <c r="CP432" i="19"/>
  <c r="BR432" i="25"/>
  <c r="CO432" i="19" s="1"/>
  <c r="CP420" i="19"/>
  <c r="BR420" i="25"/>
  <c r="CO420" i="19" s="1"/>
  <c r="CP408" i="19"/>
  <c r="BR408" i="25"/>
  <c r="CO408" i="19" s="1"/>
  <c r="BR396" i="25"/>
  <c r="CO396" i="19" s="1"/>
  <c r="CP396" i="19"/>
  <c r="CP384" i="19"/>
  <c r="BR384" i="25"/>
  <c r="CO384" i="19" s="1"/>
  <c r="CP372" i="19"/>
  <c r="BR372" i="25"/>
  <c r="CO372" i="19" s="1"/>
  <c r="CP360" i="19"/>
  <c r="BR360" i="25"/>
  <c r="CO360" i="19" s="1"/>
  <c r="CP348" i="19"/>
  <c r="BR348" i="25"/>
  <c r="CO348" i="19" s="1"/>
  <c r="CP336" i="19"/>
  <c r="BR336" i="25"/>
  <c r="CO336" i="19" s="1"/>
  <c r="BR324" i="25"/>
  <c r="CO324" i="19" s="1"/>
  <c r="CP324" i="19"/>
  <c r="CP312" i="19"/>
  <c r="BR312" i="25"/>
  <c r="CO312" i="19" s="1"/>
  <c r="CP300" i="19"/>
  <c r="BR300" i="25"/>
  <c r="CO300" i="19" s="1"/>
  <c r="CP288" i="19"/>
  <c r="BR288" i="25"/>
  <c r="CO288" i="19" s="1"/>
  <c r="CP276" i="19"/>
  <c r="BR276" i="25"/>
  <c r="CO276" i="19" s="1"/>
  <c r="CP264" i="19"/>
  <c r="BR264" i="25"/>
  <c r="CO264" i="19" s="1"/>
  <c r="BR252" i="25"/>
  <c r="CO252" i="19" s="1"/>
  <c r="CP252" i="19"/>
  <c r="CP240" i="19"/>
  <c r="BR240" i="25"/>
  <c r="CO240" i="19" s="1"/>
  <c r="CP228" i="19"/>
  <c r="BR228" i="25"/>
  <c r="CO228" i="19" s="1"/>
  <c r="CP216" i="19"/>
  <c r="BR216" i="25"/>
  <c r="CO216" i="19" s="1"/>
  <c r="CP204" i="19"/>
  <c r="BR204" i="25"/>
  <c r="CO204" i="19" s="1"/>
  <c r="CP192" i="19"/>
  <c r="BR192" i="25"/>
  <c r="CO192" i="19" s="1"/>
  <c r="BR180" i="25"/>
  <c r="CO180" i="19" s="1"/>
  <c r="CP180" i="19"/>
  <c r="CP168" i="19"/>
  <c r="BR168" i="25"/>
  <c r="CO168" i="19" s="1"/>
  <c r="CP156" i="19"/>
  <c r="BR156" i="25"/>
  <c r="CO156" i="19" s="1"/>
  <c r="BR144" i="25"/>
  <c r="CO144" i="19" s="1"/>
  <c r="CP144" i="19"/>
  <c r="BR132" i="25"/>
  <c r="CO132" i="19" s="1"/>
  <c r="CP132" i="19"/>
  <c r="CP120" i="19"/>
  <c r="BR120" i="25"/>
  <c r="CO120" i="19" s="1"/>
  <c r="CP108" i="19"/>
  <c r="BR108" i="25"/>
  <c r="CO108" i="19" s="1"/>
  <c r="CP96" i="19"/>
  <c r="BR96" i="25"/>
  <c r="CO96" i="19" s="1"/>
  <c r="CP84" i="19"/>
  <c r="BR84" i="25"/>
  <c r="CO84" i="19" s="1"/>
  <c r="BR136" i="25"/>
  <c r="CO136" i="19" s="1"/>
  <c r="CP136" i="19"/>
  <c r="CP411" i="19"/>
  <c r="BR411" i="25"/>
  <c r="CO411" i="19" s="1"/>
  <c r="CP315" i="19"/>
  <c r="BR315" i="25"/>
  <c r="CO315" i="19" s="1"/>
  <c r="CP243" i="19"/>
  <c r="BR243" i="25"/>
  <c r="CO243" i="19" s="1"/>
  <c r="BR111" i="25"/>
  <c r="CO111" i="19" s="1"/>
  <c r="CP111" i="19"/>
  <c r="BR468" i="25"/>
  <c r="CO468" i="19" s="1"/>
  <c r="CP468" i="19"/>
  <c r="BR467" i="25"/>
  <c r="CO467" i="19" s="1"/>
  <c r="CP467" i="19"/>
  <c r="BR455" i="25"/>
  <c r="CO455" i="19" s="1"/>
  <c r="CP455" i="19"/>
  <c r="CP443" i="19"/>
  <c r="BR443" i="25"/>
  <c r="CO443" i="19" s="1"/>
  <c r="CP431" i="19"/>
  <c r="BR431" i="25"/>
  <c r="CO431" i="19" s="1"/>
  <c r="CP419" i="19"/>
  <c r="BR419" i="25"/>
  <c r="CO419" i="19" s="1"/>
  <c r="CP407" i="19"/>
  <c r="BR407" i="25"/>
  <c r="CO407" i="19" s="1"/>
  <c r="CP395" i="19"/>
  <c r="BR395" i="25"/>
  <c r="CO395" i="19" s="1"/>
  <c r="CP383" i="19"/>
  <c r="BR383" i="25"/>
  <c r="CO383" i="19" s="1"/>
  <c r="CP371" i="19"/>
  <c r="BR371" i="25"/>
  <c r="CO371" i="19" s="1"/>
  <c r="BR359" i="25"/>
  <c r="CO359" i="19" s="1"/>
  <c r="CP359" i="19"/>
  <c r="BR347" i="25"/>
  <c r="CO347" i="19" s="1"/>
  <c r="CP347" i="19"/>
  <c r="CP335" i="19"/>
  <c r="BR335" i="25"/>
  <c r="CO335" i="19" s="1"/>
  <c r="CP323" i="19"/>
  <c r="BR323" i="25"/>
  <c r="CO323" i="19" s="1"/>
  <c r="CP311" i="19"/>
  <c r="BR311" i="25"/>
  <c r="CO311" i="19" s="1"/>
  <c r="CP299" i="19"/>
  <c r="BR299" i="25"/>
  <c r="CO299" i="19" s="1"/>
  <c r="CP287" i="19"/>
  <c r="BR287" i="25"/>
  <c r="CO287" i="19" s="1"/>
  <c r="CP275" i="19"/>
  <c r="BR275" i="25"/>
  <c r="CO275" i="19" s="1"/>
  <c r="CP263" i="19"/>
  <c r="BR263" i="25"/>
  <c r="CO263" i="19" s="1"/>
  <c r="CP251" i="19"/>
  <c r="BR251" i="25"/>
  <c r="CO251" i="19" s="1"/>
  <c r="CP239" i="19"/>
  <c r="BR239" i="25"/>
  <c r="CO239" i="19" s="1"/>
  <c r="CP227" i="19"/>
  <c r="BR227" i="25"/>
  <c r="CO227" i="19" s="1"/>
  <c r="BR215" i="25"/>
  <c r="CO215" i="19" s="1"/>
  <c r="CP215" i="19"/>
  <c r="BR203" i="25"/>
  <c r="CO203" i="19" s="1"/>
  <c r="CP203" i="19"/>
  <c r="BR191" i="25"/>
  <c r="CO191" i="19" s="1"/>
  <c r="CP191" i="19"/>
  <c r="BR179" i="25"/>
  <c r="CO179" i="19" s="1"/>
  <c r="CP179" i="19"/>
  <c r="BR167" i="25"/>
  <c r="CO167" i="19" s="1"/>
  <c r="CP167" i="19"/>
  <c r="CP155" i="19"/>
  <c r="BR155" i="25"/>
  <c r="CO155" i="19" s="1"/>
  <c r="CP143" i="19"/>
  <c r="BR143" i="25"/>
  <c r="CO143" i="19" s="1"/>
  <c r="CP131" i="19"/>
  <c r="BR131" i="25"/>
  <c r="CO131" i="19" s="1"/>
  <c r="CP119" i="19"/>
  <c r="BR119" i="25"/>
  <c r="CO119" i="19" s="1"/>
  <c r="CP107" i="19"/>
  <c r="BR107" i="25"/>
  <c r="CO107" i="19" s="1"/>
  <c r="CP95" i="19"/>
  <c r="BR95" i="25"/>
  <c r="CO95" i="19" s="1"/>
  <c r="CP83" i="19"/>
  <c r="BR83" i="25"/>
  <c r="CO83" i="19" s="1"/>
  <c r="CP460" i="19"/>
  <c r="BR460" i="25"/>
  <c r="CO460" i="19" s="1"/>
  <c r="CP208" i="19"/>
  <c r="BR208" i="25"/>
  <c r="CO208" i="19" s="1"/>
  <c r="BR387" i="25"/>
  <c r="CO387" i="19" s="1"/>
  <c r="CP387" i="19"/>
  <c r="BR99" i="25"/>
  <c r="CO99" i="19" s="1"/>
  <c r="CP99" i="19"/>
  <c r="CP382" i="19"/>
  <c r="BR382" i="25"/>
  <c r="CO382" i="19" s="1"/>
  <c r="BR322" i="25"/>
  <c r="CO322" i="19" s="1"/>
  <c r="CP322" i="19"/>
  <c r="CP310" i="19"/>
  <c r="BR310" i="25"/>
  <c r="CO310" i="19" s="1"/>
  <c r="CP298" i="19"/>
  <c r="BR298" i="25"/>
  <c r="CO298" i="19" s="1"/>
  <c r="CP286" i="19"/>
  <c r="BR286" i="25"/>
  <c r="CO286" i="19" s="1"/>
  <c r="CP274" i="19"/>
  <c r="BR274" i="25"/>
  <c r="CO274" i="19" s="1"/>
  <c r="CP262" i="19"/>
  <c r="BR262" i="25"/>
  <c r="CO262" i="19" s="1"/>
  <c r="BR250" i="25"/>
  <c r="CO250" i="19" s="1"/>
  <c r="CP250" i="19"/>
  <c r="CP238" i="19"/>
  <c r="BR238" i="25"/>
  <c r="CO238" i="19" s="1"/>
  <c r="CP226" i="19"/>
  <c r="BR226" i="25"/>
  <c r="CO226" i="19" s="1"/>
  <c r="CP214" i="19"/>
  <c r="BR214" i="25"/>
  <c r="CO214" i="19" s="1"/>
  <c r="BR202" i="25"/>
  <c r="CO202" i="19" s="1"/>
  <c r="CP202" i="19"/>
  <c r="CP190" i="19"/>
  <c r="BR190" i="25"/>
  <c r="CO190" i="19" s="1"/>
  <c r="CP178" i="19"/>
  <c r="BR178" i="25"/>
  <c r="CO178" i="19" s="1"/>
  <c r="CP166" i="19"/>
  <c r="BR166" i="25"/>
  <c r="CO166" i="19" s="1"/>
  <c r="CP154" i="19"/>
  <c r="BR154" i="25"/>
  <c r="CO154" i="19" s="1"/>
  <c r="CP142" i="19"/>
  <c r="BR142" i="25"/>
  <c r="CO142" i="19" s="1"/>
  <c r="CP130" i="19"/>
  <c r="BR130" i="25"/>
  <c r="CO130" i="19" s="1"/>
  <c r="CP118" i="19"/>
  <c r="BR118" i="25"/>
  <c r="CO118" i="19" s="1"/>
  <c r="BR106" i="25"/>
  <c r="CO106" i="19" s="1"/>
  <c r="CP106" i="19"/>
  <c r="CP94" i="19"/>
  <c r="BR94" i="25"/>
  <c r="CO94" i="19" s="1"/>
  <c r="CP82" i="19"/>
  <c r="BR82" i="25"/>
  <c r="CO82" i="19" s="1"/>
  <c r="CP388" i="19"/>
  <c r="BR388" i="25"/>
  <c r="CO388" i="19" s="1"/>
  <c r="BR292" i="25"/>
  <c r="CO292" i="19" s="1"/>
  <c r="CP292" i="19"/>
  <c r="CP100" i="19"/>
  <c r="BR100" i="25"/>
  <c r="CO100" i="19" s="1"/>
  <c r="BR459" i="25"/>
  <c r="CO459" i="19" s="1"/>
  <c r="CP459" i="19"/>
  <c r="BR147" i="25"/>
  <c r="CO147" i="19" s="1"/>
  <c r="CP147" i="19"/>
  <c r="CP454" i="19"/>
  <c r="BR454" i="25"/>
  <c r="CO454" i="19" s="1"/>
  <c r="CP394" i="19"/>
  <c r="BR394" i="25"/>
  <c r="CO394" i="19" s="1"/>
  <c r="BR417" i="25"/>
  <c r="CO417" i="19" s="1"/>
  <c r="CP417" i="19"/>
  <c r="BR357" i="25"/>
  <c r="CO357" i="19" s="1"/>
  <c r="CP357" i="19"/>
  <c r="CP321" i="19"/>
  <c r="BR321" i="25"/>
  <c r="CO321" i="19" s="1"/>
  <c r="CP285" i="19"/>
  <c r="BR285" i="25"/>
  <c r="CO285" i="19" s="1"/>
  <c r="BR249" i="25"/>
  <c r="CO249" i="19" s="1"/>
  <c r="CP249" i="19"/>
  <c r="CP225" i="19"/>
  <c r="BR225" i="25"/>
  <c r="CO225" i="19" s="1"/>
  <c r="BR201" i="25"/>
  <c r="CO201" i="19" s="1"/>
  <c r="CP201" i="19"/>
  <c r="CP189" i="19"/>
  <c r="BR189" i="25"/>
  <c r="CO189" i="19" s="1"/>
  <c r="CP177" i="19"/>
  <c r="BR177" i="25"/>
  <c r="CO177" i="19" s="1"/>
  <c r="BR153" i="25"/>
  <c r="CO153" i="19" s="1"/>
  <c r="CP153" i="19"/>
  <c r="CP141" i="19"/>
  <c r="BR141" i="25"/>
  <c r="CO141" i="19" s="1"/>
  <c r="CP129" i="19"/>
  <c r="BR129" i="25"/>
  <c r="CO129" i="19" s="1"/>
  <c r="CP117" i="19"/>
  <c r="BR117" i="25"/>
  <c r="CO117" i="19" s="1"/>
  <c r="BR105" i="25"/>
  <c r="CO105" i="19" s="1"/>
  <c r="CP105" i="19"/>
  <c r="BR93" i="25"/>
  <c r="CO93" i="19" s="1"/>
  <c r="CP93" i="19"/>
  <c r="BR81" i="25"/>
  <c r="CO81" i="19" s="1"/>
  <c r="CP81" i="19"/>
  <c r="CP448" i="19"/>
  <c r="BR448" i="25"/>
  <c r="CO448" i="19" s="1"/>
  <c r="CP196" i="19"/>
  <c r="BR196" i="25"/>
  <c r="CO196" i="19" s="1"/>
  <c r="CP423" i="19"/>
  <c r="BR423" i="25"/>
  <c r="CO423" i="19" s="1"/>
  <c r="BR87" i="25"/>
  <c r="CO87" i="19" s="1"/>
  <c r="CP87" i="19"/>
  <c r="BR430" i="25"/>
  <c r="CO430" i="19" s="1"/>
  <c r="CP430" i="19"/>
  <c r="BR346" i="25"/>
  <c r="CO346" i="19" s="1"/>
  <c r="CP346" i="19"/>
  <c r="CP441" i="19"/>
  <c r="BR441" i="25"/>
  <c r="CO441" i="19" s="1"/>
  <c r="BR405" i="25"/>
  <c r="CO405" i="19" s="1"/>
  <c r="CP405" i="19"/>
  <c r="BR369" i="25"/>
  <c r="CO369" i="19" s="1"/>
  <c r="CP369" i="19"/>
  <c r="BR345" i="25"/>
  <c r="CO345" i="19" s="1"/>
  <c r="CP345" i="19"/>
  <c r="CP333" i="19"/>
  <c r="BR333" i="25"/>
  <c r="CO333" i="19" s="1"/>
  <c r="CP309" i="19"/>
  <c r="BR309" i="25"/>
  <c r="CO309" i="19" s="1"/>
  <c r="CP297" i="19"/>
  <c r="BR297" i="25"/>
  <c r="CO297" i="19" s="1"/>
  <c r="BR273" i="25"/>
  <c r="CO273" i="19" s="1"/>
  <c r="CP273" i="19"/>
  <c r="CP261" i="19"/>
  <c r="BR261" i="25"/>
  <c r="CO261" i="19" s="1"/>
  <c r="CP237" i="19"/>
  <c r="BR237" i="25"/>
  <c r="CO237" i="19" s="1"/>
  <c r="CP213" i="19"/>
  <c r="BR213" i="25"/>
  <c r="CO213" i="19" s="1"/>
  <c r="CP165" i="19"/>
  <c r="BR165" i="25"/>
  <c r="CO165" i="19" s="1"/>
  <c r="CP464" i="19"/>
  <c r="BR464" i="25"/>
  <c r="CO464" i="19" s="1"/>
  <c r="CP452" i="19"/>
  <c r="BR452" i="25"/>
  <c r="CO452" i="19" s="1"/>
  <c r="CP440" i="19"/>
  <c r="BR440" i="25"/>
  <c r="CO440" i="19" s="1"/>
  <c r="CP428" i="19"/>
  <c r="BR428" i="25"/>
  <c r="CO428" i="19" s="1"/>
  <c r="CP416" i="19"/>
  <c r="BR416" i="25"/>
  <c r="CO416" i="19" s="1"/>
  <c r="BR404" i="25"/>
  <c r="CO404" i="19" s="1"/>
  <c r="CP404" i="19"/>
  <c r="BR392" i="25"/>
  <c r="CO392" i="19" s="1"/>
  <c r="CP392" i="19"/>
  <c r="BR380" i="25"/>
  <c r="CO380" i="19" s="1"/>
  <c r="CP380" i="19"/>
  <c r="BR368" i="25"/>
  <c r="CO368" i="19" s="1"/>
  <c r="CP368" i="19"/>
  <c r="BR356" i="25"/>
  <c r="CO356" i="19" s="1"/>
  <c r="CP356" i="19"/>
  <c r="BR344" i="25"/>
  <c r="CO344" i="19" s="1"/>
  <c r="CP344" i="19"/>
  <c r="CP332" i="19"/>
  <c r="BR332" i="25"/>
  <c r="CO332" i="19" s="1"/>
  <c r="CP320" i="19"/>
  <c r="BR320" i="25"/>
  <c r="CO320" i="19" s="1"/>
  <c r="CP308" i="19"/>
  <c r="BR308" i="25"/>
  <c r="CO308" i="19" s="1"/>
  <c r="CP296" i="19"/>
  <c r="BR296" i="25"/>
  <c r="CO296" i="19" s="1"/>
  <c r="BR284" i="25"/>
  <c r="CO284" i="19" s="1"/>
  <c r="CP284" i="19"/>
  <c r="CP272" i="19"/>
  <c r="BR272" i="25"/>
  <c r="CO272" i="19" s="1"/>
  <c r="BR260" i="25"/>
  <c r="CO260" i="19" s="1"/>
  <c r="CP260" i="19"/>
  <c r="BR248" i="25"/>
  <c r="CO248" i="19" s="1"/>
  <c r="CP248" i="19"/>
  <c r="BR236" i="25"/>
  <c r="CO236" i="19" s="1"/>
  <c r="CP236" i="19"/>
  <c r="BR224" i="25"/>
  <c r="CO224" i="19" s="1"/>
  <c r="CP224" i="19"/>
  <c r="CP212" i="19"/>
  <c r="BR212" i="25"/>
  <c r="CO212" i="19" s="1"/>
  <c r="BR200" i="25"/>
  <c r="CO200" i="19" s="1"/>
  <c r="CP200" i="19"/>
  <c r="BR188" i="25"/>
  <c r="CO188" i="19" s="1"/>
  <c r="CP188" i="19"/>
  <c r="CP176" i="19"/>
  <c r="BR176" i="25"/>
  <c r="CO176" i="19" s="1"/>
  <c r="CP164" i="19"/>
  <c r="BR164" i="25"/>
  <c r="CO164" i="19" s="1"/>
  <c r="BR152" i="25"/>
  <c r="CO152" i="19" s="1"/>
  <c r="CP152" i="19"/>
  <c r="BR140" i="25"/>
  <c r="CO140" i="19" s="1"/>
  <c r="CP140" i="19"/>
  <c r="CP128" i="19"/>
  <c r="BR128" i="25"/>
  <c r="CO128" i="19" s="1"/>
  <c r="CP116" i="19"/>
  <c r="BR116" i="25"/>
  <c r="CO116" i="19" s="1"/>
  <c r="CP104" i="19"/>
  <c r="BR104" i="25"/>
  <c r="CO104" i="19" s="1"/>
  <c r="CP92" i="19"/>
  <c r="BR92" i="25"/>
  <c r="CO92" i="19" s="1"/>
  <c r="BR80" i="25"/>
  <c r="CO80" i="19" s="1"/>
  <c r="CP80" i="19"/>
  <c r="CP412" i="19"/>
  <c r="BR412" i="25"/>
  <c r="CO412" i="19" s="1"/>
  <c r="CP112" i="19"/>
  <c r="BR112" i="25"/>
  <c r="CO112" i="19" s="1"/>
  <c r="BR159" i="25"/>
  <c r="CO159" i="19" s="1"/>
  <c r="CP159" i="19"/>
  <c r="CP442" i="19"/>
  <c r="BR442" i="25"/>
  <c r="CO442" i="19" s="1"/>
  <c r="CP370" i="19"/>
  <c r="BR370" i="25"/>
  <c r="CO370" i="19" s="1"/>
  <c r="CP465" i="19"/>
  <c r="BR465" i="25"/>
  <c r="CO465" i="19" s="1"/>
  <c r="CP451" i="19"/>
  <c r="BR451" i="25"/>
  <c r="CO451" i="19" s="1"/>
  <c r="BR367" i="25"/>
  <c r="CO367" i="19" s="1"/>
  <c r="CP367" i="19"/>
  <c r="CP283" i="19"/>
  <c r="BR283" i="25"/>
  <c r="CO283" i="19" s="1"/>
  <c r="BR223" i="25"/>
  <c r="CO223" i="19" s="1"/>
  <c r="CP223" i="19"/>
  <c r="BR187" i="25"/>
  <c r="CO187" i="19" s="1"/>
  <c r="CP187" i="19"/>
  <c r="BR163" i="25"/>
  <c r="CO163" i="19" s="1"/>
  <c r="CP163" i="19"/>
  <c r="BR151" i="25"/>
  <c r="CO151" i="19" s="1"/>
  <c r="CP151" i="19"/>
  <c r="BR127" i="25"/>
  <c r="CO127" i="19" s="1"/>
  <c r="CP127" i="19"/>
  <c r="BR103" i="25"/>
  <c r="CO103" i="19" s="1"/>
  <c r="CP103" i="19"/>
  <c r="CP91" i="19"/>
  <c r="BR91" i="25"/>
  <c r="CO91" i="19" s="1"/>
  <c r="BR78" i="25"/>
  <c r="CO78" i="19" s="1"/>
  <c r="CP78" i="19"/>
  <c r="CP364" i="19"/>
  <c r="BR364" i="25"/>
  <c r="CO364" i="19" s="1"/>
  <c r="CP184" i="19"/>
  <c r="BR184" i="25"/>
  <c r="CO184" i="19" s="1"/>
  <c r="BR351" i="25"/>
  <c r="CO351" i="19" s="1"/>
  <c r="CP351" i="19"/>
  <c r="CP183" i="19"/>
  <c r="BR183" i="25"/>
  <c r="CO183" i="19" s="1"/>
  <c r="CP466" i="19"/>
  <c r="BR466" i="25"/>
  <c r="CO466" i="19" s="1"/>
  <c r="CP406" i="19"/>
  <c r="BR406" i="25"/>
  <c r="CO406" i="19" s="1"/>
  <c r="CP358" i="19"/>
  <c r="BR358" i="25"/>
  <c r="CO358" i="19" s="1"/>
  <c r="CP453" i="19"/>
  <c r="BR453" i="25"/>
  <c r="CO453" i="19" s="1"/>
  <c r="BR393" i="25"/>
  <c r="CO393" i="19" s="1"/>
  <c r="CP393" i="19"/>
  <c r="CP463" i="19"/>
  <c r="BR463" i="25"/>
  <c r="CO463" i="19" s="1"/>
  <c r="CP427" i="19"/>
  <c r="BR427" i="25"/>
  <c r="CO427" i="19" s="1"/>
  <c r="CP403" i="19"/>
  <c r="BR403" i="25"/>
  <c r="CO403" i="19" s="1"/>
  <c r="CP391" i="19"/>
  <c r="BR391" i="25"/>
  <c r="CO391" i="19" s="1"/>
  <c r="CP355" i="19"/>
  <c r="BR355" i="25"/>
  <c r="CO355" i="19" s="1"/>
  <c r="BR331" i="25"/>
  <c r="CO331" i="19" s="1"/>
  <c r="CP331" i="19"/>
  <c r="BR307" i="25"/>
  <c r="CO307" i="19" s="1"/>
  <c r="CP307" i="19"/>
  <c r="BR271" i="25"/>
  <c r="CO271" i="19" s="1"/>
  <c r="CP271" i="19"/>
  <c r="BR247" i="25"/>
  <c r="CO247" i="19" s="1"/>
  <c r="CP247" i="19"/>
  <c r="BR211" i="25"/>
  <c r="CO211" i="19" s="1"/>
  <c r="CP211" i="19"/>
  <c r="CP139" i="19"/>
  <c r="BR139" i="25"/>
  <c r="CO139" i="19" s="1"/>
  <c r="CP438" i="19"/>
  <c r="BR438" i="25"/>
  <c r="CO438" i="19" s="1"/>
  <c r="CP402" i="19"/>
  <c r="BR402" i="25"/>
  <c r="CO402" i="19" s="1"/>
  <c r="CP378" i="19"/>
  <c r="BR378" i="25"/>
  <c r="CO378" i="19" s="1"/>
  <c r="BR354" i="25"/>
  <c r="CO354" i="19" s="1"/>
  <c r="CP354" i="19"/>
  <c r="BR342" i="25"/>
  <c r="CO342" i="19" s="1"/>
  <c r="CP342" i="19"/>
  <c r="BR330" i="25"/>
  <c r="CO330" i="19" s="1"/>
  <c r="CP330" i="19"/>
  <c r="CP318" i="19"/>
  <c r="BR318" i="25"/>
  <c r="CO318" i="19" s="1"/>
  <c r="CP306" i="19"/>
  <c r="BR306" i="25"/>
  <c r="CO306" i="19" s="1"/>
  <c r="CP294" i="19"/>
  <c r="BR294" i="25"/>
  <c r="CO294" i="19" s="1"/>
  <c r="CP282" i="19"/>
  <c r="BR282" i="25"/>
  <c r="CO282" i="19" s="1"/>
  <c r="CP270" i="19"/>
  <c r="BR270" i="25"/>
  <c r="CO270" i="19" s="1"/>
  <c r="CP258" i="19"/>
  <c r="BR258" i="25"/>
  <c r="CO258" i="19" s="1"/>
  <c r="CP246" i="19"/>
  <c r="BR246" i="25"/>
  <c r="CO246" i="19" s="1"/>
  <c r="BR234" i="25"/>
  <c r="CO234" i="19" s="1"/>
  <c r="CP234" i="19"/>
  <c r="BR222" i="25"/>
  <c r="CO222" i="19" s="1"/>
  <c r="CP222" i="19"/>
  <c r="BR210" i="25"/>
  <c r="CO210" i="19" s="1"/>
  <c r="CP210" i="19"/>
  <c r="BR198" i="25"/>
  <c r="CO198" i="19" s="1"/>
  <c r="CP198" i="19"/>
  <c r="BR186" i="25"/>
  <c r="CO186" i="19" s="1"/>
  <c r="CP186" i="19"/>
  <c r="BR174" i="25"/>
  <c r="CO174" i="19" s="1"/>
  <c r="CP174" i="19"/>
  <c r="CP162" i="19"/>
  <c r="BR162" i="25"/>
  <c r="CO162" i="19" s="1"/>
  <c r="CP150" i="19"/>
  <c r="BR150" i="25"/>
  <c r="CO150" i="19" s="1"/>
  <c r="CP138" i="19"/>
  <c r="BR138" i="25"/>
  <c r="CO138" i="19" s="1"/>
  <c r="CP126" i="19"/>
  <c r="BR126" i="25"/>
  <c r="CO126" i="19" s="1"/>
  <c r="BR114" i="25"/>
  <c r="CO114" i="19" s="1"/>
  <c r="CP114" i="19"/>
  <c r="BR102" i="25"/>
  <c r="CO102" i="19" s="1"/>
  <c r="CP102" i="19"/>
  <c r="BR90" i="25"/>
  <c r="CO90" i="19" s="1"/>
  <c r="CP90" i="19"/>
  <c r="BR77" i="25"/>
  <c r="CO77" i="19" s="1"/>
  <c r="CP77" i="19"/>
  <c r="BR424" i="25"/>
  <c r="CO424" i="19" s="1"/>
  <c r="CP424" i="19"/>
  <c r="CP376" i="19"/>
  <c r="BR376" i="25"/>
  <c r="CO376" i="19" s="1"/>
  <c r="CP340" i="19"/>
  <c r="BR340" i="25"/>
  <c r="CO340" i="19" s="1"/>
  <c r="BR316" i="25"/>
  <c r="CO316" i="19" s="1"/>
  <c r="CP316" i="19"/>
  <c r="CP280" i="19"/>
  <c r="BR280" i="25"/>
  <c r="CO280" i="19" s="1"/>
  <c r="CP256" i="19"/>
  <c r="BR256" i="25"/>
  <c r="CO256" i="19" s="1"/>
  <c r="BR232" i="25"/>
  <c r="CO232" i="19" s="1"/>
  <c r="CP232" i="19"/>
  <c r="BR148" i="25"/>
  <c r="CO148" i="19" s="1"/>
  <c r="CP148" i="19"/>
  <c r="CP447" i="19"/>
  <c r="BR447" i="25"/>
  <c r="CO447" i="19" s="1"/>
  <c r="BR375" i="25"/>
  <c r="CO375" i="19" s="1"/>
  <c r="CP375" i="19"/>
  <c r="CP339" i="19"/>
  <c r="BR339" i="25"/>
  <c r="CO339" i="19" s="1"/>
  <c r="CP291" i="19"/>
  <c r="BR291" i="25"/>
  <c r="CO291" i="19" s="1"/>
  <c r="BR267" i="25"/>
  <c r="CO267" i="19" s="1"/>
  <c r="CP267" i="19"/>
  <c r="CP231" i="19"/>
  <c r="BR231" i="25"/>
  <c r="CO231" i="19" s="1"/>
  <c r="CP207" i="19"/>
  <c r="BR207" i="25"/>
  <c r="CO207" i="19" s="1"/>
  <c r="CP123" i="19"/>
  <c r="BR123" i="25"/>
  <c r="CO123" i="19" s="1"/>
  <c r="CP418" i="19"/>
  <c r="BR418" i="25"/>
  <c r="CO418" i="19" s="1"/>
  <c r="CP334" i="19"/>
  <c r="BR334" i="25"/>
  <c r="CO334" i="19" s="1"/>
  <c r="BR429" i="25"/>
  <c r="CO429" i="19" s="1"/>
  <c r="CP429" i="19"/>
  <c r="BR381" i="25"/>
  <c r="CO381" i="19" s="1"/>
  <c r="CP381" i="19"/>
  <c r="BR439" i="25"/>
  <c r="CO439" i="19" s="1"/>
  <c r="CP439" i="19"/>
  <c r="BR415" i="25"/>
  <c r="CO415" i="19" s="1"/>
  <c r="CP415" i="19"/>
  <c r="CP379" i="19"/>
  <c r="BR379" i="25"/>
  <c r="CO379" i="19" s="1"/>
  <c r="BR343" i="25"/>
  <c r="CO343" i="19" s="1"/>
  <c r="CP343" i="19"/>
  <c r="BR319" i="25"/>
  <c r="CO319" i="19" s="1"/>
  <c r="CP319" i="19"/>
  <c r="CP295" i="19"/>
  <c r="BR295" i="25"/>
  <c r="CO295" i="19" s="1"/>
  <c r="CP259" i="19"/>
  <c r="BR259" i="25"/>
  <c r="CO259" i="19" s="1"/>
  <c r="BR235" i="25"/>
  <c r="CO235" i="19" s="1"/>
  <c r="CP235" i="19"/>
  <c r="CP199" i="19"/>
  <c r="BR199" i="25"/>
  <c r="CO199" i="19" s="1"/>
  <c r="BR175" i="25"/>
  <c r="CO175" i="19" s="1"/>
  <c r="CP175" i="19"/>
  <c r="CP115" i="19"/>
  <c r="BR115" i="25"/>
  <c r="CO115" i="19" s="1"/>
  <c r="CP462" i="19"/>
  <c r="BR462" i="25"/>
  <c r="CO462" i="19" s="1"/>
  <c r="CP450" i="19"/>
  <c r="BR450" i="25"/>
  <c r="CO450" i="19" s="1"/>
  <c r="CP426" i="19"/>
  <c r="BR426" i="25"/>
  <c r="CO426" i="19" s="1"/>
  <c r="BR414" i="25"/>
  <c r="CO414" i="19" s="1"/>
  <c r="CP414" i="19"/>
  <c r="CP390" i="19"/>
  <c r="BR390" i="25"/>
  <c r="CO390" i="19" s="1"/>
  <c r="BR366" i="25"/>
  <c r="CO366" i="19" s="1"/>
  <c r="CP366" i="19"/>
  <c r="BR461" i="25"/>
  <c r="CO461" i="19" s="1"/>
  <c r="CP461" i="19"/>
  <c r="BR449" i="25"/>
  <c r="CO449" i="19" s="1"/>
  <c r="CP449" i="19"/>
  <c r="BR437" i="25"/>
  <c r="CO437" i="19" s="1"/>
  <c r="CP437" i="19"/>
  <c r="BR425" i="25"/>
  <c r="CO425" i="19" s="1"/>
  <c r="CP425" i="19"/>
  <c r="BR413" i="25"/>
  <c r="CO413" i="19" s="1"/>
  <c r="CP413" i="19"/>
  <c r="CP401" i="19"/>
  <c r="BR401" i="25"/>
  <c r="CO401" i="19" s="1"/>
  <c r="BR389" i="25"/>
  <c r="CO389" i="19" s="1"/>
  <c r="CP389" i="19"/>
  <c r="BR377" i="25"/>
  <c r="CO377" i="19" s="1"/>
  <c r="CP377" i="19"/>
  <c r="CP365" i="19"/>
  <c r="BR365" i="25"/>
  <c r="CO365" i="19" s="1"/>
  <c r="BR353" i="25"/>
  <c r="CO353" i="19" s="1"/>
  <c r="CP353" i="19"/>
  <c r="CP341" i="19"/>
  <c r="BR341" i="25"/>
  <c r="CO341" i="19" s="1"/>
  <c r="CP329" i="19"/>
  <c r="BR329" i="25"/>
  <c r="CO329" i="19" s="1"/>
  <c r="CP317" i="19"/>
  <c r="BR317" i="25"/>
  <c r="CO317" i="19" s="1"/>
  <c r="CP305" i="19"/>
  <c r="BR305" i="25"/>
  <c r="CO305" i="19" s="1"/>
  <c r="BR293" i="25"/>
  <c r="CO293" i="19" s="1"/>
  <c r="CP293" i="19"/>
  <c r="BR281" i="25"/>
  <c r="CO281" i="19" s="1"/>
  <c r="CP281" i="19"/>
  <c r="BR269" i="25"/>
  <c r="CO269" i="19" s="1"/>
  <c r="CP269" i="19"/>
  <c r="CP257" i="19"/>
  <c r="BR257" i="25"/>
  <c r="CO257" i="19" s="1"/>
  <c r="CP245" i="19"/>
  <c r="BR245" i="25"/>
  <c r="CO245" i="19" s="1"/>
  <c r="CP233" i="19"/>
  <c r="BR233" i="25"/>
  <c r="CO233" i="19" s="1"/>
  <c r="CP221" i="19"/>
  <c r="BR221" i="25"/>
  <c r="CO221" i="19" s="1"/>
  <c r="BR209" i="25"/>
  <c r="CO209" i="19" s="1"/>
  <c r="CP209" i="19"/>
  <c r="BR197" i="25"/>
  <c r="CO197" i="19" s="1"/>
  <c r="CP197" i="19"/>
  <c r="BR185" i="25"/>
  <c r="CO185" i="19" s="1"/>
  <c r="CP185" i="19"/>
  <c r="BR173" i="25"/>
  <c r="CO173" i="19" s="1"/>
  <c r="CP173" i="19"/>
  <c r="BR161" i="25"/>
  <c r="CO161" i="19" s="1"/>
  <c r="CP161" i="19"/>
  <c r="CP149" i="19"/>
  <c r="BR149" i="25"/>
  <c r="CO149" i="19" s="1"/>
  <c r="CP137" i="19"/>
  <c r="BR137" i="25"/>
  <c r="CO137" i="19" s="1"/>
  <c r="BR125" i="25"/>
  <c r="CO125" i="19" s="1"/>
  <c r="CP125" i="19"/>
  <c r="BR113" i="25"/>
  <c r="CO113" i="19" s="1"/>
  <c r="CP113" i="19"/>
  <c r="CP101" i="19"/>
  <c r="BR101" i="25"/>
  <c r="CO101" i="19" s="1"/>
  <c r="CP89" i="19"/>
  <c r="BR89" i="25"/>
  <c r="CO89" i="19" s="1"/>
  <c r="CP76" i="19"/>
  <c r="BR76" i="25"/>
  <c r="CO76" i="19" s="1"/>
  <c r="G79" i="25" l="1"/>
  <c r="D32" i="20" l="1"/>
  <c r="F32" i="20" s="1"/>
  <c r="BG79" i="19"/>
  <c r="CP79" i="19"/>
  <c r="BR79" i="25"/>
  <c r="CO79" i="19" s="1"/>
  <c r="D63" i="20" s="1"/>
  <c r="F63" i="20" s="1"/>
  <c r="D65" i="20" l="1"/>
  <c r="F65" i="20" s="1"/>
  <c r="C8" i="22"/>
  <c r="D8" i="22" s="1"/>
  <c r="E8" i="22" s="1"/>
  <c r="C9" i="22"/>
  <c r="D9" i="22" s="1"/>
  <c r="E9" i="22" s="1"/>
  <c r="C10" i="22"/>
  <c r="D10" i="22" s="1"/>
  <c r="E10" i="22" s="1"/>
  <c r="C11" i="22"/>
  <c r="D11" i="22" s="1"/>
  <c r="E11" i="22" s="1"/>
  <c r="C12" i="22"/>
  <c r="D12" i="22" s="1"/>
  <c r="E12" i="22" s="1"/>
  <c r="C14" i="22"/>
  <c r="D14" i="22" s="1"/>
  <c r="E14" i="22" s="1"/>
  <c r="C15" i="22"/>
  <c r="D15" i="22" s="1"/>
  <c r="E15" i="22" s="1"/>
  <c r="C16" i="22"/>
  <c r="D16" i="22" s="1"/>
  <c r="E16" i="22" s="1"/>
  <c r="C17" i="22"/>
  <c r="D17" i="22" s="1"/>
  <c r="E17" i="22" s="1"/>
  <c r="C18" i="22"/>
  <c r="D18" i="22" s="1"/>
  <c r="E18" i="22" s="1"/>
  <c r="C19" i="22"/>
  <c r="D19" i="22" s="1"/>
  <c r="E19" i="22" s="1"/>
  <c r="C20" i="22"/>
  <c r="D20" i="22" s="1"/>
  <c r="E20" i="22" s="1"/>
  <c r="C21" i="22"/>
  <c r="D21" i="22" s="1"/>
  <c r="E21" i="22" s="1"/>
  <c r="C22" i="22"/>
  <c r="D22" i="22" s="1"/>
  <c r="E22" i="22" s="1"/>
  <c r="C23" i="22"/>
  <c r="D23" i="22" s="1"/>
  <c r="E23" i="22" s="1"/>
  <c r="C24" i="22"/>
  <c r="D24" i="22" s="1"/>
  <c r="E24" i="22" s="1"/>
  <c r="C25" i="22"/>
  <c r="D25" i="22" s="1"/>
  <c r="E25" i="22" s="1"/>
  <c r="C26" i="22"/>
  <c r="D26" i="22" s="1"/>
  <c r="E26" i="22" s="1"/>
  <c r="C27" i="22"/>
  <c r="D27" i="22" s="1"/>
  <c r="E27" i="22" s="1"/>
  <c r="C28" i="22"/>
  <c r="D28" i="22" s="1"/>
  <c r="E28" i="22" s="1"/>
  <c r="C29" i="22"/>
  <c r="D29" i="22" s="1"/>
  <c r="E29" i="22" s="1"/>
  <c r="C30" i="22"/>
  <c r="D30" i="22" s="1"/>
  <c r="E30" i="22" s="1"/>
  <c r="C31" i="22"/>
  <c r="D31" i="22" s="1"/>
  <c r="E31" i="22" s="1"/>
  <c r="C32" i="22"/>
  <c r="D32" i="22" s="1"/>
  <c r="E32" i="22" s="1"/>
  <c r="C33" i="22"/>
  <c r="D33" i="22" s="1"/>
  <c r="E33" i="22" s="1"/>
  <c r="C34" i="22"/>
  <c r="D34" i="22" s="1"/>
  <c r="E34" i="22" s="1"/>
  <c r="C35" i="22"/>
  <c r="D35" i="22" s="1"/>
  <c r="E35" i="22" s="1"/>
  <c r="C36" i="22"/>
  <c r="D36" i="22" s="1"/>
  <c r="E36" i="22" s="1"/>
  <c r="C37" i="22"/>
  <c r="D37" i="22" s="1"/>
  <c r="E37" i="22" s="1"/>
  <c r="C38" i="22"/>
  <c r="D38" i="22" s="1"/>
  <c r="E38" i="22" s="1"/>
  <c r="C39" i="22"/>
  <c r="D39" i="22" s="1"/>
  <c r="E39" i="22" s="1"/>
  <c r="C40" i="22"/>
  <c r="D40" i="22" s="1"/>
  <c r="E40" i="22" s="1"/>
  <c r="C41" i="22"/>
  <c r="D41" i="22" s="1"/>
  <c r="E41" i="22" s="1"/>
  <c r="C42" i="22"/>
  <c r="D42" i="22" s="1"/>
  <c r="E42" i="22" s="1"/>
  <c r="C43" i="22"/>
  <c r="D43" i="22" s="1"/>
  <c r="E43" i="22" s="1"/>
  <c r="C44" i="22"/>
  <c r="D44" i="22" s="1"/>
  <c r="E44" i="22" s="1"/>
  <c r="C45" i="22"/>
  <c r="D45" i="22" s="1"/>
  <c r="E45" i="22" s="1"/>
  <c r="C46" i="22"/>
  <c r="D46" i="22" s="1"/>
  <c r="E46" i="22" s="1"/>
  <c r="C47" i="22"/>
  <c r="D47" i="22" s="1"/>
  <c r="E47" i="22" s="1"/>
  <c r="C48" i="22"/>
  <c r="D48" i="22" s="1"/>
  <c r="E48" i="22" s="1"/>
  <c r="C49" i="22"/>
  <c r="D49" i="22" s="1"/>
  <c r="E49" i="22" s="1"/>
  <c r="C50" i="22"/>
  <c r="D50" i="22" s="1"/>
  <c r="E50" i="22" s="1"/>
  <c r="C51" i="22"/>
  <c r="D51" i="22" s="1"/>
  <c r="E51" i="22" s="1"/>
  <c r="C52" i="22"/>
  <c r="D52" i="22" s="1"/>
  <c r="E52" i="22" s="1"/>
  <c r="C53" i="22"/>
  <c r="D53" i="22" s="1"/>
  <c r="E53" i="22" s="1"/>
  <c r="C54" i="22"/>
  <c r="D54" i="22" s="1"/>
  <c r="E54" i="22" s="1"/>
  <c r="C55" i="22"/>
  <c r="D55" i="22" s="1"/>
  <c r="E55" i="22" s="1"/>
  <c r="C56" i="22"/>
  <c r="D56" i="22" s="1"/>
  <c r="E56" i="22" s="1"/>
  <c r="C57" i="22"/>
  <c r="D57" i="22" s="1"/>
  <c r="E57" i="22" s="1"/>
  <c r="C58" i="22"/>
  <c r="D58" i="22" s="1"/>
  <c r="E58" i="22" s="1"/>
  <c r="C59" i="22"/>
  <c r="D59" i="22" s="1"/>
  <c r="E59" i="22" s="1"/>
  <c r="C60" i="22"/>
  <c r="D60" i="22" s="1"/>
  <c r="E60" i="22" s="1"/>
  <c r="C61" i="22"/>
  <c r="D61" i="22" s="1"/>
  <c r="E61" i="22" s="1"/>
  <c r="C62" i="22"/>
  <c r="D62" i="22" s="1"/>
  <c r="E62" i="22" s="1"/>
  <c r="C63" i="22"/>
  <c r="D63" i="22" s="1"/>
  <c r="E63" i="22" s="1"/>
  <c r="C64" i="22"/>
  <c r="D64" i="22" s="1"/>
  <c r="E64" i="22" s="1"/>
  <c r="C65" i="22"/>
  <c r="D65" i="22" s="1"/>
  <c r="E65" i="22" s="1"/>
  <c r="C66" i="22"/>
  <c r="D66" i="22" s="1"/>
  <c r="E66" i="22" s="1"/>
  <c r="C67" i="22"/>
  <c r="D67" i="22" s="1"/>
  <c r="E67" i="22" s="1"/>
  <c r="C68" i="22"/>
  <c r="D68" i="22" s="1"/>
  <c r="E68" i="22" s="1"/>
  <c r="C69" i="22"/>
  <c r="D69" i="22" s="1"/>
  <c r="E69" i="22" s="1"/>
  <c r="C70" i="22"/>
  <c r="D70" i="22" s="1"/>
  <c r="E70" i="22" s="1"/>
  <c r="C71" i="22"/>
  <c r="D71" i="22" s="1"/>
  <c r="E71" i="22" s="1"/>
  <c r="C72" i="22"/>
  <c r="D72" i="22" s="1"/>
  <c r="E72" i="22" s="1"/>
  <c r="C73" i="22"/>
  <c r="D73" i="22" s="1"/>
  <c r="E73" i="22" s="1"/>
  <c r="C74" i="22"/>
  <c r="D74" i="22" s="1"/>
  <c r="E74" i="22" s="1"/>
  <c r="C75" i="22"/>
  <c r="D75" i="22" s="1"/>
  <c r="E75" i="22" s="1"/>
  <c r="C76" i="22"/>
  <c r="D76" i="22" s="1"/>
  <c r="E76" i="22" s="1"/>
  <c r="C77" i="22"/>
  <c r="D77" i="22" s="1"/>
  <c r="E77" i="22" s="1"/>
  <c r="C78" i="22"/>
  <c r="D78" i="22" s="1"/>
  <c r="E78" i="22" s="1"/>
  <c r="C79" i="22"/>
  <c r="D79" i="22" s="1"/>
  <c r="E79" i="22" s="1"/>
  <c r="C80" i="22"/>
  <c r="D80" i="22" s="1"/>
  <c r="E80" i="22" s="1"/>
  <c r="C81" i="22"/>
  <c r="D81" i="22" s="1"/>
  <c r="E81" i="22" s="1"/>
  <c r="C82" i="22"/>
  <c r="D82" i="22" s="1"/>
  <c r="E82" i="22" s="1"/>
  <c r="C83" i="22"/>
  <c r="D83" i="22" s="1"/>
  <c r="E83" i="22" s="1"/>
  <c r="C84" i="22"/>
  <c r="D84" i="22" s="1"/>
  <c r="E84" i="22" s="1"/>
  <c r="C85" i="22"/>
  <c r="D85" i="22" s="1"/>
  <c r="E85" i="22" s="1"/>
  <c r="C86" i="22"/>
  <c r="D86" i="22" s="1"/>
  <c r="E86" i="22" s="1"/>
  <c r="C87" i="22"/>
  <c r="D87" i="22" s="1"/>
  <c r="E87" i="22" s="1"/>
  <c r="C88" i="22"/>
  <c r="D88" i="22" s="1"/>
  <c r="E88" i="22" s="1"/>
  <c r="C89" i="22"/>
  <c r="D89" i="22" s="1"/>
  <c r="E89" i="22" s="1"/>
  <c r="C90" i="22"/>
  <c r="D90" i="22" s="1"/>
  <c r="E90" i="22" s="1"/>
  <c r="C91" i="22"/>
  <c r="D91" i="22" s="1"/>
  <c r="E91" i="22" s="1"/>
  <c r="C92" i="22"/>
  <c r="D92" i="22" s="1"/>
  <c r="E92" i="22" s="1"/>
  <c r="C93" i="22"/>
  <c r="D93" i="22" s="1"/>
  <c r="E93" i="22" s="1"/>
  <c r="C94" i="22"/>
  <c r="D94" i="22" s="1"/>
  <c r="E94" i="22" s="1"/>
  <c r="C95" i="22"/>
  <c r="D95" i="22" s="1"/>
  <c r="E95" i="22" s="1"/>
  <c r="C96" i="22"/>
  <c r="D96" i="22" s="1"/>
  <c r="E96" i="22" s="1"/>
  <c r="C97" i="22"/>
  <c r="D97" i="22" s="1"/>
  <c r="E97" i="22" s="1"/>
  <c r="C98" i="22"/>
  <c r="D98" i="22" s="1"/>
  <c r="E98" i="22" s="1"/>
  <c r="C99" i="22"/>
  <c r="D99" i="22" s="1"/>
  <c r="E99" i="22" s="1"/>
  <c r="C100" i="22"/>
  <c r="D100" i="22" s="1"/>
  <c r="E100" i="22" s="1"/>
  <c r="C101" i="22"/>
  <c r="D101" i="22" s="1"/>
  <c r="E101" i="22" s="1"/>
  <c r="C102" i="22"/>
  <c r="D102" i="22" s="1"/>
  <c r="E102" i="22" s="1"/>
  <c r="C103" i="22"/>
  <c r="D103" i="22" s="1"/>
  <c r="E103" i="22" s="1"/>
  <c r="C104" i="22"/>
  <c r="D104" i="22" s="1"/>
  <c r="E104" i="22" s="1"/>
  <c r="C105" i="22"/>
  <c r="D105" i="22" s="1"/>
  <c r="E105" i="22" s="1"/>
  <c r="C106" i="22"/>
  <c r="D106" i="22" s="1"/>
  <c r="E106" i="22" s="1"/>
  <c r="C107" i="22"/>
  <c r="D107" i="22" s="1"/>
  <c r="E107" i="22" s="1"/>
  <c r="C108" i="22"/>
  <c r="D108" i="22" s="1"/>
  <c r="E108" i="22" s="1"/>
  <c r="C109" i="22"/>
  <c r="D109" i="22" s="1"/>
  <c r="E109" i="22" s="1"/>
  <c r="C110" i="22"/>
  <c r="D110" i="22" s="1"/>
  <c r="E110" i="22" s="1"/>
  <c r="C111" i="22"/>
  <c r="D111" i="22" s="1"/>
  <c r="E111" i="22" s="1"/>
  <c r="C112" i="22"/>
  <c r="D112" i="22" s="1"/>
  <c r="E112" i="22" s="1"/>
  <c r="C113" i="22"/>
  <c r="D113" i="22" s="1"/>
  <c r="E113" i="22" s="1"/>
  <c r="C114" i="22"/>
  <c r="D114" i="22" s="1"/>
  <c r="E114" i="22" s="1"/>
  <c r="C115" i="22"/>
  <c r="D115" i="22" s="1"/>
  <c r="E115" i="22" s="1"/>
  <c r="C116" i="22"/>
  <c r="D116" i="22" s="1"/>
  <c r="E116" i="22" s="1"/>
  <c r="C117" i="22"/>
  <c r="D117" i="22" s="1"/>
  <c r="E117" i="22" s="1"/>
  <c r="C118" i="22"/>
  <c r="D118" i="22" s="1"/>
  <c r="E118" i="22" s="1"/>
  <c r="C119" i="22"/>
  <c r="D119" i="22" s="1"/>
  <c r="E119" i="22" s="1"/>
  <c r="C120" i="22"/>
  <c r="D120" i="22" s="1"/>
  <c r="E120" i="22" s="1"/>
  <c r="C121" i="22"/>
  <c r="D121" i="22" s="1"/>
  <c r="E121" i="22" s="1"/>
  <c r="C122" i="22"/>
  <c r="D122" i="22" s="1"/>
  <c r="E122" i="22" s="1"/>
  <c r="C123" i="22"/>
  <c r="D123" i="22" s="1"/>
  <c r="E123" i="22" s="1"/>
  <c r="C124" i="22"/>
  <c r="D124" i="22" s="1"/>
  <c r="E124" i="22" s="1"/>
  <c r="C125" i="22"/>
  <c r="D125" i="22" s="1"/>
  <c r="E125" i="22" s="1"/>
  <c r="C126" i="22"/>
  <c r="D126" i="22" s="1"/>
  <c r="E126" i="22" s="1"/>
  <c r="C127" i="22"/>
  <c r="D127" i="22" s="1"/>
  <c r="E127" i="22" s="1"/>
  <c r="C128" i="22"/>
  <c r="D128" i="22" s="1"/>
  <c r="E128" i="22" s="1"/>
  <c r="C129" i="22"/>
  <c r="D129" i="22" s="1"/>
  <c r="E129" i="22" s="1"/>
  <c r="C130" i="22"/>
  <c r="D130" i="22" s="1"/>
  <c r="E130" i="22" s="1"/>
  <c r="C131" i="22"/>
  <c r="D131" i="22" s="1"/>
  <c r="E131" i="22" s="1"/>
  <c r="C132" i="22"/>
  <c r="D132" i="22" s="1"/>
  <c r="E132" i="22" s="1"/>
  <c r="C133" i="22"/>
  <c r="D133" i="22" s="1"/>
  <c r="E133" i="22" s="1"/>
  <c r="C134" i="22"/>
  <c r="D134" i="22" s="1"/>
  <c r="E134" i="22" s="1"/>
  <c r="C135" i="22"/>
  <c r="D135" i="22" s="1"/>
  <c r="E135" i="22" s="1"/>
  <c r="C136" i="22"/>
  <c r="D136" i="22" s="1"/>
  <c r="E136" i="22" s="1"/>
  <c r="C137" i="22"/>
  <c r="D137" i="22" s="1"/>
  <c r="E137" i="22" s="1"/>
  <c r="C138" i="22"/>
  <c r="D138" i="22" s="1"/>
  <c r="E138" i="22" s="1"/>
  <c r="C139" i="22"/>
  <c r="D139" i="22" s="1"/>
  <c r="E139" i="22" s="1"/>
  <c r="C140" i="22"/>
  <c r="D140" i="22" s="1"/>
  <c r="E140" i="22" s="1"/>
  <c r="C141" i="22"/>
  <c r="D141" i="22" s="1"/>
  <c r="E141" i="22" s="1"/>
  <c r="C142" i="22"/>
  <c r="D142" i="22" s="1"/>
  <c r="E142" i="22" s="1"/>
  <c r="C143" i="22"/>
  <c r="D143" i="22" s="1"/>
  <c r="E143" i="22" s="1"/>
  <c r="C144" i="22"/>
  <c r="D144" i="22" s="1"/>
  <c r="E144" i="22" s="1"/>
  <c r="C145" i="22"/>
  <c r="D145" i="22" s="1"/>
  <c r="E145" i="22" s="1"/>
  <c r="C146" i="22"/>
  <c r="D146" i="22" s="1"/>
  <c r="E146" i="22" s="1"/>
  <c r="C147" i="22"/>
  <c r="D147" i="22" s="1"/>
  <c r="E147" i="22" s="1"/>
  <c r="C148" i="22"/>
  <c r="D148" i="22" s="1"/>
  <c r="E148" i="22" s="1"/>
  <c r="C149" i="22"/>
  <c r="D149" i="22" s="1"/>
  <c r="E149" i="22" s="1"/>
  <c r="C150" i="22"/>
  <c r="D150" i="22" s="1"/>
  <c r="E150" i="22" s="1"/>
  <c r="C151" i="22"/>
  <c r="D151" i="22" s="1"/>
  <c r="E151" i="22" s="1"/>
  <c r="C152" i="22"/>
  <c r="D152" i="22" s="1"/>
  <c r="E152" i="22" s="1"/>
  <c r="C153" i="22"/>
  <c r="D153" i="22" s="1"/>
  <c r="E153" i="22" s="1"/>
  <c r="C154" i="22"/>
  <c r="D154" i="22" s="1"/>
  <c r="E154" i="22" s="1"/>
  <c r="C155" i="22"/>
  <c r="D155" i="22" s="1"/>
  <c r="E155" i="22" s="1"/>
  <c r="C156" i="22"/>
  <c r="D156" i="22" s="1"/>
  <c r="E156" i="22" s="1"/>
  <c r="C157" i="22"/>
  <c r="D157" i="22" s="1"/>
  <c r="E157" i="22" s="1"/>
  <c r="C158" i="22"/>
  <c r="D158" i="22" s="1"/>
  <c r="E158" i="22" s="1"/>
  <c r="C159" i="22"/>
  <c r="D159" i="22" s="1"/>
  <c r="E159" i="22" s="1"/>
  <c r="C160" i="22"/>
  <c r="D160" i="22" s="1"/>
  <c r="E160" i="22" s="1"/>
  <c r="C161" i="22"/>
  <c r="D161" i="22" s="1"/>
  <c r="E161" i="22" s="1"/>
  <c r="C162" i="22"/>
  <c r="D162" i="22" s="1"/>
  <c r="E162" i="22" s="1"/>
  <c r="C163" i="22"/>
  <c r="D163" i="22" s="1"/>
  <c r="E163" i="22" s="1"/>
  <c r="C164" i="22"/>
  <c r="D164" i="22" s="1"/>
  <c r="E164" i="22" s="1"/>
  <c r="C165" i="22"/>
  <c r="D165" i="22" s="1"/>
  <c r="E165" i="22" s="1"/>
  <c r="C166" i="22"/>
  <c r="D166" i="22" s="1"/>
  <c r="E166" i="22" s="1"/>
  <c r="C167" i="22"/>
  <c r="D167" i="22" s="1"/>
  <c r="E167" i="22" s="1"/>
  <c r="C168" i="22"/>
  <c r="D168" i="22" s="1"/>
  <c r="E168" i="22" s="1"/>
  <c r="C169" i="22"/>
  <c r="D169" i="22" s="1"/>
  <c r="E169" i="22" s="1"/>
  <c r="C170" i="22"/>
  <c r="D170" i="22" s="1"/>
  <c r="E170" i="22" s="1"/>
  <c r="C171" i="22"/>
  <c r="D171" i="22" s="1"/>
  <c r="E171" i="22" s="1"/>
  <c r="C172" i="22"/>
  <c r="D172" i="22" s="1"/>
  <c r="E172" i="22" s="1"/>
  <c r="C173" i="22"/>
  <c r="D173" i="22" s="1"/>
  <c r="E173" i="22" s="1"/>
  <c r="C174" i="22"/>
  <c r="D174" i="22" s="1"/>
  <c r="E174" i="22" s="1"/>
  <c r="C175" i="22"/>
  <c r="D175" i="22" s="1"/>
  <c r="E175" i="22" s="1"/>
  <c r="C176" i="22"/>
  <c r="D176" i="22" s="1"/>
  <c r="E176" i="22" s="1"/>
  <c r="C177" i="22"/>
  <c r="D177" i="22" s="1"/>
  <c r="E177" i="22" s="1"/>
  <c r="C178" i="22"/>
  <c r="D178" i="22" s="1"/>
  <c r="E178" i="22" s="1"/>
  <c r="C179" i="22"/>
  <c r="D179" i="22" s="1"/>
  <c r="E179" i="22" s="1"/>
  <c r="C180" i="22"/>
  <c r="D180" i="22" s="1"/>
  <c r="E180" i="22" s="1"/>
  <c r="C181" i="22"/>
  <c r="D181" i="22" s="1"/>
  <c r="E181" i="22" s="1"/>
  <c r="C182" i="22"/>
  <c r="D182" i="22" s="1"/>
  <c r="E182" i="22" s="1"/>
  <c r="C183" i="22"/>
  <c r="D183" i="22" s="1"/>
  <c r="E183" i="22" s="1"/>
  <c r="C184" i="22"/>
  <c r="D184" i="22" s="1"/>
  <c r="E184" i="22" s="1"/>
  <c r="C185" i="22"/>
  <c r="D185" i="22" s="1"/>
  <c r="E185" i="22" s="1"/>
  <c r="C186" i="22"/>
  <c r="D186" i="22" s="1"/>
  <c r="E186" i="22" s="1"/>
  <c r="C187" i="22"/>
  <c r="D187" i="22" s="1"/>
  <c r="E187" i="22" s="1"/>
  <c r="C188" i="22"/>
  <c r="D188" i="22" s="1"/>
  <c r="E188" i="22" s="1"/>
  <c r="C189" i="22"/>
  <c r="D189" i="22" s="1"/>
  <c r="E189" i="22" s="1"/>
  <c r="C190" i="22"/>
  <c r="D190" i="22" s="1"/>
  <c r="E190" i="22" s="1"/>
  <c r="C191" i="22"/>
  <c r="D191" i="22" s="1"/>
  <c r="E191" i="22" s="1"/>
  <c r="C192" i="22"/>
  <c r="D192" i="22" s="1"/>
  <c r="E192" i="22" s="1"/>
  <c r="C193" i="22"/>
  <c r="D193" i="22" s="1"/>
  <c r="E193" i="22" s="1"/>
  <c r="C194" i="22"/>
  <c r="D194" i="22" s="1"/>
  <c r="E194" i="22" s="1"/>
  <c r="C195" i="22"/>
  <c r="D195" i="22" s="1"/>
  <c r="E195" i="22" s="1"/>
  <c r="C196" i="22"/>
  <c r="D196" i="22" s="1"/>
  <c r="E196" i="22" s="1"/>
  <c r="C197" i="22"/>
  <c r="D197" i="22" s="1"/>
  <c r="E197" i="22" s="1"/>
  <c r="C198" i="22"/>
  <c r="D198" i="22" s="1"/>
  <c r="E198" i="22" s="1"/>
  <c r="C199" i="22"/>
  <c r="D199" i="22" s="1"/>
  <c r="E199" i="22" s="1"/>
  <c r="C200" i="22"/>
  <c r="D200" i="22" s="1"/>
  <c r="E200" i="22" s="1"/>
  <c r="C201" i="22"/>
  <c r="D201" i="22" s="1"/>
  <c r="E201" i="22" s="1"/>
  <c r="C202" i="22"/>
  <c r="D202" i="22" s="1"/>
  <c r="E202" i="22" s="1"/>
  <c r="C203" i="22"/>
  <c r="D203" i="22" s="1"/>
  <c r="E203" i="22" s="1"/>
  <c r="C204" i="22"/>
  <c r="D204" i="22" s="1"/>
  <c r="E204" i="22" s="1"/>
  <c r="C205" i="22"/>
  <c r="D205" i="22" s="1"/>
  <c r="E205" i="22" s="1"/>
  <c r="C206" i="22"/>
  <c r="D206" i="22" s="1"/>
  <c r="E206" i="22" s="1"/>
  <c r="C207" i="22"/>
  <c r="D207" i="22" s="1"/>
  <c r="E207" i="22" s="1"/>
  <c r="C208" i="22"/>
  <c r="D208" i="22" s="1"/>
  <c r="E208" i="22" s="1"/>
  <c r="C209" i="22"/>
  <c r="D209" i="22" s="1"/>
  <c r="E209" i="22" s="1"/>
  <c r="C210" i="22"/>
  <c r="D210" i="22" s="1"/>
  <c r="E210" i="22" s="1"/>
  <c r="C211" i="22"/>
  <c r="D211" i="22" s="1"/>
  <c r="E211" i="22" s="1"/>
  <c r="C212" i="22"/>
  <c r="D212" i="22" s="1"/>
  <c r="E212" i="22" s="1"/>
  <c r="C213" i="22"/>
  <c r="D213" i="22" s="1"/>
  <c r="E213" i="22" s="1"/>
  <c r="C214" i="22"/>
  <c r="D214" i="22" s="1"/>
  <c r="E214" i="22" s="1"/>
  <c r="C215" i="22"/>
  <c r="D215" i="22" s="1"/>
  <c r="E215" i="22" s="1"/>
  <c r="C216" i="22"/>
  <c r="D216" i="22" s="1"/>
  <c r="E216" i="22" s="1"/>
  <c r="C217" i="22"/>
  <c r="D217" i="22" s="1"/>
  <c r="E217" i="22" s="1"/>
  <c r="C218" i="22"/>
  <c r="D218" i="22" s="1"/>
  <c r="E218" i="22" s="1"/>
  <c r="C219" i="22"/>
  <c r="D219" i="22" s="1"/>
  <c r="E219" i="22" s="1"/>
  <c r="C220" i="22"/>
  <c r="D220" i="22" s="1"/>
  <c r="E220" i="22" s="1"/>
  <c r="C221" i="22"/>
  <c r="D221" i="22" s="1"/>
  <c r="E221" i="22" s="1"/>
  <c r="C222" i="22"/>
  <c r="D222" i="22" s="1"/>
  <c r="E222" i="22" s="1"/>
  <c r="C223" i="22"/>
  <c r="D223" i="22" s="1"/>
  <c r="E223" i="22" s="1"/>
  <c r="C224" i="22"/>
  <c r="D224" i="22" s="1"/>
  <c r="E224" i="22" s="1"/>
  <c r="C225" i="22"/>
  <c r="D225" i="22" s="1"/>
  <c r="E225" i="22" s="1"/>
  <c r="C226" i="22"/>
  <c r="D226" i="22" s="1"/>
  <c r="E226" i="22" s="1"/>
  <c r="C227" i="22"/>
  <c r="D227" i="22" s="1"/>
  <c r="E227" i="22" s="1"/>
  <c r="C228" i="22"/>
  <c r="D228" i="22" s="1"/>
  <c r="E228" i="22" s="1"/>
  <c r="C229" i="22"/>
  <c r="D229" i="22" s="1"/>
  <c r="E229" i="22" s="1"/>
  <c r="C230" i="22"/>
  <c r="D230" i="22" s="1"/>
  <c r="E230" i="22" s="1"/>
  <c r="C231" i="22"/>
  <c r="D231" i="22" s="1"/>
  <c r="E231" i="22" s="1"/>
  <c r="C232" i="22"/>
  <c r="D232" i="22" s="1"/>
  <c r="E232" i="22" s="1"/>
  <c r="C233" i="22"/>
  <c r="D233" i="22" s="1"/>
  <c r="E233" i="22" s="1"/>
  <c r="C234" i="22"/>
  <c r="D234" i="22" s="1"/>
  <c r="E234" i="22" s="1"/>
  <c r="C235" i="22"/>
  <c r="D235" i="22" s="1"/>
  <c r="E235" i="22" s="1"/>
  <c r="C236" i="22"/>
  <c r="D236" i="22" s="1"/>
  <c r="E236" i="22" s="1"/>
  <c r="C237" i="22"/>
  <c r="D237" i="22" s="1"/>
  <c r="E237" i="22" s="1"/>
  <c r="C238" i="22"/>
  <c r="D238" i="22" s="1"/>
  <c r="E238" i="22" s="1"/>
  <c r="C239" i="22"/>
  <c r="D239" i="22" s="1"/>
  <c r="E239" i="22" s="1"/>
  <c r="C240" i="22"/>
  <c r="D240" i="22" s="1"/>
  <c r="E240" i="22" s="1"/>
  <c r="C241" i="22"/>
  <c r="D241" i="22" s="1"/>
  <c r="E241" i="22" s="1"/>
  <c r="C242" i="22"/>
  <c r="D242" i="22" s="1"/>
  <c r="E242" i="22" s="1"/>
  <c r="C243" i="22"/>
  <c r="D243" i="22" s="1"/>
  <c r="E243" i="22" s="1"/>
  <c r="C244" i="22"/>
  <c r="D244" i="22" s="1"/>
  <c r="E244" i="22" s="1"/>
  <c r="C245" i="22"/>
  <c r="D245" i="22" s="1"/>
  <c r="E245" i="22" s="1"/>
  <c r="C246" i="22"/>
  <c r="D246" i="22" s="1"/>
  <c r="E246" i="22" s="1"/>
  <c r="C247" i="22"/>
  <c r="D247" i="22" s="1"/>
  <c r="E247" i="22" s="1"/>
  <c r="C248" i="22"/>
  <c r="D248" i="22" s="1"/>
  <c r="E248" i="22" s="1"/>
  <c r="C249" i="22"/>
  <c r="D249" i="22" s="1"/>
  <c r="E249" i="22" s="1"/>
  <c r="C250" i="22"/>
  <c r="D250" i="22" s="1"/>
  <c r="E250" i="22" s="1"/>
  <c r="C251" i="22"/>
  <c r="D251" i="22" s="1"/>
  <c r="E251" i="22" s="1"/>
  <c r="C252" i="22"/>
  <c r="D252" i="22" s="1"/>
  <c r="E252" i="22" s="1"/>
  <c r="C253" i="22"/>
  <c r="D253" i="22" s="1"/>
  <c r="E253" i="22" s="1"/>
  <c r="C254" i="22"/>
  <c r="D254" i="22" s="1"/>
  <c r="E254" i="22" s="1"/>
  <c r="C255" i="22"/>
  <c r="D255" i="22" s="1"/>
  <c r="E255" i="22" s="1"/>
  <c r="C256" i="22"/>
  <c r="D256" i="22" s="1"/>
  <c r="E256" i="22" s="1"/>
  <c r="C257" i="22"/>
  <c r="D257" i="22" s="1"/>
  <c r="E257" i="22" s="1"/>
  <c r="C258" i="22"/>
  <c r="D258" i="22" s="1"/>
  <c r="E258" i="22" s="1"/>
  <c r="C259" i="22"/>
  <c r="D259" i="22" s="1"/>
  <c r="E259" i="22" s="1"/>
  <c r="C260" i="22"/>
  <c r="D260" i="22" s="1"/>
  <c r="E260" i="22" s="1"/>
  <c r="C261" i="22"/>
  <c r="D261" i="22" s="1"/>
  <c r="E261" i="22" s="1"/>
  <c r="C262" i="22"/>
  <c r="D262" i="22" s="1"/>
  <c r="E262" i="22" s="1"/>
  <c r="C263" i="22"/>
  <c r="D263" i="22" s="1"/>
  <c r="E263" i="22" s="1"/>
  <c r="C264" i="22"/>
  <c r="D264" i="22" s="1"/>
  <c r="E264" i="22" s="1"/>
  <c r="C265" i="22"/>
  <c r="D265" i="22" s="1"/>
  <c r="E265" i="22" s="1"/>
  <c r="C266" i="22"/>
  <c r="D266" i="22" s="1"/>
  <c r="E266" i="22" s="1"/>
  <c r="C267" i="22"/>
  <c r="D267" i="22" s="1"/>
  <c r="E267" i="22" s="1"/>
  <c r="C268" i="22"/>
  <c r="D268" i="22" s="1"/>
  <c r="E268" i="22" s="1"/>
  <c r="C269" i="22"/>
  <c r="D269" i="22" s="1"/>
  <c r="E269" i="22" s="1"/>
  <c r="C270" i="22"/>
  <c r="D270" i="22" s="1"/>
  <c r="E270" i="22" s="1"/>
  <c r="C271" i="22"/>
  <c r="D271" i="22" s="1"/>
  <c r="E271" i="22" s="1"/>
  <c r="C272" i="22"/>
  <c r="D272" i="22" s="1"/>
  <c r="E272" i="22" s="1"/>
  <c r="C273" i="22"/>
  <c r="D273" i="22" s="1"/>
  <c r="E273" i="22" s="1"/>
  <c r="C274" i="22"/>
  <c r="D274" i="22" s="1"/>
  <c r="E274" i="22" s="1"/>
  <c r="C275" i="22"/>
  <c r="D275" i="22" s="1"/>
  <c r="E275" i="22" s="1"/>
  <c r="C276" i="22"/>
  <c r="D276" i="22" s="1"/>
  <c r="E276" i="22" s="1"/>
  <c r="C277" i="22"/>
  <c r="D277" i="22" s="1"/>
  <c r="E277" i="22" s="1"/>
  <c r="C278" i="22"/>
  <c r="D278" i="22" s="1"/>
  <c r="E278" i="22" s="1"/>
  <c r="C279" i="22"/>
  <c r="D279" i="22" s="1"/>
  <c r="E279" i="22" s="1"/>
  <c r="C280" i="22"/>
  <c r="D280" i="22" s="1"/>
  <c r="E280" i="22" s="1"/>
  <c r="C281" i="22"/>
  <c r="D281" i="22" s="1"/>
  <c r="E281" i="22" s="1"/>
  <c r="C282" i="22"/>
  <c r="D282" i="22" s="1"/>
  <c r="E282" i="22" s="1"/>
  <c r="C283" i="22"/>
  <c r="D283" i="22" s="1"/>
  <c r="E283" i="22" s="1"/>
  <c r="C284" i="22"/>
  <c r="D284" i="22" s="1"/>
  <c r="E284" i="22" s="1"/>
  <c r="C285" i="22"/>
  <c r="D285" i="22" s="1"/>
  <c r="E285" i="22" s="1"/>
  <c r="C286" i="22"/>
  <c r="D286" i="22" s="1"/>
  <c r="E286" i="22" s="1"/>
  <c r="C287" i="22"/>
  <c r="D287" i="22" s="1"/>
  <c r="E287" i="22" s="1"/>
  <c r="C288" i="22"/>
  <c r="D288" i="22" s="1"/>
  <c r="E288" i="22" s="1"/>
  <c r="C289" i="22"/>
  <c r="D289" i="22" s="1"/>
  <c r="E289" i="22" s="1"/>
  <c r="C290" i="22"/>
  <c r="D290" i="22" s="1"/>
  <c r="E290" i="22" s="1"/>
  <c r="C291" i="22"/>
  <c r="D291" i="22" s="1"/>
  <c r="E291" i="22" s="1"/>
  <c r="C292" i="22"/>
  <c r="D292" i="22" s="1"/>
  <c r="E292" i="22" s="1"/>
  <c r="C293" i="22"/>
  <c r="D293" i="22" s="1"/>
  <c r="E293" i="22" s="1"/>
  <c r="C294" i="22"/>
  <c r="D294" i="22" s="1"/>
  <c r="E294" i="22" s="1"/>
  <c r="C295" i="22"/>
  <c r="D295" i="22" s="1"/>
  <c r="E295" i="22" s="1"/>
  <c r="C296" i="22"/>
  <c r="D296" i="22" s="1"/>
  <c r="E296" i="22" s="1"/>
  <c r="C297" i="22"/>
  <c r="D297" i="22" s="1"/>
  <c r="E297" i="22" s="1"/>
  <c r="C298" i="22"/>
  <c r="D298" i="22" s="1"/>
  <c r="E298" i="22" s="1"/>
  <c r="C299" i="22"/>
  <c r="D299" i="22" s="1"/>
  <c r="E299" i="22" s="1"/>
  <c r="C300" i="22"/>
  <c r="D300" i="22" s="1"/>
  <c r="E300" i="22" s="1"/>
  <c r="C301" i="22"/>
  <c r="D301" i="22" s="1"/>
  <c r="E301" i="22" s="1"/>
  <c r="C302" i="22"/>
  <c r="D302" i="22" s="1"/>
  <c r="E302" i="22" s="1"/>
  <c r="C303" i="22"/>
  <c r="D303" i="22" s="1"/>
  <c r="E303" i="22" s="1"/>
  <c r="C304" i="22"/>
  <c r="D304" i="22" s="1"/>
  <c r="E304" i="22" s="1"/>
  <c r="C305" i="22"/>
  <c r="D305" i="22" s="1"/>
  <c r="E305" i="22" s="1"/>
  <c r="C306" i="22"/>
  <c r="D306" i="22" s="1"/>
  <c r="E306" i="22" s="1"/>
  <c r="C307" i="22"/>
  <c r="D307" i="22" s="1"/>
  <c r="E307" i="22" s="1"/>
  <c r="C308" i="22"/>
  <c r="D308" i="22" s="1"/>
  <c r="E308" i="22" s="1"/>
  <c r="C309" i="22"/>
  <c r="D309" i="22" s="1"/>
  <c r="E309" i="22" s="1"/>
  <c r="C310" i="22"/>
  <c r="D310" i="22" s="1"/>
  <c r="E310" i="22" s="1"/>
  <c r="C311" i="22"/>
  <c r="D311" i="22" s="1"/>
  <c r="E311" i="22" s="1"/>
  <c r="C312" i="22"/>
  <c r="D312" i="22" s="1"/>
  <c r="E312" i="22" s="1"/>
  <c r="C313" i="22"/>
  <c r="D313" i="22" s="1"/>
  <c r="E313" i="22" s="1"/>
  <c r="C314" i="22"/>
  <c r="D314" i="22" s="1"/>
  <c r="E314" i="22" s="1"/>
  <c r="C315" i="22"/>
  <c r="D315" i="22" s="1"/>
  <c r="E315" i="22" s="1"/>
  <c r="C316" i="22"/>
  <c r="D316" i="22" s="1"/>
  <c r="E316" i="22" s="1"/>
  <c r="C317" i="22"/>
  <c r="D317" i="22" s="1"/>
  <c r="E317" i="22" s="1"/>
  <c r="C318" i="22"/>
  <c r="D318" i="22" s="1"/>
  <c r="E318" i="22" s="1"/>
  <c r="C319" i="22"/>
  <c r="D319" i="22" s="1"/>
  <c r="E319" i="22" s="1"/>
  <c r="C320" i="22"/>
  <c r="D320" i="22" s="1"/>
  <c r="E320" i="22" s="1"/>
  <c r="C321" i="22"/>
  <c r="D321" i="22" s="1"/>
  <c r="E321" i="22" s="1"/>
  <c r="C322" i="22"/>
  <c r="D322" i="22" s="1"/>
  <c r="E322" i="22" s="1"/>
  <c r="C323" i="22"/>
  <c r="D323" i="22" s="1"/>
  <c r="E323" i="22" s="1"/>
  <c r="C324" i="22"/>
  <c r="D324" i="22" s="1"/>
  <c r="E324" i="22" s="1"/>
  <c r="C325" i="22"/>
  <c r="D325" i="22" s="1"/>
  <c r="E325" i="22" s="1"/>
  <c r="C326" i="22"/>
  <c r="D326" i="22" s="1"/>
  <c r="E326" i="22" s="1"/>
  <c r="C327" i="22"/>
  <c r="D327" i="22" s="1"/>
  <c r="E327" i="22" s="1"/>
  <c r="C328" i="22"/>
  <c r="D328" i="22" s="1"/>
  <c r="E328" i="22" s="1"/>
  <c r="C329" i="22"/>
  <c r="D329" i="22" s="1"/>
  <c r="E329" i="22" s="1"/>
  <c r="C330" i="22"/>
  <c r="D330" i="22" s="1"/>
  <c r="E330" i="22" s="1"/>
  <c r="C331" i="22"/>
  <c r="D331" i="22" s="1"/>
  <c r="E331" i="22" s="1"/>
  <c r="C332" i="22"/>
  <c r="D332" i="22" s="1"/>
  <c r="E332" i="22" s="1"/>
  <c r="C333" i="22"/>
  <c r="D333" i="22" s="1"/>
  <c r="E333" i="22" s="1"/>
  <c r="C334" i="22"/>
  <c r="D334" i="22" s="1"/>
  <c r="E334" i="22" s="1"/>
  <c r="C335" i="22"/>
  <c r="D335" i="22" s="1"/>
  <c r="E335" i="22" s="1"/>
  <c r="C336" i="22"/>
  <c r="D336" i="22" s="1"/>
  <c r="E336" i="22" s="1"/>
  <c r="C337" i="22"/>
  <c r="D337" i="22" s="1"/>
  <c r="E337" i="22" s="1"/>
  <c r="C338" i="22"/>
  <c r="D338" i="22" s="1"/>
  <c r="E338" i="22" s="1"/>
  <c r="C339" i="22"/>
  <c r="D339" i="22" s="1"/>
  <c r="E339" i="22" s="1"/>
  <c r="C340" i="22"/>
  <c r="D340" i="22" s="1"/>
  <c r="E340" i="22" s="1"/>
  <c r="C341" i="22"/>
  <c r="D341" i="22" s="1"/>
  <c r="E341" i="22" s="1"/>
  <c r="C342" i="22"/>
  <c r="D342" i="22" s="1"/>
  <c r="E342" i="22" s="1"/>
  <c r="C343" i="22"/>
  <c r="D343" i="22" s="1"/>
  <c r="E343" i="22" s="1"/>
  <c r="C344" i="22"/>
  <c r="D344" i="22" s="1"/>
  <c r="E344" i="22" s="1"/>
  <c r="C345" i="22"/>
  <c r="D345" i="22" s="1"/>
  <c r="E345" i="22" s="1"/>
  <c r="C346" i="22"/>
  <c r="D346" i="22" s="1"/>
  <c r="E346" i="22" s="1"/>
  <c r="C347" i="22"/>
  <c r="D347" i="22" s="1"/>
  <c r="E347" i="22" s="1"/>
  <c r="C348" i="22"/>
  <c r="D348" i="22" s="1"/>
  <c r="E348" i="22" s="1"/>
  <c r="C349" i="22"/>
  <c r="D349" i="22" s="1"/>
  <c r="E349" i="22" s="1"/>
  <c r="C350" i="22"/>
  <c r="D350" i="22" s="1"/>
  <c r="E350" i="22" s="1"/>
  <c r="C351" i="22"/>
  <c r="D351" i="22" s="1"/>
  <c r="E351" i="22" s="1"/>
  <c r="C352" i="22"/>
  <c r="D352" i="22" s="1"/>
  <c r="E352" i="22" s="1"/>
  <c r="C353" i="22"/>
  <c r="D353" i="22" s="1"/>
  <c r="E353" i="22" s="1"/>
  <c r="C354" i="22"/>
  <c r="D354" i="22" s="1"/>
  <c r="E354" i="22" s="1"/>
  <c r="C355" i="22"/>
  <c r="D355" i="22" s="1"/>
  <c r="E355" i="22" s="1"/>
  <c r="C356" i="22"/>
  <c r="D356" i="22" s="1"/>
  <c r="E356" i="22" s="1"/>
  <c r="C357" i="22"/>
  <c r="D357" i="22" s="1"/>
  <c r="E357" i="22" s="1"/>
  <c r="C358" i="22"/>
  <c r="D358" i="22" s="1"/>
  <c r="E358" i="22" s="1"/>
  <c r="C359" i="22"/>
  <c r="D359" i="22" s="1"/>
  <c r="E359" i="22" s="1"/>
  <c r="C360" i="22"/>
  <c r="D360" i="22" s="1"/>
  <c r="E360" i="22" s="1"/>
  <c r="C361" i="22"/>
  <c r="D361" i="22" s="1"/>
  <c r="E361" i="22" s="1"/>
  <c r="C362" i="22"/>
  <c r="D362" i="22" s="1"/>
  <c r="E362" i="22" s="1"/>
  <c r="C363" i="22"/>
  <c r="D363" i="22" s="1"/>
  <c r="E363" i="22" s="1"/>
  <c r="C364" i="22"/>
  <c r="D364" i="22" s="1"/>
  <c r="E364" i="22" s="1"/>
  <c r="C365" i="22"/>
  <c r="D365" i="22" s="1"/>
  <c r="E365" i="22" s="1"/>
  <c r="C366" i="22"/>
  <c r="D366" i="22" s="1"/>
  <c r="E366" i="22" s="1"/>
  <c r="C367" i="22"/>
  <c r="D367" i="22" s="1"/>
  <c r="E367" i="22" s="1"/>
  <c r="C368" i="22"/>
  <c r="D368" i="22" s="1"/>
  <c r="E368" i="22" s="1"/>
  <c r="C369" i="22"/>
  <c r="D369" i="22" s="1"/>
  <c r="E369" i="22" s="1"/>
  <c r="C370" i="22"/>
  <c r="D370" i="22" s="1"/>
  <c r="E370" i="22" s="1"/>
  <c r="C371" i="22"/>
  <c r="D371" i="22" s="1"/>
  <c r="E371" i="22" s="1"/>
  <c r="C372" i="22"/>
  <c r="D372" i="22" s="1"/>
  <c r="E372" i="22" s="1"/>
  <c r="C373" i="22"/>
  <c r="D373" i="22" s="1"/>
  <c r="E373" i="22" s="1"/>
  <c r="C374" i="22"/>
  <c r="D374" i="22" s="1"/>
  <c r="E374" i="22" s="1"/>
  <c r="C375" i="22"/>
  <c r="D375" i="22" s="1"/>
  <c r="E375" i="22" s="1"/>
  <c r="C376" i="22"/>
  <c r="D376" i="22" s="1"/>
  <c r="E376" i="22" s="1"/>
  <c r="C377" i="22"/>
  <c r="D377" i="22" s="1"/>
  <c r="E377" i="22" s="1"/>
  <c r="C378" i="22"/>
  <c r="D378" i="22" s="1"/>
  <c r="E378" i="22" s="1"/>
  <c r="C379" i="22"/>
  <c r="D379" i="22" s="1"/>
  <c r="E379" i="22" s="1"/>
  <c r="C380" i="22"/>
  <c r="D380" i="22" s="1"/>
  <c r="E380" i="22" s="1"/>
  <c r="C381" i="22"/>
  <c r="D381" i="22" s="1"/>
  <c r="E381" i="22" s="1"/>
  <c r="C382" i="22"/>
  <c r="D382" i="22" s="1"/>
  <c r="E382" i="22" s="1"/>
  <c r="C383" i="22"/>
  <c r="D383" i="22" s="1"/>
  <c r="E383" i="22" s="1"/>
  <c r="C384" i="22"/>
  <c r="D384" i="22" s="1"/>
  <c r="E384" i="22" s="1"/>
  <c r="C385" i="22"/>
  <c r="D385" i="22" s="1"/>
  <c r="E385" i="22" s="1"/>
  <c r="C386" i="22"/>
  <c r="D386" i="22" s="1"/>
  <c r="E386" i="22" s="1"/>
  <c r="C387" i="22"/>
  <c r="D387" i="22" s="1"/>
  <c r="E387" i="22" s="1"/>
  <c r="C388" i="22"/>
  <c r="D388" i="22" s="1"/>
  <c r="E388" i="22" s="1"/>
  <c r="C389" i="22"/>
  <c r="D389" i="22" s="1"/>
  <c r="E389" i="22" s="1"/>
  <c r="C390" i="22"/>
  <c r="D390" i="22" s="1"/>
  <c r="E390" i="22" s="1"/>
  <c r="C391" i="22"/>
  <c r="D391" i="22" s="1"/>
  <c r="E391" i="22" s="1"/>
  <c r="C392" i="22"/>
  <c r="D392" i="22" s="1"/>
  <c r="E392" i="22" s="1"/>
  <c r="C393" i="22"/>
  <c r="D393" i="22" s="1"/>
  <c r="E393" i="22" s="1"/>
  <c r="C394" i="22"/>
  <c r="D394" i="22" s="1"/>
  <c r="E394" i="22" s="1"/>
  <c r="C395" i="22"/>
  <c r="D395" i="22" s="1"/>
  <c r="E395" i="22" s="1"/>
  <c r="C396" i="22"/>
  <c r="D396" i="22" s="1"/>
  <c r="E396" i="22" s="1"/>
  <c r="C397" i="22"/>
  <c r="D397" i="22" s="1"/>
  <c r="E397" i="22" s="1"/>
  <c r="C398" i="22"/>
  <c r="D398" i="22" s="1"/>
  <c r="E398" i="22" s="1"/>
  <c r="C399" i="22"/>
  <c r="D399" i="22" s="1"/>
  <c r="E399" i="22" s="1"/>
  <c r="C400" i="22"/>
  <c r="D400" i="22" s="1"/>
  <c r="E400" i="22" s="1"/>
  <c r="C401" i="22"/>
  <c r="D401" i="22" s="1"/>
  <c r="E401" i="22" s="1"/>
  <c r="C402" i="22"/>
  <c r="D402" i="22" s="1"/>
  <c r="E402" i="22" s="1"/>
  <c r="C403" i="22"/>
  <c r="D403" i="22" s="1"/>
  <c r="E403" i="22" s="1"/>
  <c r="C404" i="22"/>
  <c r="D404" i="22" s="1"/>
  <c r="E404" i="22" s="1"/>
  <c r="C405" i="22"/>
  <c r="D405" i="22" s="1"/>
  <c r="E405" i="22" s="1"/>
  <c r="E2" i="20" l="1"/>
  <c r="C7" i="22" l="1"/>
  <c r="D7" i="22" s="1"/>
  <c r="E7" i="22" s="1"/>
  <c r="E1" i="20" l="1"/>
  <c r="L2" i="21" l="1"/>
  <c r="R72" i="19" l="1"/>
  <c r="C6" i="22" l="1"/>
  <c r="D6" i="22" s="1"/>
  <c r="E6" i="22" s="1"/>
  <c r="C13" i="22" l="1"/>
  <c r="D13" i="22" s="1"/>
  <c r="E13" i="22" s="1"/>
  <c r="K4" i="21" s="1"/>
  <c r="L4" i="21" s="1"/>
  <c r="A3" i="40" l="1"/>
  <c r="A4" i="40" s="1"/>
  <c r="A5" i="40" s="1"/>
  <c r="A6" i="40" s="1"/>
  <c r="A7" i="40" s="1"/>
  <c r="A8" i="40" s="1"/>
  <c r="A9" i="40" s="1"/>
  <c r="A10" i="40" s="1"/>
  <c r="A11" i="40" s="1"/>
  <c r="A12" i="40" s="1"/>
  <c r="A13" i="40" s="1"/>
  <c r="A14" i="40" s="1"/>
  <c r="A15" i="40" s="1"/>
  <c r="A16" i="40" s="1"/>
  <c r="A17" i="40" s="1"/>
  <c r="A18" i="40" s="1"/>
  <c r="A19" i="40" s="1"/>
  <c r="A20" i="40" s="1"/>
  <c r="A21" i="40" s="1"/>
  <c r="A22" i="40" s="1"/>
  <c r="A23" i="40" s="1"/>
  <c r="A24" i="40" s="1"/>
  <c r="A25" i="40" s="1"/>
  <c r="A26" i="40" s="1"/>
  <c r="A27" i="40" s="1"/>
  <c r="A28" i="40" s="1"/>
  <c r="A29" i="40" s="1"/>
  <c r="A30" i="40" s="1"/>
  <c r="A31" i="40" s="1"/>
  <c r="A32" i="40" s="1"/>
  <c r="A33" i="40" s="1"/>
  <c r="A34" i="40" s="1"/>
  <c r="A35" i="40" s="1"/>
  <c r="A36" i="40" s="1"/>
  <c r="A37" i="40" s="1"/>
  <c r="A38" i="40" s="1"/>
  <c r="A39" i="40" s="1"/>
  <c r="A40" i="40" s="1"/>
  <c r="A41" i="40" s="1"/>
  <c r="A42" i="40" s="1"/>
  <c r="A43" i="40" s="1"/>
  <c r="A44" i="40" s="1"/>
  <c r="A45" i="40" s="1"/>
  <c r="A46" i="40" s="1"/>
  <c r="A47" i="40" s="1"/>
  <c r="A48" i="40" s="1"/>
  <c r="A49" i="40" s="1"/>
  <c r="A50" i="40" s="1"/>
  <c r="A51" i="40" s="1"/>
  <c r="A52" i="40" s="1"/>
  <c r="A53" i="40" s="1"/>
  <c r="A54" i="40" s="1"/>
  <c r="A55" i="40" s="1"/>
  <c r="A56" i="40" s="1"/>
  <c r="A57" i="40" s="1"/>
  <c r="A58" i="40" s="1"/>
  <c r="A59" i="40" s="1"/>
  <c r="A60" i="40" s="1"/>
  <c r="A61" i="40" s="1"/>
  <c r="A62" i="40" s="1"/>
  <c r="A63" i="40" s="1"/>
  <c r="A64" i="40" s="1"/>
  <c r="A65" i="40" s="1"/>
  <c r="A66" i="40" s="1"/>
  <c r="A67" i="40" s="1"/>
  <c r="A68" i="40" s="1"/>
  <c r="A69" i="40" s="1"/>
  <c r="A70" i="40" s="1"/>
  <c r="A71" i="40" s="1"/>
  <c r="A72" i="40" s="1"/>
  <c r="A73" i="40" s="1"/>
  <c r="A74" i="40" s="1"/>
  <c r="A75" i="40" s="1"/>
  <c r="A76" i="40" s="1"/>
  <c r="A77" i="40" s="1"/>
  <c r="A78" i="40" s="1"/>
  <c r="A79" i="40" s="1"/>
  <c r="A80" i="40" s="1"/>
  <c r="A81" i="40" s="1"/>
  <c r="A82" i="40" s="1"/>
  <c r="A83" i="40" s="1"/>
  <c r="A84" i="40" s="1"/>
  <c r="A85" i="40" s="1"/>
  <c r="A86" i="40" s="1"/>
  <c r="A87" i="40" s="1"/>
  <c r="A88" i="40" s="1"/>
  <c r="A89" i="40" s="1"/>
  <c r="A90" i="40" s="1"/>
  <c r="A91" i="40" s="1"/>
  <c r="A92" i="40" s="1"/>
  <c r="A93" i="40" s="1"/>
  <c r="A94" i="40" s="1"/>
  <c r="A95" i="40" s="1"/>
  <c r="A96" i="40" s="1"/>
  <c r="A97" i="40" s="1"/>
  <c r="A98" i="40" s="1"/>
  <c r="A99" i="40" s="1"/>
  <c r="A100" i="40" s="1"/>
  <c r="A101" i="40" s="1"/>
  <c r="A102" i="40" s="1"/>
  <c r="A103" i="40" s="1"/>
  <c r="A104" i="40" s="1"/>
  <c r="A105" i="40" s="1"/>
  <c r="A106" i="40" s="1"/>
  <c r="A107" i="40" s="1"/>
  <c r="A108" i="40" s="1"/>
  <c r="A109" i="40" s="1"/>
  <c r="A110" i="40" s="1"/>
  <c r="A111" i="40" s="1"/>
  <c r="A112" i="40" s="1"/>
  <c r="A113" i="40" s="1"/>
  <c r="A114" i="40" s="1"/>
  <c r="A115" i="40" s="1"/>
  <c r="A116" i="40" s="1"/>
  <c r="A117" i="40" s="1"/>
  <c r="A118" i="40" s="1"/>
  <c r="A119" i="40" s="1"/>
  <c r="A120" i="40" s="1"/>
  <c r="A121" i="40" s="1"/>
  <c r="A122" i="40" s="1"/>
  <c r="A123" i="40" s="1"/>
  <c r="A124" i="40" s="1"/>
  <c r="A125" i="40" s="1"/>
  <c r="A126" i="40" s="1"/>
  <c r="A127" i="40" s="1"/>
  <c r="A128" i="40" s="1"/>
  <c r="A129" i="40" s="1"/>
  <c r="A130" i="40" s="1"/>
  <c r="A131" i="40" s="1"/>
  <c r="A132" i="40" s="1"/>
  <c r="A133" i="40" s="1"/>
  <c r="A134" i="40" s="1"/>
  <c r="A135" i="40" s="1"/>
  <c r="A136" i="40" s="1"/>
  <c r="A137" i="40" s="1"/>
  <c r="A138" i="40" s="1"/>
  <c r="A139" i="40" s="1"/>
  <c r="A140" i="40" s="1"/>
  <c r="A141" i="40" s="1"/>
  <c r="A142" i="40" s="1"/>
  <c r="A143" i="40" s="1"/>
  <c r="A144" i="40" s="1"/>
  <c r="A145" i="40" s="1"/>
  <c r="A146" i="40" s="1"/>
  <c r="A147" i="40" s="1"/>
  <c r="A148" i="40" s="1"/>
  <c r="A149" i="40" s="1"/>
  <c r="A150" i="40" s="1"/>
  <c r="A151" i="40" s="1"/>
  <c r="A152" i="40" s="1"/>
  <c r="A153" i="40" s="1"/>
  <c r="A154" i="40" s="1"/>
  <c r="A155" i="40" s="1"/>
  <c r="A156" i="40" s="1"/>
  <c r="A157" i="40" s="1"/>
  <c r="A158" i="40" s="1"/>
  <c r="A159" i="40" s="1"/>
  <c r="A160" i="40" s="1"/>
  <c r="A161" i="40" s="1"/>
  <c r="A162" i="40" s="1"/>
  <c r="A163" i="40" s="1"/>
  <c r="A164" i="40" s="1"/>
  <c r="A165" i="40" s="1"/>
  <c r="A166" i="40" s="1"/>
  <c r="A167" i="40" s="1"/>
  <c r="A168" i="40" s="1"/>
  <c r="A169" i="40" s="1"/>
  <c r="A170" i="40" s="1"/>
  <c r="A171" i="40" s="1"/>
  <c r="A172" i="40" s="1"/>
  <c r="A173" i="40" s="1"/>
  <c r="A174" i="40" s="1"/>
  <c r="A175" i="40" s="1"/>
  <c r="A176" i="40" s="1"/>
  <c r="A177" i="40" s="1"/>
  <c r="A178" i="40" s="1"/>
  <c r="A179" i="40" s="1"/>
  <c r="A180" i="40" s="1"/>
  <c r="A181" i="40" s="1"/>
  <c r="A182" i="40" s="1"/>
  <c r="A183" i="40" s="1"/>
  <c r="A184" i="40" s="1"/>
  <c r="A185" i="40" s="1"/>
  <c r="A186" i="40" s="1"/>
  <c r="A187" i="40" s="1"/>
  <c r="A188" i="40" s="1"/>
  <c r="A189" i="40" s="1"/>
  <c r="A190" i="40" s="1"/>
  <c r="A191" i="40" s="1"/>
  <c r="A192" i="40" s="1"/>
  <c r="A193" i="40" s="1"/>
  <c r="A194" i="40" s="1"/>
  <c r="A195" i="40" s="1"/>
  <c r="A196" i="40" s="1"/>
  <c r="A197" i="40" s="1"/>
  <c r="A198" i="40" s="1"/>
  <c r="A199" i="40" s="1"/>
  <c r="A200" i="40" s="1"/>
  <c r="A201" i="40" s="1"/>
  <c r="A202" i="40" s="1"/>
  <c r="A203" i="40" s="1"/>
  <c r="A204" i="40" s="1"/>
  <c r="A205" i="40" s="1"/>
  <c r="A206" i="40" s="1"/>
  <c r="A207" i="40" s="1"/>
  <c r="A208" i="40" s="1"/>
  <c r="A209" i="40" s="1"/>
  <c r="A210" i="40" s="1"/>
  <c r="A211" i="40" s="1"/>
  <c r="A212" i="40" s="1"/>
  <c r="A213" i="40" s="1"/>
  <c r="A214" i="40" s="1"/>
  <c r="A215" i="40" s="1"/>
  <c r="A216" i="40" s="1"/>
  <c r="A217" i="40" s="1"/>
  <c r="A218" i="40" s="1"/>
  <c r="A219" i="40" s="1"/>
  <c r="A220" i="40" s="1"/>
  <c r="A221" i="40" s="1"/>
  <c r="A222" i="40" s="1"/>
  <c r="A223" i="40" s="1"/>
  <c r="A224" i="40" s="1"/>
  <c r="A225" i="40" s="1"/>
  <c r="A226" i="40" s="1"/>
  <c r="A227" i="40" s="1"/>
  <c r="A228" i="40" s="1"/>
  <c r="A229" i="40" s="1"/>
  <c r="A230" i="40" s="1"/>
  <c r="A231" i="40" s="1"/>
  <c r="A232" i="40" s="1"/>
  <c r="A233" i="40" s="1"/>
  <c r="A234" i="40" s="1"/>
  <c r="A235" i="40" s="1"/>
  <c r="A236" i="40" s="1"/>
  <c r="A237" i="40" s="1"/>
  <c r="A238" i="40" s="1"/>
  <c r="A239" i="40" s="1"/>
  <c r="A240" i="40" s="1"/>
  <c r="A241" i="40" s="1"/>
  <c r="A242" i="40" s="1"/>
  <c r="A243" i="40" s="1"/>
  <c r="A244" i="40" s="1"/>
  <c r="A245" i="40" s="1"/>
  <c r="A246" i="40" s="1"/>
  <c r="A247" i="40" s="1"/>
  <c r="A248" i="40" s="1"/>
  <c r="A249" i="40" s="1"/>
  <c r="A250" i="40" s="1"/>
  <c r="A251" i="40" s="1"/>
  <c r="A252" i="40" s="1"/>
  <c r="A253" i="40" s="1"/>
  <c r="A254" i="40" s="1"/>
  <c r="A255" i="40" s="1"/>
  <c r="A256" i="40" s="1"/>
  <c r="A257" i="40" s="1"/>
  <c r="A258" i="40" s="1"/>
  <c r="A259" i="40" s="1"/>
  <c r="A260" i="40" s="1"/>
  <c r="A261" i="40" s="1"/>
  <c r="A262" i="40" s="1"/>
  <c r="A263" i="40" s="1"/>
  <c r="A264" i="40" s="1"/>
  <c r="A265" i="40" s="1"/>
  <c r="A266" i="40" s="1"/>
  <c r="A267" i="40" s="1"/>
  <c r="A268" i="40" s="1"/>
  <c r="A269" i="40" s="1"/>
  <c r="A270" i="40" s="1"/>
  <c r="A271" i="40" s="1"/>
  <c r="A272" i="40" s="1"/>
  <c r="A273" i="40" s="1"/>
  <c r="A274" i="40" s="1"/>
  <c r="A275" i="40" s="1"/>
  <c r="A276" i="40" s="1"/>
  <c r="A277" i="40" s="1"/>
  <c r="A278" i="40" s="1"/>
  <c r="A279" i="40" s="1"/>
  <c r="A280" i="40" s="1"/>
  <c r="A281" i="40" s="1"/>
  <c r="A282" i="40" s="1"/>
  <c r="A283" i="40" s="1"/>
  <c r="A284" i="40" s="1"/>
  <c r="A285" i="40" s="1"/>
  <c r="A286" i="40" s="1"/>
  <c r="A287" i="40" s="1"/>
  <c r="A288" i="40" s="1"/>
  <c r="A289" i="40" s="1"/>
  <c r="A290" i="40" s="1"/>
  <c r="A291" i="40" s="1"/>
  <c r="A292" i="40" s="1"/>
  <c r="A293" i="40" s="1"/>
  <c r="A294" i="40" s="1"/>
  <c r="A295" i="40" s="1"/>
  <c r="A296" i="40" s="1"/>
  <c r="A297" i="40" s="1"/>
  <c r="A298" i="40" s="1"/>
  <c r="A299" i="40" s="1"/>
  <c r="A300" i="40" s="1"/>
  <c r="A301" i="40" s="1"/>
  <c r="A302" i="40" s="1"/>
  <c r="A303" i="40" s="1"/>
  <c r="A304" i="40" s="1"/>
  <c r="A305" i="40" s="1"/>
  <c r="A306" i="40" s="1"/>
  <c r="A307" i="40" s="1"/>
  <c r="A308" i="40" s="1"/>
  <c r="A309" i="40" s="1"/>
  <c r="A310" i="40" s="1"/>
  <c r="A311" i="40" s="1"/>
  <c r="A312" i="40" s="1"/>
  <c r="A313" i="40" s="1"/>
  <c r="A314" i="40" s="1"/>
  <c r="A315" i="40" s="1"/>
  <c r="A316" i="40" s="1"/>
  <c r="A317" i="40" s="1"/>
  <c r="A318" i="40" s="1"/>
  <c r="A319" i="40" s="1"/>
  <c r="A320" i="40" s="1"/>
  <c r="A321" i="40" s="1"/>
  <c r="A322" i="40" s="1"/>
  <c r="A323" i="40" s="1"/>
  <c r="A324" i="40" s="1"/>
  <c r="A325" i="40" s="1"/>
  <c r="A326" i="40" s="1"/>
  <c r="A327" i="40" s="1"/>
  <c r="A328" i="40" s="1"/>
  <c r="A329" i="40" s="1"/>
  <c r="A330" i="40" s="1"/>
  <c r="A331" i="40" s="1"/>
  <c r="A332" i="40" s="1"/>
  <c r="A333" i="40" s="1"/>
  <c r="A334" i="40" s="1"/>
  <c r="A335" i="40" s="1"/>
  <c r="A336" i="40" s="1"/>
  <c r="A337" i="40" s="1"/>
  <c r="A338" i="40" s="1"/>
  <c r="A339" i="40" s="1"/>
  <c r="A340" i="40" s="1"/>
  <c r="A341" i="40" s="1"/>
  <c r="A342" i="40" s="1"/>
  <c r="A343" i="40" s="1"/>
  <c r="A344" i="40" s="1"/>
  <c r="A345" i="40" s="1"/>
  <c r="A346" i="40" s="1"/>
  <c r="A347" i="40" s="1"/>
  <c r="A348" i="40" s="1"/>
  <c r="A349" i="40" s="1"/>
  <c r="A350" i="40" s="1"/>
  <c r="A351" i="40" s="1"/>
  <c r="A352" i="40" s="1"/>
  <c r="A353" i="40" s="1"/>
  <c r="A354" i="40" s="1"/>
  <c r="A355" i="40" s="1"/>
  <c r="A356" i="40" s="1"/>
  <c r="A357" i="40" s="1"/>
  <c r="A358" i="40" s="1"/>
  <c r="A359" i="40" s="1"/>
  <c r="A360" i="40" s="1"/>
  <c r="A361" i="40" s="1"/>
  <c r="A362" i="40" s="1"/>
  <c r="A363" i="40" s="1"/>
  <c r="A364" i="40" s="1"/>
  <c r="A365" i="40" s="1"/>
  <c r="A366" i="40" s="1"/>
  <c r="A367" i="40" s="1"/>
  <c r="A368" i="40" s="1"/>
  <c r="A369" i="40" s="1"/>
  <c r="A370" i="40" s="1"/>
  <c r="A371" i="40" s="1"/>
  <c r="A372" i="40" s="1"/>
  <c r="A373" i="40" s="1"/>
  <c r="A374" i="40" s="1"/>
  <c r="A375" i="40" s="1"/>
  <c r="A376" i="40" s="1"/>
  <c r="A377" i="40" s="1"/>
  <c r="A378" i="40" s="1"/>
  <c r="A379" i="40" s="1"/>
  <c r="A380" i="40" s="1"/>
  <c r="A381" i="40" s="1"/>
  <c r="A382" i="40" s="1"/>
  <c r="A383" i="40" s="1"/>
  <c r="A384" i="40" s="1"/>
  <c r="A385" i="40" s="1"/>
  <c r="A386" i="40" s="1"/>
  <c r="A387" i="40" s="1"/>
  <c r="A388" i="40" s="1"/>
  <c r="A389" i="40" s="1"/>
  <c r="A390" i="40" s="1"/>
  <c r="A391" i="40" s="1"/>
  <c r="A392" i="40" s="1"/>
  <c r="A393" i="40" s="1"/>
  <c r="A394" i="40" s="1"/>
  <c r="A395" i="40" s="1"/>
  <c r="A396" i="40" s="1"/>
  <c r="A397" i="40" s="1"/>
  <c r="A398" i="40" s="1"/>
  <c r="A399" i="40" s="1"/>
  <c r="A400" i="40" s="1"/>
  <c r="K16" i="21"/>
  <c r="L16" i="21" s="1"/>
  <c r="K5" i="21"/>
  <c r="L5" i="21" s="1"/>
  <c r="K17" i="21"/>
  <c r="L17" i="21" s="1"/>
  <c r="K9" i="21"/>
  <c r="L9" i="21" s="1"/>
  <c r="K11" i="21"/>
  <c r="L11" i="21" s="1"/>
  <c r="K18" i="21"/>
  <c r="L18" i="21" s="1"/>
  <c r="K13" i="21"/>
  <c r="L13" i="21" s="1"/>
  <c r="K12" i="21"/>
  <c r="L12" i="21" s="1"/>
  <c r="K7" i="21"/>
  <c r="L7" i="21" s="1"/>
  <c r="K14" i="21"/>
  <c r="L14" i="21" s="1"/>
  <c r="K8" i="21"/>
  <c r="L8" i="21" s="1"/>
  <c r="K15" i="21"/>
  <c r="L15" i="21" s="1"/>
  <c r="K6" i="21"/>
  <c r="L6" i="21" s="1"/>
  <c r="K10" i="21"/>
  <c r="L10" i="21" s="1"/>
  <c r="D51" i="20" l="1"/>
  <c r="F51" i="20" s="1"/>
  <c r="G1" i="20" l="1"/>
  <c r="A3" i="20" s="1"/>
  <c r="BC15" i="19" l="1"/>
  <c r="BC16" i="1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<sst xmlns="http://schemas.openxmlformats.org/spreadsheetml/2006/main" count="24593" uniqueCount="7932">
  <si>
    <t>都道府県区分</t>
    <rPh sb="4" eb="6">
      <t>クブン</t>
    </rPh>
    <phoneticPr fontId="30"/>
  </si>
  <si>
    <t>エラー（自治体名記載不備）</t>
    <phoneticPr fontId="30"/>
  </si>
  <si>
    <t>エラー（担当者・連絡先記載不備）</t>
    <rPh sb="4" eb="7">
      <t>タントウシャ</t>
    </rPh>
    <rPh sb="8" eb="11">
      <t>レンラクサキ</t>
    </rPh>
    <phoneticPr fontId="30"/>
  </si>
  <si>
    <t>エラー（既配分額記載不備）</t>
    <rPh sb="4" eb="5">
      <t>キ</t>
    </rPh>
    <rPh sb="5" eb="7">
      <t>ハイブン</t>
    </rPh>
    <rPh sb="7" eb="8">
      <t>ガク</t>
    </rPh>
    <rPh sb="8" eb="10">
      <t>キサイ</t>
    </rPh>
    <phoneticPr fontId="30"/>
  </si>
  <si>
    <t>エラー（交付限度額記載不備）</t>
    <rPh sb="4" eb="6">
      <t>コウフ</t>
    </rPh>
    <rPh sb="6" eb="8">
      <t>ゲンド</t>
    </rPh>
    <rPh sb="8" eb="9">
      <t>ガク</t>
    </rPh>
    <phoneticPr fontId="30"/>
  </si>
  <si>
    <t>エラー（交付限度額&lt;既配分額）</t>
    <rPh sb="10" eb="11">
      <t>スデ</t>
    </rPh>
    <rPh sb="11" eb="13">
      <t>ハイブン</t>
    </rPh>
    <rPh sb="13" eb="14">
      <t>ガク</t>
    </rPh>
    <phoneticPr fontId="30"/>
  </si>
  <si>
    <t xml:space="preserve">エラー（交付対象経費&lt;既配分額）
</t>
    <rPh sb="4" eb="10">
      <t>コウフタイショウケイヒ</t>
    </rPh>
    <phoneticPr fontId="30"/>
  </si>
  <si>
    <t>地方公共団体名（コード有り）</t>
    <rPh sb="11" eb="12">
      <t>ア</t>
    </rPh>
    <phoneticPr fontId="30"/>
  </si>
  <si>
    <t>都道府県・市町村コード（５桁）</t>
  </si>
  <si>
    <t>担当部局課名</t>
    <phoneticPr fontId="30"/>
  </si>
  <si>
    <t>担当者氏名</t>
    <phoneticPr fontId="20"/>
  </si>
  <si>
    <t>事業数</t>
    <rPh sb="0" eb="2">
      <t>ジギョウ</t>
    </rPh>
    <rPh sb="2" eb="3">
      <t>スウ</t>
    </rPh>
    <phoneticPr fontId="20"/>
  </si>
  <si>
    <t>基金事業数</t>
    <rPh sb="0" eb="2">
      <t>キキン</t>
    </rPh>
    <rPh sb="2" eb="4">
      <t>ジギョウ</t>
    </rPh>
    <rPh sb="4" eb="5">
      <t>スウ</t>
    </rPh>
    <phoneticPr fontId="30"/>
  </si>
  <si>
    <t>最終事業NO</t>
  </si>
  <si>
    <t>"うち交付対象経費のみの変更"を除いた変更事業数</t>
    <rPh sb="3" eb="9">
      <t>コウフタイショウケイヒ</t>
    </rPh>
    <rPh sb="12" eb="14">
      <t>ヘンコウ</t>
    </rPh>
    <rPh sb="16" eb="17">
      <t>ノゾ</t>
    </rPh>
    <rPh sb="19" eb="21">
      <t>ヘンコウ</t>
    </rPh>
    <rPh sb="21" eb="24">
      <t>ジギョウスウ</t>
    </rPh>
    <phoneticPr fontId="30"/>
  </si>
  <si>
    <t>総務省</t>
    <rPh sb="0" eb="3">
      <t>ソウムショウ</t>
    </rPh>
    <phoneticPr fontId="20"/>
  </si>
  <si>
    <t>Ｎｏ</t>
  </si>
  <si>
    <t>国の予算年度</t>
    <rPh sb="0" eb="1">
      <t>クニ</t>
    </rPh>
    <rPh sb="2" eb="4">
      <t>ヨサン</t>
    </rPh>
    <rPh sb="4" eb="6">
      <t>ネンド</t>
    </rPh>
    <phoneticPr fontId="20"/>
  </si>
  <si>
    <t>枠</t>
    <rPh sb="0" eb="1">
      <t>ワク</t>
    </rPh>
    <phoneticPr fontId="30"/>
  </si>
  <si>
    <t>地方単独事業</t>
    <rPh sb="0" eb="2">
      <t>チホウ</t>
    </rPh>
    <rPh sb="2" eb="4">
      <t>タンドク</t>
    </rPh>
    <rPh sb="4" eb="6">
      <t>ジギョウ</t>
    </rPh>
    <phoneticPr fontId="30"/>
  </si>
  <si>
    <t>エネルギー・食料品価格等の物価高騰の影響を受けた生活者等に対して事業の効果が直接及ぶ</t>
    <rPh sb="6" eb="9">
      <t>ショクリョウヒン</t>
    </rPh>
    <rPh sb="9" eb="11">
      <t>カカク</t>
    </rPh>
    <rPh sb="11" eb="12">
      <t>トウ</t>
    </rPh>
    <rPh sb="13" eb="15">
      <t>ブッカ</t>
    </rPh>
    <rPh sb="15" eb="17">
      <t>コウトウ</t>
    </rPh>
    <rPh sb="18" eb="20">
      <t>エイキョウ</t>
    </rPh>
    <rPh sb="21" eb="22">
      <t>ウ</t>
    </rPh>
    <rPh sb="24" eb="27">
      <t>セイカツシャ</t>
    </rPh>
    <rPh sb="27" eb="28">
      <t>トウ</t>
    </rPh>
    <rPh sb="29" eb="30">
      <t>タイ</t>
    </rPh>
    <rPh sb="32" eb="34">
      <t>ジギョウ</t>
    </rPh>
    <rPh sb="35" eb="37">
      <t>コウカ</t>
    </rPh>
    <rPh sb="38" eb="40">
      <t>チョクセツ</t>
    </rPh>
    <rPh sb="40" eb="41">
      <t>オヨ</t>
    </rPh>
    <phoneticPr fontId="30"/>
  </si>
  <si>
    <t>臨時の措置であることが分かる事業名称としている</t>
    <rPh sb="0" eb="2">
      <t>リンジ</t>
    </rPh>
    <rPh sb="3" eb="5">
      <t>ソチ</t>
    </rPh>
    <rPh sb="11" eb="12">
      <t>ワ</t>
    </rPh>
    <rPh sb="14" eb="16">
      <t>ジギョウ</t>
    </rPh>
    <rPh sb="16" eb="18">
      <t>メイショウ</t>
    </rPh>
    <phoneticPr fontId="30"/>
  </si>
  <si>
    <t>交付対象事業の名称</t>
    <rPh sb="0" eb="2">
      <t>コウフ</t>
    </rPh>
    <phoneticPr fontId="30"/>
  </si>
  <si>
    <t>経済対策等との関係</t>
    <rPh sb="0" eb="2">
      <t>ケイザイ</t>
    </rPh>
    <rPh sb="2" eb="4">
      <t>タイサク</t>
    </rPh>
    <rPh sb="4" eb="5">
      <t>ナド</t>
    </rPh>
    <rPh sb="7" eb="9">
      <t>カンケイ</t>
    </rPh>
    <phoneticPr fontId="30"/>
  </si>
  <si>
    <t>対象外経費に臨時交付金を充当していない</t>
    <rPh sb="0" eb="2">
      <t>タイショウ</t>
    </rPh>
    <rPh sb="2" eb="3">
      <t>ガイ</t>
    </rPh>
    <rPh sb="3" eb="5">
      <t>ケイヒ</t>
    </rPh>
    <rPh sb="6" eb="8">
      <t>リンジ</t>
    </rPh>
    <rPh sb="8" eb="11">
      <t>コウフキン</t>
    </rPh>
    <rPh sb="12" eb="14">
      <t>ジュウトウ</t>
    </rPh>
    <phoneticPr fontId="30"/>
  </si>
  <si>
    <t>Ａ</t>
  </si>
  <si>
    <t>※参考</t>
    <rPh sb="1" eb="3">
      <t>サンコウ</t>
    </rPh>
    <phoneticPr fontId="20"/>
  </si>
  <si>
    <t>事業の概要(①②③④を必ずそれぞれの項目毎に明記)
①目的・効果
②交付金を充当する経費内容
③積算根拠（対象数、単価等）
④事業の対象（交付対象者、対象施設等）</t>
    <rPh sb="18" eb="20">
      <t>コウモク</t>
    </rPh>
    <rPh sb="20" eb="21">
      <t>ゴト</t>
    </rPh>
    <rPh sb="27" eb="29">
      <t>モクテキ</t>
    </rPh>
    <rPh sb="30" eb="32">
      <t>コウカ</t>
    </rPh>
    <phoneticPr fontId="20"/>
  </si>
  <si>
    <t>特定事業者等支援</t>
    <rPh sb="0" eb="2">
      <t>トクテイ</t>
    </rPh>
    <rPh sb="2" eb="5">
      <t>ジギョウシャ</t>
    </rPh>
    <rPh sb="5" eb="6">
      <t>トウ</t>
    </rPh>
    <rPh sb="6" eb="8">
      <t>シエン</t>
    </rPh>
    <phoneticPr fontId="20"/>
  </si>
  <si>
    <t>個人を対象とした給付金等</t>
    <phoneticPr fontId="20"/>
  </si>
  <si>
    <t>基金</t>
    <rPh sb="0" eb="2">
      <t>キキン</t>
    </rPh>
    <phoneticPr fontId="20"/>
  </si>
  <si>
    <t>事業始期</t>
    <rPh sb="2" eb="4">
      <t>シキ</t>
    </rPh>
    <phoneticPr fontId="20"/>
  </si>
  <si>
    <t>支援開始時期</t>
    <rPh sb="0" eb="4">
      <t>シエンカイシ</t>
    </rPh>
    <rPh sb="4" eb="6">
      <t>ジキ</t>
    </rPh>
    <phoneticPr fontId="20"/>
  </si>
  <si>
    <t>事業終期</t>
    <rPh sb="0" eb="2">
      <t>ジギョウ</t>
    </rPh>
    <rPh sb="2" eb="4">
      <t>シュウキ</t>
    </rPh>
    <phoneticPr fontId="20"/>
  </si>
  <si>
    <t>成果目標（可能な限り定量的指標を設定）</t>
    <phoneticPr fontId="20"/>
  </si>
  <si>
    <t>国の重点支援地方交付金が活用されている旨の明記</t>
  </si>
  <si>
    <t>自治体利用欄</t>
    <rPh sb="0" eb="3">
      <t>ジチタイ</t>
    </rPh>
    <rPh sb="3" eb="5">
      <t>リヨウ</t>
    </rPh>
    <rPh sb="5" eb="6">
      <t>ラン</t>
    </rPh>
    <phoneticPr fontId="20"/>
  </si>
  <si>
    <t>エラー（予算年度選択漏れ）</t>
    <rPh sb="4" eb="8">
      <t>ヨサンネンド</t>
    </rPh>
    <rPh sb="8" eb="10">
      <t>センタク</t>
    </rPh>
    <rPh sb="10" eb="11">
      <t>モ</t>
    </rPh>
    <phoneticPr fontId="20"/>
  </si>
  <si>
    <t>エラー（枠選択漏れ）</t>
    <rPh sb="4" eb="5">
      <t>ワク</t>
    </rPh>
    <rPh sb="5" eb="7">
      <t>センタク</t>
    </rPh>
    <rPh sb="7" eb="8">
      <t>モ</t>
    </rPh>
    <phoneticPr fontId="20"/>
  </si>
  <si>
    <t>エラー（効果直接選択漏れ）</t>
    <rPh sb="4" eb="8">
      <t>コウカチョクセツ</t>
    </rPh>
    <rPh sb="8" eb="10">
      <t>センタク</t>
    </rPh>
    <rPh sb="10" eb="11">
      <t>モ</t>
    </rPh>
    <phoneticPr fontId="20"/>
  </si>
  <si>
    <t>エラー（臨時名称選択漏れ）</t>
    <rPh sb="4" eb="6">
      <t>リンジ</t>
    </rPh>
    <rPh sb="6" eb="8">
      <t>メイショウ</t>
    </rPh>
    <phoneticPr fontId="20"/>
  </si>
  <si>
    <t>エラー（事業名称入力漏れ）</t>
    <rPh sb="4" eb="8">
      <t>ジギョウメイショウ</t>
    </rPh>
    <rPh sb="8" eb="10">
      <t>ニュウリョク</t>
    </rPh>
    <rPh sb="10" eb="11">
      <t>モ</t>
    </rPh>
    <phoneticPr fontId="20"/>
  </si>
  <si>
    <t>エラー（経済対策選択漏れ）</t>
    <rPh sb="4" eb="8">
      <t>ケイザイタイサク</t>
    </rPh>
    <rPh sb="8" eb="10">
      <t>センタク</t>
    </rPh>
    <rPh sb="10" eb="11">
      <t>モ</t>
    </rPh>
    <phoneticPr fontId="20"/>
  </si>
  <si>
    <t>エラー（対象外でない選択漏れ）</t>
    <rPh sb="4" eb="7">
      <t>タイショウガイ</t>
    </rPh>
    <phoneticPr fontId="20"/>
  </si>
  <si>
    <t>エラー（メニュー番号選択漏れ）</t>
    <rPh sb="8" eb="10">
      <t>バンゴウ</t>
    </rPh>
    <phoneticPr fontId="20"/>
  </si>
  <si>
    <t>エラー（交付対象経費に小数点以下の数値）</t>
    <phoneticPr fontId="30"/>
  </si>
  <si>
    <t>エラー事務費</t>
    <rPh sb="3" eb="6">
      <t>ジムヒ</t>
    </rPh>
    <phoneticPr fontId="20"/>
  </si>
  <si>
    <t>エラー（事業概要入力漏れ）</t>
    <rPh sb="4" eb="8">
      <t>ジギョウガイヨウ</t>
    </rPh>
    <rPh sb="8" eb="10">
      <t>ニュウリョク</t>
    </rPh>
    <phoneticPr fontId="30"/>
  </si>
  <si>
    <t>エラー（事業始期選択漏れ）</t>
    <phoneticPr fontId="30"/>
  </si>
  <si>
    <t>エラー（エラー（支援開始時期選択漏れ）</t>
    <rPh sb="8" eb="12">
      <t>シエンカイシ</t>
    </rPh>
    <rPh sb="12" eb="14">
      <t>ジキ</t>
    </rPh>
    <phoneticPr fontId="20"/>
  </si>
  <si>
    <t>エラー（事業終期選択漏れ）</t>
    <rPh sb="6" eb="8">
      <t>シュウキ</t>
    </rPh>
    <phoneticPr fontId="30"/>
  </si>
  <si>
    <t>エラー（備考１記載漏れ）</t>
    <rPh sb="4" eb="6">
      <t>ビコウ</t>
    </rPh>
    <phoneticPr fontId="30"/>
  </si>
  <si>
    <t>エラー（予算区分想定外）</t>
    <rPh sb="4" eb="6">
      <t>ヨサン</t>
    </rPh>
    <rPh sb="6" eb="8">
      <t>クブン</t>
    </rPh>
    <rPh sb="8" eb="11">
      <t>ソウテイガイ</t>
    </rPh>
    <phoneticPr fontId="20"/>
  </si>
  <si>
    <t>エラー（プルダウン外の入力）</t>
    <rPh sb="9" eb="10">
      <t>ガイ</t>
    </rPh>
    <rPh sb="11" eb="13">
      <t>ニュウリョク</t>
    </rPh>
    <phoneticPr fontId="30"/>
  </si>
  <si>
    <t>総事業費</t>
  </si>
  <si>
    <t>Ｂ</t>
    <phoneticPr fontId="30"/>
  </si>
  <si>
    <t>交付対象経費</t>
    <rPh sb="0" eb="2">
      <t>コウフ</t>
    </rPh>
    <rPh sb="2" eb="4">
      <t>タイショウ</t>
    </rPh>
    <rPh sb="4" eb="6">
      <t>ケイヒ</t>
    </rPh>
    <phoneticPr fontId="30"/>
  </si>
  <si>
    <t>その他
（一般財源や補助対象外経費等）</t>
  </si>
  <si>
    <t>合計</t>
    <phoneticPr fontId="30"/>
  </si>
  <si>
    <t>No.</t>
    <phoneticPr fontId="30"/>
  </si>
  <si>
    <t>推奨事業メニュー</t>
    <rPh sb="0" eb="4">
      <t>スイショウジギョウ</t>
    </rPh>
    <phoneticPr fontId="30"/>
  </si>
  <si>
    <t>交付対象事業の名称</t>
  </si>
  <si>
    <t>事業の概要
①目的・効果
②交付金を充当する経費内容
③積算根拠（対象数、単価等）
④事業の対象（交付対象者、対象施設等）</t>
    <phoneticPr fontId="30"/>
  </si>
  <si>
    <t>事業始期</t>
    <rPh sb="0" eb="4">
      <t>ジギョウシキ</t>
    </rPh>
    <phoneticPr fontId="30"/>
  </si>
  <si>
    <t>事業終期</t>
    <rPh sb="0" eb="2">
      <t>ジギョウ</t>
    </rPh>
    <rPh sb="2" eb="4">
      <t>シュウキ</t>
    </rPh>
    <phoneticPr fontId="30"/>
  </si>
  <si>
    <t>枠_推奨</t>
    <phoneticPr fontId="20"/>
  </si>
  <si>
    <t>地方単独事業</t>
    <rPh sb="0" eb="2">
      <t>チホウ</t>
    </rPh>
    <rPh sb="2" eb="4">
      <t>タンドク</t>
    </rPh>
    <rPh sb="4" eb="6">
      <t>ジギョウ</t>
    </rPh>
    <phoneticPr fontId="20"/>
  </si>
  <si>
    <t>エネルギー・食料品価格等の物価高騰の影響を受けた生活者等に対して事業の効果が直接及ぶ</t>
    <phoneticPr fontId="20"/>
  </si>
  <si>
    <t>臨時の措置であることが分かる名称</t>
    <phoneticPr fontId="20"/>
  </si>
  <si>
    <t>対象外経費に臨時交付金を充当していない</t>
    <phoneticPr fontId="20"/>
  </si>
  <si>
    <t>特定事業者等支援</t>
    <phoneticPr fontId="20"/>
  </si>
  <si>
    <t>基金_地単_通常</t>
    <rPh sb="0" eb="2">
      <t>キキン</t>
    </rPh>
    <rPh sb="3" eb="4">
      <t>チ</t>
    </rPh>
    <rPh sb="4" eb="5">
      <t>タン</t>
    </rPh>
    <rPh sb="6" eb="8">
      <t>ツウジョウ</t>
    </rPh>
    <phoneticPr fontId="20"/>
  </si>
  <si>
    <t>事業始期終期計算用</t>
    <rPh sb="0" eb="2">
      <t>ジギョウ</t>
    </rPh>
    <rPh sb="2" eb="4">
      <t>シキ</t>
    </rPh>
    <rPh sb="4" eb="6">
      <t>シュウキ</t>
    </rPh>
    <rPh sb="6" eb="9">
      <t>ケイサンヨウ</t>
    </rPh>
    <phoneticPr fontId="20"/>
  </si>
  <si>
    <t>基金の要件</t>
    <rPh sb="0" eb="2">
      <t>キキン</t>
    </rPh>
    <rPh sb="3" eb="5">
      <t>ヨウケン</t>
    </rPh>
    <phoneticPr fontId="20"/>
  </si>
  <si>
    <t>予算区分確認用</t>
    <rPh sb="0" eb="2">
      <t>ヨサン</t>
    </rPh>
    <rPh sb="2" eb="4">
      <t>クブン</t>
    </rPh>
    <rPh sb="4" eb="6">
      <t>カクニン</t>
    </rPh>
    <rPh sb="6" eb="7">
      <t>ヨウ</t>
    </rPh>
    <phoneticPr fontId="20"/>
  </si>
  <si>
    <t>住民税均等割非課税世帯への給付のための費用以外には使用していない</t>
    <phoneticPr fontId="20"/>
  </si>
  <si>
    <t>低所得世帯支援_目標</t>
    <rPh sb="0" eb="3">
      <t>テイショトク</t>
    </rPh>
    <rPh sb="3" eb="5">
      <t>セタイ</t>
    </rPh>
    <rPh sb="5" eb="7">
      <t>シエン</t>
    </rPh>
    <rPh sb="8" eb="10">
      <t>モクヒョウ</t>
    </rPh>
    <phoneticPr fontId="20"/>
  </si>
  <si>
    <t>低所得世帯支援_周知方法</t>
    <rPh sb="0" eb="3">
      <t>テイショトク</t>
    </rPh>
    <rPh sb="3" eb="5">
      <t>セタイ</t>
    </rPh>
    <rPh sb="5" eb="7">
      <t>シエン</t>
    </rPh>
    <rPh sb="8" eb="10">
      <t>シュウチ</t>
    </rPh>
    <rPh sb="10" eb="12">
      <t>ホウホウ</t>
    </rPh>
    <phoneticPr fontId="20"/>
  </si>
  <si>
    <t>分類無し1</t>
    <rPh sb="0" eb="2">
      <t>ブンルイ</t>
    </rPh>
    <rPh sb="2" eb="3">
      <t>ナ</t>
    </rPh>
    <phoneticPr fontId="20"/>
  </si>
  <si>
    <t>分類無し2</t>
    <rPh sb="0" eb="3">
      <t>ブンルイナ</t>
    </rPh>
    <phoneticPr fontId="20"/>
  </si>
  <si>
    <t>推奨事業</t>
    <rPh sb="0" eb="2">
      <t>スイショウ</t>
    </rPh>
    <rPh sb="2" eb="4">
      <t>ジギョウ</t>
    </rPh>
    <phoneticPr fontId="20"/>
  </si>
  <si>
    <t>○</t>
    <phoneticPr fontId="20"/>
  </si>
  <si>
    <t>○</t>
  </si>
  <si>
    <t>－</t>
    <phoneticPr fontId="20"/>
  </si>
  <si>
    <t>R5当初（地）</t>
    <rPh sb="2" eb="4">
      <t>トウショ</t>
    </rPh>
    <phoneticPr fontId="20"/>
  </si>
  <si>
    <t>イ 利子補給事業又は信用保証料補助事業</t>
  </si>
  <si>
    <t>対象世帯に対して令和5年12月までに支給を開始する</t>
    <rPh sb="0" eb="2">
      <t>タイショウ</t>
    </rPh>
    <rPh sb="2" eb="4">
      <t>セタイ</t>
    </rPh>
    <rPh sb="5" eb="6">
      <t>タイ</t>
    </rPh>
    <rPh sb="8" eb="10">
      <t>レイワ</t>
    </rPh>
    <rPh sb="11" eb="12">
      <t>ネン</t>
    </rPh>
    <rPh sb="14" eb="15">
      <t>ガツ</t>
    </rPh>
    <rPh sb="18" eb="20">
      <t>シキュウ</t>
    </rPh>
    <rPh sb="21" eb="23">
      <t>カイシ</t>
    </rPh>
    <phoneticPr fontId="20"/>
  </si>
  <si>
    <t>ホームページ</t>
    <phoneticPr fontId="20"/>
  </si>
  <si>
    <t>無し</t>
    <rPh sb="0" eb="1">
      <t>ナ</t>
    </rPh>
    <phoneticPr fontId="20"/>
  </si>
  <si>
    <t>枠_推奨or推奨・低</t>
    <phoneticPr fontId="20"/>
  </si>
  <si>
    <t>R5補正（地）</t>
    <rPh sb="2" eb="4">
      <t>ホセイ</t>
    </rPh>
    <rPh sb="5" eb="6">
      <t>チ</t>
    </rPh>
    <phoneticPr fontId="20"/>
  </si>
  <si>
    <t>ロ 不確実な事故等の発生に応じて資金を交付する事業</t>
  </si>
  <si>
    <t>住民税均等割のみ課税世帯への給付のための費用以外には使用していない</t>
    <phoneticPr fontId="20"/>
  </si>
  <si>
    <t>対象世帯に対して令和6年1月までに支給を開始する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</si>
  <si>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ホームページ等</t>
    <rPh sb="6" eb="7">
      <t>トウ</t>
    </rPh>
    <phoneticPr fontId="20"/>
  </si>
  <si>
    <t>有り</t>
    <rPh sb="0" eb="1">
      <t>ア</t>
    </rPh>
    <phoneticPr fontId="20"/>
  </si>
  <si>
    <t>推奨事業</t>
    <rPh sb="0" eb="4">
      <t>スイショウジギョウ</t>
    </rPh>
    <phoneticPr fontId="20"/>
  </si>
  <si>
    <t>R5予備費（地）</t>
    <rPh sb="2" eb="5">
      <t>ヨビヒ</t>
    </rPh>
    <rPh sb="6" eb="7">
      <t>チ</t>
    </rPh>
    <phoneticPr fontId="20"/>
  </si>
  <si>
    <t>ロ 当該事業の進捗が他の事業の進捗に依存するもの</t>
  </si>
  <si>
    <t>対象世帯に対して令和6年2月までに支給を開始する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</si>
  <si>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広報誌</t>
    <rPh sb="0" eb="3">
      <t>コウホウシ</t>
    </rPh>
    <phoneticPr fontId="20"/>
  </si>
  <si>
    <t>推奨事業・低所得</t>
    <phoneticPr fontId="20"/>
  </si>
  <si>
    <t>－</t>
  </si>
  <si>
    <t>子ども加算給付のための費用以外には使用していない</t>
    <phoneticPr fontId="20"/>
  </si>
  <si>
    <t>対象世帯に対して令和6年3月までに支給を開始する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</si>
  <si>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広報誌等</t>
    <rPh sb="0" eb="3">
      <t>コウホウシ</t>
    </rPh>
    <rPh sb="3" eb="4">
      <t>トウ</t>
    </rPh>
    <phoneticPr fontId="20"/>
  </si>
  <si>
    <t>枠_推奨or推奨・一体</t>
    <rPh sb="9" eb="11">
      <t>イッタイ</t>
    </rPh>
    <phoneticPr fontId="20"/>
  </si>
  <si>
    <t>ホームページ、広報誌</t>
    <rPh sb="7" eb="10">
      <t>コウホウシ</t>
    </rPh>
    <phoneticPr fontId="20"/>
  </si>
  <si>
    <t>推奨事業</t>
    <phoneticPr fontId="20"/>
  </si>
  <si>
    <t>低所得世帯支援_目標_R6</t>
    <phoneticPr fontId="20"/>
  </si>
  <si>
    <t>ホームページ、広報誌等</t>
    <rPh sb="7" eb="10">
      <t>コウホウシ</t>
    </rPh>
    <rPh sb="10" eb="11">
      <t>トウ</t>
    </rPh>
    <phoneticPr fontId="20"/>
  </si>
  <si>
    <t>推奨事業・一体支援</t>
    <phoneticPr fontId="20"/>
  </si>
  <si>
    <t>枠_給付支援</t>
    <rPh sb="0" eb="1">
      <t>ワク</t>
    </rPh>
    <rPh sb="2" eb="6">
      <t>キュウフシエン</t>
    </rPh>
    <phoneticPr fontId="20"/>
  </si>
  <si>
    <t>経済対策との関係_R7補正</t>
    <rPh sb="11" eb="13">
      <t>ホセイ</t>
    </rPh>
    <phoneticPr fontId="20"/>
  </si>
  <si>
    <t>国の重点支援地方交付金が活用されている旨の明記</t>
    <phoneticPr fontId="20"/>
  </si>
  <si>
    <t>給付支援</t>
    <rPh sb="0" eb="4">
      <t>キュウフシエン</t>
    </rPh>
    <phoneticPr fontId="20"/>
  </si>
  <si>
    <t>Ⅰ．生活の安全保障・物価高への対応</t>
    <phoneticPr fontId="20"/>
  </si>
  <si>
    <t>枠_事務費_1</t>
    <rPh sb="0" eb="1">
      <t>ワク</t>
    </rPh>
    <rPh sb="2" eb="5">
      <t>ジムヒ</t>
    </rPh>
    <phoneticPr fontId="20"/>
  </si>
  <si>
    <t>対象世帯に対して令和6年4月までに支給を開始する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</si>
  <si>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低所得</t>
    <rPh sb="0" eb="3">
      <t>テイショトク</t>
    </rPh>
    <phoneticPr fontId="20"/>
  </si>
  <si>
    <t>種類_推奨事業メニュー_R7補正</t>
    <rPh sb="0" eb="2">
      <t>シュルイ</t>
    </rPh>
    <rPh sb="3" eb="5">
      <t>スイショウ</t>
    </rPh>
    <rPh sb="5" eb="7">
      <t>ジギョウ</t>
    </rPh>
    <rPh sb="14" eb="16">
      <t>ホセイ</t>
    </rPh>
    <phoneticPr fontId="20"/>
  </si>
  <si>
    <t>対象世帯に対して令和6年5月までに支給を開始する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</si>
  <si>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一体支援</t>
    <rPh sb="0" eb="4">
      <t>イッタイシエン</t>
    </rPh>
    <phoneticPr fontId="20"/>
  </si>
  <si>
    <t>①食料品の物価高騰に対する特別加算</t>
    <rPh sb="1" eb="4">
      <t>ショクリョウヒン</t>
    </rPh>
    <rPh sb="5" eb="7">
      <t>ブッカ</t>
    </rPh>
    <rPh sb="7" eb="9">
      <t>コウトウ</t>
    </rPh>
    <rPh sb="10" eb="11">
      <t>タイ</t>
    </rPh>
    <rPh sb="13" eb="15">
      <t>トクベツ</t>
    </rPh>
    <rPh sb="15" eb="17">
      <t>カサン</t>
    </rPh>
    <phoneticPr fontId="20"/>
  </si>
  <si>
    <t>対象世帯に対して令和6年6月までに支給を開始する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</si>
  <si>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推奨事業・低所得</t>
  </si>
  <si>
    <t>②物価高騰に伴う低所得者世帯・高齢者世帯支援</t>
    <rPh sb="1" eb="3">
      <t>ブッカ</t>
    </rPh>
    <rPh sb="3" eb="5">
      <t>コウトウ</t>
    </rPh>
    <rPh sb="6" eb="7">
      <t>トモナ</t>
    </rPh>
    <rPh sb="8" eb="12">
      <t>テイショトクシャ</t>
    </rPh>
    <rPh sb="12" eb="14">
      <t>セタイ</t>
    </rPh>
    <rPh sb="15" eb="18">
      <t>コウレイシャ</t>
    </rPh>
    <rPh sb="18" eb="20">
      <t>セタイ</t>
    </rPh>
    <rPh sb="20" eb="22">
      <t>シエン</t>
    </rPh>
    <phoneticPr fontId="20"/>
  </si>
  <si>
    <t>推奨事業・一体支援</t>
  </si>
  <si>
    <t>③物価高騰に伴う子育て世帯支援</t>
    <rPh sb="1" eb="3">
      <t>ブッカ</t>
    </rPh>
    <rPh sb="3" eb="5">
      <t>コウトウ</t>
    </rPh>
    <rPh sb="6" eb="7">
      <t>トモナ</t>
    </rPh>
    <rPh sb="8" eb="10">
      <t>コソダ</t>
    </rPh>
    <rPh sb="11" eb="15">
      <t>セタイシエン</t>
    </rPh>
    <phoneticPr fontId="20"/>
  </si>
  <si>
    <t>R7当初（地）</t>
    <rPh sb="2" eb="4">
      <t>トウショ</t>
    </rPh>
    <phoneticPr fontId="20"/>
  </si>
  <si>
    <t>低所得・一体支援</t>
  </si>
  <si>
    <t>④消費下支え等を通じた生活者支援</t>
    <rPh sb="1" eb="3">
      <t>ショウヒ</t>
    </rPh>
    <rPh sb="3" eb="5">
      <t>シタザサ</t>
    </rPh>
    <rPh sb="6" eb="7">
      <t>トウ</t>
    </rPh>
    <rPh sb="8" eb="9">
      <t>ツウ</t>
    </rPh>
    <rPh sb="11" eb="14">
      <t>セイカツシャ</t>
    </rPh>
    <rPh sb="14" eb="16">
      <t>シエン</t>
    </rPh>
    <phoneticPr fontId="20"/>
  </si>
  <si>
    <t>R7補正（地）</t>
    <rPh sb="2" eb="4">
      <t>ホセイ</t>
    </rPh>
    <rPh sb="5" eb="6">
      <t>チ</t>
    </rPh>
    <phoneticPr fontId="20"/>
  </si>
  <si>
    <t>推奨事業・低所得・一体支援</t>
  </si>
  <si>
    <t>⑤省エネ家電等への買い換え促進による生活者支援</t>
    <phoneticPr fontId="20"/>
  </si>
  <si>
    <t>R7予備費（地）</t>
    <rPh sb="2" eb="5">
      <t>ヨビヒ</t>
    </rPh>
    <rPh sb="6" eb="7">
      <t>チ</t>
    </rPh>
    <phoneticPr fontId="20"/>
  </si>
  <si>
    <t>枠_事務費_2</t>
    <phoneticPr fontId="20"/>
  </si>
  <si>
    <t>⑥中小企業・小規模事業者の賃上げ環境整備</t>
    <rPh sb="1" eb="3">
      <t>チュウショウ</t>
    </rPh>
    <rPh sb="3" eb="5">
      <t>キギョウ</t>
    </rPh>
    <rPh sb="6" eb="9">
      <t>ショウキボ</t>
    </rPh>
    <rPh sb="9" eb="12">
      <t>ジギョウシャ</t>
    </rPh>
    <rPh sb="13" eb="15">
      <t>チンア</t>
    </rPh>
    <rPh sb="16" eb="20">
      <t>カンキョウセイビ</t>
    </rPh>
    <phoneticPr fontId="20"/>
  </si>
  <si>
    <t>⑦医療・介護・保育施設、学校施設、公衆浴場等に対する物価高騰対策支援</t>
    <phoneticPr fontId="20"/>
  </si>
  <si>
    <t>⑧農林水産業における物価高騰対策支援</t>
    <phoneticPr fontId="20"/>
  </si>
  <si>
    <t>⑨中小企業等に対するエネルギー価格高騰対策支援</t>
    <phoneticPr fontId="20"/>
  </si>
  <si>
    <t>枠_事務費_3</t>
    <phoneticPr fontId="20"/>
  </si>
  <si>
    <t>⑩地域公共交通・物流や地域観光業等に対する支援</t>
    <phoneticPr fontId="20"/>
  </si>
  <si>
    <t>⑪推奨事業メニュー例よりも更に効果があると判断する地方単独事業</t>
    <rPh sb="1" eb="3">
      <t>スイショウ</t>
    </rPh>
    <phoneticPr fontId="20"/>
  </si>
  <si>
    <t>枠_事務費_4</t>
    <phoneticPr fontId="20"/>
  </si>
  <si>
    <t>一体支援_目標_R6</t>
    <rPh sb="0" eb="4">
      <t>イッタイシエン</t>
    </rPh>
    <phoneticPr fontId="20"/>
  </si>
  <si>
    <t>低所得・一体支援</t>
    <phoneticPr fontId="20"/>
  </si>
  <si>
    <t>R7.4</t>
    <phoneticPr fontId="20"/>
  </si>
  <si>
    <t>枠_事務費_5</t>
    <phoneticPr fontId="20"/>
  </si>
  <si>
    <t>R7.5</t>
    <phoneticPr fontId="20"/>
  </si>
  <si>
    <t>R7.6</t>
    <phoneticPr fontId="20"/>
  </si>
  <si>
    <t>R7.7</t>
    <phoneticPr fontId="20"/>
  </si>
  <si>
    <t>枠_事務費_6</t>
    <rPh sb="0" eb="1">
      <t>ワク</t>
    </rPh>
    <rPh sb="2" eb="5">
      <t>ジムヒ</t>
    </rPh>
    <phoneticPr fontId="20"/>
  </si>
  <si>
    <t>R7.8</t>
    <phoneticPr fontId="20"/>
  </si>
  <si>
    <t>R7.9</t>
    <phoneticPr fontId="20"/>
  </si>
  <si>
    <t>R7.10</t>
    <phoneticPr fontId="20"/>
  </si>
  <si>
    <t>対象世帯に対して令和6年7月までに支給を開始する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</si>
  <si>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R7.11</t>
    <phoneticPr fontId="20"/>
  </si>
  <si>
    <t>対象世帯に対して令和6年8月までに支給を開始する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</si>
  <si>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種類_推奨事業メニュー_R7補正_複数選択</t>
    <rPh sb="0" eb="2">
      <t>シュルイ</t>
    </rPh>
    <rPh sb="3" eb="5">
      <t>スイショウ</t>
    </rPh>
    <rPh sb="5" eb="7">
      <t>ジギョウ</t>
    </rPh>
    <rPh sb="14" eb="16">
      <t>ホセイ</t>
    </rPh>
    <rPh sb="17" eb="19">
      <t>フクスウ</t>
    </rPh>
    <rPh sb="19" eb="21">
      <t>センタク</t>
    </rPh>
    <phoneticPr fontId="20"/>
  </si>
  <si>
    <t>R7.12</t>
    <phoneticPr fontId="20"/>
  </si>
  <si>
    <t>対象世帯に対して令和6年9月までに支給を開始する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</si>
  <si>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R7.4</t>
  </si>
  <si>
    <t>R8.1</t>
    <phoneticPr fontId="20"/>
  </si>
  <si>
    <t>対象世帯に対して令和6年10月までに支給を開始する</t>
    <rPh sb="0" eb="2">
      <t>タイショウ</t>
    </rPh>
    <rPh sb="2" eb="4">
      <t>セタイ</t>
    </rPh>
    <rPh sb="5" eb="6">
      <t>タイ</t>
    </rPh>
    <rPh sb="8" eb="10">
      <t>レイワ</t>
    </rPh>
    <rPh sb="11" eb="12">
      <t>ネン</t>
    </rPh>
    <rPh sb="14" eb="15">
      <t>ガツ</t>
    </rPh>
    <rPh sb="18" eb="20">
      <t>シキュウ</t>
    </rPh>
    <rPh sb="21" eb="23">
      <t>カイシ</t>
    </rPh>
    <phoneticPr fontId="20"/>
  </si>
  <si>
    <t>R7.5</t>
  </si>
  <si>
    <t>R8.2</t>
    <phoneticPr fontId="20"/>
  </si>
  <si>
    <t>対象世帯に対して令和6年11月までに支給を開始する</t>
    <rPh sb="0" eb="2">
      <t>タイショウ</t>
    </rPh>
    <rPh sb="2" eb="4">
      <t>セタイ</t>
    </rPh>
    <rPh sb="5" eb="6">
      <t>タイ</t>
    </rPh>
    <rPh sb="8" eb="10">
      <t>レイワ</t>
    </rPh>
    <rPh sb="11" eb="12">
      <t>ネン</t>
    </rPh>
    <rPh sb="14" eb="15">
      <t>ガツ</t>
    </rPh>
    <rPh sb="18" eb="20">
      <t>シキュウ</t>
    </rPh>
    <rPh sb="21" eb="23">
      <t>カイシ</t>
    </rPh>
    <phoneticPr fontId="20"/>
  </si>
  <si>
    <t>R7.6</t>
  </si>
  <si>
    <t>R8.3</t>
    <phoneticPr fontId="20"/>
  </si>
  <si>
    <t>対象世帯に対して令和6年12月までに支給を開始する</t>
    <rPh sb="0" eb="2">
      <t>タイショウ</t>
    </rPh>
    <rPh sb="2" eb="4">
      <t>セタイ</t>
    </rPh>
    <rPh sb="5" eb="6">
      <t>タイ</t>
    </rPh>
    <rPh sb="8" eb="10">
      <t>レイワ</t>
    </rPh>
    <rPh sb="11" eb="12">
      <t>ネン</t>
    </rPh>
    <rPh sb="14" eb="15">
      <t>ガツ</t>
    </rPh>
    <rPh sb="18" eb="20">
      <t>シキュウ</t>
    </rPh>
    <rPh sb="21" eb="23">
      <t>カイシ</t>
    </rPh>
    <phoneticPr fontId="20"/>
  </si>
  <si>
    <t>種類_推奨事業メニュー_R7補正_食料品</t>
    <rPh sb="0" eb="2">
      <t>シュルイ</t>
    </rPh>
    <rPh sb="3" eb="5">
      <t>スイショウ</t>
    </rPh>
    <rPh sb="5" eb="7">
      <t>ジギョウ</t>
    </rPh>
    <rPh sb="14" eb="16">
      <t>ホセイ</t>
    </rPh>
    <rPh sb="17" eb="20">
      <t>ショクリョウヒン</t>
    </rPh>
    <phoneticPr fontId="20"/>
  </si>
  <si>
    <t>R7.7</t>
  </si>
  <si>
    <t>R8.4以降</t>
    <phoneticPr fontId="20"/>
  </si>
  <si>
    <t>R7.8</t>
  </si>
  <si>
    <t>R7.9</t>
  </si>
  <si>
    <t>不足額給付・新給付金_目標_R6</t>
    <rPh sb="0" eb="2">
      <t>フソク</t>
    </rPh>
    <rPh sb="2" eb="3">
      <t>ガク</t>
    </rPh>
    <rPh sb="3" eb="5">
      <t>キュウフ</t>
    </rPh>
    <rPh sb="6" eb="10">
      <t>シンキュウフキン</t>
    </rPh>
    <phoneticPr fontId="20"/>
  </si>
  <si>
    <t>R7.10</t>
  </si>
  <si>
    <t>R7_補正</t>
    <rPh sb="3" eb="5">
      <t>ホセイ</t>
    </rPh>
    <phoneticPr fontId="20"/>
  </si>
  <si>
    <t>R7.11</t>
  </si>
  <si>
    <t>対象世帯に対して令和7年1月までに支給を開始する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</si>
  <si>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国の予算年度_R7補正</t>
    <rPh sb="0" eb="1">
      <t>クニ</t>
    </rPh>
    <rPh sb="2" eb="4">
      <t>ヨサン</t>
    </rPh>
    <rPh sb="4" eb="6">
      <t>ネンド</t>
    </rPh>
    <rPh sb="9" eb="11">
      <t>ホセイ</t>
    </rPh>
    <phoneticPr fontId="20"/>
  </si>
  <si>
    <t>R7.12</t>
  </si>
  <si>
    <t>対象世帯に対して令和7年2月までに支給を開始する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</si>
  <si>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推奨事業・低所得・一体支援</t>
    <phoneticPr fontId="20"/>
  </si>
  <si>
    <t>R8.1</t>
  </si>
  <si>
    <t>対象世帯に対して令和7年3月までに支給を開始する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</si>
  <si>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R8.2</t>
  </si>
  <si>
    <t>対象世帯に対して令和7年4月までに支給を開始する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</si>
  <si>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R8.3</t>
  </si>
  <si>
    <t>対象世帯に対して令和7年5月までに支給を開始する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</si>
  <si>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対象世帯に対して令和7年6月までに支給を開始する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</si>
  <si>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対象世帯に対して令和7年7月までに支給を開始する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</si>
  <si>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対象世帯に対して令和7年8月までに支給を開始する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</si>
  <si>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事業始期_R7_通常</t>
    <rPh sb="0" eb="2">
      <t>ジギョウ</t>
    </rPh>
    <rPh sb="2" eb="4">
      <t>シキ</t>
    </rPh>
    <rPh sb="8" eb="10">
      <t>ツウジョウ</t>
    </rPh>
    <phoneticPr fontId="20"/>
  </si>
  <si>
    <t>事業終期_R7_通常</t>
    <rPh sb="2" eb="3">
      <t>オ</t>
    </rPh>
    <phoneticPr fontId="20"/>
  </si>
  <si>
    <t>支援開始時期_R7_通常</t>
    <rPh sb="0" eb="4">
      <t>シエンカイシ</t>
    </rPh>
    <rPh sb="4" eb="6">
      <t>ジキ</t>
    </rPh>
    <phoneticPr fontId="20"/>
  </si>
  <si>
    <t>事業終期_R7_基金</t>
    <rPh sb="2" eb="3">
      <t>オ</t>
    </rPh>
    <rPh sb="8" eb="10">
      <t>キキン</t>
    </rPh>
    <phoneticPr fontId="20"/>
  </si>
  <si>
    <t>R8.4以降</t>
  </si>
  <si>
    <t>備考２</t>
    <rPh sb="0" eb="2">
      <t>ビコウ</t>
    </rPh>
    <phoneticPr fontId="30"/>
  </si>
  <si>
    <t>事業終期フラグ</t>
    <rPh sb="0" eb="2">
      <t>ジギョウ</t>
    </rPh>
    <rPh sb="2" eb="4">
      <t>シュウキ</t>
    </rPh>
    <phoneticPr fontId="30"/>
  </si>
  <si>
    <t>枠_分岐(給付金)</t>
    <rPh sb="0" eb="1">
      <t>ワク</t>
    </rPh>
    <rPh sb="2" eb="4">
      <t>ブンキ</t>
    </rPh>
    <rPh sb="5" eb="8">
      <t>キュウフキン</t>
    </rPh>
    <phoneticPr fontId="30"/>
  </si>
  <si>
    <t>自治体予算区分
・分岐</t>
    <rPh sb="0" eb="7">
      <t>ジチタイヨサンクブン</t>
    </rPh>
    <rPh sb="9" eb="11">
      <t>ブンキ</t>
    </rPh>
    <phoneticPr fontId="30"/>
  </si>
  <si>
    <t>経済対策・分岐</t>
    <rPh sb="0" eb="4">
      <t>ケイザイタイサク</t>
    </rPh>
    <rPh sb="5" eb="7">
      <t>ブンキ</t>
    </rPh>
    <phoneticPr fontId="31"/>
  </si>
  <si>
    <t>推奨種類・分岐</t>
    <rPh sb="0" eb="2">
      <t>スイショウ</t>
    </rPh>
    <rPh sb="2" eb="4">
      <t>シュルイ</t>
    </rPh>
    <rPh sb="5" eb="7">
      <t>ブンキ</t>
    </rPh>
    <phoneticPr fontId="30"/>
  </si>
  <si>
    <t>対象分野・分岐</t>
    <rPh sb="0" eb="2">
      <t>タイショウ</t>
    </rPh>
    <rPh sb="2" eb="4">
      <t>ブンヤ</t>
    </rPh>
    <rPh sb="5" eb="7">
      <t>ブンキ</t>
    </rPh>
    <phoneticPr fontId="30"/>
  </si>
  <si>
    <t>細分化項目・分岐</t>
    <rPh sb="0" eb="3">
      <t>サイブンカ</t>
    </rPh>
    <rPh sb="3" eb="5">
      <t>コウモク</t>
    </rPh>
    <rPh sb="6" eb="8">
      <t>ブンキ</t>
    </rPh>
    <phoneticPr fontId="30"/>
  </si>
  <si>
    <t>支援開始・分岐</t>
    <rPh sb="0" eb="4">
      <t>シエンカイシ</t>
    </rPh>
    <rPh sb="5" eb="7">
      <t>ブンキ</t>
    </rPh>
    <phoneticPr fontId="30"/>
  </si>
  <si>
    <t>特別加算</t>
    <rPh sb="0" eb="4">
      <t>トクベツカサン</t>
    </rPh>
    <phoneticPr fontId="30"/>
  </si>
  <si>
    <t>管理用コード</t>
    <rPh sb="0" eb="3">
      <t>カンリヨウ</t>
    </rPh>
    <phoneticPr fontId="30"/>
  </si>
  <si>
    <t>自治体コード</t>
    <rPh sb="0" eb="3">
      <t>ジチタイ</t>
    </rPh>
    <phoneticPr fontId="30"/>
  </si>
  <si>
    <t>都道府県名</t>
    <rPh sb="0" eb="5">
      <t>トドウフケンメイ</t>
    </rPh>
    <phoneticPr fontId="30"/>
  </si>
  <si>
    <t>自治体名</t>
    <rPh sb="0" eb="4">
      <t>ジチタイメイ</t>
    </rPh>
    <phoneticPr fontId="30"/>
  </si>
  <si>
    <t>01000</t>
  </si>
  <si>
    <t>北海道</t>
  </si>
  <si>
    <t>01100</t>
  </si>
  <si>
    <t>札幌市</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</si>
  <si>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</si>
  <si>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</si>
  <si>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</si>
  <si>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</si>
  <si>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</si>
  <si>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</si>
  <si>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</si>
  <si>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</si>
  <si>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</si>
  <si>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</si>
  <si>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</si>
  <si>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</si>
  <si>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</si>
  <si>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</si>
  <si>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</si>
  <si>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</si>
  <si>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</si>
  <si>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</si>
  <si>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</si>
  <si>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</si>
  <si>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</si>
  <si>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</si>
  <si>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</si>
  <si>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</si>
  <si>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</si>
  <si>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</si>
  <si>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</si>
  <si>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</si>
  <si>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</si>
  <si>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</si>
  <si>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</si>
  <si>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</si>
  <si>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</si>
  <si>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</si>
  <si>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</si>
  <si>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</si>
  <si>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</si>
  <si>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</si>
  <si>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</si>
  <si>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</si>
  <si>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</si>
  <si>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</si>
  <si>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</si>
  <si>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</si>
  <si>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</si>
  <si>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</si>
  <si>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</si>
  <si>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</si>
  <si>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</si>
  <si>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</si>
  <si>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</si>
  <si>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</si>
  <si>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</si>
  <si>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</si>
  <si>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</si>
  <si>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</si>
  <si>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</si>
  <si>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</si>
  <si>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</si>
  <si>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</si>
  <si>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</si>
  <si>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</si>
  <si>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</si>
  <si>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</si>
  <si>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</si>
  <si>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</si>
  <si>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</si>
  <si>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</si>
  <si>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01303</t>
  </si>
  <si>
    <t>当別町</t>
  </si>
  <si>
    <t>01304</t>
  </si>
  <si>
    <t>新篠津村</t>
  </si>
  <si>
    <t>01331</t>
  </si>
  <si>
    <t>松前町</t>
  </si>
  <si>
    <t>01332</t>
  </si>
  <si>
    <t>福島町</t>
  </si>
  <si>
    <t>01333</t>
  </si>
  <si>
    <t>知内町</t>
  </si>
  <si>
    <t>01334</t>
  </si>
  <si>
    <t>木古内町</t>
  </si>
  <si>
    <t>01337</t>
  </si>
  <si>
    <t>七飯町</t>
  </si>
  <si>
    <t>01343</t>
  </si>
  <si>
    <t>鹿部町</t>
  </si>
  <si>
    <t>01345</t>
  </si>
  <si>
    <t>森町</t>
  </si>
  <si>
    <t>01346</t>
  </si>
  <si>
    <t>八雲町</t>
  </si>
  <si>
    <t>01347</t>
  </si>
  <si>
    <t>長万部町</t>
  </si>
  <si>
    <t>01361</t>
  </si>
  <si>
    <t>江差町</t>
  </si>
  <si>
    <t>01362</t>
  </si>
  <si>
    <t>上ノ国町</t>
  </si>
  <si>
    <t>01363</t>
  </si>
  <si>
    <t>厚沢部町</t>
  </si>
  <si>
    <t>01364</t>
  </si>
  <si>
    <t>乙部町</t>
  </si>
  <si>
    <t>01367</t>
  </si>
  <si>
    <t>奥尻町</t>
  </si>
  <si>
    <t>01370</t>
  </si>
  <si>
    <t>今金町</t>
  </si>
  <si>
    <t>01371</t>
  </si>
  <si>
    <t>せたな町</t>
  </si>
  <si>
    <t>01391</t>
  </si>
  <si>
    <t>島牧村</t>
  </si>
  <si>
    <t>01392</t>
  </si>
  <si>
    <t>寿都町</t>
  </si>
  <si>
    <t>01393</t>
  </si>
  <si>
    <t>黒松内町</t>
  </si>
  <si>
    <t>01394</t>
  </si>
  <si>
    <t>蘭越町</t>
  </si>
  <si>
    <t>01395</t>
  </si>
  <si>
    <t>ニセコ町</t>
  </si>
  <si>
    <t>01396</t>
  </si>
  <si>
    <t>真狩村</t>
  </si>
  <si>
    <t>01397</t>
  </si>
  <si>
    <t>留寿都村</t>
  </si>
  <si>
    <t>01398</t>
  </si>
  <si>
    <t>喜茂別町</t>
  </si>
  <si>
    <t>01399</t>
  </si>
  <si>
    <t>京極町</t>
  </si>
  <si>
    <t>01400</t>
  </si>
  <si>
    <t>倶知安町</t>
  </si>
  <si>
    <t>01401</t>
  </si>
  <si>
    <t>共和町</t>
  </si>
  <si>
    <t>01402</t>
  </si>
  <si>
    <t>岩内町</t>
  </si>
  <si>
    <t>01403</t>
  </si>
  <si>
    <t>泊村</t>
  </si>
  <si>
    <t>01404</t>
  </si>
  <si>
    <t>神恵内村</t>
  </si>
  <si>
    <t>01405</t>
  </si>
  <si>
    <t>積丹町</t>
  </si>
  <si>
    <t>01406</t>
  </si>
  <si>
    <t>古平町</t>
  </si>
  <si>
    <t>01407</t>
  </si>
  <si>
    <t>仁木町</t>
  </si>
  <si>
    <t>01408</t>
  </si>
  <si>
    <t>余市町</t>
  </si>
  <si>
    <t>01409</t>
  </si>
  <si>
    <t>赤井川村</t>
  </si>
  <si>
    <t>01423</t>
  </si>
  <si>
    <t>南幌町</t>
  </si>
  <si>
    <t>01424</t>
  </si>
  <si>
    <t>奈井江町</t>
  </si>
  <si>
    <t>01425</t>
  </si>
  <si>
    <t>上砂川町</t>
  </si>
  <si>
    <t>01427</t>
  </si>
  <si>
    <t>由仁町</t>
  </si>
  <si>
    <t>01428</t>
  </si>
  <si>
    <t>長沼町</t>
  </si>
  <si>
    <t>01429</t>
  </si>
  <si>
    <t>栗山町</t>
  </si>
  <si>
    <t>01430</t>
  </si>
  <si>
    <t>月形町</t>
  </si>
  <si>
    <t>01431</t>
  </si>
  <si>
    <t>浦臼町</t>
  </si>
  <si>
    <t>01432</t>
  </si>
  <si>
    <t>新十津川町</t>
  </si>
  <si>
    <t>01433</t>
  </si>
  <si>
    <t>妹背牛町</t>
  </si>
  <si>
    <t>01434</t>
  </si>
  <si>
    <t>秩父別町</t>
  </si>
  <si>
    <t>01436</t>
  </si>
  <si>
    <t>雨竜町</t>
  </si>
  <si>
    <t>01437</t>
  </si>
  <si>
    <t>北竜町</t>
  </si>
  <si>
    <t>01438</t>
  </si>
  <si>
    <t>沼田町</t>
  </si>
  <si>
    <t>01452</t>
  </si>
  <si>
    <t>鷹栖町</t>
  </si>
  <si>
    <t>01453</t>
  </si>
  <si>
    <t>東神楽町</t>
  </si>
  <si>
    <t>01454</t>
  </si>
  <si>
    <t>当麻町</t>
  </si>
  <si>
    <t>01455</t>
  </si>
  <si>
    <t>比布町</t>
  </si>
  <si>
    <t>01456</t>
  </si>
  <si>
    <t>愛別町</t>
  </si>
  <si>
    <t>01457</t>
  </si>
  <si>
    <t>上川町</t>
  </si>
  <si>
    <t>01458</t>
  </si>
  <si>
    <t>東川町</t>
  </si>
  <si>
    <t>01459</t>
  </si>
  <si>
    <t>美瑛町</t>
  </si>
  <si>
    <t>01460</t>
  </si>
  <si>
    <t>上富良野町</t>
  </si>
  <si>
    <t>01461</t>
  </si>
  <si>
    <t>中富良野町</t>
  </si>
  <si>
    <t>01462</t>
  </si>
  <si>
    <t>南富良野町</t>
  </si>
  <si>
    <t>01463</t>
  </si>
  <si>
    <t>占冠村</t>
  </si>
  <si>
    <t>01464</t>
  </si>
  <si>
    <t>和寒町</t>
  </si>
  <si>
    <t>01465</t>
  </si>
  <si>
    <t>剣淵町</t>
  </si>
  <si>
    <t>01468</t>
  </si>
  <si>
    <t>下川町</t>
  </si>
  <si>
    <t>01469</t>
  </si>
  <si>
    <t>美深町</t>
  </si>
  <si>
    <t>01470</t>
  </si>
  <si>
    <t>音威子府村</t>
  </si>
  <si>
    <t>01471</t>
  </si>
  <si>
    <t>中川町</t>
  </si>
  <si>
    <t>01472</t>
  </si>
  <si>
    <t>幌加内町</t>
  </si>
  <si>
    <t>01481</t>
  </si>
  <si>
    <t>増毛町</t>
  </si>
  <si>
    <t>01482</t>
  </si>
  <si>
    <t>小平町</t>
  </si>
  <si>
    <t>01483</t>
  </si>
  <si>
    <t>苫前町</t>
  </si>
  <si>
    <t>01484</t>
  </si>
  <si>
    <t>羽幌町</t>
  </si>
  <si>
    <t>01485</t>
  </si>
  <si>
    <t>初山別村</t>
  </si>
  <si>
    <t>01486</t>
  </si>
  <si>
    <t>遠別町</t>
  </si>
  <si>
    <t>01487</t>
  </si>
  <si>
    <t>天塩町</t>
  </si>
  <si>
    <t>01511</t>
  </si>
  <si>
    <t>猿払村</t>
  </si>
  <si>
    <t>01512</t>
  </si>
  <si>
    <t>浜頓別町</t>
  </si>
  <si>
    <t>01513</t>
  </si>
  <si>
    <t>中頓別町</t>
  </si>
  <si>
    <t>01514</t>
  </si>
  <si>
    <t>枝幸町</t>
  </si>
  <si>
    <t>01516</t>
  </si>
  <si>
    <t>豊富町</t>
  </si>
  <si>
    <t>01517</t>
  </si>
  <si>
    <t>礼文町</t>
  </si>
  <si>
    <t>01518</t>
  </si>
  <si>
    <t>利尻町</t>
  </si>
  <si>
    <t>01519</t>
  </si>
  <si>
    <t>利尻富士町</t>
  </si>
  <si>
    <t>01520</t>
  </si>
  <si>
    <t>幌延町</t>
  </si>
  <si>
    <t>01543</t>
  </si>
  <si>
    <t>美幌町</t>
  </si>
  <si>
    <t>01544</t>
  </si>
  <si>
    <t>津別町</t>
  </si>
  <si>
    <t>01545</t>
  </si>
  <si>
    <t>斜里町</t>
  </si>
  <si>
    <t>01546</t>
  </si>
  <si>
    <t>清里町</t>
  </si>
  <si>
    <t>01547</t>
  </si>
  <si>
    <t>小清水町</t>
  </si>
  <si>
    <t>01549</t>
  </si>
  <si>
    <t>訓子府町</t>
  </si>
  <si>
    <t>01550</t>
  </si>
  <si>
    <t>置戸町</t>
  </si>
  <si>
    <t>01552</t>
  </si>
  <si>
    <t>佐呂間町</t>
  </si>
  <si>
    <t>01555</t>
  </si>
  <si>
    <t>遠軽町</t>
  </si>
  <si>
    <t>01559</t>
  </si>
  <si>
    <t>湧別町</t>
  </si>
  <si>
    <t>01560</t>
  </si>
  <si>
    <t>滝上町</t>
  </si>
  <si>
    <t>01561</t>
  </si>
  <si>
    <t>興部町</t>
  </si>
  <si>
    <t>01562</t>
  </si>
  <si>
    <t>西興部村</t>
  </si>
  <si>
    <t>01563</t>
  </si>
  <si>
    <t>雄武町</t>
  </si>
  <si>
    <t>01564</t>
  </si>
  <si>
    <t>大空町</t>
  </si>
  <si>
    <t>01571</t>
  </si>
  <si>
    <t>豊浦町</t>
  </si>
  <si>
    <t>01575</t>
  </si>
  <si>
    <t>壮瞥町</t>
  </si>
  <si>
    <t>01578</t>
  </si>
  <si>
    <t>白老町</t>
  </si>
  <si>
    <t>01581</t>
  </si>
  <si>
    <t>厚真町</t>
  </si>
  <si>
    <t>01584</t>
  </si>
  <si>
    <t>洞爺湖町</t>
  </si>
  <si>
    <t>01585</t>
  </si>
  <si>
    <t>安平町</t>
  </si>
  <si>
    <t>01586</t>
  </si>
  <si>
    <t>むかわ町</t>
  </si>
  <si>
    <t>01601</t>
  </si>
  <si>
    <t>日高町</t>
  </si>
  <si>
    <t>01602</t>
  </si>
  <si>
    <t>平取町</t>
  </si>
  <si>
    <t>01604</t>
  </si>
  <si>
    <t>新冠町</t>
  </si>
  <si>
    <t>01607</t>
  </si>
  <si>
    <t>浦河町</t>
  </si>
  <si>
    <t>01608</t>
  </si>
  <si>
    <t>様似町</t>
  </si>
  <si>
    <t>01609</t>
  </si>
  <si>
    <t>えりも町</t>
  </si>
  <si>
    <t>01610</t>
  </si>
  <si>
    <t>新ひだか町</t>
  </si>
  <si>
    <t>01631</t>
  </si>
  <si>
    <t>音更町</t>
  </si>
  <si>
    <t>01632</t>
  </si>
  <si>
    <t>士幌町</t>
  </si>
  <si>
    <t>01633</t>
  </si>
  <si>
    <t>上士幌町</t>
  </si>
  <si>
    <t>01634</t>
  </si>
  <si>
    <t>鹿追町</t>
  </si>
  <si>
    <t>01635</t>
  </si>
  <si>
    <t>新得町</t>
  </si>
  <si>
    <t>01636</t>
  </si>
  <si>
    <t>清水町</t>
  </si>
  <si>
    <t>01637</t>
  </si>
  <si>
    <t>芽室町</t>
  </si>
  <si>
    <t>01638</t>
  </si>
  <si>
    <t>中札内村</t>
  </si>
  <si>
    <t>01639</t>
  </si>
  <si>
    <t>更別村</t>
  </si>
  <si>
    <t>01641</t>
  </si>
  <si>
    <t>大樹町</t>
  </si>
  <si>
    <t>01642</t>
  </si>
  <si>
    <t>広尾町</t>
  </si>
  <si>
    <t>01643</t>
  </si>
  <si>
    <t>幕別町</t>
  </si>
  <si>
    <t>01644</t>
  </si>
  <si>
    <t>池田町</t>
  </si>
  <si>
    <t>01645</t>
  </si>
  <si>
    <t>豊頃町</t>
  </si>
  <si>
    <t>01646</t>
  </si>
  <si>
    <t>本別町</t>
  </si>
  <si>
    <t>01647</t>
  </si>
  <si>
    <t>足寄町</t>
  </si>
  <si>
    <t>01648</t>
  </si>
  <si>
    <t>陸別町</t>
  </si>
  <si>
    <t>01649</t>
  </si>
  <si>
    <t>浦幌町</t>
  </si>
  <si>
    <t>01661</t>
  </si>
  <si>
    <t>釧路町</t>
  </si>
  <si>
    <t>01662</t>
  </si>
  <si>
    <t>厚岸町</t>
  </si>
  <si>
    <t>01663</t>
  </si>
  <si>
    <t>浜中町</t>
  </si>
  <si>
    <t>01664</t>
  </si>
  <si>
    <t>標茶町</t>
  </si>
  <si>
    <t>01665</t>
  </si>
  <si>
    <t>弟子屈町</t>
  </si>
  <si>
    <t>01667</t>
  </si>
  <si>
    <t>鶴居村</t>
  </si>
  <si>
    <t>01668</t>
  </si>
  <si>
    <t>白糠町</t>
  </si>
  <si>
    <t>01691</t>
  </si>
  <si>
    <t>別海町</t>
  </si>
  <si>
    <t>01692</t>
  </si>
  <si>
    <t>中標津町</t>
  </si>
  <si>
    <t>01693</t>
  </si>
  <si>
    <t>標津町</t>
  </si>
  <si>
    <t>01694</t>
  </si>
  <si>
    <t>羅臼町</t>
  </si>
  <si>
    <t>02000</t>
  </si>
  <si>
    <t>青森県</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</si>
  <si>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</si>
  <si>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</si>
  <si>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</si>
  <si>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</si>
  <si>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</si>
  <si>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</si>
  <si>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</si>
  <si>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</si>
  <si>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</si>
  <si>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</si>
  <si>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</si>
  <si>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</si>
  <si>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</si>
  <si>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</si>
  <si>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</si>
  <si>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</si>
  <si>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</si>
  <si>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</si>
  <si>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</si>
  <si>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</si>
  <si>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</si>
  <si>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平内町</t>
  </si>
  <si>
    <t>02303</t>
  </si>
  <si>
    <t>今別町</t>
  </si>
  <si>
    <t>02304</t>
  </si>
  <si>
    <t>蓬田村</t>
  </si>
  <si>
    <t>02307</t>
  </si>
  <si>
    <t>外ヶ浜町</t>
  </si>
  <si>
    <t>02321</t>
  </si>
  <si>
    <t>鰺ヶ沢町</t>
  </si>
  <si>
    <t>02323</t>
  </si>
  <si>
    <t>深浦町</t>
  </si>
  <si>
    <t>02343</t>
  </si>
  <si>
    <t>西目屋村</t>
  </si>
  <si>
    <t>02361</t>
  </si>
  <si>
    <t>藤崎町</t>
  </si>
  <si>
    <t>02362</t>
  </si>
  <si>
    <t>大鰐町</t>
  </si>
  <si>
    <t>02367</t>
  </si>
  <si>
    <t>田舎館村</t>
  </si>
  <si>
    <t>02381</t>
  </si>
  <si>
    <t>板柳町</t>
  </si>
  <si>
    <t>02384</t>
  </si>
  <si>
    <t>鶴田町</t>
  </si>
  <si>
    <t>02387</t>
  </si>
  <si>
    <t>中泊町</t>
  </si>
  <si>
    <t>02401</t>
  </si>
  <si>
    <t>野辺地町</t>
  </si>
  <si>
    <t>02402</t>
  </si>
  <si>
    <t>七戸町</t>
  </si>
  <si>
    <t>02405</t>
  </si>
  <si>
    <t>六戸町</t>
  </si>
  <si>
    <t>02406</t>
  </si>
  <si>
    <t>横浜町</t>
  </si>
  <si>
    <t>02408</t>
  </si>
  <si>
    <t>東北町</t>
  </si>
  <si>
    <t>02411</t>
  </si>
  <si>
    <t>六ヶ所村</t>
  </si>
  <si>
    <t>02412</t>
  </si>
  <si>
    <t>おいらせ町</t>
  </si>
  <si>
    <t>02423</t>
  </si>
  <si>
    <t>大間町</t>
  </si>
  <si>
    <t>02424</t>
  </si>
  <si>
    <t>東通村</t>
  </si>
  <si>
    <t>02425</t>
  </si>
  <si>
    <t>風間浦村</t>
  </si>
  <si>
    <t>02426</t>
  </si>
  <si>
    <t>佐井村</t>
  </si>
  <si>
    <t>02441</t>
  </si>
  <si>
    <t>三戸町</t>
  </si>
  <si>
    <t>02442</t>
  </si>
  <si>
    <t>五戸町</t>
  </si>
  <si>
    <t>02443</t>
  </si>
  <si>
    <t>田子町</t>
  </si>
  <si>
    <t>02445</t>
  </si>
  <si>
    <t>南部町</t>
  </si>
  <si>
    <t>02446</t>
  </si>
  <si>
    <t>階上町</t>
  </si>
  <si>
    <t>02450</t>
  </si>
  <si>
    <t>新郷村</t>
  </si>
  <si>
    <t>03000</t>
  </si>
  <si>
    <t>岩手県</t>
  </si>
  <si>
    <t>03201</t>
  </si>
  <si>
    <t>盛岡市</t>
  </si>
  <si>
    <t>03202</t>
  </si>
  <si>
    <t>宮古市</t>
  </si>
  <si>
    <t>03203</t>
  </si>
  <si>
    <t>大船渡市</t>
  </si>
  <si>
    <t>03205</t>
  </si>
  <si>
    <t>花巻市</t>
  </si>
  <si>
    <t>03206</t>
  </si>
  <si>
    <t>北上市</t>
  </si>
  <si>
    <t>03207</t>
  </si>
  <si>
    <t>久慈市</t>
  </si>
  <si>
    <t>03208</t>
  </si>
  <si>
    <t>遠野市</t>
  </si>
  <si>
    <t>03209</t>
  </si>
  <si>
    <t>一関市</t>
  </si>
  <si>
    <t>03210</t>
  </si>
  <si>
    <t>陸前高田市</t>
  </si>
  <si>
    <t>03211</t>
  </si>
  <si>
    <t>釜石市</t>
  </si>
  <si>
    <t>03213</t>
  </si>
  <si>
    <t>二戸市</t>
  </si>
  <si>
    <t>03214</t>
  </si>
  <si>
    <t>八幡平市</t>
  </si>
  <si>
    <t>03215</t>
  </si>
  <si>
    <t>奥州市</t>
  </si>
  <si>
    <t>03216</t>
  </si>
  <si>
    <t>滝沢市</t>
  </si>
  <si>
    <t>03301</t>
  </si>
  <si>
    <t>雫石町</t>
  </si>
  <si>
    <t>03302</t>
  </si>
  <si>
    <t>葛巻町</t>
  </si>
  <si>
    <t>03303</t>
  </si>
  <si>
    <t>岩手町</t>
  </si>
  <si>
    <t>03321</t>
  </si>
  <si>
    <t>紫波町</t>
  </si>
  <si>
    <t>03322</t>
  </si>
  <si>
    <t>矢巾町</t>
  </si>
  <si>
    <t>03366</t>
  </si>
  <si>
    <t>西和賀町</t>
  </si>
  <si>
    <t>03381</t>
  </si>
  <si>
    <t>金ケ崎町</t>
  </si>
  <si>
    <t>03402</t>
  </si>
  <si>
    <t>平泉町</t>
  </si>
  <si>
    <t>03441</t>
  </si>
  <si>
    <t>住田町</t>
  </si>
  <si>
    <t>03461</t>
  </si>
  <si>
    <t>大槌町</t>
  </si>
  <si>
    <t>03482</t>
  </si>
  <si>
    <t>山田町</t>
  </si>
  <si>
    <t>03483</t>
  </si>
  <si>
    <t>岩泉町</t>
  </si>
  <si>
    <t>03484</t>
  </si>
  <si>
    <t>田野畑村</t>
  </si>
  <si>
    <t>03485</t>
  </si>
  <si>
    <t>普代村</t>
  </si>
  <si>
    <t>03501</t>
  </si>
  <si>
    <t>軽米町</t>
  </si>
  <si>
    <t>03503</t>
  </si>
  <si>
    <t>野田村</t>
  </si>
  <si>
    <t>03506</t>
  </si>
  <si>
    <t>九戸村</t>
  </si>
  <si>
    <t>03507</t>
  </si>
  <si>
    <t>洋野町</t>
  </si>
  <si>
    <t>03524</t>
  </si>
  <si>
    <t>一戸町</t>
  </si>
  <si>
    <t>04000</t>
  </si>
  <si>
    <t>宮城県</t>
  </si>
  <si>
    <t>04100</t>
  </si>
  <si>
    <t>仙台市</t>
  </si>
  <si>
    <t>04202</t>
  </si>
  <si>
    <t>石巻市</t>
  </si>
  <si>
    <t>04203</t>
  </si>
  <si>
    <t>塩竈市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</si>
  <si>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</si>
  <si>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</si>
  <si>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</si>
  <si>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</si>
  <si>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</si>
  <si>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</si>
  <si>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</si>
  <si>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</si>
  <si>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</si>
  <si>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</si>
  <si>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</si>
  <si>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</si>
  <si>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</si>
  <si>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</si>
  <si>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</si>
  <si>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</si>
  <si>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</si>
  <si>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</si>
  <si>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</si>
  <si>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</si>
  <si>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</si>
  <si>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</si>
  <si>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</si>
  <si>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蔵王町</t>
  </si>
  <si>
    <t>04302</t>
  </si>
  <si>
    <t>七ヶ宿町</t>
  </si>
  <si>
    <t>04321</t>
  </si>
  <si>
    <t>大河原町</t>
  </si>
  <si>
    <t>04322</t>
  </si>
  <si>
    <t>村田町</t>
  </si>
  <si>
    <t>04323</t>
  </si>
  <si>
    <t>柴田町</t>
  </si>
  <si>
    <t>04324</t>
  </si>
  <si>
    <t>川崎町</t>
  </si>
  <si>
    <t>04341</t>
  </si>
  <si>
    <t>丸森町</t>
  </si>
  <si>
    <t>04361</t>
  </si>
  <si>
    <t>亘理町</t>
  </si>
  <si>
    <t>04362</t>
  </si>
  <si>
    <t>山元町</t>
  </si>
  <si>
    <t>04401</t>
  </si>
  <si>
    <t>松島町</t>
  </si>
  <si>
    <t>04404</t>
  </si>
  <si>
    <t>七ヶ浜町</t>
  </si>
  <si>
    <t>04406</t>
  </si>
  <si>
    <t>利府町</t>
  </si>
  <si>
    <t>04421</t>
  </si>
  <si>
    <t>大和町</t>
  </si>
  <si>
    <t>04422</t>
  </si>
  <si>
    <t>大郷町</t>
  </si>
  <si>
    <t>04424</t>
  </si>
  <si>
    <t>大衡村</t>
  </si>
  <si>
    <t>04444</t>
  </si>
  <si>
    <t>色麻町</t>
  </si>
  <si>
    <t>04445</t>
  </si>
  <si>
    <t>加美町</t>
  </si>
  <si>
    <t>04501</t>
  </si>
  <si>
    <t>涌谷町</t>
  </si>
  <si>
    <t>04505</t>
  </si>
  <si>
    <t>美里町</t>
  </si>
  <si>
    <t>04581</t>
  </si>
  <si>
    <t>女川町</t>
  </si>
  <si>
    <t>04606</t>
  </si>
  <si>
    <t>南三陸町</t>
  </si>
  <si>
    <t>05000</t>
  </si>
  <si>
    <t>秋田県</t>
  </si>
  <si>
    <t>05201</t>
  </si>
  <si>
    <t>秋田市</t>
  </si>
  <si>
    <t>05202</t>
  </si>
  <si>
    <t>能代市</t>
  </si>
  <si>
    <t>05203</t>
  </si>
  <si>
    <t>横手市</t>
  </si>
  <si>
    <t>05204</t>
  </si>
  <si>
    <t>大館市</t>
  </si>
  <si>
    <t>05206</t>
  </si>
  <si>
    <t>男鹿市</t>
  </si>
  <si>
    <t>05207</t>
  </si>
  <si>
    <t>湯沢市</t>
  </si>
  <si>
    <t>05209</t>
  </si>
  <si>
    <t>鹿角市</t>
  </si>
  <si>
    <t>05210</t>
  </si>
  <si>
    <t>由利本荘市</t>
  </si>
  <si>
    <t>05211</t>
  </si>
  <si>
    <t>潟上市</t>
  </si>
  <si>
    <t>05212</t>
  </si>
  <si>
    <t>大仙市</t>
  </si>
  <si>
    <t>05213</t>
  </si>
  <si>
    <t>北秋田市</t>
  </si>
  <si>
    <t>05214</t>
  </si>
  <si>
    <t>にかほ市</t>
  </si>
  <si>
    <t>05215</t>
  </si>
  <si>
    <t>仙北市</t>
  </si>
  <si>
    <t>05303</t>
  </si>
  <si>
    <t>小坂町</t>
  </si>
  <si>
    <t>05327</t>
  </si>
  <si>
    <t>上小阿仁村</t>
  </si>
  <si>
    <t>05346</t>
  </si>
  <si>
    <t>藤里町</t>
  </si>
  <si>
    <t>05348</t>
  </si>
  <si>
    <t>三種町</t>
  </si>
  <si>
    <t>05349</t>
  </si>
  <si>
    <t>八峰町</t>
  </si>
  <si>
    <t>05361</t>
  </si>
  <si>
    <t>五城目町</t>
  </si>
  <si>
    <t>05363</t>
  </si>
  <si>
    <t>八郎潟町</t>
  </si>
  <si>
    <t>05366</t>
  </si>
  <si>
    <t>井川町</t>
  </si>
  <si>
    <t>05368</t>
  </si>
  <si>
    <t>大潟村</t>
  </si>
  <si>
    <t>05434</t>
  </si>
  <si>
    <t>美郷町</t>
  </si>
  <si>
    <t>05463</t>
  </si>
  <si>
    <t>羽後町</t>
  </si>
  <si>
    <t>05464</t>
  </si>
  <si>
    <t>東成瀬村</t>
  </si>
  <si>
    <t>06000</t>
  </si>
  <si>
    <t>山形県</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</si>
  <si>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</si>
  <si>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</si>
  <si>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</si>
  <si>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</si>
  <si>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</si>
  <si>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</si>
  <si>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</si>
  <si>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</si>
  <si>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</si>
  <si>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</si>
  <si>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</si>
  <si>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</si>
  <si>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</si>
  <si>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</si>
  <si>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</si>
  <si>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</si>
  <si>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</si>
  <si>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</si>
  <si>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</si>
  <si>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</si>
  <si>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</si>
  <si>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</si>
  <si>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</si>
  <si>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</si>
  <si>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</si>
  <si>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</si>
  <si>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</si>
  <si>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</si>
  <si>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06302</t>
  </si>
  <si>
    <t>中山町</t>
  </si>
  <si>
    <t>06321</t>
  </si>
  <si>
    <t>河北町</t>
  </si>
  <si>
    <t>06322</t>
  </si>
  <si>
    <t>西川町</t>
  </si>
  <si>
    <t>06323</t>
  </si>
  <si>
    <t>朝日町</t>
  </si>
  <si>
    <t>06324</t>
  </si>
  <si>
    <t>大江町</t>
  </si>
  <si>
    <t>06341</t>
  </si>
  <si>
    <t>大石田町</t>
  </si>
  <si>
    <t>06361</t>
  </si>
  <si>
    <t>金山町</t>
  </si>
  <si>
    <t>06362</t>
  </si>
  <si>
    <t>最上町</t>
  </si>
  <si>
    <t>06363</t>
  </si>
  <si>
    <t>舟形町</t>
  </si>
  <si>
    <t>06364</t>
  </si>
  <si>
    <t>真室川町</t>
  </si>
  <si>
    <t>06365</t>
  </si>
  <si>
    <t>大蔵村</t>
  </si>
  <si>
    <t>06366</t>
  </si>
  <si>
    <t>鮭川村</t>
  </si>
  <si>
    <t>06367</t>
  </si>
  <si>
    <t>戸沢村</t>
  </si>
  <si>
    <t>06381</t>
  </si>
  <si>
    <t>高畠町</t>
  </si>
  <si>
    <t>06382</t>
  </si>
  <si>
    <t>川西町</t>
  </si>
  <si>
    <t>06401</t>
  </si>
  <si>
    <t>小国町</t>
  </si>
  <si>
    <t>06402</t>
  </si>
  <si>
    <t>白鷹町</t>
  </si>
  <si>
    <t>06403</t>
  </si>
  <si>
    <t>飯豊町</t>
  </si>
  <si>
    <t>06426</t>
  </si>
  <si>
    <t>三川町</t>
  </si>
  <si>
    <t>06428</t>
  </si>
  <si>
    <t>庄内町</t>
  </si>
  <si>
    <t>06461</t>
  </si>
  <si>
    <t>遊佐町</t>
  </si>
  <si>
    <t>07000</t>
  </si>
  <si>
    <t>福島県</t>
  </si>
  <si>
    <t>07201</t>
  </si>
  <si>
    <t>福島市</t>
  </si>
  <si>
    <t>07202</t>
  </si>
  <si>
    <t>会津若松市</t>
  </si>
  <si>
    <t>07203</t>
  </si>
  <si>
    <t>郡山市</t>
  </si>
  <si>
    <t>07204</t>
  </si>
  <si>
    <t>いわき市</t>
  </si>
  <si>
    <t>07205</t>
  </si>
  <si>
    <t>白河市</t>
  </si>
  <si>
    <t>07207</t>
  </si>
  <si>
    <t>須賀川市</t>
  </si>
  <si>
    <t>07208</t>
  </si>
  <si>
    <t>喜多方市</t>
  </si>
  <si>
    <t>07209</t>
  </si>
  <si>
    <t>相馬市</t>
  </si>
  <si>
    <t>07210</t>
  </si>
  <si>
    <t>二本松市</t>
  </si>
  <si>
    <t>07211</t>
  </si>
  <si>
    <t>田村市</t>
  </si>
  <si>
    <t>07212</t>
  </si>
  <si>
    <t>南相馬市</t>
  </si>
  <si>
    <t>07213</t>
  </si>
  <si>
    <t>07214</t>
  </si>
  <si>
    <t>本宮市</t>
  </si>
  <si>
    <t>07301</t>
  </si>
  <si>
    <t>桑折町</t>
  </si>
  <si>
    <t>07303</t>
  </si>
  <si>
    <t>国見町</t>
  </si>
  <si>
    <t>07308</t>
  </si>
  <si>
    <t>川俣町</t>
  </si>
  <si>
    <t>07322</t>
  </si>
  <si>
    <t>大玉村</t>
  </si>
  <si>
    <t>07342</t>
  </si>
  <si>
    <t>鏡石町</t>
  </si>
  <si>
    <t>07344</t>
  </si>
  <si>
    <t>天栄村</t>
  </si>
  <si>
    <t>07362</t>
  </si>
  <si>
    <t>下郷町</t>
  </si>
  <si>
    <t>07364</t>
  </si>
  <si>
    <t>檜枝岐村</t>
  </si>
  <si>
    <t>07367</t>
  </si>
  <si>
    <t>只見町</t>
  </si>
  <si>
    <t>07368</t>
  </si>
  <si>
    <t>南会津町</t>
  </si>
  <si>
    <t>07402</t>
  </si>
  <si>
    <t>北塩原村</t>
  </si>
  <si>
    <t>07405</t>
  </si>
  <si>
    <t>西会津町</t>
  </si>
  <si>
    <t>07407</t>
  </si>
  <si>
    <t>磐梯町</t>
  </si>
  <si>
    <t>07408</t>
  </si>
  <si>
    <t>猪苗代町</t>
  </si>
  <si>
    <t>07421</t>
  </si>
  <si>
    <t>会津坂下町</t>
  </si>
  <si>
    <t>07422</t>
  </si>
  <si>
    <t>湯川村</t>
  </si>
  <si>
    <t>07423</t>
  </si>
  <si>
    <t>柳津町</t>
  </si>
  <si>
    <t>07444</t>
  </si>
  <si>
    <t>三島町</t>
  </si>
  <si>
    <t>07445</t>
  </si>
  <si>
    <t>07446</t>
  </si>
  <si>
    <t>昭和村</t>
  </si>
  <si>
    <t>07447</t>
  </si>
  <si>
    <t>会津美里町</t>
  </si>
  <si>
    <t>07461</t>
  </si>
  <si>
    <t>西郷村</t>
  </si>
  <si>
    <t>07464</t>
  </si>
  <si>
    <t>泉崎村</t>
  </si>
  <si>
    <t>07465</t>
  </si>
  <si>
    <t>中島村</t>
  </si>
  <si>
    <t>07466</t>
  </si>
  <si>
    <t>矢吹町</t>
  </si>
  <si>
    <t>07481</t>
  </si>
  <si>
    <t>棚倉町</t>
  </si>
  <si>
    <t>07482</t>
  </si>
  <si>
    <t>矢祭町</t>
  </si>
  <si>
    <t>07483</t>
  </si>
  <si>
    <t>塙町</t>
  </si>
  <si>
    <t>07484</t>
  </si>
  <si>
    <t>鮫川村</t>
  </si>
  <si>
    <t>07501</t>
  </si>
  <si>
    <t>石川町</t>
  </si>
  <si>
    <t>07502</t>
  </si>
  <si>
    <t>玉川村</t>
  </si>
  <si>
    <t>07503</t>
  </si>
  <si>
    <t>平田村</t>
  </si>
  <si>
    <t>07504</t>
  </si>
  <si>
    <t>浅川町</t>
  </si>
  <si>
    <t>07505</t>
  </si>
  <si>
    <t>古殿町</t>
  </si>
  <si>
    <t>07521</t>
  </si>
  <si>
    <t>三春町</t>
  </si>
  <si>
    <t>07522</t>
  </si>
  <si>
    <t>小野町</t>
  </si>
  <si>
    <t>07541</t>
  </si>
  <si>
    <t>広野町</t>
  </si>
  <si>
    <t>07542</t>
  </si>
  <si>
    <t>楢葉町</t>
  </si>
  <si>
    <t>07543</t>
  </si>
  <si>
    <t>富岡町</t>
  </si>
  <si>
    <t>07544</t>
  </si>
  <si>
    <t>川内村</t>
  </si>
  <si>
    <t>07545</t>
  </si>
  <si>
    <t>大熊町</t>
  </si>
  <si>
    <t>07546</t>
  </si>
  <si>
    <t>双葉町</t>
  </si>
  <si>
    <t>07547</t>
  </si>
  <si>
    <t>浪江町</t>
  </si>
  <si>
    <t>07548</t>
  </si>
  <si>
    <t>葛尾村</t>
  </si>
  <si>
    <t>07561</t>
  </si>
  <si>
    <t>新地町</t>
  </si>
  <si>
    <t>07564</t>
  </si>
  <si>
    <t>飯舘村</t>
  </si>
  <si>
    <t>08000</t>
  </si>
  <si>
    <t>茨城県</t>
  </si>
  <si>
    <t>08201</t>
  </si>
  <si>
    <t>水戸市</t>
  </si>
  <si>
    <t>08202</t>
  </si>
  <si>
    <t>日立市</t>
  </si>
  <si>
    <t>08203</t>
  </si>
  <si>
    <t>土浦市</t>
  </si>
  <si>
    <t>08204</t>
  </si>
  <si>
    <t>古河市</t>
  </si>
  <si>
    <t>08205</t>
  </si>
  <si>
    <t>石岡市</t>
  </si>
  <si>
    <t>08207</t>
  </si>
  <si>
    <t>結城市</t>
  </si>
  <si>
    <t>08208</t>
  </si>
  <si>
    <t>龍ケ崎市</t>
  </si>
  <si>
    <t>08210</t>
  </si>
  <si>
    <t>下妻市</t>
  </si>
  <si>
    <t>08211</t>
  </si>
  <si>
    <t>常総市</t>
  </si>
  <si>
    <t>08212</t>
  </si>
  <si>
    <t>常陸太田市</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</si>
  <si>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</si>
  <si>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</si>
  <si>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</si>
  <si>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</si>
  <si>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</si>
  <si>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</si>
  <si>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</si>
  <si>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</si>
  <si>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</si>
  <si>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</si>
  <si>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</si>
  <si>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</si>
  <si>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</si>
  <si>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</si>
  <si>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</si>
  <si>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</si>
  <si>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</si>
  <si>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</si>
  <si>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</si>
  <si>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</si>
  <si>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</si>
  <si>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</si>
  <si>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</si>
  <si>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</si>
  <si>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</si>
  <si>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</si>
  <si>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</si>
  <si>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</si>
  <si>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</si>
  <si>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</si>
  <si>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</si>
  <si>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</si>
  <si>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</si>
  <si>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</si>
  <si>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</si>
  <si>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</si>
  <si>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</si>
  <si>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</si>
  <si>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</si>
  <si>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</si>
  <si>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</si>
  <si>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</si>
  <si>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</si>
  <si>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</si>
  <si>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</si>
  <si>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</si>
  <si>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08309</t>
  </si>
  <si>
    <t>大洗町</t>
  </si>
  <si>
    <t>08310</t>
  </si>
  <si>
    <t>城里町</t>
  </si>
  <si>
    <t>08341</t>
  </si>
  <si>
    <t>東海村</t>
  </si>
  <si>
    <t>08364</t>
  </si>
  <si>
    <t>大子町</t>
  </si>
  <si>
    <t>08442</t>
  </si>
  <si>
    <t>美浦村</t>
  </si>
  <si>
    <t>08443</t>
  </si>
  <si>
    <t>阿見町</t>
  </si>
  <si>
    <t>08447</t>
  </si>
  <si>
    <t>河内町</t>
  </si>
  <si>
    <t>08521</t>
  </si>
  <si>
    <t>八千代町</t>
  </si>
  <si>
    <t>08542</t>
  </si>
  <si>
    <t>五霞町</t>
  </si>
  <si>
    <t>08546</t>
  </si>
  <si>
    <t>境町</t>
  </si>
  <si>
    <t>08564</t>
  </si>
  <si>
    <t>利根町</t>
  </si>
  <si>
    <t>09000</t>
  </si>
  <si>
    <t>栃木県</t>
  </si>
  <si>
    <t>09201</t>
  </si>
  <si>
    <t>宇都宮市</t>
  </si>
  <si>
    <t>09202</t>
  </si>
  <si>
    <t>足利市</t>
  </si>
  <si>
    <t>09203</t>
  </si>
  <si>
    <t>栃木市</t>
  </si>
  <si>
    <t>09204</t>
  </si>
  <si>
    <t>佐野市</t>
  </si>
  <si>
    <t>09205</t>
  </si>
  <si>
    <t>鹿沼市</t>
  </si>
  <si>
    <t>09206</t>
  </si>
  <si>
    <t>日光市</t>
  </si>
  <si>
    <t>09208</t>
  </si>
  <si>
    <t>小山市</t>
  </si>
  <si>
    <t>09209</t>
  </si>
  <si>
    <t>真岡市</t>
  </si>
  <si>
    <t>09210</t>
  </si>
  <si>
    <t>大田原市</t>
  </si>
  <si>
    <t>09211</t>
  </si>
  <si>
    <t>矢板市</t>
  </si>
  <si>
    <t>09213</t>
  </si>
  <si>
    <t>那須塩原市</t>
  </si>
  <si>
    <t>09214</t>
  </si>
  <si>
    <t>さくら市</t>
  </si>
  <si>
    <t>09215</t>
  </si>
  <si>
    <t>那須烏山市</t>
  </si>
  <si>
    <t>09216</t>
  </si>
  <si>
    <t>下野市</t>
  </si>
  <si>
    <t>09301</t>
  </si>
  <si>
    <t>上三川町</t>
  </si>
  <si>
    <t>09342</t>
  </si>
  <si>
    <t>益子町</t>
  </si>
  <si>
    <t>09343</t>
  </si>
  <si>
    <t>茂木町</t>
  </si>
  <si>
    <t>09344</t>
  </si>
  <si>
    <t>市貝町</t>
  </si>
  <si>
    <t>09345</t>
  </si>
  <si>
    <t>芳賀町</t>
  </si>
  <si>
    <t>09361</t>
  </si>
  <si>
    <t>壬生町</t>
  </si>
  <si>
    <t>09364</t>
  </si>
  <si>
    <t>野木町</t>
  </si>
  <si>
    <t>09384</t>
  </si>
  <si>
    <t>塩谷町</t>
  </si>
  <si>
    <t>09386</t>
  </si>
  <si>
    <t>高根沢町</t>
  </si>
  <si>
    <t>09407</t>
  </si>
  <si>
    <t>那須町</t>
  </si>
  <si>
    <t>09411</t>
  </si>
  <si>
    <t>那珂川町</t>
  </si>
  <si>
    <t>10000</t>
  </si>
  <si>
    <t>群馬県</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</si>
  <si>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</si>
  <si>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</si>
  <si>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</si>
  <si>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</si>
  <si>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</si>
  <si>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</si>
  <si>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</si>
  <si>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</si>
  <si>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</si>
  <si>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</si>
  <si>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</si>
  <si>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</si>
  <si>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</si>
  <si>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</si>
  <si>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</si>
  <si>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</si>
  <si>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</si>
  <si>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</si>
  <si>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</si>
  <si>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</si>
  <si>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</si>
  <si>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</si>
  <si>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</si>
  <si>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</si>
  <si>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10344</t>
  </si>
  <si>
    <t>榛東村</t>
  </si>
  <si>
    <t>10345</t>
  </si>
  <si>
    <t>吉岡町</t>
  </si>
  <si>
    <t>10366</t>
  </si>
  <si>
    <t>上野村</t>
  </si>
  <si>
    <t>10367</t>
  </si>
  <si>
    <t>神流町</t>
  </si>
  <si>
    <t>10382</t>
  </si>
  <si>
    <t>下仁田町</t>
  </si>
  <si>
    <t>10383</t>
  </si>
  <si>
    <t>南牧村</t>
  </si>
  <si>
    <t>10384</t>
  </si>
  <si>
    <t>甘楽町</t>
  </si>
  <si>
    <t>10421</t>
  </si>
  <si>
    <t>中之条町</t>
  </si>
  <si>
    <t>10424</t>
  </si>
  <si>
    <t>長野原町</t>
  </si>
  <si>
    <t>10425</t>
  </si>
  <si>
    <t>嬬恋村</t>
  </si>
  <si>
    <t>10426</t>
  </si>
  <si>
    <t>草津町</t>
  </si>
  <si>
    <t>10428</t>
  </si>
  <si>
    <t>高山村</t>
  </si>
  <si>
    <t>10429</t>
  </si>
  <si>
    <t>東吾妻町</t>
  </si>
  <si>
    <t>10443</t>
  </si>
  <si>
    <t>片品村</t>
  </si>
  <si>
    <t>10444</t>
  </si>
  <si>
    <t>川場村</t>
  </si>
  <si>
    <t>10448</t>
  </si>
  <si>
    <t>10449</t>
  </si>
  <si>
    <t>みなかみ町</t>
  </si>
  <si>
    <t>10464</t>
  </si>
  <si>
    <t>玉村町</t>
  </si>
  <si>
    <t>10521</t>
  </si>
  <si>
    <t>板倉町</t>
  </si>
  <si>
    <t>10522</t>
  </si>
  <si>
    <t>明和町</t>
  </si>
  <si>
    <t>10523</t>
  </si>
  <si>
    <t>千代田町</t>
  </si>
  <si>
    <t>10524</t>
  </si>
  <si>
    <t>大泉町</t>
  </si>
  <si>
    <t>10525</t>
  </si>
  <si>
    <t>邑楽町</t>
  </si>
  <si>
    <t>11000</t>
  </si>
  <si>
    <t>埼玉県</t>
  </si>
  <si>
    <t>11100</t>
  </si>
  <si>
    <t>さいたま市</t>
  </si>
  <si>
    <t>11201</t>
  </si>
  <si>
    <t>川越市</t>
  </si>
  <si>
    <t>11202</t>
  </si>
  <si>
    <t>熊谷市</t>
  </si>
  <si>
    <t>11203</t>
  </si>
  <si>
    <t>川口市</t>
  </si>
  <si>
    <t>11206</t>
  </si>
  <si>
    <t>行田市</t>
  </si>
  <si>
    <t>11207</t>
  </si>
  <si>
    <t>秩父市</t>
  </si>
  <si>
    <t>11208</t>
  </si>
  <si>
    <t>所沢市</t>
  </si>
  <si>
    <t>11209</t>
  </si>
  <si>
    <t>飯能市</t>
  </si>
  <si>
    <t>11210</t>
  </si>
  <si>
    <t>加須市</t>
  </si>
  <si>
    <t>11211</t>
  </si>
  <si>
    <t>本庄市</t>
  </si>
  <si>
    <t>11212</t>
  </si>
  <si>
    <t>東松山市</t>
  </si>
  <si>
    <t>11214</t>
  </si>
  <si>
    <t>春日部市</t>
  </si>
  <si>
    <t>11215</t>
  </si>
  <si>
    <t>狭山市</t>
  </si>
  <si>
    <t>11216</t>
  </si>
  <si>
    <t>羽生市</t>
  </si>
  <si>
    <t>11217</t>
  </si>
  <si>
    <t>鴻巣市</t>
  </si>
  <si>
    <t>11218</t>
  </si>
  <si>
    <t>深谷市</t>
  </si>
  <si>
    <t>11219</t>
  </si>
  <si>
    <t>上尾市</t>
  </si>
  <si>
    <t>11221</t>
  </si>
  <si>
    <t>草加市</t>
  </si>
  <si>
    <t>11222</t>
  </si>
  <si>
    <t>越谷市</t>
  </si>
  <si>
    <t>11223</t>
  </si>
  <si>
    <t>蕨市</t>
  </si>
  <si>
    <t>11224</t>
  </si>
  <si>
    <t>戸田市</t>
  </si>
  <si>
    <t>11225</t>
  </si>
  <si>
    <t>入間市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</si>
  <si>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</si>
  <si>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</si>
  <si>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</si>
  <si>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</si>
  <si>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</si>
  <si>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</si>
  <si>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</si>
  <si>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</si>
  <si>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</si>
  <si>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</si>
  <si>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</si>
  <si>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</si>
  <si>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</si>
  <si>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</si>
  <si>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</si>
  <si>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</si>
  <si>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</si>
  <si>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</si>
  <si>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</si>
  <si>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</si>
  <si>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</si>
  <si>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</si>
  <si>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</si>
  <si>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</si>
  <si>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</si>
  <si>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</si>
  <si>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</si>
  <si>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</si>
  <si>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</si>
  <si>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</si>
  <si>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</si>
  <si>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</si>
  <si>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</si>
  <si>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</si>
  <si>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</si>
  <si>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</si>
  <si>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</si>
  <si>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</si>
  <si>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11324</t>
  </si>
  <si>
    <t>三芳町</t>
  </si>
  <si>
    <t>11326</t>
  </si>
  <si>
    <t>毛呂山町</t>
  </si>
  <si>
    <t>11327</t>
  </si>
  <si>
    <t>越生町</t>
  </si>
  <si>
    <t>11341</t>
  </si>
  <si>
    <t>滑川町</t>
  </si>
  <si>
    <t>11342</t>
  </si>
  <si>
    <t>嵐山町</t>
  </si>
  <si>
    <t>11343</t>
  </si>
  <si>
    <t>小川町</t>
  </si>
  <si>
    <t>11346</t>
  </si>
  <si>
    <t>川島町</t>
  </si>
  <si>
    <t>11347</t>
  </si>
  <si>
    <t>吉見町</t>
  </si>
  <si>
    <t>11348</t>
  </si>
  <si>
    <t>鳩山町</t>
  </si>
  <si>
    <t>11349</t>
  </si>
  <si>
    <t>ときがわ町</t>
  </si>
  <si>
    <t>11361</t>
  </si>
  <si>
    <t>横瀬町</t>
  </si>
  <si>
    <t>11362</t>
  </si>
  <si>
    <t>皆野町</t>
  </si>
  <si>
    <t>11363</t>
  </si>
  <si>
    <t>長瀞町</t>
  </si>
  <si>
    <t>11365</t>
  </si>
  <si>
    <t>小鹿野町</t>
  </si>
  <si>
    <t>11369</t>
  </si>
  <si>
    <t>東秩父村</t>
  </si>
  <si>
    <t>11381</t>
  </si>
  <si>
    <t>11383</t>
  </si>
  <si>
    <t>神川町</t>
  </si>
  <si>
    <t>11385</t>
  </si>
  <si>
    <t>上里町</t>
  </si>
  <si>
    <t>11408</t>
  </si>
  <si>
    <t>寄居町</t>
  </si>
  <si>
    <t>11442</t>
  </si>
  <si>
    <t>宮代町</t>
  </si>
  <si>
    <t>11464</t>
  </si>
  <si>
    <t>杉戸町</t>
  </si>
  <si>
    <t>11465</t>
  </si>
  <si>
    <t>松伏町</t>
  </si>
  <si>
    <t>12000</t>
  </si>
  <si>
    <t>千葉県</t>
  </si>
  <si>
    <t>12100</t>
  </si>
  <si>
    <t>千葉市</t>
  </si>
  <si>
    <t>12202</t>
  </si>
  <si>
    <t>銚子市</t>
  </si>
  <si>
    <t>12203</t>
  </si>
  <si>
    <t>市川市</t>
  </si>
  <si>
    <t>12204</t>
  </si>
  <si>
    <t>船橋市</t>
  </si>
  <si>
    <t>12205</t>
  </si>
  <si>
    <t>館山市</t>
  </si>
  <si>
    <t>12206</t>
  </si>
  <si>
    <t>木更津市</t>
  </si>
  <si>
    <t>12207</t>
  </si>
  <si>
    <t>松戸市</t>
  </si>
  <si>
    <t>12208</t>
  </si>
  <si>
    <t>野田市</t>
  </si>
  <si>
    <t>12210</t>
  </si>
  <si>
    <t>茂原市</t>
  </si>
  <si>
    <t>12211</t>
  </si>
  <si>
    <t>成田市</t>
  </si>
  <si>
    <t>12212</t>
  </si>
  <si>
    <t>佐倉市</t>
  </si>
  <si>
    <t>12213</t>
  </si>
  <si>
    <t>東金市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</si>
  <si>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</si>
  <si>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</si>
  <si>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</si>
  <si>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</si>
  <si>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</si>
  <si>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</si>
  <si>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</si>
  <si>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</si>
  <si>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</si>
  <si>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</si>
  <si>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</si>
  <si>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</si>
  <si>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</si>
  <si>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</si>
  <si>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</si>
  <si>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</si>
  <si>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</si>
  <si>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</si>
  <si>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</si>
  <si>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</si>
  <si>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</si>
  <si>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</si>
  <si>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</si>
  <si>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</si>
  <si>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</si>
  <si>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</si>
  <si>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</si>
  <si>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</si>
  <si>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</si>
  <si>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</si>
  <si>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</si>
  <si>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</si>
  <si>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</si>
  <si>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</si>
  <si>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</si>
  <si>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</si>
  <si>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</si>
  <si>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</si>
  <si>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</si>
  <si>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</si>
  <si>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</si>
  <si>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</si>
  <si>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</si>
  <si>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</si>
  <si>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</si>
  <si>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</si>
  <si>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</si>
  <si>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</si>
  <si>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</si>
  <si>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</si>
  <si>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</si>
  <si>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</si>
  <si>
    <t>12329</t>
  </si>
  <si>
    <t>栄町</t>
  </si>
  <si>
    <t>12342</t>
  </si>
  <si>
    <t>神崎町</t>
  </si>
  <si>
    <t>12347</t>
  </si>
  <si>
    <t>多古町</t>
  </si>
  <si>
    <t>12349</t>
  </si>
  <si>
    <t>東庄町</t>
  </si>
  <si>
    <t>12403</t>
  </si>
  <si>
    <t>九十九里町</t>
  </si>
  <si>
    <t>12409</t>
  </si>
  <si>
    <t>芝山町</t>
  </si>
  <si>
    <t>12410</t>
  </si>
  <si>
    <t>横芝光町</t>
  </si>
  <si>
    <t>12421</t>
  </si>
  <si>
    <t>一宮町</t>
  </si>
  <si>
    <t>12422</t>
  </si>
  <si>
    <t>睦沢町</t>
  </si>
  <si>
    <t>12423</t>
  </si>
  <si>
    <t>長生村</t>
  </si>
  <si>
    <t>12424</t>
  </si>
  <si>
    <t>白子町</t>
  </si>
  <si>
    <t>12426</t>
  </si>
  <si>
    <t>長柄町</t>
  </si>
  <si>
    <t>12427</t>
  </si>
  <si>
    <t>長南町</t>
  </si>
  <si>
    <t>12441</t>
  </si>
  <si>
    <t>大多喜町</t>
  </si>
  <si>
    <t>12443</t>
  </si>
  <si>
    <t>御宿町</t>
  </si>
  <si>
    <t>12463</t>
  </si>
  <si>
    <t>鋸南町</t>
  </si>
  <si>
    <t>13000</t>
  </si>
  <si>
    <t>東京都</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</si>
  <si>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</si>
  <si>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</si>
  <si>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</si>
  <si>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</si>
  <si>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</si>
  <si>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</si>
  <si>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</si>
  <si>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</si>
  <si>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</si>
  <si>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</si>
  <si>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</si>
  <si>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</si>
  <si>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</si>
  <si>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</si>
  <si>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</si>
  <si>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</si>
  <si>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</si>
  <si>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</si>
  <si>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</si>
  <si>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</si>
  <si>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</si>
  <si>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</si>
  <si>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</si>
  <si>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</si>
  <si>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</si>
  <si>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</si>
  <si>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</si>
  <si>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</si>
  <si>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</si>
  <si>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</si>
  <si>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</si>
  <si>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</si>
  <si>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</si>
  <si>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</si>
  <si>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</si>
  <si>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</si>
  <si>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</si>
  <si>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</si>
  <si>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</si>
  <si>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</si>
  <si>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</si>
  <si>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</si>
  <si>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</si>
  <si>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</si>
  <si>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</si>
  <si>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</si>
  <si>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</si>
  <si>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</si>
  <si>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</si>
  <si>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</si>
  <si>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</si>
  <si>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</si>
  <si>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</si>
  <si>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</si>
  <si>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</si>
  <si>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</si>
  <si>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</si>
  <si>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</si>
  <si>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</si>
  <si>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</si>
  <si>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</si>
  <si>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</si>
  <si>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</si>
  <si>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</si>
  <si>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</si>
  <si>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</si>
  <si>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</si>
  <si>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</si>
  <si>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</si>
  <si>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</si>
  <si>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</si>
  <si>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</si>
  <si>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</si>
  <si>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</si>
  <si>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</si>
  <si>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</si>
  <si>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</si>
  <si>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</si>
  <si>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</si>
  <si>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</si>
  <si>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</si>
  <si>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</si>
  <si>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</si>
  <si>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</si>
  <si>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</si>
  <si>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</si>
  <si>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</si>
  <si>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</si>
  <si>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</si>
  <si>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</si>
  <si>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</si>
  <si>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</si>
  <si>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</si>
  <si>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</si>
  <si>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</si>
  <si>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</si>
  <si>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</si>
  <si>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</si>
  <si>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</si>
  <si>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</si>
  <si>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13305</t>
  </si>
  <si>
    <t>日の出町</t>
  </si>
  <si>
    <t>13307</t>
  </si>
  <si>
    <t>檜原村</t>
  </si>
  <si>
    <t>13308</t>
  </si>
  <si>
    <t>奥多摩町</t>
  </si>
  <si>
    <t>13361</t>
  </si>
  <si>
    <t>大島町</t>
  </si>
  <si>
    <t>13362</t>
  </si>
  <si>
    <t>利島村</t>
  </si>
  <si>
    <t>13363</t>
  </si>
  <si>
    <t>新島村</t>
  </si>
  <si>
    <t>13364</t>
  </si>
  <si>
    <t>神津島村</t>
  </si>
  <si>
    <t>13381</t>
  </si>
  <si>
    <t>三宅村</t>
  </si>
  <si>
    <t>13382</t>
  </si>
  <si>
    <t>御蔵島村</t>
  </si>
  <si>
    <t>13401</t>
  </si>
  <si>
    <t>八丈町</t>
  </si>
  <si>
    <t>13402</t>
  </si>
  <si>
    <t>青ヶ島村</t>
  </si>
  <si>
    <t>13421</t>
  </si>
  <si>
    <t>小笠原村</t>
  </si>
  <si>
    <t>14000</t>
  </si>
  <si>
    <t>神奈川県</t>
  </si>
  <si>
    <t>14100</t>
  </si>
  <si>
    <t>横浜市</t>
  </si>
  <si>
    <t>14130</t>
  </si>
  <si>
    <t>川崎市</t>
  </si>
  <si>
    <t>14150</t>
  </si>
  <si>
    <t>相模原市</t>
  </si>
  <si>
    <t>14201</t>
  </si>
  <si>
    <t>横須賀市</t>
  </si>
  <si>
    <t>14203</t>
  </si>
  <si>
    <t>平塚市</t>
  </si>
  <si>
    <t>14204</t>
  </si>
  <si>
    <t>鎌倉市</t>
  </si>
  <si>
    <t>14205</t>
  </si>
  <si>
    <t>藤沢市</t>
  </si>
  <si>
    <t>14206</t>
  </si>
  <si>
    <t>小田原市</t>
  </si>
  <si>
    <t>14207</t>
  </si>
  <si>
    <t>茅ヶ崎市</t>
  </si>
  <si>
    <t>14208</t>
  </si>
  <si>
    <t>逗子市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</si>
  <si>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</si>
  <si>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</si>
  <si>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</si>
  <si>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</si>
  <si>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</si>
  <si>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</si>
  <si>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</si>
  <si>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</si>
  <si>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</si>
  <si>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</si>
  <si>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</si>
  <si>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</si>
  <si>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</si>
  <si>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</si>
  <si>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</si>
  <si>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</si>
  <si>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</si>
  <si>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</si>
  <si>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</si>
  <si>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葉山町</t>
  </si>
  <si>
    <t>14321</t>
  </si>
  <si>
    <t>寒川町</t>
  </si>
  <si>
    <t>14341</t>
  </si>
  <si>
    <t>大磯町</t>
  </si>
  <si>
    <t>14342</t>
  </si>
  <si>
    <t>二宮町</t>
  </si>
  <si>
    <t>14361</t>
  </si>
  <si>
    <t>中井町</t>
  </si>
  <si>
    <t>14362</t>
  </si>
  <si>
    <t>大井町</t>
  </si>
  <si>
    <t>14363</t>
  </si>
  <si>
    <t>松田町</t>
  </si>
  <si>
    <t>14364</t>
  </si>
  <si>
    <t>山北町</t>
  </si>
  <si>
    <t>14366</t>
  </si>
  <si>
    <t>開成町</t>
  </si>
  <si>
    <t>14382</t>
  </si>
  <si>
    <t>箱根町</t>
  </si>
  <si>
    <t>14383</t>
  </si>
  <si>
    <t>真鶴町</t>
  </si>
  <si>
    <t>14384</t>
  </si>
  <si>
    <t>湯河原町</t>
  </si>
  <si>
    <t>14401</t>
  </si>
  <si>
    <t>愛川町</t>
  </si>
  <si>
    <t>14402</t>
  </si>
  <si>
    <t>清川村</t>
  </si>
  <si>
    <t>15000</t>
  </si>
  <si>
    <t>新潟県</t>
  </si>
  <si>
    <t>15100</t>
  </si>
  <si>
    <t>新潟市</t>
  </si>
  <si>
    <t>15202</t>
  </si>
  <si>
    <t>長岡市</t>
  </si>
  <si>
    <t>15204</t>
  </si>
  <si>
    <t>三条市</t>
  </si>
  <si>
    <t>15205</t>
  </si>
  <si>
    <t>柏崎市</t>
  </si>
  <si>
    <t>15206</t>
  </si>
  <si>
    <t>新発田市</t>
  </si>
  <si>
    <t>15208</t>
  </si>
  <si>
    <t>小千谷市</t>
  </si>
  <si>
    <t>15209</t>
  </si>
  <si>
    <t>加茂市</t>
  </si>
  <si>
    <t>15210</t>
  </si>
  <si>
    <t>十日町市</t>
  </si>
  <si>
    <t>15211</t>
  </si>
  <si>
    <t>見附市</t>
  </si>
  <si>
    <t>15212</t>
  </si>
  <si>
    <t>村上市</t>
  </si>
  <si>
    <t>15213</t>
  </si>
  <si>
    <t>燕市</t>
  </si>
  <si>
    <t>15216</t>
  </si>
  <si>
    <t>糸魚川市</t>
  </si>
  <si>
    <t>15217</t>
  </si>
  <si>
    <t>妙高市</t>
  </si>
  <si>
    <t>15218</t>
  </si>
  <si>
    <t>五泉市</t>
  </si>
  <si>
    <t>15222</t>
  </si>
  <si>
    <t>上越市</t>
  </si>
  <si>
    <t>15223</t>
  </si>
  <si>
    <t>阿賀野市</t>
  </si>
  <si>
    <t>15224</t>
  </si>
  <si>
    <t>佐渡市</t>
  </si>
  <si>
    <t>15225</t>
  </si>
  <si>
    <t>魚沼市</t>
  </si>
  <si>
    <t>15226</t>
  </si>
  <si>
    <t>南魚沼市</t>
  </si>
  <si>
    <t>15227</t>
  </si>
  <si>
    <t>胎内市</t>
  </si>
  <si>
    <t>15307</t>
  </si>
  <si>
    <t>聖籠町</t>
  </si>
  <si>
    <t>15342</t>
  </si>
  <si>
    <t>弥彦村</t>
  </si>
  <si>
    <t>15361</t>
  </si>
  <si>
    <t>田上町</t>
  </si>
  <si>
    <t>15385</t>
  </si>
  <si>
    <t>阿賀町</t>
  </si>
  <si>
    <t>15405</t>
  </si>
  <si>
    <t>出雲崎町</t>
  </si>
  <si>
    <t>15461</t>
  </si>
  <si>
    <t>湯沢町</t>
  </si>
  <si>
    <t>15482</t>
  </si>
  <si>
    <t>津南町</t>
  </si>
  <si>
    <t>15504</t>
  </si>
  <si>
    <t>刈羽村</t>
  </si>
  <si>
    <t>15581</t>
  </si>
  <si>
    <t>関川村</t>
  </si>
  <si>
    <t>15586</t>
  </si>
  <si>
    <t>粟島浦村</t>
  </si>
  <si>
    <t>16000</t>
  </si>
  <si>
    <t>富山県</t>
  </si>
  <si>
    <t>16201</t>
  </si>
  <si>
    <t>富山市</t>
  </si>
  <si>
    <t>16202</t>
  </si>
  <si>
    <t>高岡市</t>
  </si>
  <si>
    <t>16204</t>
  </si>
  <si>
    <t>魚津市</t>
  </si>
  <si>
    <t>16205</t>
  </si>
  <si>
    <t>氷見市</t>
  </si>
  <si>
    <t>16206</t>
  </si>
  <si>
    <t>滑川市</t>
  </si>
  <si>
    <t>16207</t>
  </si>
  <si>
    <t>黒部市</t>
  </si>
  <si>
    <t>16208</t>
  </si>
  <si>
    <t>砺波市</t>
  </si>
  <si>
    <t>16209</t>
  </si>
  <si>
    <t>小矢部市</t>
  </si>
  <si>
    <t>16210</t>
  </si>
  <si>
    <t>南砺市</t>
  </si>
  <si>
    <t>16211</t>
  </si>
  <si>
    <t>射水市</t>
  </si>
  <si>
    <t>16321</t>
  </si>
  <si>
    <t>舟橋村</t>
  </si>
  <si>
    <t>16322</t>
  </si>
  <si>
    <t>上市町</t>
  </si>
  <si>
    <t>16323</t>
  </si>
  <si>
    <t>立山町</t>
  </si>
  <si>
    <t>16342</t>
  </si>
  <si>
    <t>入善町</t>
  </si>
  <si>
    <t>16343</t>
  </si>
  <si>
    <t>17000</t>
  </si>
  <si>
    <t>石川県</t>
  </si>
  <si>
    <t>17201</t>
  </si>
  <si>
    <t>金沢市</t>
  </si>
  <si>
    <t>17202</t>
  </si>
  <si>
    <t>七尾市</t>
  </si>
  <si>
    <t>17203</t>
  </si>
  <si>
    <t>小松市</t>
  </si>
  <si>
    <t>17204</t>
  </si>
  <si>
    <t>輪島市</t>
  </si>
  <si>
    <t>17205</t>
  </si>
  <si>
    <t>珠洲市</t>
  </si>
  <si>
    <t>17206</t>
  </si>
  <si>
    <t>加賀市</t>
  </si>
  <si>
    <t>17207</t>
  </si>
  <si>
    <t>羽咋市</t>
  </si>
  <si>
    <t>17209</t>
  </si>
  <si>
    <t>かほく市</t>
  </si>
  <si>
    <t>17210</t>
  </si>
  <si>
    <t>白山市</t>
  </si>
  <si>
    <t>17211</t>
  </si>
  <si>
    <t>能美市</t>
  </si>
  <si>
    <t>17212</t>
  </si>
  <si>
    <t>野々市市</t>
  </si>
  <si>
    <t>17324</t>
  </si>
  <si>
    <t>川北町</t>
  </si>
  <si>
    <t>17361</t>
  </si>
  <si>
    <t>津幡町</t>
  </si>
  <si>
    <t>17365</t>
  </si>
  <si>
    <t>内灘町</t>
  </si>
  <si>
    <t>17384</t>
  </si>
  <si>
    <t>志賀町</t>
  </si>
  <si>
    <t>17386</t>
  </si>
  <si>
    <t>宝達志水町</t>
  </si>
  <si>
    <t>17407</t>
  </si>
  <si>
    <t>中能登町</t>
  </si>
  <si>
    <t>17461</t>
  </si>
  <si>
    <t>穴水町</t>
  </si>
  <si>
    <t>17463</t>
  </si>
  <si>
    <t>能登町</t>
  </si>
  <si>
    <t>18000</t>
  </si>
  <si>
    <t>福井県</t>
  </si>
  <si>
    <t>18201</t>
  </si>
  <si>
    <t>福井市</t>
  </si>
  <si>
    <t>18202</t>
  </si>
  <si>
    <t>敦賀市</t>
  </si>
  <si>
    <t>18204</t>
  </si>
  <si>
    <t>小浜市</t>
  </si>
  <si>
    <t>18205</t>
  </si>
  <si>
    <t>大野市</t>
  </si>
  <si>
    <t>18206</t>
  </si>
  <si>
    <t>勝山市</t>
  </si>
  <si>
    <t>18207</t>
  </si>
  <si>
    <t>鯖江市</t>
  </si>
  <si>
    <t>18208</t>
  </si>
  <si>
    <t>あわら市</t>
  </si>
  <si>
    <t>18209</t>
  </si>
  <si>
    <t>越前市</t>
  </si>
  <si>
    <t>18210</t>
  </si>
  <si>
    <t>坂井市</t>
  </si>
  <si>
    <t>18322</t>
  </si>
  <si>
    <t>永平寺町</t>
  </si>
  <si>
    <t>18382</t>
  </si>
  <si>
    <t>18404</t>
  </si>
  <si>
    <t>南越前町</t>
  </si>
  <si>
    <t>18423</t>
  </si>
  <si>
    <t>越前町</t>
  </si>
  <si>
    <t>18442</t>
  </si>
  <si>
    <t>美浜町</t>
  </si>
  <si>
    <t>18481</t>
  </si>
  <si>
    <t>高浜町</t>
  </si>
  <si>
    <t>18483</t>
  </si>
  <si>
    <t>おおい町</t>
  </si>
  <si>
    <t>18501</t>
  </si>
  <si>
    <t>若狭町</t>
  </si>
  <si>
    <t>19000</t>
  </si>
  <si>
    <t>山梨県</t>
  </si>
  <si>
    <t>19201</t>
  </si>
  <si>
    <t>甲府市</t>
  </si>
  <si>
    <t>19202</t>
  </si>
  <si>
    <t>富士吉田市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</si>
  <si>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</si>
  <si>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</si>
  <si>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</si>
  <si>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</si>
  <si>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</si>
  <si>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</si>
  <si>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</si>
  <si>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</si>
  <si>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</si>
  <si>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</si>
  <si>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</si>
  <si>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</si>
  <si>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</si>
  <si>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</si>
  <si>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</si>
  <si>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</si>
  <si>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</si>
  <si>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</si>
  <si>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</si>
  <si>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</si>
  <si>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</si>
  <si>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</si>
  <si>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</si>
  <si>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</si>
  <si>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19364</t>
  </si>
  <si>
    <t>早川町</t>
  </si>
  <si>
    <t>19365</t>
  </si>
  <si>
    <t>身延町</t>
  </si>
  <si>
    <t>19366</t>
  </si>
  <si>
    <t>19368</t>
  </si>
  <si>
    <t>富士川町</t>
  </si>
  <si>
    <t>19384</t>
  </si>
  <si>
    <t>昭和町</t>
  </si>
  <si>
    <t>19422</t>
  </si>
  <si>
    <t>道志村</t>
  </si>
  <si>
    <t>19423</t>
  </si>
  <si>
    <t>西桂町</t>
  </si>
  <si>
    <t>19424</t>
  </si>
  <si>
    <t>忍野村</t>
  </si>
  <si>
    <t>19425</t>
  </si>
  <si>
    <t>山中湖村</t>
  </si>
  <si>
    <t>19429</t>
  </si>
  <si>
    <t>鳴沢村</t>
  </si>
  <si>
    <t>19430</t>
  </si>
  <si>
    <t>富士河口湖町</t>
  </si>
  <si>
    <t>19442</t>
  </si>
  <si>
    <t>小菅村</t>
  </si>
  <si>
    <t>19443</t>
  </si>
  <si>
    <t>丹波山村</t>
  </si>
  <si>
    <t>20000</t>
  </si>
  <si>
    <t>長野県</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</si>
  <si>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</si>
  <si>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</si>
  <si>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</si>
  <si>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</si>
  <si>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</si>
  <si>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</si>
  <si>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</si>
  <si>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</si>
  <si>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</si>
  <si>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</si>
  <si>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</si>
  <si>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</si>
  <si>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</si>
  <si>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</si>
  <si>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</si>
  <si>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</si>
  <si>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</si>
  <si>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</si>
  <si>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</si>
  <si>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駒ヶ根市</t>
  </si>
  <si>
    <t>20211</t>
  </si>
  <si>
    <t>中野市</t>
  </si>
  <si>
    <t>20212</t>
  </si>
  <si>
    <t>大町市</t>
  </si>
  <si>
    <t>20213</t>
  </si>
  <si>
    <t>飯山市</t>
  </si>
  <si>
    <t>20214</t>
  </si>
  <si>
    <t>茅野市</t>
  </si>
  <si>
    <t>20215</t>
  </si>
  <si>
    <t>塩尻市</t>
  </si>
  <si>
    <t>20217</t>
  </si>
  <si>
    <t>佐久市</t>
  </si>
  <si>
    <t>20218</t>
  </si>
  <si>
    <t>千曲市</t>
  </si>
  <si>
    <t>20219</t>
  </si>
  <si>
    <t>東御市</t>
  </si>
  <si>
    <t>20220</t>
  </si>
  <si>
    <t>安曇野市</t>
  </si>
  <si>
    <t>20303</t>
  </si>
  <si>
    <t>小海町</t>
  </si>
  <si>
    <t>20304</t>
  </si>
  <si>
    <t>川上村</t>
  </si>
  <si>
    <t>20305</t>
  </si>
  <si>
    <t>20306</t>
  </si>
  <si>
    <t>南相木村</t>
  </si>
  <si>
    <t>20307</t>
  </si>
  <si>
    <t>北相木村</t>
  </si>
  <si>
    <t>20309</t>
  </si>
  <si>
    <t>佐久穂町</t>
  </si>
  <si>
    <t>20321</t>
  </si>
  <si>
    <t>軽井沢町</t>
  </si>
  <si>
    <t>20323</t>
  </si>
  <si>
    <t>御代田町</t>
  </si>
  <si>
    <t>20324</t>
  </si>
  <si>
    <t>立科町</t>
  </si>
  <si>
    <t>20349</t>
  </si>
  <si>
    <t>青木村</t>
  </si>
  <si>
    <t>20350</t>
  </si>
  <si>
    <t>長和町</t>
  </si>
  <si>
    <t>20361</t>
  </si>
  <si>
    <t>下諏訪町</t>
  </si>
  <si>
    <t>20362</t>
  </si>
  <si>
    <t>富士見町</t>
  </si>
  <si>
    <t>20363</t>
  </si>
  <si>
    <t>原村</t>
  </si>
  <si>
    <t>20382</t>
  </si>
  <si>
    <t>辰野町</t>
  </si>
  <si>
    <t>20383</t>
  </si>
  <si>
    <t>箕輪町</t>
  </si>
  <si>
    <t>20384</t>
  </si>
  <si>
    <t>飯島町</t>
  </si>
  <si>
    <t>20385</t>
  </si>
  <si>
    <t>南箕輪村</t>
  </si>
  <si>
    <t>20386</t>
  </si>
  <si>
    <t>中川村</t>
  </si>
  <si>
    <t>20388</t>
  </si>
  <si>
    <t>宮田村</t>
  </si>
  <si>
    <t>20402</t>
  </si>
  <si>
    <t>松川町</t>
  </si>
  <si>
    <t>20403</t>
  </si>
  <si>
    <t>高森町</t>
  </si>
  <si>
    <t>20404</t>
  </si>
  <si>
    <t>阿南町</t>
  </si>
  <si>
    <t>20407</t>
  </si>
  <si>
    <t>阿智村</t>
  </si>
  <si>
    <t>20409</t>
  </si>
  <si>
    <t>平谷村</t>
  </si>
  <si>
    <t>20410</t>
  </si>
  <si>
    <t>根羽村</t>
  </si>
  <si>
    <t>20411</t>
  </si>
  <si>
    <t>下條村</t>
  </si>
  <si>
    <t>20412</t>
  </si>
  <si>
    <t>売木村</t>
  </si>
  <si>
    <t>20413</t>
  </si>
  <si>
    <t>天龍村</t>
  </si>
  <si>
    <t>20414</t>
  </si>
  <si>
    <t>泰阜村</t>
  </si>
  <si>
    <t>20415</t>
  </si>
  <si>
    <t>喬木村</t>
  </si>
  <si>
    <t>20416</t>
  </si>
  <si>
    <t>豊丘村</t>
  </si>
  <si>
    <t>20417</t>
  </si>
  <si>
    <t>大鹿村</t>
  </si>
  <si>
    <t>20422</t>
  </si>
  <si>
    <t>上松町</t>
  </si>
  <si>
    <t>20423</t>
  </si>
  <si>
    <t>南木曽町</t>
  </si>
  <si>
    <t>20425</t>
  </si>
  <si>
    <t>木祖村</t>
  </si>
  <si>
    <t>20429</t>
  </si>
  <si>
    <t>王滝村</t>
  </si>
  <si>
    <t>20430</t>
  </si>
  <si>
    <t>大桑村</t>
  </si>
  <si>
    <t>20432</t>
  </si>
  <si>
    <t>木曽町</t>
  </si>
  <si>
    <t>20446</t>
  </si>
  <si>
    <t>麻績村</t>
  </si>
  <si>
    <t>20448</t>
  </si>
  <si>
    <t>生坂村</t>
  </si>
  <si>
    <t>20450</t>
  </si>
  <si>
    <t>山形村</t>
  </si>
  <si>
    <t>20451</t>
  </si>
  <si>
    <t>朝日村</t>
  </si>
  <si>
    <t>20452</t>
  </si>
  <si>
    <t>筑北村</t>
  </si>
  <si>
    <t>20481</t>
  </si>
  <si>
    <t>20482</t>
  </si>
  <si>
    <t>松川村</t>
  </si>
  <si>
    <t>20485</t>
  </si>
  <si>
    <t>白馬村</t>
  </si>
  <si>
    <t>20486</t>
  </si>
  <si>
    <t>小谷村</t>
  </si>
  <si>
    <t>20521</t>
  </si>
  <si>
    <t>坂城町</t>
  </si>
  <si>
    <t>20541</t>
  </si>
  <si>
    <t>小布施町</t>
  </si>
  <si>
    <t>20543</t>
  </si>
  <si>
    <t>20561</t>
  </si>
  <si>
    <t>山ノ内町</t>
  </si>
  <si>
    <t>20562</t>
  </si>
  <si>
    <t>木島平村</t>
  </si>
  <si>
    <t>20563</t>
  </si>
  <si>
    <t>野沢温泉村</t>
  </si>
  <si>
    <t>20583</t>
  </si>
  <si>
    <t>信濃町</t>
  </si>
  <si>
    <t>20588</t>
  </si>
  <si>
    <t>小川村</t>
  </si>
  <si>
    <t>20590</t>
  </si>
  <si>
    <t>飯綱町</t>
  </si>
  <si>
    <t>20602</t>
  </si>
  <si>
    <t>栄村</t>
  </si>
  <si>
    <t>21000</t>
  </si>
  <si>
    <t>岐阜県</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</si>
  <si>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</si>
  <si>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</si>
  <si>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</si>
  <si>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</si>
  <si>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</si>
  <si>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</si>
  <si>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</si>
  <si>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</si>
  <si>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</si>
  <si>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</si>
  <si>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</si>
  <si>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</si>
  <si>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</si>
  <si>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</si>
  <si>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</si>
  <si>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</si>
  <si>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</si>
  <si>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</si>
  <si>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</si>
  <si>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</si>
  <si>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</si>
  <si>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</si>
  <si>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</si>
  <si>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</si>
  <si>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</si>
  <si>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</si>
  <si>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</si>
  <si>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</si>
  <si>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</si>
  <si>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</si>
  <si>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</si>
  <si>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</si>
  <si>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</si>
  <si>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</si>
  <si>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</si>
  <si>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</si>
  <si>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</si>
  <si>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</si>
  <si>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</si>
  <si>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</si>
  <si>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</si>
  <si>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</si>
  <si>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</si>
  <si>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</si>
  <si>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21303</t>
  </si>
  <si>
    <t>笠松町</t>
  </si>
  <si>
    <t>21341</t>
  </si>
  <si>
    <t>養老町</t>
  </si>
  <si>
    <t>21361</t>
  </si>
  <si>
    <t>垂井町</t>
  </si>
  <si>
    <t>21362</t>
  </si>
  <si>
    <t>関ケ原町</t>
  </si>
  <si>
    <t>21381</t>
  </si>
  <si>
    <t>神戸町</t>
  </si>
  <si>
    <t>21382</t>
  </si>
  <si>
    <t>輪之内町</t>
  </si>
  <si>
    <t>21383</t>
  </si>
  <si>
    <t>安八町</t>
  </si>
  <si>
    <t>21401</t>
  </si>
  <si>
    <t>揖斐川町</t>
  </si>
  <si>
    <t>21403</t>
  </si>
  <si>
    <t>大野町</t>
  </si>
  <si>
    <t>21404</t>
  </si>
  <si>
    <t>21421</t>
  </si>
  <si>
    <t>北方町</t>
  </si>
  <si>
    <t>21501</t>
  </si>
  <si>
    <t>坂祝町</t>
  </si>
  <si>
    <t>21502</t>
  </si>
  <si>
    <t>富加町</t>
  </si>
  <si>
    <t>21503</t>
  </si>
  <si>
    <t>川辺町</t>
  </si>
  <si>
    <t>21504</t>
  </si>
  <si>
    <t>七宗町</t>
  </si>
  <si>
    <t>21505</t>
  </si>
  <si>
    <t>八百津町</t>
  </si>
  <si>
    <t>21506</t>
  </si>
  <si>
    <t>白川町</t>
  </si>
  <si>
    <t>21507</t>
  </si>
  <si>
    <t>東白川村</t>
  </si>
  <si>
    <t>21521</t>
  </si>
  <si>
    <t>御嵩町</t>
  </si>
  <si>
    <t>21604</t>
  </si>
  <si>
    <t>白川村</t>
  </si>
  <si>
    <t>22000</t>
  </si>
  <si>
    <t>静岡県</t>
  </si>
  <si>
    <t>22100</t>
  </si>
  <si>
    <t>静岡市</t>
  </si>
  <si>
    <t>22130</t>
  </si>
  <si>
    <t>浜松市</t>
  </si>
  <si>
    <t>22203</t>
  </si>
  <si>
    <t>沼津市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</si>
  <si>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</si>
  <si>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</si>
  <si>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</si>
  <si>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</si>
  <si>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</si>
  <si>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</si>
  <si>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</si>
  <si>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</si>
  <si>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</si>
  <si>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</si>
  <si>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</si>
  <si>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</si>
  <si>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</si>
  <si>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</si>
  <si>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</si>
  <si>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</si>
  <si>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</si>
  <si>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</si>
  <si>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</si>
  <si>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</si>
  <si>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</si>
  <si>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</si>
  <si>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</si>
  <si>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</si>
  <si>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</si>
  <si>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</si>
  <si>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</si>
  <si>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</si>
  <si>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</si>
  <si>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</si>
  <si>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</si>
  <si>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</si>
  <si>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</si>
  <si>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</si>
  <si>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</si>
  <si>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</si>
  <si>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</si>
  <si>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</si>
  <si>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</si>
  <si>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</si>
  <si>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</si>
  <si>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東伊豆町</t>
  </si>
  <si>
    <t>22302</t>
  </si>
  <si>
    <t>河津町</t>
  </si>
  <si>
    <t>22304</t>
  </si>
  <si>
    <t>南伊豆町</t>
  </si>
  <si>
    <t>22305</t>
  </si>
  <si>
    <t>松崎町</t>
  </si>
  <si>
    <t>22306</t>
  </si>
  <si>
    <t>西伊豆町</t>
  </si>
  <si>
    <t>22325</t>
  </si>
  <si>
    <t>函南町</t>
  </si>
  <si>
    <t>22341</t>
  </si>
  <si>
    <t>22342</t>
  </si>
  <si>
    <t>長泉町</t>
  </si>
  <si>
    <t>22344</t>
  </si>
  <si>
    <t>小山町</t>
  </si>
  <si>
    <t>22424</t>
  </si>
  <si>
    <t>吉田町</t>
  </si>
  <si>
    <t>22429</t>
  </si>
  <si>
    <t>川根本町</t>
  </si>
  <si>
    <t>22461</t>
  </si>
  <si>
    <t>23000</t>
  </si>
  <si>
    <t>愛知県</t>
  </si>
  <si>
    <t>23100</t>
  </si>
  <si>
    <t>名古屋市</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</si>
  <si>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</si>
  <si>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</si>
  <si>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</si>
  <si>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</si>
  <si>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</si>
  <si>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</si>
  <si>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</si>
  <si>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</si>
  <si>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</si>
  <si>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</si>
  <si>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</si>
  <si>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</si>
  <si>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</si>
  <si>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</si>
  <si>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</si>
  <si>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</si>
  <si>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</si>
  <si>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</si>
  <si>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</si>
  <si>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</si>
  <si>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</si>
  <si>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</si>
  <si>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</si>
  <si>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</si>
  <si>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</si>
  <si>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</si>
  <si>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</si>
  <si>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</si>
  <si>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</si>
  <si>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</si>
  <si>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</si>
  <si>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</si>
  <si>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</si>
  <si>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</si>
  <si>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</si>
  <si>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</si>
  <si>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</si>
  <si>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</si>
  <si>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</si>
  <si>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</si>
  <si>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</si>
  <si>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</si>
  <si>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</si>
  <si>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</si>
  <si>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</si>
  <si>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</si>
  <si>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</si>
  <si>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</si>
  <si>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</si>
  <si>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</si>
  <si>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</si>
  <si>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</si>
  <si>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</si>
  <si>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</si>
  <si>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</si>
  <si>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</si>
  <si>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</si>
  <si>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</si>
  <si>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</si>
  <si>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</si>
  <si>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</si>
  <si>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</si>
  <si>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</si>
  <si>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</si>
  <si>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</si>
  <si>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</si>
  <si>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</si>
  <si>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</si>
  <si>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</si>
  <si>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</si>
  <si>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</si>
  <si>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</si>
  <si>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</si>
  <si>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</si>
  <si>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</si>
  <si>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</si>
  <si>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23342</t>
  </si>
  <si>
    <t>豊山町</t>
  </si>
  <si>
    <t>23361</t>
  </si>
  <si>
    <t>大口町</t>
  </si>
  <si>
    <t>23362</t>
  </si>
  <si>
    <t>扶桑町</t>
  </si>
  <si>
    <t>23424</t>
  </si>
  <si>
    <t>大治町</t>
  </si>
  <si>
    <t>23425</t>
  </si>
  <si>
    <t>蟹江町</t>
  </si>
  <si>
    <t>23427</t>
  </si>
  <si>
    <t>飛島村</t>
  </si>
  <si>
    <t>23441</t>
  </si>
  <si>
    <t>阿久比町</t>
  </si>
  <si>
    <t>23442</t>
  </si>
  <si>
    <t>東浦町</t>
  </si>
  <si>
    <t>23445</t>
  </si>
  <si>
    <t>南知多町</t>
  </si>
  <si>
    <t>23446</t>
  </si>
  <si>
    <t>23447</t>
  </si>
  <si>
    <t>武豊町</t>
  </si>
  <si>
    <t>23501</t>
  </si>
  <si>
    <t>幸田町</t>
  </si>
  <si>
    <t>23561</t>
  </si>
  <si>
    <t>設楽町</t>
  </si>
  <si>
    <t>23562</t>
  </si>
  <si>
    <t>東栄町</t>
  </si>
  <si>
    <t>23563</t>
  </si>
  <si>
    <t>豊根村</t>
  </si>
  <si>
    <t>24000</t>
  </si>
  <si>
    <t>三重県</t>
  </si>
  <si>
    <t>24201</t>
  </si>
  <si>
    <t>津市</t>
  </si>
  <si>
    <t>24202</t>
  </si>
  <si>
    <t>四日市市</t>
  </si>
  <si>
    <t>24203</t>
  </si>
  <si>
    <t>伊勢市</t>
  </si>
  <si>
    <t>24204</t>
  </si>
  <si>
    <t>松阪市</t>
  </si>
  <si>
    <t>24205</t>
  </si>
  <si>
    <t>桑名市</t>
  </si>
  <si>
    <t>24207</t>
  </si>
  <si>
    <t>鈴鹿市</t>
  </si>
  <si>
    <t>24208</t>
  </si>
  <si>
    <t>名張市</t>
  </si>
  <si>
    <t>24209</t>
  </si>
  <si>
    <t>尾鷲市</t>
  </si>
  <si>
    <t>24210</t>
  </si>
  <si>
    <t>亀山市</t>
  </si>
  <si>
    <t>24211</t>
  </si>
  <si>
    <t>鳥羽市</t>
  </si>
  <si>
    <t>24212</t>
  </si>
  <si>
    <t>熊野市</t>
  </si>
  <si>
    <t>24214</t>
  </si>
  <si>
    <t>いなべ市</t>
  </si>
  <si>
    <t>24215</t>
  </si>
  <si>
    <t>志摩市</t>
  </si>
  <si>
    <t>24216</t>
  </si>
  <si>
    <t>伊賀市</t>
  </si>
  <si>
    <t>24303</t>
  </si>
  <si>
    <t>木曽岬町</t>
  </si>
  <si>
    <t>24324</t>
  </si>
  <si>
    <t>東員町</t>
  </si>
  <si>
    <t>24341</t>
  </si>
  <si>
    <t>菰野町</t>
  </si>
  <si>
    <t>24343</t>
  </si>
  <si>
    <t>24344</t>
  </si>
  <si>
    <t>川越町</t>
  </si>
  <si>
    <t>24441</t>
  </si>
  <si>
    <t>多気町</t>
  </si>
  <si>
    <t>24442</t>
  </si>
  <si>
    <t>24443</t>
  </si>
  <si>
    <t>大台町</t>
  </si>
  <si>
    <t>24461</t>
  </si>
  <si>
    <t>玉城町</t>
  </si>
  <si>
    <t>24470</t>
  </si>
  <si>
    <t>度会町</t>
  </si>
  <si>
    <t>24471</t>
  </si>
  <si>
    <t>大紀町</t>
  </si>
  <si>
    <t>24472</t>
  </si>
  <si>
    <t>南伊勢町</t>
  </si>
  <si>
    <t>24543</t>
  </si>
  <si>
    <t>紀北町</t>
  </si>
  <si>
    <t>24561</t>
  </si>
  <si>
    <t>御浜町</t>
  </si>
  <si>
    <t>24562</t>
  </si>
  <si>
    <t>紀宝町</t>
  </si>
  <si>
    <t>25000</t>
  </si>
  <si>
    <t>滋賀県</t>
  </si>
  <si>
    <t>25201</t>
  </si>
  <si>
    <t>大津市</t>
  </si>
  <si>
    <t>25202</t>
  </si>
  <si>
    <t>彦根市</t>
  </si>
  <si>
    <t>25203</t>
  </si>
  <si>
    <t>長浜市</t>
  </si>
  <si>
    <t>25204</t>
  </si>
  <si>
    <t>近江八幡市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</si>
  <si>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</si>
  <si>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</si>
  <si>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</si>
  <si>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</si>
  <si>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</si>
  <si>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</si>
  <si>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</si>
  <si>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</si>
  <si>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</si>
  <si>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</si>
  <si>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</si>
  <si>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</si>
  <si>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</si>
  <si>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</si>
  <si>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</si>
  <si>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</si>
  <si>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</si>
  <si>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</si>
  <si>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25383</t>
  </si>
  <si>
    <t>日野町</t>
  </si>
  <si>
    <t>25384</t>
  </si>
  <si>
    <t>竜王町</t>
  </si>
  <si>
    <t>25425</t>
  </si>
  <si>
    <t>愛荘町</t>
  </si>
  <si>
    <t>25441</t>
  </si>
  <si>
    <t>豊郷町</t>
  </si>
  <si>
    <t>25442</t>
  </si>
  <si>
    <t>甲良町</t>
  </si>
  <si>
    <t>25443</t>
  </si>
  <si>
    <t>多賀町</t>
  </si>
  <si>
    <t>26000</t>
  </si>
  <si>
    <t>京都府</t>
  </si>
  <si>
    <t>26100</t>
  </si>
  <si>
    <t>京都市</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</si>
  <si>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</si>
  <si>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</si>
  <si>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</si>
  <si>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</si>
  <si>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</si>
  <si>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</si>
  <si>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</si>
  <si>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</si>
  <si>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</si>
  <si>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</si>
  <si>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</si>
  <si>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</si>
  <si>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</si>
  <si>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</si>
  <si>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</si>
  <si>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</si>
  <si>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</si>
  <si>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</si>
  <si>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</si>
  <si>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</si>
  <si>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</si>
  <si>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</si>
  <si>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</si>
  <si>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</si>
  <si>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</si>
  <si>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</si>
  <si>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</si>
  <si>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</si>
  <si>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</si>
  <si>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大山崎町</t>
  </si>
  <si>
    <t>26322</t>
  </si>
  <si>
    <t>久御山町</t>
  </si>
  <si>
    <t>26343</t>
  </si>
  <si>
    <t>井手町</t>
  </si>
  <si>
    <t>26344</t>
  </si>
  <si>
    <t>宇治田原町</t>
  </si>
  <si>
    <t>26364</t>
  </si>
  <si>
    <t>笠置町</t>
  </si>
  <si>
    <t>26365</t>
  </si>
  <si>
    <t>和束町</t>
  </si>
  <si>
    <t>26366</t>
  </si>
  <si>
    <t>精華町</t>
  </si>
  <si>
    <t>26367</t>
  </si>
  <si>
    <t>南山城村</t>
  </si>
  <si>
    <t>26407</t>
  </si>
  <si>
    <t>京丹波町</t>
  </si>
  <si>
    <t>26463</t>
  </si>
  <si>
    <t>伊根町</t>
  </si>
  <si>
    <t>26465</t>
  </si>
  <si>
    <t>与謝野町</t>
  </si>
  <si>
    <t>27000</t>
  </si>
  <si>
    <t>大阪府</t>
  </si>
  <si>
    <t>27100</t>
  </si>
  <si>
    <t>大阪市</t>
  </si>
  <si>
    <t>27140</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</si>
  <si>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</si>
  <si>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</si>
  <si>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</si>
  <si>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</si>
  <si>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</si>
  <si>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</si>
  <si>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</si>
  <si>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</si>
  <si>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</si>
  <si>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</si>
  <si>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</si>
  <si>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</si>
  <si>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</si>
  <si>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</si>
  <si>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</si>
  <si>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</si>
  <si>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</si>
  <si>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</si>
  <si>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</si>
  <si>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</si>
  <si>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</si>
  <si>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</si>
  <si>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</si>
  <si>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</si>
  <si>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</si>
  <si>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</si>
  <si>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</si>
  <si>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</si>
  <si>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</si>
  <si>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</si>
  <si>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</si>
  <si>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</si>
  <si>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</si>
  <si>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</si>
  <si>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</si>
  <si>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</si>
  <si>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</si>
  <si>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</si>
  <si>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</si>
  <si>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</si>
  <si>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</si>
  <si>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</si>
  <si>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</si>
  <si>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</si>
  <si>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</si>
  <si>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</si>
  <si>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</si>
  <si>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</si>
  <si>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</si>
  <si>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</si>
  <si>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</si>
  <si>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</si>
  <si>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</si>
  <si>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</si>
  <si>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</si>
  <si>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</si>
  <si>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</si>
  <si>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</si>
  <si>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</si>
  <si>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</si>
  <si>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</si>
  <si>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</si>
  <si>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</si>
  <si>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</si>
  <si>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</si>
  <si>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27321</t>
  </si>
  <si>
    <t>豊能町</t>
  </si>
  <si>
    <t>27322</t>
  </si>
  <si>
    <t>能勢町</t>
  </si>
  <si>
    <t>27341</t>
  </si>
  <si>
    <t>忠岡町</t>
  </si>
  <si>
    <t>27361</t>
  </si>
  <si>
    <t>熊取町</t>
  </si>
  <si>
    <t>27362</t>
  </si>
  <si>
    <t>田尻町</t>
  </si>
  <si>
    <t>27366</t>
  </si>
  <si>
    <t>岬町</t>
  </si>
  <si>
    <t>27381</t>
  </si>
  <si>
    <t>太子町</t>
  </si>
  <si>
    <t>27382</t>
  </si>
  <si>
    <t>河南町</t>
  </si>
  <si>
    <t>27383</t>
  </si>
  <si>
    <t>千早赤阪村</t>
  </si>
  <si>
    <t>28000</t>
  </si>
  <si>
    <t>兵庫県</t>
  </si>
  <si>
    <t>28100</t>
  </si>
  <si>
    <t>神戸市</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</si>
  <si>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</si>
  <si>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</si>
  <si>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</si>
  <si>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</si>
  <si>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</si>
  <si>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</si>
  <si>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</si>
  <si>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</si>
  <si>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</si>
  <si>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</si>
  <si>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</si>
  <si>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</si>
  <si>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</si>
  <si>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</si>
  <si>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</si>
  <si>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</si>
  <si>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</si>
  <si>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</si>
  <si>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</si>
  <si>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</si>
  <si>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</si>
  <si>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</si>
  <si>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</si>
  <si>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</si>
  <si>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</si>
  <si>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</si>
  <si>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</si>
  <si>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</si>
  <si>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</si>
  <si>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</si>
  <si>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</si>
  <si>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</si>
  <si>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</si>
  <si>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</si>
  <si>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</si>
  <si>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</si>
  <si>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</si>
  <si>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</si>
  <si>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</si>
  <si>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</si>
  <si>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</si>
  <si>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</si>
  <si>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</si>
  <si>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</si>
  <si>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</si>
  <si>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</si>
  <si>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</si>
  <si>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</si>
  <si>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</si>
  <si>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</si>
  <si>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</si>
  <si>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</si>
  <si>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</si>
  <si>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</si>
  <si>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</si>
  <si>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</si>
  <si>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</si>
  <si>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猪名川町</t>
  </si>
  <si>
    <t>28365</t>
  </si>
  <si>
    <t>多可町</t>
  </si>
  <si>
    <t>28381</t>
  </si>
  <si>
    <t>稲美町</t>
  </si>
  <si>
    <t>28382</t>
  </si>
  <si>
    <t>播磨町</t>
  </si>
  <si>
    <t>28442</t>
  </si>
  <si>
    <t>市川町</t>
  </si>
  <si>
    <t>28443</t>
  </si>
  <si>
    <t>福崎町</t>
  </si>
  <si>
    <t>28446</t>
  </si>
  <si>
    <t>神河町</t>
  </si>
  <si>
    <t>28464</t>
  </si>
  <si>
    <t>28481</t>
  </si>
  <si>
    <t>上郡町</t>
  </si>
  <si>
    <t>28501</t>
  </si>
  <si>
    <t>佐用町</t>
  </si>
  <si>
    <t>28585</t>
  </si>
  <si>
    <t>香美町</t>
  </si>
  <si>
    <t>28586</t>
  </si>
  <si>
    <t>新温泉町</t>
  </si>
  <si>
    <t>29000</t>
  </si>
  <si>
    <t>奈良県</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</si>
  <si>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</si>
  <si>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</si>
  <si>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</si>
  <si>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</si>
  <si>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</si>
  <si>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</si>
  <si>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</si>
  <si>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</si>
  <si>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</si>
  <si>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</si>
  <si>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</si>
  <si>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</si>
  <si>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</si>
  <si>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</si>
  <si>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</si>
  <si>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</si>
  <si>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</si>
  <si>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</si>
  <si>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</si>
  <si>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</si>
  <si>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</si>
  <si>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</si>
  <si>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</si>
  <si>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</si>
  <si>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29322</t>
  </si>
  <si>
    <t>山添村</t>
  </si>
  <si>
    <t>29342</t>
  </si>
  <si>
    <t>平群町</t>
  </si>
  <si>
    <t>29343</t>
  </si>
  <si>
    <t>三郷町</t>
  </si>
  <si>
    <t>29344</t>
  </si>
  <si>
    <t>斑鳩町</t>
  </si>
  <si>
    <t>29345</t>
  </si>
  <si>
    <t>安堵町</t>
  </si>
  <si>
    <t>29361</t>
  </si>
  <si>
    <t>29362</t>
  </si>
  <si>
    <t>三宅町</t>
  </si>
  <si>
    <t>29363</t>
  </si>
  <si>
    <t>田原本町</t>
  </si>
  <si>
    <t>29385</t>
  </si>
  <si>
    <t>曽爾村</t>
  </si>
  <si>
    <t>29386</t>
  </si>
  <si>
    <t>御杖村</t>
  </si>
  <si>
    <t>29401</t>
  </si>
  <si>
    <t>高取町</t>
  </si>
  <si>
    <t>29402</t>
  </si>
  <si>
    <t>明日香村</t>
  </si>
  <si>
    <t>29424</t>
  </si>
  <si>
    <t>上牧町</t>
  </si>
  <si>
    <t>29425</t>
  </si>
  <si>
    <t>王寺町</t>
  </si>
  <si>
    <t>29426</t>
  </si>
  <si>
    <t>広陵町</t>
  </si>
  <si>
    <t>29427</t>
  </si>
  <si>
    <t>河合町</t>
  </si>
  <si>
    <t>29441</t>
  </si>
  <si>
    <t>吉野町</t>
  </si>
  <si>
    <t>29442</t>
  </si>
  <si>
    <t>大淀町</t>
  </si>
  <si>
    <t>29443</t>
  </si>
  <si>
    <t>下市町</t>
  </si>
  <si>
    <t>29444</t>
  </si>
  <si>
    <t>黒滝村</t>
  </si>
  <si>
    <t>29446</t>
  </si>
  <si>
    <t>天川村</t>
  </si>
  <si>
    <t>29447</t>
  </si>
  <si>
    <t>野迫川村</t>
  </si>
  <si>
    <t>29449</t>
  </si>
  <si>
    <t>十津川村</t>
  </si>
  <si>
    <t>29450</t>
  </si>
  <si>
    <t>下北山村</t>
  </si>
  <si>
    <t>29451</t>
  </si>
  <si>
    <t>上北山村</t>
  </si>
  <si>
    <t>29452</t>
  </si>
  <si>
    <t>29453</t>
  </si>
  <si>
    <t>東吉野村</t>
  </si>
  <si>
    <t>30000</t>
  </si>
  <si>
    <t>和歌山県</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</si>
  <si>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</si>
  <si>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</si>
  <si>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</si>
  <si>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</si>
  <si>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</si>
  <si>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</si>
  <si>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</si>
  <si>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</si>
  <si>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</si>
  <si>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</si>
  <si>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</si>
  <si>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</si>
  <si>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</si>
  <si>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</si>
  <si>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</si>
  <si>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</si>
  <si>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</si>
  <si>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</si>
  <si>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30304</t>
  </si>
  <si>
    <t>紀美野町</t>
  </si>
  <si>
    <t>30341</t>
  </si>
  <si>
    <t>かつらぎ町</t>
  </si>
  <si>
    <t>30343</t>
  </si>
  <si>
    <t>九度山町</t>
  </si>
  <si>
    <t>30344</t>
  </si>
  <si>
    <t>高野町</t>
  </si>
  <si>
    <t>30361</t>
  </si>
  <si>
    <t>湯浅町</t>
  </si>
  <si>
    <t>30362</t>
  </si>
  <si>
    <t>広川町</t>
  </si>
  <si>
    <t>30366</t>
  </si>
  <si>
    <t>有田川町</t>
  </si>
  <si>
    <t>30381</t>
  </si>
  <si>
    <t>30382</t>
  </si>
  <si>
    <t>30383</t>
  </si>
  <si>
    <t>由良町</t>
  </si>
  <si>
    <t>30390</t>
  </si>
  <si>
    <t>印南町</t>
  </si>
  <si>
    <t>30391</t>
  </si>
  <si>
    <t>みなべ町</t>
  </si>
  <si>
    <t>30392</t>
  </si>
  <si>
    <t>日高川町</t>
  </si>
  <si>
    <t>30401</t>
  </si>
  <si>
    <t>白浜町</t>
  </si>
  <si>
    <t>30404</t>
  </si>
  <si>
    <t>上富田町</t>
  </si>
  <si>
    <t>30406</t>
  </si>
  <si>
    <t>すさみ町</t>
  </si>
  <si>
    <t>30421</t>
  </si>
  <si>
    <t>那智勝浦町</t>
  </si>
  <si>
    <t>30422</t>
  </si>
  <si>
    <t>太地町</t>
  </si>
  <si>
    <t>30424</t>
  </si>
  <si>
    <t>古座川町</t>
  </si>
  <si>
    <t>30427</t>
  </si>
  <si>
    <t>北山村</t>
  </si>
  <si>
    <t>30428</t>
  </si>
  <si>
    <t>串本町</t>
  </si>
  <si>
    <t>31000</t>
  </si>
  <si>
    <t>鳥取県</t>
  </si>
  <si>
    <t>31201</t>
  </si>
  <si>
    <t>鳥取市</t>
  </si>
  <si>
    <t>31202</t>
  </si>
  <si>
    <t>米子市</t>
  </si>
  <si>
    <t>31203</t>
  </si>
  <si>
    <t>倉吉市</t>
  </si>
  <si>
    <t>31204</t>
  </si>
  <si>
    <t>境港市</t>
  </si>
  <si>
    <t>31302</t>
  </si>
  <si>
    <t>岩美町</t>
  </si>
  <si>
    <t>31325</t>
  </si>
  <si>
    <t>若桜町</t>
  </si>
  <si>
    <t>31328</t>
  </si>
  <si>
    <t>智頭町</t>
  </si>
  <si>
    <t>31329</t>
  </si>
  <si>
    <t>八頭町</t>
  </si>
  <si>
    <t>31364</t>
  </si>
  <si>
    <t>三朝町</t>
  </si>
  <si>
    <t>31370</t>
  </si>
  <si>
    <t>湯梨浜町</t>
  </si>
  <si>
    <t>31371</t>
  </si>
  <si>
    <t>琴浦町</t>
  </si>
  <si>
    <t>31372</t>
  </si>
  <si>
    <t>北栄町</t>
  </si>
  <si>
    <t>31384</t>
  </si>
  <si>
    <t>日吉津村</t>
  </si>
  <si>
    <t>31386</t>
  </si>
  <si>
    <t>大山町</t>
  </si>
  <si>
    <t>31389</t>
  </si>
  <si>
    <t>31390</t>
  </si>
  <si>
    <t>伯耆町</t>
  </si>
  <si>
    <t>31401</t>
  </si>
  <si>
    <t>日南町</t>
  </si>
  <si>
    <t>31402</t>
  </si>
  <si>
    <t>31403</t>
  </si>
  <si>
    <t>江府町</t>
  </si>
  <si>
    <t>32000</t>
  </si>
  <si>
    <t>島根県</t>
  </si>
  <si>
    <t>32201</t>
  </si>
  <si>
    <t>松江市</t>
  </si>
  <si>
    <t>32202</t>
  </si>
  <si>
    <t>浜田市</t>
  </si>
  <si>
    <t>32203</t>
  </si>
  <si>
    <t>出雲市</t>
  </si>
  <si>
    <t>32204</t>
  </si>
  <si>
    <t>益田市</t>
  </si>
  <si>
    <t>32205</t>
  </si>
  <si>
    <t>大田市</t>
  </si>
  <si>
    <t>32206</t>
  </si>
  <si>
    <t>安来市</t>
  </si>
  <si>
    <t>32207</t>
  </si>
  <si>
    <t>江津市</t>
  </si>
  <si>
    <t>32209</t>
  </si>
  <si>
    <t>雲南市</t>
  </si>
  <si>
    <t>32343</t>
  </si>
  <si>
    <t>奥出雲町</t>
  </si>
  <si>
    <t>32386</t>
  </si>
  <si>
    <t>飯南町</t>
  </si>
  <si>
    <t>32441</t>
  </si>
  <si>
    <t>川本町</t>
  </si>
  <si>
    <t>32448</t>
  </si>
  <si>
    <t>32449</t>
  </si>
  <si>
    <t>邑南町</t>
  </si>
  <si>
    <t>32501</t>
  </si>
  <si>
    <t>津和野町</t>
  </si>
  <si>
    <t>32505</t>
  </si>
  <si>
    <t>吉賀町</t>
  </si>
  <si>
    <t>32525</t>
  </si>
  <si>
    <t>海士町</t>
  </si>
  <si>
    <t>32526</t>
  </si>
  <si>
    <t>西ノ島町</t>
  </si>
  <si>
    <t>32527</t>
  </si>
  <si>
    <t>知夫村</t>
  </si>
  <si>
    <t>32528</t>
  </si>
  <si>
    <t>隠岐の島町</t>
  </si>
  <si>
    <t>33000</t>
  </si>
  <si>
    <t>岡山県</t>
  </si>
  <si>
    <t>33100</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</si>
  <si>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</si>
  <si>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</si>
  <si>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</si>
  <si>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</si>
  <si>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</si>
  <si>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</si>
  <si>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</si>
  <si>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</si>
  <si>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</si>
  <si>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</si>
  <si>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</si>
  <si>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</si>
  <si>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</si>
  <si>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</si>
  <si>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</si>
  <si>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</si>
  <si>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</si>
  <si>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</si>
  <si>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</si>
  <si>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</si>
  <si>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</si>
  <si>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</si>
  <si>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</si>
  <si>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</si>
  <si>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</si>
  <si>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</si>
  <si>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</si>
  <si>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</si>
  <si>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</si>
  <si>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33346</t>
  </si>
  <si>
    <t>和気町</t>
  </si>
  <si>
    <t>33423</t>
  </si>
  <si>
    <t>早島町</t>
  </si>
  <si>
    <t>33445</t>
  </si>
  <si>
    <t>里庄町</t>
  </si>
  <si>
    <t>33461</t>
  </si>
  <si>
    <t>矢掛町</t>
  </si>
  <si>
    <t>33586</t>
  </si>
  <si>
    <t>新庄村</t>
  </si>
  <si>
    <t>33606</t>
  </si>
  <si>
    <t>鏡野町</t>
  </si>
  <si>
    <t>33622</t>
  </si>
  <si>
    <t>勝央町</t>
  </si>
  <si>
    <t>33623</t>
  </si>
  <si>
    <t>奈義町</t>
  </si>
  <si>
    <t>33643</t>
  </si>
  <si>
    <t>西粟倉村</t>
  </si>
  <si>
    <t>33663</t>
  </si>
  <si>
    <t>久米南町</t>
  </si>
  <si>
    <t>33666</t>
  </si>
  <si>
    <t>美咲町</t>
  </si>
  <si>
    <t>33681</t>
  </si>
  <si>
    <t>吉備中央町</t>
  </si>
  <si>
    <t>34000</t>
  </si>
  <si>
    <t>広島県</t>
  </si>
  <si>
    <t>34100</t>
  </si>
  <si>
    <t>広島市</t>
  </si>
  <si>
    <t>34202</t>
  </si>
  <si>
    <t>呉市</t>
  </si>
  <si>
    <t>34203</t>
  </si>
  <si>
    <t>竹原市</t>
  </si>
  <si>
    <t>34204</t>
  </si>
  <si>
    <t>三原市</t>
  </si>
  <si>
    <t>34205</t>
  </si>
  <si>
    <t>尾道市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</si>
  <si>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</si>
  <si>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</si>
  <si>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</si>
  <si>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</si>
  <si>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</si>
  <si>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</si>
  <si>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</si>
  <si>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</si>
  <si>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</si>
  <si>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</si>
  <si>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</si>
  <si>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</si>
  <si>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</si>
  <si>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</si>
  <si>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</si>
  <si>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</si>
  <si>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</si>
  <si>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</si>
  <si>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府中町</t>
  </si>
  <si>
    <t>34304</t>
  </si>
  <si>
    <t>海田町</t>
  </si>
  <si>
    <t>34307</t>
  </si>
  <si>
    <t>熊野町</t>
  </si>
  <si>
    <t>34309</t>
  </si>
  <si>
    <t>坂町</t>
  </si>
  <si>
    <t>34368</t>
  </si>
  <si>
    <t>安芸太田町</t>
  </si>
  <si>
    <t>34369</t>
  </si>
  <si>
    <t>北広島町</t>
  </si>
  <si>
    <t>34431</t>
  </si>
  <si>
    <t>大崎上島町</t>
  </si>
  <si>
    <t>34462</t>
  </si>
  <si>
    <t>世羅町</t>
  </si>
  <si>
    <t>34545</t>
  </si>
  <si>
    <t>神石高原町</t>
  </si>
  <si>
    <t>35000</t>
  </si>
  <si>
    <t>山口県</t>
  </si>
  <si>
    <t>35201</t>
  </si>
  <si>
    <t>下関市</t>
  </si>
  <si>
    <t>35202</t>
  </si>
  <si>
    <t>宇部市</t>
  </si>
  <si>
    <t>35203</t>
  </si>
  <si>
    <t>山口市</t>
  </si>
  <si>
    <t>35204</t>
  </si>
  <si>
    <t>萩市</t>
  </si>
  <si>
    <t>35206</t>
  </si>
  <si>
    <t>防府市</t>
  </si>
  <si>
    <t>35207</t>
  </si>
  <si>
    <t>下松市</t>
  </si>
  <si>
    <t>35208</t>
  </si>
  <si>
    <t>岩国市</t>
  </si>
  <si>
    <t>35210</t>
  </si>
  <si>
    <t>光市</t>
  </si>
  <si>
    <t>35211</t>
  </si>
  <si>
    <t>長門市</t>
  </si>
  <si>
    <t>35212</t>
  </si>
  <si>
    <t>柳井市</t>
  </si>
  <si>
    <t>35213</t>
  </si>
  <si>
    <t>美祢市</t>
  </si>
  <si>
    <t>35215</t>
  </si>
  <si>
    <t>周南市</t>
  </si>
  <si>
    <t>35216</t>
  </si>
  <si>
    <t>山陽小野田市</t>
  </si>
  <si>
    <t>35305</t>
  </si>
  <si>
    <t>周防大島町</t>
  </si>
  <si>
    <t>35321</t>
  </si>
  <si>
    <t>和木町</t>
  </si>
  <si>
    <t>35341</t>
  </si>
  <si>
    <t>上関町</t>
  </si>
  <si>
    <t>35343</t>
  </si>
  <si>
    <t>田布施町</t>
  </si>
  <si>
    <t>35344</t>
  </si>
  <si>
    <t>平生町</t>
  </si>
  <si>
    <t>35502</t>
  </si>
  <si>
    <t>阿武町</t>
  </si>
  <si>
    <t>36000</t>
  </si>
  <si>
    <t>徳島県</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</si>
  <si>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</si>
  <si>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</si>
  <si>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</si>
  <si>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</si>
  <si>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</si>
  <si>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</si>
  <si>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</si>
  <si>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</si>
  <si>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</si>
  <si>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</si>
  <si>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</si>
  <si>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</si>
  <si>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</si>
  <si>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</si>
  <si>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</si>
  <si>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</si>
  <si>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</si>
  <si>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勝浦町</t>
  </si>
  <si>
    <t>36302</t>
  </si>
  <si>
    <t>上勝町</t>
  </si>
  <si>
    <t>36321</t>
  </si>
  <si>
    <t>佐那河内村</t>
  </si>
  <si>
    <t>36341</t>
  </si>
  <si>
    <t>石井町</t>
  </si>
  <si>
    <t>36342</t>
  </si>
  <si>
    <t>神山町</t>
  </si>
  <si>
    <t>36368</t>
  </si>
  <si>
    <t>那賀町</t>
  </si>
  <si>
    <t>36383</t>
  </si>
  <si>
    <t>牟岐町</t>
  </si>
  <si>
    <t>36387</t>
  </si>
  <si>
    <t>美波町</t>
  </si>
  <si>
    <t>36388</t>
  </si>
  <si>
    <t>海陽町</t>
  </si>
  <si>
    <t>36401</t>
  </si>
  <si>
    <t>松茂町</t>
  </si>
  <si>
    <t>36402</t>
  </si>
  <si>
    <t>北島町</t>
  </si>
  <si>
    <t>36403</t>
  </si>
  <si>
    <t>藍住町</t>
  </si>
  <si>
    <t>36404</t>
  </si>
  <si>
    <t>板野町</t>
  </si>
  <si>
    <t>36405</t>
  </si>
  <si>
    <t>上板町</t>
  </si>
  <si>
    <t>36468</t>
  </si>
  <si>
    <t>つるぎ町</t>
  </si>
  <si>
    <t>36489</t>
  </si>
  <si>
    <t>東みよし町</t>
  </si>
  <si>
    <t>37000</t>
  </si>
  <si>
    <t>香川県</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</si>
  <si>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</si>
  <si>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</si>
  <si>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</si>
  <si>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</si>
  <si>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</si>
  <si>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</si>
  <si>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</si>
  <si>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</si>
  <si>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</si>
  <si>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</si>
  <si>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</si>
  <si>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</si>
  <si>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</si>
  <si>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</si>
  <si>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</si>
  <si>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</si>
  <si>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37322</t>
  </si>
  <si>
    <t>土庄町</t>
  </si>
  <si>
    <t>37324</t>
  </si>
  <si>
    <t>小豆島町</t>
  </si>
  <si>
    <t>37341</t>
  </si>
  <si>
    <t>三木町</t>
  </si>
  <si>
    <t>37364</t>
  </si>
  <si>
    <t>直島町</t>
  </si>
  <si>
    <t>37386</t>
  </si>
  <si>
    <t>宇多津町</t>
  </si>
  <si>
    <t>37387</t>
  </si>
  <si>
    <t>綾川町</t>
  </si>
  <si>
    <t>37403</t>
  </si>
  <si>
    <t>琴平町</t>
  </si>
  <si>
    <t>37404</t>
  </si>
  <si>
    <t>多度津町</t>
  </si>
  <si>
    <t>37406</t>
  </si>
  <si>
    <t>まんのう町</t>
  </si>
  <si>
    <t>38000</t>
  </si>
  <si>
    <t>愛媛県</t>
  </si>
  <si>
    <t>38201</t>
  </si>
  <si>
    <t>松山市</t>
  </si>
  <si>
    <t>38202</t>
  </si>
  <si>
    <t>今治市</t>
  </si>
  <si>
    <t>38203</t>
  </si>
  <si>
    <t>宇和島市</t>
  </si>
  <si>
    <t>38204</t>
  </si>
  <si>
    <t>八幡浜市</t>
  </si>
  <si>
    <t>38205</t>
  </si>
  <si>
    <t>新居浜市</t>
  </si>
  <si>
    <t>38206</t>
  </si>
  <si>
    <t>西条市</t>
  </si>
  <si>
    <t>38207</t>
  </si>
  <si>
    <t>大洲市</t>
  </si>
  <si>
    <t>38210</t>
  </si>
  <si>
    <t>伊予市</t>
  </si>
  <si>
    <t>38213</t>
  </si>
  <si>
    <t>四国中央市</t>
  </si>
  <si>
    <t>38214</t>
  </si>
  <si>
    <t>西予市</t>
  </si>
  <si>
    <t>38215</t>
  </si>
  <si>
    <t>東温市</t>
  </si>
  <si>
    <t>38356</t>
  </si>
  <si>
    <t>上島町</t>
  </si>
  <si>
    <t>38386</t>
  </si>
  <si>
    <t>久万高原町</t>
  </si>
  <si>
    <t>38401</t>
  </si>
  <si>
    <t>38402</t>
  </si>
  <si>
    <t>砥部町</t>
  </si>
  <si>
    <t>38422</t>
  </si>
  <si>
    <t>内子町</t>
  </si>
  <si>
    <t>38442</t>
  </si>
  <si>
    <t>伊方町</t>
  </si>
  <si>
    <t>38484</t>
  </si>
  <si>
    <t>松野町</t>
  </si>
  <si>
    <t>38488</t>
  </si>
  <si>
    <t>鬼北町</t>
  </si>
  <si>
    <t>38506</t>
  </si>
  <si>
    <t>愛南町</t>
  </si>
  <si>
    <t>39000</t>
  </si>
  <si>
    <t>高知県</t>
  </si>
  <si>
    <t>39201</t>
  </si>
  <si>
    <t>高知市</t>
  </si>
  <si>
    <t>39202</t>
  </si>
  <si>
    <t>室戸市</t>
  </si>
  <si>
    <t>39203</t>
  </si>
  <si>
    <t>安芸市</t>
  </si>
  <si>
    <t>39204</t>
  </si>
  <si>
    <t>南国市</t>
  </si>
  <si>
    <t>39205</t>
  </si>
  <si>
    <t>土佐市</t>
  </si>
  <si>
    <t>39206</t>
  </si>
  <si>
    <t>須崎市</t>
  </si>
  <si>
    <t>39208</t>
  </si>
  <si>
    <t>宿毛市</t>
  </si>
  <si>
    <t>39209</t>
  </si>
  <si>
    <t>土佐清水市</t>
  </si>
  <si>
    <t>39210</t>
  </si>
  <si>
    <t>四万十市</t>
  </si>
  <si>
    <t>39211</t>
  </si>
  <si>
    <t>香南市</t>
  </si>
  <si>
    <t>39212</t>
  </si>
  <si>
    <t>香美市</t>
  </si>
  <si>
    <t>39301</t>
  </si>
  <si>
    <t>東洋町</t>
  </si>
  <si>
    <t>39302</t>
  </si>
  <si>
    <t>奈半利町</t>
  </si>
  <si>
    <t>39303</t>
  </si>
  <si>
    <t>田野町</t>
  </si>
  <si>
    <t>39304</t>
  </si>
  <si>
    <t>安田町</t>
  </si>
  <si>
    <t>39305</t>
  </si>
  <si>
    <t>北川村</t>
  </si>
  <si>
    <t>39306</t>
  </si>
  <si>
    <t>馬路村</t>
  </si>
  <si>
    <t>39307</t>
  </si>
  <si>
    <t>芸西村</t>
  </si>
  <si>
    <t>39341</t>
  </si>
  <si>
    <t>本山町</t>
  </si>
  <si>
    <t>39344</t>
  </si>
  <si>
    <t>大豊町</t>
  </si>
  <si>
    <t>39363</t>
  </si>
  <si>
    <t>土佐町</t>
  </si>
  <si>
    <t>39364</t>
  </si>
  <si>
    <t>大川村</t>
  </si>
  <si>
    <t>39386</t>
  </si>
  <si>
    <t>いの町</t>
  </si>
  <si>
    <t>39387</t>
  </si>
  <si>
    <t>仁淀川町</t>
  </si>
  <si>
    <t>39401</t>
  </si>
  <si>
    <t>中土佐町</t>
  </si>
  <si>
    <t>39402</t>
  </si>
  <si>
    <t>佐川町</t>
  </si>
  <si>
    <t>39403</t>
  </si>
  <si>
    <t>越知町</t>
  </si>
  <si>
    <t>39405</t>
  </si>
  <si>
    <t>梼原町</t>
  </si>
  <si>
    <t>39410</t>
  </si>
  <si>
    <t>日高村</t>
  </si>
  <si>
    <t>39411</t>
  </si>
  <si>
    <t>津野町</t>
  </si>
  <si>
    <t>39412</t>
  </si>
  <si>
    <t>四万十町</t>
  </si>
  <si>
    <t>39424</t>
  </si>
  <si>
    <t>大月町</t>
  </si>
  <si>
    <t>39427</t>
  </si>
  <si>
    <t>三原村</t>
  </si>
  <si>
    <t>39428</t>
  </si>
  <si>
    <t>黒潮町</t>
  </si>
  <si>
    <t>40000</t>
  </si>
  <si>
    <t>福岡県</t>
  </si>
  <si>
    <t>40100</t>
  </si>
  <si>
    <t>北九州市</t>
  </si>
  <si>
    <t>40130</t>
  </si>
  <si>
    <t>福岡市</t>
  </si>
  <si>
    <t>40202</t>
  </si>
  <si>
    <t>大牟田市</t>
  </si>
  <si>
    <t>40203</t>
  </si>
  <si>
    <t>久留米市</t>
  </si>
  <si>
    <t>40204</t>
  </si>
  <si>
    <t>直方市</t>
  </si>
  <si>
    <t>40205</t>
  </si>
  <si>
    <t>飯塚市</t>
  </si>
  <si>
    <t>40206</t>
  </si>
  <si>
    <t>田川市</t>
  </si>
  <si>
    <t>40207</t>
  </si>
  <si>
    <t>柳川市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</si>
  <si>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</si>
  <si>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</si>
  <si>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</si>
  <si>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</si>
  <si>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</si>
  <si>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</si>
  <si>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</si>
  <si>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</si>
  <si>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</si>
  <si>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</si>
  <si>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</si>
  <si>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</si>
  <si>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</si>
  <si>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</si>
  <si>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</si>
  <si>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</si>
  <si>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</si>
  <si>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</si>
  <si>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</si>
  <si>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</si>
  <si>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</si>
  <si>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</si>
  <si>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</si>
  <si>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</si>
  <si>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</si>
  <si>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</si>
  <si>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</si>
  <si>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</si>
  <si>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</si>
  <si>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</si>
  <si>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</si>
  <si>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</si>
  <si>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</si>
  <si>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</si>
  <si>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</si>
  <si>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</si>
  <si>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</si>
  <si>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</si>
  <si>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</si>
  <si>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</si>
  <si>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</si>
  <si>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</si>
  <si>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40341</t>
  </si>
  <si>
    <t>宇美町</t>
  </si>
  <si>
    <t>40342</t>
  </si>
  <si>
    <t>篠栗町</t>
  </si>
  <si>
    <t>40343</t>
  </si>
  <si>
    <t>志免町</t>
  </si>
  <si>
    <t>40344</t>
  </si>
  <si>
    <t>須恵町</t>
  </si>
  <si>
    <t>40345</t>
  </si>
  <si>
    <t>新宮町</t>
  </si>
  <si>
    <t>40348</t>
  </si>
  <si>
    <t>久山町</t>
  </si>
  <si>
    <t>40349</t>
  </si>
  <si>
    <t>粕屋町</t>
  </si>
  <si>
    <t>40381</t>
  </si>
  <si>
    <t>芦屋町</t>
  </si>
  <si>
    <t>40382</t>
  </si>
  <si>
    <t>水巻町</t>
  </si>
  <si>
    <t>40383</t>
  </si>
  <si>
    <t>岡垣町</t>
  </si>
  <si>
    <t>40384</t>
  </si>
  <si>
    <t>遠賀町</t>
  </si>
  <si>
    <t>40401</t>
  </si>
  <si>
    <t>小竹町</t>
  </si>
  <si>
    <t>40402</t>
  </si>
  <si>
    <t>鞍手町</t>
  </si>
  <si>
    <t>40421</t>
  </si>
  <si>
    <t>桂川町</t>
  </si>
  <si>
    <t>40447</t>
  </si>
  <si>
    <t>筑前町</t>
  </si>
  <si>
    <t>40448</t>
  </si>
  <si>
    <t>東峰村</t>
  </si>
  <si>
    <t>40503</t>
  </si>
  <si>
    <t>大刀洗町</t>
  </si>
  <si>
    <t>40522</t>
  </si>
  <si>
    <t>大木町</t>
  </si>
  <si>
    <t>40544</t>
  </si>
  <si>
    <t>40601</t>
  </si>
  <si>
    <t>香春町</t>
  </si>
  <si>
    <t>40602</t>
  </si>
  <si>
    <t>添田町</t>
  </si>
  <si>
    <t>40604</t>
  </si>
  <si>
    <t>糸田町</t>
  </si>
  <si>
    <t>40605</t>
  </si>
  <si>
    <t>40608</t>
  </si>
  <si>
    <t>大任町</t>
  </si>
  <si>
    <t>40609</t>
  </si>
  <si>
    <t>赤村</t>
  </si>
  <si>
    <t>40610</t>
  </si>
  <si>
    <t>福智町</t>
  </si>
  <si>
    <t>40621</t>
  </si>
  <si>
    <t>苅田町</t>
  </si>
  <si>
    <t>40625</t>
  </si>
  <si>
    <t>みやこ町</t>
  </si>
  <si>
    <t>40642</t>
  </si>
  <si>
    <t>吉富町</t>
  </si>
  <si>
    <t>40646</t>
  </si>
  <si>
    <t>上毛町</t>
  </si>
  <si>
    <t>40647</t>
  </si>
  <si>
    <t>築上町</t>
  </si>
  <si>
    <t>41000</t>
  </si>
  <si>
    <t>佐賀県</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</si>
  <si>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</si>
  <si>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</si>
  <si>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</si>
  <si>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</si>
  <si>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</si>
  <si>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</si>
  <si>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</si>
  <si>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</si>
  <si>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</si>
  <si>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</si>
  <si>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</si>
  <si>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</si>
  <si>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</si>
  <si>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</si>
  <si>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</si>
  <si>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</si>
  <si>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</si>
  <si>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</si>
  <si>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</si>
  <si>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</si>
  <si>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41327</t>
  </si>
  <si>
    <t>吉野ヶ里町</t>
  </si>
  <si>
    <t>41341</t>
  </si>
  <si>
    <t>基山町</t>
  </si>
  <si>
    <t>41345</t>
  </si>
  <si>
    <t>上峰町</t>
  </si>
  <si>
    <t>41346</t>
  </si>
  <si>
    <t>みやき町</t>
  </si>
  <si>
    <t>41387</t>
  </si>
  <si>
    <t>玄海町</t>
  </si>
  <si>
    <t>41401</t>
  </si>
  <si>
    <t>有田町</t>
  </si>
  <si>
    <t>41423</t>
  </si>
  <si>
    <t>大町町</t>
  </si>
  <si>
    <t>41424</t>
  </si>
  <si>
    <t>江北町</t>
  </si>
  <si>
    <t>41425</t>
  </si>
  <si>
    <t>白石町</t>
  </si>
  <si>
    <t>41441</t>
  </si>
  <si>
    <t>太良町</t>
  </si>
  <si>
    <t>42000</t>
  </si>
  <si>
    <t>長崎県</t>
  </si>
  <si>
    <t>42201</t>
  </si>
  <si>
    <t>長崎市</t>
  </si>
  <si>
    <t>42202</t>
  </si>
  <si>
    <t>佐世保市</t>
  </si>
  <si>
    <t>42203</t>
  </si>
  <si>
    <t>島原市</t>
  </si>
  <si>
    <t>42204</t>
  </si>
  <si>
    <t>諫早市</t>
  </si>
  <si>
    <t>42205</t>
  </si>
  <si>
    <t>大村市</t>
  </si>
  <si>
    <t>42207</t>
  </si>
  <si>
    <t>平戸市</t>
  </si>
  <si>
    <t>42208</t>
  </si>
  <si>
    <t>松浦市</t>
  </si>
  <si>
    <t>42209</t>
  </si>
  <si>
    <t>対馬市</t>
  </si>
  <si>
    <t>42210</t>
  </si>
  <si>
    <t>壱岐市</t>
  </si>
  <si>
    <t>42211</t>
  </si>
  <si>
    <t>五島市</t>
  </si>
  <si>
    <t>42212</t>
  </si>
  <si>
    <t>西海市</t>
  </si>
  <si>
    <t>42213</t>
  </si>
  <si>
    <t>雲仙市</t>
  </si>
  <si>
    <t>42214</t>
  </si>
  <si>
    <t>南島原市</t>
  </si>
  <si>
    <t>42307</t>
  </si>
  <si>
    <t>長与町</t>
  </si>
  <si>
    <t>42308</t>
  </si>
  <si>
    <t>時津町</t>
  </si>
  <si>
    <t>42321</t>
  </si>
  <si>
    <t>東彼杵町</t>
  </si>
  <si>
    <t>42322</t>
  </si>
  <si>
    <t>川棚町</t>
  </si>
  <si>
    <t>42323</t>
  </si>
  <si>
    <t>波佐見町</t>
  </si>
  <si>
    <t>42383</t>
  </si>
  <si>
    <t>小値賀町</t>
  </si>
  <si>
    <t>42391</t>
  </si>
  <si>
    <t>佐々町</t>
  </si>
  <si>
    <t>42411</t>
  </si>
  <si>
    <t>新上五島町</t>
  </si>
  <si>
    <t>43000</t>
  </si>
  <si>
    <t>熊本県</t>
  </si>
  <si>
    <t>43100</t>
  </si>
  <si>
    <t>熊本市</t>
  </si>
  <si>
    <t>43202</t>
  </si>
  <si>
    <t>八代市</t>
  </si>
  <si>
    <t>43203</t>
  </si>
  <si>
    <t>人吉市</t>
  </si>
  <si>
    <t>43204</t>
  </si>
  <si>
    <t>荒尾市</t>
  </si>
  <si>
    <t>43205</t>
  </si>
  <si>
    <t>水俣市</t>
  </si>
  <si>
    <t>43206</t>
  </si>
  <si>
    <t>玉名市</t>
  </si>
  <si>
    <t>43208</t>
  </si>
  <si>
    <t>山鹿市</t>
  </si>
  <si>
    <t>43210</t>
  </si>
  <si>
    <t>菊池市</t>
  </si>
  <si>
    <t>43211</t>
  </si>
  <si>
    <t>宇土市</t>
  </si>
  <si>
    <t>43212</t>
  </si>
  <si>
    <t>上天草市</t>
  </si>
  <si>
    <t>43213</t>
  </si>
  <si>
    <t>宇城市</t>
  </si>
  <si>
    <t>43214</t>
  </si>
  <si>
    <t>阿蘇市</t>
  </si>
  <si>
    <t>43215</t>
  </si>
  <si>
    <t>天草市</t>
  </si>
  <si>
    <t>43216</t>
  </si>
  <si>
    <t>合志市</t>
  </si>
  <si>
    <t>43348</t>
  </si>
  <si>
    <t>43364</t>
  </si>
  <si>
    <t>玉東町</t>
  </si>
  <si>
    <t>43367</t>
  </si>
  <si>
    <t>南関町</t>
  </si>
  <si>
    <t>43368</t>
  </si>
  <si>
    <t>長洲町</t>
  </si>
  <si>
    <t>43369</t>
  </si>
  <si>
    <t>和水町</t>
  </si>
  <si>
    <t>43403</t>
  </si>
  <si>
    <t>大津町</t>
  </si>
  <si>
    <t>43404</t>
  </si>
  <si>
    <t>菊陽町</t>
  </si>
  <si>
    <t>43423</t>
  </si>
  <si>
    <t>南小国町</t>
  </si>
  <si>
    <t>43424</t>
  </si>
  <si>
    <t>43425</t>
  </si>
  <si>
    <t>産山村</t>
  </si>
  <si>
    <t>43428</t>
  </si>
  <si>
    <t>43432</t>
  </si>
  <si>
    <t>西原村</t>
  </si>
  <si>
    <t>43433</t>
  </si>
  <si>
    <t>南阿蘇村</t>
  </si>
  <si>
    <t>43441</t>
  </si>
  <si>
    <t>御船町</t>
  </si>
  <si>
    <t>43442</t>
  </si>
  <si>
    <t>嘉島町</t>
  </si>
  <si>
    <t>43443</t>
  </si>
  <si>
    <t>益城町</t>
  </si>
  <si>
    <t>43444</t>
  </si>
  <si>
    <t>甲佐町</t>
  </si>
  <si>
    <t>43447</t>
  </si>
  <si>
    <t>山都町</t>
  </si>
  <si>
    <t>43468</t>
  </si>
  <si>
    <t>氷川町</t>
  </si>
  <si>
    <t>43482</t>
  </si>
  <si>
    <t>芦北町</t>
  </si>
  <si>
    <t>43484</t>
  </si>
  <si>
    <t>津奈木町</t>
  </si>
  <si>
    <t>43501</t>
  </si>
  <si>
    <t>錦町</t>
  </si>
  <si>
    <t>43505</t>
  </si>
  <si>
    <t>多良木町</t>
  </si>
  <si>
    <t>43506</t>
  </si>
  <si>
    <t>湯前町</t>
  </si>
  <si>
    <t>43507</t>
  </si>
  <si>
    <t>水上村</t>
  </si>
  <si>
    <t>43510</t>
  </si>
  <si>
    <t>相良村</t>
  </si>
  <si>
    <t>43511</t>
  </si>
  <si>
    <t>五木村</t>
  </si>
  <si>
    <t>43512</t>
  </si>
  <si>
    <t>山江村</t>
  </si>
  <si>
    <t>43513</t>
  </si>
  <si>
    <t>球磨村</t>
  </si>
  <si>
    <t>43514</t>
  </si>
  <si>
    <t>あさぎり町</t>
  </si>
  <si>
    <t>43531</t>
  </si>
  <si>
    <t>苓北町</t>
  </si>
  <si>
    <t>44000</t>
  </si>
  <si>
    <t>大分県</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</si>
  <si>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</si>
  <si>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</si>
  <si>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</si>
  <si>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</si>
  <si>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</si>
  <si>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</si>
  <si>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</si>
  <si>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</si>
  <si>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</si>
  <si>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</si>
  <si>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</si>
  <si>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</si>
  <si>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</si>
  <si>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</si>
  <si>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</si>
  <si>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</si>
  <si>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</si>
  <si>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</si>
  <si>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</si>
  <si>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</si>
  <si>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</si>
  <si>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</si>
  <si>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</si>
  <si>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</si>
  <si>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</si>
  <si>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</si>
  <si>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</si>
  <si>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</si>
  <si>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44322</t>
  </si>
  <si>
    <t>姫島村</t>
  </si>
  <si>
    <t>44341</t>
  </si>
  <si>
    <t>日出町</t>
  </si>
  <si>
    <t>44461</t>
  </si>
  <si>
    <t>九重町</t>
  </si>
  <si>
    <t>44462</t>
  </si>
  <si>
    <t>玖珠町</t>
  </si>
  <si>
    <t>45000</t>
  </si>
  <si>
    <t>宮崎県</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</si>
  <si>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</si>
  <si>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</si>
  <si>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</si>
  <si>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</si>
  <si>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</si>
  <si>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</si>
  <si>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</si>
  <si>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</si>
  <si>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</si>
  <si>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</si>
  <si>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</si>
  <si>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</si>
  <si>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</si>
  <si>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</si>
  <si>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</si>
  <si>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</si>
  <si>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</si>
  <si>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</si>
  <si>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45341</t>
  </si>
  <si>
    <t>三股町</t>
  </si>
  <si>
    <t>45361</t>
  </si>
  <si>
    <t>高原町</t>
  </si>
  <si>
    <t>45382</t>
  </si>
  <si>
    <t>国富町</t>
  </si>
  <si>
    <t>45383</t>
  </si>
  <si>
    <t>綾町</t>
  </si>
  <si>
    <t>45401</t>
  </si>
  <si>
    <t>高鍋町</t>
  </si>
  <si>
    <t>45402</t>
  </si>
  <si>
    <t>新富町</t>
  </si>
  <si>
    <t>45403</t>
  </si>
  <si>
    <t>西米良村</t>
  </si>
  <si>
    <t>45404</t>
  </si>
  <si>
    <t>木城町</t>
  </si>
  <si>
    <t>45405</t>
  </si>
  <si>
    <t>川南町</t>
  </si>
  <si>
    <t>45406</t>
  </si>
  <si>
    <t>都農町</t>
  </si>
  <si>
    <t>45421</t>
  </si>
  <si>
    <t>門川町</t>
  </si>
  <si>
    <t>45429</t>
  </si>
  <si>
    <t>諸塚村</t>
  </si>
  <si>
    <t>45430</t>
  </si>
  <si>
    <t>椎葉村</t>
  </si>
  <si>
    <t>45431</t>
  </si>
  <si>
    <t>45441</t>
  </si>
  <si>
    <t>高千穂町</t>
  </si>
  <si>
    <t>45442</t>
  </si>
  <si>
    <t>日之影町</t>
  </si>
  <si>
    <t>45443</t>
  </si>
  <si>
    <t>五ヶ瀬町</t>
  </si>
  <si>
    <t>46000</t>
  </si>
  <si>
    <t>鹿児島県</t>
  </si>
  <si>
    <t>46201</t>
  </si>
  <si>
    <t>鹿児島市</t>
  </si>
  <si>
    <t>46203</t>
  </si>
  <si>
    <t>鹿屋市</t>
  </si>
  <si>
    <t>46204</t>
  </si>
  <si>
    <t>枕崎市</t>
  </si>
  <si>
    <t>46206</t>
  </si>
  <si>
    <t>阿久根市</t>
  </si>
  <si>
    <t>46208</t>
  </si>
  <si>
    <t>出水市</t>
  </si>
  <si>
    <t>46210</t>
  </si>
  <si>
    <t>指宿市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</si>
  <si>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</si>
  <si>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</si>
  <si>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</si>
  <si>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</si>
  <si>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</si>
  <si>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</si>
  <si>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</si>
  <si>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</si>
  <si>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</si>
  <si>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</si>
  <si>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</si>
  <si>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</si>
  <si>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</si>
  <si>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</si>
  <si>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</si>
  <si>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</si>
  <si>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</si>
  <si>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</si>
  <si>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</si>
  <si>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</si>
  <si>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</si>
  <si>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</si>
  <si>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</si>
  <si>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</si>
  <si>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</si>
  <si>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</si>
  <si>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46303</t>
  </si>
  <si>
    <t>三島村</t>
  </si>
  <si>
    <t>46304</t>
  </si>
  <si>
    <t>十島村</t>
  </si>
  <si>
    <t>46392</t>
  </si>
  <si>
    <t>さつま町</t>
  </si>
  <si>
    <t>46404</t>
  </si>
  <si>
    <t>長島町</t>
  </si>
  <si>
    <t>46452</t>
  </si>
  <si>
    <t>湧水町</t>
  </si>
  <si>
    <t>46468</t>
  </si>
  <si>
    <t>大崎町</t>
  </si>
  <si>
    <t>46482</t>
  </si>
  <si>
    <t>東串良町</t>
  </si>
  <si>
    <t>46490</t>
  </si>
  <si>
    <t>錦江町</t>
  </si>
  <si>
    <t>46491</t>
  </si>
  <si>
    <t>南大隅町</t>
  </si>
  <si>
    <t>46492</t>
  </si>
  <si>
    <t>肝付町</t>
  </si>
  <si>
    <t>46501</t>
  </si>
  <si>
    <t>中種子町</t>
  </si>
  <si>
    <t>46502</t>
  </si>
  <si>
    <t>南種子町</t>
  </si>
  <si>
    <t>46505</t>
  </si>
  <si>
    <t>屋久島町</t>
  </si>
  <si>
    <t>46523</t>
  </si>
  <si>
    <t>大和村</t>
  </si>
  <si>
    <t>46524</t>
  </si>
  <si>
    <t>宇検村</t>
  </si>
  <si>
    <t>46525</t>
  </si>
  <si>
    <t>瀬戸内町</t>
  </si>
  <si>
    <t>46527</t>
  </si>
  <si>
    <t>龍郷町</t>
  </si>
  <si>
    <t>46529</t>
  </si>
  <si>
    <t>喜界町</t>
  </si>
  <si>
    <t>46530</t>
  </si>
  <si>
    <t>徳之島町</t>
  </si>
  <si>
    <t>46531</t>
  </si>
  <si>
    <t>天城町</t>
  </si>
  <si>
    <t>46532</t>
  </si>
  <si>
    <t>伊仙町</t>
  </si>
  <si>
    <t>46533</t>
  </si>
  <si>
    <t>和泊町</t>
  </si>
  <si>
    <t>46534</t>
  </si>
  <si>
    <t>知名町</t>
  </si>
  <si>
    <t>46535</t>
  </si>
  <si>
    <t>与論町</t>
  </si>
  <si>
    <t>47000</t>
  </si>
  <si>
    <t>沖縄県</t>
  </si>
  <si>
    <t>47201</t>
  </si>
  <si>
    <t>那覇市</t>
  </si>
  <si>
    <t>47205</t>
  </si>
  <si>
    <t>宜野湾市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</si>
  <si>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</si>
  <si>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</si>
  <si>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</si>
  <si>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</si>
  <si>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</si>
  <si>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</si>
  <si>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</si>
  <si>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</si>
  <si>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</si>
  <si>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</si>
  <si>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</si>
  <si>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</si>
  <si>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</si>
  <si>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</si>
  <si>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</si>
  <si>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</si>
  <si>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</si>
  <si>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</si>
  <si>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</si>
  <si>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国頭村</t>
  </si>
  <si>
    <t>47302</t>
  </si>
  <si>
    <t>大宜味村</t>
  </si>
  <si>
    <t>47303</t>
  </si>
  <si>
    <t>東村</t>
  </si>
  <si>
    <t>47306</t>
  </si>
  <si>
    <t>今帰仁村</t>
  </si>
  <si>
    <t>47308</t>
  </si>
  <si>
    <t>本部町</t>
  </si>
  <si>
    <t>47311</t>
  </si>
  <si>
    <t>恩納村</t>
  </si>
  <si>
    <t>47313</t>
  </si>
  <si>
    <t>宜野座村</t>
  </si>
  <si>
    <t>47314</t>
  </si>
  <si>
    <t>金武町</t>
  </si>
  <si>
    <t>47315</t>
  </si>
  <si>
    <t>伊江村</t>
  </si>
  <si>
    <t>47324</t>
  </si>
  <si>
    <t>読谷村</t>
  </si>
  <si>
    <t>47325</t>
  </si>
  <si>
    <t>嘉手納町</t>
  </si>
  <si>
    <t>47326</t>
  </si>
  <si>
    <t>北谷町</t>
  </si>
  <si>
    <t>47327</t>
  </si>
  <si>
    <t>北中城村</t>
  </si>
  <si>
    <t>47328</t>
  </si>
  <si>
    <t>中城村</t>
  </si>
  <si>
    <t>47329</t>
  </si>
  <si>
    <t>西原町</t>
  </si>
  <si>
    <t>47348</t>
  </si>
  <si>
    <t>与那原町</t>
  </si>
  <si>
    <t>47350</t>
  </si>
  <si>
    <t>南風原町</t>
  </si>
  <si>
    <t>47353</t>
  </si>
  <si>
    <t>渡嘉敷村</t>
  </si>
  <si>
    <t>47354</t>
  </si>
  <si>
    <t>座間味村</t>
  </si>
  <si>
    <t>47355</t>
  </si>
  <si>
    <t>粟国村</t>
  </si>
  <si>
    <t>47356</t>
  </si>
  <si>
    <t>渡名喜村</t>
  </si>
  <si>
    <t>47357</t>
  </si>
  <si>
    <t>南大東村</t>
  </si>
  <si>
    <t>47358</t>
  </si>
  <si>
    <t>北大東村</t>
  </si>
  <si>
    <t>47359</t>
  </si>
  <si>
    <t>伊平屋村</t>
  </si>
  <si>
    <t>47360</t>
  </si>
  <si>
    <t>伊是名村</t>
  </si>
  <si>
    <t>47361</t>
  </si>
  <si>
    <t>久米島町</t>
  </si>
  <si>
    <t>47362</t>
  </si>
  <si>
    <t>八重瀬町</t>
  </si>
  <si>
    <t>47375</t>
  </si>
  <si>
    <t>多良間村</t>
  </si>
  <si>
    <t>47381</t>
  </si>
  <si>
    <t>竹富町</t>
  </si>
  <si>
    <t>47382</t>
  </si>
  <si>
    <t>与那国町</t>
  </si>
  <si>
    <t>システムチェック欄</t>
    <rPh sb="8" eb="9">
      <t>ラン</t>
    </rPh>
    <phoneticPr fontId="30"/>
  </si>
  <si>
    <t>判定</t>
    <rPh sb="0" eb="2">
      <t>ハンテイ</t>
    </rPh>
    <phoneticPr fontId="30"/>
  </si>
  <si>
    <t>基金の名称</t>
  </si>
  <si>
    <t>実施計画上のＮｏ</t>
    <rPh sb="0" eb="2">
      <t>ジッシ</t>
    </rPh>
    <rPh sb="2" eb="4">
      <t>ケイカク</t>
    </rPh>
    <rPh sb="4" eb="5">
      <t>ウエ</t>
    </rPh>
    <phoneticPr fontId="20"/>
  </si>
  <si>
    <t>交付金を充当して積立てた基金を取崩して実施する具体的な事業内容、充当経費</t>
  </si>
  <si>
    <t>取崩
始期</t>
  </si>
  <si>
    <t>取崩
終期</t>
  </si>
  <si>
    <t>基金に交付金を
積立てる額
（様式のB交付対象経費欄の内数）</t>
    <rPh sb="19" eb="21">
      <t>コウフ</t>
    </rPh>
    <rPh sb="21" eb="23">
      <t>タイショウ</t>
    </rPh>
    <rPh sb="23" eb="25">
      <t>ケイヒ</t>
    </rPh>
    <rPh sb="27" eb="29">
      <t>ウチスウ</t>
    </rPh>
    <phoneticPr fontId="20"/>
  </si>
  <si>
    <t>事務連絡に定めるロに該当する事情</t>
    <rPh sb="0" eb="2">
      <t>ジム</t>
    </rPh>
    <rPh sb="2" eb="4">
      <t>レンラク</t>
    </rPh>
    <rPh sb="5" eb="6">
      <t>サダ</t>
    </rPh>
    <rPh sb="10" eb="12">
      <t>ガイトウ</t>
    </rPh>
    <rPh sb="14" eb="16">
      <t>ジジョウ</t>
    </rPh>
    <phoneticPr fontId="20"/>
  </si>
  <si>
    <t>備考</t>
    <rPh sb="0" eb="2">
      <t>ビコウ</t>
    </rPh>
    <phoneticPr fontId="20"/>
  </si>
  <si>
    <t>事業数</t>
    <rPh sb="0" eb="2">
      <t>ジギョウ</t>
    </rPh>
    <rPh sb="2" eb="3">
      <t>スウ</t>
    </rPh>
    <phoneticPr fontId="30"/>
  </si>
  <si>
    <t>基金該当実施計画上No</t>
    <rPh sb="0" eb="2">
      <t>キキン</t>
    </rPh>
    <rPh sb="2" eb="4">
      <t>ガイトウ</t>
    </rPh>
    <rPh sb="4" eb="6">
      <t>ジッシ</t>
    </rPh>
    <rPh sb="6" eb="8">
      <t>ケイカク</t>
    </rPh>
    <rPh sb="8" eb="9">
      <t>ジョウ</t>
    </rPh>
    <phoneticPr fontId="30"/>
  </si>
  <si>
    <t>エラー（番号不一致又は未記入箇所あり）</t>
    <rPh sb="4" eb="6">
      <t>バンゴウ</t>
    </rPh>
    <rPh sb="6" eb="9">
      <t>フイッチ</t>
    </rPh>
    <rPh sb="9" eb="10">
      <t>マタ</t>
    </rPh>
    <rPh sb="11" eb="14">
      <t>ミキニュウ</t>
    </rPh>
    <rPh sb="14" eb="16">
      <t>カショ</t>
    </rPh>
    <phoneticPr fontId="30"/>
  </si>
  <si>
    <t>分類</t>
    <rPh sb="0" eb="2">
      <t>ブンルイ</t>
    </rPh>
    <phoneticPr fontId="30"/>
  </si>
  <si>
    <t>管理番号</t>
    <rPh sb="0" eb="2">
      <t>カンリ</t>
    </rPh>
    <rPh sb="2" eb="4">
      <t>バンゴウ</t>
    </rPh>
    <phoneticPr fontId="30"/>
  </si>
  <si>
    <t>対象分野_低</t>
    <rPh sb="0" eb="2">
      <t>タイショウ</t>
    </rPh>
    <rPh sb="2" eb="4">
      <t>ブンヤ</t>
    </rPh>
    <rPh sb="5" eb="6">
      <t>テイ</t>
    </rPh>
    <phoneticPr fontId="30"/>
  </si>
  <si>
    <t>対象分野に関連しない</t>
    <rPh sb="0" eb="2">
      <t>タイショウ</t>
    </rPh>
    <rPh sb="2" eb="4">
      <t>ブンヤ</t>
    </rPh>
    <rPh sb="5" eb="7">
      <t>カンレン</t>
    </rPh>
    <phoneticPr fontId="30"/>
  </si>
  <si>
    <t>保育所・幼稚園・認定こども園等</t>
    <rPh sb="0" eb="2">
      <t>ホイク</t>
    </rPh>
    <rPh sb="2" eb="3">
      <t>ショ</t>
    </rPh>
    <rPh sb="4" eb="7">
      <t>ヨウチエン</t>
    </rPh>
    <rPh sb="8" eb="10">
      <t>ニンテイ</t>
    </rPh>
    <rPh sb="13" eb="14">
      <t>エン</t>
    </rPh>
    <rPh sb="14" eb="15">
      <t>トウ</t>
    </rPh>
    <phoneticPr fontId="30"/>
  </si>
  <si>
    <t>障害福祉サービス事業所・施設等</t>
    <rPh sb="0" eb="2">
      <t>ショウガイ</t>
    </rPh>
    <rPh sb="2" eb="4">
      <t>フクシ</t>
    </rPh>
    <rPh sb="8" eb="11">
      <t>ジギョウショ</t>
    </rPh>
    <rPh sb="12" eb="14">
      <t>シセツ</t>
    </rPh>
    <rPh sb="14" eb="15">
      <t>トウ</t>
    </rPh>
    <phoneticPr fontId="30"/>
  </si>
  <si>
    <t>補装具</t>
    <rPh sb="0" eb="3">
      <t>ホソウグ</t>
    </rPh>
    <phoneticPr fontId="30"/>
  </si>
  <si>
    <t>介護サービス事業所・施設等</t>
    <rPh sb="0" eb="2">
      <t>カイゴ</t>
    </rPh>
    <rPh sb="6" eb="9">
      <t>ジギョウショ</t>
    </rPh>
    <rPh sb="10" eb="12">
      <t>シセツ</t>
    </rPh>
    <rPh sb="12" eb="13">
      <t>トウ</t>
    </rPh>
    <phoneticPr fontId="30"/>
  </si>
  <si>
    <t>医療（食材費関係）</t>
    <rPh sb="0" eb="2">
      <t>イリョウ</t>
    </rPh>
    <rPh sb="3" eb="5">
      <t>ショクザイ</t>
    </rPh>
    <rPh sb="5" eb="6">
      <t>ヒ</t>
    </rPh>
    <rPh sb="6" eb="8">
      <t>カンケイ</t>
    </rPh>
    <phoneticPr fontId="30"/>
  </si>
  <si>
    <t>医療（光熱費関係）</t>
    <rPh sb="0" eb="2">
      <t>イリョウ</t>
    </rPh>
    <rPh sb="3" eb="6">
      <t>コウネツヒ</t>
    </rPh>
    <rPh sb="6" eb="8">
      <t>カンケイ</t>
    </rPh>
    <phoneticPr fontId="30"/>
  </si>
  <si>
    <t>特別高圧</t>
    <rPh sb="0" eb="2">
      <t>トクベツ</t>
    </rPh>
    <rPh sb="2" eb="4">
      <t>コウアツ</t>
    </rPh>
    <phoneticPr fontId="30"/>
  </si>
  <si>
    <t>防犯対策</t>
    <rPh sb="0" eb="2">
      <t>ボウハン</t>
    </rPh>
    <rPh sb="2" eb="4">
      <t>タイサク</t>
    </rPh>
    <phoneticPr fontId="30"/>
  </si>
  <si>
    <t>私立学校</t>
    <rPh sb="0" eb="2">
      <t>シリツ</t>
    </rPh>
    <rPh sb="2" eb="4">
      <t>ガッコウ</t>
    </rPh>
    <phoneticPr fontId="30"/>
  </si>
  <si>
    <t>学用品費・実験資材等</t>
    <rPh sb="0" eb="3">
      <t>ガクヨウヒン</t>
    </rPh>
    <rPh sb="3" eb="4">
      <t>ヒ</t>
    </rPh>
    <rPh sb="5" eb="7">
      <t>ジッケン</t>
    </rPh>
    <rPh sb="7" eb="9">
      <t>シザイ</t>
    </rPh>
    <rPh sb="9" eb="10">
      <t>トウ</t>
    </rPh>
    <phoneticPr fontId="30"/>
  </si>
  <si>
    <t>給食</t>
    <rPh sb="0" eb="2">
      <t>キュウショク</t>
    </rPh>
    <phoneticPr fontId="30"/>
  </si>
  <si>
    <t>水道事業者</t>
    <rPh sb="0" eb="2">
      <t>スイドウ</t>
    </rPh>
    <rPh sb="2" eb="4">
      <t>ジギョウ</t>
    </rPh>
    <rPh sb="4" eb="5">
      <t>シャ</t>
    </rPh>
    <phoneticPr fontId="30"/>
  </si>
  <si>
    <t>生活衛生関係営業者</t>
    <rPh sb="0" eb="2">
      <t>セイカツ</t>
    </rPh>
    <rPh sb="2" eb="4">
      <t>エイセイ</t>
    </rPh>
    <rPh sb="4" eb="6">
      <t>カンケイ</t>
    </rPh>
    <rPh sb="6" eb="9">
      <t>エイギョウシャ</t>
    </rPh>
    <phoneticPr fontId="30"/>
  </si>
  <si>
    <t>農業集落排水事業者</t>
    <rPh sb="0" eb="2">
      <t>ノウギョウ</t>
    </rPh>
    <rPh sb="2" eb="4">
      <t>シュウラク</t>
    </rPh>
    <rPh sb="4" eb="6">
      <t>ハイスイ</t>
    </rPh>
    <rPh sb="6" eb="9">
      <t>ジギョウシャ</t>
    </rPh>
    <phoneticPr fontId="30"/>
  </si>
  <si>
    <t>漁業集落排水事業者</t>
    <rPh sb="0" eb="2">
      <t>ギョギョウ</t>
    </rPh>
    <rPh sb="2" eb="4">
      <t>シュウラク</t>
    </rPh>
    <rPh sb="4" eb="6">
      <t>ハイスイ</t>
    </rPh>
    <rPh sb="6" eb="9">
      <t>ジギョウシャ</t>
    </rPh>
    <phoneticPr fontId="30"/>
  </si>
  <si>
    <t>下水道事業者</t>
    <rPh sb="0" eb="3">
      <t>ゲスイドウ</t>
    </rPh>
    <rPh sb="3" eb="5">
      <t>ジギョウ</t>
    </rPh>
    <rPh sb="5" eb="6">
      <t>シャ</t>
    </rPh>
    <phoneticPr fontId="30"/>
  </si>
  <si>
    <t>運輸交通・物流・観光事業者</t>
    <rPh sb="0" eb="2">
      <t>ウンユ</t>
    </rPh>
    <rPh sb="2" eb="4">
      <t>コウツウ</t>
    </rPh>
    <rPh sb="5" eb="7">
      <t>ブツリュウ</t>
    </rPh>
    <rPh sb="8" eb="10">
      <t>カンコウ</t>
    </rPh>
    <rPh sb="10" eb="13">
      <t>ジギョウシャ</t>
    </rPh>
    <phoneticPr fontId="30"/>
  </si>
  <si>
    <t>ＬＰガス</t>
  </si>
  <si>
    <t>民間委託の運用</t>
    <rPh sb="0" eb="2">
      <t>ミンカン</t>
    </rPh>
    <rPh sb="2" eb="4">
      <t>イタク</t>
    </rPh>
    <rPh sb="5" eb="7">
      <t>ウンヨウ</t>
    </rPh>
    <phoneticPr fontId="30"/>
  </si>
  <si>
    <t>灯油</t>
    <rPh sb="0" eb="2">
      <t>トウユ</t>
    </rPh>
    <phoneticPr fontId="30"/>
  </si>
  <si>
    <t>省エネ家電買い替え等</t>
    <rPh sb="0" eb="1">
      <t>ショウ</t>
    </rPh>
    <rPh sb="3" eb="6">
      <t>カデンカ</t>
    </rPh>
    <rPh sb="7" eb="8">
      <t>カ</t>
    </rPh>
    <rPh sb="9" eb="10">
      <t>トウ</t>
    </rPh>
    <phoneticPr fontId="30"/>
  </si>
  <si>
    <t>児童養護施設等</t>
    <rPh sb="0" eb="6">
      <t>ジドウヨウゴシセツ</t>
    </rPh>
    <rPh sb="6" eb="7">
      <t>トウ</t>
    </rPh>
    <phoneticPr fontId="30"/>
  </si>
  <si>
    <t>卸売市場関係</t>
    <rPh sb="0" eb="6">
      <t>オロシウリシジョウカンケイ</t>
    </rPh>
    <phoneticPr fontId="30"/>
  </si>
  <si>
    <t>薬局</t>
    <rPh sb="0" eb="2">
      <t>ヤッキョク</t>
    </rPh>
    <phoneticPr fontId="30"/>
  </si>
  <si>
    <t>工業用水</t>
    <rPh sb="0" eb="4">
      <t>コウギョウヨウスイ</t>
    </rPh>
    <phoneticPr fontId="30"/>
  </si>
  <si>
    <t>公立学校施設</t>
    <rPh sb="0" eb="4">
      <t>コウリツガッコウ</t>
    </rPh>
    <rPh sb="4" eb="6">
      <t>シセツ</t>
    </rPh>
    <phoneticPr fontId="30"/>
  </si>
  <si>
    <t>大学病院</t>
    <rPh sb="0" eb="4">
      <t>ダイガクビョウイン</t>
    </rPh>
    <phoneticPr fontId="30"/>
  </si>
  <si>
    <t>低所得のひとり親世帯への給付金等</t>
    <rPh sb="0" eb="3">
      <t>テイショトク</t>
    </rPh>
    <rPh sb="7" eb="10">
      <t>オヤセタイ</t>
    </rPh>
    <rPh sb="12" eb="16">
      <t>キュウフキントウ</t>
    </rPh>
    <phoneticPr fontId="30"/>
  </si>
  <si>
    <t>女性自立支援施設等</t>
    <rPh sb="0" eb="9">
      <t>ジョセイジリツシエンシセツトウ</t>
    </rPh>
    <phoneticPr fontId="30"/>
  </si>
  <si>
    <t>日常生活支援住居施設</t>
    <rPh sb="0" eb="10">
      <t>ニチジョウセイカツシエンジュウキョシセツ</t>
    </rPh>
    <phoneticPr fontId="30"/>
  </si>
  <si>
    <t>介護施設等の整備費</t>
    <rPh sb="0" eb="5">
      <t>カイゴシセツトウ</t>
    </rPh>
    <rPh sb="6" eb="9">
      <t>セイビヒ</t>
    </rPh>
    <phoneticPr fontId="30"/>
  </si>
  <si>
    <t>公営企業のとりまとめ（水道・下水等）</t>
    <rPh sb="0" eb="4">
      <t>コウエイキギョウ</t>
    </rPh>
    <rPh sb="11" eb="13">
      <t>スイドウ</t>
    </rPh>
    <rPh sb="14" eb="17">
      <t>ゲスイトウ</t>
    </rPh>
    <phoneticPr fontId="30"/>
  </si>
  <si>
    <t>施設園芸・茶事業者</t>
    <rPh sb="0" eb="4">
      <t>シセツエンゲイ</t>
    </rPh>
    <rPh sb="5" eb="9">
      <t>チャジギョウシャ</t>
    </rPh>
    <phoneticPr fontId="30"/>
  </si>
  <si>
    <t>酒蔵</t>
    <rPh sb="0" eb="2">
      <t>シュゾウ</t>
    </rPh>
    <phoneticPr fontId="30"/>
  </si>
  <si>
    <t>公共調達</t>
    <rPh sb="0" eb="4">
      <t>コウキョウチョウタツ</t>
    </rPh>
    <phoneticPr fontId="30"/>
  </si>
  <si>
    <t>農林水産・食品分野　</t>
    <rPh sb="0" eb="2">
      <t>ノウリン</t>
    </rPh>
    <rPh sb="2" eb="4">
      <t>スイサン</t>
    </rPh>
    <rPh sb="5" eb="7">
      <t>ショクヒン</t>
    </rPh>
    <rPh sb="7" eb="9">
      <t>ブンヤ</t>
    </rPh>
    <phoneticPr fontId="30"/>
  </si>
  <si>
    <t>中小企業・小規模事業者の賃上げ環境整備</t>
    <phoneticPr fontId="30"/>
  </si>
  <si>
    <t>ビルメンテナンス業</t>
    <phoneticPr fontId="30"/>
  </si>
  <si>
    <t>キャッシュレスポイント還元事業</t>
    <phoneticPr fontId="30"/>
  </si>
  <si>
    <t>商品券</t>
    <rPh sb="0" eb="3">
      <t>ショウヒンケン</t>
    </rPh>
    <phoneticPr fontId="30"/>
  </si>
  <si>
    <t>プレミアム商品券</t>
    <rPh sb="5" eb="8">
      <t>ショウヒンケン</t>
    </rPh>
    <phoneticPr fontId="30"/>
  </si>
  <si>
    <t>電子クーポン</t>
    <rPh sb="0" eb="2">
      <t>デンシ</t>
    </rPh>
    <phoneticPr fontId="30"/>
  </si>
  <si>
    <t>地域ポイント</t>
    <rPh sb="0" eb="2">
      <t>チイキ</t>
    </rPh>
    <phoneticPr fontId="30"/>
  </si>
  <si>
    <t>農林水産・食品分野の細分化項目</t>
    <rPh sb="10" eb="13">
      <t>サイブンカ</t>
    </rPh>
    <rPh sb="13" eb="15">
      <t>コウモク</t>
    </rPh>
    <phoneticPr fontId="30"/>
  </si>
  <si>
    <t>プレミアム付商品券</t>
    <rPh sb="5" eb="6">
      <t>ツ</t>
    </rPh>
    <rPh sb="6" eb="9">
      <t>ショウヒンケン</t>
    </rPh>
    <phoneticPr fontId="30"/>
  </si>
  <si>
    <t>地域商品券</t>
    <rPh sb="0" eb="5">
      <t>チイキショウヒンケン</t>
    </rPh>
    <phoneticPr fontId="30"/>
  </si>
  <si>
    <t>ポイント還元</t>
    <rPh sb="4" eb="6">
      <t>カンゲン</t>
    </rPh>
    <phoneticPr fontId="30"/>
  </si>
  <si>
    <t>おこめ券</t>
    <rPh sb="3" eb="4">
      <t>ケン</t>
    </rPh>
    <phoneticPr fontId="30"/>
  </si>
  <si>
    <t>お米クーポン</t>
    <rPh sb="1" eb="2">
      <t>コメ</t>
    </rPh>
    <phoneticPr fontId="30"/>
  </si>
  <si>
    <t>卸売市場</t>
    <rPh sb="0" eb="2">
      <t>オロシウ</t>
    </rPh>
    <rPh sb="2" eb="4">
      <t>シジョウ</t>
    </rPh>
    <phoneticPr fontId="30"/>
  </si>
  <si>
    <t>施設園芸</t>
    <rPh sb="0" eb="4">
      <t>シセツエンゲイ</t>
    </rPh>
    <phoneticPr fontId="30"/>
  </si>
  <si>
    <t>農業水利施設</t>
    <rPh sb="0" eb="6">
      <t>ノウギョウスイリシセツ</t>
    </rPh>
    <phoneticPr fontId="30"/>
  </si>
  <si>
    <t>畜産関係施設</t>
    <rPh sb="0" eb="6">
      <t>チクサンカンケイシセツ</t>
    </rPh>
    <phoneticPr fontId="30"/>
  </si>
  <si>
    <t>林業</t>
    <rPh sb="0" eb="2">
      <t>リンギョウ</t>
    </rPh>
    <phoneticPr fontId="30"/>
  </si>
  <si>
    <t>漁船</t>
    <rPh sb="0" eb="2">
      <t>ギョセン</t>
    </rPh>
    <phoneticPr fontId="30"/>
  </si>
  <si>
    <t>農業経営</t>
    <rPh sb="0" eb="4">
      <t>ノウギョウケイエイ</t>
    </rPh>
    <phoneticPr fontId="30"/>
  </si>
  <si>
    <t>畜産経営</t>
    <rPh sb="0" eb="4">
      <t>チクサンケイエイ</t>
    </rPh>
    <phoneticPr fontId="30"/>
  </si>
  <si>
    <t>畜産物</t>
    <rPh sb="0" eb="3">
      <t>チクサンブツ</t>
    </rPh>
    <phoneticPr fontId="30"/>
  </si>
  <si>
    <t>水産物</t>
    <rPh sb="0" eb="3">
      <t>スイサンブツ</t>
    </rPh>
    <phoneticPr fontId="30"/>
  </si>
  <si>
    <t>園芸農産物等</t>
    <rPh sb="0" eb="5">
      <t>エンゲイノウサンブツ</t>
    </rPh>
    <rPh sb="5" eb="6">
      <t>トウ</t>
    </rPh>
    <phoneticPr fontId="30"/>
  </si>
  <si>
    <t>鳥獣被害対策（ジビエ利用）</t>
    <rPh sb="0" eb="6">
      <t>チョウジュウヒガイタイサク</t>
    </rPh>
    <rPh sb="10" eb="12">
      <t>リヨウ</t>
    </rPh>
    <phoneticPr fontId="30"/>
  </si>
  <si>
    <t>農業資材</t>
    <rPh sb="0" eb="4">
      <t>ノウギョウシザイ</t>
    </rPh>
    <phoneticPr fontId="30"/>
  </si>
  <si>
    <t>酒米</t>
    <rPh sb="0" eb="2">
      <t>サカマイ</t>
    </rPh>
    <phoneticPr fontId="30"/>
  </si>
  <si>
    <t>中小企業・小規模事業者の賃上げ環境整備の細分化項目</t>
    <rPh sb="20" eb="25">
      <t>サイブンカコウモク</t>
    </rPh>
    <phoneticPr fontId="30"/>
  </si>
  <si>
    <t>価格転嫁の推進</t>
    <rPh sb="0" eb="4">
      <t>カカクテンカ</t>
    </rPh>
    <rPh sb="5" eb="7">
      <t>スイシン</t>
    </rPh>
    <phoneticPr fontId="30"/>
  </si>
  <si>
    <t>伴奏支援の強化</t>
    <rPh sb="0" eb="4">
      <t>バンソウシエン</t>
    </rPh>
    <rPh sb="5" eb="7">
      <t>キョウカ</t>
    </rPh>
    <phoneticPr fontId="30"/>
  </si>
  <si>
    <t>省力化・生産性向上支援</t>
    <rPh sb="0" eb="3">
      <t>ショウリョクカ</t>
    </rPh>
    <rPh sb="4" eb="9">
      <t>セイサンセイコウジョウ</t>
    </rPh>
    <rPh sb="9" eb="11">
      <t>シエン</t>
    </rPh>
    <phoneticPr fontId="30"/>
  </si>
  <si>
    <t>経営構造転換の促進</t>
    <rPh sb="0" eb="6">
      <t>ケイエイコウゾウテンカン</t>
    </rPh>
    <rPh sb="7" eb="9">
      <t>ソクシン</t>
    </rPh>
    <phoneticPr fontId="30"/>
  </si>
  <si>
    <t>金融支援</t>
    <rPh sb="0" eb="4">
      <t>キンユウシエン</t>
    </rPh>
    <phoneticPr fontId="30"/>
  </si>
  <si>
    <t>一定額以上の賃上げに向けた取組み支援</t>
    <rPh sb="0" eb="5">
      <t>イッテイガクイジョウ</t>
    </rPh>
    <rPh sb="6" eb="8">
      <t>チンア</t>
    </rPh>
    <rPh sb="10" eb="11">
      <t>ム</t>
    </rPh>
    <rPh sb="13" eb="15">
      <t>トリク</t>
    </rPh>
    <rPh sb="16" eb="18">
      <t>シエン</t>
    </rPh>
    <phoneticPr fontId="30"/>
  </si>
  <si>
    <t>最低賃金引上げへの対応</t>
    <rPh sb="0" eb="4">
      <t>サイテイチンギン</t>
    </rPh>
    <rPh sb="4" eb="6">
      <t>ヒキア</t>
    </rPh>
    <rPh sb="9" eb="11">
      <t>タイオウ</t>
    </rPh>
    <phoneticPr fontId="30"/>
  </si>
  <si>
    <t>数式で表現すると面倒なので、以下のとおり基金に○が入っているNoを拾えるようにする</t>
    <rPh sb="0" eb="2">
      <t>スウシキ</t>
    </rPh>
    <rPh sb="3" eb="5">
      <t>ヒョウゲン</t>
    </rPh>
    <rPh sb="8" eb="10">
      <t>メンドウ</t>
    </rPh>
    <rPh sb="14" eb="16">
      <t>イカ</t>
    </rPh>
    <rPh sb="20" eb="22">
      <t>キキン</t>
    </rPh>
    <rPh sb="25" eb="26">
      <t>ハイ</t>
    </rPh>
    <rPh sb="33" eb="34">
      <t>ヒロ</t>
    </rPh>
    <phoneticPr fontId="30"/>
  </si>
  <si>
    <t>都道府県・市町村名</t>
  </si>
  <si>
    <t>チェック結果</t>
    <rPh sb="4" eb="6">
      <t>ケッカ</t>
    </rPh>
    <phoneticPr fontId="30"/>
  </si>
  <si>
    <t>担当部局課名</t>
  </si>
  <si>
    <t>担当者氏名</t>
    <phoneticPr fontId="30"/>
  </si>
  <si>
    <t>全事業について確認した結果間違いなければ「○」を選択してください。
システムチェック欄は全て○であることを確認してください。</t>
    <rPh sb="0" eb="3">
      <t>ゼンジギョウ</t>
    </rPh>
    <rPh sb="7" eb="9">
      <t>カクニン</t>
    </rPh>
    <rPh sb="11" eb="13">
      <t>ケッカ</t>
    </rPh>
    <rPh sb="13" eb="15">
      <t>マチガ</t>
    </rPh>
    <rPh sb="24" eb="26">
      <t>センタク</t>
    </rPh>
    <rPh sb="42" eb="43">
      <t>ラン</t>
    </rPh>
    <rPh sb="44" eb="45">
      <t>スベ</t>
    </rPh>
    <rPh sb="53" eb="55">
      <t>カクニン</t>
    </rPh>
    <phoneticPr fontId="20"/>
  </si>
  <si>
    <t>共通</t>
    <rPh sb="0" eb="2">
      <t>キョウツウ</t>
    </rPh>
    <phoneticPr fontId="30"/>
  </si>
  <si>
    <r>
      <t>金額が</t>
    </r>
    <r>
      <rPr>
        <u/>
        <sz val="14"/>
        <color rgb="FFFF0000"/>
        <rFont val="ＭＳ Ｐゴシック"/>
        <family val="3"/>
        <charset val="128"/>
      </rPr>
      <t>千円単位</t>
    </r>
    <r>
      <rPr>
        <sz val="14"/>
        <rFont val="ＭＳ Ｐゴシック"/>
        <family val="3"/>
      </rPr>
      <t>で記入されているか</t>
    </r>
    <phoneticPr fontId="30"/>
  </si>
  <si>
    <t>各事業について、実施の確実性が十分に見込まれるものであるか、またエネルギー・食料品価格等の物価高騰の影響を受けた生活者や事業者の支援を主たる目的とする事業であって交付金による支援の効果が当該生活者や事業者に直接的に及ぶ事業として整理されているか</t>
    <rPh sb="38" eb="41">
      <t>ショクリョウヒン</t>
    </rPh>
    <rPh sb="41" eb="43">
      <t>カカク</t>
    </rPh>
    <rPh sb="43" eb="44">
      <t>トウ</t>
    </rPh>
    <rPh sb="45" eb="47">
      <t>ブッカ</t>
    </rPh>
    <rPh sb="47" eb="49">
      <t>コウトウ</t>
    </rPh>
    <rPh sb="50" eb="52">
      <t>エイキョウ</t>
    </rPh>
    <rPh sb="53" eb="54">
      <t>ウ</t>
    </rPh>
    <rPh sb="56" eb="59">
      <t>セイカツシャ</t>
    </rPh>
    <rPh sb="60" eb="63">
      <t>ジギョウシャ</t>
    </rPh>
    <rPh sb="64" eb="66">
      <t>シエン</t>
    </rPh>
    <rPh sb="67" eb="68">
      <t>シュ</t>
    </rPh>
    <rPh sb="70" eb="72">
      <t>モクテキ</t>
    </rPh>
    <rPh sb="75" eb="77">
      <t>ジギョウ</t>
    </rPh>
    <rPh sb="81" eb="84">
      <t>コウフキン</t>
    </rPh>
    <rPh sb="87" eb="89">
      <t>シエン</t>
    </rPh>
    <rPh sb="90" eb="92">
      <t>コウカ</t>
    </rPh>
    <rPh sb="93" eb="95">
      <t>トウガイ</t>
    </rPh>
    <rPh sb="95" eb="98">
      <t>セイカツシャ</t>
    </rPh>
    <rPh sb="99" eb="102">
      <t>ジギョウシャ</t>
    </rPh>
    <rPh sb="103" eb="106">
      <t>チョクセツテキ</t>
    </rPh>
    <rPh sb="107" eb="108">
      <t>オヨ</t>
    </rPh>
    <rPh sb="109" eb="111">
      <t>ジギョウ</t>
    </rPh>
    <phoneticPr fontId="30"/>
  </si>
  <si>
    <t>事業の概要に、①目的・効果、②交付金を充当する経費内容、③積算根拠（対象数、単価等）④事業の対象（交付対象者、対象施設等）について、記入要領等に基づきそれぞれ明記されているか</t>
    <phoneticPr fontId="20"/>
  </si>
  <si>
    <t>すべての事業において、事業の概要の①目的・効果に、エネルギー・食料品価格等の物価高騰の影響を受けた生活者や事業者の支援を主たる目的とする事業である旨、明記されているか</t>
    <rPh sb="31" eb="34">
      <t>ショクリョウヒン</t>
    </rPh>
    <rPh sb="34" eb="36">
      <t>カカク</t>
    </rPh>
    <rPh sb="36" eb="37">
      <t>トウ</t>
    </rPh>
    <rPh sb="38" eb="40">
      <t>ブッカ</t>
    </rPh>
    <rPh sb="40" eb="42">
      <t>コウトウ</t>
    </rPh>
    <rPh sb="43" eb="45">
      <t>エイキョウ</t>
    </rPh>
    <rPh sb="46" eb="47">
      <t>ウ</t>
    </rPh>
    <rPh sb="49" eb="52">
      <t>セイカツシャ</t>
    </rPh>
    <rPh sb="53" eb="56">
      <t>ジギョウシャ</t>
    </rPh>
    <rPh sb="57" eb="59">
      <t>シエン</t>
    </rPh>
    <rPh sb="60" eb="61">
      <t>シュ</t>
    </rPh>
    <rPh sb="63" eb="65">
      <t>モクテキ</t>
    </rPh>
    <rPh sb="68" eb="70">
      <t>ジギョウ</t>
    </rPh>
    <rPh sb="73" eb="74">
      <t>ムネ</t>
    </rPh>
    <phoneticPr fontId="20"/>
  </si>
  <si>
    <t>交付対象事業として以下のものを計上していないか</t>
    <phoneticPr fontId="20"/>
  </si>
  <si>
    <t>地方公共団体の職員の人件費（物価高騰対応のための体制拡充等に必要となるもの（任期の定めのない常勤職員の給料分を除く）を除く）</t>
    <rPh sb="0" eb="2">
      <t>チホウ</t>
    </rPh>
    <rPh sb="2" eb="4">
      <t>コウキョウ</t>
    </rPh>
    <rPh sb="4" eb="6">
      <t>ダンタイ</t>
    </rPh>
    <rPh sb="14" eb="16">
      <t>ブッカ</t>
    </rPh>
    <rPh sb="16" eb="18">
      <t>コウトウ</t>
    </rPh>
    <rPh sb="18" eb="20">
      <t>タイオウ</t>
    </rPh>
    <rPh sb="24" eb="26">
      <t>タイセイ</t>
    </rPh>
    <rPh sb="26" eb="28">
      <t>カクジュウ</t>
    </rPh>
    <rPh sb="28" eb="29">
      <t>トウ</t>
    </rPh>
    <rPh sb="30" eb="32">
      <t>ヒツヨウ</t>
    </rPh>
    <rPh sb="38" eb="40">
      <t>ニンキ</t>
    </rPh>
    <rPh sb="41" eb="42">
      <t>サダ</t>
    </rPh>
    <rPh sb="46" eb="48">
      <t>ジョウキン</t>
    </rPh>
    <rPh sb="48" eb="50">
      <t>ショクイン</t>
    </rPh>
    <rPh sb="51" eb="53">
      <t>キュウリョウ</t>
    </rPh>
    <rPh sb="53" eb="54">
      <t>ブン</t>
    </rPh>
    <rPh sb="55" eb="56">
      <t>ノゾ</t>
    </rPh>
    <rPh sb="59" eb="60">
      <t>ノゾ</t>
    </rPh>
    <phoneticPr fontId="20"/>
  </si>
  <si>
    <t>用地の取得費</t>
    <rPh sb="3" eb="5">
      <t>シュトク</t>
    </rPh>
    <rPh sb="5" eb="6">
      <t>ヒ</t>
    </rPh>
    <phoneticPr fontId="20"/>
  </si>
  <si>
    <t>貸付金・保証金（繰上償還による保証金の過払い相当分の返金に伴う国庫返納を要するもの。利子補給または信用保証料補助は除く）</t>
    <rPh sb="10" eb="12">
      <t>ショウカン</t>
    </rPh>
    <rPh sb="42" eb="44">
      <t>リシ</t>
    </rPh>
    <rPh sb="44" eb="46">
      <t>ホキュウ</t>
    </rPh>
    <rPh sb="49" eb="51">
      <t>シンヨウ</t>
    </rPh>
    <rPh sb="51" eb="53">
      <t>ホショウ</t>
    </rPh>
    <rPh sb="53" eb="54">
      <t>リョウ</t>
    </rPh>
    <rPh sb="54" eb="56">
      <t>ホジョ</t>
    </rPh>
    <rPh sb="57" eb="58">
      <t>ノゾ</t>
    </rPh>
    <phoneticPr fontId="20"/>
  </si>
  <si>
    <r>
      <t xml:space="preserve">物価高騰対応と関連しない施設の整備自体を主目的とするもの
物価高騰への対応と関連しないインフラ整備等のハード事業に係る費用
</t>
    </r>
    <r>
      <rPr>
        <sz val="14"/>
        <rFont val="ＭＳ Ｐゴシック"/>
        <family val="3"/>
        <charset val="128"/>
      </rPr>
      <t>（物価高騰対応に関連する調達価格の上昇分のうち、実質的な賃上げにつながるものについては対象となる）</t>
    </r>
    <rPh sb="0" eb="2">
      <t>ブッカ</t>
    </rPh>
    <rPh sb="2" eb="4">
      <t>コウトウ</t>
    </rPh>
    <rPh sb="4" eb="6">
      <t>タイオウ</t>
    </rPh>
    <rPh sb="7" eb="9">
      <t>カンレン</t>
    </rPh>
    <rPh sb="12" eb="14">
      <t>シセツ</t>
    </rPh>
    <rPh sb="15" eb="17">
      <t>セイビ</t>
    </rPh>
    <rPh sb="17" eb="19">
      <t>ジタイ</t>
    </rPh>
    <rPh sb="20" eb="23">
      <t>シュモクテキ</t>
    </rPh>
    <rPh sb="29" eb="31">
      <t>ブッカ</t>
    </rPh>
    <rPh sb="31" eb="33">
      <t>コウトウ</t>
    </rPh>
    <rPh sb="35" eb="37">
      <t>タイオウ</t>
    </rPh>
    <rPh sb="38" eb="40">
      <t>カンレン</t>
    </rPh>
    <rPh sb="47" eb="49">
      <t>セイビ</t>
    </rPh>
    <rPh sb="49" eb="50">
      <t>トウ</t>
    </rPh>
    <rPh sb="54" eb="56">
      <t>ジギョウ</t>
    </rPh>
    <rPh sb="57" eb="58">
      <t>カカ</t>
    </rPh>
    <rPh sb="59" eb="61">
      <t>ヒヨウ</t>
    </rPh>
    <phoneticPr fontId="20"/>
  </si>
  <si>
    <t>要件を満たさない基金への積立金</t>
    <rPh sb="0" eb="2">
      <t>ヨウケン</t>
    </rPh>
    <rPh sb="3" eb="4">
      <t>ミ</t>
    </rPh>
    <rPh sb="8" eb="10">
      <t>キキン</t>
    </rPh>
    <rPh sb="12" eb="13">
      <t>ツ</t>
    </rPh>
    <rPh sb="13" eb="14">
      <t>タ</t>
    </rPh>
    <rPh sb="14" eb="15">
      <t>キン</t>
    </rPh>
    <phoneticPr fontId="20"/>
  </si>
  <si>
    <t>国の予算年度が入力されているか</t>
    <rPh sb="0" eb="1">
      <t>クニ</t>
    </rPh>
    <rPh sb="2" eb="4">
      <t>ヨサン</t>
    </rPh>
    <rPh sb="4" eb="6">
      <t>ネンド</t>
    </rPh>
    <rPh sb="7" eb="9">
      <t>ニュウリョク</t>
    </rPh>
    <phoneticPr fontId="30"/>
  </si>
  <si>
    <t>枠の入力が正しくされているか</t>
    <rPh sb="0" eb="1">
      <t>ワク</t>
    </rPh>
    <rPh sb="2" eb="4">
      <t>ニュウリョク</t>
    </rPh>
    <rPh sb="5" eb="6">
      <t>タダ</t>
    </rPh>
    <phoneticPr fontId="30"/>
  </si>
  <si>
    <t>エネルギー・食料品価格等の物価高騰の影響を受けた生活者等に対して事業の効果が直接及ぶことを確認し、「○」を選択しているか</t>
    <rPh sb="45" eb="47">
      <t>カクニン</t>
    </rPh>
    <rPh sb="53" eb="55">
      <t>センタク</t>
    </rPh>
    <phoneticPr fontId="30"/>
  </si>
  <si>
    <t>臨時の措置であることが分かる名称であることを確認し、「○」を選択しているか</t>
    <rPh sb="22" eb="24">
      <t>カクニン</t>
    </rPh>
    <rPh sb="30" eb="32">
      <t>センタク</t>
    </rPh>
    <phoneticPr fontId="30"/>
  </si>
  <si>
    <t>経済対策との関係が入力されているか</t>
    <rPh sb="9" eb="11">
      <t>ニュウリョク</t>
    </rPh>
    <phoneticPr fontId="30"/>
  </si>
  <si>
    <t>対象外経費に臨時交付金を充当していないことを確認し、「○」を選択しているか</t>
    <rPh sb="0" eb="2">
      <t>タイショウ</t>
    </rPh>
    <rPh sb="2" eb="3">
      <t>ガイ</t>
    </rPh>
    <rPh sb="3" eb="5">
      <t>ケイヒ</t>
    </rPh>
    <rPh sb="6" eb="8">
      <t>リンジ</t>
    </rPh>
    <rPh sb="8" eb="11">
      <t>コウフキン</t>
    </rPh>
    <rPh sb="12" eb="14">
      <t>ジュウトウ</t>
    </rPh>
    <rPh sb="22" eb="24">
      <t>カクニン</t>
    </rPh>
    <rPh sb="30" eb="32">
      <t>センタク</t>
    </rPh>
    <phoneticPr fontId="30"/>
  </si>
  <si>
    <t>推奨事業メニューの選択漏れがないか</t>
    <rPh sb="0" eb="2">
      <t>スイショウ</t>
    </rPh>
    <rPh sb="2" eb="4">
      <t>ジギョウ</t>
    </rPh>
    <rPh sb="9" eb="11">
      <t>センタク</t>
    </rPh>
    <rPh sb="11" eb="12">
      <t>モ</t>
    </rPh>
    <phoneticPr fontId="30"/>
  </si>
  <si>
    <t>事業概要が記載されているか</t>
    <rPh sb="0" eb="2">
      <t>ジギョウ</t>
    </rPh>
    <rPh sb="2" eb="4">
      <t>ガイヨウ</t>
    </rPh>
    <rPh sb="5" eb="7">
      <t>キサイ</t>
    </rPh>
    <phoneticPr fontId="30"/>
  </si>
  <si>
    <t>基金対象事業について、基金シートに記載されているか</t>
    <rPh sb="0" eb="2">
      <t>キキン</t>
    </rPh>
    <rPh sb="2" eb="4">
      <t>タイショウ</t>
    </rPh>
    <rPh sb="4" eb="6">
      <t>ジギョウ</t>
    </rPh>
    <rPh sb="11" eb="13">
      <t>キキン</t>
    </rPh>
    <rPh sb="17" eb="19">
      <t>キサイ</t>
    </rPh>
    <phoneticPr fontId="20"/>
  </si>
  <si>
    <t>予算区分が選択されているか、想定外の予算区分が選択されていないか</t>
    <rPh sb="5" eb="7">
      <t>センタク</t>
    </rPh>
    <rPh sb="14" eb="17">
      <t>ソウテイガイ</t>
    </rPh>
    <rPh sb="18" eb="22">
      <t>ヨサンクブン</t>
    </rPh>
    <rPh sb="23" eb="25">
      <t>センタク</t>
    </rPh>
    <phoneticPr fontId="30"/>
  </si>
  <si>
    <t>コピー＆ペーストやオートフィル機能により、プルダウンより選択する項目について、選択肢外の記載がされていないか</t>
    <rPh sb="15" eb="17">
      <t>キノウ</t>
    </rPh>
    <rPh sb="28" eb="30">
      <t>センタク</t>
    </rPh>
    <rPh sb="32" eb="34">
      <t>コウモク</t>
    </rPh>
    <rPh sb="39" eb="42">
      <t>センタクシ</t>
    </rPh>
    <rPh sb="42" eb="43">
      <t>ガイ</t>
    </rPh>
    <rPh sb="44" eb="46">
      <t>キサイ</t>
    </rPh>
    <phoneticPr fontId="30"/>
  </si>
  <si>
    <t>フィルターで絞り込みがなされていないか</t>
    <rPh sb="6" eb="7">
      <t>シボ</t>
    </rPh>
    <rPh sb="8" eb="9">
      <t>コ</t>
    </rPh>
    <phoneticPr fontId="30"/>
  </si>
  <si>
    <t>F列（地方単独事業）に「○」が無いのに、他の項目が記載されていないか</t>
    <rPh sb="1" eb="2">
      <t>レツ</t>
    </rPh>
    <rPh sb="3" eb="5">
      <t>チホウ</t>
    </rPh>
    <rPh sb="5" eb="7">
      <t>タンドク</t>
    </rPh>
    <rPh sb="7" eb="9">
      <t>ジギョウ</t>
    </rPh>
    <rPh sb="15" eb="16">
      <t>ナ</t>
    </rPh>
    <rPh sb="20" eb="21">
      <t>ホカ</t>
    </rPh>
    <rPh sb="22" eb="24">
      <t>コウモク</t>
    </rPh>
    <rPh sb="25" eb="27">
      <t>キサイ</t>
    </rPh>
    <phoneticPr fontId="30"/>
  </si>
  <si>
    <t>自治体名_コード有り</t>
    <phoneticPr fontId="20"/>
  </si>
  <si>
    <t>団体コード_管理用</t>
    <rPh sb="0" eb="2">
      <t>ダンタイ</t>
    </rPh>
    <rPh sb="6" eb="9">
      <t>カンリヨウ</t>
    </rPh>
    <phoneticPr fontId="20"/>
  </si>
  <si>
    <t>都道府県別_括弧あり</t>
    <phoneticPr fontId="20"/>
  </si>
  <si>
    <t>自治体名</t>
  </si>
  <si>
    <t>県・市区分</t>
  </si>
  <si>
    <t>履歴_団体コード（5桁）</t>
    <rPh sb="0" eb="2">
      <t>リレキ</t>
    </rPh>
    <rPh sb="3" eb="5">
      <t>ダンタイ</t>
    </rPh>
    <rPh sb="10" eb="11">
      <t>ケタ</t>
    </rPh>
    <phoneticPr fontId="28"/>
  </si>
  <si>
    <t>履歴_団体コード（6桁）</t>
    <rPh sb="0" eb="2">
      <t>リレキ</t>
    </rPh>
    <rPh sb="3" eb="5">
      <t>ダンタイ</t>
    </rPh>
    <rPh sb="10" eb="11">
      <t>ケタ</t>
    </rPh>
    <phoneticPr fontId="28"/>
  </si>
  <si>
    <t>履歴_都道府県名（漢字）</t>
    <rPh sb="0" eb="2">
      <t>リレキ</t>
    </rPh>
    <rPh sb="3" eb="7">
      <t>トドウフケン</t>
    </rPh>
    <rPh sb="7" eb="8">
      <t>メイ</t>
    </rPh>
    <rPh sb="9" eb="11">
      <t>カンジ</t>
    </rPh>
    <phoneticPr fontId="28"/>
  </si>
  <si>
    <t>履歴_市区町村名（漢字）</t>
    <rPh sb="0" eb="2">
      <t>リレキ</t>
    </rPh>
    <rPh sb="3" eb="5">
      <t>シク</t>
    </rPh>
    <rPh sb="5" eb="7">
      <t>チョウソン</t>
    </rPh>
    <rPh sb="7" eb="8">
      <t>メイ</t>
    </rPh>
    <rPh sb="9" eb="11">
      <t>カンジ</t>
    </rPh>
    <phoneticPr fontId="28"/>
  </si>
  <si>
    <t>都道府県別_括弧あり2</t>
  </si>
  <si>
    <t>【01_北海道】</t>
  </si>
  <si>
    <t>【02_青森県】</t>
  </si>
  <si>
    <t>【03_岩手県】</t>
  </si>
  <si>
    <t>【04_宮城県】</t>
  </si>
  <si>
    <t>【05_秋田県】</t>
  </si>
  <si>
    <t>【06_山形県】</t>
  </si>
  <si>
    <t>【07_福島県】</t>
  </si>
  <si>
    <t>【08_茨城県】</t>
  </si>
  <si>
    <t>【09_栃木県】</t>
  </si>
  <si>
    <t>【10_群馬県】</t>
  </si>
  <si>
    <t>【11_埼玉県】</t>
  </si>
  <si>
    <t>【12_千葉県】</t>
  </si>
  <si>
    <t>【13_東京都】</t>
  </si>
  <si>
    <t>【14_神奈川県】</t>
  </si>
  <si>
    <t>【15_新潟県】</t>
  </si>
  <si>
    <t>【16_富山県】</t>
  </si>
  <si>
    <t>【17_石川県】</t>
  </si>
  <si>
    <t>【18_福井県】</t>
  </si>
  <si>
    <t>【19_山梨県】</t>
  </si>
  <si>
    <t>【20_長野県】</t>
  </si>
  <si>
    <t>【21_岐阜県】</t>
  </si>
  <si>
    <t>【22_静岡県】</t>
  </si>
  <si>
    <t>【23_愛知県】</t>
  </si>
  <si>
    <t>【24_三重県】</t>
  </si>
  <si>
    <t>【25_滋賀県】</t>
  </si>
  <si>
    <t>【26_京都府】</t>
  </si>
  <si>
    <t>【27_大阪府】</t>
  </si>
  <si>
    <t>【28_兵庫県】</t>
  </si>
  <si>
    <t>【29_奈良県】</t>
  </si>
  <si>
    <t>【30_和歌山県】</t>
  </si>
  <si>
    <t>【31_鳥取県】</t>
  </si>
  <si>
    <t>【32_島根県】</t>
  </si>
  <si>
    <t>【33_岡山県】</t>
  </si>
  <si>
    <t>【34_広島県】</t>
  </si>
  <si>
    <t>【35_山口県】</t>
  </si>
  <si>
    <t>【36_徳島県】</t>
  </si>
  <si>
    <t>【37_香川県】</t>
  </si>
  <si>
    <t>【38_愛媛県】</t>
  </si>
  <si>
    <t>【39_高知県】</t>
  </si>
  <si>
    <t>【40_福岡県】</t>
  </si>
  <si>
    <t>【41_佐賀県】</t>
  </si>
  <si>
    <t>【42_長崎県】</t>
  </si>
  <si>
    <t>【43_熊本県】</t>
  </si>
  <si>
    <t>【44_大分県】</t>
  </si>
  <si>
    <t>【45_宮崎県】</t>
  </si>
  <si>
    <t>【46_鹿児島県】</t>
  </si>
  <si>
    <t>【47_沖縄県】</t>
  </si>
  <si>
    <t>01000_北海道</t>
  </si>
  <si>
    <t>(都道府県分)</t>
  </si>
  <si>
    <t>010006</t>
  </si>
  <si>
    <t>02000_青森県</t>
  </si>
  <si>
    <t>03000_岩手県</t>
  </si>
  <si>
    <t>04000_宮城県</t>
  </si>
  <si>
    <t>05000_秋田県</t>
  </si>
  <si>
    <t>06000_山形県</t>
  </si>
  <si>
    <t>07000_福島県</t>
  </si>
  <si>
    <t>08000_茨城県</t>
  </si>
  <si>
    <t>09000_栃木県</t>
  </si>
  <si>
    <t>10000_群馬県</t>
  </si>
  <si>
    <t>11000_埼玉県</t>
  </si>
  <si>
    <t>12000_千葉県</t>
  </si>
  <si>
    <t>13000_東京都</t>
  </si>
  <si>
    <t>14000_神奈川県</t>
  </si>
  <si>
    <t>15000_新潟県</t>
  </si>
  <si>
    <t>16000_富山県</t>
  </si>
  <si>
    <t>17000_石川県</t>
  </si>
  <si>
    <t>18000_福井県</t>
  </si>
  <si>
    <t>19000_山梨県</t>
  </si>
  <si>
    <t>20000_長野県</t>
  </si>
  <si>
    <t>21000_岐阜県</t>
  </si>
  <si>
    <t>22000_静岡県</t>
  </si>
  <si>
    <t>23000_愛知県</t>
  </si>
  <si>
    <t>24000_三重県</t>
  </si>
  <si>
    <t>25000_滋賀県</t>
  </si>
  <si>
    <t>26000_京都府</t>
  </si>
  <si>
    <t>27000_大阪府</t>
  </si>
  <si>
    <t>28000_兵庫県</t>
  </si>
  <si>
    <t>29000_奈良県</t>
  </si>
  <si>
    <t>30000_和歌山県</t>
  </si>
  <si>
    <t>31000_鳥取県</t>
  </si>
  <si>
    <t>32000_島根県</t>
  </si>
  <si>
    <t>33000_岡山県</t>
  </si>
  <si>
    <t>34000_広島県</t>
  </si>
  <si>
    <t>35000_山口県</t>
  </si>
  <si>
    <t>36000_徳島県</t>
  </si>
  <si>
    <t>37000_香川県</t>
  </si>
  <si>
    <t>38000_愛媛県</t>
  </si>
  <si>
    <t>39000_高知県</t>
  </si>
  <si>
    <t>40000_福岡県</t>
  </si>
  <si>
    <t>41000_佐賀県</t>
  </si>
  <si>
    <t>42000_長崎県</t>
  </si>
  <si>
    <t>43000_熊本県</t>
  </si>
  <si>
    <t>44000_大分県</t>
  </si>
  <si>
    <t>45000_宮崎県</t>
  </si>
  <si>
    <t>46000_鹿児島県</t>
  </si>
  <si>
    <t>47000_沖縄県</t>
  </si>
  <si>
    <t>01100_北海道札幌市</t>
  </si>
  <si>
    <t>(市町村分)</t>
  </si>
  <si>
    <t>011002</t>
  </si>
  <si>
    <t>02201_青森県青森市</t>
  </si>
  <si>
    <t>03201_岩手県盛岡市</t>
  </si>
  <si>
    <t>04100_宮城県仙台市</t>
  </si>
  <si>
    <t>05201_秋田県秋田市</t>
  </si>
  <si>
    <t>06201_山形県山形市</t>
  </si>
  <si>
    <t>07201_福島県福島市</t>
  </si>
  <si>
    <t>08201_茨城県水戸市</t>
  </si>
  <si>
    <t>09201_栃木県宇都宮市</t>
  </si>
  <si>
    <t>10201_群馬県前橋市</t>
  </si>
  <si>
    <t>11100_埼玉県さいたま市</t>
  </si>
  <si>
    <t>12100_千葉県千葉市</t>
  </si>
  <si>
    <t>13101_東京都千代田区</t>
  </si>
  <si>
    <t>14100_神奈川県横浜市</t>
  </si>
  <si>
    <t>15100_新潟県新潟市</t>
  </si>
  <si>
    <t>16201_富山県富山市</t>
  </si>
  <si>
    <t>17201_石川県金沢市</t>
  </si>
  <si>
    <t>18201_福井県福井市</t>
  </si>
  <si>
    <t>19201_山梨県甲府市</t>
  </si>
  <si>
    <t>20201_長野県長野市</t>
  </si>
  <si>
    <t>21201_岐阜県岐阜市</t>
  </si>
  <si>
    <t>22100_静岡県静岡市</t>
  </si>
  <si>
    <t>23100_愛知県名古屋市</t>
  </si>
  <si>
    <t>24201_三重県津市</t>
  </si>
  <si>
    <t>25201_滋賀県大津市</t>
  </si>
  <si>
    <t>26100_京都府京都市</t>
  </si>
  <si>
    <t>27100_大阪府大阪市</t>
  </si>
  <si>
    <t>28100_兵庫県神戸市</t>
  </si>
  <si>
    <t>29201_奈良県奈良市</t>
  </si>
  <si>
    <t>30201_和歌山県和歌山市</t>
  </si>
  <si>
    <t>31201_鳥取県鳥取市</t>
  </si>
  <si>
    <t>32201_島根県松江市</t>
  </si>
  <si>
    <t>33100_岡山県岡山市</t>
  </si>
  <si>
    <t>34100_広島県広島市</t>
  </si>
  <si>
    <t>35201_山口県下関市</t>
  </si>
  <si>
    <t>36201_徳島県徳島市</t>
  </si>
  <si>
    <t>37201_香川県高松市</t>
  </si>
  <si>
    <t>38201_愛媛県松山市</t>
  </si>
  <si>
    <t>39201_高知県高知市</t>
  </si>
  <si>
    <t>40100_福岡県北九州市</t>
  </si>
  <si>
    <t>41201_佐賀県佐賀市</t>
  </si>
  <si>
    <t>42201_長崎県長崎市</t>
  </si>
  <si>
    <t>43100_熊本県熊本市</t>
  </si>
  <si>
    <t>44201_大分県大分市</t>
  </si>
  <si>
    <t>45201_宮崎県宮崎市</t>
  </si>
  <si>
    <t>46201_鹿児島県鹿児島市</t>
  </si>
  <si>
    <t>47201_沖縄県那覇市</t>
  </si>
  <si>
    <t>01202_北海道函館市</t>
  </si>
  <si>
    <t>012025</t>
  </si>
  <si>
    <t>02202_青森県弘前市</t>
  </si>
  <si>
    <t>03202_岩手県宮古市</t>
  </si>
  <si>
    <t>04202_宮城県石巻市</t>
  </si>
  <si>
    <t>05202_秋田県能代市</t>
  </si>
  <si>
    <t>06202_山形県米沢市</t>
  </si>
  <si>
    <t>07202_福島県会津若松市</t>
  </si>
  <si>
    <t>08202_茨城県日立市</t>
  </si>
  <si>
    <t>09202_栃木県足利市</t>
  </si>
  <si>
    <t>10202_群馬県高崎市</t>
  </si>
  <si>
    <t>11201_埼玉県川越市</t>
  </si>
  <si>
    <t>12202_千葉県銚子市</t>
  </si>
  <si>
    <t>13102_東京都中央区</t>
  </si>
  <si>
    <t>14130_神奈川県川崎市</t>
  </si>
  <si>
    <t>15202_新潟県長岡市</t>
  </si>
  <si>
    <t>16202_富山県高岡市</t>
  </si>
  <si>
    <t>17202_石川県七尾市</t>
  </si>
  <si>
    <t>18202_福井県敦賀市</t>
  </si>
  <si>
    <t>19202_山梨県富士吉田市</t>
  </si>
  <si>
    <t>20202_長野県松本市</t>
  </si>
  <si>
    <t>21202_岐阜県大垣市</t>
  </si>
  <si>
    <t>22130_静岡県浜松市</t>
  </si>
  <si>
    <t>23201_愛知県豊橋市</t>
  </si>
  <si>
    <t>24202_三重県四日市市</t>
  </si>
  <si>
    <t>25202_滋賀県彦根市</t>
  </si>
  <si>
    <t>26201_京都府福知山市</t>
  </si>
  <si>
    <t>27140_大阪府堺市</t>
  </si>
  <si>
    <t>28201_兵庫県姫路市</t>
  </si>
  <si>
    <t>29202_奈良県大和高田市</t>
  </si>
  <si>
    <t>30202_和歌山県海南市</t>
  </si>
  <si>
    <t>31202_鳥取県米子市</t>
  </si>
  <si>
    <t>32202_島根県浜田市</t>
  </si>
  <si>
    <t>33202_岡山県倉敷市</t>
  </si>
  <si>
    <t>34202_広島県呉市</t>
  </si>
  <si>
    <t>35202_山口県宇部市</t>
  </si>
  <si>
    <t>36202_徳島県鳴門市</t>
  </si>
  <si>
    <t>37202_香川県丸亀市</t>
  </si>
  <si>
    <t>38202_愛媛県今治市</t>
  </si>
  <si>
    <t>39202_高知県室戸市</t>
  </si>
  <si>
    <t>40130_福岡県福岡市</t>
  </si>
  <si>
    <t>41202_佐賀県唐津市</t>
  </si>
  <si>
    <t>42202_長崎県佐世保市</t>
  </si>
  <si>
    <t>43202_熊本県八代市</t>
  </si>
  <si>
    <t>44202_大分県別府市</t>
  </si>
  <si>
    <t>45202_宮崎県都城市</t>
  </si>
  <si>
    <t>46203_鹿児島県鹿屋市</t>
  </si>
  <si>
    <t>47205_沖縄県宜野湾市</t>
  </si>
  <si>
    <t>01203_北海道小樽市</t>
  </si>
  <si>
    <t>012033</t>
  </si>
  <si>
    <t>02203_青森県八戸市</t>
  </si>
  <si>
    <t>03203_岩手県大船渡市</t>
  </si>
  <si>
    <t>04203_宮城県塩竈市</t>
  </si>
  <si>
    <t>05203_秋田県横手市</t>
  </si>
  <si>
    <t>06203_山形県鶴岡市</t>
  </si>
  <si>
    <t>07203_福島県郡山市</t>
  </si>
  <si>
    <t>08203_茨城県土浦市</t>
  </si>
  <si>
    <t>09203_栃木県栃木市</t>
  </si>
  <si>
    <t>10203_群馬県桐生市</t>
  </si>
  <si>
    <t>11202_埼玉県熊谷市</t>
  </si>
  <si>
    <t>12203_千葉県市川市</t>
  </si>
  <si>
    <t>13103_東京都港区</t>
  </si>
  <si>
    <t>14150_神奈川県相模原市</t>
  </si>
  <si>
    <t>15204_新潟県三条市</t>
  </si>
  <si>
    <t>16204_富山県魚津市</t>
  </si>
  <si>
    <t>17203_石川県小松市</t>
  </si>
  <si>
    <t>18204_福井県小浜市</t>
  </si>
  <si>
    <t>19204_山梨県都留市</t>
  </si>
  <si>
    <t>20203_長野県上田市</t>
  </si>
  <si>
    <t>21203_岐阜県高山市</t>
  </si>
  <si>
    <t>22203_静岡県沼津市</t>
  </si>
  <si>
    <t>23202_愛知県岡崎市</t>
  </si>
  <si>
    <t>24203_三重県伊勢市</t>
  </si>
  <si>
    <t>25203_滋賀県長浜市</t>
  </si>
  <si>
    <t>26202_京都府舞鶴市</t>
  </si>
  <si>
    <t>27202_大阪府岸和田市</t>
  </si>
  <si>
    <t>28202_兵庫県尼崎市</t>
  </si>
  <si>
    <t>29203_奈良県大和郡山市</t>
  </si>
  <si>
    <t>30203_和歌山県橋本市</t>
  </si>
  <si>
    <t>31203_鳥取県倉吉市</t>
  </si>
  <si>
    <t>32203_島根県出雲市</t>
  </si>
  <si>
    <t>33203_岡山県津山市</t>
  </si>
  <si>
    <t>34203_広島県竹原市</t>
  </si>
  <si>
    <t>35203_山口県山口市</t>
  </si>
  <si>
    <t>36203_徳島県小松島市</t>
  </si>
  <si>
    <t>37203_香川県坂出市</t>
  </si>
  <si>
    <t>38203_愛媛県宇和島市</t>
  </si>
  <si>
    <t>39203_高知県安芸市</t>
  </si>
  <si>
    <t>40202_福岡県大牟田市</t>
  </si>
  <si>
    <t>41203_佐賀県鳥栖市</t>
  </si>
  <si>
    <t>42203_長崎県島原市</t>
  </si>
  <si>
    <t>43203_熊本県人吉市</t>
  </si>
  <si>
    <t>44203_大分県中津市</t>
  </si>
  <si>
    <t>45203_宮崎県延岡市</t>
  </si>
  <si>
    <t>46204_鹿児島県枕崎市</t>
  </si>
  <si>
    <t>47207_沖縄県石垣市</t>
  </si>
  <si>
    <t>01204_北海道旭川市</t>
  </si>
  <si>
    <t>012041</t>
  </si>
  <si>
    <t>02204_青森県黒石市</t>
  </si>
  <si>
    <t>03205_岩手県花巻市</t>
  </si>
  <si>
    <t>04205_宮城県気仙沼市</t>
  </si>
  <si>
    <t>05204_秋田県大館市</t>
  </si>
  <si>
    <t>06204_山形県酒田市</t>
  </si>
  <si>
    <t>07204_福島県いわき市</t>
  </si>
  <si>
    <t>08204_茨城県古河市</t>
  </si>
  <si>
    <t>09204_栃木県佐野市</t>
  </si>
  <si>
    <t>10204_群馬県伊勢崎市</t>
  </si>
  <si>
    <t>11203_埼玉県川口市</t>
  </si>
  <si>
    <t>12204_千葉県船橋市</t>
  </si>
  <si>
    <t>13104_東京都新宿区</t>
  </si>
  <si>
    <t>14201_神奈川県横須賀市</t>
  </si>
  <si>
    <t>15205_新潟県柏崎市</t>
  </si>
  <si>
    <t>16205_富山県氷見市</t>
  </si>
  <si>
    <t>17204_石川県輪島市</t>
  </si>
  <si>
    <t>18205_福井県大野市</t>
  </si>
  <si>
    <t>19205_山梨県山梨市</t>
  </si>
  <si>
    <t>20204_長野県岡谷市</t>
  </si>
  <si>
    <t>21204_岐阜県多治見市</t>
  </si>
  <si>
    <t>22205_静岡県熱海市</t>
  </si>
  <si>
    <t>23203_愛知県一宮市</t>
  </si>
  <si>
    <t>24204_三重県松阪市</t>
  </si>
  <si>
    <t>25204_滋賀県近江八幡市</t>
  </si>
  <si>
    <t>26203_京都府綾部市</t>
  </si>
  <si>
    <t>27203_大阪府豊中市</t>
  </si>
  <si>
    <t>28203_兵庫県明石市</t>
  </si>
  <si>
    <t>29204_奈良県天理市</t>
  </si>
  <si>
    <t>30204_和歌山県有田市</t>
  </si>
  <si>
    <t>31204_鳥取県境港市</t>
  </si>
  <si>
    <t>32204_島根県益田市</t>
  </si>
  <si>
    <t>33204_岡山県玉野市</t>
  </si>
  <si>
    <t>34204_広島県三原市</t>
  </si>
  <si>
    <t>35204_山口県萩市</t>
  </si>
  <si>
    <t>36204_徳島県阿南市</t>
  </si>
  <si>
    <t>37204_香川県善通寺市</t>
  </si>
  <si>
    <t>38204_愛媛県八幡浜市</t>
  </si>
  <si>
    <t>39204_高知県南国市</t>
  </si>
  <si>
    <t>40203_福岡県久留米市</t>
  </si>
  <si>
    <t>41204_佐賀県多久市</t>
  </si>
  <si>
    <t>42204_長崎県諫早市</t>
  </si>
  <si>
    <t>43204_熊本県荒尾市</t>
  </si>
  <si>
    <t>44204_大分県日田市</t>
  </si>
  <si>
    <t>45204_宮崎県日南市</t>
  </si>
  <si>
    <t>46206_鹿児島県阿久根市</t>
  </si>
  <si>
    <t>47208_沖縄県浦添市</t>
  </si>
  <si>
    <t>01205_北海道室蘭市</t>
  </si>
  <si>
    <t>012050</t>
  </si>
  <si>
    <t>02205_青森県五所川原市</t>
  </si>
  <si>
    <t>03206_岩手県北上市</t>
  </si>
  <si>
    <t>04206_宮城県白石市</t>
  </si>
  <si>
    <t>05206_秋田県男鹿市</t>
  </si>
  <si>
    <t>06205_山形県新庄市</t>
  </si>
  <si>
    <t>07205_福島県白河市</t>
  </si>
  <si>
    <t>08205_茨城県石岡市</t>
  </si>
  <si>
    <t>09205_栃木県鹿沼市</t>
  </si>
  <si>
    <t>10205_群馬県太田市</t>
  </si>
  <si>
    <t>11206_埼玉県行田市</t>
  </si>
  <si>
    <t>12205_千葉県館山市</t>
  </si>
  <si>
    <t>13105_東京都文京区</t>
  </si>
  <si>
    <t>14203_神奈川県平塚市</t>
  </si>
  <si>
    <t>15206_新潟県新発田市</t>
  </si>
  <si>
    <t>16206_富山県滑川市</t>
  </si>
  <si>
    <t>17205_石川県珠洲市</t>
  </si>
  <si>
    <t>18206_福井県勝山市</t>
  </si>
  <si>
    <t>19206_山梨県大月市</t>
  </si>
  <si>
    <t>20205_長野県飯田市</t>
  </si>
  <si>
    <t>21205_岐阜県関市</t>
  </si>
  <si>
    <t>22206_静岡県三島市</t>
  </si>
  <si>
    <t>23204_愛知県瀬戸市</t>
  </si>
  <si>
    <t>24205_三重県桑名市</t>
  </si>
  <si>
    <t>25206_滋賀県草津市</t>
  </si>
  <si>
    <t>26204_京都府宇治市</t>
  </si>
  <si>
    <t>27204_大阪府池田市</t>
  </si>
  <si>
    <t>28204_兵庫県西宮市</t>
  </si>
  <si>
    <t>29205_奈良県橿原市</t>
  </si>
  <si>
    <t>30205_和歌山県御坊市</t>
  </si>
  <si>
    <t>31302_鳥取県岩美町</t>
  </si>
  <si>
    <t>32205_島根県大田市</t>
  </si>
  <si>
    <t>33205_岡山県笠岡市</t>
  </si>
  <si>
    <t>34205_広島県尾道市</t>
  </si>
  <si>
    <t>35206_山口県防府市</t>
  </si>
  <si>
    <t>36205_徳島県吉野川市</t>
  </si>
  <si>
    <t>37205_香川県観音寺市</t>
  </si>
  <si>
    <t>38205_愛媛県新居浜市</t>
  </si>
  <si>
    <t>39205_高知県土佐市</t>
  </si>
  <si>
    <t>40204_福岡県直方市</t>
  </si>
  <si>
    <t>41205_佐賀県伊万里市</t>
  </si>
  <si>
    <t>42205_長崎県大村市</t>
  </si>
  <si>
    <t>43205_熊本県水俣市</t>
  </si>
  <si>
    <t>44205_大分県佐伯市</t>
  </si>
  <si>
    <t>45205_宮崎県小林市</t>
  </si>
  <si>
    <t>46208_鹿児島県出水市</t>
  </si>
  <si>
    <t>47209_沖縄県名護市</t>
  </si>
  <si>
    <t>01206_北海道釧路市</t>
  </si>
  <si>
    <t>012068</t>
  </si>
  <si>
    <t>02206_青森県十和田市</t>
    <phoneticPr fontId="20"/>
  </si>
  <si>
    <t>03207_岩手県久慈市</t>
  </si>
  <si>
    <t>04207_宮城県名取市</t>
  </si>
  <si>
    <t>05207_秋田県湯沢市</t>
  </si>
  <si>
    <t>06206_山形県寒河江市</t>
  </si>
  <si>
    <t>07207_福島県須賀川市</t>
  </si>
  <si>
    <t>08207_茨城県結城市</t>
  </si>
  <si>
    <t>09206_栃木県日光市</t>
  </si>
  <si>
    <t>10206_群馬県沼田市</t>
  </si>
  <si>
    <t>11207_埼玉県秩父市</t>
  </si>
  <si>
    <t>12206_千葉県木更津市</t>
  </si>
  <si>
    <t>13106_東京都台東区</t>
  </si>
  <si>
    <t>14204_神奈川県鎌倉市</t>
  </si>
  <si>
    <t>15208_新潟県小千谷市</t>
  </si>
  <si>
    <t>16207_富山県黒部市</t>
  </si>
  <si>
    <t>17206_石川県加賀市</t>
  </si>
  <si>
    <t>18207_福井県鯖江市</t>
  </si>
  <si>
    <t>19207_山梨県韮崎市</t>
  </si>
  <si>
    <t>20206_長野県諏訪市</t>
  </si>
  <si>
    <t>21206_岐阜県中津川市</t>
  </si>
  <si>
    <t>22207_静岡県富士宮市</t>
  </si>
  <si>
    <t>23205_愛知県半田市</t>
  </si>
  <si>
    <t>24207_三重県鈴鹿市</t>
  </si>
  <si>
    <t>25207_滋賀県守山市</t>
  </si>
  <si>
    <t>26205_京都府宮津市</t>
  </si>
  <si>
    <t>27205_大阪府吹田市</t>
  </si>
  <si>
    <t>28205_兵庫県洲本市</t>
  </si>
  <si>
    <t>29206_奈良県桜井市</t>
  </si>
  <si>
    <t>30206_和歌山県田辺市</t>
  </si>
  <si>
    <t>31325_鳥取県若桜町</t>
  </si>
  <si>
    <t>32206_島根県安来市</t>
  </si>
  <si>
    <t>33207_岡山県井原市</t>
  </si>
  <si>
    <t>34207_広島県福山市</t>
  </si>
  <si>
    <t>35207_山口県下松市</t>
  </si>
  <si>
    <t>36206_徳島県阿波市</t>
  </si>
  <si>
    <t>37206_香川県さぬき市</t>
  </si>
  <si>
    <t>38206_愛媛県西条市</t>
  </si>
  <si>
    <t>39206_高知県須崎市</t>
  </si>
  <si>
    <t>40205_福岡県飯塚市</t>
  </si>
  <si>
    <t>41206_佐賀県武雄市</t>
  </si>
  <si>
    <t>42207_長崎県平戸市</t>
  </si>
  <si>
    <t>43206_熊本県玉名市</t>
  </si>
  <si>
    <t>44206_大分県臼杵市</t>
  </si>
  <si>
    <t>45206_宮崎県日向市</t>
  </si>
  <si>
    <t>46210_鹿児島県指宿市</t>
  </si>
  <si>
    <t>47210_沖縄県糸満市</t>
  </si>
  <si>
    <t>01207_北海道帯広市</t>
  </si>
  <si>
    <t>012076</t>
  </si>
  <si>
    <t>02207_青森県三沢市</t>
  </si>
  <si>
    <t>03208_岩手県遠野市</t>
  </si>
  <si>
    <t>04208_宮城県角田市</t>
  </si>
  <si>
    <t>05209_秋田県鹿角市</t>
  </si>
  <si>
    <t>06207_山形県上山市</t>
  </si>
  <si>
    <t>07208_福島県喜多方市</t>
  </si>
  <si>
    <t>08208_茨城県龍ヶ崎市</t>
  </si>
  <si>
    <t>09208_栃木県小山市</t>
  </si>
  <si>
    <t>10207_群馬県館林市</t>
  </si>
  <si>
    <t>11208_埼玉県所沢市</t>
  </si>
  <si>
    <t>12207_千葉県松戸市</t>
  </si>
  <si>
    <t>13107_東京都墨田区</t>
  </si>
  <si>
    <t>14205_神奈川県藤沢市</t>
  </si>
  <si>
    <t>15209_新潟県加茂市</t>
  </si>
  <si>
    <t>16208_富山県砺波市</t>
  </si>
  <si>
    <t>17207_石川県羽咋市</t>
  </si>
  <si>
    <t>18208_福井県あわら市</t>
  </si>
  <si>
    <t>19208_山梨県南アルプス市</t>
  </si>
  <si>
    <t>20207_長野県須坂市</t>
  </si>
  <si>
    <t>21207_岐阜県美濃市</t>
  </si>
  <si>
    <t>22208_静岡県伊東市</t>
  </si>
  <si>
    <t>23206_愛知県春日井市</t>
  </si>
  <si>
    <t>24208_三重県名張市</t>
  </si>
  <si>
    <t>25208_滋賀県栗東市</t>
  </si>
  <si>
    <t>26206_京都府亀岡市</t>
  </si>
  <si>
    <t>27206_大阪府泉大津市</t>
  </si>
  <si>
    <t>28206_兵庫県芦屋市</t>
  </si>
  <si>
    <t>29207_奈良県五條市</t>
  </si>
  <si>
    <t>30207_和歌山県新宮市</t>
  </si>
  <si>
    <t>31328_鳥取県智頭町</t>
  </si>
  <si>
    <t>32207_島根県江津市</t>
  </si>
  <si>
    <t>33208_岡山県総社市</t>
  </si>
  <si>
    <t>34208_広島県府中市</t>
  </si>
  <si>
    <t>35208_山口県岩国市</t>
  </si>
  <si>
    <t>36207_徳島県美馬市</t>
  </si>
  <si>
    <t>37207_香川県東かがわ市</t>
  </si>
  <si>
    <t>38207_愛媛県大洲市</t>
  </si>
  <si>
    <t>39208_高知県宿毛市</t>
  </si>
  <si>
    <t>40206_福岡県田川市</t>
  </si>
  <si>
    <t>41207_佐賀県鹿島市</t>
  </si>
  <si>
    <t>42208_長崎県松浦市</t>
  </si>
  <si>
    <t>43208_熊本県山鹿市</t>
  </si>
  <si>
    <t>44207_大分県津久見市</t>
  </si>
  <si>
    <t>45207_宮崎県串間市</t>
  </si>
  <si>
    <t>46213_鹿児島県西之表市</t>
  </si>
  <si>
    <t>47211_沖縄県沖縄市</t>
  </si>
  <si>
    <t>01208_北海道北見市</t>
  </si>
  <si>
    <t>012084</t>
  </si>
  <si>
    <t>02208_青森県むつ市</t>
  </si>
  <si>
    <t>03209_岩手県一関市</t>
  </si>
  <si>
    <t>04209_宮城県多賀城市</t>
  </si>
  <si>
    <t>05210_秋田県由利本荘市</t>
  </si>
  <si>
    <t>06208_山形県村山市</t>
  </si>
  <si>
    <t>07209_福島県相馬市</t>
  </si>
  <si>
    <t>08210_茨城県下妻市</t>
  </si>
  <si>
    <t>09209_栃木県真岡市</t>
  </si>
  <si>
    <t>10208_群馬県渋川市</t>
  </si>
  <si>
    <t>11209_埼玉県飯能市</t>
  </si>
  <si>
    <t>12208_千葉県野田市</t>
  </si>
  <si>
    <t>13108_東京都江東区</t>
  </si>
  <si>
    <t>14206_神奈川県小田原市</t>
  </si>
  <si>
    <t>15210_新潟県十日町市</t>
  </si>
  <si>
    <t>16209_富山県小矢部市</t>
  </si>
  <si>
    <t>17209_石川県かほく市</t>
  </si>
  <si>
    <t>18209_福井県越前市</t>
  </si>
  <si>
    <t>19209_山梨県北杜市</t>
  </si>
  <si>
    <t>20208_長野県小諸市</t>
  </si>
  <si>
    <t>21208_岐阜県瑞浪市</t>
  </si>
  <si>
    <t>22209_静岡県島田市</t>
  </si>
  <si>
    <t>23207_愛知県豊川市</t>
  </si>
  <si>
    <t>24209_三重県尾鷲市</t>
  </si>
  <si>
    <t>25209_滋賀県甲賀市</t>
  </si>
  <si>
    <t>26207_京都府城陽市</t>
  </si>
  <si>
    <t>27207_大阪府高槻市</t>
  </si>
  <si>
    <t>28207_兵庫県伊丹市</t>
  </si>
  <si>
    <t>29208_奈良県御所市</t>
  </si>
  <si>
    <t>30208_和歌山県紀の川市</t>
  </si>
  <si>
    <t>31329_鳥取県八頭町</t>
  </si>
  <si>
    <t>32209_島根県雲南市</t>
  </si>
  <si>
    <t>33209_岡山県高梁市</t>
  </si>
  <si>
    <t>34209_広島県三次市</t>
  </si>
  <si>
    <t>35210_山口県光市</t>
  </si>
  <si>
    <t>36208_徳島県三好市</t>
  </si>
  <si>
    <t>37208_香川県三豊市</t>
  </si>
  <si>
    <t>38210_愛媛県伊予市</t>
  </si>
  <si>
    <t>39209_高知県土佐清水市</t>
  </si>
  <si>
    <t>40207_福岡県柳川市</t>
  </si>
  <si>
    <t>41208_佐賀県小城市</t>
  </si>
  <si>
    <t>42209_長崎県対馬市</t>
  </si>
  <si>
    <t>43210_熊本県菊池市</t>
  </si>
  <si>
    <t>44208_大分県竹田市</t>
  </si>
  <si>
    <t>45208_宮崎県西都市</t>
  </si>
  <si>
    <t>46214_鹿児島県垂水市</t>
  </si>
  <si>
    <t>47212_沖縄県豊見城市</t>
  </si>
  <si>
    <t>01209_北海道夕張市</t>
  </si>
  <si>
    <t>012092</t>
  </si>
  <si>
    <t>02209_青森県つがる市</t>
  </si>
  <si>
    <t>03210_岩手県陸前高田市</t>
  </si>
  <si>
    <t>04211_宮城県岩沼市</t>
  </si>
  <si>
    <t>05211_秋田県潟上市</t>
  </si>
  <si>
    <t>06209_山形県長井市</t>
  </si>
  <si>
    <t>07210_福島県二本松市</t>
  </si>
  <si>
    <t>08211_茨城県常総市</t>
  </si>
  <si>
    <t>09210_栃木県大田原市</t>
  </si>
  <si>
    <t>10209_群馬県藤岡市</t>
  </si>
  <si>
    <t>11210_埼玉県加須市</t>
  </si>
  <si>
    <t>12210_千葉県茂原市</t>
  </si>
  <si>
    <t>13109_東京都品川区</t>
  </si>
  <si>
    <t>14207_神奈川県茅ヶ崎市</t>
  </si>
  <si>
    <t>15211_新潟県見附市</t>
  </si>
  <si>
    <t>16210_富山県南砺市</t>
  </si>
  <si>
    <t>17210_石川県白山市</t>
  </si>
  <si>
    <t>18210_福井県坂井市</t>
  </si>
  <si>
    <t>19210_山梨県甲斐市</t>
  </si>
  <si>
    <t>20209_長野県伊那市</t>
  </si>
  <si>
    <t>21209_岐阜県羽島市</t>
  </si>
  <si>
    <t>22210_静岡県富士市</t>
  </si>
  <si>
    <t>23208_愛知県津島市</t>
  </si>
  <si>
    <t>24210_三重県亀山市</t>
  </si>
  <si>
    <t>25210_滋賀県野洲市</t>
  </si>
  <si>
    <t>26208_京都府向日市</t>
  </si>
  <si>
    <t>27208_大阪府貝塚市</t>
  </si>
  <si>
    <t>28208_兵庫県相生市</t>
  </si>
  <si>
    <t>29209_奈良県生駒市</t>
  </si>
  <si>
    <t>30209_和歌山県岩出市</t>
  </si>
  <si>
    <t>31364_鳥取県三朝町</t>
  </si>
  <si>
    <t>32343_島根県奥出雲町</t>
  </si>
  <si>
    <t>33210_岡山県新見市</t>
  </si>
  <si>
    <t>34210_広島県庄原市</t>
  </si>
  <si>
    <t>35211_山口県長門市</t>
  </si>
  <si>
    <t>36301_徳島県勝浦町</t>
  </si>
  <si>
    <t>37322_香川県土庄町</t>
  </si>
  <si>
    <t>38213_愛媛県四国中央市</t>
  </si>
  <si>
    <t>39210_高知県四万十市</t>
  </si>
  <si>
    <t>40210_福岡県八女市</t>
  </si>
  <si>
    <t>41209_佐賀県嬉野市</t>
  </si>
  <si>
    <t>42210_長崎県壱岐市</t>
  </si>
  <si>
    <t>43211_熊本県宇土市</t>
  </si>
  <si>
    <t>44209_大分県豊後高田市</t>
  </si>
  <si>
    <t>45209_宮崎県えびの市</t>
  </si>
  <si>
    <t>46215_鹿児島県薩摩川内市</t>
  </si>
  <si>
    <t>47213_沖縄県うるま市</t>
  </si>
  <si>
    <t>01210_北海道岩見沢市</t>
  </si>
  <si>
    <t>012106</t>
  </si>
  <si>
    <t>02210_青森県平川市</t>
  </si>
  <si>
    <t>03211_岩手県釜石市</t>
  </si>
  <si>
    <t>04212_宮城県登米市</t>
  </si>
  <si>
    <t>05212_秋田県大仙市</t>
  </si>
  <si>
    <t>06210_山形県天童市</t>
  </si>
  <si>
    <t>07211_福島県田村市</t>
  </si>
  <si>
    <t>08212_茨城県常陸太田市</t>
  </si>
  <si>
    <t>09211_栃木県矢板市</t>
  </si>
  <si>
    <t>10210_群馬県富岡市</t>
  </si>
  <si>
    <t>11211_埼玉県本庄市</t>
  </si>
  <si>
    <t>12211_千葉県成田市</t>
  </si>
  <si>
    <t>13110_東京都目黒区</t>
  </si>
  <si>
    <t>14208_神奈川県逗子市</t>
  </si>
  <si>
    <t>15212_新潟県村上市</t>
  </si>
  <si>
    <t>16211_富山県射水市</t>
  </si>
  <si>
    <t>17211_石川県能美市</t>
  </si>
  <si>
    <t>18322_福井県永平寺町</t>
  </si>
  <si>
    <t>19211_山梨県笛吹市</t>
  </si>
  <si>
    <t>20210_長野県駒ヶ根市</t>
  </si>
  <si>
    <t>21210_岐阜県恵那市</t>
  </si>
  <si>
    <t>22211_静岡県磐田市</t>
  </si>
  <si>
    <t>23209_愛知県碧南市</t>
  </si>
  <si>
    <t>24211_三重県鳥羽市</t>
  </si>
  <si>
    <t>25211_滋賀県湖南市</t>
  </si>
  <si>
    <t>26209_京都府長岡京市</t>
  </si>
  <si>
    <t>27209_大阪府守口市</t>
  </si>
  <si>
    <t>28209_兵庫県豊岡市</t>
  </si>
  <si>
    <t>29210_奈良県香芝市</t>
  </si>
  <si>
    <t>30304_和歌山県紀美野町</t>
  </si>
  <si>
    <t>31370_鳥取県湯梨浜町</t>
  </si>
  <si>
    <t>32386_島根県飯南町</t>
  </si>
  <si>
    <t>33211_岡山県備前市</t>
  </si>
  <si>
    <t>34211_広島県大竹市</t>
  </si>
  <si>
    <t>35212_山口県柳井市</t>
  </si>
  <si>
    <t>36302_徳島県上勝町</t>
  </si>
  <si>
    <t>37324_香川県小豆島町</t>
  </si>
  <si>
    <t>38214_愛媛県西予市</t>
  </si>
  <si>
    <t>39211_高知県香南市</t>
  </si>
  <si>
    <t>40211_福岡県筑後市</t>
  </si>
  <si>
    <t>41210_佐賀県神埼市</t>
  </si>
  <si>
    <t>42211_長崎県五島市</t>
  </si>
  <si>
    <t>43212_熊本県上天草市</t>
  </si>
  <si>
    <t>44210_大分県杵築市</t>
  </si>
  <si>
    <t>45341_宮崎県三股町</t>
  </si>
  <si>
    <t>46216_鹿児島県日置市</t>
  </si>
  <si>
    <t>47214_沖縄県宮古島市</t>
  </si>
  <si>
    <t>01211_北海道網走市</t>
  </si>
  <si>
    <t>012114</t>
  </si>
  <si>
    <t>02301_青森県平内町</t>
  </si>
  <si>
    <t>03213_岩手県二戸市</t>
  </si>
  <si>
    <t>04213_宮城県栗原市</t>
  </si>
  <si>
    <t>05213_秋田県北秋田市</t>
  </si>
  <si>
    <t>06211_山形県東根市</t>
  </si>
  <si>
    <t>07212_福島県南相馬市</t>
  </si>
  <si>
    <t>08214_茨城県高萩市</t>
  </si>
  <si>
    <t>09213_栃木県那須塩原市</t>
  </si>
  <si>
    <t>10211_群馬県安中市</t>
  </si>
  <si>
    <t>11212_埼玉県東松山市</t>
  </si>
  <si>
    <t>12212_千葉県佐倉市</t>
  </si>
  <si>
    <t>13111_東京都大田区</t>
  </si>
  <si>
    <t>14210_神奈川県三浦市</t>
  </si>
  <si>
    <t>15213_新潟県燕市</t>
  </si>
  <si>
    <t>16321_富山県舟橋村</t>
  </si>
  <si>
    <t>17212_石川県野々市市</t>
  </si>
  <si>
    <t>18382_福井県池田町</t>
  </si>
  <si>
    <t>19212_山梨県上野原市</t>
  </si>
  <si>
    <t>20211_長野県中野市</t>
  </si>
  <si>
    <t>21211_岐阜県美濃加茂市</t>
  </si>
  <si>
    <t>22212_静岡県焼津市</t>
  </si>
  <si>
    <t>23210_愛知県刈谷市</t>
  </si>
  <si>
    <t>24212_三重県熊野市</t>
  </si>
  <si>
    <t>25212_滋賀県高島市</t>
  </si>
  <si>
    <t>26210_京都府八幡市</t>
  </si>
  <si>
    <t>27210_大阪府枚方市</t>
  </si>
  <si>
    <t>28210_兵庫県加古川市</t>
  </si>
  <si>
    <t>29211_奈良県葛城市</t>
  </si>
  <si>
    <t>30341_和歌山県かつらぎ町</t>
  </si>
  <si>
    <t>31371_鳥取県琴浦町</t>
  </si>
  <si>
    <t>32441_島根県川本町</t>
  </si>
  <si>
    <t>33212_岡山県瀬戸内市</t>
  </si>
  <si>
    <t>34212_広島県東広島市</t>
  </si>
  <si>
    <t>35213_山口県美祢市</t>
  </si>
  <si>
    <t>36321_徳島県佐那河内村</t>
  </si>
  <si>
    <t>37341_香川県三木町</t>
  </si>
  <si>
    <t>38215_愛媛県東温市</t>
  </si>
  <si>
    <t>39212_高知県香美市</t>
  </si>
  <si>
    <t>40212_福岡県大川市</t>
  </si>
  <si>
    <t>41327_佐賀県吉野ヶ里町</t>
  </si>
  <si>
    <t>42212_長崎県西海市</t>
  </si>
  <si>
    <t>43213_熊本県宇城市</t>
  </si>
  <si>
    <t>44211_大分県宇佐市</t>
  </si>
  <si>
    <t>45361_宮崎県高原町</t>
  </si>
  <si>
    <t>46217_鹿児島県曽於市</t>
  </si>
  <si>
    <t>47215_沖縄県南城市</t>
  </si>
  <si>
    <t>01212_北海道留萌市</t>
  </si>
  <si>
    <t>012122</t>
  </si>
  <si>
    <t>02303_青森県今別町</t>
  </si>
  <si>
    <t>03214_岩手県八幡平市</t>
  </si>
  <si>
    <t>04214_宮城県東松島市</t>
  </si>
  <si>
    <t>05214_秋田県にかほ市</t>
  </si>
  <si>
    <t>06212_山形県尾花沢市</t>
  </si>
  <si>
    <t>07213_福島県伊達市</t>
  </si>
  <si>
    <t>08215_茨城県北茨城市</t>
  </si>
  <si>
    <t>09214_栃木県さくら市</t>
  </si>
  <si>
    <t>10212_群馬県みどり市</t>
  </si>
  <si>
    <t>11214_埼玉県春日部市</t>
  </si>
  <si>
    <t>12213_千葉県東金市</t>
  </si>
  <si>
    <t>13112_東京都世田谷区</t>
  </si>
  <si>
    <t>14211_神奈川県秦野市</t>
  </si>
  <si>
    <t>15216_新潟県糸魚川市</t>
  </si>
  <si>
    <t>16322_富山県上市町</t>
  </si>
  <si>
    <t>17324_石川県川北町</t>
  </si>
  <si>
    <t>18404_福井県南越前町</t>
  </si>
  <si>
    <t>19213_山梨県甲州市</t>
  </si>
  <si>
    <t>20212_長野県大町市</t>
  </si>
  <si>
    <t>21212_岐阜県土岐市</t>
  </si>
  <si>
    <t>22213_静岡県掛川市</t>
  </si>
  <si>
    <t>23211_愛知県豊田市</t>
  </si>
  <si>
    <t>24214_三重県いなべ市</t>
  </si>
  <si>
    <t>25213_滋賀県東近江市</t>
  </si>
  <si>
    <t>26211_京都府京田辺市</t>
  </si>
  <si>
    <t>27211_大阪府茨木市</t>
  </si>
  <si>
    <t>28212_兵庫県赤穂市</t>
  </si>
  <si>
    <t>29212_奈良県宇陀市</t>
  </si>
  <si>
    <t>30343_和歌山県九度山町</t>
  </si>
  <si>
    <t>31372_鳥取県北栄町</t>
  </si>
  <si>
    <t>32448_島根県美郷町</t>
  </si>
  <si>
    <t>33213_岡山県赤磐市</t>
  </si>
  <si>
    <t>34213_広島県廿日市市</t>
  </si>
  <si>
    <t>35215_山口県周南市</t>
  </si>
  <si>
    <t>36341_徳島県石井町</t>
  </si>
  <si>
    <t>37364_香川県直島町</t>
  </si>
  <si>
    <t>38356_愛媛県上島町</t>
  </si>
  <si>
    <t>39301_高知県東洋町</t>
  </si>
  <si>
    <t>40213_福岡県行橋市</t>
  </si>
  <si>
    <t>41341_佐賀県基山町</t>
  </si>
  <si>
    <t>42213_長崎県雲仙市</t>
  </si>
  <si>
    <t>43214_熊本県阿蘇市</t>
  </si>
  <si>
    <t>44212_大分県豊後大野市</t>
  </si>
  <si>
    <t>45382_宮崎県国富町</t>
  </si>
  <si>
    <t>46218_鹿児島県霧島市</t>
  </si>
  <si>
    <t>47301_沖縄県国頭村</t>
  </si>
  <si>
    <t>01213_北海道苫小牧市</t>
  </si>
  <si>
    <t>012131</t>
  </si>
  <si>
    <t>02304_青森県蓬田村</t>
  </si>
  <si>
    <t>03215_岩手県奥州市</t>
  </si>
  <si>
    <t>04215_宮城県大崎市</t>
  </si>
  <si>
    <t>05215_秋田県仙北市</t>
  </si>
  <si>
    <t>06213_山形県南陽市</t>
  </si>
  <si>
    <t>07214_福島県本宮市</t>
  </si>
  <si>
    <t>08216_茨城県笠間市</t>
  </si>
  <si>
    <t>09215_栃木県那須烏山市</t>
  </si>
  <si>
    <t>10344_群馬県榛東村</t>
  </si>
  <si>
    <t>11215_埼玉県狭山市</t>
  </si>
  <si>
    <t>12215_千葉県旭市</t>
  </si>
  <si>
    <t>13113_東京都渋谷区</t>
  </si>
  <si>
    <t>14212_神奈川県厚木市</t>
  </si>
  <si>
    <t>15217_新潟県妙高市</t>
  </si>
  <si>
    <t>16323_富山県立山町</t>
  </si>
  <si>
    <t>17361_石川県津幡町</t>
  </si>
  <si>
    <t>18423_福井県越前町</t>
  </si>
  <si>
    <t>19214_山梨県中央市</t>
  </si>
  <si>
    <t>20213_長野県飯山市</t>
  </si>
  <si>
    <t>21213_岐阜県各務原市</t>
  </si>
  <si>
    <t>22214_静岡県藤枝市</t>
  </si>
  <si>
    <t>23212_愛知県安城市</t>
  </si>
  <si>
    <t>24215_三重県志摩市</t>
  </si>
  <si>
    <t>25214_滋賀県米原市</t>
  </si>
  <si>
    <t>26212_京都府京丹後市</t>
  </si>
  <si>
    <t>27212_大阪府八尾市</t>
  </si>
  <si>
    <t>28213_兵庫県西脇市</t>
  </si>
  <si>
    <t>29322_奈良県山添村</t>
  </si>
  <si>
    <t>30344_和歌山県高野町</t>
  </si>
  <si>
    <t>31384_鳥取県日吉津村</t>
  </si>
  <si>
    <t>32449_島根県邑南町</t>
  </si>
  <si>
    <t>33214_岡山県真庭市</t>
  </si>
  <si>
    <t>34214_広島県安芸高田市</t>
  </si>
  <si>
    <t>35216_山口県山陽小野田市</t>
  </si>
  <si>
    <t>36342_徳島県神山町</t>
  </si>
  <si>
    <t>37386_香川県宇多津町</t>
  </si>
  <si>
    <t>38386_愛媛県久万高原町</t>
  </si>
  <si>
    <t>39302_高知県奈半利町</t>
  </si>
  <si>
    <t>40214_福岡県豊前市</t>
  </si>
  <si>
    <t>41345_佐賀県上峰町</t>
  </si>
  <si>
    <t>42214_長崎県南島原市</t>
  </si>
  <si>
    <t>43215_熊本県天草市</t>
  </si>
  <si>
    <t>44213_大分県由布市</t>
  </si>
  <si>
    <t>45383_宮崎県綾町</t>
  </si>
  <si>
    <t>46219_鹿児島県いちき串木野市</t>
  </si>
  <si>
    <t>47302_沖縄県大宜味村</t>
  </si>
  <si>
    <t>01214_北海道稚内市</t>
  </si>
  <si>
    <t>012149</t>
  </si>
  <si>
    <t>02307_青森県外ヶ浜町</t>
  </si>
  <si>
    <t>03216_岩手県滝沢市</t>
  </si>
  <si>
    <t>04216_宮城県富谷市</t>
  </si>
  <si>
    <t>05303_秋田県小坂町</t>
  </si>
  <si>
    <t>06301_山形県山辺町</t>
  </si>
  <si>
    <t>07301_福島県桑折町</t>
  </si>
  <si>
    <t>08217_茨城県取手市</t>
  </si>
  <si>
    <t>09216_栃木県下野市</t>
  </si>
  <si>
    <t>10345_群馬県吉岡町</t>
  </si>
  <si>
    <t>11216_埼玉県羽生市</t>
  </si>
  <si>
    <t>12216_千葉県習志野市</t>
  </si>
  <si>
    <t>13114_東京都中野区</t>
  </si>
  <si>
    <t>14213_神奈川県大和市</t>
  </si>
  <si>
    <t>15218_新潟県五泉市</t>
  </si>
  <si>
    <t>16342_富山県入善町</t>
  </si>
  <si>
    <t>17365_石川県内灘町</t>
  </si>
  <si>
    <t>18442_福井県美浜町</t>
  </si>
  <si>
    <t>19346_山梨県市川三郷町</t>
  </si>
  <si>
    <t>20214_長野県茅野市</t>
  </si>
  <si>
    <t>21214_岐阜県可児市</t>
  </si>
  <si>
    <t>22215_静岡県御殿場市</t>
  </si>
  <si>
    <t>23213_愛知県西尾市</t>
  </si>
  <si>
    <t>24216_三重県伊賀市</t>
  </si>
  <si>
    <t>25383_滋賀県日野町</t>
  </si>
  <si>
    <t>26213_京都府南丹市</t>
  </si>
  <si>
    <t>27213_大阪府泉佐野市</t>
  </si>
  <si>
    <t>28214_兵庫県宝塚市</t>
  </si>
  <si>
    <t>29342_奈良県平群町</t>
  </si>
  <si>
    <t>30361_和歌山県湯浅町</t>
  </si>
  <si>
    <t>31386_鳥取県大山町</t>
  </si>
  <si>
    <t>32501_島根県津和野町</t>
  </si>
  <si>
    <t>33215_岡山県美作市</t>
  </si>
  <si>
    <t>34215_広島県江田島市</t>
  </si>
  <si>
    <t>35305_山口県周防大島町</t>
  </si>
  <si>
    <t>36368_徳島県那賀町</t>
  </si>
  <si>
    <t>37387_香川県綾川町</t>
  </si>
  <si>
    <t>38401_愛媛県松前町</t>
  </si>
  <si>
    <t>39303_高知県田野町</t>
  </si>
  <si>
    <t>40215_福岡県中間市</t>
  </si>
  <si>
    <t>41346_佐賀県みやき町</t>
  </si>
  <si>
    <t>42307_長崎県長与町</t>
  </si>
  <si>
    <t>43216_熊本県合志市</t>
  </si>
  <si>
    <t>44214_大分県国東市</t>
  </si>
  <si>
    <t>45401_宮崎県高鍋町</t>
  </si>
  <si>
    <t>46220_鹿児島県南さつま市</t>
  </si>
  <si>
    <t>47303_沖縄県東村</t>
  </si>
  <si>
    <t>01215_北海道美唄市</t>
  </si>
  <si>
    <t>012157</t>
  </si>
  <si>
    <t>02321_青森県鰺ヶ沢町</t>
  </si>
  <si>
    <t>03301_岩手県雫石町</t>
  </si>
  <si>
    <t>04301_宮城県蔵王町</t>
  </si>
  <si>
    <t>05327_秋田県上小阿仁村</t>
  </si>
  <si>
    <t>06302_山形県中山町</t>
  </si>
  <si>
    <t>07303_福島県国見町</t>
  </si>
  <si>
    <t>08219_茨城県牛久市</t>
  </si>
  <si>
    <t>09301_栃木県上三川町</t>
  </si>
  <si>
    <t>10366_群馬県上野村</t>
  </si>
  <si>
    <t>11217_埼玉県鴻巣市</t>
  </si>
  <si>
    <t>12217_千葉県柏市</t>
  </si>
  <si>
    <t>13115_東京都杉並区</t>
  </si>
  <si>
    <t>14214_神奈川県伊勢原市</t>
  </si>
  <si>
    <t>15222_新潟県上越市</t>
  </si>
  <si>
    <t>16343_富山県朝日町</t>
  </si>
  <si>
    <t>17384_石川県志賀町</t>
  </si>
  <si>
    <t>18481_福井県高浜町</t>
  </si>
  <si>
    <t>19364_山梨県早川町</t>
  </si>
  <si>
    <t>20215_長野県塩尻市</t>
  </si>
  <si>
    <t>21215_岐阜県山県市</t>
  </si>
  <si>
    <t>22216_静岡県袋井市</t>
  </si>
  <si>
    <t>23214_愛知県蒲郡市</t>
  </si>
  <si>
    <t>24303_三重県木曽岬町</t>
  </si>
  <si>
    <t>25384_滋賀県竜王町</t>
  </si>
  <si>
    <t>26214_京都府木津川市</t>
  </si>
  <si>
    <t>27214_大阪府富田林市</t>
  </si>
  <si>
    <t>28215_兵庫県三木市</t>
  </si>
  <si>
    <t>29343_奈良県三郷町</t>
  </si>
  <si>
    <t>30362_和歌山県広川町</t>
  </si>
  <si>
    <t>31389_鳥取県南部町</t>
  </si>
  <si>
    <t>32505_島根県吉賀町</t>
  </si>
  <si>
    <t>33216_岡山県浅口市</t>
  </si>
  <si>
    <t>34302_広島県府中町</t>
  </si>
  <si>
    <t>35321_山口県和木町</t>
  </si>
  <si>
    <t>36383_徳島県牟岐町</t>
  </si>
  <si>
    <t>37403_香川県琴平町</t>
  </si>
  <si>
    <t>38402_愛媛県砥部町</t>
  </si>
  <si>
    <t>39304_高知県安田町</t>
  </si>
  <si>
    <t>40216_福岡県小郡市</t>
  </si>
  <si>
    <t>41387_佐賀県玄海町</t>
  </si>
  <si>
    <t>42308_長崎県時津町</t>
  </si>
  <si>
    <t>43348_熊本県美里町</t>
  </si>
  <si>
    <t>44322_大分県姫島村</t>
  </si>
  <si>
    <t>45402_宮崎県新富町</t>
  </si>
  <si>
    <t>46221_鹿児島県志布志市</t>
  </si>
  <si>
    <t>47306_沖縄県今帰仁村</t>
  </si>
  <si>
    <t>01216_北海道芦別市</t>
  </si>
  <si>
    <t>012165</t>
  </si>
  <si>
    <t>02323_青森県深浦町</t>
  </si>
  <si>
    <t>03302_岩手県葛巻町</t>
  </si>
  <si>
    <t>04302_宮城県七ヶ宿町</t>
  </si>
  <si>
    <t>05346_秋田県藤里町</t>
  </si>
  <si>
    <t>06321_山形県河北町</t>
  </si>
  <si>
    <t>07308_福島県川俣町</t>
  </si>
  <si>
    <t>08220_茨城県つくば市</t>
  </si>
  <si>
    <t>09342_栃木県益子町</t>
  </si>
  <si>
    <t>10367_群馬県神流町</t>
  </si>
  <si>
    <t>11218_埼玉県深谷市</t>
  </si>
  <si>
    <t>12218_千葉県勝浦市</t>
  </si>
  <si>
    <t>13116_東京都豊島区</t>
  </si>
  <si>
    <t>14215_神奈川県海老名市</t>
  </si>
  <si>
    <t>15223_新潟県阿賀野市</t>
  </si>
  <si>
    <t>17386_石川県宝達志水町</t>
  </si>
  <si>
    <t>18483_福井県おおい町</t>
  </si>
  <si>
    <t>19365_山梨県身延町</t>
  </si>
  <si>
    <t>20217_長野県佐久市</t>
  </si>
  <si>
    <t>21216_岐阜県瑞穂市</t>
  </si>
  <si>
    <t>22219_静岡県下田市</t>
  </si>
  <si>
    <t>23215_愛知県犬山市</t>
  </si>
  <si>
    <t>24324_三重県東員町</t>
  </si>
  <si>
    <t>25425_滋賀県愛荘町</t>
  </si>
  <si>
    <t>26303_京都府大山崎町</t>
  </si>
  <si>
    <t>27215_大阪府寝屋川市</t>
  </si>
  <si>
    <t>28216_兵庫県高砂市</t>
  </si>
  <si>
    <t>29344_奈良県斑鳩町</t>
  </si>
  <si>
    <t>30366_和歌山県有田川町</t>
  </si>
  <si>
    <t>31390_鳥取県伯耆町</t>
  </si>
  <si>
    <t>32525_島根県海士町</t>
  </si>
  <si>
    <t>33346_岡山県和気町</t>
  </si>
  <si>
    <t>34304_広島県海田町</t>
  </si>
  <si>
    <t>35341_山口県上関町</t>
  </si>
  <si>
    <t>36387_徳島県美波町</t>
  </si>
  <si>
    <t>37404_香川県多度津町</t>
  </si>
  <si>
    <t>38422_愛媛県内子町</t>
  </si>
  <si>
    <t>39305_高知県北川村</t>
  </si>
  <si>
    <t>40217_福岡県筑紫野市</t>
  </si>
  <si>
    <t>41401_佐賀県有田町</t>
  </si>
  <si>
    <t>42321_長崎県東彼杵町</t>
  </si>
  <si>
    <t>43364_熊本県玉東町</t>
  </si>
  <si>
    <t>44341_大分県日出町</t>
  </si>
  <si>
    <t>45403_宮崎県西米良村</t>
  </si>
  <si>
    <t>46222_鹿児島県奄美市</t>
  </si>
  <si>
    <t>47308_沖縄県本部町</t>
  </si>
  <si>
    <t>01217_北海道江別市</t>
  </si>
  <si>
    <t>012173</t>
  </si>
  <si>
    <t>02343_青森県西目屋村</t>
  </si>
  <si>
    <t>03303_岩手県岩手町</t>
  </si>
  <si>
    <t>04321_宮城県大河原町</t>
  </si>
  <si>
    <t>05348_秋田県三種町</t>
  </si>
  <si>
    <t>06322_山形県西川町</t>
  </si>
  <si>
    <t>07322_福島県大玉村</t>
  </si>
  <si>
    <t>08221_茨城県ひたちなか市</t>
  </si>
  <si>
    <t>09343_栃木県茂木町</t>
  </si>
  <si>
    <t>10382_群馬県下仁田町</t>
  </si>
  <si>
    <t>11219_埼玉県上尾市</t>
  </si>
  <si>
    <t>12219_千葉県市原市</t>
  </si>
  <si>
    <t>13117_東京都北区</t>
  </si>
  <si>
    <t>14216_神奈川県座間市</t>
  </si>
  <si>
    <t>15224_新潟県佐渡市</t>
  </si>
  <si>
    <t>17407_石川県中能登町</t>
  </si>
  <si>
    <t>18501_福井県若狭町</t>
  </si>
  <si>
    <t>19366_山梨県南部町</t>
  </si>
  <si>
    <t>20218_長野県千曲市</t>
  </si>
  <si>
    <t>21217_岐阜県飛騨市</t>
  </si>
  <si>
    <t>22220_静岡県裾野市</t>
  </si>
  <si>
    <t>23216_愛知県常滑市</t>
  </si>
  <si>
    <t>24341_三重県菰野町</t>
  </si>
  <si>
    <t>25441_滋賀県豊郷町</t>
  </si>
  <si>
    <t>26322_京都府久御山町</t>
  </si>
  <si>
    <t>27216_大阪府河内長野市</t>
  </si>
  <si>
    <t>28217_兵庫県川西市</t>
  </si>
  <si>
    <t>29345_奈良県安堵町</t>
  </si>
  <si>
    <t>30381_和歌山県美浜町</t>
  </si>
  <si>
    <t>31401_鳥取県日南町</t>
  </si>
  <si>
    <t>32526_島根県西ノ島町</t>
  </si>
  <si>
    <t>33423_岡山県早島町</t>
  </si>
  <si>
    <t>34307_広島県熊野町</t>
  </si>
  <si>
    <t>35343_山口県田布施町</t>
  </si>
  <si>
    <t>36388_徳島県海陽町</t>
  </si>
  <si>
    <t>37406_香川県まんのう町</t>
  </si>
  <si>
    <t>38442_愛媛県伊方町</t>
  </si>
  <si>
    <t>39306_高知県馬路村</t>
  </si>
  <si>
    <t>40218_福岡県春日市</t>
  </si>
  <si>
    <t>41423_佐賀県大町町</t>
  </si>
  <si>
    <t>42322_長崎県川棚町</t>
  </si>
  <si>
    <t>43367_熊本県南関町</t>
  </si>
  <si>
    <t>44461_大分県九重町</t>
  </si>
  <si>
    <t>45404_宮崎県木城町</t>
  </si>
  <si>
    <t>46223_鹿児島県南九州市</t>
  </si>
  <si>
    <t>47311_沖縄県恩納村</t>
  </si>
  <si>
    <t>01218_北海道赤平市</t>
  </si>
  <si>
    <t>012181</t>
  </si>
  <si>
    <t>02361_青森県藤崎町</t>
  </si>
  <si>
    <t>03321_岩手県紫波町</t>
  </si>
  <si>
    <t>04322_宮城県村田町</t>
  </si>
  <si>
    <t>05349_秋田県八峰町</t>
  </si>
  <si>
    <t>06323_山形県朝日町</t>
  </si>
  <si>
    <t>07342_福島県鏡石町</t>
  </si>
  <si>
    <t>08222_茨城県鹿嶋市</t>
  </si>
  <si>
    <t>09344_栃木県市貝町</t>
  </si>
  <si>
    <t>10383_群馬県南牧村</t>
  </si>
  <si>
    <t>11221_埼玉県草加市</t>
  </si>
  <si>
    <t>12220_千葉県流山市</t>
  </si>
  <si>
    <t>13118_東京都荒川区</t>
  </si>
  <si>
    <t>14217_神奈川県南足柄市</t>
  </si>
  <si>
    <t>15225_新潟県魚沼市</t>
  </si>
  <si>
    <t>17461_石川県穴水町</t>
  </si>
  <si>
    <t>19368_山梨県富士川町</t>
  </si>
  <si>
    <t>20219_長野県東御市</t>
  </si>
  <si>
    <t>21218_岐阜県本巣市</t>
  </si>
  <si>
    <t>22221_静岡県湖西市</t>
  </si>
  <si>
    <t>23217_愛知県江南市</t>
  </si>
  <si>
    <t>24343_三重県朝日町</t>
  </si>
  <si>
    <t>25442_滋賀県甲良町</t>
  </si>
  <si>
    <t>26343_京都府井手町</t>
  </si>
  <si>
    <t>27217_大阪府松原市</t>
  </si>
  <si>
    <t>28218_兵庫県小野市</t>
  </si>
  <si>
    <t>29361_奈良県川西町</t>
  </si>
  <si>
    <t>30382_和歌山県日高町</t>
  </si>
  <si>
    <t>31402_鳥取県日野町</t>
  </si>
  <si>
    <t>32527_島根県知夫村</t>
  </si>
  <si>
    <t>33445_岡山県里庄町</t>
  </si>
  <si>
    <t>34309_広島県坂町</t>
  </si>
  <si>
    <t>35344_山口県平生町</t>
  </si>
  <si>
    <t>36401_徳島県松茂町</t>
  </si>
  <si>
    <t>38484_愛媛県松野町</t>
  </si>
  <si>
    <t>39307_高知県芸西村</t>
  </si>
  <si>
    <t>40219_福岡県大野城市</t>
  </si>
  <si>
    <t>41424_佐賀県江北町</t>
  </si>
  <si>
    <t>42323_長崎県波佐見町</t>
  </si>
  <si>
    <t>43368_熊本県長洲町</t>
  </si>
  <si>
    <t>44462_大分県玖珠町</t>
  </si>
  <si>
    <t>45405_宮崎県川南町</t>
  </si>
  <si>
    <t>46224_鹿児島県伊佐市</t>
  </si>
  <si>
    <t>47313_沖縄県宜野座村</t>
  </si>
  <si>
    <t>01219_北海道紋別市</t>
  </si>
  <si>
    <t>012190</t>
  </si>
  <si>
    <t>02362_青森県大鰐町</t>
  </si>
  <si>
    <t>03322_岩手県矢巾町</t>
  </si>
  <si>
    <t>04323_宮城県柴田町</t>
  </si>
  <si>
    <t>05361_秋田県五城目町</t>
  </si>
  <si>
    <t>06324_山形県大江町</t>
  </si>
  <si>
    <t>07344_福島県天栄村</t>
  </si>
  <si>
    <t>08223_茨城県潮来市</t>
  </si>
  <si>
    <t>09345_栃木県芳賀町</t>
  </si>
  <si>
    <t>10384_群馬県甘楽町</t>
  </si>
  <si>
    <t>11222_埼玉県越谷市</t>
  </si>
  <si>
    <t>12221_千葉県八千代市</t>
  </si>
  <si>
    <t>13119_東京都板橋区</t>
  </si>
  <si>
    <t>14218_神奈川県綾瀬市</t>
  </si>
  <si>
    <t>15226_新潟県南魚沼市</t>
  </si>
  <si>
    <t>17463_石川県能登町</t>
  </si>
  <si>
    <t>19384_山梨県昭和町</t>
  </si>
  <si>
    <t>20220_長野県安曇野市</t>
  </si>
  <si>
    <t>21219_岐阜県郡上市</t>
  </si>
  <si>
    <t>22222_静岡県伊豆市</t>
  </si>
  <si>
    <t>23219_愛知県小牧市</t>
  </si>
  <si>
    <t>24344_三重県川越町</t>
  </si>
  <si>
    <t>25443_滋賀県多賀町</t>
  </si>
  <si>
    <t>26344_京都府宇治田原町</t>
  </si>
  <si>
    <t>27218_大阪府大東市</t>
  </si>
  <si>
    <t>28219_兵庫県三田市</t>
  </si>
  <si>
    <t>29362_奈良県三宅町</t>
  </si>
  <si>
    <t>30383_和歌山県由良町</t>
  </si>
  <si>
    <t>31403_鳥取県江府町</t>
  </si>
  <si>
    <t>32528_島根県隠岐の島町</t>
  </si>
  <si>
    <t>33461_岡山県矢掛町</t>
  </si>
  <si>
    <t>34368_広島県安芸太田町</t>
  </si>
  <si>
    <t>35502_山口県阿武町</t>
  </si>
  <si>
    <t>36402_徳島県北島町</t>
  </si>
  <si>
    <t>38488_愛媛県鬼北町</t>
  </si>
  <si>
    <t>39341_高知県本山町</t>
  </si>
  <si>
    <t>40220_福岡県宗像市</t>
  </si>
  <si>
    <t>41425_佐賀県白石町</t>
  </si>
  <si>
    <t>42383_長崎県小値賀町</t>
  </si>
  <si>
    <t>43369_熊本県和水町</t>
  </si>
  <si>
    <t>45406_宮崎県都農町</t>
  </si>
  <si>
    <t>46225_鹿児島県姶良市</t>
  </si>
  <si>
    <t>47314_沖縄県金武町</t>
  </si>
  <si>
    <t>01220_北海道士別市</t>
  </si>
  <si>
    <t>012203</t>
  </si>
  <si>
    <t>02367_青森県田舎館村</t>
  </si>
  <si>
    <t>03366_岩手県西和賀町</t>
  </si>
  <si>
    <t>04324_宮城県川崎町</t>
  </si>
  <si>
    <t>05363_秋田県八郎潟町</t>
  </si>
  <si>
    <t>06341_山形県大石田町</t>
  </si>
  <si>
    <t>07362_福島県下郷町</t>
  </si>
  <si>
    <t>08224_茨城県守谷市</t>
  </si>
  <si>
    <t>09361_栃木県壬生町</t>
  </si>
  <si>
    <t>10421_群馬県中之条町</t>
  </si>
  <si>
    <t>11223_埼玉県蕨市</t>
  </si>
  <si>
    <t>12222_千葉県我孫子市</t>
  </si>
  <si>
    <t>13120_東京都練馬区</t>
  </si>
  <si>
    <t>14301_神奈川県葉山町</t>
  </si>
  <si>
    <t>15227_新潟県胎内市</t>
  </si>
  <si>
    <t>19422_山梨県道志村</t>
  </si>
  <si>
    <t>20303_長野県小海町</t>
  </si>
  <si>
    <t>21220_岐阜県下呂市</t>
  </si>
  <si>
    <t>22223_静岡県御前崎市</t>
  </si>
  <si>
    <t>23220_愛知県稲沢市</t>
  </si>
  <si>
    <t>24441_三重県多気町</t>
  </si>
  <si>
    <t>26364_京都府笠置町</t>
  </si>
  <si>
    <t>27219_大阪府和泉市</t>
  </si>
  <si>
    <t>28220_兵庫県加西市</t>
  </si>
  <si>
    <t>29363_奈良県田原本町</t>
  </si>
  <si>
    <t>30390_和歌山県印南町</t>
  </si>
  <si>
    <t>33586_岡山県新庄村</t>
  </si>
  <si>
    <t>34369_広島県北広島町</t>
  </si>
  <si>
    <t>36403_徳島県藍住町</t>
  </si>
  <si>
    <t>38506_愛媛県愛南町</t>
  </si>
  <si>
    <t>39344_高知県大豊町</t>
  </si>
  <si>
    <t>40221_福岡県太宰府市</t>
  </si>
  <si>
    <t>41441_佐賀県太良町</t>
  </si>
  <si>
    <t>42391_長崎県佐々町</t>
  </si>
  <si>
    <t>43403_熊本県大津町</t>
  </si>
  <si>
    <t>45421_宮崎県門川町</t>
  </si>
  <si>
    <t>46303_鹿児島県三島村</t>
  </si>
  <si>
    <t>47315_沖縄県伊江村</t>
  </si>
  <si>
    <t>01221_北海道名寄市</t>
  </si>
  <si>
    <t>012211</t>
  </si>
  <si>
    <t>02381_青森県板柳町</t>
  </si>
  <si>
    <t>03381_岩手県金ヶ崎町</t>
  </si>
  <si>
    <t>04341_宮城県丸森町</t>
  </si>
  <si>
    <t>05366_秋田県井川町</t>
  </si>
  <si>
    <t>06361_山形県金山町</t>
  </si>
  <si>
    <t>07364_福島県檜枝岐村</t>
  </si>
  <si>
    <t>08225_茨城県常陸大宮市</t>
  </si>
  <si>
    <t>09364_栃木県野木町</t>
  </si>
  <si>
    <t>10424_群馬県長野原町</t>
  </si>
  <si>
    <t>11224_埼玉県戸田市</t>
  </si>
  <si>
    <t>12223_千葉県鴨川市</t>
  </si>
  <si>
    <t>13121_東京都足立区</t>
  </si>
  <si>
    <t>14321_神奈川県寒川町</t>
  </si>
  <si>
    <t>15307_新潟県聖籠町</t>
  </si>
  <si>
    <t>19423_山梨県西桂町</t>
  </si>
  <si>
    <t>20304_長野県川上村</t>
  </si>
  <si>
    <t>21221_岐阜県海津市</t>
  </si>
  <si>
    <t>22224_静岡県菊川市</t>
  </si>
  <si>
    <t>23221_愛知県新城市</t>
  </si>
  <si>
    <t>24442_三重県明和町</t>
  </si>
  <si>
    <t>26365_京都府和束町</t>
  </si>
  <si>
    <t>27220_大阪府箕面市</t>
  </si>
  <si>
    <t>28221_兵庫県丹波篠山市</t>
  </si>
  <si>
    <t>29385_奈良県曽爾村</t>
  </si>
  <si>
    <t>30391_和歌山県みなべ町</t>
  </si>
  <si>
    <t>33606_岡山県鏡野町</t>
  </si>
  <si>
    <t>34431_広島県大崎上島町</t>
  </si>
  <si>
    <t>36404_徳島県板野町</t>
  </si>
  <si>
    <t>39363_高知県土佐町</t>
  </si>
  <si>
    <t>40223_福岡県古賀市</t>
  </si>
  <si>
    <t>42411_長崎県新上五島町</t>
  </si>
  <si>
    <t>43404_熊本県菊陽町</t>
  </si>
  <si>
    <t>45429_宮崎県諸塚村</t>
  </si>
  <si>
    <t>46304_鹿児島県十島村</t>
  </si>
  <si>
    <t>47324_沖縄県読谷村</t>
  </si>
  <si>
    <t>01222_北海道三笠市</t>
  </si>
  <si>
    <t>012220</t>
  </si>
  <si>
    <t>02384_青森県鶴田町</t>
  </si>
  <si>
    <t>03402_岩手県平泉町</t>
  </si>
  <si>
    <t>04361_宮城県亘理町</t>
  </si>
  <si>
    <t>05368_秋田県大潟村</t>
  </si>
  <si>
    <t>06362_山形県最上町</t>
  </si>
  <si>
    <t>07367_福島県只見町</t>
  </si>
  <si>
    <t>08226_茨城県那珂市</t>
  </si>
  <si>
    <t>09384_栃木県塩谷町</t>
  </si>
  <si>
    <t>10425_群馬県嬬恋村</t>
  </si>
  <si>
    <t>11225_埼玉県入間市</t>
  </si>
  <si>
    <t>12224_千葉県鎌ヶ谷市</t>
  </si>
  <si>
    <t>13122_東京都葛飾区</t>
  </si>
  <si>
    <t>14341_神奈川県大磯町</t>
  </si>
  <si>
    <t>15342_新潟県弥彦村</t>
  </si>
  <si>
    <t>19424_山梨県忍野村</t>
  </si>
  <si>
    <t>20305_長野県南牧村</t>
  </si>
  <si>
    <t>21302_岐阜県岐南町</t>
  </si>
  <si>
    <t>22225_静岡県伊豆の国市</t>
  </si>
  <si>
    <t>23222_愛知県東海市</t>
  </si>
  <si>
    <t>24443_三重県大台町</t>
  </si>
  <si>
    <t>26366_京都府精華町</t>
  </si>
  <si>
    <t>27221_大阪府柏原市</t>
  </si>
  <si>
    <t>28222_兵庫県養父市</t>
  </si>
  <si>
    <t>29386_奈良県御杖村</t>
  </si>
  <si>
    <t>30392_和歌山県日高川町</t>
  </si>
  <si>
    <t>33622_岡山県勝央町</t>
  </si>
  <si>
    <t>34462_広島県世羅町</t>
  </si>
  <si>
    <t>36405_徳島県上板町</t>
  </si>
  <si>
    <t>39364_高知県大川村</t>
  </si>
  <si>
    <t>40224_福岡県福津市</t>
  </si>
  <si>
    <t>43423_熊本県南小国町</t>
  </si>
  <si>
    <t>45430_宮崎県椎葉村</t>
  </si>
  <si>
    <t>46392_鹿児島県さつま町</t>
  </si>
  <si>
    <t>47325_沖縄県嘉手納町</t>
  </si>
  <si>
    <t>01223_北海道根室市</t>
  </si>
  <si>
    <t>012238</t>
  </si>
  <si>
    <t>02387_青森県中泊町</t>
  </si>
  <si>
    <t>03441_岩手県住田町</t>
  </si>
  <si>
    <t>04362_宮城県山元町</t>
  </si>
  <si>
    <t>05434_秋田県美郷町</t>
  </si>
  <si>
    <t>06363_山形県舟形町</t>
  </si>
  <si>
    <t>07368_福島県南会津町</t>
  </si>
  <si>
    <t>08227_茨城県筑西市</t>
  </si>
  <si>
    <t>09386_栃木県高根沢町</t>
  </si>
  <si>
    <t>10426_群馬県草津町</t>
  </si>
  <si>
    <t>11227_埼玉県朝霞市</t>
  </si>
  <si>
    <t>12225_千葉県君津市</t>
  </si>
  <si>
    <t>13123_東京都江戸川区</t>
  </si>
  <si>
    <t>14342_神奈川県二宮町</t>
  </si>
  <si>
    <t>15361_新潟県田上町</t>
  </si>
  <si>
    <t>19425_山梨県山中湖村</t>
  </si>
  <si>
    <t>20306_長野県南相木村</t>
  </si>
  <si>
    <t>21303_岐阜県笠松町</t>
  </si>
  <si>
    <t>22226_静岡県牧之原市</t>
  </si>
  <si>
    <t>23223_愛知県大府市</t>
  </si>
  <si>
    <t>24461_三重県玉城町</t>
  </si>
  <si>
    <t>26367_京都府南山城村</t>
  </si>
  <si>
    <t>27222_大阪府羽曳野市</t>
  </si>
  <si>
    <t>28223_兵庫県丹波市</t>
  </si>
  <si>
    <t>29401_奈良県高取町</t>
  </si>
  <si>
    <t>30401_和歌山県白浜町</t>
  </si>
  <si>
    <t>33623_岡山県奈義町</t>
  </si>
  <si>
    <t>34545_広島県神石高原町</t>
  </si>
  <si>
    <t>36468_徳島県つるぎ町</t>
  </si>
  <si>
    <t>39386_高知県いの町</t>
  </si>
  <si>
    <t>40225_福岡県うきは市</t>
  </si>
  <si>
    <t>43424_熊本県小国町</t>
  </si>
  <si>
    <t>45431_宮崎県美郷町</t>
  </si>
  <si>
    <t>46404_鹿児島県長島町</t>
  </si>
  <si>
    <t>47326_沖縄県北谷町</t>
  </si>
  <si>
    <t>01224_北海道千歳市</t>
  </si>
  <si>
    <t>012246</t>
  </si>
  <si>
    <t>02401_青森県野辺地町</t>
  </si>
  <si>
    <t>03461_岩手県大槌町</t>
  </si>
  <si>
    <t>04401_宮城県松島町</t>
  </si>
  <si>
    <t>05463_秋田県羽後町</t>
  </si>
  <si>
    <t>06364_山形県真室川町</t>
  </si>
  <si>
    <t>07402_福島県北塩原村</t>
  </si>
  <si>
    <t>08228_茨城県坂東市</t>
  </si>
  <si>
    <t>09407_栃木県那須町</t>
  </si>
  <si>
    <t>10428_群馬県高山村</t>
  </si>
  <si>
    <t>11228_埼玉県志木市</t>
  </si>
  <si>
    <t>12226_千葉県富津市</t>
  </si>
  <si>
    <t>13201_東京都八王子市</t>
  </si>
  <si>
    <t>14361_神奈川県中井町</t>
  </si>
  <si>
    <t>15385_新潟県阿賀町</t>
  </si>
  <si>
    <t>19429_山梨県鳴沢村</t>
  </si>
  <si>
    <t>20307_長野県北相木村</t>
  </si>
  <si>
    <t>21341_岐阜県養老町</t>
  </si>
  <si>
    <t>22301_静岡県東伊豆町</t>
  </si>
  <si>
    <t>23224_愛知県知多市</t>
  </si>
  <si>
    <t>24470_三重県度会町</t>
  </si>
  <si>
    <t>26407_京都府京丹波町</t>
  </si>
  <si>
    <t>27223_大阪府門真市</t>
  </si>
  <si>
    <t>28224_兵庫県南あわじ市</t>
  </si>
  <si>
    <t>29402_奈良県明日香村</t>
  </si>
  <si>
    <t>30404_和歌山県上富田町</t>
  </si>
  <si>
    <t>33643_岡山県西粟倉村</t>
  </si>
  <si>
    <t>36489_徳島県東みよし町</t>
  </si>
  <si>
    <t>39387_高知県仁淀川町</t>
  </si>
  <si>
    <t>40226_福岡県宮若市</t>
  </si>
  <si>
    <t>43425_熊本県産山村</t>
  </si>
  <si>
    <t>45441_宮崎県高千穂町</t>
  </si>
  <si>
    <t>46452_鹿児島県湧水町</t>
  </si>
  <si>
    <t>47327_沖縄県北中城村</t>
  </si>
  <si>
    <t>01225_北海道滝川市</t>
  </si>
  <si>
    <t>012254</t>
  </si>
  <si>
    <t>02402_青森県七戸町</t>
  </si>
  <si>
    <t>03482_岩手県山田町</t>
  </si>
  <si>
    <t>04404_宮城県七ヶ浜町</t>
  </si>
  <si>
    <t>05464_秋田県東成瀬村</t>
  </si>
  <si>
    <t>06365_山形県大蔵村</t>
  </si>
  <si>
    <t>07405_福島県西会津町</t>
  </si>
  <si>
    <t>08229_茨城県稲敷市</t>
  </si>
  <si>
    <t>09411_栃木県那珂川町</t>
  </si>
  <si>
    <t>10429_群馬県東吾妻町</t>
  </si>
  <si>
    <t>11229_埼玉県和光市</t>
  </si>
  <si>
    <t>12227_千葉県浦安市</t>
  </si>
  <si>
    <t>13202_東京都立川市</t>
  </si>
  <si>
    <t>14362_神奈川県大井町</t>
  </si>
  <si>
    <t>15405_新潟県出雲崎町</t>
  </si>
  <si>
    <t>19430_山梨県富士河口湖町</t>
  </si>
  <si>
    <t>20309_長野県佐久穂町</t>
  </si>
  <si>
    <t>21361_岐阜県垂井町</t>
  </si>
  <si>
    <t>22302_静岡県河津町</t>
  </si>
  <si>
    <t>23225_愛知県知立市</t>
  </si>
  <si>
    <t>24471_三重県大紀町</t>
  </si>
  <si>
    <t>26463_京都府伊根町</t>
  </si>
  <si>
    <t>27224_大阪府摂津市</t>
  </si>
  <si>
    <t>28225_兵庫県朝来市</t>
  </si>
  <si>
    <t>29424_奈良県上牧町</t>
  </si>
  <si>
    <t>30406_和歌山県すさみ町</t>
  </si>
  <si>
    <t>33663_岡山県久米南町</t>
  </si>
  <si>
    <t>39401_高知県中土佐町</t>
  </si>
  <si>
    <t>40227_福岡県嘉麻市</t>
  </si>
  <si>
    <t>43428_熊本県高森町</t>
  </si>
  <si>
    <t>45442_宮崎県日之影町</t>
  </si>
  <si>
    <t>46468_鹿児島県大崎町</t>
  </si>
  <si>
    <t>47328_沖縄県中城村</t>
  </si>
  <si>
    <t>01226_北海道砂川市</t>
  </si>
  <si>
    <t>012262</t>
  </si>
  <si>
    <t>02405_青森県六戸町</t>
  </si>
  <si>
    <t>03483_岩手県岩泉町</t>
  </si>
  <si>
    <t>04406_宮城県利府町</t>
  </si>
  <si>
    <t>06366_山形県鮭川村</t>
  </si>
  <si>
    <t>07407_福島県磐梯町</t>
  </si>
  <si>
    <t>08230_茨城県かすみがうら市</t>
  </si>
  <si>
    <t>10443_群馬県片品村</t>
  </si>
  <si>
    <t>11230_埼玉県新座市</t>
  </si>
  <si>
    <t>12228_千葉県四街道市</t>
  </si>
  <si>
    <t>13203_東京都武蔵野市</t>
  </si>
  <si>
    <t>14363_神奈川県松田町</t>
  </si>
  <si>
    <t>15461_新潟県湯沢町</t>
  </si>
  <si>
    <t>19442_山梨県小菅村</t>
  </si>
  <si>
    <t>20321_長野県軽井沢町</t>
  </si>
  <si>
    <t>21362_岐阜県関ヶ原町</t>
  </si>
  <si>
    <t>22304_静岡県南伊豆町</t>
  </si>
  <si>
    <t>23226_愛知県尾張旭市</t>
  </si>
  <si>
    <t>24472_三重県南伊勢町</t>
  </si>
  <si>
    <t>26465_京都府与謝野町</t>
  </si>
  <si>
    <t>27225_大阪府高石市</t>
  </si>
  <si>
    <t>28226_兵庫県淡路市</t>
  </si>
  <si>
    <t>29425_奈良県王寺町</t>
  </si>
  <si>
    <t>30421_和歌山県那智勝浦町</t>
  </si>
  <si>
    <t>33666_岡山県美咲町</t>
  </si>
  <si>
    <t>39402_高知県佐川町</t>
  </si>
  <si>
    <t>40228_福岡県朝倉市</t>
  </si>
  <si>
    <t>43432_熊本県西原村</t>
  </si>
  <si>
    <t>45443_宮崎県五ヶ瀬町</t>
  </si>
  <si>
    <t>46482_鹿児島県東串良町</t>
  </si>
  <si>
    <t>47329_沖縄県西原町</t>
  </si>
  <si>
    <t>01227_北海道歌志内市</t>
  </si>
  <si>
    <t>012271</t>
  </si>
  <si>
    <t>02406_青森県横浜町</t>
  </si>
  <si>
    <t>03484_岩手県田野畑村</t>
  </si>
  <si>
    <t>04421_宮城県大和町</t>
  </si>
  <si>
    <t>06367_山形県戸沢村</t>
  </si>
  <si>
    <t>07408_福島県猪苗代町</t>
  </si>
  <si>
    <t>08231_茨城県桜川市</t>
  </si>
  <si>
    <t>10444_群馬県川場村</t>
  </si>
  <si>
    <t>11231_埼玉県桶川市</t>
  </si>
  <si>
    <t>12229_千葉県袖ヶ浦市</t>
  </si>
  <si>
    <t>13204_東京都三鷹市</t>
  </si>
  <si>
    <t>14364_神奈川県山北町</t>
  </si>
  <si>
    <t>15482_新潟県津南町</t>
  </si>
  <si>
    <t>19443_山梨県丹波山村</t>
  </si>
  <si>
    <t>20323_長野県御代田町</t>
  </si>
  <si>
    <t>21381_岐阜県神戸町</t>
  </si>
  <si>
    <t>22305_静岡県松崎町</t>
  </si>
  <si>
    <t>23227_愛知県高浜市</t>
  </si>
  <si>
    <t>24543_三重県紀北町</t>
  </si>
  <si>
    <t>27226_大阪府藤井寺市</t>
  </si>
  <si>
    <t>28227_兵庫県宍粟市</t>
  </si>
  <si>
    <t>29426_奈良県広陵町</t>
  </si>
  <si>
    <t>30422_和歌山県太地町</t>
  </si>
  <si>
    <t>33681_岡山県吉備中央町</t>
  </si>
  <si>
    <t>39403_高知県越知町</t>
  </si>
  <si>
    <t>40229_福岡県みやま市</t>
  </si>
  <si>
    <t>43433_熊本県南阿蘇村</t>
  </si>
  <si>
    <t>46490_鹿児島県錦江町</t>
  </si>
  <si>
    <t>47348_沖縄県与那原町</t>
  </si>
  <si>
    <t>01228_北海道深川市</t>
  </si>
  <si>
    <t>012289</t>
  </si>
  <si>
    <t>02408_青森県東北町</t>
  </si>
  <si>
    <t>03485_岩手県普代村</t>
  </si>
  <si>
    <t>04422_宮城県大郷町</t>
  </si>
  <si>
    <t>06381_山形県高畠町</t>
  </si>
  <si>
    <t>07421_福島県会津坂下町</t>
  </si>
  <si>
    <t>08232_茨城県神栖市</t>
  </si>
  <si>
    <t>10448_群馬県昭和村</t>
  </si>
  <si>
    <t>11232_埼玉県久喜市</t>
  </si>
  <si>
    <t>12230_千葉県八街市</t>
  </si>
  <si>
    <t>13205_東京都青梅市</t>
  </si>
  <si>
    <t>14366_神奈川県開成町</t>
  </si>
  <si>
    <t>15504_新潟県刈羽村</t>
  </si>
  <si>
    <t>20324_長野県立科町</t>
  </si>
  <si>
    <t>21382_岐阜県輪之内町</t>
  </si>
  <si>
    <t>22306_静岡県西伊豆町</t>
  </si>
  <si>
    <t>23228_愛知県岩倉市</t>
  </si>
  <si>
    <t>24561_三重県御浜町</t>
  </si>
  <si>
    <t>27227_大阪府東大阪市</t>
  </si>
  <si>
    <t>28228_兵庫県加東市</t>
  </si>
  <si>
    <t>29427_奈良県河合町</t>
  </si>
  <si>
    <t>30424_和歌山県古座川町</t>
  </si>
  <si>
    <t>39405_高知県梼原町</t>
  </si>
  <si>
    <t>40230_福岡県糸島市</t>
  </si>
  <si>
    <t>43441_熊本県御船町</t>
  </si>
  <si>
    <t>46491_鹿児島県南大隅町</t>
  </si>
  <si>
    <t>47350_沖縄県南風原町</t>
  </si>
  <si>
    <t>01229_北海道富良野市</t>
  </si>
  <si>
    <t>012297</t>
  </si>
  <si>
    <t>02411_青森県六ヶ所村</t>
  </si>
  <si>
    <t>03501_岩手県軽米町</t>
  </si>
  <si>
    <t>04424_宮城県大衡村</t>
  </si>
  <si>
    <t>06382_山形県川西町</t>
  </si>
  <si>
    <t>07422_福島県湯川村</t>
  </si>
  <si>
    <t>08233_茨城県行方市</t>
  </si>
  <si>
    <t>10449_群馬県みなかみ町</t>
  </si>
  <si>
    <t>11233_埼玉県北本市</t>
  </si>
  <si>
    <t>12231_千葉県印西市</t>
  </si>
  <si>
    <t>13206_東京都府中市</t>
  </si>
  <si>
    <t>14382_神奈川県箱根町</t>
  </si>
  <si>
    <t>15581_新潟県関川村</t>
  </si>
  <si>
    <t>20349_長野県青木村</t>
  </si>
  <si>
    <t>21383_岐阜県安八町</t>
  </si>
  <si>
    <t>22325_静岡県函南町</t>
  </si>
  <si>
    <t>23229_愛知県豊明市</t>
  </si>
  <si>
    <t>24562_三重県紀宝町</t>
  </si>
  <si>
    <t>27228_大阪府泉南市</t>
  </si>
  <si>
    <t>28229_兵庫県たつの市</t>
  </si>
  <si>
    <t>29441_奈良県吉野町</t>
  </si>
  <si>
    <t>30427_和歌山県北山村</t>
  </si>
  <si>
    <t>39410_高知県日高村</t>
  </si>
  <si>
    <t>40231_福岡県那珂川市</t>
  </si>
  <si>
    <t>43442_熊本県嘉島町</t>
  </si>
  <si>
    <t>46492_鹿児島県肝付町</t>
  </si>
  <si>
    <t>47353_沖縄県渡嘉敷村</t>
  </si>
  <si>
    <t>01230_北海道登別市</t>
  </si>
  <si>
    <t>012301</t>
  </si>
  <si>
    <t>02412_青森県おいらせ町</t>
  </si>
  <si>
    <t>03503_岩手県野田村</t>
  </si>
  <si>
    <t>04444_宮城県色麻町</t>
  </si>
  <si>
    <t>06401_山形県小国町</t>
  </si>
  <si>
    <t>07423_福島県柳津町</t>
  </si>
  <si>
    <t>08234_茨城県鉾田市</t>
  </si>
  <si>
    <t>10464_群馬県玉村町</t>
  </si>
  <si>
    <t>11234_埼玉県八潮市</t>
  </si>
  <si>
    <t>12232_千葉県白井市</t>
  </si>
  <si>
    <t>13207_東京都昭島市</t>
  </si>
  <si>
    <t>14383_神奈川県真鶴町</t>
  </si>
  <si>
    <t>15586_新潟県粟島浦村</t>
  </si>
  <si>
    <t>20350_長野県長和町</t>
  </si>
  <si>
    <t>21401_岐阜県揖斐川町</t>
  </si>
  <si>
    <t>22341_静岡県清水町</t>
  </si>
  <si>
    <t>23230_愛知県日進市</t>
  </si>
  <si>
    <t>27229_大阪府四條畷市</t>
  </si>
  <si>
    <t>28301_兵庫県猪名川町</t>
  </si>
  <si>
    <t>29442_奈良県大淀町</t>
  </si>
  <si>
    <t>30428_和歌山県串本町</t>
  </si>
  <si>
    <t>39411_高知県津野町</t>
  </si>
  <si>
    <t>40341_福岡県宇美町</t>
  </si>
  <si>
    <t>43443_熊本県益城町</t>
  </si>
  <si>
    <t>46501_鹿児島県中種子町</t>
  </si>
  <si>
    <t>47354_沖縄県座間味村</t>
  </si>
  <si>
    <t>01231_北海道恵庭市</t>
  </si>
  <si>
    <t>012319</t>
  </si>
  <si>
    <t>02423_青森県大間町</t>
  </si>
  <si>
    <t>03506_岩手県九戸村</t>
  </si>
  <si>
    <t>04445_宮城県加美町</t>
  </si>
  <si>
    <t>06402_山形県白鷹町</t>
  </si>
  <si>
    <t>07444_福島県三島町</t>
  </si>
  <si>
    <t>08235_茨城県つくばみらい市</t>
  </si>
  <si>
    <t>10521_群馬県板倉町</t>
  </si>
  <si>
    <t>11235_埼玉県富士見市</t>
  </si>
  <si>
    <t>12233_千葉県富里市</t>
  </si>
  <si>
    <t>13208_東京都調布市</t>
  </si>
  <si>
    <t>14384_神奈川県湯河原町</t>
  </si>
  <si>
    <t>20361_長野県下諏訪町</t>
  </si>
  <si>
    <t>21403_岐阜県大野町</t>
  </si>
  <si>
    <t>22342_静岡県長泉町</t>
  </si>
  <si>
    <t>23231_愛知県田原市</t>
  </si>
  <si>
    <t>27230_大阪府交野市</t>
  </si>
  <si>
    <t>28365_兵庫県多可町</t>
  </si>
  <si>
    <t>29443_奈良県下市町</t>
  </si>
  <si>
    <t>39412_高知県四万十町</t>
  </si>
  <si>
    <t>40342_福岡県篠栗町</t>
  </si>
  <si>
    <t>43444_熊本県甲佐町</t>
  </si>
  <si>
    <t>46502_鹿児島県南種子町</t>
  </si>
  <si>
    <t>47355_沖縄県粟国村</t>
  </si>
  <si>
    <t>01233_北海道伊達市</t>
  </si>
  <si>
    <t>012335</t>
  </si>
  <si>
    <t>02424_青森県東通村</t>
  </si>
  <si>
    <t>03507_岩手県洋野町</t>
  </si>
  <si>
    <t>04501_宮城県涌谷町</t>
  </si>
  <si>
    <t>06403_山形県飯豊町</t>
  </si>
  <si>
    <t>07445_福島県金山町</t>
  </si>
  <si>
    <t>08236_茨城県小美玉市</t>
  </si>
  <si>
    <t>10522_群馬県明和町</t>
  </si>
  <si>
    <t>11237_埼玉県三郷市</t>
  </si>
  <si>
    <t>12234_千葉県南房総市</t>
  </si>
  <si>
    <t>13209_東京都町田市</t>
  </si>
  <si>
    <t>14401_神奈川県愛川町</t>
  </si>
  <si>
    <t>20362_長野県富士見町</t>
  </si>
  <si>
    <t>21404_岐阜県池田町</t>
  </si>
  <si>
    <t>22344_静岡県小山町</t>
  </si>
  <si>
    <t>23232_愛知県愛西市</t>
  </si>
  <si>
    <t>27231_大阪府大阪狭山市</t>
  </si>
  <si>
    <t>28381_兵庫県稲美町</t>
  </si>
  <si>
    <t>29444_奈良県黒滝村</t>
  </si>
  <si>
    <t>39424_高知県大月町</t>
  </si>
  <si>
    <t>40343_福岡県志免町</t>
  </si>
  <si>
    <t>43447_熊本県山都町</t>
  </si>
  <si>
    <t>46505_鹿児島県屋久島町</t>
  </si>
  <si>
    <t>47356_沖縄県渡名喜村</t>
  </si>
  <si>
    <t>01234_北海道北広島市</t>
  </si>
  <si>
    <t>012343</t>
  </si>
  <si>
    <t>02425_青森県風間浦村</t>
  </si>
  <si>
    <t>03524_岩手県一戸町</t>
  </si>
  <si>
    <t>04505_宮城県美里町</t>
  </si>
  <si>
    <t>06426_山形県三川町</t>
  </si>
  <si>
    <t>07446_福島県昭和村</t>
  </si>
  <si>
    <t>08302_茨城県茨城町</t>
  </si>
  <si>
    <t>10523_群馬県千代田町</t>
  </si>
  <si>
    <t>11238_埼玉県蓮田市</t>
  </si>
  <si>
    <t>12235_千葉県匝瑳市</t>
  </si>
  <si>
    <t>13210_東京都小金井市</t>
  </si>
  <si>
    <t>14402_神奈川県清川村</t>
  </si>
  <si>
    <t>20363_長野県原村</t>
  </si>
  <si>
    <t>21421_岐阜県北方町</t>
  </si>
  <si>
    <t>22424_静岡県吉田町</t>
  </si>
  <si>
    <t>23233_愛知県清須市</t>
  </si>
  <si>
    <t>27232_大阪府阪南市</t>
  </si>
  <si>
    <t>28382_兵庫県播磨町</t>
  </si>
  <si>
    <t>29446_奈良県天川村</t>
  </si>
  <si>
    <t>39427_高知県三原村</t>
  </si>
  <si>
    <t>40344_福岡県須恵町</t>
  </si>
  <si>
    <t>43468_熊本県氷川町</t>
  </si>
  <si>
    <t>46523_鹿児島県大和村</t>
  </si>
  <si>
    <t>47357_沖縄県南大東村</t>
  </si>
  <si>
    <t>01235_北海道石狩市</t>
  </si>
  <si>
    <t>012351</t>
  </si>
  <si>
    <t>02426_青森県佐井村</t>
  </si>
  <si>
    <t>04581_宮城県女川町</t>
  </si>
  <si>
    <t>06428_山形県庄内町</t>
  </si>
  <si>
    <t>07447_福島県会津美里町</t>
  </si>
  <si>
    <t>08309_茨城県大洗町</t>
  </si>
  <si>
    <t>10524_群馬県大泉町</t>
  </si>
  <si>
    <t>11239_埼玉県坂戸市</t>
  </si>
  <si>
    <t>12236_千葉県香取市</t>
  </si>
  <si>
    <t>13211_東京都小平市</t>
  </si>
  <si>
    <t>20382_長野県辰野町</t>
  </si>
  <si>
    <t>21501_岐阜県坂祝町</t>
  </si>
  <si>
    <t>22429_静岡県川根本町</t>
  </si>
  <si>
    <t>23234_愛知県北名古屋市</t>
  </si>
  <si>
    <t>27301_大阪府島本町</t>
  </si>
  <si>
    <t>28442_兵庫県市川町</t>
  </si>
  <si>
    <t>29447_奈良県野迫川村</t>
  </si>
  <si>
    <t>39428_高知県黒潮町</t>
  </si>
  <si>
    <t>40345_福岡県新宮町</t>
  </si>
  <si>
    <t>43482_熊本県芦北町</t>
  </si>
  <si>
    <t>46524_鹿児島県宇検村</t>
  </si>
  <si>
    <t>47358_沖縄県北大東村</t>
  </si>
  <si>
    <t>01236_北海道北斗市</t>
  </si>
  <si>
    <t>012360</t>
  </si>
  <si>
    <t>02441_青森県三戸町</t>
  </si>
  <si>
    <t>04606_宮城県南三陸町</t>
  </si>
  <si>
    <t>06461_山形県遊佐町</t>
  </si>
  <si>
    <t>07461_福島県西郷村</t>
  </si>
  <si>
    <t>08310_茨城県城里町</t>
  </si>
  <si>
    <t>10525_群馬県邑楽町</t>
  </si>
  <si>
    <t>11240_埼玉県幸手市</t>
  </si>
  <si>
    <t>12237_千葉県山武市</t>
  </si>
  <si>
    <t>13212_東京都日野市</t>
  </si>
  <si>
    <t>20383_長野県箕輪町</t>
  </si>
  <si>
    <t>21502_岐阜県富加町</t>
  </si>
  <si>
    <t>22461_静岡県森町</t>
  </si>
  <si>
    <t>23235_愛知県弥富市</t>
  </si>
  <si>
    <t>27321_大阪府豊能町</t>
  </si>
  <si>
    <t>28443_兵庫県福崎町</t>
  </si>
  <si>
    <t>29449_奈良県十津川村</t>
  </si>
  <si>
    <t>40348_福岡県久山町</t>
  </si>
  <si>
    <t>43484_熊本県津奈木町</t>
  </si>
  <si>
    <t>46525_鹿児島県瀬戸内町</t>
  </si>
  <si>
    <t>47359_沖縄県伊平屋村</t>
  </si>
  <si>
    <t>01303_北海道当別町</t>
  </si>
  <si>
    <t>013030</t>
  </si>
  <si>
    <t>02442_青森県五戸町</t>
  </si>
  <si>
    <t>07464_福島県泉崎村</t>
  </si>
  <si>
    <t>08341_茨城県東海村</t>
  </si>
  <si>
    <t>11241_埼玉県鶴ヶ島市</t>
  </si>
  <si>
    <t>12238_千葉県いすみ市</t>
  </si>
  <si>
    <t>13213_東京都東村山市</t>
  </si>
  <si>
    <t>20384_長野県飯島町</t>
  </si>
  <si>
    <t>21503_岐阜県川辺町</t>
  </si>
  <si>
    <t>23236_愛知県みよし市</t>
  </si>
  <si>
    <t>27322_大阪府能勢町</t>
  </si>
  <si>
    <t>28446_兵庫県神河町</t>
  </si>
  <si>
    <t>29450_奈良県下北山村</t>
  </si>
  <si>
    <t>40349_福岡県粕屋町</t>
  </si>
  <si>
    <t>43501_熊本県錦町</t>
  </si>
  <si>
    <t>46527_鹿児島県龍郷町</t>
  </si>
  <si>
    <t>47360_沖縄県伊是名村</t>
  </si>
  <si>
    <t>01304_北海道新篠津村</t>
  </si>
  <si>
    <t>013048</t>
  </si>
  <si>
    <t>02443_青森県田子町</t>
  </si>
  <si>
    <t>07465_福島県中島村</t>
  </si>
  <si>
    <t>08364_茨城県大子町</t>
  </si>
  <si>
    <t>11242_埼玉県日高市</t>
  </si>
  <si>
    <t>12239_千葉県大網白里市</t>
  </si>
  <si>
    <t>13214_東京都国分寺市</t>
  </si>
  <si>
    <t>20385_長野県南箕輪村</t>
  </si>
  <si>
    <t>21504_岐阜県七宗町</t>
  </si>
  <si>
    <t>23237_愛知県あま市</t>
  </si>
  <si>
    <t>27341_大阪府忠岡町</t>
  </si>
  <si>
    <t>28464_兵庫県太子町</t>
  </si>
  <si>
    <t>29451_奈良県上北山村</t>
  </si>
  <si>
    <t>40381_福岡県芦屋町</t>
  </si>
  <si>
    <t>43505_熊本県多良木町</t>
  </si>
  <si>
    <t>46529_鹿児島県喜界町</t>
  </si>
  <si>
    <t>47361_沖縄県久米島町</t>
  </si>
  <si>
    <t>01331_北海道松前町</t>
  </si>
  <si>
    <t>013315</t>
  </si>
  <si>
    <t>02445_青森県南部町</t>
  </si>
  <si>
    <t>07466_福島県矢吹町</t>
  </si>
  <si>
    <t>08442_茨城県美浦村</t>
  </si>
  <si>
    <t>11243_埼玉県吉川市</t>
  </si>
  <si>
    <t>12322_千葉県酒々井町</t>
  </si>
  <si>
    <t>13215_東京都国立市</t>
  </si>
  <si>
    <t>20386_長野県中川村</t>
  </si>
  <si>
    <t>21505_岐阜県八百津町</t>
  </si>
  <si>
    <t>23238_愛知県長久手市</t>
  </si>
  <si>
    <t>27361_大阪府熊取町</t>
  </si>
  <si>
    <t>28481_兵庫県上郡町</t>
  </si>
  <si>
    <t>29452_奈良県川上村</t>
  </si>
  <si>
    <t>40382_福岡県水巻町</t>
  </si>
  <si>
    <t>43506_熊本県湯前町</t>
  </si>
  <si>
    <t>46530_鹿児島県徳之島町</t>
  </si>
  <si>
    <t>47362_沖縄県八重瀬町</t>
  </si>
  <si>
    <t>01332_北海道福島町</t>
  </si>
  <si>
    <t>013323</t>
  </si>
  <si>
    <t>02446_青森県階上町</t>
  </si>
  <si>
    <t>07481_福島県棚倉町</t>
  </si>
  <si>
    <t>08443_茨城県阿見町</t>
  </si>
  <si>
    <t>11245_埼玉県ふじみ野市</t>
  </si>
  <si>
    <t>12329_千葉県栄町</t>
  </si>
  <si>
    <t>13218_東京都福生市</t>
  </si>
  <si>
    <t>20388_長野県宮田村</t>
  </si>
  <si>
    <t>21506_岐阜県白川町</t>
  </si>
  <si>
    <t>23302_愛知県東郷町</t>
  </si>
  <si>
    <t>27362_大阪府田尻町</t>
  </si>
  <si>
    <t>28501_兵庫県佐用町</t>
  </si>
  <si>
    <t>29453_奈良県東吉野村</t>
  </si>
  <si>
    <t>40383_福岡県岡垣町</t>
  </si>
  <si>
    <t>43507_熊本県水上村</t>
  </si>
  <si>
    <t>46531_鹿児島県天城町</t>
  </si>
  <si>
    <t>47375_沖縄県多良間村</t>
  </si>
  <si>
    <t>01333_北海道知内町</t>
  </si>
  <si>
    <t>013331</t>
  </si>
  <si>
    <t>02450_青森県新郷村</t>
  </si>
  <si>
    <t>07482_福島県矢祭町</t>
  </si>
  <si>
    <t>08447_茨城県河内町</t>
  </si>
  <si>
    <t>11246_埼玉県白岡市</t>
  </si>
  <si>
    <t>12342_千葉県神崎町</t>
  </si>
  <si>
    <t>13219_東京都狛江市</t>
  </si>
  <si>
    <t>20402_長野県松川町</t>
  </si>
  <si>
    <t>21507_岐阜県東白川村</t>
  </si>
  <si>
    <t>23342_愛知県豊山町</t>
  </si>
  <si>
    <t>27366_大阪府岬町</t>
  </si>
  <si>
    <t>28585_兵庫県香美町</t>
  </si>
  <si>
    <t>40384_福岡県遠賀町</t>
  </si>
  <si>
    <t>43510_熊本県相良村</t>
  </si>
  <si>
    <t>46532_鹿児島県伊仙町</t>
  </si>
  <si>
    <t>47381_沖縄県竹富町</t>
  </si>
  <si>
    <t>01334_北海道木古内町</t>
  </si>
  <si>
    <t>013340</t>
  </si>
  <si>
    <t>07483_福島県塙町</t>
  </si>
  <si>
    <t>08521_茨城県八千代町</t>
  </si>
  <si>
    <t>11301_埼玉県伊奈町</t>
  </si>
  <si>
    <t>12347_千葉県多古町</t>
  </si>
  <si>
    <t>13220_東京都東大和市</t>
  </si>
  <si>
    <t>20403_長野県高森町</t>
  </si>
  <si>
    <t>21521_岐阜県御嵩町</t>
  </si>
  <si>
    <t>23361_愛知県大口町</t>
  </si>
  <si>
    <t>27381_大阪府太子町</t>
  </si>
  <si>
    <t>28586_兵庫県新温泉町</t>
  </si>
  <si>
    <t>40401_福岡県小竹町</t>
  </si>
  <si>
    <t>43511_熊本県五木村</t>
  </si>
  <si>
    <t>46533_鹿児島県和泊町</t>
  </si>
  <si>
    <t>47382_沖縄県与那国町</t>
  </si>
  <si>
    <t>01337_北海道七飯町</t>
  </si>
  <si>
    <t>013374</t>
  </si>
  <si>
    <t>07484_福島県鮫川村</t>
  </si>
  <si>
    <t>08542_茨城県五霞町</t>
  </si>
  <si>
    <t>11324_埼玉県三芳町</t>
  </si>
  <si>
    <t>12349_千葉県東庄町</t>
  </si>
  <si>
    <t>13221_東京都清瀬市</t>
  </si>
  <si>
    <t>20404_長野県阿南町</t>
  </si>
  <si>
    <t>21604_岐阜県白川村</t>
  </si>
  <si>
    <t>23362_愛知県扶桑町</t>
  </si>
  <si>
    <t>27382_大阪府河南町</t>
  </si>
  <si>
    <t>40402_福岡県鞍手町</t>
  </si>
  <si>
    <t>43512_熊本県山江村</t>
  </si>
  <si>
    <t>46534_鹿児島県知名町</t>
  </si>
  <si>
    <t>01343_北海道鹿部町</t>
  </si>
  <si>
    <t>013439</t>
  </si>
  <si>
    <t>07501_福島県石川町</t>
  </si>
  <si>
    <t>08546_茨城県境町</t>
  </si>
  <si>
    <t>11326_埼玉県毛呂山町</t>
  </si>
  <si>
    <t>12403_千葉県九十九里町</t>
  </si>
  <si>
    <t>13222_東京都東久留米市</t>
  </si>
  <si>
    <t>20407_長野県阿智村</t>
  </si>
  <si>
    <t>23424_愛知県大治町</t>
  </si>
  <si>
    <t>27383_大阪府千早赤阪村</t>
  </si>
  <si>
    <t>40421_福岡県桂川町</t>
  </si>
  <si>
    <t>43513_熊本県球磨村</t>
  </si>
  <si>
    <t>46535_鹿児島県与論町</t>
  </si>
  <si>
    <t>01345_北海道森町</t>
  </si>
  <si>
    <t>013455</t>
  </si>
  <si>
    <t>07502_福島県玉川村</t>
  </si>
  <si>
    <t>08564_茨城県利根町</t>
  </si>
  <si>
    <t>11327_埼玉県越生町</t>
  </si>
  <si>
    <t>12409_千葉県芝山町</t>
  </si>
  <si>
    <t>13223_東京都武蔵村山市</t>
  </si>
  <si>
    <t>20409_長野県平谷村</t>
  </si>
  <si>
    <t>23425_愛知県蟹江町</t>
  </si>
  <si>
    <t>40447_福岡県筑前町</t>
  </si>
  <si>
    <t>43514_熊本県あさぎり町</t>
  </si>
  <si>
    <t>01346_北海道八雲町</t>
  </si>
  <si>
    <t>013463</t>
  </si>
  <si>
    <t>07503_福島県平田村</t>
  </si>
  <si>
    <t>11341_埼玉県滑川町</t>
  </si>
  <si>
    <t>12410_千葉県横芝光町</t>
  </si>
  <si>
    <t>13224_東京都多摩市</t>
  </si>
  <si>
    <t>20410_長野県根羽村</t>
  </si>
  <si>
    <t>23427_愛知県飛島村</t>
  </si>
  <si>
    <t>40448_福岡県東峰村</t>
  </si>
  <si>
    <t>43531_熊本県苓北町</t>
  </si>
  <si>
    <t>01347_北海道長万部町</t>
  </si>
  <si>
    <t>013471</t>
  </si>
  <si>
    <t>07504_福島県浅川町</t>
  </si>
  <si>
    <t>11342_埼玉県嵐山町</t>
  </si>
  <si>
    <t>12421_千葉県一宮町</t>
  </si>
  <si>
    <t>13225_東京都稲城市</t>
  </si>
  <si>
    <t>20411_長野県下條村</t>
  </si>
  <si>
    <t>23441_愛知県阿久比町</t>
  </si>
  <si>
    <t>40503_福岡県大刀洗町</t>
  </si>
  <si>
    <t>01361_北海道江差町</t>
  </si>
  <si>
    <t>013617</t>
  </si>
  <si>
    <t>07505_福島県古殿町</t>
  </si>
  <si>
    <t>11343_埼玉県小川町</t>
  </si>
  <si>
    <t>12422_千葉県睦沢町</t>
  </si>
  <si>
    <t>13227_東京都羽村市</t>
  </si>
  <si>
    <t>20412_長野県売木村</t>
  </si>
  <si>
    <t>23442_愛知県東浦町</t>
  </si>
  <si>
    <t>40522_福岡県大木町</t>
  </si>
  <si>
    <t>01362_北海道上ノ国町</t>
  </si>
  <si>
    <t>013625</t>
  </si>
  <si>
    <t>07521_福島県三春町</t>
  </si>
  <si>
    <t>11346_埼玉県川島町</t>
  </si>
  <si>
    <t>12423_千葉県長生村</t>
  </si>
  <si>
    <t>13228_東京都あきる野市</t>
  </si>
  <si>
    <t>20413_長野県天龍村</t>
  </si>
  <si>
    <t>23445_愛知県南知多町</t>
  </si>
  <si>
    <t>40544_福岡県広川町</t>
  </si>
  <si>
    <t>01363_北海道厚沢部町</t>
  </si>
  <si>
    <t>013633</t>
  </si>
  <si>
    <t>07522_福島県小野町</t>
  </si>
  <si>
    <t>11347_埼玉県吉見町</t>
  </si>
  <si>
    <t>12424_千葉県白子町</t>
  </si>
  <si>
    <t>13229_東京都西東京市</t>
  </si>
  <si>
    <t>20414_長野県泰阜村</t>
  </si>
  <si>
    <t>23446_愛知県美浜町</t>
  </si>
  <si>
    <t>40601_福岡県香春町</t>
  </si>
  <si>
    <t>01364_北海道乙部町</t>
  </si>
  <si>
    <t>013641</t>
  </si>
  <si>
    <t>07541_福島県広野町</t>
  </si>
  <si>
    <t>11348_埼玉県鳩山町</t>
  </si>
  <si>
    <t>12426_千葉県長柄町</t>
  </si>
  <si>
    <t>13303_東京都瑞穂町</t>
  </si>
  <si>
    <t>20415_長野県喬木村</t>
  </si>
  <si>
    <t>23447_愛知県武豊町</t>
  </si>
  <si>
    <t>40602_福岡県添田町</t>
  </si>
  <si>
    <t>01367_北海道奥尻町</t>
  </si>
  <si>
    <t>013676</t>
  </si>
  <si>
    <t>07542_福島県楢葉町</t>
  </si>
  <si>
    <t>11349_埼玉県ときがわ町</t>
  </si>
  <si>
    <t>12427_千葉県長南町</t>
  </si>
  <si>
    <t>13305_東京都日の出町</t>
  </si>
  <si>
    <t>20416_長野県豊丘村</t>
  </si>
  <si>
    <t>23501_愛知県幸田町</t>
  </si>
  <si>
    <t>40604_福岡県糸田町</t>
  </si>
  <si>
    <t>01370_北海道今金町</t>
  </si>
  <si>
    <t>013706</t>
  </si>
  <si>
    <t>07543_福島県富岡町</t>
  </si>
  <si>
    <t>11361_埼玉県横瀬町</t>
  </si>
  <si>
    <t>12441_千葉県大多喜町</t>
  </si>
  <si>
    <t>13307_東京都檜原村</t>
  </si>
  <si>
    <t>20417_長野県大鹿村</t>
  </si>
  <si>
    <t>23561_愛知県設楽町</t>
  </si>
  <si>
    <t>40605_福岡県川崎町</t>
  </si>
  <si>
    <t>01371_北海道せたな町</t>
  </si>
  <si>
    <t>013714</t>
  </si>
  <si>
    <t>07544_福島県川内村</t>
  </si>
  <si>
    <t>11362_埼玉県皆野町</t>
  </si>
  <si>
    <t>12443_千葉県御宿町</t>
  </si>
  <si>
    <t>13308_東京都奥多摩町</t>
  </si>
  <si>
    <t>20422_長野県上松町</t>
  </si>
  <si>
    <t>23562_愛知県東栄町</t>
  </si>
  <si>
    <t>40608_福岡県大任町</t>
  </si>
  <si>
    <t>01391_北海道島牧村</t>
  </si>
  <si>
    <t>013919</t>
  </si>
  <si>
    <t>07545_福島県大熊町</t>
  </si>
  <si>
    <t>11363_埼玉県長瀞町</t>
  </si>
  <si>
    <t>12463_千葉県鋸南町</t>
  </si>
  <si>
    <t>13361_東京都大島町</t>
  </si>
  <si>
    <t>20423_長野県南木曽町</t>
  </si>
  <si>
    <t>23563_愛知県豊根村</t>
  </si>
  <si>
    <t>40609_福岡県赤村</t>
  </si>
  <si>
    <t>01392_北海道寿都町</t>
  </si>
  <si>
    <t>013927</t>
  </si>
  <si>
    <t>07546_福島県双葉町</t>
  </si>
  <si>
    <t>11365_埼玉県小鹿野町</t>
  </si>
  <si>
    <t>13362_東京都利島村</t>
  </si>
  <si>
    <t>20425_長野県木祖村</t>
  </si>
  <si>
    <t>40610_福岡県福智町</t>
  </si>
  <si>
    <t>01393_北海道黒松内町</t>
  </si>
  <si>
    <t>013935</t>
  </si>
  <si>
    <t>07547_福島県浪江町</t>
  </si>
  <si>
    <t>11369_埼玉県東秩父村</t>
  </si>
  <si>
    <t>13363_東京都新島村</t>
  </si>
  <si>
    <t>20429_長野県王滝村</t>
  </si>
  <si>
    <t>40621_福岡県苅田町</t>
  </si>
  <si>
    <t>01394_北海道蘭越町</t>
  </si>
  <si>
    <t>013943</t>
  </si>
  <si>
    <t>07548_福島県葛尾村</t>
  </si>
  <si>
    <t>11381_埼玉県美里町</t>
  </si>
  <si>
    <t>13364_東京都神津島村</t>
  </si>
  <si>
    <t>20430_長野県大桑村</t>
  </si>
  <si>
    <t>40625_福岡県みやこ町</t>
  </si>
  <si>
    <t>01395_北海道ニセコ町</t>
  </si>
  <si>
    <t>013951</t>
  </si>
  <si>
    <t>07561_福島県新地町</t>
  </si>
  <si>
    <t>11383_埼玉県神川町</t>
  </si>
  <si>
    <t>13381_東京都三宅村</t>
  </si>
  <si>
    <t>20432_長野県木曽町</t>
  </si>
  <si>
    <t>40642_福岡県吉富町</t>
  </si>
  <si>
    <t>01396_北海道真狩村</t>
  </si>
  <si>
    <t>013960</t>
  </si>
  <si>
    <t>07564_福島県飯舘村</t>
  </si>
  <si>
    <t>11385_埼玉県上里町</t>
  </si>
  <si>
    <t>13382_東京都御蔵島村</t>
  </si>
  <si>
    <t>20446_長野県麻績村</t>
  </si>
  <si>
    <t>40646_福岡県上毛町</t>
  </si>
  <si>
    <t>01397_北海道留寿都村</t>
  </si>
  <si>
    <t>013978</t>
  </si>
  <si>
    <t>11408_埼玉県寄居町</t>
  </si>
  <si>
    <t>13401_東京都八丈町</t>
  </si>
  <si>
    <t>20448_長野県生坂村</t>
  </si>
  <si>
    <t>40647_福岡県築上町</t>
  </si>
  <si>
    <t>01398_北海道喜茂別町</t>
  </si>
  <si>
    <t>013986</t>
  </si>
  <si>
    <t>11442_埼玉県宮代町</t>
  </si>
  <si>
    <t>13402_東京都青ヶ島村</t>
  </si>
  <si>
    <t>20450_長野県山形村</t>
  </si>
  <si>
    <t>01399_北海道京極町</t>
  </si>
  <si>
    <t>013994</t>
  </si>
  <si>
    <t>11464_埼玉県杉戸町</t>
  </si>
  <si>
    <t>13421_東京都小笠原村</t>
  </si>
  <si>
    <t>20451_長野県朝日村</t>
  </si>
  <si>
    <t>01400_北海道倶知安町</t>
  </si>
  <si>
    <t>014001</t>
  </si>
  <si>
    <t>11465_埼玉県松伏町</t>
  </si>
  <si>
    <t>20452_長野県筑北村</t>
  </si>
  <si>
    <t>01401_北海道共和町</t>
  </si>
  <si>
    <t>014010</t>
  </si>
  <si>
    <t>20481_長野県池田町</t>
  </si>
  <si>
    <t>01402_北海道岩内町</t>
  </si>
  <si>
    <t>014028</t>
  </si>
  <si>
    <t>20482_長野県松川村</t>
  </si>
  <si>
    <t>01403_北海道泊村</t>
  </si>
  <si>
    <t>014036</t>
  </si>
  <si>
    <t>20485_長野県白馬村</t>
  </si>
  <si>
    <t>01404_北海道神恵内村</t>
  </si>
  <si>
    <t>014044</t>
  </si>
  <si>
    <t>20486_長野県小谷村</t>
  </si>
  <si>
    <t>01405_北海道積丹町</t>
  </si>
  <si>
    <t>014052</t>
  </si>
  <si>
    <t>20521_長野県坂城町</t>
  </si>
  <si>
    <t>01406_北海道古平町</t>
  </si>
  <si>
    <t>014061</t>
  </si>
  <si>
    <t>20541_長野県小布施町</t>
  </si>
  <si>
    <t>01407_北海道仁木町</t>
  </si>
  <si>
    <t>014079</t>
  </si>
  <si>
    <t>20543_長野県高山村</t>
  </si>
  <si>
    <t>01408_北海道余市町</t>
  </si>
  <si>
    <t>014087</t>
  </si>
  <si>
    <t>20561_長野県山ノ内町</t>
  </si>
  <si>
    <t>01409_北海道赤井川村</t>
  </si>
  <si>
    <t>014095</t>
  </si>
  <si>
    <t>20562_長野県木島平村</t>
  </si>
  <si>
    <t>01423_北海道南幌町</t>
  </si>
  <si>
    <t>014231</t>
  </si>
  <si>
    <t>20563_長野県野沢温泉村</t>
  </si>
  <si>
    <t>01424_北海道奈井江町</t>
  </si>
  <si>
    <t>014249</t>
  </si>
  <si>
    <t>20583_長野県信濃町</t>
  </si>
  <si>
    <t>01425_北海道上砂川町</t>
  </si>
  <si>
    <t>014257</t>
  </si>
  <si>
    <t>20588_長野県小川村</t>
  </si>
  <si>
    <t>01427_北海道由仁町</t>
  </si>
  <si>
    <t>014273</t>
  </si>
  <si>
    <t>20590_長野県飯綱町</t>
  </si>
  <si>
    <t>01428_北海道長沼町</t>
  </si>
  <si>
    <t>014281</t>
  </si>
  <si>
    <t>20602_長野県栄村</t>
  </si>
  <si>
    <t>01429_北海道栗山町</t>
  </si>
  <si>
    <t>014290</t>
  </si>
  <si>
    <t>01430_北海道月形町</t>
  </si>
  <si>
    <t>014303</t>
  </si>
  <si>
    <t>01431_北海道浦臼町</t>
  </si>
  <si>
    <t>014311</t>
  </si>
  <si>
    <t>01432_北海道新十津川町</t>
  </si>
  <si>
    <t>014320</t>
  </si>
  <si>
    <t>01433_北海道妹背牛町</t>
  </si>
  <si>
    <t>014338</t>
  </si>
  <si>
    <t>01434_北海道秩父別町</t>
  </si>
  <si>
    <t>014346</t>
  </si>
  <si>
    <t>01436_北海道雨竜町</t>
  </si>
  <si>
    <t>014362</t>
  </si>
  <si>
    <t>01437_北海道北竜町</t>
  </si>
  <si>
    <t>014371</t>
  </si>
  <si>
    <t>01438_北海道沼田町</t>
  </si>
  <si>
    <t>014389</t>
  </si>
  <si>
    <t>01452_北海道鷹栖町</t>
  </si>
  <si>
    <t>014524</t>
  </si>
  <si>
    <t>01453_北海道東神楽町</t>
  </si>
  <si>
    <t>014532</t>
  </si>
  <si>
    <t>01454_北海道当麻町</t>
  </si>
  <si>
    <t>014541</t>
  </si>
  <si>
    <t>01455_北海道比布町</t>
  </si>
  <si>
    <t>014559</t>
  </si>
  <si>
    <t>01456_北海道愛別町</t>
  </si>
  <si>
    <t>014567</t>
  </si>
  <si>
    <t>01457_北海道上川町</t>
  </si>
  <si>
    <t>014575</t>
  </si>
  <si>
    <t>01458_北海道東川町</t>
  </si>
  <si>
    <t>014583</t>
  </si>
  <si>
    <t>01459_北海道美瑛町</t>
  </si>
  <si>
    <t>014591</t>
  </si>
  <si>
    <t>01460_北海道上富良野町</t>
  </si>
  <si>
    <t>014605</t>
  </si>
  <si>
    <t>01461_北海道中富良野町</t>
  </si>
  <si>
    <t>014613</t>
  </si>
  <si>
    <t>01462_北海道南富良野町</t>
  </si>
  <si>
    <t>014621</t>
  </si>
  <si>
    <t>01463_北海道占冠村</t>
  </si>
  <si>
    <t>014630</t>
  </si>
  <si>
    <t>01464_北海道和寒町</t>
  </si>
  <si>
    <t>014648</t>
  </si>
  <si>
    <t>01465_北海道剣淵町</t>
  </si>
  <si>
    <t>014656</t>
  </si>
  <si>
    <t>01468_北海道下川町</t>
  </si>
  <si>
    <t>014681</t>
  </si>
  <si>
    <t>01469_北海道美深町</t>
  </si>
  <si>
    <t>014699</t>
  </si>
  <si>
    <t>01470_北海道音威子府村</t>
  </si>
  <si>
    <t>014702</t>
  </si>
  <si>
    <t>01471_北海道中川町</t>
  </si>
  <si>
    <t>014711</t>
  </si>
  <si>
    <t>01472_北海道幌加内町</t>
  </si>
  <si>
    <t>014729</t>
  </si>
  <si>
    <t>01481_北海道増毛町</t>
  </si>
  <si>
    <t>014818</t>
  </si>
  <si>
    <t>01482_北海道小平町</t>
  </si>
  <si>
    <t>014826</t>
  </si>
  <si>
    <t>01483_北海道苫前町</t>
  </si>
  <si>
    <t>014834</t>
  </si>
  <si>
    <t>01484_北海道羽幌町</t>
  </si>
  <si>
    <t>014842</t>
  </si>
  <si>
    <t>01485_北海道初山別村</t>
  </si>
  <si>
    <t>014851</t>
  </si>
  <si>
    <t>01486_北海道遠別町</t>
  </si>
  <si>
    <t>014869</t>
  </si>
  <si>
    <t>01487_北海道天塩町</t>
  </si>
  <si>
    <t>014877</t>
  </si>
  <si>
    <t>01511_北海道猿払村</t>
  </si>
  <si>
    <t>015113</t>
  </si>
  <si>
    <t>01512_北海道浜頓別町</t>
  </si>
  <si>
    <t>015121</t>
  </si>
  <si>
    <t>01513_北海道中頓別町</t>
  </si>
  <si>
    <t>015130</t>
  </si>
  <si>
    <t>01514_北海道枝幸町</t>
  </si>
  <si>
    <t>015148</t>
  </si>
  <si>
    <t>01516_北海道豊富町</t>
  </si>
  <si>
    <t>015164</t>
  </si>
  <si>
    <t>01517_北海道礼文町</t>
  </si>
  <si>
    <t>015172</t>
  </si>
  <si>
    <t>01518_北海道利尻町</t>
  </si>
  <si>
    <t>015181</t>
  </si>
  <si>
    <t>01519_北海道利尻富士町</t>
  </si>
  <si>
    <t>015199</t>
  </si>
  <si>
    <t>01520_北海道幌延町</t>
  </si>
  <si>
    <t>015202</t>
  </si>
  <si>
    <t>01543_北海道美幌町</t>
  </si>
  <si>
    <t>015431</t>
  </si>
  <si>
    <t>01544_北海道津別町</t>
  </si>
  <si>
    <t>015440</t>
  </si>
  <si>
    <t>01545_北海道斜里町</t>
  </si>
  <si>
    <t>015458</t>
  </si>
  <si>
    <t>01546_北海道清里町</t>
  </si>
  <si>
    <t>015466</t>
  </si>
  <si>
    <t>01547_北海道小清水町</t>
  </si>
  <si>
    <t>015474</t>
  </si>
  <si>
    <t>01549_北海道訓子府町</t>
  </si>
  <si>
    <t>015491</t>
  </si>
  <si>
    <t>01550_北海道置戸町</t>
  </si>
  <si>
    <t>015504</t>
  </si>
  <si>
    <t>01552_北海道佐呂間町</t>
  </si>
  <si>
    <t>015521</t>
  </si>
  <si>
    <t>01555_北海道遠軽町</t>
  </si>
  <si>
    <t>015555</t>
  </si>
  <si>
    <t>01559_北海道湧別町</t>
  </si>
  <si>
    <t>015598</t>
  </si>
  <si>
    <t>01560_北海道滝上町</t>
  </si>
  <si>
    <t>015601</t>
  </si>
  <si>
    <t>01561_北海道興部町</t>
  </si>
  <si>
    <t>015610</t>
  </si>
  <si>
    <t>01562_北海道西興部村</t>
  </si>
  <si>
    <t>015628</t>
  </si>
  <si>
    <t>01563_北海道雄武町</t>
  </si>
  <si>
    <t>015636</t>
  </si>
  <si>
    <t>01564_北海道大空町</t>
  </si>
  <si>
    <t>015644</t>
  </si>
  <si>
    <t>01571_北海道豊浦町</t>
  </si>
  <si>
    <t>015717</t>
  </si>
  <si>
    <t>01575_北海道壮瞥町</t>
  </si>
  <si>
    <t>015750</t>
  </si>
  <si>
    <t>01578_北海道白老町</t>
  </si>
  <si>
    <t>015784</t>
  </si>
  <si>
    <t>01581_北海道厚真町</t>
  </si>
  <si>
    <t>015814</t>
  </si>
  <si>
    <t>01584_北海道洞爺湖町</t>
  </si>
  <si>
    <t>015849</t>
  </si>
  <si>
    <t>01585_北海道安平町</t>
  </si>
  <si>
    <t>015857</t>
  </si>
  <si>
    <t>01586_北海道むかわ町</t>
  </si>
  <si>
    <t>015865</t>
  </si>
  <si>
    <t>01601_北海道日高町</t>
  </si>
  <si>
    <t>016012</t>
  </si>
  <si>
    <t>01602_北海道平取町</t>
  </si>
  <si>
    <t>016021</t>
  </si>
  <si>
    <t>01604_北海道新冠町</t>
  </si>
  <si>
    <t>016047</t>
  </si>
  <si>
    <t>01607_北海道浦河町</t>
  </si>
  <si>
    <t>016071</t>
  </si>
  <si>
    <t>01608_北海道様似町</t>
  </si>
  <si>
    <t>016080</t>
  </si>
  <si>
    <t>01609_北海道えりも町</t>
  </si>
  <si>
    <t>016098</t>
  </si>
  <si>
    <t>01610_北海道新ひだか町</t>
  </si>
  <si>
    <t>016101</t>
  </si>
  <si>
    <t>01631_北海道音更町</t>
  </si>
  <si>
    <t>016314</t>
  </si>
  <si>
    <t>01632_北海道士幌町</t>
  </si>
  <si>
    <t>016322</t>
  </si>
  <si>
    <t>01633_北海道上士幌町</t>
  </si>
  <si>
    <t>016331</t>
  </si>
  <si>
    <t>01634_北海道鹿追町</t>
  </si>
  <si>
    <t>016349</t>
  </si>
  <si>
    <t>01635_北海道新得町</t>
  </si>
  <si>
    <t>016357</t>
  </si>
  <si>
    <t>01636_北海道清水町</t>
  </si>
  <si>
    <t>016365</t>
  </si>
  <si>
    <t>01637_北海道芽室町</t>
  </si>
  <si>
    <t>016373</t>
  </si>
  <si>
    <t>01638_北海道中札内村</t>
  </si>
  <si>
    <t>016381</t>
  </si>
  <si>
    <t>01639_北海道更別村</t>
  </si>
  <si>
    <t>016390</t>
  </si>
  <si>
    <t>01641_北海道大樹町</t>
  </si>
  <si>
    <t>016411</t>
  </si>
  <si>
    <t>01642_北海道広尾町</t>
  </si>
  <si>
    <t>016420</t>
  </si>
  <si>
    <t>01643_北海道幕別町</t>
  </si>
  <si>
    <t>016438</t>
  </si>
  <si>
    <t>01644_北海道池田町</t>
  </si>
  <si>
    <t>016446</t>
  </si>
  <si>
    <t>01645_北海道豊頃町</t>
  </si>
  <si>
    <t>016454</t>
  </si>
  <si>
    <t>01646_北海道本別町</t>
  </si>
  <si>
    <t>016462</t>
  </si>
  <si>
    <t>01647_北海道足寄町</t>
  </si>
  <si>
    <t>016471</t>
  </si>
  <si>
    <t>01648_北海道陸別町</t>
  </si>
  <si>
    <t>016489</t>
  </si>
  <si>
    <t>01649_北海道浦幌町</t>
  </si>
  <si>
    <t>016497</t>
  </si>
  <si>
    <t>01661_北海道釧路町</t>
  </si>
  <si>
    <t>016616</t>
  </si>
  <si>
    <t>01662_北海道厚岸町</t>
  </si>
  <si>
    <t>016624</t>
  </si>
  <si>
    <t>01663_北海道浜中町</t>
  </si>
  <si>
    <t>016632</t>
  </si>
  <si>
    <t>01664_北海道標茶町</t>
  </si>
  <si>
    <t>016641</t>
  </si>
  <si>
    <t>01665_北海道弟子屈町</t>
  </si>
  <si>
    <t>016659</t>
  </si>
  <si>
    <t>01667_北海道鶴居村</t>
  </si>
  <si>
    <t>016675</t>
  </si>
  <si>
    <t>01668_北海道白糠町</t>
  </si>
  <si>
    <t>016683</t>
  </si>
  <si>
    <t>01691_北海道別海町</t>
  </si>
  <si>
    <t>016918</t>
  </si>
  <si>
    <t>01692_北海道中標津町</t>
  </si>
  <si>
    <t>016926</t>
  </si>
  <si>
    <t>01693_北海道標津町</t>
  </si>
  <si>
    <t>016934</t>
  </si>
  <si>
    <t>01694_北海道羅臼町</t>
  </si>
  <si>
    <t>016942</t>
  </si>
  <si>
    <t>020001</t>
  </si>
  <si>
    <t>022012</t>
  </si>
  <si>
    <t>022021</t>
  </si>
  <si>
    <t>022039</t>
  </si>
  <si>
    <t>022047</t>
  </si>
  <si>
    <t>022055</t>
  </si>
  <si>
    <t>02206_青森県十和田市</t>
  </si>
  <si>
    <t>022063</t>
  </si>
  <si>
    <t>022071</t>
  </si>
  <si>
    <t>022080</t>
  </si>
  <si>
    <t>022098</t>
  </si>
  <si>
    <t>022101</t>
  </si>
  <si>
    <t>023019</t>
  </si>
  <si>
    <t>023035</t>
  </si>
  <si>
    <t>023043</t>
  </si>
  <si>
    <t>023078</t>
  </si>
  <si>
    <t>023213</t>
  </si>
  <si>
    <t>023230</t>
  </si>
  <si>
    <t>023434</t>
  </si>
  <si>
    <t>023612</t>
  </si>
  <si>
    <t>023621</t>
  </si>
  <si>
    <t>023671</t>
  </si>
  <si>
    <t>023817</t>
  </si>
  <si>
    <t>023841</t>
  </si>
  <si>
    <t>023876</t>
  </si>
  <si>
    <t>024015</t>
  </si>
  <si>
    <t>024023</t>
  </si>
  <si>
    <t>024058</t>
  </si>
  <si>
    <t>024066</t>
  </si>
  <si>
    <t>024082</t>
  </si>
  <si>
    <t>024112</t>
  </si>
  <si>
    <t>024121</t>
  </si>
  <si>
    <t>024236</t>
  </si>
  <si>
    <t>024244</t>
  </si>
  <si>
    <t>024252</t>
  </si>
  <si>
    <t>024261</t>
  </si>
  <si>
    <t>024414</t>
  </si>
  <si>
    <t>024422</t>
  </si>
  <si>
    <t>024431</t>
  </si>
  <si>
    <t>024457</t>
  </si>
  <si>
    <t>024465</t>
  </si>
  <si>
    <t>024503</t>
  </si>
  <si>
    <t>030007</t>
  </si>
  <si>
    <t>032018</t>
  </si>
  <si>
    <t>032026</t>
  </si>
  <si>
    <t>032034</t>
  </si>
  <si>
    <t>032051</t>
  </si>
  <si>
    <t>032069</t>
  </si>
  <si>
    <t>032077</t>
  </si>
  <si>
    <t>032085</t>
  </si>
  <si>
    <t>032093</t>
  </si>
  <si>
    <t>032107</t>
  </si>
  <si>
    <t>032115</t>
  </si>
  <si>
    <t>032131</t>
  </si>
  <si>
    <t>032140</t>
  </si>
  <si>
    <t>032158</t>
  </si>
  <si>
    <t>032166</t>
  </si>
  <si>
    <t>滝沢市</t>
    <rPh sb="2" eb="3">
      <t>シ</t>
    </rPh>
    <phoneticPr fontId="28"/>
  </si>
  <si>
    <t>033014</t>
  </si>
  <si>
    <t>033022</t>
  </si>
  <si>
    <t>033031</t>
  </si>
  <si>
    <t>033219</t>
  </si>
  <si>
    <t>033227</t>
  </si>
  <si>
    <t>033669</t>
  </si>
  <si>
    <t>金ヶ崎町</t>
  </si>
  <si>
    <t>033812</t>
  </si>
  <si>
    <t>034029</t>
  </si>
  <si>
    <t>034410</t>
  </si>
  <si>
    <t>034614</t>
  </si>
  <si>
    <t>034827</t>
  </si>
  <si>
    <t>034835</t>
  </si>
  <si>
    <t>034843</t>
  </si>
  <si>
    <t>034851</t>
  </si>
  <si>
    <t>035017</t>
  </si>
  <si>
    <t>035033</t>
  </si>
  <si>
    <t>035068</t>
  </si>
  <si>
    <t>035076</t>
  </si>
  <si>
    <t>035246</t>
  </si>
  <si>
    <t>040002</t>
  </si>
  <si>
    <t>041009</t>
  </si>
  <si>
    <t>042021</t>
  </si>
  <si>
    <t>042030</t>
  </si>
  <si>
    <t>042056</t>
  </si>
  <si>
    <t>042064</t>
  </si>
  <si>
    <t>042072</t>
  </si>
  <si>
    <t>042081</t>
  </si>
  <si>
    <t>042099</t>
  </si>
  <si>
    <t>042111</t>
  </si>
  <si>
    <t>042129</t>
  </si>
  <si>
    <t>042137</t>
  </si>
  <si>
    <t>042145</t>
  </si>
  <si>
    <t>042153</t>
  </si>
  <si>
    <t>042161</t>
  </si>
  <si>
    <t>富谷市</t>
    <rPh sb="2" eb="3">
      <t>シ</t>
    </rPh>
    <phoneticPr fontId="28"/>
  </si>
  <si>
    <t>043010</t>
  </si>
  <si>
    <t>043028</t>
  </si>
  <si>
    <t>043214</t>
  </si>
  <si>
    <t>043222</t>
  </si>
  <si>
    <t>043231</t>
  </si>
  <si>
    <t>043249</t>
  </si>
  <si>
    <t>043419</t>
  </si>
  <si>
    <t>043613</t>
  </si>
  <si>
    <t>043621</t>
  </si>
  <si>
    <t>044016</t>
  </si>
  <si>
    <t>044041</t>
  </si>
  <si>
    <t>044067</t>
  </si>
  <si>
    <t>044211</t>
  </si>
  <si>
    <t>044229</t>
  </si>
  <si>
    <t>044245</t>
  </si>
  <si>
    <t>044440</t>
  </si>
  <si>
    <t>044458</t>
  </si>
  <si>
    <t>045012</t>
  </si>
  <si>
    <t>045055</t>
  </si>
  <si>
    <t>045811</t>
  </si>
  <si>
    <t>046060</t>
  </si>
  <si>
    <t>050008</t>
  </si>
  <si>
    <t>052019</t>
  </si>
  <si>
    <t>052027</t>
  </si>
  <si>
    <t>052035</t>
  </si>
  <si>
    <t>052043</t>
  </si>
  <si>
    <t>052060</t>
  </si>
  <si>
    <t>052078</t>
  </si>
  <si>
    <t>052094</t>
  </si>
  <si>
    <t>052108</t>
  </si>
  <si>
    <t>052116</t>
  </si>
  <si>
    <t>052124</t>
  </si>
  <si>
    <t>052132</t>
  </si>
  <si>
    <t>052141</t>
  </si>
  <si>
    <t>052159</t>
  </si>
  <si>
    <t>053031</t>
  </si>
  <si>
    <t>053279</t>
  </si>
  <si>
    <t>053465</t>
  </si>
  <si>
    <t>053481</t>
  </si>
  <si>
    <t>053490</t>
  </si>
  <si>
    <t>053619</t>
  </si>
  <si>
    <t>053635</t>
  </si>
  <si>
    <t>053660</t>
  </si>
  <si>
    <t>053686</t>
  </si>
  <si>
    <t>054348</t>
  </si>
  <si>
    <t>054631</t>
  </si>
  <si>
    <t>054640</t>
  </si>
  <si>
    <t>060003</t>
  </si>
  <si>
    <t>062014</t>
  </si>
  <si>
    <t>062022</t>
  </si>
  <si>
    <t>062031</t>
  </si>
  <si>
    <t>062049</t>
  </si>
  <si>
    <t>062057</t>
  </si>
  <si>
    <t>062065</t>
  </si>
  <si>
    <t>062073</t>
  </si>
  <si>
    <t>062081</t>
  </si>
  <si>
    <t>062090</t>
  </si>
  <si>
    <t>062103</t>
  </si>
  <si>
    <t>062111</t>
  </si>
  <si>
    <t>062120</t>
  </si>
  <si>
    <t>062138</t>
  </si>
  <si>
    <t>063011</t>
  </si>
  <si>
    <t>063029</t>
  </si>
  <si>
    <t>063215</t>
  </si>
  <si>
    <t>063223</t>
  </si>
  <si>
    <t>063231</t>
  </si>
  <si>
    <t>063240</t>
  </si>
  <si>
    <t>063410</t>
  </si>
  <si>
    <t>063614</t>
  </si>
  <si>
    <t>063622</t>
  </si>
  <si>
    <t>063631</t>
  </si>
  <si>
    <t>063649</t>
  </si>
  <si>
    <t>063657</t>
  </si>
  <si>
    <t>063665</t>
  </si>
  <si>
    <t>063673</t>
  </si>
  <si>
    <t>063819</t>
  </si>
  <si>
    <t>063827</t>
  </si>
  <si>
    <t>064017</t>
  </si>
  <si>
    <t>064025</t>
  </si>
  <si>
    <t>064033</t>
  </si>
  <si>
    <t>064262</t>
  </si>
  <si>
    <t>064289</t>
  </si>
  <si>
    <t>064611</t>
  </si>
  <si>
    <t>070009</t>
  </si>
  <si>
    <t>072010</t>
  </si>
  <si>
    <t>072028</t>
  </si>
  <si>
    <t>072036</t>
  </si>
  <si>
    <t>072044</t>
  </si>
  <si>
    <t>072052</t>
  </si>
  <si>
    <t>072079</t>
  </si>
  <si>
    <t>072087</t>
  </si>
  <si>
    <t>072095</t>
  </si>
  <si>
    <t>072109</t>
  </si>
  <si>
    <t>072117</t>
  </si>
  <si>
    <t>072125</t>
  </si>
  <si>
    <t>072133</t>
  </si>
  <si>
    <t>072141</t>
  </si>
  <si>
    <t>073016</t>
  </si>
  <si>
    <t>073032</t>
  </si>
  <si>
    <t>073083</t>
  </si>
  <si>
    <t>073229</t>
  </si>
  <si>
    <t>073423</t>
  </si>
  <si>
    <t>073440</t>
  </si>
  <si>
    <t>073628</t>
  </si>
  <si>
    <t>073644</t>
  </si>
  <si>
    <t>073679</t>
  </si>
  <si>
    <t>073687</t>
  </si>
  <si>
    <t>074021</t>
  </si>
  <si>
    <t>074055</t>
  </si>
  <si>
    <t>074071</t>
  </si>
  <si>
    <t>074080</t>
  </si>
  <si>
    <t>074217</t>
  </si>
  <si>
    <t>074225</t>
  </si>
  <si>
    <t>074233</t>
  </si>
  <si>
    <t>074446</t>
  </si>
  <si>
    <t>074454</t>
  </si>
  <si>
    <t>074462</t>
  </si>
  <si>
    <t>074471</t>
  </si>
  <si>
    <t>074616</t>
  </si>
  <si>
    <t>074641</t>
  </si>
  <si>
    <t>074659</t>
  </si>
  <si>
    <t>074667</t>
  </si>
  <si>
    <t>074811</t>
  </si>
  <si>
    <t>074829</t>
  </si>
  <si>
    <t>074837</t>
  </si>
  <si>
    <t>074845</t>
  </si>
  <si>
    <t>075019</t>
  </si>
  <si>
    <t>075027</t>
  </si>
  <si>
    <t>075035</t>
  </si>
  <si>
    <t>075043</t>
  </si>
  <si>
    <t>075051</t>
  </si>
  <si>
    <t>075213</t>
  </si>
  <si>
    <t>075221</t>
  </si>
  <si>
    <t>075418</t>
  </si>
  <si>
    <t>075426</t>
  </si>
  <si>
    <t>075434</t>
  </si>
  <si>
    <t>075442</t>
  </si>
  <si>
    <t>075451</t>
  </si>
  <si>
    <t>075469</t>
  </si>
  <si>
    <t>075477</t>
  </si>
  <si>
    <t>075485</t>
  </si>
  <si>
    <t>075612</t>
  </si>
  <si>
    <t>075647</t>
  </si>
  <si>
    <t>080004</t>
  </si>
  <si>
    <t>082015</t>
  </si>
  <si>
    <t>082023</t>
  </si>
  <si>
    <t>082031</t>
  </si>
  <si>
    <t>082040</t>
  </si>
  <si>
    <t>082058</t>
  </si>
  <si>
    <t>082074</t>
  </si>
  <si>
    <t>龍ヶ崎市</t>
  </si>
  <si>
    <t>082082</t>
  </si>
  <si>
    <t>082104</t>
  </si>
  <si>
    <t>082112</t>
  </si>
  <si>
    <t>082121</t>
  </si>
  <si>
    <t>082147</t>
  </si>
  <si>
    <t>082155</t>
  </si>
  <si>
    <t>082163</t>
  </si>
  <si>
    <t>082171</t>
  </si>
  <si>
    <t>082198</t>
  </si>
  <si>
    <t>082201</t>
  </si>
  <si>
    <t>082210</t>
  </si>
  <si>
    <t>082228</t>
  </si>
  <si>
    <t>082236</t>
  </si>
  <si>
    <t>082244</t>
  </si>
  <si>
    <t>082252</t>
  </si>
  <si>
    <t>082261</t>
  </si>
  <si>
    <t>082279</t>
  </si>
  <si>
    <t>082287</t>
  </si>
  <si>
    <t>082295</t>
  </si>
  <si>
    <t>082309</t>
  </si>
  <si>
    <t>082317</t>
  </si>
  <si>
    <t>082325</t>
  </si>
  <si>
    <t>082333</t>
  </si>
  <si>
    <t>082341</t>
  </si>
  <si>
    <t>082350</t>
  </si>
  <si>
    <t>082368</t>
  </si>
  <si>
    <t>083020</t>
  </si>
  <si>
    <t>083097</t>
  </si>
  <si>
    <t>083101</t>
  </si>
  <si>
    <t>083411</t>
  </si>
  <si>
    <t>083640</t>
  </si>
  <si>
    <t>084425</t>
  </si>
  <si>
    <t>084433</t>
  </si>
  <si>
    <t>084476</t>
  </si>
  <si>
    <t>085219</t>
  </si>
  <si>
    <t>085421</t>
  </si>
  <si>
    <t>085464</t>
  </si>
  <si>
    <t>085642</t>
  </si>
  <si>
    <t>090000</t>
  </si>
  <si>
    <t>092011</t>
  </si>
  <si>
    <t>092029</t>
  </si>
  <si>
    <t>092037</t>
  </si>
  <si>
    <t>092045</t>
  </si>
  <si>
    <t>092053</t>
  </si>
  <si>
    <t>092061</t>
  </si>
  <si>
    <t>092088</t>
  </si>
  <si>
    <t>092096</t>
  </si>
  <si>
    <t>092100</t>
  </si>
  <si>
    <t>092118</t>
  </si>
  <si>
    <t>092134</t>
  </si>
  <si>
    <t>092142</t>
  </si>
  <si>
    <t>092151</t>
  </si>
  <si>
    <t>092169</t>
  </si>
  <si>
    <t>093017</t>
  </si>
  <si>
    <t>093424</t>
  </si>
  <si>
    <t>093432</t>
  </si>
  <si>
    <t>093441</t>
  </si>
  <si>
    <t>093459</t>
  </si>
  <si>
    <t>093611</t>
  </si>
  <si>
    <t>093645</t>
  </si>
  <si>
    <t>093840</t>
  </si>
  <si>
    <t>093866</t>
  </si>
  <si>
    <t>094072</t>
  </si>
  <si>
    <t>094111</t>
  </si>
  <si>
    <t>100005</t>
  </si>
  <si>
    <t>102016</t>
  </si>
  <si>
    <t>102024</t>
  </si>
  <si>
    <t>102032</t>
  </si>
  <si>
    <t>102041</t>
  </si>
  <si>
    <t>102059</t>
  </si>
  <si>
    <t>102067</t>
  </si>
  <si>
    <t>102075</t>
  </si>
  <si>
    <t>102083</t>
  </si>
  <si>
    <t>102091</t>
  </si>
  <si>
    <t>102105</t>
  </si>
  <si>
    <t>102113</t>
  </si>
  <si>
    <t>102121</t>
  </si>
  <si>
    <t>103446</t>
  </si>
  <si>
    <t>103454</t>
  </si>
  <si>
    <t>103667</t>
  </si>
  <si>
    <t>103675</t>
  </si>
  <si>
    <t>103829</t>
  </si>
  <si>
    <t>103837</t>
  </si>
  <si>
    <t>103845</t>
  </si>
  <si>
    <t>104213</t>
  </si>
  <si>
    <t>104248</t>
  </si>
  <si>
    <t>104256</t>
  </si>
  <si>
    <t>104264</t>
  </si>
  <si>
    <t>104281</t>
  </si>
  <si>
    <t>104299</t>
  </si>
  <si>
    <t>104434</t>
  </si>
  <si>
    <t>104442</t>
  </si>
  <si>
    <t>104485</t>
  </si>
  <si>
    <t>104493</t>
  </si>
  <si>
    <t>104647</t>
  </si>
  <si>
    <t>105210</t>
  </si>
  <si>
    <t>105228</t>
  </si>
  <si>
    <t>105236</t>
  </si>
  <si>
    <t>105244</t>
  </si>
  <si>
    <t>105252</t>
  </si>
  <si>
    <t>110001</t>
  </si>
  <si>
    <t>111007</t>
  </si>
  <si>
    <t>112011</t>
  </si>
  <si>
    <t>112020</t>
  </si>
  <si>
    <t>112038</t>
  </si>
  <si>
    <t>112062</t>
  </si>
  <si>
    <t>112071</t>
  </si>
  <si>
    <t>112089</t>
  </si>
  <si>
    <t>112097</t>
  </si>
  <si>
    <t>112101</t>
  </si>
  <si>
    <t>112119</t>
  </si>
  <si>
    <t>112127</t>
  </si>
  <si>
    <t>112143</t>
  </si>
  <si>
    <t>112151</t>
  </si>
  <si>
    <t>112160</t>
  </si>
  <si>
    <t>112178</t>
  </si>
  <si>
    <t>112186</t>
  </si>
  <si>
    <t>112194</t>
  </si>
  <si>
    <t>112216</t>
  </si>
  <si>
    <t>112224</t>
  </si>
  <si>
    <t>112232</t>
  </si>
  <si>
    <t>112241</t>
  </si>
  <si>
    <t>112259</t>
  </si>
  <si>
    <t>112275</t>
  </si>
  <si>
    <t>112283</t>
  </si>
  <si>
    <t>112291</t>
  </si>
  <si>
    <t>112305</t>
  </si>
  <si>
    <t>112313</t>
  </si>
  <si>
    <t>112321</t>
  </si>
  <si>
    <t>112330</t>
  </si>
  <si>
    <t>112348</t>
  </si>
  <si>
    <t>112356</t>
  </si>
  <si>
    <t>112372</t>
  </si>
  <si>
    <t>112381</t>
  </si>
  <si>
    <t>112399</t>
  </si>
  <si>
    <t>112402</t>
  </si>
  <si>
    <t>112411</t>
  </si>
  <si>
    <t>112429</t>
  </si>
  <si>
    <t>112437</t>
  </si>
  <si>
    <t>112453</t>
  </si>
  <si>
    <t>112461</t>
  </si>
  <si>
    <t>白岡市</t>
    <rPh sb="0" eb="2">
      <t>シラオカ</t>
    </rPh>
    <rPh sb="2" eb="3">
      <t>シ</t>
    </rPh>
    <phoneticPr fontId="28"/>
  </si>
  <si>
    <t>113018</t>
  </si>
  <si>
    <t>113247</t>
  </si>
  <si>
    <t>113263</t>
  </si>
  <si>
    <t>113271</t>
  </si>
  <si>
    <t>113417</t>
  </si>
  <si>
    <t>113425</t>
  </si>
  <si>
    <t>113433</t>
  </si>
  <si>
    <t>113468</t>
  </si>
  <si>
    <t>113476</t>
  </si>
  <si>
    <t>113484</t>
  </si>
  <si>
    <t>113492</t>
  </si>
  <si>
    <t>113611</t>
  </si>
  <si>
    <t>113620</t>
  </si>
  <si>
    <t>113638</t>
  </si>
  <si>
    <t>113654</t>
  </si>
  <si>
    <t>113697</t>
  </si>
  <si>
    <t>113816</t>
  </si>
  <si>
    <t>113832</t>
  </si>
  <si>
    <t>113859</t>
  </si>
  <si>
    <t>114081</t>
  </si>
  <si>
    <t>114421</t>
  </si>
  <si>
    <t>114642</t>
  </si>
  <si>
    <t>114651</t>
  </si>
  <si>
    <t>120006</t>
  </si>
  <si>
    <t>121002</t>
  </si>
  <si>
    <t>122025</t>
  </si>
  <si>
    <t>122033</t>
  </si>
  <si>
    <t>122041</t>
  </si>
  <si>
    <t>122050</t>
  </si>
  <si>
    <t>122068</t>
  </si>
  <si>
    <t>122076</t>
  </si>
  <si>
    <t>122084</t>
  </si>
  <si>
    <t>122106</t>
  </si>
  <si>
    <t>122114</t>
  </si>
  <si>
    <t>122122</t>
  </si>
  <si>
    <t>122131</t>
  </si>
  <si>
    <t>122157</t>
  </si>
  <si>
    <t>122165</t>
  </si>
  <si>
    <t>122173</t>
  </si>
  <si>
    <t>122181</t>
  </si>
  <si>
    <t>122190</t>
  </si>
  <si>
    <t>122203</t>
  </si>
  <si>
    <t>122211</t>
  </si>
  <si>
    <t>122220</t>
  </si>
  <si>
    <t>122238</t>
  </si>
  <si>
    <t>鎌ヶ谷市</t>
  </si>
  <si>
    <t>122246</t>
  </si>
  <si>
    <t>122254</t>
  </si>
  <si>
    <t>122262</t>
  </si>
  <si>
    <t>122271</t>
  </si>
  <si>
    <t>122289</t>
  </si>
  <si>
    <t>袖ヶ浦市</t>
  </si>
  <si>
    <t>122297</t>
  </si>
  <si>
    <t>122301</t>
  </si>
  <si>
    <t>122319</t>
  </si>
  <si>
    <t>122327</t>
  </si>
  <si>
    <t>122335</t>
  </si>
  <si>
    <t>122343</t>
  </si>
  <si>
    <t>122351</t>
  </si>
  <si>
    <t>122360</t>
  </si>
  <si>
    <t>122378</t>
  </si>
  <si>
    <t>122386</t>
  </si>
  <si>
    <t>122394</t>
  </si>
  <si>
    <t>大網白里市</t>
    <rPh sb="4" eb="5">
      <t>シ</t>
    </rPh>
    <phoneticPr fontId="28"/>
  </si>
  <si>
    <t>123226</t>
  </si>
  <si>
    <t>123293</t>
  </si>
  <si>
    <t>123421</t>
  </si>
  <si>
    <t>123471</t>
  </si>
  <si>
    <t>123498</t>
  </si>
  <si>
    <t>124036</t>
  </si>
  <si>
    <t>124095</t>
  </si>
  <si>
    <t>124109</t>
  </si>
  <si>
    <t>124214</t>
  </si>
  <si>
    <t>124222</t>
  </si>
  <si>
    <t>124231</t>
  </si>
  <si>
    <t>124249</t>
  </si>
  <si>
    <t>124265</t>
  </si>
  <si>
    <t>124273</t>
  </si>
  <si>
    <t>124419</t>
  </si>
  <si>
    <t>124435</t>
  </si>
  <si>
    <t>124630</t>
  </si>
  <si>
    <t>130001</t>
  </si>
  <si>
    <t>131016</t>
  </si>
  <si>
    <t>131024</t>
  </si>
  <si>
    <t>131032</t>
  </si>
  <si>
    <t>131041</t>
  </si>
  <si>
    <t>131059</t>
  </si>
  <si>
    <t>131067</t>
  </si>
  <si>
    <t>131075</t>
  </si>
  <si>
    <t>131083</t>
  </si>
  <si>
    <t>131091</t>
  </si>
  <si>
    <t>131105</t>
  </si>
  <si>
    <t>131113</t>
  </si>
  <si>
    <t>131121</t>
  </si>
  <si>
    <t>131130</t>
  </si>
  <si>
    <t>131148</t>
  </si>
  <si>
    <t>131156</t>
  </si>
  <si>
    <t>131164</t>
  </si>
  <si>
    <t>131172</t>
  </si>
  <si>
    <t>131181</t>
  </si>
  <si>
    <t>131199</t>
  </si>
  <si>
    <t>131202</t>
  </si>
  <si>
    <t>131211</t>
  </si>
  <si>
    <t>131229</t>
  </si>
  <si>
    <t>131237</t>
  </si>
  <si>
    <t>132012</t>
  </si>
  <si>
    <t>132021</t>
  </si>
  <si>
    <t>132039</t>
  </si>
  <si>
    <t>132047</t>
  </si>
  <si>
    <t>132055</t>
  </si>
  <si>
    <t>132063</t>
  </si>
  <si>
    <t>132071</t>
  </si>
  <si>
    <t>132080</t>
  </si>
  <si>
    <t>132098</t>
  </si>
  <si>
    <t>132101</t>
  </si>
  <si>
    <t>132110</t>
  </si>
  <si>
    <t>132128</t>
  </si>
  <si>
    <t>132136</t>
  </si>
  <si>
    <t>132144</t>
  </si>
  <si>
    <t>132152</t>
  </si>
  <si>
    <t>132187</t>
  </si>
  <si>
    <t>132195</t>
  </si>
  <si>
    <t>132209</t>
  </si>
  <si>
    <t>132217</t>
  </si>
  <si>
    <t>132225</t>
  </si>
  <si>
    <t>132233</t>
  </si>
  <si>
    <t>132241</t>
  </si>
  <si>
    <t>132250</t>
  </si>
  <si>
    <t>132276</t>
  </si>
  <si>
    <t>132284</t>
  </si>
  <si>
    <t>132292</t>
  </si>
  <si>
    <t>133035</t>
  </si>
  <si>
    <t>133051</t>
  </si>
  <si>
    <t>133078</t>
  </si>
  <si>
    <t>133086</t>
  </si>
  <si>
    <t>133612</t>
  </si>
  <si>
    <t>133621</t>
  </si>
  <si>
    <t>133639</t>
  </si>
  <si>
    <t>133647</t>
  </si>
  <si>
    <t>133817</t>
  </si>
  <si>
    <t>133825</t>
  </si>
  <si>
    <t>134015</t>
  </si>
  <si>
    <t>134023</t>
  </si>
  <si>
    <t>134210</t>
  </si>
  <si>
    <t>140007</t>
  </si>
  <si>
    <t>141003</t>
  </si>
  <si>
    <t>141305</t>
  </si>
  <si>
    <t>141500</t>
  </si>
  <si>
    <t>142018</t>
  </si>
  <si>
    <t>142034</t>
  </si>
  <si>
    <t>142042</t>
  </si>
  <si>
    <t>142051</t>
  </si>
  <si>
    <t>142069</t>
  </si>
  <si>
    <t>142077</t>
  </si>
  <si>
    <t>142085</t>
  </si>
  <si>
    <t>142107</t>
  </si>
  <si>
    <t>142115</t>
  </si>
  <si>
    <t>142123</t>
  </si>
  <si>
    <t>142131</t>
  </si>
  <si>
    <t>142140</t>
  </si>
  <si>
    <t>142158</t>
  </si>
  <si>
    <t>142166</t>
  </si>
  <si>
    <t>142174</t>
  </si>
  <si>
    <t>142182</t>
  </si>
  <si>
    <t>143014</t>
  </si>
  <si>
    <t>143219</t>
  </si>
  <si>
    <t>143413</t>
  </si>
  <si>
    <t>143421</t>
  </si>
  <si>
    <t>143618</t>
  </si>
  <si>
    <t>143626</t>
  </si>
  <si>
    <t>143634</t>
  </si>
  <si>
    <t>143642</t>
  </si>
  <si>
    <t>143669</t>
  </si>
  <si>
    <t>143821</t>
  </si>
  <si>
    <t>143839</t>
  </si>
  <si>
    <t>143847</t>
  </si>
  <si>
    <t>144011</t>
  </si>
  <si>
    <t>144029</t>
  </si>
  <si>
    <t>150002</t>
  </si>
  <si>
    <t>151009</t>
  </si>
  <si>
    <t>152021</t>
  </si>
  <si>
    <t>152048</t>
  </si>
  <si>
    <t>152056</t>
  </si>
  <si>
    <t>152064</t>
  </si>
  <si>
    <t>152081</t>
  </si>
  <si>
    <t>152099</t>
  </si>
  <si>
    <t>152102</t>
  </si>
  <si>
    <t>152111</t>
  </si>
  <si>
    <t>152129</t>
  </si>
  <si>
    <t>152137</t>
  </si>
  <si>
    <t>152161</t>
  </si>
  <si>
    <t>152170</t>
  </si>
  <si>
    <t>152188</t>
  </si>
  <si>
    <t>152226</t>
  </si>
  <si>
    <t>152234</t>
  </si>
  <si>
    <t>152242</t>
  </si>
  <si>
    <t>152251</t>
  </si>
  <si>
    <t>152269</t>
  </si>
  <si>
    <t>152277</t>
  </si>
  <si>
    <t>153079</t>
  </si>
  <si>
    <t>153427</t>
  </si>
  <si>
    <t>153613</t>
  </si>
  <si>
    <t>153851</t>
  </si>
  <si>
    <t>154059</t>
  </si>
  <si>
    <t>154610</t>
  </si>
  <si>
    <t>154822</t>
  </si>
  <si>
    <t>155047</t>
  </si>
  <si>
    <t>155811</t>
  </si>
  <si>
    <t>155861</t>
  </si>
  <si>
    <t>160008</t>
  </si>
  <si>
    <t>162019</t>
  </si>
  <si>
    <t>162027</t>
  </si>
  <si>
    <t>162043</t>
  </si>
  <si>
    <t>162051</t>
  </si>
  <si>
    <t>162060</t>
  </si>
  <si>
    <t>162078</t>
  </si>
  <si>
    <t>162086</t>
  </si>
  <si>
    <t>162094</t>
  </si>
  <si>
    <t>162108</t>
  </si>
  <si>
    <t>162116</t>
  </si>
  <si>
    <t>163210</t>
  </si>
  <si>
    <t>163228</t>
  </si>
  <si>
    <t>163236</t>
  </si>
  <si>
    <t>163422</t>
  </si>
  <si>
    <t>163431</t>
  </si>
  <si>
    <t>170003</t>
  </si>
  <si>
    <t>172014</t>
  </si>
  <si>
    <t>172022</t>
  </si>
  <si>
    <t>172031</t>
  </si>
  <si>
    <t>172049</t>
  </si>
  <si>
    <t>172057</t>
  </si>
  <si>
    <t>172065</t>
  </si>
  <si>
    <t>172073</t>
  </si>
  <si>
    <t>172090</t>
  </si>
  <si>
    <t>172103</t>
  </si>
  <si>
    <t>172111</t>
  </si>
  <si>
    <t>172120</t>
  </si>
  <si>
    <t>173240</t>
  </si>
  <si>
    <t>173614</t>
  </si>
  <si>
    <t>173657</t>
  </si>
  <si>
    <t>173843</t>
  </si>
  <si>
    <t>173860</t>
  </si>
  <si>
    <t>174076</t>
  </si>
  <si>
    <t>174611</t>
  </si>
  <si>
    <t>174637</t>
  </si>
  <si>
    <t>180009</t>
  </si>
  <si>
    <t>182010</t>
  </si>
  <si>
    <t>182028</t>
  </si>
  <si>
    <t>182044</t>
  </si>
  <si>
    <t>182052</t>
  </si>
  <si>
    <t>182061</t>
  </si>
  <si>
    <t>182079</t>
  </si>
  <si>
    <t>182087</t>
  </si>
  <si>
    <t>182095</t>
  </si>
  <si>
    <t>182109</t>
  </si>
  <si>
    <t>183229</t>
  </si>
  <si>
    <t>183822</t>
  </si>
  <si>
    <t>184047</t>
  </si>
  <si>
    <t>184233</t>
  </si>
  <si>
    <t>184420</t>
  </si>
  <si>
    <t>184811</t>
  </si>
  <si>
    <t>184837</t>
  </si>
  <si>
    <t>185019</t>
  </si>
  <si>
    <t>190004</t>
  </si>
  <si>
    <t>192015</t>
  </si>
  <si>
    <t>192023</t>
  </si>
  <si>
    <t>192040</t>
  </si>
  <si>
    <t>192058</t>
  </si>
  <si>
    <t>192066</t>
  </si>
  <si>
    <t>192074</t>
  </si>
  <si>
    <t>192082</t>
  </si>
  <si>
    <t>192091</t>
  </si>
  <si>
    <t>192104</t>
  </si>
  <si>
    <t>192112</t>
  </si>
  <si>
    <t>192121</t>
  </si>
  <si>
    <t>192139</t>
  </si>
  <si>
    <t>192147</t>
  </si>
  <si>
    <t>193461</t>
  </si>
  <si>
    <t>193640</t>
  </si>
  <si>
    <t>193658</t>
  </si>
  <si>
    <t>193666</t>
  </si>
  <si>
    <t>193682</t>
  </si>
  <si>
    <t>193844</t>
  </si>
  <si>
    <t>194221</t>
  </si>
  <si>
    <t>194239</t>
  </si>
  <si>
    <t>194247</t>
  </si>
  <si>
    <t>194255</t>
  </si>
  <si>
    <t>194298</t>
  </si>
  <si>
    <t>194301</t>
  </si>
  <si>
    <t>194425</t>
  </si>
  <si>
    <t>194433</t>
  </si>
  <si>
    <t>200000</t>
  </si>
  <si>
    <t>202011</t>
  </si>
  <si>
    <t>202029</t>
  </si>
  <si>
    <t>202037</t>
  </si>
  <si>
    <t>202045</t>
  </si>
  <si>
    <t>202053</t>
  </si>
  <si>
    <t>202061</t>
  </si>
  <si>
    <t>202070</t>
  </si>
  <si>
    <t>202088</t>
  </si>
  <si>
    <t>202096</t>
  </si>
  <si>
    <t>202100</t>
  </si>
  <si>
    <t>202118</t>
  </si>
  <si>
    <t>202126</t>
  </si>
  <si>
    <t>202134</t>
  </si>
  <si>
    <t>202142</t>
  </si>
  <si>
    <t>202151</t>
  </si>
  <si>
    <t>202177</t>
  </si>
  <si>
    <t>202185</t>
  </si>
  <si>
    <t>202193</t>
  </si>
  <si>
    <t>202207</t>
  </si>
  <si>
    <t>203033</t>
  </si>
  <si>
    <t>203041</t>
  </si>
  <si>
    <t>203050</t>
  </si>
  <si>
    <t>203068</t>
  </si>
  <si>
    <t>203076</t>
  </si>
  <si>
    <t>203092</t>
  </si>
  <si>
    <t>203211</t>
  </si>
  <si>
    <t>203238</t>
  </si>
  <si>
    <t>203246</t>
  </si>
  <si>
    <t>203491</t>
  </si>
  <si>
    <t>203505</t>
  </si>
  <si>
    <t>203611</t>
  </si>
  <si>
    <t>203629</t>
  </si>
  <si>
    <t>203637</t>
  </si>
  <si>
    <t>203823</t>
  </si>
  <si>
    <t>203831</t>
  </si>
  <si>
    <t>203840</t>
  </si>
  <si>
    <t>203858</t>
  </si>
  <si>
    <t>203866</t>
  </si>
  <si>
    <t>203882</t>
  </si>
  <si>
    <t>204021</t>
  </si>
  <si>
    <t>204030</t>
  </si>
  <si>
    <t>204048</t>
  </si>
  <si>
    <t>204072</t>
  </si>
  <si>
    <t>204099</t>
  </si>
  <si>
    <t>204102</t>
  </si>
  <si>
    <t>204111</t>
  </si>
  <si>
    <t>204129</t>
  </si>
  <si>
    <t>204137</t>
  </si>
  <si>
    <t>204145</t>
  </si>
  <si>
    <t>204153</t>
  </si>
  <si>
    <t>204161</t>
  </si>
  <si>
    <t>204170</t>
  </si>
  <si>
    <t>204226</t>
  </si>
  <si>
    <t>204234</t>
  </si>
  <si>
    <t>204251</t>
  </si>
  <si>
    <t>204293</t>
  </si>
  <si>
    <t>204307</t>
  </si>
  <si>
    <t>204323</t>
  </si>
  <si>
    <t>204463</t>
  </si>
  <si>
    <t>204480</t>
  </si>
  <si>
    <t>204501</t>
  </si>
  <si>
    <t>204510</t>
  </si>
  <si>
    <t>204528</t>
  </si>
  <si>
    <t>204811</t>
  </si>
  <si>
    <t>204820</t>
  </si>
  <si>
    <t>204854</t>
  </si>
  <si>
    <t>204862</t>
  </si>
  <si>
    <t>205214</t>
  </si>
  <si>
    <t>205419</t>
  </si>
  <si>
    <t>205435</t>
  </si>
  <si>
    <t>205613</t>
  </si>
  <si>
    <t>205621</t>
  </si>
  <si>
    <t>205630</t>
  </si>
  <si>
    <t>205834</t>
  </si>
  <si>
    <t>205885</t>
  </si>
  <si>
    <t>205907</t>
  </si>
  <si>
    <t>206024</t>
  </si>
  <si>
    <t>210005</t>
  </si>
  <si>
    <t>212016</t>
  </si>
  <si>
    <t>212024</t>
  </si>
  <si>
    <t>212032</t>
  </si>
  <si>
    <t>212041</t>
  </si>
  <si>
    <t>212059</t>
  </si>
  <si>
    <t>212067</t>
  </si>
  <si>
    <t>212075</t>
  </si>
  <si>
    <t>212083</t>
  </si>
  <si>
    <t>212091</t>
  </si>
  <si>
    <t>212105</t>
  </si>
  <si>
    <t>212113</t>
  </si>
  <si>
    <t>212121</t>
  </si>
  <si>
    <t>212130</t>
  </si>
  <si>
    <t>212148</t>
  </si>
  <si>
    <t>212156</t>
  </si>
  <si>
    <t>212164</t>
  </si>
  <si>
    <t>212172</t>
  </si>
  <si>
    <t>212181</t>
  </si>
  <si>
    <t>212199</t>
  </si>
  <si>
    <t>212202</t>
  </si>
  <si>
    <t>212211</t>
  </si>
  <si>
    <t>213021</t>
  </si>
  <si>
    <t>213039</t>
  </si>
  <si>
    <t>213411</t>
  </si>
  <si>
    <t>213616</t>
  </si>
  <si>
    <t>関ヶ原町</t>
  </si>
  <si>
    <t>213624</t>
  </si>
  <si>
    <t>213811</t>
  </si>
  <si>
    <t>213829</t>
  </si>
  <si>
    <t>213837</t>
  </si>
  <si>
    <t>214019</t>
  </si>
  <si>
    <t>214035</t>
  </si>
  <si>
    <t>214043</t>
  </si>
  <si>
    <t>214213</t>
  </si>
  <si>
    <t>215015</t>
  </si>
  <si>
    <t>215023</t>
  </si>
  <si>
    <t>215031</t>
  </si>
  <si>
    <t>215040</t>
  </si>
  <si>
    <t>215058</t>
  </si>
  <si>
    <t>215066</t>
  </si>
  <si>
    <t>215074</t>
  </si>
  <si>
    <t>215210</t>
  </si>
  <si>
    <t>216046</t>
  </si>
  <si>
    <t>220001</t>
  </si>
  <si>
    <t>221007</t>
  </si>
  <si>
    <t>221309</t>
  </si>
  <si>
    <t>222038</t>
  </si>
  <si>
    <t>222054</t>
  </si>
  <si>
    <t>222062</t>
  </si>
  <si>
    <t>222071</t>
  </si>
  <si>
    <t>222089</t>
  </si>
  <si>
    <t>222097</t>
  </si>
  <si>
    <t>222101</t>
  </si>
  <si>
    <t>222119</t>
  </si>
  <si>
    <t>222127</t>
  </si>
  <si>
    <t>222135</t>
  </si>
  <si>
    <t>222143</t>
  </si>
  <si>
    <t>222151</t>
  </si>
  <si>
    <t>222160</t>
  </si>
  <si>
    <t>222194</t>
  </si>
  <si>
    <t>222208</t>
  </si>
  <si>
    <t>222216</t>
  </si>
  <si>
    <t>222224</t>
  </si>
  <si>
    <t>222232</t>
  </si>
  <si>
    <t>222241</t>
  </si>
  <si>
    <t>222259</t>
  </si>
  <si>
    <t>222267</t>
  </si>
  <si>
    <t>223018</t>
  </si>
  <si>
    <t>223026</t>
  </si>
  <si>
    <t>223042</t>
  </si>
  <si>
    <t>223051</t>
  </si>
  <si>
    <t>223069</t>
  </si>
  <si>
    <t>223255</t>
  </si>
  <si>
    <t>223417</t>
  </si>
  <si>
    <t>223425</t>
  </si>
  <si>
    <t>223441</t>
  </si>
  <si>
    <t>224243</t>
  </si>
  <si>
    <t>224294</t>
  </si>
  <si>
    <t>224618</t>
  </si>
  <si>
    <t>230006</t>
  </si>
  <si>
    <t>231002</t>
  </si>
  <si>
    <t>名古屋市</t>
    <rPh sb="0" eb="4">
      <t>ナゴヤシ</t>
    </rPh>
    <phoneticPr fontId="20"/>
  </si>
  <si>
    <t>232017</t>
  </si>
  <si>
    <t>232025</t>
  </si>
  <si>
    <t>232033</t>
  </si>
  <si>
    <t>232041</t>
  </si>
  <si>
    <t>232050</t>
  </si>
  <si>
    <t>232068</t>
  </si>
  <si>
    <t>232076</t>
  </si>
  <si>
    <t>232084</t>
  </si>
  <si>
    <t>232092</t>
  </si>
  <si>
    <t>232106</t>
  </si>
  <si>
    <t>232114</t>
  </si>
  <si>
    <t>232122</t>
  </si>
  <si>
    <t>232131</t>
  </si>
  <si>
    <t>232149</t>
  </si>
  <si>
    <t>232157</t>
  </si>
  <si>
    <t>232165</t>
  </si>
  <si>
    <t>232173</t>
  </si>
  <si>
    <t>232190</t>
  </si>
  <si>
    <t>232203</t>
  </si>
  <si>
    <t>232211</t>
  </si>
  <si>
    <t>232220</t>
  </si>
  <si>
    <t>232238</t>
  </si>
  <si>
    <t>232246</t>
  </si>
  <si>
    <t>232254</t>
  </si>
  <si>
    <t>232262</t>
  </si>
  <si>
    <t>232271</t>
  </si>
  <si>
    <t>232289</t>
  </si>
  <si>
    <t>232297</t>
  </si>
  <si>
    <t>232301</t>
  </si>
  <si>
    <t>232319</t>
  </si>
  <si>
    <t>232327</t>
  </si>
  <si>
    <t>232335</t>
  </si>
  <si>
    <t>232343</t>
  </si>
  <si>
    <t>232351</t>
  </si>
  <si>
    <t>232360</t>
  </si>
  <si>
    <t>232378</t>
  </si>
  <si>
    <t>232386</t>
  </si>
  <si>
    <t>233021</t>
  </si>
  <si>
    <t>233421</t>
  </si>
  <si>
    <t>233617</t>
  </si>
  <si>
    <t>233625</t>
  </si>
  <si>
    <t>234249</t>
  </si>
  <si>
    <t>234257</t>
  </si>
  <si>
    <t>234273</t>
  </si>
  <si>
    <t>234419</t>
  </si>
  <si>
    <t>234427</t>
  </si>
  <si>
    <t>234451</t>
  </si>
  <si>
    <t>234460</t>
  </si>
  <si>
    <t>234478</t>
  </si>
  <si>
    <t>235016</t>
  </si>
  <si>
    <t>235610</t>
  </si>
  <si>
    <t>235628</t>
  </si>
  <si>
    <t>235636</t>
  </si>
  <si>
    <t>240001</t>
  </si>
  <si>
    <t>242012</t>
  </si>
  <si>
    <t>242021</t>
  </si>
  <si>
    <t>242039</t>
  </si>
  <si>
    <t>242047</t>
  </si>
  <si>
    <t>242055</t>
  </si>
  <si>
    <t>242071</t>
  </si>
  <si>
    <t>242080</t>
  </si>
  <si>
    <t>242098</t>
  </si>
  <si>
    <t>242101</t>
  </si>
  <si>
    <t>242110</t>
  </si>
  <si>
    <t>242128</t>
  </si>
  <si>
    <t>242144</t>
  </si>
  <si>
    <t>242152</t>
  </si>
  <si>
    <t>242161</t>
  </si>
  <si>
    <t>243035</t>
  </si>
  <si>
    <t>243248</t>
  </si>
  <si>
    <t>243418</t>
  </si>
  <si>
    <t>243434</t>
  </si>
  <si>
    <t>243442</t>
  </si>
  <si>
    <t>244414</t>
  </si>
  <si>
    <t>244422</t>
  </si>
  <si>
    <t>244431</t>
  </si>
  <si>
    <t>244619</t>
  </si>
  <si>
    <t>244708</t>
  </si>
  <si>
    <t>244716</t>
  </si>
  <si>
    <t>244724</t>
  </si>
  <si>
    <t>245437</t>
  </si>
  <si>
    <t>245615</t>
  </si>
  <si>
    <t>245623</t>
  </si>
  <si>
    <t>250007</t>
  </si>
  <si>
    <t>252018</t>
  </si>
  <si>
    <t>252026</t>
  </si>
  <si>
    <t>252034</t>
  </si>
  <si>
    <t>252042</t>
  </si>
  <si>
    <t>252069</t>
  </si>
  <si>
    <t>252077</t>
  </si>
  <si>
    <t>252085</t>
  </si>
  <si>
    <t>252093</t>
  </si>
  <si>
    <t>252107</t>
  </si>
  <si>
    <t>252115</t>
  </si>
  <si>
    <t>252123</t>
  </si>
  <si>
    <t>252131</t>
  </si>
  <si>
    <t>252140</t>
  </si>
  <si>
    <t>253839</t>
  </si>
  <si>
    <t>253847</t>
  </si>
  <si>
    <t>254258</t>
  </si>
  <si>
    <t>254410</t>
  </si>
  <si>
    <t>254428</t>
  </si>
  <si>
    <t>254436</t>
  </si>
  <si>
    <t>260002</t>
  </si>
  <si>
    <t>261009</t>
  </si>
  <si>
    <t>262013</t>
  </si>
  <si>
    <t>262021</t>
  </si>
  <si>
    <t>262030</t>
  </si>
  <si>
    <t>262048</t>
  </si>
  <si>
    <t>262056</t>
  </si>
  <si>
    <t>262064</t>
  </si>
  <si>
    <t>262072</t>
  </si>
  <si>
    <t>262081</t>
  </si>
  <si>
    <t>262099</t>
  </si>
  <si>
    <t>262102</t>
  </si>
  <si>
    <t>262111</t>
  </si>
  <si>
    <t>262129</t>
  </si>
  <si>
    <t>262137</t>
  </si>
  <si>
    <t>262145</t>
  </si>
  <si>
    <t>263036</t>
  </si>
  <si>
    <t>263222</t>
  </si>
  <si>
    <t>263435</t>
  </si>
  <si>
    <t>263443</t>
  </si>
  <si>
    <t>263648</t>
  </si>
  <si>
    <t>263656</t>
  </si>
  <si>
    <t>263664</t>
  </si>
  <si>
    <t>263672</t>
  </si>
  <si>
    <t>264075</t>
  </si>
  <si>
    <t>264636</t>
  </si>
  <si>
    <t>264652</t>
  </si>
  <si>
    <t>270008</t>
  </si>
  <si>
    <t>271004</t>
  </si>
  <si>
    <t>271403</t>
  </si>
  <si>
    <t>272027</t>
  </si>
  <si>
    <t>272035</t>
  </si>
  <si>
    <t>272043</t>
  </si>
  <si>
    <t>272051</t>
  </si>
  <si>
    <t>272060</t>
  </si>
  <si>
    <t>272078</t>
  </si>
  <si>
    <t>272086</t>
  </si>
  <si>
    <t>272094</t>
  </si>
  <si>
    <t>272108</t>
  </si>
  <si>
    <t>272116</t>
  </si>
  <si>
    <t>272124</t>
  </si>
  <si>
    <t>272132</t>
  </si>
  <si>
    <t>272141</t>
  </si>
  <si>
    <t>272159</t>
  </si>
  <si>
    <t>272167</t>
  </si>
  <si>
    <t>272175</t>
  </si>
  <si>
    <t>272183</t>
  </si>
  <si>
    <t>272191</t>
  </si>
  <si>
    <t>272205</t>
  </si>
  <si>
    <t>272213</t>
  </si>
  <si>
    <t>272221</t>
  </si>
  <si>
    <t>272230</t>
  </si>
  <si>
    <t>272248</t>
  </si>
  <si>
    <t>272256</t>
  </si>
  <si>
    <t>272264</t>
  </si>
  <si>
    <t>272272</t>
  </si>
  <si>
    <t>272281</t>
  </si>
  <si>
    <t>272299</t>
  </si>
  <si>
    <t>272302</t>
  </si>
  <si>
    <t>272311</t>
  </si>
  <si>
    <t>272329</t>
  </si>
  <si>
    <t>273015</t>
  </si>
  <si>
    <t>273210</t>
  </si>
  <si>
    <t>273228</t>
  </si>
  <si>
    <t>273414</t>
  </si>
  <si>
    <t>273619</t>
  </si>
  <si>
    <t>273627</t>
  </si>
  <si>
    <t>273660</t>
  </si>
  <si>
    <t>273813</t>
  </si>
  <si>
    <t>273821</t>
  </si>
  <si>
    <t>273830</t>
  </si>
  <si>
    <t>280003</t>
  </si>
  <si>
    <t>281000</t>
  </si>
  <si>
    <t>282014</t>
  </si>
  <si>
    <t>282022</t>
  </si>
  <si>
    <t>282031</t>
  </si>
  <si>
    <t>282049</t>
  </si>
  <si>
    <t>282057</t>
  </si>
  <si>
    <t>282065</t>
  </si>
  <si>
    <t>282073</t>
  </si>
  <si>
    <t>282081</t>
  </si>
  <si>
    <t>282090</t>
  </si>
  <si>
    <t>282103</t>
  </si>
  <si>
    <t>282120</t>
  </si>
  <si>
    <t>282138</t>
  </si>
  <si>
    <t>282146</t>
  </si>
  <si>
    <t>282154</t>
  </si>
  <si>
    <t>282162</t>
  </si>
  <si>
    <t>282171</t>
  </si>
  <si>
    <t>282189</t>
  </si>
  <si>
    <t>282197</t>
  </si>
  <si>
    <t>282201</t>
  </si>
  <si>
    <t>282219</t>
  </si>
  <si>
    <t>丹波篠山市</t>
    <rPh sb="0" eb="2">
      <t>タンバ</t>
    </rPh>
    <rPh sb="2" eb="5">
      <t>ササヤマシ</t>
    </rPh>
    <phoneticPr fontId="28"/>
  </si>
  <si>
    <t>282227</t>
  </si>
  <si>
    <t>282235</t>
  </si>
  <si>
    <t>282243</t>
  </si>
  <si>
    <t>282251</t>
  </si>
  <si>
    <t>282260</t>
  </si>
  <si>
    <t>282278</t>
  </si>
  <si>
    <t>282286</t>
  </si>
  <si>
    <t>282294</t>
  </si>
  <si>
    <t>283011</t>
  </si>
  <si>
    <t>283657</t>
  </si>
  <si>
    <t>283819</t>
  </si>
  <si>
    <t>283827</t>
  </si>
  <si>
    <t>284424</t>
  </si>
  <si>
    <t>284432</t>
  </si>
  <si>
    <t>284467</t>
  </si>
  <si>
    <t>284645</t>
  </si>
  <si>
    <t>284815</t>
  </si>
  <si>
    <t>285013</t>
  </si>
  <si>
    <t>285854</t>
  </si>
  <si>
    <t>285862</t>
  </si>
  <si>
    <t>290009</t>
  </si>
  <si>
    <t>292010</t>
  </si>
  <si>
    <t>292028</t>
  </si>
  <si>
    <t>292036</t>
  </si>
  <si>
    <t>292044</t>
  </si>
  <si>
    <t>292052</t>
  </si>
  <si>
    <t>292061</t>
  </si>
  <si>
    <t>292079</t>
  </si>
  <si>
    <t>292087</t>
  </si>
  <si>
    <t>292095</t>
  </si>
  <si>
    <t>292109</t>
  </si>
  <si>
    <t>292117</t>
  </si>
  <si>
    <t>292125</t>
  </si>
  <si>
    <t>293229</t>
  </si>
  <si>
    <t>293423</t>
  </si>
  <si>
    <t>293431</t>
  </si>
  <si>
    <t>293440</t>
  </si>
  <si>
    <t>293458</t>
  </si>
  <si>
    <t>293610</t>
  </si>
  <si>
    <t>293628</t>
  </si>
  <si>
    <t>293636</t>
  </si>
  <si>
    <t>293857</t>
  </si>
  <si>
    <t>293865</t>
  </si>
  <si>
    <t>294012</t>
  </si>
  <si>
    <t>294021</t>
  </si>
  <si>
    <t>294241</t>
  </si>
  <si>
    <t>294250</t>
  </si>
  <si>
    <t>294268</t>
  </si>
  <si>
    <t>294276</t>
  </si>
  <si>
    <t>294411</t>
  </si>
  <si>
    <t>294420</t>
  </si>
  <si>
    <t>294438</t>
  </si>
  <si>
    <t>294446</t>
  </si>
  <si>
    <t>294462</t>
  </si>
  <si>
    <t>294471</t>
  </si>
  <si>
    <t>294497</t>
  </si>
  <si>
    <t>294501</t>
  </si>
  <si>
    <t>294519</t>
  </si>
  <si>
    <t>294527</t>
  </si>
  <si>
    <t>294535</t>
  </si>
  <si>
    <t>300004</t>
  </si>
  <si>
    <t>302015</t>
  </si>
  <si>
    <t>302023</t>
  </si>
  <si>
    <t>302031</t>
  </si>
  <si>
    <t>302040</t>
  </si>
  <si>
    <t>302058</t>
  </si>
  <si>
    <t>302066</t>
  </si>
  <si>
    <t>302074</t>
  </si>
  <si>
    <t>302082</t>
  </si>
  <si>
    <t>302091</t>
  </si>
  <si>
    <t>303046</t>
  </si>
  <si>
    <t>303411</t>
  </si>
  <si>
    <t>303437</t>
  </si>
  <si>
    <t>303445</t>
  </si>
  <si>
    <t>303615</t>
  </si>
  <si>
    <t>303623</t>
  </si>
  <si>
    <t>303666</t>
  </si>
  <si>
    <t>303810</t>
  </si>
  <si>
    <t>303828</t>
  </si>
  <si>
    <t>303836</t>
  </si>
  <si>
    <t>303909</t>
  </si>
  <si>
    <t>303917</t>
  </si>
  <si>
    <t>303925</t>
  </si>
  <si>
    <t>304018</t>
  </si>
  <si>
    <t>304042</t>
  </si>
  <si>
    <t>304069</t>
  </si>
  <si>
    <t>304212</t>
  </si>
  <si>
    <t>304221</t>
  </si>
  <si>
    <t>304247</t>
  </si>
  <si>
    <t>304271</t>
  </si>
  <si>
    <t>304280</t>
  </si>
  <si>
    <t>310000</t>
  </si>
  <si>
    <t>312011</t>
  </si>
  <si>
    <t>312029</t>
  </si>
  <si>
    <t>312037</t>
  </si>
  <si>
    <t>312045</t>
  </si>
  <si>
    <t>313025</t>
  </si>
  <si>
    <t>313254</t>
  </si>
  <si>
    <t>313289</t>
  </si>
  <si>
    <t>313297</t>
  </si>
  <si>
    <t>313645</t>
  </si>
  <si>
    <t>313700</t>
  </si>
  <si>
    <t>313718</t>
  </si>
  <si>
    <t>313726</t>
  </si>
  <si>
    <t>313840</t>
  </si>
  <si>
    <t>313866</t>
  </si>
  <si>
    <t>313891</t>
  </si>
  <si>
    <t>313904</t>
  </si>
  <si>
    <t>314013</t>
  </si>
  <si>
    <t>314021</t>
  </si>
  <si>
    <t>314030</t>
  </si>
  <si>
    <t>320005</t>
  </si>
  <si>
    <t>322016</t>
  </si>
  <si>
    <t>322024</t>
  </si>
  <si>
    <t>322032</t>
  </si>
  <si>
    <t>322041</t>
  </si>
  <si>
    <t>322059</t>
  </si>
  <si>
    <t>322067</t>
  </si>
  <si>
    <t>322075</t>
  </si>
  <si>
    <t>322091</t>
  </si>
  <si>
    <t>323438</t>
  </si>
  <si>
    <t>323861</t>
  </si>
  <si>
    <t>324418</t>
  </si>
  <si>
    <t>324485</t>
  </si>
  <si>
    <t>324493</t>
  </si>
  <si>
    <t>325015</t>
  </si>
  <si>
    <t>325058</t>
  </si>
  <si>
    <t>325252</t>
  </si>
  <si>
    <t>325261</t>
  </si>
  <si>
    <t>325279</t>
  </si>
  <si>
    <t>325287</t>
  </si>
  <si>
    <t>330001</t>
  </si>
  <si>
    <t>331007</t>
  </si>
  <si>
    <t>332020</t>
  </si>
  <si>
    <t>332038</t>
  </si>
  <si>
    <t>332046</t>
  </si>
  <si>
    <t>332054</t>
  </si>
  <si>
    <t>332071</t>
  </si>
  <si>
    <t>332089</t>
  </si>
  <si>
    <t>332097</t>
  </si>
  <si>
    <t>332101</t>
  </si>
  <si>
    <t>332119</t>
  </si>
  <si>
    <t>332127</t>
  </si>
  <si>
    <t>332135</t>
  </si>
  <si>
    <t>332143</t>
  </si>
  <si>
    <t>332151</t>
  </si>
  <si>
    <t>332160</t>
  </si>
  <si>
    <t>333468</t>
  </si>
  <si>
    <t>334235</t>
  </si>
  <si>
    <t>334456</t>
  </si>
  <si>
    <t>334618</t>
  </si>
  <si>
    <t>335860</t>
  </si>
  <si>
    <t>336068</t>
  </si>
  <si>
    <t>336220</t>
  </si>
  <si>
    <t>336238</t>
  </si>
  <si>
    <t>336432</t>
  </si>
  <si>
    <t>336637</t>
  </si>
  <si>
    <t>336661</t>
  </si>
  <si>
    <t>336815</t>
  </si>
  <si>
    <t>340006</t>
  </si>
  <si>
    <t>341002</t>
  </si>
  <si>
    <t>342025</t>
  </si>
  <si>
    <t>342033</t>
  </si>
  <si>
    <t>342041</t>
  </si>
  <si>
    <t>342050</t>
  </si>
  <si>
    <t>342076</t>
  </si>
  <si>
    <t>342084</t>
  </si>
  <si>
    <t>342092</t>
  </si>
  <si>
    <t>342106</t>
  </si>
  <si>
    <t>342114</t>
  </si>
  <si>
    <t>342122</t>
  </si>
  <si>
    <t>342131</t>
  </si>
  <si>
    <t>342149</t>
  </si>
  <si>
    <t>342157</t>
  </si>
  <si>
    <t>343021</t>
  </si>
  <si>
    <t>343048</t>
  </si>
  <si>
    <t>343072</t>
  </si>
  <si>
    <t>343099</t>
  </si>
  <si>
    <t>343684</t>
  </si>
  <si>
    <t>343692</t>
  </si>
  <si>
    <t>344311</t>
  </si>
  <si>
    <t>344621</t>
  </si>
  <si>
    <t>345458</t>
  </si>
  <si>
    <t>350001</t>
  </si>
  <si>
    <t>352012</t>
  </si>
  <si>
    <t>352021</t>
  </si>
  <si>
    <t>352039</t>
  </si>
  <si>
    <t>352047</t>
  </si>
  <si>
    <t>352063</t>
  </si>
  <si>
    <t>352071</t>
  </si>
  <si>
    <t>352080</t>
  </si>
  <si>
    <t>352101</t>
  </si>
  <si>
    <t>352110</t>
  </si>
  <si>
    <t>352128</t>
  </si>
  <si>
    <t>352136</t>
  </si>
  <si>
    <t>352152</t>
  </si>
  <si>
    <t>352161</t>
  </si>
  <si>
    <t>353051</t>
  </si>
  <si>
    <t>353213</t>
  </si>
  <si>
    <t>353418</t>
  </si>
  <si>
    <t>353434</t>
  </si>
  <si>
    <t>353442</t>
  </si>
  <si>
    <t>355020</t>
  </si>
  <si>
    <t>360007</t>
  </si>
  <si>
    <t>362018</t>
  </si>
  <si>
    <t>362026</t>
  </si>
  <si>
    <t>362034</t>
  </si>
  <si>
    <t>362042</t>
  </si>
  <si>
    <t>362051</t>
  </si>
  <si>
    <t>362069</t>
  </si>
  <si>
    <t>362077</t>
  </si>
  <si>
    <t>362085</t>
  </si>
  <si>
    <t>363014</t>
  </si>
  <si>
    <t>363022</t>
  </si>
  <si>
    <t>363219</t>
  </si>
  <si>
    <t>363413</t>
  </si>
  <si>
    <t>363421</t>
  </si>
  <si>
    <t>363685</t>
  </si>
  <si>
    <t>363839</t>
  </si>
  <si>
    <t>363871</t>
  </si>
  <si>
    <t>363880</t>
  </si>
  <si>
    <t>364011</t>
  </si>
  <si>
    <t>364029</t>
  </si>
  <si>
    <t>364037</t>
  </si>
  <si>
    <t>364045</t>
  </si>
  <si>
    <t>364053</t>
  </si>
  <si>
    <t>364681</t>
  </si>
  <si>
    <t>364894</t>
  </si>
  <si>
    <t>370002</t>
  </si>
  <si>
    <t>372013</t>
  </si>
  <si>
    <t>372021</t>
  </si>
  <si>
    <t>372030</t>
  </si>
  <si>
    <t>372048</t>
  </si>
  <si>
    <t>372056</t>
  </si>
  <si>
    <t>372064</t>
  </si>
  <si>
    <t>372072</t>
  </si>
  <si>
    <t>372081</t>
  </si>
  <si>
    <t>373222</t>
  </si>
  <si>
    <t>373249</t>
  </si>
  <si>
    <t>373419</t>
  </si>
  <si>
    <t>373648</t>
  </si>
  <si>
    <t>373869</t>
  </si>
  <si>
    <t>373877</t>
  </si>
  <si>
    <t>374032</t>
  </si>
  <si>
    <t>374041</t>
  </si>
  <si>
    <t>374067</t>
  </si>
  <si>
    <t>380008</t>
  </si>
  <si>
    <t>382019</t>
  </si>
  <si>
    <t>382027</t>
  </si>
  <si>
    <t>382035</t>
  </si>
  <si>
    <t>382043</t>
  </si>
  <si>
    <t>382051</t>
  </si>
  <si>
    <t>382060</t>
  </si>
  <si>
    <t>382078</t>
  </si>
  <si>
    <t>382108</t>
  </si>
  <si>
    <t>382132</t>
  </si>
  <si>
    <t>382141</t>
  </si>
  <si>
    <t>382159</t>
  </si>
  <si>
    <t>383562</t>
  </si>
  <si>
    <t>383864</t>
  </si>
  <si>
    <t>384011</t>
  </si>
  <si>
    <t>384020</t>
  </si>
  <si>
    <t>384224</t>
  </si>
  <si>
    <t>384429</t>
  </si>
  <si>
    <t>384844</t>
  </si>
  <si>
    <t>384887</t>
  </si>
  <si>
    <t>385069</t>
  </si>
  <si>
    <t>390003</t>
  </si>
  <si>
    <t>392014</t>
  </si>
  <si>
    <t>392022</t>
  </si>
  <si>
    <t>392031</t>
  </si>
  <si>
    <t>392049</t>
  </si>
  <si>
    <t>392057</t>
  </si>
  <si>
    <t>392065</t>
  </si>
  <si>
    <t>392081</t>
  </si>
  <si>
    <t>392090</t>
  </si>
  <si>
    <t>392103</t>
  </si>
  <si>
    <t>392111</t>
  </si>
  <si>
    <t>392120</t>
  </si>
  <si>
    <t>393011</t>
  </si>
  <si>
    <t>393029</t>
  </si>
  <si>
    <t>393037</t>
  </si>
  <si>
    <t>393045</t>
  </si>
  <si>
    <t>393053</t>
  </si>
  <si>
    <t>393061</t>
  </si>
  <si>
    <t>393070</t>
  </si>
  <si>
    <t>393410</t>
  </si>
  <si>
    <t>393444</t>
  </si>
  <si>
    <t>393631</t>
  </si>
  <si>
    <t>393649</t>
  </si>
  <si>
    <t>393860</t>
  </si>
  <si>
    <t>393878</t>
  </si>
  <si>
    <t>394017</t>
  </si>
  <si>
    <t>394025</t>
  </si>
  <si>
    <t>394033</t>
  </si>
  <si>
    <t>檮原町</t>
  </si>
  <si>
    <t>394050</t>
  </si>
  <si>
    <t>394106</t>
  </si>
  <si>
    <t>394114</t>
  </si>
  <si>
    <t>394122</t>
  </si>
  <si>
    <t>394246</t>
  </si>
  <si>
    <t>394271</t>
  </si>
  <si>
    <t>394289</t>
  </si>
  <si>
    <t>400009</t>
  </si>
  <si>
    <t>401005</t>
  </si>
  <si>
    <t>401307</t>
  </si>
  <si>
    <t>402028</t>
  </si>
  <si>
    <t>402036</t>
  </si>
  <si>
    <t>402044</t>
  </si>
  <si>
    <t>402052</t>
  </si>
  <si>
    <t>402061</t>
  </si>
  <si>
    <t>402079</t>
  </si>
  <si>
    <t>402109</t>
  </si>
  <si>
    <t>402117</t>
  </si>
  <si>
    <t>402125</t>
  </si>
  <si>
    <t>402133</t>
  </si>
  <si>
    <t>402141</t>
  </si>
  <si>
    <t>402150</t>
  </si>
  <si>
    <t>402168</t>
  </si>
  <si>
    <t>402176</t>
  </si>
  <si>
    <t>402184</t>
  </si>
  <si>
    <t>402192</t>
  </si>
  <si>
    <t>402206</t>
  </si>
  <si>
    <t>402214</t>
  </si>
  <si>
    <t>402231</t>
  </si>
  <si>
    <t>402249</t>
  </si>
  <si>
    <t>402257</t>
  </si>
  <si>
    <t>402265</t>
  </si>
  <si>
    <t>402273</t>
  </si>
  <si>
    <t>402281</t>
  </si>
  <si>
    <t>402290</t>
  </si>
  <si>
    <t>402303</t>
  </si>
  <si>
    <t>402311</t>
  </si>
  <si>
    <t>福岡県</t>
    <rPh sb="0" eb="3">
      <t>フクオカケン</t>
    </rPh>
    <phoneticPr fontId="28"/>
  </si>
  <si>
    <t>那珂川市</t>
    <rPh sb="0" eb="3">
      <t>ナカガワ</t>
    </rPh>
    <rPh sb="3" eb="4">
      <t>シ</t>
    </rPh>
    <phoneticPr fontId="28"/>
  </si>
  <si>
    <t>403415</t>
  </si>
  <si>
    <t>403423</t>
  </si>
  <si>
    <t>403431</t>
  </si>
  <si>
    <t>403440</t>
  </si>
  <si>
    <t>403458</t>
  </si>
  <si>
    <t>403482</t>
  </si>
  <si>
    <t>403491</t>
  </si>
  <si>
    <t>403814</t>
  </si>
  <si>
    <t>403822</t>
  </si>
  <si>
    <t>403831</t>
  </si>
  <si>
    <t>403849</t>
  </si>
  <si>
    <t>404012</t>
  </si>
  <si>
    <t>404021</t>
  </si>
  <si>
    <t>404217</t>
  </si>
  <si>
    <t>404471</t>
  </si>
  <si>
    <t>404489</t>
  </si>
  <si>
    <t>405035</t>
  </si>
  <si>
    <t>405221</t>
  </si>
  <si>
    <t>405442</t>
  </si>
  <si>
    <t>406015</t>
  </si>
  <si>
    <t>406023</t>
  </si>
  <si>
    <t>406040</t>
  </si>
  <si>
    <t>406058</t>
  </si>
  <si>
    <t>406082</t>
  </si>
  <si>
    <t>406091</t>
  </si>
  <si>
    <t>406104</t>
  </si>
  <si>
    <t>406210</t>
  </si>
  <si>
    <t>406252</t>
  </si>
  <si>
    <t>406422</t>
  </si>
  <si>
    <t>406465</t>
  </si>
  <si>
    <t>406473</t>
  </si>
  <si>
    <t>410004</t>
  </si>
  <si>
    <t>412015</t>
  </si>
  <si>
    <t>412023</t>
  </si>
  <si>
    <t>412031</t>
  </si>
  <si>
    <t>412040</t>
  </si>
  <si>
    <t>412058</t>
  </si>
  <si>
    <t>412066</t>
  </si>
  <si>
    <t>412074</t>
  </si>
  <si>
    <t>412082</t>
  </si>
  <si>
    <t>412091</t>
  </si>
  <si>
    <t>412104</t>
  </si>
  <si>
    <t>413275</t>
  </si>
  <si>
    <t>413411</t>
  </si>
  <si>
    <t>413453</t>
  </si>
  <si>
    <t>413461</t>
  </si>
  <si>
    <t>413879</t>
  </si>
  <si>
    <t>414018</t>
  </si>
  <si>
    <t>414239</t>
  </si>
  <si>
    <t>414247</t>
  </si>
  <si>
    <t>414255</t>
  </si>
  <si>
    <t>414417</t>
  </si>
  <si>
    <t>420000</t>
  </si>
  <si>
    <t>422011</t>
  </si>
  <si>
    <t>422029</t>
  </si>
  <si>
    <t>422037</t>
  </si>
  <si>
    <t>422045</t>
  </si>
  <si>
    <t>422053</t>
  </si>
  <si>
    <t>422070</t>
  </si>
  <si>
    <t>422088</t>
  </si>
  <si>
    <t>422096</t>
  </si>
  <si>
    <t>422100</t>
  </si>
  <si>
    <t>422118</t>
  </si>
  <si>
    <t>422126</t>
  </si>
  <si>
    <t>422134</t>
  </si>
  <si>
    <t>422142</t>
  </si>
  <si>
    <t>423076</t>
  </si>
  <si>
    <t>423084</t>
  </si>
  <si>
    <t>423211</t>
  </si>
  <si>
    <t>423220</t>
  </si>
  <si>
    <t>423238</t>
  </si>
  <si>
    <t>423831</t>
  </si>
  <si>
    <t>423912</t>
  </si>
  <si>
    <t>424111</t>
  </si>
  <si>
    <t>430005</t>
  </si>
  <si>
    <t>431001</t>
  </si>
  <si>
    <t>432024</t>
  </si>
  <si>
    <t>432032</t>
  </si>
  <si>
    <t>432041</t>
  </si>
  <si>
    <t>432059</t>
  </si>
  <si>
    <t>432067</t>
  </si>
  <si>
    <t>432083</t>
  </si>
  <si>
    <t>432105</t>
  </si>
  <si>
    <t>432113</t>
  </si>
  <si>
    <t>432121</t>
  </si>
  <si>
    <t>432130</t>
  </si>
  <si>
    <t>432148</t>
  </si>
  <si>
    <t>432156</t>
  </si>
  <si>
    <t>432164</t>
  </si>
  <si>
    <t>433489</t>
  </si>
  <si>
    <t>433641</t>
  </si>
  <si>
    <t>433675</t>
  </si>
  <si>
    <t>433683</t>
  </si>
  <si>
    <t>433691</t>
  </si>
  <si>
    <t>434035</t>
  </si>
  <si>
    <t>434043</t>
  </si>
  <si>
    <t>434230</t>
  </si>
  <si>
    <t>434248</t>
  </si>
  <si>
    <t>434256</t>
  </si>
  <si>
    <t>434281</t>
  </si>
  <si>
    <t>434329</t>
  </si>
  <si>
    <t>434337</t>
  </si>
  <si>
    <t>434418</t>
  </si>
  <si>
    <t>434426</t>
  </si>
  <si>
    <t>434434</t>
  </si>
  <si>
    <t>434442</t>
  </si>
  <si>
    <t>434477</t>
  </si>
  <si>
    <t>434680</t>
  </si>
  <si>
    <t>434825</t>
  </si>
  <si>
    <t>434841</t>
  </si>
  <si>
    <t>435015</t>
  </si>
  <si>
    <t>435058</t>
  </si>
  <si>
    <t>435066</t>
  </si>
  <si>
    <t>435074</t>
  </si>
  <si>
    <t>435104</t>
  </si>
  <si>
    <t>435112</t>
  </si>
  <si>
    <t>435121</t>
  </si>
  <si>
    <t>435139</t>
  </si>
  <si>
    <t>435147</t>
  </si>
  <si>
    <t>435317</t>
  </si>
  <si>
    <t>440001</t>
  </si>
  <si>
    <t>442011</t>
  </si>
  <si>
    <t>442020</t>
  </si>
  <si>
    <t>442038</t>
  </si>
  <si>
    <t>442046</t>
  </si>
  <si>
    <t>442054</t>
  </si>
  <si>
    <t>442062</t>
  </si>
  <si>
    <t>442071</t>
  </si>
  <si>
    <t>442089</t>
  </si>
  <si>
    <t>442097</t>
  </si>
  <si>
    <t>442101</t>
  </si>
  <si>
    <t>442119</t>
  </si>
  <si>
    <t>442127</t>
  </si>
  <si>
    <t>442135</t>
  </si>
  <si>
    <t>442143</t>
  </si>
  <si>
    <t>443221</t>
  </si>
  <si>
    <t>443417</t>
  </si>
  <si>
    <t>444618</t>
  </si>
  <si>
    <t>444626</t>
  </si>
  <si>
    <t>450006</t>
  </si>
  <si>
    <t>452017</t>
  </si>
  <si>
    <t>452025</t>
  </si>
  <si>
    <t>452033</t>
  </si>
  <si>
    <t>452041</t>
  </si>
  <si>
    <t>452050</t>
  </si>
  <si>
    <t>452068</t>
  </si>
  <si>
    <t>452076</t>
  </si>
  <si>
    <t>452084</t>
  </si>
  <si>
    <t>452092</t>
  </si>
  <si>
    <t>453412</t>
  </si>
  <si>
    <t>453617</t>
  </si>
  <si>
    <t>453820</t>
  </si>
  <si>
    <t>453838</t>
  </si>
  <si>
    <t>454010</t>
  </si>
  <si>
    <t>454028</t>
  </si>
  <si>
    <t>454036</t>
  </si>
  <si>
    <t>454044</t>
  </si>
  <si>
    <t>454052</t>
  </si>
  <si>
    <t>454061</t>
  </si>
  <si>
    <t>454214</t>
  </si>
  <si>
    <t>454290</t>
  </si>
  <si>
    <t>454303</t>
  </si>
  <si>
    <t>454311</t>
  </si>
  <si>
    <t>454419</t>
  </si>
  <si>
    <t>454427</t>
  </si>
  <si>
    <t>454435</t>
  </si>
  <si>
    <t>460001</t>
  </si>
  <si>
    <t>462012</t>
  </si>
  <si>
    <t>462039</t>
  </si>
  <si>
    <t>462047</t>
  </si>
  <si>
    <t>462063</t>
  </si>
  <si>
    <t>462080</t>
  </si>
  <si>
    <t>462101</t>
  </si>
  <si>
    <t>462136</t>
  </si>
  <si>
    <t>462144</t>
  </si>
  <si>
    <t>462152</t>
  </si>
  <si>
    <t>462161</t>
  </si>
  <si>
    <t>462179</t>
  </si>
  <si>
    <t>462187</t>
  </si>
  <si>
    <t>462195</t>
  </si>
  <si>
    <t>462209</t>
  </si>
  <si>
    <t>462217</t>
  </si>
  <si>
    <t>462225</t>
  </si>
  <si>
    <t>462233</t>
  </si>
  <si>
    <t>462241</t>
  </si>
  <si>
    <t>462250</t>
  </si>
  <si>
    <t>463035</t>
  </si>
  <si>
    <t>463043</t>
  </si>
  <si>
    <t>463922</t>
  </si>
  <si>
    <t>464040</t>
  </si>
  <si>
    <t>464520</t>
  </si>
  <si>
    <t>464686</t>
  </si>
  <si>
    <t>464821</t>
  </si>
  <si>
    <t>464902</t>
  </si>
  <si>
    <t>464911</t>
  </si>
  <si>
    <t>464929</t>
  </si>
  <si>
    <t>465011</t>
  </si>
  <si>
    <t>465020</t>
  </si>
  <si>
    <t>465054</t>
  </si>
  <si>
    <t>465232</t>
  </si>
  <si>
    <t>465241</t>
  </si>
  <si>
    <t>465259</t>
  </si>
  <si>
    <t>465275</t>
  </si>
  <si>
    <t>465291</t>
  </si>
  <si>
    <t>465305</t>
  </si>
  <si>
    <t>465313</t>
  </si>
  <si>
    <t>465321</t>
  </si>
  <si>
    <t>465330</t>
  </si>
  <si>
    <t>465348</t>
  </si>
  <si>
    <t>465356</t>
  </si>
  <si>
    <t>470007</t>
  </si>
  <si>
    <t>472018</t>
  </si>
  <si>
    <t>472051</t>
  </si>
  <si>
    <t>472077</t>
  </si>
  <si>
    <t>472085</t>
  </si>
  <si>
    <t>472093</t>
  </si>
  <si>
    <t>472107</t>
  </si>
  <si>
    <t>472115</t>
  </si>
  <si>
    <t>472123</t>
  </si>
  <si>
    <t>472131</t>
  </si>
  <si>
    <t>472140</t>
  </si>
  <si>
    <t>472158</t>
  </si>
  <si>
    <t>473014</t>
  </si>
  <si>
    <t>473022</t>
  </si>
  <si>
    <t>473031</t>
  </si>
  <si>
    <t>473065</t>
  </si>
  <si>
    <t>473081</t>
  </si>
  <si>
    <t>473111</t>
  </si>
  <si>
    <t>473138</t>
  </si>
  <si>
    <t>473146</t>
  </si>
  <si>
    <t>473154</t>
  </si>
  <si>
    <t>473243</t>
  </si>
  <si>
    <t>473251</t>
  </si>
  <si>
    <t>473260</t>
  </si>
  <si>
    <t>473278</t>
  </si>
  <si>
    <t>473286</t>
  </si>
  <si>
    <t>473294</t>
  </si>
  <si>
    <t>473481</t>
  </si>
  <si>
    <t>473502</t>
  </si>
  <si>
    <t>473537</t>
  </si>
  <si>
    <t>473545</t>
  </si>
  <si>
    <t>473553</t>
  </si>
  <si>
    <t>473561</t>
  </si>
  <si>
    <t>473570</t>
  </si>
  <si>
    <t>473588</t>
  </si>
  <si>
    <t>473596</t>
  </si>
  <si>
    <t>473600</t>
  </si>
  <si>
    <t>473618</t>
  </si>
  <si>
    <t>473626</t>
  </si>
  <si>
    <t>473758</t>
  </si>
  <si>
    <t>473812</t>
  </si>
  <si>
    <t>473821</t>
  </si>
  <si>
    <t>今回配分予定額
国のR7補正予算分（推奨事業メニュー分）
交付限度額①</t>
    <phoneticPr fontId="20"/>
  </si>
  <si>
    <t>交付対象経費(地方単独事業費)
（R7経済対策分）</t>
    <rPh sb="0" eb="2">
      <t>コウフ</t>
    </rPh>
    <rPh sb="2" eb="4">
      <t>タイショウ</t>
    </rPh>
    <rPh sb="4" eb="6">
      <t>ケイヒ</t>
    </rPh>
    <rPh sb="19" eb="24">
      <t>ケイザイタイサクブン</t>
    </rPh>
    <phoneticPr fontId="20"/>
  </si>
  <si>
    <t>配分予定額計
国のR7補正予算分（推奨事業メニュー分）
交付限度額①</t>
    <rPh sb="0" eb="2">
      <t>ハイブン</t>
    </rPh>
    <rPh sb="2" eb="4">
      <t>ヨテイ</t>
    </rPh>
    <rPh sb="4" eb="5">
      <t>ガク</t>
    </rPh>
    <rPh sb="5" eb="6">
      <t>ケイ</t>
    </rPh>
    <rPh sb="17" eb="19">
      <t>スイショウ</t>
    </rPh>
    <rPh sb="19" eb="21">
      <t>ジギョウ</t>
    </rPh>
    <rPh sb="25" eb="26">
      <t>ブン</t>
    </rPh>
    <phoneticPr fontId="20"/>
  </si>
  <si>
    <t>「推奨事業メニュー例よりも更に効果があると判断する地方単独事業」を選択した場合の、より効果があると考える理由</t>
    <phoneticPr fontId="30"/>
  </si>
  <si>
    <t>（うち、食料品の物価高騰に対する特別加算分）</t>
    <rPh sb="4" eb="7">
      <t>ショクリョウヒン</t>
    </rPh>
    <rPh sb="8" eb="12">
      <t>ブッカコウトウ</t>
    </rPh>
    <rPh sb="13" eb="14">
      <t>タイ</t>
    </rPh>
    <rPh sb="16" eb="21">
      <t>トクベツカサンブン</t>
    </rPh>
    <phoneticPr fontId="20"/>
  </si>
  <si>
    <t>Ｂ1</t>
    <phoneticPr fontId="20"/>
  </si>
  <si>
    <t>C</t>
    <phoneticPr fontId="20"/>
  </si>
  <si>
    <t>総事業費に係る
事務費</t>
    <phoneticPr fontId="20"/>
  </si>
  <si>
    <t>国のR7補正予算分
（交付限度額⑥）
（推奨事業メニュー分）</t>
    <rPh sb="4" eb="6">
      <t>ホセイ</t>
    </rPh>
    <rPh sb="6" eb="8">
      <t>ヨサン</t>
    </rPh>
    <phoneticPr fontId="20"/>
  </si>
  <si>
    <t>令和8年度　物価高騰対応重点支援地方創生臨時交付金実施計画</t>
    <rPh sb="0" eb="2">
      <t>レイワ</t>
    </rPh>
    <rPh sb="6" eb="8">
      <t>ブッカ</t>
    </rPh>
    <rPh sb="8" eb="10">
      <t>コウトウ</t>
    </rPh>
    <rPh sb="10" eb="12">
      <t>タイオウ</t>
    </rPh>
    <rPh sb="12" eb="14">
      <t>ジュウテン</t>
    </rPh>
    <rPh sb="14" eb="16">
      <t>シエン</t>
    </rPh>
    <rPh sb="16" eb="18">
      <t>チホウ</t>
    </rPh>
    <rPh sb="18" eb="20">
      <t>ソウセイ</t>
    </rPh>
    <rPh sb="20" eb="22">
      <t>リンジ</t>
    </rPh>
    <rPh sb="22" eb="25">
      <t>コウフキン</t>
    </rPh>
    <phoneticPr fontId="20"/>
  </si>
  <si>
    <t>実施状況の公表等について
(HP、広報誌など）</t>
    <rPh sb="0" eb="4">
      <t>ジッシジョウキョウ</t>
    </rPh>
    <rPh sb="5" eb="7">
      <t>コウヒョウ</t>
    </rPh>
    <rPh sb="7" eb="8">
      <t>ナド</t>
    </rPh>
    <rPh sb="17" eb="20">
      <t>コウホウシ</t>
    </rPh>
    <phoneticPr fontId="30"/>
  </si>
  <si>
    <t>備考1
(重点支援地方交付金の追加を踏まえた各省庁の通知の発出状況に定義されている対象分野)</t>
    <phoneticPr fontId="20"/>
  </si>
  <si>
    <t>「農林水産・食品分野」「中小企業・小規模事業者の賃上げ環境整備」における細分化項目</t>
    <phoneticPr fontId="20"/>
  </si>
  <si>
    <t>備考３</t>
    <rPh sb="0" eb="2">
      <t>ビコウ</t>
    </rPh>
    <phoneticPr fontId="20"/>
  </si>
  <si>
    <t>電話番号</t>
    <rPh sb="0" eb="4">
      <t>デンワバンゴウ</t>
    </rPh>
    <phoneticPr fontId="20"/>
  </si>
  <si>
    <t>メールアドレス</t>
    <phoneticPr fontId="20"/>
  </si>
  <si>
    <t>国のR7補正予算分（推奨事業メニュー分）　交付限度額①
にかかる交付対象経費</t>
    <phoneticPr fontId="20"/>
  </si>
  <si>
    <t>小計　交付限度額（R7経済対策分）</t>
    <phoneticPr fontId="20"/>
  </si>
  <si>
    <t>配分予定額計</t>
    <rPh sb="0" eb="2">
      <t>ハイブン</t>
    </rPh>
    <rPh sb="2" eb="6">
      <t>ヨテイガクケイ</t>
    </rPh>
    <phoneticPr fontId="20"/>
  </si>
  <si>
    <t>交付限度額計</t>
    <rPh sb="0" eb="2">
      <t>コウフ</t>
    </rPh>
    <rPh sb="2" eb="4">
      <t>ゲンド</t>
    </rPh>
    <rPh sb="4" eb="5">
      <t>ガク</t>
    </rPh>
    <rPh sb="5" eb="6">
      <t>ケイ</t>
    </rPh>
    <phoneticPr fontId="20"/>
  </si>
  <si>
    <t>R8.4</t>
    <phoneticPr fontId="20"/>
  </si>
  <si>
    <t>R8.5</t>
  </si>
  <si>
    <t>R8.6</t>
  </si>
  <si>
    <t>R8.7</t>
  </si>
  <si>
    <t>R8.8</t>
  </si>
  <si>
    <t>R8.9</t>
  </si>
  <si>
    <t>R8.10</t>
  </si>
  <si>
    <t>R8.11</t>
  </si>
  <si>
    <t>R8.12</t>
  </si>
  <si>
    <t>R9.1</t>
  </si>
  <si>
    <t>R9.1</t>
    <phoneticPr fontId="20"/>
  </si>
  <si>
    <t>R9.2</t>
  </si>
  <si>
    <t>R9.3</t>
  </si>
  <si>
    <t>R9.4以降</t>
    <rPh sb="4" eb="6">
      <t>イコウ</t>
    </rPh>
    <phoneticPr fontId="20"/>
  </si>
  <si>
    <t>予算区分_R8_通常</t>
    <rPh sb="0" eb="2">
      <t>ヨサン</t>
    </rPh>
    <rPh sb="2" eb="4">
      <t>クブン</t>
    </rPh>
    <rPh sb="8" eb="10">
      <t>ツウジョウ</t>
    </rPh>
    <phoneticPr fontId="20"/>
  </si>
  <si>
    <t>R8当初（地）</t>
    <rPh sb="2" eb="4">
      <t>トウショ</t>
    </rPh>
    <phoneticPr fontId="20"/>
  </si>
  <si>
    <t>R8補正（地）</t>
    <rPh sb="2" eb="4">
      <t>ホセイ</t>
    </rPh>
    <rPh sb="5" eb="6">
      <t>チ</t>
    </rPh>
    <phoneticPr fontId="20"/>
  </si>
  <si>
    <t>カントリーエレベーター</t>
  </si>
  <si>
    <t>種類_推奨事業メニュー_R7補正_複数選択②以外</t>
    <rPh sb="0" eb="2">
      <t>シュルイ</t>
    </rPh>
    <rPh sb="3" eb="5">
      <t>スイショウ</t>
    </rPh>
    <rPh sb="5" eb="7">
      <t>ジギョウ</t>
    </rPh>
    <rPh sb="14" eb="16">
      <t>ホセイ</t>
    </rPh>
    <rPh sb="17" eb="19">
      <t>フクスウ</t>
    </rPh>
    <rPh sb="19" eb="21">
      <t>センタク</t>
    </rPh>
    <rPh sb="22" eb="24">
      <t>イガイ</t>
    </rPh>
    <phoneticPr fontId="20"/>
  </si>
  <si>
    <t>種類_推奨事業メニュー_R7補正_複数選択③以外</t>
    <rPh sb="0" eb="2">
      <t>シュルイ</t>
    </rPh>
    <rPh sb="3" eb="5">
      <t>スイショウ</t>
    </rPh>
    <rPh sb="5" eb="7">
      <t>ジギョウ</t>
    </rPh>
    <rPh sb="14" eb="16">
      <t>ホセイ</t>
    </rPh>
    <rPh sb="17" eb="19">
      <t>フクスウ</t>
    </rPh>
    <rPh sb="19" eb="21">
      <t>センタク</t>
    </rPh>
    <rPh sb="22" eb="24">
      <t>イガイ</t>
    </rPh>
    <phoneticPr fontId="20"/>
  </si>
  <si>
    <t>種類_推奨事業メニュー_R7補正_複数選択④以外</t>
    <rPh sb="0" eb="2">
      <t>シュルイ</t>
    </rPh>
    <rPh sb="3" eb="5">
      <t>スイショウ</t>
    </rPh>
    <rPh sb="5" eb="7">
      <t>ジギョウ</t>
    </rPh>
    <rPh sb="14" eb="16">
      <t>ホセイ</t>
    </rPh>
    <rPh sb="17" eb="19">
      <t>フクスウ</t>
    </rPh>
    <rPh sb="19" eb="21">
      <t>センタク</t>
    </rPh>
    <rPh sb="22" eb="24">
      <t>イガイ</t>
    </rPh>
    <phoneticPr fontId="20"/>
  </si>
  <si>
    <t>備考1のサブカテゴリー　※M～O列を記入している場合のみ</t>
    <phoneticPr fontId="20"/>
  </si>
  <si>
    <t xml:space="preserve">
(重点支援地方交付金の追加を踏まえた
各省庁の通知の発出状況に定義されている対象分野)</t>
    <phoneticPr fontId="20"/>
  </si>
  <si>
    <t>事業始期_R8_通常</t>
    <rPh sb="0" eb="2">
      <t>ジギョウ</t>
    </rPh>
    <rPh sb="2" eb="4">
      <t>シキ</t>
    </rPh>
    <rPh sb="8" eb="10">
      <t>ツウジョウ</t>
    </rPh>
    <phoneticPr fontId="20"/>
  </si>
  <si>
    <t>事業終期_R8_通常</t>
    <rPh sb="2" eb="3">
      <t>オ</t>
    </rPh>
    <phoneticPr fontId="20"/>
  </si>
  <si>
    <t>支援開始時期_R8_通常</t>
    <rPh sb="0" eb="4">
      <t>シエンカイシ</t>
    </rPh>
    <rPh sb="4" eb="6">
      <t>ジキ</t>
    </rPh>
    <phoneticPr fontId="20"/>
  </si>
  <si>
    <t>事業終期_R8_基金</t>
    <rPh sb="2" eb="3">
      <t>オ</t>
    </rPh>
    <rPh sb="8" eb="10">
      <t>キキン</t>
    </rPh>
    <phoneticPr fontId="20"/>
  </si>
  <si>
    <t>R8.4</t>
  </si>
  <si>
    <t>推奨事業メニュー</t>
    <rPh sb="0" eb="2">
      <t>スイショウ</t>
    </rPh>
    <rPh sb="2" eb="4">
      <t>ジギョウ</t>
    </rPh>
    <phoneticPr fontId="30"/>
  </si>
  <si>
    <t>自治体での予算区分</t>
    <rPh sb="0" eb="3">
      <t>ジチタイ</t>
    </rPh>
    <rPh sb="5" eb="9">
      <t>ヨサンクブン</t>
    </rPh>
    <phoneticPr fontId="20"/>
  </si>
  <si>
    <t>備考４</t>
    <rPh sb="0" eb="2">
      <t>ビコウ</t>
    </rPh>
    <phoneticPr fontId="20"/>
  </si>
  <si>
    <t>備考５</t>
    <rPh sb="0" eb="2">
      <t>ビコウ</t>
    </rPh>
    <phoneticPr fontId="20"/>
  </si>
  <si>
    <t>備考６</t>
    <rPh sb="0" eb="2">
      <t>ビコウ</t>
    </rPh>
    <phoneticPr fontId="20"/>
  </si>
  <si>
    <t>備考７</t>
    <rPh sb="0" eb="2">
      <t>ビコウ</t>
    </rPh>
    <phoneticPr fontId="20"/>
  </si>
  <si>
    <t>備考８</t>
    <rPh sb="0" eb="2">
      <t>ビコウ</t>
    </rPh>
    <phoneticPr fontId="20"/>
  </si>
  <si>
    <t>備考９</t>
    <rPh sb="0" eb="2">
      <t>ビコウ</t>
    </rPh>
    <phoneticPr fontId="20"/>
  </si>
  <si>
    <t>備考１０</t>
    <rPh sb="0" eb="2">
      <t>ビコウ</t>
    </rPh>
    <phoneticPr fontId="20"/>
  </si>
  <si>
    <t>種類_推奨事業メニュー_R7補正_食料品</t>
    <phoneticPr fontId="30"/>
  </si>
  <si>
    <t>未使用</t>
    <rPh sb="0" eb="3">
      <t>ミシヨウ</t>
    </rPh>
    <phoneticPr fontId="30"/>
  </si>
  <si>
    <t>前回から記載内容に変更があった事業数</t>
    <rPh sb="0" eb="2">
      <t>ゼンカイ</t>
    </rPh>
    <rPh sb="4" eb="8">
      <t>キサイナイヨウ</t>
    </rPh>
    <rPh sb="9" eb="11">
      <t>ヘンコウ</t>
    </rPh>
    <rPh sb="15" eb="17">
      <t>ジギョウ</t>
    </rPh>
    <rPh sb="17" eb="18">
      <t>カズ</t>
    </rPh>
    <phoneticPr fontId="30"/>
  </si>
  <si>
    <t>R7補正_推奨
交付対象経費</t>
    <rPh sb="2" eb="4">
      <t>ホセイ</t>
    </rPh>
    <rPh sb="5" eb="7">
      <t>スイショウ</t>
    </rPh>
    <rPh sb="8" eb="14">
      <t>コウフタイショウケイヒ</t>
    </rPh>
    <phoneticPr fontId="30"/>
  </si>
  <si>
    <t>R7補正_推奨
交付対象経費
うち特別加算</t>
    <rPh sb="2" eb="4">
      <t>ホセイ</t>
    </rPh>
    <rPh sb="5" eb="7">
      <t>スイショウ</t>
    </rPh>
    <rPh sb="8" eb="14">
      <t>コウフタイショウケイヒ</t>
    </rPh>
    <rPh sb="17" eb="21">
      <t>トクベツカサン</t>
    </rPh>
    <phoneticPr fontId="30"/>
  </si>
  <si>
    <t>R7補正_推奨
交付対象経費
うち特別加算以外</t>
    <rPh sb="2" eb="4">
      <t>ホセイ</t>
    </rPh>
    <rPh sb="5" eb="7">
      <t>スイショウ</t>
    </rPh>
    <rPh sb="8" eb="14">
      <t>コウフタイショウケイヒ</t>
    </rPh>
    <rPh sb="17" eb="21">
      <t>トクベツカサン</t>
    </rPh>
    <rPh sb="21" eb="23">
      <t>イガイ</t>
    </rPh>
    <phoneticPr fontId="30"/>
  </si>
  <si>
    <t>①推奨_R7補限度</t>
    <rPh sb="1" eb="3">
      <t>スイショウ</t>
    </rPh>
    <rPh sb="6" eb="7">
      <t>ホ</t>
    </rPh>
    <rPh sb="7" eb="9">
      <t>ゲンド</t>
    </rPh>
    <phoneticPr fontId="2"/>
  </si>
  <si>
    <t>①推奨_R7補(R8)限度(本省繰越分)</t>
    <rPh sb="1" eb="3">
      <t>スイショウ</t>
    </rPh>
    <rPh sb="6" eb="7">
      <t>ホ</t>
    </rPh>
    <rPh sb="11" eb="13">
      <t>ゲンド</t>
    </rPh>
    <rPh sb="14" eb="16">
      <t>ホンショウ</t>
    </rPh>
    <rPh sb="16" eb="18">
      <t>クリコシ</t>
    </rPh>
    <rPh sb="18" eb="19">
      <t>ブン</t>
    </rPh>
    <phoneticPr fontId="2"/>
  </si>
  <si>
    <t>①推奨_R7補限度うち特別加算</t>
    <rPh sb="1" eb="3">
      <t>スイショウ</t>
    </rPh>
    <rPh sb="6" eb="7">
      <t>ホ</t>
    </rPh>
    <rPh sb="7" eb="8">
      <t>キリ</t>
    </rPh>
    <rPh sb="8" eb="9">
      <t>ド</t>
    </rPh>
    <rPh sb="11" eb="15">
      <t>トクベツカサン</t>
    </rPh>
    <phoneticPr fontId="30"/>
  </si>
  <si>
    <t>①推奨_R7補(R8)限度(本省繰越分)うち特別加算</t>
    <rPh sb="1" eb="3">
      <t>スイショウ</t>
    </rPh>
    <rPh sb="6" eb="7">
      <t>ホ</t>
    </rPh>
    <rPh sb="11" eb="13">
      <t>ゲンド</t>
    </rPh>
    <rPh sb="14" eb="16">
      <t>ホンショウ</t>
    </rPh>
    <rPh sb="16" eb="18">
      <t>クリコシ</t>
    </rPh>
    <rPh sb="18" eb="19">
      <t>ブン</t>
    </rPh>
    <rPh sb="22" eb="26">
      <t>トクベツカサン</t>
    </rPh>
    <phoneticPr fontId="2"/>
  </si>
  <si>
    <t>エラー（推奨より効果的な事業なのに理由なし）</t>
    <rPh sb="4" eb="6">
      <t>スイショウ</t>
    </rPh>
    <rPh sb="8" eb="11">
      <t>コウカテキ</t>
    </rPh>
    <rPh sb="12" eb="14">
      <t>ジギョウ</t>
    </rPh>
    <rPh sb="17" eb="19">
      <t>リユウ</t>
    </rPh>
    <phoneticPr fontId="20"/>
  </si>
  <si>
    <t>エラー（推奨なのに理由有り）</t>
    <rPh sb="4" eb="6">
      <t>スイショウ</t>
    </rPh>
    <rPh sb="9" eb="11">
      <t>リユウ</t>
    </rPh>
    <rPh sb="11" eb="12">
      <t>ア</t>
    </rPh>
    <phoneticPr fontId="20"/>
  </si>
  <si>
    <t>エラー（予算区分とメニュー相違）</t>
    <rPh sb="4" eb="8">
      <t>ヨサンクブン</t>
    </rPh>
    <rPh sb="13" eb="15">
      <t>ソウイ</t>
    </rPh>
    <phoneticPr fontId="20"/>
  </si>
  <si>
    <t>エラー（特別加算でないがサブメニュー選択）</t>
    <rPh sb="4" eb="8">
      <t>トクベツカサン</t>
    </rPh>
    <rPh sb="18" eb="20">
      <t>センタク</t>
    </rPh>
    <phoneticPr fontId="20"/>
  </si>
  <si>
    <t>エラー(サブメニュー重複あり)</t>
    <rPh sb="10" eb="12">
      <t>チョウフク</t>
    </rPh>
    <phoneticPr fontId="20"/>
  </si>
  <si>
    <t>商品券等活用事業</t>
    <rPh sb="0" eb="3">
      <t>ショウヒンケン</t>
    </rPh>
    <rPh sb="3" eb="4">
      <t>ナド</t>
    </rPh>
    <rPh sb="4" eb="6">
      <t>カツヨウ</t>
    </rPh>
    <rPh sb="6" eb="8">
      <t>ジギョウ</t>
    </rPh>
    <phoneticPr fontId="20"/>
  </si>
  <si>
    <t>移管先</t>
    <rPh sb="0" eb="2">
      <t>イカン</t>
    </rPh>
    <rPh sb="2" eb="3">
      <t>サキ</t>
    </rPh>
    <phoneticPr fontId="20"/>
  </si>
  <si>
    <t>「農林水産・食品分野」
「中小企業・小規模事業者の賃上げ環境整備」
における細分化項目</t>
    <phoneticPr fontId="20"/>
  </si>
  <si>
    <t>商品券活用事業</t>
    <rPh sb="0" eb="3">
      <t>ショウヒンケン</t>
    </rPh>
    <rPh sb="3" eb="5">
      <t>カツヨウ</t>
    </rPh>
    <rPh sb="5" eb="7">
      <t>ジギョウ</t>
    </rPh>
    <phoneticPr fontId="30"/>
  </si>
  <si>
    <t>エラー（特定事業者、個人対象、基金、商品券選択漏れ）</t>
    <rPh sb="4" eb="6">
      <t>トクテイ</t>
    </rPh>
    <rPh sb="6" eb="9">
      <t>ジギョウシャ</t>
    </rPh>
    <rPh sb="10" eb="12">
      <t>コジン</t>
    </rPh>
    <rPh sb="12" eb="14">
      <t>タイショウ</t>
    </rPh>
    <rPh sb="15" eb="17">
      <t>キキン</t>
    </rPh>
    <rPh sb="18" eb="21">
      <t>ショウヒンケン</t>
    </rPh>
    <rPh sb="21" eb="23">
      <t>センタク</t>
    </rPh>
    <rPh sb="23" eb="24">
      <t>モ</t>
    </rPh>
    <phoneticPr fontId="20"/>
  </si>
  <si>
    <t>エラー
（商品券対応プルダウン選択漏れ）</t>
    <rPh sb="5" eb="8">
      <t>ショウヒンケン</t>
    </rPh>
    <rPh sb="8" eb="10">
      <t>タイオウ</t>
    </rPh>
    <rPh sb="15" eb="17">
      <t>センタク</t>
    </rPh>
    <rPh sb="17" eb="18">
      <t>モ</t>
    </rPh>
    <phoneticPr fontId="20"/>
  </si>
  <si>
    <t>エラー（商品券対応不要なのに選択）</t>
    <rPh sb="4" eb="7">
      <t>ショウヒンケン</t>
    </rPh>
    <rPh sb="7" eb="9">
      <t>タイオウ</t>
    </rPh>
    <rPh sb="9" eb="11">
      <t>フヨウ</t>
    </rPh>
    <rPh sb="14" eb="16">
      <t>センタク</t>
    </rPh>
    <phoneticPr fontId="20"/>
  </si>
  <si>
    <t>エラー（交付金活用明記選択漏れ）</t>
    <rPh sb="4" eb="7">
      <t>コウフキン</t>
    </rPh>
    <rPh sb="7" eb="9">
      <t>カツヨウ</t>
    </rPh>
    <rPh sb="9" eb="11">
      <t>メイキ</t>
    </rPh>
    <rPh sb="11" eb="13">
      <t>センタク</t>
    </rPh>
    <rPh sb="13" eb="14">
      <t>モ</t>
    </rPh>
    <phoneticPr fontId="20"/>
  </si>
  <si>
    <t>エラー（実施状況の公表選択漏れ）</t>
    <rPh sb="4" eb="6">
      <t>ジッシ</t>
    </rPh>
    <rPh sb="6" eb="8">
      <t>ジョウキョウ</t>
    </rPh>
    <rPh sb="9" eb="11">
      <t>コウヒョウ</t>
    </rPh>
    <rPh sb="11" eb="13">
      <t>センタク</t>
    </rPh>
    <rPh sb="13" eb="14">
      <t>モ</t>
    </rPh>
    <phoneticPr fontId="20"/>
  </si>
  <si>
    <t>実施状況の公表</t>
    <rPh sb="0" eb="2">
      <t>ジッシ</t>
    </rPh>
    <rPh sb="2" eb="4">
      <t>ジョウキョウ</t>
    </rPh>
    <rPh sb="5" eb="7">
      <t>コウヒョウ</t>
    </rPh>
    <phoneticPr fontId="20"/>
  </si>
  <si>
    <t>明記済み（HP・広報誌・事業チラシ）</t>
    <rPh sb="0" eb="2">
      <t>メイキ</t>
    </rPh>
    <rPh sb="2" eb="3">
      <t>ズ</t>
    </rPh>
    <phoneticPr fontId="5"/>
  </si>
  <si>
    <t>明記済み（HP・広報誌）</t>
    <rPh sb="0" eb="2">
      <t>メイキ</t>
    </rPh>
    <rPh sb="2" eb="3">
      <t>ズ</t>
    </rPh>
    <phoneticPr fontId="5"/>
  </si>
  <si>
    <t>明記済み（HP・事業チラシ）</t>
    <rPh sb="0" eb="2">
      <t>メイキ</t>
    </rPh>
    <rPh sb="8" eb="10">
      <t>ジギョウ</t>
    </rPh>
    <phoneticPr fontId="5"/>
  </si>
  <si>
    <t>明記済み（広報誌・事業チラシ）</t>
    <rPh sb="0" eb="2">
      <t>メイキ</t>
    </rPh>
    <rPh sb="5" eb="8">
      <t>コウホウシ</t>
    </rPh>
    <rPh sb="9" eb="11">
      <t>ジギョウ</t>
    </rPh>
    <phoneticPr fontId="5"/>
  </si>
  <si>
    <t>明記済み（HP)</t>
    <rPh sb="0" eb="2">
      <t>メイキ</t>
    </rPh>
    <rPh sb="2" eb="3">
      <t>スミ</t>
    </rPh>
    <phoneticPr fontId="5"/>
  </si>
  <si>
    <t>明記済み（広報誌）</t>
    <rPh sb="0" eb="2">
      <t>メイキ</t>
    </rPh>
    <rPh sb="2" eb="3">
      <t>スミ</t>
    </rPh>
    <rPh sb="5" eb="8">
      <t>コウホウシ</t>
    </rPh>
    <phoneticPr fontId="5"/>
  </si>
  <si>
    <t>明記済み（事業チラシ）</t>
    <rPh sb="0" eb="2">
      <t>メイキ</t>
    </rPh>
    <rPh sb="2" eb="3">
      <t>スミ</t>
    </rPh>
    <rPh sb="5" eb="7">
      <t>ジギョウ</t>
    </rPh>
    <phoneticPr fontId="5"/>
  </si>
  <si>
    <t>明記予定（HP・広報誌・事業チラシ）</t>
    <rPh sb="0" eb="2">
      <t>メイキ</t>
    </rPh>
    <rPh sb="2" eb="4">
      <t>ヨテイ</t>
    </rPh>
    <phoneticPr fontId="5"/>
  </si>
  <si>
    <t>明記予定（HP・広報誌）</t>
    <rPh sb="0" eb="2">
      <t>メイキ</t>
    </rPh>
    <rPh sb="2" eb="4">
      <t>ヨテイ</t>
    </rPh>
    <phoneticPr fontId="5"/>
  </si>
  <si>
    <t>明記予定（HP・事業チラシ）</t>
    <rPh sb="0" eb="2">
      <t>メイキ</t>
    </rPh>
    <rPh sb="2" eb="4">
      <t>ヨテイ</t>
    </rPh>
    <rPh sb="8" eb="10">
      <t>ジギョウ</t>
    </rPh>
    <phoneticPr fontId="5"/>
  </si>
  <si>
    <t>明記予定（広報誌・事業チラシ）</t>
    <rPh sb="0" eb="2">
      <t>メイキ</t>
    </rPh>
    <rPh sb="2" eb="4">
      <t>ヨテイ</t>
    </rPh>
    <rPh sb="5" eb="8">
      <t>コウホウシ</t>
    </rPh>
    <rPh sb="9" eb="11">
      <t>ジギョウ</t>
    </rPh>
    <phoneticPr fontId="5"/>
  </si>
  <si>
    <t>明記予定（HP)</t>
    <rPh sb="0" eb="2">
      <t>メイキ</t>
    </rPh>
    <rPh sb="2" eb="4">
      <t>ヨテイ</t>
    </rPh>
    <phoneticPr fontId="5"/>
  </si>
  <si>
    <t>明記予定（広報誌）</t>
    <rPh sb="0" eb="2">
      <t>メイキ</t>
    </rPh>
    <rPh sb="2" eb="4">
      <t>ヨテイ</t>
    </rPh>
    <rPh sb="5" eb="8">
      <t>コウホウシ</t>
    </rPh>
    <phoneticPr fontId="5"/>
  </si>
  <si>
    <t>明記予定（事業チラシ）</t>
    <rPh sb="0" eb="2">
      <t>メイキ</t>
    </rPh>
    <rPh sb="2" eb="4">
      <t>ヨテイ</t>
    </rPh>
    <rPh sb="5" eb="7">
      <t>ジギョウ</t>
    </rPh>
    <phoneticPr fontId="5"/>
  </si>
  <si>
    <t>エラー（備考２記載漏れ）</t>
    <rPh sb="4" eb="6">
      <t>ビコウ</t>
    </rPh>
    <phoneticPr fontId="30"/>
  </si>
  <si>
    <t>エラー（自治体予算区分選択漏れ）</t>
    <rPh sb="4" eb="7">
      <t>ジチタイ</t>
    </rPh>
    <rPh sb="7" eb="9">
      <t>ヨサン</t>
    </rPh>
    <rPh sb="9" eb="11">
      <t>クブン</t>
    </rPh>
    <rPh sb="11" eb="13">
      <t>センタク</t>
    </rPh>
    <rPh sb="13" eb="14">
      <t>モ</t>
    </rPh>
    <phoneticPr fontId="20"/>
  </si>
  <si>
    <t>エラー（事業終期基金以外なのにR9.3以降）</t>
    <rPh sb="4" eb="6">
      <t>ジギョウ</t>
    </rPh>
    <rPh sb="6" eb="8">
      <t>シュウキ</t>
    </rPh>
    <rPh sb="8" eb="10">
      <t>キキン</t>
    </rPh>
    <rPh sb="10" eb="12">
      <t>イガイ</t>
    </rPh>
    <rPh sb="19" eb="21">
      <t>イコウ</t>
    </rPh>
    <phoneticPr fontId="20"/>
  </si>
  <si>
    <t>エラー（プルダウンの入力）</t>
    <rPh sb="10" eb="12">
      <t>ニュウリョク</t>
    </rPh>
    <phoneticPr fontId="30"/>
  </si>
  <si>
    <t>自動入力</t>
    <rPh sb="0" eb="2">
      <t>ジドウ</t>
    </rPh>
    <rPh sb="2" eb="4">
      <t>ニュウリョク</t>
    </rPh>
    <phoneticPr fontId="30"/>
  </si>
  <si>
    <t>※空欄なら0、手入力部分入力ありなら1,貼付等プルダウン以外の選択肢を選んでいたらerror</t>
    <rPh sb="1" eb="3">
      <t>クウラン</t>
    </rPh>
    <rPh sb="7" eb="8">
      <t>テ</t>
    </rPh>
    <rPh sb="8" eb="10">
      <t>ニュウリョク</t>
    </rPh>
    <rPh sb="10" eb="12">
      <t>ブブン</t>
    </rPh>
    <rPh sb="12" eb="14">
      <t>ニュウリョク</t>
    </rPh>
    <rPh sb="20" eb="22">
      <t>ハリツケ</t>
    </rPh>
    <rPh sb="22" eb="23">
      <t>ナド</t>
    </rPh>
    <rPh sb="28" eb="30">
      <t>イガイ</t>
    </rPh>
    <rPh sb="31" eb="34">
      <t>センタクシ</t>
    </rPh>
    <rPh sb="35" eb="36">
      <t>エラ</t>
    </rPh>
    <phoneticPr fontId="30"/>
  </si>
  <si>
    <t>エラー（地方単独事業選択漏れorその他項目削除漏れ）</t>
    <rPh sb="4" eb="6">
      <t>チホウ</t>
    </rPh>
    <rPh sb="6" eb="8">
      <t>タンドク</t>
    </rPh>
    <rPh sb="8" eb="10">
      <t>ジギョウ</t>
    </rPh>
    <rPh sb="10" eb="12">
      <t>センタク</t>
    </rPh>
    <rPh sb="12" eb="13">
      <t>モ</t>
    </rPh>
    <rPh sb="18" eb="19">
      <t>タ</t>
    </rPh>
    <rPh sb="19" eb="21">
      <t>コウモク</t>
    </rPh>
    <rPh sb="21" eb="23">
      <t>サクジョ</t>
    </rPh>
    <rPh sb="23" eb="24">
      <t>モ</t>
    </rPh>
    <phoneticPr fontId="30"/>
  </si>
  <si>
    <t>国予算追加時用</t>
    <rPh sb="0" eb="1">
      <t>クニ</t>
    </rPh>
    <rPh sb="1" eb="3">
      <t>ヨサン</t>
    </rPh>
    <rPh sb="3" eb="5">
      <t>ツイカ</t>
    </rPh>
    <rPh sb="5" eb="6">
      <t>トキ</t>
    </rPh>
    <rPh sb="6" eb="7">
      <t>ヨウ</t>
    </rPh>
    <phoneticPr fontId="20"/>
  </si>
  <si>
    <t>令和８年度　物価高騰対応重点支援地方創生臨時交付金実施計画【基金調べ】</t>
    <phoneticPr fontId="20"/>
  </si>
  <si>
    <t>令和8年度既配分額
国のR7補正予算分（推奨事業メニュー分）
交付限度額①</t>
    <rPh sb="0" eb="2">
      <t>レイワ</t>
    </rPh>
    <rPh sb="3" eb="5">
      <t>ネンド</t>
    </rPh>
    <phoneticPr fontId="20"/>
  </si>
  <si>
    <t>令和８年度　物価高騰対応重点支援地方創生臨時交付金実施計画　チェックリスト</t>
    <phoneticPr fontId="30"/>
  </si>
  <si>
    <t>自治体名、担当者、連絡先等必要事項が記入されているか</t>
    <rPh sb="0" eb="3">
      <t>ジチタイ</t>
    </rPh>
    <rPh sb="3" eb="4">
      <t>メイ</t>
    </rPh>
    <rPh sb="5" eb="8">
      <t>タントウシャ</t>
    </rPh>
    <rPh sb="9" eb="12">
      <t>レンラクサキ</t>
    </rPh>
    <rPh sb="12" eb="13">
      <t>トウ</t>
    </rPh>
    <phoneticPr fontId="30"/>
  </si>
  <si>
    <t>「推奨事業メニュー例よりも更に効果があると判断する地方単独事業」のメニューを選択した事業について、その理由を記載しているか</t>
    <rPh sb="1" eb="3">
      <t>スイショウ</t>
    </rPh>
    <rPh sb="9" eb="10">
      <t>レイ</t>
    </rPh>
    <rPh sb="21" eb="23">
      <t>ハンダン</t>
    </rPh>
    <rPh sb="25" eb="27">
      <t>チホウ</t>
    </rPh>
    <rPh sb="27" eb="29">
      <t>タンドク</t>
    </rPh>
    <rPh sb="29" eb="31">
      <t>ジギョウ</t>
    </rPh>
    <rPh sb="38" eb="40">
      <t>センタク</t>
    </rPh>
    <rPh sb="42" eb="44">
      <t>ジギョウ</t>
    </rPh>
    <rPh sb="51" eb="53">
      <t>リユウ</t>
    </rPh>
    <rPh sb="54" eb="56">
      <t>キサイ</t>
    </rPh>
    <phoneticPr fontId="30"/>
  </si>
  <si>
    <t>「推奨事業メニュー例よりも更に効果があると判断する地方単独事業」のメニューを選択していない事業であるにも関わらず、その理由を記載していないか</t>
    <rPh sb="38" eb="40">
      <t>センタク</t>
    </rPh>
    <rPh sb="45" eb="47">
      <t>ジギョウ</t>
    </rPh>
    <rPh sb="52" eb="53">
      <t>カカ</t>
    </rPh>
    <rPh sb="59" eb="61">
      <t>リユウ</t>
    </rPh>
    <rPh sb="62" eb="64">
      <t>キサイ</t>
    </rPh>
    <phoneticPr fontId="30"/>
  </si>
  <si>
    <t>エラー(サブメニュー左詰めになっていない）</t>
    <rPh sb="10" eb="12">
      <t>ヒダリヅ</t>
    </rPh>
    <phoneticPr fontId="20"/>
  </si>
  <si>
    <t>総事業費、交付対象経費、その他財源の金額が正しく入力されているか</t>
    <rPh sb="14" eb="15">
      <t>ホカ</t>
    </rPh>
    <rPh sb="15" eb="17">
      <t>ザイゲン</t>
    </rPh>
    <rPh sb="18" eb="20">
      <t>キンガク</t>
    </rPh>
    <phoneticPr fontId="30"/>
  </si>
  <si>
    <t>特定事業者等支援、個人を対象とした給付金等、基金、商品券等活用事業が選択されているか</t>
    <rPh sb="0" eb="2">
      <t>トクテイ</t>
    </rPh>
    <rPh sb="2" eb="5">
      <t>ジギョウシャ</t>
    </rPh>
    <rPh sb="5" eb="6">
      <t>トウ</t>
    </rPh>
    <rPh sb="6" eb="8">
      <t>シエン</t>
    </rPh>
    <rPh sb="9" eb="11">
      <t>コジン</t>
    </rPh>
    <rPh sb="12" eb="14">
      <t>タイショウ</t>
    </rPh>
    <rPh sb="17" eb="20">
      <t>キュウフキン</t>
    </rPh>
    <rPh sb="20" eb="21">
      <t>トウ</t>
    </rPh>
    <rPh sb="22" eb="24">
      <t>キキン</t>
    </rPh>
    <rPh sb="25" eb="28">
      <t>ショウヒンケン</t>
    </rPh>
    <rPh sb="28" eb="29">
      <t>ナド</t>
    </rPh>
    <rPh sb="29" eb="31">
      <t>カツヨウ</t>
    </rPh>
    <rPh sb="31" eb="33">
      <t>ジギョウ</t>
    </rPh>
    <rPh sb="34" eb="36">
      <t>センタク</t>
    </rPh>
    <phoneticPr fontId="20"/>
  </si>
  <si>
    <t>事業始期が正しく選択されているか</t>
    <rPh sb="5" eb="6">
      <t>タダ</t>
    </rPh>
    <rPh sb="8" eb="10">
      <t>センタク</t>
    </rPh>
    <phoneticPr fontId="20"/>
  </si>
  <si>
    <t>支援開始時期が正しく選択されているか</t>
    <rPh sb="0" eb="2">
      <t>シエン</t>
    </rPh>
    <rPh sb="2" eb="4">
      <t>カイシ</t>
    </rPh>
    <rPh sb="4" eb="6">
      <t>ジキ</t>
    </rPh>
    <rPh sb="7" eb="8">
      <t>タダ</t>
    </rPh>
    <rPh sb="10" eb="12">
      <t>センタク</t>
    </rPh>
    <phoneticPr fontId="20"/>
  </si>
  <si>
    <t>事業終期が正しく選択されているか</t>
    <rPh sb="0" eb="2">
      <t>ジギョウ</t>
    </rPh>
    <rPh sb="2" eb="4">
      <t>シュウキ</t>
    </rPh>
    <rPh sb="5" eb="6">
      <t>タダ</t>
    </rPh>
    <rPh sb="8" eb="10">
      <t>センタク</t>
    </rPh>
    <phoneticPr fontId="20"/>
  </si>
  <si>
    <t>「成果目標」、「国の重点支援地方交付金が活用されている旨の明記」、「実施状況の公表等について」の欄が入力されているか</t>
    <phoneticPr fontId="20"/>
  </si>
  <si>
    <t>エラー（成果目標記載漏れ）</t>
    <rPh sb="4" eb="8">
      <t>セイカモクヒョウ</t>
    </rPh>
    <rPh sb="8" eb="10">
      <t>キサイ</t>
    </rPh>
    <rPh sb="10" eb="11">
      <t>モ</t>
    </rPh>
    <phoneticPr fontId="20"/>
  </si>
  <si>
    <t>R7補正推奨事業メニューのうち
食料品の物価高騰に対する特別加算
（市区町村のみ記載）</t>
  </si>
  <si>
    <t>変更があった事業数</t>
    <rPh sb="0" eb="2">
      <t>ヘンコウ</t>
    </rPh>
    <rPh sb="6" eb="8">
      <t>ジギョウ</t>
    </rPh>
    <rPh sb="8" eb="9">
      <t>カズ</t>
    </rPh>
    <phoneticPr fontId="20"/>
  </si>
  <si>
    <t>うち金額のみの変更があった事業数</t>
    <rPh sb="2" eb="4">
      <t>キンガク</t>
    </rPh>
    <rPh sb="7" eb="9">
      <t>ヘンコウ</t>
    </rPh>
    <rPh sb="13" eb="15">
      <t>ジギョウ</t>
    </rPh>
    <rPh sb="15" eb="16">
      <t>カズ</t>
    </rPh>
    <phoneticPr fontId="20"/>
  </si>
  <si>
    <t>金額以外で変更があった事業数</t>
    <rPh sb="0" eb="2">
      <t>キンガク</t>
    </rPh>
    <rPh sb="2" eb="4">
      <t>イガイ</t>
    </rPh>
    <rPh sb="5" eb="7">
      <t>ヘンコウ</t>
    </rPh>
    <rPh sb="11" eb="13">
      <t>ジギョウ</t>
    </rPh>
    <rPh sb="13" eb="14">
      <t>カズ</t>
    </rPh>
    <phoneticPr fontId="20"/>
  </si>
  <si>
    <t>①推奨_R7補R7既配分額</t>
    <rPh sb="1" eb="3">
      <t>スイショウ</t>
    </rPh>
    <rPh sb="6" eb="7">
      <t>ホ</t>
    </rPh>
    <rPh sb="9" eb="10">
      <t>キ</t>
    </rPh>
    <rPh sb="10" eb="12">
      <t>ハイブン</t>
    </rPh>
    <rPh sb="12" eb="13">
      <t>ガク</t>
    </rPh>
    <phoneticPr fontId="30"/>
  </si>
  <si>
    <t>①推奨_R7補R7既配分額うち特別加算※限度額内</t>
    <rPh sb="1" eb="3">
      <t>スイショウ</t>
    </rPh>
    <rPh sb="6" eb="7">
      <t>ホ</t>
    </rPh>
    <rPh sb="9" eb="10">
      <t>キ</t>
    </rPh>
    <rPh sb="10" eb="12">
      <t>ハイブン</t>
    </rPh>
    <rPh sb="12" eb="13">
      <t>ガク</t>
    </rPh>
    <rPh sb="15" eb="17">
      <t>トクベツ</t>
    </rPh>
    <rPh sb="17" eb="19">
      <t>カサン</t>
    </rPh>
    <rPh sb="20" eb="22">
      <t>ゲンド</t>
    </rPh>
    <rPh sb="22" eb="23">
      <t>ガク</t>
    </rPh>
    <rPh sb="23" eb="24">
      <t>ナイ</t>
    </rPh>
    <phoneticPr fontId="30"/>
  </si>
  <si>
    <t>エラー（特別加算既配分自治体なのにNO1入力）</t>
    <rPh sb="4" eb="6">
      <t>トクベツ</t>
    </rPh>
    <rPh sb="6" eb="8">
      <t>カサン</t>
    </rPh>
    <rPh sb="8" eb="9">
      <t>スデ</t>
    </rPh>
    <rPh sb="9" eb="11">
      <t>ハイブン</t>
    </rPh>
    <rPh sb="11" eb="14">
      <t>ジチタイ</t>
    </rPh>
    <rPh sb="20" eb="22">
      <t>ニュウリョク</t>
    </rPh>
    <phoneticPr fontId="30"/>
  </si>
  <si>
    <t>エラー（特別加算未配分自治体がNO1未入力でNO2以降に特別加算事業入力</t>
    <rPh sb="4" eb="6">
      <t>トクベツ</t>
    </rPh>
    <rPh sb="6" eb="8">
      <t>カサン</t>
    </rPh>
    <rPh sb="8" eb="9">
      <t>ミ</t>
    </rPh>
    <rPh sb="9" eb="11">
      <t>ハイブン</t>
    </rPh>
    <rPh sb="11" eb="14">
      <t>ジチタイ</t>
    </rPh>
    <rPh sb="18" eb="21">
      <t>ミニュウリョク</t>
    </rPh>
    <rPh sb="25" eb="27">
      <t>イコウ</t>
    </rPh>
    <rPh sb="28" eb="30">
      <t>トクベツ</t>
    </rPh>
    <rPh sb="30" eb="32">
      <t>カサン</t>
    </rPh>
    <rPh sb="32" eb="34">
      <t>ジギョウ</t>
    </rPh>
    <rPh sb="34" eb="36">
      <t>ニュウリョク</t>
    </rPh>
    <phoneticPr fontId="20"/>
  </si>
  <si>
    <t>合計</t>
    <rPh sb="0" eb="2">
      <t>ゴウケイ</t>
    </rPh>
    <phoneticPr fontId="30"/>
  </si>
  <si>
    <t>基金_非該当</t>
    <rPh sb="0" eb="2">
      <t>キキン</t>
    </rPh>
    <rPh sb="3" eb="6">
      <t>ヒガイトウ</t>
    </rPh>
    <phoneticPr fontId="20"/>
  </si>
  <si>
    <t>特定事業者等支援_非該当</t>
    <rPh sb="9" eb="12">
      <t>ヒガイトウ</t>
    </rPh>
    <phoneticPr fontId="20"/>
  </si>
  <si>
    <t>個人を対象とした給付金等_該当</t>
    <rPh sb="13" eb="15">
      <t>ガイトウ</t>
    </rPh>
    <phoneticPr fontId="20"/>
  </si>
  <si>
    <t>国のR7補正分（推奨事業メニュー分）
交付限度額①　（令和7年度本省繰越分）</t>
    <phoneticPr fontId="20"/>
  </si>
  <si>
    <t>（単位：千円）</t>
  </si>
  <si>
    <t>（単位：千円）</t>
    <phoneticPr fontId="20"/>
  </si>
  <si>
    <t>総事業費
（単位：千円）</t>
    <phoneticPr fontId="20"/>
  </si>
  <si>
    <t>交付対象経費
（単位：千円）</t>
    <rPh sb="0" eb="2">
      <t>コウフ</t>
    </rPh>
    <rPh sb="2" eb="4">
      <t>タイショウ</t>
    </rPh>
    <rPh sb="4" eb="6">
      <t>ケイヒ</t>
    </rPh>
    <phoneticPr fontId="30"/>
  </si>
  <si>
    <t>国のR7補正予算分
（交付限度額①）
（推奨事業メニュー分）
（単位：千円）</t>
    <rPh sb="4" eb="6">
      <t>ホセイ</t>
    </rPh>
    <rPh sb="6" eb="8">
      <t>ヨサン</t>
    </rPh>
    <phoneticPr fontId="20"/>
  </si>
  <si>
    <t>その他
（一般財源や補助対象外経費等）
（単位：千円）</t>
    <phoneticPr fontId="20"/>
  </si>
  <si>
    <t>総事業費に係る
事務費
（単位：千円）</t>
    <phoneticPr fontId="20"/>
  </si>
  <si>
    <t>国の予算年度と推奨事業メニューの組み合わせが正しい状態であるか</t>
    <rPh sb="0" eb="1">
      <t>クニ</t>
    </rPh>
    <rPh sb="2" eb="4">
      <t>ヨサン</t>
    </rPh>
    <rPh sb="4" eb="6">
      <t>ネンド</t>
    </rPh>
    <rPh sb="7" eb="9">
      <t>スイショウ</t>
    </rPh>
    <rPh sb="9" eb="11">
      <t>ジギョウ</t>
    </rPh>
    <rPh sb="16" eb="17">
      <t>ク</t>
    </rPh>
    <rPh sb="18" eb="19">
      <t>ア</t>
    </rPh>
    <rPh sb="22" eb="23">
      <t>タダ</t>
    </rPh>
    <rPh sb="25" eb="27">
      <t>ジョウタイ</t>
    </rPh>
    <phoneticPr fontId="30"/>
  </si>
  <si>
    <t>（うち、食料品の物価高騰に対する特別加算分）
※食料品の物価高騰に対する特別加算分の交付限度額を上限として参考表記</t>
    <rPh sb="4" eb="7">
      <t>ショクリョウヒン</t>
    </rPh>
    <rPh sb="8" eb="12">
      <t>ブッカコウトウ</t>
    </rPh>
    <rPh sb="13" eb="14">
      <t>タイ</t>
    </rPh>
    <rPh sb="16" eb="21">
      <t>トクベツカサンブン</t>
    </rPh>
    <rPh sb="24" eb="27">
      <t>ショクリョウヒン</t>
    </rPh>
    <rPh sb="28" eb="30">
      <t>ブッカ</t>
    </rPh>
    <rPh sb="30" eb="32">
      <t>コウトウ</t>
    </rPh>
    <rPh sb="33" eb="34">
      <t>タイ</t>
    </rPh>
    <rPh sb="36" eb="38">
      <t>トクベツ</t>
    </rPh>
    <rPh sb="38" eb="40">
      <t>カサン</t>
    </rPh>
    <rPh sb="40" eb="41">
      <t>ブン</t>
    </rPh>
    <rPh sb="42" eb="44">
      <t>コウフ</t>
    </rPh>
    <rPh sb="44" eb="46">
      <t>ゲンド</t>
    </rPh>
    <rPh sb="46" eb="47">
      <t>ガク</t>
    </rPh>
    <rPh sb="48" eb="50">
      <t>ジョウゲン</t>
    </rPh>
    <rPh sb="53" eb="55">
      <t>サンコウ</t>
    </rPh>
    <rPh sb="55" eb="57">
      <t>ヒョウキ</t>
    </rPh>
    <phoneticPr fontId="20"/>
  </si>
  <si>
    <t>（うち、食料品の物価高騰に対する特別加算分）
※食料品の物価高騰に対する特別加算分の交付限度額を上限として参考表記</t>
    <rPh sb="4" eb="7">
      <t>ショクリョウヒン</t>
    </rPh>
    <rPh sb="8" eb="12">
      <t>ブッカコウトウ</t>
    </rPh>
    <rPh sb="13" eb="14">
      <t>タイ</t>
    </rPh>
    <rPh sb="16" eb="21">
      <t>トクベツカサンブン</t>
    </rPh>
    <phoneticPr fontId="20"/>
  </si>
  <si>
    <t>商品券等活用事業が事務連絡等の留意事項を踏まえた制度設計となっているか
（具体的な対応を検討中の場合も含む）</t>
    <rPh sb="9" eb="11">
      <t>ジム</t>
    </rPh>
    <rPh sb="11" eb="13">
      <t>レンラク</t>
    </rPh>
    <rPh sb="13" eb="14">
      <t>ナド</t>
    </rPh>
    <rPh sb="15" eb="17">
      <t>リュウイ</t>
    </rPh>
    <rPh sb="17" eb="19">
      <t>ジコウ</t>
    </rPh>
    <rPh sb="20" eb="21">
      <t>フ</t>
    </rPh>
    <rPh sb="24" eb="26">
      <t>セイド</t>
    </rPh>
    <rPh sb="26" eb="28">
      <t>セッケイ</t>
    </rPh>
    <rPh sb="37" eb="40">
      <t>グタイテキ</t>
    </rPh>
    <rPh sb="41" eb="43">
      <t>タイオウ</t>
    </rPh>
    <rPh sb="44" eb="47">
      <t>ケントウチュウ</t>
    </rPh>
    <rPh sb="48" eb="50">
      <t>バアイ</t>
    </rPh>
    <rPh sb="51" eb="52">
      <t>フク</t>
    </rPh>
    <phoneticPr fontId="20"/>
  </si>
  <si>
    <t>支援開始
時期</t>
    <rPh sb="0" eb="4">
      <t>シエンカイシ</t>
    </rPh>
    <rPh sb="5" eb="7">
      <t>ジキ</t>
    </rPh>
    <phoneticPr fontId="20"/>
  </si>
  <si>
    <t>商品券等活用事業における留意事項を踏まえた制度設計</t>
    <rPh sb="0" eb="3">
      <t>ショウヒンケン</t>
    </rPh>
    <rPh sb="3" eb="4">
      <t>ナド</t>
    </rPh>
    <rPh sb="4" eb="6">
      <t>カツヨウ</t>
    </rPh>
    <rPh sb="6" eb="8">
      <t>ジギョウ</t>
    </rPh>
    <rPh sb="12" eb="14">
      <t>リュウイ</t>
    </rPh>
    <rPh sb="14" eb="16">
      <t>ジコウ</t>
    </rPh>
    <rPh sb="17" eb="18">
      <t>フ</t>
    </rPh>
    <rPh sb="21" eb="23">
      <t>セイド</t>
    </rPh>
    <rPh sb="23" eb="25">
      <t>セッケイ</t>
    </rPh>
    <phoneticPr fontId="20"/>
  </si>
  <si>
    <t>商品券等活用事業が事務連絡等の留意事項を踏まえた制度設計となっていることを確認し（具体的な対応を検討中の場合も含む）、「○」を選択しているか</t>
    <rPh sb="0" eb="3">
      <t>ショウヒンケン</t>
    </rPh>
    <rPh sb="37" eb="39">
      <t>カクニン</t>
    </rPh>
    <rPh sb="41" eb="44">
      <t>グタイテキ</t>
    </rPh>
    <rPh sb="45" eb="47">
      <t>タイオウ</t>
    </rPh>
    <rPh sb="48" eb="51">
      <t>ケントウチュウ</t>
    </rPh>
    <rPh sb="52" eb="54">
      <t>バアイ</t>
    </rPh>
    <rPh sb="55" eb="56">
      <t>フク</t>
    </rPh>
    <rPh sb="63" eb="65">
      <t>センタク</t>
    </rPh>
    <phoneticPr fontId="20"/>
  </si>
  <si>
    <t>事業終期で想定外の選択をしていないか</t>
    <rPh sb="0" eb="2">
      <t>ジギョウ</t>
    </rPh>
    <rPh sb="2" eb="4">
      <t>シュウキ</t>
    </rPh>
    <rPh sb="5" eb="7">
      <t>ソウテイ</t>
    </rPh>
    <rPh sb="7" eb="8">
      <t>ガイ</t>
    </rPh>
    <rPh sb="9" eb="11">
      <t>センタク</t>
    </rPh>
    <phoneticPr fontId="30"/>
  </si>
  <si>
    <t>「重点支援地方交付金の追加を踏まえた各省庁の通知の発出状況に定義されている対象分野」を選択しているか</t>
    <rPh sb="43" eb="45">
      <t>センタク</t>
    </rPh>
    <phoneticPr fontId="30"/>
  </si>
  <si>
    <t>交付対象経費に小数点以下の数値が含まれていないか</t>
    <rPh sb="16" eb="17">
      <t>フク</t>
    </rPh>
    <phoneticPr fontId="30"/>
  </si>
  <si>
    <t>事務費が総事業費を上回っていないか</t>
    <rPh sb="0" eb="2">
      <t>ジム</t>
    </rPh>
    <rPh sb="4" eb="8">
      <t>ソウジギョウヒ</t>
    </rPh>
    <rPh sb="9" eb="11">
      <t>ウワマワ</t>
    </rPh>
    <phoneticPr fontId="20"/>
  </si>
  <si>
    <t>エラー（事業名称重複）</t>
    <rPh sb="4" eb="6">
      <t>ジギョウ</t>
    </rPh>
    <rPh sb="6" eb="8">
      <t>メイショウ</t>
    </rPh>
    <rPh sb="8" eb="10">
      <t>チョウフク</t>
    </rPh>
    <phoneticPr fontId="20"/>
  </si>
  <si>
    <t>事業名称が全く同一のものが複数記載されていないか</t>
    <rPh sb="0" eb="2">
      <t>ジギョウ</t>
    </rPh>
    <rPh sb="2" eb="4">
      <t>メイショウ</t>
    </rPh>
    <rPh sb="5" eb="6">
      <t>マッタ</t>
    </rPh>
    <rPh sb="7" eb="9">
      <t>ドウイツ</t>
    </rPh>
    <rPh sb="13" eb="15">
      <t>フクスウ</t>
    </rPh>
    <rPh sb="15" eb="17">
      <t>キサイ</t>
    </rPh>
    <phoneticPr fontId="20"/>
  </si>
  <si>
    <t>予算化時期</t>
    <rPh sb="0" eb="3">
      <t>ヨサンカ</t>
    </rPh>
    <rPh sb="3" eb="5">
      <t>ジキ</t>
    </rPh>
    <phoneticPr fontId="20"/>
  </si>
  <si>
    <t>予算化の
方法</t>
    <rPh sb="0" eb="3">
      <t>ヨサンカ</t>
    </rPh>
    <rPh sb="5" eb="7">
      <t>ホウホウ</t>
    </rPh>
    <phoneticPr fontId="20"/>
  </si>
  <si>
    <t>物価高騰対策と整理する根拠・理由</t>
    <rPh sb="0" eb="2">
      <t>ブッカ</t>
    </rPh>
    <rPh sb="2" eb="4">
      <t>コウトウ</t>
    </rPh>
    <rPh sb="4" eb="6">
      <t>タイサク</t>
    </rPh>
    <rPh sb="7" eb="9">
      <t>セイリ</t>
    </rPh>
    <rPh sb="11" eb="13">
      <t>コンキョ</t>
    </rPh>
    <rPh sb="14" eb="16">
      <t>リユウ</t>
    </rPh>
    <phoneticPr fontId="20"/>
  </si>
  <si>
    <t>予算化方法</t>
    <rPh sb="0" eb="3">
      <t>ヨサンカ</t>
    </rPh>
    <rPh sb="3" eb="5">
      <t>ホウホウ</t>
    </rPh>
    <phoneticPr fontId="20"/>
  </si>
  <si>
    <t>議決</t>
    <rPh sb="0" eb="2">
      <t>ギケツ</t>
    </rPh>
    <phoneticPr fontId="20"/>
  </si>
  <si>
    <t>専決</t>
    <rPh sb="0" eb="2">
      <t>センケツ</t>
    </rPh>
    <phoneticPr fontId="20"/>
  </si>
  <si>
    <t>未定</t>
    <rPh sb="0" eb="2">
      <t>ミテイ</t>
    </rPh>
    <phoneticPr fontId="20"/>
  </si>
  <si>
    <t>予算化時期・分岐</t>
    <rPh sb="0" eb="3">
      <t>ヨサンカ</t>
    </rPh>
    <rPh sb="3" eb="5">
      <t>ジキ</t>
    </rPh>
    <rPh sb="6" eb="8">
      <t>ブンキ</t>
    </rPh>
    <phoneticPr fontId="30"/>
  </si>
  <si>
    <t>予算化時期_R7補正</t>
    <rPh sb="0" eb="3">
      <t>ヨサンカ</t>
    </rPh>
    <rPh sb="3" eb="5">
      <t>ジキ</t>
    </rPh>
    <rPh sb="8" eb="10">
      <t>ホセイ</t>
    </rPh>
    <phoneticPr fontId="20"/>
  </si>
  <si>
    <t>エラー（物価高対策の理由・根拠記載漏れ）</t>
    <rPh sb="4" eb="6">
      <t>ブッカ</t>
    </rPh>
    <rPh sb="6" eb="7">
      <t>タカ</t>
    </rPh>
    <rPh sb="7" eb="9">
      <t>タイサク</t>
    </rPh>
    <rPh sb="10" eb="12">
      <t>リユウ</t>
    </rPh>
    <rPh sb="13" eb="15">
      <t>コンキョ</t>
    </rPh>
    <rPh sb="15" eb="17">
      <t>キサイ</t>
    </rPh>
    <rPh sb="17" eb="18">
      <t>モ</t>
    </rPh>
    <phoneticPr fontId="20"/>
  </si>
  <si>
    <t>エラー（予算化時期選択漏れ）</t>
    <rPh sb="4" eb="7">
      <t>ヨサンカ</t>
    </rPh>
    <rPh sb="7" eb="9">
      <t>ジキ</t>
    </rPh>
    <rPh sb="9" eb="11">
      <t>センタク</t>
    </rPh>
    <rPh sb="11" eb="12">
      <t>モ</t>
    </rPh>
    <phoneticPr fontId="20"/>
  </si>
  <si>
    <t>何回目の実施計画か</t>
    <rPh sb="0" eb="3">
      <t>ナンカイメ</t>
    </rPh>
    <rPh sb="4" eb="6">
      <t>ジッシ</t>
    </rPh>
    <rPh sb="6" eb="8">
      <t>ケイカク</t>
    </rPh>
    <phoneticPr fontId="30"/>
  </si>
  <si>
    <t>実施計画</t>
    <rPh sb="0" eb="2">
      <t>ジッシ</t>
    </rPh>
    <rPh sb="2" eb="4">
      <t>ケイカク</t>
    </rPh>
    <phoneticPr fontId="30"/>
  </si>
  <si>
    <t>R8.3</t>
    <phoneticPr fontId="30"/>
  </si>
  <si>
    <t>R8.6</t>
    <phoneticPr fontId="30"/>
  </si>
  <si>
    <t>R8.9</t>
    <phoneticPr fontId="30"/>
  </si>
  <si>
    <t>R8.12</t>
    <phoneticPr fontId="30"/>
  </si>
  <si>
    <t>1</t>
  </si>
  <si>
    <t>2</t>
  </si>
  <si>
    <t>3</t>
  </si>
  <si>
    <t>4</t>
  </si>
  <si>
    <t>予算化方法_未定なし</t>
    <rPh sb="0" eb="3">
      <t>ヨサンカ</t>
    </rPh>
    <rPh sb="3" eb="5">
      <t>ホウホウ</t>
    </rPh>
    <rPh sb="6" eb="8">
      <t>ミテイ</t>
    </rPh>
    <phoneticPr fontId="20"/>
  </si>
  <si>
    <t>予算化方法・分岐</t>
    <rPh sb="0" eb="3">
      <t>ヨサンカ</t>
    </rPh>
    <rPh sb="3" eb="5">
      <t>ホウホウ</t>
    </rPh>
    <rPh sb="6" eb="8">
      <t>ブンキ</t>
    </rPh>
    <phoneticPr fontId="30"/>
  </si>
  <si>
    <t>エラー（予算化方法入力漏れor想定外入力)</t>
    <rPh sb="4" eb="7">
      <t>ヨサンカ</t>
    </rPh>
    <rPh sb="7" eb="9">
      <t>ホウホウ</t>
    </rPh>
    <rPh sb="9" eb="11">
      <t>ニュウリョク</t>
    </rPh>
    <rPh sb="11" eb="12">
      <t>モ</t>
    </rPh>
    <rPh sb="15" eb="17">
      <t>ソウテイ</t>
    </rPh>
    <rPh sb="17" eb="18">
      <t>ガイ</t>
    </rPh>
    <rPh sb="18" eb="20">
      <t>ニュウリョク</t>
    </rPh>
    <phoneticPr fontId="20"/>
  </si>
  <si>
    <t>事業名称が記載されているか</t>
    <rPh sb="0" eb="2">
      <t>ジギョウ</t>
    </rPh>
    <rPh sb="2" eb="4">
      <t>メイショウ</t>
    </rPh>
    <rPh sb="5" eb="7">
      <t>キサイ</t>
    </rPh>
    <phoneticPr fontId="30"/>
  </si>
  <si>
    <t>予算化の時期を正しく入力しているか</t>
    <rPh sb="0" eb="3">
      <t>ヨサンカ</t>
    </rPh>
    <rPh sb="4" eb="6">
      <t>ジキ</t>
    </rPh>
    <rPh sb="7" eb="8">
      <t>タダ</t>
    </rPh>
    <rPh sb="10" eb="12">
      <t>ニュウリョク</t>
    </rPh>
    <phoneticPr fontId="20"/>
  </si>
  <si>
    <t>予算化の方法を正しく入力しているか</t>
    <rPh sb="0" eb="3">
      <t>ヨサンカ</t>
    </rPh>
    <rPh sb="4" eb="6">
      <t>ホウホウ</t>
    </rPh>
    <rPh sb="7" eb="8">
      <t>タダ</t>
    </rPh>
    <rPh sb="10" eb="12">
      <t>ニュウリョク</t>
    </rPh>
    <phoneticPr fontId="20"/>
  </si>
  <si>
    <t>予算化の
方法</t>
    <phoneticPr fontId="20"/>
  </si>
  <si>
    <t>※推奨事業メニュー①について、
②～④にも関連する場合は、N～P列に追加で選択してください。</t>
    <phoneticPr fontId="20"/>
  </si>
  <si>
    <t>※R7補正推奨事業メニュー①について、
②～④にも関連する場合は、N～P列に追加で選択してください。</t>
    <phoneticPr fontId="20"/>
  </si>
  <si>
    <t>「食料品の物価高騰に対する特別加算」のメニューを選択していない事業であるにも関わらず、N～P列でサブメニューを選択していないか</t>
    <rPh sb="1" eb="4">
      <t>ショクリョウヒン</t>
    </rPh>
    <rPh sb="5" eb="7">
      <t>ブッカ</t>
    </rPh>
    <rPh sb="7" eb="9">
      <t>コウトウ</t>
    </rPh>
    <rPh sb="10" eb="11">
      <t>タイ</t>
    </rPh>
    <rPh sb="13" eb="15">
      <t>トクベツ</t>
    </rPh>
    <rPh sb="15" eb="17">
      <t>カサン</t>
    </rPh>
    <rPh sb="24" eb="26">
      <t>センタク</t>
    </rPh>
    <rPh sb="31" eb="33">
      <t>ジギョウ</t>
    </rPh>
    <rPh sb="38" eb="39">
      <t>カカ</t>
    </rPh>
    <rPh sb="46" eb="47">
      <t>レツ</t>
    </rPh>
    <rPh sb="55" eb="57">
      <t>センタク</t>
    </rPh>
    <phoneticPr fontId="20"/>
  </si>
  <si>
    <t>N～P列のサブメニューが左詰めとなっているか</t>
    <rPh sb="12" eb="14">
      <t>ヒダリヅ</t>
    </rPh>
    <phoneticPr fontId="20"/>
  </si>
  <si>
    <t>N～P列のサブメニューで、同じメニューを複数選択していないか</t>
    <rPh sb="13" eb="14">
      <t>オナ</t>
    </rPh>
    <rPh sb="20" eb="22">
      <t>フクスウ</t>
    </rPh>
    <rPh sb="22" eb="24">
      <t>センタク</t>
    </rPh>
    <phoneticPr fontId="20"/>
  </si>
  <si>
    <t>商品券等活用事業ではないのにも関わらず、AF列を入力していないか</t>
    <rPh sb="0" eb="3">
      <t>ショウヒンケン</t>
    </rPh>
    <rPh sb="3" eb="4">
      <t>ナド</t>
    </rPh>
    <rPh sb="4" eb="6">
      <t>カツヨウ</t>
    </rPh>
    <rPh sb="6" eb="8">
      <t>ジギョウ</t>
    </rPh>
    <rPh sb="15" eb="16">
      <t>カカ</t>
    </rPh>
    <rPh sb="22" eb="23">
      <t>レツ</t>
    </rPh>
    <rPh sb="24" eb="26">
      <t>ニュウリョク</t>
    </rPh>
    <phoneticPr fontId="20"/>
  </si>
  <si>
    <t>（うち、食料品の物価高騰に対する特別加算分）</t>
    <phoneticPr fontId="20"/>
  </si>
  <si>
    <t>このファイルを破壊していないか（パスワードを解除しての操作や、書式の貼り付けによる条件付書式の変更をしていない）</t>
    <rPh sb="7" eb="9">
      <t>ハカイ</t>
    </rPh>
    <rPh sb="22" eb="24">
      <t>カイジョ</t>
    </rPh>
    <rPh sb="27" eb="29">
      <t>ソウサ</t>
    </rPh>
    <rPh sb="31" eb="33">
      <t>ショシキ</t>
    </rPh>
    <rPh sb="34" eb="35">
      <t>ハ</t>
    </rPh>
    <rPh sb="36" eb="37">
      <t>ツ</t>
    </rPh>
    <rPh sb="41" eb="44">
      <t>ジョウケンツキ</t>
    </rPh>
    <rPh sb="44" eb="46">
      <t>ショシキ</t>
    </rPh>
    <rPh sb="47" eb="49">
      <t>ヘンコウ</t>
    </rPh>
    <phoneticPr fontId="30"/>
  </si>
  <si>
    <r>
      <t xml:space="preserve">（公共調達について）
公共調達における価格転嫁の推進にかかる事業を記載した地方公共団体については、以下の点を確認したか
・事務連絡及びQ&amp;A等に記載の対象外経費を計上していない
・交付対象経費について、価格転嫁分に相当する金額のみを計上している
・契約事業者から、価格転嫁分が実質的な賃上げにつながるものとして確認できる書類の提出を求めるなどにより、実質的な賃上げにつながることを確認する
</t>
    </r>
    <r>
      <rPr>
        <sz val="14"/>
        <rFont val="ＭＳ Ｐゴシック"/>
        <family val="3"/>
        <charset val="128"/>
      </rPr>
      <t>※公共調達にかかる事業を記載していない場合は、上記に関係なく「○」を選択してください</t>
    </r>
    <rPh sb="1" eb="5">
      <t>コウキョウチョウタツ</t>
    </rPh>
    <rPh sb="33" eb="35">
      <t>キサイ</t>
    </rPh>
    <rPh sb="37" eb="43">
      <t>チホウコウキョウダンタイ</t>
    </rPh>
    <rPh sb="49" eb="51">
      <t>イカ</t>
    </rPh>
    <rPh sb="52" eb="53">
      <t>テン</t>
    </rPh>
    <rPh sb="54" eb="56">
      <t>カクニン</t>
    </rPh>
    <rPh sb="61" eb="65">
      <t>ジムレンラク</t>
    </rPh>
    <rPh sb="65" eb="66">
      <t>オヨ</t>
    </rPh>
    <rPh sb="70" eb="71">
      <t>トウ</t>
    </rPh>
    <rPh sb="72" eb="74">
      <t>キサイ</t>
    </rPh>
    <rPh sb="75" eb="80">
      <t>タイショウガイケイヒ</t>
    </rPh>
    <rPh sb="81" eb="83">
      <t>ケイジョウ</t>
    </rPh>
    <rPh sb="90" eb="96">
      <t>コウフタイショウケイヒ</t>
    </rPh>
    <rPh sb="101" eb="106">
      <t>カカクテンカブン</t>
    </rPh>
    <rPh sb="107" eb="109">
      <t>ソウトウ</t>
    </rPh>
    <rPh sb="111" eb="113">
      <t>キンガク</t>
    </rPh>
    <rPh sb="116" eb="118">
      <t>ケイジョウ</t>
    </rPh>
    <rPh sb="124" eb="126">
      <t>ケイヤク</t>
    </rPh>
    <rPh sb="126" eb="129">
      <t>ジギョウシャ</t>
    </rPh>
    <rPh sb="190" eb="192">
      <t>カクニン</t>
    </rPh>
    <rPh sb="196" eb="200">
      <t>コウキョウチョウタツ</t>
    </rPh>
    <phoneticPr fontId="20"/>
  </si>
  <si>
    <r>
      <t>（基金調べについて）</t>
    </r>
    <r>
      <rPr>
        <sz val="14"/>
        <rFont val="ＭＳ Ｐゴシック"/>
        <family val="3"/>
        <charset val="128"/>
      </rPr>
      <t>令和8年度末までに事業着手する事業が記載されているか、また、基金の要件②イに該当する事業については、取崩終期が令和13年度末まで、②ロに該当する事業については令和10年度末までとなっているか
※基金事業を記載していない場合は、上記に関係なく「○」を選択してください</t>
    </r>
    <rPh sb="1" eb="3">
      <t>キキン</t>
    </rPh>
    <rPh sb="3" eb="4">
      <t>シラ</t>
    </rPh>
    <rPh sb="10" eb="12">
      <t>レイワ</t>
    </rPh>
    <rPh sb="13" eb="16">
      <t>ネンドマツ</t>
    </rPh>
    <rPh sb="19" eb="21">
      <t>ジギョウ</t>
    </rPh>
    <rPh sb="21" eb="23">
      <t>チャクシュ</t>
    </rPh>
    <rPh sb="25" eb="27">
      <t>ジギョウ</t>
    </rPh>
    <rPh sb="28" eb="30">
      <t>キサイ</t>
    </rPh>
    <rPh sb="40" eb="42">
      <t>キキン</t>
    </rPh>
    <rPh sb="43" eb="45">
      <t>ヨウケン</t>
    </rPh>
    <rPh sb="48" eb="50">
      <t>ガイトウ</t>
    </rPh>
    <rPh sb="52" eb="54">
      <t>ジギョウ</t>
    </rPh>
    <rPh sb="65" eb="67">
      <t>レイワ</t>
    </rPh>
    <rPh sb="69" eb="72">
      <t>ネンドマツ</t>
    </rPh>
    <rPh sb="78" eb="80">
      <t>ガイトウ</t>
    </rPh>
    <rPh sb="82" eb="84">
      <t>ジギョウ</t>
    </rPh>
    <rPh sb="89" eb="91">
      <t>レイワ</t>
    </rPh>
    <rPh sb="93" eb="96">
      <t>ネンドマツ</t>
    </rPh>
    <rPh sb="107" eb="109">
      <t>キキン</t>
    </rPh>
    <rPh sb="109" eb="111">
      <t>ジギョウ</t>
    </rPh>
    <rPh sb="112" eb="114">
      <t>キサイ</t>
    </rPh>
    <rPh sb="119" eb="121">
      <t>バアイ</t>
    </rPh>
    <rPh sb="123" eb="125">
      <t>ジョウキ</t>
    </rPh>
    <rPh sb="126" eb="128">
      <t>カンケイ</t>
    </rPh>
    <rPh sb="134" eb="136">
      <t>センタク</t>
    </rPh>
    <phoneticPr fontId="20"/>
  </si>
  <si>
    <t>現金給付を実施する場合は、Q＆A３－１等の留意事項を確認している
※対象事業がない場合は、上記に関係なく「○」を選択してください</t>
    <phoneticPr fontId="20"/>
  </si>
  <si>
    <r>
      <t xml:space="preserve">商品券等を扱う事業を実施する場合は、会計検査院の指摘を踏まえた留意事項に留意し適切な措置を講じることを確認したか
</t>
    </r>
    <r>
      <rPr>
        <sz val="14"/>
        <color theme="1"/>
        <rFont val="ＭＳ Ｐゴシック"/>
        <family val="3"/>
        <charset val="128"/>
      </rPr>
      <t>※対象事業がない場合は、上記に関係なく「○」を選択してください</t>
    </r>
    <rPh sb="0" eb="3">
      <t>ショウヒンケン</t>
    </rPh>
    <rPh sb="3" eb="4">
      <t>トウ</t>
    </rPh>
    <rPh sb="5" eb="6">
      <t>アツカ</t>
    </rPh>
    <rPh sb="7" eb="9">
      <t>ジギョウ</t>
    </rPh>
    <rPh sb="10" eb="12">
      <t>ジッシ</t>
    </rPh>
    <rPh sb="14" eb="16">
      <t>バアイ</t>
    </rPh>
    <rPh sb="18" eb="20">
      <t>カイケイ</t>
    </rPh>
    <rPh sb="51" eb="53">
      <t>カクニン</t>
    </rPh>
    <rPh sb="69" eb="71">
      <t>ジョウキ</t>
    </rPh>
    <rPh sb="72" eb="74">
      <t>カンケイ</t>
    </rPh>
    <phoneticPr fontId="20"/>
  </si>
  <si>
    <t>（市区町村のみ）「①食料品の物価高騰に対する特別加算」以外の事業で、交付限度額全額の配分を受ける記載となっていないか</t>
    <rPh sb="1" eb="3">
      <t>シク</t>
    </rPh>
    <rPh sb="3" eb="5">
      <t>チョウソン</t>
    </rPh>
    <rPh sb="10" eb="13">
      <t>ショクリョウヒン</t>
    </rPh>
    <rPh sb="14" eb="16">
      <t>ブッカ</t>
    </rPh>
    <rPh sb="16" eb="18">
      <t>コウトウ</t>
    </rPh>
    <rPh sb="19" eb="20">
      <t>タイ</t>
    </rPh>
    <rPh sb="22" eb="24">
      <t>トクベツ</t>
    </rPh>
    <rPh sb="24" eb="26">
      <t>カサン</t>
    </rPh>
    <rPh sb="27" eb="29">
      <t>イガイ</t>
    </rPh>
    <rPh sb="30" eb="32">
      <t>ジギョウ</t>
    </rPh>
    <rPh sb="34" eb="36">
      <t>コウフ</t>
    </rPh>
    <rPh sb="36" eb="38">
      <t>ゲンド</t>
    </rPh>
    <rPh sb="38" eb="39">
      <t>ガク</t>
    </rPh>
    <rPh sb="39" eb="41">
      <t>ゼンガク</t>
    </rPh>
    <rPh sb="42" eb="44">
      <t>ハイブン</t>
    </rPh>
    <rPh sb="45" eb="46">
      <t>ウ</t>
    </rPh>
    <rPh sb="48" eb="50">
      <t>キサイ</t>
    </rPh>
    <phoneticPr fontId="20"/>
  </si>
  <si>
    <t>備考1のサブカテゴリー　※N～P列を記入している場合のみ</t>
    <phoneticPr fontId="20"/>
  </si>
  <si>
    <t>①推奨_R7補(R8)既配_1回</t>
    <rPh sb="1" eb="3">
      <t>スイショウ</t>
    </rPh>
    <rPh sb="6" eb="7">
      <t>ホ</t>
    </rPh>
    <rPh sb="11" eb="12">
      <t>キ</t>
    </rPh>
    <rPh sb="12" eb="13">
      <t>ハイ</t>
    </rPh>
    <rPh sb="15" eb="16">
      <t>カイ</t>
    </rPh>
    <phoneticPr fontId="30"/>
  </si>
  <si>
    <t>①推奨_R7補(R8)既配_1回うち特別加算※限度額内</t>
    <rPh sb="1" eb="3">
      <t>スイショウ</t>
    </rPh>
    <rPh sb="6" eb="7">
      <t>ホ</t>
    </rPh>
    <rPh sb="11" eb="12">
      <t>キ</t>
    </rPh>
    <rPh sb="12" eb="13">
      <t>ハイ</t>
    </rPh>
    <rPh sb="15" eb="16">
      <t>カイ</t>
    </rPh>
    <rPh sb="18" eb="20">
      <t>トクベツ</t>
    </rPh>
    <rPh sb="20" eb="22">
      <t>カサン</t>
    </rPh>
    <rPh sb="23" eb="25">
      <t>ゲンド</t>
    </rPh>
    <rPh sb="25" eb="26">
      <t>ガク</t>
    </rPh>
    <rPh sb="26" eb="27">
      <t>ナイ</t>
    </rPh>
    <phoneticPr fontId="30"/>
  </si>
  <si>
    <t>令和８年度　第２回　物価高騰対応重点支援地方創生臨時交付金実施計画</t>
    <rPh sb="6" eb="7">
      <t>ダイ</t>
    </rPh>
    <rPh sb="8" eb="9">
      <t>カイ</t>
    </rPh>
    <phoneticPr fontId="30"/>
  </si>
  <si>
    <t>Ｂ２</t>
    <phoneticPr fontId="20"/>
  </si>
  <si>
    <t>列全般要チェック↓</t>
    <rPh sb="0" eb="1">
      <t>レツ</t>
    </rPh>
    <rPh sb="1" eb="3">
      <t>ゼンパン</t>
    </rPh>
    <rPh sb="3" eb="4">
      <t>ヨウ</t>
    </rPh>
    <phoneticPr fontId="30"/>
  </si>
  <si>
    <t>予算化時期_R8</t>
    <rPh sb="0" eb="3">
      <t>ヨサンカ</t>
    </rPh>
    <rPh sb="3" eb="5">
      <t>ジキ</t>
    </rPh>
    <phoneticPr fontId="20"/>
  </si>
  <si>
    <t>予算区分_R8_のみ</t>
    <rPh sb="0" eb="2">
      <t>ヨサン</t>
    </rPh>
    <rPh sb="2" eb="4">
      <t>クブン</t>
    </rPh>
    <phoneticPr fontId="20"/>
  </si>
  <si>
    <t>エラー（事業費対象経費入力関連）</t>
    <rPh sb="4" eb="6">
      <t>ジギョウ</t>
    </rPh>
    <rPh sb="6" eb="7">
      <t>ヒ</t>
    </rPh>
    <rPh sb="7" eb="9">
      <t>タイショウ</t>
    </rPh>
    <rPh sb="9" eb="11">
      <t>ケイヒ</t>
    </rPh>
    <rPh sb="11" eb="13">
      <t>ニュウリョク</t>
    </rPh>
    <rPh sb="13" eb="15">
      <t>カンレン</t>
    </rPh>
    <phoneticPr fontId="30"/>
  </si>
  <si>
    <t>転記された内容へ必要な修正を加えた上で、その他の転記された内容について誤りがないことを確認したか</t>
    <rPh sb="0" eb="2">
      <t>テンキ</t>
    </rPh>
    <rPh sb="5" eb="7">
      <t>ナイヨウ</t>
    </rPh>
    <rPh sb="8" eb="10">
      <t>ヒツヨウ</t>
    </rPh>
    <rPh sb="11" eb="13">
      <t>シュウセイ</t>
    </rPh>
    <rPh sb="14" eb="15">
      <t>クワ</t>
    </rPh>
    <rPh sb="17" eb="18">
      <t>ウエ</t>
    </rPh>
    <rPh sb="22" eb="23">
      <t>ホカ</t>
    </rPh>
    <rPh sb="24" eb="26">
      <t>テンキ</t>
    </rPh>
    <rPh sb="29" eb="31">
      <t>ナイヨウ</t>
    </rPh>
    <rPh sb="35" eb="36">
      <t>アヤマ</t>
    </rPh>
    <rPh sb="43" eb="45">
      <t>カクニン</t>
    </rPh>
    <phoneticPr fontId="20"/>
  </si>
  <si>
    <t>予想される議決決定時期の最終月</t>
    <rPh sb="0" eb="2">
      <t>ヨソウ</t>
    </rPh>
    <rPh sb="5" eb="7">
      <t>ギケツ</t>
    </rPh>
    <rPh sb="7" eb="9">
      <t>ケッテイ</t>
    </rPh>
    <rPh sb="9" eb="11">
      <t>ジキ</t>
    </rPh>
    <rPh sb="12" eb="14">
      <t>サイシュウ</t>
    </rPh>
    <rPh sb="14" eb="15">
      <t>ツキ</t>
    </rPh>
    <phoneticPr fontId="30"/>
  </si>
  <si>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</si>
  <si>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</si>
  <si>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</si>
  <si>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</si>
  <si>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</si>
  <si>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</si>
  <si>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</si>
  <si>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</si>
  <si>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</si>
  <si>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</si>
  <si>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</si>
  <si>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</si>
  <si>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</si>
  <si>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</si>
  <si>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</si>
  <si>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</si>
  <si>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</si>
  <si>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</si>
  <si>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</si>
  <si>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</si>
  <si>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</si>
  <si>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</si>
  <si>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</si>
  <si>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</si>
  <si>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</si>
  <si>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</si>
  <si>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</si>
  <si>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</si>
  <si>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</si>
  <si>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</si>
  <si>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</si>
  <si>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</si>
  <si>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</si>
  <si>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</si>
  <si>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</si>
  <si>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</si>
  <si>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</si>
  <si>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</si>
  <si>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</si>
  <si>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</si>
  <si>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</si>
  <si>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</si>
  <si>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</si>
  <si>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</si>
  <si>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</si>
  <si>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</si>
  <si>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</si>
  <si>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</si>
  <si>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</si>
  <si>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</si>
  <si>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</si>
  <si>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</si>
  <si>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</si>
  <si>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</si>
  <si>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</si>
  <si>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</si>
  <si>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R7補正_推奨
交付対象経費
うち特別加算以外
うち生活者支援（②～⑤）</t>
    <rPh sb="2" eb="4">
      <t>ホセイ</t>
    </rPh>
    <rPh sb="5" eb="7">
      <t>スイショウ</t>
    </rPh>
    <rPh sb="8" eb="14">
      <t>コウフタイショウケイヒ</t>
    </rPh>
    <rPh sb="17" eb="21">
      <t>トクベツカサン</t>
    </rPh>
    <rPh sb="21" eb="23">
      <t>イガイ</t>
    </rPh>
    <rPh sb="26" eb="29">
      <t>セイカツシャ</t>
    </rPh>
    <rPh sb="29" eb="31">
      <t>シエン</t>
    </rPh>
    <phoneticPr fontId="30"/>
  </si>
  <si>
    <t>R7補正_推奨
交付対象経費
うち特別加算以外
うち生活者支援以外（⑥～⑪）</t>
    <rPh sb="2" eb="4">
      <t>ホセイ</t>
    </rPh>
    <rPh sb="5" eb="7">
      <t>スイショウ</t>
    </rPh>
    <rPh sb="8" eb="14">
      <t>コウフタイショウケイヒ</t>
    </rPh>
    <rPh sb="17" eb="21">
      <t>トクベツカサン</t>
    </rPh>
    <rPh sb="21" eb="23">
      <t>イガイ</t>
    </rPh>
    <rPh sb="26" eb="29">
      <t>セイカツシャ</t>
    </rPh>
    <rPh sb="29" eb="31">
      <t>シエン</t>
    </rPh>
    <rPh sb="31" eb="33">
      <t>イガイ</t>
    </rPh>
    <phoneticPr fontId="30"/>
  </si>
  <si>
    <t>↓68行目に入れて横にオートフィルした後、値でコピペした関数（実施計画様式も同様）</t>
    <rPh sb="3" eb="5">
      <t>ギョウメ</t>
    </rPh>
    <rPh sb="6" eb="7">
      <t>イ</t>
    </rPh>
    <rPh sb="9" eb="10">
      <t>ヨコ</t>
    </rPh>
    <rPh sb="19" eb="20">
      <t>ノチ</t>
    </rPh>
    <rPh sb="21" eb="22">
      <t>アタイ</t>
    </rPh>
    <rPh sb="28" eb="30">
      <t>カンスウ</t>
    </rPh>
    <rPh sb="31" eb="33">
      <t>ジッシ</t>
    </rPh>
    <rPh sb="33" eb="35">
      <t>ケイカク</t>
    </rPh>
    <rPh sb="35" eb="37">
      <t>ヨウシキ</t>
    </rPh>
    <rPh sb="38" eb="40">
      <t>ドウヨウ</t>
    </rPh>
    <phoneticPr fontId="30"/>
  </si>
  <si>
    <t>=SUBSTITUTE(ADDRESS(1,COLUMN(),4),1,"")</t>
  </si>
  <si>
    <t>国のR7補正において、食料品の物価高騰に対する
特別加算の配分を受けていない市区町村は、
食料品の特別加算に関する事業をNO1に入力してください。
複数の事業がある場合は、NO2以降に記載してください。</t>
    <rPh sb="0" eb="1">
      <t>クニ</t>
    </rPh>
    <rPh sb="4" eb="6">
      <t>ホセイ</t>
    </rPh>
    <phoneticPr fontId="20"/>
  </si>
  <si>
    <t>55つけるなら不要</t>
    <rPh sb="7" eb="9">
      <t>フヨウ</t>
    </rPh>
    <phoneticPr fontId="20"/>
  </si>
  <si>
    <t>国の予算年度_R7補正orR8補正</t>
    <rPh sb="0" eb="1">
      <t>クニ</t>
    </rPh>
    <rPh sb="2" eb="4">
      <t>ヨサン</t>
    </rPh>
    <rPh sb="4" eb="6">
      <t>ネンド</t>
    </rPh>
    <rPh sb="9" eb="11">
      <t>ホセイ</t>
    </rPh>
    <rPh sb="15" eb="17">
      <t>ホセイ</t>
    </rPh>
    <phoneticPr fontId="20"/>
  </si>
  <si>
    <t>経済対策との関係_R8補正</t>
    <phoneticPr fontId="20"/>
  </si>
  <si>
    <t>種類_推奨事業メニュー_R8補正</t>
    <rPh sb="0" eb="2">
      <t>シュルイ</t>
    </rPh>
    <rPh sb="3" eb="5">
      <t>スイショウ</t>
    </rPh>
    <rPh sb="5" eb="7">
      <t>ジギョウ</t>
    </rPh>
    <phoneticPr fontId="20"/>
  </si>
  <si>
    <t>対象分野_R7・R8補正</t>
    <rPh sb="0" eb="2">
      <t>タイショウ</t>
    </rPh>
    <rPh sb="2" eb="4">
      <t>ブンヤ</t>
    </rPh>
    <rPh sb="10" eb="12">
      <t>ホセイ</t>
    </rPh>
    <phoneticPr fontId="30"/>
  </si>
  <si>
    <t>R8_補正</t>
    <rPh sb="3" eb="5">
      <t>ホセイ</t>
    </rPh>
    <phoneticPr fontId="20"/>
  </si>
  <si>
    <r>
      <t>国の</t>
    </r>
    <r>
      <rPr>
        <b/>
        <sz val="15"/>
        <color rgb="FFFF0000"/>
        <rFont val="ＭＳ Ｐゴシック"/>
        <family val="3"/>
        <charset val="128"/>
      </rPr>
      <t>R8補正予算</t>
    </r>
    <r>
      <rPr>
        <sz val="15"/>
        <rFont val="ＭＳ Ｐゴシック"/>
        <family val="3"/>
        <charset val="128"/>
      </rPr>
      <t>分（推奨事業メニュー分）　交付限度額②
にかかる交付対象経費</t>
    </r>
    <rPh sb="4" eb="6">
      <t>ホセイ</t>
    </rPh>
    <rPh sb="6" eb="8">
      <t>ヨサン</t>
    </rPh>
    <rPh sb="8" eb="9">
      <t>ブン</t>
    </rPh>
    <phoneticPr fontId="20"/>
  </si>
  <si>
    <r>
      <t>令和8年度既配分額
国の</t>
    </r>
    <r>
      <rPr>
        <b/>
        <sz val="14"/>
        <color rgb="FFFF0000"/>
        <rFont val="ＭＳ Ｐゴシック"/>
        <family val="3"/>
        <charset val="128"/>
      </rPr>
      <t>R8補正予算</t>
    </r>
    <r>
      <rPr>
        <sz val="14"/>
        <rFont val="ＭＳ Ｐゴシック"/>
        <family val="3"/>
        <charset val="128"/>
      </rPr>
      <t>分（推奨事業メニュー分）
交付限度額②</t>
    </r>
    <rPh sb="0" eb="2">
      <t>レイワ</t>
    </rPh>
    <rPh sb="3" eb="5">
      <t>ネンド</t>
    </rPh>
    <rPh sb="14" eb="16">
      <t>ホセイ</t>
    </rPh>
    <rPh sb="16" eb="18">
      <t>ヨサン</t>
    </rPh>
    <rPh sb="18" eb="19">
      <t>ブン</t>
    </rPh>
    <phoneticPr fontId="20"/>
  </si>
  <si>
    <t>小計　交付限度額（R8補正予算分）</t>
    <rPh sb="11" eb="13">
      <t>ホセイ</t>
    </rPh>
    <rPh sb="13" eb="15">
      <t>ヨサン</t>
    </rPh>
    <rPh sb="15" eb="16">
      <t>ブン</t>
    </rPh>
    <phoneticPr fontId="20"/>
  </si>
  <si>
    <t>R8補正＿推奨
交付対象経費</t>
    <rPh sb="2" eb="4">
      <t>ホセイ</t>
    </rPh>
    <rPh sb="5" eb="7">
      <t>スイショウ</t>
    </rPh>
    <rPh sb="8" eb="10">
      <t>コウフ</t>
    </rPh>
    <rPh sb="10" eb="12">
      <t>タイショウ</t>
    </rPh>
    <rPh sb="12" eb="14">
      <t>ケイヒ</t>
    </rPh>
    <phoneticPr fontId="20"/>
  </si>
  <si>
    <t>①推奨_R8補正_R8限度</t>
    <rPh sb="1" eb="3">
      <t>スイショウ</t>
    </rPh>
    <rPh sb="6" eb="8">
      <t>ホセイ</t>
    </rPh>
    <rPh sb="11" eb="13">
      <t>ゲンド</t>
    </rPh>
    <phoneticPr fontId="2"/>
  </si>
  <si>
    <r>
      <t>今回配分予定額
国の</t>
    </r>
    <r>
      <rPr>
        <b/>
        <sz val="14"/>
        <color rgb="FFFF0000"/>
        <rFont val="ＭＳ Ｐゴシック"/>
        <family val="3"/>
        <charset val="128"/>
      </rPr>
      <t>R8補正予算</t>
    </r>
    <r>
      <rPr>
        <sz val="14"/>
        <rFont val="ＭＳ Ｐゴシック"/>
        <family val="3"/>
        <charset val="128"/>
      </rPr>
      <t>分（推奨事業メニュー分）
交付限度額②</t>
    </r>
    <rPh sb="12" eb="14">
      <t>ホセイ</t>
    </rPh>
    <rPh sb="14" eb="16">
      <t>ヨサン</t>
    </rPh>
    <rPh sb="16" eb="17">
      <t>ブン</t>
    </rPh>
    <phoneticPr fontId="20"/>
  </si>
  <si>
    <r>
      <t>配分予定額計
国の</t>
    </r>
    <r>
      <rPr>
        <b/>
        <sz val="14"/>
        <color rgb="FFFF0000"/>
        <rFont val="ＭＳ Ｐゴシック"/>
        <family val="3"/>
        <charset val="128"/>
      </rPr>
      <t>R8補正予算</t>
    </r>
    <r>
      <rPr>
        <sz val="14"/>
        <rFont val="ＭＳ Ｐゴシック"/>
        <family val="3"/>
      </rPr>
      <t>分（推奨事業メニュー分）
交付限度額②</t>
    </r>
    <rPh sb="0" eb="2">
      <t>ハイブン</t>
    </rPh>
    <rPh sb="2" eb="4">
      <t>ヨテイ</t>
    </rPh>
    <rPh sb="4" eb="5">
      <t>ガク</t>
    </rPh>
    <rPh sb="5" eb="6">
      <t>ケイ</t>
    </rPh>
    <rPh sb="11" eb="13">
      <t>ホセイ</t>
    </rPh>
    <rPh sb="13" eb="15">
      <t>ヨサン</t>
    </rPh>
    <rPh sb="15" eb="16">
      <t>ブン</t>
    </rPh>
    <rPh sb="17" eb="19">
      <t>スイショウ</t>
    </rPh>
    <rPh sb="19" eb="21">
      <t>ジギョウ</t>
    </rPh>
    <rPh sb="25" eb="26">
      <t>ブン</t>
    </rPh>
    <phoneticPr fontId="20"/>
  </si>
  <si>
    <r>
      <t>国の</t>
    </r>
    <r>
      <rPr>
        <b/>
        <sz val="14"/>
        <color rgb="FFFF0000"/>
        <rFont val="ＭＳ ゴシック"/>
        <family val="3"/>
        <charset val="128"/>
      </rPr>
      <t>R8補正予算</t>
    </r>
    <r>
      <rPr>
        <sz val="14"/>
        <color theme="1"/>
        <rFont val="ＭＳ ゴシック"/>
        <family val="3"/>
        <charset val="128"/>
      </rPr>
      <t>分
（交付限度額②）
（推奨事業メニュー分）
（単位：千円）</t>
    </r>
    <rPh sb="0" eb="1">
      <t>クニ</t>
    </rPh>
    <rPh sb="4" eb="6">
      <t>ホセイ</t>
    </rPh>
    <rPh sb="6" eb="8">
      <t>ヨサン</t>
    </rPh>
    <rPh sb="8" eb="9">
      <t>ブン</t>
    </rPh>
    <rPh sb="11" eb="13">
      <t>コウフ</t>
    </rPh>
    <rPh sb="13" eb="15">
      <t>ゲンド</t>
    </rPh>
    <rPh sb="15" eb="16">
      <t>ガク</t>
    </rPh>
    <rPh sb="20" eb="22">
      <t>スイショウ</t>
    </rPh>
    <rPh sb="22" eb="24">
      <t>ジギョウ</t>
    </rPh>
    <rPh sb="28" eb="29">
      <t>ブン</t>
    </rPh>
    <rPh sb="32" eb="34">
      <t>タンイ</t>
    </rPh>
    <rPh sb="35" eb="37">
      <t>センエン</t>
    </rPh>
    <phoneticPr fontId="20"/>
  </si>
  <si>
    <t>市区町村において、これまでの実施計画ないし今回実施計画で「①食料品の物価高騰に対する特別加算」の配分を受ける記載となっているか</t>
    <rPh sb="0" eb="2">
      <t>シク</t>
    </rPh>
    <rPh sb="2" eb="4">
      <t>チョウソン</t>
    </rPh>
    <rPh sb="14" eb="16">
      <t>ジッシ</t>
    </rPh>
    <rPh sb="16" eb="18">
      <t>ケイカク</t>
    </rPh>
    <rPh sb="21" eb="23">
      <t>コンカイ</t>
    </rPh>
    <rPh sb="23" eb="25">
      <t>ジッシ</t>
    </rPh>
    <rPh sb="25" eb="27">
      <t>ケイカク</t>
    </rPh>
    <rPh sb="30" eb="33">
      <t>ショクリョウヒン</t>
    </rPh>
    <rPh sb="34" eb="36">
      <t>ブッカ</t>
    </rPh>
    <rPh sb="36" eb="38">
      <t>コウトウ</t>
    </rPh>
    <rPh sb="39" eb="40">
      <t>タイ</t>
    </rPh>
    <rPh sb="42" eb="44">
      <t>トクベツ</t>
    </rPh>
    <rPh sb="44" eb="46">
      <t>カサン</t>
    </rPh>
    <rPh sb="48" eb="50">
      <t>ハイブン</t>
    </rPh>
    <rPh sb="51" eb="52">
      <t>ウ</t>
    </rPh>
    <rPh sb="54" eb="56">
      <t>キサイ</t>
    </rPh>
    <phoneticPr fontId="30"/>
  </si>
  <si>
    <t>R8予備費（地）</t>
    <rPh sb="2" eb="4">
      <t>ヨビ</t>
    </rPh>
    <rPh sb="6" eb="7">
      <t>チ</t>
    </rPh>
    <phoneticPr fontId="20"/>
  </si>
  <si>
    <t>r8物価_2_1</t>
    <rPh sb="2" eb="4">
      <t>ブッカ</t>
    </rPh>
    <phoneticPr fontId="30"/>
  </si>
  <si>
    <t>朱色変色</t>
    <rPh sb="0" eb="2">
      <t>シュイロ</t>
    </rPh>
    <rPh sb="2" eb="4">
      <t>ヘンショク</t>
    </rPh>
    <phoneticPr fontId="20"/>
  </si>
  <si>
    <t>実施計画様式</t>
    <rPh sb="0" eb="2">
      <t>ジッシ</t>
    </rPh>
    <rPh sb="2" eb="4">
      <t>ケイカク</t>
    </rPh>
    <rPh sb="4" eb="6">
      <t>ヨウシキ</t>
    </rPh>
    <phoneticPr fontId="30"/>
  </si>
  <si>
    <t>朱色変色</t>
    <rPh sb="0" eb="2">
      <t>シュイロ</t>
    </rPh>
    <rPh sb="2" eb="4">
      <t>ヘンショク</t>
    </rPh>
    <phoneticPr fontId="30"/>
  </si>
  <si>
    <t>エラーセルの有無↓</t>
    <rPh sb="6" eb="8">
      <t>ウム</t>
    </rPh>
    <phoneticPr fontId="30"/>
  </si>
  <si>
    <t>①食料品の物価高騰に対する支援</t>
    <rPh sb="1" eb="4">
      <t>ショクリョウヒン</t>
    </rPh>
    <rPh sb="5" eb="7">
      <t>ブッカ</t>
    </rPh>
    <rPh sb="7" eb="9">
      <t>コウトウ</t>
    </rPh>
    <rPh sb="10" eb="11">
      <t>タイ</t>
    </rPh>
    <rPh sb="13" eb="15">
      <t>シエン</t>
    </rPh>
    <phoneticPr fontId="20"/>
  </si>
  <si>
    <r>
      <t xml:space="preserve">水道減免事業は、支援の効果が食料品の物価高騰に直接的に及ぶ事業ではないことから、推奨事業メニューは「①食料品の物価高騰に対する特別加算（支援）」以外を選択しているか
</t>
    </r>
    <r>
      <rPr>
        <sz val="14"/>
        <color theme="1"/>
        <rFont val="ＭＳ Ｐゴシック"/>
        <family val="3"/>
        <charset val="128"/>
      </rPr>
      <t>※対象事業がない場合は、上記に関係なく「○」を選択してください</t>
    </r>
    <rPh sb="0" eb="2">
      <t>スイドウ</t>
    </rPh>
    <rPh sb="2" eb="4">
      <t>ゲンメン</t>
    </rPh>
    <rPh sb="4" eb="6">
      <t>ジギョウ</t>
    </rPh>
    <rPh sb="8" eb="10">
      <t>シエン</t>
    </rPh>
    <rPh sb="11" eb="13">
      <t>コウカ</t>
    </rPh>
    <rPh sb="14" eb="17">
      <t>ショクリョウヒン</t>
    </rPh>
    <rPh sb="18" eb="20">
      <t>ブッカ</t>
    </rPh>
    <rPh sb="20" eb="22">
      <t>コウトウ</t>
    </rPh>
    <rPh sb="23" eb="26">
      <t>チョクセツテキ</t>
    </rPh>
    <rPh sb="27" eb="28">
      <t>オヨ</t>
    </rPh>
    <rPh sb="29" eb="31">
      <t>ジギョウ</t>
    </rPh>
    <rPh sb="40" eb="42">
      <t>スイショウ</t>
    </rPh>
    <rPh sb="42" eb="44">
      <t>ジギョウ</t>
    </rPh>
    <rPh sb="51" eb="54">
      <t>ショクリョウヒン</t>
    </rPh>
    <rPh sb="55" eb="57">
      <t>ブッカ</t>
    </rPh>
    <rPh sb="57" eb="59">
      <t>コウトウ</t>
    </rPh>
    <rPh sb="60" eb="61">
      <t>タイ</t>
    </rPh>
    <rPh sb="63" eb="65">
      <t>トクベツ</t>
    </rPh>
    <rPh sb="65" eb="67">
      <t>カサン</t>
    </rPh>
    <rPh sb="68" eb="70">
      <t>シエン</t>
    </rPh>
    <rPh sb="72" eb="74">
      <t>イガイ</t>
    </rPh>
    <rPh sb="75" eb="77">
      <t>センタク</t>
    </rPh>
    <phoneticPr fontId="20"/>
  </si>
  <si>
    <t>物価高騰対策と整理する根拠・理由を具体的に記載しているか</t>
    <rPh sb="0" eb="2">
      <t>ブッカ</t>
    </rPh>
    <rPh sb="2" eb="4">
      <t>コウトウ</t>
    </rPh>
    <rPh sb="4" eb="6">
      <t>タイサク</t>
    </rPh>
    <rPh sb="7" eb="9">
      <t>セイリ</t>
    </rPh>
    <rPh sb="11" eb="13">
      <t>コンキョ</t>
    </rPh>
    <rPh sb="14" eb="16">
      <t>リユウ</t>
    </rPh>
    <rPh sb="17" eb="20">
      <t>グタイテキ</t>
    </rPh>
    <rPh sb="21" eb="23">
      <t>キサイ</t>
    </rPh>
    <phoneticPr fontId="20"/>
  </si>
  <si>
    <t>中東情勢対応</t>
    <rPh sb="0" eb="2">
      <t>チュウトウ</t>
    </rPh>
    <rPh sb="2" eb="4">
      <t>ジョウセイ</t>
    </rPh>
    <rPh sb="4" eb="6">
      <t>タイオウ</t>
    </rPh>
    <phoneticPr fontId="20"/>
  </si>
  <si>
    <t>（市区町村のみ）特別加算の交付限度額を、食料品の物価高騰の目的以外で活用する場合において、生活者として実施する事業のために、特別加算以外の限度額では対応できない場合に該当しているか
※特別加算の目的外活用に該当しない場合は○</t>
    <rPh sb="1" eb="3">
      <t>シク</t>
    </rPh>
    <rPh sb="3" eb="5">
      <t>チョウソン</t>
    </rPh>
    <rPh sb="8" eb="10">
      <t>トクベツ</t>
    </rPh>
    <rPh sb="10" eb="12">
      <t>カサン</t>
    </rPh>
    <rPh sb="13" eb="15">
      <t>コウフ</t>
    </rPh>
    <rPh sb="15" eb="17">
      <t>ゲンド</t>
    </rPh>
    <rPh sb="17" eb="18">
      <t>ガク</t>
    </rPh>
    <rPh sb="20" eb="23">
      <t>ショクリョウヒン</t>
    </rPh>
    <rPh sb="24" eb="26">
      <t>ブッカ</t>
    </rPh>
    <rPh sb="26" eb="28">
      <t>コウトウ</t>
    </rPh>
    <rPh sb="29" eb="31">
      <t>モクテキ</t>
    </rPh>
    <rPh sb="31" eb="33">
      <t>イガイ</t>
    </rPh>
    <rPh sb="34" eb="36">
      <t>カツヨウ</t>
    </rPh>
    <rPh sb="38" eb="40">
      <t>バアイ</t>
    </rPh>
    <rPh sb="45" eb="48">
      <t>セイカツシャ</t>
    </rPh>
    <rPh sb="51" eb="53">
      <t>ジッシ</t>
    </rPh>
    <rPh sb="55" eb="57">
      <t>ジギョウ</t>
    </rPh>
    <rPh sb="62" eb="64">
      <t>トクベツ</t>
    </rPh>
    <rPh sb="64" eb="66">
      <t>カサン</t>
    </rPh>
    <rPh sb="66" eb="68">
      <t>イガイ</t>
    </rPh>
    <rPh sb="69" eb="71">
      <t>ゲンド</t>
    </rPh>
    <rPh sb="71" eb="72">
      <t>ガク</t>
    </rPh>
    <rPh sb="74" eb="76">
      <t>タイオウ</t>
    </rPh>
    <rPh sb="80" eb="82">
      <t>バアイ</t>
    </rPh>
    <rPh sb="83" eb="85">
      <t>ガイトウ</t>
    </rPh>
    <rPh sb="92" eb="94">
      <t>トクベツ</t>
    </rPh>
    <rPh sb="94" eb="96">
      <t>カサン</t>
    </rPh>
    <rPh sb="97" eb="99">
      <t>モクテキ</t>
    </rPh>
    <rPh sb="99" eb="100">
      <t>ガイ</t>
    </rPh>
    <rPh sb="100" eb="102">
      <t>カツヨウ</t>
    </rPh>
    <rPh sb="103" eb="105">
      <t>ガイトウ</t>
    </rPh>
    <rPh sb="108" eb="110">
      <t>バアイ</t>
    </rPh>
    <phoneticPr fontId="20"/>
  </si>
  <si>
    <t>交付対象経費、既配分額、交付限度額において、交付対象経費が既配分額を下回る等の想定外の入力がされていないか</t>
    <rPh sb="0" eb="2">
      <t>コウフ</t>
    </rPh>
    <rPh sb="2" eb="4">
      <t>タイショウ</t>
    </rPh>
    <rPh sb="4" eb="6">
      <t>ケイヒ</t>
    </rPh>
    <rPh sb="7" eb="8">
      <t>キ</t>
    </rPh>
    <rPh sb="8" eb="10">
      <t>ハイブン</t>
    </rPh>
    <rPh sb="10" eb="11">
      <t>ガク</t>
    </rPh>
    <rPh sb="12" eb="14">
      <t>コウフ</t>
    </rPh>
    <rPh sb="14" eb="16">
      <t>ゲンド</t>
    </rPh>
    <rPh sb="16" eb="17">
      <t>ガク</t>
    </rPh>
    <rPh sb="22" eb="24">
      <t>コウフ</t>
    </rPh>
    <rPh sb="24" eb="26">
      <t>タイショウ</t>
    </rPh>
    <rPh sb="26" eb="28">
      <t>ケイヒ</t>
    </rPh>
    <rPh sb="29" eb="30">
      <t>キ</t>
    </rPh>
    <rPh sb="30" eb="32">
      <t>ハイブン</t>
    </rPh>
    <rPh sb="32" eb="33">
      <t>ガク</t>
    </rPh>
    <rPh sb="34" eb="36">
      <t>シタマワ</t>
    </rPh>
    <rPh sb="37" eb="38">
      <t>ナド</t>
    </rPh>
    <rPh sb="39" eb="41">
      <t>ソウテイ</t>
    </rPh>
    <rPh sb="41" eb="42">
      <t>ガイ</t>
    </rPh>
    <rPh sb="43" eb="45">
      <t>ニュウリョク</t>
    </rPh>
    <phoneticPr fontId="20"/>
  </si>
  <si>
    <t>事務連絡に定める基金の要件イ、ロの別</t>
    <phoneticPr fontId="30"/>
  </si>
  <si>
    <t>推奨サブメニュー②</t>
    <rPh sb="0" eb="2">
      <t>スイショウ</t>
    </rPh>
    <phoneticPr fontId="30"/>
  </si>
  <si>
    <t>推奨サブメニュー③</t>
    <rPh sb="0" eb="2">
      <t>スイショウ</t>
    </rPh>
    <phoneticPr fontId="30"/>
  </si>
  <si>
    <t>交付対象経費(地方単独事業費)
（R８補正予算分）</t>
    <rPh sb="19" eb="21">
      <t>ホセイ</t>
    </rPh>
    <rPh sb="21" eb="23">
      <t>ヨサン</t>
    </rPh>
    <rPh sb="23" eb="24">
      <t>ブン</t>
    </rPh>
    <phoneticPr fontId="20"/>
  </si>
  <si>
    <r>
      <t>国の</t>
    </r>
    <r>
      <rPr>
        <b/>
        <sz val="14"/>
        <color rgb="FFFF0000"/>
        <rFont val="ＭＳ Ｐゴシック"/>
        <family val="3"/>
        <charset val="128"/>
      </rPr>
      <t>R8補正予算</t>
    </r>
    <r>
      <rPr>
        <sz val="14"/>
        <color theme="1"/>
        <rFont val="ＭＳ Ｐゴシック"/>
        <family val="3"/>
        <charset val="128"/>
      </rPr>
      <t>分（推奨事業メニュー分）
交付限度額②　（令和８年６月５日通知分）</t>
    </r>
    <rPh sb="4" eb="6">
      <t>ホセイ</t>
    </rPh>
    <rPh sb="6" eb="8">
      <t>ヨサン</t>
    </rPh>
    <rPh sb="8" eb="9">
      <t>ブン</t>
    </rPh>
    <rPh sb="32" eb="33">
      <t>ネン</t>
    </rPh>
    <rPh sb="34" eb="35">
      <t>ガツ</t>
    </rPh>
    <rPh sb="36" eb="37">
      <t>ニチ</t>
    </rPh>
    <rPh sb="37" eb="39">
      <t>ツウチ</t>
    </rPh>
    <rPh sb="39" eb="40">
      <t>ブン</t>
    </rPh>
    <phoneticPr fontId="20"/>
  </si>
  <si>
    <t>企画ＤＸ課</t>
  </si>
  <si>
    <t>西山</t>
  </si>
  <si>
    <t>0826-28-1972</t>
  </si>
  <si>
    <t xml:space="preserve">kikaku@town.akiota.lg.jp </t>
  </si>
  <si>
    <t>R7_補正</t>
  </si>
  <si>
    <t>推奨事業</t>
  </si>
  <si>
    <t>物価高騰の影響を受けている生活者の支援としてmoricaを所有している町民全員に地域通貨の利用時に、期間限定ポイントを付与することで、消費に係る負担を軽減させつつ、購買意欲を促進し、経済循環を促す。</t>
  </si>
  <si>
    <t>ｍｏｒｉｃａプレミアム付与事業</t>
  </si>
  <si>
    <t>Ⅰ．生活の安全保障・物価高への対応</t>
  </si>
  <si>
    <t>①食料品の物価高騰に対する特別加算</t>
  </si>
  <si>
    <t>④消費下支え等を通じた生活者支援</t>
  </si>
  <si>
    <t>物価高騰の影響を受けている生活者の支援としてmoricaを所有している町民全員に地域通貨のチャージ時に上乗せでマネーを付与することで、消費に係る負担を軽減させつつ、購買意欲を促進し、経済循環を促す</t>
  </si>
  <si>
    <t>moricaチャージ1.5％補助</t>
  </si>
  <si>
    <t>物価高騰の影響で農機具の高騰が続いている。継続的な農業が行えるよう、購入費を補助する。</t>
  </si>
  <si>
    <t>修道農業近代化施設農機具補助</t>
  </si>
  <si>
    <t>⑧農林水産業における物価高騰対策支援</t>
  </si>
  <si>
    <t>太田川産直市は地域の小規模出荷農業者が農産物を販売する場であり、産直市を活性化することにより物価高騰の影響を受けている小規模出荷農業者の売上向上を図るため。</t>
  </si>
  <si>
    <t>産直市活性化事業</t>
  </si>
  <si>
    <t>物価高騰の影響で、農機具の高騰が続いている。継続的な農業が行えるよう、購入費を補助する。</t>
  </si>
  <si>
    <t>物価高騰対応農業用機械補助事業（認定農業者等）</t>
  </si>
  <si>
    <t>物価高騰対応農業用機械補助事業（小規模出荷農業者）</t>
  </si>
  <si>
    <t>物価高騰の影響で、農業用資材の高騰が続いている。継続的な農業が行えるよう、購入費を補助する。</t>
  </si>
  <si>
    <t>物価高騰対応農業用資材補助事業（小規模出荷農業者）</t>
  </si>
  <si>
    <t>物価高騰の影響により、農業活動が縮小し、収穫量が不足した際の農業経営者の収入保険料を補助する。</t>
  </si>
  <si>
    <t>物価高騰対応収入保険掛け金補助事業</t>
  </si>
  <si>
    <t>物価高騰対応農業用資材補助事業（ひろしま活力生）</t>
  </si>
  <si>
    <t>物価高騰の影響で、農業用設備の高騰が続いている。このような状況でも効率よく農業を継続するためのスマート農業用設備が導入できるよう支援する。</t>
  </si>
  <si>
    <t>営農団体育成支援事業（スマート農業導入）</t>
  </si>
  <si>
    <t>物価高騰の影響で、家畜飼料の高騰が続いている。飼料の購入費用を補助することで、畜産農家の負担を軽減する。</t>
  </si>
  <si>
    <t>飼料高騰対策補助金（認定農業者）</t>
  </si>
  <si>
    <t>物価高騰等の影響を受けている生活者及び事業者の支援として町内移動手段である定額介護タクシーの利用料金を助成することで、安定した運行を継続させるとともに、利用者の負担軽減を図る。</t>
  </si>
  <si>
    <t>定額介護タクシー運行</t>
  </si>
  <si>
    <t>⑩地域公共交通・物流や地域観光業等に対する支援</t>
  </si>
  <si>
    <t>物価高騰等の影響を受けている生活者及び事業者の支援として町内移動手段である定額ライドシェアの利用料金を助成することで、安定した運行を継続させるとともに、利用者の負担軽減を図る。</t>
  </si>
  <si>
    <t>定額ライドシェア</t>
  </si>
  <si>
    <t>物価高騰の影響でガソリン代などの通勤経費が高騰しているため、負担軽減を行う</t>
  </si>
  <si>
    <t>通勤者助成事業</t>
  </si>
  <si>
    <t>物価高騰の影響による子育て世帯への負担軽減対策として、自家用車や公共交通機関で通学する世帯に支援を行う</t>
  </si>
  <si>
    <t>通学応援助成事業</t>
  </si>
  <si>
    <t>⑦医療・介護・保育施設、学校施設、公衆浴場等に対する物価高騰対策支援</t>
  </si>
  <si>
    <t>物価高騰の影響による子育て世帯への負担軽減対策として、引っ越しにかかる経費を補助する。</t>
  </si>
  <si>
    <t>定住引っ越し費用補助金</t>
  </si>
  <si>
    <t>③物価高騰に伴う子育て世帯支援</t>
  </si>
  <si>
    <t>物価高騰に伴い養育費や生活費が増加していることを踏まえ医療費の助成を行い、交付金を充当する。医療費の助成を行うことで当該子育て世帯の経済的支援を図り、また子どもの健全な心身の育成を支える。</t>
  </si>
  <si>
    <t>乳幼児医療給付費助成市単独事業</t>
  </si>
  <si>
    <t>物価高騰の中、子育て世帯の負担軽減のため、小学生から高校生相当までの子どもの医療費を助成する。</t>
  </si>
  <si>
    <t>子ども医療給付費助成市単独事業</t>
  </si>
  <si>
    <t>物価高騰に伴い養育費や生活費が増加していることを踏まえ、ひとり親家庭の医療費の助成を行い、交付金を充当する。医療費の助成を行うことで当該子育て世帯の経済的支援を図り、また子どもの健全な心身の育成を支える。</t>
  </si>
  <si>
    <t>ひとり親家庭等医療給付費助成市単独事業</t>
  </si>
  <si>
    <t>物価高騰の影響による子育て世帯への負担軽減対策として、通園する世帯に支援を行う。</t>
  </si>
  <si>
    <t>保育所・こども園通園費補助</t>
  </si>
  <si>
    <t>物価高騰による調達価格の上昇に対応するため、給食の調理・配送業務を一元的に実施するために要する委託費のうち、物価高騰により増嵩した労務費に対応</t>
  </si>
  <si>
    <t>学校給食費等負担軽減事業</t>
  </si>
  <si>
    <t>物価高騰の影響による子育て世帯への負担軽減対策として、町外の所在する施設に１か月に通院した日数が２日以上の世帯に支援を行う。</t>
  </si>
  <si>
    <t>乳幼児等医療機関通院費助成</t>
  </si>
  <si>
    <t>物価高騰に直面している住民のインフルエンザワクチンの医療費負担を軽減する</t>
  </si>
  <si>
    <t>インフルエンザ予防接種</t>
  </si>
  <si>
    <t>物価高騰に直面している住民のコロナワクチンの医療費負担を軽減する。</t>
  </si>
  <si>
    <t>新型コロナ予防接種</t>
  </si>
  <si>
    <t>物価高騰の影響による事業者への負担軽減対策として、町内事業者（起業みこみも含む）に支援を行う</t>
  </si>
  <si>
    <t>がんばるビジネス応援補助金</t>
  </si>
  <si>
    <t>⑨中小企業等に対するエネルギー価格高騰対策支援</t>
  </si>
  <si>
    <t>物価高騰の影響による子育て世帯及び高齢者世帯等への負担軽減対策として、入浴料金の支援を行う。</t>
  </si>
  <si>
    <t>高齢者等入浴割引助成事業</t>
  </si>
  <si>
    <t>②物価高騰に伴う低所得者世帯・高齢者世帯支援</t>
  </si>
  <si>
    <t>①物価高騰の影響を受けている生活者の支援としてmoricaを所有している町民全員に地域通貨の利用時に、期間限定ポイントを付与することで、消費に係る負担を軽減させつつ、購買意欲を促進し、経済循環を促す。
②事業実施に必要な経費など。
③ポイント分20,000,000円　10,000円×2,000人
   ※ポイントの利用量で変動あり（地域通貨利用時20％付与・上限10,000円）
ハートフル共同組合への補助500,000円
（キャンペーンを実施するため、補助を行う。）
・消耗品費：50,000円
・印刷製本費：150,000円
・郵送費：50,000円
・人件費：250,000円
④町民、町内事業者、ハートフル協同組合</t>
  </si>
  <si>
    <t>議決</t>
  </si>
  <si>
    <t>ポイント付与分について90％以上の使用率を目指す。</t>
  </si>
  <si>
    <t>明記予定（HP)</t>
  </si>
  <si>
    <t>ホームページ</t>
  </si>
  <si>
    <t>キャッシュレスポイント還元事業</t>
  </si>
  <si>
    <t>R8当初（地）</t>
  </si>
  <si>
    <t>①物価高騰の影響を受けている生活者の支援としてmoricaを所有している町民全員に地域通貨のチャージ時に上乗せでマネーを付与することで、消費に係る負担を軽減させつつ、購買意欲を促進し、経済循環を促す。
②事業実施に必要な経費など。
③チャージ額300,000,000円×1.5％
④町民、町内事業者、ハートフル協同組合</t>
  </si>
  <si>
    <t>補助率100％を目指す。</t>
  </si>
  <si>
    <t>地域ポイント</t>
  </si>
  <si>
    <t>①物価高騰の影響で農機具の高騰が続いている。継続的な農業が行えるよう、購入費を補助する。
②農業用資材購入費
③4,710,000円×1/2=2,355,000円
【内訳】
・米乾燥機　3,300,000円×1/2=1,650,000円
・精米機　　 1,250,000円×1/2=625,000円
・集糠機　　　 160,000円×1/2= 80,000円
④修道地域の農業者</t>
  </si>
  <si>
    <t>補助率90％を目指す。</t>
  </si>
  <si>
    <t>農林水産・食品分野　</t>
  </si>
  <si>
    <t>農業資材</t>
  </si>
  <si>
    <t>①太田川産直市は地域の小規模出荷農業者が農産物を販売する場であり、産直市を活性化することにより物価高騰の影響を受けている小規模出荷農業者の売上向上を図るため。
②事業実施に必要な経費など。
③・地域通貨利用手数料1,000円×12か月＝1万2,000円
　・出荷者紹介制度　20人×2人×3,000円＝12万円
　・出荷者支援キャンペーン1,500万円×10％＝150万円
　・備品購入　　　　　　　　　　　　　　　　　　　　46万円
　・講習会　　　　　　　　　　　　　　　　　　　104万8,000円
　・産直市支援専門人材　　　　　　　　　　500万円
　・集荷車　　　　　　　　　　　　　　　　　　125万5,000円
　・ロゴ作成デザイン料　　　　　　　　　　30万5,000円
　・出荷者ジャンパー　　　　　　　　　　　30万円
④太田川産直市、小規模農業者</t>
  </si>
  <si>
    <t>農業経営</t>
  </si>
  <si>
    <t>①物価高騰の影響で、農機具の高騰が続いている。継続的な農業が行えるよう、購入費を補助する。
②農機具購入費
③乾燥機１台 3,000,000円×1/2＝1,500,000円
　畝立機１台     73,500円×1/2=36,750円
　動噴　　1台　 221,000円×1/2＝110,500
④認定農業者</t>
  </si>
  <si>
    <t>①物価高騰の影響で、農機具の高騰が続いている。継続的な農業が行えるよう、購入費を補助する。
②農機具購入費
③1,000,000円×1/2×2人＝1,000,000円
④独自小規模出荷農業者</t>
  </si>
  <si>
    <t>①物価高騰の影響で、農業用資材の高騰が続いている。継続的な農業が行えるよう、購入費を補助する。
②農業用資材購入費
③200,000円×1/2×5名=500,000円
④独自小規模出荷農業者</t>
  </si>
  <si>
    <t>①物価高騰の影響により、農業活動が縮小し、収穫量が不足した際の農業経営者の収入保険料を補助する。
②農業経営者が加入する収入保険料
③200,000円×1/2×5名=500,000円　（補助率1/2）
④収入保険に加入する農業従事者</t>
  </si>
  <si>
    <t>①物価高騰の影響で、農業用資材の高騰が続いている。継続的な農業が行えるよう、購入費を補助する。
②農業用資材購入費
③200,000円×1/2×6名=600,000円
④ひろしま活力生</t>
  </si>
  <si>
    <t>①物価高騰の影響で、農業用設備の高騰が続いている。このような状況でも効率よく農業を継続するためのスマート農業用設備が導入できるよう支援する。
②設備の導入費（スマート農業）
③レーザーレベラー　4,850,000円×1/2＝2,425,000円（補助率　事業費の1/2）
④認定農業者</t>
  </si>
  <si>
    <t>①物価高騰の影響で、家畜飼料の高騰が続いている。飼料の購入費用を補助することで、畜産農家の負担を軽減する。
②粗飼料の購入費
③ 124頭×20,000円=2480,000円　（1頭あたり　20,000円） 
④町内の畜産農家</t>
  </si>
  <si>
    <t>畜産経営</t>
  </si>
  <si>
    <t>①物価高騰等の影響を受けている生活者及び事業者の支援として町内移動手段である定額介護タクシーの利用料金を助成することで、安定した運行を継続させるとともに、利用者の負担軽減を図る。
②定額介護タクシーの運行に係る経費
③17万/月×11か月（４月～２月分）
④町内交通事業者および利用者</t>
  </si>
  <si>
    <t>事業者の継続率100％を目指す</t>
  </si>
  <si>
    <t>介護サービス事業所・施設等</t>
  </si>
  <si>
    <t>①物価高騰等の影響を受けている生活者及び事業者の支援として町内移動手段である定額ライドシェアの利用料金を助成することで、安定した運行を継続させるとともに、利用者の負担軽減を図る。
②定額ライドシェアの運行に係る経費
③４万/月×11か月（４月～２月分）
④町内交通事業者および利用者</t>
  </si>
  <si>
    <t>運輸交通・物流・観光事業者</t>
  </si>
  <si>
    <t>①物価高騰の影響でガソリン代などの通勤経費が高騰しているため、遠距離通勤している家庭の負担軽減を行う。
②通勤費
③20㎞以上30㎞未満　年3万円× 83人＝249万
　30㎞以上　　　　　　　年６万円×100人＝600万
④町外の職場に通勤するもの</t>
  </si>
  <si>
    <t>対象分野に関連しない</t>
  </si>
  <si>
    <t>①物価高騰の影響による子育て世帯への負担軽減対策として、自家用車や公共交通機関で通学する世帯に支援を行う。
②通学費補助（自家用車や公共交通機関で通学している世帯に限る）
③町外通学者64,000円、町内通学の15,000～32,000円の定額補助
　※町内通学者は距離に応じて補助額が変動
④保護者</t>
  </si>
  <si>
    <t>①物価高騰の影響による子育て世帯への負担軽減対策として、引っ越しにかかる経費を補助する。
②引っ越しにかかる経費
③上限１０万円×1/2×５件＝25万円
④保護者</t>
  </si>
  <si>
    <t>①物価高騰に伴い養育費や生活費が増加していることを踏まえ医療費の助成を行い、交付金を充当する。医療費の助成を行うことで当該子育て世帯の経済的支援を図り、また子どもの健全な心身の育成を支える。
②医療費の助成（県事業の所得制限以上の所得の世帯分）
③町単独事業分　15万円
　（保険診療の自己負担分（医療費の3割）のうち、一部負担金を除いた額）
　延べ２７人×6,000円＝162,000円（うち15万円を充当）
④未就学児を養育する保護者</t>
  </si>
  <si>
    <t>①物価高騰の中、子育て世帯の負担軽減のため、小学生から高校生相当までの子どもの医療費を助成する。
②医療費の助成
③町単独事業分　750万円
　（保険診療の自己負担分（医療費の3割）のうち、一部負担金を除いた額）
　延べ4072人×19,000円＝77,368,000円（うち750万円充当）
④安芸太田町に住民票がある0歳から高校生相当の子どものうち県の乳幼児医療費助成制度に該当しない児童</t>
  </si>
  <si>
    <t>①物価高騰に伴い養育費や生活費が増加していることを踏まえ、ひとり親家庭の医療費の助成を行い、交付金を充当する。医療費の助成を行うことで当該子育て世帯の経済的支援を図り、また子どもの健全な心身の育成を支える。
②ひとり親家庭の医療費（県事業の所得制限以上の所得の世帯分）
③町単独事業分　1,200,000円
　（保険診療の自己負担分（医療費の3割）のうち、一部負担金を除いた額）
　延べ60人×20,000円＝1,200,000円
④ひとり親家庭の保護者</t>
  </si>
  <si>
    <t>①物価高騰の影響による子育て世帯への負担軽減対策として、通園する世帯に支援を行う。
②通園費補助
③自宅から保育所・こども園までが片道４キロ以上の場合対象（保護者の通勤経路の場合はその距離を除く）
対象距離5㎞×500円×10×12か月＝30万円
④保護者</t>
  </si>
  <si>
    <t>①物価高騰による調達価格の上昇に対応するため、給食の調理・配送業務を一元的に実施するために要する委託費のうち、物価高騰により増額した労務費に対応
②給食の調理・運搬業務委託費（教職員分を除く）
③R８年度委託経費28,802,000円-R７年度委託経費26,004,000円＝2,798,000円
　（うち生徒数２１１人分2,057,000円充当）
④給食調理業務委託事業者、保護者</t>
  </si>
  <si>
    <t>県立学校の学校給食費等の保護者負担単価について、物価高騰前の令和７年度から値上げしないこととする。</t>
  </si>
  <si>
    <t>給食</t>
  </si>
  <si>
    <t>①物価高騰の影響による子育て世帯への負担軽減対策として、町外の所在する施設に１か月に通院した日数が２日以上の世帯に支援を行う。
②通院費
③5日×1000円×60人＝30万円
④保護者</t>
  </si>
  <si>
    <t>①物価高騰に直面している住民のインフルエンザワクチンの医療費負担を軽減する。
②予防接種費用の一部
③インフルエンザ予防接種(６５歳以上) 4,120円×1,850人＝7,622,000円 
   インフルエンザ予防接種（中学生まで）4,120円×120人＝494,400円
　（うち8,099,000円充当）
④予防接種対象者</t>
  </si>
  <si>
    <t>①物価高騰に直面している住民のコロナワクチンの医療費負担を軽減する。
②予防接種費用の一部
③11,100円×730人＝8,103,000円（うち7,741,000円充当） 
④65歳以上、及び、60～64歳で一定の障害を有する町民</t>
  </si>
  <si>
    <t>①物価高騰の影響による事業者への負担軽減対策として、町内事業者（起業みこみも含む）に支援を行う
②新分野進出、起業、事業継承などにかかる経費
③上限100万円×３件＝300万円
④町内事業者</t>
  </si>
  <si>
    <t>①物価高騰の影響による子育て世帯及び高齢者世帯等への負担軽減対策として、入浴料金の支援を行う。
②入浴優待割引事業にかかる経費
③・優待券シート　10万円
　・郵送料　　　　　10万円
　・衛生管理委託料　35万円
　・補助金　　　　　220万円
④入浴施設、利用者</t>
  </si>
  <si>
    <t>①物価高騰等の影響を受けている生活者及び事業者の支援として町内移動手段である定額介護タクシーの利用料金を助成することで、安定した運行を継続させるとともに、利用者の負担軽減を図る。
②定額介護タクシーの運行に係る経費
③50万/月×11か月（４月～２月分）
④町内交通事業者および利用者</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</si>
</sst>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_(* #,##0_);_(* \(#,##0\);_(* &quot;-&quot;_);_(@_)"/>
    <numFmt numFmtId="178" formatCode="0_ "/>
    <numFmt numFmtId="179" formatCode="00000"/>
    <numFmt numFmtId="180" formatCode="0_);[Red]\(0\)"/>
    <numFmt numFmtId="181" formatCode="#"/>
  </numFmts>
  <fonts count="88" x14ac:knownFonts="1">
    <font>
      <sz val="11"/>
      <name val="ＭＳ Ｐゴシック"/>
      <family val="3"/>
    </font>
    <font>
      <sz val="11"/>
      <color theme="1"/>
      <name val="游ゴシック"/>
      <family val="2"/>
      <charset val="128"/>
      <scheme val="minor"/>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4"/>
      <name val="ＭＳ Ｐゴシック"/>
      <family val="3"/>
    </font>
    <font>
      <sz val="14"/>
      <name val="ＭＳ ゴシック"/>
      <family val="3"/>
    </font>
    <font>
      <sz val="10"/>
      <name val="Arial"/>
      <family val="2"/>
    </font>
    <font>
      <sz val="12"/>
      <name val="ＭＳ Ｐゴシック"/>
      <family val="3"/>
    </font>
    <font>
      <sz val="16"/>
      <name val="ＭＳ Ｐゴシック"/>
      <family val="3"/>
    </font>
    <font>
      <sz val="12"/>
      <name val="ＭＳ ゴシック"/>
      <family val="3"/>
    </font>
    <font>
      <sz val="12"/>
      <name val="ＭＳ 明朝"/>
      <family val="1"/>
    </font>
    <font>
      <sz val="11"/>
      <color indexed="8"/>
      <name val="ＭＳ Ｐゴシック"/>
      <family val="3"/>
    </font>
    <font>
      <sz val="14"/>
      <name val="ＭＳ Ｐゴシック"/>
      <family val="3"/>
      <charset val="128"/>
    </font>
    <font>
      <sz val="6"/>
      <name val="ＭＳ Ｐゴシック"/>
      <family val="3"/>
      <charset val="128"/>
    </font>
    <font>
      <sz val="12"/>
      <name val="ＭＳ Ｐゴシック"/>
      <family val="3"/>
      <charset val="128"/>
    </font>
    <font>
      <sz val="11"/>
      <color theme="1"/>
      <name val="ＭＳ Ｐゴシック"/>
      <family val="3"/>
    </font>
    <font>
      <sz val="14"/>
      <color theme="1"/>
      <name val="ＭＳ Ｐゴシック"/>
      <family val="3"/>
    </font>
    <font>
      <sz val="14"/>
      <color theme="1"/>
      <name val="ＭＳ Ｐゴシック"/>
      <family val="3"/>
      <charset val="128"/>
    </font>
    <font>
      <sz val="12"/>
      <color theme="1"/>
      <name val="HG丸ｺﾞｼｯｸM-PRO"/>
      <family val="3"/>
    </font>
    <font>
      <sz val="14"/>
      <name val="ＭＳ ゴシック"/>
      <family val="3"/>
      <charset val="128"/>
    </font>
    <font>
      <b/>
      <sz val="14"/>
      <color theme="1"/>
      <name val="ＭＳ Ｐゴシック"/>
      <family val="3"/>
    </font>
    <font>
      <sz val="12"/>
      <color theme="1"/>
      <name val="ＭＳ Ｐゴシック"/>
      <family val="3"/>
    </font>
    <font>
      <sz val="12"/>
      <name val="HG丸ｺﾞｼｯｸM-PRO"/>
      <family val="3"/>
    </font>
    <font>
      <sz val="11"/>
      <name val="ＭＳ Ｐゴシック"/>
      <family val="3"/>
      <charset val="128"/>
    </font>
    <font>
      <sz val="10"/>
      <name val="ＭＳ Ｐゴシック"/>
      <family val="3"/>
    </font>
    <font>
      <sz val="8"/>
      <name val="ＭＳ Ｐゴシック"/>
      <family val="3"/>
    </font>
    <font>
      <sz val="14"/>
      <color rgb="FFFF0000"/>
      <name val="ＭＳ Ｐゴシック"/>
      <family val="3"/>
    </font>
    <font>
      <sz val="14"/>
      <color rgb="FFFF0000"/>
      <name val="ＭＳ Ｐゴシック"/>
      <family val="3"/>
      <charset val="128"/>
    </font>
    <font>
      <sz val="11"/>
      <color rgb="FFFF0000"/>
      <name val="游ゴシック"/>
      <family val="2"/>
      <charset val="128"/>
      <scheme val="minor"/>
    </font>
    <font>
      <sz val="11"/>
      <color rgb="FFFF0000"/>
      <name val="游ゴシック"/>
      <family val="3"/>
      <charset val="128"/>
      <scheme val="minor"/>
    </font>
    <font>
      <sz val="14"/>
      <color indexed="8"/>
      <name val="ＭＳ Ｐゴシック"/>
      <family val="3"/>
    </font>
    <font>
      <sz val="14"/>
      <color indexed="8"/>
      <name val="ＭＳ Ｐゴシック"/>
      <family val="3"/>
      <charset val="128"/>
    </font>
    <font>
      <sz val="18"/>
      <name val="ＭＳ Ｐゴシック"/>
      <family val="3"/>
    </font>
    <font>
      <sz val="16"/>
      <color theme="1"/>
      <name val="ＭＳ Ｐゴシック"/>
      <family val="3"/>
    </font>
    <font>
      <sz val="16"/>
      <name val="ＭＳ Ｐゴシック"/>
      <family val="3"/>
      <charset val="128"/>
    </font>
    <font>
      <sz val="20"/>
      <name val="ＭＳ Ｐゴシック"/>
      <family val="3"/>
      <charset val="128"/>
    </font>
    <font>
      <sz val="11"/>
      <color rgb="FF7030A0"/>
      <name val="ＭＳ Ｐゴシック"/>
      <family val="3"/>
    </font>
    <font>
      <b/>
      <sz val="11"/>
      <color theme="0"/>
      <name val="ＭＳ Ｐゴシック"/>
      <family val="3"/>
    </font>
    <font>
      <b/>
      <sz val="12"/>
      <color theme="1"/>
      <name val="ＭＳ Ｐゴシック"/>
      <family val="3"/>
    </font>
    <font>
      <sz val="9"/>
      <name val="ＭＳ Ｐゴシック"/>
      <family val="3"/>
      <charset val="128"/>
    </font>
    <font>
      <sz val="11"/>
      <color theme="1"/>
      <name val="游ゴシック"/>
      <family val="2"/>
      <scheme val="minor"/>
    </font>
    <font>
      <b/>
      <sz val="22"/>
      <color rgb="FFFF0000"/>
      <name val="ＭＳ Ｐゴシック"/>
      <family val="3"/>
      <charset val="128"/>
    </font>
    <font>
      <sz val="20"/>
      <name val="ＭＳ Ｐゴシック"/>
      <family val="3"/>
    </font>
    <font>
      <sz val="14"/>
      <color theme="0"/>
      <name val="ＭＳ Ｐゴシック"/>
      <family val="3"/>
    </font>
    <font>
      <sz val="18"/>
      <name val="ＭＳ Ｐゴシック"/>
      <family val="3"/>
      <charset val="128"/>
    </font>
    <font>
      <u/>
      <sz val="14"/>
      <color rgb="FFFF0000"/>
      <name val="ＭＳ Ｐゴシック"/>
      <family val="3"/>
      <charset val="128"/>
    </font>
    <font>
      <sz val="15"/>
      <name val="ＭＳ Ｐゴシック"/>
      <family val="3"/>
      <charset val="128"/>
    </font>
    <font>
      <sz val="24"/>
      <name val="ＭＳ Ｐゴシック"/>
      <family val="3"/>
    </font>
    <font>
      <sz val="24"/>
      <name val="ＭＳ Ｐゴシック"/>
      <family val="3"/>
      <charset val="128"/>
    </font>
    <font>
      <sz val="15"/>
      <color theme="1"/>
      <name val="ＭＳ Ｐゴシック"/>
      <family val="3"/>
      <charset val="128"/>
    </font>
    <font>
      <sz val="20"/>
      <color theme="1"/>
      <name val="ＭＳ Ｐゴシック"/>
      <family val="3"/>
      <charset val="128"/>
    </font>
    <font>
      <sz val="11"/>
      <color theme="1"/>
      <name val="ＭＳ Ｐゴシック"/>
      <family val="3"/>
      <charset val="128"/>
    </font>
    <font>
      <sz val="11"/>
      <color rgb="FFFF0000"/>
      <name val="ＭＳ Ｐゴシック"/>
      <family val="3"/>
    </font>
    <font>
      <sz val="14"/>
      <color theme="1"/>
      <name val="ＭＳ ゴシック"/>
      <family val="3"/>
      <charset val="128"/>
    </font>
    <font>
      <sz val="10"/>
      <name val="Arial"/>
      <family val="3"/>
      <charset val="128"/>
    </font>
    <font>
      <sz val="15"/>
      <color theme="0" tint="-4.9989318521683403E-2"/>
      <name val="ＭＳ Ｐゴシック"/>
      <family val="3"/>
      <charset val="128"/>
    </font>
    <font>
      <sz val="20"/>
      <color theme="2"/>
      <name val="ＭＳ Ｐゴシック"/>
      <family val="3"/>
      <charset val="128"/>
    </font>
    <font>
      <sz val="14"/>
      <color theme="1"/>
      <name val="ＭＳ ゴシック"/>
      <family val="3"/>
    </font>
    <font>
      <u/>
      <sz val="18"/>
      <color theme="8"/>
      <name val="ＭＳ Ｐゴシック"/>
      <family val="3"/>
      <charset val="128"/>
    </font>
    <font>
      <sz val="12"/>
      <color rgb="FFFF0000"/>
      <name val="游ゴシック"/>
      <family val="2"/>
      <charset val="128"/>
      <scheme val="minor"/>
    </font>
    <font>
      <sz val="12"/>
      <color rgb="FFFF0000"/>
      <name val="游ゴシック"/>
      <family val="3"/>
      <charset val="128"/>
      <scheme val="minor"/>
    </font>
    <font>
      <sz val="8"/>
      <name val="ＭＳ ゴシック"/>
      <family val="3"/>
      <charset val="128"/>
    </font>
    <font>
      <b/>
      <sz val="12"/>
      <color rgb="FFFF0000"/>
      <name val="ＭＳ Ｐゴシック"/>
      <family val="3"/>
      <charset val="128"/>
    </font>
    <font>
      <b/>
      <sz val="15"/>
      <color rgb="FFFF0000"/>
      <name val="ＭＳ Ｐゴシック"/>
      <family val="3"/>
      <charset val="128"/>
    </font>
    <font>
      <b/>
      <sz val="14"/>
      <color rgb="FFFF0000"/>
      <name val="ＭＳ ゴシック"/>
      <family val="3"/>
      <charset val="128"/>
    </font>
    <font>
      <b/>
      <sz val="14"/>
      <color rgb="FFFF0000"/>
      <name val="ＭＳ Ｐゴシック"/>
      <family val="3"/>
      <charset val="128"/>
    </font>
    <font>
      <sz val="14"/>
      <color theme="0"/>
      <name val="ＭＳ Ｐゴシック"/>
      <family val="3"/>
      <charset val="128"/>
    </font>
    <font>
      <sz val="12"/>
      <color theme="0"/>
      <name val="ＭＳ Ｐゴシック"/>
      <family val="3"/>
      <charset val="128"/>
    </font>
    <font>
      <sz val="11"/>
      <color theme="0"/>
      <name val="ＭＳ Ｐゴシック"/>
      <family val="3"/>
      <charset val="128"/>
    </font>
    <font>
      <sz val="12"/>
      <color theme="0"/>
      <name val="ＭＳ Ｐゴシック"/>
      <family val="3"/>
    </font>
    <font>
      <sz val="12"/>
      <name val="HG丸ｺﾞｼｯｸM-PRO"/>
      <family val="3"/>
      <charset val="128"/>
    </font>
  </fonts>
  <fills count="4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43"/>
        <bgColor indexed="2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26"/>
        <bgColor indexed="9"/>
      </patternFill>
    </fill>
    <fill>
      <patternFill patternType="solid">
        <fgColor indexed="22"/>
        <bgColor indexed="31"/>
      </patternFill>
    </fill>
    <fill>
      <patternFill patternType="solid">
        <fgColor theme="4" tint="0.79998168889431442"/>
        <bgColor indexed="27"/>
      </patternFill>
    </fill>
    <fill>
      <patternFill patternType="solid">
        <fgColor theme="0" tint="-4.9989318521683403E-2"/>
        <bgColor indexed="64"/>
      </patternFill>
    </fill>
    <fill>
      <patternFill patternType="solid">
        <fgColor rgb="FFFFFF00"/>
        <bgColor indexed="64"/>
      </patternFill>
    </fill>
    <fill>
      <patternFill patternType="solid">
        <fgColor theme="9" tint="0.79998168889431442"/>
        <bgColor indexed="27"/>
      </patternFill>
    </fill>
    <fill>
      <patternFill patternType="solid">
        <fgColor theme="9" tint="0.7999816888943144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
      <patternFill patternType="solid">
        <fgColor rgb="FFE2EFDA"/>
        <bgColor indexed="27"/>
      </patternFill>
    </fill>
    <fill>
      <patternFill patternType="solid">
        <fgColor rgb="FFF2F2F2"/>
        <bgColor indexed="64"/>
      </patternFill>
    </fill>
    <fill>
      <patternFill patternType="solid">
        <fgColor rgb="FFE1FFFF"/>
        <bgColor indexed="64"/>
      </patternFill>
    </fill>
    <fill>
      <patternFill patternType="solid">
        <fgColor theme="5" tint="0.59999389629810485"/>
        <bgColor indexed="64"/>
      </patternFill>
    </fill>
    <fill>
      <patternFill patternType="solid">
        <fgColor rgb="FFFFFFFF"/>
        <bgColor indexed="64"/>
      </patternFill>
    </fill>
    <fill>
      <patternFill patternType="solid">
        <fgColor rgb="FFFFFF00"/>
        <bgColor indexed="27"/>
      </patternFill>
    </fill>
  </fills>
  <borders count="2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8"/>
      </left>
      <right style="thin">
        <color indexed="8"/>
      </right>
      <top style="hair">
        <color indexed="8"/>
      </top>
      <bottom style="hair">
        <color indexed="8"/>
      </bottom>
      <diagonal/>
    </border>
    <border>
      <left style="thin">
        <color indexed="8"/>
      </left>
      <right style="thin">
        <color indexed="8"/>
      </right>
      <top style="medium">
        <color indexed="64"/>
      </top>
      <bottom/>
      <diagonal/>
    </border>
    <border>
      <left style="thin">
        <color indexed="8"/>
      </left>
      <right style="thin">
        <color indexed="8"/>
      </right>
      <top style="medium">
        <color indexed="8"/>
      </top>
      <bottom/>
      <diagonal/>
    </border>
    <border>
      <left style="thin">
        <color indexed="8"/>
      </left>
      <right style="thin">
        <color indexed="8"/>
      </right>
      <top style="medium">
        <color indexed="8"/>
      </top>
      <bottom style="medium">
        <color indexed="64"/>
      </bottom>
      <diagonal/>
    </border>
    <border>
      <left style="thin">
        <color indexed="8"/>
      </left>
      <right style="thin">
        <color indexed="8"/>
      </right>
      <top/>
      <bottom style="medium">
        <color indexed="64"/>
      </bottom>
      <diagonal/>
    </border>
    <border>
      <left style="medium">
        <color indexed="64"/>
      </left>
      <right/>
      <top/>
      <bottom/>
      <diagonal/>
    </border>
    <border>
      <left/>
      <right style="thin">
        <color indexed="8"/>
      </right>
      <top/>
      <bottom/>
      <diagonal/>
    </border>
    <border>
      <left style="thin">
        <color indexed="8"/>
      </left>
      <right/>
      <top style="medium">
        <color indexed="64"/>
      </top>
      <bottom/>
      <diagonal/>
    </border>
    <border>
      <left style="thin">
        <color indexed="8"/>
      </left>
      <right/>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64"/>
      </left>
      <right/>
      <top style="medium">
        <color indexed="64"/>
      </top>
      <bottom style="medium">
        <color indexed="64"/>
      </bottom>
      <diagonal/>
    </border>
    <border>
      <left style="medium">
        <color indexed="8"/>
      </left>
      <right style="thin">
        <color indexed="8"/>
      </right>
      <top style="double">
        <color indexed="8"/>
      </top>
      <bottom style="hair">
        <color indexed="8"/>
      </bottom>
      <diagonal/>
    </border>
    <border>
      <left style="thin">
        <color indexed="8"/>
      </left>
      <right style="thin">
        <color indexed="8"/>
      </right>
      <top style="medium">
        <color indexed="64"/>
      </top>
      <bottom style="medium">
        <color indexed="64"/>
      </bottom>
      <diagonal/>
    </border>
    <border>
      <left style="thin">
        <color indexed="8"/>
      </left>
      <right style="thin">
        <color indexed="64"/>
      </right>
      <top style="double">
        <color indexed="8"/>
      </top>
      <bottom style="hair">
        <color indexed="8"/>
      </bottom>
      <diagonal/>
    </border>
    <border>
      <left style="thin">
        <color indexed="8"/>
      </left>
      <right style="thin">
        <color indexed="64"/>
      </right>
      <top style="hair">
        <color indexed="8"/>
      </top>
      <bottom style="hair">
        <color indexed="8"/>
      </bottom>
      <diagonal/>
    </border>
    <border>
      <left style="thin">
        <color indexed="8"/>
      </left>
      <right/>
      <top style="medium">
        <color indexed="64"/>
      </top>
      <bottom style="medium">
        <color indexed="64"/>
      </bottom>
      <diagonal/>
    </border>
    <border>
      <left style="thin">
        <color indexed="8"/>
      </left>
      <right style="thin">
        <color indexed="8"/>
      </right>
      <top style="double">
        <color indexed="8"/>
      </top>
      <bottom style="hair">
        <color indexed="8"/>
      </bottom>
      <diagonal/>
    </border>
    <border>
      <left style="thin">
        <color indexed="8"/>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diagonal/>
    </border>
    <border>
      <left style="double">
        <color indexed="8"/>
      </left>
      <right/>
      <top style="double">
        <color indexed="8"/>
      </top>
      <bottom style="double">
        <color indexed="8"/>
      </bottom>
      <diagonal/>
    </border>
    <border>
      <left style="thin">
        <color indexed="8"/>
      </left>
      <right/>
      <top style="double">
        <color indexed="8"/>
      </top>
      <bottom style="double">
        <color indexed="8"/>
      </bottom>
      <diagonal/>
    </border>
    <border>
      <left style="thin">
        <color indexed="64"/>
      </left>
      <right style="thin">
        <color indexed="8"/>
      </right>
      <top style="medium">
        <color indexed="64"/>
      </top>
      <bottom/>
      <diagonal/>
    </border>
    <border>
      <left style="thin">
        <color indexed="64"/>
      </left>
      <right style="thin">
        <color indexed="8"/>
      </right>
      <top/>
      <bottom/>
      <diagonal/>
    </border>
    <border>
      <left style="thin">
        <color indexed="64"/>
      </left>
      <right style="thin">
        <color indexed="8"/>
      </right>
      <top/>
      <bottom style="medium">
        <color indexed="64"/>
      </bottom>
      <diagonal/>
    </border>
    <border>
      <left/>
      <right style="medium">
        <color indexed="64"/>
      </right>
      <top style="medium">
        <color indexed="64"/>
      </top>
      <bottom style="medium">
        <color indexed="64"/>
      </bottom>
      <diagonal/>
    </border>
    <border>
      <left/>
      <right/>
      <top style="double">
        <color indexed="8"/>
      </top>
      <bottom style="double">
        <color indexed="8"/>
      </bottom>
      <diagonal/>
    </border>
    <border>
      <left/>
      <right style="thin">
        <color indexed="8"/>
      </right>
      <top style="double">
        <color indexed="8"/>
      </top>
      <bottom style="thin">
        <color indexed="64"/>
      </bottom>
      <diagonal/>
    </border>
    <border>
      <left style="thin">
        <color indexed="8"/>
      </left>
      <right/>
      <top style="double">
        <color indexed="8"/>
      </top>
      <bottom style="thin">
        <color indexed="64"/>
      </bottom>
      <diagonal/>
    </border>
    <border>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medium">
        <color indexed="64"/>
      </top>
      <bottom style="thin">
        <color indexed="64"/>
      </bottom>
      <diagonal/>
    </border>
    <border>
      <left/>
      <right/>
      <top style="double">
        <color indexed="8"/>
      </top>
      <bottom/>
      <diagonal/>
    </border>
    <border>
      <left/>
      <right style="double">
        <color indexed="8"/>
      </right>
      <top style="double">
        <color indexed="8"/>
      </top>
      <bottom/>
      <diagonal/>
    </border>
    <border diagonalDown="1">
      <left/>
      <right style="thin">
        <color indexed="8"/>
      </right>
      <top/>
      <bottom style="double">
        <color indexed="8"/>
      </bottom>
      <diagonal style="thin">
        <color indexed="8"/>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thin">
        <color indexed="8"/>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style="thin">
        <color indexed="64"/>
      </top>
      <bottom style="medium">
        <color indexed="64"/>
      </bottom>
      <diagonal/>
    </border>
    <border>
      <left style="double">
        <color indexed="64"/>
      </left>
      <right/>
      <top/>
      <bottom style="medium">
        <color indexed="64"/>
      </bottom>
      <diagonal/>
    </border>
    <border>
      <left/>
      <right/>
      <top/>
      <bottom style="thin">
        <color indexed="64"/>
      </bottom>
      <diagonal/>
    </border>
    <border>
      <left style="thin">
        <color indexed="8"/>
      </left>
      <right/>
      <top/>
      <bottom style="medium">
        <color indexed="64"/>
      </bottom>
      <diagonal/>
    </border>
    <border>
      <left/>
      <right style="thin">
        <color indexed="8"/>
      </right>
      <top style="medium">
        <color indexed="64"/>
      </top>
      <bottom/>
      <diagonal/>
    </border>
    <border>
      <left/>
      <right/>
      <top/>
      <bottom style="double">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double">
        <color indexed="8"/>
      </left>
      <right/>
      <top style="medium">
        <color indexed="64"/>
      </top>
      <bottom style="double">
        <color indexed="8"/>
      </bottom>
      <diagonal/>
    </border>
    <border>
      <left style="double">
        <color indexed="8"/>
      </left>
      <right style="medium">
        <color indexed="64"/>
      </right>
      <top style="medium">
        <color indexed="64"/>
      </top>
      <bottom style="double">
        <color indexed="8"/>
      </bottom>
      <diagonal/>
    </border>
    <border>
      <left style="medium">
        <color indexed="64"/>
      </left>
      <right/>
      <top style="double">
        <color indexed="8"/>
      </top>
      <bottom/>
      <diagonal/>
    </border>
    <border>
      <left style="double">
        <color indexed="8"/>
      </left>
      <right style="medium">
        <color indexed="64"/>
      </right>
      <top style="double">
        <color indexed="8"/>
      </top>
      <bottom style="double">
        <color indexed="8"/>
      </bottom>
      <diagonal/>
    </border>
    <border>
      <left style="medium">
        <color indexed="64"/>
      </left>
      <right/>
      <top style="double">
        <color rgb="FFFF0000"/>
      </top>
      <bottom style="double">
        <color rgb="FFFF0000"/>
      </bottom>
      <diagonal/>
    </border>
    <border>
      <left style="medium">
        <color indexed="64"/>
      </left>
      <right style="double">
        <color indexed="8"/>
      </right>
      <top/>
      <bottom style="double">
        <color indexed="8"/>
      </bottom>
      <diagonal/>
    </border>
    <border>
      <left/>
      <right style="medium">
        <color indexed="64"/>
      </right>
      <top style="double">
        <color indexed="8"/>
      </top>
      <bottom style="double">
        <color indexed="8"/>
      </bottom>
      <diagonal/>
    </border>
    <border>
      <left style="medium">
        <color indexed="64"/>
      </left>
      <right/>
      <top style="double">
        <color indexed="8"/>
      </top>
      <bottom style="double">
        <color indexed="8"/>
      </bottom>
      <diagonal/>
    </border>
    <border>
      <left style="medium">
        <color indexed="64"/>
      </left>
      <right style="double">
        <color indexed="8"/>
      </right>
      <top style="double">
        <color indexed="8"/>
      </top>
      <bottom style="thin">
        <color indexed="64"/>
      </bottom>
      <diagonal/>
    </border>
    <border>
      <left/>
      <right style="medium">
        <color indexed="64"/>
      </right>
      <top style="double">
        <color indexed="8"/>
      </top>
      <bottom style="thin">
        <color indexed="64"/>
      </bottom>
      <diagonal/>
    </border>
    <border>
      <left style="medium">
        <color indexed="64"/>
      </left>
      <right style="double">
        <color indexed="8"/>
      </right>
      <top/>
      <bottom style="thin">
        <color indexed="8"/>
      </bottom>
      <diagonal/>
    </border>
    <border>
      <left/>
      <right style="medium">
        <color indexed="64"/>
      </right>
      <top/>
      <bottom style="thin">
        <color indexed="8"/>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style="thin">
        <color theme="4" tint="0.39997558519241921"/>
      </left>
      <right/>
      <top style="double">
        <color indexed="64"/>
      </top>
      <bottom/>
      <diagonal/>
    </border>
    <border>
      <left style="thin">
        <color theme="7" tint="0.39994506668294322"/>
      </left>
      <right style="thin">
        <color theme="7" tint="0.39994506668294322"/>
      </right>
      <top/>
      <bottom/>
      <diagonal/>
    </border>
    <border>
      <left style="medium">
        <color indexed="64"/>
      </left>
      <right style="double">
        <color indexed="8"/>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8"/>
      </left>
      <right style="thin">
        <color indexed="8"/>
      </right>
      <top/>
      <bottom/>
      <diagonal/>
    </border>
    <border>
      <left style="thin">
        <color indexed="64"/>
      </left>
      <right style="thin">
        <color indexed="8"/>
      </right>
      <top style="hair">
        <color indexed="64"/>
      </top>
      <bottom style="hair">
        <color indexed="8"/>
      </bottom>
      <diagonal/>
    </border>
    <border>
      <left/>
      <right style="thin">
        <color indexed="8"/>
      </right>
      <top style="double">
        <color indexed="8"/>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8"/>
      </left>
      <right style="thin">
        <color indexed="8"/>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double">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8"/>
      </top>
      <bottom/>
      <diagonal/>
    </border>
    <border>
      <left style="medium">
        <color indexed="64"/>
      </left>
      <right/>
      <top style="medium">
        <color indexed="8"/>
      </top>
      <bottom style="medium">
        <color indexed="64"/>
      </bottom>
      <diagonal/>
    </border>
    <border>
      <left style="medium">
        <color indexed="64"/>
      </left>
      <right style="double">
        <color indexed="64"/>
      </right>
      <top/>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double">
        <color indexed="64"/>
      </right>
      <top style="thin">
        <color indexed="64"/>
      </top>
      <bottom style="thin">
        <color indexed="64"/>
      </bottom>
      <diagonal/>
    </border>
    <border>
      <left/>
      <right/>
      <top style="thin">
        <color indexed="64"/>
      </top>
      <bottom/>
      <diagonal/>
    </border>
    <border>
      <left style="thin">
        <color indexed="8"/>
      </left>
      <right/>
      <top style="thin">
        <color indexed="8"/>
      </top>
      <bottom/>
      <diagonal/>
    </border>
    <border>
      <left style="medium">
        <color indexed="64"/>
      </left>
      <right style="double">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64"/>
      </right>
      <top style="thin">
        <color indexed="8"/>
      </top>
      <bottom style="thin">
        <color indexed="8"/>
      </bottom>
      <diagonal/>
    </border>
    <border>
      <left style="double">
        <color indexed="8"/>
      </left>
      <right/>
      <top style="thin">
        <color indexed="8"/>
      </top>
      <bottom style="thin">
        <color indexed="8"/>
      </bottom>
      <diagonal/>
    </border>
    <border>
      <left style="thin">
        <color indexed="8"/>
      </left>
      <right/>
      <top style="thin">
        <color indexed="8"/>
      </top>
      <bottom style="thin">
        <color indexed="64"/>
      </bottom>
      <diagonal/>
    </border>
    <border>
      <left/>
      <right style="medium">
        <color indexed="64"/>
      </right>
      <top style="thin">
        <color indexed="8"/>
      </top>
      <bottom style="thin">
        <color indexed="64"/>
      </bottom>
      <diagonal/>
    </border>
    <border>
      <left style="medium">
        <color indexed="64"/>
      </left>
      <right style="double">
        <color indexed="8"/>
      </right>
      <top style="thin">
        <color indexed="8"/>
      </top>
      <bottom/>
      <diagonal/>
    </border>
    <border>
      <left/>
      <right style="thin">
        <color indexed="8"/>
      </right>
      <top style="thin">
        <color indexed="8"/>
      </top>
      <bottom/>
      <diagonal/>
    </border>
    <border>
      <left style="double">
        <color indexed="8"/>
      </left>
      <right/>
      <top style="thin">
        <color indexed="8"/>
      </top>
      <bottom/>
      <diagonal/>
    </border>
    <border>
      <left style="thin">
        <color indexed="8"/>
      </left>
      <right style="thin">
        <color indexed="8"/>
      </right>
      <top style="thin">
        <color indexed="8"/>
      </top>
      <bottom style="thin">
        <color indexed="8"/>
      </bottom>
      <diagonal/>
    </border>
    <border>
      <left style="medium">
        <color indexed="64"/>
      </left>
      <right style="double">
        <color indexed="8"/>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8"/>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double">
        <color indexed="64"/>
      </right>
      <top style="thin">
        <color indexed="64"/>
      </top>
      <bottom/>
      <diagonal/>
    </border>
    <border>
      <left style="thin">
        <color indexed="64"/>
      </left>
      <right style="thin">
        <color indexed="64"/>
      </right>
      <top style="medium">
        <color indexed="64"/>
      </top>
      <bottom style="hair">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right style="double">
        <color indexed="64"/>
      </right>
      <top/>
      <bottom style="medium">
        <color indexed="64"/>
      </bottom>
      <diagonal/>
    </border>
    <border>
      <left/>
      <right style="double">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bottom style="hair">
        <color indexed="64"/>
      </bottom>
      <diagonal/>
    </border>
    <border>
      <left/>
      <right style="thin">
        <color indexed="8"/>
      </right>
      <top style="thin">
        <color indexed="64"/>
      </top>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style="thin">
        <color indexed="8"/>
      </left>
      <right style="thin">
        <color indexed="64"/>
      </right>
      <top style="medium">
        <color indexed="64"/>
      </top>
      <bottom/>
      <diagonal/>
    </border>
    <border>
      <left style="thin">
        <color indexed="8"/>
      </left>
      <right style="thin">
        <color indexed="64"/>
      </right>
      <top/>
      <bottom/>
      <diagonal/>
    </border>
    <border>
      <left style="double">
        <color indexed="64"/>
      </left>
      <right/>
      <top style="thin">
        <color indexed="64"/>
      </top>
      <bottom style="thin">
        <color indexed="64"/>
      </bottom>
      <diagonal/>
    </border>
    <border>
      <left style="medium">
        <color indexed="64"/>
      </left>
      <right style="thin">
        <color indexed="64"/>
      </right>
      <top/>
      <bottom style="medium">
        <color indexed="64"/>
      </bottom>
      <diagonal/>
    </border>
    <border>
      <left/>
      <right style="double">
        <color indexed="64"/>
      </right>
      <top style="medium">
        <color indexed="64"/>
      </top>
      <bottom style="medium">
        <color indexed="64"/>
      </bottom>
      <diagonal/>
    </border>
    <border>
      <left style="medium">
        <color indexed="64"/>
      </left>
      <right style="thin">
        <color indexed="64"/>
      </right>
      <top/>
      <bottom/>
      <diagonal/>
    </border>
    <border>
      <left style="thin">
        <color indexed="8"/>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8"/>
      </right>
      <top style="medium">
        <color indexed="64"/>
      </top>
      <bottom style="medium">
        <color indexed="64"/>
      </bottom>
      <diagonal/>
    </border>
    <border>
      <left/>
      <right style="thin">
        <color indexed="8"/>
      </right>
      <top style="medium">
        <color indexed="64"/>
      </top>
      <bottom style="double">
        <color indexed="64"/>
      </bottom>
      <diagonal/>
    </border>
    <border>
      <left/>
      <right/>
      <top style="medium">
        <color indexed="64"/>
      </top>
      <bottom style="double">
        <color indexed="8"/>
      </bottom>
      <diagonal/>
    </border>
    <border>
      <left/>
      <right style="thin">
        <color indexed="64"/>
      </right>
      <top style="medium">
        <color indexed="64"/>
      </top>
      <bottom style="double">
        <color indexed="64"/>
      </bottom>
      <diagonal/>
    </border>
    <border>
      <left style="thin">
        <color indexed="8"/>
      </left>
      <right style="thin">
        <color indexed="8"/>
      </right>
      <top/>
      <bottom style="hair">
        <color indexed="8"/>
      </bottom>
      <diagonal/>
    </border>
    <border>
      <left style="thin">
        <color indexed="8"/>
      </left>
      <right/>
      <top style="thin">
        <color indexed="64"/>
      </top>
      <bottom style="thin">
        <color indexed="64"/>
      </bottom>
      <diagonal/>
    </border>
    <border>
      <left style="medium">
        <color indexed="64"/>
      </left>
      <right/>
      <top style="double">
        <color indexed="64"/>
      </top>
      <bottom style="double">
        <color indexed="8"/>
      </bottom>
      <diagonal/>
    </border>
    <border>
      <left/>
      <right/>
      <top style="double">
        <color indexed="64"/>
      </top>
      <bottom style="double">
        <color indexed="8"/>
      </bottom>
      <diagonal/>
    </border>
    <border>
      <left/>
      <right style="double">
        <color indexed="64"/>
      </right>
      <top style="double">
        <color indexed="64"/>
      </top>
      <bottom style="double">
        <color indexed="8"/>
      </bottom>
      <diagonal/>
    </border>
    <border>
      <left style="medium">
        <color indexed="64"/>
      </left>
      <right/>
      <top style="medium">
        <color indexed="64"/>
      </top>
      <bottom style="double">
        <color indexed="8"/>
      </bottom>
      <diagonal/>
    </border>
    <border>
      <left/>
      <right style="double">
        <color indexed="8"/>
      </right>
      <top style="medium">
        <color indexed="64"/>
      </top>
      <bottom style="double">
        <color indexed="8"/>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thin">
        <color indexed="64"/>
      </right>
      <top/>
      <bottom style="medium">
        <color indexed="64"/>
      </bottom>
      <diagonal/>
    </border>
    <border>
      <left/>
      <right style="thin">
        <color indexed="8"/>
      </right>
      <top/>
      <bottom style="thin">
        <color indexed="64"/>
      </bottom>
      <diagonal/>
    </border>
    <border>
      <left/>
      <right style="thin">
        <color indexed="64"/>
      </right>
      <top/>
      <bottom/>
      <diagonal/>
    </border>
    <border>
      <left style="double">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double">
        <color indexed="64"/>
      </left>
      <right style="hair">
        <color indexed="64"/>
      </right>
      <top style="thin">
        <color indexed="64"/>
      </top>
      <bottom style="medium">
        <color indexed="64"/>
      </bottom>
      <diagonal/>
    </border>
    <border>
      <left style="double">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double">
        <color indexed="8"/>
      </right>
      <top style="thin">
        <color indexed="64"/>
      </top>
      <bottom style="thin">
        <color indexed="64"/>
      </bottom>
      <diagonal/>
    </border>
    <border>
      <left style="double">
        <color indexed="64"/>
      </left>
      <right/>
      <top/>
      <bottom/>
      <diagonal/>
    </border>
    <border>
      <left style="double">
        <color indexed="64"/>
      </left>
      <right style="thin">
        <color indexed="64"/>
      </right>
      <top style="thin">
        <color indexed="64"/>
      </top>
      <bottom style="thin">
        <color indexed="64"/>
      </bottom>
      <diagonal/>
    </border>
    <border>
      <left style="thin">
        <color indexed="8"/>
      </left>
      <right/>
      <top/>
      <bottom style="thin">
        <color indexed="64"/>
      </bottom>
      <diagonal/>
    </border>
    <border>
      <left/>
      <right style="medium">
        <color indexed="64"/>
      </right>
      <top/>
      <bottom style="thin">
        <color indexed="64"/>
      </bottom>
      <diagonal/>
    </border>
    <border>
      <left/>
      <right style="double">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s>
  <cellStyleXfs count="51">
    <xf numFmtId="0" fontId="0" fillId="0" borderId="0">
      <alignment vertical="center"/>
    </xf>
    <xf numFmtId="0" fontId="2" fillId="2" borderId="0" applyNumberFormat="0" applyBorder="0" applyProtection="0">
      <alignment vertical="center"/>
    </xf>
    <xf numFmtId="0" fontId="2" fillId="3" borderId="0" applyNumberFormat="0" applyBorder="0" applyProtection="0">
      <alignment vertical="center"/>
    </xf>
    <xf numFmtId="0" fontId="2" fillId="4" borderId="0" applyNumberFormat="0" applyBorder="0" applyProtection="0">
      <alignment vertical="center"/>
    </xf>
    <xf numFmtId="0" fontId="2" fillId="5" borderId="0" applyNumberFormat="0" applyBorder="0" applyProtection="0">
      <alignment vertical="center"/>
    </xf>
    <xf numFmtId="0" fontId="2" fillId="6" borderId="0" applyNumberFormat="0" applyBorder="0" applyProtection="0">
      <alignment vertical="center"/>
    </xf>
    <xf numFmtId="0" fontId="2" fillId="7" borderId="0" applyNumberFormat="0" applyBorder="0" applyProtection="0">
      <alignment vertical="center"/>
    </xf>
    <xf numFmtId="0" fontId="2" fillId="8" borderId="0" applyNumberFormat="0" applyBorder="0" applyProtection="0">
      <alignment vertical="center"/>
    </xf>
    <xf numFmtId="0" fontId="2" fillId="9" borderId="0" applyNumberFormat="0" applyBorder="0" applyProtection="0">
      <alignment vertical="center"/>
    </xf>
    <xf numFmtId="0" fontId="2" fillId="10" borderId="0" applyNumberFormat="0" applyBorder="0" applyProtection="0">
      <alignment vertical="center"/>
    </xf>
    <xf numFmtId="0" fontId="2" fillId="5" borderId="0" applyNumberFormat="0" applyBorder="0" applyProtection="0">
      <alignment vertical="center"/>
    </xf>
    <xf numFmtId="0" fontId="2" fillId="8" borderId="0" applyNumberFormat="0" applyBorder="0" applyProtection="0">
      <alignment vertical="center"/>
    </xf>
    <xf numFmtId="0" fontId="2" fillId="11" borderId="0" applyNumberFormat="0" applyBorder="0" applyProtection="0">
      <alignment vertical="center"/>
    </xf>
    <xf numFmtId="0" fontId="3" fillId="12" borderId="0" applyNumberFormat="0" applyBorder="0" applyProtection="0">
      <alignment vertical="center"/>
    </xf>
    <xf numFmtId="0" fontId="3" fillId="9" borderId="0" applyNumberFormat="0" applyBorder="0" applyProtection="0">
      <alignment vertical="center"/>
    </xf>
    <xf numFmtId="0" fontId="3" fillId="10" borderId="0" applyNumberFormat="0" applyBorder="0" applyProtection="0">
      <alignment vertical="center"/>
    </xf>
    <xf numFmtId="0" fontId="3" fillId="13" borderId="0" applyNumberFormat="0" applyBorder="0" applyProtection="0">
      <alignment vertical="center"/>
    </xf>
    <xf numFmtId="0" fontId="3" fillId="14" borderId="0" applyNumberFormat="0" applyBorder="0" applyProtection="0">
      <alignment vertical="center"/>
    </xf>
    <xf numFmtId="0" fontId="3" fillId="15" borderId="0" applyNumberFormat="0" applyBorder="0" applyProtection="0">
      <alignment vertical="center"/>
    </xf>
    <xf numFmtId="0" fontId="4" fillId="16" borderId="0" applyNumberFormat="0" applyBorder="0" applyProtection="0">
      <alignment vertical="center"/>
    </xf>
    <xf numFmtId="0" fontId="3" fillId="17" borderId="0" applyNumberFormat="0" applyBorder="0" applyProtection="0">
      <alignment vertical="center"/>
    </xf>
    <xf numFmtId="0" fontId="3" fillId="18" borderId="0" applyNumberFormat="0" applyBorder="0" applyProtection="0">
      <alignment vertical="center"/>
    </xf>
    <xf numFmtId="0" fontId="3" fillId="19" borderId="0" applyNumberFormat="0" applyBorder="0" applyProtection="0">
      <alignment vertical="center"/>
    </xf>
    <xf numFmtId="0" fontId="3" fillId="13" borderId="0" applyNumberFormat="0" applyBorder="0" applyProtection="0">
      <alignment vertical="center"/>
    </xf>
    <xf numFmtId="0" fontId="3" fillId="14" borderId="0" applyNumberFormat="0" applyBorder="0" applyProtection="0">
      <alignment vertical="center"/>
    </xf>
    <xf numFmtId="0" fontId="3" fillId="20" borderId="0" applyNumberFormat="0" applyBorder="0" applyProtection="0">
      <alignment vertical="center"/>
    </xf>
    <xf numFmtId="0" fontId="5" fillId="0" borderId="0" applyNumberFormat="0" applyFill="0" applyBorder="0" applyProtection="0">
      <alignment vertical="center"/>
    </xf>
    <xf numFmtId="0" fontId="6" fillId="21" borderId="1" applyNumberFormat="0" applyProtection="0">
      <alignment vertical="center"/>
    </xf>
    <xf numFmtId="0" fontId="7" fillId="22" borderId="2" applyNumberFormat="0" applyProtection="0">
      <alignment vertical="center"/>
    </xf>
    <xf numFmtId="0" fontId="8" fillId="0" borderId="3" applyNumberFormat="0" applyFill="0" applyProtection="0">
      <alignment vertical="center"/>
    </xf>
    <xf numFmtId="0" fontId="9" fillId="7" borderId="4" applyNumberFormat="0" applyProtection="0">
      <alignment vertical="center"/>
    </xf>
    <xf numFmtId="0" fontId="10" fillId="23" borderId="5" applyNumberFormat="0" applyProtection="0">
      <alignment vertical="center"/>
    </xf>
    <xf numFmtId="0" fontId="11" fillId="3" borderId="0" applyNumberFormat="0" applyBorder="0" applyProtection="0">
      <alignment vertical="center"/>
    </xf>
    <xf numFmtId="0" fontId="12" fillId="4" borderId="0" applyNumberFormat="0" applyBorder="0" applyProtection="0">
      <alignment vertical="center"/>
    </xf>
    <xf numFmtId="0" fontId="13" fillId="0" borderId="6" applyNumberFormat="0" applyFill="0" applyProtection="0">
      <alignment vertical="center"/>
    </xf>
    <xf numFmtId="0" fontId="14" fillId="0" borderId="7" applyNumberFormat="0" applyFill="0" applyProtection="0">
      <alignment vertical="center"/>
    </xf>
    <xf numFmtId="0" fontId="15" fillId="0" borderId="8" applyNumberFormat="0" applyFill="0" applyProtection="0">
      <alignment vertical="center"/>
    </xf>
    <xf numFmtId="0" fontId="15" fillId="0" borderId="0" applyNumberFormat="0" applyFill="0" applyBorder="0" applyProtection="0">
      <alignment vertical="center"/>
    </xf>
    <xf numFmtId="0" fontId="16" fillId="23" borderId="4" applyNumberFormat="0" applyProtection="0">
      <alignment vertical="center"/>
    </xf>
    <xf numFmtId="0" fontId="17" fillId="0" borderId="0" applyNumberFormat="0" applyFill="0" applyBorder="0" applyProtection="0">
      <alignment vertical="center"/>
    </xf>
    <xf numFmtId="0" fontId="18" fillId="0" borderId="0" applyNumberFormat="0" applyFill="0" applyBorder="0" applyProtection="0">
      <alignment vertical="center"/>
    </xf>
    <xf numFmtId="0" fontId="19" fillId="0" borderId="9" applyNumberFormat="0" applyFill="0" applyProtection="0">
      <alignment vertical="center"/>
    </xf>
    <xf numFmtId="177" fontId="23" fillId="0" borderId="0" applyFill="0" applyBorder="0" applyAlignment="0" applyProtection="0">
      <alignment vertical="center"/>
    </xf>
    <xf numFmtId="0" fontId="7" fillId="0" borderId="0">
      <alignment vertical="center"/>
    </xf>
    <xf numFmtId="0" fontId="57" fillId="0" borderId="0"/>
    <xf numFmtId="38" fontId="57" fillId="0" borderId="0" applyFont="0" applyFill="0" applyBorder="0" applyAlignment="0" applyProtection="0">
      <alignment vertical="center"/>
    </xf>
    <xf numFmtId="9" fontId="57"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813">
    <xf numFmtId="0" fontId="0" fillId="0" borderId="0" xfId="0">
      <alignment vertical="center"/>
    </xf>
    <xf numFmtId="0" fontId="24" fillId="0" borderId="0" xfId="0" applyFont="1">
      <alignment vertical="center"/>
    </xf>
    <xf numFmtId="0" fontId="27" fillId="0" borderId="31" xfId="0" applyFont="1" applyBorder="1" applyAlignment="1" applyProtection="1">
      <alignment horizontal="left" vertical="center" wrapText="1"/>
      <protection locked="0"/>
    </xf>
    <xf numFmtId="0" fontId="27" fillId="0" borderId="31" xfId="0" applyFont="1" applyBorder="1" applyAlignment="1" applyProtection="1">
      <alignment horizontal="center" vertical="center" wrapText="1"/>
      <protection locked="0"/>
    </xf>
    <xf numFmtId="0" fontId="27" fillId="0" borderId="31" xfId="0" applyFont="1" applyBorder="1" applyAlignment="1" applyProtection="1">
      <alignment horizontal="center" vertical="center" shrinkToFit="1"/>
      <protection locked="0"/>
    </xf>
    <xf numFmtId="177" fontId="23" fillId="0" borderId="31" xfId="42" applyBorder="1" applyAlignment="1" applyProtection="1">
      <alignment vertical="center" shrinkToFit="1"/>
      <protection locked="0"/>
    </xf>
    <xf numFmtId="0" fontId="27" fillId="0" borderId="38" xfId="0" applyFont="1" applyBorder="1" applyAlignment="1" applyProtection="1">
      <alignment vertical="center" wrapText="1" shrinkToFit="1"/>
      <protection locked="0"/>
    </xf>
    <xf numFmtId="0" fontId="27" fillId="0" borderId="24" xfId="0" applyFont="1" applyBorder="1" applyAlignment="1" applyProtection="1">
      <alignment horizontal="left" vertical="center" wrapText="1"/>
      <protection locked="0"/>
    </xf>
    <xf numFmtId="0" fontId="27" fillId="0" borderId="24" xfId="0" applyFont="1" applyBorder="1" applyAlignment="1" applyProtection="1">
      <alignment horizontal="center" vertical="center" wrapText="1"/>
      <protection locked="0"/>
    </xf>
    <xf numFmtId="0" fontId="27" fillId="0" borderId="24" xfId="0" applyFont="1" applyBorder="1" applyAlignment="1" applyProtection="1">
      <alignment horizontal="center" vertical="center" shrinkToFit="1"/>
      <protection locked="0"/>
    </xf>
    <xf numFmtId="177" fontId="23" fillId="0" borderId="24" xfId="42" applyBorder="1" applyAlignment="1" applyProtection="1">
      <alignment vertical="center" shrinkToFit="1"/>
      <protection locked="0"/>
    </xf>
    <xf numFmtId="177" fontId="23" fillId="0" borderId="24" xfId="42" applyBorder="1" applyAlignment="1" applyProtection="1">
      <alignment vertical="center" wrapText="1" shrinkToFit="1"/>
      <protection locked="0"/>
    </xf>
    <xf numFmtId="0" fontId="27" fillId="0" borderId="33" xfId="0" applyFont="1" applyBorder="1" applyAlignment="1" applyProtection="1">
      <alignment vertical="center" wrapText="1" shrinkToFit="1"/>
      <protection locked="0"/>
    </xf>
    <xf numFmtId="0" fontId="27" fillId="0" borderId="35" xfId="0" applyFont="1" applyBorder="1" applyAlignment="1" applyProtection="1">
      <alignment vertical="center" wrapText="1" shrinkToFit="1"/>
      <protection locked="0"/>
    </xf>
    <xf numFmtId="0" fontId="27" fillId="0" borderId="34" xfId="0" applyFont="1" applyBorder="1" applyAlignment="1" applyProtection="1">
      <alignment vertical="center" wrapText="1" shrinkToFit="1"/>
      <protection locked="0"/>
    </xf>
    <xf numFmtId="0" fontId="27" fillId="0" borderId="36" xfId="0" applyFont="1" applyBorder="1" applyAlignment="1" applyProtection="1">
      <alignment vertical="center" wrapText="1" shrinkToFit="1"/>
      <protection locked="0"/>
    </xf>
    <xf numFmtId="0" fontId="27" fillId="0" borderId="37" xfId="0" applyFont="1" applyBorder="1" applyAlignment="1" applyProtection="1">
      <alignment vertical="center" wrapText="1" shrinkToFit="1"/>
      <protection locked="0"/>
    </xf>
    <xf numFmtId="0" fontId="0" fillId="0" borderId="10" xfId="0" applyBorder="1">
      <alignment vertical="center"/>
    </xf>
    <xf numFmtId="0" fontId="0" fillId="0" borderId="58" xfId="0" applyBorder="1">
      <alignment vertical="center"/>
    </xf>
    <xf numFmtId="0" fontId="0" fillId="0" borderId="59" xfId="0" applyBorder="1">
      <alignment vertical="center"/>
    </xf>
    <xf numFmtId="0" fontId="0" fillId="0" borderId="61" xfId="0" applyBorder="1">
      <alignment vertical="center"/>
    </xf>
    <xf numFmtId="178" fontId="24" fillId="0" borderId="23" xfId="0" applyNumberFormat="1" applyFont="1" applyBorder="1" applyAlignment="1" applyProtection="1">
      <alignment horizontal="center" vertical="center" shrinkToFit="1"/>
      <protection locked="0"/>
    </xf>
    <xf numFmtId="0" fontId="0" fillId="0" borderId="16" xfId="0" applyBorder="1">
      <alignment vertical="center"/>
    </xf>
    <xf numFmtId="0" fontId="0" fillId="0" borderId="60" xfId="0" applyBorder="1">
      <alignment vertical="center"/>
    </xf>
    <xf numFmtId="0" fontId="0" fillId="0" borderId="20" xfId="0" applyBorder="1">
      <alignment vertical="center"/>
    </xf>
    <xf numFmtId="0" fontId="0" fillId="0" borderId="62" xfId="0" applyBorder="1">
      <alignment vertical="center"/>
    </xf>
    <xf numFmtId="0" fontId="21" fillId="25" borderId="0" xfId="0" applyFont="1" applyFill="1" applyAlignment="1">
      <alignment vertical="center" wrapText="1"/>
    </xf>
    <xf numFmtId="0" fontId="21" fillId="0" borderId="0" xfId="0" applyFont="1">
      <alignment vertical="center"/>
    </xf>
    <xf numFmtId="0" fontId="21" fillId="0" borderId="0" xfId="0" applyFont="1" applyAlignment="1">
      <alignment horizontal="center" vertical="center"/>
    </xf>
    <xf numFmtId="0" fontId="21" fillId="25" borderId="16" xfId="0" applyFont="1" applyFill="1" applyBorder="1">
      <alignment vertical="center"/>
    </xf>
    <xf numFmtId="0" fontId="21" fillId="25" borderId="59" xfId="0" applyFont="1" applyFill="1" applyBorder="1">
      <alignment vertical="center"/>
    </xf>
    <xf numFmtId="49" fontId="21" fillId="25" borderId="16" xfId="0" applyNumberFormat="1" applyFont="1" applyFill="1" applyBorder="1">
      <alignment vertical="center"/>
    </xf>
    <xf numFmtId="0" fontId="0" fillId="0" borderId="0" xfId="0" applyAlignment="1">
      <alignment vertical="center" wrapText="1"/>
    </xf>
    <xf numFmtId="0" fontId="21" fillId="25" borderId="0" xfId="0" applyFont="1" applyFill="1">
      <alignment vertical="center"/>
    </xf>
    <xf numFmtId="0" fontId="0" fillId="0" borderId="0" xfId="0" applyAlignment="1">
      <alignment horizontal="center" vertical="center"/>
    </xf>
    <xf numFmtId="49" fontId="21" fillId="0" borderId="0" xfId="0" applyNumberFormat="1" applyFont="1">
      <alignment vertical="center"/>
    </xf>
    <xf numFmtId="0" fontId="22" fillId="27" borderId="67" xfId="0" applyFont="1" applyFill="1" applyBorder="1" applyAlignment="1">
      <alignment vertical="center" wrapText="1"/>
    </xf>
    <xf numFmtId="0" fontId="22" fillId="27" borderId="20" xfId="0" applyFont="1" applyFill="1" applyBorder="1" applyAlignment="1">
      <alignment horizontal="center" vertical="center" wrapText="1"/>
    </xf>
    <xf numFmtId="0" fontId="21" fillId="25" borderId="0" xfId="0" applyFont="1" applyFill="1" applyAlignment="1">
      <alignment horizontal="center" vertical="center"/>
    </xf>
    <xf numFmtId="0" fontId="21" fillId="0" borderId="0" xfId="0" applyFont="1" applyAlignment="1">
      <alignment vertical="center" wrapText="1"/>
    </xf>
    <xf numFmtId="0" fontId="45" fillId="0" borderId="0" xfId="0" applyFont="1">
      <alignment vertical="center"/>
    </xf>
    <xf numFmtId="0" fontId="46" fillId="0" borderId="0" xfId="0" applyFont="1">
      <alignment vertical="center"/>
    </xf>
    <xf numFmtId="177" fontId="45" fillId="0" borderId="0" xfId="0" applyNumberFormat="1" applyFont="1">
      <alignment vertical="center"/>
    </xf>
    <xf numFmtId="0" fontId="0" fillId="0" borderId="0" xfId="0" quotePrefix="1">
      <alignment vertical="center"/>
    </xf>
    <xf numFmtId="0" fontId="45" fillId="0" borderId="0" xfId="0" quotePrefix="1" applyFont="1">
      <alignment vertical="center"/>
    </xf>
    <xf numFmtId="0" fontId="24" fillId="0" borderId="63" xfId="0" applyFont="1" applyBorder="1" applyAlignment="1">
      <alignment vertical="center" wrapText="1"/>
    </xf>
    <xf numFmtId="0" fontId="43" fillId="0" borderId="0" xfId="0" applyFont="1">
      <alignment vertical="center"/>
    </xf>
    <xf numFmtId="0" fontId="44" fillId="0" borderId="0" xfId="0" applyFont="1">
      <alignment vertical="center"/>
    </xf>
    <xf numFmtId="0" fontId="0" fillId="0" borderId="16" xfId="0" applyBorder="1" applyAlignment="1">
      <alignment horizontal="center" vertical="center"/>
    </xf>
    <xf numFmtId="0" fontId="0" fillId="0" borderId="70" xfId="0" applyBorder="1">
      <alignment vertical="center"/>
    </xf>
    <xf numFmtId="0" fontId="0" fillId="28" borderId="0" xfId="0" applyFill="1">
      <alignment vertical="center"/>
    </xf>
    <xf numFmtId="0" fontId="32" fillId="0" borderId="0" xfId="0" applyFont="1">
      <alignment vertical="center"/>
    </xf>
    <xf numFmtId="0" fontId="21" fillId="25" borderId="17" xfId="0" applyFont="1" applyFill="1" applyBorder="1" applyAlignment="1">
      <alignment horizontal="center" vertical="center"/>
    </xf>
    <xf numFmtId="0" fontId="32" fillId="0" borderId="0" xfId="0" applyFont="1" applyAlignment="1">
      <alignment horizontal="center" vertical="center"/>
    </xf>
    <xf numFmtId="0" fontId="0" fillId="28" borderId="10" xfId="0" applyFill="1" applyBorder="1">
      <alignment vertical="center"/>
    </xf>
    <xf numFmtId="0" fontId="0" fillId="28" borderId="58" xfId="0" applyFill="1" applyBorder="1">
      <alignment vertical="center"/>
    </xf>
    <xf numFmtId="0" fontId="0" fillId="28" borderId="20" xfId="0" applyFill="1" applyBorder="1">
      <alignment vertical="center"/>
    </xf>
    <xf numFmtId="0" fontId="40" fillId="28" borderId="20" xfId="0" applyFont="1" applyFill="1" applyBorder="1" applyAlignment="1">
      <alignment horizontal="left" vertical="center"/>
    </xf>
    <xf numFmtId="0" fontId="40" fillId="28" borderId="58" xfId="0" applyFont="1" applyFill="1" applyBorder="1">
      <alignment vertical="center"/>
    </xf>
    <xf numFmtId="0" fontId="40" fillId="0" borderId="0" xfId="0" applyFont="1">
      <alignment vertical="center"/>
    </xf>
    <xf numFmtId="0" fontId="0" fillId="28" borderId="16" xfId="0" applyFill="1" applyBorder="1">
      <alignment vertical="center"/>
    </xf>
    <xf numFmtId="0" fontId="0" fillId="28" borderId="59" xfId="0" applyFill="1" applyBorder="1">
      <alignment vertical="center"/>
    </xf>
    <xf numFmtId="0" fontId="0" fillId="28" borderId="62" xfId="0" applyFill="1" applyBorder="1">
      <alignment vertical="center"/>
    </xf>
    <xf numFmtId="0" fontId="0" fillId="28" borderId="61" xfId="0" applyFill="1" applyBorder="1">
      <alignment vertical="center"/>
    </xf>
    <xf numFmtId="0" fontId="0" fillId="28" borderId="60" xfId="0" applyFill="1" applyBorder="1">
      <alignment vertical="center"/>
    </xf>
    <xf numFmtId="0" fontId="40" fillId="0" borderId="16" xfId="0" applyFont="1" applyBorder="1" applyAlignment="1">
      <alignment horizontal="center" vertical="center"/>
    </xf>
    <xf numFmtId="0" fontId="40" fillId="0" borderId="59" xfId="0" applyFont="1" applyBorder="1" applyAlignment="1">
      <alignment horizontal="center" vertical="center"/>
    </xf>
    <xf numFmtId="0" fontId="40" fillId="28" borderId="16" xfId="0" applyFont="1" applyFill="1" applyBorder="1" applyAlignment="1">
      <alignment horizontal="center" vertical="center"/>
    </xf>
    <xf numFmtId="0" fontId="40" fillId="28" borderId="59" xfId="0" applyFont="1" applyFill="1" applyBorder="1">
      <alignment vertical="center"/>
    </xf>
    <xf numFmtId="0" fontId="0" fillId="0" borderId="0" xfId="0" applyAlignment="1">
      <alignment horizontal="left" vertical="center"/>
    </xf>
    <xf numFmtId="0" fontId="21" fillId="0" borderId="0" xfId="0" applyFont="1" applyAlignment="1">
      <alignment horizontal="left" vertical="center"/>
    </xf>
    <xf numFmtId="0" fontId="40" fillId="0" borderId="60" xfId="0" applyFont="1" applyBorder="1" applyAlignment="1">
      <alignment horizontal="center" vertical="center"/>
    </xf>
    <xf numFmtId="0" fontId="40" fillId="0" borderId="10" xfId="0" applyFont="1" applyBorder="1" applyAlignment="1">
      <alignment horizontal="left" vertical="center"/>
    </xf>
    <xf numFmtId="0" fontId="40" fillId="0" borderId="0" xfId="0" applyFont="1" applyAlignment="1">
      <alignment horizontal="center" vertical="center"/>
    </xf>
    <xf numFmtId="0" fontId="40" fillId="28" borderId="60" xfId="0" applyFont="1" applyFill="1" applyBorder="1" applyAlignment="1">
      <alignment horizontal="center" vertical="center"/>
    </xf>
    <xf numFmtId="0" fontId="40" fillId="28" borderId="61" xfId="0" applyFont="1" applyFill="1" applyBorder="1">
      <alignment vertical="center"/>
    </xf>
    <xf numFmtId="0" fontId="40" fillId="0" borderId="61" xfId="0" applyFont="1" applyBorder="1" applyAlignment="1">
      <alignment horizontal="center" vertical="center"/>
    </xf>
    <xf numFmtId="0" fontId="0" fillId="0" borderId="10" xfId="0" applyBorder="1" applyAlignment="1">
      <alignment horizontal="left" vertical="center"/>
    </xf>
    <xf numFmtId="0" fontId="0" fillId="26" borderId="0" xfId="0" applyFill="1">
      <alignment vertical="center"/>
    </xf>
    <xf numFmtId="49" fontId="0" fillId="0" borderId="0" xfId="0" applyNumberFormat="1">
      <alignment vertical="center"/>
    </xf>
    <xf numFmtId="0" fontId="0" fillId="0" borderId="76" xfId="0" applyBorder="1">
      <alignment vertical="center"/>
    </xf>
    <xf numFmtId="0" fontId="21" fillId="0" borderId="58" xfId="0" applyFont="1" applyBorder="1" applyAlignment="1">
      <alignment horizontal="center" vertical="center"/>
    </xf>
    <xf numFmtId="0" fontId="40" fillId="0" borderId="58" xfId="0" applyFont="1" applyBorder="1" applyAlignment="1">
      <alignment horizontal="center" vertical="center"/>
    </xf>
    <xf numFmtId="0" fontId="0" fillId="0" borderId="61" xfId="0" applyBorder="1" applyAlignment="1">
      <alignment horizontal="center" vertical="center"/>
    </xf>
    <xf numFmtId="0" fontId="22" fillId="27" borderId="18" xfId="0" applyFont="1" applyFill="1" applyBorder="1" applyAlignment="1">
      <alignment horizontal="center" vertical="center" wrapText="1"/>
    </xf>
    <xf numFmtId="0" fontId="40" fillId="0" borderId="0" xfId="0" applyFont="1" applyAlignment="1">
      <alignment horizontal="left" vertical="center"/>
    </xf>
    <xf numFmtId="0" fontId="32" fillId="25" borderId="85" xfId="0" applyFont="1" applyFill="1" applyBorder="1" applyAlignment="1">
      <alignment horizontal="center" vertical="center"/>
    </xf>
    <xf numFmtId="0" fontId="0" fillId="25" borderId="90" xfId="0" applyFill="1" applyBorder="1" applyAlignment="1">
      <alignment horizontal="center" vertical="center"/>
    </xf>
    <xf numFmtId="0" fontId="32" fillId="25" borderId="90" xfId="0" applyFont="1" applyFill="1" applyBorder="1" applyAlignment="1">
      <alignment horizontal="center" vertical="center"/>
    </xf>
    <xf numFmtId="0" fontId="24" fillId="0" borderId="28" xfId="0" applyFont="1" applyBorder="1" applyAlignment="1" applyProtection="1">
      <alignment horizontal="left" vertical="center" wrapText="1"/>
      <protection locked="0"/>
    </xf>
    <xf numFmtId="0" fontId="24" fillId="0" borderId="29" xfId="0" applyFont="1" applyBorder="1" applyAlignment="1" applyProtection="1">
      <alignment horizontal="left" vertical="center" wrapText="1"/>
      <protection locked="0"/>
    </xf>
    <xf numFmtId="0" fontId="24" fillId="0" borderId="24" xfId="0" applyFont="1" applyBorder="1" applyAlignment="1" applyProtection="1">
      <alignment horizontal="left" vertical="center"/>
      <protection locked="0"/>
    </xf>
    <xf numFmtId="0" fontId="26" fillId="27" borderId="25" xfId="0" applyFont="1" applyFill="1" applyBorder="1" applyAlignment="1">
      <alignment horizontal="center" vertical="center" wrapText="1" shrinkToFit="1"/>
    </xf>
    <xf numFmtId="0" fontId="26" fillId="27" borderId="27" xfId="0" applyFont="1" applyFill="1" applyBorder="1" applyAlignment="1">
      <alignment horizontal="center" vertical="center" wrapText="1"/>
    </xf>
    <xf numFmtId="0" fontId="26" fillId="27" borderId="30" xfId="0" applyFont="1" applyFill="1" applyBorder="1" applyAlignment="1">
      <alignment horizontal="center" vertical="center" wrapText="1" shrinkToFit="1"/>
    </xf>
    <xf numFmtId="0" fontId="26" fillId="27" borderId="32" xfId="0" applyFont="1" applyFill="1" applyBorder="1" applyAlignment="1">
      <alignment horizontal="center" vertical="center" wrapText="1"/>
    </xf>
    <xf numFmtId="0" fontId="26" fillId="27" borderId="51" xfId="0" applyFont="1" applyFill="1" applyBorder="1" applyAlignment="1">
      <alignment horizontal="center" vertical="center" wrapText="1"/>
    </xf>
    <xf numFmtId="0" fontId="0" fillId="25" borderId="0" xfId="0" applyFill="1">
      <alignment vertical="center"/>
    </xf>
    <xf numFmtId="0" fontId="24" fillId="25" borderId="26" xfId="0" applyFont="1" applyFill="1" applyBorder="1" applyAlignment="1">
      <alignment horizontal="center" vertical="center"/>
    </xf>
    <xf numFmtId="0" fontId="24" fillId="25" borderId="11" xfId="0" applyFont="1" applyFill="1" applyBorder="1" applyAlignment="1">
      <alignment horizontal="center" vertical="center"/>
    </xf>
    <xf numFmtId="49" fontId="24" fillId="0" borderId="0" xfId="0" applyNumberFormat="1" applyFont="1">
      <alignment vertical="center"/>
    </xf>
    <xf numFmtId="0" fontId="0" fillId="0" borderId="76" xfId="0" applyBorder="1" applyAlignment="1">
      <alignment horizontal="center" vertical="center"/>
    </xf>
    <xf numFmtId="0" fontId="40" fillId="0" borderId="76" xfId="0" applyFont="1" applyBorder="1" applyAlignment="1">
      <alignment horizontal="center" vertical="center"/>
    </xf>
    <xf numFmtId="0" fontId="32" fillId="32" borderId="94" xfId="0" applyFont="1" applyFill="1" applyBorder="1">
      <alignment vertical="center"/>
    </xf>
    <xf numFmtId="0" fontId="32" fillId="0" borderId="93" xfId="0" applyFont="1" applyBorder="1">
      <alignment vertical="center"/>
    </xf>
    <xf numFmtId="0" fontId="32" fillId="32" borderId="93" xfId="0" applyFont="1" applyFill="1" applyBorder="1">
      <alignment vertical="center"/>
    </xf>
    <xf numFmtId="0" fontId="32" fillId="0" borderId="92" xfId="0" applyFont="1" applyBorder="1">
      <alignment vertical="center"/>
    </xf>
    <xf numFmtId="180" fontId="54" fillId="31" borderId="93" xfId="0" applyNumberFormat="1" applyFont="1" applyFill="1" applyBorder="1" applyAlignment="1">
      <alignment horizontal="center" vertical="center"/>
    </xf>
    <xf numFmtId="0" fontId="21" fillId="0" borderId="60" xfId="0" applyFont="1" applyBorder="1">
      <alignment vertical="center"/>
    </xf>
    <xf numFmtId="0" fontId="21" fillId="0" borderId="25" xfId="0" applyFont="1" applyBorder="1">
      <alignment vertical="center"/>
    </xf>
    <xf numFmtId="0" fontId="21" fillId="0" borderId="70" xfId="0" applyFont="1" applyBorder="1">
      <alignment vertical="center"/>
    </xf>
    <xf numFmtId="0" fontId="32" fillId="30" borderId="93" xfId="0" applyFont="1" applyFill="1" applyBorder="1">
      <alignment vertical="center"/>
    </xf>
    <xf numFmtId="0" fontId="31" fillId="25" borderId="0" xfId="0" applyFont="1" applyFill="1" applyAlignment="1">
      <alignment vertical="center" wrapText="1"/>
    </xf>
    <xf numFmtId="0" fontId="0" fillId="25" borderId="16" xfId="0" applyFill="1" applyBorder="1">
      <alignment vertical="center"/>
    </xf>
    <xf numFmtId="0" fontId="0" fillId="0" borderId="95" xfId="0" applyBorder="1">
      <alignment vertical="center"/>
    </xf>
    <xf numFmtId="180" fontId="0" fillId="0" borderId="0" xfId="0" applyNumberFormat="1">
      <alignment vertical="center"/>
    </xf>
    <xf numFmtId="0" fontId="0" fillId="25" borderId="96" xfId="0" applyFill="1" applyBorder="1" applyAlignment="1">
      <alignment horizontal="center" vertical="center"/>
    </xf>
    <xf numFmtId="0" fontId="53" fillId="0" borderId="95" xfId="0" applyFont="1" applyBorder="1">
      <alignment vertical="center"/>
    </xf>
    <xf numFmtId="0" fontId="59" fillId="26" borderId="58" xfId="0" applyFont="1" applyFill="1" applyBorder="1">
      <alignment vertical="center"/>
    </xf>
    <xf numFmtId="0" fontId="59" fillId="0" borderId="58" xfId="0" applyFont="1" applyBorder="1">
      <alignment vertical="center"/>
    </xf>
    <xf numFmtId="0" fontId="59" fillId="0" borderId="63" xfId="0" applyFont="1" applyBorder="1">
      <alignment vertical="center"/>
    </xf>
    <xf numFmtId="0" fontId="59" fillId="0" borderId="70" xfId="0" applyFont="1" applyBorder="1">
      <alignment vertical="center"/>
    </xf>
    <xf numFmtId="0" fontId="24" fillId="0" borderId="100" xfId="0" applyFont="1" applyBorder="1">
      <alignment vertical="center"/>
    </xf>
    <xf numFmtId="0" fontId="41" fillId="0" borderId="100" xfId="0" applyFont="1" applyBorder="1" applyAlignment="1">
      <alignment vertical="center" wrapText="1"/>
    </xf>
    <xf numFmtId="0" fontId="21" fillId="0" borderId="100" xfId="0" applyFont="1" applyBorder="1" applyAlignment="1">
      <alignment horizontal="center" vertical="center"/>
    </xf>
    <xf numFmtId="0" fontId="36" fillId="34" borderId="74" xfId="0" applyFont="1" applyFill="1" applyBorder="1" applyAlignment="1">
      <alignment horizontal="center" vertical="center" wrapText="1"/>
    </xf>
    <xf numFmtId="0" fontId="0" fillId="0" borderId="0" xfId="0" applyAlignment="1">
      <alignment horizontal="right" vertical="center"/>
    </xf>
    <xf numFmtId="0" fontId="26" fillId="27" borderId="50" xfId="0" applyFont="1" applyFill="1" applyBorder="1" applyAlignment="1">
      <alignment horizontal="center" vertical="center" wrapText="1"/>
    </xf>
    <xf numFmtId="0" fontId="49" fillId="0" borderId="100" xfId="0" applyFont="1" applyBorder="1" applyAlignment="1">
      <alignment horizontal="center" vertical="center" wrapText="1"/>
    </xf>
    <xf numFmtId="0" fontId="61" fillId="0" borderId="100" xfId="0" applyFont="1" applyBorder="1" applyAlignment="1">
      <alignment horizontal="center" vertical="center" wrapText="1"/>
    </xf>
    <xf numFmtId="0" fontId="61" fillId="0" borderId="100" xfId="0" applyFont="1" applyBorder="1" applyAlignment="1">
      <alignment vertical="center" wrapText="1"/>
    </xf>
    <xf numFmtId="0" fontId="0" fillId="25" borderId="62" xfId="0" applyFill="1" applyBorder="1">
      <alignment vertical="center"/>
    </xf>
    <xf numFmtId="177" fontId="71" fillId="0" borderId="31" xfId="42" applyFont="1" applyBorder="1" applyAlignment="1" applyProtection="1">
      <alignment vertical="center" wrapText="1" shrinkToFit="1"/>
      <protection locked="0"/>
    </xf>
    <xf numFmtId="178" fontId="24" fillId="0" borderId="105" xfId="0" applyNumberFormat="1" applyFont="1" applyBorder="1" applyAlignment="1" applyProtection="1">
      <alignment horizontal="center" vertical="center"/>
      <protection locked="0"/>
    </xf>
    <xf numFmtId="178" fontId="24" fillId="0" borderId="104" xfId="0" applyNumberFormat="1" applyFont="1" applyBorder="1" applyAlignment="1" applyProtection="1">
      <alignment horizontal="center" vertical="center"/>
      <protection locked="0"/>
    </xf>
    <xf numFmtId="0" fontId="24" fillId="0" borderId="112" xfId="0" applyFont="1" applyBorder="1">
      <alignment vertical="center"/>
    </xf>
    <xf numFmtId="0" fontId="42" fillId="0" borderId="112" xfId="0" applyFont="1" applyBorder="1" applyAlignment="1">
      <alignment vertical="center" wrapText="1"/>
    </xf>
    <xf numFmtId="177" fontId="73" fillId="25" borderId="0" xfId="42" applyFont="1" applyFill="1" applyBorder="1" applyAlignment="1" applyProtection="1">
      <alignment vertical="center"/>
    </xf>
    <xf numFmtId="0" fontId="38" fillId="25" borderId="80" xfId="0" applyFont="1" applyFill="1" applyBorder="1" applyAlignment="1">
      <alignment horizontal="center" vertical="center" shrinkToFit="1"/>
    </xf>
    <xf numFmtId="0" fontId="38" fillId="25" borderId="39" xfId="0" applyFont="1" applyFill="1" applyBorder="1" applyAlignment="1">
      <alignment horizontal="center" vertical="center"/>
    </xf>
    <xf numFmtId="0" fontId="38" fillId="25" borderId="45" xfId="0" applyFont="1" applyFill="1" applyBorder="1" applyAlignment="1">
      <alignment horizontal="center" vertical="center"/>
    </xf>
    <xf numFmtId="0" fontId="38" fillId="25" borderId="81" xfId="0" applyFont="1" applyFill="1" applyBorder="1" applyAlignment="1">
      <alignment horizontal="center" vertical="center"/>
    </xf>
    <xf numFmtId="181" fontId="38" fillId="25" borderId="83" xfId="0" applyNumberFormat="1" applyFont="1" applyFill="1" applyBorder="1" applyAlignment="1">
      <alignment horizontal="center" vertical="center"/>
    </xf>
    <xf numFmtId="177" fontId="52" fillId="25" borderId="0" xfId="42" applyFont="1" applyFill="1" applyBorder="1" applyAlignment="1" applyProtection="1">
      <alignment horizontal="center" vertical="center"/>
    </xf>
    <xf numFmtId="0" fontId="0" fillId="36" borderId="10" xfId="0" applyFill="1" applyBorder="1">
      <alignment vertical="center"/>
    </xf>
    <xf numFmtId="0" fontId="0" fillId="36" borderId="58" xfId="0" applyFill="1" applyBorder="1">
      <alignment vertical="center"/>
    </xf>
    <xf numFmtId="0" fontId="0" fillId="36" borderId="16" xfId="0" applyFill="1" applyBorder="1">
      <alignment vertical="center"/>
    </xf>
    <xf numFmtId="0" fontId="0" fillId="36" borderId="59" xfId="0" applyFill="1" applyBorder="1">
      <alignment vertical="center"/>
    </xf>
    <xf numFmtId="0" fontId="0" fillId="36" borderId="61" xfId="0" applyFill="1" applyBorder="1">
      <alignment vertical="center"/>
    </xf>
    <xf numFmtId="0" fontId="0" fillId="36" borderId="10" xfId="0" applyFill="1" applyBorder="1" applyAlignment="1">
      <alignment horizontal="left" vertical="center"/>
    </xf>
    <xf numFmtId="0" fontId="69" fillId="0" borderId="0" xfId="0" applyFont="1">
      <alignment vertical="center"/>
    </xf>
    <xf numFmtId="0" fontId="61" fillId="25" borderId="0" xfId="0" applyFont="1" applyFill="1" applyAlignment="1">
      <alignment vertical="center" wrapText="1"/>
    </xf>
    <xf numFmtId="0" fontId="0" fillId="25" borderId="59" xfId="0" applyFill="1" applyBorder="1">
      <alignment vertical="center"/>
    </xf>
    <xf numFmtId="0" fontId="69" fillId="36" borderId="58" xfId="0" applyFont="1" applyFill="1" applyBorder="1">
      <alignment vertical="center"/>
    </xf>
    <xf numFmtId="0" fontId="0" fillId="36" borderId="60" xfId="0" applyFill="1" applyBorder="1">
      <alignment vertical="center"/>
    </xf>
    <xf numFmtId="0" fontId="40" fillId="36" borderId="58" xfId="0" applyFont="1" applyFill="1" applyBorder="1" applyAlignment="1">
      <alignment horizontal="center" vertical="center"/>
    </xf>
    <xf numFmtId="0" fontId="40" fillId="36" borderId="16" xfId="0" applyFont="1" applyFill="1" applyBorder="1" applyAlignment="1">
      <alignment horizontal="center" vertical="center"/>
    </xf>
    <xf numFmtId="0" fontId="40" fillId="36" borderId="59" xfId="0" applyFont="1" applyFill="1" applyBorder="1" applyAlignment="1">
      <alignment horizontal="center" vertical="center"/>
    </xf>
    <xf numFmtId="0" fontId="40" fillId="36" borderId="60" xfId="0" applyFont="1" applyFill="1" applyBorder="1" applyAlignment="1">
      <alignment horizontal="center" vertical="center"/>
    </xf>
    <xf numFmtId="0" fontId="40" fillId="36" borderId="61" xfId="0" applyFont="1" applyFill="1" applyBorder="1" applyAlignment="1">
      <alignment horizontal="center" vertical="center"/>
    </xf>
    <xf numFmtId="0" fontId="0" fillId="0" borderId="25" xfId="0" applyBorder="1">
      <alignment vertical="center"/>
    </xf>
    <xf numFmtId="0" fontId="0" fillId="0" borderId="44" xfId="0" applyBorder="1">
      <alignment vertical="center"/>
    </xf>
    <xf numFmtId="0" fontId="0" fillId="25" borderId="118" xfId="0" applyFill="1" applyBorder="1" applyAlignment="1">
      <alignment horizontal="center" vertical="center"/>
    </xf>
    <xf numFmtId="0" fontId="48" fillId="0" borderId="33" xfId="0" applyFont="1" applyBorder="1" applyAlignment="1" applyProtection="1">
      <alignment horizontal="left" vertical="center" wrapText="1"/>
      <protection locked="0"/>
    </xf>
    <xf numFmtId="0" fontId="48" fillId="0" borderId="33" xfId="0" applyFont="1" applyBorder="1" applyAlignment="1" applyProtection="1">
      <alignment horizontal="center" vertical="center" wrapText="1"/>
      <protection locked="0"/>
    </xf>
    <xf numFmtId="0" fontId="21" fillId="33" borderId="0" xfId="0" applyFont="1" applyFill="1">
      <alignment vertical="center"/>
    </xf>
    <xf numFmtId="0" fontId="0" fillId="25" borderId="121" xfId="0" applyFill="1" applyBorder="1" applyAlignment="1">
      <alignment horizontal="center" vertical="center"/>
    </xf>
    <xf numFmtId="0" fontId="0" fillId="25" borderId="124" xfId="0" applyFill="1" applyBorder="1" applyAlignment="1">
      <alignment horizontal="center" vertical="center"/>
    </xf>
    <xf numFmtId="0" fontId="21" fillId="25" borderId="135" xfId="0" applyFont="1" applyFill="1" applyBorder="1" applyAlignment="1">
      <alignment vertical="center" wrapText="1"/>
    </xf>
    <xf numFmtId="0" fontId="0" fillId="25" borderId="136" xfId="0" applyFill="1" applyBorder="1" applyAlignment="1">
      <alignment horizontal="center" vertical="center"/>
    </xf>
    <xf numFmtId="0" fontId="32" fillId="25" borderId="136" xfId="0" applyFont="1" applyFill="1" applyBorder="1" applyAlignment="1">
      <alignment horizontal="center" vertical="center"/>
    </xf>
    <xf numFmtId="177" fontId="52" fillId="25" borderId="0" xfId="0" applyNumberFormat="1" applyFont="1" applyFill="1" applyAlignment="1">
      <alignment horizontal="center" vertical="center"/>
    </xf>
    <xf numFmtId="0" fontId="59" fillId="37" borderId="0" xfId="0" applyFont="1" applyFill="1">
      <alignment vertical="center"/>
    </xf>
    <xf numFmtId="0" fontId="21" fillId="37" borderId="0" xfId="0" applyFont="1" applyFill="1">
      <alignment vertical="center"/>
    </xf>
    <xf numFmtId="0" fontId="60" fillId="37" borderId="0" xfId="0" applyFont="1" applyFill="1">
      <alignment vertical="center"/>
    </xf>
    <xf numFmtId="0" fontId="0" fillId="37" borderId="0" xfId="0" applyFill="1">
      <alignment vertical="center"/>
    </xf>
    <xf numFmtId="0" fontId="21" fillId="25" borderId="16" xfId="0" applyFont="1" applyFill="1" applyBorder="1" applyAlignment="1">
      <alignment horizontal="center" vertical="center"/>
    </xf>
    <xf numFmtId="0" fontId="70" fillId="27" borderId="140" xfId="0" applyFont="1" applyFill="1" applyBorder="1" applyAlignment="1">
      <alignment horizontal="center" vertical="center" wrapText="1"/>
    </xf>
    <xf numFmtId="0" fontId="36" fillId="27" borderId="122" xfId="0" applyFont="1" applyFill="1" applyBorder="1" applyAlignment="1">
      <alignment horizontal="center" vertical="center" wrapText="1"/>
    </xf>
    <xf numFmtId="0" fontId="36" fillId="27" borderId="62" xfId="0" applyFont="1" applyFill="1" applyBorder="1" applyAlignment="1">
      <alignment horizontal="center" vertical="center" wrapText="1"/>
    </xf>
    <xf numFmtId="0" fontId="36" fillId="28" borderId="111" xfId="0" applyFont="1" applyFill="1" applyBorder="1" applyAlignment="1">
      <alignment horizontal="center" vertical="center" wrapText="1"/>
    </xf>
    <xf numFmtId="0" fontId="29" fillId="25" borderId="0" xfId="0" applyFont="1" applyFill="1" applyAlignment="1">
      <alignment horizontal="center" vertical="center" wrapText="1"/>
    </xf>
    <xf numFmtId="0" fontId="70" fillId="28" borderId="140" xfId="0" applyFont="1" applyFill="1" applyBorder="1" applyAlignment="1">
      <alignment horizontal="center" vertical="center" wrapText="1"/>
    </xf>
    <xf numFmtId="0" fontId="31" fillId="25" borderId="16" xfId="0" applyFont="1" applyFill="1" applyBorder="1" applyAlignment="1">
      <alignment vertical="center" shrinkToFit="1"/>
    </xf>
    <xf numFmtId="0" fontId="31" fillId="25" borderId="59" xfId="0" applyFont="1" applyFill="1" applyBorder="1" applyAlignment="1">
      <alignment vertical="center" shrinkToFit="1"/>
    </xf>
    <xf numFmtId="0" fontId="31" fillId="25" borderId="0" xfId="0" applyFont="1" applyFill="1" applyAlignment="1">
      <alignment vertical="center" shrinkToFit="1"/>
    </xf>
    <xf numFmtId="0" fontId="21" fillId="25" borderId="10" xfId="0" applyFont="1" applyFill="1" applyBorder="1">
      <alignment vertical="center"/>
    </xf>
    <xf numFmtId="0" fontId="21" fillId="25" borderId="20" xfId="0" applyFont="1" applyFill="1" applyBorder="1">
      <alignment vertical="center"/>
    </xf>
    <xf numFmtId="0" fontId="52" fillId="25" borderId="0" xfId="0" applyFont="1" applyFill="1">
      <alignment vertical="center"/>
    </xf>
    <xf numFmtId="177" fontId="52" fillId="25" borderId="0" xfId="42" applyFont="1" applyFill="1" applyBorder="1" applyAlignment="1" applyProtection="1">
      <alignment vertical="center"/>
    </xf>
    <xf numFmtId="0" fontId="34" fillId="25" borderId="0" xfId="0" applyFont="1" applyFill="1" applyAlignment="1">
      <alignment vertical="center" wrapText="1"/>
    </xf>
    <xf numFmtId="0" fontId="63" fillId="25" borderId="0" xfId="0" applyFont="1" applyFill="1" applyAlignment="1">
      <alignment vertical="center" wrapText="1"/>
    </xf>
    <xf numFmtId="0" fontId="29" fillId="25" borderId="0" xfId="0" applyFont="1" applyFill="1" applyAlignment="1">
      <alignment vertical="center" wrapText="1"/>
    </xf>
    <xf numFmtId="0" fontId="63" fillId="35" borderId="0" xfId="0" applyFont="1" applyFill="1">
      <alignment vertical="center"/>
    </xf>
    <xf numFmtId="0" fontId="63" fillId="25" borderId="0" xfId="0" applyFont="1" applyFill="1">
      <alignment vertical="center"/>
    </xf>
    <xf numFmtId="0" fontId="66" fillId="25" borderId="0" xfId="0" applyFont="1" applyFill="1">
      <alignment vertical="center"/>
    </xf>
    <xf numFmtId="0" fontId="72" fillId="25" borderId="0" xfId="0" applyFont="1" applyFill="1" applyAlignment="1">
      <alignment vertical="center" wrapText="1"/>
    </xf>
    <xf numFmtId="0" fontId="0" fillId="25" borderId="16" xfId="0" applyFill="1" applyBorder="1" applyAlignment="1">
      <alignment horizontal="center" vertical="center"/>
    </xf>
    <xf numFmtId="177" fontId="67" fillId="25" borderId="0" xfId="0" applyNumberFormat="1" applyFont="1" applyFill="1" applyAlignment="1">
      <alignment horizontal="center" vertical="center"/>
    </xf>
    <xf numFmtId="0" fontId="51" fillId="25" borderId="0" xfId="0" applyFont="1" applyFill="1" applyAlignment="1">
      <alignment vertical="center" textRotation="255" wrapText="1"/>
    </xf>
    <xf numFmtId="0" fontId="31" fillId="25" borderId="10" xfId="0" applyFont="1" applyFill="1" applyBorder="1" applyAlignment="1">
      <alignment vertical="center" shrinkToFit="1"/>
    </xf>
    <xf numFmtId="0" fontId="31" fillId="25" borderId="20" xfId="0" applyFont="1" applyFill="1" applyBorder="1" applyAlignment="1">
      <alignment vertical="center" shrinkToFit="1"/>
    </xf>
    <xf numFmtId="0" fontId="31" fillId="25" borderId="58" xfId="0" applyFont="1" applyFill="1" applyBorder="1" applyAlignment="1">
      <alignment vertical="center" shrinkToFit="1"/>
    </xf>
    <xf numFmtId="0" fontId="0" fillId="25" borderId="61" xfId="0" applyFill="1" applyBorder="1">
      <alignment vertical="center"/>
    </xf>
    <xf numFmtId="177" fontId="52" fillId="25" borderId="16" xfId="0" applyNumberFormat="1" applyFont="1" applyFill="1" applyBorder="1" applyAlignment="1">
      <alignment horizontal="center" vertical="center"/>
    </xf>
    <xf numFmtId="0" fontId="68" fillId="35" borderId="0" xfId="0" applyFont="1" applyFill="1">
      <alignment vertical="center"/>
    </xf>
    <xf numFmtId="0" fontId="34" fillId="25" borderId="16" xfId="0" applyFont="1" applyFill="1" applyBorder="1" applyAlignment="1">
      <alignment vertical="center" wrapText="1"/>
    </xf>
    <xf numFmtId="177" fontId="67" fillId="25" borderId="0" xfId="0" applyNumberFormat="1" applyFont="1" applyFill="1">
      <alignment vertical="center"/>
    </xf>
    <xf numFmtId="177" fontId="67" fillId="25" borderId="16" xfId="0" applyNumberFormat="1" applyFont="1" applyFill="1" applyBorder="1" applyAlignment="1">
      <alignment horizontal="center" vertical="center"/>
    </xf>
    <xf numFmtId="177" fontId="73" fillId="25" borderId="16" xfId="42" applyFont="1" applyFill="1" applyBorder="1" applyAlignment="1" applyProtection="1">
      <alignment vertical="center"/>
    </xf>
    <xf numFmtId="0" fontId="0" fillId="25" borderId="60" xfId="0" applyFill="1" applyBorder="1">
      <alignment vertical="center"/>
    </xf>
    <xf numFmtId="177" fontId="52" fillId="25" borderId="0" xfId="0" applyNumberFormat="1" applyFont="1" applyFill="1">
      <alignment vertical="center"/>
    </xf>
    <xf numFmtId="0" fontId="29" fillId="25" borderId="59" xfId="0" applyFont="1" applyFill="1" applyBorder="1" applyAlignment="1">
      <alignment vertical="center" wrapText="1"/>
    </xf>
    <xf numFmtId="0" fontId="68" fillId="0" borderId="59" xfId="0" applyFont="1" applyBorder="1">
      <alignment vertical="center"/>
    </xf>
    <xf numFmtId="0" fontId="68" fillId="0" borderId="61" xfId="0" applyFont="1" applyBorder="1">
      <alignment vertical="center"/>
    </xf>
    <xf numFmtId="177" fontId="67" fillId="25" borderId="0" xfId="42" applyFont="1" applyFill="1" applyBorder="1" applyAlignment="1" applyProtection="1">
      <alignment vertical="center"/>
    </xf>
    <xf numFmtId="177" fontId="52" fillId="25" borderId="16" xfId="42" applyFont="1" applyFill="1" applyBorder="1" applyAlignment="1" applyProtection="1">
      <alignment vertical="center"/>
    </xf>
    <xf numFmtId="177" fontId="67" fillId="25" borderId="16" xfId="42" applyFont="1" applyFill="1" applyBorder="1" applyAlignment="1" applyProtection="1">
      <alignment vertical="center"/>
    </xf>
    <xf numFmtId="0" fontId="29" fillId="25" borderId="62" xfId="0" applyFont="1" applyFill="1" applyBorder="1" applyAlignment="1">
      <alignment horizontal="center" vertical="center" wrapText="1"/>
    </xf>
    <xf numFmtId="0" fontId="21" fillId="25" borderId="62" xfId="0" applyFont="1" applyFill="1" applyBorder="1" applyAlignment="1">
      <alignment horizontal="center" vertical="center" wrapText="1"/>
    </xf>
    <xf numFmtId="0" fontId="36" fillId="27" borderId="20" xfId="0" applyFont="1" applyFill="1" applyBorder="1" applyAlignment="1">
      <alignment vertical="center" wrapText="1"/>
    </xf>
    <xf numFmtId="0" fontId="36" fillId="27" borderId="73" xfId="0" applyFont="1" applyFill="1" applyBorder="1" applyAlignment="1">
      <alignment vertical="center" wrapText="1"/>
    </xf>
    <xf numFmtId="0" fontId="40" fillId="28" borderId="10" xfId="0" applyFont="1" applyFill="1" applyBorder="1" applyAlignment="1">
      <alignment horizontal="center" vertical="center"/>
    </xf>
    <xf numFmtId="0" fontId="22" fillId="27" borderId="20" xfId="0" applyFont="1" applyFill="1" applyBorder="1" applyAlignment="1">
      <alignment vertical="center" wrapText="1"/>
    </xf>
    <xf numFmtId="0" fontId="24" fillId="0" borderId="70" xfId="0" applyFont="1" applyBorder="1" applyAlignment="1">
      <alignment horizontal="center" vertical="center" wrapText="1"/>
    </xf>
    <xf numFmtId="0" fontId="31" fillId="0" borderId="60" xfId="0" applyFont="1" applyBorder="1" applyAlignment="1">
      <alignment horizontal="center" vertical="center" wrapText="1"/>
    </xf>
    <xf numFmtId="0" fontId="29" fillId="25" borderId="0" xfId="0" applyFont="1" applyFill="1" applyAlignment="1">
      <alignment horizontal="center" vertical="center"/>
    </xf>
    <xf numFmtId="0" fontId="29" fillId="25" borderId="0" xfId="0" applyFont="1" applyFill="1">
      <alignment vertical="center"/>
    </xf>
    <xf numFmtId="0" fontId="34" fillId="25" borderId="0" xfId="0" applyFont="1" applyFill="1" applyAlignment="1">
      <alignment horizontal="center" vertical="center" wrapText="1" shrinkToFit="1"/>
    </xf>
    <xf numFmtId="177" fontId="52" fillId="25" borderId="59" xfId="0" applyNumberFormat="1" applyFont="1" applyFill="1" applyBorder="1" applyAlignment="1">
      <alignment horizontal="center" vertical="center"/>
    </xf>
    <xf numFmtId="177" fontId="52" fillId="25" borderId="62" xfId="0" applyNumberFormat="1" applyFont="1" applyFill="1" applyBorder="1" applyAlignment="1">
      <alignment horizontal="center" vertical="center"/>
    </xf>
    <xf numFmtId="177" fontId="67" fillId="25" borderId="59" xfId="0" applyNumberFormat="1" applyFont="1" applyFill="1" applyBorder="1" applyAlignment="1">
      <alignment horizontal="center" vertical="center"/>
    </xf>
    <xf numFmtId="0" fontId="40" fillId="0" borderId="10" xfId="0" applyFont="1" applyBorder="1">
      <alignment vertical="center"/>
    </xf>
    <xf numFmtId="0" fontId="40" fillId="0" borderId="58" xfId="0" applyFont="1" applyBorder="1">
      <alignment vertical="center"/>
    </xf>
    <xf numFmtId="0" fontId="40" fillId="0" borderId="16" xfId="0" applyFont="1" applyBorder="1">
      <alignment vertical="center"/>
    </xf>
    <xf numFmtId="0" fontId="40" fillId="0" borderId="59" xfId="0" applyFont="1" applyBorder="1">
      <alignment vertical="center"/>
    </xf>
    <xf numFmtId="0" fontId="40" fillId="0" borderId="60" xfId="0" applyFont="1" applyBorder="1">
      <alignment vertical="center"/>
    </xf>
    <xf numFmtId="0" fontId="40" fillId="0" borderId="61" xfId="0" applyFont="1" applyBorder="1">
      <alignment vertical="center"/>
    </xf>
    <xf numFmtId="0" fontId="32" fillId="0" borderId="16" xfId="0" applyFont="1" applyBorder="1">
      <alignment vertical="center"/>
    </xf>
    <xf numFmtId="0" fontId="68" fillId="0" borderId="16" xfId="0" applyFont="1" applyBorder="1">
      <alignment vertical="center"/>
    </xf>
    <xf numFmtId="0" fontId="68" fillId="0" borderId="60" xfId="0" applyFont="1" applyBorder="1">
      <alignment vertical="center"/>
    </xf>
    <xf numFmtId="0" fontId="21" fillId="25" borderId="59" xfId="0" applyFont="1" applyFill="1" applyBorder="1" applyAlignment="1">
      <alignment horizontal="center" vertical="center"/>
    </xf>
    <xf numFmtId="0" fontId="0" fillId="25" borderId="0" xfId="0" applyFill="1" applyAlignment="1">
      <alignment horizontal="center" vertical="center"/>
    </xf>
    <xf numFmtId="0" fontId="0" fillId="25" borderId="62" xfId="0" applyFill="1" applyBorder="1" applyAlignment="1">
      <alignment horizontal="center" vertical="center"/>
    </xf>
    <xf numFmtId="0" fontId="29" fillId="25" borderId="62" xfId="0" applyFont="1" applyFill="1" applyBorder="1" applyAlignment="1">
      <alignment horizontal="center" vertical="center"/>
    </xf>
    <xf numFmtId="0" fontId="21" fillId="33" borderId="0" xfId="0" applyFont="1" applyFill="1" applyAlignment="1">
      <alignment horizontal="center" vertical="center"/>
    </xf>
    <xf numFmtId="0" fontId="0" fillId="25" borderId="59" xfId="0" applyFill="1" applyBorder="1" applyAlignment="1">
      <alignment horizontal="center" vertical="center"/>
    </xf>
    <xf numFmtId="0" fontId="0" fillId="0" borderId="70" xfId="0" applyBorder="1" applyAlignment="1">
      <alignment horizontal="center" vertical="center"/>
    </xf>
    <xf numFmtId="0" fontId="24" fillId="28" borderId="148" xfId="0" applyFont="1" applyFill="1" applyBorder="1" applyAlignment="1">
      <alignment horizontal="center" vertical="center" wrapText="1"/>
    </xf>
    <xf numFmtId="0" fontId="24" fillId="28" borderId="115" xfId="0" applyFont="1" applyFill="1" applyBorder="1" applyAlignment="1">
      <alignment horizontal="center" vertical="center"/>
    </xf>
    <xf numFmtId="0" fontId="24" fillId="28" borderId="148" xfId="0" applyFont="1" applyFill="1" applyBorder="1" applyAlignment="1">
      <alignment horizontal="center" vertical="center"/>
    </xf>
    <xf numFmtId="0" fontId="24" fillId="28" borderId="115" xfId="0" applyFont="1" applyFill="1" applyBorder="1" applyAlignment="1">
      <alignment horizontal="center" vertical="center" wrapText="1"/>
    </xf>
    <xf numFmtId="0" fontId="24" fillId="28" borderId="36" xfId="0" applyFont="1" applyFill="1" applyBorder="1" applyAlignment="1">
      <alignment horizontal="center" vertical="center"/>
    </xf>
    <xf numFmtId="0" fontId="24" fillId="28" borderId="154" xfId="0" applyFont="1" applyFill="1" applyBorder="1" applyAlignment="1">
      <alignment horizontal="center" vertical="center"/>
    </xf>
    <xf numFmtId="0" fontId="24" fillId="25" borderId="148" xfId="0" applyFont="1" applyFill="1" applyBorder="1" applyAlignment="1">
      <alignment horizontal="center" vertical="center"/>
    </xf>
    <xf numFmtId="0" fontId="24" fillId="28" borderId="36" xfId="0" applyFont="1" applyFill="1" applyBorder="1" applyAlignment="1">
      <alignment horizontal="center" vertical="center" wrapText="1"/>
    </xf>
    <xf numFmtId="0" fontId="24" fillId="28" borderId="35" xfId="0" applyFont="1" applyFill="1" applyBorder="1" applyAlignment="1">
      <alignment horizontal="center" vertical="center"/>
    </xf>
    <xf numFmtId="0" fontId="24" fillId="28" borderId="33" xfId="0" applyFont="1" applyFill="1" applyBorder="1" applyAlignment="1">
      <alignment horizontal="center" vertical="center"/>
    </xf>
    <xf numFmtId="0" fontId="24" fillId="28" borderId="35" xfId="0" applyFont="1" applyFill="1" applyBorder="1" applyAlignment="1">
      <alignment horizontal="center" vertical="center" wrapText="1"/>
    </xf>
    <xf numFmtId="0" fontId="24" fillId="28" borderId="119" xfId="0" applyFont="1" applyFill="1" applyBorder="1" applyAlignment="1">
      <alignment horizontal="center" vertical="center"/>
    </xf>
    <xf numFmtId="0" fontId="24" fillId="25" borderId="33" xfId="0" applyFont="1" applyFill="1" applyBorder="1" applyAlignment="1">
      <alignment horizontal="center" vertical="center"/>
    </xf>
    <xf numFmtId="0" fontId="24" fillId="28" borderId="120" xfId="0" applyFont="1" applyFill="1" applyBorder="1" applyAlignment="1">
      <alignment horizontal="center" vertical="center"/>
    </xf>
    <xf numFmtId="0" fontId="24" fillId="37" borderId="0" xfId="0" applyFont="1" applyFill="1" applyAlignment="1">
      <alignment horizontal="center" vertical="center"/>
    </xf>
    <xf numFmtId="0" fontId="24" fillId="0" borderId="0" xfId="0" applyFont="1" applyAlignment="1">
      <alignment horizontal="center" vertical="center"/>
    </xf>
    <xf numFmtId="0" fontId="76" fillId="0" borderId="0" xfId="0" applyFont="1" applyAlignment="1">
      <alignment horizontal="center" vertical="center"/>
    </xf>
    <xf numFmtId="0" fontId="77" fillId="0" borderId="0" xfId="0" applyFont="1" applyAlignment="1">
      <alignment horizontal="center" vertical="center"/>
    </xf>
    <xf numFmtId="177" fontId="24" fillId="0" borderId="0" xfId="0" applyNumberFormat="1" applyFont="1" applyAlignment="1">
      <alignment horizontal="center" vertical="center"/>
    </xf>
    <xf numFmtId="0" fontId="24" fillId="0" borderId="0" xfId="0" quotePrefix="1" applyFont="1" applyAlignment="1">
      <alignment horizontal="center" vertical="center"/>
    </xf>
    <xf numFmtId="0" fontId="76" fillId="0" borderId="0" xfId="0" quotePrefix="1" applyFont="1" applyAlignment="1">
      <alignment horizontal="center" vertical="center"/>
    </xf>
    <xf numFmtId="0" fontId="77" fillId="0" borderId="0" xfId="0" quotePrefix="1" applyFont="1" applyAlignment="1">
      <alignment horizontal="center" vertical="center"/>
    </xf>
    <xf numFmtId="0" fontId="24" fillId="0" borderId="70" xfId="0" applyFont="1" applyBorder="1" applyAlignment="1">
      <alignment horizontal="center" vertical="center"/>
    </xf>
    <xf numFmtId="0" fontId="24" fillId="0" borderId="20" xfId="0" applyFont="1" applyBorder="1" applyAlignment="1">
      <alignment horizontal="center" vertical="center"/>
    </xf>
    <xf numFmtId="0" fontId="24" fillId="0" borderId="0" xfId="0" applyFont="1" applyAlignment="1">
      <alignment horizontal="center" vertical="center" wrapText="1"/>
    </xf>
    <xf numFmtId="0" fontId="63" fillId="33" borderId="0" xfId="0" applyFont="1" applyFill="1" applyAlignment="1">
      <alignment horizontal="center" vertical="center" wrapText="1"/>
    </xf>
    <xf numFmtId="0" fontId="36" fillId="28" borderId="107" xfId="0" applyFont="1" applyFill="1" applyBorder="1" applyAlignment="1">
      <alignment horizontal="center" vertical="center" wrapText="1"/>
    </xf>
    <xf numFmtId="0" fontId="24" fillId="0" borderId="63" xfId="0" applyFont="1" applyBorder="1">
      <alignment vertical="center"/>
    </xf>
    <xf numFmtId="0" fontId="31" fillId="0" borderId="70" xfId="0" applyFont="1" applyBorder="1">
      <alignment vertical="center"/>
    </xf>
    <xf numFmtId="0" fontId="56" fillId="0" borderId="63" xfId="0" applyFont="1" applyBorder="1" applyAlignment="1">
      <alignment vertical="center" wrapText="1"/>
    </xf>
    <xf numFmtId="0" fontId="42" fillId="0" borderId="70" xfId="0" applyFont="1" applyBorder="1" applyAlignment="1">
      <alignment vertical="center" wrapText="1"/>
    </xf>
    <xf numFmtId="0" fontId="24" fillId="28" borderId="140" xfId="0" applyFont="1" applyFill="1" applyBorder="1" applyAlignment="1">
      <alignment horizontal="center" vertical="center"/>
    </xf>
    <xf numFmtId="0" fontId="24" fillId="28" borderId="140" xfId="0" applyFont="1" applyFill="1" applyBorder="1" applyAlignment="1">
      <alignment horizontal="center" vertical="center" wrapText="1"/>
    </xf>
    <xf numFmtId="0" fontId="59" fillId="0" borderId="20" xfId="0" applyFont="1" applyBorder="1" applyAlignment="1">
      <alignment horizontal="right" vertical="center"/>
    </xf>
    <xf numFmtId="177" fontId="59" fillId="0" borderId="70" xfId="0" applyNumberFormat="1" applyFont="1" applyBorder="1" applyAlignment="1">
      <alignment horizontal="right" vertical="center"/>
    </xf>
    <xf numFmtId="0" fontId="0" fillId="0" borderId="167" xfId="0" applyBorder="1">
      <alignment vertical="center"/>
    </xf>
    <xf numFmtId="0" fontId="0" fillId="0" borderId="165" xfId="0" applyBorder="1">
      <alignment vertical="center"/>
    </xf>
    <xf numFmtId="0" fontId="32" fillId="0" borderId="70" xfId="0" applyFont="1" applyBorder="1">
      <alignment vertical="center"/>
    </xf>
    <xf numFmtId="0" fontId="24" fillId="0" borderId="62" xfId="0" applyFont="1" applyBorder="1" applyAlignment="1">
      <alignment horizontal="center" vertical="center" wrapText="1"/>
    </xf>
    <xf numFmtId="0" fontId="24" fillId="0" borderId="62" xfId="0" applyFont="1" applyBorder="1" applyAlignment="1">
      <alignment horizontal="center" vertical="center"/>
    </xf>
    <xf numFmtId="0" fontId="27" fillId="25" borderId="103" xfId="0" applyFont="1" applyFill="1" applyBorder="1" applyAlignment="1">
      <alignment horizontal="center" vertical="center" wrapText="1"/>
    </xf>
    <xf numFmtId="0" fontId="0" fillId="0" borderId="63" xfId="0" applyBorder="1" applyAlignment="1">
      <alignment vertical="center" textRotation="255"/>
    </xf>
    <xf numFmtId="0" fontId="0" fillId="0" borderId="63" xfId="0" applyBorder="1" applyAlignment="1">
      <alignment vertical="center" textRotation="255" wrapText="1"/>
    </xf>
    <xf numFmtId="0" fontId="0" fillId="0" borderId="63" xfId="0" applyBorder="1" applyAlignment="1">
      <alignment vertical="center" wrapText="1"/>
    </xf>
    <xf numFmtId="0" fontId="0" fillId="0" borderId="100" xfId="0" applyBorder="1">
      <alignment vertical="center"/>
    </xf>
    <xf numFmtId="0" fontId="24" fillId="28" borderId="50" xfId="0" applyFont="1" applyFill="1" applyBorder="1" applyAlignment="1">
      <alignment horizontal="center" vertical="center" wrapText="1"/>
    </xf>
    <xf numFmtId="0" fontId="24" fillId="28" borderId="50" xfId="0" applyFont="1" applyFill="1" applyBorder="1" applyAlignment="1">
      <alignment horizontal="center" vertical="center"/>
    </xf>
    <xf numFmtId="0" fontId="24" fillId="28" borderId="170" xfId="0" applyFont="1" applyFill="1" applyBorder="1" applyAlignment="1">
      <alignment horizontal="center" vertical="center"/>
    </xf>
    <xf numFmtId="0" fontId="24" fillId="28" borderId="66" xfId="0" applyFont="1" applyFill="1" applyBorder="1" applyAlignment="1">
      <alignment horizontal="center" vertical="center"/>
    </xf>
    <xf numFmtId="0" fontId="24" fillId="25" borderId="170" xfId="0" applyFont="1" applyFill="1" applyBorder="1" applyAlignment="1">
      <alignment horizontal="center" vertical="center"/>
    </xf>
    <xf numFmtId="0" fontId="24" fillId="28" borderId="51" xfId="0" applyFont="1" applyFill="1" applyBorder="1" applyAlignment="1">
      <alignment horizontal="center" vertical="center"/>
    </xf>
    <xf numFmtId="0" fontId="47" fillId="0" borderId="171" xfId="0" applyFont="1" applyBorder="1" applyAlignment="1" applyProtection="1">
      <alignment horizontal="center" vertical="center" wrapText="1"/>
      <protection locked="0"/>
    </xf>
    <xf numFmtId="0" fontId="48" fillId="0" borderId="148" xfId="0" applyFont="1" applyBorder="1" applyAlignment="1" applyProtection="1">
      <alignment horizontal="left" vertical="center" wrapText="1"/>
      <protection locked="0"/>
    </xf>
    <xf numFmtId="0" fontId="48" fillId="0" borderId="148" xfId="0" applyFont="1" applyBorder="1" applyAlignment="1" applyProtection="1">
      <alignment horizontal="center" vertical="center" wrapText="1"/>
      <protection locked="0"/>
    </xf>
    <xf numFmtId="0" fontId="24" fillId="28" borderId="171" xfId="0" applyFont="1" applyFill="1" applyBorder="1" applyAlignment="1">
      <alignment horizontal="center" vertical="center"/>
    </xf>
    <xf numFmtId="0" fontId="24" fillId="28" borderId="173" xfId="0" applyFont="1" applyFill="1" applyBorder="1" applyAlignment="1">
      <alignment horizontal="center" vertical="center"/>
    </xf>
    <xf numFmtId="0" fontId="24" fillId="28" borderId="174" xfId="0" applyFont="1" applyFill="1" applyBorder="1" applyAlignment="1">
      <alignment horizontal="center" vertical="center"/>
    </xf>
    <xf numFmtId="0" fontId="24" fillId="28" borderId="176" xfId="0" applyFont="1" applyFill="1" applyBorder="1" applyAlignment="1">
      <alignment horizontal="center" vertical="center"/>
    </xf>
    <xf numFmtId="0" fontId="24" fillId="28" borderId="176" xfId="0" applyFont="1" applyFill="1" applyBorder="1" applyAlignment="1">
      <alignment horizontal="center" vertical="center" wrapText="1"/>
    </xf>
    <xf numFmtId="0" fontId="24" fillId="28" borderId="175" xfId="0" applyFont="1" applyFill="1" applyBorder="1" applyAlignment="1">
      <alignment horizontal="center" vertical="center"/>
    </xf>
    <xf numFmtId="0" fontId="24" fillId="28" borderId="177" xfId="0" applyFont="1" applyFill="1" applyBorder="1" applyAlignment="1">
      <alignment horizontal="center" vertical="center"/>
    </xf>
    <xf numFmtId="0" fontId="24" fillId="25" borderId="176" xfId="0" applyFont="1" applyFill="1" applyBorder="1" applyAlignment="1">
      <alignment horizontal="center" vertical="center"/>
    </xf>
    <xf numFmtId="0" fontId="24" fillId="28" borderId="178" xfId="0" applyFont="1" applyFill="1" applyBorder="1" applyAlignment="1">
      <alignment horizontal="center" vertical="center"/>
    </xf>
    <xf numFmtId="0" fontId="21" fillId="0" borderId="98" xfId="0" applyFont="1" applyBorder="1">
      <alignment vertical="center"/>
    </xf>
    <xf numFmtId="0" fontId="0" fillId="26" borderId="70" xfId="0" applyFill="1" applyBorder="1">
      <alignment vertical="center"/>
    </xf>
    <xf numFmtId="0" fontId="26" fillId="27" borderId="179" xfId="0" applyFont="1" applyFill="1" applyBorder="1" applyAlignment="1">
      <alignment horizontal="center" vertical="center" wrapText="1"/>
    </xf>
    <xf numFmtId="177" fontId="27" fillId="25" borderId="103" xfId="0" applyNumberFormat="1" applyFont="1" applyFill="1" applyBorder="1" applyAlignment="1">
      <alignment vertical="center" wrapText="1"/>
    </xf>
    <xf numFmtId="176" fontId="27" fillId="25" borderId="181" xfId="0" applyNumberFormat="1" applyFont="1" applyFill="1" applyBorder="1" applyAlignment="1">
      <alignment vertical="center" shrinkToFit="1"/>
    </xf>
    <xf numFmtId="176" fontId="27" fillId="25" borderId="180" xfId="0" applyNumberFormat="1" applyFont="1" applyFill="1" applyBorder="1" applyAlignment="1">
      <alignment vertical="center" shrinkToFit="1"/>
    </xf>
    <xf numFmtId="0" fontId="27" fillId="25" borderId="19" xfId="0" applyFont="1" applyFill="1" applyBorder="1" applyAlignment="1">
      <alignment vertical="center" wrapText="1"/>
    </xf>
    <xf numFmtId="176" fontId="27" fillId="25" borderId="181" xfId="0" applyNumberFormat="1" applyFont="1" applyFill="1" applyBorder="1" applyAlignment="1">
      <alignment horizontal="center" vertical="center" shrinkToFit="1"/>
    </xf>
    <xf numFmtId="176" fontId="27" fillId="25" borderId="182" xfId="0" applyNumberFormat="1" applyFont="1" applyFill="1" applyBorder="1" applyAlignment="1">
      <alignment vertical="center" shrinkToFit="1"/>
    </xf>
    <xf numFmtId="0" fontId="27" fillId="25" borderId="24" xfId="0" applyFont="1" applyFill="1" applyBorder="1" applyAlignment="1" applyProtection="1">
      <alignment vertical="center" wrapText="1" shrinkToFit="1"/>
      <protection locked="0"/>
    </xf>
    <xf numFmtId="0" fontId="27" fillId="25" borderId="183" xfId="0" applyFont="1" applyFill="1" applyBorder="1" applyAlignment="1" applyProtection="1">
      <alignment vertical="center" wrapText="1" shrinkToFit="1"/>
      <protection locked="0"/>
    </xf>
    <xf numFmtId="0" fontId="24" fillId="25" borderId="0" xfId="0" applyFont="1" applyFill="1">
      <alignment vertical="center"/>
    </xf>
    <xf numFmtId="0" fontId="59" fillId="25" borderId="0" xfId="0" applyFont="1" applyFill="1">
      <alignment vertical="center"/>
    </xf>
    <xf numFmtId="0" fontId="24" fillId="25" borderId="0" xfId="0" applyFont="1" applyFill="1" applyAlignment="1">
      <alignment vertical="center" wrapText="1"/>
    </xf>
    <xf numFmtId="0" fontId="31" fillId="25" borderId="0" xfId="0" applyFont="1" applyFill="1">
      <alignment vertical="center"/>
    </xf>
    <xf numFmtId="0" fontId="56" fillId="25" borderId="0" xfId="0" applyFont="1" applyFill="1" applyAlignment="1">
      <alignment vertical="center" wrapText="1"/>
    </xf>
    <xf numFmtId="0" fontId="42" fillId="25" borderId="0" xfId="0" applyFont="1" applyFill="1" applyAlignment="1">
      <alignment vertical="center" wrapText="1"/>
    </xf>
    <xf numFmtId="0" fontId="21" fillId="25" borderId="0" xfId="0" applyFont="1" applyFill="1" applyAlignment="1">
      <alignment horizontal="right" vertical="center"/>
    </xf>
    <xf numFmtId="0" fontId="0" fillId="25" borderId="0" xfId="0" applyFill="1" applyAlignment="1">
      <alignment horizontal="right" vertical="center"/>
    </xf>
    <xf numFmtId="0" fontId="21" fillId="25" borderId="0" xfId="0" applyFont="1" applyFill="1" applyAlignment="1">
      <alignment horizontal="right"/>
    </xf>
    <xf numFmtId="0" fontId="48" fillId="0" borderId="171" xfId="0" applyFont="1" applyBorder="1" applyAlignment="1" applyProtection="1">
      <alignment horizontal="center" vertical="center" wrapText="1"/>
      <protection locked="0"/>
    </xf>
    <xf numFmtId="177" fontId="48" fillId="25" borderId="148" xfId="42" applyFont="1" applyFill="1" applyBorder="1" applyAlignment="1" applyProtection="1">
      <alignment horizontal="right" vertical="center" wrapText="1" shrinkToFit="1"/>
    </xf>
    <xf numFmtId="177" fontId="48" fillId="25" borderId="171" xfId="42" applyFont="1" applyFill="1" applyBorder="1" applyAlignment="1" applyProtection="1">
      <alignment horizontal="right" vertical="center" wrapText="1" shrinkToFit="1"/>
    </xf>
    <xf numFmtId="177" fontId="48" fillId="0" borderId="148" xfId="42" applyFont="1" applyFill="1" applyBorder="1" applyAlignment="1" applyProtection="1">
      <alignment horizontal="right" vertical="center" wrapText="1" shrinkToFit="1"/>
      <protection locked="0"/>
    </xf>
    <xf numFmtId="0" fontId="48" fillId="0" borderId="148" xfId="42" applyNumberFormat="1" applyFont="1" applyFill="1" applyBorder="1" applyAlignment="1" applyProtection="1">
      <alignment horizontal="center" vertical="center" wrapText="1"/>
      <protection locked="0"/>
    </xf>
    <xf numFmtId="0" fontId="48" fillId="38" borderId="148" xfId="0" applyFont="1" applyFill="1" applyBorder="1" applyAlignment="1" applyProtection="1">
      <alignment horizontal="center" vertical="center" wrapText="1"/>
      <protection locked="0"/>
    </xf>
    <xf numFmtId="0" fontId="48" fillId="0" borderId="161" xfId="0" applyFont="1" applyBorder="1" applyAlignment="1" applyProtection="1">
      <alignment horizontal="left" vertical="center" wrapText="1"/>
      <protection locked="0"/>
    </xf>
    <xf numFmtId="0" fontId="48" fillId="0" borderId="115" xfId="0" applyFont="1" applyBorder="1" applyAlignment="1" applyProtection="1">
      <alignment horizontal="left" vertical="center" wrapText="1"/>
      <protection locked="0"/>
    </xf>
    <xf numFmtId="0" fontId="29" fillId="0" borderId="115" xfId="0" applyFont="1" applyBorder="1" applyAlignment="1" applyProtection="1">
      <alignment horizontal="center" vertical="center" wrapText="1"/>
      <protection locked="0"/>
    </xf>
    <xf numFmtId="0" fontId="29" fillId="0" borderId="148" xfId="0" applyFont="1" applyBorder="1" applyAlignment="1">
      <alignment horizontal="center" vertical="center" wrapText="1"/>
    </xf>
    <xf numFmtId="0" fontId="29" fillId="0" borderId="148" xfId="0" applyFont="1" applyBorder="1" applyAlignment="1" applyProtection="1">
      <alignment horizontal="center" vertical="center" wrapText="1"/>
      <protection locked="0"/>
    </xf>
    <xf numFmtId="0" fontId="48" fillId="0" borderId="119" xfId="0" applyFont="1" applyBorder="1" applyAlignment="1" applyProtection="1">
      <alignment horizontal="center" vertical="center" wrapText="1"/>
      <protection locked="0"/>
    </xf>
    <xf numFmtId="0" fontId="48" fillId="0" borderId="36" xfId="0" applyFont="1" applyBorder="1" applyAlignment="1" applyProtection="1">
      <alignment horizontal="center" vertical="center" wrapText="1"/>
      <protection locked="0"/>
    </xf>
    <xf numFmtId="0" fontId="48" fillId="0" borderId="36" xfId="0" applyFont="1" applyBorder="1" applyAlignment="1" applyProtection="1">
      <alignment horizontal="left" vertical="center" wrapText="1"/>
      <protection locked="0"/>
    </xf>
    <xf numFmtId="177" fontId="48" fillId="25" borderId="33" xfId="42" applyFont="1" applyFill="1" applyBorder="1" applyAlignment="1" applyProtection="1">
      <alignment horizontal="right" vertical="center" wrapText="1" shrinkToFit="1"/>
    </xf>
    <xf numFmtId="177" fontId="48" fillId="25" borderId="119" xfId="42" applyFont="1" applyFill="1" applyBorder="1" applyAlignment="1" applyProtection="1">
      <alignment horizontal="right" vertical="center" wrapText="1" shrinkToFit="1"/>
    </xf>
    <xf numFmtId="177" fontId="48" fillId="0" borderId="33" xfId="42" applyFont="1" applyFill="1" applyBorder="1" applyAlignment="1" applyProtection="1">
      <alignment horizontal="right" vertical="center" wrapText="1" shrinkToFit="1"/>
      <protection locked="0"/>
    </xf>
    <xf numFmtId="0" fontId="48" fillId="0" borderId="33" xfId="42" applyNumberFormat="1" applyFont="1" applyFill="1" applyBorder="1" applyAlignment="1" applyProtection="1">
      <alignment horizontal="center" vertical="center" wrapText="1"/>
      <protection locked="0"/>
    </xf>
    <xf numFmtId="0" fontId="48" fillId="38" borderId="33" xfId="0" applyFont="1" applyFill="1" applyBorder="1" applyAlignment="1" applyProtection="1">
      <alignment horizontal="center" vertical="center" wrapText="1"/>
      <protection locked="0"/>
    </xf>
    <xf numFmtId="0" fontId="48" fillId="0" borderId="120" xfId="0" applyFont="1" applyBorder="1" applyAlignment="1" applyProtection="1">
      <alignment horizontal="left" vertical="center" wrapText="1"/>
      <protection locked="0"/>
    </xf>
    <xf numFmtId="0" fontId="29" fillId="0" borderId="33" xfId="0" applyFont="1" applyBorder="1" applyAlignment="1" applyProtection="1">
      <alignment horizontal="center" vertical="center" wrapText="1"/>
      <protection locked="0"/>
    </xf>
    <xf numFmtId="0" fontId="29" fillId="0" borderId="33" xfId="0" applyFont="1" applyBorder="1" applyAlignment="1">
      <alignment horizontal="center" vertical="center" wrapText="1"/>
    </xf>
    <xf numFmtId="0" fontId="29" fillId="0" borderId="35" xfId="0" applyFont="1" applyBorder="1" applyAlignment="1" applyProtection="1">
      <alignment horizontal="center" vertical="center" wrapText="1"/>
      <protection locked="0"/>
    </xf>
    <xf numFmtId="0" fontId="29" fillId="0" borderId="35" xfId="0" applyFont="1" applyBorder="1" applyAlignment="1">
      <alignment horizontal="center" vertical="center" wrapText="1"/>
    </xf>
    <xf numFmtId="0" fontId="48" fillId="0" borderId="172" xfId="0" applyFont="1" applyBorder="1" applyAlignment="1" applyProtection="1">
      <alignment horizontal="center" vertical="center" wrapText="1"/>
      <protection locked="0"/>
    </xf>
    <xf numFmtId="0" fontId="48" fillId="0" borderId="115" xfId="0" applyFont="1" applyBorder="1" applyAlignment="1" applyProtection="1">
      <alignment horizontal="center" vertical="center" wrapText="1"/>
      <protection locked="0"/>
    </xf>
    <xf numFmtId="0" fontId="48" fillId="0" borderId="156" xfId="0" applyFont="1" applyBorder="1" applyAlignment="1" applyProtection="1">
      <alignment horizontal="center" vertical="center" wrapText="1"/>
      <protection locked="0"/>
    </xf>
    <xf numFmtId="0" fontId="21" fillId="25" borderId="61" xfId="0" applyFont="1" applyFill="1" applyBorder="1" applyAlignment="1">
      <alignment horizontal="right"/>
    </xf>
    <xf numFmtId="177" fontId="29" fillId="25" borderId="61" xfId="0" applyNumberFormat="1" applyFont="1" applyFill="1" applyBorder="1" applyAlignment="1">
      <alignment horizontal="right"/>
    </xf>
    <xf numFmtId="0" fontId="0" fillId="0" borderId="25" xfId="0" applyBorder="1" applyAlignment="1">
      <alignment vertical="center" wrapText="1"/>
    </xf>
    <xf numFmtId="0" fontId="0" fillId="0" borderId="37" xfId="0" applyBorder="1">
      <alignment vertical="center"/>
    </xf>
    <xf numFmtId="0" fontId="0" fillId="0" borderId="192" xfId="0" applyBorder="1">
      <alignment vertical="center"/>
    </xf>
    <xf numFmtId="0" fontId="0" fillId="0" borderId="65" xfId="0" applyBorder="1">
      <alignment vertical="center"/>
    </xf>
    <xf numFmtId="0" fontId="0" fillId="0" borderId="193" xfId="0" applyBorder="1">
      <alignment vertical="center"/>
    </xf>
    <xf numFmtId="0" fontId="36" fillId="28" borderId="140" xfId="0" applyFont="1" applyFill="1" applyBorder="1" applyAlignment="1">
      <alignment horizontal="center" vertical="center" wrapText="1"/>
    </xf>
    <xf numFmtId="0" fontId="0" fillId="0" borderId="34" xfId="0" applyBorder="1">
      <alignment vertical="center"/>
    </xf>
    <xf numFmtId="0" fontId="0" fillId="0" borderId="122" xfId="0" applyBorder="1">
      <alignment vertical="center"/>
    </xf>
    <xf numFmtId="177" fontId="59" fillId="0" borderId="0" xfId="0" applyNumberFormat="1" applyFont="1" applyAlignment="1">
      <alignment horizontal="right" vertical="center"/>
    </xf>
    <xf numFmtId="0" fontId="47" fillId="38" borderId="115" xfId="0" applyFont="1" applyFill="1" applyBorder="1" applyAlignment="1" applyProtection="1">
      <alignment horizontal="center" vertical="center" wrapText="1"/>
      <protection locked="0"/>
    </xf>
    <xf numFmtId="0" fontId="47" fillId="38" borderId="35" xfId="0" applyFont="1" applyFill="1" applyBorder="1" applyAlignment="1" applyProtection="1">
      <alignment horizontal="center" vertical="center" wrapText="1"/>
      <protection locked="0"/>
    </xf>
    <xf numFmtId="0" fontId="0" fillId="0" borderId="194" xfId="0" applyBorder="1">
      <alignment vertical="center"/>
    </xf>
    <xf numFmtId="0" fontId="0" fillId="0" borderId="195" xfId="0" applyBorder="1">
      <alignment vertical="center"/>
    </xf>
    <xf numFmtId="0" fontId="0" fillId="0" borderId="196" xfId="0" applyBorder="1">
      <alignment vertical="center"/>
    </xf>
    <xf numFmtId="0" fontId="0" fillId="0" borderId="197" xfId="0" applyBorder="1">
      <alignment vertical="center"/>
    </xf>
    <xf numFmtId="0" fontId="0" fillId="0" borderId="198" xfId="0" applyBorder="1">
      <alignment vertical="center"/>
    </xf>
    <xf numFmtId="0" fontId="0" fillId="0" borderId="199" xfId="0" applyBorder="1">
      <alignment vertical="center"/>
    </xf>
    <xf numFmtId="0" fontId="0" fillId="0" borderId="200" xfId="0" applyBorder="1">
      <alignment vertical="center"/>
    </xf>
    <xf numFmtId="0" fontId="0" fillId="0" borderId="201" xfId="0" applyBorder="1">
      <alignment vertical="center"/>
    </xf>
    <xf numFmtId="0" fontId="24" fillId="25" borderId="0" xfId="0" applyFont="1" applyFill="1" applyAlignment="1">
      <alignment horizontal="center" vertical="center"/>
    </xf>
    <xf numFmtId="177" fontId="24" fillId="25" borderId="0" xfId="0" applyNumberFormat="1" applyFont="1" applyFill="1" applyAlignment="1">
      <alignment horizontal="center" vertical="center"/>
    </xf>
    <xf numFmtId="0" fontId="24" fillId="25" borderId="0" xfId="0" applyFont="1" applyFill="1" applyAlignment="1">
      <alignment horizontal="center" vertical="center" wrapText="1"/>
    </xf>
    <xf numFmtId="0" fontId="24" fillId="25" borderId="20" xfId="0" applyFont="1" applyFill="1" applyBorder="1" applyAlignment="1">
      <alignment vertical="center" wrapText="1"/>
    </xf>
    <xf numFmtId="0" fontId="22" fillId="27" borderId="75" xfId="0" applyFont="1" applyFill="1" applyBorder="1" applyAlignment="1">
      <alignment vertical="center" wrapText="1"/>
    </xf>
    <xf numFmtId="0" fontId="22" fillId="27" borderId="203" xfId="0" applyFont="1" applyFill="1" applyBorder="1" applyAlignment="1">
      <alignment vertical="center" wrapText="1"/>
    </xf>
    <xf numFmtId="177" fontId="48" fillId="0" borderId="148" xfId="42" applyFont="1" applyFill="1" applyBorder="1" applyAlignment="1" applyProtection="1">
      <alignment horizontal="right" vertical="center" wrapText="1" shrinkToFit="1"/>
    </xf>
    <xf numFmtId="177" fontId="48" fillId="0" borderId="33" xfId="42" applyFont="1" applyFill="1" applyBorder="1" applyAlignment="1" applyProtection="1">
      <alignment horizontal="right" vertical="center" wrapText="1" shrinkToFit="1"/>
    </xf>
    <xf numFmtId="0" fontId="70" fillId="36" borderId="140" xfId="0" applyFont="1" applyFill="1" applyBorder="1" applyAlignment="1">
      <alignment horizontal="center" vertical="center" wrapText="1"/>
    </xf>
    <xf numFmtId="0" fontId="36" fillId="36" borderId="107" xfId="0" applyFont="1" applyFill="1" applyBorder="1" applyAlignment="1">
      <alignment horizontal="center" vertical="center" wrapText="1"/>
    </xf>
    <xf numFmtId="0" fontId="63" fillId="25" borderId="0" xfId="0" applyFont="1" applyFill="1" applyAlignment="1">
      <alignment horizontal="center" vertical="center" wrapText="1"/>
    </xf>
    <xf numFmtId="177" fontId="24" fillId="0" borderId="44" xfId="0" applyNumberFormat="1" applyFont="1" applyBorder="1" applyAlignment="1">
      <alignment horizontal="center" vertical="center"/>
    </xf>
    <xf numFmtId="0" fontId="40" fillId="28" borderId="58" xfId="0" applyFont="1" applyFill="1" applyBorder="1" applyAlignment="1">
      <alignment horizontal="left" vertical="center"/>
    </xf>
    <xf numFmtId="0" fontId="0" fillId="28" borderId="10" xfId="0" applyFill="1" applyBorder="1" applyAlignment="1">
      <alignment horizontal="left" vertical="center"/>
    </xf>
    <xf numFmtId="0" fontId="32" fillId="28" borderId="60" xfId="0" applyFont="1" applyFill="1" applyBorder="1" applyAlignment="1">
      <alignment horizontal="left" vertical="center"/>
    </xf>
    <xf numFmtId="0" fontId="0" fillId="25" borderId="217" xfId="0" applyFill="1" applyBorder="1" applyAlignment="1">
      <alignment horizontal="center" vertical="center"/>
    </xf>
    <xf numFmtId="0" fontId="0" fillId="0" borderId="111" xfId="0" applyBorder="1">
      <alignment vertical="center"/>
    </xf>
    <xf numFmtId="0" fontId="40" fillId="0" borderId="25" xfId="0" applyFont="1" applyBorder="1">
      <alignment vertical="center"/>
    </xf>
    <xf numFmtId="0" fontId="40" fillId="0" borderId="44" xfId="0" applyFont="1" applyBorder="1">
      <alignment vertical="center"/>
    </xf>
    <xf numFmtId="0" fontId="60" fillId="25" borderId="16" xfId="0" applyFont="1" applyFill="1" applyBorder="1">
      <alignment vertical="center"/>
    </xf>
    <xf numFmtId="0" fontId="83" fillId="25" borderId="59" xfId="0" applyFont="1" applyFill="1" applyBorder="1">
      <alignment vertical="center"/>
    </xf>
    <xf numFmtId="0" fontId="84" fillId="25" borderId="16" xfId="0" applyFont="1" applyFill="1" applyBorder="1" applyAlignment="1">
      <alignment vertical="center" shrinkToFit="1"/>
    </xf>
    <xf numFmtId="0" fontId="84" fillId="25" borderId="0" xfId="0" applyFont="1" applyFill="1" applyAlignment="1">
      <alignment vertical="center" shrinkToFit="1"/>
    </xf>
    <xf numFmtId="0" fontId="84" fillId="25" borderId="59" xfId="0" applyFont="1" applyFill="1" applyBorder="1" applyAlignment="1">
      <alignment vertical="center" shrinkToFit="1"/>
    </xf>
    <xf numFmtId="0" fontId="85" fillId="25" borderId="0" xfId="0" applyFont="1" applyFill="1">
      <alignment vertical="center"/>
    </xf>
    <xf numFmtId="0" fontId="85" fillId="25" borderId="0" xfId="0" applyFont="1" applyFill="1" applyAlignment="1">
      <alignment horizontal="center" vertical="center"/>
    </xf>
    <xf numFmtId="0" fontId="84" fillId="25" borderId="0" xfId="0" applyFont="1" applyFill="1" applyAlignment="1">
      <alignment vertical="center" wrapText="1"/>
    </xf>
    <xf numFmtId="0" fontId="83" fillId="25" borderId="0" xfId="0" applyFont="1" applyFill="1" applyAlignment="1">
      <alignment vertical="center" wrapText="1"/>
    </xf>
    <xf numFmtId="0" fontId="84" fillId="25" borderId="0" xfId="0" applyFont="1" applyFill="1" applyAlignment="1">
      <alignment horizontal="center" vertical="center" wrapText="1"/>
    </xf>
    <xf numFmtId="0" fontId="84" fillId="25" borderId="0" xfId="0" applyFont="1" applyFill="1" applyAlignment="1">
      <alignment horizontal="center" vertical="center"/>
    </xf>
    <xf numFmtId="0" fontId="84" fillId="0" borderId="0" xfId="0" applyFont="1" applyAlignment="1">
      <alignment horizontal="center" vertical="center"/>
    </xf>
    <xf numFmtId="0" fontId="83" fillId="0" borderId="0" xfId="0" applyFont="1">
      <alignment vertical="center"/>
    </xf>
    <xf numFmtId="0" fontId="85" fillId="0" borderId="0" xfId="0" applyFont="1">
      <alignment vertical="center"/>
    </xf>
    <xf numFmtId="0" fontId="31" fillId="0" borderId="70" xfId="0" applyFont="1" applyBorder="1" applyAlignment="1">
      <alignment horizontal="center" vertical="center" wrapText="1"/>
    </xf>
    <xf numFmtId="0" fontId="86" fillId="37" borderId="0" xfId="0" applyFont="1" applyFill="1" applyAlignment="1">
      <alignment horizontal="center" vertical="center"/>
    </xf>
    <xf numFmtId="0" fontId="32" fillId="25" borderId="16" xfId="0" applyFont="1" applyFill="1" applyBorder="1" applyAlignment="1">
      <alignment horizontal="center" vertical="center"/>
    </xf>
    <xf numFmtId="0" fontId="32" fillId="25" borderId="149" xfId="0" applyFont="1" applyFill="1" applyBorder="1" applyAlignment="1">
      <alignment horizontal="center" vertical="center"/>
    </xf>
    <xf numFmtId="0" fontId="0" fillId="25" borderId="88" xfId="0" applyFill="1" applyBorder="1" applyAlignment="1">
      <alignment horizontal="center" vertical="center"/>
    </xf>
    <xf numFmtId="177" fontId="48" fillId="0" borderId="115" xfId="42" applyFont="1" applyFill="1" applyBorder="1" applyAlignment="1" applyProtection="1">
      <alignment horizontal="right" vertical="center" wrapText="1" shrinkToFit="1"/>
      <protection locked="0"/>
    </xf>
    <xf numFmtId="0" fontId="41" fillId="0" borderId="0" xfId="0" applyFont="1">
      <alignment vertical="center"/>
    </xf>
    <xf numFmtId="177" fontId="48" fillId="0" borderId="36" xfId="42" applyFont="1" applyFill="1" applyBorder="1" applyAlignment="1" applyProtection="1">
      <alignment horizontal="right" vertical="center" wrapText="1" shrinkToFit="1"/>
      <protection locked="0"/>
    </xf>
    <xf numFmtId="0" fontId="79" fillId="26" borderId="25" xfId="0" applyFont="1" applyFill="1" applyBorder="1" applyAlignment="1">
      <alignment horizontal="center" vertical="center" wrapText="1"/>
    </xf>
    <xf numFmtId="0" fontId="0" fillId="25" borderId="0" xfId="0" applyFill="1" applyAlignment="1">
      <alignment vertical="center" wrapText="1"/>
    </xf>
    <xf numFmtId="49" fontId="21" fillId="25" borderId="0" xfId="0" applyNumberFormat="1" applyFont="1" applyFill="1">
      <alignment vertical="center"/>
    </xf>
    <xf numFmtId="0" fontId="22" fillId="0" borderId="16" xfId="0" applyFont="1" applyBorder="1" applyAlignment="1">
      <alignment horizontal="center" vertical="center" shrinkToFit="1"/>
    </xf>
    <xf numFmtId="0" fontId="22" fillId="0" borderId="0" xfId="0" applyFont="1" applyAlignment="1">
      <alignment horizontal="center" vertical="center" shrinkToFit="1"/>
    </xf>
    <xf numFmtId="0" fontId="21" fillId="0" borderId="0" xfId="0" applyFont="1" applyAlignment="1">
      <alignment horizontal="right" vertical="center"/>
    </xf>
    <xf numFmtId="177" fontId="21" fillId="0" borderId="19" xfId="42" applyFont="1" applyFill="1" applyBorder="1" applyAlignment="1" applyProtection="1">
      <alignment horizontal="right" vertical="center" wrapText="1" shrinkToFit="1"/>
    </xf>
    <xf numFmtId="177" fontId="21" fillId="0" borderId="103" xfId="42" applyFont="1" applyFill="1" applyBorder="1" applyAlignment="1" applyProtection="1">
      <alignment horizontal="right" vertical="center" wrapText="1" shrinkToFit="1"/>
    </xf>
    <xf numFmtId="177" fontId="21" fillId="36" borderId="103" xfId="42" applyFont="1" applyFill="1" applyBorder="1" applyAlignment="1" applyProtection="1">
      <alignment horizontal="right" vertical="center" wrapText="1" shrinkToFit="1"/>
    </xf>
    <xf numFmtId="177" fontId="21" fillId="0" borderId="103" xfId="42" applyFont="1" applyFill="1" applyBorder="1" applyAlignment="1" applyProtection="1">
      <alignment horizontal="center" vertical="center" shrinkToFit="1"/>
    </xf>
    <xf numFmtId="177" fontId="49" fillId="0" borderId="0" xfId="42" applyFont="1" applyFill="1" applyBorder="1" applyAlignment="1" applyProtection="1">
      <alignment horizontal="center" vertical="center" shrinkToFit="1"/>
    </xf>
    <xf numFmtId="177" fontId="21" fillId="0" borderId="0" xfId="42" applyFont="1" applyFill="1" applyBorder="1" applyAlignment="1" applyProtection="1">
      <alignment horizontal="center" vertical="center" shrinkToFit="1"/>
    </xf>
    <xf numFmtId="0" fontId="47" fillId="0" borderId="223" xfId="0" applyFont="1" applyBorder="1" applyAlignment="1" applyProtection="1">
      <alignment horizontal="center" vertical="center" wrapText="1"/>
      <protection locked="0"/>
    </xf>
    <xf numFmtId="0" fontId="47" fillId="0" borderId="78" xfId="0" applyFont="1" applyBorder="1" applyAlignment="1" applyProtection="1">
      <alignment horizontal="center" vertical="center" wrapText="1"/>
      <protection locked="0"/>
    </xf>
    <xf numFmtId="0" fontId="47" fillId="0" borderId="78" xfId="0" applyFont="1" applyBorder="1" applyAlignment="1" applyProtection="1">
      <alignment horizontal="left" vertical="center" wrapText="1"/>
      <protection locked="0"/>
    </xf>
    <xf numFmtId="0" fontId="47" fillId="25" borderId="78" xfId="0" applyFont="1" applyFill="1" applyBorder="1" applyAlignment="1" applyProtection="1">
      <alignment horizontal="left" vertical="center" wrapText="1"/>
      <protection locked="0"/>
    </xf>
    <xf numFmtId="177" fontId="47" fillId="25" borderId="78" xfId="42" applyFont="1" applyFill="1" applyBorder="1" applyAlignment="1" applyProtection="1">
      <alignment horizontal="right" vertical="center" wrapText="1" shrinkToFit="1"/>
    </xf>
    <xf numFmtId="177" fontId="47" fillId="0" borderId="78" xfId="42" applyFont="1" applyFill="1" applyBorder="1" applyAlignment="1" applyProtection="1">
      <alignment horizontal="right" vertical="center" wrapText="1" shrinkToFit="1"/>
      <protection locked="0"/>
    </xf>
    <xf numFmtId="177" fontId="47" fillId="36" borderId="78" xfId="42" applyFont="1" applyFill="1" applyBorder="1" applyAlignment="1" applyProtection="1">
      <alignment horizontal="right" vertical="center" wrapText="1" shrinkToFit="1"/>
      <protection locked="0"/>
    </xf>
    <xf numFmtId="177" fontId="47" fillId="0" borderId="78" xfId="42" applyFont="1" applyFill="1" applyBorder="1" applyAlignment="1" applyProtection="1">
      <alignment horizontal="right" vertical="center" wrapText="1" shrinkToFit="1"/>
    </xf>
    <xf numFmtId="0" fontId="47" fillId="0" borderId="78" xfId="42" applyNumberFormat="1" applyFont="1" applyFill="1" applyBorder="1" applyAlignment="1" applyProtection="1">
      <alignment horizontal="center" vertical="center" wrapText="1"/>
      <protection locked="0"/>
    </xf>
    <xf numFmtId="0" fontId="47" fillId="38" borderId="78" xfId="0" applyFont="1" applyFill="1" applyBorder="1" applyAlignment="1" applyProtection="1">
      <alignment horizontal="center" vertical="center" wrapText="1"/>
      <protection locked="0"/>
    </xf>
    <xf numFmtId="0" fontId="21" fillId="0" borderId="78" xfId="0" applyFont="1" applyBorder="1" applyAlignment="1" applyProtection="1">
      <alignment horizontal="center" vertical="center" wrapText="1"/>
      <protection locked="0"/>
    </xf>
    <xf numFmtId="0" fontId="21" fillId="0" borderId="78" xfId="0" applyFont="1" applyBorder="1" applyAlignment="1">
      <alignment horizontal="center" vertical="center" wrapText="1"/>
    </xf>
    <xf numFmtId="0" fontId="21" fillId="25" borderId="148" xfId="0" applyFont="1" applyFill="1" applyBorder="1" applyAlignment="1">
      <alignment horizontal="center" vertical="center"/>
    </xf>
    <xf numFmtId="0" fontId="21" fillId="25" borderId="33" xfId="0" applyFont="1" applyFill="1" applyBorder="1" applyAlignment="1">
      <alignment horizontal="center" vertical="center"/>
    </xf>
    <xf numFmtId="0" fontId="21" fillId="25" borderId="224" xfId="0" applyFont="1" applyFill="1" applyBorder="1" applyAlignment="1">
      <alignment horizontal="center" vertical="center"/>
    </xf>
    <xf numFmtId="0" fontId="48" fillId="0" borderId="225" xfId="0" applyFont="1" applyBorder="1" applyAlignment="1" applyProtection="1">
      <alignment horizontal="center" vertical="center" wrapText="1"/>
      <protection locked="0"/>
    </xf>
    <xf numFmtId="0" fontId="48" fillId="0" borderId="224" xfId="0" applyFont="1" applyBorder="1" applyAlignment="1" applyProtection="1">
      <alignment horizontal="center" vertical="center" wrapText="1"/>
      <protection locked="0"/>
    </xf>
    <xf numFmtId="0" fontId="48" fillId="0" borderId="224" xfId="0" applyFont="1" applyBorder="1" applyAlignment="1" applyProtection="1">
      <alignment horizontal="left" vertical="center" wrapText="1"/>
      <protection locked="0"/>
    </xf>
    <xf numFmtId="0" fontId="48" fillId="0" borderId="37" xfId="0" applyFont="1" applyBorder="1" applyAlignment="1" applyProtection="1">
      <alignment horizontal="center" vertical="center" wrapText="1"/>
      <protection locked="0"/>
    </xf>
    <xf numFmtId="0" fontId="48" fillId="0" borderId="37" xfId="0" applyFont="1" applyBorder="1" applyAlignment="1" applyProtection="1">
      <alignment horizontal="left" vertical="center" wrapText="1"/>
      <protection locked="0"/>
    </xf>
    <xf numFmtId="177" fontId="48" fillId="25" borderId="224" xfId="42" applyFont="1" applyFill="1" applyBorder="1" applyAlignment="1" applyProtection="1">
      <alignment horizontal="right" vertical="center" wrapText="1" shrinkToFit="1"/>
    </xf>
    <xf numFmtId="177" fontId="48" fillId="25" borderId="225" xfId="42" applyFont="1" applyFill="1" applyBorder="1" applyAlignment="1" applyProtection="1">
      <alignment horizontal="right" vertical="center" wrapText="1" shrinkToFit="1"/>
    </xf>
    <xf numFmtId="177" fontId="48" fillId="0" borderId="224" xfId="42" applyFont="1" applyFill="1" applyBorder="1" applyAlignment="1" applyProtection="1">
      <alignment horizontal="right" vertical="center" wrapText="1" shrinkToFit="1"/>
      <protection locked="0"/>
    </xf>
    <xf numFmtId="177" fontId="48" fillId="0" borderId="37" xfId="42" applyFont="1" applyFill="1" applyBorder="1" applyAlignment="1" applyProtection="1">
      <alignment horizontal="right" vertical="center" wrapText="1" shrinkToFit="1"/>
      <protection locked="0"/>
    </xf>
    <xf numFmtId="177" fontId="48" fillId="0" borderId="224" xfId="42" applyFont="1" applyFill="1" applyBorder="1" applyAlignment="1" applyProtection="1">
      <alignment horizontal="right" vertical="center" wrapText="1" shrinkToFit="1"/>
    </xf>
    <xf numFmtId="0" fontId="48" fillId="0" borderId="224" xfId="42" applyNumberFormat="1" applyFont="1" applyFill="1" applyBorder="1" applyAlignment="1" applyProtection="1">
      <alignment horizontal="center" vertical="center" wrapText="1"/>
      <protection locked="0"/>
    </xf>
    <xf numFmtId="0" fontId="48" fillId="38" borderId="224" xfId="0" applyFont="1" applyFill="1" applyBorder="1" applyAlignment="1" applyProtection="1">
      <alignment horizontal="center" vertical="center" wrapText="1"/>
      <protection locked="0"/>
    </xf>
    <xf numFmtId="0" fontId="47" fillId="38" borderId="224" xfId="0" applyFont="1" applyFill="1" applyBorder="1" applyAlignment="1" applyProtection="1">
      <alignment horizontal="center" vertical="center" wrapText="1"/>
      <protection locked="0"/>
    </xf>
    <xf numFmtId="0" fontId="48" fillId="0" borderId="226" xfId="0" applyFont="1" applyBorder="1" applyAlignment="1" applyProtection="1">
      <alignment horizontal="left" vertical="center" wrapText="1"/>
      <protection locked="0"/>
    </xf>
    <xf numFmtId="0" fontId="48" fillId="0" borderId="73" xfId="0" applyFont="1" applyBorder="1" applyAlignment="1" applyProtection="1">
      <alignment horizontal="center" vertical="center" wrapText="1"/>
      <protection locked="0"/>
    </xf>
    <xf numFmtId="0" fontId="29" fillId="0" borderId="224" xfId="0" applyFont="1" applyBorder="1" applyAlignment="1" applyProtection="1">
      <alignment horizontal="center" vertical="center" wrapText="1"/>
      <protection locked="0"/>
    </xf>
    <xf numFmtId="0" fontId="29" fillId="0" borderId="224" xfId="0" applyFont="1" applyBorder="1" applyAlignment="1">
      <alignment horizontal="center" vertical="center" wrapText="1"/>
    </xf>
    <xf numFmtId="0" fontId="24" fillId="28" borderId="169" xfId="0" applyFont="1" applyFill="1" applyBorder="1" applyAlignment="1">
      <alignment horizontal="center" vertical="center" wrapText="1"/>
    </xf>
    <xf numFmtId="0" fontId="21" fillId="0" borderId="59" xfId="0" applyFont="1" applyBorder="1" applyAlignment="1">
      <alignment vertical="center" wrapText="1"/>
    </xf>
    <xf numFmtId="0" fontId="21" fillId="25" borderId="145" xfId="0" applyFont="1" applyFill="1" applyBorder="1" applyAlignment="1">
      <alignment horizontal="center" vertical="center"/>
    </xf>
    <xf numFmtId="0" fontId="48" fillId="0" borderId="78" xfId="0" applyFont="1" applyBorder="1" applyAlignment="1" applyProtection="1">
      <alignment horizontal="center" vertical="center" wrapText="1"/>
      <protection locked="0"/>
    </xf>
    <xf numFmtId="0" fontId="21" fillId="0" borderId="160" xfId="0" applyFont="1" applyBorder="1" applyAlignment="1" applyProtection="1">
      <alignment horizontal="center" vertical="center" wrapText="1"/>
      <protection locked="0"/>
    </xf>
    <xf numFmtId="177" fontId="52" fillId="36" borderId="215" xfId="42" applyFont="1" applyFill="1" applyBorder="1" applyAlignment="1">
      <alignment horizontal="right" vertical="center" wrapText="1"/>
    </xf>
    <xf numFmtId="177" fontId="52" fillId="36" borderId="216" xfId="42" applyFont="1" applyFill="1" applyBorder="1" applyAlignment="1">
      <alignment horizontal="right" vertical="center" wrapText="1"/>
    </xf>
    <xf numFmtId="177" fontId="52" fillId="36" borderId="195" xfId="42" applyFont="1" applyFill="1" applyBorder="1" applyAlignment="1">
      <alignment horizontal="right" vertical="center" wrapText="1"/>
    </xf>
    <xf numFmtId="0" fontId="29" fillId="36" borderId="206" xfId="0" applyFont="1" applyFill="1" applyBorder="1" applyAlignment="1">
      <alignment horizontal="center" vertical="center" wrapText="1"/>
    </xf>
    <xf numFmtId="0" fontId="29" fillId="36" borderId="170" xfId="0" applyFont="1" applyFill="1" applyBorder="1" applyAlignment="1">
      <alignment horizontal="center" vertical="center" wrapText="1"/>
    </xf>
    <xf numFmtId="177" fontId="52" fillId="36" borderId="207" xfId="42" applyFont="1" applyFill="1" applyBorder="1" applyAlignment="1">
      <alignment horizontal="center" vertical="center" wrapText="1"/>
    </xf>
    <xf numFmtId="177" fontId="52" fillId="36" borderId="50" xfId="42" applyFont="1" applyFill="1" applyBorder="1" applyAlignment="1">
      <alignment horizontal="center" vertical="center" wrapText="1"/>
    </xf>
    <xf numFmtId="177" fontId="52" fillId="36" borderId="51" xfId="42" applyFont="1" applyFill="1" applyBorder="1" applyAlignment="1">
      <alignment horizontal="center" vertical="center" wrapText="1"/>
    </xf>
    <xf numFmtId="0" fontId="34" fillId="36" borderId="10" xfId="0" applyFont="1" applyFill="1" applyBorder="1" applyAlignment="1">
      <alignment horizontal="center" vertical="center" wrapText="1"/>
    </xf>
    <xf numFmtId="0" fontId="34" fillId="36" borderId="20" xfId="0" applyFont="1" applyFill="1" applyBorder="1" applyAlignment="1">
      <alignment horizontal="center" vertical="center" wrapText="1"/>
    </xf>
    <xf numFmtId="0" fontId="34" fillId="36" borderId="222" xfId="0" applyFont="1" applyFill="1" applyBorder="1" applyAlignment="1">
      <alignment horizontal="center" vertical="center" wrapText="1"/>
    </xf>
    <xf numFmtId="0" fontId="21" fillId="36" borderId="25" xfId="0" applyFont="1" applyFill="1" applyBorder="1" applyAlignment="1">
      <alignment horizontal="center" vertical="center" wrapText="1"/>
    </xf>
    <xf numFmtId="0" fontId="21" fillId="36" borderId="66" xfId="0" applyFont="1" applyFill="1" applyBorder="1" applyAlignment="1">
      <alignment horizontal="center" vertical="center" wrapText="1"/>
    </xf>
    <xf numFmtId="177" fontId="52" fillId="33" borderId="205" xfId="0" applyNumberFormat="1" applyFont="1" applyFill="1" applyBorder="1" applyAlignment="1">
      <alignment horizontal="center" vertical="center" wrapText="1"/>
    </xf>
    <xf numFmtId="177" fontId="52" fillId="33" borderId="66" xfId="0" applyNumberFormat="1" applyFont="1" applyFill="1" applyBorder="1" applyAlignment="1">
      <alignment horizontal="center" vertical="center" wrapText="1"/>
    </xf>
    <xf numFmtId="177" fontId="52" fillId="33" borderId="44" xfId="0" applyNumberFormat="1" applyFont="1" applyFill="1" applyBorder="1" applyAlignment="1">
      <alignment horizontal="center" vertical="center" wrapText="1"/>
    </xf>
    <xf numFmtId="177" fontId="29" fillId="36" borderId="25" xfId="42" applyFont="1" applyFill="1" applyBorder="1" applyAlignment="1" applyProtection="1">
      <alignment horizontal="center" vertical="center"/>
    </xf>
    <xf numFmtId="177" fontId="29" fillId="36" borderId="66" xfId="42" applyFont="1" applyFill="1" applyBorder="1" applyAlignment="1" applyProtection="1">
      <alignment horizontal="center" vertical="center"/>
    </xf>
    <xf numFmtId="177" fontId="52" fillId="36" borderId="205" xfId="42" applyFont="1" applyFill="1" applyBorder="1" applyAlignment="1">
      <alignment horizontal="right" vertical="center"/>
    </xf>
    <xf numFmtId="177" fontId="52" fillId="36" borderId="44" xfId="42" applyFont="1" applyFill="1" applyBorder="1" applyAlignment="1">
      <alignment horizontal="right" vertical="center"/>
    </xf>
    <xf numFmtId="177" fontId="52" fillId="36" borderId="114" xfId="42" applyFont="1" applyFill="1" applyBorder="1" applyAlignment="1">
      <alignment horizontal="right" vertical="center"/>
    </xf>
    <xf numFmtId="177" fontId="52" fillId="36" borderId="58" xfId="42" applyFont="1" applyFill="1" applyBorder="1" applyAlignment="1">
      <alignment horizontal="right" vertical="center"/>
    </xf>
    <xf numFmtId="0" fontId="24" fillId="28" borderId="111" xfId="0" applyFont="1" applyFill="1" applyBorder="1" applyAlignment="1">
      <alignment horizontal="center" vertical="center" wrapText="1"/>
    </xf>
    <xf numFmtId="0" fontId="24" fillId="28" borderId="34" xfId="0" applyFont="1" applyFill="1" applyBorder="1" applyAlignment="1">
      <alignment horizontal="center" vertical="center" wrapText="1"/>
    </xf>
    <xf numFmtId="0" fontId="24" fillId="28" borderId="37" xfId="0" applyFont="1" applyFill="1" applyBorder="1" applyAlignment="1">
      <alignment horizontal="center" vertical="center" wrapText="1"/>
    </xf>
    <xf numFmtId="177" fontId="52" fillId="25" borderId="25" xfId="42" applyFont="1" applyFill="1" applyBorder="1" applyAlignment="1">
      <alignment horizontal="center" vertical="center" wrapText="1"/>
    </xf>
    <xf numFmtId="177" fontId="52" fillId="25" borderId="66" xfId="42" applyFont="1" applyFill="1" applyBorder="1" applyAlignment="1">
      <alignment horizontal="center" vertical="center" wrapText="1"/>
    </xf>
    <xf numFmtId="177" fontId="52" fillId="25" borderId="44" xfId="42" applyFont="1" applyFill="1" applyBorder="1" applyAlignment="1">
      <alignment horizontal="center" vertical="center" wrapText="1"/>
    </xf>
    <xf numFmtId="0" fontId="52" fillId="25" borderId="25" xfId="0" applyFont="1" applyFill="1" applyBorder="1" applyAlignment="1">
      <alignment horizontal="center" vertical="center" wrapText="1"/>
    </xf>
    <xf numFmtId="0" fontId="52" fillId="25" borderId="44" xfId="0" applyFont="1" applyFill="1" applyBorder="1" applyAlignment="1">
      <alignment horizontal="center" vertical="center" wrapText="1"/>
    </xf>
    <xf numFmtId="177" fontId="52" fillId="25" borderId="66" xfId="0" applyNumberFormat="1" applyFont="1" applyFill="1" applyBorder="1" applyAlignment="1">
      <alignment horizontal="center" vertical="center" wrapText="1"/>
    </xf>
    <xf numFmtId="177" fontId="52" fillId="25" borderId="166" xfId="0" applyNumberFormat="1" applyFont="1" applyFill="1" applyBorder="1" applyAlignment="1">
      <alignment horizontal="center" vertical="center" wrapText="1"/>
    </xf>
    <xf numFmtId="177" fontId="52" fillId="25" borderId="25" xfId="0" applyNumberFormat="1" applyFont="1" applyFill="1" applyBorder="1" applyAlignment="1">
      <alignment horizontal="center" vertical="center"/>
    </xf>
    <xf numFmtId="177" fontId="52" fillId="25" borderId="44" xfId="0" applyNumberFormat="1" applyFont="1" applyFill="1" applyBorder="1" applyAlignment="1">
      <alignment horizontal="center" vertical="center"/>
    </xf>
    <xf numFmtId="0" fontId="31" fillId="28" borderId="99" xfId="0" applyFont="1" applyFill="1" applyBorder="1" applyAlignment="1">
      <alignment horizontal="center" vertical="center" wrapText="1"/>
    </xf>
    <xf numFmtId="0" fontId="24" fillId="28" borderId="100" xfId="0" applyFont="1" applyFill="1" applyBorder="1" applyAlignment="1">
      <alignment horizontal="center" vertical="center" wrapText="1"/>
    </xf>
    <xf numFmtId="0" fontId="21" fillId="28" borderId="115" xfId="0" applyFont="1" applyFill="1" applyBorder="1" applyAlignment="1">
      <alignment horizontal="center" vertical="center" wrapText="1"/>
    </xf>
    <xf numFmtId="0" fontId="21" fillId="28" borderId="34" xfId="0" applyFont="1" applyFill="1" applyBorder="1" applyAlignment="1">
      <alignment horizontal="center" vertical="center" wrapText="1"/>
    </xf>
    <xf numFmtId="0" fontId="21" fillId="28" borderId="140" xfId="0" applyFont="1" applyFill="1" applyBorder="1" applyAlignment="1">
      <alignment horizontal="center" vertical="center" wrapText="1"/>
    </xf>
    <xf numFmtId="0" fontId="22" fillId="27" borderId="154" xfId="0" applyFont="1" applyFill="1" applyBorder="1" applyAlignment="1">
      <alignment horizontal="center" vertical="center" wrapText="1"/>
    </xf>
    <xf numFmtId="0" fontId="22" fillId="27" borderId="113" xfId="0" applyFont="1" applyFill="1" applyBorder="1" applyAlignment="1">
      <alignment horizontal="center" vertical="center" wrapText="1"/>
    </xf>
    <xf numFmtId="0" fontId="22" fillId="27" borderId="79" xfId="0" applyFont="1" applyFill="1" applyBorder="1" applyAlignment="1">
      <alignment horizontal="center" vertical="center" wrapText="1"/>
    </xf>
    <xf numFmtId="0" fontId="21" fillId="28" borderId="155" xfId="0" applyFont="1" applyFill="1" applyBorder="1" applyAlignment="1">
      <alignment horizontal="center" vertical="center" wrapText="1"/>
    </xf>
    <xf numFmtId="0" fontId="21" fillId="28" borderId="69" xfId="0" applyFont="1" applyFill="1" applyBorder="1" applyAlignment="1">
      <alignment horizontal="center" vertical="center" wrapText="1"/>
    </xf>
    <xf numFmtId="0" fontId="21" fillId="28" borderId="153" xfId="0" applyFont="1" applyFill="1" applyBorder="1" applyAlignment="1">
      <alignment horizontal="center" vertical="center" wrapText="1"/>
    </xf>
    <xf numFmtId="0" fontId="36" fillId="27" borderId="113" xfId="0" applyFont="1" applyFill="1" applyBorder="1" applyAlignment="1">
      <alignment horizontal="center" vertical="center" wrapText="1"/>
    </xf>
    <xf numFmtId="0" fontId="36" fillId="27" borderId="0" xfId="0" applyFont="1" applyFill="1" applyAlignment="1">
      <alignment horizontal="center" vertical="center" wrapText="1"/>
    </xf>
    <xf numFmtId="0" fontId="31" fillId="28" borderId="34" xfId="0" applyFont="1" applyFill="1" applyBorder="1" applyAlignment="1">
      <alignment horizontal="center" vertical="center" wrapText="1"/>
    </xf>
    <xf numFmtId="0" fontId="31" fillId="28" borderId="37" xfId="0" applyFont="1" applyFill="1" applyBorder="1" applyAlignment="1">
      <alignment horizontal="center" vertical="center" wrapText="1"/>
    </xf>
    <xf numFmtId="0" fontId="31" fillId="28" borderId="100" xfId="0" applyFont="1" applyFill="1" applyBorder="1" applyAlignment="1">
      <alignment horizontal="center" vertical="center" wrapText="1"/>
    </xf>
    <xf numFmtId="0" fontId="31" fillId="25" borderId="100" xfId="0" applyFont="1" applyFill="1" applyBorder="1" applyAlignment="1">
      <alignment horizontal="center" vertical="center" wrapText="1"/>
    </xf>
    <xf numFmtId="0" fontId="22" fillId="27" borderId="41" xfId="0" applyFont="1" applyFill="1" applyBorder="1" applyAlignment="1">
      <alignment horizontal="center" vertical="center" wrapText="1"/>
    </xf>
    <xf numFmtId="0" fontId="22" fillId="27" borderId="42" xfId="0" applyFont="1" applyFill="1" applyBorder="1" applyAlignment="1">
      <alignment horizontal="center" vertical="center" wrapText="1"/>
    </xf>
    <xf numFmtId="0" fontId="22" fillId="27" borderId="43" xfId="0" applyFont="1" applyFill="1" applyBorder="1" applyAlignment="1">
      <alignment horizontal="center" vertical="center" wrapText="1"/>
    </xf>
    <xf numFmtId="0" fontId="58" fillId="37" borderId="0" xfId="0" applyFont="1" applyFill="1" applyAlignment="1">
      <alignment horizontal="center" vertical="center"/>
    </xf>
    <xf numFmtId="0" fontId="22" fillId="27" borderId="12" xfId="0" applyFont="1" applyFill="1" applyBorder="1" applyAlignment="1">
      <alignment horizontal="center" vertical="center" wrapText="1"/>
    </xf>
    <xf numFmtId="0" fontId="36" fillId="27" borderId="103" xfId="0" applyFont="1" applyFill="1" applyBorder="1" applyAlignment="1">
      <alignment horizontal="center" vertical="center" wrapText="1"/>
    </xf>
    <xf numFmtId="0" fontId="36" fillId="27" borderId="15" xfId="0" applyFont="1" applyFill="1" applyBorder="1" applyAlignment="1">
      <alignment horizontal="center" vertical="center" wrapText="1"/>
    </xf>
    <xf numFmtId="0" fontId="22" fillId="28" borderId="12" xfId="0" applyFont="1" applyFill="1" applyBorder="1" applyAlignment="1">
      <alignment horizontal="center" vertical="center" textRotation="255" wrapText="1" shrinkToFit="1"/>
    </xf>
    <xf numFmtId="0" fontId="22" fillId="28" borderId="103" xfId="0" applyFont="1" applyFill="1" applyBorder="1" applyAlignment="1">
      <alignment horizontal="center" vertical="center" textRotation="255" wrapText="1" shrinkToFit="1"/>
    </xf>
    <xf numFmtId="0" fontId="22" fillId="28" borderId="15" xfId="0" applyFont="1" applyFill="1" applyBorder="1" applyAlignment="1">
      <alignment horizontal="center" vertical="center" textRotation="255" wrapText="1" shrinkToFit="1"/>
    </xf>
    <xf numFmtId="0" fontId="67" fillId="0" borderId="100" xfId="0" applyFont="1" applyBorder="1" applyAlignment="1" applyProtection="1">
      <alignment horizontal="center" vertical="center" wrapText="1"/>
      <protection locked="0"/>
    </xf>
    <xf numFmtId="0" fontId="67" fillId="0" borderId="101" xfId="0" applyFont="1" applyBorder="1" applyAlignment="1" applyProtection="1">
      <alignment horizontal="center" vertical="center" wrapText="1"/>
      <protection locked="0"/>
    </xf>
    <xf numFmtId="0" fontId="52" fillId="25" borderId="144" xfId="0" applyFont="1" applyFill="1" applyBorder="1" applyAlignment="1">
      <alignment horizontal="right" vertical="center" shrinkToFit="1"/>
    </xf>
    <xf numFmtId="0" fontId="52" fillId="25" borderId="100" xfId="0" applyFont="1" applyFill="1" applyBorder="1" applyAlignment="1">
      <alignment horizontal="right" vertical="center" shrinkToFit="1"/>
    </xf>
    <xf numFmtId="179" fontId="52" fillId="25" borderId="100" xfId="0" applyNumberFormat="1" applyFont="1" applyFill="1" applyBorder="1" applyAlignment="1">
      <alignment horizontal="center" vertical="center"/>
    </xf>
    <xf numFmtId="179" fontId="52" fillId="25" borderId="101" xfId="0" applyNumberFormat="1" applyFont="1" applyFill="1" applyBorder="1" applyAlignment="1">
      <alignment horizontal="center" vertical="center"/>
    </xf>
    <xf numFmtId="0" fontId="59" fillId="0" borderId="142" xfId="0" applyFont="1" applyBorder="1" applyAlignment="1" applyProtection="1">
      <alignment horizontal="center" vertical="center"/>
      <protection locked="0"/>
    </xf>
    <xf numFmtId="0" fontId="52" fillId="0" borderId="142" xfId="0" applyFont="1" applyBorder="1" applyAlignment="1" applyProtection="1">
      <alignment horizontal="center" vertical="center"/>
      <protection locked="0"/>
    </xf>
    <xf numFmtId="0" fontId="52" fillId="0" borderId="143" xfId="0" applyFont="1" applyBorder="1" applyAlignment="1" applyProtection="1">
      <alignment horizontal="center" vertical="center"/>
      <protection locked="0"/>
    </xf>
    <xf numFmtId="0" fontId="52" fillId="0" borderId="100" xfId="0" applyFont="1" applyBorder="1" applyAlignment="1" applyProtection="1">
      <alignment horizontal="center" vertical="center"/>
      <protection locked="0"/>
    </xf>
    <xf numFmtId="0" fontId="52" fillId="0" borderId="101" xfId="0" applyFont="1" applyBorder="1" applyAlignment="1" applyProtection="1">
      <alignment horizontal="center" vertical="center"/>
      <protection locked="0"/>
    </xf>
    <xf numFmtId="0" fontId="22" fillId="28" borderId="12" xfId="0" applyFont="1" applyFill="1" applyBorder="1" applyAlignment="1">
      <alignment horizontal="center" vertical="center" textRotation="255" shrinkToFit="1"/>
    </xf>
    <xf numFmtId="0" fontId="22" fillId="28" borderId="103" xfId="0" applyFont="1" applyFill="1" applyBorder="1" applyAlignment="1">
      <alignment horizontal="center" vertical="center" textRotation="255" shrinkToFit="1"/>
    </xf>
    <xf numFmtId="0" fontId="22" fillId="28" borderId="15" xfId="0" applyFont="1" applyFill="1" applyBorder="1" applyAlignment="1">
      <alignment horizontal="center" vertical="center" textRotation="255" shrinkToFit="1"/>
    </xf>
    <xf numFmtId="0" fontId="36" fillId="27" borderId="109" xfId="0" applyFont="1" applyFill="1" applyBorder="1" applyAlignment="1">
      <alignment horizontal="left" vertical="center" wrapText="1"/>
    </xf>
    <xf numFmtId="0" fontId="36" fillId="27" borderId="103" xfId="0" applyFont="1" applyFill="1" applyBorder="1" applyAlignment="1">
      <alignment horizontal="left" vertical="center" wrapText="1"/>
    </xf>
    <xf numFmtId="0" fontId="36" fillId="27" borderId="15" xfId="0" applyFont="1" applyFill="1" applyBorder="1" applyAlignment="1">
      <alignment horizontal="left" vertical="center" wrapText="1"/>
    </xf>
    <xf numFmtId="0" fontId="22" fillId="34" borderId="12" xfId="0" applyFont="1" applyFill="1" applyBorder="1" applyAlignment="1">
      <alignment horizontal="center" vertical="center" wrapText="1"/>
    </xf>
    <xf numFmtId="0" fontId="22" fillId="34" borderId="103" xfId="0" applyFont="1" applyFill="1" applyBorder="1" applyAlignment="1">
      <alignment horizontal="center" vertical="center" wrapText="1"/>
    </xf>
    <xf numFmtId="0" fontId="22" fillId="34" borderId="15" xfId="0" applyFont="1" applyFill="1" applyBorder="1" applyAlignment="1">
      <alignment horizontal="center" vertical="center" wrapText="1"/>
    </xf>
    <xf numFmtId="0" fontId="36" fillId="34" borderId="12" xfId="0" applyFont="1" applyFill="1" applyBorder="1" applyAlignment="1">
      <alignment horizontal="center" vertical="center" wrapText="1"/>
    </xf>
    <xf numFmtId="0" fontId="36" fillId="34" borderId="103" xfId="0" applyFont="1" applyFill="1" applyBorder="1" applyAlignment="1">
      <alignment horizontal="center" vertical="center" wrapText="1"/>
    </xf>
    <xf numFmtId="0" fontId="36" fillId="34" borderId="15" xfId="0" applyFont="1" applyFill="1" applyBorder="1" applyAlignment="1">
      <alignment horizontal="center" vertical="center" wrapText="1"/>
    </xf>
    <xf numFmtId="0" fontId="22" fillId="27" borderId="19" xfId="0" applyFont="1" applyFill="1" applyBorder="1" applyAlignment="1">
      <alignment horizontal="center" vertical="center" wrapText="1"/>
    </xf>
    <xf numFmtId="0" fontId="36" fillId="27" borderId="74" xfId="0" applyFont="1" applyFill="1" applyBorder="1" applyAlignment="1">
      <alignment horizontal="center" vertical="center" wrapText="1"/>
    </xf>
    <xf numFmtId="0" fontId="36" fillId="27" borderId="111" xfId="0" applyFont="1" applyFill="1" applyBorder="1" applyAlignment="1">
      <alignment horizontal="center" vertical="center" wrapText="1"/>
    </xf>
    <xf numFmtId="0" fontId="36" fillId="27" borderId="34" xfId="0" applyFont="1" applyFill="1" applyBorder="1" applyAlignment="1">
      <alignment horizontal="center" vertical="center" wrapText="1"/>
    </xf>
    <xf numFmtId="0" fontId="74" fillId="27" borderId="115" xfId="0" applyFont="1" applyFill="1" applyBorder="1" applyAlignment="1">
      <alignment horizontal="center" vertical="center" wrapText="1" shrinkToFit="1"/>
    </xf>
    <xf numFmtId="0" fontId="74" fillId="27" borderId="34" xfId="0" applyFont="1" applyFill="1" applyBorder="1" applyAlignment="1">
      <alignment horizontal="center" vertical="center" wrapText="1" shrinkToFit="1"/>
    </xf>
    <xf numFmtId="0" fontId="74" fillId="27" borderId="140" xfId="0" applyFont="1" applyFill="1" applyBorder="1" applyAlignment="1">
      <alignment horizontal="center" vertical="center" wrapText="1" shrinkToFit="1"/>
    </xf>
    <xf numFmtId="0" fontId="52" fillId="25" borderId="144" xfId="0" applyFont="1" applyFill="1" applyBorder="1" applyAlignment="1">
      <alignment horizontal="right" vertical="center"/>
    </xf>
    <xf numFmtId="0" fontId="52" fillId="25" borderId="100" xfId="0" applyFont="1" applyFill="1" applyBorder="1" applyAlignment="1">
      <alignment horizontal="right" vertical="center"/>
    </xf>
    <xf numFmtId="177" fontId="52" fillId="33" borderId="98" xfId="0" applyNumberFormat="1" applyFont="1" applyFill="1" applyBorder="1" applyAlignment="1">
      <alignment horizontal="center" vertical="center" wrapText="1"/>
    </xf>
    <xf numFmtId="0" fontId="52" fillId="33" borderId="97" xfId="0" applyFont="1" applyFill="1" applyBorder="1" applyAlignment="1">
      <alignment horizontal="center" vertical="center" wrapText="1"/>
    </xf>
    <xf numFmtId="0" fontId="63" fillId="25" borderId="149" xfId="0" applyFont="1" applyFill="1" applyBorder="1" applyAlignment="1">
      <alignment horizontal="center" vertical="center" wrapText="1"/>
    </xf>
    <xf numFmtId="0" fontId="63" fillId="25" borderId="150" xfId="0" applyFont="1" applyFill="1" applyBorder="1" applyAlignment="1">
      <alignment horizontal="center" vertical="center" wrapText="1"/>
    </xf>
    <xf numFmtId="0" fontId="63" fillId="25" borderId="60" xfId="0" applyFont="1" applyFill="1" applyBorder="1" applyAlignment="1">
      <alignment horizontal="center" vertical="center" wrapText="1"/>
    </xf>
    <xf numFmtId="0" fontId="63" fillId="25" borderId="62" xfId="0" applyFont="1" applyFill="1" applyBorder="1" applyAlignment="1">
      <alignment horizontal="center" vertical="center" wrapText="1"/>
    </xf>
    <xf numFmtId="177" fontId="52" fillId="33" borderId="210" xfId="42" applyFont="1" applyFill="1" applyBorder="1" applyAlignment="1">
      <alignment horizontal="center" vertical="center" wrapText="1"/>
    </xf>
    <xf numFmtId="177" fontId="52" fillId="33" borderId="78" xfId="42" applyFont="1" applyFill="1" applyBorder="1" applyAlignment="1">
      <alignment horizontal="center" vertical="center" wrapText="1"/>
    </xf>
    <xf numFmtId="177" fontId="52" fillId="33" borderId="160" xfId="42" applyFont="1" applyFill="1" applyBorder="1" applyAlignment="1">
      <alignment horizontal="center" vertical="center" wrapText="1"/>
    </xf>
    <xf numFmtId="0" fontId="52" fillId="33" borderId="100" xfId="0" applyFont="1" applyFill="1" applyBorder="1" applyAlignment="1" applyProtection="1">
      <alignment horizontal="center" vertical="center" wrapText="1"/>
      <protection locked="0"/>
    </xf>
    <xf numFmtId="0" fontId="52" fillId="33" borderId="101" xfId="0" applyFont="1" applyFill="1" applyBorder="1" applyAlignment="1" applyProtection="1">
      <alignment horizontal="center" vertical="center" wrapText="1"/>
      <protection locked="0"/>
    </xf>
    <xf numFmtId="0" fontId="21" fillId="25" borderId="0" xfId="0" applyFont="1" applyFill="1" applyAlignment="1">
      <alignment horizontal="center" vertical="center" wrapText="1"/>
    </xf>
    <xf numFmtId="0" fontId="21" fillId="0" borderId="63"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65" xfId="0" applyFont="1" applyBorder="1" applyAlignment="1">
      <alignment horizontal="center" vertical="center" wrapText="1"/>
    </xf>
    <xf numFmtId="177" fontId="52" fillId="33" borderId="71" xfId="42" applyFont="1" applyFill="1" applyBorder="1" applyAlignment="1">
      <alignment horizontal="right" vertical="center"/>
    </xf>
    <xf numFmtId="177" fontId="52" fillId="33" borderId="97" xfId="42" applyFont="1" applyFill="1" applyBorder="1" applyAlignment="1">
      <alignment horizontal="right" vertical="center"/>
    </xf>
    <xf numFmtId="177" fontId="52" fillId="33" borderId="114" xfId="42" applyFont="1" applyFill="1" applyBorder="1" applyAlignment="1">
      <alignment horizontal="right" vertical="center"/>
    </xf>
    <xf numFmtId="177" fontId="52" fillId="33" borderId="58" xfId="42" applyFont="1" applyFill="1" applyBorder="1" applyAlignment="1">
      <alignment horizontal="right" vertical="center"/>
    </xf>
    <xf numFmtId="177" fontId="52" fillId="25" borderId="20" xfId="42" applyFont="1" applyFill="1" applyBorder="1" applyAlignment="1">
      <alignment horizontal="center" vertical="center"/>
    </xf>
    <xf numFmtId="177" fontId="52" fillId="25" borderId="58" xfId="42" applyFont="1" applyFill="1" applyBorder="1" applyAlignment="1">
      <alignment horizontal="center" vertical="center"/>
    </xf>
    <xf numFmtId="0" fontId="21" fillId="25" borderId="16" xfId="0" applyFont="1" applyFill="1" applyBorder="1" applyAlignment="1">
      <alignment horizontal="center" vertical="center"/>
    </xf>
    <xf numFmtId="0" fontId="22" fillId="27" borderId="18" xfId="0" applyFont="1" applyFill="1" applyBorder="1" applyAlignment="1">
      <alignment horizontal="center" vertical="center" wrapText="1" shrinkToFit="1"/>
    </xf>
    <xf numFmtId="0" fontId="36" fillId="27" borderId="13" xfId="0" applyFont="1" applyFill="1" applyBorder="1" applyAlignment="1">
      <alignment horizontal="center" vertical="center" wrapText="1" shrinkToFit="1"/>
    </xf>
    <xf numFmtId="0" fontId="36" fillId="27" borderId="14" xfId="0" applyFont="1" applyFill="1" applyBorder="1" applyAlignment="1">
      <alignment horizontal="center" vertical="center" wrapText="1" shrinkToFit="1"/>
    </xf>
    <xf numFmtId="0" fontId="21" fillId="25" borderId="0" xfId="0" applyFont="1" applyFill="1" applyAlignment="1">
      <alignment horizontal="center" vertical="center"/>
    </xf>
    <xf numFmtId="0" fontId="22" fillId="27" borderId="10" xfId="0" applyFont="1" applyFill="1" applyBorder="1" applyAlignment="1">
      <alignment horizontal="center" vertical="center" shrinkToFit="1"/>
    </xf>
    <xf numFmtId="0" fontId="22" fillId="27" borderId="116" xfId="0" applyFont="1" applyFill="1" applyBorder="1" applyAlignment="1">
      <alignment horizontal="center" vertical="center" shrinkToFit="1"/>
    </xf>
    <xf numFmtId="0" fontId="22" fillId="27" borderId="117" xfId="0" applyFont="1" applyFill="1" applyBorder="1" applyAlignment="1">
      <alignment horizontal="center" vertical="center" shrinkToFit="1"/>
    </xf>
    <xf numFmtId="0" fontId="22" fillId="27" borderId="12" xfId="0" applyFont="1" applyFill="1" applyBorder="1" applyAlignment="1">
      <alignment horizontal="center" vertical="center" wrapText="1" shrinkToFit="1"/>
    </xf>
    <xf numFmtId="0" fontId="22" fillId="27" borderId="103" xfId="0" applyFont="1" applyFill="1" applyBorder="1" applyAlignment="1">
      <alignment horizontal="center" vertical="center" wrapText="1" shrinkToFit="1"/>
    </xf>
    <xf numFmtId="0" fontId="22" fillId="27" borderId="15" xfId="0" applyFont="1" applyFill="1" applyBorder="1" applyAlignment="1">
      <alignment horizontal="center" vertical="center" wrapText="1" shrinkToFit="1"/>
    </xf>
    <xf numFmtId="0" fontId="22" fillId="28" borderId="41" xfId="0" applyFont="1" applyFill="1" applyBorder="1" applyAlignment="1">
      <alignment horizontal="center" vertical="center" textRotation="255" wrapText="1" shrinkToFit="1"/>
    </xf>
    <xf numFmtId="0" fontId="36" fillId="28" borderId="42" xfId="0" applyFont="1" applyFill="1" applyBorder="1" applyAlignment="1">
      <alignment horizontal="center" vertical="center" textRotation="255" shrinkToFit="1"/>
    </xf>
    <xf numFmtId="0" fontId="36" fillId="28" borderId="43" xfId="0" applyFont="1" applyFill="1" applyBorder="1" applyAlignment="1">
      <alignment horizontal="center" vertical="center" textRotation="255" shrinkToFit="1"/>
    </xf>
    <xf numFmtId="0" fontId="36" fillId="27" borderId="115" xfId="0" applyFont="1" applyFill="1" applyBorder="1" applyAlignment="1">
      <alignment horizontal="center" vertical="center" wrapText="1" shrinkToFit="1"/>
    </xf>
    <xf numFmtId="0" fontId="36" fillId="27" borderId="34" xfId="0" applyFont="1" applyFill="1" applyBorder="1" applyAlignment="1">
      <alignment horizontal="center" vertical="center" wrapText="1" shrinkToFit="1"/>
    </xf>
    <xf numFmtId="0" fontId="36" fillId="27" borderId="140" xfId="0" applyFont="1" applyFill="1" applyBorder="1" applyAlignment="1">
      <alignment horizontal="center" vertical="center" wrapText="1" shrinkToFit="1"/>
    </xf>
    <xf numFmtId="0" fontId="22" fillId="27" borderId="103" xfId="0" applyFont="1" applyFill="1" applyBorder="1" applyAlignment="1">
      <alignment horizontal="center" vertical="center" wrapText="1"/>
    </xf>
    <xf numFmtId="0" fontId="22" fillId="27" borderId="15" xfId="0" applyFont="1" applyFill="1" applyBorder="1" applyAlignment="1">
      <alignment horizontal="center" vertical="center" wrapText="1"/>
    </xf>
    <xf numFmtId="0" fontId="36" fillId="27" borderId="12" xfId="0" applyFont="1" applyFill="1" applyBorder="1" applyAlignment="1">
      <alignment horizontal="center" vertical="center" wrapText="1"/>
    </xf>
    <xf numFmtId="0" fontId="22" fillId="27" borderId="18" xfId="0" applyFont="1" applyFill="1" applyBorder="1" applyAlignment="1">
      <alignment horizontal="center" vertical="center" wrapText="1"/>
    </xf>
    <xf numFmtId="0" fontId="22" fillId="27" borderId="74" xfId="0" applyFont="1" applyFill="1" applyBorder="1" applyAlignment="1">
      <alignment horizontal="center" vertical="center" wrapText="1"/>
    </xf>
    <xf numFmtId="0" fontId="70" fillId="27" borderId="18" xfId="0" applyFont="1" applyFill="1" applyBorder="1" applyAlignment="1">
      <alignment horizontal="center" vertical="center" wrapText="1"/>
    </xf>
    <xf numFmtId="0" fontId="70" fillId="27" borderId="19" xfId="0" applyFont="1" applyFill="1" applyBorder="1" applyAlignment="1">
      <alignment horizontal="center" vertical="center" wrapText="1"/>
    </xf>
    <xf numFmtId="0" fontId="70" fillId="27" borderId="74" xfId="0" applyFont="1" applyFill="1" applyBorder="1" applyAlignment="1">
      <alignment horizontal="center" vertical="center" wrapText="1"/>
    </xf>
    <xf numFmtId="0" fontId="22" fillId="27" borderId="107" xfId="0" applyFont="1" applyFill="1" applyBorder="1" applyAlignment="1">
      <alignment horizontal="center" vertical="center" wrapText="1"/>
    </xf>
    <xf numFmtId="0" fontId="22" fillId="27" borderId="122" xfId="0" applyFont="1" applyFill="1" applyBorder="1" applyAlignment="1">
      <alignment horizontal="center" vertical="center" wrapText="1"/>
    </xf>
    <xf numFmtId="0" fontId="22" fillId="27" borderId="157" xfId="0" applyFont="1" applyFill="1" applyBorder="1" applyAlignment="1">
      <alignment horizontal="center" vertical="center" wrapText="1"/>
    </xf>
    <xf numFmtId="0" fontId="22" fillId="27" borderId="0" xfId="0" applyFont="1" applyFill="1" applyAlignment="1">
      <alignment horizontal="center" vertical="center" wrapText="1"/>
    </xf>
    <xf numFmtId="0" fontId="22" fillId="27" borderId="17" xfId="0" applyFont="1" applyFill="1" applyBorder="1" applyAlignment="1">
      <alignment horizontal="center" vertical="center" wrapText="1"/>
    </xf>
    <xf numFmtId="0" fontId="22" fillId="27" borderId="62" xfId="0" applyFont="1" applyFill="1" applyBorder="1" applyAlignment="1">
      <alignment horizontal="center" vertical="center" wrapText="1"/>
    </xf>
    <xf numFmtId="0" fontId="22" fillId="27" borderId="139" xfId="0" applyFont="1" applyFill="1" applyBorder="1" applyAlignment="1">
      <alignment horizontal="center" vertical="center" wrapText="1"/>
    </xf>
    <xf numFmtId="0" fontId="22" fillId="27" borderId="111" xfId="0" applyFont="1" applyFill="1" applyBorder="1" applyAlignment="1">
      <alignment horizontal="center" vertical="center" wrapText="1"/>
    </xf>
    <xf numFmtId="0" fontId="22" fillId="27" borderId="140" xfId="0" applyFont="1" applyFill="1" applyBorder="1" applyAlignment="1">
      <alignment horizontal="center" vertical="center" wrapText="1"/>
    </xf>
    <xf numFmtId="0" fontId="36" fillId="27" borderId="123" xfId="0" applyFont="1" applyFill="1" applyBorder="1" applyAlignment="1">
      <alignment horizontal="center" vertical="center" wrapText="1"/>
    </xf>
    <xf numFmtId="0" fontId="70" fillId="27" borderId="115" xfId="0" applyFont="1" applyFill="1" applyBorder="1" applyAlignment="1">
      <alignment horizontal="center" vertical="center" wrapText="1"/>
    </xf>
    <xf numFmtId="0" fontId="70" fillId="27" borderId="34" xfId="0" applyFont="1" applyFill="1" applyBorder="1" applyAlignment="1">
      <alignment horizontal="center" vertical="center" wrapText="1"/>
    </xf>
    <xf numFmtId="0" fontId="63" fillId="25" borderId="68" xfId="0" applyFont="1" applyFill="1" applyBorder="1" applyAlignment="1">
      <alignment horizontal="center" vertical="center" wrapText="1"/>
    </xf>
    <xf numFmtId="0" fontId="63" fillId="25" borderId="21" xfId="0" applyFont="1" applyFill="1" applyBorder="1" applyAlignment="1">
      <alignment horizontal="center" vertical="center" wrapText="1"/>
    </xf>
    <xf numFmtId="0" fontId="52" fillId="25" borderId="145" xfId="0" applyFont="1" applyFill="1" applyBorder="1" applyAlignment="1">
      <alignment horizontal="right" vertical="center" shrinkToFit="1"/>
    </xf>
    <xf numFmtId="0" fontId="52" fillId="25" borderId="78" xfId="0" applyFont="1" applyFill="1" applyBorder="1" applyAlignment="1">
      <alignment horizontal="right" vertical="center" shrinkToFit="1"/>
    </xf>
    <xf numFmtId="0" fontId="75" fillId="33" borderId="77" xfId="0" applyFont="1" applyFill="1" applyBorder="1" applyAlignment="1" applyProtection="1">
      <alignment horizontal="center" vertical="center" wrapText="1" shrinkToFit="1"/>
      <protection locked="0"/>
    </xf>
    <xf numFmtId="0" fontId="75" fillId="33" borderId="98" xfId="0" applyFont="1" applyFill="1" applyBorder="1" applyAlignment="1" applyProtection="1">
      <alignment horizontal="center" vertical="center" wrapText="1" shrinkToFit="1"/>
      <protection locked="0"/>
    </xf>
    <xf numFmtId="0" fontId="75" fillId="33" borderId="97" xfId="0" applyFont="1" applyFill="1" applyBorder="1" applyAlignment="1" applyProtection="1">
      <alignment horizontal="center" vertical="center" wrapText="1" shrinkToFit="1"/>
      <protection locked="0"/>
    </xf>
    <xf numFmtId="0" fontId="29" fillId="25" borderId="141" xfId="0" applyFont="1" applyFill="1" applyBorder="1" applyAlignment="1">
      <alignment horizontal="center" vertical="center" wrapText="1"/>
    </xf>
    <xf numFmtId="0" fontId="29" fillId="25" borderId="208" xfId="0" applyFont="1" applyFill="1" applyBorder="1" applyAlignment="1">
      <alignment horizontal="center" vertical="center" wrapText="1"/>
    </xf>
    <xf numFmtId="0" fontId="63" fillId="25" borderId="145" xfId="0" applyFont="1" applyFill="1" applyBorder="1" applyAlignment="1">
      <alignment horizontal="center" vertical="center" wrapText="1"/>
    </xf>
    <xf numFmtId="0" fontId="63" fillId="25" borderId="77" xfId="0" applyFont="1" applyFill="1" applyBorder="1" applyAlignment="1">
      <alignment horizontal="center" vertical="center" wrapText="1"/>
    </xf>
    <xf numFmtId="0" fontId="21" fillId="25" borderId="68" xfId="0" applyFont="1" applyFill="1" applyBorder="1" applyAlignment="1">
      <alignment horizontal="center" vertical="center" wrapText="1"/>
    </xf>
    <xf numFmtId="0" fontId="21" fillId="25" borderId="152" xfId="0" applyFont="1" applyFill="1" applyBorder="1" applyAlignment="1">
      <alignment horizontal="center" vertical="center" wrapText="1"/>
    </xf>
    <xf numFmtId="0" fontId="63" fillId="25" borderId="151" xfId="0" applyFont="1" applyFill="1" applyBorder="1" applyAlignment="1">
      <alignment horizontal="center" vertical="center" wrapText="1"/>
    </xf>
    <xf numFmtId="0" fontId="29" fillId="25" borderId="68" xfId="0" applyFont="1" applyFill="1" applyBorder="1" applyAlignment="1">
      <alignment horizontal="center" vertical="center" wrapText="1"/>
    </xf>
    <xf numFmtId="0" fontId="29" fillId="25" borderId="21" xfId="0" applyFont="1" applyFill="1" applyBorder="1" applyAlignment="1">
      <alignment horizontal="center" vertical="center" wrapText="1"/>
    </xf>
    <xf numFmtId="0" fontId="61" fillId="25" borderId="10" xfId="0" applyFont="1" applyFill="1" applyBorder="1" applyAlignment="1">
      <alignment horizontal="center" vertical="center" wrapText="1"/>
    </xf>
    <xf numFmtId="0" fontId="61" fillId="25" borderId="20" xfId="0" applyFont="1" applyFill="1" applyBorder="1" applyAlignment="1">
      <alignment horizontal="center" vertical="center" wrapText="1"/>
    </xf>
    <xf numFmtId="0" fontId="61" fillId="25" borderId="58" xfId="0" applyFont="1" applyFill="1" applyBorder="1" applyAlignment="1">
      <alignment horizontal="center" vertical="center" wrapText="1"/>
    </xf>
    <xf numFmtId="0" fontId="61" fillId="25" borderId="60" xfId="0" applyFont="1" applyFill="1" applyBorder="1" applyAlignment="1">
      <alignment horizontal="center" vertical="center" wrapText="1"/>
    </xf>
    <xf numFmtId="0" fontId="61" fillId="25" borderId="62" xfId="0" applyFont="1" applyFill="1" applyBorder="1" applyAlignment="1">
      <alignment horizontal="center" vertical="center" wrapText="1"/>
    </xf>
    <xf numFmtId="0" fontId="61" fillId="25" borderId="61" xfId="0" applyFont="1" applyFill="1" applyBorder="1" applyAlignment="1">
      <alignment horizontal="center" vertical="center" wrapText="1"/>
    </xf>
    <xf numFmtId="0" fontId="52" fillId="0" borderId="100" xfId="0" applyFont="1" applyBorder="1" applyAlignment="1" applyProtection="1">
      <alignment horizontal="center" vertical="center" wrapText="1"/>
      <protection locked="0"/>
    </xf>
    <xf numFmtId="0" fontId="52" fillId="0" borderId="101" xfId="0" applyFont="1" applyBorder="1" applyAlignment="1" applyProtection="1">
      <alignment horizontal="center" vertical="center" wrapText="1"/>
      <protection locked="0"/>
    </xf>
    <xf numFmtId="177" fontId="52" fillId="33" borderId="52" xfId="0" applyNumberFormat="1" applyFont="1" applyFill="1" applyBorder="1" applyAlignment="1">
      <alignment horizontal="center" vertical="center" wrapText="1"/>
    </xf>
    <xf numFmtId="0" fontId="52" fillId="33" borderId="22" xfId="0" applyFont="1" applyFill="1" applyBorder="1" applyAlignment="1">
      <alignment horizontal="center" vertical="center" wrapText="1"/>
    </xf>
    <xf numFmtId="0" fontId="59" fillId="25" borderId="141" xfId="0" applyFont="1" applyFill="1" applyBorder="1" applyAlignment="1">
      <alignment horizontal="right" vertical="center"/>
    </xf>
    <xf numFmtId="0" fontId="52" fillId="25" borderId="142" xfId="0" applyFont="1" applyFill="1" applyBorder="1" applyAlignment="1">
      <alignment horizontal="right" vertical="center"/>
    </xf>
    <xf numFmtId="0" fontId="61" fillId="36" borderId="25" xfId="0" applyFont="1" applyFill="1" applyBorder="1" applyAlignment="1">
      <alignment horizontal="center" vertical="center" wrapText="1"/>
    </xf>
    <xf numFmtId="0" fontId="61" fillId="36" borderId="66" xfId="0" applyFont="1" applyFill="1" applyBorder="1" applyAlignment="1">
      <alignment horizontal="center" vertical="center" wrapText="1"/>
    </xf>
    <xf numFmtId="0" fontId="61" fillId="36" borderId="44" xfId="0" applyFont="1" applyFill="1" applyBorder="1" applyAlignment="1">
      <alignment horizontal="center" vertical="center" wrapText="1"/>
    </xf>
    <xf numFmtId="0" fontId="63" fillId="36" borderId="25" xfId="0" applyFont="1" applyFill="1" applyBorder="1" applyAlignment="1">
      <alignment horizontal="center" vertical="center" wrapText="1"/>
    </xf>
    <xf numFmtId="0" fontId="63" fillId="36" borderId="66" xfId="0" applyFont="1" applyFill="1" applyBorder="1" applyAlignment="1">
      <alignment horizontal="center" vertical="center" wrapText="1"/>
    </xf>
    <xf numFmtId="177" fontId="63" fillId="36" borderId="205" xfId="0" applyNumberFormat="1" applyFont="1" applyFill="1" applyBorder="1" applyAlignment="1">
      <alignment horizontal="center" vertical="center" wrapText="1"/>
    </xf>
    <xf numFmtId="177" fontId="63" fillId="36" borderId="44" xfId="0" applyNumberFormat="1" applyFont="1" applyFill="1" applyBorder="1" applyAlignment="1">
      <alignment horizontal="center" vertical="center" wrapText="1"/>
    </xf>
    <xf numFmtId="0" fontId="29" fillId="36" borderId="25" xfId="0" applyFont="1" applyFill="1" applyBorder="1" applyAlignment="1">
      <alignment horizontal="center" vertical="center" wrapText="1"/>
    </xf>
    <xf numFmtId="0" fontId="29" fillId="36" borderId="66" xfId="0" applyFont="1" applyFill="1" applyBorder="1" applyAlignment="1">
      <alignment horizontal="center" vertical="center" wrapText="1"/>
    </xf>
    <xf numFmtId="0" fontId="24" fillId="0" borderId="63" xfId="0" applyFont="1" applyBorder="1" applyAlignment="1">
      <alignment horizontal="center" vertical="center" wrapText="1"/>
    </xf>
    <xf numFmtId="0" fontId="24" fillId="0" borderId="64" xfId="0" applyFont="1" applyBorder="1" applyAlignment="1">
      <alignment horizontal="center" vertical="center" wrapText="1"/>
    </xf>
    <xf numFmtId="0" fontId="24" fillId="0" borderId="65" xfId="0" applyFont="1" applyBorder="1" applyAlignment="1">
      <alignment horizontal="center" vertical="center" wrapText="1"/>
    </xf>
    <xf numFmtId="0" fontId="59" fillId="25" borderId="10" xfId="0" applyFont="1" applyFill="1" applyBorder="1" applyAlignment="1">
      <alignment horizontal="center" vertical="center"/>
    </xf>
    <xf numFmtId="0" fontId="52" fillId="25" borderId="58" xfId="0" applyFont="1" applyFill="1" applyBorder="1" applyAlignment="1">
      <alignment horizontal="center" vertical="center"/>
    </xf>
    <xf numFmtId="0" fontId="34" fillId="25" borderId="68" xfId="0" applyFont="1" applyFill="1" applyBorder="1" applyAlignment="1">
      <alignment horizontal="center" vertical="center" wrapText="1"/>
    </xf>
    <xf numFmtId="0" fontId="34" fillId="25" borderId="21" xfId="0" applyFont="1" applyFill="1" applyBorder="1" applyAlignment="1">
      <alignment horizontal="center" vertical="center" wrapText="1"/>
    </xf>
    <xf numFmtId="0" fontId="34" fillId="25" borderId="146" xfId="0" applyFont="1" applyFill="1" applyBorder="1" applyAlignment="1">
      <alignment horizontal="center" vertical="center" wrapText="1"/>
    </xf>
    <xf numFmtId="0" fontId="34" fillId="25" borderId="122" xfId="0" applyFont="1" applyFill="1" applyBorder="1" applyAlignment="1">
      <alignment horizontal="center" vertical="center" wrapText="1"/>
    </xf>
    <xf numFmtId="0" fontId="34" fillId="25" borderId="147" xfId="0" applyFont="1" applyFill="1" applyBorder="1" applyAlignment="1">
      <alignment horizontal="center" vertical="center" wrapText="1"/>
    </xf>
    <xf numFmtId="177" fontId="29" fillId="25" borderId="10" xfId="42" applyFont="1" applyFill="1" applyBorder="1" applyAlignment="1" applyProtection="1">
      <alignment horizontal="center" vertical="center"/>
    </xf>
    <xf numFmtId="177" fontId="29" fillId="25" borderId="20" xfId="42" applyFont="1" applyFill="1" applyBorder="1" applyAlignment="1" applyProtection="1">
      <alignment horizontal="center" vertical="center"/>
    </xf>
    <xf numFmtId="177" fontId="52" fillId="33" borderId="211" xfId="42" applyFont="1" applyFill="1" applyBorder="1" applyAlignment="1">
      <alignment horizontal="right" vertical="center" wrapText="1"/>
    </xf>
    <xf numFmtId="177" fontId="52" fillId="33" borderId="212" xfId="42" applyFont="1" applyFill="1" applyBorder="1" applyAlignment="1">
      <alignment horizontal="right" vertical="center" wrapText="1"/>
    </xf>
    <xf numFmtId="177" fontId="52" fillId="33" borderId="213" xfId="42" applyFont="1" applyFill="1" applyBorder="1" applyAlignment="1">
      <alignment horizontal="right" vertical="center" wrapText="1"/>
    </xf>
    <xf numFmtId="177" fontId="52" fillId="33" borderId="214" xfId="42" applyFont="1" applyFill="1" applyBorder="1" applyAlignment="1">
      <alignment horizontal="right" vertical="center" wrapText="1"/>
    </xf>
    <xf numFmtId="177" fontId="52" fillId="33" borderId="158" xfId="42" applyFont="1" applyFill="1" applyBorder="1" applyAlignment="1">
      <alignment horizontal="right" vertical="center" wrapText="1"/>
    </xf>
    <xf numFmtId="177" fontId="52" fillId="33" borderId="159" xfId="42" applyFont="1" applyFill="1" applyBorder="1" applyAlignment="1">
      <alignment horizontal="right" vertical="center" wrapText="1"/>
    </xf>
    <xf numFmtId="177" fontId="52" fillId="33" borderId="209" xfId="42" applyFont="1" applyFill="1" applyBorder="1" applyAlignment="1">
      <alignment horizontal="center" vertical="center" wrapText="1"/>
    </xf>
    <xf numFmtId="177" fontId="52" fillId="33" borderId="142" xfId="42" applyFont="1" applyFill="1" applyBorder="1" applyAlignment="1">
      <alignment horizontal="center" vertical="center" wrapText="1"/>
    </xf>
    <xf numFmtId="177" fontId="52" fillId="33" borderId="143" xfId="42" applyFont="1" applyFill="1" applyBorder="1" applyAlignment="1">
      <alignment horizontal="center" vertical="center" wrapText="1"/>
    </xf>
    <xf numFmtId="0" fontId="24" fillId="28" borderId="112" xfId="0" applyFont="1" applyFill="1" applyBorder="1" applyAlignment="1">
      <alignment horizontal="center" vertical="center" wrapText="1"/>
    </xf>
    <xf numFmtId="0" fontId="21" fillId="28" borderId="79" xfId="0" applyFont="1" applyFill="1" applyBorder="1" applyAlignment="1">
      <alignment horizontal="center" vertical="center" wrapText="1"/>
    </xf>
    <xf numFmtId="0" fontId="21" fillId="28" borderId="62" xfId="0" applyFont="1" applyFill="1" applyBorder="1" applyAlignment="1">
      <alignment horizontal="center" vertical="center" wrapText="1"/>
    </xf>
    <xf numFmtId="177" fontId="52" fillId="33" borderId="21" xfId="0" applyNumberFormat="1" applyFont="1" applyFill="1" applyBorder="1" applyAlignment="1">
      <alignment horizontal="center" vertical="center" wrapText="1"/>
    </xf>
    <xf numFmtId="177" fontId="52" fillId="33" borderId="22" xfId="0" applyNumberFormat="1" applyFont="1" applyFill="1" applyBorder="1" applyAlignment="1">
      <alignment horizontal="center" vertical="center" wrapText="1"/>
    </xf>
    <xf numFmtId="177" fontId="52" fillId="33" borderId="72" xfId="0" applyNumberFormat="1" applyFont="1" applyFill="1" applyBorder="1" applyAlignment="1">
      <alignment horizontal="center" vertical="center" wrapText="1"/>
    </xf>
    <xf numFmtId="177" fontId="52" fillId="33" borderId="62" xfId="0" applyNumberFormat="1" applyFont="1" applyFill="1" applyBorder="1" applyAlignment="1">
      <alignment horizontal="center" vertical="center" wrapText="1"/>
    </xf>
    <xf numFmtId="177" fontId="52" fillId="33" borderId="61" xfId="0" applyNumberFormat="1" applyFont="1" applyFill="1" applyBorder="1" applyAlignment="1">
      <alignment horizontal="center" vertical="center" wrapText="1"/>
    </xf>
    <xf numFmtId="177" fontId="52" fillId="25" borderId="0" xfId="0" applyNumberFormat="1" applyFont="1" applyFill="1" applyAlignment="1">
      <alignment horizontal="center" vertical="center"/>
    </xf>
    <xf numFmtId="0" fontId="22" fillId="27" borderId="162" xfId="0" applyFont="1" applyFill="1" applyBorder="1" applyAlignment="1">
      <alignment horizontal="center" vertical="center" wrapText="1"/>
    </xf>
    <xf numFmtId="0" fontId="22" fillId="27" borderId="163" xfId="0" applyFont="1" applyFill="1" applyBorder="1" applyAlignment="1">
      <alignment horizontal="center" vertical="center" wrapText="1"/>
    </xf>
    <xf numFmtId="0" fontId="22" fillId="27" borderId="168" xfId="0" applyFont="1" applyFill="1" applyBorder="1" applyAlignment="1">
      <alignment horizontal="center" vertical="center" wrapText="1"/>
    </xf>
    <xf numFmtId="0" fontId="22" fillId="27" borderId="162" xfId="0" applyFont="1" applyFill="1" applyBorder="1" applyAlignment="1">
      <alignment horizontal="center" vertical="center" wrapText="1" shrinkToFit="1"/>
    </xf>
    <xf numFmtId="0" fontId="22" fillId="27" borderId="163" xfId="0" applyFont="1" applyFill="1" applyBorder="1" applyAlignment="1">
      <alignment horizontal="center" vertical="center" wrapText="1" shrinkToFit="1"/>
    </xf>
    <xf numFmtId="0" fontId="22" fillId="27" borderId="204" xfId="0" applyFont="1" applyFill="1" applyBorder="1" applyAlignment="1">
      <alignment horizontal="center" vertical="center" wrapText="1" shrinkToFit="1"/>
    </xf>
    <xf numFmtId="0" fontId="22" fillId="27" borderId="202" xfId="0" applyFont="1" applyFill="1" applyBorder="1" applyAlignment="1">
      <alignment horizontal="center" vertical="center" wrapText="1" shrinkToFit="1"/>
    </xf>
    <xf numFmtId="0" fontId="74" fillId="27" borderId="12" xfId="0" applyFont="1" applyFill="1" applyBorder="1" applyAlignment="1">
      <alignment horizontal="center" vertical="center" wrapText="1"/>
    </xf>
    <xf numFmtId="0" fontId="74" fillId="27" borderId="103" xfId="0" applyFont="1" applyFill="1" applyBorder="1" applyAlignment="1">
      <alignment horizontal="center" vertical="center" wrapText="1"/>
    </xf>
    <xf numFmtId="0" fontId="74" fillId="27" borderId="15" xfId="0" applyFont="1" applyFill="1" applyBorder="1" applyAlignment="1">
      <alignment horizontal="center" vertical="center" wrapText="1"/>
    </xf>
    <xf numFmtId="0" fontId="64" fillId="0" borderId="0" xfId="0" applyFont="1" applyAlignment="1">
      <alignment horizontal="center" vertical="center"/>
    </xf>
    <xf numFmtId="0" fontId="65" fillId="0" borderId="0" xfId="0" applyFont="1" applyAlignment="1">
      <alignment horizontal="center" vertical="center"/>
    </xf>
    <xf numFmtId="0" fontId="21" fillId="28" borderId="113" xfId="0" applyFont="1" applyFill="1" applyBorder="1" applyAlignment="1">
      <alignment horizontal="center" vertical="center" wrapText="1"/>
    </xf>
    <xf numFmtId="0" fontId="70" fillId="39" borderId="18" xfId="0" applyFont="1" applyFill="1" applyBorder="1" applyAlignment="1">
      <alignment horizontal="center" vertical="center" wrapText="1"/>
    </xf>
    <xf numFmtId="0" fontId="70" fillId="39" borderId="19" xfId="0" applyFont="1" applyFill="1" applyBorder="1" applyAlignment="1">
      <alignment horizontal="center" vertical="center" wrapText="1"/>
    </xf>
    <xf numFmtId="0" fontId="70" fillId="39" borderId="74" xfId="0" applyFont="1" applyFill="1" applyBorder="1" applyAlignment="1">
      <alignment horizontal="center" vertical="center" wrapText="1"/>
    </xf>
    <xf numFmtId="0" fontId="22" fillId="39" borderId="107" xfId="0" applyFont="1" applyFill="1" applyBorder="1" applyAlignment="1">
      <alignment horizontal="center" vertical="center" wrapText="1"/>
    </xf>
    <xf numFmtId="0" fontId="22" fillId="39" borderId="122" xfId="0" applyFont="1" applyFill="1" applyBorder="1" applyAlignment="1">
      <alignment horizontal="center" vertical="center" wrapText="1"/>
    </xf>
    <xf numFmtId="0" fontId="22" fillId="39" borderId="157" xfId="0" applyFont="1" applyFill="1" applyBorder="1" applyAlignment="1">
      <alignment horizontal="center" vertical="center" wrapText="1"/>
    </xf>
    <xf numFmtId="0" fontId="22" fillId="39" borderId="113" xfId="0" applyFont="1" applyFill="1" applyBorder="1" applyAlignment="1">
      <alignment horizontal="center" vertical="center" wrapText="1"/>
    </xf>
    <xf numFmtId="0" fontId="22" fillId="39" borderId="0" xfId="0" applyFont="1" applyFill="1" applyAlignment="1">
      <alignment horizontal="center" vertical="center" wrapText="1"/>
    </xf>
    <xf numFmtId="0" fontId="22" fillId="39" borderId="17" xfId="0" applyFont="1" applyFill="1" applyBorder="1" applyAlignment="1">
      <alignment horizontal="center" vertical="center" wrapText="1"/>
    </xf>
    <xf numFmtId="0" fontId="22" fillId="39" borderId="79" xfId="0" applyFont="1" applyFill="1" applyBorder="1" applyAlignment="1">
      <alignment horizontal="center" vertical="center" wrapText="1"/>
    </xf>
    <xf numFmtId="0" fontId="22" fillId="39" borderId="62" xfId="0" applyFont="1" applyFill="1" applyBorder="1" applyAlignment="1">
      <alignment horizontal="center" vertical="center" wrapText="1"/>
    </xf>
    <xf numFmtId="0" fontId="22" fillId="39" borderId="139" xfId="0" applyFont="1" applyFill="1" applyBorder="1" applyAlignment="1">
      <alignment horizontal="center" vertical="center" wrapText="1"/>
    </xf>
    <xf numFmtId="0" fontId="78" fillId="27" borderId="109" xfId="0" applyFont="1" applyFill="1" applyBorder="1" applyAlignment="1">
      <alignment horizontal="left" vertical="center" wrapText="1"/>
    </xf>
    <xf numFmtId="0" fontId="78" fillId="27" borderId="103" xfId="0" applyFont="1" applyFill="1" applyBorder="1" applyAlignment="1">
      <alignment horizontal="left" vertical="center" wrapText="1"/>
    </xf>
    <xf numFmtId="0" fontId="78" fillId="27" borderId="15" xfId="0" applyFont="1" applyFill="1" applyBorder="1" applyAlignment="1">
      <alignment horizontal="left" vertical="center" wrapText="1"/>
    </xf>
    <xf numFmtId="0" fontId="36" fillId="27" borderId="107" xfId="0" applyFont="1" applyFill="1" applyBorder="1" applyAlignment="1">
      <alignment horizontal="center" vertical="center" wrapText="1"/>
    </xf>
    <xf numFmtId="0" fontId="22" fillId="27" borderId="19" xfId="0" applyFont="1" applyFill="1" applyBorder="1" applyAlignment="1">
      <alignment horizontal="center" vertical="center" wrapText="1" shrinkToFit="1"/>
    </xf>
    <xf numFmtId="0" fontId="22" fillId="27" borderId="74" xfId="0" applyFont="1" applyFill="1" applyBorder="1" applyAlignment="1">
      <alignment horizontal="center" vertical="center" wrapText="1" shrinkToFit="1"/>
    </xf>
    <xf numFmtId="0" fontId="70" fillId="27" borderId="34" xfId="0" applyFont="1" applyFill="1" applyBorder="1" applyAlignment="1">
      <alignment horizontal="center" vertical="center" wrapText="1" shrinkToFit="1"/>
    </xf>
    <xf numFmtId="0" fontId="70" fillId="27" borderId="140" xfId="0" applyFont="1" applyFill="1" applyBorder="1" applyAlignment="1">
      <alignment horizontal="center" vertical="center" wrapText="1" shrinkToFit="1"/>
    </xf>
    <xf numFmtId="0" fontId="22" fillId="27" borderId="75" xfId="0" applyFont="1" applyFill="1" applyBorder="1" applyAlignment="1">
      <alignment horizontal="center" vertical="center" wrapText="1"/>
    </xf>
    <xf numFmtId="0" fontId="70" fillId="27" borderId="103" xfId="0" applyFont="1" applyFill="1" applyBorder="1" applyAlignment="1">
      <alignment horizontal="center" vertical="center" wrapText="1"/>
    </xf>
    <xf numFmtId="0" fontId="70" fillId="27" borderId="15" xfId="0" applyFont="1" applyFill="1" applyBorder="1" applyAlignment="1">
      <alignment horizontal="center" vertical="center" wrapText="1"/>
    </xf>
    <xf numFmtId="0" fontId="0" fillId="0" borderId="0" xfId="0" applyAlignment="1">
      <alignment horizontal="left" vertical="center"/>
    </xf>
    <xf numFmtId="0" fontId="21" fillId="0" borderId="16" xfId="0" applyFont="1" applyBorder="1" applyAlignment="1">
      <alignment horizontal="center" vertical="center" wrapText="1"/>
    </xf>
    <xf numFmtId="0" fontId="21" fillId="0" borderId="0" xfId="0" applyFont="1" applyAlignment="1">
      <alignment horizontal="center" vertical="center" wrapText="1"/>
    </xf>
    <xf numFmtId="0" fontId="22" fillId="24" borderId="12" xfId="0" applyFont="1" applyFill="1" applyBorder="1" applyAlignment="1">
      <alignment horizontal="center" vertical="center" wrapText="1"/>
    </xf>
    <xf numFmtId="0" fontId="22" fillId="24" borderId="103" xfId="0" applyFont="1" applyFill="1" applyBorder="1" applyAlignment="1">
      <alignment horizontal="center" vertical="center" wrapText="1"/>
    </xf>
    <xf numFmtId="0" fontId="22" fillId="24" borderId="15" xfId="0" applyFont="1" applyFill="1"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25" fillId="25" borderId="0" xfId="0" applyFont="1" applyFill="1" applyAlignment="1">
      <alignment horizontal="center" vertical="center"/>
    </xf>
    <xf numFmtId="0" fontId="29" fillId="25" borderId="129" xfId="0" applyFont="1" applyFill="1" applyBorder="1" applyAlignment="1">
      <alignment horizontal="left" vertical="center" wrapText="1"/>
    </xf>
    <xf numFmtId="0" fontId="29" fillId="25" borderId="126" xfId="0" applyFont="1" applyFill="1" applyBorder="1" applyAlignment="1">
      <alignment horizontal="left" vertical="center" wrapText="1"/>
    </xf>
    <xf numFmtId="0" fontId="39" fillId="25" borderId="127" xfId="0" applyFont="1" applyFill="1" applyBorder="1" applyAlignment="1">
      <alignment horizontal="center" vertical="center" wrapText="1"/>
    </xf>
    <xf numFmtId="0" fontId="39" fillId="25" borderId="128" xfId="0" applyFont="1" applyFill="1" applyBorder="1" applyAlignment="1">
      <alignment horizontal="center" vertical="center" wrapText="1"/>
    </xf>
    <xf numFmtId="0" fontId="21" fillId="25" borderId="129" xfId="0" applyFont="1" applyFill="1" applyBorder="1" applyAlignment="1">
      <alignment horizontal="left" vertical="center" wrapText="1"/>
    </xf>
    <xf numFmtId="0" fontId="21" fillId="25" borderId="126" xfId="0" applyFont="1" applyFill="1" applyBorder="1" applyAlignment="1">
      <alignment horizontal="left" vertical="center" wrapText="1"/>
    </xf>
    <xf numFmtId="0" fontId="29" fillId="25" borderId="125" xfId="0" applyFont="1" applyFill="1" applyBorder="1" applyAlignment="1">
      <alignment vertical="center" wrapText="1"/>
    </xf>
    <xf numFmtId="0" fontId="29" fillId="25" borderId="126" xfId="0" applyFont="1" applyFill="1" applyBorder="1" applyAlignment="1">
      <alignment vertical="center" wrapText="1"/>
    </xf>
    <xf numFmtId="0" fontId="21" fillId="25" borderId="125" xfId="0" applyFont="1" applyFill="1" applyBorder="1" applyAlignment="1">
      <alignment vertical="center" wrapText="1"/>
    </xf>
    <xf numFmtId="0" fontId="43" fillId="25" borderId="218" xfId="0" applyFont="1" applyFill="1" applyBorder="1" applyAlignment="1">
      <alignment horizontal="left" vertical="center" wrapText="1"/>
    </xf>
    <xf numFmtId="0" fontId="44" fillId="25" borderId="0" xfId="0" applyFont="1" applyFill="1" applyAlignment="1">
      <alignment horizontal="left" vertical="center" wrapText="1"/>
    </xf>
    <xf numFmtId="0" fontId="35" fillId="25" borderId="19" xfId="0" applyFont="1" applyFill="1" applyBorder="1" applyAlignment="1">
      <alignment horizontal="center" vertical="center" wrapText="1"/>
    </xf>
    <xf numFmtId="0" fontId="35" fillId="25" borderId="59" xfId="0" applyFont="1" applyFill="1" applyBorder="1" applyAlignment="1">
      <alignment horizontal="center" vertical="center" wrapText="1"/>
    </xf>
    <xf numFmtId="0" fontId="34" fillId="25" borderId="138" xfId="0" applyFont="1" applyFill="1" applyBorder="1" applyAlignment="1">
      <alignment vertical="center" wrapText="1"/>
    </xf>
    <xf numFmtId="0" fontId="35" fillId="25" borderId="130" xfId="0" applyFont="1" applyFill="1" applyBorder="1" applyAlignment="1">
      <alignment horizontal="center" vertical="center" wrapText="1"/>
    </xf>
    <xf numFmtId="0" fontId="35" fillId="25" borderId="131" xfId="0" applyFont="1" applyFill="1" applyBorder="1" applyAlignment="1">
      <alignment horizontal="center" vertical="center" wrapText="1"/>
    </xf>
    <xf numFmtId="0" fontId="34" fillId="25" borderId="126" xfId="0" applyFont="1" applyFill="1" applyBorder="1" applyAlignment="1">
      <alignment vertical="center" wrapText="1"/>
    </xf>
    <xf numFmtId="0" fontId="35" fillId="25" borderId="127" xfId="0" applyFont="1" applyFill="1" applyBorder="1" applyAlignment="1">
      <alignment horizontal="center" vertical="center" wrapText="1"/>
    </xf>
    <xf numFmtId="0" fontId="35" fillId="25" borderId="128" xfId="0" applyFont="1" applyFill="1" applyBorder="1" applyAlignment="1">
      <alignment horizontal="center" vertical="center" wrapText="1"/>
    </xf>
    <xf numFmtId="0" fontId="44" fillId="25" borderId="138" xfId="0" applyFont="1" applyFill="1" applyBorder="1" applyAlignment="1">
      <alignment vertical="center" wrapText="1"/>
    </xf>
    <xf numFmtId="0" fontId="37" fillId="25" borderId="82" xfId="0" applyFont="1" applyFill="1" applyBorder="1" applyAlignment="1">
      <alignment horizontal="center" vertical="center"/>
    </xf>
    <xf numFmtId="0" fontId="37" fillId="25" borderId="53" xfId="0" applyFont="1" applyFill="1" applyBorder="1" applyAlignment="1">
      <alignment horizontal="center" vertical="center"/>
    </xf>
    <xf numFmtId="0" fontId="37" fillId="25" borderId="54" xfId="0" applyFont="1" applyFill="1" applyBorder="1" applyAlignment="1">
      <alignment horizontal="center" vertical="center"/>
    </xf>
    <xf numFmtId="0" fontId="50" fillId="25" borderId="84" xfId="0" applyFont="1" applyFill="1" applyBorder="1" applyAlignment="1">
      <alignment horizontal="center" vertical="center"/>
    </xf>
    <xf numFmtId="0" fontId="50" fillId="25" borderId="56" xfId="0" applyFont="1" applyFill="1" applyBorder="1" applyAlignment="1">
      <alignment horizontal="center" vertical="center"/>
    </xf>
    <xf numFmtId="0" fontId="50" fillId="25" borderId="57" xfId="0" applyFont="1" applyFill="1" applyBorder="1" applyAlignment="1">
      <alignment horizontal="center" vertical="center"/>
    </xf>
    <xf numFmtId="0" fontId="21" fillId="25" borderId="73" xfId="0" applyFont="1" applyFill="1" applyBorder="1" applyAlignment="1">
      <alignment vertical="center" wrapText="1"/>
    </xf>
    <xf numFmtId="0" fontId="29" fillId="25" borderId="73" xfId="0" applyFont="1" applyFill="1" applyBorder="1" applyAlignment="1">
      <alignment vertical="center" wrapText="1"/>
    </xf>
    <xf numFmtId="0" fontId="39" fillId="0" borderId="127" xfId="0" applyFont="1" applyBorder="1" applyAlignment="1" applyProtection="1">
      <alignment horizontal="center" vertical="center" wrapText="1"/>
      <protection locked="0"/>
    </xf>
    <xf numFmtId="0" fontId="39" fillId="0" borderId="128" xfId="0" applyFont="1" applyBorder="1" applyAlignment="1" applyProtection="1">
      <alignment horizontal="center" vertical="center" wrapText="1"/>
      <protection locked="0"/>
    </xf>
    <xf numFmtId="0" fontId="21" fillId="29" borderId="185" xfId="0" applyFont="1" applyFill="1" applyBorder="1" applyAlignment="1">
      <alignment horizontal="left" vertical="center"/>
    </xf>
    <xf numFmtId="0" fontId="21" fillId="29" borderId="186" xfId="0" applyFont="1" applyFill="1" applyBorder="1" applyAlignment="1">
      <alignment horizontal="left" vertical="center"/>
    </xf>
    <xf numFmtId="0" fontId="21" fillId="29" borderId="187" xfId="0" applyFont="1" applyFill="1" applyBorder="1" applyAlignment="1">
      <alignment horizontal="left" vertical="center"/>
    </xf>
    <xf numFmtId="0" fontId="0" fillId="25" borderId="132" xfId="0" applyFill="1" applyBorder="1" applyAlignment="1">
      <alignment horizontal="center" vertical="center"/>
    </xf>
    <xf numFmtId="0" fontId="29" fillId="25" borderId="48" xfId="0" applyFont="1" applyFill="1" applyBorder="1" applyAlignment="1">
      <alignment vertical="center" wrapText="1"/>
    </xf>
    <xf numFmtId="0" fontId="39" fillId="0" borderId="184" xfId="0" applyFont="1" applyBorder="1" applyAlignment="1" applyProtection="1">
      <alignment horizontal="center" vertical="center" wrapText="1"/>
      <protection locked="0"/>
    </xf>
    <xf numFmtId="0" fontId="39" fillId="0" borderId="102" xfId="0" applyFont="1" applyBorder="1" applyAlignment="1" applyProtection="1">
      <alignment horizontal="center" vertical="center" wrapText="1"/>
      <protection locked="0"/>
    </xf>
    <xf numFmtId="0" fontId="32" fillId="25" borderId="55" xfId="0" applyFont="1" applyFill="1" applyBorder="1">
      <alignment vertical="center"/>
    </xf>
    <xf numFmtId="0" fontId="32" fillId="25" borderId="40" xfId="0" applyFont="1" applyFill="1" applyBorder="1" applyAlignment="1">
      <alignment horizontal="center" vertical="center" wrapText="1"/>
    </xf>
    <xf numFmtId="0" fontId="32" fillId="25" borderId="86" xfId="0" applyFont="1" applyFill="1" applyBorder="1" applyAlignment="1">
      <alignment horizontal="center" vertical="center"/>
    </xf>
    <xf numFmtId="0" fontId="33" fillId="28" borderId="87" xfId="0" applyFont="1" applyFill="1" applyBorder="1" applyAlignment="1">
      <alignment horizontal="left" vertical="center"/>
    </xf>
    <xf numFmtId="0" fontId="34" fillId="28" borderId="45" xfId="0" applyFont="1" applyFill="1" applyBorder="1" applyAlignment="1">
      <alignment horizontal="left" vertical="center"/>
    </xf>
    <xf numFmtId="0" fontId="34" fillId="28" borderId="86" xfId="0" applyFont="1" applyFill="1" applyBorder="1" applyAlignment="1">
      <alignment horizontal="left" vertical="center"/>
    </xf>
    <xf numFmtId="0" fontId="21" fillId="25" borderId="46" xfId="0" applyFont="1" applyFill="1" applyBorder="1" applyAlignment="1">
      <alignment vertical="center" wrapText="1"/>
    </xf>
    <xf numFmtId="0" fontId="29" fillId="25" borderId="46" xfId="0" applyFont="1" applyFill="1" applyBorder="1" applyAlignment="1">
      <alignment vertical="center" wrapText="1"/>
    </xf>
    <xf numFmtId="0" fontId="39" fillId="0" borderId="47" xfId="0" applyFont="1" applyBorder="1" applyAlignment="1" applyProtection="1">
      <alignment horizontal="center" vertical="center" wrapText="1"/>
      <protection locked="0"/>
    </xf>
    <xf numFmtId="0" fontId="39" fillId="0" borderId="89" xfId="0" applyFont="1" applyBorder="1" applyAlignment="1" applyProtection="1">
      <alignment horizontal="center" vertical="center" wrapText="1"/>
      <protection locked="0"/>
    </xf>
    <xf numFmtId="0" fontId="21" fillId="28" borderId="87" xfId="0" applyFont="1" applyFill="1" applyBorder="1" applyAlignment="1">
      <alignment horizontal="left" vertical="center"/>
    </xf>
    <xf numFmtId="0" fontId="29" fillId="28" borderId="45" xfId="0" applyFont="1" applyFill="1" applyBorder="1" applyAlignment="1">
      <alignment horizontal="left" vertical="center"/>
    </xf>
    <xf numFmtId="0" fontId="29" fillId="28" borderId="86" xfId="0" applyFont="1" applyFill="1" applyBorder="1" applyAlignment="1">
      <alignment horizontal="left" vertical="center"/>
    </xf>
    <xf numFmtId="0" fontId="29" fillId="25" borderId="129" xfId="0" applyFont="1" applyFill="1" applyBorder="1" applyAlignment="1">
      <alignment vertical="center" wrapText="1"/>
    </xf>
    <xf numFmtId="0" fontId="21" fillId="25" borderId="126" xfId="0" applyFont="1" applyFill="1" applyBorder="1" applyAlignment="1">
      <alignment vertical="center" wrapText="1"/>
    </xf>
    <xf numFmtId="0" fontId="39" fillId="0" borderId="220" xfId="0" applyFont="1" applyBorder="1" applyAlignment="1" applyProtection="1">
      <alignment horizontal="center" vertical="center" wrapText="1"/>
      <protection locked="0"/>
    </xf>
    <xf numFmtId="0" fontId="39" fillId="0" borderId="221" xfId="0" applyFont="1" applyBorder="1" applyAlignment="1" applyProtection="1">
      <alignment horizontal="center" vertical="center" wrapText="1"/>
      <protection locked="0"/>
    </xf>
    <xf numFmtId="0" fontId="21" fillId="25" borderId="134" xfId="0" applyFont="1" applyFill="1" applyBorder="1" applyAlignment="1">
      <alignment horizontal="left" vertical="center" wrapText="1"/>
    </xf>
    <xf numFmtId="0" fontId="21" fillId="25" borderId="133" xfId="0" applyFont="1" applyFill="1" applyBorder="1" applyAlignment="1">
      <alignment horizontal="left" vertical="center" wrapText="1"/>
    </xf>
    <xf numFmtId="0" fontId="39" fillId="0" borderId="19" xfId="0" applyFont="1" applyBorder="1" applyAlignment="1" applyProtection="1">
      <alignment horizontal="center" vertical="center" wrapText="1"/>
      <protection locked="0"/>
    </xf>
    <xf numFmtId="0" fontId="39" fillId="0" borderId="59" xfId="0" applyFont="1" applyBorder="1" applyAlignment="1" applyProtection="1">
      <alignment horizontal="center" vertical="center" wrapText="1"/>
      <protection locked="0"/>
    </xf>
    <xf numFmtId="0" fontId="44" fillId="25" borderId="129" xfId="0" applyFont="1" applyFill="1" applyBorder="1" applyAlignment="1">
      <alignment horizontal="left" vertical="center" wrapText="1"/>
    </xf>
    <xf numFmtId="0" fontId="44" fillId="25" borderId="126" xfId="0" applyFont="1" applyFill="1" applyBorder="1" applyAlignment="1">
      <alignment horizontal="left" vertical="center" wrapText="1"/>
    </xf>
    <xf numFmtId="0" fontId="34" fillId="25" borderId="190" xfId="0" applyFont="1" applyFill="1" applyBorder="1" applyAlignment="1">
      <alignment horizontal="left" vertical="center" wrapText="1"/>
    </xf>
    <xf numFmtId="0" fontId="34" fillId="25" borderId="191" xfId="0" applyFont="1" applyFill="1" applyBorder="1" applyAlignment="1">
      <alignment horizontal="left" vertical="center" wrapText="1"/>
    </xf>
    <xf numFmtId="0" fontId="39" fillId="0" borderId="107" xfId="0" applyFont="1" applyBorder="1" applyAlignment="1" applyProtection="1">
      <alignment horizontal="center" vertical="center" wrapText="1"/>
      <protection locked="0"/>
    </xf>
    <xf numFmtId="0" fontId="39" fillId="0" borderId="108" xfId="0" applyFont="1" applyBorder="1" applyAlignment="1" applyProtection="1">
      <alignment horizontal="center" vertical="center" wrapText="1"/>
      <protection locked="0"/>
    </xf>
    <xf numFmtId="0" fontId="43" fillId="25" borderId="219" xfId="0" applyFont="1" applyFill="1" applyBorder="1" applyAlignment="1">
      <alignment horizontal="left" vertical="center" wrapText="1"/>
    </xf>
    <xf numFmtId="0" fontId="44" fillId="25" borderId="100" xfId="0" applyFont="1" applyFill="1" applyBorder="1" applyAlignment="1">
      <alignment horizontal="left" vertical="center" wrapText="1"/>
    </xf>
    <xf numFmtId="0" fontId="87" fillId="25" borderId="100" xfId="0" applyFont="1" applyFill="1" applyBorder="1" applyAlignment="1">
      <alignment horizontal="center" vertical="center" wrapText="1"/>
    </xf>
    <xf numFmtId="0" fontId="55" fillId="25" borderId="188" xfId="0" applyFont="1" applyFill="1" applyBorder="1" applyAlignment="1">
      <alignment horizontal="center" vertical="center"/>
    </xf>
    <xf numFmtId="0" fontId="55" fillId="25" borderId="181" xfId="0" applyFont="1" applyFill="1" applyBorder="1" applyAlignment="1">
      <alignment horizontal="center" vertical="center"/>
    </xf>
    <xf numFmtId="0" fontId="55" fillId="25" borderId="189" xfId="0" applyFont="1" applyFill="1" applyBorder="1" applyAlignment="1">
      <alignment horizontal="center" vertical="center"/>
    </xf>
    <xf numFmtId="0" fontId="21" fillId="25" borderId="122" xfId="0" applyFont="1" applyFill="1" applyBorder="1" applyAlignment="1">
      <alignment horizontal="left" vertical="center" wrapText="1"/>
    </xf>
    <xf numFmtId="0" fontId="21" fillId="25" borderId="106" xfId="0" applyFont="1" applyFill="1" applyBorder="1" applyAlignment="1">
      <alignment horizontal="left" vertical="center" wrapText="1"/>
    </xf>
    <xf numFmtId="0" fontId="39" fillId="25" borderId="49" xfId="0" applyFont="1" applyFill="1" applyBorder="1" applyAlignment="1">
      <alignment horizontal="center" vertical="center" wrapText="1"/>
    </xf>
    <xf numFmtId="0" fontId="39" fillId="25" borderId="91" xfId="0" applyFont="1" applyFill="1" applyBorder="1" applyAlignment="1">
      <alignment horizontal="center" vertical="center" wrapText="1"/>
    </xf>
    <xf numFmtId="0" fontId="44" fillId="25" borderId="137" xfId="0" applyFont="1" applyFill="1" applyBorder="1" applyAlignment="1">
      <alignment vertical="center" wrapText="1"/>
    </xf>
    <xf numFmtId="0" fontId="29" fillId="25" borderId="137" xfId="0" applyFont="1" applyFill="1" applyBorder="1" applyAlignment="1">
      <alignment vertical="center" wrapText="1"/>
    </xf>
    <xf numFmtId="0" fontId="43" fillId="25" borderId="110" xfId="0" applyFont="1" applyFill="1" applyBorder="1" applyAlignment="1">
      <alignment horizontal="left" vertical="center" wrapText="1"/>
    </xf>
    <xf numFmtId="0" fontId="43" fillId="25" borderId="112" xfId="0" applyFont="1" applyFill="1" applyBorder="1" applyAlignment="1">
      <alignment horizontal="left" vertical="center" wrapText="1"/>
    </xf>
    <xf numFmtId="0" fontId="43" fillId="25" borderId="164" xfId="0" applyFont="1" applyFill="1" applyBorder="1" applyAlignment="1">
      <alignment horizontal="left" vertical="center" wrapText="1"/>
    </xf>
    <xf numFmtId="0" fontId="29" fillId="25" borderId="122" xfId="0" applyFont="1" applyFill="1" applyBorder="1" applyAlignment="1">
      <alignment horizontal="left" vertical="center" wrapText="1"/>
    </xf>
    <xf numFmtId="0" fontId="29" fillId="25" borderId="106" xfId="0" applyFont="1" applyFill="1" applyBorder="1" applyAlignment="1">
      <alignment horizontal="left" vertic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xfId="43" xr:uid="{00000000-0005-0000-0000-000012000000}"/>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パーセント 2" xfId="46" xr:uid="{C3A10A9B-E2FB-45B4-8144-6E5C8394BB47}"/>
    <cellStyle name="メモ" xfId="28" builtinId="10" customBuiltin="1"/>
    <cellStyle name="リンク セル" xfId="29" builtinId="24" customBuiltin="1"/>
    <cellStyle name="悪い" xfId="32" builtinId="27" customBuiltin="1"/>
    <cellStyle name="計算" xfId="38" builtinId="22" customBuiltin="1"/>
    <cellStyle name="警告文" xfId="40" builtinId="11" customBuiltin="1"/>
    <cellStyle name="桁区切り" xfId="42" builtinId="6"/>
    <cellStyle name="桁区切り 2" xfId="45" xr:uid="{FB7F6FD1-0FA4-409D-A879-D35B08C3BD9E}"/>
    <cellStyle name="桁区切り 3" xfId="48" xr:uid="{708B6E48-4D09-4863-8A07-D8A9766AFC8C}"/>
    <cellStyle name="見出し 1" xfId="34" builtinId="16" customBuiltin="1"/>
    <cellStyle name="見出し 2" xfId="35" builtinId="17" customBuiltin="1"/>
    <cellStyle name="見出し 3" xfId="36" builtinId="18" customBuiltin="1"/>
    <cellStyle name="見出し 4" xfId="37" builtinId="19" customBuiltin="1"/>
    <cellStyle name="集計" xfId="41" builtinId="25" customBuiltin="1"/>
    <cellStyle name="出力" xfId="31" builtinId="21" customBuiltin="1"/>
    <cellStyle name="説明文" xfId="39" builtinId="53" customBuiltin="1"/>
    <cellStyle name="入力" xfId="30" builtinId="20" customBuiltin="1"/>
    <cellStyle name="標準" xfId="0" builtinId="0"/>
    <cellStyle name="標準 2" xfId="44" xr:uid="{C07FC081-1CF3-40EF-82F9-32FBE12487EC}"/>
    <cellStyle name="標準 20" xfId="50" xr:uid="{B4A0F7C6-EDD1-437A-8F12-D58084F6BC34}"/>
    <cellStyle name="標準 22" xfId="49" xr:uid="{6C7DE2AD-90A7-449F-9220-8C53DC47A45F}"/>
    <cellStyle name="標準 3" xfId="47" xr:uid="{9A2301C7-9F43-4D8E-A8E2-657636029D08}"/>
    <cellStyle name="良い" xfId="33" builtinId="26" customBuiltin="1"/>
  </cellStyles>
  <dxfs count="83">
    <dxf>
      <fill>
        <patternFill>
          <bgColor theme="0" tint="-4.9989318521683403E-2"/>
        </patternFill>
      </fill>
    </dxf>
    <dxf>
      <fill>
        <patternFill>
          <bgColor theme="0" tint="-4.9989318521683403E-2"/>
        </patternFill>
      </fill>
    </dxf>
    <dxf>
      <font>
        <color rgb="FFFF0000"/>
      </font>
    </dxf>
    <dxf>
      <font>
        <b val="0"/>
        <i val="0"/>
        <color rgb="FFFF0000"/>
      </font>
    </dxf>
    <dxf>
      <fill>
        <patternFill patternType="none">
          <bgColor auto="1"/>
        </patternFill>
      </fill>
    </dxf>
    <dxf>
      <fill>
        <patternFill>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FF0000"/>
      </font>
      <fill>
        <patternFill>
          <bgColor rgb="FFFFFF00"/>
        </patternFill>
      </fill>
    </dxf>
    <dxf>
      <fill>
        <patternFill>
          <bgColor rgb="FFE1FFFF"/>
        </patternFill>
      </fill>
    </dxf>
    <dxf>
      <fill>
        <patternFill>
          <bgColor theme="0" tint="-4.9989318521683403E-2"/>
        </patternFill>
      </fill>
    </dxf>
    <dxf>
      <font>
        <b/>
        <i val="0"/>
        <color rgb="FFFF0000"/>
      </font>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5" tint="0.79998168889431442"/>
        </patternFill>
      </fill>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border outline="0">
        <bottom style="double">
          <color indexed="64"/>
        </bottom>
      </border>
    </dxf>
    <dxf>
      <protection locked="1" hidden="0"/>
    </dxf>
  </dxfs>
  <tableStyles count="0" defaultTableStyle="TableStyleMedium2" defaultPivotStyle="PivotStyleLight16"/>
  <colors>
    <mruColors>
      <color rgb="FFE1FFFF"/>
      <color rgb="FFCCFFFF"/>
      <color rgb="FF66FFFF"/>
      <color rgb="FFD6FEF9"/>
      <color rgb="FFFFFFFF"/>
      <color rgb="FFF2F2F2"/>
      <color rgb="FFCCECFF"/>
      <color rgb="FFFCE4D6"/>
      <color rgb="FFD9E1F2"/>
      <color rgb="FFFF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60234</xdr:colOff>
      <xdr:row>0</xdr:row>
      <xdr:rowOff>149861</xdr:rowOff>
    </xdr:from>
    <xdr:ext cx="7108915" cy="1371599"/>
    <xdr:sp macro="" textlink="">
      <xdr:nvSpPr>
        <xdr:cNvPr id="2" name="テキスト ボックス 1">
          <a:extLst>
            <a:ext uri="{FF2B5EF4-FFF2-40B4-BE49-F238E27FC236}">
              <a16:creationId xmlns:a16="http://schemas.microsoft.com/office/drawing/2014/main" id="{F6D0B1DD-E360-475B-A434-A137F7441C7C}"/>
            </a:ext>
          </a:extLst>
        </xdr:cNvPr>
        <xdr:cNvSpPr txBox="1"/>
      </xdr:nvSpPr>
      <xdr:spPr>
        <a:xfrm>
          <a:off x="12684034" y="149861"/>
          <a:ext cx="7108915" cy="1371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1400"/>
            <a:t>シートの保護がかかっていますが、パスワードは設定しておりません。</a:t>
          </a:r>
          <a:endParaRPr kumimoji="1" lang="en-US" altLang="ja-JP" sz="1400"/>
        </a:p>
        <a:p>
          <a:pPr algn="l"/>
          <a:r>
            <a:rPr kumimoji="1" lang="ja-JP" altLang="en-US" sz="1400"/>
            <a:t>書式等を変更する場合は保護を解除してください。</a:t>
          </a:r>
          <a:endParaRPr kumimoji="1" lang="en-US" altLang="ja-JP" sz="1400"/>
        </a:p>
        <a:p>
          <a:pPr algn="l"/>
          <a:r>
            <a:rPr kumimoji="1" lang="en-US" altLang="ja-JP" sz="1400"/>
            <a:t>※</a:t>
          </a:r>
          <a:r>
            <a:rPr kumimoji="1" lang="ja-JP" altLang="en-US" sz="1400"/>
            <a:t>ブックを保護している関係上、本シート自体の移動・コピーはできかねますので、ご承知おきください。（セルのコピーは可能です）</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133350</xdr:colOff>
      <xdr:row>3</xdr:row>
      <xdr:rowOff>132715</xdr:rowOff>
    </xdr:from>
    <xdr:to>
      <xdr:col>2</xdr:col>
      <xdr:colOff>1149985</xdr:colOff>
      <xdr:row>3</xdr:row>
      <xdr:rowOff>400050</xdr:rowOff>
    </xdr:to>
    <xdr:sp macro="" textlink="" fLocksText="0">
      <xdr:nvSpPr>
        <xdr:cNvPr id="2" name="Rectangle 2">
          <a:extLst>
            <a:ext uri="{FF2B5EF4-FFF2-40B4-BE49-F238E27FC236}">
              <a16:creationId xmlns:a16="http://schemas.microsoft.com/office/drawing/2014/main" id="{00000000-0008-0000-0600-000002000000}"/>
            </a:ext>
          </a:extLst>
        </xdr:cNvPr>
        <xdr:cNvSpPr>
          <a:spLocks noChangeArrowheads="1"/>
        </xdr:cNvSpPr>
      </xdr:nvSpPr>
      <xdr:spPr>
        <a:xfrm>
          <a:off x="361950" y="1100455"/>
          <a:ext cx="1169035" cy="267335"/>
        </a:xfrm>
        <a:prstGeom prst="rect">
          <a:avLst/>
        </a:prstGeom>
        <a:noFill/>
        <a:ln>
          <a:noFill/>
        </a:ln>
        <a:effectLst/>
      </xdr:spPr>
      <xdr:txBody>
        <a:bodyPr vertOverflow="clip" horzOverflow="overflow" wrap="square" lIns="20160" tIns="20160" rIns="20160" bIns="20160" anchor="t"/>
        <a:lstStyle/>
        <a:p>
          <a:pPr algn="l" rtl="0">
            <a:defRPr sz="1000"/>
          </a:pPr>
          <a:r>
            <a:rPr lang="ja-JP" altLang="en-US" sz="1400" b="0" i="0" u="none" strike="noStrike" baseline="0">
              <a:solidFill>
                <a:srgbClr val="000000"/>
              </a:solidFill>
              <a:latin typeface="ＭＳ Ｐゴシック"/>
              <a:ea typeface="ＭＳ Ｐゴシック"/>
            </a:rPr>
            <a:t>チェック項目</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37B929-AEFB-4B40-8FCA-6C50CDAF11A6}" name="テーブル1" displayName="テーブル1" ref="A1:BE1789" totalsRowShown="0" headerRowDxfId="82" dataDxfId="80" headerRowBorderDxfId="81">
  <tableColumns count="57">
    <tableColumn id="1" xr3:uid="{79380E3A-004F-4392-AD0C-41771211AD4A}" name="自治体名_コード有り" dataDxfId="79"/>
    <tableColumn id="2" xr3:uid="{20942CF1-9976-477A-BB15-E5F529453C74}" name="団体コード_管理用" dataDxfId="78"/>
    <tableColumn id="3" xr3:uid="{FD06C3D9-40AB-42C6-850A-1E5B608697E0}" name="都道府県別_括弧あり" dataDxfId="77"/>
    <tableColumn id="4" xr3:uid="{347A7B3D-2E04-4931-948B-DA8729D98C41}" name="自治体名" dataDxfId="76"/>
    <tableColumn id="5" xr3:uid="{5CCF8B4E-7996-4A16-8618-9E30B769DA36}" name="県・市区分" dataDxfId="75"/>
    <tableColumn id="6" xr3:uid="{1621E9C7-AE94-43B3-B5F2-05EA51A1BF01}" name="履歴_団体コード（5桁）" dataDxfId="74"/>
    <tableColumn id="7" xr3:uid="{7D2CC26D-7430-40ED-9A25-14E4C6A9C074}" name="履歴_団体コード（6桁）" dataDxfId="73"/>
    <tableColumn id="8" xr3:uid="{B00B73D9-FD4C-40E6-9FE6-6AE9B188E453}" name="履歴_都道府県名（漢字）" dataDxfId="72"/>
    <tableColumn id="9" xr3:uid="{F36F1D64-D69C-4C1E-AE5D-28BE1730A16F}" name="履歴_市区町村名（漢字）" dataDxfId="71"/>
    <tableColumn id="10" xr3:uid="{96D5A299-8CF8-41BF-BD1F-6C614321F76A}" name="都道府県別_括弧あり2" dataDxfId="70"/>
    <tableColumn id="11" xr3:uid="{1538DFD1-7BEB-4286-A03F-95BEC25DA039}" name="【01_北海道】" dataDxfId="69"/>
    <tableColumn id="12" xr3:uid="{7C67DD43-4B84-405E-9998-3EE37D663DAE}" name="【02_青森県】" dataDxfId="68"/>
    <tableColumn id="13" xr3:uid="{0C4BC477-9666-4D75-9228-A9B58B5FB5D3}" name="【03_岩手県】" dataDxfId="67"/>
    <tableColumn id="14" xr3:uid="{D02787C0-D092-4258-90B6-B401EFE6655E}" name="【04_宮城県】" dataDxfId="66"/>
    <tableColumn id="15" xr3:uid="{6EB6E734-1638-485E-B486-91AF4F846797}" name="【05_秋田県】" dataDxfId="65"/>
    <tableColumn id="16" xr3:uid="{92A00B9F-00E1-49FA-9E32-BFC4FB23A9DE}" name="【06_山形県】" dataDxfId="64"/>
    <tableColumn id="17" xr3:uid="{453D821A-F1AC-422C-9401-643AA74EF6C2}" name="【07_福島県】" dataDxfId="63"/>
    <tableColumn id="18" xr3:uid="{4050CCB7-1B8D-467B-959D-0F9AFBA6BB8F}" name="【08_茨城県】" dataDxfId="62"/>
    <tableColumn id="19" xr3:uid="{8733FFF5-F7B7-4F14-B4E7-7BF934D10834}" name="【09_栃木県】" dataDxfId="61"/>
    <tableColumn id="20" xr3:uid="{A89394A0-138B-480C-A0BF-7F4C0EC01F3B}" name="【10_群馬県】" dataDxfId="60"/>
    <tableColumn id="21" xr3:uid="{8A045F61-8EC8-428D-9631-D8B6A48635D4}" name="【11_埼玉県】" dataDxfId="59"/>
    <tableColumn id="22" xr3:uid="{65940304-A66D-4FA8-A7B7-998A9CE8EA03}" name="【12_千葉県】" dataDxfId="58"/>
    <tableColumn id="23" xr3:uid="{59E61D97-89A1-497A-82D8-9418F838A71A}" name="【13_東京都】" dataDxfId="57"/>
    <tableColumn id="24" xr3:uid="{78118F41-B7F6-4412-B8E5-F227C9DB0521}" name="【14_神奈川県】" dataDxfId="56"/>
    <tableColumn id="25" xr3:uid="{74DC1E7E-1586-4462-9416-48BCA1A40996}" name="【15_新潟県】" dataDxfId="55"/>
    <tableColumn id="26" xr3:uid="{8EB45213-C193-4572-9C9E-4E97F1165FD2}" name="【16_富山県】" dataDxfId="54"/>
    <tableColumn id="27" xr3:uid="{9F50BEB8-B318-4A34-A5C0-6FCA16A0347B}" name="【17_石川県】" dataDxfId="53"/>
    <tableColumn id="28" xr3:uid="{69FE1C54-D7DE-4FDB-956B-1F0748253415}" name="【18_福井県】" dataDxfId="52"/>
    <tableColumn id="29" xr3:uid="{72ED0364-94AB-43DC-9DEC-35D87A385570}" name="【19_山梨県】" dataDxfId="51"/>
    <tableColumn id="30" xr3:uid="{4234CE8D-9A86-4C88-BA84-3DD1E5198817}" name="【20_長野県】" dataDxfId="50"/>
    <tableColumn id="31" xr3:uid="{4AD340B6-BB11-4EC0-85A5-40BD2ADC2635}" name="【21_岐阜県】" dataDxfId="49"/>
    <tableColumn id="32" xr3:uid="{8D79AF5B-7167-474A-9889-72F1C71904C9}" name="【22_静岡県】" dataDxfId="48"/>
    <tableColumn id="33" xr3:uid="{DB78BFDC-B1F3-464A-9987-8DC032D542C4}" name="【23_愛知県】" dataDxfId="47"/>
    <tableColumn id="34" xr3:uid="{BA4E0401-CB35-4422-9720-F15AF45C5EBC}" name="【24_三重県】" dataDxfId="46"/>
    <tableColumn id="35" xr3:uid="{C8624674-CB1D-4730-874A-51F74AD995B9}" name="【25_滋賀県】" dataDxfId="45"/>
    <tableColumn id="36" xr3:uid="{404A1216-025A-46EA-B54B-5ED4B21D615E}" name="【26_京都府】" dataDxfId="44"/>
    <tableColumn id="37" xr3:uid="{48C8BCE3-EB20-4517-9284-60F3B1AAB0A3}" name="【27_大阪府】" dataDxfId="43"/>
    <tableColumn id="38" xr3:uid="{37137F62-BCAA-4836-AD45-45F01D1C0F22}" name="【28_兵庫県】" dataDxfId="42"/>
    <tableColumn id="39" xr3:uid="{2BF4B5F8-211D-44DA-974B-3FADF1E29F72}" name="【29_奈良県】" dataDxfId="41"/>
    <tableColumn id="40" xr3:uid="{43F1C992-DBBE-4199-9E55-80543A711DD8}" name="【30_和歌山県】" dataDxfId="40"/>
    <tableColumn id="41" xr3:uid="{A125E769-0B32-4AD4-9CC9-E1E381D64B23}" name="【31_鳥取県】" dataDxfId="39"/>
    <tableColumn id="42" xr3:uid="{97BEB9E8-4B53-48CD-A1AA-F047524F2A4D}" name="【32_島根県】" dataDxfId="38"/>
    <tableColumn id="43" xr3:uid="{72ABB170-090A-4D3B-AF49-9BD6404E64FB}" name="【33_岡山県】" dataDxfId="37"/>
    <tableColumn id="44" xr3:uid="{E6B0686C-E697-44F1-BB96-44361E7B9386}" name="【34_広島県】" dataDxfId="36"/>
    <tableColumn id="45" xr3:uid="{0F724EB2-26F7-4C99-9D52-0996CA1E5672}" name="【35_山口県】" dataDxfId="35"/>
    <tableColumn id="46" xr3:uid="{E4810265-40ED-48BE-A316-2FC04872ADF2}" name="【36_徳島県】" dataDxfId="34"/>
    <tableColumn id="47" xr3:uid="{66B68BD0-3462-40C1-8D61-FAC5DED1F2EC}" name="【37_香川県】" dataDxfId="33"/>
    <tableColumn id="48" xr3:uid="{E03DFB7F-4364-427B-8E80-9FF31D6E7596}" name="【38_愛媛県】" dataDxfId="32"/>
    <tableColumn id="49" xr3:uid="{25EFEF7A-1394-4047-871E-CC1F5A0BD81D}" name="【39_高知県】" dataDxfId="31"/>
    <tableColumn id="50" xr3:uid="{400E002C-11F0-4A3E-8DD0-5745E5885C90}" name="【40_福岡県】" dataDxfId="30"/>
    <tableColumn id="51" xr3:uid="{9D53A444-85DB-4F01-8DED-F669EC235EED}" name="【41_佐賀県】" dataDxfId="29"/>
    <tableColumn id="52" xr3:uid="{259330C6-EC4C-444C-9D70-6C180A70EA8E}" name="【42_長崎県】" dataDxfId="28"/>
    <tableColumn id="53" xr3:uid="{77C33937-B8D4-4396-9A3F-D7B198641977}" name="【43_熊本県】" dataDxfId="27"/>
    <tableColumn id="54" xr3:uid="{D07501A4-AFA9-443A-B036-5BE1C580EF5B}" name="【44_大分県】" dataDxfId="26"/>
    <tableColumn id="55" xr3:uid="{98ACA86B-8A44-4781-B0E7-9C87A9B6DC97}" name="【45_宮崎県】" dataDxfId="25"/>
    <tableColumn id="56" xr3:uid="{1DD6EF30-6790-4972-B6EC-E328E1626C6D}" name="【46_鹿児島県】" dataDxfId="24"/>
    <tableColumn id="57" xr3:uid="{9407E4AF-48FF-429A-9B54-4A74D22AB1C0}" name="【47_沖縄県】" dataDxfId="23"/>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ER472"/>
  <sheetViews>
    <sheetView showGridLines="0" tabSelected="1" view="pageBreakPreview" topLeftCell="B70" zoomScale="55" zoomScaleNormal="50" zoomScaleSheetLayoutView="55" workbookViewId="0">
      <selection activeCell="AA85" sqref="AA85"/>
    </sheetView>
  </sheetViews>
  <sheetFormatPr defaultColWidth="9" defaultRowHeight="17.25" x14ac:dyDescent="0.15"/>
  <cols>
    <col min="1" max="1" width="9" style="27"/>
    <col min="2" max="2" width="70.875" style="27" customWidth="1"/>
    <col min="3" max="3" width="6.875" style="27" customWidth="1"/>
    <col min="4" max="4" width="15.875" style="27" customWidth="1"/>
    <col min="5" max="5" width="25.875" style="27" customWidth="1"/>
    <col min="6" max="7" width="15.875" style="27" customWidth="1"/>
    <col min="8" max="8" width="60.875" style="27" customWidth="1"/>
    <col min="9" max="9" width="15.875" style="27" customWidth="1"/>
    <col min="10" max="10" width="60.875" style="27" customWidth="1"/>
    <col min="11" max="11" width="30.875" style="27" customWidth="1"/>
    <col min="12" max="12" width="15.875" style="28" customWidth="1"/>
    <col min="13" max="16" width="30.875" style="28" customWidth="1"/>
    <col min="17" max="17" width="60.875" style="28" customWidth="1"/>
    <col min="18" max="18" width="45.875" style="28" customWidth="1"/>
    <col min="19" max="21" width="30.875" style="27" customWidth="1"/>
    <col min="22" max="24" width="30.875" style="27" hidden="1" customWidth="1"/>
    <col min="25" max="26" width="30.875" style="27" customWidth="1"/>
    <col min="27" max="27" width="80.875" style="165" customWidth="1"/>
    <col min="28" max="28" width="15.875" style="245" customWidth="1"/>
    <col min="29" max="30" width="15.875" style="28" customWidth="1"/>
    <col min="31" max="31" width="15.875" style="27" customWidth="1"/>
    <col min="32" max="32" width="20.875" style="27" customWidth="1"/>
    <col min="33" max="37" width="15.875" style="27" customWidth="1"/>
    <col min="38" max="40" width="50.875" style="27" customWidth="1"/>
    <col min="41" max="45" width="27.875" style="27" customWidth="1"/>
    <col min="46" max="53" width="10.875" style="27" hidden="1" customWidth="1"/>
    <col min="54" max="56" width="18.875" style="27" customWidth="1"/>
    <col min="57" max="93" width="18.875" style="263" customWidth="1"/>
    <col min="95" max="96" width="9" style="27"/>
    <col min="97" max="97" width="9" style="27" customWidth="1"/>
    <col min="98" max="98" width="8.875" style="27" customWidth="1"/>
    <col min="99" max="102" width="9" style="27" customWidth="1"/>
    <col min="103" max="103" width="8.875" style="27" customWidth="1"/>
    <col min="104" max="104" width="9" style="27" customWidth="1"/>
    <col min="105" max="117" width="8.875" style="27" customWidth="1"/>
    <col min="118" max="120" width="9" style="27" customWidth="1"/>
    <col min="121" max="123" width="8.875" style="27" customWidth="1"/>
    <col min="124" max="126" width="9" style="27" customWidth="1"/>
    <col min="127" max="128" width="9" style="27"/>
    <col min="129" max="129" width="8.875" style="27" customWidth="1"/>
    <col min="130" max="16384" width="9" style="27"/>
  </cols>
  <sheetData>
    <row r="1" spans="1:142" s="173" customFormat="1" ht="60" customHeight="1" x14ac:dyDescent="0.15">
      <c r="A1" s="172" t="s">
        <v>7805</v>
      </c>
      <c r="C1" s="523" t="s">
        <v>7534</v>
      </c>
      <c r="D1" s="523"/>
      <c r="E1" s="523"/>
      <c r="F1" s="523"/>
      <c r="G1" s="523"/>
      <c r="H1" s="523"/>
      <c r="I1" s="523"/>
      <c r="J1" s="523"/>
      <c r="K1" s="523"/>
      <c r="L1" s="523"/>
      <c r="M1" s="523"/>
      <c r="N1" s="523"/>
      <c r="O1" s="523"/>
      <c r="P1" s="523"/>
      <c r="Q1" s="523"/>
      <c r="R1" s="523"/>
      <c r="S1" s="523"/>
      <c r="T1" s="523"/>
      <c r="U1" s="523"/>
      <c r="V1" s="523"/>
      <c r="W1" s="523"/>
      <c r="X1" s="523"/>
      <c r="Y1" s="523"/>
      <c r="Z1" s="523"/>
      <c r="AA1" s="523"/>
      <c r="AB1" s="523"/>
      <c r="AC1" s="523"/>
      <c r="AD1" s="523"/>
      <c r="AE1" s="523"/>
      <c r="AF1" s="523"/>
      <c r="AG1" s="523"/>
      <c r="AH1" s="523"/>
      <c r="AI1" s="523"/>
      <c r="AJ1" s="523"/>
      <c r="AK1" s="523"/>
      <c r="AL1" s="523"/>
      <c r="AM1" s="523"/>
      <c r="AN1" s="523"/>
      <c r="AO1" s="523"/>
      <c r="AP1" s="523"/>
      <c r="AQ1" s="523"/>
      <c r="AR1" s="523"/>
      <c r="AS1" s="523"/>
      <c r="AT1" s="523"/>
      <c r="AU1" s="523"/>
      <c r="AV1" s="523"/>
      <c r="AW1" s="523"/>
      <c r="AX1" s="174"/>
      <c r="BB1" s="262"/>
      <c r="BC1" s="262"/>
      <c r="BD1" s="413" t="s">
        <v>7806</v>
      </c>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N1" s="175"/>
      <c r="CO1" s="175"/>
    </row>
    <row r="2" spans="1:142" ht="60" customHeight="1" thickBot="1" x14ac:dyDescent="0.25">
      <c r="A2" s="33"/>
      <c r="B2" s="33"/>
      <c r="C2" s="33"/>
      <c r="D2" s="33"/>
      <c r="E2" s="33"/>
      <c r="F2" s="33"/>
      <c r="G2" s="33"/>
      <c r="H2" s="33"/>
      <c r="I2" s="33"/>
      <c r="J2" s="33"/>
      <c r="K2" s="33"/>
      <c r="L2" s="33"/>
      <c r="M2" s="33"/>
      <c r="N2" s="33"/>
      <c r="O2" s="33"/>
      <c r="P2" s="33"/>
      <c r="Q2" s="33"/>
      <c r="R2" s="33"/>
      <c r="S2" s="330" t="s">
        <v>7657</v>
      </c>
      <c r="T2" s="33"/>
      <c r="U2" s="33"/>
      <c r="V2" s="33"/>
      <c r="W2" s="33"/>
      <c r="X2" s="33"/>
      <c r="Y2" s="33"/>
      <c r="Z2" s="33"/>
      <c r="AA2" s="38"/>
      <c r="AB2" s="328"/>
      <c r="AC2" s="330" t="s">
        <v>7657</v>
      </c>
      <c r="AD2" s="33"/>
      <c r="AE2" s="33"/>
      <c r="AF2" s="33"/>
      <c r="AG2" s="33"/>
      <c r="AH2" s="33"/>
      <c r="AI2" s="33"/>
      <c r="AJ2" s="33"/>
      <c r="AK2" s="33"/>
      <c r="AL2" s="33"/>
      <c r="AM2" s="330" t="s">
        <v>7656</v>
      </c>
      <c r="AN2" s="33"/>
      <c r="AO2" s="33"/>
      <c r="AP2" s="33"/>
      <c r="AQ2" s="33"/>
      <c r="AR2" s="33"/>
      <c r="AS2" s="33"/>
      <c r="AT2" s="33"/>
      <c r="AU2" s="33"/>
      <c r="AV2" s="33"/>
      <c r="AW2" s="33"/>
      <c r="AX2" s="33"/>
      <c r="AY2" s="33"/>
      <c r="AZ2" s="33"/>
      <c r="BA2" s="33"/>
      <c r="BB2" s="379"/>
      <c r="BC2" s="379"/>
      <c r="BD2" s="379"/>
      <c r="CM2" s="27"/>
      <c r="CN2" s="27"/>
      <c r="CO2" s="27"/>
      <c r="CP2" s="27"/>
    </row>
    <row r="3" spans="1:142" ht="60" customHeight="1" x14ac:dyDescent="0.15">
      <c r="A3" s="186"/>
      <c r="B3" s="187"/>
      <c r="C3" s="646" t="s">
        <v>0</v>
      </c>
      <c r="D3" s="647"/>
      <c r="E3" s="647"/>
      <c r="F3" s="647"/>
      <c r="G3" s="647"/>
      <c r="H3" s="647"/>
      <c r="I3" s="536" t="s">
        <v>3918</v>
      </c>
      <c r="J3" s="537"/>
      <c r="K3" s="538"/>
      <c r="L3" s="188"/>
      <c r="M3" s="636" t="s">
        <v>7526</v>
      </c>
      <c r="N3" s="637"/>
      <c r="O3" s="638"/>
      <c r="P3" s="620" t="s">
        <v>7541</v>
      </c>
      <c r="Q3" s="621"/>
      <c r="R3" s="644">
        <f>T72</f>
        <v>89043</v>
      </c>
      <c r="S3" s="645"/>
      <c r="T3" s="194"/>
      <c r="U3" s="389"/>
      <c r="V3" s="273"/>
      <c r="W3" s="273"/>
      <c r="X3" s="189"/>
      <c r="Y3" s="634" t="s">
        <v>7630</v>
      </c>
      <c r="Z3" s="635"/>
      <c r="AA3" s="669">
        <f>IFERROR(VLOOKUP($I$5,限!$D$3:$BT$1790,MATCH(8,限!$D$2:$BT$2,0),FALSE),0)</f>
        <v>89043</v>
      </c>
      <c r="AB3" s="670"/>
      <c r="AC3" s="671"/>
      <c r="AD3" s="143"/>
      <c r="AE3" s="143"/>
      <c r="AF3" s="143"/>
      <c r="AG3" s="190"/>
      <c r="AH3" s="662" t="s">
        <v>7655</v>
      </c>
      <c r="AI3" s="663"/>
      <c r="AJ3" s="663"/>
      <c r="AK3" s="663"/>
      <c r="AL3" s="579">
        <f>IFERROR(VLOOKUP($I$5,限!$D$3:$BT$1790,MATCH(6,限!$D$2:$BT$2,0),FALSE),0)</f>
        <v>89043</v>
      </c>
      <c r="AM3" s="580"/>
      <c r="AN3" s="26"/>
      <c r="AO3" s="26"/>
      <c r="AP3" s="190"/>
      <c r="AQ3" s="190"/>
      <c r="AR3" s="190"/>
      <c r="AS3" s="190"/>
      <c r="AT3" s="190"/>
      <c r="AU3" s="190"/>
      <c r="AV3" s="190"/>
      <c r="AW3" s="190"/>
      <c r="AX3" s="190"/>
      <c r="AY3" s="573"/>
      <c r="AZ3" s="573"/>
      <c r="BA3" s="573"/>
      <c r="BB3" s="574" t="s">
        <v>1</v>
      </c>
      <c r="BC3" s="574" t="s">
        <v>2</v>
      </c>
      <c r="BD3" s="574" t="s">
        <v>3</v>
      </c>
      <c r="BE3" s="657" t="s">
        <v>4</v>
      </c>
      <c r="BF3" s="657" t="s">
        <v>5</v>
      </c>
      <c r="BG3" s="657" t="s">
        <v>6</v>
      </c>
      <c r="BH3" s="272"/>
      <c r="CG3" s="264"/>
      <c r="CH3" s="264"/>
      <c r="CI3" s="265"/>
      <c r="CJ3" s="265"/>
      <c r="CM3"/>
      <c r="CN3"/>
      <c r="CO3"/>
      <c r="CQ3"/>
      <c r="CR3"/>
      <c r="CS3"/>
      <c r="CT3"/>
      <c r="CU3"/>
      <c r="CV3"/>
      <c r="CW3"/>
      <c r="CX3"/>
      <c r="CY3"/>
      <c r="CZ3"/>
      <c r="DA3"/>
      <c r="DB3"/>
      <c r="DC3"/>
      <c r="DD3"/>
      <c r="DE3"/>
      <c r="DF3"/>
      <c r="DG3"/>
      <c r="DH3"/>
      <c r="DI3"/>
      <c r="DJ3"/>
      <c r="DK3"/>
      <c r="DL3"/>
      <c r="DM3"/>
      <c r="DN3"/>
      <c r="DO3" s="40"/>
      <c r="DP3" s="41"/>
      <c r="DQ3" s="41"/>
      <c r="DR3"/>
      <c r="DS3"/>
      <c r="DT3"/>
      <c r="DU3"/>
      <c r="DV3"/>
      <c r="DW3"/>
      <c r="DX3"/>
      <c r="DY3"/>
      <c r="DZ3"/>
      <c r="EA3" s="40"/>
      <c r="EB3" s="40"/>
      <c r="EC3" s="40"/>
      <c r="ED3" s="40"/>
      <c r="EE3" s="40"/>
      <c r="EF3" s="40"/>
      <c r="EG3" s="40"/>
      <c r="EH3" s="40"/>
      <c r="EI3"/>
      <c r="EJ3"/>
      <c r="EK3"/>
      <c r="EL3"/>
    </row>
    <row r="4" spans="1:142" ht="60" customHeight="1" thickBot="1" x14ac:dyDescent="0.2">
      <c r="A4" s="29"/>
      <c r="B4" s="33"/>
      <c r="C4" s="560" t="s">
        <v>7</v>
      </c>
      <c r="D4" s="561"/>
      <c r="E4" s="561"/>
      <c r="F4" s="561"/>
      <c r="G4" s="561"/>
      <c r="H4" s="561"/>
      <c r="I4" s="539" t="s">
        <v>4873</v>
      </c>
      <c r="J4" s="539"/>
      <c r="K4" s="540"/>
      <c r="L4" s="188"/>
      <c r="M4" s="639"/>
      <c r="N4" s="640"/>
      <c r="O4" s="641"/>
      <c r="P4" s="564" t="s">
        <v>7529</v>
      </c>
      <c r="Q4" s="565"/>
      <c r="R4" s="562">
        <f>BG14</f>
        <v>22557</v>
      </c>
      <c r="S4" s="563"/>
      <c r="T4" s="194"/>
      <c r="U4" s="389"/>
      <c r="V4" s="273"/>
      <c r="W4" s="273"/>
      <c r="X4" s="189"/>
      <c r="Y4" s="566" t="s">
        <v>7664</v>
      </c>
      <c r="Z4" s="567"/>
      <c r="AA4" s="672">
        <f>IFERROR(VLOOKUP($I$5,限!$D$3:$BT$1790,MATCH(9,限!$D$2:$BT$2,0),FALSE),0)</f>
        <v>0</v>
      </c>
      <c r="AB4" s="673"/>
      <c r="AC4" s="674"/>
      <c r="AD4" s="191"/>
      <c r="AE4" s="191"/>
      <c r="AF4" s="191"/>
      <c r="AG4" s="190"/>
      <c r="AH4" s="664" t="s">
        <v>7710</v>
      </c>
      <c r="AI4" s="665"/>
      <c r="AJ4" s="665"/>
      <c r="AK4" s="666"/>
      <c r="AL4" s="577">
        <f>MIN(IFERROR(VLOOKUP($I$5,限!$D$3:$BT$1790,MATCH(7,限!$D$2:$BT$2,0),FALSE),0),AL3)</f>
        <v>0</v>
      </c>
      <c r="AM4" s="578"/>
      <c r="AN4" s="97"/>
      <c r="AO4" s="181"/>
      <c r="AP4" s="33"/>
      <c r="AQ4" s="33"/>
      <c r="AR4" s="33"/>
      <c r="AS4" s="33"/>
      <c r="AT4" s="33"/>
      <c r="AU4" s="33"/>
      <c r="AV4" s="33"/>
      <c r="AW4" s="33"/>
      <c r="AX4" s="33"/>
      <c r="AY4" s="573"/>
      <c r="AZ4" s="573"/>
      <c r="BA4" s="573"/>
      <c r="BB4" s="575"/>
      <c r="BC4" s="575"/>
      <c r="BD4" s="575"/>
      <c r="BE4" s="658"/>
      <c r="BF4" s="658"/>
      <c r="BG4" s="658"/>
      <c r="BH4" s="272"/>
      <c r="CG4" s="265"/>
      <c r="CH4" s="265"/>
      <c r="CI4" s="265"/>
      <c r="CJ4" s="265"/>
      <c r="CM4"/>
      <c r="CN4"/>
      <c r="CO4"/>
      <c r="CQ4"/>
      <c r="CR4"/>
      <c r="CS4"/>
      <c r="CT4"/>
      <c r="CU4"/>
      <c r="CV4"/>
      <c r="CW4"/>
      <c r="CX4"/>
      <c r="CY4"/>
      <c r="CZ4"/>
      <c r="DA4"/>
      <c r="DB4"/>
      <c r="DC4"/>
      <c r="DD4"/>
      <c r="DE4"/>
      <c r="DF4"/>
      <c r="DG4"/>
      <c r="DH4"/>
      <c r="DI4"/>
      <c r="DJ4"/>
      <c r="DK4"/>
      <c r="DL4"/>
      <c r="DM4"/>
      <c r="DN4"/>
      <c r="DO4" s="41"/>
      <c r="DP4" s="41"/>
      <c r="DQ4" s="41"/>
      <c r="DR4"/>
      <c r="DS4"/>
      <c r="DT4"/>
      <c r="DU4"/>
      <c r="DV4"/>
      <c r="DW4"/>
      <c r="DX4"/>
      <c r="DY4"/>
      <c r="DZ4"/>
      <c r="EA4" s="40"/>
      <c r="EB4" s="40"/>
      <c r="EC4" s="40"/>
      <c r="ED4" s="40"/>
      <c r="EE4" s="40"/>
      <c r="EF4" s="40"/>
      <c r="EG4" s="40"/>
      <c r="EH4" s="40"/>
      <c r="EI4"/>
      <c r="EJ4"/>
      <c r="EK4"/>
      <c r="EL4"/>
    </row>
    <row r="5" spans="1:142" ht="60" customHeight="1" thickBot="1" x14ac:dyDescent="0.2">
      <c r="A5" s="29"/>
      <c r="B5" s="33"/>
      <c r="C5" s="532" t="s">
        <v>8</v>
      </c>
      <c r="D5" s="533"/>
      <c r="E5" s="533"/>
      <c r="F5" s="533"/>
      <c r="G5" s="533"/>
      <c r="H5" s="533"/>
      <c r="I5" s="534">
        <f>IFERROR(VLOOKUP(I4,自治体コード!$A$2:$B$1790,2,FALSE),"")</f>
        <v>34368</v>
      </c>
      <c r="J5" s="534"/>
      <c r="K5" s="535"/>
      <c r="L5" s="33"/>
      <c r="M5" s="648" t="s">
        <v>7819</v>
      </c>
      <c r="N5" s="649"/>
      <c r="O5" s="650"/>
      <c r="P5" s="651" t="s">
        <v>7795</v>
      </c>
      <c r="Q5" s="652"/>
      <c r="R5" s="653">
        <f>U72</f>
        <v>0</v>
      </c>
      <c r="S5" s="654"/>
      <c r="T5" s="194"/>
      <c r="U5" s="194"/>
      <c r="V5" s="194"/>
      <c r="W5" s="194"/>
      <c r="X5" s="189"/>
      <c r="Y5" s="655" t="s">
        <v>7796</v>
      </c>
      <c r="Z5" s="656"/>
      <c r="AA5" s="469">
        <v>0</v>
      </c>
      <c r="AB5" s="470"/>
      <c r="AC5" s="471"/>
      <c r="AD5" s="143"/>
      <c r="AE5" s="143"/>
      <c r="AF5" s="143"/>
      <c r="AG5" s="143"/>
      <c r="AH5" s="667" t="s">
        <v>7542</v>
      </c>
      <c r="AI5" s="668"/>
      <c r="AJ5" s="668"/>
      <c r="AK5" s="668"/>
      <c r="AL5" s="579">
        <f>$AL$3</f>
        <v>89043</v>
      </c>
      <c r="AM5" s="580"/>
      <c r="AN5" s="97"/>
      <c r="AO5" s="181"/>
      <c r="AP5" s="97"/>
      <c r="AQ5" s="97"/>
      <c r="AR5" s="97"/>
      <c r="AS5" s="97"/>
      <c r="AT5" s="97"/>
      <c r="AU5" s="97"/>
      <c r="AV5" s="97"/>
      <c r="AW5" s="97"/>
      <c r="AX5" s="97"/>
      <c r="AY5" s="573"/>
      <c r="AZ5" s="573"/>
      <c r="BA5" s="573"/>
      <c r="BB5" s="575"/>
      <c r="BC5" s="575"/>
      <c r="BD5" s="575"/>
      <c r="BE5" s="658"/>
      <c r="BF5" s="658"/>
      <c r="BG5" s="658"/>
      <c r="BH5" s="272"/>
      <c r="CG5" s="265"/>
      <c r="CH5" s="265"/>
      <c r="CI5" s="265"/>
      <c r="CJ5" s="265"/>
      <c r="CM5"/>
      <c r="CN5"/>
      <c r="CO5"/>
      <c r="CQ5"/>
      <c r="CR5"/>
      <c r="CS5"/>
      <c r="CT5"/>
      <c r="CU5"/>
      <c r="CV5"/>
      <c r="CW5"/>
      <c r="CX5"/>
      <c r="CY5"/>
      <c r="CZ5"/>
      <c r="DA5"/>
      <c r="DB5"/>
      <c r="DC5"/>
      <c r="DD5"/>
      <c r="DE5"/>
      <c r="DF5"/>
      <c r="DG5"/>
      <c r="DH5"/>
      <c r="DI5"/>
      <c r="DJ5"/>
      <c r="DK5"/>
      <c r="DL5"/>
      <c r="DM5"/>
      <c r="DN5"/>
      <c r="DO5" s="41"/>
      <c r="DP5" s="41"/>
      <c r="DQ5" s="41"/>
      <c r="DR5"/>
      <c r="DS5"/>
      <c r="DT5"/>
      <c r="DU5"/>
      <c r="DV5"/>
      <c r="DW5"/>
      <c r="DX5"/>
      <c r="DY5"/>
      <c r="DZ5"/>
      <c r="EA5" s="40"/>
      <c r="EB5" s="40"/>
      <c r="EC5" s="40"/>
      <c r="ED5" s="40"/>
      <c r="EE5" s="40"/>
      <c r="EF5" s="40"/>
      <c r="EG5" s="40"/>
      <c r="EH5" s="40"/>
      <c r="EI5"/>
      <c r="EJ5"/>
      <c r="EK5"/>
      <c r="EL5"/>
    </row>
    <row r="6" spans="1:142" ht="60" customHeight="1" thickBot="1" x14ac:dyDescent="0.2">
      <c r="A6" s="29"/>
      <c r="B6" s="33"/>
      <c r="C6" s="532" t="s">
        <v>9</v>
      </c>
      <c r="D6" s="533"/>
      <c r="E6" s="533"/>
      <c r="F6" s="533"/>
      <c r="G6" s="533"/>
      <c r="H6" s="533"/>
      <c r="I6" s="530" t="s">
        <v>7821</v>
      </c>
      <c r="J6" s="530"/>
      <c r="K6" s="531"/>
      <c r="L6" s="151"/>
      <c r="M6" s="151"/>
      <c r="N6" s="151"/>
      <c r="O6" s="151"/>
      <c r="P6" s="191"/>
      <c r="Q6" s="191"/>
      <c r="R6" s="191"/>
      <c r="S6" s="194"/>
      <c r="T6" s="194"/>
      <c r="U6" s="194"/>
      <c r="V6" s="194"/>
      <c r="W6" s="194"/>
      <c r="X6" s="189"/>
      <c r="Y6" s="216"/>
      <c r="Z6" s="181"/>
      <c r="AA6" s="181"/>
      <c r="AB6" s="171"/>
      <c r="AC6" s="229"/>
      <c r="AD6" s="171"/>
      <c r="AE6" s="171"/>
      <c r="AF6" s="171"/>
      <c r="AG6" s="171"/>
      <c r="AH6" s="477" t="s">
        <v>7820</v>
      </c>
      <c r="AI6" s="478"/>
      <c r="AJ6" s="478"/>
      <c r="AK6" s="479"/>
      <c r="AL6" s="489">
        <f>IFERROR(VLOOKUP($I$5,限!$D$3:$BT$1790,MATCH(10,限!$D$2:$BT$2,0),FALSE),0)</f>
        <v>6246</v>
      </c>
      <c r="AM6" s="490"/>
      <c r="AN6" s="97"/>
      <c r="AO6" s="181"/>
      <c r="AP6" s="190"/>
      <c r="AQ6" s="190"/>
      <c r="AR6" s="190"/>
      <c r="AS6" s="190"/>
      <c r="AT6" s="190"/>
      <c r="AU6" s="190"/>
      <c r="AV6" s="190"/>
      <c r="AW6" s="190"/>
      <c r="AX6" s="190"/>
      <c r="AY6" s="573"/>
      <c r="AZ6" s="573"/>
      <c r="BA6" s="573"/>
      <c r="BB6" s="575"/>
      <c r="BC6" s="575"/>
      <c r="BD6" s="575"/>
      <c r="BE6" s="658"/>
      <c r="BF6" s="658"/>
      <c r="BG6" s="658"/>
      <c r="BH6" s="272"/>
      <c r="BN6" s="266"/>
      <c r="BO6" s="266"/>
      <c r="BP6" s="266"/>
      <c r="BQ6" s="266"/>
      <c r="BR6" s="266"/>
      <c r="BS6" s="266"/>
      <c r="BT6" s="266"/>
      <c r="BU6" s="266"/>
      <c r="BV6" s="266"/>
      <c r="BW6" s="266"/>
      <c r="BX6" s="266"/>
      <c r="BY6" s="266"/>
      <c r="BZ6" s="266"/>
      <c r="CA6" s="266"/>
      <c r="CB6" s="266"/>
      <c r="CC6" s="266"/>
      <c r="CD6" s="266"/>
      <c r="CE6" s="266"/>
      <c r="CF6" s="266"/>
      <c r="CG6" s="266"/>
      <c r="CH6" s="266"/>
      <c r="CM6"/>
      <c r="CN6"/>
      <c r="CO6"/>
      <c r="CQ6"/>
      <c r="CR6"/>
      <c r="CS6"/>
      <c r="CT6"/>
      <c r="CU6"/>
      <c r="CV6"/>
      <c r="CW6"/>
      <c r="CX6"/>
      <c r="CY6"/>
      <c r="CZ6"/>
      <c r="DA6"/>
      <c r="DB6"/>
      <c r="DC6"/>
      <c r="DD6"/>
      <c r="DE6"/>
      <c r="DF6"/>
      <c r="DG6"/>
      <c r="DH6"/>
      <c r="DI6"/>
      <c r="DJ6"/>
      <c r="DK6"/>
      <c r="DL6"/>
      <c r="DM6"/>
      <c r="DN6"/>
      <c r="DO6"/>
      <c r="DP6"/>
      <c r="DQ6"/>
      <c r="DR6"/>
      <c r="DS6"/>
      <c r="DT6"/>
      <c r="DU6"/>
      <c r="DV6"/>
      <c r="DW6"/>
      <c r="DX6"/>
      <c r="DY6"/>
      <c r="DZ6"/>
      <c r="EA6" s="42"/>
      <c r="EB6" s="42"/>
      <c r="EC6" s="42"/>
      <c r="ED6" s="42"/>
      <c r="EE6" s="42"/>
      <c r="EF6" s="42"/>
      <c r="EG6" s="42"/>
      <c r="EH6" s="42"/>
      <c r="EI6"/>
      <c r="EJ6"/>
      <c r="EK6"/>
      <c r="EL6"/>
    </row>
    <row r="7" spans="1:142" ht="60" customHeight="1" thickBot="1" x14ac:dyDescent="0.2">
      <c r="A7" s="29"/>
      <c r="B7" s="33"/>
      <c r="C7" s="532" t="s">
        <v>10</v>
      </c>
      <c r="D7" s="533"/>
      <c r="E7" s="533"/>
      <c r="F7" s="533"/>
      <c r="G7" s="533"/>
      <c r="H7" s="533"/>
      <c r="I7" s="642" t="s">
        <v>7822</v>
      </c>
      <c r="J7" s="642"/>
      <c r="K7" s="643"/>
      <c r="L7" s="151"/>
      <c r="M7" s="151"/>
      <c r="N7" s="151"/>
      <c r="O7" s="151"/>
      <c r="P7" s="151"/>
      <c r="Q7" s="193"/>
      <c r="R7" s="193"/>
      <c r="S7" s="194"/>
      <c r="T7" s="194"/>
      <c r="U7" s="194"/>
      <c r="V7" s="194"/>
      <c r="W7" s="194"/>
      <c r="X7" s="189"/>
      <c r="Y7" s="216"/>
      <c r="Z7" s="226"/>
      <c r="AA7" s="226"/>
      <c r="AB7" s="171"/>
      <c r="AC7" s="229"/>
      <c r="AD7" s="171"/>
      <c r="AE7" s="171"/>
      <c r="AF7" s="171"/>
      <c r="AG7" s="171"/>
      <c r="AH7" s="485" t="s">
        <v>7797</v>
      </c>
      <c r="AI7" s="486"/>
      <c r="AJ7" s="486"/>
      <c r="AK7" s="486"/>
      <c r="AL7" s="487">
        <f>$AL$6</f>
        <v>6246</v>
      </c>
      <c r="AM7" s="488"/>
      <c r="AN7" s="97"/>
      <c r="AO7" s="181"/>
      <c r="AP7" s="33"/>
      <c r="AQ7" s="33"/>
      <c r="AR7" s="33"/>
      <c r="AS7" s="33"/>
      <c r="AT7" s="33"/>
      <c r="AU7" s="33"/>
      <c r="AV7" s="33"/>
      <c r="AW7" s="33"/>
      <c r="AX7" s="33"/>
      <c r="AY7" s="573"/>
      <c r="AZ7" s="573"/>
      <c r="BA7" s="573"/>
      <c r="BB7" s="575"/>
      <c r="BC7" s="575"/>
      <c r="BD7" s="575"/>
      <c r="BE7" s="658"/>
      <c r="BF7" s="658"/>
      <c r="BG7" s="658"/>
      <c r="BH7" s="272"/>
      <c r="BN7" s="266"/>
      <c r="BO7" s="266"/>
      <c r="BP7" s="266"/>
      <c r="BQ7" s="266"/>
      <c r="BR7" s="266"/>
      <c r="BS7" s="266"/>
      <c r="BT7" s="266"/>
      <c r="BU7" s="266"/>
      <c r="BV7" s="266"/>
      <c r="BW7" s="266"/>
      <c r="BX7" s="266"/>
      <c r="BY7" s="266"/>
      <c r="BZ7" s="266"/>
      <c r="CA7" s="266"/>
      <c r="CB7" s="266"/>
      <c r="CC7" s="266"/>
      <c r="CD7" s="266"/>
      <c r="CE7" s="266"/>
      <c r="CF7" s="266"/>
      <c r="CG7" s="266"/>
      <c r="CH7" s="266"/>
      <c r="CM7"/>
      <c r="CN7"/>
      <c r="CO7"/>
      <c r="CQ7"/>
      <c r="CR7"/>
      <c r="CS7"/>
      <c r="CT7"/>
      <c r="CU7"/>
      <c r="CV7"/>
      <c r="CW7"/>
      <c r="CX7"/>
      <c r="CY7"/>
      <c r="CZ7"/>
      <c r="DA7"/>
      <c r="DB7"/>
      <c r="DC7"/>
      <c r="DD7"/>
      <c r="DE7"/>
      <c r="DF7"/>
      <c r="DG7"/>
      <c r="DH7"/>
      <c r="DI7"/>
      <c r="DJ7"/>
      <c r="DK7"/>
      <c r="DL7"/>
      <c r="DM7"/>
      <c r="DN7"/>
      <c r="DO7"/>
      <c r="DP7"/>
      <c r="DQ7"/>
      <c r="DR7"/>
      <c r="DS7"/>
      <c r="DT7"/>
      <c r="DU7"/>
      <c r="DV7"/>
      <c r="DW7"/>
      <c r="DX7"/>
      <c r="DY7"/>
      <c r="DZ7"/>
      <c r="EA7" s="42"/>
      <c r="EB7" s="42"/>
      <c r="EC7" s="42"/>
      <c r="ED7" s="42"/>
      <c r="EE7" s="42"/>
      <c r="EF7" s="42"/>
      <c r="EG7" s="42"/>
      <c r="EH7" s="42"/>
      <c r="EI7"/>
      <c r="EJ7"/>
      <c r="EK7"/>
      <c r="EL7"/>
    </row>
    <row r="8" spans="1:142" ht="60" customHeight="1" x14ac:dyDescent="0.15">
      <c r="A8" s="29"/>
      <c r="B8" s="33"/>
      <c r="C8" s="532" t="s">
        <v>7539</v>
      </c>
      <c r="D8" s="533"/>
      <c r="E8" s="533"/>
      <c r="F8" s="533"/>
      <c r="G8" s="533"/>
      <c r="H8" s="533"/>
      <c r="I8" s="571" t="s">
        <v>7823</v>
      </c>
      <c r="J8" s="571"/>
      <c r="K8" s="572"/>
      <c r="L8" s="151"/>
      <c r="M8" s="151"/>
      <c r="N8" s="151"/>
      <c r="O8" s="151"/>
      <c r="P8" s="151"/>
      <c r="Q8" s="194"/>
      <c r="R8" s="194"/>
      <c r="S8" s="194"/>
      <c r="T8" s="194"/>
      <c r="U8" s="194"/>
      <c r="V8" s="194"/>
      <c r="W8" s="194"/>
      <c r="X8" s="189"/>
      <c r="Y8" s="216"/>
      <c r="Z8" s="97"/>
      <c r="AA8" s="242"/>
      <c r="AB8" s="242"/>
      <c r="AC8" s="246"/>
      <c r="AD8" s="97"/>
      <c r="AE8" s="97"/>
      <c r="AF8" s="97"/>
      <c r="AG8" s="97"/>
      <c r="AH8" s="197"/>
      <c r="AI8" s="205"/>
      <c r="AJ8" s="205"/>
      <c r="AK8" s="205"/>
      <c r="AL8" s="97"/>
      <c r="AM8" s="152"/>
      <c r="AN8" s="97"/>
      <c r="AO8" s="181"/>
      <c r="AP8" s="33"/>
      <c r="AQ8" s="33"/>
      <c r="AR8" s="33"/>
      <c r="AS8" s="33"/>
      <c r="AT8" s="33"/>
      <c r="AU8" s="33"/>
      <c r="AV8" s="33"/>
      <c r="AW8" s="33"/>
      <c r="AX8" s="33"/>
      <c r="AY8" s="573"/>
      <c r="AZ8" s="573"/>
      <c r="BA8" s="573"/>
      <c r="BB8" s="575"/>
      <c r="BC8" s="575"/>
      <c r="BD8" s="575"/>
      <c r="BE8" s="658"/>
      <c r="BF8" s="658"/>
      <c r="BG8" s="658"/>
      <c r="BH8" s="272"/>
      <c r="CG8" s="264"/>
      <c r="CH8" s="264"/>
      <c r="CI8" s="264"/>
      <c r="CJ8" s="264"/>
      <c r="CM8"/>
      <c r="CN8"/>
      <c r="CO8"/>
      <c r="CQ8"/>
      <c r="CR8"/>
      <c r="CS8"/>
      <c r="CT8"/>
      <c r="CU8"/>
      <c r="CV8"/>
      <c r="CW8"/>
      <c r="CX8"/>
      <c r="CY8"/>
      <c r="CZ8"/>
      <c r="DA8"/>
      <c r="DB8"/>
      <c r="DC8"/>
      <c r="DD8"/>
      <c r="DE8"/>
      <c r="DF8"/>
      <c r="DG8"/>
      <c r="DH8"/>
      <c r="DI8"/>
      <c r="DJ8"/>
      <c r="DK8"/>
      <c r="DL8"/>
      <c r="DM8"/>
      <c r="DN8"/>
      <c r="DO8"/>
      <c r="DP8"/>
      <c r="DQ8"/>
      <c r="DR8"/>
      <c r="DS8"/>
      <c r="DT8"/>
      <c r="DU8"/>
      <c r="DV8"/>
      <c r="DW8"/>
      <c r="DX8"/>
      <c r="DY8"/>
      <c r="DZ8"/>
      <c r="EA8" s="40"/>
      <c r="EB8" s="40"/>
      <c r="EC8" s="40"/>
      <c r="ED8" s="40"/>
      <c r="EE8" s="40"/>
      <c r="EF8" s="40"/>
      <c r="EG8" s="40"/>
      <c r="EH8" s="40"/>
      <c r="EI8"/>
      <c r="EJ8"/>
      <c r="EK8"/>
      <c r="EL8"/>
    </row>
    <row r="9" spans="1:142" ht="60" customHeight="1" thickBot="1" x14ac:dyDescent="0.2">
      <c r="A9" s="29"/>
      <c r="B9" s="33"/>
      <c r="C9" s="622" t="s">
        <v>7540</v>
      </c>
      <c r="D9" s="623"/>
      <c r="E9" s="623"/>
      <c r="F9" s="623"/>
      <c r="G9" s="623"/>
      <c r="H9" s="623"/>
      <c r="I9" s="624" t="s">
        <v>7824</v>
      </c>
      <c r="J9" s="625"/>
      <c r="K9" s="626"/>
      <c r="L9" s="151"/>
      <c r="M9" s="151"/>
      <c r="N9" s="151"/>
      <c r="O9" s="151"/>
      <c r="P9" s="151"/>
      <c r="Q9" s="194"/>
      <c r="R9" s="194"/>
      <c r="S9" s="194"/>
      <c r="T9" s="194"/>
      <c r="U9" s="194"/>
      <c r="V9" s="194"/>
      <c r="W9" s="194"/>
      <c r="X9" s="189"/>
      <c r="Y9" s="216"/>
      <c r="Z9" s="227"/>
      <c r="AA9" s="226"/>
      <c r="AB9" s="171"/>
      <c r="AC9" s="229"/>
      <c r="AD9" s="171"/>
      <c r="AE9" s="171"/>
      <c r="AF9" s="171"/>
      <c r="AG9" s="190"/>
      <c r="AH9" s="206"/>
      <c r="AI9" s="190"/>
      <c r="AJ9" s="207"/>
      <c r="AK9" s="207"/>
      <c r="AL9" s="97"/>
      <c r="AM9" s="152"/>
      <c r="AN9" s="97"/>
      <c r="AO9" s="181"/>
      <c r="AP9" s="97"/>
      <c r="AQ9" s="97"/>
      <c r="AR9" s="97"/>
      <c r="AS9" s="97"/>
      <c r="AT9" s="97"/>
      <c r="AU9" s="97"/>
      <c r="AV9" s="97"/>
      <c r="AW9" s="97"/>
      <c r="AX9" s="97"/>
      <c r="AY9" s="573"/>
      <c r="AZ9" s="573"/>
      <c r="BA9" s="573"/>
      <c r="BB9" s="576"/>
      <c r="BC9" s="576"/>
      <c r="BD9" s="576"/>
      <c r="BE9" s="659"/>
      <c r="BF9" s="659"/>
      <c r="BG9" s="659"/>
      <c r="BH9" s="272"/>
      <c r="BI9" s="267"/>
      <c r="BJ9" s="267"/>
      <c r="BK9" s="267"/>
      <c r="BL9" s="267"/>
      <c r="BM9" s="267"/>
      <c r="BN9" s="267"/>
      <c r="BO9" s="267"/>
      <c r="BP9" s="267"/>
      <c r="BQ9" s="267"/>
      <c r="BR9" s="267"/>
      <c r="BS9" s="267"/>
      <c r="BT9" s="267"/>
      <c r="BU9" s="267"/>
      <c r="BV9" s="267"/>
      <c r="BW9" s="267"/>
      <c r="BX9" s="267"/>
      <c r="BY9" s="267"/>
      <c r="BZ9" s="267"/>
      <c r="CA9" s="267"/>
      <c r="CB9" s="267"/>
      <c r="CC9" s="267"/>
      <c r="CD9" s="267"/>
      <c r="CE9" s="267"/>
      <c r="CF9" s="267"/>
      <c r="CG9" s="268"/>
      <c r="CH9" s="268"/>
      <c r="CI9" s="268"/>
      <c r="CJ9" s="269"/>
      <c r="CK9" s="267"/>
      <c r="CL9" s="267"/>
      <c r="CM9" s="43"/>
      <c r="CN9" s="43"/>
      <c r="CO9"/>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4"/>
      <c r="EB9" s="44"/>
      <c r="EC9" s="44"/>
      <c r="ED9" s="44"/>
      <c r="EE9" s="44"/>
      <c r="EF9" s="44"/>
      <c r="EG9" s="44"/>
      <c r="EH9" s="44"/>
      <c r="EI9"/>
      <c r="EJ9"/>
      <c r="EK9"/>
      <c r="EL9"/>
    </row>
    <row r="10" spans="1:142" ht="60" customHeight="1" thickBot="1" x14ac:dyDescent="0.2">
      <c r="A10" s="29"/>
      <c r="B10" s="30"/>
      <c r="C10" s="200"/>
      <c r="D10" s="201"/>
      <c r="E10" s="201"/>
      <c r="F10" s="201"/>
      <c r="G10" s="201"/>
      <c r="H10" s="201"/>
      <c r="I10" s="201"/>
      <c r="J10" s="201"/>
      <c r="K10" s="202"/>
      <c r="L10" s="151"/>
      <c r="M10" s="151"/>
      <c r="N10" s="151"/>
      <c r="O10" s="151"/>
      <c r="P10" s="151"/>
      <c r="Q10" s="195"/>
      <c r="R10" s="195"/>
      <c r="S10" s="195"/>
      <c r="T10" s="195"/>
      <c r="U10" s="195"/>
      <c r="V10" s="195"/>
      <c r="W10" s="195"/>
      <c r="X10" s="189"/>
      <c r="Y10" s="216"/>
      <c r="Z10" s="227"/>
      <c r="AA10" s="226"/>
      <c r="AB10" s="171"/>
      <c r="AC10" s="229"/>
      <c r="AD10" s="171"/>
      <c r="AE10" s="171"/>
      <c r="AF10" s="171"/>
      <c r="AG10" s="190"/>
      <c r="AH10" s="206"/>
      <c r="AI10" s="190"/>
      <c r="AJ10" s="207"/>
      <c r="AK10" s="207"/>
      <c r="AL10" s="97"/>
      <c r="AM10" s="212"/>
      <c r="AN10" s="192"/>
      <c r="AO10" s="192"/>
      <c r="AP10" s="192"/>
      <c r="AQ10" s="192"/>
      <c r="AR10" s="192"/>
      <c r="AS10" s="192"/>
      <c r="AT10" s="192"/>
      <c r="AU10" s="192"/>
      <c r="AV10" s="192"/>
      <c r="AW10" s="192"/>
      <c r="AX10" s="192"/>
      <c r="AY10" s="33"/>
      <c r="AZ10" s="33"/>
      <c r="BA10" s="33"/>
      <c r="BB10" s="110" t="str">
        <f>IF(OR(COUNTA(I3:I4)&lt;2,ISERROR($I$5)=TRUE),"error","")</f>
        <v/>
      </c>
      <c r="BC10" s="108" t="str">
        <f>IF(COUNTBLANK($I$6:$I$9)&gt;0,"error","")</f>
        <v/>
      </c>
      <c r="BD10" s="109" t="str">
        <f>IF(COUNTBLANK($AA$3:$AA$5)&gt;0,"error","")</f>
        <v/>
      </c>
      <c r="BE10" s="270" t="str">
        <f>IF(COUNTBLANK($AL$3:$AL$7)&gt;0,"error","")</f>
        <v/>
      </c>
      <c r="BF10" s="270" t="str">
        <f>IF(OR($AL$3&lt;$AA$3,$AL$4&lt;$AA$4,$AL$6&lt;$AA$5),"error","")</f>
        <v/>
      </c>
      <c r="BG10" s="270" t="str">
        <f>IF(OR($R$3&lt;$AA$3,$R$4&lt;$AA$4,$R$5&lt;$AA$5),"error","")</f>
        <v/>
      </c>
      <c r="CM10"/>
      <c r="CN10"/>
      <c r="CO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row>
    <row r="11" spans="1:142" ht="60" customHeight="1" x14ac:dyDescent="0.15">
      <c r="A11" s="29"/>
      <c r="B11" s="30"/>
      <c r="C11" s="183"/>
      <c r="D11" s="185"/>
      <c r="E11" s="185"/>
      <c r="F11" s="185"/>
      <c r="G11" s="185"/>
      <c r="H11" s="185"/>
      <c r="I11" s="185"/>
      <c r="J11" s="185"/>
      <c r="K11" s="184"/>
      <c r="L11" s="151"/>
      <c r="M11" s="151"/>
      <c r="N11" s="151"/>
      <c r="O11" s="151"/>
      <c r="P11" s="151"/>
      <c r="Q11" s="195"/>
      <c r="R11" s="195"/>
      <c r="S11" s="195"/>
      <c r="T11" s="195"/>
      <c r="U11" s="195"/>
      <c r="V11" s="195"/>
      <c r="W11" s="195"/>
      <c r="X11" s="189"/>
      <c r="Y11" s="216"/>
      <c r="Z11" s="227"/>
      <c r="AA11" s="226"/>
      <c r="AB11" s="171"/>
      <c r="AC11" s="229"/>
      <c r="AD11" s="171"/>
      <c r="AE11" s="171"/>
      <c r="AF11" s="171"/>
      <c r="AG11" s="171"/>
      <c r="AH11" s="204"/>
      <c r="AI11" s="33"/>
      <c r="AJ11" s="33"/>
      <c r="AK11" s="33"/>
      <c r="AL11" s="97"/>
      <c r="AM11" s="152"/>
      <c r="AN11" s="97"/>
      <c r="AO11" s="181"/>
      <c r="AP11" s="192"/>
      <c r="AQ11" s="192"/>
      <c r="AR11" s="192"/>
      <c r="AS11" s="192"/>
      <c r="AT11" s="192"/>
      <c r="AU11" s="192"/>
      <c r="AV11" s="192"/>
      <c r="AW11" s="192"/>
      <c r="AX11" s="192"/>
      <c r="AY11" s="192"/>
      <c r="AZ11" s="192"/>
      <c r="BA11" s="33"/>
      <c r="BB11" s="192"/>
      <c r="BC11" s="192"/>
      <c r="BD11" s="33"/>
      <c r="CM11"/>
      <c r="CN11"/>
      <c r="CO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row>
    <row r="12" spans="1:142" ht="60" customHeight="1" thickBot="1" x14ac:dyDescent="0.2">
      <c r="A12" s="29"/>
      <c r="B12" s="30"/>
      <c r="C12" s="183"/>
      <c r="D12" s="185"/>
      <c r="E12" s="185"/>
      <c r="F12" s="185"/>
      <c r="G12" s="185"/>
      <c r="H12" s="185"/>
      <c r="I12" s="185"/>
      <c r="J12" s="185"/>
      <c r="K12" s="184"/>
      <c r="L12" s="151"/>
      <c r="M12" s="151"/>
      <c r="N12" s="151"/>
      <c r="O12" s="151"/>
      <c r="P12" s="151"/>
      <c r="Q12" s="191"/>
      <c r="R12" s="191"/>
      <c r="S12" s="191"/>
      <c r="T12" s="191"/>
      <c r="U12" s="191"/>
      <c r="V12" s="191"/>
      <c r="W12" s="191"/>
      <c r="X12" s="189"/>
      <c r="Y12" s="216"/>
      <c r="Z12" s="181"/>
      <c r="AA12" s="226"/>
      <c r="AB12" s="171"/>
      <c r="AC12" s="229"/>
      <c r="AD12" s="171"/>
      <c r="AE12" s="171"/>
      <c r="AF12" s="171"/>
      <c r="AG12" s="171"/>
      <c r="AH12" s="204"/>
      <c r="AI12" s="33"/>
      <c r="AJ12" s="33"/>
      <c r="AK12" s="33"/>
      <c r="AL12" s="97"/>
      <c r="AM12" s="152"/>
      <c r="AN12" s="97"/>
      <c r="AO12" s="181"/>
      <c r="AP12" s="199"/>
      <c r="AQ12" s="199"/>
      <c r="AR12" s="199"/>
      <c r="AS12" s="199"/>
      <c r="AT12" s="199"/>
      <c r="AU12" s="199"/>
      <c r="AV12" s="199"/>
      <c r="AW12" s="199"/>
      <c r="AX12" s="199"/>
      <c r="AY12" s="199"/>
      <c r="AZ12" s="199"/>
      <c r="BA12" s="33"/>
      <c r="BB12" s="199"/>
      <c r="BC12" s="199"/>
      <c r="BD12" s="33"/>
      <c r="CM12"/>
      <c r="CN12"/>
      <c r="CO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row>
    <row r="13" spans="1:142" ht="60" customHeight="1" thickBot="1" x14ac:dyDescent="0.2">
      <c r="A13" s="29"/>
      <c r="B13" s="30"/>
      <c r="C13" s="183"/>
      <c r="D13" s="185"/>
      <c r="E13" s="185"/>
      <c r="F13" s="185"/>
      <c r="G13" s="185"/>
      <c r="H13" s="185"/>
      <c r="I13" s="185"/>
      <c r="J13" s="185"/>
      <c r="K13" s="184"/>
      <c r="L13" s="151"/>
      <c r="M13" s="151"/>
      <c r="N13" s="151"/>
      <c r="O13" s="151"/>
      <c r="P13" s="151"/>
      <c r="Q13" s="191"/>
      <c r="R13" s="191"/>
      <c r="S13" s="191"/>
      <c r="T13" s="191"/>
      <c r="U13" s="191"/>
      <c r="V13" s="191"/>
      <c r="W13" s="191"/>
      <c r="X13" s="189"/>
      <c r="Y13" s="216"/>
      <c r="Z13" s="181"/>
      <c r="AA13" s="226"/>
      <c r="AB13" s="171"/>
      <c r="AC13" s="229"/>
      <c r="AD13" s="171"/>
      <c r="AE13" s="171"/>
      <c r="AF13" s="171"/>
      <c r="AG13" s="171"/>
      <c r="AH13" s="204"/>
      <c r="AI13" s="33"/>
      <c r="AJ13" s="33"/>
      <c r="AK13" s="33"/>
      <c r="AL13" s="97"/>
      <c r="AM13" s="152"/>
      <c r="AN13" s="97"/>
      <c r="AO13" s="181"/>
      <c r="AP13" s="199"/>
      <c r="AQ13" s="199"/>
      <c r="AR13" s="199"/>
      <c r="AS13" s="199"/>
      <c r="AT13" s="199"/>
      <c r="AU13" s="199"/>
      <c r="AV13" s="199"/>
      <c r="AW13" s="199"/>
      <c r="AX13" s="199"/>
      <c r="AY13" s="322"/>
      <c r="AZ13" s="323"/>
      <c r="BA13" s="324"/>
      <c r="BB13" s="275" t="s">
        <v>11</v>
      </c>
      <c r="BC13" s="118">
        <f>COUNTA($J$73:$J$472)</f>
        <v>25</v>
      </c>
      <c r="BD13" s="45" t="s">
        <v>12</v>
      </c>
      <c r="BE13" s="281">
        <f>COUNTIF($AD$73:$AD$472,"○")</f>
        <v>0</v>
      </c>
      <c r="BF13" s="224" t="s">
        <v>7585</v>
      </c>
      <c r="BG13" s="282">
        <f>$T$72</f>
        <v>89043</v>
      </c>
      <c r="BH13" s="368"/>
      <c r="CM13"/>
      <c r="CN13"/>
      <c r="CO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row>
    <row r="14" spans="1:142" ht="60" customHeight="1" thickBot="1" x14ac:dyDescent="0.2">
      <c r="A14" s="29"/>
      <c r="B14" s="30"/>
      <c r="C14" s="183"/>
      <c r="D14" s="185"/>
      <c r="E14" s="185"/>
      <c r="F14" s="185"/>
      <c r="G14" s="185"/>
      <c r="H14" s="185"/>
      <c r="I14" s="185"/>
      <c r="J14" s="185"/>
      <c r="K14" s="184"/>
      <c r="L14" s="151"/>
      <c r="M14" s="151"/>
      <c r="N14" s="151"/>
      <c r="O14" s="151"/>
      <c r="P14" s="151"/>
      <c r="Q14" s="38"/>
      <c r="R14" s="33"/>
      <c r="S14" s="33"/>
      <c r="T14" s="33"/>
      <c r="U14" s="33"/>
      <c r="V14" s="33"/>
      <c r="W14" s="33"/>
      <c r="X14" s="215"/>
      <c r="Y14" s="217"/>
      <c r="Z14" s="181"/>
      <c r="AA14" s="226"/>
      <c r="AB14" s="171"/>
      <c r="AC14" s="229"/>
      <c r="AD14" s="171"/>
      <c r="AE14" s="171"/>
      <c r="AF14" s="171"/>
      <c r="AG14" s="33"/>
      <c r="AH14" s="176"/>
      <c r="AI14" s="33"/>
      <c r="AJ14" s="33"/>
      <c r="AK14" s="33"/>
      <c r="AL14" s="97"/>
      <c r="AM14" s="152"/>
      <c r="AN14" s="97"/>
      <c r="AO14" s="181"/>
      <c r="AP14" s="199"/>
      <c r="AQ14" s="199"/>
      <c r="AR14" s="199"/>
      <c r="AS14" s="199"/>
      <c r="AT14" s="199"/>
      <c r="AU14" s="199"/>
      <c r="AV14" s="199"/>
      <c r="AW14" s="199"/>
      <c r="AX14" s="199"/>
      <c r="AY14" s="325"/>
      <c r="AZ14" s="323"/>
      <c r="BA14" s="324"/>
      <c r="BB14" s="276" t="s">
        <v>13</v>
      </c>
      <c r="BC14" s="119">
        <f>IFERROR(IF(SUM(分岐管理シート!$F$73:$F$472)&gt;0,MATCH("",$F$73:$F$472,-1),IF(分岐管理シート!$F$73&gt;0,2,IF(分岐管理シート!$F$73&gt;0,1,0))),0)</f>
        <v>26</v>
      </c>
      <c r="BD14" s="382"/>
      <c r="BE14" s="271"/>
      <c r="BF14" s="225" t="s">
        <v>7586</v>
      </c>
      <c r="BG14" s="282">
        <f>SUMIF($M$73:$M$472,"*特別加算*",$T$73:$T$472)</f>
        <v>22557</v>
      </c>
      <c r="BH14" s="368"/>
      <c r="CM14"/>
      <c r="CN14"/>
      <c r="CO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row>
    <row r="15" spans="1:142" ht="60" customHeight="1" thickBot="1" x14ac:dyDescent="0.25">
      <c r="A15" s="29"/>
      <c r="B15" s="30"/>
      <c r="C15" s="183"/>
      <c r="D15" s="185"/>
      <c r="E15" s="185"/>
      <c r="F15" s="185"/>
      <c r="G15" s="185"/>
      <c r="H15" s="185"/>
      <c r="I15" s="185"/>
      <c r="J15" s="185"/>
      <c r="K15" s="184"/>
      <c r="L15" s="97"/>
      <c r="M15" s="97"/>
      <c r="N15" s="97"/>
      <c r="O15" s="97"/>
      <c r="P15" s="97"/>
      <c r="Q15" s="196"/>
      <c r="R15" s="196"/>
      <c r="S15" s="196"/>
      <c r="T15" s="196"/>
      <c r="U15" s="196"/>
      <c r="V15" s="196"/>
      <c r="W15" s="196"/>
      <c r="X15" s="97"/>
      <c r="Y15" s="210"/>
      <c r="Z15" s="218"/>
      <c r="AA15" s="244"/>
      <c r="AB15" s="230"/>
      <c r="AC15" s="359" t="s">
        <v>7657</v>
      </c>
      <c r="AD15" s="171"/>
      <c r="AE15" s="171"/>
      <c r="AF15" s="171"/>
      <c r="AG15" s="190"/>
      <c r="AH15" s="206"/>
      <c r="AI15" s="190"/>
      <c r="AJ15" s="207"/>
      <c r="AK15" s="207"/>
      <c r="AL15" s="97"/>
      <c r="AM15" s="152"/>
      <c r="AN15" s="97"/>
      <c r="AO15" s="181"/>
      <c r="AP15" s="192"/>
      <c r="AQ15" s="192"/>
      <c r="AR15" s="192"/>
      <c r="AS15" s="192"/>
      <c r="AT15" s="192"/>
      <c r="AU15" s="192"/>
      <c r="AV15" s="192"/>
      <c r="AW15" s="192"/>
      <c r="AX15" s="192"/>
      <c r="AY15" s="326"/>
      <c r="AZ15" s="323"/>
      <c r="BA15" s="33"/>
      <c r="BB15" s="277" t="s">
        <v>7584</v>
      </c>
      <c r="BC15" s="120">
        <f ca="1">SUM(変更カウント!$BC$73:$BC$472)</f>
        <v>5</v>
      </c>
      <c r="BD15" s="33"/>
      <c r="BF15" s="225" t="s">
        <v>7587</v>
      </c>
      <c r="BG15" s="282">
        <f>BG13-BG14</f>
        <v>66486</v>
      </c>
      <c r="BH15" s="368"/>
      <c r="CM15"/>
      <c r="CN15"/>
      <c r="CO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row>
    <row r="16" spans="1:142" ht="60" customHeight="1" thickBot="1" x14ac:dyDescent="0.2">
      <c r="A16" s="29"/>
      <c r="B16" s="30"/>
      <c r="C16" s="183"/>
      <c r="D16" s="185"/>
      <c r="E16" s="185"/>
      <c r="F16" s="185"/>
      <c r="G16" s="185"/>
      <c r="H16" s="185"/>
      <c r="I16" s="185"/>
      <c r="J16" s="185"/>
      <c r="K16" s="184"/>
      <c r="L16" s="97"/>
      <c r="M16" s="97"/>
      <c r="N16" s="97"/>
      <c r="O16" s="97"/>
      <c r="P16" s="97"/>
      <c r="Q16" s="97"/>
      <c r="R16" s="97"/>
      <c r="S16" s="97"/>
      <c r="T16" s="97"/>
      <c r="U16" s="97"/>
      <c r="V16" s="97"/>
      <c r="W16" s="97"/>
      <c r="X16" s="33"/>
      <c r="Y16" s="627" t="s">
        <v>7525</v>
      </c>
      <c r="Z16" s="628"/>
      <c r="AA16" s="675">
        <f>MAX(MIN(AL3,R3)-AA3,0)</f>
        <v>0</v>
      </c>
      <c r="AB16" s="676"/>
      <c r="AC16" s="677"/>
      <c r="AD16" s="171"/>
      <c r="AE16" s="171"/>
      <c r="AF16" s="171"/>
      <c r="AG16" s="190"/>
      <c r="AH16" s="206"/>
      <c r="AI16" s="190"/>
      <c r="AJ16" s="207"/>
      <c r="AK16" s="207"/>
      <c r="AL16" s="97"/>
      <c r="AM16" s="212"/>
      <c r="AN16" s="192"/>
      <c r="AO16" s="192"/>
      <c r="AP16" s="192"/>
      <c r="AQ16" s="192"/>
      <c r="AR16" s="192"/>
      <c r="AS16" s="192"/>
      <c r="AT16" s="192"/>
      <c r="AU16" s="192"/>
      <c r="AV16" s="192"/>
      <c r="AW16" s="192"/>
      <c r="AX16" s="192"/>
      <c r="AY16" s="327"/>
      <c r="AZ16" s="323"/>
      <c r="BA16" s="33"/>
      <c r="BB16" s="278" t="s">
        <v>14</v>
      </c>
      <c r="BC16" s="121">
        <f ca="1">SUM(変更カウント!$BE$73:$BE$472)</f>
        <v>3</v>
      </c>
      <c r="BD16" s="33"/>
      <c r="BF16" s="225" t="s">
        <v>7784</v>
      </c>
      <c r="BG16" s="282">
        <f>SUMIF($M$73:$M$472,"*世帯支援*",$T$73:$T$472)+SUMIF($M$73:$M$472,"*生活者支援*",$T$73:$T$472)</f>
        <v>577</v>
      </c>
      <c r="CM16"/>
      <c r="CN16"/>
      <c r="CO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row>
    <row r="17" spans="1:148" ht="60" customHeight="1" thickBot="1" x14ac:dyDescent="0.2">
      <c r="A17" s="29"/>
      <c r="B17" s="30"/>
      <c r="C17" s="183"/>
      <c r="D17" s="185"/>
      <c r="E17" s="185"/>
      <c r="F17" s="185"/>
      <c r="G17" s="185"/>
      <c r="H17" s="185"/>
      <c r="I17" s="185"/>
      <c r="J17" s="185"/>
      <c r="K17" s="184"/>
      <c r="L17" s="97"/>
      <c r="M17" s="97"/>
      <c r="N17" s="97"/>
      <c r="O17" s="97"/>
      <c r="P17" s="97"/>
      <c r="Q17" s="97"/>
      <c r="R17" s="97"/>
      <c r="S17" s="97"/>
      <c r="T17" s="97"/>
      <c r="U17" s="97"/>
      <c r="V17" s="97"/>
      <c r="W17" s="97"/>
      <c r="X17" s="97"/>
      <c r="Y17" s="629" t="s">
        <v>7665</v>
      </c>
      <c r="Z17" s="630"/>
      <c r="AA17" s="568">
        <f>MAX(MIN(AL4,R4)-AA4,0)</f>
        <v>0</v>
      </c>
      <c r="AB17" s="569"/>
      <c r="AC17" s="570"/>
      <c r="AD17" s="171"/>
      <c r="AE17" s="171"/>
      <c r="AF17" s="171"/>
      <c r="AG17" s="97"/>
      <c r="AH17" s="113"/>
      <c r="AI17" s="33"/>
      <c r="AJ17" s="33"/>
      <c r="AK17" s="33"/>
      <c r="AL17" s="97"/>
      <c r="AM17" s="212"/>
      <c r="AN17" s="192"/>
      <c r="AO17" s="192"/>
      <c r="AP17" s="192"/>
      <c r="AQ17" s="192"/>
      <c r="AR17" s="192"/>
      <c r="AS17" s="192"/>
      <c r="AT17" s="192"/>
      <c r="AU17" s="192"/>
      <c r="AV17" s="192"/>
      <c r="AW17" s="192"/>
      <c r="AX17" s="192"/>
      <c r="AY17" s="97"/>
      <c r="AZ17" s="97"/>
      <c r="BA17" s="33"/>
      <c r="BB17" s="379"/>
      <c r="BC17" s="379"/>
      <c r="BD17" s="379"/>
      <c r="BF17" s="225" t="s">
        <v>7785</v>
      </c>
      <c r="BG17" s="282">
        <f>BG15-BG16</f>
        <v>65909</v>
      </c>
      <c r="CM17"/>
      <c r="CN17"/>
      <c r="CO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row>
    <row r="18" spans="1:148" ht="60" customHeight="1" thickBot="1" x14ac:dyDescent="0.2">
      <c r="A18" s="29"/>
      <c r="B18" s="30"/>
      <c r="C18" s="183"/>
      <c r="D18" s="185"/>
      <c r="E18" s="185"/>
      <c r="F18" s="185"/>
      <c r="G18" s="185"/>
      <c r="H18" s="185"/>
      <c r="I18" s="185"/>
      <c r="J18" s="185"/>
      <c r="K18" s="184"/>
      <c r="L18" s="97"/>
      <c r="M18" s="97"/>
      <c r="N18" s="97"/>
      <c r="O18" s="97"/>
      <c r="P18" s="97"/>
      <c r="Q18" s="97"/>
      <c r="R18" s="97"/>
      <c r="S18" s="97"/>
      <c r="T18" s="97"/>
      <c r="U18" s="97"/>
      <c r="V18" s="97"/>
      <c r="W18" s="97"/>
      <c r="X18" s="97"/>
      <c r="Y18" s="472" t="s">
        <v>7800</v>
      </c>
      <c r="Z18" s="473"/>
      <c r="AA18" s="474">
        <f>MAX(MIN(AL6,R5)-AA5,0)</f>
        <v>0</v>
      </c>
      <c r="AB18" s="475"/>
      <c r="AC18" s="476"/>
      <c r="AD18" s="171"/>
      <c r="AE18" s="171"/>
      <c r="AF18" s="171"/>
      <c r="AG18" s="190"/>
      <c r="AH18" s="206"/>
      <c r="AI18" s="190"/>
      <c r="AJ18" s="207"/>
      <c r="AK18" s="207"/>
      <c r="AL18" s="97"/>
      <c r="AM18" s="152"/>
      <c r="AN18" s="97"/>
      <c r="AO18" s="181"/>
      <c r="AP18" s="97"/>
      <c r="AQ18" s="97"/>
      <c r="AR18" s="97"/>
      <c r="AS18" s="97"/>
      <c r="AT18" s="97"/>
      <c r="AU18" s="97"/>
      <c r="AV18" s="97"/>
      <c r="AW18" s="97"/>
      <c r="AX18" s="97"/>
      <c r="AY18" s="97"/>
      <c r="AZ18" s="97"/>
      <c r="BA18" s="33"/>
      <c r="BB18" s="380"/>
      <c r="BC18" s="379"/>
      <c r="BD18" s="379"/>
      <c r="BF18" s="412" t="s">
        <v>7798</v>
      </c>
      <c r="BG18" s="390">
        <f>$U$72</f>
        <v>0</v>
      </c>
      <c r="CM18"/>
      <c r="CN18"/>
      <c r="CO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row>
    <row r="19" spans="1:148" ht="60" customHeight="1" x14ac:dyDescent="0.15">
      <c r="A19" s="29"/>
      <c r="B19" s="30"/>
      <c r="C19" s="183"/>
      <c r="D19" s="185"/>
      <c r="E19" s="185"/>
      <c r="F19" s="185"/>
      <c r="G19" s="185"/>
      <c r="H19" s="185"/>
      <c r="I19" s="185"/>
      <c r="J19" s="185"/>
      <c r="K19" s="184"/>
      <c r="L19" s="97"/>
      <c r="M19" s="97"/>
      <c r="N19" s="97"/>
      <c r="O19" s="97"/>
      <c r="P19" s="97"/>
      <c r="Q19" s="97"/>
      <c r="R19" s="97"/>
      <c r="S19" s="97"/>
      <c r="T19" s="97"/>
      <c r="U19" s="97"/>
      <c r="V19" s="97"/>
      <c r="W19" s="97"/>
      <c r="X19" s="97"/>
      <c r="Y19" s="113"/>
      <c r="Z19" s="181"/>
      <c r="AA19" s="181"/>
      <c r="AB19" s="171"/>
      <c r="AC19" s="229"/>
      <c r="AD19" s="171"/>
      <c r="AE19" s="171"/>
      <c r="AF19" s="171"/>
      <c r="AG19" s="190"/>
      <c r="AH19" s="206"/>
      <c r="AI19" s="190"/>
      <c r="AJ19" s="207"/>
      <c r="AK19" s="207"/>
      <c r="AL19" s="97"/>
      <c r="AM19" s="152"/>
      <c r="AN19" s="97"/>
      <c r="AO19" s="181"/>
      <c r="AP19" s="97"/>
      <c r="AQ19" s="97"/>
      <c r="AR19" s="97"/>
      <c r="AS19" s="97"/>
      <c r="AT19" s="97"/>
      <c r="AU19" s="97"/>
      <c r="AV19" s="97"/>
      <c r="AW19" s="97"/>
      <c r="AX19" s="97"/>
      <c r="AY19" s="97"/>
      <c r="AZ19" s="97"/>
      <c r="BB19" s="380"/>
      <c r="BC19" s="379"/>
      <c r="BD19" s="379"/>
      <c r="CM19"/>
      <c r="CN19"/>
      <c r="CO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row>
    <row r="20" spans="1:148" ht="60" customHeight="1" x14ac:dyDescent="0.15">
      <c r="A20" s="29"/>
      <c r="B20" s="30"/>
      <c r="C20" s="183"/>
      <c r="D20" s="185"/>
      <c r="E20" s="185"/>
      <c r="F20" s="185"/>
      <c r="G20" s="185"/>
      <c r="H20" s="185"/>
      <c r="I20" s="185"/>
      <c r="J20" s="185"/>
      <c r="K20" s="184"/>
      <c r="L20" s="97"/>
      <c r="M20" s="97"/>
      <c r="N20" s="97"/>
      <c r="O20" s="97"/>
      <c r="P20" s="97"/>
      <c r="Q20" s="97"/>
      <c r="R20" s="97"/>
      <c r="S20" s="97"/>
      <c r="T20" s="97"/>
      <c r="U20" s="97"/>
      <c r="V20" s="97"/>
      <c r="W20" s="97"/>
      <c r="X20" s="97"/>
      <c r="Y20" s="113"/>
      <c r="Z20" s="181"/>
      <c r="AA20" s="181"/>
      <c r="AB20" s="171"/>
      <c r="AC20" s="229"/>
      <c r="AD20" s="171"/>
      <c r="AE20" s="171"/>
      <c r="AF20" s="171"/>
      <c r="AG20" s="33"/>
      <c r="AH20" s="176"/>
      <c r="AI20" s="33"/>
      <c r="AJ20" s="33"/>
      <c r="AK20" s="33"/>
      <c r="AL20" s="97"/>
      <c r="AM20" s="152"/>
      <c r="AN20" s="97"/>
      <c r="AO20" s="181"/>
      <c r="AP20" s="97"/>
      <c r="AQ20" s="97"/>
      <c r="AR20" s="97"/>
      <c r="AS20" s="97"/>
      <c r="AT20" s="97"/>
      <c r="AU20" s="97"/>
      <c r="AV20" s="97"/>
      <c r="AW20" s="97"/>
      <c r="AX20" s="97"/>
      <c r="AY20" s="97"/>
      <c r="AZ20" s="97"/>
      <c r="BB20" s="380"/>
      <c r="BC20" s="379"/>
      <c r="BD20" s="379"/>
      <c r="CM20"/>
      <c r="CN20"/>
      <c r="CO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row>
    <row r="21" spans="1:148" ht="60" customHeight="1" x14ac:dyDescent="0.15">
      <c r="A21" s="29"/>
      <c r="B21" s="30"/>
      <c r="C21" s="183"/>
      <c r="D21" s="185"/>
      <c r="E21" s="185"/>
      <c r="F21" s="185"/>
      <c r="G21" s="185"/>
      <c r="H21" s="185"/>
      <c r="I21" s="185"/>
      <c r="J21" s="185"/>
      <c r="K21" s="184"/>
      <c r="L21" s="97"/>
      <c r="M21" s="97"/>
      <c r="N21" s="97"/>
      <c r="O21" s="97"/>
      <c r="P21" s="97"/>
      <c r="Q21" s="97"/>
      <c r="R21" s="97"/>
      <c r="S21" s="97"/>
      <c r="T21" s="97"/>
      <c r="U21" s="97"/>
      <c r="V21" s="97"/>
      <c r="W21" s="97"/>
      <c r="X21" s="97"/>
      <c r="Y21" s="113"/>
      <c r="Z21" s="228"/>
      <c r="AA21" s="228"/>
      <c r="AB21" s="198"/>
      <c r="AC21" s="231"/>
      <c r="AD21" s="198"/>
      <c r="AE21" s="198"/>
      <c r="AF21" s="198"/>
      <c r="AG21" s="198"/>
      <c r="AH21" s="208"/>
      <c r="AI21" s="33"/>
      <c r="AJ21" s="33"/>
      <c r="AK21" s="33"/>
      <c r="AL21" s="97"/>
      <c r="AM21" s="212"/>
      <c r="AN21" s="192"/>
      <c r="AO21" s="192"/>
      <c r="AP21" s="26"/>
      <c r="AQ21" s="26"/>
      <c r="AR21" s="26"/>
      <c r="AS21" s="26"/>
      <c r="AT21" s="26"/>
      <c r="AU21" s="26"/>
      <c r="AV21" s="26"/>
      <c r="AW21" s="26"/>
      <c r="AX21" s="26"/>
      <c r="AY21" s="26"/>
      <c r="AZ21" s="26"/>
      <c r="BB21" s="380"/>
      <c r="BC21" s="379"/>
      <c r="BD21" s="379"/>
      <c r="CM21"/>
      <c r="CN21"/>
      <c r="CO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row>
    <row r="22" spans="1:148" ht="60" customHeight="1" x14ac:dyDescent="0.15">
      <c r="A22" s="29"/>
      <c r="B22" s="30"/>
      <c r="C22" s="183"/>
      <c r="D22" s="185"/>
      <c r="E22" s="185"/>
      <c r="F22" s="185"/>
      <c r="G22" s="185"/>
      <c r="H22" s="185"/>
      <c r="I22" s="185"/>
      <c r="J22" s="185"/>
      <c r="K22" s="184"/>
      <c r="L22" s="97"/>
      <c r="M22" s="97"/>
      <c r="N22" s="97"/>
      <c r="O22" s="97"/>
      <c r="P22" s="97"/>
      <c r="Q22" s="97"/>
      <c r="R22" s="97"/>
      <c r="S22" s="97"/>
      <c r="T22" s="97"/>
      <c r="U22" s="97"/>
      <c r="V22" s="97"/>
      <c r="W22" s="97"/>
      <c r="X22" s="97"/>
      <c r="Y22" s="113"/>
      <c r="Z22" s="228"/>
      <c r="AA22" s="228"/>
      <c r="AB22" s="198"/>
      <c r="AC22" s="231"/>
      <c r="AD22" s="198"/>
      <c r="AE22" s="198"/>
      <c r="AF22" s="198"/>
      <c r="AG22" s="137"/>
      <c r="AH22" s="209"/>
      <c r="AI22" s="33"/>
      <c r="AJ22" s="33"/>
      <c r="AK22" s="33"/>
      <c r="AL22" s="97"/>
      <c r="AM22" s="30"/>
      <c r="AN22" s="33"/>
      <c r="AO22" s="33"/>
      <c r="AP22" s="26"/>
      <c r="AQ22" s="26"/>
      <c r="AR22" s="26"/>
      <c r="AS22" s="26"/>
      <c r="AT22" s="26"/>
      <c r="AU22" s="26"/>
      <c r="AV22" s="26"/>
      <c r="AW22" s="26"/>
      <c r="AX22" s="26"/>
      <c r="AY22" s="26"/>
      <c r="AZ22" s="26"/>
      <c r="BB22" s="380"/>
      <c r="BC22" s="379"/>
      <c r="BD22" s="379"/>
      <c r="CM22"/>
      <c r="CN22"/>
      <c r="CO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row>
    <row r="23" spans="1:148" ht="60" customHeight="1" x14ac:dyDescent="0.15">
      <c r="A23" s="29"/>
      <c r="B23" s="30"/>
      <c r="C23" s="183"/>
      <c r="D23" s="185"/>
      <c r="E23" s="185"/>
      <c r="F23" s="185"/>
      <c r="G23" s="185"/>
      <c r="H23" s="185"/>
      <c r="I23" s="185"/>
      <c r="J23" s="185"/>
      <c r="K23" s="184"/>
      <c r="L23" s="97"/>
      <c r="M23" s="97"/>
      <c r="N23" s="97"/>
      <c r="O23" s="97"/>
      <c r="P23" s="97"/>
      <c r="Q23" s="97"/>
      <c r="R23" s="97"/>
      <c r="S23" s="97"/>
      <c r="T23" s="97"/>
      <c r="U23" s="97"/>
      <c r="V23" s="97"/>
      <c r="W23" s="97"/>
      <c r="X23" s="97"/>
      <c r="Y23" s="113"/>
      <c r="Z23" s="33"/>
      <c r="AA23" s="38"/>
      <c r="AB23" s="38"/>
      <c r="AC23" s="241"/>
      <c r="AD23" s="33"/>
      <c r="AE23" s="33"/>
      <c r="AF23" s="33"/>
      <c r="AG23" s="33"/>
      <c r="AH23" s="29"/>
      <c r="AI23" s="33"/>
      <c r="AJ23" s="33"/>
      <c r="AK23" s="33"/>
      <c r="AL23" s="97"/>
      <c r="AM23" s="152"/>
      <c r="AN23" s="97"/>
      <c r="AO23" s="97"/>
      <c r="AP23" s="97"/>
      <c r="AQ23" s="97"/>
      <c r="AR23" s="97"/>
      <c r="AS23" s="97"/>
      <c r="AT23" s="97"/>
      <c r="AU23" s="97"/>
      <c r="AV23" s="97"/>
      <c r="AW23" s="97"/>
      <c r="AX23" s="97"/>
      <c r="AY23" s="97"/>
      <c r="AZ23" s="97"/>
      <c r="BB23" s="380"/>
      <c r="BC23" s="379"/>
      <c r="BD23" s="379"/>
      <c r="CM23"/>
      <c r="CN23"/>
      <c r="CO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row>
    <row r="24" spans="1:148" ht="60" customHeight="1" x14ac:dyDescent="0.15">
      <c r="A24" s="29"/>
      <c r="B24" s="30"/>
      <c r="C24" s="183"/>
      <c r="D24" s="185"/>
      <c r="E24" s="185"/>
      <c r="F24" s="185"/>
      <c r="G24" s="185"/>
      <c r="H24" s="185"/>
      <c r="I24" s="185"/>
      <c r="J24" s="185"/>
      <c r="K24" s="184"/>
      <c r="L24" s="97"/>
      <c r="M24" s="97"/>
      <c r="N24" s="97"/>
      <c r="O24" s="97"/>
      <c r="P24" s="97"/>
      <c r="Q24" s="97"/>
      <c r="R24" s="97"/>
      <c r="S24" s="97"/>
      <c r="T24" s="97"/>
      <c r="U24" s="97"/>
      <c r="V24" s="97"/>
      <c r="W24" s="97"/>
      <c r="X24" s="97"/>
      <c r="Y24" s="113"/>
      <c r="Z24" s="97"/>
      <c r="AA24" s="242"/>
      <c r="AB24" s="242"/>
      <c r="AC24" s="246"/>
      <c r="AD24" s="97"/>
      <c r="AE24" s="97"/>
      <c r="AF24" s="97"/>
      <c r="AG24" s="97"/>
      <c r="AH24" s="113"/>
      <c r="AI24" s="33"/>
      <c r="AJ24" s="33"/>
      <c r="AK24" s="33"/>
      <c r="AL24" s="33"/>
      <c r="AM24" s="30"/>
      <c r="AN24" s="33"/>
      <c r="AO24" s="97"/>
      <c r="AP24" s="97"/>
      <c r="AQ24" s="97"/>
      <c r="AR24" s="97"/>
      <c r="AS24" s="97"/>
      <c r="AT24" s="97"/>
      <c r="AU24" s="97"/>
      <c r="AV24" s="97"/>
      <c r="AW24" s="97"/>
      <c r="AX24" s="97"/>
      <c r="AY24" s="97"/>
      <c r="AZ24" s="97"/>
      <c r="BB24" s="380"/>
      <c r="BC24" s="379"/>
      <c r="BD24" s="379"/>
      <c r="CM24"/>
      <c r="CN24"/>
      <c r="CO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row>
    <row r="25" spans="1:148" ht="60" customHeight="1" x14ac:dyDescent="0.15">
      <c r="A25" s="29"/>
      <c r="B25" s="30"/>
      <c r="C25" s="183"/>
      <c r="D25" s="185"/>
      <c r="E25" s="185"/>
      <c r="F25" s="185"/>
      <c r="G25" s="185"/>
      <c r="H25" s="185"/>
      <c r="I25" s="185"/>
      <c r="J25" s="185"/>
      <c r="K25" s="184"/>
      <c r="L25" s="97"/>
      <c r="M25" s="97"/>
      <c r="N25" s="97"/>
      <c r="O25" s="97"/>
      <c r="P25" s="97"/>
      <c r="Q25" s="97"/>
      <c r="R25" s="97"/>
      <c r="S25" s="97"/>
      <c r="T25" s="97"/>
      <c r="U25" s="97"/>
      <c r="V25" s="97"/>
      <c r="W25" s="97"/>
      <c r="X25" s="97"/>
      <c r="Y25" s="113"/>
      <c r="Z25" s="97"/>
      <c r="AA25" s="242"/>
      <c r="AB25" s="242"/>
      <c r="AC25" s="246"/>
      <c r="AD25" s="97"/>
      <c r="AE25" s="97"/>
      <c r="AF25" s="97"/>
      <c r="AG25" s="97"/>
      <c r="AH25" s="113"/>
      <c r="AI25" s="33"/>
      <c r="AJ25" s="33"/>
      <c r="AK25" s="33"/>
      <c r="AL25" s="33"/>
      <c r="AM25" s="30"/>
      <c r="AN25" s="33"/>
      <c r="AO25" s="97"/>
      <c r="AP25" s="97"/>
      <c r="AQ25" s="97"/>
      <c r="AR25" s="97"/>
      <c r="AS25" s="97"/>
      <c r="AT25" s="97"/>
      <c r="AU25" s="97"/>
      <c r="AV25" s="97"/>
      <c r="AW25" s="97"/>
      <c r="AX25" s="97"/>
      <c r="AY25" s="97"/>
      <c r="AZ25" s="97"/>
      <c r="BB25" s="380"/>
      <c r="BC25" s="379"/>
      <c r="BD25" s="379"/>
      <c r="BE25" s="272"/>
      <c r="BF25" s="272"/>
      <c r="BG25" s="272"/>
      <c r="BH25" s="272"/>
      <c r="CM25"/>
      <c r="CN25"/>
      <c r="CO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row>
    <row r="26" spans="1:148" ht="60" customHeight="1" x14ac:dyDescent="0.15">
      <c r="A26" s="29"/>
      <c r="B26" s="30"/>
      <c r="C26" s="183"/>
      <c r="D26" s="185"/>
      <c r="E26" s="185"/>
      <c r="F26" s="185"/>
      <c r="G26" s="185"/>
      <c r="H26" s="185"/>
      <c r="I26" s="185"/>
      <c r="J26" s="185"/>
      <c r="K26" s="184"/>
      <c r="L26" s="97"/>
      <c r="M26" s="97"/>
      <c r="N26" s="97"/>
      <c r="O26" s="97"/>
      <c r="P26" s="97"/>
      <c r="Q26" s="97"/>
      <c r="R26" s="97"/>
      <c r="S26" s="97"/>
      <c r="T26" s="97"/>
      <c r="U26" s="97"/>
      <c r="V26" s="97"/>
      <c r="W26" s="97"/>
      <c r="X26" s="97"/>
      <c r="Y26" s="113"/>
      <c r="Z26" s="97"/>
      <c r="AA26" s="242"/>
      <c r="AB26" s="242"/>
      <c r="AC26" s="246"/>
      <c r="AD26" s="97"/>
      <c r="AE26" s="97"/>
      <c r="AF26" s="97"/>
      <c r="AG26" s="97"/>
      <c r="AH26" s="113"/>
      <c r="AI26" s="97"/>
      <c r="AJ26" s="97"/>
      <c r="AK26" s="97"/>
      <c r="AL26" s="97"/>
      <c r="AM26" s="152"/>
      <c r="AN26" s="97"/>
      <c r="AO26" s="97"/>
      <c r="AP26" s="97"/>
      <c r="AQ26" s="97"/>
      <c r="AR26" s="97"/>
      <c r="AS26" s="97"/>
      <c r="AT26" s="97"/>
      <c r="AU26" s="97"/>
      <c r="AV26" s="97"/>
      <c r="AW26" s="97"/>
      <c r="AX26" s="97"/>
      <c r="AY26" s="97"/>
      <c r="AZ26" s="97"/>
      <c r="BB26" s="380"/>
      <c r="BC26" s="379"/>
      <c r="BD26" s="379"/>
      <c r="BE26" s="272"/>
      <c r="BF26" s="272"/>
      <c r="BG26" s="272"/>
      <c r="BH26" s="272"/>
      <c r="CM26"/>
      <c r="CN26"/>
      <c r="CO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row>
    <row r="27" spans="1:148" ht="60" customHeight="1" x14ac:dyDescent="0.15">
      <c r="A27" s="29"/>
      <c r="B27" s="30"/>
      <c r="C27" s="183"/>
      <c r="D27" s="185"/>
      <c r="E27" s="185"/>
      <c r="F27" s="185"/>
      <c r="G27" s="185"/>
      <c r="H27" s="185"/>
      <c r="I27" s="185"/>
      <c r="J27" s="185"/>
      <c r="K27" s="184"/>
      <c r="L27" s="97"/>
      <c r="M27" s="97"/>
      <c r="N27" s="97"/>
      <c r="O27" s="97"/>
      <c r="P27" s="97"/>
      <c r="Q27" s="97"/>
      <c r="R27" s="97"/>
      <c r="S27" s="97"/>
      <c r="T27" s="97"/>
      <c r="U27" s="97"/>
      <c r="V27" s="97"/>
      <c r="W27" s="97"/>
      <c r="X27" s="97"/>
      <c r="Y27" s="113"/>
      <c r="Z27" s="97"/>
      <c r="AA27" s="242"/>
      <c r="AB27" s="242"/>
      <c r="AC27" s="246"/>
      <c r="AD27" s="97"/>
      <c r="AE27" s="97"/>
      <c r="AF27" s="97"/>
      <c r="AG27" s="97"/>
      <c r="AH27" s="113"/>
      <c r="AI27" s="97"/>
      <c r="AJ27" s="97"/>
      <c r="AK27" s="97"/>
      <c r="AL27" s="97"/>
      <c r="AM27" s="152"/>
      <c r="AN27" s="97"/>
      <c r="AO27" s="97"/>
      <c r="AP27" s="97"/>
      <c r="AQ27" s="97"/>
      <c r="AR27" s="97"/>
      <c r="AS27" s="97"/>
      <c r="AT27" s="97"/>
      <c r="AU27" s="97"/>
      <c r="AV27" s="97"/>
      <c r="AW27" s="97"/>
      <c r="AX27" s="97"/>
      <c r="AY27" s="97"/>
      <c r="AZ27" s="97"/>
      <c r="BA27" s="39"/>
      <c r="BB27" s="381"/>
      <c r="BC27" s="381"/>
      <c r="BD27" s="381"/>
      <c r="BE27" s="272"/>
      <c r="BF27" s="272"/>
      <c r="BG27" s="272"/>
      <c r="BH27" s="272"/>
      <c r="CM27"/>
      <c r="CN27"/>
      <c r="CO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row>
    <row r="28" spans="1:148" ht="60" customHeight="1" thickBot="1" x14ac:dyDescent="0.25">
      <c r="A28" s="29"/>
      <c r="B28" s="30"/>
      <c r="C28" s="183"/>
      <c r="D28" s="185"/>
      <c r="E28" s="185"/>
      <c r="F28" s="185"/>
      <c r="G28" s="185"/>
      <c r="H28" s="185"/>
      <c r="I28" s="185"/>
      <c r="J28" s="185"/>
      <c r="K28" s="184"/>
      <c r="L28" s="97"/>
      <c r="M28" s="97"/>
      <c r="N28" s="97"/>
      <c r="O28" s="97"/>
      <c r="P28" s="97"/>
      <c r="Q28" s="97"/>
      <c r="R28" s="97"/>
      <c r="S28" s="97"/>
      <c r="T28" s="97"/>
      <c r="U28" s="97"/>
      <c r="V28" s="97"/>
      <c r="W28" s="97"/>
      <c r="X28" s="97"/>
      <c r="Y28" s="210"/>
      <c r="Z28" s="219"/>
      <c r="AA28" s="243"/>
      <c r="AB28" s="243"/>
      <c r="AC28" s="358" t="s">
        <v>7657</v>
      </c>
      <c r="AD28" s="97"/>
      <c r="AE28" s="97"/>
      <c r="AF28" s="97"/>
      <c r="AG28" s="97"/>
      <c r="AH28" s="113"/>
      <c r="AI28" s="97"/>
      <c r="AJ28" s="97"/>
      <c r="AK28" s="97"/>
      <c r="AL28" s="97"/>
      <c r="AM28" s="152"/>
      <c r="AN28" s="97"/>
      <c r="AO28" s="97"/>
      <c r="AP28" s="97"/>
      <c r="AQ28" s="97"/>
      <c r="AR28" s="97"/>
      <c r="AS28" s="97"/>
      <c r="AT28" s="97"/>
      <c r="AU28" s="97"/>
      <c r="AV28" s="97"/>
      <c r="AW28" s="97"/>
      <c r="AX28" s="97"/>
      <c r="AY28" s="97"/>
      <c r="AZ28" s="97"/>
      <c r="BA28" s="26"/>
      <c r="BB28" s="379"/>
      <c r="BC28" s="379"/>
      <c r="BD28" s="379"/>
      <c r="CM28"/>
      <c r="CN28"/>
      <c r="CO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row>
    <row r="29" spans="1:148" ht="60" customHeight="1" x14ac:dyDescent="0.15">
      <c r="A29" s="29"/>
      <c r="B29" s="30"/>
      <c r="C29" s="183"/>
      <c r="D29" s="185"/>
      <c r="E29" s="185"/>
      <c r="F29" s="185"/>
      <c r="G29" s="185"/>
      <c r="H29" s="185"/>
      <c r="I29" s="185"/>
      <c r="J29" s="185"/>
      <c r="K29" s="184"/>
      <c r="L29" s="97"/>
      <c r="M29" s="97"/>
      <c r="N29" s="97"/>
      <c r="O29" s="97"/>
      <c r="P29" s="97"/>
      <c r="Q29" s="97"/>
      <c r="R29" s="97"/>
      <c r="S29" s="97"/>
      <c r="T29" s="97"/>
      <c r="U29" s="97"/>
      <c r="V29" s="97"/>
      <c r="W29" s="97"/>
      <c r="X29" s="97"/>
      <c r="Y29" s="631" t="s">
        <v>7527</v>
      </c>
      <c r="Z29" s="632"/>
      <c r="AA29" s="644">
        <f>AA3+AA16</f>
        <v>89043</v>
      </c>
      <c r="AB29" s="681"/>
      <c r="AC29" s="682"/>
      <c r="AD29" s="97"/>
      <c r="AE29" s="97"/>
      <c r="AF29" s="97"/>
      <c r="AG29" s="97"/>
      <c r="AH29" s="113"/>
      <c r="AI29" s="97"/>
      <c r="AJ29" s="97"/>
      <c r="AK29" s="97"/>
      <c r="AL29" s="97"/>
      <c r="AM29" s="152"/>
      <c r="AN29" s="97"/>
      <c r="AO29" s="97"/>
      <c r="AP29" s="97"/>
      <c r="AQ29" s="97"/>
      <c r="AR29" s="97"/>
      <c r="AS29" s="97"/>
      <c r="AT29" s="97"/>
      <c r="AU29" s="97"/>
      <c r="AV29" s="97"/>
      <c r="AW29" s="97"/>
      <c r="AX29" s="97"/>
      <c r="AY29" s="97"/>
      <c r="AZ29" s="97"/>
      <c r="BA29" s="26"/>
      <c r="BB29" s="379"/>
      <c r="BC29" s="379"/>
      <c r="BD29" s="379"/>
      <c r="CM29"/>
      <c r="CN29"/>
      <c r="CO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row>
    <row r="30" spans="1:148" ht="60" customHeight="1" thickBot="1" x14ac:dyDescent="0.2">
      <c r="A30" s="29"/>
      <c r="B30" s="30"/>
      <c r="C30" s="183"/>
      <c r="D30" s="185"/>
      <c r="E30" s="185"/>
      <c r="F30" s="185"/>
      <c r="G30" s="185"/>
      <c r="H30" s="185"/>
      <c r="I30" s="185"/>
      <c r="J30" s="185"/>
      <c r="K30" s="184"/>
      <c r="L30" s="97"/>
      <c r="M30" s="97"/>
      <c r="N30" s="97"/>
      <c r="O30" s="97"/>
      <c r="P30" s="97"/>
      <c r="Q30" s="97"/>
      <c r="R30" s="97"/>
      <c r="S30" s="97"/>
      <c r="T30" s="97"/>
      <c r="U30" s="97"/>
      <c r="V30" s="97"/>
      <c r="W30" s="97"/>
      <c r="X30" s="97"/>
      <c r="Y30" s="566" t="s">
        <v>7665</v>
      </c>
      <c r="Z30" s="633"/>
      <c r="AA30" s="683">
        <f>AA4+AA17</f>
        <v>0</v>
      </c>
      <c r="AB30" s="684"/>
      <c r="AC30" s="685"/>
      <c r="AD30" s="97"/>
      <c r="AE30" s="97"/>
      <c r="AF30" s="97"/>
      <c r="AG30" s="97"/>
      <c r="AH30" s="210"/>
      <c r="AI30" s="131"/>
      <c r="AJ30" s="131"/>
      <c r="AK30" s="131"/>
      <c r="AL30" s="131"/>
      <c r="AM30" s="203"/>
      <c r="AN30" s="97"/>
      <c r="AO30" s="97"/>
      <c r="AP30" s="97"/>
      <c r="AQ30" s="97"/>
      <c r="AR30" s="97"/>
      <c r="AS30" s="97"/>
      <c r="AT30" s="97"/>
      <c r="AU30" s="97"/>
      <c r="AV30" s="97"/>
      <c r="AW30" s="97"/>
      <c r="AX30" s="97"/>
      <c r="AY30" s="97"/>
      <c r="AZ30" s="97"/>
      <c r="BA30" s="26"/>
      <c r="BB30" s="379"/>
      <c r="BC30" s="379"/>
      <c r="BD30" s="379"/>
      <c r="CM30"/>
      <c r="CN30"/>
      <c r="CO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row>
    <row r="31" spans="1:148" ht="60" customHeight="1" thickBot="1" x14ac:dyDescent="0.2">
      <c r="A31" s="29"/>
      <c r="B31" s="30"/>
      <c r="C31" s="183"/>
      <c r="D31" s="185"/>
      <c r="E31" s="185"/>
      <c r="F31" s="185"/>
      <c r="G31" s="185"/>
      <c r="H31" s="185"/>
      <c r="I31" s="185"/>
      <c r="J31" s="185"/>
      <c r="K31" s="184"/>
      <c r="L31" s="97"/>
      <c r="M31" s="97"/>
      <c r="N31" s="97"/>
      <c r="O31" s="97"/>
      <c r="P31" s="97"/>
      <c r="Q31" s="97"/>
      <c r="R31" s="97"/>
      <c r="S31" s="97"/>
      <c r="T31" s="97"/>
      <c r="U31" s="97"/>
      <c r="V31" s="97"/>
      <c r="W31" s="97"/>
      <c r="X31" s="97"/>
      <c r="Y31" s="480" t="s">
        <v>7801</v>
      </c>
      <c r="Z31" s="481"/>
      <c r="AA31" s="482">
        <f>AA5+AA18</f>
        <v>0</v>
      </c>
      <c r="AB31" s="483"/>
      <c r="AC31" s="484"/>
      <c r="AD31" s="97"/>
      <c r="AE31" s="97"/>
      <c r="AF31" s="97"/>
      <c r="AG31" s="97"/>
      <c r="AH31" s="97"/>
      <c r="AI31" s="97"/>
      <c r="AJ31" s="97"/>
      <c r="AK31" s="97"/>
      <c r="AL31" s="97"/>
      <c r="AM31" s="97"/>
      <c r="AN31" s="97"/>
      <c r="AO31" s="97"/>
      <c r="AP31" s="97"/>
      <c r="AQ31" s="97"/>
      <c r="AR31" s="97"/>
      <c r="AS31" s="97"/>
      <c r="AT31" s="97"/>
      <c r="AU31" s="97"/>
      <c r="AV31" s="97"/>
      <c r="AW31" s="97"/>
      <c r="AX31" s="97"/>
      <c r="AY31" s="97"/>
      <c r="AZ31" s="97"/>
      <c r="BA31" s="26"/>
      <c r="BB31" s="379"/>
      <c r="BC31" s="379"/>
      <c r="BD31" s="379"/>
      <c r="CM31"/>
      <c r="CN31"/>
      <c r="CO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row>
    <row r="32" spans="1:148" ht="60" hidden="1" customHeight="1" thickBot="1" x14ac:dyDescent="0.2">
      <c r="A32" s="29"/>
      <c r="B32" s="30"/>
      <c r="C32" s="183"/>
      <c r="D32" s="185"/>
      <c r="E32" s="185"/>
      <c r="F32" s="185"/>
      <c r="G32" s="185"/>
      <c r="H32" s="185"/>
      <c r="I32" s="185"/>
      <c r="J32" s="185"/>
      <c r="K32" s="184"/>
      <c r="L32" s="97"/>
      <c r="M32" s="97"/>
      <c r="N32" s="97"/>
      <c r="O32" s="97"/>
      <c r="P32" s="97"/>
      <c r="Q32" s="97"/>
      <c r="R32" s="97"/>
      <c r="S32" s="97"/>
      <c r="T32" s="97"/>
      <c r="U32" s="97"/>
      <c r="V32" s="97"/>
      <c r="W32" s="97"/>
      <c r="X32" s="97"/>
      <c r="Y32" s="97"/>
      <c r="Z32" s="97"/>
      <c r="AA32" s="242"/>
      <c r="AB32" s="242"/>
      <c r="AC32" s="242"/>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26"/>
      <c r="BB32" s="379"/>
      <c r="BC32" s="379"/>
      <c r="BD32" s="379"/>
      <c r="CM32"/>
      <c r="CN32"/>
      <c r="CO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row>
    <row r="33" spans="1:141" ht="60" hidden="1" customHeight="1" x14ac:dyDescent="0.15">
      <c r="A33" s="29"/>
      <c r="B33" s="30"/>
      <c r="C33" s="183"/>
      <c r="D33" s="185"/>
      <c r="E33" s="185"/>
      <c r="F33" s="185"/>
      <c r="G33" s="185"/>
      <c r="H33" s="185"/>
      <c r="I33" s="185"/>
      <c r="J33" s="185"/>
      <c r="K33" s="184"/>
      <c r="L33" s="97"/>
      <c r="M33" s="97"/>
      <c r="N33" s="97"/>
      <c r="O33" s="97"/>
      <c r="P33" s="97"/>
      <c r="Q33" s="97"/>
      <c r="R33" s="97"/>
      <c r="S33" s="97"/>
      <c r="T33" s="97"/>
      <c r="U33" s="97"/>
      <c r="V33" s="97"/>
      <c r="W33" s="97"/>
      <c r="X33" s="97"/>
      <c r="Y33" s="97"/>
      <c r="Z33" s="97"/>
      <c r="AA33" s="242"/>
      <c r="AB33" s="242"/>
      <c r="AC33" s="242"/>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26"/>
      <c r="BB33" s="381"/>
      <c r="BC33" s="381"/>
      <c r="BD33" s="379"/>
      <c r="CM33"/>
      <c r="CN33"/>
      <c r="CO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row>
    <row r="34" spans="1:141" ht="60" hidden="1" customHeight="1" x14ac:dyDescent="0.15">
      <c r="A34" s="29"/>
      <c r="B34" s="30"/>
      <c r="C34" s="183"/>
      <c r="D34" s="185"/>
      <c r="E34" s="185"/>
      <c r="F34" s="185"/>
      <c r="G34" s="185"/>
      <c r="H34" s="185"/>
      <c r="I34" s="185"/>
      <c r="J34" s="185"/>
      <c r="K34" s="184"/>
      <c r="L34" s="97"/>
      <c r="M34" s="97"/>
      <c r="N34" s="97"/>
      <c r="O34" s="97"/>
      <c r="P34" s="97"/>
      <c r="Q34" s="97"/>
      <c r="R34" s="97"/>
      <c r="S34" s="97"/>
      <c r="T34" s="97"/>
      <c r="U34" s="97"/>
      <c r="V34" s="97"/>
      <c r="W34" s="97"/>
      <c r="X34" s="97"/>
      <c r="Y34" s="97"/>
      <c r="Z34" s="97"/>
      <c r="AA34" s="242"/>
      <c r="AB34" s="242"/>
      <c r="AC34" s="242"/>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26"/>
      <c r="BB34" s="379"/>
      <c r="BC34" s="379"/>
      <c r="BD34" s="379"/>
      <c r="CM34"/>
      <c r="CN34"/>
      <c r="CO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row>
    <row r="35" spans="1:141" ht="60" hidden="1" customHeight="1" x14ac:dyDescent="0.15">
      <c r="A35" s="29"/>
      <c r="B35" s="30"/>
      <c r="C35" s="183"/>
      <c r="D35" s="185"/>
      <c r="E35" s="185"/>
      <c r="F35" s="185"/>
      <c r="G35" s="185"/>
      <c r="H35" s="185"/>
      <c r="I35" s="185"/>
      <c r="J35" s="185"/>
      <c r="K35" s="184"/>
      <c r="L35" s="97"/>
      <c r="M35" s="97"/>
      <c r="N35" s="97"/>
      <c r="O35" s="97"/>
      <c r="P35" s="97"/>
      <c r="Q35" s="97"/>
      <c r="R35" s="97"/>
      <c r="S35" s="97"/>
      <c r="T35" s="97"/>
      <c r="U35" s="97"/>
      <c r="V35" s="97"/>
      <c r="W35" s="97"/>
      <c r="X35" s="97"/>
      <c r="Y35" s="97"/>
      <c r="Z35" s="97"/>
      <c r="AA35" s="242"/>
      <c r="AB35" s="242"/>
      <c r="AC35" s="242"/>
      <c r="AD35" s="97"/>
      <c r="AE35" s="112"/>
      <c r="AF35" s="112"/>
      <c r="AG35" s="112"/>
      <c r="AH35" s="97"/>
      <c r="AI35" s="97"/>
      <c r="AJ35" s="97"/>
      <c r="AK35" s="97"/>
      <c r="AL35" s="97"/>
      <c r="AM35" s="97"/>
      <c r="AN35" s="97"/>
      <c r="AO35" s="97"/>
      <c r="AP35" s="97"/>
      <c r="AQ35" s="97"/>
      <c r="AR35" s="97"/>
      <c r="AS35" s="97"/>
      <c r="AT35" s="97"/>
      <c r="AU35" s="97"/>
      <c r="AV35" s="97"/>
      <c r="AW35" s="97"/>
      <c r="AX35" s="97"/>
      <c r="AY35" s="97"/>
      <c r="AZ35" s="97"/>
      <c r="BA35" s="26"/>
      <c r="BB35" s="381"/>
      <c r="BC35" s="381"/>
      <c r="BD35" s="379"/>
      <c r="CM35"/>
      <c r="CN35"/>
      <c r="CO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row>
    <row r="36" spans="1:141" ht="60" hidden="1" customHeight="1" x14ac:dyDescent="0.15">
      <c r="A36" s="29"/>
      <c r="B36" s="30"/>
      <c r="C36" s="183"/>
      <c r="D36" s="185"/>
      <c r="E36" s="185"/>
      <c r="F36" s="185"/>
      <c r="G36" s="185"/>
      <c r="H36" s="185"/>
      <c r="I36" s="185"/>
      <c r="J36" s="185"/>
      <c r="K36" s="184"/>
      <c r="L36" s="97"/>
      <c r="M36" s="97"/>
      <c r="N36" s="97"/>
      <c r="O36" s="97"/>
      <c r="P36" s="97"/>
      <c r="Q36" s="97"/>
      <c r="R36" s="97"/>
      <c r="S36" s="97"/>
      <c r="T36" s="97"/>
      <c r="U36" s="97"/>
      <c r="V36" s="97"/>
      <c r="W36" s="97"/>
      <c r="X36" s="97"/>
      <c r="Y36" s="97"/>
      <c r="Z36" s="97"/>
      <c r="AA36" s="242"/>
      <c r="AB36" s="242"/>
      <c r="AC36" s="242"/>
      <c r="AD36" s="97"/>
      <c r="AE36" s="112"/>
      <c r="AF36" s="112"/>
      <c r="AG36" s="112"/>
      <c r="AH36" s="97"/>
      <c r="AI36" s="97"/>
      <c r="AJ36" s="97"/>
      <c r="AK36" s="97"/>
      <c r="AL36" s="97"/>
      <c r="AM36" s="97"/>
      <c r="AN36" s="97"/>
      <c r="AO36" s="97"/>
      <c r="AP36" s="97"/>
      <c r="AQ36" s="97"/>
      <c r="AR36" s="97"/>
      <c r="AS36" s="33"/>
      <c r="AT36" s="33"/>
      <c r="AU36" s="33"/>
      <c r="AV36" s="33"/>
      <c r="AW36" s="33"/>
      <c r="AX36" s="97"/>
      <c r="AY36" s="97"/>
      <c r="AZ36" s="97"/>
      <c r="BA36" s="26"/>
      <c r="BB36" s="379"/>
      <c r="BC36" s="379"/>
      <c r="BD36" s="379"/>
      <c r="CM36"/>
      <c r="CN36"/>
      <c r="CO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row>
    <row r="37" spans="1:141" ht="60" hidden="1" customHeight="1" x14ac:dyDescent="0.15">
      <c r="A37" s="29"/>
      <c r="B37" s="30"/>
      <c r="C37" s="183"/>
      <c r="D37" s="185"/>
      <c r="E37" s="185"/>
      <c r="F37" s="185"/>
      <c r="G37" s="185"/>
      <c r="H37" s="185"/>
      <c r="I37" s="185"/>
      <c r="J37" s="185"/>
      <c r="K37" s="184"/>
      <c r="L37" s="97"/>
      <c r="M37" s="97"/>
      <c r="N37" s="97"/>
      <c r="O37" s="97"/>
      <c r="P37" s="97"/>
      <c r="Q37" s="97"/>
      <c r="R37" s="97"/>
      <c r="S37" s="97"/>
      <c r="T37" s="97"/>
      <c r="U37" s="97"/>
      <c r="V37" s="97"/>
      <c r="W37" s="97"/>
      <c r="X37" s="97"/>
      <c r="Y37" s="97"/>
      <c r="Z37" s="97"/>
      <c r="AA37" s="242"/>
      <c r="AB37" s="242"/>
      <c r="AC37" s="242"/>
      <c r="AD37" s="97"/>
      <c r="AE37" s="112"/>
      <c r="AF37" s="112"/>
      <c r="AG37" s="112"/>
      <c r="AH37" s="97"/>
      <c r="AI37" s="97"/>
      <c r="AJ37" s="97"/>
      <c r="AK37" s="97"/>
      <c r="AL37" s="97"/>
      <c r="AM37" s="97"/>
      <c r="AN37" s="97"/>
      <c r="AO37" s="97"/>
      <c r="AP37" s="97"/>
      <c r="AQ37" s="97"/>
      <c r="AR37" s="97"/>
      <c r="AS37" s="33"/>
      <c r="AT37" s="33"/>
      <c r="AU37" s="33"/>
      <c r="AV37" s="33"/>
      <c r="AW37" s="33"/>
      <c r="AX37" s="97"/>
      <c r="AY37" s="97"/>
      <c r="AZ37" s="97"/>
      <c r="BA37" s="26"/>
      <c r="BB37" s="379"/>
      <c r="BC37" s="379"/>
      <c r="BD37" s="379"/>
      <c r="CM37"/>
      <c r="CN37"/>
      <c r="CO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row>
    <row r="38" spans="1:141" ht="60" hidden="1" customHeight="1" x14ac:dyDescent="0.15">
      <c r="A38" s="29"/>
      <c r="B38" s="30"/>
      <c r="C38" s="183"/>
      <c r="D38" s="185"/>
      <c r="E38" s="185"/>
      <c r="F38" s="185"/>
      <c r="G38" s="185"/>
      <c r="H38" s="185"/>
      <c r="I38" s="185"/>
      <c r="J38" s="185"/>
      <c r="K38" s="184"/>
      <c r="L38" s="97"/>
      <c r="M38" s="97"/>
      <c r="N38" s="97"/>
      <c r="O38" s="97"/>
      <c r="P38" s="97"/>
      <c r="Q38" s="97"/>
      <c r="R38" s="97"/>
      <c r="S38" s="97"/>
      <c r="T38" s="97"/>
      <c r="U38" s="97"/>
      <c r="V38" s="97"/>
      <c r="W38" s="97"/>
      <c r="X38" s="97"/>
      <c r="Y38" s="97"/>
      <c r="Z38" s="97"/>
      <c r="AA38" s="242"/>
      <c r="AB38" s="242"/>
      <c r="AC38" s="242"/>
      <c r="AD38" s="97"/>
      <c r="AE38" s="112"/>
      <c r="AF38" s="112"/>
      <c r="AG38" s="112"/>
      <c r="AH38" s="97"/>
      <c r="AI38" s="97"/>
      <c r="AJ38" s="97"/>
      <c r="AK38" s="97"/>
      <c r="AL38" s="97"/>
      <c r="AM38" s="97"/>
      <c r="AN38" s="97"/>
      <c r="AO38" s="97"/>
      <c r="AP38" s="97"/>
      <c r="AQ38" s="97"/>
      <c r="AR38" s="97"/>
      <c r="AS38" s="33"/>
      <c r="AT38" s="33"/>
      <c r="AU38" s="33"/>
      <c r="AV38" s="33"/>
      <c r="AW38" s="33"/>
      <c r="AX38" s="97"/>
      <c r="AY38" s="97"/>
      <c r="AZ38" s="97"/>
      <c r="BA38" s="26"/>
      <c r="BB38" s="379"/>
      <c r="BC38" s="379"/>
      <c r="BD38" s="379"/>
      <c r="CM38"/>
      <c r="CN38"/>
      <c r="CO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row>
    <row r="39" spans="1:141" ht="60" hidden="1" customHeight="1" x14ac:dyDescent="0.15">
      <c r="A39" s="29"/>
      <c r="B39" s="30"/>
      <c r="C39" s="183"/>
      <c r="D39" s="185"/>
      <c r="E39" s="185"/>
      <c r="F39" s="185"/>
      <c r="G39" s="185"/>
      <c r="H39" s="185"/>
      <c r="I39" s="185"/>
      <c r="J39" s="185"/>
      <c r="K39" s="184"/>
      <c r="L39" s="97"/>
      <c r="M39" s="97"/>
      <c r="N39" s="97"/>
      <c r="O39" s="97"/>
      <c r="P39" s="97"/>
      <c r="Q39" s="97"/>
      <c r="R39" s="97"/>
      <c r="S39" s="97"/>
      <c r="T39" s="97"/>
      <c r="U39" s="97"/>
      <c r="V39" s="97"/>
      <c r="W39" s="97"/>
      <c r="X39" s="97"/>
      <c r="Y39" s="97"/>
      <c r="Z39" s="97"/>
      <c r="AA39" s="242"/>
      <c r="AB39" s="242"/>
      <c r="AC39" s="242"/>
      <c r="AD39" s="97"/>
      <c r="AE39" s="112"/>
      <c r="AF39" s="112"/>
      <c r="AG39" s="112"/>
      <c r="AH39" s="97"/>
      <c r="AI39" s="97"/>
      <c r="AJ39" s="97"/>
      <c r="AK39" s="97"/>
      <c r="AL39" s="97"/>
      <c r="AM39" s="97"/>
      <c r="AN39" s="97"/>
      <c r="AO39" s="97"/>
      <c r="AP39" s="97"/>
      <c r="AQ39" s="97"/>
      <c r="AR39" s="97"/>
      <c r="AS39" s="33"/>
      <c r="AT39" s="33"/>
      <c r="AU39" s="33"/>
      <c r="AV39" s="33"/>
      <c r="AW39" s="33"/>
      <c r="AX39" s="97"/>
      <c r="AY39" s="97"/>
      <c r="AZ39" s="97"/>
      <c r="BA39" s="26"/>
      <c r="BB39" s="379"/>
      <c r="BC39" s="379"/>
      <c r="BD39" s="379"/>
      <c r="CM39"/>
      <c r="CN39"/>
      <c r="CO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row>
    <row r="40" spans="1:141" ht="60" hidden="1" customHeight="1" x14ac:dyDescent="0.15">
      <c r="A40" s="29"/>
      <c r="B40" s="30"/>
      <c r="C40" s="183"/>
      <c r="D40" s="185"/>
      <c r="E40" s="185"/>
      <c r="F40" s="185"/>
      <c r="G40" s="185"/>
      <c r="H40" s="185"/>
      <c r="I40" s="185"/>
      <c r="J40" s="185"/>
      <c r="K40" s="184"/>
      <c r="L40" s="97"/>
      <c r="M40" s="97"/>
      <c r="N40" s="97"/>
      <c r="O40" s="97"/>
      <c r="P40" s="97"/>
      <c r="Q40" s="97"/>
      <c r="R40" s="97"/>
      <c r="S40" s="97"/>
      <c r="T40" s="97"/>
      <c r="U40" s="97"/>
      <c r="V40" s="97"/>
      <c r="W40" s="97"/>
      <c r="X40" s="97"/>
      <c r="Y40" s="97"/>
      <c r="Z40" s="97"/>
      <c r="AA40" s="242"/>
      <c r="AB40" s="242"/>
      <c r="AC40" s="242"/>
      <c r="AD40" s="97"/>
      <c r="AE40" s="112"/>
      <c r="AF40" s="112"/>
      <c r="AG40" s="112"/>
      <c r="AH40" s="97"/>
      <c r="AI40" s="97"/>
      <c r="AJ40" s="97"/>
      <c r="AK40" s="97"/>
      <c r="AL40" s="97"/>
      <c r="AM40" s="97"/>
      <c r="AN40" s="97"/>
      <c r="AO40" s="97"/>
      <c r="AP40" s="97"/>
      <c r="AQ40" s="97"/>
      <c r="AR40" s="97"/>
      <c r="AS40" s="33"/>
      <c r="AT40" s="33"/>
      <c r="AU40" s="33"/>
      <c r="AV40" s="33"/>
      <c r="AW40" s="33"/>
      <c r="AX40" s="97"/>
      <c r="AY40" s="97"/>
      <c r="AZ40" s="97"/>
      <c r="BA40" s="26"/>
      <c r="BB40" s="379"/>
      <c r="BC40" s="379"/>
      <c r="BD40" s="379"/>
      <c r="CM40"/>
      <c r="CN40"/>
      <c r="CO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row>
    <row r="41" spans="1:141" ht="60" hidden="1" customHeight="1" x14ac:dyDescent="0.15">
      <c r="A41" s="29"/>
      <c r="B41" s="30"/>
      <c r="C41" s="183"/>
      <c r="D41" s="185"/>
      <c r="E41" s="185"/>
      <c r="F41" s="185"/>
      <c r="G41" s="185"/>
      <c r="H41" s="185"/>
      <c r="I41" s="185"/>
      <c r="J41" s="185"/>
      <c r="K41" s="184"/>
      <c r="L41" s="97"/>
      <c r="M41" s="97"/>
      <c r="N41" s="97"/>
      <c r="O41" s="97"/>
      <c r="P41" s="97"/>
      <c r="Q41" s="97"/>
      <c r="R41" s="97"/>
      <c r="S41" s="97"/>
      <c r="T41" s="97"/>
      <c r="U41" s="97"/>
      <c r="V41" s="97"/>
      <c r="W41" s="97"/>
      <c r="X41" s="97"/>
      <c r="Y41" s="97"/>
      <c r="Z41" s="97"/>
      <c r="AA41" s="242"/>
      <c r="AB41" s="242"/>
      <c r="AC41" s="242"/>
      <c r="AD41" s="97"/>
      <c r="AE41" s="112"/>
      <c r="AF41" s="112"/>
      <c r="AG41" s="112"/>
      <c r="AH41" s="97"/>
      <c r="AI41" s="97"/>
      <c r="AJ41" s="97"/>
      <c r="AK41" s="97"/>
      <c r="AL41" s="97"/>
      <c r="AM41" s="97"/>
      <c r="AN41" s="97"/>
      <c r="AO41" s="97"/>
      <c r="AP41" s="97"/>
      <c r="AQ41" s="97"/>
      <c r="AR41" s="97"/>
      <c r="AS41" s="33"/>
      <c r="AT41" s="33"/>
      <c r="AU41" s="33"/>
      <c r="AV41" s="33"/>
      <c r="AW41" s="33"/>
      <c r="AX41" s="97"/>
      <c r="AY41" s="97"/>
      <c r="AZ41" s="97"/>
      <c r="BA41" s="26"/>
      <c r="BB41" s="379"/>
      <c r="BC41" s="379"/>
      <c r="BD41" s="379"/>
      <c r="CM41"/>
      <c r="CN41"/>
      <c r="CO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row>
    <row r="42" spans="1:141" ht="60" hidden="1" customHeight="1" x14ac:dyDescent="0.15">
      <c r="A42" s="29"/>
      <c r="B42" s="30"/>
      <c r="C42" s="183"/>
      <c r="D42" s="185"/>
      <c r="E42" s="185"/>
      <c r="F42" s="185"/>
      <c r="G42" s="185"/>
      <c r="H42" s="185"/>
      <c r="I42" s="185"/>
      <c r="J42" s="185"/>
      <c r="K42" s="184"/>
      <c r="L42" s="97"/>
      <c r="M42" s="97"/>
      <c r="N42" s="97"/>
      <c r="O42" s="97"/>
      <c r="P42" s="97"/>
      <c r="Q42" s="97"/>
      <c r="R42" s="97"/>
      <c r="S42" s="97"/>
      <c r="T42" s="97"/>
      <c r="U42" s="97"/>
      <c r="V42" s="97"/>
      <c r="W42" s="97"/>
      <c r="X42" s="97"/>
      <c r="Y42" s="97"/>
      <c r="Z42" s="97"/>
      <c r="AA42" s="242"/>
      <c r="AB42" s="242"/>
      <c r="AC42" s="242"/>
      <c r="AD42" s="97"/>
      <c r="AE42" s="112"/>
      <c r="AF42" s="112"/>
      <c r="AG42" s="112"/>
      <c r="AH42" s="97"/>
      <c r="AI42" s="97"/>
      <c r="AJ42" s="97"/>
      <c r="AK42" s="97"/>
      <c r="AL42" s="97"/>
      <c r="AM42" s="97"/>
      <c r="AN42" s="97"/>
      <c r="AO42" s="97"/>
      <c r="AP42" s="97"/>
      <c r="AQ42" s="97"/>
      <c r="AR42" s="97"/>
      <c r="AS42" s="33"/>
      <c r="AT42" s="33"/>
      <c r="AU42" s="33"/>
      <c r="AV42" s="33"/>
      <c r="AW42" s="33"/>
      <c r="AX42" s="97"/>
      <c r="AY42" s="97"/>
      <c r="AZ42" s="97"/>
      <c r="BA42" s="26"/>
      <c r="BB42" s="379"/>
      <c r="BC42" s="379"/>
      <c r="BD42" s="379"/>
      <c r="CM42"/>
      <c r="CN42"/>
      <c r="CO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row>
    <row r="43" spans="1:141" ht="60" hidden="1" customHeight="1" x14ac:dyDescent="0.15">
      <c r="A43" s="29"/>
      <c r="B43" s="30"/>
      <c r="C43" s="183"/>
      <c r="D43" s="185"/>
      <c r="E43" s="185"/>
      <c r="F43" s="185"/>
      <c r="G43" s="185"/>
      <c r="H43" s="185"/>
      <c r="I43" s="185"/>
      <c r="J43" s="185"/>
      <c r="K43" s="184"/>
      <c r="L43" s="97"/>
      <c r="M43" s="97"/>
      <c r="N43" s="97"/>
      <c r="O43" s="97"/>
      <c r="P43" s="97"/>
      <c r="Q43" s="97"/>
      <c r="R43" s="97"/>
      <c r="S43" s="97"/>
      <c r="T43" s="97"/>
      <c r="U43" s="97"/>
      <c r="V43" s="97"/>
      <c r="W43" s="97"/>
      <c r="X43" s="97"/>
      <c r="Y43" s="97"/>
      <c r="Z43" s="97"/>
      <c r="AA43" s="242"/>
      <c r="AB43" s="242"/>
      <c r="AC43" s="242"/>
      <c r="AD43" s="97"/>
      <c r="AE43" s="112"/>
      <c r="AF43" s="112"/>
      <c r="AG43" s="112"/>
      <c r="AH43" s="97"/>
      <c r="AI43" s="97"/>
      <c r="AJ43" s="97"/>
      <c r="AK43" s="97"/>
      <c r="AL43" s="97"/>
      <c r="AM43" s="97"/>
      <c r="AN43" s="97"/>
      <c r="AO43" s="97"/>
      <c r="AP43" s="97"/>
      <c r="AQ43" s="97"/>
      <c r="AR43" s="97"/>
      <c r="AS43" s="97"/>
      <c r="AT43" s="97"/>
      <c r="AU43" s="97"/>
      <c r="AV43" s="97"/>
      <c r="AW43" s="97"/>
      <c r="AX43" s="97"/>
      <c r="AY43" s="97"/>
      <c r="AZ43" s="97"/>
      <c r="BA43" s="26"/>
      <c r="BB43" s="379"/>
      <c r="BC43" s="379"/>
      <c r="BD43" s="379"/>
      <c r="CM43"/>
      <c r="CN43"/>
      <c r="CO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row>
    <row r="44" spans="1:141" ht="60" hidden="1" customHeight="1" x14ac:dyDescent="0.15">
      <c r="A44" s="29"/>
      <c r="B44" s="30"/>
      <c r="C44" s="183"/>
      <c r="D44" s="185"/>
      <c r="E44" s="185"/>
      <c r="F44" s="185"/>
      <c r="G44" s="185"/>
      <c r="H44" s="185"/>
      <c r="I44" s="185"/>
      <c r="J44" s="185"/>
      <c r="K44" s="184"/>
      <c r="L44" s="97"/>
      <c r="M44" s="97"/>
      <c r="N44" s="97"/>
      <c r="O44" s="97"/>
      <c r="P44" s="97"/>
      <c r="Q44" s="97"/>
      <c r="R44" s="97"/>
      <c r="S44" s="97"/>
      <c r="T44" s="97"/>
      <c r="U44" s="97"/>
      <c r="V44" s="97"/>
      <c r="W44" s="97"/>
      <c r="X44" s="97"/>
      <c r="Y44" s="97"/>
      <c r="Z44" s="97"/>
      <c r="AA44" s="242"/>
      <c r="AB44" s="242"/>
      <c r="AC44" s="242"/>
      <c r="AD44" s="97"/>
      <c r="AE44" s="112"/>
      <c r="AF44" s="112"/>
      <c r="AG44" s="112"/>
      <c r="AH44" s="97"/>
      <c r="AI44" s="97"/>
      <c r="AJ44" s="97"/>
      <c r="AK44" s="97"/>
      <c r="AL44" s="97"/>
      <c r="AM44" s="97"/>
      <c r="AN44" s="97"/>
      <c r="AO44" s="97"/>
      <c r="AP44" s="97"/>
      <c r="AQ44" s="97"/>
      <c r="AR44" s="97"/>
      <c r="AS44" s="97"/>
      <c r="AT44" s="97"/>
      <c r="AU44" s="97"/>
      <c r="AV44" s="97"/>
      <c r="AW44" s="97"/>
      <c r="AX44" s="97"/>
      <c r="AY44" s="97"/>
      <c r="AZ44" s="97"/>
      <c r="BA44" s="26"/>
      <c r="BB44" s="379"/>
      <c r="BC44" s="379"/>
      <c r="BD44" s="379"/>
      <c r="CM44"/>
      <c r="CN44"/>
      <c r="CO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row>
    <row r="45" spans="1:141" ht="60" hidden="1" customHeight="1" x14ac:dyDescent="0.15">
      <c r="A45" s="29"/>
      <c r="B45" s="30"/>
      <c r="C45" s="183"/>
      <c r="D45" s="185"/>
      <c r="E45" s="185"/>
      <c r="F45" s="185"/>
      <c r="G45" s="185"/>
      <c r="H45" s="185"/>
      <c r="I45" s="185"/>
      <c r="J45" s="185"/>
      <c r="K45" s="184"/>
      <c r="L45" s="97"/>
      <c r="M45" s="97"/>
      <c r="N45" s="97"/>
      <c r="O45" s="97"/>
      <c r="P45" s="97"/>
      <c r="Q45" s="97"/>
      <c r="R45" s="97"/>
      <c r="S45" s="97"/>
      <c r="T45" s="97"/>
      <c r="U45" s="97"/>
      <c r="V45" s="97"/>
      <c r="W45" s="97"/>
      <c r="X45" s="97"/>
      <c r="Y45" s="97"/>
      <c r="Z45" s="97"/>
      <c r="AA45" s="242"/>
      <c r="AB45" s="242"/>
      <c r="AC45" s="242"/>
      <c r="AD45" s="97"/>
      <c r="AE45" s="112"/>
      <c r="AF45" s="112"/>
      <c r="AG45" s="112"/>
      <c r="AH45" s="97"/>
      <c r="AI45" s="97"/>
      <c r="AJ45" s="97"/>
      <c r="AK45" s="97"/>
      <c r="AL45" s="97"/>
      <c r="AM45" s="97"/>
      <c r="AN45" s="97"/>
      <c r="AO45" s="97"/>
      <c r="AP45" s="97"/>
      <c r="AQ45" s="97"/>
      <c r="AR45" s="97"/>
      <c r="AS45" s="97"/>
      <c r="AT45" s="97"/>
      <c r="AU45" s="97"/>
      <c r="AV45" s="97"/>
      <c r="AW45" s="97"/>
      <c r="AX45" s="97"/>
      <c r="AY45" s="97"/>
      <c r="AZ45" s="97"/>
      <c r="BA45" s="26"/>
      <c r="BB45" s="379"/>
      <c r="BC45" s="379"/>
      <c r="BD45" s="379"/>
      <c r="CM45"/>
      <c r="CN45"/>
      <c r="CO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row>
    <row r="46" spans="1:141" ht="60" hidden="1" customHeight="1" x14ac:dyDescent="0.15">
      <c r="A46" s="29"/>
      <c r="B46" s="30"/>
      <c r="C46" s="183"/>
      <c r="D46" s="185"/>
      <c r="E46" s="185"/>
      <c r="F46" s="185"/>
      <c r="G46" s="185"/>
      <c r="H46" s="185"/>
      <c r="I46" s="185"/>
      <c r="J46" s="185"/>
      <c r="K46" s="184"/>
      <c r="L46" s="97"/>
      <c r="M46" s="97"/>
      <c r="N46" s="97"/>
      <c r="O46" s="97"/>
      <c r="P46" s="97"/>
      <c r="Q46" s="97"/>
      <c r="R46" s="97"/>
      <c r="S46" s="97"/>
      <c r="T46" s="97"/>
      <c r="U46" s="97"/>
      <c r="V46" s="97"/>
      <c r="W46" s="97"/>
      <c r="X46" s="97"/>
      <c r="Y46" s="97"/>
      <c r="Z46" s="97"/>
      <c r="AA46" s="242"/>
      <c r="AB46" s="242"/>
      <c r="AC46" s="242"/>
      <c r="AD46" s="97"/>
      <c r="AE46" s="112"/>
      <c r="AF46" s="112"/>
      <c r="AG46" s="112"/>
      <c r="AH46" s="97"/>
      <c r="AI46" s="97"/>
      <c r="AJ46" s="97"/>
      <c r="AK46" s="97"/>
      <c r="AL46" s="97"/>
      <c r="AM46" s="97"/>
      <c r="AN46" s="97"/>
      <c r="AO46" s="97"/>
      <c r="AP46" s="97"/>
      <c r="AQ46" s="97"/>
      <c r="AR46" s="97"/>
      <c r="AS46" s="97"/>
      <c r="AT46" s="97"/>
      <c r="AU46" s="97"/>
      <c r="AV46" s="97"/>
      <c r="AW46" s="97"/>
      <c r="AX46" s="97"/>
      <c r="AY46" s="97"/>
      <c r="AZ46" s="97"/>
      <c r="BA46" s="26"/>
      <c r="BB46" s="379"/>
      <c r="BC46" s="379"/>
      <c r="BD46" s="379"/>
      <c r="CM46"/>
      <c r="CN46"/>
      <c r="CO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row>
    <row r="47" spans="1:141" ht="60" hidden="1" customHeight="1" x14ac:dyDescent="0.15">
      <c r="A47" s="29"/>
      <c r="B47" s="30"/>
      <c r="C47" s="183"/>
      <c r="D47" s="185"/>
      <c r="E47" s="185"/>
      <c r="F47" s="185"/>
      <c r="G47" s="185"/>
      <c r="H47" s="185"/>
      <c r="I47" s="185"/>
      <c r="J47" s="185"/>
      <c r="K47" s="184"/>
      <c r="L47" s="97"/>
      <c r="M47" s="97"/>
      <c r="N47" s="97"/>
      <c r="O47" s="97"/>
      <c r="P47" s="97"/>
      <c r="Q47" s="97"/>
      <c r="R47" s="97"/>
      <c r="S47" s="97"/>
      <c r="T47" s="97"/>
      <c r="U47" s="97"/>
      <c r="V47" s="97"/>
      <c r="W47" s="97"/>
      <c r="X47" s="97"/>
      <c r="Y47" s="97"/>
      <c r="Z47" s="97"/>
      <c r="AA47" s="242"/>
      <c r="AB47" s="242"/>
      <c r="AC47" s="242"/>
      <c r="AD47" s="97"/>
      <c r="AE47" s="112"/>
      <c r="AF47" s="112"/>
      <c r="AG47" s="112"/>
      <c r="AH47" s="97"/>
      <c r="AI47" s="97"/>
      <c r="AJ47" s="97"/>
      <c r="AK47" s="97"/>
      <c r="AL47" s="97"/>
      <c r="AM47" s="97"/>
      <c r="AN47" s="97"/>
      <c r="AO47" s="97"/>
      <c r="AP47" s="97"/>
      <c r="AQ47" s="97"/>
      <c r="AR47" s="97"/>
      <c r="AS47" s="97"/>
      <c r="AT47" s="97"/>
      <c r="AU47" s="97"/>
      <c r="AV47" s="97"/>
      <c r="AW47" s="97"/>
      <c r="AX47" s="97"/>
      <c r="AY47" s="97"/>
      <c r="AZ47" s="97"/>
      <c r="BA47" s="26"/>
      <c r="BB47" s="379"/>
      <c r="BC47" s="379"/>
      <c r="BD47" s="379"/>
      <c r="CM47"/>
      <c r="CN47"/>
      <c r="CO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row>
    <row r="48" spans="1:141" ht="60" hidden="1" customHeight="1" x14ac:dyDescent="0.15">
      <c r="A48" s="29"/>
      <c r="B48" s="30"/>
      <c r="C48" s="183"/>
      <c r="D48" s="185"/>
      <c r="E48" s="185"/>
      <c r="F48" s="185"/>
      <c r="G48" s="185"/>
      <c r="H48" s="185"/>
      <c r="I48" s="185"/>
      <c r="J48" s="185"/>
      <c r="K48" s="184"/>
      <c r="L48" s="97"/>
      <c r="M48" s="97"/>
      <c r="N48" s="97"/>
      <c r="O48" s="97"/>
      <c r="P48" s="97"/>
      <c r="Q48" s="97"/>
      <c r="R48" s="97"/>
      <c r="S48" s="97"/>
      <c r="T48" s="97"/>
      <c r="U48" s="97"/>
      <c r="V48" s="97"/>
      <c r="W48" s="97"/>
      <c r="X48" s="97"/>
      <c r="Y48" s="97"/>
      <c r="Z48" s="97"/>
      <c r="AA48" s="242"/>
      <c r="AB48" s="242"/>
      <c r="AC48" s="242"/>
      <c r="AD48" s="97"/>
      <c r="AE48" s="112"/>
      <c r="AF48" s="112"/>
      <c r="AG48" s="112"/>
      <c r="AH48" s="97"/>
      <c r="AI48" s="97"/>
      <c r="AJ48" s="97"/>
      <c r="AK48" s="97"/>
      <c r="AL48" s="97"/>
      <c r="AM48" s="97"/>
      <c r="AN48" s="97"/>
      <c r="AO48" s="97"/>
      <c r="AP48" s="97"/>
      <c r="AQ48" s="97"/>
      <c r="AR48" s="97"/>
      <c r="AS48" s="97"/>
      <c r="AT48" s="97"/>
      <c r="AU48" s="97"/>
      <c r="AV48" s="97"/>
      <c r="AW48" s="97"/>
      <c r="AX48" s="97"/>
      <c r="AY48" s="97"/>
      <c r="AZ48" s="97"/>
      <c r="BA48" s="26"/>
      <c r="BB48" s="379"/>
      <c r="BC48" s="379"/>
      <c r="BD48" s="379"/>
      <c r="CM48"/>
      <c r="CN48"/>
      <c r="CO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row>
    <row r="49" spans="1:141" ht="60" hidden="1" customHeight="1" x14ac:dyDescent="0.15">
      <c r="A49" s="29"/>
      <c r="B49" s="30"/>
      <c r="C49" s="183"/>
      <c r="D49" s="185"/>
      <c r="E49" s="185"/>
      <c r="F49" s="185"/>
      <c r="G49" s="185"/>
      <c r="H49" s="185"/>
      <c r="I49" s="185"/>
      <c r="J49" s="185"/>
      <c r="K49" s="184"/>
      <c r="L49" s="97"/>
      <c r="M49" s="97"/>
      <c r="N49" s="97"/>
      <c r="O49" s="97"/>
      <c r="P49" s="97"/>
      <c r="Q49" s="97"/>
      <c r="R49" s="97"/>
      <c r="S49" s="97"/>
      <c r="T49" s="97"/>
      <c r="U49" s="97"/>
      <c r="V49" s="97"/>
      <c r="W49" s="97"/>
      <c r="X49" s="97"/>
      <c r="Y49" s="97"/>
      <c r="Z49" s="97"/>
      <c r="AA49" s="242"/>
      <c r="AB49" s="242"/>
      <c r="AC49" s="242"/>
      <c r="AD49" s="97"/>
      <c r="AE49" s="112"/>
      <c r="AF49" s="112"/>
      <c r="AG49" s="112"/>
      <c r="AH49" s="97"/>
      <c r="AI49" s="97"/>
      <c r="AJ49" s="97"/>
      <c r="AK49" s="97"/>
      <c r="AL49" s="97"/>
      <c r="AM49" s="97"/>
      <c r="AN49" s="97"/>
      <c r="AO49" s="97"/>
      <c r="AP49" s="97"/>
      <c r="AQ49" s="97"/>
      <c r="AR49" s="97"/>
      <c r="AS49" s="97"/>
      <c r="AT49" s="97"/>
      <c r="AU49" s="97"/>
      <c r="AV49" s="97"/>
      <c r="AW49" s="97"/>
      <c r="AX49" s="97"/>
      <c r="AY49" s="97"/>
      <c r="AZ49" s="97"/>
      <c r="BA49" s="26"/>
      <c r="BB49" s="379"/>
      <c r="BC49" s="379"/>
      <c r="BD49" s="379"/>
      <c r="CM49"/>
      <c r="CN49"/>
      <c r="CO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row>
    <row r="50" spans="1:141" ht="60" hidden="1" customHeight="1" x14ac:dyDescent="0.15">
      <c r="A50" s="29"/>
      <c r="B50" s="30"/>
      <c r="C50" s="183"/>
      <c r="D50" s="185"/>
      <c r="E50" s="185"/>
      <c r="F50" s="185"/>
      <c r="G50" s="185"/>
      <c r="H50" s="185"/>
      <c r="I50" s="185"/>
      <c r="J50" s="185"/>
      <c r="K50" s="184"/>
      <c r="L50" s="97"/>
      <c r="M50" s="97"/>
      <c r="N50" s="97"/>
      <c r="O50" s="97"/>
      <c r="P50" s="97"/>
      <c r="Q50" s="97"/>
      <c r="R50" s="97"/>
      <c r="S50" s="97"/>
      <c r="T50" s="97"/>
      <c r="U50" s="97"/>
      <c r="V50" s="97"/>
      <c r="W50" s="97"/>
      <c r="X50" s="97"/>
      <c r="Y50" s="97"/>
      <c r="Z50" s="97"/>
      <c r="AA50" s="242"/>
      <c r="AB50" s="242"/>
      <c r="AC50" s="242"/>
      <c r="AD50" s="97"/>
      <c r="AE50" s="112"/>
      <c r="AF50" s="112"/>
      <c r="AG50" s="112"/>
      <c r="AH50" s="97"/>
      <c r="AI50" s="97"/>
      <c r="AJ50" s="97"/>
      <c r="AK50" s="97"/>
      <c r="AL50" s="97"/>
      <c r="AM50" s="97"/>
      <c r="AN50" s="97"/>
      <c r="AO50" s="97"/>
      <c r="AP50" s="97"/>
      <c r="AQ50" s="97"/>
      <c r="AR50" s="97"/>
      <c r="AS50" s="97"/>
      <c r="AT50" s="97"/>
      <c r="AU50" s="97"/>
      <c r="AV50" s="97"/>
      <c r="AW50" s="97"/>
      <c r="AX50" s="97"/>
      <c r="AY50" s="97"/>
      <c r="AZ50" s="97"/>
      <c r="BA50" s="26"/>
      <c r="BB50" s="379"/>
      <c r="BC50" s="379"/>
      <c r="BD50" s="379"/>
      <c r="CM50"/>
      <c r="CN50"/>
      <c r="CO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row>
    <row r="51" spans="1:141" ht="60" hidden="1" customHeight="1" x14ac:dyDescent="0.15">
      <c r="A51" s="29"/>
      <c r="B51" s="30"/>
      <c r="C51" s="183"/>
      <c r="D51" s="185"/>
      <c r="E51" s="185"/>
      <c r="F51" s="185"/>
      <c r="G51" s="185"/>
      <c r="H51" s="185"/>
      <c r="I51" s="185"/>
      <c r="J51" s="185"/>
      <c r="K51" s="184"/>
      <c r="L51" s="97"/>
      <c r="M51" s="97"/>
      <c r="N51" s="97"/>
      <c r="O51" s="97"/>
      <c r="P51" s="97"/>
      <c r="Q51" s="97"/>
      <c r="R51" s="97"/>
      <c r="S51" s="97"/>
      <c r="T51" s="97"/>
      <c r="U51" s="97"/>
      <c r="V51" s="97"/>
      <c r="W51" s="97"/>
      <c r="X51" s="97"/>
      <c r="Y51" s="97"/>
      <c r="Z51" s="97"/>
      <c r="AA51" s="242"/>
      <c r="AB51" s="242"/>
      <c r="AC51" s="242"/>
      <c r="AD51" s="97"/>
      <c r="AE51" s="112"/>
      <c r="AF51" s="112"/>
      <c r="AG51" s="112"/>
      <c r="AH51" s="97"/>
      <c r="AI51" s="97"/>
      <c r="AJ51" s="97"/>
      <c r="AK51" s="97"/>
      <c r="AL51" s="97"/>
      <c r="AM51" s="97"/>
      <c r="AN51" s="97"/>
      <c r="AO51" s="97"/>
      <c r="AP51" s="97"/>
      <c r="AQ51" s="97"/>
      <c r="AR51" s="97"/>
      <c r="AS51" s="97"/>
      <c r="AT51" s="97"/>
      <c r="AU51" s="97"/>
      <c r="AV51" s="97"/>
      <c r="AW51" s="97"/>
      <c r="AX51" s="97"/>
      <c r="AY51" s="97"/>
      <c r="AZ51" s="97"/>
      <c r="BA51" s="26"/>
      <c r="BB51" s="379"/>
      <c r="BC51" s="379"/>
      <c r="BD51" s="379"/>
      <c r="CM51"/>
      <c r="CN51"/>
      <c r="CO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row>
    <row r="52" spans="1:141" ht="60" hidden="1" customHeight="1" x14ac:dyDescent="0.15">
      <c r="A52" s="29"/>
      <c r="B52" s="30"/>
      <c r="C52" s="183"/>
      <c r="D52" s="185"/>
      <c r="E52" s="185"/>
      <c r="F52" s="185"/>
      <c r="G52" s="185"/>
      <c r="H52" s="185"/>
      <c r="I52" s="185"/>
      <c r="J52" s="185"/>
      <c r="K52" s="184"/>
      <c r="L52" s="97"/>
      <c r="M52" s="97"/>
      <c r="N52" s="97"/>
      <c r="O52" s="97"/>
      <c r="P52" s="97"/>
      <c r="Q52" s="97"/>
      <c r="R52" s="97"/>
      <c r="S52" s="97"/>
      <c r="T52" s="97"/>
      <c r="U52" s="97"/>
      <c r="V52" s="97"/>
      <c r="W52" s="97"/>
      <c r="X52" s="97"/>
      <c r="Y52" s="97"/>
      <c r="Z52" s="97"/>
      <c r="AA52" s="242"/>
      <c r="AB52" s="242"/>
      <c r="AC52" s="242"/>
      <c r="AD52" s="97"/>
      <c r="AE52" s="112"/>
      <c r="AF52" s="112"/>
      <c r="AG52" s="112"/>
      <c r="AH52" s="97"/>
      <c r="AI52" s="97"/>
      <c r="AJ52" s="97"/>
      <c r="AK52" s="97"/>
      <c r="AL52" s="97"/>
      <c r="AM52" s="97"/>
      <c r="AN52" s="97"/>
      <c r="AO52" s="97"/>
      <c r="AP52" s="97"/>
      <c r="AQ52" s="97"/>
      <c r="AR52" s="97"/>
      <c r="AS52" s="97"/>
      <c r="AT52" s="97"/>
      <c r="AU52" s="97"/>
      <c r="AV52" s="97"/>
      <c r="AW52" s="97"/>
      <c r="AX52" s="97"/>
      <c r="AY52" s="97"/>
      <c r="AZ52" s="97"/>
      <c r="BA52" s="26"/>
      <c r="BB52" s="379"/>
      <c r="BC52" s="379"/>
      <c r="BD52" s="379"/>
      <c r="CM52"/>
      <c r="CN52"/>
      <c r="CO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row>
    <row r="53" spans="1:141" ht="60" hidden="1" customHeight="1" x14ac:dyDescent="0.15">
      <c r="A53" s="29"/>
      <c r="B53" s="30"/>
      <c r="C53" s="183"/>
      <c r="D53" s="185"/>
      <c r="E53" s="185"/>
      <c r="F53" s="185"/>
      <c r="G53" s="185"/>
      <c r="H53" s="185"/>
      <c r="I53" s="185"/>
      <c r="J53" s="185"/>
      <c r="K53" s="184"/>
      <c r="L53" s="97"/>
      <c r="M53" s="97"/>
      <c r="N53" s="97"/>
      <c r="O53" s="97"/>
      <c r="P53" s="97"/>
      <c r="Q53" s="97"/>
      <c r="R53" s="97"/>
      <c r="S53" s="97"/>
      <c r="T53" s="97"/>
      <c r="U53" s="97"/>
      <c r="V53" s="97"/>
      <c r="W53" s="97"/>
      <c r="X53" s="97"/>
      <c r="Y53" s="97"/>
      <c r="Z53" s="97"/>
      <c r="AA53" s="242"/>
      <c r="AB53" s="242"/>
      <c r="AC53" s="242"/>
      <c r="AD53" s="97"/>
      <c r="AE53" s="112"/>
      <c r="AF53" s="112"/>
      <c r="AG53" s="112"/>
      <c r="AH53" s="97"/>
      <c r="AI53" s="97"/>
      <c r="AJ53" s="97"/>
      <c r="AK53" s="97"/>
      <c r="AL53" s="97"/>
      <c r="AM53" s="97"/>
      <c r="AN53" s="97"/>
      <c r="AO53" s="97"/>
      <c r="AP53" s="97"/>
      <c r="AQ53" s="97"/>
      <c r="AR53" s="97"/>
      <c r="AS53" s="97"/>
      <c r="AT53" s="97"/>
      <c r="AU53" s="97"/>
      <c r="AV53" s="97"/>
      <c r="AW53" s="97"/>
      <c r="AX53" s="97"/>
      <c r="AY53" s="97"/>
      <c r="AZ53" s="97"/>
      <c r="BA53" s="26"/>
      <c r="BB53" s="379"/>
      <c r="BC53" s="379"/>
      <c r="BD53" s="379"/>
      <c r="CM53"/>
      <c r="CN53"/>
      <c r="CO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row>
    <row r="54" spans="1:141" ht="60" hidden="1" customHeight="1" x14ac:dyDescent="0.15">
      <c r="A54" s="29"/>
      <c r="B54" s="30"/>
      <c r="C54" s="183"/>
      <c r="D54" s="185"/>
      <c r="E54" s="185"/>
      <c r="F54" s="185"/>
      <c r="G54" s="185"/>
      <c r="H54" s="185"/>
      <c r="I54" s="185"/>
      <c r="J54" s="185"/>
      <c r="K54" s="184"/>
      <c r="L54" s="97"/>
      <c r="M54" s="97"/>
      <c r="N54" s="97"/>
      <c r="O54" s="97"/>
      <c r="P54" s="97"/>
      <c r="Q54" s="97"/>
      <c r="R54" s="97"/>
      <c r="S54" s="97"/>
      <c r="T54" s="97"/>
      <c r="U54" s="97"/>
      <c r="V54" s="97"/>
      <c r="W54" s="97"/>
      <c r="X54" s="97"/>
      <c r="Y54" s="97"/>
      <c r="Z54" s="97"/>
      <c r="AA54" s="242"/>
      <c r="AB54" s="242"/>
      <c r="AC54" s="242"/>
      <c r="AD54" s="97"/>
      <c r="AE54" s="112"/>
      <c r="AF54" s="112"/>
      <c r="AG54" s="112"/>
      <c r="AH54" s="97"/>
      <c r="AI54" s="97"/>
      <c r="AJ54" s="97"/>
      <c r="AK54" s="97"/>
      <c r="AL54" s="97"/>
      <c r="AM54" s="97"/>
      <c r="AN54" s="97"/>
      <c r="AO54" s="97"/>
      <c r="AP54" s="97"/>
      <c r="AQ54" s="97"/>
      <c r="AR54" s="97"/>
      <c r="AS54" s="97"/>
      <c r="AT54" s="97"/>
      <c r="AU54" s="97"/>
      <c r="AV54" s="97"/>
      <c r="AW54" s="97"/>
      <c r="AX54" s="97"/>
      <c r="AY54" s="97"/>
      <c r="AZ54" s="97"/>
      <c r="BA54" s="26"/>
      <c r="BB54" s="379"/>
      <c r="BC54" s="379"/>
      <c r="BD54" s="379"/>
      <c r="CM54"/>
      <c r="CN54"/>
      <c r="CO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row>
    <row r="55" spans="1:141" ht="60" hidden="1" customHeight="1" x14ac:dyDescent="0.15">
      <c r="A55" s="29"/>
      <c r="B55" s="30"/>
      <c r="C55" s="183"/>
      <c r="D55" s="185"/>
      <c r="E55" s="185"/>
      <c r="F55" s="185"/>
      <c r="G55" s="185"/>
      <c r="H55" s="185"/>
      <c r="I55" s="185"/>
      <c r="J55" s="185"/>
      <c r="K55" s="184"/>
      <c r="L55" s="97"/>
      <c r="M55" s="97"/>
      <c r="N55" s="97"/>
      <c r="O55" s="97"/>
      <c r="P55" s="97"/>
      <c r="Q55" s="97"/>
      <c r="R55" s="97"/>
      <c r="S55" s="97"/>
      <c r="T55" s="97"/>
      <c r="U55" s="97"/>
      <c r="V55" s="97"/>
      <c r="W55" s="97"/>
      <c r="X55" s="97"/>
      <c r="Y55" s="97"/>
      <c r="Z55" s="97"/>
      <c r="AA55" s="242"/>
      <c r="AB55" s="242"/>
      <c r="AC55" s="242"/>
      <c r="AD55" s="97"/>
      <c r="AE55" s="112"/>
      <c r="AF55" s="112"/>
      <c r="AG55" s="112"/>
      <c r="AH55" s="97"/>
      <c r="AI55" s="97"/>
      <c r="AJ55" s="97"/>
      <c r="AK55" s="97"/>
      <c r="AL55" s="97"/>
      <c r="AM55" s="97"/>
      <c r="AN55" s="97"/>
      <c r="AO55" s="97"/>
      <c r="AP55" s="97"/>
      <c r="AQ55" s="97"/>
      <c r="AR55" s="97"/>
      <c r="AS55" s="97"/>
      <c r="AT55" s="97"/>
      <c r="AU55" s="97"/>
      <c r="AV55" s="97"/>
      <c r="AW55" s="97"/>
      <c r="AX55" s="97"/>
      <c r="AY55" s="97"/>
      <c r="AZ55" s="97"/>
      <c r="BA55" s="26"/>
      <c r="BB55" s="379"/>
      <c r="BC55" s="379"/>
      <c r="BD55" s="379"/>
      <c r="CM55"/>
      <c r="CN55"/>
      <c r="CO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row>
    <row r="56" spans="1:141" ht="60" hidden="1" customHeight="1" x14ac:dyDescent="0.15">
      <c r="A56" s="29"/>
      <c r="B56" s="30"/>
      <c r="C56" s="183"/>
      <c r="D56" s="185"/>
      <c r="E56" s="185"/>
      <c r="F56" s="185"/>
      <c r="G56" s="185"/>
      <c r="H56" s="185"/>
      <c r="I56" s="185"/>
      <c r="J56" s="185"/>
      <c r="K56" s="184"/>
      <c r="L56" s="97"/>
      <c r="M56" s="97"/>
      <c r="N56" s="97"/>
      <c r="O56" s="97"/>
      <c r="P56" s="97"/>
      <c r="Q56" s="97"/>
      <c r="R56" s="97"/>
      <c r="S56" s="97"/>
      <c r="T56" s="97"/>
      <c r="U56" s="97"/>
      <c r="V56" s="97"/>
      <c r="W56" s="97"/>
      <c r="X56" s="97"/>
      <c r="Y56" s="97"/>
      <c r="Z56" s="97"/>
      <c r="AA56" s="242"/>
      <c r="AB56" s="242"/>
      <c r="AC56" s="242"/>
      <c r="AD56" s="97"/>
      <c r="AE56" s="112"/>
      <c r="AF56" s="112"/>
      <c r="AG56" s="112"/>
      <c r="AH56" s="97"/>
      <c r="AI56" s="97"/>
      <c r="AJ56" s="97"/>
      <c r="AK56" s="97"/>
      <c r="AL56" s="97"/>
      <c r="AM56" s="97"/>
      <c r="AN56" s="97"/>
      <c r="AO56" s="97"/>
      <c r="AP56" s="97"/>
      <c r="AQ56" s="97"/>
      <c r="AR56" s="97"/>
      <c r="AS56" s="97"/>
      <c r="AT56" s="97"/>
      <c r="AU56" s="97"/>
      <c r="AV56" s="97"/>
      <c r="AW56" s="97"/>
      <c r="AX56" s="97"/>
      <c r="AY56" s="97"/>
      <c r="AZ56" s="97"/>
      <c r="BA56" s="26"/>
      <c r="BB56" s="379"/>
      <c r="BC56" s="379"/>
      <c r="BD56" s="379"/>
      <c r="CM56" s="27"/>
      <c r="CN56"/>
      <c r="CO56"/>
      <c r="CP56" s="27"/>
      <c r="DF56" s="46"/>
      <c r="DG56" s="46"/>
      <c r="DH56" s="46"/>
      <c r="DI56" s="46"/>
      <c r="DJ56" s="46"/>
      <c r="DK56" s="46"/>
      <c r="DL56" s="46"/>
      <c r="DM56" s="47"/>
    </row>
    <row r="57" spans="1:141" ht="60" hidden="1" customHeight="1" x14ac:dyDescent="0.15">
      <c r="A57" s="29"/>
      <c r="B57" s="30"/>
      <c r="C57" s="183"/>
      <c r="D57" s="185"/>
      <c r="E57" s="185"/>
      <c r="F57" s="185"/>
      <c r="G57" s="185"/>
      <c r="H57" s="185"/>
      <c r="I57" s="185"/>
      <c r="J57" s="185"/>
      <c r="K57" s="184"/>
      <c r="L57" s="97"/>
      <c r="M57" s="97"/>
      <c r="N57" s="97"/>
      <c r="O57" s="97"/>
      <c r="P57" s="97"/>
      <c r="Q57" s="97"/>
      <c r="R57" s="97"/>
      <c r="S57" s="97"/>
      <c r="T57" s="97"/>
      <c r="U57" s="97"/>
      <c r="V57" s="97"/>
      <c r="W57" s="97"/>
      <c r="X57" s="97"/>
      <c r="Y57" s="97"/>
      <c r="Z57" s="97"/>
      <c r="AA57" s="242"/>
      <c r="AB57" s="242"/>
      <c r="AC57" s="242"/>
      <c r="AD57" s="97"/>
      <c r="AE57" s="112"/>
      <c r="AF57" s="112"/>
      <c r="AG57" s="112"/>
      <c r="AH57" s="97"/>
      <c r="AI57" s="97"/>
      <c r="AJ57" s="97"/>
      <c r="AK57" s="97"/>
      <c r="AL57" s="97"/>
      <c r="AM57" s="97"/>
      <c r="AN57" s="97"/>
      <c r="AO57" s="97"/>
      <c r="AP57" s="97"/>
      <c r="AQ57" s="97"/>
      <c r="AR57" s="97"/>
      <c r="AS57" s="97"/>
      <c r="AT57" s="97"/>
      <c r="AU57" s="97"/>
      <c r="AV57" s="97"/>
      <c r="AW57" s="97"/>
      <c r="AX57" s="97"/>
      <c r="AY57" s="97"/>
      <c r="AZ57" s="97"/>
      <c r="BA57" s="26"/>
      <c r="BB57" s="379"/>
      <c r="BC57" s="379"/>
      <c r="BD57" s="379"/>
      <c r="BE57" s="266"/>
      <c r="BF57" s="266"/>
      <c r="BN57" s="266"/>
      <c r="BO57" s="266"/>
      <c r="BP57" s="266"/>
      <c r="CM57" s="27"/>
      <c r="CN57"/>
      <c r="CO57"/>
      <c r="CP57" s="27"/>
      <c r="DF57" s="46"/>
      <c r="DG57" s="46"/>
      <c r="DH57" s="46"/>
      <c r="DI57" s="46"/>
      <c r="DJ57" s="46"/>
      <c r="DK57" s="46"/>
      <c r="DL57" s="46"/>
      <c r="DM57" s="47"/>
    </row>
    <row r="58" spans="1:141" ht="60" hidden="1" customHeight="1" x14ac:dyDescent="0.15">
      <c r="A58" s="29"/>
      <c r="B58" s="30"/>
      <c r="C58" s="183"/>
      <c r="D58" s="185"/>
      <c r="E58" s="185"/>
      <c r="F58" s="185"/>
      <c r="G58" s="185"/>
      <c r="H58" s="185"/>
      <c r="I58" s="185"/>
      <c r="J58" s="185"/>
      <c r="K58" s="184"/>
      <c r="L58" s="97"/>
      <c r="M58" s="97"/>
      <c r="N58" s="97"/>
      <c r="O58" s="97"/>
      <c r="P58" s="97"/>
      <c r="Q58" s="97"/>
      <c r="R58" s="97"/>
      <c r="S58" s="97"/>
      <c r="T58" s="97"/>
      <c r="U58" s="97"/>
      <c r="V58" s="97"/>
      <c r="W58" s="97"/>
      <c r="X58" s="97"/>
      <c r="Y58" s="97"/>
      <c r="Z58" s="97"/>
      <c r="AA58" s="242"/>
      <c r="AB58" s="242"/>
      <c r="AC58" s="242"/>
      <c r="AD58" s="97"/>
      <c r="AE58" s="112"/>
      <c r="AF58" s="112"/>
      <c r="AG58" s="112"/>
      <c r="AH58" s="97"/>
      <c r="AI58" s="97"/>
      <c r="AJ58" s="97"/>
      <c r="AK58" s="97"/>
      <c r="AL58" s="97"/>
      <c r="AM58" s="97"/>
      <c r="AN58" s="97"/>
      <c r="AO58" s="97"/>
      <c r="AP58" s="97"/>
      <c r="AQ58" s="97"/>
      <c r="AR58" s="97"/>
      <c r="AS58" s="97"/>
      <c r="AT58" s="97"/>
      <c r="AU58" s="97"/>
      <c r="AV58" s="97"/>
      <c r="AW58" s="97"/>
      <c r="AX58" s="97"/>
      <c r="AY58" s="97"/>
      <c r="AZ58" s="97"/>
      <c r="BA58" s="26"/>
      <c r="BB58" s="379"/>
      <c r="BC58" s="379"/>
      <c r="BD58" s="379"/>
      <c r="BE58" s="266"/>
      <c r="BF58" s="266"/>
      <c r="BN58" s="266"/>
      <c r="BO58" s="266"/>
      <c r="BP58" s="266"/>
      <c r="CM58" s="27"/>
      <c r="CN58"/>
      <c r="CO58"/>
      <c r="CP58" s="27"/>
      <c r="DF58" s="46"/>
      <c r="DG58" s="46"/>
      <c r="DH58" s="46"/>
      <c r="DI58" s="46"/>
      <c r="DJ58" s="46"/>
      <c r="DK58" s="46"/>
      <c r="DL58" s="46"/>
      <c r="DM58" s="47"/>
    </row>
    <row r="59" spans="1:141" ht="60" hidden="1" customHeight="1" x14ac:dyDescent="0.15">
      <c r="A59" s="29"/>
      <c r="B59" s="30"/>
      <c r="C59" s="183"/>
      <c r="D59" s="185"/>
      <c r="E59" s="185"/>
      <c r="F59" s="185"/>
      <c r="G59" s="185"/>
      <c r="H59" s="185"/>
      <c r="I59" s="185"/>
      <c r="J59" s="185"/>
      <c r="K59" s="184"/>
      <c r="L59" s="97"/>
      <c r="M59" s="97"/>
      <c r="N59" s="97"/>
      <c r="O59" s="97"/>
      <c r="P59" s="97"/>
      <c r="Q59" s="97"/>
      <c r="R59" s="97"/>
      <c r="S59" s="97"/>
      <c r="T59" s="97"/>
      <c r="U59" s="97"/>
      <c r="V59" s="97"/>
      <c r="W59" s="97"/>
      <c r="X59" s="97"/>
      <c r="Y59" s="97"/>
      <c r="Z59" s="97"/>
      <c r="AA59" s="242"/>
      <c r="AB59" s="242"/>
      <c r="AC59" s="242"/>
      <c r="AD59" s="97"/>
      <c r="AE59" s="112"/>
      <c r="AF59" s="112"/>
      <c r="AG59" s="112"/>
      <c r="AH59" s="97"/>
      <c r="AI59" s="97"/>
      <c r="AJ59" s="97"/>
      <c r="AK59" s="97"/>
      <c r="AL59" s="97"/>
      <c r="AM59" s="97"/>
      <c r="AN59" s="97"/>
      <c r="AO59" s="97"/>
      <c r="AP59" s="97"/>
      <c r="AQ59" s="97"/>
      <c r="AR59" s="97"/>
      <c r="AS59" s="97"/>
      <c r="AT59" s="97"/>
      <c r="AU59" s="97"/>
      <c r="AV59" s="97"/>
      <c r="AW59" s="97"/>
      <c r="AX59" s="97"/>
      <c r="AY59" s="97"/>
      <c r="AZ59" s="97"/>
      <c r="BA59" s="26"/>
      <c r="BB59" s="379"/>
      <c r="BC59" s="379"/>
      <c r="BD59" s="379"/>
      <c r="BF59" s="272"/>
      <c r="CM59" s="27"/>
      <c r="CN59"/>
      <c r="CO59"/>
      <c r="CP59" s="27"/>
      <c r="DF59" s="46"/>
      <c r="DG59" s="46"/>
      <c r="DH59" s="46"/>
      <c r="DI59" s="46"/>
      <c r="DJ59" s="46"/>
      <c r="DK59" s="46"/>
      <c r="DL59" s="46"/>
    </row>
    <row r="60" spans="1:141" ht="60" hidden="1" customHeight="1" x14ac:dyDescent="0.15">
      <c r="A60" s="29"/>
      <c r="B60" s="30"/>
      <c r="C60" s="183"/>
      <c r="D60" s="185"/>
      <c r="E60" s="185"/>
      <c r="F60" s="185"/>
      <c r="G60" s="185"/>
      <c r="H60" s="185"/>
      <c r="I60" s="185"/>
      <c r="J60" s="185"/>
      <c r="K60" s="184"/>
      <c r="L60" s="97"/>
      <c r="M60" s="97"/>
      <c r="N60" s="97"/>
      <c r="O60" s="97"/>
      <c r="P60" s="97"/>
      <c r="Q60" s="97"/>
      <c r="R60" s="97"/>
      <c r="S60" s="97"/>
      <c r="T60" s="97"/>
      <c r="U60" s="97"/>
      <c r="V60" s="97"/>
      <c r="W60" s="97"/>
      <c r="X60" s="97"/>
      <c r="Y60" s="97"/>
      <c r="Z60" s="97"/>
      <c r="AA60" s="242"/>
      <c r="AB60" s="242"/>
      <c r="AC60" s="242"/>
      <c r="AD60" s="97"/>
      <c r="AE60" s="112"/>
      <c r="AF60" s="112"/>
      <c r="AG60" s="112"/>
      <c r="AH60" s="97"/>
      <c r="AI60" s="97"/>
      <c r="AJ60" s="97"/>
      <c r="AK60" s="97"/>
      <c r="AL60" s="97"/>
      <c r="AM60" s="97"/>
      <c r="AN60" s="97"/>
      <c r="AO60" s="97"/>
      <c r="AP60" s="97"/>
      <c r="AQ60" s="97"/>
      <c r="AR60" s="97"/>
      <c r="AS60" s="97"/>
      <c r="AT60" s="97"/>
      <c r="AU60" s="97"/>
      <c r="AV60" s="97"/>
      <c r="AW60" s="97"/>
      <c r="AX60" s="97"/>
      <c r="AY60" s="97"/>
      <c r="AZ60" s="97"/>
      <c r="BA60" s="26"/>
      <c r="BB60" s="379"/>
      <c r="BC60" s="379"/>
      <c r="BD60" s="379"/>
      <c r="CM60" s="27"/>
      <c r="CN60"/>
      <c r="CO60"/>
      <c r="CP60" s="27"/>
      <c r="DF60" s="46"/>
      <c r="DG60" s="46"/>
      <c r="DH60" s="46"/>
      <c r="DI60" s="46"/>
      <c r="DJ60" s="46"/>
      <c r="DK60" s="46"/>
      <c r="DL60" s="46"/>
    </row>
    <row r="61" spans="1:141" ht="60" hidden="1" customHeight="1" x14ac:dyDescent="0.15">
      <c r="A61" s="29"/>
      <c r="B61" s="30"/>
      <c r="C61" s="183"/>
      <c r="D61" s="185"/>
      <c r="E61" s="185"/>
      <c r="F61" s="185"/>
      <c r="G61" s="185"/>
      <c r="H61" s="185"/>
      <c r="I61" s="185"/>
      <c r="J61" s="185"/>
      <c r="K61" s="184"/>
      <c r="L61" s="97"/>
      <c r="M61" s="97"/>
      <c r="N61" s="97"/>
      <c r="O61" s="97"/>
      <c r="P61" s="97"/>
      <c r="Q61" s="97"/>
      <c r="R61" s="97"/>
      <c r="S61" s="97"/>
      <c r="T61" s="97"/>
      <c r="U61" s="97"/>
      <c r="V61" s="97"/>
      <c r="W61" s="97"/>
      <c r="X61" s="97"/>
      <c r="Y61" s="97"/>
      <c r="Z61" s="97"/>
      <c r="AA61" s="242"/>
      <c r="AB61" s="242"/>
      <c r="AC61" s="242"/>
      <c r="AD61" s="97"/>
      <c r="AE61" s="112"/>
      <c r="AF61" s="112"/>
      <c r="AG61" s="112"/>
      <c r="AH61" s="97"/>
      <c r="AI61" s="97"/>
      <c r="AJ61" s="97"/>
      <c r="AK61" s="97"/>
      <c r="AL61" s="97"/>
      <c r="AM61" s="97"/>
      <c r="AN61" s="97"/>
      <c r="AO61" s="97"/>
      <c r="AP61" s="97"/>
      <c r="AQ61" s="97"/>
      <c r="AR61" s="97"/>
      <c r="AS61" s="97"/>
      <c r="AT61" s="97"/>
      <c r="AU61" s="97"/>
      <c r="AV61" s="97"/>
      <c r="AW61" s="97"/>
      <c r="AX61" s="97"/>
      <c r="AY61" s="97"/>
      <c r="AZ61" s="97"/>
      <c r="BA61" s="26"/>
      <c r="BB61" s="379"/>
      <c r="BC61" s="379"/>
      <c r="BD61" s="379"/>
      <c r="BE61" s="266"/>
      <c r="BF61" s="266"/>
      <c r="BG61" s="266"/>
      <c r="BH61" s="266"/>
      <c r="BI61" s="266"/>
      <c r="BJ61" s="266"/>
      <c r="BK61" s="266"/>
      <c r="BL61" s="266"/>
      <c r="BM61" s="266"/>
      <c r="BO61" s="266"/>
      <c r="BP61" s="266"/>
      <c r="CM61" s="27"/>
      <c r="CN61"/>
      <c r="CO61"/>
      <c r="CP61" s="27"/>
    </row>
    <row r="62" spans="1:141" ht="60" hidden="1" customHeight="1" x14ac:dyDescent="0.15">
      <c r="A62" s="29"/>
      <c r="B62" s="30"/>
      <c r="C62" s="183"/>
      <c r="D62" s="185"/>
      <c r="E62" s="185"/>
      <c r="F62" s="185"/>
      <c r="G62" s="185"/>
      <c r="H62" s="185"/>
      <c r="I62" s="185"/>
      <c r="J62" s="185"/>
      <c r="K62" s="184"/>
      <c r="L62" s="97"/>
      <c r="M62" s="97"/>
      <c r="N62" s="97"/>
      <c r="O62" s="97"/>
      <c r="P62" s="97"/>
      <c r="Q62" s="97"/>
      <c r="R62" s="97"/>
      <c r="S62" s="97"/>
      <c r="T62" s="97"/>
      <c r="U62" s="97"/>
      <c r="V62" s="97"/>
      <c r="W62" s="97"/>
      <c r="X62" s="97"/>
      <c r="Y62" s="97"/>
      <c r="Z62" s="97"/>
      <c r="AA62" s="242"/>
      <c r="AB62" s="242"/>
      <c r="AC62" s="242"/>
      <c r="AD62" s="97"/>
      <c r="AE62" s="112"/>
      <c r="AF62" s="112"/>
      <c r="AG62" s="112"/>
      <c r="AH62" s="97"/>
      <c r="AI62" s="97"/>
      <c r="AJ62" s="97"/>
      <c r="AK62" s="97"/>
      <c r="AL62" s="97"/>
      <c r="AM62" s="97"/>
      <c r="AN62" s="97"/>
      <c r="AO62" s="97"/>
      <c r="AP62" s="97"/>
      <c r="AQ62" s="97"/>
      <c r="AR62" s="97"/>
      <c r="AS62" s="97"/>
      <c r="AT62" s="97"/>
      <c r="AU62" s="97"/>
      <c r="AV62" s="97"/>
      <c r="AW62" s="97"/>
      <c r="AX62" s="97"/>
      <c r="AY62" s="97"/>
      <c r="AZ62" s="97"/>
      <c r="BA62" s="26"/>
      <c r="BB62" s="379"/>
      <c r="BC62" s="379"/>
      <c r="BD62" s="379"/>
      <c r="BE62" s="266"/>
      <c r="BF62" s="266"/>
      <c r="BG62" s="266"/>
      <c r="BH62" s="266"/>
      <c r="BI62" s="266"/>
      <c r="BJ62" s="266"/>
      <c r="BK62" s="266"/>
      <c r="BL62" s="266"/>
      <c r="BM62" s="266"/>
      <c r="BN62" s="266"/>
      <c r="BO62" s="266"/>
      <c r="BP62" s="266"/>
      <c r="CM62" s="27"/>
      <c r="CN62"/>
      <c r="CO62"/>
      <c r="CP62" s="27"/>
    </row>
    <row r="63" spans="1:141" ht="60" hidden="1" customHeight="1" x14ac:dyDescent="0.15">
      <c r="A63" s="29"/>
      <c r="B63" s="30"/>
      <c r="C63" s="183"/>
      <c r="D63" s="185"/>
      <c r="E63" s="185"/>
      <c r="F63" s="185"/>
      <c r="G63" s="185"/>
      <c r="H63" s="185"/>
      <c r="I63" s="185"/>
      <c r="J63" s="185"/>
      <c r="K63" s="184"/>
      <c r="L63" s="97"/>
      <c r="M63" s="97"/>
      <c r="N63" s="97"/>
      <c r="O63" s="97"/>
      <c r="P63" s="97"/>
      <c r="Q63" s="97"/>
      <c r="R63" s="97"/>
      <c r="S63" s="97"/>
      <c r="T63" s="97"/>
      <c r="U63" s="97"/>
      <c r="V63" s="97"/>
      <c r="W63" s="97"/>
      <c r="X63" s="97"/>
      <c r="Y63" s="97"/>
      <c r="Z63" s="97"/>
      <c r="AA63" s="242"/>
      <c r="AB63" s="242"/>
      <c r="AC63" s="242"/>
      <c r="AD63" s="97"/>
      <c r="AE63" s="112"/>
      <c r="AF63" s="112"/>
      <c r="AG63" s="112"/>
      <c r="AH63" s="97"/>
      <c r="AI63" s="97"/>
      <c r="AJ63" s="97"/>
      <c r="AK63" s="97"/>
      <c r="AL63" s="97"/>
      <c r="AM63" s="97"/>
      <c r="AN63" s="97"/>
      <c r="AO63" s="97"/>
      <c r="AP63" s="97"/>
      <c r="AQ63" s="97"/>
      <c r="AR63" s="97"/>
      <c r="AS63" s="97"/>
      <c r="AT63" s="97"/>
      <c r="AU63" s="97"/>
      <c r="AV63" s="97"/>
      <c r="AW63" s="97"/>
      <c r="AX63" s="97"/>
      <c r="AY63" s="97"/>
      <c r="AZ63" s="97"/>
      <c r="BA63" s="26"/>
      <c r="BB63" s="379"/>
      <c r="BC63" s="379"/>
      <c r="BD63" s="379"/>
      <c r="BE63" s="266"/>
      <c r="BF63" s="266"/>
      <c r="BN63" s="266"/>
      <c r="BO63" s="266"/>
      <c r="BP63" s="266"/>
      <c r="CM63" s="27"/>
      <c r="CN63"/>
      <c r="CO63"/>
      <c r="CP63" s="27"/>
    </row>
    <row r="64" spans="1:141" ht="60" customHeight="1" x14ac:dyDescent="0.15">
      <c r="A64" s="29"/>
      <c r="B64" s="30"/>
      <c r="C64" s="183"/>
      <c r="D64" s="185"/>
      <c r="E64" s="185"/>
      <c r="F64" s="185"/>
      <c r="G64" s="185"/>
      <c r="H64" s="185"/>
      <c r="I64" s="185"/>
      <c r="J64" s="185"/>
      <c r="K64" s="184"/>
      <c r="L64" s="97"/>
      <c r="M64" s="97"/>
      <c r="N64" s="97"/>
      <c r="O64" s="97"/>
      <c r="P64" s="97"/>
      <c r="Q64" s="97"/>
      <c r="R64" s="97"/>
      <c r="S64" s="97"/>
      <c r="T64" s="97"/>
      <c r="U64" s="97"/>
      <c r="V64" s="97"/>
      <c r="W64" s="97"/>
      <c r="X64" s="97"/>
      <c r="Y64" s="97"/>
      <c r="Z64" s="97"/>
      <c r="AA64" s="242"/>
      <c r="AB64" s="242"/>
      <c r="AC64" s="242"/>
      <c r="AD64" s="97"/>
      <c r="AE64" s="112"/>
      <c r="AF64" s="112"/>
      <c r="AG64" s="112"/>
      <c r="AH64" s="97"/>
      <c r="AI64" s="97"/>
      <c r="AJ64" s="97"/>
      <c r="AK64" s="97"/>
      <c r="AL64" s="97"/>
      <c r="AM64" s="97"/>
      <c r="AN64" s="97"/>
      <c r="AO64" s="97"/>
      <c r="AP64" s="97"/>
      <c r="AQ64" s="97"/>
      <c r="AR64" s="97"/>
      <c r="AS64" s="97"/>
      <c r="AT64" s="97"/>
      <c r="AU64" s="97"/>
      <c r="AV64" s="97"/>
      <c r="AW64" s="97"/>
      <c r="AX64" s="97"/>
      <c r="AY64" s="97"/>
      <c r="AZ64" s="97"/>
      <c r="BA64" s="26"/>
      <c r="BB64" s="379"/>
      <c r="BC64" s="379"/>
      <c r="BD64" s="379"/>
      <c r="CM64" s="27"/>
      <c r="CN64"/>
      <c r="CO64"/>
      <c r="CP64" s="27"/>
    </row>
    <row r="65" spans="1:99" ht="60" customHeight="1" x14ac:dyDescent="0.15">
      <c r="A65" s="29"/>
      <c r="B65" s="30"/>
      <c r="C65" s="183"/>
      <c r="D65" s="185"/>
      <c r="E65" s="185"/>
      <c r="F65" s="185"/>
      <c r="G65" s="185"/>
      <c r="H65" s="185"/>
      <c r="I65" s="185"/>
      <c r="J65" s="185"/>
      <c r="K65" s="184"/>
      <c r="L65" s="97"/>
      <c r="M65" s="97"/>
      <c r="N65" s="97"/>
      <c r="O65" s="97"/>
      <c r="P65" s="97"/>
      <c r="Q65" s="97"/>
      <c r="R65" s="97"/>
      <c r="S65" s="97"/>
      <c r="T65" s="97"/>
      <c r="U65" s="97"/>
      <c r="V65" s="97"/>
      <c r="W65" s="97"/>
      <c r="X65" s="97"/>
      <c r="Y65" s="97"/>
      <c r="Z65" s="97"/>
      <c r="AA65" s="242"/>
      <c r="AB65" s="242"/>
      <c r="AC65" s="242"/>
      <c r="AD65" s="97"/>
      <c r="AE65" s="112"/>
      <c r="AF65" s="112"/>
      <c r="AG65" s="112"/>
      <c r="AH65" s="97"/>
      <c r="AI65" s="97"/>
      <c r="AJ65" s="97"/>
      <c r="AK65" s="97"/>
      <c r="AL65" s="97"/>
      <c r="AM65" s="97"/>
      <c r="AN65" s="97"/>
      <c r="AO65" s="97"/>
      <c r="AP65" s="97"/>
      <c r="AQ65" s="97"/>
      <c r="AR65" s="97"/>
      <c r="AS65" s="97"/>
      <c r="AT65" s="97"/>
      <c r="AU65" s="97"/>
      <c r="AV65" s="97"/>
      <c r="AW65" s="97"/>
      <c r="AX65" s="97"/>
      <c r="AY65" s="97"/>
      <c r="AZ65" s="97"/>
      <c r="BA65" s="26"/>
      <c r="BB65" s="379"/>
      <c r="BC65" s="379"/>
      <c r="BD65" s="379"/>
      <c r="CM65" s="27"/>
      <c r="CN65"/>
      <c r="CO65"/>
      <c r="CP65" s="27"/>
    </row>
    <row r="66" spans="1:99" s="410" customFormat="1" ht="60" customHeight="1" thickBot="1" x14ac:dyDescent="0.2">
      <c r="A66" s="398"/>
      <c r="B66" s="399"/>
      <c r="C66" s="400"/>
      <c r="D66" s="401"/>
      <c r="E66" s="401"/>
      <c r="F66" s="401"/>
      <c r="G66" s="401"/>
      <c r="H66" s="401"/>
      <c r="I66" s="401"/>
      <c r="J66" s="401"/>
      <c r="K66" s="402"/>
      <c r="L66" s="403"/>
      <c r="M66" s="403"/>
      <c r="N66" s="403"/>
      <c r="O66" s="403"/>
      <c r="P66" s="403"/>
      <c r="Q66" s="403"/>
      <c r="R66" s="403"/>
      <c r="S66" s="403"/>
      <c r="T66" s="403"/>
      <c r="U66" s="403"/>
      <c r="V66" s="403"/>
      <c r="W66" s="403"/>
      <c r="X66" s="403"/>
      <c r="Y66" s="403"/>
      <c r="Z66" s="403"/>
      <c r="AA66" s="404"/>
      <c r="AB66" s="404"/>
      <c r="AC66" s="404"/>
      <c r="AD66" s="403"/>
      <c r="AE66" s="405"/>
      <c r="AF66" s="405"/>
      <c r="AG66" s="405"/>
      <c r="AH66" s="403"/>
      <c r="AI66" s="403"/>
      <c r="AJ66" s="403"/>
      <c r="AK66" s="403"/>
      <c r="AL66" s="403"/>
      <c r="AM66" s="403"/>
      <c r="AN66" s="403"/>
      <c r="AO66" s="403"/>
      <c r="AP66" s="403"/>
      <c r="AQ66" s="403"/>
      <c r="AR66" s="403"/>
      <c r="AS66" s="403"/>
      <c r="AT66" s="403"/>
      <c r="AU66" s="403"/>
      <c r="AV66" s="403"/>
      <c r="AW66" s="403"/>
      <c r="AX66" s="403"/>
      <c r="AY66" s="403"/>
      <c r="AZ66" s="403"/>
      <c r="BA66" s="406"/>
      <c r="BB66" s="407"/>
      <c r="BC66" s="407"/>
      <c r="BD66" s="408"/>
      <c r="BE66" s="409"/>
      <c r="BF66" s="409"/>
      <c r="BG66" s="409"/>
      <c r="BH66" s="409"/>
      <c r="BI66" s="409"/>
      <c r="BJ66" s="409"/>
      <c r="BK66" s="409"/>
      <c r="BL66" s="409"/>
      <c r="BM66" s="409"/>
      <c r="BN66" s="409"/>
      <c r="BO66" s="409"/>
      <c r="BP66" s="409"/>
      <c r="BQ66" s="409"/>
      <c r="BR66" s="409"/>
      <c r="BS66" s="409"/>
      <c r="BT66" s="409"/>
      <c r="BU66" s="409"/>
      <c r="BV66" s="409"/>
      <c r="BW66" s="409"/>
      <c r="BX66" s="409"/>
      <c r="BY66" s="409"/>
      <c r="BZ66" s="409"/>
      <c r="CA66" s="409"/>
      <c r="CB66" s="409"/>
      <c r="CC66" s="409"/>
      <c r="CD66" s="409"/>
      <c r="CE66" s="409"/>
      <c r="CF66" s="409"/>
      <c r="CG66" s="409"/>
      <c r="CH66" s="409"/>
      <c r="CI66" s="409"/>
      <c r="CJ66" s="409"/>
      <c r="CK66" s="409"/>
      <c r="CL66" s="409"/>
      <c r="CN66" s="411"/>
      <c r="CO66" s="411"/>
    </row>
    <row r="67" spans="1:99" ht="60" customHeight="1" thickBot="1" x14ac:dyDescent="0.2">
      <c r="A67" s="29"/>
      <c r="B67" s="30"/>
      <c r="C67" s="183"/>
      <c r="D67" s="185"/>
      <c r="E67" s="185"/>
      <c r="F67" s="185"/>
      <c r="G67" s="185"/>
      <c r="H67" s="185"/>
      <c r="I67" s="185"/>
      <c r="J67" s="185"/>
      <c r="K67" s="184"/>
      <c r="L67" s="97"/>
      <c r="M67" s="97"/>
      <c r="N67" s="97"/>
      <c r="O67" s="97"/>
      <c r="P67" s="97"/>
      <c r="Q67" s="329"/>
      <c r="R67" s="97"/>
      <c r="S67" s="97"/>
      <c r="T67" s="97"/>
      <c r="U67" s="97"/>
      <c r="V67" s="97"/>
      <c r="W67" s="97"/>
      <c r="X67" s="97"/>
      <c r="Y67" s="660" t="s">
        <v>7543</v>
      </c>
      <c r="Z67" s="661"/>
      <c r="AA67" s="494">
        <f>AA29</f>
        <v>89043</v>
      </c>
      <c r="AB67" s="495"/>
      <c r="AC67" s="496"/>
      <c r="AD67" s="497" t="s">
        <v>7598</v>
      </c>
      <c r="AE67" s="498"/>
      <c r="AF67" s="501" t="s">
        <v>15</v>
      </c>
      <c r="AG67" s="502"/>
      <c r="AH67" s="499" t="s">
        <v>7544</v>
      </c>
      <c r="AI67" s="499"/>
      <c r="AJ67" s="499"/>
      <c r="AK67" s="500"/>
      <c r="AL67" s="581">
        <f>AL5</f>
        <v>89043</v>
      </c>
      <c r="AM67" s="582"/>
      <c r="AN67" s="211"/>
      <c r="AO67" s="211"/>
      <c r="AP67" s="211"/>
      <c r="AQ67" s="211"/>
      <c r="AR67" s="211"/>
      <c r="AS67" s="686"/>
      <c r="AT67" s="686"/>
      <c r="AU67" s="686"/>
      <c r="AV67" s="686"/>
      <c r="AW67" s="686"/>
      <c r="AX67" s="97"/>
      <c r="AY67" s="97"/>
      <c r="AZ67" s="97"/>
      <c r="BA67" s="33"/>
      <c r="BB67" s="379"/>
      <c r="BC67" s="379"/>
      <c r="BD67" s="379"/>
      <c r="CM67" s="27"/>
      <c r="CN67"/>
      <c r="CO67"/>
      <c r="CP67" s="27"/>
    </row>
    <row r="68" spans="1:99" ht="16.5" customHeight="1" thickBot="1" x14ac:dyDescent="0.2">
      <c r="A68" s="583"/>
      <c r="B68" s="587"/>
      <c r="C68" s="588" t="s">
        <v>16</v>
      </c>
      <c r="D68" s="594" t="s">
        <v>17</v>
      </c>
      <c r="E68" s="527" t="s">
        <v>18</v>
      </c>
      <c r="F68" s="541" t="s">
        <v>19</v>
      </c>
      <c r="G68" s="584" t="s">
        <v>20</v>
      </c>
      <c r="H68" s="591" t="s">
        <v>7678</v>
      </c>
      <c r="I68" s="591" t="s">
        <v>21</v>
      </c>
      <c r="J68" s="547" t="s">
        <v>22</v>
      </c>
      <c r="K68" s="550" t="s">
        <v>23</v>
      </c>
      <c r="L68" s="524" t="s">
        <v>24</v>
      </c>
      <c r="M68" s="605" t="s">
        <v>7573</v>
      </c>
      <c r="N68" s="223"/>
      <c r="O68" s="223"/>
      <c r="P68" s="223"/>
      <c r="Q68" s="36"/>
      <c r="R68" s="84" t="s">
        <v>25</v>
      </c>
      <c r="S68" s="37"/>
      <c r="T68" s="37"/>
      <c r="U68" s="37"/>
      <c r="V68" s="37"/>
      <c r="W68" s="37"/>
      <c r="X68" s="37"/>
      <c r="Y68" s="37"/>
      <c r="Z68" s="618" t="s">
        <v>26</v>
      </c>
      <c r="AA68" s="520" t="s">
        <v>27</v>
      </c>
      <c r="AB68" s="602" t="s">
        <v>28</v>
      </c>
      <c r="AC68" s="602" t="s">
        <v>29</v>
      </c>
      <c r="AD68" s="524" t="s">
        <v>30</v>
      </c>
      <c r="AE68" s="524" t="s">
        <v>7597</v>
      </c>
      <c r="AF68" s="524" t="s">
        <v>7666</v>
      </c>
      <c r="AG68" s="603" t="s">
        <v>7676</v>
      </c>
      <c r="AH68" s="383"/>
      <c r="AI68" s="690" t="s">
        <v>31</v>
      </c>
      <c r="AJ68" s="557" t="s">
        <v>7667</v>
      </c>
      <c r="AK68" s="597" t="s">
        <v>33</v>
      </c>
      <c r="AL68" s="520" t="s">
        <v>34</v>
      </c>
      <c r="AM68" s="694" t="s">
        <v>35</v>
      </c>
      <c r="AN68" s="687" t="s">
        <v>7535</v>
      </c>
      <c r="AO68" s="508" t="s">
        <v>7536</v>
      </c>
      <c r="AP68" s="220"/>
      <c r="AQ68" s="220"/>
      <c r="AR68" s="220"/>
      <c r="AS68" s="508" t="s">
        <v>199</v>
      </c>
      <c r="AT68" s="505" t="s">
        <v>7538</v>
      </c>
      <c r="AU68" s="505" t="s">
        <v>7575</v>
      </c>
      <c r="AV68" s="505" t="s">
        <v>7576</v>
      </c>
      <c r="AW68" s="505" t="s">
        <v>7577</v>
      </c>
      <c r="AX68" s="505" t="s">
        <v>7578</v>
      </c>
      <c r="AY68" s="505" t="s">
        <v>7579</v>
      </c>
      <c r="AZ68" s="505" t="s">
        <v>7580</v>
      </c>
      <c r="BA68" s="505" t="s">
        <v>7581</v>
      </c>
      <c r="BB68" s="505" t="s">
        <v>7574</v>
      </c>
      <c r="BC68" s="505" t="s">
        <v>36</v>
      </c>
      <c r="BD68" s="511" t="s">
        <v>36</v>
      </c>
      <c r="BE68" s="678" t="s">
        <v>37</v>
      </c>
      <c r="BF68" s="504" t="s">
        <v>38</v>
      </c>
      <c r="BG68" s="504" t="s">
        <v>39</v>
      </c>
      <c r="BH68" s="491" t="s">
        <v>7685</v>
      </c>
      <c r="BI68" s="504" t="s">
        <v>40</v>
      </c>
      <c r="BJ68" s="504" t="s">
        <v>41</v>
      </c>
      <c r="BK68" s="491" t="s">
        <v>7674</v>
      </c>
      <c r="BL68" s="504" t="s">
        <v>42</v>
      </c>
      <c r="BM68" s="504" t="s">
        <v>43</v>
      </c>
      <c r="BN68" s="504" t="s">
        <v>44</v>
      </c>
      <c r="BO68" s="504" t="s">
        <v>7594</v>
      </c>
      <c r="BP68" s="504" t="s">
        <v>7595</v>
      </c>
      <c r="BQ68" s="504" t="s">
        <v>7635</v>
      </c>
      <c r="BR68" s="504" t="s">
        <v>7596</v>
      </c>
      <c r="BS68" s="504" t="s">
        <v>7592</v>
      </c>
      <c r="BT68" s="504" t="s">
        <v>7593</v>
      </c>
      <c r="BU68" s="504" t="s">
        <v>7725</v>
      </c>
      <c r="BV68" s="504" t="s">
        <v>45</v>
      </c>
      <c r="BW68" s="504" t="s">
        <v>46</v>
      </c>
      <c r="BX68" s="504" t="s">
        <v>47</v>
      </c>
      <c r="BY68" s="518" t="s">
        <v>7601</v>
      </c>
      <c r="BZ68" s="518" t="s">
        <v>7602</v>
      </c>
      <c r="CA68" s="504" t="s">
        <v>7603</v>
      </c>
      <c r="CB68" s="491" t="s">
        <v>7686</v>
      </c>
      <c r="CC68" s="491" t="s">
        <v>7699</v>
      </c>
      <c r="CD68" s="504" t="s">
        <v>48</v>
      </c>
      <c r="CE68" s="504" t="s">
        <v>49</v>
      </c>
      <c r="CF68" s="504" t="s">
        <v>50</v>
      </c>
      <c r="CG68" s="504" t="s">
        <v>7623</v>
      </c>
      <c r="CH68" s="518" t="s">
        <v>7642</v>
      </c>
      <c r="CI68" s="504" t="s">
        <v>7604</v>
      </c>
      <c r="CJ68" s="504" t="s">
        <v>7605</v>
      </c>
      <c r="CK68" s="504" t="s">
        <v>51</v>
      </c>
      <c r="CL68" s="504" t="s">
        <v>7621</v>
      </c>
      <c r="CM68" s="518" t="s">
        <v>7622</v>
      </c>
      <c r="CN68" s="519" t="s">
        <v>52</v>
      </c>
      <c r="CO68" s="518" t="s">
        <v>53</v>
      </c>
      <c r="CP68" s="518" t="s">
        <v>7627</v>
      </c>
      <c r="CQ68" s="503" t="s">
        <v>7649</v>
      </c>
      <c r="CR68" s="491" t="s">
        <v>7650</v>
      </c>
      <c r="CT68"/>
      <c r="CU68"/>
    </row>
    <row r="69" spans="1:99" ht="16.5" customHeight="1" thickBot="1" x14ac:dyDescent="0.2">
      <c r="A69" s="583"/>
      <c r="B69" s="587"/>
      <c r="C69" s="589"/>
      <c r="D69" s="595"/>
      <c r="E69" s="528"/>
      <c r="F69" s="542"/>
      <c r="G69" s="585"/>
      <c r="H69" s="592"/>
      <c r="I69" s="592"/>
      <c r="J69" s="548"/>
      <c r="K69" s="551"/>
      <c r="L69" s="525"/>
      <c r="M69" s="606"/>
      <c r="N69" s="608" t="s">
        <v>7704</v>
      </c>
      <c r="O69" s="609"/>
      <c r="P69" s="610"/>
      <c r="Q69" s="544" t="s">
        <v>7528</v>
      </c>
      <c r="R69" s="553" t="s">
        <v>7658</v>
      </c>
      <c r="S69" s="617" t="s">
        <v>55</v>
      </c>
      <c r="T69" s="178"/>
      <c r="U69" s="178"/>
      <c r="V69" s="178"/>
      <c r="W69" s="178"/>
      <c r="X69" s="178"/>
      <c r="Y69" s="555" t="s">
        <v>7531</v>
      </c>
      <c r="Z69" s="619"/>
      <c r="AA69" s="521"/>
      <c r="AB69" s="525"/>
      <c r="AC69" s="525"/>
      <c r="AD69" s="600"/>
      <c r="AE69" s="600"/>
      <c r="AF69" s="600"/>
      <c r="AG69" s="553"/>
      <c r="AH69" s="384"/>
      <c r="AI69" s="691"/>
      <c r="AJ69" s="558"/>
      <c r="AK69" s="598"/>
      <c r="AL69" s="521"/>
      <c r="AM69" s="695"/>
      <c r="AN69" s="688"/>
      <c r="AO69" s="509"/>
      <c r="AP69" s="221"/>
      <c r="AQ69" s="221"/>
      <c r="AR69" s="221"/>
      <c r="AS69" s="509"/>
      <c r="AT69" s="506"/>
      <c r="AU69" s="506"/>
      <c r="AV69" s="506"/>
      <c r="AW69" s="506"/>
      <c r="AX69" s="506"/>
      <c r="AY69" s="506"/>
      <c r="AZ69" s="506"/>
      <c r="BA69" s="506"/>
      <c r="BB69" s="506"/>
      <c r="BC69" s="506"/>
      <c r="BD69" s="512"/>
      <c r="BE69" s="678"/>
      <c r="BF69" s="504"/>
      <c r="BG69" s="504"/>
      <c r="BH69" s="492"/>
      <c r="BI69" s="504"/>
      <c r="BJ69" s="504"/>
      <c r="BK69" s="492"/>
      <c r="BL69" s="504"/>
      <c r="BM69" s="504"/>
      <c r="BN69" s="504"/>
      <c r="BO69" s="504"/>
      <c r="BP69" s="504"/>
      <c r="BQ69" s="504"/>
      <c r="BR69" s="504"/>
      <c r="BS69" s="504"/>
      <c r="BT69" s="504"/>
      <c r="BU69" s="504"/>
      <c r="BV69" s="504"/>
      <c r="BW69" s="504"/>
      <c r="BX69" s="504"/>
      <c r="BY69" s="518"/>
      <c r="BZ69" s="518"/>
      <c r="CA69" s="504"/>
      <c r="CB69" s="492"/>
      <c r="CC69" s="492"/>
      <c r="CD69" s="504"/>
      <c r="CE69" s="504"/>
      <c r="CF69" s="504"/>
      <c r="CG69" s="504"/>
      <c r="CH69" s="518"/>
      <c r="CI69" s="504"/>
      <c r="CJ69" s="504"/>
      <c r="CK69" s="504"/>
      <c r="CL69" s="504"/>
      <c r="CM69" s="518"/>
      <c r="CN69" s="519"/>
      <c r="CO69" s="518"/>
      <c r="CP69" s="518"/>
      <c r="CQ69" s="503"/>
      <c r="CR69" s="516"/>
      <c r="CT69"/>
      <c r="CU69"/>
    </row>
    <row r="70" spans="1:99" ht="16.5" customHeight="1" thickBot="1" x14ac:dyDescent="0.2">
      <c r="A70" s="583"/>
      <c r="B70" s="587"/>
      <c r="C70" s="589"/>
      <c r="D70" s="595"/>
      <c r="E70" s="528"/>
      <c r="F70" s="542"/>
      <c r="G70" s="585"/>
      <c r="H70" s="592"/>
      <c r="I70" s="592"/>
      <c r="J70" s="548"/>
      <c r="K70" s="551"/>
      <c r="L70" s="525"/>
      <c r="M70" s="606"/>
      <c r="N70" s="509"/>
      <c r="O70" s="611"/>
      <c r="P70" s="612"/>
      <c r="Q70" s="545"/>
      <c r="R70" s="553"/>
      <c r="S70" s="553"/>
      <c r="T70" s="180" t="s">
        <v>7530</v>
      </c>
      <c r="U70" s="388" t="s">
        <v>7721</v>
      </c>
      <c r="V70" s="274"/>
      <c r="W70" s="180"/>
      <c r="X70" s="180"/>
      <c r="Y70" s="556"/>
      <c r="Z70" s="619"/>
      <c r="AA70" s="521"/>
      <c r="AB70" s="525"/>
      <c r="AC70" s="525"/>
      <c r="AD70" s="600"/>
      <c r="AE70" s="600"/>
      <c r="AF70" s="600"/>
      <c r="AG70" s="553"/>
      <c r="AH70" s="615" t="s">
        <v>7703</v>
      </c>
      <c r="AI70" s="692"/>
      <c r="AJ70" s="558"/>
      <c r="AK70" s="598"/>
      <c r="AL70" s="521"/>
      <c r="AM70" s="695"/>
      <c r="AN70" s="688"/>
      <c r="AO70" s="509"/>
      <c r="AP70" s="514" t="s">
        <v>7717</v>
      </c>
      <c r="AQ70" s="515"/>
      <c r="AR70" s="515"/>
      <c r="AS70" s="506" t="s">
        <v>7599</v>
      </c>
      <c r="AT70" s="506"/>
      <c r="AU70" s="506"/>
      <c r="AV70" s="506"/>
      <c r="AW70" s="506"/>
      <c r="AX70" s="506"/>
      <c r="AY70" s="506"/>
      <c r="AZ70" s="506"/>
      <c r="BA70" s="506"/>
      <c r="BB70" s="506"/>
      <c r="BC70" s="506"/>
      <c r="BD70" s="512"/>
      <c r="BE70" s="678"/>
      <c r="BF70" s="504"/>
      <c r="BG70" s="504"/>
      <c r="BH70" s="492"/>
      <c r="BI70" s="504"/>
      <c r="BJ70" s="504"/>
      <c r="BK70" s="492"/>
      <c r="BL70" s="504"/>
      <c r="BM70" s="504"/>
      <c r="BN70" s="504"/>
      <c r="BO70" s="504"/>
      <c r="BP70" s="504"/>
      <c r="BQ70" s="504"/>
      <c r="BR70" s="504"/>
      <c r="BS70" s="504"/>
      <c r="BT70" s="504"/>
      <c r="BU70" s="504"/>
      <c r="BV70" s="504"/>
      <c r="BW70" s="504"/>
      <c r="BX70" s="504"/>
      <c r="BY70" s="518"/>
      <c r="BZ70" s="518"/>
      <c r="CA70" s="504"/>
      <c r="CB70" s="492"/>
      <c r="CC70" s="492"/>
      <c r="CD70" s="504"/>
      <c r="CE70" s="504"/>
      <c r="CF70" s="504"/>
      <c r="CG70" s="504"/>
      <c r="CH70" s="518"/>
      <c r="CI70" s="504"/>
      <c r="CJ70" s="504"/>
      <c r="CK70" s="504"/>
      <c r="CL70" s="504"/>
      <c r="CM70" s="518"/>
      <c r="CN70" s="519"/>
      <c r="CO70" s="518"/>
      <c r="CP70" s="518"/>
      <c r="CQ70" s="503"/>
      <c r="CR70" s="516"/>
    </row>
    <row r="71" spans="1:99" ht="102.6" customHeight="1" thickBot="1" x14ac:dyDescent="0.2">
      <c r="A71" s="583"/>
      <c r="B71" s="587"/>
      <c r="C71" s="590"/>
      <c r="D71" s="596"/>
      <c r="E71" s="529"/>
      <c r="F71" s="543"/>
      <c r="G71" s="586"/>
      <c r="H71" s="593"/>
      <c r="I71" s="593"/>
      <c r="J71" s="549"/>
      <c r="K71" s="552"/>
      <c r="L71" s="526"/>
      <c r="M71" s="607"/>
      <c r="N71" s="510"/>
      <c r="O71" s="613"/>
      <c r="P71" s="614"/>
      <c r="Q71" s="546"/>
      <c r="R71" s="554"/>
      <c r="S71" s="125" t="s">
        <v>7659</v>
      </c>
      <c r="T71" s="182" t="s">
        <v>7660</v>
      </c>
      <c r="U71" s="387" t="s">
        <v>7802</v>
      </c>
      <c r="V71" s="182" t="s">
        <v>7628</v>
      </c>
      <c r="W71" s="182" t="s">
        <v>7628</v>
      </c>
      <c r="X71" s="182" t="s">
        <v>7628</v>
      </c>
      <c r="Y71" s="179" t="s">
        <v>7661</v>
      </c>
      <c r="Z71" s="177" t="s">
        <v>7662</v>
      </c>
      <c r="AA71" s="522"/>
      <c r="AB71" s="526"/>
      <c r="AC71" s="526"/>
      <c r="AD71" s="601"/>
      <c r="AE71" s="601"/>
      <c r="AF71" s="601"/>
      <c r="AG71" s="604"/>
      <c r="AH71" s="616"/>
      <c r="AI71" s="693"/>
      <c r="AJ71" s="559"/>
      <c r="AK71" s="599"/>
      <c r="AL71" s="522"/>
      <c r="AM71" s="696"/>
      <c r="AN71" s="689"/>
      <c r="AO71" s="510"/>
      <c r="AP71" s="679" t="s">
        <v>7567</v>
      </c>
      <c r="AQ71" s="680"/>
      <c r="AR71" s="680"/>
      <c r="AS71" s="507"/>
      <c r="AT71" s="507"/>
      <c r="AU71" s="507"/>
      <c r="AV71" s="507"/>
      <c r="AW71" s="507"/>
      <c r="AX71" s="507"/>
      <c r="AY71" s="507"/>
      <c r="AZ71" s="507"/>
      <c r="BA71" s="507"/>
      <c r="BB71" s="507"/>
      <c r="BC71" s="507"/>
      <c r="BD71" s="513"/>
      <c r="BE71" s="678"/>
      <c r="BF71" s="504"/>
      <c r="BG71" s="504"/>
      <c r="BH71" s="493"/>
      <c r="BI71" s="504"/>
      <c r="BJ71" s="504"/>
      <c r="BK71" s="493"/>
      <c r="BL71" s="504"/>
      <c r="BM71" s="504"/>
      <c r="BN71" s="504"/>
      <c r="BO71" s="504"/>
      <c r="BP71" s="504"/>
      <c r="BQ71" s="504"/>
      <c r="BR71" s="504"/>
      <c r="BS71" s="504"/>
      <c r="BT71" s="504"/>
      <c r="BU71" s="504"/>
      <c r="BV71" s="504"/>
      <c r="BW71" s="504"/>
      <c r="BX71" s="504"/>
      <c r="BY71" s="518"/>
      <c r="BZ71" s="518"/>
      <c r="CA71" s="504"/>
      <c r="CB71" s="493"/>
      <c r="CC71" s="493"/>
      <c r="CD71" s="504"/>
      <c r="CE71" s="504"/>
      <c r="CF71" s="504"/>
      <c r="CG71" s="504"/>
      <c r="CH71" s="518"/>
      <c r="CI71" s="504"/>
      <c r="CJ71" s="504"/>
      <c r="CK71" s="504"/>
      <c r="CL71" s="504"/>
      <c r="CM71" s="518"/>
      <c r="CN71" s="519"/>
      <c r="CO71" s="518"/>
      <c r="CP71" s="518"/>
      <c r="CQ71" s="503"/>
      <c r="CR71" s="517"/>
    </row>
    <row r="72" spans="1:99" ht="30" customHeight="1" thickBot="1" x14ac:dyDescent="0.2">
      <c r="A72" s="583"/>
      <c r="B72" s="587"/>
      <c r="C72" s="423"/>
      <c r="D72" s="424"/>
      <c r="E72" s="424"/>
      <c r="F72" s="424"/>
      <c r="L72" s="27"/>
      <c r="M72" s="27"/>
      <c r="N72" s="27"/>
      <c r="O72" s="27"/>
      <c r="P72" s="27"/>
      <c r="Q72" s="425" t="s">
        <v>58</v>
      </c>
      <c r="R72" s="426">
        <f>IF(SUM(R73:R472)=SUM(S72,Y72),SUM(R73:R472),"B～Cの合計としてください")</f>
        <v>93207</v>
      </c>
      <c r="S72" s="426">
        <f>SUM(S73:S472)</f>
        <v>89043</v>
      </c>
      <c r="T72" s="427">
        <f>SUM(T73:T472)</f>
        <v>89043</v>
      </c>
      <c r="U72" s="428">
        <f>SUM(U73:U472)</f>
        <v>0</v>
      </c>
      <c r="V72" s="427"/>
      <c r="W72" s="427"/>
      <c r="X72" s="427"/>
      <c r="Y72" s="429">
        <f>SUM(Y73:Y472)</f>
        <v>4164</v>
      </c>
      <c r="Z72" s="430"/>
      <c r="AA72" s="27"/>
      <c r="AB72" s="28"/>
      <c r="AC72" s="431"/>
      <c r="AD72" s="431"/>
      <c r="AE72" s="431"/>
      <c r="AP72" s="39"/>
      <c r="AQ72" s="39"/>
      <c r="AR72" s="39"/>
      <c r="AS72" s="39"/>
      <c r="AT72" s="39"/>
      <c r="AU72" s="39"/>
      <c r="AV72" s="39"/>
      <c r="AW72" s="39"/>
      <c r="AX72" s="39"/>
      <c r="AY72" s="39"/>
      <c r="AZ72" s="39"/>
      <c r="BA72" s="39"/>
      <c r="BB72" s="39"/>
      <c r="BC72" s="39"/>
      <c r="BD72" s="465"/>
      <c r="BE72" s="286"/>
      <c r="BF72" s="286"/>
      <c r="BG72" s="287"/>
      <c r="BH72" s="287"/>
      <c r="BI72" s="287"/>
      <c r="BJ72" s="287"/>
      <c r="BK72" s="287"/>
      <c r="BL72" s="287"/>
      <c r="BM72" s="287"/>
      <c r="BN72" s="287"/>
      <c r="BO72" s="287"/>
      <c r="BP72" s="287"/>
      <c r="BQ72" s="287"/>
      <c r="BR72" s="287"/>
      <c r="BS72" s="286"/>
      <c r="BT72" s="286"/>
      <c r="BU72" s="286"/>
      <c r="BV72" s="286"/>
      <c r="BW72" s="286"/>
      <c r="BX72" s="286"/>
      <c r="BY72" s="287"/>
      <c r="BZ72" s="287"/>
      <c r="CA72" s="287"/>
      <c r="CB72" s="287"/>
      <c r="CC72" s="287"/>
      <c r="CD72" s="287"/>
      <c r="CE72" s="287"/>
      <c r="CF72" s="287"/>
      <c r="CG72" s="287"/>
      <c r="CH72" s="287"/>
      <c r="CI72" s="287"/>
      <c r="CJ72" s="287"/>
      <c r="CK72" s="287"/>
      <c r="CL72" s="287"/>
      <c r="CM72" s="287"/>
      <c r="CN72" s="287"/>
      <c r="CO72" s="287"/>
      <c r="CP72" s="287"/>
      <c r="CQ72" s="311"/>
    </row>
    <row r="73" spans="1:99" ht="60" customHeight="1" thickBot="1" x14ac:dyDescent="0.2">
      <c r="A73" s="97"/>
      <c r="B73" s="420" t="s">
        <v>7788</v>
      </c>
      <c r="C73" s="466">
        <v>1</v>
      </c>
      <c r="D73" s="432"/>
      <c r="E73" s="432"/>
      <c r="F73" s="433"/>
      <c r="G73" s="433"/>
      <c r="H73" s="434"/>
      <c r="I73" s="433"/>
      <c r="J73" s="434"/>
      <c r="K73" s="433"/>
      <c r="L73" s="433"/>
      <c r="M73" s="433"/>
      <c r="N73" s="433"/>
      <c r="O73" s="467"/>
      <c r="P73" s="467"/>
      <c r="Q73" s="435"/>
      <c r="R73" s="436">
        <f t="shared" ref="R73:R136" si="0">S73+Y73</f>
        <v>0</v>
      </c>
      <c r="S73" s="436">
        <f>T73+U73</f>
        <v>0</v>
      </c>
      <c r="T73" s="437"/>
      <c r="U73" s="438"/>
      <c r="V73" s="439"/>
      <c r="W73" s="439"/>
      <c r="X73" s="439"/>
      <c r="Y73" s="437"/>
      <c r="Z73" s="437"/>
      <c r="AA73" s="434"/>
      <c r="AB73" s="433"/>
      <c r="AC73" s="440"/>
      <c r="AD73" s="440"/>
      <c r="AE73" s="440"/>
      <c r="AF73" s="441"/>
      <c r="AG73" s="441"/>
      <c r="AH73" s="441"/>
      <c r="AI73" s="434"/>
      <c r="AJ73" s="434"/>
      <c r="AK73" s="434"/>
      <c r="AL73" s="434"/>
      <c r="AM73" s="434"/>
      <c r="AN73" s="434"/>
      <c r="AO73" s="433"/>
      <c r="AP73" s="433"/>
      <c r="AQ73" s="433"/>
      <c r="AR73" s="433"/>
      <c r="AS73" s="442"/>
      <c r="AT73" s="443"/>
      <c r="AU73" s="443"/>
      <c r="AV73" s="443"/>
      <c r="AW73" s="443"/>
      <c r="AX73" s="443"/>
      <c r="AY73" s="443"/>
      <c r="AZ73" s="443"/>
      <c r="BA73" s="443"/>
      <c r="BB73" s="442"/>
      <c r="BC73" s="442"/>
      <c r="BD73" s="468"/>
      <c r="BE73" s="464" t="str">
        <f>IF(F73="","",IF(分岐管理シート!D73=1,"","error"))</f>
        <v/>
      </c>
      <c r="BF73" s="294" t="str">
        <f>IF(F73="","",IF(分岐管理シート!E73=1,"","error"))</f>
        <v/>
      </c>
      <c r="BG73" s="294" t="str">
        <f>IF(F73="","",IF(分岐管理シート!G73=2,"","error"))</f>
        <v/>
      </c>
      <c r="BH73" s="294" t="str">
        <f>IF(F73="","",IF(OR(分岐管理シート!H73=0,LEN(H73)&lt;6),"error",""))</f>
        <v/>
      </c>
      <c r="BI73" s="293" t="str">
        <f>IF(F73="","",IF(分岐管理シート!I73=2,"","error"))</f>
        <v/>
      </c>
      <c r="BJ73" s="294" t="str">
        <f t="shared" ref="BJ73:BJ136" si="1">IF(F73="","",IF(J73="","error",""))</f>
        <v/>
      </c>
      <c r="BK73" s="294" t="str">
        <f t="shared" ref="BK73:BK136" si="2">IF(F73="","",IF(COUNTIF($J$73:$J$472,J73)&gt;1,"error",""))</f>
        <v/>
      </c>
      <c r="BL73" s="294" t="str">
        <f>IF(F73="","",IF(AND(分岐管理シート!D73=1,分岐管理シート!K73=1),"","error"))</f>
        <v/>
      </c>
      <c r="BM73" s="293" t="str">
        <f>IF(F73="","",IF(分岐管理シート!L73=2,"","error"))</f>
        <v/>
      </c>
      <c r="BN73" s="294" t="str">
        <f>IF(F73="","",IF(分岐管理シート!M73=1,"","error"))</f>
        <v/>
      </c>
      <c r="BO73" s="294" t="str">
        <f>IF(F73="","",IF(AND(分岐管理シート!D73=1,分岐管理シート!M73=1),"","error"))</f>
        <v/>
      </c>
      <c r="BP73" s="294" t="str">
        <f>IF(AND(分岐管理シート!M73&lt;&gt;1,SUM(分岐管理シート!N73:P73)&gt;0),"error","")</f>
        <v/>
      </c>
      <c r="BQ73" s="294" t="str">
        <f>IF(OR(AND(分岐管理シート!N73=0,OR(分岐管理シート!O73&lt;&gt;0,分岐管理シート!P73&lt;&gt;0)),AND(分岐管理シート!O73=0,分岐管理シート!P73&lt;&gt;0)),"error","")</f>
        <v/>
      </c>
      <c r="BR73" s="294" t="str" cm="1">
        <f t="array" ref="BR73">IF(SUMPRODUCT(COUNTIF(N73:P73,N73:P73))&gt;COUNTA(N73:P73),"error","")</f>
        <v/>
      </c>
      <c r="BS73" s="294" t="str">
        <f t="shared" ref="BS73:BS136" si="3">IF(AND(COUNTIF(M73,"*推奨*")&gt;0,Q73=""),"error","")</f>
        <v/>
      </c>
      <c r="BT73" s="294" t="str">
        <f t="shared" ref="BT73:BT136" si="4">IF(AND(COUNTIF(M73,"*推奨*")=0,Q73&lt;&gt;""),"error","")</f>
        <v/>
      </c>
      <c r="BU73" s="294" t="str">
        <f>IF(F73="","",IF(AND(分岐管理シート!D73=1,T73&gt;0,Y73&gt;=0,R73=S73+Y73,S73=T73),"","error"))</f>
        <v/>
      </c>
      <c r="BV73" s="294" t="str">
        <f t="shared" ref="BV73:BV136" si="5">IF(F73="","",IF(S73=INT(S73),"","error"))</f>
        <v/>
      </c>
      <c r="BW73" s="294" t="str">
        <f>IF(F73="","",IF(R73&lt;Z73,"error",""))</f>
        <v/>
      </c>
      <c r="BX73" s="294" t="str">
        <f t="shared" ref="BX73:BX136" si="6">IF(F73="","",IF(AA73="","error",""))</f>
        <v/>
      </c>
      <c r="BY73" s="294" t="str">
        <f>IF(F73="","",IF(PRODUCT(分岐管理シート!AB73:'分岐管理シート'!AE73)=0,"error",""))</f>
        <v/>
      </c>
      <c r="BZ73" s="294" t="str">
        <f>IF(F73="","",IF(AND(AE73="○",分岐管理シート!AF73=0),"error",""))</f>
        <v/>
      </c>
      <c r="CA73" s="294" t="str">
        <f>IF(F73="","",IF(AND(分岐管理シート!AE73&lt;2,実施計画様式!AF73&lt;&gt;""),"error",""))</f>
        <v/>
      </c>
      <c r="CB73" s="294" t="str">
        <f>IF(F73="","",IF(AND(分岐管理シート!D73=1,分岐管理シート!AG73&gt;0,分岐管理シート!AG73&lt;25),"","error"))</f>
        <v/>
      </c>
      <c r="CC73" s="294" t="str">
        <f>IF(F73="","",IF(OR(AND(分岐管理シート!BH73="予算化方法",分岐管理シート!AH73&gt;0,分岐管理シート!AH73&lt;4),AND(分岐管理シート!BH73="予算化方法_未定なし",分岐管理シート!AH73&gt;0,分岐管理シート!AH73&lt;3)),"","error"))</f>
        <v/>
      </c>
      <c r="CD73" s="294" t="str">
        <f>IF(F73="","",IF(OR(分岐管理シート!AI73&lt;14,分岐管理シート!AI73&gt;25,分岐管理シート!AI73&gt;分岐管理シート!AJ73,分岐管理シート!AI73&gt;分岐管理シート!AK73),"error",""))</f>
        <v/>
      </c>
      <c r="CE73" s="294" t="str">
        <f>IF(F73="","",IF(OR(分岐管理シート!AJ73&lt;14,分岐管理シート!AJ73&gt;25,分岐管理シート!AJ73&lt;分岐管理シート!AI73,分岐管理シート!AJ73&gt;分岐管理シート!AK73),"error",""))</f>
        <v/>
      </c>
      <c r="CF73" s="294" t="str">
        <f>IF(F73="","",IF(OR(分岐管理シート!AK73&lt;14,分岐管理シート!AK73&gt;26,分岐管理シート!AK73&lt;分岐管理シート!AI73,分岐管理シート!AK73&lt;分岐管理シート!AJ73),"error",""))</f>
        <v/>
      </c>
      <c r="CG73" s="294" t="str">
        <f>IF(F73="","",IF(AND(AD73="－",分岐管理シート!AK73&gt;25),"error",""))</f>
        <v/>
      </c>
      <c r="CH73" s="294" t="str">
        <f>IF(F73="","",IF(AL73="","error",""))</f>
        <v/>
      </c>
      <c r="CI73" s="294" t="str">
        <f>IF(F73="","",IF(分岐管理シート!AM73&lt;1,"error",""))</f>
        <v/>
      </c>
      <c r="CJ73" s="294" t="str">
        <f>IF(F73="","",IF(分岐管理シート!AN73&lt;1,"error",""))</f>
        <v/>
      </c>
      <c r="CK73" s="295" t="str">
        <f t="shared" ref="CK73:CK136" si="7">IF(F73="","",IF(COUNTA(AO73:AR73)&gt;0,"","error"))</f>
        <v/>
      </c>
      <c r="CL73" s="294" t="str">
        <f>IF(F73="","",IF(AND(SUM(分岐管理シート!AO73:AR73)&gt;180,分岐管理シート!AS73&lt;1),"error",""))</f>
        <v/>
      </c>
      <c r="CM73" s="296" t="str">
        <f>IF(F73="","",IF(AND(分岐管理シート!D73=1,分岐管理シート!BB73&gt;0,分岐管理シート!BB73&lt;7),"","error"))</f>
        <v/>
      </c>
      <c r="CN73" s="297"/>
      <c r="CO73" s="295" t="str">
        <f>IF(分岐管理シート!BR73=0,"","error")</f>
        <v/>
      </c>
      <c r="CP73" s="298" t="str">
        <f>IF(AND(F73="",SUM(分岐管理シート!D73:BB73)&gt;0),"error","")</f>
        <v/>
      </c>
      <c r="CQ73" s="110" t="str">
        <f>IF(AND(分岐管理シート!A73="",COUNTA(実施計画様式!D73:BB73)&gt;2),"error","")</f>
        <v/>
      </c>
      <c r="CR73" s="110" t="str">
        <f>IF(AND(分岐管理シート!A73&lt;&gt;"",実施計画様式!F73="",実施計画様式!BG14&gt;0),"error","")</f>
        <v/>
      </c>
    </row>
    <row r="74" spans="1:99" ht="91.5" customHeight="1" x14ac:dyDescent="0.15">
      <c r="A74" s="97"/>
      <c r="B74" s="421"/>
      <c r="C74" s="444">
        <v>2</v>
      </c>
      <c r="D74" s="299" t="s">
        <v>7825</v>
      </c>
      <c r="E74" s="331" t="s">
        <v>7826</v>
      </c>
      <c r="F74" s="301" t="s">
        <v>82</v>
      </c>
      <c r="G74" s="301" t="s">
        <v>82</v>
      </c>
      <c r="H74" s="300" t="s">
        <v>7827</v>
      </c>
      <c r="I74" s="301" t="s">
        <v>82</v>
      </c>
      <c r="J74" s="300" t="s">
        <v>7828</v>
      </c>
      <c r="K74" s="301" t="s">
        <v>7829</v>
      </c>
      <c r="L74" s="301" t="s">
        <v>82</v>
      </c>
      <c r="M74" s="301" t="s">
        <v>7830</v>
      </c>
      <c r="N74" s="356" t="s">
        <v>7831</v>
      </c>
      <c r="O74" s="301"/>
      <c r="P74" s="301"/>
      <c r="Q74" s="300"/>
      <c r="R74" s="332">
        <f t="shared" si="0"/>
        <v>20500</v>
      </c>
      <c r="S74" s="333">
        <f>T74+U74</f>
        <v>20500</v>
      </c>
      <c r="T74" s="417">
        <v>20500</v>
      </c>
      <c r="U74" s="334"/>
      <c r="V74" s="385"/>
      <c r="W74" s="385"/>
      <c r="X74" s="385"/>
      <c r="Y74" s="334"/>
      <c r="Z74" s="334"/>
      <c r="AA74" s="300" t="s">
        <v>7886</v>
      </c>
      <c r="AB74" s="301" t="s">
        <v>102</v>
      </c>
      <c r="AC74" s="335" t="s">
        <v>102</v>
      </c>
      <c r="AD74" s="335" t="s">
        <v>102</v>
      </c>
      <c r="AE74" s="335" t="s">
        <v>82</v>
      </c>
      <c r="AF74" s="336" t="s">
        <v>82</v>
      </c>
      <c r="AG74" s="336" t="s">
        <v>189</v>
      </c>
      <c r="AH74" s="369" t="s">
        <v>7887</v>
      </c>
      <c r="AI74" s="300" t="s">
        <v>7572</v>
      </c>
      <c r="AJ74" s="300" t="s">
        <v>7549</v>
      </c>
      <c r="AK74" s="300" t="s">
        <v>7557</v>
      </c>
      <c r="AL74" s="337" t="s">
        <v>7888</v>
      </c>
      <c r="AM74" s="338" t="s">
        <v>7889</v>
      </c>
      <c r="AN74" s="300" t="s">
        <v>7890</v>
      </c>
      <c r="AO74" s="355" t="s">
        <v>7891</v>
      </c>
      <c r="AP74" s="356"/>
      <c r="AQ74" s="356"/>
      <c r="AR74" s="301"/>
      <c r="AS74" s="339"/>
      <c r="AT74" s="340"/>
      <c r="AU74" s="340"/>
      <c r="AV74" s="340"/>
      <c r="AW74" s="340"/>
      <c r="AX74" s="340"/>
      <c r="AY74" s="340"/>
      <c r="AZ74" s="340"/>
      <c r="BA74" s="340"/>
      <c r="BB74" s="339" t="s">
        <v>7892</v>
      </c>
      <c r="BC74" s="341"/>
      <c r="BD74" s="341"/>
      <c r="BE74" s="248" t="str">
        <f>IF(F74="","",IF(分岐管理シート!D74&gt;0,"","error"))</f>
        <v/>
      </c>
      <c r="BF74" s="249" t="str">
        <f>IF(F74="","",IF(分岐管理シート!E74=1,"","error"))</f>
        <v/>
      </c>
      <c r="BG74" s="250" t="str">
        <f>IF(F74="","",IF(分岐管理シート!G74=2,"","error"))</f>
        <v/>
      </c>
      <c r="BH74" s="249" t="str">
        <f>IF(F74="","",IF(OR(分岐管理シート!H74=0,LEN(H74)&lt;6),"error",""))</f>
        <v/>
      </c>
      <c r="BI74" s="251" t="str">
        <f>IF(F74="","",IF(分岐管理シート!I74=2,"","error"))</f>
        <v/>
      </c>
      <c r="BJ74" s="250" t="str">
        <f t="shared" si="1"/>
        <v/>
      </c>
      <c r="BK74" s="250" t="str">
        <f t="shared" si="2"/>
        <v/>
      </c>
      <c r="BL74" s="249" t="str">
        <f>IF(F74="","",IF(OR(AND(分岐管理シート!D74=1,分岐管理シート!K74=1),AND(分岐管理シート!D74=2,分岐管理シート!K74=2)),"","error"))</f>
        <v/>
      </c>
      <c r="BM74" s="248" t="str">
        <f>IF(F74="","",IF(分岐管理シート!L74=2,"","error"))</f>
        <v/>
      </c>
      <c r="BN74" s="250" t="str">
        <f>IF(F74="","",IF(分岐管理シート!M74&lt;1,"error",""))</f>
        <v/>
      </c>
      <c r="BO74" s="250" t="str">
        <f>IF(F74="","",IF(OR(AND(分岐管理シート!D74=1,分岐管理シート!M74&lt;12,分岐管理シート!M74&gt;0),AND(分岐管理シート!D74=2,分岐管理シート!M74&lt;13,分岐管理シート!M74&gt;1)),"","error"))</f>
        <v/>
      </c>
      <c r="BP74" s="250" t="str">
        <f>IF(AND(分岐管理シート!M74&lt;&gt;1,SUM(分岐管理シート!N74:P74)&gt;0),"error","")</f>
        <v/>
      </c>
      <c r="BQ74" s="249" t="str">
        <f>IF(OR(AND(分岐管理シート!N74=0,OR(分岐管理シート!O74&lt;&gt;0,分岐管理シート!P74&lt;&gt;0)),AND(分岐管理シート!O74=0,分岐管理シート!P74&lt;&gt;0)),"error","")</f>
        <v/>
      </c>
      <c r="BR74" s="302" t="str" cm="1">
        <f t="array" ref="BR74">IF(SUMPRODUCT(COUNTIF(N74:P74,N74:P74))&gt;COUNTA(N74:P74),"error","")</f>
        <v/>
      </c>
      <c r="BS74" s="250" t="str">
        <f t="shared" si="3"/>
        <v/>
      </c>
      <c r="BT74" s="250" t="str">
        <f t="shared" si="4"/>
        <v/>
      </c>
      <c r="BU74" s="249" t="str">
        <f>IF(F74="","",IF(OR(AND(分岐管理シート!D74=1,T74&gt;0,Y74&gt;=0,U74=0,R74=S74+Y74,S74=T74),AND(分岐管理シート!D74=2,U74&gt;0,Y74&gt;=0,T74=0,R74=S74+Y74,S74=U74)),"","error"))</f>
        <v/>
      </c>
      <c r="BV74" s="250" t="str">
        <f t="shared" si="5"/>
        <v/>
      </c>
      <c r="BW74" s="250" t="str">
        <f>IF(F74="","",IF(R74&lt;Z74,"error",""))</f>
        <v/>
      </c>
      <c r="BX74" s="250" t="str">
        <f t="shared" si="6"/>
        <v/>
      </c>
      <c r="BY74" s="250" t="str">
        <f>IF(F74="","",IF(PRODUCT(分岐管理シート!AB74:'分岐管理シート'!AE74)=0,"error",""))</f>
        <v/>
      </c>
      <c r="BZ74" s="250" t="str">
        <f>IF(F74="","",IF(AND(AE74="○",分岐管理シート!AF74=0),"error",""))</f>
        <v/>
      </c>
      <c r="CA74" s="250" t="str">
        <f>IF(F74="","",IF(AND(分岐管理シート!AE74&lt;2,実施計画様式!AF74&lt;&gt;""),"error",""))</f>
        <v/>
      </c>
      <c r="CB74" s="250" t="str">
        <f>IF(F74="","",IF(OR(AND(分岐管理シート!D74=1,分岐管理シート!AG74&gt;0,分岐管理シート!AG74&lt;25),AND(分岐管理シート!D74&gt;1,分岐管理シート!AG74&gt;12,分岐管理シート!AG74&lt;25)),"","error"))</f>
        <v/>
      </c>
      <c r="CC74" s="249" t="str">
        <f>IF(F74="","",IF(OR(AND(分岐管理シート!BH74="予算化方法",分岐管理シート!AH74&gt;0,分岐管理シート!AH74&lt;4),AND(分岐管理シート!BH74="予算化方法_未定なし",分岐管理シート!AH74&gt;0,分岐管理シート!AH74&lt;3)),"","error"))</f>
        <v/>
      </c>
      <c r="CD74" s="249" t="str">
        <f>IF(F74="","",IF(OR(分岐管理シート!AI74&lt;14,分岐管理シート!AI74&gt;25,分岐管理シート!AI74&gt;分岐管理シート!AJ74,分岐管理シート!AI74&gt;分岐管理シート!AK74),"error",""))</f>
        <v/>
      </c>
      <c r="CE74" s="250" t="str">
        <f>IF(F74="","",IF(OR(分岐管理シート!AJ74&lt;14,分岐管理シート!AJ74&gt;25,分岐管理シート!AJ74&lt;分岐管理シート!AI74,分岐管理シート!AJ74&gt;分岐管理シート!AK74),"error",""))</f>
        <v/>
      </c>
      <c r="CF74" s="249" t="str">
        <f>IF(F74="","",IF(OR(分岐管理シート!AK74&lt;14,分岐管理シート!AK74&gt;26,分岐管理シート!AK74&lt;分岐管理シート!AI74,分岐管理シート!AK74&lt;分岐管理シート!AJ74),"error",""))</f>
        <v/>
      </c>
      <c r="CG74" s="250" t="str">
        <f>IF(F74="","",IF(AND(AD74="－",分岐管理シート!AK74&gt;25),"error",""))</f>
        <v/>
      </c>
      <c r="CH74" s="250" t="str">
        <f>IF(F74="","",IF(AL74="","error",""))</f>
        <v/>
      </c>
      <c r="CI74" s="250" t="str">
        <f>IF(F74="","",IF(分岐管理シート!AM74&lt;1,"error",""))</f>
        <v/>
      </c>
      <c r="CJ74" s="249" t="str">
        <f>IF(F74="","",IF(分岐管理シート!AN74&lt;1,"error",""))</f>
        <v/>
      </c>
      <c r="CK74" s="253" t="str">
        <f t="shared" si="7"/>
        <v/>
      </c>
      <c r="CL74" s="250" t="str">
        <f>IF(F74="","",IF(AND(SUM(分岐管理シート!AO74:AR74)&gt;180,分岐管理シート!AS74&lt;1),"error",""))</f>
        <v/>
      </c>
      <c r="CM74" s="250" t="str">
        <f>IF(F74="","",IF(OR(AND(分岐管理シート!D74=1,分岐管理シート!BB74&gt;0,分岐管理シート!BB74&lt;7),AND(分岐管理シート!D74&gt;1,分岐管理シート!BB74&gt;3,分岐管理シート!BB74&lt;7)),"","error"))</f>
        <v/>
      </c>
      <c r="CN74" s="254"/>
      <c r="CO74" s="250" t="str">
        <f>IF(分岐管理シート!BR74=0,"","error")</f>
        <v/>
      </c>
      <c r="CP74" s="303" t="str">
        <f>IF(AND(F74="",SUM(分岐管理シート!D74:BB74)&gt;0),"error","")</f>
        <v/>
      </c>
    </row>
    <row r="75" spans="1:99" ht="54.95" customHeight="1" x14ac:dyDescent="0.15">
      <c r="A75" s="97"/>
      <c r="B75" s="421"/>
      <c r="C75" s="445">
        <v>3</v>
      </c>
      <c r="D75" s="342" t="s">
        <v>7825</v>
      </c>
      <c r="E75" s="342" t="s">
        <v>7826</v>
      </c>
      <c r="F75" s="164" t="s">
        <v>82</v>
      </c>
      <c r="G75" s="164" t="s">
        <v>82</v>
      </c>
      <c r="H75" s="163" t="s">
        <v>7883</v>
      </c>
      <c r="I75" s="164" t="s">
        <v>82</v>
      </c>
      <c r="J75" s="163" t="s">
        <v>7884</v>
      </c>
      <c r="K75" s="164" t="s">
        <v>7829</v>
      </c>
      <c r="L75" s="164" t="s">
        <v>82</v>
      </c>
      <c r="M75" s="164" t="s">
        <v>7885</v>
      </c>
      <c r="N75" s="164"/>
      <c r="O75" s="164"/>
      <c r="P75" s="343"/>
      <c r="Q75" s="344"/>
      <c r="R75" s="345">
        <f t="shared" si="0"/>
        <v>2750</v>
      </c>
      <c r="S75" s="346">
        <f>T75+U75</f>
        <v>327</v>
      </c>
      <c r="T75" s="347">
        <v>327</v>
      </c>
      <c r="U75" s="419"/>
      <c r="V75" s="386"/>
      <c r="W75" s="386"/>
      <c r="X75" s="386"/>
      <c r="Y75" s="347">
        <v>2423</v>
      </c>
      <c r="Z75" s="347"/>
      <c r="AA75" s="163" t="s">
        <v>7930</v>
      </c>
      <c r="AB75" s="164" t="s">
        <v>102</v>
      </c>
      <c r="AC75" s="348" t="s">
        <v>102</v>
      </c>
      <c r="AD75" s="348" t="s">
        <v>102</v>
      </c>
      <c r="AE75" s="348" t="s">
        <v>82</v>
      </c>
      <c r="AF75" s="349" t="s">
        <v>82</v>
      </c>
      <c r="AG75" s="349" t="s">
        <v>189</v>
      </c>
      <c r="AH75" s="370" t="s">
        <v>7887</v>
      </c>
      <c r="AI75" s="163" t="s">
        <v>7572</v>
      </c>
      <c r="AJ75" s="163" t="s">
        <v>7572</v>
      </c>
      <c r="AK75" s="163" t="s">
        <v>7557</v>
      </c>
      <c r="AL75" s="350" t="s">
        <v>7894</v>
      </c>
      <c r="AM75" s="163" t="s">
        <v>7889</v>
      </c>
      <c r="AN75" s="163" t="s">
        <v>7890</v>
      </c>
      <c r="AO75" s="164" t="s">
        <v>7916</v>
      </c>
      <c r="AP75" s="164"/>
      <c r="AQ75" s="164"/>
      <c r="AR75" s="164"/>
      <c r="AS75" s="351"/>
      <c r="AT75" s="352"/>
      <c r="AU75" s="352"/>
      <c r="AV75" s="352"/>
      <c r="AW75" s="352"/>
      <c r="AX75" s="352"/>
      <c r="AY75" s="352"/>
      <c r="AZ75" s="352"/>
      <c r="BA75" s="352"/>
      <c r="BB75" s="353" t="s">
        <v>7892</v>
      </c>
      <c r="BC75" s="351"/>
      <c r="BD75" s="351"/>
      <c r="BE75" s="255" t="str">
        <f>IF(F75="","",IF(分岐管理シート!D75&gt;0,"","error"))</f>
        <v/>
      </c>
      <c r="BF75" s="256" t="str">
        <f>IF(F75="","",IF(分岐管理シート!E75=1,"","error"))</f>
        <v/>
      </c>
      <c r="BG75" s="257" t="str">
        <f>IF(F75="","",IF(分岐管理シート!G75=2,"","error"))</f>
        <v/>
      </c>
      <c r="BH75" s="257" t="str">
        <f>IF(F75="","",IF(OR(分岐管理シート!H75=0,LEN(H75)&lt;6),"error",""))</f>
        <v/>
      </c>
      <c r="BI75" s="258" t="str">
        <f>IF(F75="","",IF(分岐管理シート!I75=2,"","error"))</f>
        <v/>
      </c>
      <c r="BJ75" s="257" t="str">
        <f>IF(F75="","",IF(J75="","error",""))</f>
        <v/>
      </c>
      <c r="BK75" s="257" t="str">
        <f>IF(F75="","",IF(COUNTIF($J$73:$J$472,J75)&gt;1,"error",""))</f>
        <v/>
      </c>
      <c r="BL75" s="257" t="str">
        <f>IF(F75="","",IF(OR(AND(分岐管理シート!D75=1,分岐管理シート!K75=1),AND(分岐管理シート!D75=2,分岐管理シート!K75=2)),"","error"))</f>
        <v/>
      </c>
      <c r="BM75" s="255" t="str">
        <f>IF(F75="","",IF(分岐管理シート!L75=2,"","error"))</f>
        <v/>
      </c>
      <c r="BN75" s="257" t="str">
        <f>IF(F75="","",IF(分岐管理シート!M75&lt;1,"error",""))</f>
        <v/>
      </c>
      <c r="BO75" s="252" t="str">
        <f>IF(F75="","",IF(OR(AND(分岐管理シート!D75=1,分岐管理シート!M75&lt;12,分岐管理シート!M75&gt;0),AND(分岐管理シート!D75=2,分岐管理シート!M75&lt;13,分岐管理シート!M75&gt;1)),"","error"))</f>
        <v/>
      </c>
      <c r="BP75" s="257" t="str">
        <f>IF(AND(分岐管理シート!M75&lt;&gt;1,SUM(分岐管理シート!N75:P75)&gt;0),"error","")</f>
        <v/>
      </c>
      <c r="BQ75" s="256" t="str">
        <f>IF(OR(AND(分岐管理シート!N75=0,OR(分岐管理シート!O75&lt;&gt;0,分岐管理シート!P75&lt;&gt;0)),AND(分岐管理シート!O75=0,分岐管理シート!P75&lt;&gt;0)),"error","")</f>
        <v/>
      </c>
      <c r="BR75" s="259" t="str" cm="1">
        <f t="array" ref="BR75">IF(SUMPRODUCT(COUNTIF(N75:P75,N75:P75))&gt;COUNTA(N75:P75),"error","")</f>
        <v/>
      </c>
      <c r="BS75" s="257" t="str">
        <f t="shared" si="3"/>
        <v/>
      </c>
      <c r="BT75" s="257" t="str">
        <f t="shared" si="4"/>
        <v/>
      </c>
      <c r="BU75" s="257" t="str">
        <f>IF(F75="","",IF(OR(AND(分岐管理シート!D75=1,T75&gt;0,Y75&gt;=0,U75=0,R75=S75+Y75,S75=T75),AND(分岐管理シート!D75=2,U75&gt;0,Y75&gt;=0,T75=0,R75=S75+Y75,S75=U75)),"","error"))</f>
        <v/>
      </c>
      <c r="BV75" s="257" t="str">
        <f>IF(F75="","",IF(S75=INT(S75),"","error"))</f>
        <v/>
      </c>
      <c r="BW75" s="257" t="str">
        <f>IF(F75="","",IF(R75&lt;Z75,"error",""))</f>
        <v/>
      </c>
      <c r="BX75" s="257" t="str">
        <f>IF(F75="","",IF(AA75="","error",""))</f>
        <v/>
      </c>
      <c r="BY75" s="257" t="str">
        <f>IF(F75="","",IF(PRODUCT(分岐管理シート!AB75:'分岐管理シート'!AE75)=0,"error",""))</f>
        <v/>
      </c>
      <c r="BZ75" s="252" t="str">
        <f>IF(F75="","",IF(AND(AE75="○",分岐管理シート!AF75=0),"error",""))</f>
        <v/>
      </c>
      <c r="CA75" s="257" t="str">
        <f>IF(F75="","",IF(AND(分岐管理シート!AE75&lt;2,実施計画様式!AF75&lt;&gt;""),"error",""))</f>
        <v/>
      </c>
      <c r="CB75" s="257" t="str">
        <f>IF(F75="","",IF(OR(AND(分岐管理シート!D75=1,分岐管理シート!AG75&gt;0,分岐管理シート!AG75&lt;25),AND(分岐管理シート!D75&gt;1,分岐管理シート!AG75&gt;12,分岐管理シート!AG75&lt;25)),"","error"))</f>
        <v/>
      </c>
      <c r="CC75" s="256" t="str">
        <f>IF(F75="","",IF(OR(AND(分岐管理シート!BH75="予算化方法",分岐管理シート!AH75&gt;0,分岐管理シート!AH75&lt;4),AND(分岐管理シート!BH75="予算化方法_未定なし",分岐管理シート!AH75&gt;0,分岐管理シート!AH75&lt;3)),"","error"))</f>
        <v/>
      </c>
      <c r="CD75" s="257" t="str">
        <f>IF(F75="","",IF(OR(分岐管理シート!AI75&lt;14,分岐管理シート!AI75&gt;25,分岐管理シート!AI75&gt;分岐管理シート!AJ75,分岐管理シート!AI75&gt;分岐管理シート!AK75),"error",""))</f>
        <v/>
      </c>
      <c r="CE75" s="257" t="str">
        <f>IF(F75="","",IF(OR(分岐管理シート!AJ75&lt;14,分岐管理シート!AJ75&gt;25,分岐管理シート!AJ75&lt;分岐管理シート!AI75,分岐管理シート!AJ75&gt;分岐管理シート!AK75),"error",""))</f>
        <v/>
      </c>
      <c r="CF75" s="256" t="str">
        <f>IF(F75="","",IF(OR(分岐管理シート!AK75&lt;14,分岐管理シート!AK75&gt;26,分岐管理シート!AK75&lt;分岐管理シート!AI75,分岐管理シート!AK75&lt;分岐管理シート!AJ75),"error",""))</f>
        <v/>
      </c>
      <c r="CG75" s="257" t="str">
        <f>IF(F75="","",IF(AND(AD75="－",分岐管理シート!AK75&gt;25),"error",""))</f>
        <v/>
      </c>
      <c r="CH75" s="257" t="str">
        <f>IF(F75="","",IF(AL75="","error",""))</f>
        <v/>
      </c>
      <c r="CI75" s="252" t="str">
        <f>IF(F75="","",IF(分岐管理シート!AM75&lt;1,"error",""))</f>
        <v/>
      </c>
      <c r="CJ75" s="257" t="str">
        <f>IF(F75="","",IF(分岐管理シート!AN75&lt;1,"error",""))</f>
        <v/>
      </c>
      <c r="CK75" s="261" t="str">
        <f>IF(F75="","",IF(COUNTA(AO75:AR75)&gt;0,"","error"))</f>
        <v/>
      </c>
      <c r="CL75" s="257" t="str">
        <f>IF(F75="","",IF(AND(SUM(分岐管理シート!AO75:AR75)&gt;180,分岐管理シート!AS75&lt;1),"error",""))</f>
        <v/>
      </c>
      <c r="CM75" s="257" t="str">
        <f>IF(F75="","",IF(OR(AND(分岐管理シート!D75=1,分岐管理シート!BB75&gt;0,分岐管理シート!BB75&lt;7),AND(分岐管理シート!D75&gt;1,分岐管理シート!BB75&gt;3,分岐管理シート!BB75&lt;7)),"","error"))</f>
        <v/>
      </c>
      <c r="CN75" s="260"/>
      <c r="CO75" s="257" t="str">
        <f>IF(分岐管理シート!BR75=0,"","error")</f>
        <v/>
      </c>
      <c r="CP75" s="304" t="str">
        <f>IF(AND(F75="",SUM(分岐管理シート!D75:BB75)&gt;0),"error","")</f>
        <v/>
      </c>
    </row>
    <row r="76" spans="1:99" ht="54.95" customHeight="1" x14ac:dyDescent="0.15">
      <c r="A76" s="97"/>
      <c r="B76" s="97"/>
      <c r="C76" s="445">
        <v>4</v>
      </c>
      <c r="D76" s="342" t="s">
        <v>7825</v>
      </c>
      <c r="E76" s="342" t="s">
        <v>7826</v>
      </c>
      <c r="F76" s="164" t="s">
        <v>82</v>
      </c>
      <c r="G76" s="164" t="s">
        <v>82</v>
      </c>
      <c r="H76" s="163" t="s">
        <v>7834</v>
      </c>
      <c r="I76" s="164" t="s">
        <v>82</v>
      </c>
      <c r="J76" s="163" t="s">
        <v>7835</v>
      </c>
      <c r="K76" s="164" t="s">
        <v>7829</v>
      </c>
      <c r="L76" s="164" t="s">
        <v>82</v>
      </c>
      <c r="M76" s="164" t="s">
        <v>7836</v>
      </c>
      <c r="N76" s="164"/>
      <c r="O76" s="343"/>
      <c r="P76" s="343"/>
      <c r="Q76" s="344"/>
      <c r="R76" s="345">
        <f t="shared" si="0"/>
        <v>2355</v>
      </c>
      <c r="S76" s="346">
        <f t="shared" ref="S76:S139" si="8">T76+U76</f>
        <v>2355</v>
      </c>
      <c r="T76" s="347">
        <v>2355</v>
      </c>
      <c r="U76" s="419"/>
      <c r="V76" s="386"/>
      <c r="W76" s="386"/>
      <c r="X76" s="386"/>
      <c r="Y76" s="347"/>
      <c r="Z76" s="347"/>
      <c r="AA76" s="163" t="s">
        <v>7896</v>
      </c>
      <c r="AB76" s="164" t="s">
        <v>102</v>
      </c>
      <c r="AC76" s="348" t="s">
        <v>102</v>
      </c>
      <c r="AD76" s="348" t="s">
        <v>102</v>
      </c>
      <c r="AE76" s="348" t="s">
        <v>102</v>
      </c>
      <c r="AF76" s="349"/>
      <c r="AG76" s="349" t="s">
        <v>189</v>
      </c>
      <c r="AH76" s="370" t="s">
        <v>7887</v>
      </c>
      <c r="AI76" s="163" t="s">
        <v>7572</v>
      </c>
      <c r="AJ76" s="163" t="s">
        <v>7572</v>
      </c>
      <c r="AK76" s="163" t="s">
        <v>7557</v>
      </c>
      <c r="AL76" s="350" t="s">
        <v>7897</v>
      </c>
      <c r="AM76" s="163" t="s">
        <v>7889</v>
      </c>
      <c r="AN76" s="163" t="s">
        <v>7890</v>
      </c>
      <c r="AO76" s="343" t="s">
        <v>7898</v>
      </c>
      <c r="AP76" s="164"/>
      <c r="AQ76" s="164"/>
      <c r="AR76" s="164"/>
      <c r="AS76" s="351" t="s">
        <v>7899</v>
      </c>
      <c r="AT76" s="352"/>
      <c r="AU76" s="352"/>
      <c r="AV76" s="352"/>
      <c r="AW76" s="352"/>
      <c r="AX76" s="352"/>
      <c r="AY76" s="352"/>
      <c r="AZ76" s="352"/>
      <c r="BA76" s="352"/>
      <c r="BB76" s="353" t="s">
        <v>7892</v>
      </c>
      <c r="BC76" s="351"/>
      <c r="BD76" s="351"/>
      <c r="BE76" s="255" t="str">
        <f>IF(F76="","",IF(分岐管理シート!D76&gt;0,"","error"))</f>
        <v/>
      </c>
      <c r="BF76" s="256" t="str">
        <f>IF(F76="","",IF(分岐管理シート!E76=1,"","error"))</f>
        <v/>
      </c>
      <c r="BG76" s="257" t="str">
        <f>IF(F76="","",IF(分岐管理シート!G76=2,"","error"))</f>
        <v/>
      </c>
      <c r="BH76" s="257" t="str">
        <f>IF(F76="","",IF(OR(分岐管理シート!H76=0,LEN(H76)&lt;6),"error",""))</f>
        <v/>
      </c>
      <c r="BI76" s="258" t="str">
        <f>IF(F76="","",IF(分岐管理シート!I76=2,"","error"))</f>
        <v/>
      </c>
      <c r="BJ76" s="257" t="str">
        <f t="shared" si="1"/>
        <v/>
      </c>
      <c r="BK76" s="257" t="str">
        <f t="shared" si="2"/>
        <v/>
      </c>
      <c r="BL76" s="257" t="str">
        <f>IF(F76="","",IF(OR(AND(分岐管理シート!D76=1,分岐管理シート!K76=1),AND(分岐管理シート!D76=2,分岐管理シート!K76=2)),"","error"))</f>
        <v/>
      </c>
      <c r="BM76" s="255" t="str">
        <f>IF(F76="","",IF(分岐管理シート!L76=2,"","error"))</f>
        <v/>
      </c>
      <c r="BN76" s="257" t="str">
        <f>IF(F76="","",IF(分岐管理シート!M76&lt;1,"error",""))</f>
        <v/>
      </c>
      <c r="BO76" s="252" t="str">
        <f>IF(F76="","",IF(OR(AND(分岐管理シート!D76=1,分岐管理シート!M76&lt;12,分岐管理シート!M76&gt;0),AND(分岐管理シート!D76=2,分岐管理シート!M76&lt;13,分岐管理シート!M76&gt;1)),"","error"))</f>
        <v/>
      </c>
      <c r="BP76" s="257" t="str">
        <f>IF(AND(分岐管理シート!M76&lt;&gt;1,SUM(分岐管理シート!N76:P76)&gt;0),"error","")</f>
        <v/>
      </c>
      <c r="BQ76" s="256" t="str">
        <f>IF(OR(AND(分岐管理シート!N76=0,OR(分岐管理シート!O76&lt;&gt;0,分岐管理シート!P76&lt;&gt;0)),AND(分岐管理シート!O76=0,分岐管理シート!P76&lt;&gt;0)),"error","")</f>
        <v/>
      </c>
      <c r="BR76" s="259" t="str" cm="1">
        <f t="array" ref="BR76">IF(SUMPRODUCT(COUNTIF(N76:P76,N76:P76))&gt;COUNTA(N76:P76),"error","")</f>
        <v/>
      </c>
      <c r="BS76" s="257" t="str">
        <f t="shared" si="3"/>
        <v/>
      </c>
      <c r="BT76" s="257" t="str">
        <f t="shared" si="4"/>
        <v/>
      </c>
      <c r="BU76" s="257" t="str">
        <f>IF(F76="","",IF(OR(AND(分岐管理シート!D76=1,T76&gt;0,Y76&gt;=0,U76=0,R76=S76+Y76,S76=T76),AND(分岐管理シート!D76=2,U76&gt;0,Y76&gt;=0,T76=0,R76=S76+Y76,S76=U76)),"","error"))</f>
        <v/>
      </c>
      <c r="BV76" s="257" t="str">
        <f t="shared" si="5"/>
        <v/>
      </c>
      <c r="BW76" s="257" t="str">
        <f t="shared" ref="BW76:BW139" si="9">IF(F76="","",IF(R76&lt;Z76,"error",""))</f>
        <v/>
      </c>
      <c r="BX76" s="257" t="str">
        <f t="shared" si="6"/>
        <v/>
      </c>
      <c r="BY76" s="257" t="str">
        <f>IF(F76="","",IF(PRODUCT(分岐管理シート!AB76:'分岐管理シート'!AE76)=0,"error",""))</f>
        <v/>
      </c>
      <c r="BZ76" s="252" t="str">
        <f>IF(F76="","",IF(AND(AE76="○",分岐管理シート!AF76=0),"error",""))</f>
        <v/>
      </c>
      <c r="CA76" s="257" t="str">
        <f>IF(F76="","",IF(AND(分岐管理シート!AE76&lt;2,実施計画様式!AF76&lt;&gt;""),"error",""))</f>
        <v/>
      </c>
      <c r="CB76" s="257" t="str">
        <f>IF(F76="","",IF(OR(AND(分岐管理シート!D76=1,分岐管理シート!AG76&gt;0,分岐管理シート!AG76&lt;25),AND(分岐管理シート!D76&gt;1,分岐管理シート!AG76&gt;12,分岐管理シート!AG76&lt;25)),"","error"))</f>
        <v/>
      </c>
      <c r="CC76" s="256" t="str">
        <f>IF(F76="","",IF(OR(AND(分岐管理シート!BH76="予算化方法",分岐管理シート!AH76&gt;0,分岐管理シート!AH76&lt;4),AND(分岐管理シート!BH76="予算化方法_未定なし",分岐管理シート!AH76&gt;0,分岐管理シート!AH76&lt;3)),"","error"))</f>
        <v/>
      </c>
      <c r="CD76" s="257" t="str">
        <f>IF(F76="","",IF(OR(分岐管理シート!AI76&lt;14,分岐管理シート!AI76&gt;25,分岐管理シート!AI76&gt;分岐管理シート!AJ76,分岐管理シート!AI76&gt;分岐管理シート!AK76),"error",""))</f>
        <v/>
      </c>
      <c r="CE76" s="257" t="str">
        <f>IF(F76="","",IF(OR(分岐管理シート!AJ76&lt;14,分岐管理シート!AJ76&gt;25,分岐管理シート!AJ76&lt;分岐管理シート!AI76,分岐管理シート!AJ76&gt;分岐管理シート!AK76),"error",""))</f>
        <v/>
      </c>
      <c r="CF76" s="256" t="str">
        <f>IF(F76="","",IF(OR(分岐管理シート!AK76&lt;14,分岐管理シート!AK76&gt;26,分岐管理シート!AK76&lt;分岐管理シート!AI76,分岐管理シート!AK76&lt;分岐管理シート!AJ76),"error",""))</f>
        <v/>
      </c>
      <c r="CG76" s="257" t="str">
        <f>IF(F76="","",IF(AND(AD76="－",分岐管理シート!AK76&gt;25),"error",""))</f>
        <v/>
      </c>
      <c r="CH76" s="257" t="str">
        <f t="shared" ref="CH76:CH139" si="10">IF(F76="","",IF(AL76="","error",""))</f>
        <v/>
      </c>
      <c r="CI76" s="252" t="str">
        <f>IF(F76="","",IF(分岐管理シート!AM76&lt;1,"error",""))</f>
        <v/>
      </c>
      <c r="CJ76" s="257" t="str">
        <f>IF(F76="","",IF(分岐管理シート!AN76&lt;1,"error",""))</f>
        <v/>
      </c>
      <c r="CK76" s="261" t="str">
        <f t="shared" si="7"/>
        <v/>
      </c>
      <c r="CL76" s="257" t="str">
        <f>IF(F76="","",IF(AND(SUM(分岐管理シート!AO76:AR76)&gt;180,分岐管理シート!AS76&lt;1),"error",""))</f>
        <v/>
      </c>
      <c r="CM76" s="257" t="str">
        <f>IF(F76="","",IF(OR(AND(分岐管理シート!D76=1,分岐管理シート!BB76&gt;0,分岐管理シート!BB76&lt;7),AND(分岐管理シート!D76&gt;1,分岐管理シート!BB76&gt;3,分岐管理シート!BB76&lt;7)),"","error"))</f>
        <v/>
      </c>
      <c r="CN76" s="260"/>
      <c r="CO76" s="257" t="str">
        <f>IF(分岐管理シート!BR76=0,"","error")</f>
        <v/>
      </c>
      <c r="CP76" s="304" t="str">
        <f>IF(AND(F76="",SUM(分岐管理シート!D76:BB76)&gt;0),"error","")</f>
        <v/>
      </c>
    </row>
    <row r="77" spans="1:99" ht="54.95" customHeight="1" x14ac:dyDescent="0.15">
      <c r="A77" s="97"/>
      <c r="B77" s="97"/>
      <c r="C77" s="445">
        <v>5</v>
      </c>
      <c r="D77" s="342" t="s">
        <v>7825</v>
      </c>
      <c r="E77" s="342" t="s">
        <v>7826</v>
      </c>
      <c r="F77" s="164" t="s">
        <v>82</v>
      </c>
      <c r="G77" s="164" t="s">
        <v>82</v>
      </c>
      <c r="H77" s="163" t="s">
        <v>7837</v>
      </c>
      <c r="I77" s="164" t="s">
        <v>82</v>
      </c>
      <c r="J77" s="163" t="s">
        <v>7838</v>
      </c>
      <c r="K77" s="164" t="s">
        <v>7829</v>
      </c>
      <c r="L77" s="164" t="s">
        <v>82</v>
      </c>
      <c r="M77" s="164" t="s">
        <v>7836</v>
      </c>
      <c r="N77" s="164"/>
      <c r="O77" s="343"/>
      <c r="P77" s="343"/>
      <c r="Q77" s="344"/>
      <c r="R77" s="345">
        <f t="shared" si="0"/>
        <v>10000</v>
      </c>
      <c r="S77" s="346">
        <f t="shared" si="8"/>
        <v>10000</v>
      </c>
      <c r="T77" s="347">
        <v>10000</v>
      </c>
      <c r="U77" s="419"/>
      <c r="V77" s="386"/>
      <c r="W77" s="386"/>
      <c r="X77" s="386"/>
      <c r="Y77" s="347"/>
      <c r="Z77" s="347"/>
      <c r="AA77" s="163" t="s">
        <v>7900</v>
      </c>
      <c r="AB77" s="164" t="s">
        <v>102</v>
      </c>
      <c r="AC77" s="348" t="s">
        <v>102</v>
      </c>
      <c r="AD77" s="348" t="s">
        <v>102</v>
      </c>
      <c r="AE77" s="348" t="s">
        <v>82</v>
      </c>
      <c r="AF77" s="349" t="s">
        <v>82</v>
      </c>
      <c r="AG77" s="349" t="s">
        <v>189</v>
      </c>
      <c r="AH77" s="370" t="s">
        <v>7887</v>
      </c>
      <c r="AI77" s="163" t="s">
        <v>7572</v>
      </c>
      <c r="AJ77" s="163" t="s">
        <v>7546</v>
      </c>
      <c r="AK77" s="163" t="s">
        <v>7557</v>
      </c>
      <c r="AL77" s="350" t="s">
        <v>7897</v>
      </c>
      <c r="AM77" s="163" t="s">
        <v>7889</v>
      </c>
      <c r="AN77" s="163" t="s">
        <v>7890</v>
      </c>
      <c r="AO77" s="343" t="s">
        <v>7898</v>
      </c>
      <c r="AP77" s="164"/>
      <c r="AQ77" s="164"/>
      <c r="AR77" s="164"/>
      <c r="AS77" s="351" t="s">
        <v>7901</v>
      </c>
      <c r="AT77" s="352"/>
      <c r="AU77" s="352"/>
      <c r="AV77" s="352"/>
      <c r="AW77" s="352"/>
      <c r="AX77" s="352"/>
      <c r="AY77" s="352"/>
      <c r="AZ77" s="352"/>
      <c r="BA77" s="352"/>
      <c r="BB77" s="353" t="s">
        <v>7892</v>
      </c>
      <c r="BC77" s="351"/>
      <c r="BD77" s="351"/>
      <c r="BE77" s="255" t="str">
        <f>IF(F77="","",IF(分岐管理シート!D77&gt;0,"","error"))</f>
        <v/>
      </c>
      <c r="BF77" s="256" t="str">
        <f>IF(F77="","",IF(分岐管理シート!E77=1,"","error"))</f>
        <v/>
      </c>
      <c r="BG77" s="257" t="str">
        <f>IF(F77="","",IF(分岐管理シート!G77=2,"","error"))</f>
        <v/>
      </c>
      <c r="BH77" s="257" t="str">
        <f>IF(F77="","",IF(OR(分岐管理シート!H77=0,LEN(H77)&lt;6),"error",""))</f>
        <v/>
      </c>
      <c r="BI77" s="258" t="str">
        <f>IF(F77="","",IF(分岐管理シート!I77=2,"","error"))</f>
        <v/>
      </c>
      <c r="BJ77" s="257" t="str">
        <f t="shared" si="1"/>
        <v/>
      </c>
      <c r="BK77" s="257" t="str">
        <f t="shared" si="2"/>
        <v/>
      </c>
      <c r="BL77" s="257" t="str">
        <f>IF(F77="","",IF(OR(AND(分岐管理シート!D77=1,分岐管理シート!K77=1),AND(分岐管理シート!D77=2,分岐管理シート!K77=2)),"","error"))</f>
        <v/>
      </c>
      <c r="BM77" s="255" t="str">
        <f>IF(F77="","",IF(分岐管理シート!L77=2,"","error"))</f>
        <v/>
      </c>
      <c r="BN77" s="257" t="str">
        <f>IF(F77="","",IF(分岐管理シート!M77&lt;1,"error",""))</f>
        <v/>
      </c>
      <c r="BO77" s="252" t="str">
        <f>IF(F77="","",IF(OR(AND(分岐管理シート!D77=1,分岐管理シート!M77&lt;12,分岐管理シート!M77&gt;0),AND(分岐管理シート!D77=2,分岐管理シート!M77&lt;13,分岐管理シート!M77&gt;1)),"","error"))</f>
        <v/>
      </c>
      <c r="BP77" s="257" t="str">
        <f>IF(AND(分岐管理シート!M77&lt;&gt;1,SUM(分岐管理シート!N77:P77)&gt;0),"error","")</f>
        <v/>
      </c>
      <c r="BQ77" s="256" t="str">
        <f>IF(OR(AND(分岐管理シート!N77=0,OR(分岐管理シート!O77&lt;&gt;0,分岐管理シート!P77&lt;&gt;0)),AND(分岐管理シート!O77=0,分岐管理シート!P77&lt;&gt;0)),"error","")</f>
        <v/>
      </c>
      <c r="BR77" s="259" t="str" cm="1">
        <f t="array" ref="BR77">IF(SUMPRODUCT(COUNTIF(N77:P77,N77:P77))&gt;COUNTA(N77:P77),"error","")</f>
        <v/>
      </c>
      <c r="BS77" s="257" t="str">
        <f t="shared" si="3"/>
        <v/>
      </c>
      <c r="BT77" s="257" t="str">
        <f t="shared" si="4"/>
        <v/>
      </c>
      <c r="BU77" s="257" t="str">
        <f>IF(F77="","",IF(OR(AND(分岐管理シート!D77=1,T77&gt;0,Y77&gt;=0,U77=0,R77=S77+Y77,S77=T77),AND(分岐管理シート!D77=2,U77&gt;0,Y77&gt;=0,T77=0,R77=S77+Y77,S77=U77)),"","error"))</f>
        <v/>
      </c>
      <c r="BV77" s="257" t="str">
        <f t="shared" si="5"/>
        <v/>
      </c>
      <c r="BW77" s="257" t="str">
        <f t="shared" si="9"/>
        <v/>
      </c>
      <c r="BX77" s="257" t="str">
        <f t="shared" si="6"/>
        <v/>
      </c>
      <c r="BY77" s="257" t="str">
        <f>IF(F77="","",IF(PRODUCT(分岐管理シート!AB77:'分岐管理シート'!AE77)=0,"error",""))</f>
        <v/>
      </c>
      <c r="BZ77" s="252" t="str">
        <f>IF(F77="","",IF(AND(AE77="○",分岐管理シート!AF77=0),"error",""))</f>
        <v/>
      </c>
      <c r="CA77" s="257" t="str">
        <f>IF(F77="","",IF(AND(分岐管理シート!AE77&lt;2,実施計画様式!AF77&lt;&gt;""),"error",""))</f>
        <v/>
      </c>
      <c r="CB77" s="257" t="str">
        <f>IF(F77="","",IF(OR(AND(分岐管理シート!D77=1,分岐管理シート!AG77&gt;0,分岐管理シート!AG77&lt;25),AND(分岐管理シート!D77&gt;1,分岐管理シート!AG77&gt;12,分岐管理シート!AG77&lt;25)),"","error"))</f>
        <v/>
      </c>
      <c r="CC77" s="256" t="str">
        <f>IF(F77="","",IF(OR(AND(分岐管理シート!BH77="予算化方法",分岐管理シート!AH77&gt;0,分岐管理シート!AH77&lt;4),AND(分岐管理シート!BH77="予算化方法_未定なし",分岐管理シート!AH77&gt;0,分岐管理シート!AH77&lt;3)),"","error"))</f>
        <v/>
      </c>
      <c r="CD77" s="257" t="str">
        <f>IF(F77="","",IF(OR(分岐管理シート!AI77&lt;14,分岐管理シート!AI77&gt;25,分岐管理シート!AI77&gt;分岐管理シート!AJ77,分岐管理シート!AI77&gt;分岐管理シート!AK77),"error",""))</f>
        <v/>
      </c>
      <c r="CE77" s="257" t="str">
        <f>IF(F77="","",IF(OR(分岐管理シート!AJ77&lt;14,分岐管理シート!AJ77&gt;25,分岐管理シート!AJ77&lt;分岐管理シート!AI77,分岐管理シート!AJ77&gt;分岐管理シート!AK77),"error",""))</f>
        <v/>
      </c>
      <c r="CF77" s="256" t="str">
        <f>IF(F77="","",IF(OR(分岐管理シート!AK77&lt;14,分岐管理シート!AK77&gt;26,分岐管理シート!AK77&lt;分岐管理シート!AI77,分岐管理シート!AK77&lt;分岐管理シート!AJ77),"error",""))</f>
        <v/>
      </c>
      <c r="CG77" s="257" t="str">
        <f>IF(F77="","",IF(AND(AD77="－",分岐管理シート!AK77&gt;25),"error",""))</f>
        <v/>
      </c>
      <c r="CH77" s="257" t="str">
        <f t="shared" si="10"/>
        <v/>
      </c>
      <c r="CI77" s="252" t="str">
        <f>IF(F77="","",IF(分岐管理シート!AM77&lt;1,"error",""))</f>
        <v/>
      </c>
      <c r="CJ77" s="257" t="str">
        <f>IF(F77="","",IF(分岐管理シート!AN77&lt;1,"error",""))</f>
        <v/>
      </c>
      <c r="CK77" s="261" t="str">
        <f t="shared" si="7"/>
        <v/>
      </c>
      <c r="CL77" s="257" t="str">
        <f>IF(F77="","",IF(AND(SUM(分岐管理シート!AO77:AR77)&gt;180,分岐管理シート!AS77&lt;1),"error",""))</f>
        <v/>
      </c>
      <c r="CM77" s="257" t="str">
        <f>IF(F77="","",IF(OR(AND(分岐管理シート!D77=1,分岐管理シート!BB77&gt;0,分岐管理シート!BB77&lt;7),AND(分岐管理シート!D77&gt;1,分岐管理シート!BB77&gt;3,分岐管理シート!BB77&lt;7)),"","error"))</f>
        <v/>
      </c>
      <c r="CN77" s="260"/>
      <c r="CO77" s="257" t="str">
        <f>IF(分岐管理シート!BR77=0,"","error")</f>
        <v/>
      </c>
      <c r="CP77" s="304" t="str">
        <f>IF(AND(F77="",SUM(分岐管理シート!D77:BB77)&gt;0),"error","")</f>
        <v/>
      </c>
    </row>
    <row r="78" spans="1:99" ht="54.95" customHeight="1" x14ac:dyDescent="0.15">
      <c r="A78" s="97"/>
      <c r="B78" s="97"/>
      <c r="C78" s="445">
        <v>6</v>
      </c>
      <c r="D78" s="342" t="s">
        <v>7825</v>
      </c>
      <c r="E78" s="342" t="s">
        <v>7826</v>
      </c>
      <c r="F78" s="164" t="s">
        <v>82</v>
      </c>
      <c r="G78" s="164" t="s">
        <v>82</v>
      </c>
      <c r="H78" s="163" t="s">
        <v>7839</v>
      </c>
      <c r="I78" s="164" t="s">
        <v>82</v>
      </c>
      <c r="J78" s="163" t="s">
        <v>7840</v>
      </c>
      <c r="K78" s="164" t="s">
        <v>7829</v>
      </c>
      <c r="L78" s="164" t="s">
        <v>82</v>
      </c>
      <c r="M78" s="164" t="s">
        <v>7836</v>
      </c>
      <c r="N78" s="164"/>
      <c r="O78" s="343"/>
      <c r="P78" s="343"/>
      <c r="Q78" s="344"/>
      <c r="R78" s="345">
        <f t="shared" si="0"/>
        <v>1647</v>
      </c>
      <c r="S78" s="346">
        <f t="shared" si="8"/>
        <v>1647</v>
      </c>
      <c r="T78" s="347">
        <v>1647</v>
      </c>
      <c r="U78" s="419"/>
      <c r="V78" s="386"/>
      <c r="W78" s="386"/>
      <c r="X78" s="386"/>
      <c r="Y78" s="347"/>
      <c r="Z78" s="347"/>
      <c r="AA78" s="163" t="s">
        <v>7902</v>
      </c>
      <c r="AB78" s="164" t="s">
        <v>102</v>
      </c>
      <c r="AC78" s="348" t="s">
        <v>102</v>
      </c>
      <c r="AD78" s="348" t="s">
        <v>102</v>
      </c>
      <c r="AE78" s="348" t="s">
        <v>102</v>
      </c>
      <c r="AF78" s="349"/>
      <c r="AG78" s="349" t="s">
        <v>189</v>
      </c>
      <c r="AH78" s="370" t="s">
        <v>7887</v>
      </c>
      <c r="AI78" s="163" t="s">
        <v>7572</v>
      </c>
      <c r="AJ78" s="163" t="s">
        <v>7572</v>
      </c>
      <c r="AK78" s="163" t="s">
        <v>7557</v>
      </c>
      <c r="AL78" s="350" t="s">
        <v>7897</v>
      </c>
      <c r="AM78" s="163" t="s">
        <v>7889</v>
      </c>
      <c r="AN78" s="163" t="s">
        <v>7890</v>
      </c>
      <c r="AO78" s="343" t="s">
        <v>7898</v>
      </c>
      <c r="AP78" s="164"/>
      <c r="AQ78" s="164"/>
      <c r="AR78" s="164"/>
      <c r="AS78" s="351" t="s">
        <v>7899</v>
      </c>
      <c r="AT78" s="352"/>
      <c r="AU78" s="352"/>
      <c r="AV78" s="352"/>
      <c r="AW78" s="352"/>
      <c r="AX78" s="352"/>
      <c r="AY78" s="352"/>
      <c r="AZ78" s="352"/>
      <c r="BA78" s="352"/>
      <c r="BB78" s="353" t="s">
        <v>7892</v>
      </c>
      <c r="BC78" s="351"/>
      <c r="BD78" s="351"/>
      <c r="BE78" s="255" t="str">
        <f>IF(F78="","",IF(分岐管理シート!D78&gt;0,"","error"))</f>
        <v/>
      </c>
      <c r="BF78" s="256" t="str">
        <f>IF(F78="","",IF(分岐管理シート!E78=1,"","error"))</f>
        <v/>
      </c>
      <c r="BG78" s="257" t="str">
        <f>IF(F78="","",IF(分岐管理シート!G78=2,"","error"))</f>
        <v/>
      </c>
      <c r="BH78" s="257" t="str">
        <f>IF(F78="","",IF(OR(分岐管理シート!H78=0,LEN(H78)&lt;6),"error",""))</f>
        <v/>
      </c>
      <c r="BI78" s="258" t="str">
        <f>IF(F78="","",IF(分岐管理シート!I78=2,"","error"))</f>
        <v/>
      </c>
      <c r="BJ78" s="257" t="str">
        <f t="shared" si="1"/>
        <v/>
      </c>
      <c r="BK78" s="257" t="str">
        <f t="shared" si="2"/>
        <v/>
      </c>
      <c r="BL78" s="257" t="str">
        <f>IF(F78="","",IF(OR(AND(分岐管理シート!D78=1,分岐管理シート!K78=1),AND(分岐管理シート!D78=2,分岐管理シート!K78=2)),"","error"))</f>
        <v/>
      </c>
      <c r="BM78" s="255" t="str">
        <f>IF(F78="","",IF(分岐管理シート!L78=2,"","error"))</f>
        <v/>
      </c>
      <c r="BN78" s="257" t="str">
        <f>IF(F78="","",IF(分岐管理シート!M78&lt;1,"error",""))</f>
        <v/>
      </c>
      <c r="BO78" s="252" t="str">
        <f>IF(F78="","",IF(OR(AND(分岐管理シート!D78=1,分岐管理シート!M78&lt;12,分岐管理シート!M78&gt;0),AND(分岐管理シート!D78=2,分岐管理シート!M78&lt;13,分岐管理シート!M78&gt;1)),"","error"))</f>
        <v/>
      </c>
      <c r="BP78" s="257" t="str">
        <f>IF(AND(分岐管理シート!M78&lt;&gt;1,SUM(分岐管理シート!N78:P78)&gt;0),"error","")</f>
        <v/>
      </c>
      <c r="BQ78" s="256" t="str">
        <f>IF(OR(AND(分岐管理シート!N78=0,OR(分岐管理シート!O78&lt;&gt;0,分岐管理シート!P78&lt;&gt;0)),AND(分岐管理シート!O78=0,分岐管理シート!P78&lt;&gt;0)),"error","")</f>
        <v/>
      </c>
      <c r="BR78" s="259" t="str" cm="1">
        <f t="array" ref="BR78">IF(SUMPRODUCT(COUNTIF(N78:P78,N78:P78))&gt;COUNTA(N78:P78),"error","")</f>
        <v/>
      </c>
      <c r="BS78" s="257" t="str">
        <f t="shared" si="3"/>
        <v/>
      </c>
      <c r="BT78" s="257" t="str">
        <f t="shared" si="4"/>
        <v/>
      </c>
      <c r="BU78" s="257" t="str">
        <f>IF(F78="","",IF(OR(AND(分岐管理シート!D78=1,T78&gt;0,Y78&gt;=0,U78=0,R78=S78+Y78,S78=T78),AND(分岐管理シート!D78=2,U78&gt;0,Y78&gt;=0,T78=0,R78=S78+Y78,S78=U78)),"","error"))</f>
        <v/>
      </c>
      <c r="BV78" s="257" t="str">
        <f t="shared" si="5"/>
        <v/>
      </c>
      <c r="BW78" s="257" t="str">
        <f t="shared" si="9"/>
        <v/>
      </c>
      <c r="BX78" s="257" t="str">
        <f t="shared" si="6"/>
        <v/>
      </c>
      <c r="BY78" s="257" t="str">
        <f>IF(F78="","",IF(PRODUCT(分岐管理シート!AB78:'分岐管理シート'!AE78)=0,"error",""))</f>
        <v/>
      </c>
      <c r="BZ78" s="252" t="str">
        <f>IF(F78="","",IF(AND(AE78="○",分岐管理シート!AF78=0),"error",""))</f>
        <v/>
      </c>
      <c r="CA78" s="257" t="str">
        <f>IF(F78="","",IF(AND(分岐管理シート!AE78&lt;2,実施計画様式!AF78&lt;&gt;""),"error",""))</f>
        <v/>
      </c>
      <c r="CB78" s="257" t="str">
        <f>IF(F78="","",IF(OR(AND(分岐管理シート!D78=1,分岐管理シート!AG78&gt;0,分岐管理シート!AG78&lt;25),AND(分岐管理シート!D78&gt;1,分岐管理シート!AG78&gt;12,分岐管理シート!AG78&lt;25)),"","error"))</f>
        <v/>
      </c>
      <c r="CC78" s="256" t="str">
        <f>IF(F78="","",IF(OR(AND(分岐管理シート!BH78="予算化方法",分岐管理シート!AH78&gt;0,分岐管理シート!AH78&lt;4),AND(分岐管理シート!BH78="予算化方法_未定なし",分岐管理シート!AH78&gt;0,分岐管理シート!AH78&lt;3)),"","error"))</f>
        <v/>
      </c>
      <c r="CD78" s="257" t="str">
        <f>IF(F78="","",IF(OR(分岐管理シート!AI78&lt;14,分岐管理シート!AI78&gt;25,分岐管理シート!AI78&gt;分岐管理シート!AJ78,分岐管理シート!AI78&gt;分岐管理シート!AK78),"error",""))</f>
        <v/>
      </c>
      <c r="CE78" s="257" t="str">
        <f>IF(F78="","",IF(OR(分岐管理シート!AJ78&lt;14,分岐管理シート!AJ78&gt;25,分岐管理シート!AJ78&lt;分岐管理シート!AI78,分岐管理シート!AJ78&gt;分岐管理シート!AK78),"error",""))</f>
        <v/>
      </c>
      <c r="CF78" s="256" t="str">
        <f>IF(F78="","",IF(OR(分岐管理シート!AK78&lt;14,分岐管理シート!AK78&gt;26,分岐管理シート!AK78&lt;分岐管理シート!AI78,分岐管理シート!AK78&lt;分岐管理シート!AJ78),"error",""))</f>
        <v/>
      </c>
      <c r="CG78" s="257" t="str">
        <f>IF(F78="","",IF(AND(AD78="－",分岐管理シート!AK78&gt;25),"error",""))</f>
        <v/>
      </c>
      <c r="CH78" s="257" t="str">
        <f t="shared" si="10"/>
        <v/>
      </c>
      <c r="CI78" s="252" t="str">
        <f>IF(F78="","",IF(分岐管理シート!AM78&lt;1,"error",""))</f>
        <v/>
      </c>
      <c r="CJ78" s="257" t="str">
        <f>IF(F78="","",IF(分岐管理シート!AN78&lt;1,"error",""))</f>
        <v/>
      </c>
      <c r="CK78" s="261" t="str">
        <f t="shared" si="7"/>
        <v/>
      </c>
      <c r="CL78" s="257" t="str">
        <f>IF(F78="","",IF(AND(SUM(分岐管理シート!AO78:AR78)&gt;180,分岐管理シート!AS78&lt;1),"error",""))</f>
        <v/>
      </c>
      <c r="CM78" s="257" t="str">
        <f>IF(F78="","",IF(OR(AND(分岐管理シート!D78=1,分岐管理シート!BB78&gt;0,分岐管理シート!BB78&lt;7),AND(分岐管理シート!D78&gt;1,分岐管理シート!BB78&gt;3,分岐管理シート!BB78&lt;7)),"","error"))</f>
        <v/>
      </c>
      <c r="CN78" s="260"/>
      <c r="CO78" s="257" t="str">
        <f>IF(分岐管理シート!BR78=0,"","error")</f>
        <v/>
      </c>
      <c r="CP78" s="304" t="str">
        <f>IF(AND(F78="",SUM(分岐管理シート!D78:BB78)&gt;0),"error","")</f>
        <v/>
      </c>
    </row>
    <row r="79" spans="1:99" ht="54.95" customHeight="1" x14ac:dyDescent="0.15">
      <c r="A79" s="97"/>
      <c r="B79" s="97"/>
      <c r="C79" s="445">
        <v>7</v>
      </c>
      <c r="D79" s="342" t="s">
        <v>7825</v>
      </c>
      <c r="E79" s="342" t="s">
        <v>7826</v>
      </c>
      <c r="F79" s="164" t="s">
        <v>82</v>
      </c>
      <c r="G79" s="164" t="s">
        <v>82</v>
      </c>
      <c r="H79" s="163" t="s">
        <v>7839</v>
      </c>
      <c r="I79" s="164" t="s">
        <v>82</v>
      </c>
      <c r="J79" s="163" t="s">
        <v>7841</v>
      </c>
      <c r="K79" s="164" t="s">
        <v>7829</v>
      </c>
      <c r="L79" s="164" t="s">
        <v>82</v>
      </c>
      <c r="M79" s="164" t="s">
        <v>7836</v>
      </c>
      <c r="N79" s="164"/>
      <c r="O79" s="343"/>
      <c r="P79" s="343"/>
      <c r="Q79" s="344"/>
      <c r="R79" s="345">
        <f t="shared" si="0"/>
        <v>1000</v>
      </c>
      <c r="S79" s="346">
        <f t="shared" si="8"/>
        <v>1000</v>
      </c>
      <c r="T79" s="347">
        <v>1000</v>
      </c>
      <c r="U79" s="419"/>
      <c r="V79" s="386"/>
      <c r="W79" s="386"/>
      <c r="X79" s="386"/>
      <c r="Y79" s="347"/>
      <c r="Z79" s="347"/>
      <c r="AA79" s="163" t="s">
        <v>7903</v>
      </c>
      <c r="AB79" s="164" t="s">
        <v>102</v>
      </c>
      <c r="AC79" s="348" t="s">
        <v>102</v>
      </c>
      <c r="AD79" s="348" t="s">
        <v>102</v>
      </c>
      <c r="AE79" s="348" t="s">
        <v>102</v>
      </c>
      <c r="AF79" s="349"/>
      <c r="AG79" s="349" t="s">
        <v>189</v>
      </c>
      <c r="AH79" s="370" t="s">
        <v>7887</v>
      </c>
      <c r="AI79" s="163" t="s">
        <v>7572</v>
      </c>
      <c r="AJ79" s="163" t="s">
        <v>7572</v>
      </c>
      <c r="AK79" s="163" t="s">
        <v>7557</v>
      </c>
      <c r="AL79" s="350" t="s">
        <v>7897</v>
      </c>
      <c r="AM79" s="163" t="s">
        <v>7889</v>
      </c>
      <c r="AN79" s="163" t="s">
        <v>7890</v>
      </c>
      <c r="AO79" s="343" t="s">
        <v>7898</v>
      </c>
      <c r="AP79" s="164"/>
      <c r="AQ79" s="164"/>
      <c r="AR79" s="164"/>
      <c r="AS79" s="351" t="s">
        <v>7899</v>
      </c>
      <c r="AT79" s="352"/>
      <c r="AU79" s="352"/>
      <c r="AV79" s="352"/>
      <c r="AW79" s="352"/>
      <c r="AX79" s="352"/>
      <c r="AY79" s="352"/>
      <c r="AZ79" s="352"/>
      <c r="BA79" s="352"/>
      <c r="BB79" s="353" t="s">
        <v>7892</v>
      </c>
      <c r="BC79" s="351"/>
      <c r="BD79" s="351"/>
      <c r="BE79" s="255" t="str">
        <f>IF(F79="","",IF(分岐管理シート!D79&gt;0,"","error"))</f>
        <v/>
      </c>
      <c r="BF79" s="256" t="str">
        <f>IF(F79="","",IF(分岐管理シート!E79=1,"","error"))</f>
        <v/>
      </c>
      <c r="BG79" s="257" t="str">
        <f>IF(F79="","",IF(分岐管理シート!G79=2,"","error"))</f>
        <v/>
      </c>
      <c r="BH79" s="257" t="str">
        <f>IF(F79="","",IF(OR(分岐管理シート!H79=0,LEN(H79)&lt;6),"error",""))</f>
        <v/>
      </c>
      <c r="BI79" s="258" t="str">
        <f>IF(F79="","",IF(分岐管理シート!I79=2,"","error"))</f>
        <v/>
      </c>
      <c r="BJ79" s="257" t="str">
        <f t="shared" si="1"/>
        <v/>
      </c>
      <c r="BK79" s="257" t="str">
        <f t="shared" si="2"/>
        <v/>
      </c>
      <c r="BL79" s="257" t="str">
        <f>IF(F79="","",IF(OR(AND(分岐管理シート!D79=1,分岐管理シート!K79=1),AND(分岐管理シート!D79=2,分岐管理シート!K79=2)),"","error"))</f>
        <v/>
      </c>
      <c r="BM79" s="255" t="str">
        <f>IF(F79="","",IF(分岐管理シート!L79=2,"","error"))</f>
        <v/>
      </c>
      <c r="BN79" s="257" t="str">
        <f>IF(F79="","",IF(分岐管理シート!M79&lt;1,"error",""))</f>
        <v/>
      </c>
      <c r="BO79" s="252" t="str">
        <f>IF(F79="","",IF(OR(AND(分岐管理シート!D79=1,分岐管理シート!M79&lt;12,分岐管理シート!M79&gt;0),AND(分岐管理シート!D79=2,分岐管理シート!M79&lt;13,分岐管理シート!M79&gt;1)),"","error"))</f>
        <v/>
      </c>
      <c r="BP79" s="257" t="str">
        <f>IF(AND(分岐管理シート!M79&lt;&gt;1,SUM(分岐管理シート!N79:P79)&gt;0),"error","")</f>
        <v/>
      </c>
      <c r="BQ79" s="256" t="str">
        <f>IF(OR(AND(分岐管理シート!N79=0,OR(分岐管理シート!O79&lt;&gt;0,分岐管理シート!P79&lt;&gt;0)),AND(分岐管理シート!O79=0,分岐管理シート!P79&lt;&gt;0)),"error","")</f>
        <v/>
      </c>
      <c r="BR79" s="259" t="str" cm="1">
        <f t="array" ref="BR79">IF(SUMPRODUCT(COUNTIF(N79:P79,N79:P79))&gt;COUNTA(N79:P79),"error","")</f>
        <v/>
      </c>
      <c r="BS79" s="257" t="str">
        <f t="shared" si="3"/>
        <v/>
      </c>
      <c r="BT79" s="257" t="str">
        <f t="shared" si="4"/>
        <v/>
      </c>
      <c r="BU79" s="257" t="str">
        <f>IF(F79="","",IF(OR(AND(分岐管理シート!D79=1,T79&gt;0,Y79&gt;=0,U79=0,R79=S79+Y79,S79=T79),AND(分岐管理シート!D79=2,U79&gt;0,Y79&gt;=0,T79=0,R79=S79+Y79,S79=U79)),"","error"))</f>
        <v/>
      </c>
      <c r="BV79" s="257" t="str">
        <f t="shared" si="5"/>
        <v/>
      </c>
      <c r="BW79" s="257" t="str">
        <f t="shared" si="9"/>
        <v/>
      </c>
      <c r="BX79" s="257" t="str">
        <f t="shared" si="6"/>
        <v/>
      </c>
      <c r="BY79" s="257" t="str">
        <f>IF(F79="","",IF(PRODUCT(分岐管理シート!AB79:'分岐管理シート'!AE79)=0,"error",""))</f>
        <v/>
      </c>
      <c r="BZ79" s="252" t="str">
        <f>IF(F79="","",IF(AND(AE79="○",分岐管理シート!AF79=0),"error",""))</f>
        <v/>
      </c>
      <c r="CA79" s="257" t="str">
        <f>IF(F79="","",IF(AND(分岐管理シート!AE79&lt;2,実施計画様式!AF79&lt;&gt;""),"error",""))</f>
        <v/>
      </c>
      <c r="CB79" s="257" t="str">
        <f>IF(F79="","",IF(OR(AND(分岐管理シート!D79=1,分岐管理シート!AG79&gt;0,分岐管理シート!AG79&lt;25),AND(分岐管理シート!D79&gt;1,分岐管理シート!AG79&gt;12,分岐管理シート!AG79&lt;25)),"","error"))</f>
        <v/>
      </c>
      <c r="CC79" s="256" t="str">
        <f>IF(F79="","",IF(OR(AND(分岐管理シート!BH79="予算化方法",分岐管理シート!AH79&gt;0,分岐管理シート!AH79&lt;4),AND(分岐管理シート!BH79="予算化方法_未定なし",分岐管理シート!AH79&gt;0,分岐管理シート!AH79&lt;3)),"","error"))</f>
        <v/>
      </c>
      <c r="CD79" s="257" t="str">
        <f>IF(F79="","",IF(OR(分岐管理シート!AI79&lt;14,分岐管理シート!AI79&gt;25,分岐管理シート!AI79&gt;分岐管理シート!AJ79,分岐管理シート!AI79&gt;分岐管理シート!AK79),"error",""))</f>
        <v/>
      </c>
      <c r="CE79" s="257" t="str">
        <f>IF(F79="","",IF(OR(分岐管理シート!AJ79&lt;14,分岐管理シート!AJ79&gt;25,分岐管理シート!AJ79&lt;分岐管理シート!AI79,分岐管理シート!AJ79&gt;分岐管理シート!AK79),"error",""))</f>
        <v/>
      </c>
      <c r="CF79" s="256" t="str">
        <f>IF(F79="","",IF(OR(分岐管理シート!AK79&lt;14,分岐管理シート!AK79&gt;26,分岐管理シート!AK79&lt;分岐管理シート!AI79,分岐管理シート!AK79&lt;分岐管理シート!AJ79),"error",""))</f>
        <v/>
      </c>
      <c r="CG79" s="257" t="str">
        <f>IF(F79="","",IF(AND(AD79="－",分岐管理シート!AK79&gt;25),"error",""))</f>
        <v/>
      </c>
      <c r="CH79" s="257" t="str">
        <f t="shared" si="10"/>
        <v/>
      </c>
      <c r="CI79" s="252" t="str">
        <f>IF(F79="","",IF(分岐管理シート!AM79&lt;1,"error",""))</f>
        <v/>
      </c>
      <c r="CJ79" s="257" t="str">
        <f>IF(F79="","",IF(分岐管理シート!AN79&lt;1,"error",""))</f>
        <v/>
      </c>
      <c r="CK79" s="261" t="str">
        <f t="shared" si="7"/>
        <v/>
      </c>
      <c r="CL79" s="257" t="str">
        <f>IF(F79="","",IF(AND(SUM(分岐管理シート!AO79:AR79)&gt;180,分岐管理シート!AS79&lt;1),"error",""))</f>
        <v/>
      </c>
      <c r="CM79" s="257" t="str">
        <f>IF(F79="","",IF(OR(AND(分岐管理シート!D79=1,分岐管理シート!BB79&gt;0,分岐管理シート!BB79&lt;7),AND(分岐管理シート!D79&gt;1,分岐管理シート!BB79&gt;3,分岐管理シート!BB79&lt;7)),"","error"))</f>
        <v/>
      </c>
      <c r="CN79" s="260"/>
      <c r="CO79" s="257" t="str">
        <f>IF(分岐管理シート!BR79=0,"","error")</f>
        <v/>
      </c>
      <c r="CP79" s="304" t="str">
        <f>IF(AND(F79="",SUM(分岐管理シート!D79:BB79)&gt;0),"error","")</f>
        <v/>
      </c>
    </row>
    <row r="80" spans="1:99" s="35" customFormat="1" ht="54.95" customHeight="1" x14ac:dyDescent="0.15">
      <c r="A80" s="31"/>
      <c r="B80" s="422"/>
      <c r="C80" s="445">
        <v>8</v>
      </c>
      <c r="D80" s="342" t="s">
        <v>7825</v>
      </c>
      <c r="E80" s="342" t="s">
        <v>7826</v>
      </c>
      <c r="F80" s="164" t="s">
        <v>82</v>
      </c>
      <c r="G80" s="164" t="s">
        <v>82</v>
      </c>
      <c r="H80" s="163" t="s">
        <v>7842</v>
      </c>
      <c r="I80" s="164" t="s">
        <v>82</v>
      </c>
      <c r="J80" s="163" t="s">
        <v>7843</v>
      </c>
      <c r="K80" s="164" t="s">
        <v>7829</v>
      </c>
      <c r="L80" s="164" t="s">
        <v>82</v>
      </c>
      <c r="M80" s="164" t="s">
        <v>7836</v>
      </c>
      <c r="N80" s="164"/>
      <c r="O80" s="343"/>
      <c r="P80" s="343"/>
      <c r="Q80" s="344"/>
      <c r="R80" s="345">
        <f t="shared" si="0"/>
        <v>500</v>
      </c>
      <c r="S80" s="346">
        <f t="shared" si="8"/>
        <v>500</v>
      </c>
      <c r="T80" s="347">
        <v>500</v>
      </c>
      <c r="U80" s="419"/>
      <c r="V80" s="386"/>
      <c r="W80" s="386"/>
      <c r="X80" s="386"/>
      <c r="Y80" s="347"/>
      <c r="Z80" s="347"/>
      <c r="AA80" s="163" t="s">
        <v>7904</v>
      </c>
      <c r="AB80" s="164" t="s">
        <v>102</v>
      </c>
      <c r="AC80" s="348" t="s">
        <v>102</v>
      </c>
      <c r="AD80" s="348" t="s">
        <v>102</v>
      </c>
      <c r="AE80" s="348" t="s">
        <v>102</v>
      </c>
      <c r="AF80" s="349"/>
      <c r="AG80" s="349" t="s">
        <v>189</v>
      </c>
      <c r="AH80" s="370" t="s">
        <v>7887</v>
      </c>
      <c r="AI80" s="163" t="s">
        <v>7572</v>
      </c>
      <c r="AJ80" s="163" t="s">
        <v>7572</v>
      </c>
      <c r="AK80" s="163" t="s">
        <v>7557</v>
      </c>
      <c r="AL80" s="350" t="s">
        <v>7897</v>
      </c>
      <c r="AM80" s="163" t="s">
        <v>7889</v>
      </c>
      <c r="AN80" s="163" t="s">
        <v>7890</v>
      </c>
      <c r="AO80" s="343" t="s">
        <v>7898</v>
      </c>
      <c r="AP80" s="164"/>
      <c r="AQ80" s="164"/>
      <c r="AR80" s="164"/>
      <c r="AS80" s="351" t="s">
        <v>7899</v>
      </c>
      <c r="AT80" s="352"/>
      <c r="AU80" s="352"/>
      <c r="AV80" s="352"/>
      <c r="AW80" s="352"/>
      <c r="AX80" s="352"/>
      <c r="AY80" s="352"/>
      <c r="AZ80" s="352"/>
      <c r="BA80" s="352"/>
      <c r="BB80" s="353" t="s">
        <v>7892</v>
      </c>
      <c r="BC80" s="351"/>
      <c r="BD80" s="351"/>
      <c r="BE80" s="255" t="str">
        <f>IF(F80="","",IF(分岐管理シート!D80&gt;0,"","error"))</f>
        <v/>
      </c>
      <c r="BF80" s="256" t="str">
        <f>IF(F80="","",IF(分岐管理シート!E80=1,"","error"))</f>
        <v/>
      </c>
      <c r="BG80" s="257" t="str">
        <f>IF(F80="","",IF(分岐管理シート!G80=2,"","error"))</f>
        <v/>
      </c>
      <c r="BH80" s="257" t="str">
        <f>IF(F80="","",IF(OR(分岐管理シート!H80=0,LEN(H80)&lt;6),"error",""))</f>
        <v/>
      </c>
      <c r="BI80" s="258" t="str">
        <f>IF(F80="","",IF(分岐管理シート!I80=2,"","error"))</f>
        <v/>
      </c>
      <c r="BJ80" s="257" t="str">
        <f t="shared" si="1"/>
        <v/>
      </c>
      <c r="BK80" s="257" t="str">
        <f t="shared" si="2"/>
        <v/>
      </c>
      <c r="BL80" s="257" t="str">
        <f>IF(F80="","",IF(OR(AND(分岐管理シート!D80=1,分岐管理シート!K80=1),AND(分岐管理シート!D80=2,分岐管理シート!K80=2)),"","error"))</f>
        <v/>
      </c>
      <c r="BM80" s="255" t="str">
        <f>IF(F80="","",IF(分岐管理シート!L80=2,"","error"))</f>
        <v/>
      </c>
      <c r="BN80" s="257" t="str">
        <f>IF(F80="","",IF(分岐管理シート!M80&lt;1,"error",""))</f>
        <v/>
      </c>
      <c r="BO80" s="252" t="str">
        <f>IF(F80="","",IF(OR(AND(分岐管理シート!D80=1,分岐管理シート!M80&lt;12,分岐管理シート!M80&gt;0),AND(分岐管理シート!D80=2,分岐管理シート!M80&lt;13,分岐管理シート!M80&gt;1)),"","error"))</f>
        <v/>
      </c>
      <c r="BP80" s="257" t="str">
        <f>IF(AND(分岐管理シート!M80&lt;&gt;1,SUM(分岐管理シート!N80:P80)&gt;0),"error","")</f>
        <v/>
      </c>
      <c r="BQ80" s="256" t="str">
        <f>IF(OR(AND(分岐管理シート!N80=0,OR(分岐管理シート!O80&lt;&gt;0,分岐管理シート!P80&lt;&gt;0)),AND(分岐管理シート!O80=0,分岐管理シート!P80&lt;&gt;0)),"error","")</f>
        <v/>
      </c>
      <c r="BR80" s="259" t="str" cm="1">
        <f t="array" ref="BR80">IF(SUMPRODUCT(COUNTIF(N80:P80,N80:P80))&gt;COUNTA(N80:P80),"error","")</f>
        <v/>
      </c>
      <c r="BS80" s="257" t="str">
        <f t="shared" si="3"/>
        <v/>
      </c>
      <c r="BT80" s="257" t="str">
        <f t="shared" si="4"/>
        <v/>
      </c>
      <c r="BU80" s="257" t="str">
        <f>IF(F80="","",IF(OR(AND(分岐管理シート!D80=1,T80&gt;0,Y80&gt;=0,U80=0,R80=S80+Y80,S80=T80),AND(分岐管理シート!D80=2,U80&gt;0,Y80&gt;=0,T80=0,R80=S80+Y80,S80=U80)),"","error"))</f>
        <v/>
      </c>
      <c r="BV80" s="257" t="str">
        <f t="shared" si="5"/>
        <v/>
      </c>
      <c r="BW80" s="257" t="str">
        <f t="shared" si="9"/>
        <v/>
      </c>
      <c r="BX80" s="257" t="str">
        <f t="shared" si="6"/>
        <v/>
      </c>
      <c r="BY80" s="257" t="str">
        <f>IF(F80="","",IF(PRODUCT(分岐管理シート!AB80:'分岐管理シート'!AE80)=0,"error",""))</f>
        <v/>
      </c>
      <c r="BZ80" s="252" t="str">
        <f>IF(F80="","",IF(AND(AE80="○",分岐管理シート!AF80=0),"error",""))</f>
        <v/>
      </c>
      <c r="CA80" s="257" t="str">
        <f>IF(F80="","",IF(AND(分岐管理シート!AE80&lt;2,実施計画様式!AF80&lt;&gt;""),"error",""))</f>
        <v/>
      </c>
      <c r="CB80" s="257" t="str">
        <f>IF(F80="","",IF(OR(AND(分岐管理シート!D80=1,分岐管理シート!AG80&gt;0,分岐管理シート!AG80&lt;25),AND(分岐管理シート!D80&gt;1,分岐管理シート!AG80&gt;12,分岐管理シート!AG80&lt;25)),"","error"))</f>
        <v/>
      </c>
      <c r="CC80" s="256" t="str">
        <f>IF(F80="","",IF(OR(AND(分岐管理シート!BH80="予算化方法",分岐管理シート!AH80&gt;0,分岐管理シート!AH80&lt;4),AND(分岐管理シート!BH80="予算化方法_未定なし",分岐管理シート!AH80&gt;0,分岐管理シート!AH80&lt;3)),"","error"))</f>
        <v/>
      </c>
      <c r="CD80" s="257" t="str">
        <f>IF(F80="","",IF(OR(分岐管理シート!AI80&lt;14,分岐管理シート!AI80&gt;25,分岐管理シート!AI80&gt;分岐管理シート!AJ80,分岐管理シート!AI80&gt;分岐管理シート!AK80),"error",""))</f>
        <v/>
      </c>
      <c r="CE80" s="257" t="str">
        <f>IF(F80="","",IF(OR(分岐管理シート!AJ80&lt;14,分岐管理シート!AJ80&gt;25,分岐管理シート!AJ80&lt;分岐管理シート!AI80,分岐管理シート!AJ80&gt;分岐管理シート!AK80),"error",""))</f>
        <v/>
      </c>
      <c r="CF80" s="256" t="str">
        <f>IF(F80="","",IF(OR(分岐管理シート!AK80&lt;14,分岐管理シート!AK80&gt;26,分岐管理シート!AK80&lt;分岐管理シート!AI80,分岐管理シート!AK80&lt;分岐管理シート!AJ80),"error",""))</f>
        <v/>
      </c>
      <c r="CG80" s="257" t="str">
        <f>IF(F80="","",IF(AND(AD80="－",分岐管理シート!AK80&gt;25),"error",""))</f>
        <v/>
      </c>
      <c r="CH80" s="257" t="str">
        <f t="shared" si="10"/>
        <v/>
      </c>
      <c r="CI80" s="252" t="str">
        <f>IF(F80="","",IF(分岐管理シート!AM80&lt;1,"error",""))</f>
        <v/>
      </c>
      <c r="CJ80" s="257" t="str">
        <f>IF(F80="","",IF(分岐管理シート!AN80&lt;1,"error",""))</f>
        <v/>
      </c>
      <c r="CK80" s="261" t="str">
        <f t="shared" si="7"/>
        <v/>
      </c>
      <c r="CL80" s="257" t="str">
        <f>IF(F80="","",IF(AND(SUM(分岐管理シート!AO80:AR80)&gt;180,分岐管理シート!AS80&lt;1),"error",""))</f>
        <v/>
      </c>
      <c r="CM80" s="257" t="str">
        <f>IF(F80="","",IF(OR(AND(分岐管理シート!D80=1,分岐管理シート!BB80&gt;0,分岐管理シート!BB80&lt;7),AND(分岐管理シート!D80&gt;1,分岐管理シート!BB80&gt;3,分岐管理シート!BB80&lt;7)),"","error"))</f>
        <v/>
      </c>
      <c r="CN80" s="260"/>
      <c r="CO80" s="257" t="str">
        <f>IF(分岐管理シート!BR80=0,"","error")</f>
        <v/>
      </c>
      <c r="CP80" s="304" t="str">
        <f>IF(AND(F80="",SUM(分岐管理シート!D80:BB80)&gt;0),"error","")</f>
        <v/>
      </c>
    </row>
    <row r="81" spans="1:94" s="35" customFormat="1" ht="54.95" customHeight="1" x14ac:dyDescent="0.15">
      <c r="A81" s="31"/>
      <c r="B81" s="422"/>
      <c r="C81" s="445">
        <v>9</v>
      </c>
      <c r="D81" s="342" t="s">
        <v>7825</v>
      </c>
      <c r="E81" s="342" t="s">
        <v>7826</v>
      </c>
      <c r="F81" s="164" t="s">
        <v>82</v>
      </c>
      <c r="G81" s="164" t="s">
        <v>82</v>
      </c>
      <c r="H81" s="163" t="s">
        <v>7844</v>
      </c>
      <c r="I81" s="164" t="s">
        <v>82</v>
      </c>
      <c r="J81" s="163" t="s">
        <v>7845</v>
      </c>
      <c r="K81" s="164" t="s">
        <v>7829</v>
      </c>
      <c r="L81" s="164" t="s">
        <v>82</v>
      </c>
      <c r="M81" s="164" t="s">
        <v>7836</v>
      </c>
      <c r="N81" s="164"/>
      <c r="O81" s="343"/>
      <c r="P81" s="343"/>
      <c r="Q81" s="344"/>
      <c r="R81" s="345">
        <f t="shared" si="0"/>
        <v>500</v>
      </c>
      <c r="S81" s="346">
        <f t="shared" si="8"/>
        <v>500</v>
      </c>
      <c r="T81" s="347">
        <v>500</v>
      </c>
      <c r="U81" s="419"/>
      <c r="V81" s="386"/>
      <c r="W81" s="386"/>
      <c r="X81" s="386"/>
      <c r="Y81" s="347"/>
      <c r="Z81" s="347"/>
      <c r="AA81" s="163" t="s">
        <v>7905</v>
      </c>
      <c r="AB81" s="164" t="s">
        <v>102</v>
      </c>
      <c r="AC81" s="348" t="s">
        <v>102</v>
      </c>
      <c r="AD81" s="348" t="s">
        <v>102</v>
      </c>
      <c r="AE81" s="348" t="s">
        <v>102</v>
      </c>
      <c r="AF81" s="349"/>
      <c r="AG81" s="349" t="s">
        <v>189</v>
      </c>
      <c r="AH81" s="370" t="s">
        <v>7887</v>
      </c>
      <c r="AI81" s="163" t="s">
        <v>7572</v>
      </c>
      <c r="AJ81" s="163" t="s">
        <v>7572</v>
      </c>
      <c r="AK81" s="163" t="s">
        <v>7557</v>
      </c>
      <c r="AL81" s="350" t="s">
        <v>7897</v>
      </c>
      <c r="AM81" s="163" t="s">
        <v>7889</v>
      </c>
      <c r="AN81" s="163" t="s">
        <v>7890</v>
      </c>
      <c r="AO81" s="343" t="s">
        <v>7898</v>
      </c>
      <c r="AP81" s="164"/>
      <c r="AQ81" s="164"/>
      <c r="AR81" s="164"/>
      <c r="AS81" s="351" t="s">
        <v>7899</v>
      </c>
      <c r="AT81" s="352"/>
      <c r="AU81" s="352"/>
      <c r="AV81" s="352"/>
      <c r="AW81" s="352"/>
      <c r="AX81" s="352"/>
      <c r="AY81" s="352"/>
      <c r="AZ81" s="352"/>
      <c r="BA81" s="352"/>
      <c r="BB81" s="353" t="s">
        <v>7892</v>
      </c>
      <c r="BC81" s="351"/>
      <c r="BD81" s="351"/>
      <c r="BE81" s="255" t="str">
        <f>IF(F81="","",IF(分岐管理シート!D81&gt;0,"","error"))</f>
        <v/>
      </c>
      <c r="BF81" s="256" t="str">
        <f>IF(F81="","",IF(分岐管理シート!E81=1,"","error"))</f>
        <v/>
      </c>
      <c r="BG81" s="257" t="str">
        <f>IF(F81="","",IF(分岐管理シート!G81=2,"","error"))</f>
        <v/>
      </c>
      <c r="BH81" s="257" t="str">
        <f>IF(F81="","",IF(OR(分岐管理シート!H81=0,LEN(H81)&lt;6),"error",""))</f>
        <v/>
      </c>
      <c r="BI81" s="258" t="str">
        <f>IF(F81="","",IF(分岐管理シート!I81=2,"","error"))</f>
        <v/>
      </c>
      <c r="BJ81" s="257" t="str">
        <f t="shared" si="1"/>
        <v/>
      </c>
      <c r="BK81" s="257" t="str">
        <f t="shared" si="2"/>
        <v/>
      </c>
      <c r="BL81" s="257" t="str">
        <f>IF(F81="","",IF(OR(AND(分岐管理シート!D81=1,分岐管理シート!K81=1),AND(分岐管理シート!D81=2,分岐管理シート!K81=2)),"","error"))</f>
        <v/>
      </c>
      <c r="BM81" s="255" t="str">
        <f>IF(F81="","",IF(分岐管理シート!L81=2,"","error"))</f>
        <v/>
      </c>
      <c r="BN81" s="257" t="str">
        <f>IF(F81="","",IF(分岐管理シート!M81&lt;1,"error",""))</f>
        <v/>
      </c>
      <c r="BO81" s="252" t="str">
        <f>IF(F81="","",IF(OR(AND(分岐管理シート!D81=1,分岐管理シート!M81&lt;12,分岐管理シート!M81&gt;0),AND(分岐管理シート!D81=2,分岐管理シート!M81&lt;13,分岐管理シート!M81&gt;1)),"","error"))</f>
        <v/>
      </c>
      <c r="BP81" s="257" t="str">
        <f>IF(AND(分岐管理シート!M81&lt;&gt;1,SUM(分岐管理シート!N81:P81)&gt;0),"error","")</f>
        <v/>
      </c>
      <c r="BQ81" s="256" t="str">
        <f>IF(OR(AND(分岐管理シート!N81=0,OR(分岐管理シート!O81&lt;&gt;0,分岐管理シート!P81&lt;&gt;0)),AND(分岐管理シート!O81=0,分岐管理シート!P81&lt;&gt;0)),"error","")</f>
        <v/>
      </c>
      <c r="BR81" s="259" t="str" cm="1">
        <f t="array" ref="BR81">IF(SUMPRODUCT(COUNTIF(N81:P81,N81:P81))&gt;COUNTA(N81:P81),"error","")</f>
        <v/>
      </c>
      <c r="BS81" s="257" t="str">
        <f t="shared" si="3"/>
        <v/>
      </c>
      <c r="BT81" s="257" t="str">
        <f t="shared" si="4"/>
        <v/>
      </c>
      <c r="BU81" s="257" t="str">
        <f>IF(F81="","",IF(OR(AND(分岐管理シート!D81=1,T81&gt;0,Y81&gt;=0,U81=0,R81=S81+Y81,S81=T81),AND(分岐管理シート!D81=2,U81&gt;0,Y81&gt;=0,T81=0,R81=S81+Y81,S81=U81)),"","error"))</f>
        <v/>
      </c>
      <c r="BV81" s="257" t="str">
        <f t="shared" si="5"/>
        <v/>
      </c>
      <c r="BW81" s="257" t="str">
        <f t="shared" si="9"/>
        <v/>
      </c>
      <c r="BX81" s="257" t="str">
        <f t="shared" si="6"/>
        <v/>
      </c>
      <c r="BY81" s="257" t="str">
        <f>IF(F81="","",IF(PRODUCT(分岐管理シート!AB81:'分岐管理シート'!AE81)=0,"error",""))</f>
        <v/>
      </c>
      <c r="BZ81" s="252" t="str">
        <f>IF(F81="","",IF(AND(AE81="○",分岐管理シート!AF81=0),"error",""))</f>
        <v/>
      </c>
      <c r="CA81" s="257" t="str">
        <f>IF(F81="","",IF(AND(分岐管理シート!AE81&lt;2,実施計画様式!AF81&lt;&gt;""),"error",""))</f>
        <v/>
      </c>
      <c r="CB81" s="257" t="str">
        <f>IF(F81="","",IF(OR(AND(分岐管理シート!D81=1,分岐管理シート!AG81&gt;0,分岐管理シート!AG81&lt;25),AND(分岐管理シート!D81&gt;1,分岐管理シート!AG81&gt;12,分岐管理シート!AG81&lt;25)),"","error"))</f>
        <v/>
      </c>
      <c r="CC81" s="256" t="str">
        <f>IF(F81="","",IF(OR(AND(分岐管理シート!BH81="予算化方法",分岐管理シート!AH81&gt;0,分岐管理シート!AH81&lt;4),AND(分岐管理シート!BH81="予算化方法_未定なし",分岐管理シート!AH81&gt;0,分岐管理シート!AH81&lt;3)),"","error"))</f>
        <v/>
      </c>
      <c r="CD81" s="257" t="str">
        <f>IF(F81="","",IF(OR(分岐管理シート!AI81&lt;14,分岐管理シート!AI81&gt;25,分岐管理シート!AI81&gt;分岐管理シート!AJ81,分岐管理シート!AI81&gt;分岐管理シート!AK81),"error",""))</f>
        <v/>
      </c>
      <c r="CE81" s="257" t="str">
        <f>IF(F81="","",IF(OR(分岐管理シート!AJ81&lt;14,分岐管理シート!AJ81&gt;25,分岐管理シート!AJ81&lt;分岐管理シート!AI81,分岐管理シート!AJ81&gt;分岐管理シート!AK81),"error",""))</f>
        <v/>
      </c>
      <c r="CF81" s="256" t="str">
        <f>IF(F81="","",IF(OR(分岐管理シート!AK81&lt;14,分岐管理シート!AK81&gt;26,分岐管理シート!AK81&lt;分岐管理シート!AI81,分岐管理シート!AK81&lt;分岐管理シート!AJ81),"error",""))</f>
        <v/>
      </c>
      <c r="CG81" s="257" t="str">
        <f>IF(F81="","",IF(AND(AD81="－",分岐管理シート!AK81&gt;25),"error",""))</f>
        <v/>
      </c>
      <c r="CH81" s="257" t="str">
        <f t="shared" si="10"/>
        <v/>
      </c>
      <c r="CI81" s="252" t="str">
        <f>IF(F81="","",IF(分岐管理シート!AM81&lt;1,"error",""))</f>
        <v/>
      </c>
      <c r="CJ81" s="257" t="str">
        <f>IF(F81="","",IF(分岐管理シート!AN81&lt;1,"error",""))</f>
        <v/>
      </c>
      <c r="CK81" s="261" t="str">
        <f t="shared" si="7"/>
        <v/>
      </c>
      <c r="CL81" s="257" t="str">
        <f>IF(F81="","",IF(AND(SUM(分岐管理シート!AO81:AR81)&gt;180,分岐管理シート!AS81&lt;1),"error",""))</f>
        <v/>
      </c>
      <c r="CM81" s="257" t="str">
        <f>IF(F81="","",IF(OR(AND(分岐管理シート!D81=1,分岐管理シート!BB81&gt;0,分岐管理シート!BB81&lt;7),AND(分岐管理シート!D81&gt;1,分岐管理シート!BB81&gt;3,分岐管理シート!BB81&lt;7)),"","error"))</f>
        <v/>
      </c>
      <c r="CN81" s="260"/>
      <c r="CO81" s="257" t="str">
        <f>IF(分岐管理シート!BR81=0,"","error")</f>
        <v/>
      </c>
      <c r="CP81" s="304" t="str">
        <f>IF(AND(F81="",SUM(分岐管理シート!D81:BB81)&gt;0),"error","")</f>
        <v/>
      </c>
    </row>
    <row r="82" spans="1:94" s="35" customFormat="1" ht="54.95" customHeight="1" x14ac:dyDescent="0.15">
      <c r="A82" s="31"/>
      <c r="B82" s="422"/>
      <c r="C82" s="445">
        <v>10</v>
      </c>
      <c r="D82" s="342" t="s">
        <v>7825</v>
      </c>
      <c r="E82" s="342" t="s">
        <v>7826</v>
      </c>
      <c r="F82" s="164" t="s">
        <v>82</v>
      </c>
      <c r="G82" s="164" t="s">
        <v>82</v>
      </c>
      <c r="H82" s="163" t="s">
        <v>7842</v>
      </c>
      <c r="I82" s="164" t="s">
        <v>82</v>
      </c>
      <c r="J82" s="163" t="s">
        <v>7846</v>
      </c>
      <c r="K82" s="164" t="s">
        <v>7829</v>
      </c>
      <c r="L82" s="164" t="s">
        <v>82</v>
      </c>
      <c r="M82" s="164" t="s">
        <v>7836</v>
      </c>
      <c r="N82" s="164"/>
      <c r="O82" s="343"/>
      <c r="P82" s="343"/>
      <c r="Q82" s="344"/>
      <c r="R82" s="345">
        <f t="shared" si="0"/>
        <v>600</v>
      </c>
      <c r="S82" s="346">
        <f t="shared" si="8"/>
        <v>600</v>
      </c>
      <c r="T82" s="347">
        <v>600</v>
      </c>
      <c r="U82" s="419"/>
      <c r="V82" s="386"/>
      <c r="W82" s="386"/>
      <c r="X82" s="386"/>
      <c r="Y82" s="347"/>
      <c r="Z82" s="347"/>
      <c r="AA82" s="163" t="s">
        <v>7906</v>
      </c>
      <c r="AB82" s="164" t="s">
        <v>102</v>
      </c>
      <c r="AC82" s="348" t="s">
        <v>102</v>
      </c>
      <c r="AD82" s="348" t="s">
        <v>102</v>
      </c>
      <c r="AE82" s="348" t="s">
        <v>102</v>
      </c>
      <c r="AF82" s="349"/>
      <c r="AG82" s="349" t="s">
        <v>189</v>
      </c>
      <c r="AH82" s="370" t="s">
        <v>7887</v>
      </c>
      <c r="AI82" s="163" t="s">
        <v>7572</v>
      </c>
      <c r="AJ82" s="163" t="s">
        <v>7572</v>
      </c>
      <c r="AK82" s="163" t="s">
        <v>7557</v>
      </c>
      <c r="AL82" s="350" t="s">
        <v>7897</v>
      </c>
      <c r="AM82" s="163" t="s">
        <v>7889</v>
      </c>
      <c r="AN82" s="163" t="s">
        <v>7890</v>
      </c>
      <c r="AO82" s="343" t="s">
        <v>7898</v>
      </c>
      <c r="AP82" s="164"/>
      <c r="AQ82" s="164"/>
      <c r="AR82" s="164"/>
      <c r="AS82" s="351" t="s">
        <v>7901</v>
      </c>
      <c r="AT82" s="352"/>
      <c r="AU82" s="352"/>
      <c r="AV82" s="352"/>
      <c r="AW82" s="352"/>
      <c r="AX82" s="352"/>
      <c r="AY82" s="352"/>
      <c r="AZ82" s="352"/>
      <c r="BA82" s="352"/>
      <c r="BB82" s="353" t="s">
        <v>7892</v>
      </c>
      <c r="BC82" s="351"/>
      <c r="BD82" s="351"/>
      <c r="BE82" s="255" t="str">
        <f>IF(F82="","",IF(分岐管理シート!D82&gt;0,"","error"))</f>
        <v/>
      </c>
      <c r="BF82" s="256" t="str">
        <f>IF(F82="","",IF(分岐管理シート!E82=1,"","error"))</f>
        <v/>
      </c>
      <c r="BG82" s="257" t="str">
        <f>IF(F82="","",IF(分岐管理シート!G82=2,"","error"))</f>
        <v/>
      </c>
      <c r="BH82" s="257" t="str">
        <f>IF(F82="","",IF(OR(分岐管理シート!H82=0,LEN(H82)&lt;6),"error",""))</f>
        <v/>
      </c>
      <c r="BI82" s="258" t="str">
        <f>IF(F82="","",IF(分岐管理シート!I82=2,"","error"))</f>
        <v/>
      </c>
      <c r="BJ82" s="257" t="str">
        <f t="shared" si="1"/>
        <v/>
      </c>
      <c r="BK82" s="257" t="str">
        <f t="shared" si="2"/>
        <v/>
      </c>
      <c r="BL82" s="257" t="str">
        <f>IF(F82="","",IF(OR(AND(分岐管理シート!D82=1,分岐管理シート!K82=1),AND(分岐管理シート!D82=2,分岐管理シート!K82=2)),"","error"))</f>
        <v/>
      </c>
      <c r="BM82" s="255" t="str">
        <f>IF(F82="","",IF(分岐管理シート!L82=2,"","error"))</f>
        <v/>
      </c>
      <c r="BN82" s="257" t="str">
        <f>IF(F82="","",IF(分岐管理シート!M82&lt;1,"error",""))</f>
        <v/>
      </c>
      <c r="BO82" s="252" t="str">
        <f>IF(F82="","",IF(OR(AND(分岐管理シート!D82=1,分岐管理シート!M82&lt;12,分岐管理シート!M82&gt;0),AND(分岐管理シート!D82=2,分岐管理シート!M82&lt;13,分岐管理シート!M82&gt;1)),"","error"))</f>
        <v/>
      </c>
      <c r="BP82" s="257" t="str">
        <f>IF(AND(分岐管理シート!M82&lt;&gt;1,SUM(分岐管理シート!N82:P82)&gt;0),"error","")</f>
        <v/>
      </c>
      <c r="BQ82" s="256" t="str">
        <f>IF(OR(AND(分岐管理シート!N82=0,OR(分岐管理シート!O82&lt;&gt;0,分岐管理シート!P82&lt;&gt;0)),AND(分岐管理シート!O82=0,分岐管理シート!P82&lt;&gt;0)),"error","")</f>
        <v/>
      </c>
      <c r="BR82" s="259" t="str" cm="1">
        <f t="array" ref="BR82">IF(SUMPRODUCT(COUNTIF(N82:P82,N82:P82))&gt;COUNTA(N82:P82),"error","")</f>
        <v/>
      </c>
      <c r="BS82" s="257" t="str">
        <f t="shared" si="3"/>
        <v/>
      </c>
      <c r="BT82" s="257" t="str">
        <f t="shared" si="4"/>
        <v/>
      </c>
      <c r="BU82" s="257" t="str">
        <f>IF(F82="","",IF(OR(AND(分岐管理シート!D82=1,T82&gt;0,Y82&gt;=0,U82=0,R82=S82+Y82,S82=T82),AND(分岐管理シート!D82=2,U82&gt;0,Y82&gt;=0,T82=0,R82=S82+Y82,S82=U82)),"","error"))</f>
        <v/>
      </c>
      <c r="BV82" s="257" t="str">
        <f t="shared" si="5"/>
        <v/>
      </c>
      <c r="BW82" s="257" t="str">
        <f t="shared" si="9"/>
        <v/>
      </c>
      <c r="BX82" s="257" t="str">
        <f t="shared" si="6"/>
        <v/>
      </c>
      <c r="BY82" s="257" t="str">
        <f>IF(F82="","",IF(PRODUCT(分岐管理シート!AB82:'分岐管理シート'!AE82)=0,"error",""))</f>
        <v/>
      </c>
      <c r="BZ82" s="252" t="str">
        <f>IF(F82="","",IF(AND(AE82="○",分岐管理シート!AF82=0),"error",""))</f>
        <v/>
      </c>
      <c r="CA82" s="257" t="str">
        <f>IF(F82="","",IF(AND(分岐管理シート!AE82&lt;2,実施計画様式!AF82&lt;&gt;""),"error",""))</f>
        <v/>
      </c>
      <c r="CB82" s="257" t="str">
        <f>IF(F82="","",IF(OR(AND(分岐管理シート!D82=1,分岐管理シート!AG82&gt;0,分岐管理シート!AG82&lt;25),AND(分岐管理シート!D82&gt;1,分岐管理シート!AG82&gt;12,分岐管理シート!AG82&lt;25)),"","error"))</f>
        <v/>
      </c>
      <c r="CC82" s="256" t="str">
        <f>IF(F82="","",IF(OR(AND(分岐管理シート!BH82="予算化方法",分岐管理シート!AH82&gt;0,分岐管理シート!AH82&lt;4),AND(分岐管理シート!BH82="予算化方法_未定なし",分岐管理シート!AH82&gt;0,分岐管理シート!AH82&lt;3)),"","error"))</f>
        <v/>
      </c>
      <c r="CD82" s="257" t="str">
        <f>IF(F82="","",IF(OR(分岐管理シート!AI82&lt;14,分岐管理シート!AI82&gt;25,分岐管理シート!AI82&gt;分岐管理シート!AJ82,分岐管理シート!AI82&gt;分岐管理シート!AK82),"error",""))</f>
        <v/>
      </c>
      <c r="CE82" s="257" t="str">
        <f>IF(F82="","",IF(OR(分岐管理シート!AJ82&lt;14,分岐管理シート!AJ82&gt;25,分岐管理シート!AJ82&lt;分岐管理シート!AI82,分岐管理シート!AJ82&gt;分岐管理シート!AK82),"error",""))</f>
        <v/>
      </c>
      <c r="CF82" s="256" t="str">
        <f>IF(F82="","",IF(OR(分岐管理シート!AK82&lt;14,分岐管理シート!AK82&gt;26,分岐管理シート!AK82&lt;分岐管理シート!AI82,分岐管理シート!AK82&lt;分岐管理シート!AJ82),"error",""))</f>
        <v/>
      </c>
      <c r="CG82" s="257" t="str">
        <f>IF(F82="","",IF(AND(AD82="－",分岐管理シート!AK82&gt;25),"error",""))</f>
        <v/>
      </c>
      <c r="CH82" s="257" t="str">
        <f t="shared" si="10"/>
        <v/>
      </c>
      <c r="CI82" s="252" t="str">
        <f>IF(F82="","",IF(分岐管理シート!AM82&lt;1,"error",""))</f>
        <v/>
      </c>
      <c r="CJ82" s="257" t="str">
        <f>IF(F82="","",IF(分岐管理シート!AN82&lt;1,"error",""))</f>
        <v/>
      </c>
      <c r="CK82" s="261" t="str">
        <f t="shared" si="7"/>
        <v/>
      </c>
      <c r="CL82" s="257" t="str">
        <f>IF(F82="","",IF(AND(SUM(分岐管理シート!AO82:AR82)&gt;180,分岐管理シート!AS82&lt;1),"error",""))</f>
        <v/>
      </c>
      <c r="CM82" s="257" t="str">
        <f>IF(F82="","",IF(OR(AND(分岐管理シート!D82=1,分岐管理シート!BB82&gt;0,分岐管理シート!BB82&lt;7),AND(分岐管理シート!D82&gt;1,分岐管理シート!BB82&gt;3,分岐管理シート!BB82&lt;7)),"","error"))</f>
        <v/>
      </c>
      <c r="CN82" s="260"/>
      <c r="CO82" s="257" t="str">
        <f>IF(分岐管理シート!BR82=0,"","error")</f>
        <v/>
      </c>
      <c r="CP82" s="304" t="str">
        <f>IF(AND(F82="",SUM(分岐管理シート!D82:BB82)&gt;0),"error","")</f>
        <v/>
      </c>
    </row>
    <row r="83" spans="1:94" s="35" customFormat="1" ht="54.95" customHeight="1" x14ac:dyDescent="0.15">
      <c r="A83" s="31"/>
      <c r="B83" s="422"/>
      <c r="C83" s="445">
        <v>11</v>
      </c>
      <c r="D83" s="342" t="s">
        <v>7825</v>
      </c>
      <c r="E83" s="342" t="s">
        <v>7826</v>
      </c>
      <c r="F83" s="164" t="s">
        <v>82</v>
      </c>
      <c r="G83" s="164" t="s">
        <v>82</v>
      </c>
      <c r="H83" s="163" t="s">
        <v>7847</v>
      </c>
      <c r="I83" s="164" t="s">
        <v>82</v>
      </c>
      <c r="J83" s="163" t="s">
        <v>7848</v>
      </c>
      <c r="K83" s="164" t="s">
        <v>7829</v>
      </c>
      <c r="L83" s="164" t="s">
        <v>82</v>
      </c>
      <c r="M83" s="164" t="s">
        <v>7836</v>
      </c>
      <c r="N83" s="164"/>
      <c r="O83" s="343"/>
      <c r="P83" s="343"/>
      <c r="Q83" s="344"/>
      <c r="R83" s="345">
        <f t="shared" si="0"/>
        <v>2425</v>
      </c>
      <c r="S83" s="346">
        <f t="shared" si="8"/>
        <v>2425</v>
      </c>
      <c r="T83" s="347">
        <v>2425</v>
      </c>
      <c r="U83" s="419"/>
      <c r="V83" s="386"/>
      <c r="W83" s="386"/>
      <c r="X83" s="386"/>
      <c r="Y83" s="347"/>
      <c r="Z83" s="347"/>
      <c r="AA83" s="163" t="s">
        <v>7907</v>
      </c>
      <c r="AB83" s="164" t="s">
        <v>102</v>
      </c>
      <c r="AC83" s="348" t="s">
        <v>102</v>
      </c>
      <c r="AD83" s="348" t="s">
        <v>102</v>
      </c>
      <c r="AE83" s="348" t="s">
        <v>102</v>
      </c>
      <c r="AF83" s="349"/>
      <c r="AG83" s="349" t="s">
        <v>189</v>
      </c>
      <c r="AH83" s="370" t="s">
        <v>7887</v>
      </c>
      <c r="AI83" s="163" t="s">
        <v>7572</v>
      </c>
      <c r="AJ83" s="163" t="s">
        <v>7572</v>
      </c>
      <c r="AK83" s="163" t="s">
        <v>7557</v>
      </c>
      <c r="AL83" s="350" t="s">
        <v>7897</v>
      </c>
      <c r="AM83" s="163" t="s">
        <v>7889</v>
      </c>
      <c r="AN83" s="163" t="s">
        <v>7890</v>
      </c>
      <c r="AO83" s="343" t="s">
        <v>7898</v>
      </c>
      <c r="AP83" s="164"/>
      <c r="AQ83" s="164"/>
      <c r="AR83" s="164"/>
      <c r="AS83" s="351" t="s">
        <v>7899</v>
      </c>
      <c r="AT83" s="352"/>
      <c r="AU83" s="352"/>
      <c r="AV83" s="352"/>
      <c r="AW83" s="352"/>
      <c r="AX83" s="352"/>
      <c r="AY83" s="352"/>
      <c r="AZ83" s="352"/>
      <c r="BA83" s="352"/>
      <c r="BB83" s="353" t="s">
        <v>7892</v>
      </c>
      <c r="BC83" s="351"/>
      <c r="BD83" s="351"/>
      <c r="BE83" s="255" t="str">
        <f>IF(F83="","",IF(分岐管理シート!D83&gt;0,"","error"))</f>
        <v/>
      </c>
      <c r="BF83" s="256" t="str">
        <f>IF(F83="","",IF(分岐管理シート!E83=1,"","error"))</f>
        <v/>
      </c>
      <c r="BG83" s="257" t="str">
        <f>IF(F83="","",IF(分岐管理シート!G83=2,"","error"))</f>
        <v/>
      </c>
      <c r="BH83" s="257" t="str">
        <f>IF(F83="","",IF(OR(分岐管理シート!H83=0,LEN(H83)&lt;6),"error",""))</f>
        <v/>
      </c>
      <c r="BI83" s="258" t="str">
        <f>IF(F83="","",IF(分岐管理シート!I83=2,"","error"))</f>
        <v/>
      </c>
      <c r="BJ83" s="257" t="str">
        <f t="shared" si="1"/>
        <v/>
      </c>
      <c r="BK83" s="257" t="str">
        <f t="shared" si="2"/>
        <v/>
      </c>
      <c r="BL83" s="257" t="str">
        <f>IF(F83="","",IF(OR(AND(分岐管理シート!D83=1,分岐管理シート!K83=1),AND(分岐管理シート!D83=2,分岐管理シート!K83=2)),"","error"))</f>
        <v/>
      </c>
      <c r="BM83" s="255" t="str">
        <f>IF(F83="","",IF(分岐管理シート!L83=2,"","error"))</f>
        <v/>
      </c>
      <c r="BN83" s="257" t="str">
        <f>IF(F83="","",IF(分岐管理シート!M83&lt;1,"error",""))</f>
        <v/>
      </c>
      <c r="BO83" s="252" t="str">
        <f>IF(F83="","",IF(OR(AND(分岐管理シート!D83=1,分岐管理シート!M83&lt;12,分岐管理シート!M83&gt;0),AND(分岐管理シート!D83=2,分岐管理シート!M83&lt;13,分岐管理シート!M83&gt;1)),"","error"))</f>
        <v/>
      </c>
      <c r="BP83" s="257" t="str">
        <f>IF(AND(分岐管理シート!M83&lt;&gt;1,SUM(分岐管理シート!N83:P83)&gt;0),"error","")</f>
        <v/>
      </c>
      <c r="BQ83" s="256" t="str">
        <f>IF(OR(AND(分岐管理シート!N83=0,OR(分岐管理シート!O83&lt;&gt;0,分岐管理シート!P83&lt;&gt;0)),AND(分岐管理シート!O83=0,分岐管理シート!P83&lt;&gt;0)),"error","")</f>
        <v/>
      </c>
      <c r="BR83" s="259" t="str" cm="1">
        <f t="array" ref="BR83">IF(SUMPRODUCT(COUNTIF(N83:P83,N83:P83))&gt;COUNTA(N83:P83),"error","")</f>
        <v/>
      </c>
      <c r="BS83" s="257" t="str">
        <f t="shared" si="3"/>
        <v/>
      </c>
      <c r="BT83" s="257" t="str">
        <f t="shared" si="4"/>
        <v/>
      </c>
      <c r="BU83" s="257" t="str">
        <f>IF(F83="","",IF(OR(AND(分岐管理シート!D83=1,T83&gt;0,Y83&gt;=0,U83=0,R83=S83+Y83,S83=T83),AND(分岐管理シート!D83=2,U83&gt;0,Y83&gt;=0,T83=0,R83=S83+Y83,S83=U83)),"","error"))</f>
        <v/>
      </c>
      <c r="BV83" s="257" t="str">
        <f t="shared" si="5"/>
        <v/>
      </c>
      <c r="BW83" s="257" t="str">
        <f t="shared" si="9"/>
        <v/>
      </c>
      <c r="BX83" s="257" t="str">
        <f t="shared" si="6"/>
        <v/>
      </c>
      <c r="BY83" s="257" t="str">
        <f>IF(F83="","",IF(PRODUCT(分岐管理シート!AB83:'分岐管理シート'!AE83)=0,"error",""))</f>
        <v/>
      </c>
      <c r="BZ83" s="252" t="str">
        <f>IF(F83="","",IF(AND(AE83="○",分岐管理シート!AF83=0),"error",""))</f>
        <v/>
      </c>
      <c r="CA83" s="257" t="str">
        <f>IF(F83="","",IF(AND(分岐管理シート!AE83&lt;2,実施計画様式!AF83&lt;&gt;""),"error",""))</f>
        <v/>
      </c>
      <c r="CB83" s="257" t="str">
        <f>IF(F83="","",IF(OR(AND(分岐管理シート!D83=1,分岐管理シート!AG83&gt;0,分岐管理シート!AG83&lt;25),AND(分岐管理シート!D83&gt;1,分岐管理シート!AG83&gt;12,分岐管理シート!AG83&lt;25)),"","error"))</f>
        <v/>
      </c>
      <c r="CC83" s="256" t="str">
        <f>IF(F83="","",IF(OR(AND(分岐管理シート!BH83="予算化方法",分岐管理シート!AH83&gt;0,分岐管理シート!AH83&lt;4),AND(分岐管理シート!BH83="予算化方法_未定なし",分岐管理シート!AH83&gt;0,分岐管理シート!AH83&lt;3)),"","error"))</f>
        <v/>
      </c>
      <c r="CD83" s="257" t="str">
        <f>IF(F83="","",IF(OR(分岐管理シート!AI83&lt;14,分岐管理シート!AI83&gt;25,分岐管理シート!AI83&gt;分岐管理シート!AJ83,分岐管理シート!AI83&gt;分岐管理シート!AK83),"error",""))</f>
        <v/>
      </c>
      <c r="CE83" s="257" t="str">
        <f>IF(F83="","",IF(OR(分岐管理シート!AJ83&lt;14,分岐管理シート!AJ83&gt;25,分岐管理シート!AJ83&lt;分岐管理シート!AI83,分岐管理シート!AJ83&gt;分岐管理シート!AK83),"error",""))</f>
        <v/>
      </c>
      <c r="CF83" s="256" t="str">
        <f>IF(F83="","",IF(OR(分岐管理シート!AK83&lt;14,分岐管理シート!AK83&gt;26,分岐管理シート!AK83&lt;分岐管理シート!AI83,分岐管理シート!AK83&lt;分岐管理シート!AJ83),"error",""))</f>
        <v/>
      </c>
      <c r="CG83" s="257" t="str">
        <f>IF(F83="","",IF(AND(AD83="－",分岐管理シート!AK83&gt;25),"error",""))</f>
        <v/>
      </c>
      <c r="CH83" s="257" t="str">
        <f t="shared" si="10"/>
        <v/>
      </c>
      <c r="CI83" s="252" t="str">
        <f>IF(F83="","",IF(分岐管理シート!AM83&lt;1,"error",""))</f>
        <v/>
      </c>
      <c r="CJ83" s="257" t="str">
        <f>IF(F83="","",IF(分岐管理シート!AN83&lt;1,"error",""))</f>
        <v/>
      </c>
      <c r="CK83" s="261" t="str">
        <f t="shared" si="7"/>
        <v/>
      </c>
      <c r="CL83" s="257" t="str">
        <f>IF(F83="","",IF(AND(SUM(分岐管理シート!AO83:AR83)&gt;180,分岐管理シート!AS83&lt;1),"error",""))</f>
        <v/>
      </c>
      <c r="CM83" s="257" t="str">
        <f>IF(F83="","",IF(OR(AND(分岐管理シート!D83=1,分岐管理シート!BB83&gt;0,分岐管理シート!BB83&lt;7),AND(分岐管理シート!D83&gt;1,分岐管理シート!BB83&gt;3,分岐管理シート!BB83&lt;7)),"","error"))</f>
        <v/>
      </c>
      <c r="CN83" s="260"/>
      <c r="CO83" s="257" t="str">
        <f>IF(分岐管理シート!BR83=0,"","error")</f>
        <v/>
      </c>
      <c r="CP83" s="304" t="str">
        <f>IF(AND(F83="",SUM(分岐管理シート!D83:BB83)&gt;0),"error","")</f>
        <v/>
      </c>
    </row>
    <row r="84" spans="1:94" s="35" customFormat="1" ht="54.95" customHeight="1" x14ac:dyDescent="0.15">
      <c r="A84" s="31"/>
      <c r="B84" s="422"/>
      <c r="C84" s="445">
        <v>12</v>
      </c>
      <c r="D84" s="342" t="s">
        <v>7825</v>
      </c>
      <c r="E84" s="342" t="s">
        <v>7826</v>
      </c>
      <c r="F84" s="164" t="s">
        <v>82</v>
      </c>
      <c r="G84" s="164" t="s">
        <v>82</v>
      </c>
      <c r="H84" s="163" t="s">
        <v>7849</v>
      </c>
      <c r="I84" s="164" t="s">
        <v>82</v>
      </c>
      <c r="J84" s="163" t="s">
        <v>7850</v>
      </c>
      <c r="K84" s="164" t="s">
        <v>7829</v>
      </c>
      <c r="L84" s="164" t="s">
        <v>82</v>
      </c>
      <c r="M84" s="164" t="s">
        <v>7836</v>
      </c>
      <c r="N84" s="164"/>
      <c r="O84" s="343"/>
      <c r="P84" s="343"/>
      <c r="Q84" s="344"/>
      <c r="R84" s="345">
        <f t="shared" si="0"/>
        <v>2480</v>
      </c>
      <c r="S84" s="346">
        <f t="shared" si="8"/>
        <v>2480</v>
      </c>
      <c r="T84" s="347">
        <v>2480</v>
      </c>
      <c r="U84" s="419"/>
      <c r="V84" s="386"/>
      <c r="W84" s="386"/>
      <c r="X84" s="386"/>
      <c r="Y84" s="347"/>
      <c r="Z84" s="347"/>
      <c r="AA84" s="163" t="s">
        <v>7908</v>
      </c>
      <c r="AB84" s="164" t="s">
        <v>102</v>
      </c>
      <c r="AC84" s="348" t="s">
        <v>102</v>
      </c>
      <c r="AD84" s="348" t="s">
        <v>102</v>
      </c>
      <c r="AE84" s="348" t="s">
        <v>102</v>
      </c>
      <c r="AF84" s="349"/>
      <c r="AG84" s="349" t="s">
        <v>189</v>
      </c>
      <c r="AH84" s="370" t="s">
        <v>7887</v>
      </c>
      <c r="AI84" s="163" t="s">
        <v>7572</v>
      </c>
      <c r="AJ84" s="163" t="s">
        <v>7572</v>
      </c>
      <c r="AK84" s="163" t="s">
        <v>7557</v>
      </c>
      <c r="AL84" s="350" t="s">
        <v>7897</v>
      </c>
      <c r="AM84" s="163" t="s">
        <v>7889</v>
      </c>
      <c r="AN84" s="163" t="s">
        <v>7890</v>
      </c>
      <c r="AO84" s="164" t="s">
        <v>7898</v>
      </c>
      <c r="AP84" s="164"/>
      <c r="AQ84" s="164"/>
      <c r="AR84" s="164"/>
      <c r="AS84" s="351" t="s">
        <v>7909</v>
      </c>
      <c r="AT84" s="352"/>
      <c r="AU84" s="352"/>
      <c r="AV84" s="352"/>
      <c r="AW84" s="352"/>
      <c r="AX84" s="352"/>
      <c r="AY84" s="352"/>
      <c r="AZ84" s="352"/>
      <c r="BA84" s="352"/>
      <c r="BB84" s="353" t="s">
        <v>7892</v>
      </c>
      <c r="BC84" s="351"/>
      <c r="BD84" s="351"/>
      <c r="BE84" s="255" t="str">
        <f>IF(F84="","",IF(分岐管理シート!D84&gt;0,"","error"))</f>
        <v/>
      </c>
      <c r="BF84" s="256" t="str">
        <f>IF(F84="","",IF(分岐管理シート!E84=1,"","error"))</f>
        <v/>
      </c>
      <c r="BG84" s="257" t="str">
        <f>IF(F84="","",IF(分岐管理シート!G84=2,"","error"))</f>
        <v/>
      </c>
      <c r="BH84" s="257" t="str">
        <f>IF(F84="","",IF(OR(分岐管理シート!H84=0,LEN(H84)&lt;6),"error",""))</f>
        <v/>
      </c>
      <c r="BI84" s="258" t="str">
        <f>IF(F84="","",IF(分岐管理シート!I84=2,"","error"))</f>
        <v/>
      </c>
      <c r="BJ84" s="257" t="str">
        <f t="shared" si="1"/>
        <v/>
      </c>
      <c r="BK84" s="257" t="str">
        <f t="shared" si="2"/>
        <v/>
      </c>
      <c r="BL84" s="257" t="str">
        <f>IF(F84="","",IF(OR(AND(分岐管理シート!D84=1,分岐管理シート!K84=1),AND(分岐管理シート!D84=2,分岐管理シート!K84=2)),"","error"))</f>
        <v/>
      </c>
      <c r="BM84" s="255" t="str">
        <f>IF(F84="","",IF(分岐管理シート!L84=2,"","error"))</f>
        <v/>
      </c>
      <c r="BN84" s="257" t="str">
        <f>IF(F84="","",IF(分岐管理シート!M84&lt;1,"error",""))</f>
        <v/>
      </c>
      <c r="BO84" s="252" t="str">
        <f>IF(F84="","",IF(OR(AND(分岐管理シート!D84=1,分岐管理シート!M84&lt;12,分岐管理シート!M84&gt;0),AND(分岐管理シート!D84=2,分岐管理シート!M84&lt;13,分岐管理シート!M84&gt;1)),"","error"))</f>
        <v/>
      </c>
      <c r="BP84" s="257" t="str">
        <f>IF(AND(分岐管理シート!M84&lt;&gt;1,SUM(分岐管理シート!N84:P84)&gt;0),"error","")</f>
        <v/>
      </c>
      <c r="BQ84" s="256" t="str">
        <f>IF(OR(AND(分岐管理シート!N84=0,OR(分岐管理シート!O84&lt;&gt;0,分岐管理シート!P84&lt;&gt;0)),AND(分岐管理シート!O84=0,分岐管理シート!P84&lt;&gt;0)),"error","")</f>
        <v/>
      </c>
      <c r="BR84" s="259" t="str" cm="1">
        <f t="array" ref="BR84">IF(SUMPRODUCT(COUNTIF(N84:P84,N84:P84))&gt;COUNTA(N84:P84),"error","")</f>
        <v/>
      </c>
      <c r="BS84" s="257" t="str">
        <f t="shared" si="3"/>
        <v/>
      </c>
      <c r="BT84" s="257" t="str">
        <f t="shared" si="4"/>
        <v/>
      </c>
      <c r="BU84" s="257" t="str">
        <f>IF(F84="","",IF(OR(AND(分岐管理シート!D84=1,T84&gt;0,Y84&gt;=0,U84=0,R84=S84+Y84,S84=T84),AND(分岐管理シート!D84=2,U84&gt;0,Y84&gt;=0,T84=0,R84=S84+Y84,S84=U84)),"","error"))</f>
        <v/>
      </c>
      <c r="BV84" s="257" t="str">
        <f t="shared" si="5"/>
        <v/>
      </c>
      <c r="BW84" s="257" t="str">
        <f t="shared" si="9"/>
        <v/>
      </c>
      <c r="BX84" s="257" t="str">
        <f t="shared" si="6"/>
        <v/>
      </c>
      <c r="BY84" s="257" t="str">
        <f>IF(F84="","",IF(PRODUCT(分岐管理シート!AB84:'分岐管理シート'!AE84)=0,"error",""))</f>
        <v/>
      </c>
      <c r="BZ84" s="252" t="str">
        <f>IF(F84="","",IF(AND(AE84="○",分岐管理シート!AF84=0),"error",""))</f>
        <v/>
      </c>
      <c r="CA84" s="257" t="str">
        <f>IF(F84="","",IF(AND(分岐管理シート!AE84&lt;2,実施計画様式!AF84&lt;&gt;""),"error",""))</f>
        <v/>
      </c>
      <c r="CB84" s="257" t="str">
        <f>IF(F84="","",IF(OR(AND(分岐管理シート!D84=1,分岐管理シート!AG84&gt;0,分岐管理シート!AG84&lt;25),AND(分岐管理シート!D84&gt;1,分岐管理シート!AG84&gt;12,分岐管理シート!AG84&lt;25)),"","error"))</f>
        <v/>
      </c>
      <c r="CC84" s="256" t="str">
        <f>IF(F84="","",IF(OR(AND(分岐管理シート!BH84="予算化方法",分岐管理シート!AH84&gt;0,分岐管理シート!AH84&lt;4),AND(分岐管理シート!BH84="予算化方法_未定なし",分岐管理シート!AH84&gt;0,分岐管理シート!AH84&lt;3)),"","error"))</f>
        <v/>
      </c>
      <c r="CD84" s="257" t="str">
        <f>IF(F84="","",IF(OR(分岐管理シート!AI84&lt;14,分岐管理シート!AI84&gt;25,分岐管理シート!AI84&gt;分岐管理シート!AJ84,分岐管理シート!AI84&gt;分岐管理シート!AK84),"error",""))</f>
        <v/>
      </c>
      <c r="CE84" s="257" t="str">
        <f>IF(F84="","",IF(OR(分岐管理シート!AJ84&lt;14,分岐管理シート!AJ84&gt;25,分岐管理シート!AJ84&lt;分岐管理シート!AI84,分岐管理シート!AJ84&gt;分岐管理シート!AK84),"error",""))</f>
        <v/>
      </c>
      <c r="CF84" s="256" t="str">
        <f>IF(F84="","",IF(OR(分岐管理シート!AK84&lt;14,分岐管理シート!AK84&gt;26,分岐管理シート!AK84&lt;分岐管理シート!AI84,分岐管理シート!AK84&lt;分岐管理シート!AJ84),"error",""))</f>
        <v/>
      </c>
      <c r="CG84" s="257" t="str">
        <f>IF(F84="","",IF(AND(AD84="－",分岐管理シート!AK84&gt;25),"error",""))</f>
        <v/>
      </c>
      <c r="CH84" s="257" t="str">
        <f t="shared" si="10"/>
        <v/>
      </c>
      <c r="CI84" s="252" t="str">
        <f>IF(F84="","",IF(分岐管理シート!AM84&lt;1,"error",""))</f>
        <v/>
      </c>
      <c r="CJ84" s="257" t="str">
        <f>IF(F84="","",IF(分岐管理シート!AN84&lt;1,"error",""))</f>
        <v/>
      </c>
      <c r="CK84" s="261" t="str">
        <f t="shared" si="7"/>
        <v/>
      </c>
      <c r="CL84" s="257" t="str">
        <f>IF(F84="","",IF(AND(SUM(分岐管理シート!AO84:AR84)&gt;180,分岐管理シート!AS84&lt;1),"error",""))</f>
        <v/>
      </c>
      <c r="CM84" s="257" t="str">
        <f>IF(F84="","",IF(OR(AND(分岐管理シート!D84=1,分岐管理シート!BB84&gt;0,分岐管理シート!BB84&lt;7),AND(分岐管理シート!D84&gt;1,分岐管理シート!BB84&gt;3,分岐管理シート!BB84&lt;7)),"","error"))</f>
        <v/>
      </c>
      <c r="CN84" s="260"/>
      <c r="CO84" s="257" t="str">
        <f>IF(分岐管理シート!BR84=0,"","error")</f>
        <v/>
      </c>
      <c r="CP84" s="304" t="str">
        <f>IF(AND(F84="",SUM(分岐管理シート!D84:BB84)&gt;0),"error","")</f>
        <v/>
      </c>
    </row>
    <row r="85" spans="1:94" s="35" customFormat="1" ht="54.95" customHeight="1" x14ac:dyDescent="0.15">
      <c r="A85" s="31"/>
      <c r="B85" s="422"/>
      <c r="C85" s="445">
        <v>13</v>
      </c>
      <c r="D85" s="342" t="s">
        <v>7825</v>
      </c>
      <c r="E85" s="342" t="s">
        <v>7826</v>
      </c>
      <c r="F85" s="164" t="s">
        <v>82</v>
      </c>
      <c r="G85" s="164" t="s">
        <v>82</v>
      </c>
      <c r="H85" s="163" t="s">
        <v>7851</v>
      </c>
      <c r="I85" s="164" t="s">
        <v>82</v>
      </c>
      <c r="J85" s="163" t="s">
        <v>7852</v>
      </c>
      <c r="K85" s="164" t="s">
        <v>7829</v>
      </c>
      <c r="L85" s="164" t="s">
        <v>82</v>
      </c>
      <c r="M85" s="164" t="s">
        <v>7853</v>
      </c>
      <c r="N85" s="164"/>
      <c r="O85" s="343"/>
      <c r="P85" s="343"/>
      <c r="Q85" s="344"/>
      <c r="R85" s="345">
        <f t="shared" si="0"/>
        <v>5500</v>
      </c>
      <c r="S85" s="346">
        <f t="shared" si="8"/>
        <v>5500</v>
      </c>
      <c r="T85" s="347">
        <f>50*11*10</f>
        <v>5500</v>
      </c>
      <c r="U85" s="419"/>
      <c r="V85" s="386"/>
      <c r="W85" s="386"/>
      <c r="X85" s="386"/>
      <c r="Y85" s="347"/>
      <c r="Z85" s="347"/>
      <c r="AA85" s="163" t="s">
        <v>7931</v>
      </c>
      <c r="AB85" s="164" t="s">
        <v>102</v>
      </c>
      <c r="AC85" s="348" t="s">
        <v>102</v>
      </c>
      <c r="AD85" s="348" t="s">
        <v>102</v>
      </c>
      <c r="AE85" s="348" t="s">
        <v>102</v>
      </c>
      <c r="AF85" s="349"/>
      <c r="AG85" s="349" t="s">
        <v>189</v>
      </c>
      <c r="AH85" s="370" t="s">
        <v>7887</v>
      </c>
      <c r="AI85" s="163" t="s">
        <v>7572</v>
      </c>
      <c r="AJ85" s="163" t="s">
        <v>7572</v>
      </c>
      <c r="AK85" s="163" t="s">
        <v>7557</v>
      </c>
      <c r="AL85" s="350" t="s">
        <v>7911</v>
      </c>
      <c r="AM85" s="163" t="s">
        <v>7889</v>
      </c>
      <c r="AN85" s="163" t="s">
        <v>7890</v>
      </c>
      <c r="AO85" s="343" t="s">
        <v>7912</v>
      </c>
      <c r="AP85" s="164"/>
      <c r="AQ85" s="164"/>
      <c r="AR85" s="164"/>
      <c r="AS85" s="351"/>
      <c r="AT85" s="352"/>
      <c r="AU85" s="352"/>
      <c r="AV85" s="352"/>
      <c r="AW85" s="352"/>
      <c r="AX85" s="352"/>
      <c r="AY85" s="352"/>
      <c r="AZ85" s="352"/>
      <c r="BA85" s="352"/>
      <c r="BB85" s="353" t="s">
        <v>7892</v>
      </c>
      <c r="BC85" s="351"/>
      <c r="BD85" s="351"/>
      <c r="BE85" s="255" t="str">
        <f>IF(F85="","",IF(分岐管理シート!D85&gt;0,"","error"))</f>
        <v/>
      </c>
      <c r="BF85" s="256" t="str">
        <f>IF(F85="","",IF(分岐管理シート!E85=1,"","error"))</f>
        <v/>
      </c>
      <c r="BG85" s="257" t="str">
        <f>IF(F85="","",IF(分岐管理シート!G85=2,"","error"))</f>
        <v/>
      </c>
      <c r="BH85" s="257" t="str">
        <f>IF(F85="","",IF(OR(分岐管理シート!H85=0,LEN(H85)&lt;6),"error",""))</f>
        <v/>
      </c>
      <c r="BI85" s="258" t="str">
        <f>IF(F85="","",IF(分岐管理シート!I85=2,"","error"))</f>
        <v/>
      </c>
      <c r="BJ85" s="257" t="str">
        <f t="shared" si="1"/>
        <v/>
      </c>
      <c r="BK85" s="257" t="str">
        <f t="shared" si="2"/>
        <v/>
      </c>
      <c r="BL85" s="257" t="str">
        <f>IF(F85="","",IF(OR(AND(分岐管理シート!D85=1,分岐管理シート!K85=1),AND(分岐管理シート!D85=2,分岐管理シート!K85=2)),"","error"))</f>
        <v/>
      </c>
      <c r="BM85" s="255" t="str">
        <f>IF(F85="","",IF(分岐管理シート!L85=2,"","error"))</f>
        <v/>
      </c>
      <c r="BN85" s="257" t="str">
        <f>IF(F85="","",IF(分岐管理シート!M85&lt;1,"error",""))</f>
        <v/>
      </c>
      <c r="BO85" s="252" t="str">
        <f>IF(F85="","",IF(OR(AND(分岐管理シート!D85=1,分岐管理シート!M85&lt;12,分岐管理シート!M85&gt;0),AND(分岐管理シート!D85=2,分岐管理シート!M85&lt;13,分岐管理シート!M85&gt;1)),"","error"))</f>
        <v/>
      </c>
      <c r="BP85" s="257" t="str">
        <f>IF(AND(分岐管理シート!M85&lt;&gt;1,SUM(分岐管理シート!N85:P85)&gt;0),"error","")</f>
        <v/>
      </c>
      <c r="BQ85" s="256" t="str">
        <f>IF(OR(AND(分岐管理シート!N85=0,OR(分岐管理シート!O85&lt;&gt;0,分岐管理シート!P85&lt;&gt;0)),AND(分岐管理シート!O85=0,分岐管理シート!P85&lt;&gt;0)),"error","")</f>
        <v/>
      </c>
      <c r="BR85" s="259" t="str" cm="1">
        <f t="array" ref="BR85">IF(SUMPRODUCT(COUNTIF(N85:P85,N85:P85))&gt;COUNTA(N85:P85),"error","")</f>
        <v/>
      </c>
      <c r="BS85" s="257" t="str">
        <f t="shared" si="3"/>
        <v/>
      </c>
      <c r="BT85" s="257" t="str">
        <f t="shared" si="4"/>
        <v/>
      </c>
      <c r="BU85" s="257" t="str">
        <f>IF(F85="","",IF(OR(AND(分岐管理シート!D85=1,T85&gt;0,Y85&gt;=0,U85=0,R85=S85+Y85,S85=T85),AND(分岐管理シート!D85=2,U85&gt;0,Y85&gt;=0,T85=0,R85=S85+Y85,S85=U85)),"","error"))</f>
        <v/>
      </c>
      <c r="BV85" s="257" t="str">
        <f t="shared" si="5"/>
        <v/>
      </c>
      <c r="BW85" s="257" t="str">
        <f t="shared" si="9"/>
        <v/>
      </c>
      <c r="BX85" s="257" t="str">
        <f t="shared" si="6"/>
        <v/>
      </c>
      <c r="BY85" s="257" t="str">
        <f>IF(F85="","",IF(PRODUCT(分岐管理シート!AB85:'分岐管理シート'!AE85)=0,"error",""))</f>
        <v/>
      </c>
      <c r="BZ85" s="252" t="str">
        <f>IF(F85="","",IF(AND(AE85="○",分岐管理シート!AF85=0),"error",""))</f>
        <v/>
      </c>
      <c r="CA85" s="257" t="str">
        <f>IF(F85="","",IF(AND(分岐管理シート!AE85&lt;2,実施計画様式!AF85&lt;&gt;""),"error",""))</f>
        <v/>
      </c>
      <c r="CB85" s="257" t="str">
        <f>IF(F85="","",IF(OR(AND(分岐管理シート!D85=1,分岐管理シート!AG85&gt;0,分岐管理シート!AG85&lt;25),AND(分岐管理シート!D85&gt;1,分岐管理シート!AG85&gt;12,分岐管理シート!AG85&lt;25)),"","error"))</f>
        <v/>
      </c>
      <c r="CC85" s="256" t="str">
        <f>IF(F85="","",IF(OR(AND(分岐管理シート!BH85="予算化方法",分岐管理シート!AH85&gt;0,分岐管理シート!AH85&lt;4),AND(分岐管理シート!BH85="予算化方法_未定なし",分岐管理シート!AH85&gt;0,分岐管理シート!AH85&lt;3)),"","error"))</f>
        <v/>
      </c>
      <c r="CD85" s="257" t="str">
        <f>IF(F85="","",IF(OR(分岐管理シート!AI85&lt;14,分岐管理シート!AI85&gt;25,分岐管理シート!AI85&gt;分岐管理シート!AJ85,分岐管理シート!AI85&gt;分岐管理シート!AK85),"error",""))</f>
        <v/>
      </c>
      <c r="CE85" s="257" t="str">
        <f>IF(F85="","",IF(OR(分岐管理シート!AJ85&lt;14,分岐管理シート!AJ85&gt;25,分岐管理シート!AJ85&lt;分岐管理シート!AI85,分岐管理シート!AJ85&gt;分岐管理シート!AK85),"error",""))</f>
        <v/>
      </c>
      <c r="CF85" s="256" t="str">
        <f>IF(F85="","",IF(OR(分岐管理シート!AK85&lt;14,分岐管理シート!AK85&gt;26,分岐管理シート!AK85&lt;分岐管理シート!AI85,分岐管理シート!AK85&lt;分岐管理シート!AJ85),"error",""))</f>
        <v/>
      </c>
      <c r="CG85" s="257" t="str">
        <f>IF(F85="","",IF(AND(AD85="－",分岐管理シート!AK85&gt;25),"error",""))</f>
        <v/>
      </c>
      <c r="CH85" s="257" t="str">
        <f t="shared" si="10"/>
        <v/>
      </c>
      <c r="CI85" s="252" t="str">
        <f>IF(F85="","",IF(分岐管理シート!AM85&lt;1,"error",""))</f>
        <v/>
      </c>
      <c r="CJ85" s="257" t="str">
        <f>IF(F85="","",IF(分岐管理シート!AN85&lt;1,"error",""))</f>
        <v/>
      </c>
      <c r="CK85" s="261" t="str">
        <f t="shared" si="7"/>
        <v/>
      </c>
      <c r="CL85" s="257" t="str">
        <f>IF(F85="","",IF(AND(SUM(分岐管理シート!AO85:AR85)&gt;180,分岐管理シート!AS85&lt;1),"error",""))</f>
        <v/>
      </c>
      <c r="CM85" s="257" t="str">
        <f>IF(F85="","",IF(OR(AND(分岐管理シート!D85=1,分岐管理シート!BB85&gt;0,分岐管理シート!BB85&lt;7),AND(分岐管理シート!D85&gt;1,分岐管理シート!BB85&gt;3,分岐管理シート!BB85&lt;7)),"","error"))</f>
        <v/>
      </c>
      <c r="CN85" s="260"/>
      <c r="CO85" s="257" t="str">
        <f>IF(分岐管理シート!BR85=0,"","error")</f>
        <v/>
      </c>
      <c r="CP85" s="304" t="str">
        <f>IF(AND(F85="",SUM(分岐管理シート!D85:BB85)&gt;0),"error","")</f>
        <v/>
      </c>
    </row>
    <row r="86" spans="1:94" s="35" customFormat="1" ht="54.95" customHeight="1" x14ac:dyDescent="0.15">
      <c r="A86" s="31"/>
      <c r="B86" s="422"/>
      <c r="C86" s="445">
        <v>14</v>
      </c>
      <c r="D86" s="342" t="s">
        <v>7825</v>
      </c>
      <c r="E86" s="342" t="s">
        <v>7826</v>
      </c>
      <c r="F86" s="164" t="s">
        <v>82</v>
      </c>
      <c r="G86" s="164" t="s">
        <v>82</v>
      </c>
      <c r="H86" s="163" t="s">
        <v>7854</v>
      </c>
      <c r="I86" s="164" t="s">
        <v>82</v>
      </c>
      <c r="J86" s="163" t="s">
        <v>7855</v>
      </c>
      <c r="K86" s="164" t="s">
        <v>7829</v>
      </c>
      <c r="L86" s="164" t="s">
        <v>82</v>
      </c>
      <c r="M86" s="164" t="s">
        <v>7853</v>
      </c>
      <c r="N86" s="164"/>
      <c r="O86" s="343"/>
      <c r="P86" s="343"/>
      <c r="Q86" s="344"/>
      <c r="R86" s="345">
        <f t="shared" si="0"/>
        <v>440</v>
      </c>
      <c r="S86" s="346">
        <f t="shared" si="8"/>
        <v>440</v>
      </c>
      <c r="T86" s="347">
        <v>440</v>
      </c>
      <c r="U86" s="419"/>
      <c r="V86" s="386"/>
      <c r="W86" s="386"/>
      <c r="X86" s="386"/>
      <c r="Y86" s="347"/>
      <c r="Z86" s="347"/>
      <c r="AA86" s="163" t="s">
        <v>7913</v>
      </c>
      <c r="AB86" s="164" t="s">
        <v>102</v>
      </c>
      <c r="AC86" s="348" t="s">
        <v>102</v>
      </c>
      <c r="AD86" s="348" t="s">
        <v>102</v>
      </c>
      <c r="AE86" s="348" t="s">
        <v>102</v>
      </c>
      <c r="AF86" s="349"/>
      <c r="AG86" s="349" t="s">
        <v>189</v>
      </c>
      <c r="AH86" s="370" t="s">
        <v>7887</v>
      </c>
      <c r="AI86" s="163" t="s">
        <v>7572</v>
      </c>
      <c r="AJ86" s="163" t="s">
        <v>7572</v>
      </c>
      <c r="AK86" s="163" t="s">
        <v>7557</v>
      </c>
      <c r="AL86" s="350" t="s">
        <v>7897</v>
      </c>
      <c r="AM86" s="163" t="s">
        <v>7889</v>
      </c>
      <c r="AN86" s="163" t="s">
        <v>7890</v>
      </c>
      <c r="AO86" s="164" t="s">
        <v>7914</v>
      </c>
      <c r="AP86" s="164"/>
      <c r="AQ86" s="164"/>
      <c r="AR86" s="164"/>
      <c r="AS86" s="351"/>
      <c r="AT86" s="352"/>
      <c r="AU86" s="352"/>
      <c r="AV86" s="352"/>
      <c r="AW86" s="352"/>
      <c r="AX86" s="352"/>
      <c r="AY86" s="352"/>
      <c r="AZ86" s="352"/>
      <c r="BA86" s="352"/>
      <c r="BB86" s="353" t="s">
        <v>7892</v>
      </c>
      <c r="BC86" s="351"/>
      <c r="BD86" s="351"/>
      <c r="BE86" s="255" t="str">
        <f>IF(F86="","",IF(分岐管理シート!D86&gt;0,"","error"))</f>
        <v/>
      </c>
      <c r="BF86" s="256" t="str">
        <f>IF(F86="","",IF(分岐管理シート!E86=1,"","error"))</f>
        <v/>
      </c>
      <c r="BG86" s="257" t="str">
        <f>IF(F86="","",IF(分岐管理シート!G86=2,"","error"))</f>
        <v/>
      </c>
      <c r="BH86" s="257" t="str">
        <f>IF(F86="","",IF(OR(分岐管理シート!H86=0,LEN(H86)&lt;6),"error",""))</f>
        <v/>
      </c>
      <c r="BI86" s="258" t="str">
        <f>IF(F86="","",IF(分岐管理シート!I86=2,"","error"))</f>
        <v/>
      </c>
      <c r="BJ86" s="257" t="str">
        <f t="shared" si="1"/>
        <v/>
      </c>
      <c r="BK86" s="257" t="str">
        <f t="shared" si="2"/>
        <v/>
      </c>
      <c r="BL86" s="257" t="str">
        <f>IF(F86="","",IF(OR(AND(分岐管理シート!D86=1,分岐管理シート!K86=1),AND(分岐管理シート!D86=2,分岐管理シート!K86=2)),"","error"))</f>
        <v/>
      </c>
      <c r="BM86" s="255" t="str">
        <f>IF(F86="","",IF(分岐管理シート!L86=2,"","error"))</f>
        <v/>
      </c>
      <c r="BN86" s="257" t="str">
        <f>IF(F86="","",IF(分岐管理シート!M86&lt;1,"error",""))</f>
        <v/>
      </c>
      <c r="BO86" s="252" t="str">
        <f>IF(F86="","",IF(OR(AND(分岐管理シート!D86=1,分岐管理シート!M86&lt;12,分岐管理シート!M86&gt;0),AND(分岐管理シート!D86=2,分岐管理シート!M86&lt;13,分岐管理シート!M86&gt;1)),"","error"))</f>
        <v/>
      </c>
      <c r="BP86" s="257" t="str">
        <f>IF(AND(分岐管理シート!M86&lt;&gt;1,SUM(分岐管理シート!N86:P86)&gt;0),"error","")</f>
        <v/>
      </c>
      <c r="BQ86" s="256" t="str">
        <f>IF(OR(AND(分岐管理シート!N86=0,OR(分岐管理シート!O86&lt;&gt;0,分岐管理シート!P86&lt;&gt;0)),AND(分岐管理シート!O86=0,分岐管理シート!P86&lt;&gt;0)),"error","")</f>
        <v/>
      </c>
      <c r="BR86" s="259" t="str" cm="1">
        <f t="array" ref="BR86">IF(SUMPRODUCT(COUNTIF(N86:P86,N86:P86))&gt;COUNTA(N86:P86),"error","")</f>
        <v/>
      </c>
      <c r="BS86" s="257" t="str">
        <f t="shared" si="3"/>
        <v/>
      </c>
      <c r="BT86" s="257" t="str">
        <f t="shared" si="4"/>
        <v/>
      </c>
      <c r="BU86" s="257" t="str">
        <f>IF(F86="","",IF(OR(AND(分岐管理シート!D86=1,T86&gt;0,Y86&gt;=0,U86=0,R86=S86+Y86,S86=T86),AND(分岐管理シート!D86=2,U86&gt;0,Y86&gt;=0,T86=0,R86=S86+Y86,S86=U86)),"","error"))</f>
        <v/>
      </c>
      <c r="BV86" s="257" t="str">
        <f t="shared" si="5"/>
        <v/>
      </c>
      <c r="BW86" s="257" t="str">
        <f t="shared" si="9"/>
        <v/>
      </c>
      <c r="BX86" s="257" t="str">
        <f t="shared" si="6"/>
        <v/>
      </c>
      <c r="BY86" s="257" t="str">
        <f>IF(F86="","",IF(PRODUCT(分岐管理シート!AB86:'分岐管理シート'!AE86)=0,"error",""))</f>
        <v/>
      </c>
      <c r="BZ86" s="252" t="str">
        <f>IF(F86="","",IF(AND(AE86="○",分岐管理シート!AF86=0),"error",""))</f>
        <v/>
      </c>
      <c r="CA86" s="257" t="str">
        <f>IF(F86="","",IF(AND(分岐管理シート!AE86&lt;2,実施計画様式!AF86&lt;&gt;""),"error",""))</f>
        <v/>
      </c>
      <c r="CB86" s="257" t="str">
        <f>IF(F86="","",IF(OR(AND(分岐管理シート!D86=1,分岐管理シート!AG86&gt;0,分岐管理シート!AG86&lt;25),AND(分岐管理シート!D86&gt;1,分岐管理シート!AG86&gt;12,分岐管理シート!AG86&lt;25)),"","error"))</f>
        <v/>
      </c>
      <c r="CC86" s="256" t="str">
        <f>IF(F86="","",IF(OR(AND(分岐管理シート!BH86="予算化方法",分岐管理シート!AH86&gt;0,分岐管理シート!AH86&lt;4),AND(分岐管理シート!BH86="予算化方法_未定なし",分岐管理シート!AH86&gt;0,分岐管理シート!AH86&lt;3)),"","error"))</f>
        <v/>
      </c>
      <c r="CD86" s="257" t="str">
        <f>IF(F86="","",IF(OR(分岐管理シート!AI86&lt;14,分岐管理シート!AI86&gt;25,分岐管理シート!AI86&gt;分岐管理シート!AJ86,分岐管理シート!AI86&gt;分岐管理シート!AK86),"error",""))</f>
        <v/>
      </c>
      <c r="CE86" s="257" t="str">
        <f>IF(F86="","",IF(OR(分岐管理シート!AJ86&lt;14,分岐管理シート!AJ86&gt;25,分岐管理シート!AJ86&lt;分岐管理シート!AI86,分岐管理シート!AJ86&gt;分岐管理シート!AK86),"error",""))</f>
        <v/>
      </c>
      <c r="CF86" s="256" t="str">
        <f>IF(F86="","",IF(OR(分岐管理シート!AK86&lt;14,分岐管理シート!AK86&gt;26,分岐管理シート!AK86&lt;分岐管理シート!AI86,分岐管理シート!AK86&lt;分岐管理シート!AJ86),"error",""))</f>
        <v/>
      </c>
      <c r="CG86" s="257" t="str">
        <f>IF(F86="","",IF(AND(AD86="－",分岐管理シート!AK86&gt;25),"error",""))</f>
        <v/>
      </c>
      <c r="CH86" s="257" t="str">
        <f t="shared" si="10"/>
        <v/>
      </c>
      <c r="CI86" s="252" t="str">
        <f>IF(F86="","",IF(分岐管理シート!AM86&lt;1,"error",""))</f>
        <v/>
      </c>
      <c r="CJ86" s="257" t="str">
        <f>IF(F86="","",IF(分岐管理シート!AN86&lt;1,"error",""))</f>
        <v/>
      </c>
      <c r="CK86" s="261" t="str">
        <f t="shared" si="7"/>
        <v/>
      </c>
      <c r="CL86" s="257" t="str">
        <f>IF(F86="","",IF(AND(SUM(分岐管理シート!AO86:AR86)&gt;180,分岐管理シート!AS86&lt;1),"error",""))</f>
        <v/>
      </c>
      <c r="CM86" s="257" t="str">
        <f>IF(F86="","",IF(OR(AND(分岐管理シート!D86=1,分岐管理シート!BB86&gt;0,分岐管理シート!BB86&lt;7),AND(分岐管理シート!D86&gt;1,分岐管理シート!BB86&gt;3,分岐管理シート!BB86&lt;7)),"","error"))</f>
        <v/>
      </c>
      <c r="CN86" s="260"/>
      <c r="CO86" s="257" t="str">
        <f>IF(分岐管理シート!BR86=0,"","error")</f>
        <v/>
      </c>
      <c r="CP86" s="304" t="str">
        <f>IF(AND(F86="",SUM(分岐管理シート!D86:BB86)&gt;0),"error","")</f>
        <v/>
      </c>
    </row>
    <row r="87" spans="1:94" s="35" customFormat="1" ht="54.95" customHeight="1" x14ac:dyDescent="0.15">
      <c r="A87" s="31"/>
      <c r="B87" s="422"/>
      <c r="C87" s="445">
        <v>15</v>
      </c>
      <c r="D87" s="342" t="s">
        <v>7825</v>
      </c>
      <c r="E87" s="342" t="s">
        <v>7826</v>
      </c>
      <c r="F87" s="164" t="s">
        <v>82</v>
      </c>
      <c r="G87" s="164" t="s">
        <v>82</v>
      </c>
      <c r="H87" s="163" t="s">
        <v>7856</v>
      </c>
      <c r="I87" s="164" t="s">
        <v>82</v>
      </c>
      <c r="J87" s="163" t="s">
        <v>7857</v>
      </c>
      <c r="K87" s="164" t="s">
        <v>7829</v>
      </c>
      <c r="L87" s="164" t="s">
        <v>82</v>
      </c>
      <c r="M87" s="164" t="s">
        <v>7853</v>
      </c>
      <c r="N87" s="164"/>
      <c r="O87" s="343"/>
      <c r="P87" s="343"/>
      <c r="Q87" s="344"/>
      <c r="R87" s="345">
        <f t="shared" si="0"/>
        <v>8490</v>
      </c>
      <c r="S87" s="346">
        <f t="shared" si="8"/>
        <v>8490</v>
      </c>
      <c r="T87" s="347">
        <v>8490</v>
      </c>
      <c r="U87" s="419"/>
      <c r="V87" s="386"/>
      <c r="W87" s="386"/>
      <c r="X87" s="386"/>
      <c r="Y87" s="347"/>
      <c r="Z87" s="347"/>
      <c r="AA87" s="163" t="s">
        <v>7915</v>
      </c>
      <c r="AB87" s="164" t="s">
        <v>102</v>
      </c>
      <c r="AC87" s="348" t="s">
        <v>102</v>
      </c>
      <c r="AD87" s="348" t="s">
        <v>102</v>
      </c>
      <c r="AE87" s="348" t="s">
        <v>102</v>
      </c>
      <c r="AF87" s="349"/>
      <c r="AG87" s="349" t="s">
        <v>189</v>
      </c>
      <c r="AH87" s="370" t="s">
        <v>7887</v>
      </c>
      <c r="AI87" s="163" t="s">
        <v>7572</v>
      </c>
      <c r="AJ87" s="163" t="s">
        <v>7572</v>
      </c>
      <c r="AK87" s="163" t="s">
        <v>7557</v>
      </c>
      <c r="AL87" s="350" t="s">
        <v>7897</v>
      </c>
      <c r="AM87" s="163" t="s">
        <v>7889</v>
      </c>
      <c r="AN87" s="163" t="s">
        <v>7890</v>
      </c>
      <c r="AO87" s="343" t="s">
        <v>7916</v>
      </c>
      <c r="AP87" s="164"/>
      <c r="AQ87" s="164"/>
      <c r="AR87" s="164"/>
      <c r="AS87" s="351"/>
      <c r="AT87" s="352"/>
      <c r="AU87" s="352"/>
      <c r="AV87" s="352"/>
      <c r="AW87" s="352"/>
      <c r="AX87" s="352"/>
      <c r="AY87" s="352"/>
      <c r="AZ87" s="352"/>
      <c r="BA87" s="352"/>
      <c r="BB87" s="353" t="s">
        <v>7892</v>
      </c>
      <c r="BC87" s="351"/>
      <c r="BD87" s="351"/>
      <c r="BE87" s="255" t="str">
        <f>IF(F87="","",IF(分岐管理シート!D87&gt;0,"","error"))</f>
        <v/>
      </c>
      <c r="BF87" s="256" t="str">
        <f>IF(F87="","",IF(分岐管理シート!E87=1,"","error"))</f>
        <v/>
      </c>
      <c r="BG87" s="257" t="str">
        <f>IF(F87="","",IF(分岐管理シート!G87=2,"","error"))</f>
        <v/>
      </c>
      <c r="BH87" s="257" t="str">
        <f>IF(F87="","",IF(OR(分岐管理シート!H87=0,LEN(H87)&lt;6),"error",""))</f>
        <v/>
      </c>
      <c r="BI87" s="258" t="str">
        <f>IF(F87="","",IF(分岐管理シート!I87=2,"","error"))</f>
        <v/>
      </c>
      <c r="BJ87" s="257" t="str">
        <f t="shared" si="1"/>
        <v/>
      </c>
      <c r="BK87" s="257" t="str">
        <f t="shared" si="2"/>
        <v/>
      </c>
      <c r="BL87" s="257" t="str">
        <f>IF(F87="","",IF(OR(AND(分岐管理シート!D87=1,分岐管理シート!K87=1),AND(分岐管理シート!D87=2,分岐管理シート!K87=2)),"","error"))</f>
        <v/>
      </c>
      <c r="BM87" s="255" t="str">
        <f>IF(F87="","",IF(分岐管理シート!L87=2,"","error"))</f>
        <v/>
      </c>
      <c r="BN87" s="257" t="str">
        <f>IF(F87="","",IF(分岐管理シート!M87&lt;1,"error",""))</f>
        <v/>
      </c>
      <c r="BO87" s="252" t="str">
        <f>IF(F87="","",IF(OR(AND(分岐管理シート!D87=1,分岐管理シート!M87&lt;12,分岐管理シート!M87&gt;0),AND(分岐管理シート!D87=2,分岐管理シート!M87&lt;13,分岐管理シート!M87&gt;1)),"","error"))</f>
        <v/>
      </c>
      <c r="BP87" s="257" t="str">
        <f>IF(AND(分岐管理シート!M87&lt;&gt;1,SUM(分岐管理シート!N87:P87)&gt;0),"error","")</f>
        <v/>
      </c>
      <c r="BQ87" s="256" t="str">
        <f>IF(OR(AND(分岐管理シート!N87=0,OR(分岐管理シート!O87&lt;&gt;0,分岐管理シート!P87&lt;&gt;0)),AND(分岐管理シート!O87=0,分岐管理シート!P87&lt;&gt;0)),"error","")</f>
        <v/>
      </c>
      <c r="BR87" s="259" t="str" cm="1">
        <f t="array" ref="BR87">IF(SUMPRODUCT(COUNTIF(N87:P87,N87:P87))&gt;COUNTA(N87:P87),"error","")</f>
        <v/>
      </c>
      <c r="BS87" s="257" t="str">
        <f t="shared" si="3"/>
        <v/>
      </c>
      <c r="BT87" s="257" t="str">
        <f t="shared" si="4"/>
        <v/>
      </c>
      <c r="BU87" s="257" t="str">
        <f>IF(F87="","",IF(OR(AND(分岐管理シート!D87=1,T87&gt;0,Y87&gt;=0,U87=0,R87=S87+Y87,S87=T87),AND(分岐管理シート!D87=2,U87&gt;0,Y87&gt;=0,T87=0,R87=S87+Y87,S87=U87)),"","error"))</f>
        <v/>
      </c>
      <c r="BV87" s="257" t="str">
        <f t="shared" si="5"/>
        <v/>
      </c>
      <c r="BW87" s="257" t="str">
        <f t="shared" si="9"/>
        <v/>
      </c>
      <c r="BX87" s="257" t="str">
        <f t="shared" si="6"/>
        <v/>
      </c>
      <c r="BY87" s="257" t="str">
        <f>IF(F87="","",IF(PRODUCT(分岐管理シート!AB87:'分岐管理シート'!AE87)=0,"error",""))</f>
        <v/>
      </c>
      <c r="BZ87" s="252" t="str">
        <f>IF(F87="","",IF(AND(AE87="○",分岐管理シート!AF87=0),"error",""))</f>
        <v/>
      </c>
      <c r="CA87" s="257" t="str">
        <f>IF(F87="","",IF(AND(分岐管理シート!AE87&lt;2,実施計画様式!AF87&lt;&gt;""),"error",""))</f>
        <v/>
      </c>
      <c r="CB87" s="257" t="str">
        <f>IF(F87="","",IF(OR(AND(分岐管理シート!D87=1,分岐管理シート!AG87&gt;0,分岐管理シート!AG87&lt;25),AND(分岐管理シート!D87&gt;1,分岐管理シート!AG87&gt;12,分岐管理シート!AG87&lt;25)),"","error"))</f>
        <v/>
      </c>
      <c r="CC87" s="256" t="str">
        <f>IF(F87="","",IF(OR(AND(分岐管理シート!BH87="予算化方法",分岐管理シート!AH87&gt;0,分岐管理シート!AH87&lt;4),AND(分岐管理シート!BH87="予算化方法_未定なし",分岐管理シート!AH87&gt;0,分岐管理シート!AH87&lt;3)),"","error"))</f>
        <v/>
      </c>
      <c r="CD87" s="257" t="str">
        <f>IF(F87="","",IF(OR(分岐管理シート!AI87&lt;14,分岐管理シート!AI87&gt;25,分岐管理シート!AI87&gt;分岐管理シート!AJ87,分岐管理シート!AI87&gt;分岐管理シート!AK87),"error",""))</f>
        <v/>
      </c>
      <c r="CE87" s="257" t="str">
        <f>IF(F87="","",IF(OR(分岐管理シート!AJ87&lt;14,分岐管理シート!AJ87&gt;25,分岐管理シート!AJ87&lt;分岐管理シート!AI87,分岐管理シート!AJ87&gt;分岐管理シート!AK87),"error",""))</f>
        <v/>
      </c>
      <c r="CF87" s="256" t="str">
        <f>IF(F87="","",IF(OR(分岐管理シート!AK87&lt;14,分岐管理シート!AK87&gt;26,分岐管理シート!AK87&lt;分岐管理シート!AI87,分岐管理シート!AK87&lt;分岐管理シート!AJ87),"error",""))</f>
        <v/>
      </c>
      <c r="CG87" s="257" t="str">
        <f>IF(F87="","",IF(AND(AD87="－",分岐管理シート!AK87&gt;25),"error",""))</f>
        <v/>
      </c>
      <c r="CH87" s="257" t="str">
        <f t="shared" si="10"/>
        <v/>
      </c>
      <c r="CI87" s="252" t="str">
        <f>IF(F87="","",IF(分岐管理シート!AM87&lt;1,"error",""))</f>
        <v/>
      </c>
      <c r="CJ87" s="257" t="str">
        <f>IF(F87="","",IF(分岐管理シート!AN87&lt;1,"error",""))</f>
        <v/>
      </c>
      <c r="CK87" s="261" t="str">
        <f t="shared" si="7"/>
        <v/>
      </c>
      <c r="CL87" s="257" t="str">
        <f>IF(F87="","",IF(AND(SUM(分岐管理シート!AO87:AR87)&gt;180,分岐管理シート!AS87&lt;1),"error",""))</f>
        <v/>
      </c>
      <c r="CM87" s="257" t="str">
        <f>IF(F87="","",IF(OR(AND(分岐管理シート!D87=1,分岐管理シート!BB87&gt;0,分岐管理シート!BB87&lt;7),AND(分岐管理シート!D87&gt;1,分岐管理シート!BB87&gt;3,分岐管理シート!BB87&lt;7)),"","error"))</f>
        <v/>
      </c>
      <c r="CN87" s="260"/>
      <c r="CO87" s="257" t="str">
        <f>IF(分岐管理シート!BR87=0,"","error")</f>
        <v/>
      </c>
      <c r="CP87" s="304" t="str">
        <f>IF(AND(F87="",SUM(分岐管理シート!D87:BB87)&gt;0),"error","")</f>
        <v/>
      </c>
    </row>
    <row r="88" spans="1:94" s="35" customFormat="1" ht="54.95" customHeight="1" x14ac:dyDescent="0.15">
      <c r="A88" s="31"/>
      <c r="B88" s="422"/>
      <c r="C88" s="445">
        <v>16</v>
      </c>
      <c r="D88" s="342" t="s">
        <v>7825</v>
      </c>
      <c r="E88" s="342" t="s">
        <v>7826</v>
      </c>
      <c r="F88" s="164" t="s">
        <v>82</v>
      </c>
      <c r="G88" s="164" t="s">
        <v>82</v>
      </c>
      <c r="H88" s="163" t="s">
        <v>7858</v>
      </c>
      <c r="I88" s="164" t="s">
        <v>82</v>
      </c>
      <c r="J88" s="163" t="s">
        <v>7859</v>
      </c>
      <c r="K88" s="164" t="s">
        <v>7829</v>
      </c>
      <c r="L88" s="164" t="s">
        <v>82</v>
      </c>
      <c r="M88" s="164" t="s">
        <v>7860</v>
      </c>
      <c r="N88" s="164"/>
      <c r="O88" s="343"/>
      <c r="P88" s="343"/>
      <c r="Q88" s="344"/>
      <c r="R88" s="345">
        <f t="shared" si="0"/>
        <v>2320</v>
      </c>
      <c r="S88" s="346">
        <f t="shared" si="8"/>
        <v>2320</v>
      </c>
      <c r="T88" s="347">
        <v>2320</v>
      </c>
      <c r="U88" s="419"/>
      <c r="V88" s="386"/>
      <c r="W88" s="386"/>
      <c r="X88" s="386"/>
      <c r="Y88" s="347"/>
      <c r="Z88" s="347"/>
      <c r="AA88" s="163" t="s">
        <v>7917</v>
      </c>
      <c r="AB88" s="164" t="s">
        <v>102</v>
      </c>
      <c r="AC88" s="348" t="s">
        <v>102</v>
      </c>
      <c r="AD88" s="348" t="s">
        <v>102</v>
      </c>
      <c r="AE88" s="348" t="s">
        <v>102</v>
      </c>
      <c r="AF88" s="349"/>
      <c r="AG88" s="349" t="s">
        <v>189</v>
      </c>
      <c r="AH88" s="370" t="s">
        <v>7887</v>
      </c>
      <c r="AI88" s="163" t="s">
        <v>7572</v>
      </c>
      <c r="AJ88" s="163" t="s">
        <v>7572</v>
      </c>
      <c r="AK88" s="163" t="s">
        <v>7557</v>
      </c>
      <c r="AL88" s="350" t="s">
        <v>7897</v>
      </c>
      <c r="AM88" s="163" t="s">
        <v>7889</v>
      </c>
      <c r="AN88" s="163" t="s">
        <v>7890</v>
      </c>
      <c r="AO88" s="343" t="s">
        <v>7916</v>
      </c>
      <c r="AP88" s="164"/>
      <c r="AQ88" s="164"/>
      <c r="AR88" s="164"/>
      <c r="AS88" s="351"/>
      <c r="AT88" s="352"/>
      <c r="AU88" s="352"/>
      <c r="AV88" s="352"/>
      <c r="AW88" s="352"/>
      <c r="AX88" s="352"/>
      <c r="AY88" s="352"/>
      <c r="AZ88" s="352"/>
      <c r="BA88" s="352"/>
      <c r="BB88" s="353" t="s">
        <v>7892</v>
      </c>
      <c r="BC88" s="351"/>
      <c r="BD88" s="351"/>
      <c r="BE88" s="255" t="str">
        <f>IF(F88="","",IF(分岐管理シート!D88&gt;0,"","error"))</f>
        <v/>
      </c>
      <c r="BF88" s="256" t="str">
        <f>IF(F88="","",IF(分岐管理シート!E88=1,"","error"))</f>
        <v/>
      </c>
      <c r="BG88" s="257" t="str">
        <f>IF(F88="","",IF(分岐管理シート!G88=2,"","error"))</f>
        <v/>
      </c>
      <c r="BH88" s="257" t="str">
        <f>IF(F88="","",IF(OR(分岐管理シート!H88=0,LEN(H88)&lt;6),"error",""))</f>
        <v/>
      </c>
      <c r="BI88" s="258" t="str">
        <f>IF(F88="","",IF(分岐管理シート!I88=2,"","error"))</f>
        <v/>
      </c>
      <c r="BJ88" s="257" t="str">
        <f t="shared" si="1"/>
        <v/>
      </c>
      <c r="BK88" s="257" t="str">
        <f t="shared" si="2"/>
        <v/>
      </c>
      <c r="BL88" s="257" t="str">
        <f>IF(F88="","",IF(OR(AND(分岐管理シート!D88=1,分岐管理シート!K88=1),AND(分岐管理シート!D88=2,分岐管理シート!K88=2)),"","error"))</f>
        <v/>
      </c>
      <c r="BM88" s="255" t="str">
        <f>IF(F88="","",IF(分岐管理シート!L88=2,"","error"))</f>
        <v/>
      </c>
      <c r="BN88" s="257" t="str">
        <f>IF(F88="","",IF(分岐管理シート!M88&lt;1,"error",""))</f>
        <v/>
      </c>
      <c r="BO88" s="252" t="str">
        <f>IF(F88="","",IF(OR(AND(分岐管理シート!D88=1,分岐管理シート!M88&lt;12,分岐管理シート!M88&gt;0),AND(分岐管理シート!D88=2,分岐管理シート!M88&lt;13,分岐管理シート!M88&gt;1)),"","error"))</f>
        <v/>
      </c>
      <c r="BP88" s="257" t="str">
        <f>IF(AND(分岐管理シート!M88&lt;&gt;1,SUM(分岐管理シート!N88:P88)&gt;0),"error","")</f>
        <v/>
      </c>
      <c r="BQ88" s="256" t="str">
        <f>IF(OR(AND(分岐管理シート!N88=0,OR(分岐管理シート!O88&lt;&gt;0,分岐管理シート!P88&lt;&gt;0)),AND(分岐管理シート!O88=0,分岐管理シート!P88&lt;&gt;0)),"error","")</f>
        <v/>
      </c>
      <c r="BR88" s="259" t="str" cm="1">
        <f t="array" ref="BR88">IF(SUMPRODUCT(COUNTIF(N88:P88,N88:P88))&gt;COUNTA(N88:P88),"error","")</f>
        <v/>
      </c>
      <c r="BS88" s="257" t="str">
        <f t="shared" si="3"/>
        <v/>
      </c>
      <c r="BT88" s="257" t="str">
        <f t="shared" si="4"/>
        <v/>
      </c>
      <c r="BU88" s="257" t="str">
        <f>IF(F88="","",IF(OR(AND(分岐管理シート!D88=1,T88&gt;0,Y88&gt;=0,U88=0,R88=S88+Y88,S88=T88),AND(分岐管理シート!D88=2,U88&gt;0,Y88&gt;=0,T88=0,R88=S88+Y88,S88=U88)),"","error"))</f>
        <v/>
      </c>
      <c r="BV88" s="257" t="str">
        <f t="shared" si="5"/>
        <v/>
      </c>
      <c r="BW88" s="257" t="str">
        <f t="shared" si="9"/>
        <v/>
      </c>
      <c r="BX88" s="257" t="str">
        <f t="shared" si="6"/>
        <v/>
      </c>
      <c r="BY88" s="257" t="str">
        <f>IF(F88="","",IF(PRODUCT(分岐管理シート!AB88:'分岐管理シート'!AE88)=0,"error",""))</f>
        <v/>
      </c>
      <c r="BZ88" s="252" t="str">
        <f>IF(F88="","",IF(AND(AE88="○",分岐管理シート!AF88=0),"error",""))</f>
        <v/>
      </c>
      <c r="CA88" s="257" t="str">
        <f>IF(F88="","",IF(AND(分岐管理シート!AE88&lt;2,実施計画様式!AF88&lt;&gt;""),"error",""))</f>
        <v/>
      </c>
      <c r="CB88" s="257" t="str">
        <f>IF(F88="","",IF(OR(AND(分岐管理シート!D88=1,分岐管理シート!AG88&gt;0,分岐管理シート!AG88&lt;25),AND(分岐管理シート!D88&gt;1,分岐管理シート!AG88&gt;12,分岐管理シート!AG88&lt;25)),"","error"))</f>
        <v/>
      </c>
      <c r="CC88" s="256" t="str">
        <f>IF(F88="","",IF(OR(AND(分岐管理シート!BH88="予算化方法",分岐管理シート!AH88&gt;0,分岐管理シート!AH88&lt;4),AND(分岐管理シート!BH88="予算化方法_未定なし",分岐管理シート!AH88&gt;0,分岐管理シート!AH88&lt;3)),"","error"))</f>
        <v/>
      </c>
      <c r="CD88" s="257" t="str">
        <f>IF(F88="","",IF(OR(分岐管理シート!AI88&lt;14,分岐管理シート!AI88&gt;25,分岐管理シート!AI88&gt;分岐管理シート!AJ88,分岐管理シート!AI88&gt;分岐管理シート!AK88),"error",""))</f>
        <v/>
      </c>
      <c r="CE88" s="257" t="str">
        <f>IF(F88="","",IF(OR(分岐管理シート!AJ88&lt;14,分岐管理シート!AJ88&gt;25,分岐管理シート!AJ88&lt;分岐管理シート!AI88,分岐管理シート!AJ88&gt;分岐管理シート!AK88),"error",""))</f>
        <v/>
      </c>
      <c r="CF88" s="256" t="str">
        <f>IF(F88="","",IF(OR(分岐管理シート!AK88&lt;14,分岐管理シート!AK88&gt;26,分岐管理シート!AK88&lt;分岐管理シート!AI88,分岐管理シート!AK88&lt;分岐管理シート!AJ88),"error",""))</f>
        <v/>
      </c>
      <c r="CG88" s="257" t="str">
        <f>IF(F88="","",IF(AND(AD88="－",分岐管理シート!AK88&gt;25),"error",""))</f>
        <v/>
      </c>
      <c r="CH88" s="257" t="str">
        <f t="shared" si="10"/>
        <v/>
      </c>
      <c r="CI88" s="252" t="str">
        <f>IF(F88="","",IF(分岐管理シート!AM88&lt;1,"error",""))</f>
        <v/>
      </c>
      <c r="CJ88" s="257" t="str">
        <f>IF(F88="","",IF(分岐管理シート!AN88&lt;1,"error",""))</f>
        <v/>
      </c>
      <c r="CK88" s="261" t="str">
        <f t="shared" si="7"/>
        <v/>
      </c>
      <c r="CL88" s="257" t="str">
        <f>IF(F88="","",IF(AND(SUM(分岐管理シート!AO88:AR88)&gt;180,分岐管理シート!AS88&lt;1),"error",""))</f>
        <v/>
      </c>
      <c r="CM88" s="257" t="str">
        <f>IF(F88="","",IF(OR(AND(分岐管理シート!D88=1,分岐管理シート!BB88&gt;0,分岐管理シート!BB88&lt;7),AND(分岐管理シート!D88&gt;1,分岐管理シート!BB88&gt;3,分岐管理シート!BB88&lt;7)),"","error"))</f>
        <v/>
      </c>
      <c r="CN88" s="260"/>
      <c r="CO88" s="257" t="str">
        <f>IF(分岐管理シート!BR88=0,"","error")</f>
        <v/>
      </c>
      <c r="CP88" s="304" t="str">
        <f>IF(AND(F88="",SUM(分岐管理シート!D88:BB88)&gt;0),"error","")</f>
        <v/>
      </c>
    </row>
    <row r="89" spans="1:94" s="35" customFormat="1" ht="54.95" customHeight="1" x14ac:dyDescent="0.15">
      <c r="A89" s="31"/>
      <c r="B89" s="422"/>
      <c r="C89" s="445">
        <v>17</v>
      </c>
      <c r="D89" s="342" t="s">
        <v>7825</v>
      </c>
      <c r="E89" s="342" t="s">
        <v>7826</v>
      </c>
      <c r="F89" s="164" t="s">
        <v>82</v>
      </c>
      <c r="G89" s="164" t="s">
        <v>82</v>
      </c>
      <c r="H89" s="163" t="s">
        <v>7861</v>
      </c>
      <c r="I89" s="164" t="s">
        <v>82</v>
      </c>
      <c r="J89" s="163" t="s">
        <v>7862</v>
      </c>
      <c r="K89" s="164" t="s">
        <v>7829</v>
      </c>
      <c r="L89" s="164" t="s">
        <v>82</v>
      </c>
      <c r="M89" s="164" t="s">
        <v>7863</v>
      </c>
      <c r="N89" s="164"/>
      <c r="O89" s="343"/>
      <c r="P89" s="343"/>
      <c r="Q89" s="344"/>
      <c r="R89" s="345">
        <f t="shared" si="0"/>
        <v>250</v>
      </c>
      <c r="S89" s="346">
        <f t="shared" si="8"/>
        <v>250</v>
      </c>
      <c r="T89" s="347">
        <v>250</v>
      </c>
      <c r="U89" s="419"/>
      <c r="V89" s="386"/>
      <c r="W89" s="386"/>
      <c r="X89" s="386"/>
      <c r="Y89" s="347"/>
      <c r="Z89" s="347"/>
      <c r="AA89" s="163" t="s">
        <v>7918</v>
      </c>
      <c r="AB89" s="164" t="s">
        <v>102</v>
      </c>
      <c r="AC89" s="348" t="s">
        <v>102</v>
      </c>
      <c r="AD89" s="348" t="s">
        <v>102</v>
      </c>
      <c r="AE89" s="348" t="s">
        <v>102</v>
      </c>
      <c r="AF89" s="349"/>
      <c r="AG89" s="349" t="s">
        <v>189</v>
      </c>
      <c r="AH89" s="370" t="s">
        <v>7887</v>
      </c>
      <c r="AI89" s="163" t="s">
        <v>7572</v>
      </c>
      <c r="AJ89" s="163" t="s">
        <v>7572</v>
      </c>
      <c r="AK89" s="163" t="s">
        <v>7557</v>
      </c>
      <c r="AL89" s="350" t="s">
        <v>7897</v>
      </c>
      <c r="AM89" s="163" t="s">
        <v>7889</v>
      </c>
      <c r="AN89" s="163" t="s">
        <v>7890</v>
      </c>
      <c r="AO89" s="343" t="s">
        <v>7916</v>
      </c>
      <c r="AP89" s="164"/>
      <c r="AQ89" s="164"/>
      <c r="AR89" s="164"/>
      <c r="AS89" s="351"/>
      <c r="AT89" s="352"/>
      <c r="AU89" s="352"/>
      <c r="AV89" s="352"/>
      <c r="AW89" s="352"/>
      <c r="AX89" s="352"/>
      <c r="AY89" s="352"/>
      <c r="AZ89" s="352"/>
      <c r="BA89" s="352"/>
      <c r="BB89" s="353" t="s">
        <v>7892</v>
      </c>
      <c r="BC89" s="351"/>
      <c r="BD89" s="351"/>
      <c r="BE89" s="255" t="str">
        <f>IF(F89="","",IF(分岐管理シート!D89&gt;0,"","error"))</f>
        <v/>
      </c>
      <c r="BF89" s="256" t="str">
        <f>IF(F89="","",IF(分岐管理シート!E89=1,"","error"))</f>
        <v/>
      </c>
      <c r="BG89" s="257" t="str">
        <f>IF(F89="","",IF(分岐管理シート!G89=2,"","error"))</f>
        <v/>
      </c>
      <c r="BH89" s="257" t="str">
        <f>IF(F89="","",IF(OR(分岐管理シート!H89=0,LEN(H89)&lt;6),"error",""))</f>
        <v/>
      </c>
      <c r="BI89" s="258" t="str">
        <f>IF(F89="","",IF(分岐管理シート!I89=2,"","error"))</f>
        <v/>
      </c>
      <c r="BJ89" s="257" t="str">
        <f t="shared" si="1"/>
        <v/>
      </c>
      <c r="BK89" s="257" t="str">
        <f t="shared" si="2"/>
        <v/>
      </c>
      <c r="BL89" s="257" t="str">
        <f>IF(F89="","",IF(OR(AND(分岐管理シート!D89=1,分岐管理シート!K89=1),AND(分岐管理シート!D89=2,分岐管理シート!K89=2)),"","error"))</f>
        <v/>
      </c>
      <c r="BM89" s="255" t="str">
        <f>IF(F89="","",IF(分岐管理シート!L89=2,"","error"))</f>
        <v/>
      </c>
      <c r="BN89" s="257" t="str">
        <f>IF(F89="","",IF(分岐管理シート!M89&lt;1,"error",""))</f>
        <v/>
      </c>
      <c r="BO89" s="252" t="str">
        <f>IF(F89="","",IF(OR(AND(分岐管理シート!D89=1,分岐管理シート!M89&lt;12,分岐管理シート!M89&gt;0),AND(分岐管理シート!D89=2,分岐管理シート!M89&lt;13,分岐管理シート!M89&gt;1)),"","error"))</f>
        <v/>
      </c>
      <c r="BP89" s="257" t="str">
        <f>IF(AND(分岐管理シート!M89&lt;&gt;1,SUM(分岐管理シート!N89:P89)&gt;0),"error","")</f>
        <v/>
      </c>
      <c r="BQ89" s="256" t="str">
        <f>IF(OR(AND(分岐管理シート!N89=0,OR(分岐管理シート!O89&lt;&gt;0,分岐管理シート!P89&lt;&gt;0)),AND(分岐管理シート!O89=0,分岐管理シート!P89&lt;&gt;0)),"error","")</f>
        <v/>
      </c>
      <c r="BR89" s="259" t="str" cm="1">
        <f t="array" ref="BR89">IF(SUMPRODUCT(COUNTIF(N89:P89,N89:P89))&gt;COUNTA(N89:P89),"error","")</f>
        <v/>
      </c>
      <c r="BS89" s="257" t="str">
        <f t="shared" si="3"/>
        <v/>
      </c>
      <c r="BT89" s="257" t="str">
        <f t="shared" si="4"/>
        <v/>
      </c>
      <c r="BU89" s="257" t="str">
        <f>IF(F89="","",IF(OR(AND(分岐管理シート!D89=1,T89&gt;0,Y89&gt;=0,U89=0,R89=S89+Y89,S89=T89),AND(分岐管理シート!D89=2,U89&gt;0,Y89&gt;=0,T89=0,R89=S89+Y89,S89=U89)),"","error"))</f>
        <v/>
      </c>
      <c r="BV89" s="257" t="str">
        <f t="shared" si="5"/>
        <v/>
      </c>
      <c r="BW89" s="257" t="str">
        <f t="shared" si="9"/>
        <v/>
      </c>
      <c r="BX89" s="257" t="str">
        <f t="shared" si="6"/>
        <v/>
      </c>
      <c r="BY89" s="257" t="str">
        <f>IF(F89="","",IF(PRODUCT(分岐管理シート!AB89:'分岐管理シート'!AE89)=0,"error",""))</f>
        <v/>
      </c>
      <c r="BZ89" s="252" t="str">
        <f>IF(F89="","",IF(AND(AE89="○",分岐管理シート!AF89=0),"error",""))</f>
        <v/>
      </c>
      <c r="CA89" s="257" t="str">
        <f>IF(F89="","",IF(AND(分岐管理シート!AE89&lt;2,実施計画様式!AF89&lt;&gt;""),"error",""))</f>
        <v/>
      </c>
      <c r="CB89" s="257" t="str">
        <f>IF(F89="","",IF(OR(AND(分岐管理シート!D89=1,分岐管理シート!AG89&gt;0,分岐管理シート!AG89&lt;25),AND(分岐管理シート!D89&gt;1,分岐管理シート!AG89&gt;12,分岐管理シート!AG89&lt;25)),"","error"))</f>
        <v/>
      </c>
      <c r="CC89" s="256" t="str">
        <f>IF(F89="","",IF(OR(AND(分岐管理シート!BH89="予算化方法",分岐管理シート!AH89&gt;0,分岐管理シート!AH89&lt;4),AND(分岐管理シート!BH89="予算化方法_未定なし",分岐管理シート!AH89&gt;0,分岐管理シート!AH89&lt;3)),"","error"))</f>
        <v/>
      </c>
      <c r="CD89" s="257" t="str">
        <f>IF(F89="","",IF(OR(分岐管理シート!AI89&lt;14,分岐管理シート!AI89&gt;25,分岐管理シート!AI89&gt;分岐管理シート!AJ89,分岐管理シート!AI89&gt;分岐管理シート!AK89),"error",""))</f>
        <v/>
      </c>
      <c r="CE89" s="257" t="str">
        <f>IF(F89="","",IF(OR(分岐管理シート!AJ89&lt;14,分岐管理シート!AJ89&gt;25,分岐管理シート!AJ89&lt;分岐管理シート!AI89,分岐管理シート!AJ89&gt;分岐管理シート!AK89),"error",""))</f>
        <v/>
      </c>
      <c r="CF89" s="256" t="str">
        <f>IF(F89="","",IF(OR(分岐管理シート!AK89&lt;14,分岐管理シート!AK89&gt;26,分岐管理シート!AK89&lt;分岐管理シート!AI89,分岐管理シート!AK89&lt;分岐管理シート!AJ89),"error",""))</f>
        <v/>
      </c>
      <c r="CG89" s="257" t="str">
        <f>IF(F89="","",IF(AND(AD89="－",分岐管理シート!AK89&gt;25),"error",""))</f>
        <v/>
      </c>
      <c r="CH89" s="257" t="str">
        <f t="shared" si="10"/>
        <v/>
      </c>
      <c r="CI89" s="252" t="str">
        <f>IF(F89="","",IF(分岐管理シート!AM89&lt;1,"error",""))</f>
        <v/>
      </c>
      <c r="CJ89" s="257" t="str">
        <f>IF(F89="","",IF(分岐管理シート!AN89&lt;1,"error",""))</f>
        <v/>
      </c>
      <c r="CK89" s="261" t="str">
        <f t="shared" si="7"/>
        <v/>
      </c>
      <c r="CL89" s="257" t="str">
        <f>IF(F89="","",IF(AND(SUM(分岐管理シート!AO89:AR89)&gt;180,分岐管理シート!AS89&lt;1),"error",""))</f>
        <v/>
      </c>
      <c r="CM89" s="257" t="str">
        <f>IF(F89="","",IF(OR(AND(分岐管理シート!D89=1,分岐管理シート!BB89&gt;0,分岐管理シート!BB89&lt;7),AND(分岐管理シート!D89&gt;1,分岐管理シート!BB89&gt;3,分岐管理シート!BB89&lt;7)),"","error"))</f>
        <v/>
      </c>
      <c r="CN89" s="260"/>
      <c r="CO89" s="257" t="str">
        <f>IF(分岐管理シート!BR89=0,"","error")</f>
        <v/>
      </c>
      <c r="CP89" s="304" t="str">
        <f>IF(AND(F89="",SUM(分岐管理シート!D89:BB89)&gt;0),"error","")</f>
        <v/>
      </c>
    </row>
    <row r="90" spans="1:94" s="35" customFormat="1" ht="54.95" customHeight="1" x14ac:dyDescent="0.15">
      <c r="A90" s="31"/>
      <c r="B90" s="422"/>
      <c r="C90" s="445">
        <v>18</v>
      </c>
      <c r="D90" s="342" t="s">
        <v>7825</v>
      </c>
      <c r="E90" s="342" t="s">
        <v>7826</v>
      </c>
      <c r="F90" s="164" t="s">
        <v>82</v>
      </c>
      <c r="G90" s="164" t="s">
        <v>82</v>
      </c>
      <c r="H90" s="163" t="s">
        <v>7864</v>
      </c>
      <c r="I90" s="164" t="s">
        <v>82</v>
      </c>
      <c r="J90" s="163" t="s">
        <v>7865</v>
      </c>
      <c r="K90" s="164" t="s">
        <v>7829</v>
      </c>
      <c r="L90" s="164" t="s">
        <v>82</v>
      </c>
      <c r="M90" s="164" t="s">
        <v>7860</v>
      </c>
      <c r="N90" s="164"/>
      <c r="O90" s="343"/>
      <c r="P90" s="343"/>
      <c r="Q90" s="344"/>
      <c r="R90" s="345">
        <f t="shared" si="0"/>
        <v>150</v>
      </c>
      <c r="S90" s="346">
        <f t="shared" si="8"/>
        <v>150</v>
      </c>
      <c r="T90" s="347">
        <v>150</v>
      </c>
      <c r="U90" s="419"/>
      <c r="V90" s="386"/>
      <c r="W90" s="386"/>
      <c r="X90" s="386"/>
      <c r="Y90" s="347"/>
      <c r="Z90" s="347"/>
      <c r="AA90" s="163" t="s">
        <v>7919</v>
      </c>
      <c r="AB90" s="164" t="s">
        <v>102</v>
      </c>
      <c r="AC90" s="348" t="s">
        <v>102</v>
      </c>
      <c r="AD90" s="348" t="s">
        <v>102</v>
      </c>
      <c r="AE90" s="348" t="s">
        <v>102</v>
      </c>
      <c r="AF90" s="349"/>
      <c r="AG90" s="349" t="s">
        <v>189</v>
      </c>
      <c r="AH90" s="370" t="s">
        <v>7887</v>
      </c>
      <c r="AI90" s="163" t="s">
        <v>7572</v>
      </c>
      <c r="AJ90" s="163" t="s">
        <v>7572</v>
      </c>
      <c r="AK90" s="163" t="s">
        <v>7557</v>
      </c>
      <c r="AL90" s="350" t="s">
        <v>7894</v>
      </c>
      <c r="AM90" s="163" t="s">
        <v>7889</v>
      </c>
      <c r="AN90" s="163" t="s">
        <v>7890</v>
      </c>
      <c r="AO90" s="343" t="s">
        <v>7916</v>
      </c>
      <c r="AP90" s="164"/>
      <c r="AQ90" s="164"/>
      <c r="AR90" s="164"/>
      <c r="AS90" s="351"/>
      <c r="AT90" s="352"/>
      <c r="AU90" s="352"/>
      <c r="AV90" s="352"/>
      <c r="AW90" s="352"/>
      <c r="AX90" s="352"/>
      <c r="AY90" s="352"/>
      <c r="AZ90" s="352"/>
      <c r="BA90" s="352"/>
      <c r="BB90" s="353" t="s">
        <v>7892</v>
      </c>
      <c r="BC90" s="351"/>
      <c r="BD90" s="351"/>
      <c r="BE90" s="255" t="str">
        <f>IF(F90="","",IF(分岐管理シート!D90&gt;0,"","error"))</f>
        <v/>
      </c>
      <c r="BF90" s="256" t="str">
        <f>IF(F90="","",IF(分岐管理シート!E90=1,"","error"))</f>
        <v/>
      </c>
      <c r="BG90" s="257" t="str">
        <f>IF(F90="","",IF(分岐管理シート!G90=2,"","error"))</f>
        <v/>
      </c>
      <c r="BH90" s="257" t="str">
        <f>IF(F90="","",IF(OR(分岐管理シート!H90=0,LEN(H90)&lt;6),"error",""))</f>
        <v/>
      </c>
      <c r="BI90" s="258" t="str">
        <f>IF(F90="","",IF(分岐管理シート!I90=2,"","error"))</f>
        <v/>
      </c>
      <c r="BJ90" s="257" t="str">
        <f t="shared" si="1"/>
        <v/>
      </c>
      <c r="BK90" s="257" t="str">
        <f t="shared" si="2"/>
        <v/>
      </c>
      <c r="BL90" s="257" t="str">
        <f>IF(F90="","",IF(OR(AND(分岐管理シート!D90=1,分岐管理シート!K90=1),AND(分岐管理シート!D90=2,分岐管理シート!K90=2)),"","error"))</f>
        <v/>
      </c>
      <c r="BM90" s="255" t="str">
        <f>IF(F90="","",IF(分岐管理シート!L90=2,"","error"))</f>
        <v/>
      </c>
      <c r="BN90" s="257" t="str">
        <f>IF(F90="","",IF(分岐管理シート!M90&lt;1,"error",""))</f>
        <v/>
      </c>
      <c r="BO90" s="252" t="str">
        <f>IF(F90="","",IF(OR(AND(分岐管理シート!D90=1,分岐管理シート!M90&lt;12,分岐管理シート!M90&gt;0),AND(分岐管理シート!D90=2,分岐管理シート!M90&lt;13,分岐管理シート!M90&gt;1)),"","error"))</f>
        <v/>
      </c>
      <c r="BP90" s="257" t="str">
        <f>IF(AND(分岐管理シート!M90&lt;&gt;1,SUM(分岐管理シート!N90:P90)&gt;0),"error","")</f>
        <v/>
      </c>
      <c r="BQ90" s="256" t="str">
        <f>IF(OR(AND(分岐管理シート!N90=0,OR(分岐管理シート!O90&lt;&gt;0,分岐管理シート!P90&lt;&gt;0)),AND(分岐管理シート!O90=0,分岐管理シート!P90&lt;&gt;0)),"error","")</f>
        <v/>
      </c>
      <c r="BR90" s="259" t="str" cm="1">
        <f t="array" ref="BR90">IF(SUMPRODUCT(COUNTIF(N90:P90,N90:P90))&gt;COUNTA(N90:P90),"error","")</f>
        <v/>
      </c>
      <c r="BS90" s="257" t="str">
        <f t="shared" si="3"/>
        <v/>
      </c>
      <c r="BT90" s="257" t="str">
        <f t="shared" si="4"/>
        <v/>
      </c>
      <c r="BU90" s="257" t="str">
        <f>IF(F90="","",IF(OR(AND(分岐管理シート!D90=1,T90&gt;0,Y90&gt;=0,U90=0,R90=S90+Y90,S90=T90),AND(分岐管理シート!D90=2,U90&gt;0,Y90&gt;=0,T90=0,R90=S90+Y90,S90=U90)),"","error"))</f>
        <v/>
      </c>
      <c r="BV90" s="257" t="str">
        <f t="shared" si="5"/>
        <v/>
      </c>
      <c r="BW90" s="257" t="str">
        <f t="shared" si="9"/>
        <v/>
      </c>
      <c r="BX90" s="257" t="str">
        <f t="shared" si="6"/>
        <v/>
      </c>
      <c r="BY90" s="257" t="str">
        <f>IF(F90="","",IF(PRODUCT(分岐管理シート!AB90:'分岐管理シート'!AE90)=0,"error",""))</f>
        <v/>
      </c>
      <c r="BZ90" s="252" t="str">
        <f>IF(F90="","",IF(AND(AE90="○",分岐管理シート!AF90=0),"error",""))</f>
        <v/>
      </c>
      <c r="CA90" s="257" t="str">
        <f>IF(F90="","",IF(AND(分岐管理シート!AE90&lt;2,実施計画様式!AF90&lt;&gt;""),"error",""))</f>
        <v/>
      </c>
      <c r="CB90" s="257" t="str">
        <f>IF(F90="","",IF(OR(AND(分岐管理シート!D90=1,分岐管理シート!AG90&gt;0,分岐管理シート!AG90&lt;25),AND(分岐管理シート!D90&gt;1,分岐管理シート!AG90&gt;12,分岐管理シート!AG90&lt;25)),"","error"))</f>
        <v/>
      </c>
      <c r="CC90" s="256" t="str">
        <f>IF(F90="","",IF(OR(AND(分岐管理シート!BH90="予算化方法",分岐管理シート!AH90&gt;0,分岐管理シート!AH90&lt;4),AND(分岐管理シート!BH90="予算化方法_未定なし",分岐管理シート!AH90&gt;0,分岐管理シート!AH90&lt;3)),"","error"))</f>
        <v/>
      </c>
      <c r="CD90" s="257" t="str">
        <f>IF(F90="","",IF(OR(分岐管理シート!AI90&lt;14,分岐管理シート!AI90&gt;25,分岐管理シート!AI90&gt;分岐管理シート!AJ90,分岐管理シート!AI90&gt;分岐管理シート!AK90),"error",""))</f>
        <v/>
      </c>
      <c r="CE90" s="257" t="str">
        <f>IF(F90="","",IF(OR(分岐管理シート!AJ90&lt;14,分岐管理シート!AJ90&gt;25,分岐管理シート!AJ90&lt;分岐管理シート!AI90,分岐管理シート!AJ90&gt;分岐管理シート!AK90),"error",""))</f>
        <v/>
      </c>
      <c r="CF90" s="256" t="str">
        <f>IF(F90="","",IF(OR(分岐管理シート!AK90&lt;14,分岐管理シート!AK90&gt;26,分岐管理シート!AK90&lt;分岐管理シート!AI90,分岐管理シート!AK90&lt;分岐管理シート!AJ90),"error",""))</f>
        <v/>
      </c>
      <c r="CG90" s="257" t="str">
        <f>IF(F90="","",IF(AND(AD90="－",分岐管理シート!AK90&gt;25),"error",""))</f>
        <v/>
      </c>
      <c r="CH90" s="257" t="str">
        <f t="shared" si="10"/>
        <v/>
      </c>
      <c r="CI90" s="252" t="str">
        <f>IF(F90="","",IF(分岐管理シート!AM90&lt;1,"error",""))</f>
        <v/>
      </c>
      <c r="CJ90" s="257" t="str">
        <f>IF(F90="","",IF(分岐管理シート!AN90&lt;1,"error",""))</f>
        <v/>
      </c>
      <c r="CK90" s="261" t="str">
        <f t="shared" si="7"/>
        <v/>
      </c>
      <c r="CL90" s="257" t="str">
        <f>IF(F90="","",IF(AND(SUM(分岐管理シート!AO90:AR90)&gt;180,分岐管理シート!AS90&lt;1),"error",""))</f>
        <v/>
      </c>
      <c r="CM90" s="257" t="str">
        <f>IF(F90="","",IF(OR(AND(分岐管理シート!D90=1,分岐管理シート!BB90&gt;0,分岐管理シート!BB90&lt;7),AND(分岐管理シート!D90&gt;1,分岐管理シート!BB90&gt;3,分岐管理シート!BB90&lt;7)),"","error"))</f>
        <v/>
      </c>
      <c r="CN90" s="260"/>
      <c r="CO90" s="257" t="str">
        <f>IF(分岐管理シート!BR90=0,"","error")</f>
        <v/>
      </c>
      <c r="CP90" s="304" t="str">
        <f>IF(AND(F90="",SUM(分岐管理シート!D90:BB90)&gt;0),"error","")</f>
        <v/>
      </c>
    </row>
    <row r="91" spans="1:94" s="35" customFormat="1" ht="54.95" customHeight="1" x14ac:dyDescent="0.15">
      <c r="A91" s="31"/>
      <c r="B91" s="422"/>
      <c r="C91" s="445">
        <v>19</v>
      </c>
      <c r="D91" s="342" t="s">
        <v>7825</v>
      </c>
      <c r="E91" s="342" t="s">
        <v>7826</v>
      </c>
      <c r="F91" s="164" t="s">
        <v>82</v>
      </c>
      <c r="G91" s="164" t="s">
        <v>82</v>
      </c>
      <c r="H91" s="163" t="s">
        <v>7866</v>
      </c>
      <c r="I91" s="164" t="s">
        <v>82</v>
      </c>
      <c r="J91" s="163" t="s">
        <v>7867</v>
      </c>
      <c r="K91" s="164" t="s">
        <v>7829</v>
      </c>
      <c r="L91" s="164" t="s">
        <v>82</v>
      </c>
      <c r="M91" s="164" t="s">
        <v>7860</v>
      </c>
      <c r="N91" s="164"/>
      <c r="O91" s="343"/>
      <c r="P91" s="343"/>
      <c r="Q91" s="344"/>
      <c r="R91" s="345">
        <f t="shared" si="0"/>
        <v>7500</v>
      </c>
      <c r="S91" s="346">
        <f t="shared" si="8"/>
        <v>7500</v>
      </c>
      <c r="T91" s="347">
        <v>7500</v>
      </c>
      <c r="U91" s="419"/>
      <c r="V91" s="386"/>
      <c r="W91" s="386"/>
      <c r="X91" s="386"/>
      <c r="Y91" s="347"/>
      <c r="Z91" s="347"/>
      <c r="AA91" s="163" t="s">
        <v>7920</v>
      </c>
      <c r="AB91" s="164" t="s">
        <v>102</v>
      </c>
      <c r="AC91" s="348" t="s">
        <v>102</v>
      </c>
      <c r="AD91" s="348" t="s">
        <v>102</v>
      </c>
      <c r="AE91" s="348" t="s">
        <v>102</v>
      </c>
      <c r="AF91" s="349"/>
      <c r="AG91" s="349" t="s">
        <v>189</v>
      </c>
      <c r="AH91" s="370" t="s">
        <v>7887</v>
      </c>
      <c r="AI91" s="163" t="s">
        <v>7572</v>
      </c>
      <c r="AJ91" s="163" t="s">
        <v>7572</v>
      </c>
      <c r="AK91" s="163" t="s">
        <v>7557</v>
      </c>
      <c r="AL91" s="350" t="s">
        <v>7894</v>
      </c>
      <c r="AM91" s="163" t="s">
        <v>7889</v>
      </c>
      <c r="AN91" s="163" t="s">
        <v>7890</v>
      </c>
      <c r="AO91" s="343" t="s">
        <v>7916</v>
      </c>
      <c r="AP91" s="164"/>
      <c r="AQ91" s="164"/>
      <c r="AR91" s="164"/>
      <c r="AS91" s="351"/>
      <c r="AT91" s="352"/>
      <c r="AU91" s="352"/>
      <c r="AV91" s="352"/>
      <c r="AW91" s="352"/>
      <c r="AX91" s="352"/>
      <c r="AY91" s="352"/>
      <c r="AZ91" s="352"/>
      <c r="BA91" s="352"/>
      <c r="BB91" s="353" t="s">
        <v>7892</v>
      </c>
      <c r="BC91" s="351"/>
      <c r="BD91" s="351"/>
      <c r="BE91" s="255" t="str">
        <f>IF(F91="","",IF(分岐管理シート!D91&gt;0,"","error"))</f>
        <v/>
      </c>
      <c r="BF91" s="256" t="str">
        <f>IF(F91="","",IF(分岐管理シート!E91=1,"","error"))</f>
        <v/>
      </c>
      <c r="BG91" s="257" t="str">
        <f>IF(F91="","",IF(分岐管理シート!G91=2,"","error"))</f>
        <v/>
      </c>
      <c r="BH91" s="257" t="str">
        <f>IF(F91="","",IF(OR(分岐管理シート!H91=0,LEN(H91)&lt;6),"error",""))</f>
        <v/>
      </c>
      <c r="BI91" s="258" t="str">
        <f>IF(F91="","",IF(分岐管理シート!I91=2,"","error"))</f>
        <v/>
      </c>
      <c r="BJ91" s="257" t="str">
        <f t="shared" si="1"/>
        <v/>
      </c>
      <c r="BK91" s="257" t="str">
        <f t="shared" si="2"/>
        <v/>
      </c>
      <c r="BL91" s="257" t="str">
        <f>IF(F91="","",IF(OR(AND(分岐管理シート!D91=1,分岐管理シート!K91=1),AND(分岐管理シート!D91=2,分岐管理シート!K91=2)),"","error"))</f>
        <v/>
      </c>
      <c r="BM91" s="255" t="str">
        <f>IF(F91="","",IF(分岐管理シート!L91=2,"","error"))</f>
        <v/>
      </c>
      <c r="BN91" s="257" t="str">
        <f>IF(F91="","",IF(分岐管理シート!M91&lt;1,"error",""))</f>
        <v/>
      </c>
      <c r="BO91" s="252" t="str">
        <f>IF(F91="","",IF(OR(AND(分岐管理シート!D91=1,分岐管理シート!M91&lt;12,分岐管理シート!M91&gt;0),AND(分岐管理シート!D91=2,分岐管理シート!M91&lt;13,分岐管理シート!M91&gt;1)),"","error"))</f>
        <v/>
      </c>
      <c r="BP91" s="257" t="str">
        <f>IF(AND(分岐管理シート!M91&lt;&gt;1,SUM(分岐管理シート!N91:P91)&gt;0),"error","")</f>
        <v/>
      </c>
      <c r="BQ91" s="256" t="str">
        <f>IF(OR(AND(分岐管理シート!N91=0,OR(分岐管理シート!O91&lt;&gt;0,分岐管理シート!P91&lt;&gt;0)),AND(分岐管理シート!O91=0,分岐管理シート!P91&lt;&gt;0)),"error","")</f>
        <v/>
      </c>
      <c r="BR91" s="259" t="str" cm="1">
        <f t="array" ref="BR91">IF(SUMPRODUCT(COUNTIF(N91:P91,N91:P91))&gt;COUNTA(N91:P91),"error","")</f>
        <v/>
      </c>
      <c r="BS91" s="257" t="str">
        <f t="shared" si="3"/>
        <v/>
      </c>
      <c r="BT91" s="257" t="str">
        <f t="shared" si="4"/>
        <v/>
      </c>
      <c r="BU91" s="257" t="str">
        <f>IF(F91="","",IF(OR(AND(分岐管理シート!D91=1,T91&gt;0,Y91&gt;=0,U91=0,R91=S91+Y91,S91=T91),AND(分岐管理シート!D91=2,U91&gt;0,Y91&gt;=0,T91=0,R91=S91+Y91,S91=U91)),"","error"))</f>
        <v/>
      </c>
      <c r="BV91" s="257" t="str">
        <f t="shared" si="5"/>
        <v/>
      </c>
      <c r="BW91" s="257" t="str">
        <f t="shared" si="9"/>
        <v/>
      </c>
      <c r="BX91" s="257" t="str">
        <f t="shared" si="6"/>
        <v/>
      </c>
      <c r="BY91" s="257" t="str">
        <f>IF(F91="","",IF(PRODUCT(分岐管理シート!AB91:'分岐管理シート'!AE91)=0,"error",""))</f>
        <v/>
      </c>
      <c r="BZ91" s="252" t="str">
        <f>IF(F91="","",IF(AND(AE91="○",分岐管理シート!AF91=0),"error",""))</f>
        <v/>
      </c>
      <c r="CA91" s="257" t="str">
        <f>IF(F91="","",IF(AND(分岐管理シート!AE91&lt;2,実施計画様式!AF91&lt;&gt;""),"error",""))</f>
        <v/>
      </c>
      <c r="CB91" s="257" t="str">
        <f>IF(F91="","",IF(OR(AND(分岐管理シート!D91=1,分岐管理シート!AG91&gt;0,分岐管理シート!AG91&lt;25),AND(分岐管理シート!D91&gt;1,分岐管理シート!AG91&gt;12,分岐管理シート!AG91&lt;25)),"","error"))</f>
        <v/>
      </c>
      <c r="CC91" s="256" t="str">
        <f>IF(F91="","",IF(OR(AND(分岐管理シート!BH91="予算化方法",分岐管理シート!AH91&gt;0,分岐管理シート!AH91&lt;4),AND(分岐管理シート!BH91="予算化方法_未定なし",分岐管理シート!AH91&gt;0,分岐管理シート!AH91&lt;3)),"","error"))</f>
        <v/>
      </c>
      <c r="CD91" s="257" t="str">
        <f>IF(F91="","",IF(OR(分岐管理シート!AI91&lt;14,分岐管理シート!AI91&gt;25,分岐管理シート!AI91&gt;分岐管理シート!AJ91,分岐管理シート!AI91&gt;分岐管理シート!AK91),"error",""))</f>
        <v/>
      </c>
      <c r="CE91" s="257" t="str">
        <f>IF(F91="","",IF(OR(分岐管理シート!AJ91&lt;14,分岐管理シート!AJ91&gt;25,分岐管理シート!AJ91&lt;分岐管理シート!AI91,分岐管理シート!AJ91&gt;分岐管理シート!AK91),"error",""))</f>
        <v/>
      </c>
      <c r="CF91" s="256" t="str">
        <f>IF(F91="","",IF(OR(分岐管理シート!AK91&lt;14,分岐管理シート!AK91&gt;26,分岐管理シート!AK91&lt;分岐管理シート!AI91,分岐管理シート!AK91&lt;分岐管理シート!AJ91),"error",""))</f>
        <v/>
      </c>
      <c r="CG91" s="257" t="str">
        <f>IF(F91="","",IF(AND(AD91="－",分岐管理シート!AK91&gt;25),"error",""))</f>
        <v/>
      </c>
      <c r="CH91" s="257" t="str">
        <f t="shared" si="10"/>
        <v/>
      </c>
      <c r="CI91" s="252" t="str">
        <f>IF(F91="","",IF(分岐管理シート!AM91&lt;1,"error",""))</f>
        <v/>
      </c>
      <c r="CJ91" s="257" t="str">
        <f>IF(F91="","",IF(分岐管理シート!AN91&lt;1,"error",""))</f>
        <v/>
      </c>
      <c r="CK91" s="261" t="str">
        <f t="shared" si="7"/>
        <v/>
      </c>
      <c r="CL91" s="257" t="str">
        <f>IF(F91="","",IF(AND(SUM(分岐管理シート!AO91:AR91)&gt;180,分岐管理シート!AS91&lt;1),"error",""))</f>
        <v/>
      </c>
      <c r="CM91" s="257" t="str">
        <f>IF(F91="","",IF(OR(AND(分岐管理シート!D91=1,分岐管理シート!BB91&gt;0,分岐管理シート!BB91&lt;7),AND(分岐管理シート!D91&gt;1,分岐管理シート!BB91&gt;3,分岐管理シート!BB91&lt;7)),"","error"))</f>
        <v/>
      </c>
      <c r="CN91" s="260"/>
      <c r="CO91" s="257" t="str">
        <f>IF(分岐管理シート!BR91=0,"","error")</f>
        <v/>
      </c>
      <c r="CP91" s="304" t="str">
        <f>IF(AND(F91="",SUM(分岐管理シート!D91:BB91)&gt;0),"error","")</f>
        <v/>
      </c>
    </row>
    <row r="92" spans="1:94" s="35" customFormat="1" ht="54.95" customHeight="1" x14ac:dyDescent="0.15">
      <c r="A92" s="31"/>
      <c r="B92" s="422"/>
      <c r="C92" s="445">
        <v>20</v>
      </c>
      <c r="D92" s="342" t="s">
        <v>7825</v>
      </c>
      <c r="E92" s="342" t="s">
        <v>7826</v>
      </c>
      <c r="F92" s="164" t="s">
        <v>82</v>
      </c>
      <c r="G92" s="164" t="s">
        <v>82</v>
      </c>
      <c r="H92" s="163" t="s">
        <v>7868</v>
      </c>
      <c r="I92" s="164" t="s">
        <v>82</v>
      </c>
      <c r="J92" s="163" t="s">
        <v>7869</v>
      </c>
      <c r="K92" s="164" t="s">
        <v>7829</v>
      </c>
      <c r="L92" s="164" t="s">
        <v>82</v>
      </c>
      <c r="M92" s="164" t="s">
        <v>7860</v>
      </c>
      <c r="N92" s="164"/>
      <c r="O92" s="343"/>
      <c r="P92" s="343"/>
      <c r="Q92" s="344"/>
      <c r="R92" s="345">
        <f t="shared" si="0"/>
        <v>1200</v>
      </c>
      <c r="S92" s="346">
        <f t="shared" si="8"/>
        <v>1200</v>
      </c>
      <c r="T92" s="347">
        <v>1200</v>
      </c>
      <c r="U92" s="419"/>
      <c r="V92" s="386"/>
      <c r="W92" s="386"/>
      <c r="X92" s="386"/>
      <c r="Y92" s="347"/>
      <c r="Z92" s="347"/>
      <c r="AA92" s="163" t="s">
        <v>7921</v>
      </c>
      <c r="AB92" s="164" t="s">
        <v>102</v>
      </c>
      <c r="AC92" s="348" t="s">
        <v>102</v>
      </c>
      <c r="AD92" s="348" t="s">
        <v>102</v>
      </c>
      <c r="AE92" s="348" t="s">
        <v>102</v>
      </c>
      <c r="AF92" s="349"/>
      <c r="AG92" s="349" t="s">
        <v>189</v>
      </c>
      <c r="AH92" s="370" t="s">
        <v>7887</v>
      </c>
      <c r="AI92" s="163" t="s">
        <v>7572</v>
      </c>
      <c r="AJ92" s="163" t="s">
        <v>7572</v>
      </c>
      <c r="AK92" s="163" t="s">
        <v>7557</v>
      </c>
      <c r="AL92" s="350" t="s">
        <v>7894</v>
      </c>
      <c r="AM92" s="163" t="s">
        <v>7889</v>
      </c>
      <c r="AN92" s="163" t="s">
        <v>7890</v>
      </c>
      <c r="AO92" s="343" t="s">
        <v>7916</v>
      </c>
      <c r="AP92" s="164"/>
      <c r="AQ92" s="164"/>
      <c r="AR92" s="164"/>
      <c r="AS92" s="351"/>
      <c r="AT92" s="352"/>
      <c r="AU92" s="352"/>
      <c r="AV92" s="352"/>
      <c r="AW92" s="352"/>
      <c r="AX92" s="352"/>
      <c r="AY92" s="352"/>
      <c r="AZ92" s="352"/>
      <c r="BA92" s="352"/>
      <c r="BB92" s="353" t="s">
        <v>7892</v>
      </c>
      <c r="BC92" s="351"/>
      <c r="BD92" s="351"/>
      <c r="BE92" s="255" t="str">
        <f>IF(F92="","",IF(分岐管理シート!D92&gt;0,"","error"))</f>
        <v/>
      </c>
      <c r="BF92" s="256" t="str">
        <f>IF(F92="","",IF(分岐管理シート!E92=1,"","error"))</f>
        <v/>
      </c>
      <c r="BG92" s="257" t="str">
        <f>IF(F92="","",IF(分岐管理シート!G92=2,"","error"))</f>
        <v/>
      </c>
      <c r="BH92" s="257" t="str">
        <f>IF(F92="","",IF(OR(分岐管理シート!H92=0,LEN(H92)&lt;6),"error",""))</f>
        <v/>
      </c>
      <c r="BI92" s="258" t="str">
        <f>IF(F92="","",IF(分岐管理シート!I92=2,"","error"))</f>
        <v/>
      </c>
      <c r="BJ92" s="257" t="str">
        <f t="shared" si="1"/>
        <v/>
      </c>
      <c r="BK92" s="257" t="str">
        <f t="shared" si="2"/>
        <v/>
      </c>
      <c r="BL92" s="257" t="str">
        <f>IF(F92="","",IF(OR(AND(分岐管理シート!D92=1,分岐管理シート!K92=1),AND(分岐管理シート!D92=2,分岐管理シート!K92=2)),"","error"))</f>
        <v/>
      </c>
      <c r="BM92" s="255" t="str">
        <f>IF(F92="","",IF(分岐管理シート!L92=2,"","error"))</f>
        <v/>
      </c>
      <c r="BN92" s="257" t="str">
        <f>IF(F92="","",IF(分岐管理シート!M92&lt;1,"error",""))</f>
        <v/>
      </c>
      <c r="BO92" s="252" t="str">
        <f>IF(F92="","",IF(OR(AND(分岐管理シート!D92=1,分岐管理シート!M92&lt;12,分岐管理シート!M92&gt;0),AND(分岐管理シート!D92=2,分岐管理シート!M92&lt;13,分岐管理シート!M92&gt;1)),"","error"))</f>
        <v/>
      </c>
      <c r="BP92" s="257" t="str">
        <f>IF(AND(分岐管理シート!M92&lt;&gt;1,SUM(分岐管理シート!N92:P92)&gt;0),"error","")</f>
        <v/>
      </c>
      <c r="BQ92" s="256" t="str">
        <f>IF(OR(AND(分岐管理シート!N92=0,OR(分岐管理シート!O92&lt;&gt;0,分岐管理シート!P92&lt;&gt;0)),AND(分岐管理シート!O92=0,分岐管理シート!P92&lt;&gt;0)),"error","")</f>
        <v/>
      </c>
      <c r="BR92" s="259" t="str" cm="1">
        <f t="array" ref="BR92">IF(SUMPRODUCT(COUNTIF(N92:P92,N92:P92))&gt;COUNTA(N92:P92),"error","")</f>
        <v/>
      </c>
      <c r="BS92" s="257" t="str">
        <f t="shared" si="3"/>
        <v/>
      </c>
      <c r="BT92" s="257" t="str">
        <f t="shared" si="4"/>
        <v/>
      </c>
      <c r="BU92" s="257" t="str">
        <f>IF(F92="","",IF(OR(AND(分岐管理シート!D92=1,T92&gt;0,Y92&gt;=0,U92=0,R92=S92+Y92,S92=T92),AND(分岐管理シート!D92=2,U92&gt;0,Y92&gt;=0,T92=0,R92=S92+Y92,S92=U92)),"","error"))</f>
        <v/>
      </c>
      <c r="BV92" s="257" t="str">
        <f t="shared" si="5"/>
        <v/>
      </c>
      <c r="BW92" s="257" t="str">
        <f t="shared" si="9"/>
        <v/>
      </c>
      <c r="BX92" s="257" t="str">
        <f t="shared" si="6"/>
        <v/>
      </c>
      <c r="BY92" s="257" t="str">
        <f>IF(F92="","",IF(PRODUCT(分岐管理シート!AB92:'分岐管理シート'!AE92)=0,"error",""))</f>
        <v/>
      </c>
      <c r="BZ92" s="252" t="str">
        <f>IF(F92="","",IF(AND(AE92="○",分岐管理シート!AF92=0),"error",""))</f>
        <v/>
      </c>
      <c r="CA92" s="257" t="str">
        <f>IF(F92="","",IF(AND(分岐管理シート!AE92&lt;2,実施計画様式!AF92&lt;&gt;""),"error",""))</f>
        <v/>
      </c>
      <c r="CB92" s="257" t="str">
        <f>IF(F92="","",IF(OR(AND(分岐管理シート!D92=1,分岐管理シート!AG92&gt;0,分岐管理シート!AG92&lt;25),AND(分岐管理シート!D92&gt;1,分岐管理シート!AG92&gt;12,分岐管理シート!AG92&lt;25)),"","error"))</f>
        <v/>
      </c>
      <c r="CC92" s="256" t="str">
        <f>IF(F92="","",IF(OR(AND(分岐管理シート!BH92="予算化方法",分岐管理シート!AH92&gt;0,分岐管理シート!AH92&lt;4),AND(分岐管理シート!BH92="予算化方法_未定なし",分岐管理シート!AH92&gt;0,分岐管理シート!AH92&lt;3)),"","error"))</f>
        <v/>
      </c>
      <c r="CD92" s="257" t="str">
        <f>IF(F92="","",IF(OR(分岐管理シート!AI92&lt;14,分岐管理シート!AI92&gt;25,分岐管理シート!AI92&gt;分岐管理シート!AJ92,分岐管理シート!AI92&gt;分岐管理シート!AK92),"error",""))</f>
        <v/>
      </c>
      <c r="CE92" s="257" t="str">
        <f>IF(F92="","",IF(OR(分岐管理シート!AJ92&lt;14,分岐管理シート!AJ92&gt;25,分岐管理シート!AJ92&lt;分岐管理シート!AI92,分岐管理シート!AJ92&gt;分岐管理シート!AK92),"error",""))</f>
        <v/>
      </c>
      <c r="CF92" s="256" t="str">
        <f>IF(F92="","",IF(OR(分岐管理シート!AK92&lt;14,分岐管理シート!AK92&gt;26,分岐管理シート!AK92&lt;分岐管理シート!AI92,分岐管理シート!AK92&lt;分岐管理シート!AJ92),"error",""))</f>
        <v/>
      </c>
      <c r="CG92" s="257" t="str">
        <f>IF(F92="","",IF(AND(AD92="－",分岐管理シート!AK92&gt;25),"error",""))</f>
        <v/>
      </c>
      <c r="CH92" s="257" t="str">
        <f t="shared" si="10"/>
        <v/>
      </c>
      <c r="CI92" s="252" t="str">
        <f>IF(F92="","",IF(分岐管理シート!AM92&lt;1,"error",""))</f>
        <v/>
      </c>
      <c r="CJ92" s="257" t="str">
        <f>IF(F92="","",IF(分岐管理シート!AN92&lt;1,"error",""))</f>
        <v/>
      </c>
      <c r="CK92" s="261" t="str">
        <f t="shared" si="7"/>
        <v/>
      </c>
      <c r="CL92" s="257" t="str">
        <f>IF(F92="","",IF(AND(SUM(分岐管理シート!AO92:AR92)&gt;180,分岐管理シート!AS92&lt;1),"error",""))</f>
        <v/>
      </c>
      <c r="CM92" s="257" t="str">
        <f>IF(F92="","",IF(OR(AND(分岐管理シート!D92=1,分岐管理シート!BB92&gt;0,分岐管理シート!BB92&lt;7),AND(分岐管理シート!D92&gt;1,分岐管理シート!BB92&gt;3,分岐管理シート!BB92&lt;7)),"","error"))</f>
        <v/>
      </c>
      <c r="CN92" s="260"/>
      <c r="CO92" s="257" t="str">
        <f>IF(分岐管理シート!BR92=0,"","error")</f>
        <v/>
      </c>
      <c r="CP92" s="304" t="str">
        <f>IF(AND(F92="",SUM(分岐管理シート!D92:BB92)&gt;0),"error","")</f>
        <v/>
      </c>
    </row>
    <row r="93" spans="1:94" ht="54.95" customHeight="1" x14ac:dyDescent="0.15">
      <c r="A93" s="29"/>
      <c r="B93" s="33"/>
      <c r="C93" s="445">
        <v>21</v>
      </c>
      <c r="D93" s="342" t="s">
        <v>7825</v>
      </c>
      <c r="E93" s="342" t="s">
        <v>7826</v>
      </c>
      <c r="F93" s="164" t="s">
        <v>82</v>
      </c>
      <c r="G93" s="164" t="s">
        <v>82</v>
      </c>
      <c r="H93" s="163" t="s">
        <v>7870</v>
      </c>
      <c r="I93" s="164" t="s">
        <v>82</v>
      </c>
      <c r="J93" s="163" t="s">
        <v>7871</v>
      </c>
      <c r="K93" s="164" t="s">
        <v>7829</v>
      </c>
      <c r="L93" s="164" t="s">
        <v>82</v>
      </c>
      <c r="M93" s="164" t="s">
        <v>7860</v>
      </c>
      <c r="N93" s="164"/>
      <c r="O93" s="343"/>
      <c r="P93" s="343"/>
      <c r="Q93" s="344"/>
      <c r="R93" s="345">
        <f t="shared" si="0"/>
        <v>300</v>
      </c>
      <c r="S93" s="346">
        <f t="shared" si="8"/>
        <v>300</v>
      </c>
      <c r="T93" s="347">
        <v>300</v>
      </c>
      <c r="U93" s="419"/>
      <c r="V93" s="386"/>
      <c r="W93" s="386"/>
      <c r="X93" s="386"/>
      <c r="Y93" s="347"/>
      <c r="Z93" s="347"/>
      <c r="AA93" s="163" t="s">
        <v>7922</v>
      </c>
      <c r="AB93" s="164" t="s">
        <v>102</v>
      </c>
      <c r="AC93" s="348" t="s">
        <v>102</v>
      </c>
      <c r="AD93" s="348" t="s">
        <v>102</v>
      </c>
      <c r="AE93" s="348" t="s">
        <v>102</v>
      </c>
      <c r="AF93" s="349"/>
      <c r="AG93" s="349" t="s">
        <v>189</v>
      </c>
      <c r="AH93" s="370" t="s">
        <v>7887</v>
      </c>
      <c r="AI93" s="163" t="s">
        <v>7572</v>
      </c>
      <c r="AJ93" s="163" t="s">
        <v>7572</v>
      </c>
      <c r="AK93" s="163" t="s">
        <v>7557</v>
      </c>
      <c r="AL93" s="350" t="s">
        <v>7897</v>
      </c>
      <c r="AM93" s="163" t="s">
        <v>7889</v>
      </c>
      <c r="AN93" s="163" t="s">
        <v>7890</v>
      </c>
      <c r="AO93" s="343" t="s">
        <v>7916</v>
      </c>
      <c r="AP93" s="164"/>
      <c r="AQ93" s="164"/>
      <c r="AR93" s="164"/>
      <c r="AS93" s="351"/>
      <c r="AT93" s="352"/>
      <c r="AU93" s="352"/>
      <c r="AV93" s="352"/>
      <c r="AW93" s="352"/>
      <c r="AX93" s="352"/>
      <c r="AY93" s="352"/>
      <c r="AZ93" s="352"/>
      <c r="BA93" s="352"/>
      <c r="BB93" s="353" t="s">
        <v>7892</v>
      </c>
      <c r="BC93" s="351"/>
      <c r="BD93" s="351"/>
      <c r="BE93" s="255" t="str">
        <f>IF(F93="","",IF(分岐管理シート!D93&gt;0,"","error"))</f>
        <v/>
      </c>
      <c r="BF93" s="256" t="str">
        <f>IF(F93="","",IF(分岐管理シート!E93=1,"","error"))</f>
        <v/>
      </c>
      <c r="BG93" s="257" t="str">
        <f>IF(F93="","",IF(分岐管理シート!G93=2,"","error"))</f>
        <v/>
      </c>
      <c r="BH93" s="257" t="str">
        <f>IF(F93="","",IF(OR(分岐管理シート!H93=0,LEN(H93)&lt;6),"error",""))</f>
        <v/>
      </c>
      <c r="BI93" s="258" t="str">
        <f>IF(F93="","",IF(分岐管理シート!I93=2,"","error"))</f>
        <v/>
      </c>
      <c r="BJ93" s="257" t="str">
        <f t="shared" si="1"/>
        <v/>
      </c>
      <c r="BK93" s="257" t="str">
        <f t="shared" si="2"/>
        <v/>
      </c>
      <c r="BL93" s="257" t="str">
        <f>IF(F93="","",IF(OR(AND(分岐管理シート!D93=1,分岐管理シート!K93=1),AND(分岐管理シート!D93=2,分岐管理シート!K93=2)),"","error"))</f>
        <v/>
      </c>
      <c r="BM93" s="255" t="str">
        <f>IF(F93="","",IF(分岐管理シート!L93=2,"","error"))</f>
        <v/>
      </c>
      <c r="BN93" s="257" t="str">
        <f>IF(F93="","",IF(分岐管理シート!M93&lt;1,"error",""))</f>
        <v/>
      </c>
      <c r="BO93" s="252" t="str">
        <f>IF(F93="","",IF(OR(AND(分岐管理シート!D93=1,分岐管理シート!M93&lt;12,分岐管理シート!M93&gt;0),AND(分岐管理シート!D93=2,分岐管理シート!M93&lt;13,分岐管理シート!M93&gt;1)),"","error"))</f>
        <v/>
      </c>
      <c r="BP93" s="257" t="str">
        <f>IF(AND(分岐管理シート!M93&lt;&gt;1,SUM(分岐管理シート!N93:P93)&gt;0),"error","")</f>
        <v/>
      </c>
      <c r="BQ93" s="256" t="str">
        <f>IF(OR(AND(分岐管理シート!N93=0,OR(分岐管理シート!O93&lt;&gt;0,分岐管理シート!P93&lt;&gt;0)),AND(分岐管理シート!O93=0,分岐管理シート!P93&lt;&gt;0)),"error","")</f>
        <v/>
      </c>
      <c r="BR93" s="259" t="str" cm="1">
        <f t="array" ref="BR93">IF(SUMPRODUCT(COUNTIF(N93:P93,N93:P93))&gt;COUNTA(N93:P93),"error","")</f>
        <v/>
      </c>
      <c r="BS93" s="257" t="str">
        <f t="shared" si="3"/>
        <v/>
      </c>
      <c r="BT93" s="257" t="str">
        <f t="shared" si="4"/>
        <v/>
      </c>
      <c r="BU93" s="257" t="str">
        <f>IF(F93="","",IF(OR(AND(分岐管理シート!D93=1,T93&gt;0,Y93&gt;=0,U93=0,R93=S93+Y93,S93=T93),AND(分岐管理シート!D93=2,U93&gt;0,Y93&gt;=0,T93=0,R93=S93+Y93,S93=U93)),"","error"))</f>
        <v/>
      </c>
      <c r="BV93" s="257" t="str">
        <f t="shared" si="5"/>
        <v/>
      </c>
      <c r="BW93" s="257" t="str">
        <f t="shared" si="9"/>
        <v/>
      </c>
      <c r="BX93" s="257" t="str">
        <f t="shared" si="6"/>
        <v/>
      </c>
      <c r="BY93" s="257" t="str">
        <f>IF(F93="","",IF(PRODUCT(分岐管理シート!AB93:'分岐管理シート'!AE93)=0,"error",""))</f>
        <v/>
      </c>
      <c r="BZ93" s="252" t="str">
        <f>IF(F93="","",IF(AND(AE93="○",分岐管理シート!AF93=0),"error",""))</f>
        <v/>
      </c>
      <c r="CA93" s="257" t="str">
        <f>IF(F93="","",IF(AND(分岐管理シート!AE93&lt;2,実施計画様式!AF93&lt;&gt;""),"error",""))</f>
        <v/>
      </c>
      <c r="CB93" s="257" t="str">
        <f>IF(F93="","",IF(OR(AND(分岐管理シート!D93=1,分岐管理シート!AG93&gt;0,分岐管理シート!AG93&lt;25),AND(分岐管理シート!D93&gt;1,分岐管理シート!AG93&gt;12,分岐管理シート!AG93&lt;25)),"","error"))</f>
        <v/>
      </c>
      <c r="CC93" s="256" t="str">
        <f>IF(F93="","",IF(OR(AND(分岐管理シート!BH93="予算化方法",分岐管理シート!AH93&gt;0,分岐管理シート!AH93&lt;4),AND(分岐管理シート!BH93="予算化方法_未定なし",分岐管理シート!AH93&gt;0,分岐管理シート!AH93&lt;3)),"","error"))</f>
        <v/>
      </c>
      <c r="CD93" s="257" t="str">
        <f>IF(F93="","",IF(OR(分岐管理シート!AI93&lt;14,分岐管理シート!AI93&gt;25,分岐管理シート!AI93&gt;分岐管理シート!AJ93,分岐管理シート!AI93&gt;分岐管理シート!AK93),"error",""))</f>
        <v/>
      </c>
      <c r="CE93" s="257" t="str">
        <f>IF(F93="","",IF(OR(分岐管理シート!AJ93&lt;14,分岐管理シート!AJ93&gt;25,分岐管理シート!AJ93&lt;分岐管理シート!AI93,分岐管理シート!AJ93&gt;分岐管理シート!AK93),"error",""))</f>
        <v/>
      </c>
      <c r="CF93" s="256" t="str">
        <f>IF(F93="","",IF(OR(分岐管理シート!AK93&lt;14,分岐管理シート!AK93&gt;26,分岐管理シート!AK93&lt;分岐管理シート!AI93,分岐管理シート!AK93&lt;分岐管理シート!AJ93),"error",""))</f>
        <v/>
      </c>
      <c r="CG93" s="257" t="str">
        <f>IF(F93="","",IF(AND(AD93="－",分岐管理シート!AK93&gt;25),"error",""))</f>
        <v/>
      </c>
      <c r="CH93" s="257" t="str">
        <f t="shared" si="10"/>
        <v/>
      </c>
      <c r="CI93" s="252" t="str">
        <f>IF(F93="","",IF(分岐管理シート!AM93&lt;1,"error",""))</f>
        <v/>
      </c>
      <c r="CJ93" s="257" t="str">
        <f>IF(F93="","",IF(分岐管理シート!AN93&lt;1,"error",""))</f>
        <v/>
      </c>
      <c r="CK93" s="261" t="str">
        <f t="shared" si="7"/>
        <v/>
      </c>
      <c r="CL93" s="257" t="str">
        <f>IF(F93="","",IF(AND(SUM(分岐管理シート!AO93:AR93)&gt;180,分岐管理シート!AS93&lt;1),"error",""))</f>
        <v/>
      </c>
      <c r="CM93" s="257" t="str">
        <f>IF(F93="","",IF(OR(AND(分岐管理シート!D93=1,分岐管理シート!BB93&gt;0,分岐管理シート!BB93&lt;7),AND(分岐管理シート!D93&gt;1,分岐管理シート!BB93&gt;3,分岐管理シート!BB93&lt;7)),"","error"))</f>
        <v/>
      </c>
      <c r="CN93" s="260"/>
      <c r="CO93" s="257" t="str">
        <f>IF(分岐管理シート!BR93=0,"","error")</f>
        <v/>
      </c>
      <c r="CP93" s="304" t="str">
        <f>IF(AND(F93="",SUM(分岐管理シート!D93:BB93)&gt;0),"error","")</f>
        <v/>
      </c>
    </row>
    <row r="94" spans="1:94" ht="54.95" customHeight="1" x14ac:dyDescent="0.15">
      <c r="A94" s="29"/>
      <c r="B94" s="33"/>
      <c r="C94" s="445">
        <v>22</v>
      </c>
      <c r="D94" s="342" t="s">
        <v>7825</v>
      </c>
      <c r="E94" s="342" t="s">
        <v>7826</v>
      </c>
      <c r="F94" s="164" t="s">
        <v>82</v>
      </c>
      <c r="G94" s="164" t="s">
        <v>82</v>
      </c>
      <c r="H94" s="163" t="s">
        <v>7872</v>
      </c>
      <c r="I94" s="164" t="s">
        <v>82</v>
      </c>
      <c r="J94" s="163" t="s">
        <v>7873</v>
      </c>
      <c r="K94" s="164" t="s">
        <v>7829</v>
      </c>
      <c r="L94" s="164" t="s">
        <v>82</v>
      </c>
      <c r="M94" s="164" t="s">
        <v>7830</v>
      </c>
      <c r="N94" s="164" t="s">
        <v>7863</v>
      </c>
      <c r="O94" s="343"/>
      <c r="P94" s="343"/>
      <c r="Q94" s="344"/>
      <c r="R94" s="345">
        <f t="shared" si="0"/>
        <v>2798</v>
      </c>
      <c r="S94" s="346">
        <f t="shared" si="8"/>
        <v>2057</v>
      </c>
      <c r="T94" s="347">
        <v>2057</v>
      </c>
      <c r="U94" s="419"/>
      <c r="V94" s="386"/>
      <c r="W94" s="386"/>
      <c r="X94" s="386"/>
      <c r="Y94" s="347">
        <v>741</v>
      </c>
      <c r="Z94" s="347"/>
      <c r="AA94" s="163" t="s">
        <v>7923</v>
      </c>
      <c r="AB94" s="164" t="s">
        <v>102</v>
      </c>
      <c r="AC94" s="348" t="s">
        <v>102</v>
      </c>
      <c r="AD94" s="348" t="s">
        <v>102</v>
      </c>
      <c r="AE94" s="348" t="s">
        <v>102</v>
      </c>
      <c r="AF94" s="349"/>
      <c r="AG94" s="349" t="s">
        <v>189</v>
      </c>
      <c r="AH94" s="370" t="s">
        <v>7887</v>
      </c>
      <c r="AI94" s="163" t="s">
        <v>7572</v>
      </c>
      <c r="AJ94" s="163" t="s">
        <v>7572</v>
      </c>
      <c r="AK94" s="163" t="s">
        <v>7557</v>
      </c>
      <c r="AL94" s="350" t="s">
        <v>7924</v>
      </c>
      <c r="AM94" s="163" t="s">
        <v>7889</v>
      </c>
      <c r="AN94" s="163" t="s">
        <v>7890</v>
      </c>
      <c r="AO94" s="343" t="s">
        <v>7925</v>
      </c>
      <c r="AP94" s="164"/>
      <c r="AQ94" s="164"/>
      <c r="AR94" s="164"/>
      <c r="AS94" s="351"/>
      <c r="AT94" s="352"/>
      <c r="AU94" s="352"/>
      <c r="AV94" s="352"/>
      <c r="AW94" s="352"/>
      <c r="AX94" s="352"/>
      <c r="AY94" s="352"/>
      <c r="AZ94" s="352"/>
      <c r="BA94" s="352"/>
      <c r="BB94" s="353" t="s">
        <v>7892</v>
      </c>
      <c r="BC94" s="351"/>
      <c r="BD94" s="351"/>
      <c r="BE94" s="255" t="str">
        <f>IF(F94="","",IF(分岐管理シート!D94&gt;0,"","error"))</f>
        <v/>
      </c>
      <c r="BF94" s="256" t="str">
        <f>IF(F94="","",IF(分岐管理シート!E94=1,"","error"))</f>
        <v/>
      </c>
      <c r="BG94" s="257" t="str">
        <f>IF(F94="","",IF(分岐管理シート!G94=2,"","error"))</f>
        <v/>
      </c>
      <c r="BH94" s="257" t="str">
        <f>IF(F94="","",IF(OR(分岐管理シート!H94=0,LEN(H94)&lt;6),"error",""))</f>
        <v/>
      </c>
      <c r="BI94" s="258" t="str">
        <f>IF(F94="","",IF(分岐管理シート!I94=2,"","error"))</f>
        <v/>
      </c>
      <c r="BJ94" s="257" t="str">
        <f t="shared" si="1"/>
        <v/>
      </c>
      <c r="BK94" s="257" t="str">
        <f t="shared" si="2"/>
        <v/>
      </c>
      <c r="BL94" s="257" t="str">
        <f>IF(F94="","",IF(OR(AND(分岐管理シート!D94=1,分岐管理シート!K94=1),AND(分岐管理シート!D94=2,分岐管理シート!K94=2)),"","error"))</f>
        <v/>
      </c>
      <c r="BM94" s="255" t="str">
        <f>IF(F94="","",IF(分岐管理シート!L94=2,"","error"))</f>
        <v/>
      </c>
      <c r="BN94" s="257" t="str">
        <f>IF(F94="","",IF(分岐管理シート!M94&lt;1,"error",""))</f>
        <v/>
      </c>
      <c r="BO94" s="252" t="str">
        <f>IF(F94="","",IF(OR(AND(分岐管理シート!D94=1,分岐管理シート!M94&lt;12,分岐管理シート!M94&gt;0),AND(分岐管理シート!D94=2,分岐管理シート!M94&lt;13,分岐管理シート!M94&gt;1)),"","error"))</f>
        <v/>
      </c>
      <c r="BP94" s="257" t="str">
        <f>IF(AND(分岐管理シート!M94&lt;&gt;1,SUM(分岐管理シート!N94:P94)&gt;0),"error","")</f>
        <v/>
      </c>
      <c r="BQ94" s="256" t="str">
        <f>IF(OR(AND(分岐管理シート!N94=0,OR(分岐管理シート!O94&lt;&gt;0,分岐管理シート!P94&lt;&gt;0)),AND(分岐管理シート!O94=0,分岐管理シート!P94&lt;&gt;0)),"error","")</f>
        <v/>
      </c>
      <c r="BR94" s="259" t="str" cm="1">
        <f t="array" ref="BR94">IF(SUMPRODUCT(COUNTIF(N94:P94,N94:P94))&gt;COUNTA(N94:P94),"error","")</f>
        <v/>
      </c>
      <c r="BS94" s="257" t="str">
        <f t="shared" si="3"/>
        <v/>
      </c>
      <c r="BT94" s="257" t="str">
        <f t="shared" si="4"/>
        <v/>
      </c>
      <c r="BU94" s="257" t="str">
        <f>IF(F94="","",IF(OR(AND(分岐管理シート!D94=1,T94&gt;0,Y94&gt;=0,U94=0,R94=S94+Y94,S94=T94),AND(分岐管理シート!D94=2,U94&gt;0,Y94&gt;=0,T94=0,R94=S94+Y94,S94=U94)),"","error"))</f>
        <v/>
      </c>
      <c r="BV94" s="257" t="str">
        <f t="shared" si="5"/>
        <v/>
      </c>
      <c r="BW94" s="257" t="str">
        <f t="shared" si="9"/>
        <v/>
      </c>
      <c r="BX94" s="257" t="str">
        <f t="shared" si="6"/>
        <v/>
      </c>
      <c r="BY94" s="257" t="str">
        <f>IF(F94="","",IF(PRODUCT(分岐管理シート!AB94:'分岐管理シート'!AE94)=0,"error",""))</f>
        <v/>
      </c>
      <c r="BZ94" s="252" t="str">
        <f>IF(F94="","",IF(AND(AE94="○",分岐管理シート!AF94=0),"error",""))</f>
        <v/>
      </c>
      <c r="CA94" s="257" t="str">
        <f>IF(F94="","",IF(AND(分岐管理シート!AE94&lt;2,実施計画様式!AF94&lt;&gt;""),"error",""))</f>
        <v/>
      </c>
      <c r="CB94" s="257" t="str">
        <f>IF(F94="","",IF(OR(AND(分岐管理シート!D94=1,分岐管理シート!AG94&gt;0,分岐管理シート!AG94&lt;25),AND(分岐管理シート!D94&gt;1,分岐管理シート!AG94&gt;12,分岐管理シート!AG94&lt;25)),"","error"))</f>
        <v/>
      </c>
      <c r="CC94" s="256" t="str">
        <f>IF(F94="","",IF(OR(AND(分岐管理シート!BH94="予算化方法",分岐管理シート!AH94&gt;0,分岐管理シート!AH94&lt;4),AND(分岐管理シート!BH94="予算化方法_未定なし",分岐管理シート!AH94&gt;0,分岐管理シート!AH94&lt;3)),"","error"))</f>
        <v/>
      </c>
      <c r="CD94" s="257" t="str">
        <f>IF(F94="","",IF(OR(分岐管理シート!AI94&lt;14,分岐管理シート!AI94&gt;25,分岐管理シート!AI94&gt;分岐管理シート!AJ94,分岐管理シート!AI94&gt;分岐管理シート!AK94),"error",""))</f>
        <v/>
      </c>
      <c r="CE94" s="257" t="str">
        <f>IF(F94="","",IF(OR(分岐管理シート!AJ94&lt;14,分岐管理シート!AJ94&gt;25,分岐管理シート!AJ94&lt;分岐管理シート!AI94,分岐管理シート!AJ94&gt;分岐管理シート!AK94),"error",""))</f>
        <v/>
      </c>
      <c r="CF94" s="256" t="str">
        <f>IF(F94="","",IF(OR(分岐管理シート!AK94&lt;14,分岐管理シート!AK94&gt;26,分岐管理シート!AK94&lt;分岐管理シート!AI94,分岐管理シート!AK94&lt;分岐管理シート!AJ94),"error",""))</f>
        <v/>
      </c>
      <c r="CG94" s="257" t="str">
        <f>IF(F94="","",IF(AND(AD94="－",分岐管理シート!AK94&gt;25),"error",""))</f>
        <v/>
      </c>
      <c r="CH94" s="257" t="str">
        <f t="shared" si="10"/>
        <v/>
      </c>
      <c r="CI94" s="252" t="str">
        <f>IF(F94="","",IF(分岐管理シート!AM94&lt;1,"error",""))</f>
        <v/>
      </c>
      <c r="CJ94" s="257" t="str">
        <f>IF(F94="","",IF(分岐管理シート!AN94&lt;1,"error",""))</f>
        <v/>
      </c>
      <c r="CK94" s="261" t="str">
        <f t="shared" si="7"/>
        <v/>
      </c>
      <c r="CL94" s="257" t="str">
        <f>IF(F94="","",IF(AND(SUM(分岐管理シート!AO94:AR94)&gt;180,分岐管理シート!AS94&lt;1),"error",""))</f>
        <v/>
      </c>
      <c r="CM94" s="257" t="str">
        <f>IF(F94="","",IF(OR(AND(分岐管理シート!D94=1,分岐管理シート!BB94&gt;0,分岐管理シート!BB94&lt;7),AND(分岐管理シート!D94&gt;1,分岐管理シート!BB94&gt;3,分岐管理シート!BB94&lt;7)),"","error"))</f>
        <v/>
      </c>
      <c r="CN94" s="260"/>
      <c r="CO94" s="257" t="str">
        <f>IF(分岐管理シート!BR94=0,"","error")</f>
        <v/>
      </c>
      <c r="CP94" s="304" t="str">
        <f>IF(AND(F94="",SUM(分岐管理シート!D94:BB94)&gt;0),"error","")</f>
        <v/>
      </c>
    </row>
    <row r="95" spans="1:94" ht="54.95" customHeight="1" x14ac:dyDescent="0.15">
      <c r="A95" s="29"/>
      <c r="B95" s="33"/>
      <c r="C95" s="445">
        <v>23</v>
      </c>
      <c r="D95" s="342" t="s">
        <v>7825</v>
      </c>
      <c r="E95" s="342" t="s">
        <v>7826</v>
      </c>
      <c r="F95" s="164" t="s">
        <v>82</v>
      </c>
      <c r="G95" s="164" t="s">
        <v>82</v>
      </c>
      <c r="H95" s="163" t="s">
        <v>7874</v>
      </c>
      <c r="I95" s="164" t="s">
        <v>82</v>
      </c>
      <c r="J95" s="163" t="s">
        <v>7875</v>
      </c>
      <c r="K95" s="164" t="s">
        <v>7829</v>
      </c>
      <c r="L95" s="164" t="s">
        <v>82</v>
      </c>
      <c r="M95" s="164" t="s">
        <v>7860</v>
      </c>
      <c r="N95" s="164"/>
      <c r="O95" s="343"/>
      <c r="P95" s="343"/>
      <c r="Q95" s="344"/>
      <c r="R95" s="345">
        <f t="shared" si="0"/>
        <v>300</v>
      </c>
      <c r="S95" s="346">
        <f t="shared" si="8"/>
        <v>300</v>
      </c>
      <c r="T95" s="347">
        <v>300</v>
      </c>
      <c r="U95" s="419"/>
      <c r="V95" s="386"/>
      <c r="W95" s="386"/>
      <c r="X95" s="386"/>
      <c r="Y95" s="347"/>
      <c r="Z95" s="347"/>
      <c r="AA95" s="163" t="s">
        <v>7926</v>
      </c>
      <c r="AB95" s="164" t="s">
        <v>102</v>
      </c>
      <c r="AC95" s="348" t="s">
        <v>102</v>
      </c>
      <c r="AD95" s="348" t="s">
        <v>102</v>
      </c>
      <c r="AE95" s="348" t="s">
        <v>102</v>
      </c>
      <c r="AF95" s="349"/>
      <c r="AG95" s="349" t="s">
        <v>189</v>
      </c>
      <c r="AH95" s="370" t="s">
        <v>7887</v>
      </c>
      <c r="AI95" s="163" t="s">
        <v>7572</v>
      </c>
      <c r="AJ95" s="163" t="s">
        <v>7572</v>
      </c>
      <c r="AK95" s="163" t="s">
        <v>7557</v>
      </c>
      <c r="AL95" s="350" t="s">
        <v>7897</v>
      </c>
      <c r="AM95" s="163" t="s">
        <v>7889</v>
      </c>
      <c r="AN95" s="163" t="s">
        <v>7890</v>
      </c>
      <c r="AO95" s="343" t="s">
        <v>7916</v>
      </c>
      <c r="AP95" s="164"/>
      <c r="AQ95" s="164"/>
      <c r="AR95" s="164"/>
      <c r="AS95" s="351"/>
      <c r="AT95" s="352"/>
      <c r="AU95" s="352"/>
      <c r="AV95" s="352"/>
      <c r="AW95" s="352"/>
      <c r="AX95" s="352"/>
      <c r="AY95" s="352"/>
      <c r="AZ95" s="352"/>
      <c r="BA95" s="352"/>
      <c r="BB95" s="353" t="s">
        <v>7892</v>
      </c>
      <c r="BC95" s="351"/>
      <c r="BD95" s="351"/>
      <c r="BE95" s="255" t="str">
        <f>IF(F95="","",IF(分岐管理シート!D95&gt;0,"","error"))</f>
        <v/>
      </c>
      <c r="BF95" s="256" t="str">
        <f>IF(F95="","",IF(分岐管理シート!E95=1,"","error"))</f>
        <v/>
      </c>
      <c r="BG95" s="257" t="str">
        <f>IF(F95="","",IF(分岐管理シート!G95=2,"","error"))</f>
        <v/>
      </c>
      <c r="BH95" s="257" t="str">
        <f>IF(F95="","",IF(OR(分岐管理シート!H95=0,LEN(H95)&lt;6),"error",""))</f>
        <v/>
      </c>
      <c r="BI95" s="258" t="str">
        <f>IF(F95="","",IF(分岐管理シート!I95=2,"","error"))</f>
        <v/>
      </c>
      <c r="BJ95" s="257" t="str">
        <f t="shared" si="1"/>
        <v/>
      </c>
      <c r="BK95" s="257" t="str">
        <f t="shared" si="2"/>
        <v/>
      </c>
      <c r="BL95" s="257" t="str">
        <f>IF(F95="","",IF(OR(AND(分岐管理シート!D95=1,分岐管理シート!K95=1),AND(分岐管理シート!D95=2,分岐管理シート!K95=2)),"","error"))</f>
        <v/>
      </c>
      <c r="BM95" s="255" t="str">
        <f>IF(F95="","",IF(分岐管理シート!L95=2,"","error"))</f>
        <v/>
      </c>
      <c r="BN95" s="257" t="str">
        <f>IF(F95="","",IF(分岐管理シート!M95&lt;1,"error",""))</f>
        <v/>
      </c>
      <c r="BO95" s="252" t="str">
        <f>IF(F95="","",IF(OR(AND(分岐管理シート!D95=1,分岐管理シート!M95&lt;12,分岐管理シート!M95&gt;0),AND(分岐管理シート!D95=2,分岐管理シート!M95&lt;13,分岐管理シート!M95&gt;1)),"","error"))</f>
        <v/>
      </c>
      <c r="BP95" s="257" t="str">
        <f>IF(AND(分岐管理シート!M95&lt;&gt;1,SUM(分岐管理シート!N95:P95)&gt;0),"error","")</f>
        <v/>
      </c>
      <c r="BQ95" s="256" t="str">
        <f>IF(OR(AND(分岐管理シート!N95=0,OR(分岐管理シート!O95&lt;&gt;0,分岐管理シート!P95&lt;&gt;0)),AND(分岐管理シート!O95=0,分岐管理シート!P95&lt;&gt;0)),"error","")</f>
        <v/>
      </c>
      <c r="BR95" s="259" t="str" cm="1">
        <f t="array" ref="BR95">IF(SUMPRODUCT(COUNTIF(N95:P95,N95:P95))&gt;COUNTA(N95:P95),"error","")</f>
        <v/>
      </c>
      <c r="BS95" s="257" t="str">
        <f t="shared" si="3"/>
        <v/>
      </c>
      <c r="BT95" s="257" t="str">
        <f t="shared" si="4"/>
        <v/>
      </c>
      <c r="BU95" s="257" t="str">
        <f>IF(F95="","",IF(OR(AND(分岐管理シート!D95=1,T95&gt;0,Y95&gt;=0,U95=0,R95=S95+Y95,S95=T95),AND(分岐管理シート!D95=2,U95&gt;0,Y95&gt;=0,T95=0,R95=S95+Y95,S95=U95)),"","error"))</f>
        <v/>
      </c>
      <c r="BV95" s="257" t="str">
        <f t="shared" si="5"/>
        <v/>
      </c>
      <c r="BW95" s="257" t="str">
        <f t="shared" si="9"/>
        <v/>
      </c>
      <c r="BX95" s="257" t="str">
        <f t="shared" si="6"/>
        <v/>
      </c>
      <c r="BY95" s="257" t="str">
        <f>IF(F95="","",IF(PRODUCT(分岐管理シート!AB95:'分岐管理シート'!AE95)=0,"error",""))</f>
        <v/>
      </c>
      <c r="BZ95" s="252" t="str">
        <f>IF(F95="","",IF(AND(AE95="○",分岐管理シート!AF95=0),"error",""))</f>
        <v/>
      </c>
      <c r="CA95" s="257" t="str">
        <f>IF(F95="","",IF(AND(分岐管理シート!AE95&lt;2,実施計画様式!AF95&lt;&gt;""),"error",""))</f>
        <v/>
      </c>
      <c r="CB95" s="257" t="str">
        <f>IF(F95="","",IF(OR(AND(分岐管理シート!D95=1,分岐管理シート!AG95&gt;0,分岐管理シート!AG95&lt;25),AND(分岐管理シート!D95&gt;1,分岐管理シート!AG95&gt;12,分岐管理シート!AG95&lt;25)),"","error"))</f>
        <v/>
      </c>
      <c r="CC95" s="256" t="str">
        <f>IF(F95="","",IF(OR(AND(分岐管理シート!BH95="予算化方法",分岐管理シート!AH95&gt;0,分岐管理シート!AH95&lt;4),AND(分岐管理シート!BH95="予算化方法_未定なし",分岐管理シート!AH95&gt;0,分岐管理シート!AH95&lt;3)),"","error"))</f>
        <v/>
      </c>
      <c r="CD95" s="257" t="str">
        <f>IF(F95="","",IF(OR(分岐管理シート!AI95&lt;14,分岐管理シート!AI95&gt;25,分岐管理シート!AI95&gt;分岐管理シート!AJ95,分岐管理シート!AI95&gt;分岐管理シート!AK95),"error",""))</f>
        <v/>
      </c>
      <c r="CE95" s="257" t="str">
        <f>IF(F95="","",IF(OR(分岐管理シート!AJ95&lt;14,分岐管理シート!AJ95&gt;25,分岐管理シート!AJ95&lt;分岐管理シート!AI95,分岐管理シート!AJ95&gt;分岐管理シート!AK95),"error",""))</f>
        <v/>
      </c>
      <c r="CF95" s="256" t="str">
        <f>IF(F95="","",IF(OR(分岐管理シート!AK95&lt;14,分岐管理シート!AK95&gt;26,分岐管理シート!AK95&lt;分岐管理シート!AI95,分岐管理シート!AK95&lt;分岐管理シート!AJ95),"error",""))</f>
        <v/>
      </c>
      <c r="CG95" s="257" t="str">
        <f>IF(F95="","",IF(AND(AD95="－",分岐管理シート!AK95&gt;25),"error",""))</f>
        <v/>
      </c>
      <c r="CH95" s="257" t="str">
        <f t="shared" si="10"/>
        <v/>
      </c>
      <c r="CI95" s="252" t="str">
        <f>IF(F95="","",IF(分岐管理シート!AM95&lt;1,"error",""))</f>
        <v/>
      </c>
      <c r="CJ95" s="257" t="str">
        <f>IF(F95="","",IF(分岐管理シート!AN95&lt;1,"error",""))</f>
        <v/>
      </c>
      <c r="CK95" s="261" t="str">
        <f t="shared" si="7"/>
        <v/>
      </c>
      <c r="CL95" s="257" t="str">
        <f>IF(F95="","",IF(AND(SUM(分岐管理シート!AO95:AR95)&gt;180,分岐管理シート!AS95&lt;1),"error",""))</f>
        <v/>
      </c>
      <c r="CM95" s="257" t="str">
        <f>IF(F95="","",IF(OR(AND(分岐管理シート!D95=1,分岐管理シート!BB95&gt;0,分岐管理シート!BB95&lt;7),AND(分岐管理シート!D95&gt;1,分岐管理シート!BB95&gt;3,分岐管理シート!BB95&lt;7)),"","error"))</f>
        <v/>
      </c>
      <c r="CN95" s="260"/>
      <c r="CO95" s="257" t="str">
        <f>IF(分岐管理シート!BR95=0,"","error")</f>
        <v/>
      </c>
      <c r="CP95" s="304" t="str">
        <f>IF(AND(F95="",SUM(分岐管理シート!D95:BB95)&gt;0),"error","")</f>
        <v/>
      </c>
    </row>
    <row r="96" spans="1:94" ht="54.95" customHeight="1" x14ac:dyDescent="0.15">
      <c r="A96" s="29"/>
      <c r="B96" s="33"/>
      <c r="C96" s="445">
        <v>24</v>
      </c>
      <c r="D96" s="342" t="s">
        <v>7825</v>
      </c>
      <c r="E96" s="342" t="s">
        <v>7826</v>
      </c>
      <c r="F96" s="164" t="s">
        <v>82</v>
      </c>
      <c r="G96" s="164" t="s">
        <v>82</v>
      </c>
      <c r="H96" s="163" t="s">
        <v>7876</v>
      </c>
      <c r="I96" s="164" t="s">
        <v>82</v>
      </c>
      <c r="J96" s="163" t="s">
        <v>7877</v>
      </c>
      <c r="K96" s="164" t="s">
        <v>7829</v>
      </c>
      <c r="L96" s="164" t="s">
        <v>82</v>
      </c>
      <c r="M96" s="164" t="s">
        <v>7860</v>
      </c>
      <c r="N96" s="164"/>
      <c r="O96" s="343"/>
      <c r="P96" s="343"/>
      <c r="Q96" s="344"/>
      <c r="R96" s="345">
        <f t="shared" si="0"/>
        <v>8099</v>
      </c>
      <c r="S96" s="346">
        <f t="shared" si="8"/>
        <v>8099</v>
      </c>
      <c r="T96" s="347">
        <v>8099</v>
      </c>
      <c r="U96" s="419"/>
      <c r="V96" s="386"/>
      <c r="W96" s="386"/>
      <c r="X96" s="386"/>
      <c r="Y96" s="347"/>
      <c r="Z96" s="347"/>
      <c r="AA96" s="163" t="s">
        <v>7927</v>
      </c>
      <c r="AB96" s="164" t="s">
        <v>102</v>
      </c>
      <c r="AC96" s="348" t="s">
        <v>102</v>
      </c>
      <c r="AD96" s="348" t="s">
        <v>102</v>
      </c>
      <c r="AE96" s="348" t="s">
        <v>102</v>
      </c>
      <c r="AF96" s="349"/>
      <c r="AG96" s="349" t="s">
        <v>189</v>
      </c>
      <c r="AH96" s="370" t="s">
        <v>7887</v>
      </c>
      <c r="AI96" s="163" t="s">
        <v>7572</v>
      </c>
      <c r="AJ96" s="163" t="s">
        <v>7572</v>
      </c>
      <c r="AK96" s="163" t="s">
        <v>7557</v>
      </c>
      <c r="AL96" s="350" t="s">
        <v>7894</v>
      </c>
      <c r="AM96" s="163" t="s">
        <v>7889</v>
      </c>
      <c r="AN96" s="163" t="s">
        <v>7890</v>
      </c>
      <c r="AO96" s="164" t="s">
        <v>7916</v>
      </c>
      <c r="AP96" s="164"/>
      <c r="AQ96" s="164"/>
      <c r="AR96" s="164"/>
      <c r="AS96" s="351"/>
      <c r="AT96" s="352"/>
      <c r="AU96" s="352"/>
      <c r="AV96" s="352"/>
      <c r="AW96" s="352"/>
      <c r="AX96" s="352"/>
      <c r="AY96" s="352"/>
      <c r="AZ96" s="352"/>
      <c r="BA96" s="352"/>
      <c r="BB96" s="353" t="s">
        <v>7892</v>
      </c>
      <c r="BC96" s="351"/>
      <c r="BD96" s="351"/>
      <c r="BE96" s="255" t="str">
        <f>IF(F96="","",IF(分岐管理シート!D96&gt;0,"","error"))</f>
        <v/>
      </c>
      <c r="BF96" s="256" t="str">
        <f>IF(F96="","",IF(分岐管理シート!E96=1,"","error"))</f>
        <v/>
      </c>
      <c r="BG96" s="257" t="str">
        <f>IF(F96="","",IF(分岐管理シート!G96=2,"","error"))</f>
        <v/>
      </c>
      <c r="BH96" s="257" t="str">
        <f>IF(F96="","",IF(OR(分岐管理シート!H96=0,LEN(H96)&lt;6),"error",""))</f>
        <v/>
      </c>
      <c r="BI96" s="258" t="str">
        <f>IF(F96="","",IF(分岐管理シート!I96=2,"","error"))</f>
        <v/>
      </c>
      <c r="BJ96" s="257" t="str">
        <f t="shared" si="1"/>
        <v/>
      </c>
      <c r="BK96" s="257" t="str">
        <f t="shared" si="2"/>
        <v/>
      </c>
      <c r="BL96" s="257" t="str">
        <f>IF(F96="","",IF(OR(AND(分岐管理シート!D96=1,分岐管理シート!K96=1),AND(分岐管理シート!D96=2,分岐管理シート!K96=2)),"","error"))</f>
        <v/>
      </c>
      <c r="BM96" s="255" t="str">
        <f>IF(F96="","",IF(分岐管理シート!L96=2,"","error"))</f>
        <v/>
      </c>
      <c r="BN96" s="257" t="str">
        <f>IF(F96="","",IF(分岐管理シート!M96&lt;1,"error",""))</f>
        <v/>
      </c>
      <c r="BO96" s="252" t="str">
        <f>IF(F96="","",IF(OR(AND(分岐管理シート!D96=1,分岐管理シート!M96&lt;12,分岐管理シート!M96&gt;0),AND(分岐管理シート!D96=2,分岐管理シート!M96&lt;13,分岐管理シート!M96&gt;1)),"","error"))</f>
        <v/>
      </c>
      <c r="BP96" s="257" t="str">
        <f>IF(AND(分岐管理シート!M96&lt;&gt;1,SUM(分岐管理シート!N96:P96)&gt;0),"error","")</f>
        <v/>
      </c>
      <c r="BQ96" s="256" t="str">
        <f>IF(OR(AND(分岐管理シート!N96=0,OR(分岐管理シート!O96&lt;&gt;0,分岐管理シート!P96&lt;&gt;0)),AND(分岐管理シート!O96=0,分岐管理シート!P96&lt;&gt;0)),"error","")</f>
        <v/>
      </c>
      <c r="BR96" s="259" t="str" cm="1">
        <f t="array" ref="BR96">IF(SUMPRODUCT(COUNTIF(N96:P96,N96:P96))&gt;COUNTA(N96:P96),"error","")</f>
        <v/>
      </c>
      <c r="BS96" s="257" t="str">
        <f t="shared" si="3"/>
        <v/>
      </c>
      <c r="BT96" s="257" t="str">
        <f t="shared" si="4"/>
        <v/>
      </c>
      <c r="BU96" s="257" t="str">
        <f>IF(F96="","",IF(OR(AND(分岐管理シート!D96=1,T96&gt;0,Y96&gt;=0,U96=0,R96=S96+Y96,S96=T96),AND(分岐管理シート!D96=2,U96&gt;0,Y96&gt;=0,T96=0,R96=S96+Y96,S96=U96)),"","error"))</f>
        <v/>
      </c>
      <c r="BV96" s="257" t="str">
        <f t="shared" si="5"/>
        <v/>
      </c>
      <c r="BW96" s="257" t="str">
        <f t="shared" si="9"/>
        <v/>
      </c>
      <c r="BX96" s="257" t="str">
        <f t="shared" si="6"/>
        <v/>
      </c>
      <c r="BY96" s="257" t="str">
        <f>IF(F96="","",IF(PRODUCT(分岐管理シート!AB96:'分岐管理シート'!AE96)=0,"error",""))</f>
        <v/>
      </c>
      <c r="BZ96" s="252" t="str">
        <f>IF(F96="","",IF(AND(AE96="○",分岐管理シート!AF96=0),"error",""))</f>
        <v/>
      </c>
      <c r="CA96" s="257" t="str">
        <f>IF(F96="","",IF(AND(分岐管理シート!AE96&lt;2,実施計画様式!AF96&lt;&gt;""),"error",""))</f>
        <v/>
      </c>
      <c r="CB96" s="257" t="str">
        <f>IF(F96="","",IF(OR(AND(分岐管理シート!D96=1,分岐管理シート!AG96&gt;0,分岐管理シート!AG96&lt;25),AND(分岐管理シート!D96&gt;1,分岐管理シート!AG96&gt;12,分岐管理シート!AG96&lt;25)),"","error"))</f>
        <v/>
      </c>
      <c r="CC96" s="256" t="str">
        <f>IF(F96="","",IF(OR(AND(分岐管理シート!BH96="予算化方法",分岐管理シート!AH96&gt;0,分岐管理シート!AH96&lt;4),AND(分岐管理シート!BH96="予算化方法_未定なし",分岐管理シート!AH96&gt;0,分岐管理シート!AH96&lt;3)),"","error"))</f>
        <v/>
      </c>
      <c r="CD96" s="257" t="str">
        <f>IF(F96="","",IF(OR(分岐管理シート!AI96&lt;14,分岐管理シート!AI96&gt;25,分岐管理シート!AI96&gt;分岐管理シート!AJ96,分岐管理シート!AI96&gt;分岐管理シート!AK96),"error",""))</f>
        <v/>
      </c>
      <c r="CE96" s="257" t="str">
        <f>IF(F96="","",IF(OR(分岐管理シート!AJ96&lt;14,分岐管理シート!AJ96&gt;25,分岐管理シート!AJ96&lt;分岐管理シート!AI96,分岐管理シート!AJ96&gt;分岐管理シート!AK96),"error",""))</f>
        <v/>
      </c>
      <c r="CF96" s="256" t="str">
        <f>IF(F96="","",IF(OR(分岐管理シート!AK96&lt;14,分岐管理シート!AK96&gt;26,分岐管理シート!AK96&lt;分岐管理シート!AI96,分岐管理シート!AK96&lt;分岐管理シート!AJ96),"error",""))</f>
        <v/>
      </c>
      <c r="CG96" s="257" t="str">
        <f>IF(F96="","",IF(AND(AD96="－",分岐管理シート!AK96&gt;25),"error",""))</f>
        <v/>
      </c>
      <c r="CH96" s="257" t="str">
        <f t="shared" si="10"/>
        <v/>
      </c>
      <c r="CI96" s="252" t="str">
        <f>IF(F96="","",IF(分岐管理シート!AM96&lt;1,"error",""))</f>
        <v/>
      </c>
      <c r="CJ96" s="257" t="str">
        <f>IF(F96="","",IF(分岐管理シート!AN96&lt;1,"error",""))</f>
        <v/>
      </c>
      <c r="CK96" s="261" t="str">
        <f t="shared" si="7"/>
        <v/>
      </c>
      <c r="CL96" s="257" t="str">
        <f>IF(F96="","",IF(AND(SUM(分岐管理シート!AO96:AR96)&gt;180,分岐管理シート!AS96&lt;1),"error",""))</f>
        <v/>
      </c>
      <c r="CM96" s="257" t="str">
        <f>IF(F96="","",IF(OR(AND(分岐管理シート!D96=1,分岐管理シート!BB96&gt;0,分岐管理シート!BB96&lt;7),AND(分岐管理シート!D96&gt;1,分岐管理シート!BB96&gt;3,分岐管理シート!BB96&lt;7)),"","error"))</f>
        <v/>
      </c>
      <c r="CN96" s="260"/>
      <c r="CO96" s="257" t="str">
        <f>IF(分岐管理シート!BR96=0,"","error")</f>
        <v/>
      </c>
      <c r="CP96" s="304" t="str">
        <f>IF(AND(F96="",SUM(分岐管理シート!D96:BB96)&gt;0),"error","")</f>
        <v/>
      </c>
    </row>
    <row r="97" spans="1:94" ht="54.95" customHeight="1" x14ac:dyDescent="0.15">
      <c r="A97" s="29"/>
      <c r="B97" s="33"/>
      <c r="C97" s="445">
        <v>25</v>
      </c>
      <c r="D97" s="342" t="s">
        <v>7825</v>
      </c>
      <c r="E97" s="342" t="s">
        <v>7826</v>
      </c>
      <c r="F97" s="164" t="s">
        <v>82</v>
      </c>
      <c r="G97" s="164" t="s">
        <v>82</v>
      </c>
      <c r="H97" s="163" t="s">
        <v>7878</v>
      </c>
      <c r="I97" s="164" t="s">
        <v>82</v>
      </c>
      <c r="J97" s="163" t="s">
        <v>7879</v>
      </c>
      <c r="K97" s="164" t="s">
        <v>7829</v>
      </c>
      <c r="L97" s="164" t="s">
        <v>82</v>
      </c>
      <c r="M97" s="164" t="s">
        <v>7860</v>
      </c>
      <c r="N97" s="164"/>
      <c r="O97" s="343"/>
      <c r="P97" s="343"/>
      <c r="Q97" s="344"/>
      <c r="R97" s="345">
        <f t="shared" si="0"/>
        <v>8103</v>
      </c>
      <c r="S97" s="346">
        <f t="shared" si="8"/>
        <v>8103</v>
      </c>
      <c r="T97" s="347">
        <v>8103</v>
      </c>
      <c r="U97" s="419"/>
      <c r="V97" s="386"/>
      <c r="W97" s="386"/>
      <c r="X97" s="386"/>
      <c r="Y97" s="347"/>
      <c r="Z97" s="347"/>
      <c r="AA97" s="163" t="s">
        <v>7928</v>
      </c>
      <c r="AB97" s="164" t="s">
        <v>102</v>
      </c>
      <c r="AC97" s="348" t="s">
        <v>102</v>
      </c>
      <c r="AD97" s="348" t="s">
        <v>102</v>
      </c>
      <c r="AE97" s="348" t="s">
        <v>102</v>
      </c>
      <c r="AF97" s="349"/>
      <c r="AG97" s="349" t="s">
        <v>189</v>
      </c>
      <c r="AH97" s="370" t="s">
        <v>7887</v>
      </c>
      <c r="AI97" s="163" t="s">
        <v>7572</v>
      </c>
      <c r="AJ97" s="163" t="s">
        <v>7572</v>
      </c>
      <c r="AK97" s="163" t="s">
        <v>7557</v>
      </c>
      <c r="AL97" s="350" t="s">
        <v>7894</v>
      </c>
      <c r="AM97" s="163" t="s">
        <v>7889</v>
      </c>
      <c r="AN97" s="163" t="s">
        <v>7890</v>
      </c>
      <c r="AO97" s="343" t="s">
        <v>7916</v>
      </c>
      <c r="AP97" s="164"/>
      <c r="AQ97" s="164"/>
      <c r="AR97" s="164"/>
      <c r="AS97" s="351"/>
      <c r="AT97" s="352"/>
      <c r="AU97" s="352"/>
      <c r="AV97" s="352"/>
      <c r="AW97" s="352"/>
      <c r="AX97" s="352"/>
      <c r="AY97" s="352"/>
      <c r="AZ97" s="352"/>
      <c r="BA97" s="352"/>
      <c r="BB97" s="353" t="s">
        <v>7892</v>
      </c>
      <c r="BC97" s="351"/>
      <c r="BD97" s="351"/>
      <c r="BE97" s="255" t="str">
        <f>IF(F97="","",IF(分岐管理シート!D97&gt;0,"","error"))</f>
        <v/>
      </c>
      <c r="BF97" s="256" t="str">
        <f>IF(F97="","",IF(分岐管理シート!E97=1,"","error"))</f>
        <v/>
      </c>
      <c r="BG97" s="257" t="str">
        <f>IF(F97="","",IF(分岐管理シート!G97=2,"","error"))</f>
        <v/>
      </c>
      <c r="BH97" s="257" t="str">
        <f>IF(F97="","",IF(OR(分岐管理シート!H97=0,LEN(H97)&lt;6),"error",""))</f>
        <v/>
      </c>
      <c r="BI97" s="258" t="str">
        <f>IF(F97="","",IF(分岐管理シート!I97=2,"","error"))</f>
        <v/>
      </c>
      <c r="BJ97" s="257" t="str">
        <f t="shared" si="1"/>
        <v/>
      </c>
      <c r="BK97" s="257" t="str">
        <f t="shared" si="2"/>
        <v/>
      </c>
      <c r="BL97" s="257" t="str">
        <f>IF(F97="","",IF(OR(AND(分岐管理シート!D97=1,分岐管理シート!K97=1),AND(分岐管理シート!D97=2,分岐管理シート!K97=2)),"","error"))</f>
        <v/>
      </c>
      <c r="BM97" s="255" t="str">
        <f>IF(F97="","",IF(分岐管理シート!L97=2,"","error"))</f>
        <v/>
      </c>
      <c r="BN97" s="257" t="str">
        <f>IF(F97="","",IF(分岐管理シート!M97&lt;1,"error",""))</f>
        <v/>
      </c>
      <c r="BO97" s="252" t="str">
        <f>IF(F97="","",IF(OR(AND(分岐管理シート!D97=1,分岐管理シート!M97&lt;12,分岐管理シート!M97&gt;0),AND(分岐管理シート!D97=2,分岐管理シート!M97&lt;13,分岐管理シート!M97&gt;1)),"","error"))</f>
        <v/>
      </c>
      <c r="BP97" s="257" t="str">
        <f>IF(AND(分岐管理シート!M97&lt;&gt;1,SUM(分岐管理シート!N97:P97)&gt;0),"error","")</f>
        <v/>
      </c>
      <c r="BQ97" s="256" t="str">
        <f>IF(OR(AND(分岐管理シート!N97=0,OR(分岐管理シート!O97&lt;&gt;0,分岐管理シート!P97&lt;&gt;0)),AND(分岐管理シート!O97=0,分岐管理シート!P97&lt;&gt;0)),"error","")</f>
        <v/>
      </c>
      <c r="BR97" s="259" t="str" cm="1">
        <f t="array" ref="BR97">IF(SUMPRODUCT(COUNTIF(N97:P97,N97:P97))&gt;COUNTA(N97:P97),"error","")</f>
        <v/>
      </c>
      <c r="BS97" s="257" t="str">
        <f t="shared" si="3"/>
        <v/>
      </c>
      <c r="BT97" s="257" t="str">
        <f t="shared" si="4"/>
        <v/>
      </c>
      <c r="BU97" s="257" t="str">
        <f>IF(F97="","",IF(OR(AND(分岐管理シート!D97=1,T97&gt;0,Y97&gt;=0,U97=0,R97=S97+Y97,S97=T97),AND(分岐管理シート!D97=2,U97&gt;0,Y97&gt;=0,T97=0,R97=S97+Y97,S97=U97)),"","error"))</f>
        <v/>
      </c>
      <c r="BV97" s="257" t="str">
        <f t="shared" si="5"/>
        <v/>
      </c>
      <c r="BW97" s="257" t="str">
        <f t="shared" si="9"/>
        <v/>
      </c>
      <c r="BX97" s="257" t="str">
        <f t="shared" si="6"/>
        <v/>
      </c>
      <c r="BY97" s="257" t="str">
        <f>IF(F97="","",IF(PRODUCT(分岐管理シート!AB97:'分岐管理シート'!AE97)=0,"error",""))</f>
        <v/>
      </c>
      <c r="BZ97" s="252" t="str">
        <f>IF(F97="","",IF(AND(AE97="○",分岐管理シート!AF97=0),"error",""))</f>
        <v/>
      </c>
      <c r="CA97" s="257" t="str">
        <f>IF(F97="","",IF(AND(分岐管理シート!AE97&lt;2,実施計画様式!AF97&lt;&gt;""),"error",""))</f>
        <v/>
      </c>
      <c r="CB97" s="257" t="str">
        <f>IF(F97="","",IF(OR(AND(分岐管理シート!D97=1,分岐管理シート!AG97&gt;0,分岐管理シート!AG97&lt;25),AND(分岐管理シート!D97&gt;1,分岐管理シート!AG97&gt;12,分岐管理シート!AG97&lt;25)),"","error"))</f>
        <v/>
      </c>
      <c r="CC97" s="256" t="str">
        <f>IF(F97="","",IF(OR(AND(分岐管理シート!BH97="予算化方法",分岐管理シート!AH97&gt;0,分岐管理シート!AH97&lt;4),AND(分岐管理シート!BH97="予算化方法_未定なし",分岐管理シート!AH97&gt;0,分岐管理シート!AH97&lt;3)),"","error"))</f>
        <v/>
      </c>
      <c r="CD97" s="257" t="str">
        <f>IF(F97="","",IF(OR(分岐管理シート!AI97&lt;14,分岐管理シート!AI97&gt;25,分岐管理シート!AI97&gt;分岐管理シート!AJ97,分岐管理シート!AI97&gt;分岐管理シート!AK97),"error",""))</f>
        <v/>
      </c>
      <c r="CE97" s="257" t="str">
        <f>IF(F97="","",IF(OR(分岐管理シート!AJ97&lt;14,分岐管理シート!AJ97&gt;25,分岐管理シート!AJ97&lt;分岐管理シート!AI97,分岐管理シート!AJ97&gt;分岐管理シート!AK97),"error",""))</f>
        <v/>
      </c>
      <c r="CF97" s="256" t="str">
        <f>IF(F97="","",IF(OR(分岐管理シート!AK97&lt;14,分岐管理シート!AK97&gt;26,分岐管理シート!AK97&lt;分岐管理シート!AI97,分岐管理シート!AK97&lt;分岐管理シート!AJ97),"error",""))</f>
        <v/>
      </c>
      <c r="CG97" s="257" t="str">
        <f>IF(F97="","",IF(AND(AD97="－",分岐管理シート!AK97&gt;25),"error",""))</f>
        <v/>
      </c>
      <c r="CH97" s="257" t="str">
        <f t="shared" si="10"/>
        <v/>
      </c>
      <c r="CI97" s="252" t="str">
        <f>IF(F97="","",IF(分岐管理シート!AM97&lt;1,"error",""))</f>
        <v/>
      </c>
      <c r="CJ97" s="257" t="str">
        <f>IF(F97="","",IF(分岐管理シート!AN97&lt;1,"error",""))</f>
        <v/>
      </c>
      <c r="CK97" s="261" t="str">
        <f t="shared" si="7"/>
        <v/>
      </c>
      <c r="CL97" s="257" t="str">
        <f>IF(F97="","",IF(AND(SUM(分岐管理シート!AO97:AR97)&gt;180,分岐管理シート!AS97&lt;1),"error",""))</f>
        <v/>
      </c>
      <c r="CM97" s="257" t="str">
        <f>IF(F97="","",IF(OR(AND(分岐管理シート!D97=1,分岐管理シート!BB97&gt;0,分岐管理シート!BB97&lt;7),AND(分岐管理シート!D97&gt;1,分岐管理シート!BB97&gt;3,分岐管理シート!BB97&lt;7)),"","error"))</f>
        <v/>
      </c>
      <c r="CN97" s="260"/>
      <c r="CO97" s="257" t="str">
        <f>IF(分岐管理シート!BR97=0,"","error")</f>
        <v/>
      </c>
      <c r="CP97" s="304" t="str">
        <f>IF(AND(F97="",SUM(分岐管理シート!D97:BB97)&gt;0),"error","")</f>
        <v/>
      </c>
    </row>
    <row r="98" spans="1:94" ht="54.95" customHeight="1" x14ac:dyDescent="0.15">
      <c r="A98" s="29"/>
      <c r="B98" s="33"/>
      <c r="C98" s="445">
        <v>26</v>
      </c>
      <c r="D98" s="342" t="s">
        <v>7825</v>
      </c>
      <c r="E98" s="342" t="s">
        <v>7826</v>
      </c>
      <c r="F98" s="164" t="s">
        <v>82</v>
      </c>
      <c r="G98" s="164" t="s">
        <v>82</v>
      </c>
      <c r="H98" s="163" t="s">
        <v>7880</v>
      </c>
      <c r="I98" s="164" t="s">
        <v>82</v>
      </c>
      <c r="J98" s="163" t="s">
        <v>7881</v>
      </c>
      <c r="K98" s="164" t="s">
        <v>7829</v>
      </c>
      <c r="L98" s="164" t="s">
        <v>82</v>
      </c>
      <c r="M98" s="164" t="s">
        <v>7882</v>
      </c>
      <c r="N98" s="164"/>
      <c r="O98" s="343"/>
      <c r="P98" s="343"/>
      <c r="Q98" s="344"/>
      <c r="R98" s="345">
        <f t="shared" si="0"/>
        <v>3000</v>
      </c>
      <c r="S98" s="346">
        <f t="shared" si="8"/>
        <v>2000</v>
      </c>
      <c r="T98" s="347">
        <v>2000</v>
      </c>
      <c r="U98" s="419"/>
      <c r="V98" s="386"/>
      <c r="W98" s="386"/>
      <c r="X98" s="386"/>
      <c r="Y98" s="347">
        <v>1000</v>
      </c>
      <c r="Z98" s="347"/>
      <c r="AA98" s="163" t="s">
        <v>7929</v>
      </c>
      <c r="AB98" s="164" t="s">
        <v>102</v>
      </c>
      <c r="AC98" s="348" t="s">
        <v>102</v>
      </c>
      <c r="AD98" s="348" t="s">
        <v>102</v>
      </c>
      <c r="AE98" s="348" t="s">
        <v>102</v>
      </c>
      <c r="AF98" s="349"/>
      <c r="AG98" s="349" t="s">
        <v>189</v>
      </c>
      <c r="AH98" s="370" t="s">
        <v>7887</v>
      </c>
      <c r="AI98" s="163" t="s">
        <v>7572</v>
      </c>
      <c r="AJ98" s="163" t="s">
        <v>7572</v>
      </c>
      <c r="AK98" s="163" t="s">
        <v>7557</v>
      </c>
      <c r="AL98" s="350" t="s">
        <v>7897</v>
      </c>
      <c r="AM98" s="163" t="s">
        <v>7889</v>
      </c>
      <c r="AN98" s="163" t="s">
        <v>7890</v>
      </c>
      <c r="AO98" s="343" t="s">
        <v>7916</v>
      </c>
      <c r="AP98" s="164"/>
      <c r="AQ98" s="164"/>
      <c r="AR98" s="164"/>
      <c r="AS98" s="351"/>
      <c r="AT98" s="352"/>
      <c r="AU98" s="352"/>
      <c r="AV98" s="352"/>
      <c r="AW98" s="352"/>
      <c r="AX98" s="352"/>
      <c r="AY98" s="352"/>
      <c r="AZ98" s="352"/>
      <c r="BA98" s="352"/>
      <c r="BB98" s="353" t="s">
        <v>7892</v>
      </c>
      <c r="BC98" s="351"/>
      <c r="BD98" s="351"/>
      <c r="BE98" s="255" t="str">
        <f>IF(F98="","",IF(分岐管理シート!D98&gt;0,"","error"))</f>
        <v/>
      </c>
      <c r="BF98" s="256" t="str">
        <f>IF(F98="","",IF(分岐管理シート!E98=1,"","error"))</f>
        <v/>
      </c>
      <c r="BG98" s="257" t="str">
        <f>IF(F98="","",IF(分岐管理シート!G98=2,"","error"))</f>
        <v/>
      </c>
      <c r="BH98" s="257" t="str">
        <f>IF(F98="","",IF(OR(分岐管理シート!H98=0,LEN(H98)&lt;6),"error",""))</f>
        <v/>
      </c>
      <c r="BI98" s="258" t="str">
        <f>IF(F98="","",IF(分岐管理シート!I98=2,"","error"))</f>
        <v/>
      </c>
      <c r="BJ98" s="257" t="str">
        <f t="shared" si="1"/>
        <v/>
      </c>
      <c r="BK98" s="257" t="str">
        <f t="shared" si="2"/>
        <v/>
      </c>
      <c r="BL98" s="257" t="str">
        <f>IF(F98="","",IF(OR(AND(分岐管理シート!D98=1,分岐管理シート!K98=1),AND(分岐管理シート!D98=2,分岐管理シート!K98=2)),"","error"))</f>
        <v/>
      </c>
      <c r="BM98" s="255" t="str">
        <f>IF(F98="","",IF(分岐管理シート!L98=2,"","error"))</f>
        <v/>
      </c>
      <c r="BN98" s="257" t="str">
        <f>IF(F98="","",IF(分岐管理シート!M98&lt;1,"error",""))</f>
        <v/>
      </c>
      <c r="BO98" s="252" t="str">
        <f>IF(F98="","",IF(OR(AND(分岐管理シート!D98=1,分岐管理シート!M98&lt;12,分岐管理シート!M98&gt;0),AND(分岐管理シート!D98=2,分岐管理シート!M98&lt;13,分岐管理シート!M98&gt;1)),"","error"))</f>
        <v/>
      </c>
      <c r="BP98" s="257" t="str">
        <f>IF(AND(分岐管理シート!M98&lt;&gt;1,SUM(分岐管理シート!N98:P98)&gt;0),"error","")</f>
        <v/>
      </c>
      <c r="BQ98" s="256" t="str">
        <f>IF(OR(AND(分岐管理シート!N98=0,OR(分岐管理シート!O98&lt;&gt;0,分岐管理シート!P98&lt;&gt;0)),AND(分岐管理シート!O98=0,分岐管理シート!P98&lt;&gt;0)),"error","")</f>
        <v/>
      </c>
      <c r="BR98" s="259" t="str" cm="1">
        <f t="array" ref="BR98">IF(SUMPRODUCT(COUNTIF(N98:P98,N98:P98))&gt;COUNTA(N98:P98),"error","")</f>
        <v/>
      </c>
      <c r="BS98" s="257" t="str">
        <f t="shared" si="3"/>
        <v/>
      </c>
      <c r="BT98" s="257" t="str">
        <f t="shared" si="4"/>
        <v/>
      </c>
      <c r="BU98" s="257" t="str">
        <f>IF(F98="","",IF(OR(AND(分岐管理シート!D98=1,T98&gt;0,Y98&gt;=0,U98=0,R98=S98+Y98,S98=T98),AND(分岐管理シート!D98=2,U98&gt;0,Y98&gt;=0,T98=0,R98=S98+Y98,S98=U98)),"","error"))</f>
        <v/>
      </c>
      <c r="BV98" s="257" t="str">
        <f t="shared" si="5"/>
        <v/>
      </c>
      <c r="BW98" s="257" t="str">
        <f t="shared" si="9"/>
        <v/>
      </c>
      <c r="BX98" s="257" t="str">
        <f t="shared" si="6"/>
        <v/>
      </c>
      <c r="BY98" s="257" t="str">
        <f>IF(F98="","",IF(PRODUCT(分岐管理シート!AB98:'分岐管理シート'!AE98)=0,"error",""))</f>
        <v/>
      </c>
      <c r="BZ98" s="252" t="str">
        <f>IF(F98="","",IF(AND(AE98="○",分岐管理シート!AF98=0),"error",""))</f>
        <v/>
      </c>
      <c r="CA98" s="257" t="str">
        <f>IF(F98="","",IF(AND(分岐管理シート!AE98&lt;2,実施計画様式!AF98&lt;&gt;""),"error",""))</f>
        <v/>
      </c>
      <c r="CB98" s="257" t="str">
        <f>IF(F98="","",IF(OR(AND(分岐管理シート!D98=1,分岐管理シート!AG98&gt;0,分岐管理シート!AG98&lt;25),AND(分岐管理シート!D98&gt;1,分岐管理シート!AG98&gt;12,分岐管理シート!AG98&lt;25)),"","error"))</f>
        <v/>
      </c>
      <c r="CC98" s="256" t="str">
        <f>IF(F98="","",IF(OR(AND(分岐管理シート!BH98="予算化方法",分岐管理シート!AH98&gt;0,分岐管理シート!AH98&lt;4),AND(分岐管理シート!BH98="予算化方法_未定なし",分岐管理シート!AH98&gt;0,分岐管理シート!AH98&lt;3)),"","error"))</f>
        <v/>
      </c>
      <c r="CD98" s="257" t="str">
        <f>IF(F98="","",IF(OR(分岐管理シート!AI98&lt;14,分岐管理シート!AI98&gt;25,分岐管理シート!AI98&gt;分岐管理シート!AJ98,分岐管理シート!AI98&gt;分岐管理シート!AK98),"error",""))</f>
        <v/>
      </c>
      <c r="CE98" s="257" t="str">
        <f>IF(F98="","",IF(OR(分岐管理シート!AJ98&lt;14,分岐管理シート!AJ98&gt;25,分岐管理シート!AJ98&lt;分岐管理シート!AI98,分岐管理シート!AJ98&gt;分岐管理シート!AK98),"error",""))</f>
        <v/>
      </c>
      <c r="CF98" s="256" t="str">
        <f>IF(F98="","",IF(OR(分岐管理シート!AK98&lt;14,分岐管理シート!AK98&gt;26,分岐管理シート!AK98&lt;分岐管理シート!AI98,分岐管理シート!AK98&lt;分岐管理シート!AJ98),"error",""))</f>
        <v/>
      </c>
      <c r="CG98" s="257" t="str">
        <f>IF(F98="","",IF(AND(AD98="－",分岐管理シート!AK98&gt;25),"error",""))</f>
        <v/>
      </c>
      <c r="CH98" s="257" t="str">
        <f t="shared" si="10"/>
        <v/>
      </c>
      <c r="CI98" s="252" t="str">
        <f>IF(F98="","",IF(分岐管理シート!AM98&lt;1,"error",""))</f>
        <v/>
      </c>
      <c r="CJ98" s="257" t="str">
        <f>IF(F98="","",IF(分岐管理シート!AN98&lt;1,"error",""))</f>
        <v/>
      </c>
      <c r="CK98" s="261" t="str">
        <f t="shared" si="7"/>
        <v/>
      </c>
      <c r="CL98" s="257" t="str">
        <f>IF(F98="","",IF(AND(SUM(分岐管理シート!AO98:AR98)&gt;180,分岐管理シート!AS98&lt;1),"error",""))</f>
        <v/>
      </c>
      <c r="CM98" s="257" t="str">
        <f>IF(F98="","",IF(OR(AND(分岐管理シート!D98=1,分岐管理シート!BB98&gt;0,分岐管理シート!BB98&lt;7),AND(分岐管理シート!D98&gt;1,分岐管理シート!BB98&gt;3,分岐管理シート!BB98&lt;7)),"","error"))</f>
        <v/>
      </c>
      <c r="CN98" s="260"/>
      <c r="CO98" s="257" t="str">
        <f>IF(分岐管理シート!BR98=0,"","error")</f>
        <v/>
      </c>
      <c r="CP98" s="304" t="str">
        <f>IF(AND(F98="",SUM(分岐管理シート!D98:BB98)&gt;0),"error","")</f>
        <v/>
      </c>
    </row>
    <row r="99" spans="1:94" ht="54.95" customHeight="1" x14ac:dyDescent="0.15">
      <c r="A99" s="29"/>
      <c r="B99" s="33"/>
      <c r="C99" s="445">
        <v>27</v>
      </c>
      <c r="D99" s="342"/>
      <c r="E99" s="342"/>
      <c r="F99" s="164"/>
      <c r="G99" s="164"/>
      <c r="H99" s="163"/>
      <c r="I99" s="164"/>
      <c r="J99" s="163"/>
      <c r="K99" s="164"/>
      <c r="L99" s="164"/>
      <c r="M99" s="164"/>
      <c r="N99" s="164"/>
      <c r="O99" s="343"/>
      <c r="P99" s="343"/>
      <c r="Q99" s="344"/>
      <c r="R99" s="345">
        <f t="shared" si="0"/>
        <v>0</v>
      </c>
      <c r="S99" s="346">
        <f t="shared" si="8"/>
        <v>0</v>
      </c>
      <c r="T99" s="347"/>
      <c r="U99" s="419"/>
      <c r="V99" s="386"/>
      <c r="W99" s="386"/>
      <c r="X99" s="386"/>
      <c r="Y99" s="347"/>
      <c r="Z99" s="347"/>
      <c r="AA99" s="163"/>
      <c r="AB99" s="164"/>
      <c r="AC99" s="348"/>
      <c r="AD99" s="348"/>
      <c r="AE99" s="348"/>
      <c r="AF99" s="349"/>
      <c r="AG99" s="349"/>
      <c r="AH99" s="370"/>
      <c r="AI99" s="163"/>
      <c r="AJ99" s="163"/>
      <c r="AK99" s="163"/>
      <c r="AL99" s="350"/>
      <c r="AM99" s="163"/>
      <c r="AN99" s="163"/>
      <c r="AO99" s="343"/>
      <c r="AP99" s="164"/>
      <c r="AQ99" s="164"/>
      <c r="AR99" s="164"/>
      <c r="AS99" s="351"/>
      <c r="AT99" s="352"/>
      <c r="AU99" s="352"/>
      <c r="AV99" s="352"/>
      <c r="AW99" s="352"/>
      <c r="AX99" s="352"/>
      <c r="AY99" s="352"/>
      <c r="AZ99" s="352"/>
      <c r="BA99" s="352"/>
      <c r="BB99" s="353"/>
      <c r="BC99" s="351"/>
      <c r="BD99" s="351"/>
      <c r="BE99" s="255" t="str">
        <f>IF(F99="","",IF(分岐管理シート!D99&gt;0,"","error"))</f>
        <v/>
      </c>
      <c r="BF99" s="256" t="str">
        <f>IF(F99="","",IF(分岐管理シート!E99=1,"","error"))</f>
        <v/>
      </c>
      <c r="BG99" s="257" t="str">
        <f>IF(F99="","",IF(分岐管理シート!G99=2,"","error"))</f>
        <v/>
      </c>
      <c r="BH99" s="257" t="str">
        <f>IF(F99="","",IF(OR(分岐管理シート!H99=0,LEN(H99)&lt;6),"error",""))</f>
        <v/>
      </c>
      <c r="BI99" s="258" t="str">
        <f>IF(F99="","",IF(分岐管理シート!I99=2,"","error"))</f>
        <v/>
      </c>
      <c r="BJ99" s="257" t="str">
        <f t="shared" si="1"/>
        <v/>
      </c>
      <c r="BK99" s="257" t="str">
        <f t="shared" si="2"/>
        <v/>
      </c>
      <c r="BL99" s="257" t="str">
        <f>IF(F99="","",IF(OR(AND(分岐管理シート!D99=1,分岐管理シート!K99=1),AND(分岐管理シート!D99=2,分岐管理シート!K99=2)),"","error"))</f>
        <v/>
      </c>
      <c r="BM99" s="255" t="str">
        <f>IF(F99="","",IF(分岐管理シート!L99=2,"","error"))</f>
        <v/>
      </c>
      <c r="BN99" s="257" t="str">
        <f>IF(F99="","",IF(分岐管理シート!M99&lt;1,"error",""))</f>
        <v/>
      </c>
      <c r="BO99" s="252" t="str">
        <f>IF(F99="","",IF(OR(AND(分岐管理シート!D99=1,分岐管理シート!M99&lt;12,分岐管理シート!M99&gt;0),AND(分岐管理シート!D99=2,分岐管理シート!M99&lt;13,分岐管理シート!M99&gt;1)),"","error"))</f>
        <v/>
      </c>
      <c r="BP99" s="257" t="str">
        <f>IF(AND(分岐管理シート!M99&lt;&gt;1,SUM(分岐管理シート!N99:P99)&gt;0),"error","")</f>
        <v/>
      </c>
      <c r="BQ99" s="256" t="str">
        <f>IF(OR(AND(分岐管理シート!N99=0,OR(分岐管理シート!O99&lt;&gt;0,分岐管理シート!P99&lt;&gt;0)),AND(分岐管理シート!O99=0,分岐管理シート!P99&lt;&gt;0)),"error","")</f>
        <v/>
      </c>
      <c r="BR99" s="259" t="str" cm="1">
        <f t="array" ref="BR99">IF(SUMPRODUCT(COUNTIF(N99:P99,N99:P99))&gt;COUNTA(N99:P99),"error","")</f>
        <v/>
      </c>
      <c r="BS99" s="257" t="str">
        <f t="shared" si="3"/>
        <v/>
      </c>
      <c r="BT99" s="257" t="str">
        <f t="shared" si="4"/>
        <v/>
      </c>
      <c r="BU99" s="257" t="str">
        <f>IF(F99="","",IF(OR(AND(分岐管理シート!D99=1,T99&gt;0,Y99&gt;=0,U99=0,R99=S99+Y99,S99=T99),AND(分岐管理シート!D99=2,U99&gt;0,Y99&gt;=0,T99=0,R99=S99+Y99,S99=U99)),"","error"))</f>
        <v/>
      </c>
      <c r="BV99" s="257" t="str">
        <f t="shared" si="5"/>
        <v/>
      </c>
      <c r="BW99" s="257" t="str">
        <f t="shared" si="9"/>
        <v/>
      </c>
      <c r="BX99" s="257" t="str">
        <f t="shared" si="6"/>
        <v/>
      </c>
      <c r="BY99" s="257" t="str">
        <f>IF(F99="","",IF(PRODUCT(分岐管理シート!AB99:'分岐管理シート'!AE99)=0,"error",""))</f>
        <v/>
      </c>
      <c r="BZ99" s="252" t="str">
        <f>IF(F99="","",IF(AND(AE99="○",分岐管理シート!AF99=0),"error",""))</f>
        <v/>
      </c>
      <c r="CA99" s="257" t="str">
        <f>IF(F99="","",IF(AND(分岐管理シート!AE99&lt;2,実施計画様式!AF99&lt;&gt;""),"error",""))</f>
        <v/>
      </c>
      <c r="CB99" s="257" t="str">
        <f>IF(F99="","",IF(OR(AND(分岐管理シート!D99=1,分岐管理シート!AG99&gt;0,分岐管理シート!AG99&lt;25),AND(分岐管理シート!D99&gt;1,分岐管理シート!AG99&gt;12,分岐管理シート!AG99&lt;25)),"","error"))</f>
        <v/>
      </c>
      <c r="CC99" s="256" t="str">
        <f>IF(F99="","",IF(OR(AND(分岐管理シート!BH99="予算化方法",分岐管理シート!AH99&gt;0,分岐管理シート!AH99&lt;4),AND(分岐管理シート!BH99="予算化方法_未定なし",分岐管理シート!AH99&gt;0,分岐管理シート!AH99&lt;3)),"","error"))</f>
        <v/>
      </c>
      <c r="CD99" s="257" t="str">
        <f>IF(F99="","",IF(OR(分岐管理シート!AI99&lt;14,分岐管理シート!AI99&gt;25,分岐管理シート!AI99&gt;分岐管理シート!AJ99,分岐管理シート!AI99&gt;分岐管理シート!AK99),"error",""))</f>
        <v/>
      </c>
      <c r="CE99" s="257" t="str">
        <f>IF(F99="","",IF(OR(分岐管理シート!AJ99&lt;14,分岐管理シート!AJ99&gt;25,分岐管理シート!AJ99&lt;分岐管理シート!AI99,分岐管理シート!AJ99&gt;分岐管理シート!AK99),"error",""))</f>
        <v/>
      </c>
      <c r="CF99" s="256" t="str">
        <f>IF(F99="","",IF(OR(分岐管理シート!AK99&lt;14,分岐管理シート!AK99&gt;26,分岐管理シート!AK99&lt;分岐管理シート!AI99,分岐管理シート!AK99&lt;分岐管理シート!AJ99),"error",""))</f>
        <v/>
      </c>
      <c r="CG99" s="257" t="str">
        <f>IF(F99="","",IF(AND(AD99="－",分岐管理シート!AK99&gt;25),"error",""))</f>
        <v/>
      </c>
      <c r="CH99" s="257" t="str">
        <f t="shared" si="10"/>
        <v/>
      </c>
      <c r="CI99" s="252" t="str">
        <f>IF(F99="","",IF(分岐管理シート!AM99&lt;1,"error",""))</f>
        <v/>
      </c>
      <c r="CJ99" s="257" t="str">
        <f>IF(F99="","",IF(分岐管理シート!AN99&lt;1,"error",""))</f>
        <v/>
      </c>
      <c r="CK99" s="261" t="str">
        <f t="shared" si="7"/>
        <v/>
      </c>
      <c r="CL99" s="257" t="str">
        <f>IF(F99="","",IF(AND(SUM(分岐管理シート!AO99:AR99)&gt;180,分岐管理シート!AS99&lt;1),"error",""))</f>
        <v/>
      </c>
      <c r="CM99" s="257" t="str">
        <f>IF(F99="","",IF(OR(AND(分岐管理シート!D99=1,分岐管理シート!BB99&gt;0,分岐管理シート!BB99&lt;7),AND(分岐管理シート!D99&gt;1,分岐管理シート!BB99&gt;3,分岐管理シート!BB99&lt;7)),"","error"))</f>
        <v/>
      </c>
      <c r="CN99" s="260"/>
      <c r="CO99" s="257" t="str">
        <f>IF(分岐管理シート!BR99=0,"","error")</f>
        <v/>
      </c>
      <c r="CP99" s="304" t="str">
        <f>IF(AND(F99="",SUM(分岐管理シート!D99:BB99)&gt;0),"error","")</f>
        <v/>
      </c>
    </row>
    <row r="100" spans="1:94" ht="54.95" customHeight="1" x14ac:dyDescent="0.15">
      <c r="A100" s="29"/>
      <c r="B100" s="33"/>
      <c r="C100" s="445">
        <v>28</v>
      </c>
      <c r="D100" s="342"/>
      <c r="E100" s="342"/>
      <c r="F100" s="164"/>
      <c r="G100" s="164"/>
      <c r="H100" s="163"/>
      <c r="I100" s="164"/>
      <c r="J100" s="163"/>
      <c r="K100" s="164"/>
      <c r="L100" s="164"/>
      <c r="M100" s="164"/>
      <c r="N100" s="164"/>
      <c r="O100" s="343"/>
      <c r="P100" s="343"/>
      <c r="Q100" s="344"/>
      <c r="R100" s="345">
        <f t="shared" si="0"/>
        <v>0</v>
      </c>
      <c r="S100" s="346">
        <f t="shared" si="8"/>
        <v>0</v>
      </c>
      <c r="T100" s="347"/>
      <c r="U100" s="419"/>
      <c r="V100" s="386"/>
      <c r="W100" s="386"/>
      <c r="X100" s="386"/>
      <c r="Y100" s="347"/>
      <c r="Z100" s="347"/>
      <c r="AA100" s="163"/>
      <c r="AB100" s="164"/>
      <c r="AC100" s="348"/>
      <c r="AD100" s="348"/>
      <c r="AE100" s="348"/>
      <c r="AF100" s="349"/>
      <c r="AG100" s="349"/>
      <c r="AH100" s="370"/>
      <c r="AI100" s="163"/>
      <c r="AJ100" s="163"/>
      <c r="AK100" s="163"/>
      <c r="AL100" s="350"/>
      <c r="AM100" s="163"/>
      <c r="AN100" s="163"/>
      <c r="AO100" s="343"/>
      <c r="AP100" s="164"/>
      <c r="AQ100" s="164"/>
      <c r="AR100" s="164"/>
      <c r="AS100" s="351"/>
      <c r="AT100" s="352"/>
      <c r="AU100" s="352"/>
      <c r="AV100" s="352"/>
      <c r="AW100" s="352"/>
      <c r="AX100" s="352"/>
      <c r="AY100" s="352"/>
      <c r="AZ100" s="352"/>
      <c r="BA100" s="352"/>
      <c r="BB100" s="353"/>
      <c r="BC100" s="351"/>
      <c r="BD100" s="351"/>
      <c r="BE100" s="255" t="str">
        <f>IF(F100="","",IF(分岐管理シート!D100&gt;0,"","error"))</f>
        <v/>
      </c>
      <c r="BF100" s="256" t="str">
        <f>IF(F100="","",IF(分岐管理シート!E100=1,"","error"))</f>
        <v/>
      </c>
      <c r="BG100" s="257" t="str">
        <f>IF(F100="","",IF(分岐管理シート!G100=2,"","error"))</f>
        <v/>
      </c>
      <c r="BH100" s="257" t="str">
        <f>IF(F100="","",IF(OR(分岐管理シート!H100=0,LEN(H100)&lt;6),"error",""))</f>
        <v/>
      </c>
      <c r="BI100" s="258" t="str">
        <f>IF(F100="","",IF(分岐管理シート!I100=2,"","error"))</f>
        <v/>
      </c>
      <c r="BJ100" s="257" t="str">
        <f t="shared" si="1"/>
        <v/>
      </c>
      <c r="BK100" s="257" t="str">
        <f t="shared" si="2"/>
        <v/>
      </c>
      <c r="BL100" s="257" t="str">
        <f>IF(F100="","",IF(OR(AND(分岐管理シート!D100=1,分岐管理シート!K100=1),AND(分岐管理シート!D100=2,分岐管理シート!K100=2)),"","error"))</f>
        <v/>
      </c>
      <c r="BM100" s="255" t="str">
        <f>IF(F100="","",IF(分岐管理シート!L100=2,"","error"))</f>
        <v/>
      </c>
      <c r="BN100" s="257" t="str">
        <f>IF(F100="","",IF(分岐管理シート!M100&lt;1,"error",""))</f>
        <v/>
      </c>
      <c r="BO100" s="252" t="str">
        <f>IF(F100="","",IF(OR(AND(分岐管理シート!D100=1,分岐管理シート!M100&lt;12,分岐管理シート!M100&gt;0),AND(分岐管理シート!D100=2,分岐管理シート!M100&lt;13,分岐管理シート!M100&gt;1)),"","error"))</f>
        <v/>
      </c>
      <c r="BP100" s="257" t="str">
        <f>IF(AND(分岐管理シート!M100&lt;&gt;1,SUM(分岐管理シート!N100:P100)&gt;0),"error","")</f>
        <v/>
      </c>
      <c r="BQ100" s="256" t="str">
        <f>IF(OR(AND(分岐管理シート!N100=0,OR(分岐管理シート!O100&lt;&gt;0,分岐管理シート!P100&lt;&gt;0)),AND(分岐管理シート!O100=0,分岐管理シート!P100&lt;&gt;0)),"error","")</f>
        <v/>
      </c>
      <c r="BR100" s="259" t="str" cm="1">
        <f t="array" ref="BR100">IF(SUMPRODUCT(COUNTIF(N100:P100,N100:P100))&gt;COUNTA(N100:P100),"error","")</f>
        <v/>
      </c>
      <c r="BS100" s="257" t="str">
        <f t="shared" si="3"/>
        <v/>
      </c>
      <c r="BT100" s="257" t="str">
        <f t="shared" si="4"/>
        <v/>
      </c>
      <c r="BU100" s="257" t="str">
        <f>IF(F100="","",IF(OR(AND(分岐管理シート!D100=1,T100&gt;0,Y100&gt;=0,U100=0,R100=S100+Y100,S100=T100),AND(分岐管理シート!D100=2,U100&gt;0,Y100&gt;=0,T100=0,R100=S100+Y100,S100=U100)),"","error"))</f>
        <v/>
      </c>
      <c r="BV100" s="257" t="str">
        <f t="shared" si="5"/>
        <v/>
      </c>
      <c r="BW100" s="257" t="str">
        <f t="shared" si="9"/>
        <v/>
      </c>
      <c r="BX100" s="257" t="str">
        <f t="shared" si="6"/>
        <v/>
      </c>
      <c r="BY100" s="257" t="str">
        <f>IF(F100="","",IF(PRODUCT(分岐管理シート!AB100:'分岐管理シート'!AE100)=0,"error",""))</f>
        <v/>
      </c>
      <c r="BZ100" s="252" t="str">
        <f>IF(F100="","",IF(AND(AE100="○",分岐管理シート!AF100=0),"error",""))</f>
        <v/>
      </c>
      <c r="CA100" s="257" t="str">
        <f>IF(F100="","",IF(AND(分岐管理シート!AE100&lt;2,実施計画様式!AF100&lt;&gt;""),"error",""))</f>
        <v/>
      </c>
      <c r="CB100" s="257" t="str">
        <f>IF(F100="","",IF(OR(AND(分岐管理シート!D100=1,分岐管理シート!AG100&gt;0,分岐管理シート!AG100&lt;25),AND(分岐管理シート!D100&gt;1,分岐管理シート!AG100&gt;12,分岐管理シート!AG100&lt;25)),"","error"))</f>
        <v/>
      </c>
      <c r="CC100" s="256" t="str">
        <f>IF(F100="","",IF(OR(AND(分岐管理シート!BH100="予算化方法",分岐管理シート!AH100&gt;0,分岐管理シート!AH100&lt;4),AND(分岐管理シート!BH100="予算化方法_未定なし",分岐管理シート!AH100&gt;0,分岐管理シート!AH100&lt;3)),"","error"))</f>
        <v/>
      </c>
      <c r="CD100" s="257" t="str">
        <f>IF(F100="","",IF(OR(分岐管理シート!AI100&lt;14,分岐管理シート!AI100&gt;25,分岐管理シート!AI100&gt;分岐管理シート!AJ100,分岐管理シート!AI100&gt;分岐管理シート!AK100),"error",""))</f>
        <v/>
      </c>
      <c r="CE100" s="257" t="str">
        <f>IF(F100="","",IF(OR(分岐管理シート!AJ100&lt;14,分岐管理シート!AJ100&gt;25,分岐管理シート!AJ100&lt;分岐管理シート!AI100,分岐管理シート!AJ100&gt;分岐管理シート!AK100),"error",""))</f>
        <v/>
      </c>
      <c r="CF100" s="256" t="str">
        <f>IF(F100="","",IF(OR(分岐管理シート!AK100&lt;14,分岐管理シート!AK100&gt;26,分岐管理シート!AK100&lt;分岐管理シート!AI100,分岐管理シート!AK100&lt;分岐管理シート!AJ100),"error",""))</f>
        <v/>
      </c>
      <c r="CG100" s="257" t="str">
        <f>IF(F100="","",IF(AND(AD100="－",分岐管理シート!AK100&gt;25),"error",""))</f>
        <v/>
      </c>
      <c r="CH100" s="257" t="str">
        <f t="shared" si="10"/>
        <v/>
      </c>
      <c r="CI100" s="252" t="str">
        <f>IF(F100="","",IF(分岐管理シート!AM100&lt;1,"error",""))</f>
        <v/>
      </c>
      <c r="CJ100" s="257" t="str">
        <f>IF(F100="","",IF(分岐管理シート!AN100&lt;1,"error",""))</f>
        <v/>
      </c>
      <c r="CK100" s="261" t="str">
        <f t="shared" si="7"/>
        <v/>
      </c>
      <c r="CL100" s="257" t="str">
        <f>IF(F100="","",IF(AND(SUM(分岐管理シート!AO100:AR100)&gt;180,分岐管理シート!AS100&lt;1),"error",""))</f>
        <v/>
      </c>
      <c r="CM100" s="257" t="str">
        <f>IF(F100="","",IF(OR(AND(分岐管理シート!D100=1,分岐管理シート!BB100&gt;0,分岐管理シート!BB100&lt;7),AND(分岐管理シート!D100&gt;1,分岐管理シート!BB100&gt;3,分岐管理シート!BB100&lt;7)),"","error"))</f>
        <v/>
      </c>
      <c r="CN100" s="260"/>
      <c r="CO100" s="257" t="str">
        <f>IF(分岐管理シート!BR100=0,"","error")</f>
        <v/>
      </c>
      <c r="CP100" s="304" t="str">
        <f>IF(AND(F100="",SUM(分岐管理シート!D100:BB100)&gt;0),"error","")</f>
        <v/>
      </c>
    </row>
    <row r="101" spans="1:94" ht="54.95" customHeight="1" x14ac:dyDescent="0.15">
      <c r="A101" s="29"/>
      <c r="B101" s="33"/>
      <c r="C101" s="445">
        <v>29</v>
      </c>
      <c r="D101" s="342"/>
      <c r="E101" s="342"/>
      <c r="F101" s="164"/>
      <c r="G101" s="164"/>
      <c r="H101" s="163"/>
      <c r="I101" s="164"/>
      <c r="J101" s="163"/>
      <c r="K101" s="164"/>
      <c r="L101" s="164"/>
      <c r="M101" s="164"/>
      <c r="N101" s="164"/>
      <c r="O101" s="343"/>
      <c r="P101" s="343"/>
      <c r="Q101" s="344"/>
      <c r="R101" s="345">
        <f t="shared" si="0"/>
        <v>0</v>
      </c>
      <c r="S101" s="346">
        <f t="shared" si="8"/>
        <v>0</v>
      </c>
      <c r="T101" s="347"/>
      <c r="U101" s="419"/>
      <c r="V101" s="386"/>
      <c r="W101" s="386"/>
      <c r="X101" s="386"/>
      <c r="Y101" s="347"/>
      <c r="Z101" s="347"/>
      <c r="AA101" s="163"/>
      <c r="AB101" s="164"/>
      <c r="AC101" s="348"/>
      <c r="AD101" s="348"/>
      <c r="AE101" s="348"/>
      <c r="AF101" s="349"/>
      <c r="AG101" s="349"/>
      <c r="AH101" s="370"/>
      <c r="AI101" s="163"/>
      <c r="AJ101" s="163"/>
      <c r="AK101" s="163"/>
      <c r="AL101" s="350"/>
      <c r="AM101" s="163"/>
      <c r="AN101" s="163"/>
      <c r="AO101" s="343"/>
      <c r="AP101" s="164"/>
      <c r="AQ101" s="164"/>
      <c r="AR101" s="164"/>
      <c r="AS101" s="351"/>
      <c r="AT101" s="352"/>
      <c r="AU101" s="352"/>
      <c r="AV101" s="352"/>
      <c r="AW101" s="352"/>
      <c r="AX101" s="352"/>
      <c r="AY101" s="352"/>
      <c r="AZ101" s="352"/>
      <c r="BA101" s="352"/>
      <c r="BB101" s="353"/>
      <c r="BC101" s="351"/>
      <c r="BD101" s="351"/>
      <c r="BE101" s="255" t="str">
        <f>IF(F101="","",IF(分岐管理シート!D101&gt;0,"","error"))</f>
        <v/>
      </c>
      <c r="BF101" s="256" t="str">
        <f>IF(F101="","",IF(分岐管理シート!E101=1,"","error"))</f>
        <v/>
      </c>
      <c r="BG101" s="257" t="str">
        <f>IF(F101="","",IF(分岐管理シート!G101=2,"","error"))</f>
        <v/>
      </c>
      <c r="BH101" s="257" t="str">
        <f>IF(F101="","",IF(OR(分岐管理シート!H101=0,LEN(H101)&lt;6),"error",""))</f>
        <v/>
      </c>
      <c r="BI101" s="258" t="str">
        <f>IF(F101="","",IF(分岐管理シート!I101=2,"","error"))</f>
        <v/>
      </c>
      <c r="BJ101" s="257" t="str">
        <f t="shared" si="1"/>
        <v/>
      </c>
      <c r="BK101" s="257" t="str">
        <f t="shared" si="2"/>
        <v/>
      </c>
      <c r="BL101" s="257" t="str">
        <f>IF(F101="","",IF(OR(AND(分岐管理シート!D101=1,分岐管理シート!K101=1),AND(分岐管理シート!D101=2,分岐管理シート!K101=2)),"","error"))</f>
        <v/>
      </c>
      <c r="BM101" s="255" t="str">
        <f>IF(F101="","",IF(分岐管理シート!L101=2,"","error"))</f>
        <v/>
      </c>
      <c r="BN101" s="257" t="str">
        <f>IF(F101="","",IF(分岐管理シート!M101&lt;1,"error",""))</f>
        <v/>
      </c>
      <c r="BO101" s="252" t="str">
        <f>IF(F101="","",IF(OR(AND(分岐管理シート!D101=1,分岐管理シート!M101&lt;12,分岐管理シート!M101&gt;0),AND(分岐管理シート!D101=2,分岐管理シート!M101&lt;13,分岐管理シート!M101&gt;1)),"","error"))</f>
        <v/>
      </c>
      <c r="BP101" s="257" t="str">
        <f>IF(AND(分岐管理シート!M101&lt;&gt;1,SUM(分岐管理シート!N101:P101)&gt;0),"error","")</f>
        <v/>
      </c>
      <c r="BQ101" s="256" t="str">
        <f>IF(OR(AND(分岐管理シート!N101=0,OR(分岐管理シート!O101&lt;&gt;0,分岐管理シート!P101&lt;&gt;0)),AND(分岐管理シート!O101=0,分岐管理シート!P101&lt;&gt;0)),"error","")</f>
        <v/>
      </c>
      <c r="BR101" s="259" t="str" cm="1">
        <f t="array" ref="BR101">IF(SUMPRODUCT(COUNTIF(N101:P101,N101:P101))&gt;COUNTA(N101:P101),"error","")</f>
        <v/>
      </c>
      <c r="BS101" s="257" t="str">
        <f t="shared" si="3"/>
        <v/>
      </c>
      <c r="BT101" s="257" t="str">
        <f t="shared" si="4"/>
        <v/>
      </c>
      <c r="BU101" s="257" t="str">
        <f>IF(F101="","",IF(OR(AND(分岐管理シート!D101=1,T101&gt;0,Y101&gt;=0,U101=0,R101=S101+Y101,S101=T101),AND(分岐管理シート!D101=2,U101&gt;0,Y101&gt;=0,T101=0,R101=S101+Y101,S101=U101)),"","error"))</f>
        <v/>
      </c>
      <c r="BV101" s="257" t="str">
        <f t="shared" si="5"/>
        <v/>
      </c>
      <c r="BW101" s="257" t="str">
        <f t="shared" si="9"/>
        <v/>
      </c>
      <c r="BX101" s="257" t="str">
        <f t="shared" si="6"/>
        <v/>
      </c>
      <c r="BY101" s="257" t="str">
        <f>IF(F101="","",IF(PRODUCT(分岐管理シート!AB101:'分岐管理シート'!AE101)=0,"error",""))</f>
        <v/>
      </c>
      <c r="BZ101" s="252" t="str">
        <f>IF(F101="","",IF(AND(AE101="○",分岐管理シート!AF101=0),"error",""))</f>
        <v/>
      </c>
      <c r="CA101" s="257" t="str">
        <f>IF(F101="","",IF(AND(分岐管理シート!AE101&lt;2,実施計画様式!AF101&lt;&gt;""),"error",""))</f>
        <v/>
      </c>
      <c r="CB101" s="257" t="str">
        <f>IF(F101="","",IF(OR(AND(分岐管理シート!D101=1,分岐管理シート!AG101&gt;0,分岐管理シート!AG101&lt;25),AND(分岐管理シート!D101&gt;1,分岐管理シート!AG101&gt;12,分岐管理シート!AG101&lt;25)),"","error"))</f>
        <v/>
      </c>
      <c r="CC101" s="256" t="str">
        <f>IF(F101="","",IF(OR(AND(分岐管理シート!BH101="予算化方法",分岐管理シート!AH101&gt;0,分岐管理シート!AH101&lt;4),AND(分岐管理シート!BH101="予算化方法_未定なし",分岐管理シート!AH101&gt;0,分岐管理シート!AH101&lt;3)),"","error"))</f>
        <v/>
      </c>
      <c r="CD101" s="257" t="str">
        <f>IF(F101="","",IF(OR(分岐管理シート!AI101&lt;14,分岐管理シート!AI101&gt;25,分岐管理シート!AI101&gt;分岐管理シート!AJ101,分岐管理シート!AI101&gt;分岐管理シート!AK101),"error",""))</f>
        <v/>
      </c>
      <c r="CE101" s="257" t="str">
        <f>IF(F101="","",IF(OR(分岐管理シート!AJ101&lt;14,分岐管理シート!AJ101&gt;25,分岐管理シート!AJ101&lt;分岐管理シート!AI101,分岐管理シート!AJ101&gt;分岐管理シート!AK101),"error",""))</f>
        <v/>
      </c>
      <c r="CF101" s="256" t="str">
        <f>IF(F101="","",IF(OR(分岐管理シート!AK101&lt;14,分岐管理シート!AK101&gt;26,分岐管理シート!AK101&lt;分岐管理シート!AI101,分岐管理シート!AK101&lt;分岐管理シート!AJ101),"error",""))</f>
        <v/>
      </c>
      <c r="CG101" s="257" t="str">
        <f>IF(F101="","",IF(AND(AD101="－",分岐管理シート!AK101&gt;25),"error",""))</f>
        <v/>
      </c>
      <c r="CH101" s="257" t="str">
        <f t="shared" si="10"/>
        <v/>
      </c>
      <c r="CI101" s="252" t="str">
        <f>IF(F101="","",IF(分岐管理シート!AM101&lt;1,"error",""))</f>
        <v/>
      </c>
      <c r="CJ101" s="257" t="str">
        <f>IF(F101="","",IF(分岐管理シート!AN101&lt;1,"error",""))</f>
        <v/>
      </c>
      <c r="CK101" s="261" t="str">
        <f t="shared" si="7"/>
        <v/>
      </c>
      <c r="CL101" s="257" t="str">
        <f>IF(F101="","",IF(AND(SUM(分岐管理シート!AO101:AR101)&gt;180,分岐管理シート!AS101&lt;1),"error",""))</f>
        <v/>
      </c>
      <c r="CM101" s="257" t="str">
        <f>IF(F101="","",IF(OR(AND(分岐管理シート!D101=1,分岐管理シート!BB101&gt;0,分岐管理シート!BB101&lt;7),AND(分岐管理シート!D101&gt;1,分岐管理シート!BB101&gt;3,分岐管理シート!BB101&lt;7)),"","error"))</f>
        <v/>
      </c>
      <c r="CN101" s="260"/>
      <c r="CO101" s="257" t="str">
        <f>IF(分岐管理シート!BR101=0,"","error")</f>
        <v/>
      </c>
      <c r="CP101" s="304" t="str">
        <f>IF(AND(F101="",SUM(分岐管理シート!D101:BB101)&gt;0),"error","")</f>
        <v/>
      </c>
    </row>
    <row r="102" spans="1:94" ht="54.95" customHeight="1" x14ac:dyDescent="0.15">
      <c r="A102" s="29"/>
      <c r="B102" s="33"/>
      <c r="C102" s="445">
        <v>30</v>
      </c>
      <c r="D102" s="342"/>
      <c r="E102" s="342"/>
      <c r="F102" s="164"/>
      <c r="G102" s="164"/>
      <c r="H102" s="163"/>
      <c r="I102" s="164"/>
      <c r="J102" s="163"/>
      <c r="K102" s="164"/>
      <c r="L102" s="164"/>
      <c r="M102" s="164"/>
      <c r="N102" s="164"/>
      <c r="O102" s="343"/>
      <c r="P102" s="343"/>
      <c r="Q102" s="344"/>
      <c r="R102" s="345">
        <f t="shared" si="0"/>
        <v>0</v>
      </c>
      <c r="S102" s="346">
        <f t="shared" si="8"/>
        <v>0</v>
      </c>
      <c r="T102" s="347"/>
      <c r="U102" s="419"/>
      <c r="V102" s="386"/>
      <c r="W102" s="386"/>
      <c r="X102" s="386"/>
      <c r="Y102" s="347"/>
      <c r="Z102" s="347"/>
      <c r="AA102" s="163"/>
      <c r="AB102" s="164"/>
      <c r="AC102" s="348"/>
      <c r="AD102" s="348"/>
      <c r="AE102" s="348"/>
      <c r="AF102" s="349"/>
      <c r="AG102" s="349"/>
      <c r="AH102" s="370"/>
      <c r="AI102" s="163"/>
      <c r="AJ102" s="163"/>
      <c r="AK102" s="163"/>
      <c r="AL102" s="350"/>
      <c r="AM102" s="163"/>
      <c r="AN102" s="163"/>
      <c r="AO102" s="343"/>
      <c r="AP102" s="164"/>
      <c r="AQ102" s="164"/>
      <c r="AR102" s="164"/>
      <c r="AS102" s="351"/>
      <c r="AT102" s="352"/>
      <c r="AU102" s="352"/>
      <c r="AV102" s="352"/>
      <c r="AW102" s="352"/>
      <c r="AX102" s="352"/>
      <c r="AY102" s="352"/>
      <c r="AZ102" s="352"/>
      <c r="BA102" s="352"/>
      <c r="BB102" s="353"/>
      <c r="BC102" s="351"/>
      <c r="BD102" s="351"/>
      <c r="BE102" s="255" t="str">
        <f>IF(F102="","",IF(分岐管理シート!D102&gt;0,"","error"))</f>
        <v/>
      </c>
      <c r="BF102" s="256" t="str">
        <f>IF(F102="","",IF(分岐管理シート!E102=1,"","error"))</f>
        <v/>
      </c>
      <c r="BG102" s="257" t="str">
        <f>IF(F102="","",IF(分岐管理シート!G102=2,"","error"))</f>
        <v/>
      </c>
      <c r="BH102" s="257" t="str">
        <f>IF(F102="","",IF(OR(分岐管理シート!H102=0,LEN(H102)&lt;6),"error",""))</f>
        <v/>
      </c>
      <c r="BI102" s="258" t="str">
        <f>IF(F102="","",IF(分岐管理シート!I102=2,"","error"))</f>
        <v/>
      </c>
      <c r="BJ102" s="257" t="str">
        <f t="shared" si="1"/>
        <v/>
      </c>
      <c r="BK102" s="257" t="str">
        <f t="shared" si="2"/>
        <v/>
      </c>
      <c r="BL102" s="257" t="str">
        <f>IF(F102="","",IF(OR(AND(分岐管理シート!D102=1,分岐管理シート!K102=1),AND(分岐管理シート!D102=2,分岐管理シート!K102=2)),"","error"))</f>
        <v/>
      </c>
      <c r="BM102" s="255" t="str">
        <f>IF(F102="","",IF(分岐管理シート!L102=2,"","error"))</f>
        <v/>
      </c>
      <c r="BN102" s="257" t="str">
        <f>IF(F102="","",IF(分岐管理シート!M102&lt;1,"error",""))</f>
        <v/>
      </c>
      <c r="BO102" s="252" t="str">
        <f>IF(F102="","",IF(OR(AND(分岐管理シート!D102=1,分岐管理シート!M102&lt;12,分岐管理シート!M102&gt;0),AND(分岐管理シート!D102=2,分岐管理シート!M102&lt;13,分岐管理シート!M102&gt;1)),"","error"))</f>
        <v/>
      </c>
      <c r="BP102" s="257" t="str">
        <f>IF(AND(分岐管理シート!M102&lt;&gt;1,SUM(分岐管理シート!N102:P102)&gt;0),"error","")</f>
        <v/>
      </c>
      <c r="BQ102" s="256" t="str">
        <f>IF(OR(AND(分岐管理シート!N102=0,OR(分岐管理シート!O102&lt;&gt;0,分岐管理シート!P102&lt;&gt;0)),AND(分岐管理シート!O102=0,分岐管理シート!P102&lt;&gt;0)),"error","")</f>
        <v/>
      </c>
      <c r="BR102" s="259" t="str" cm="1">
        <f t="array" ref="BR102">IF(SUMPRODUCT(COUNTIF(N102:P102,N102:P102))&gt;COUNTA(N102:P102),"error","")</f>
        <v/>
      </c>
      <c r="BS102" s="257" t="str">
        <f t="shared" si="3"/>
        <v/>
      </c>
      <c r="BT102" s="257" t="str">
        <f t="shared" si="4"/>
        <v/>
      </c>
      <c r="BU102" s="257" t="str">
        <f>IF(F102="","",IF(OR(AND(分岐管理シート!D102=1,T102&gt;0,Y102&gt;=0,U102=0,R102=S102+Y102,S102=T102),AND(分岐管理シート!D102=2,U102&gt;0,Y102&gt;=0,T102=0,R102=S102+Y102,S102=U102)),"","error"))</f>
        <v/>
      </c>
      <c r="BV102" s="257" t="str">
        <f t="shared" si="5"/>
        <v/>
      </c>
      <c r="BW102" s="257" t="str">
        <f t="shared" si="9"/>
        <v/>
      </c>
      <c r="BX102" s="257" t="str">
        <f t="shared" si="6"/>
        <v/>
      </c>
      <c r="BY102" s="257" t="str">
        <f>IF(F102="","",IF(PRODUCT(分岐管理シート!AB102:'分岐管理シート'!AE102)=0,"error",""))</f>
        <v/>
      </c>
      <c r="BZ102" s="252" t="str">
        <f>IF(F102="","",IF(AND(AE102="○",分岐管理シート!AF102=0),"error",""))</f>
        <v/>
      </c>
      <c r="CA102" s="257" t="str">
        <f>IF(F102="","",IF(AND(分岐管理シート!AE102&lt;2,実施計画様式!AF102&lt;&gt;""),"error",""))</f>
        <v/>
      </c>
      <c r="CB102" s="257" t="str">
        <f>IF(F102="","",IF(OR(AND(分岐管理シート!D102=1,分岐管理シート!AG102&gt;0,分岐管理シート!AG102&lt;25),AND(分岐管理シート!D102&gt;1,分岐管理シート!AG102&gt;12,分岐管理シート!AG102&lt;25)),"","error"))</f>
        <v/>
      </c>
      <c r="CC102" s="256" t="str">
        <f>IF(F102="","",IF(OR(AND(分岐管理シート!BH102="予算化方法",分岐管理シート!AH102&gt;0,分岐管理シート!AH102&lt;4),AND(分岐管理シート!BH102="予算化方法_未定なし",分岐管理シート!AH102&gt;0,分岐管理シート!AH102&lt;3)),"","error"))</f>
        <v/>
      </c>
      <c r="CD102" s="257" t="str">
        <f>IF(F102="","",IF(OR(分岐管理シート!AI102&lt;14,分岐管理シート!AI102&gt;25,分岐管理シート!AI102&gt;分岐管理シート!AJ102,分岐管理シート!AI102&gt;分岐管理シート!AK102),"error",""))</f>
        <v/>
      </c>
      <c r="CE102" s="257" t="str">
        <f>IF(F102="","",IF(OR(分岐管理シート!AJ102&lt;14,分岐管理シート!AJ102&gt;25,分岐管理シート!AJ102&lt;分岐管理シート!AI102,分岐管理シート!AJ102&gt;分岐管理シート!AK102),"error",""))</f>
        <v/>
      </c>
      <c r="CF102" s="256" t="str">
        <f>IF(F102="","",IF(OR(分岐管理シート!AK102&lt;14,分岐管理シート!AK102&gt;26,分岐管理シート!AK102&lt;分岐管理シート!AI102,分岐管理シート!AK102&lt;分岐管理シート!AJ102),"error",""))</f>
        <v/>
      </c>
      <c r="CG102" s="257" t="str">
        <f>IF(F102="","",IF(AND(AD102="－",分岐管理シート!AK102&gt;25),"error",""))</f>
        <v/>
      </c>
      <c r="CH102" s="257" t="str">
        <f t="shared" si="10"/>
        <v/>
      </c>
      <c r="CI102" s="252" t="str">
        <f>IF(F102="","",IF(分岐管理シート!AM102&lt;1,"error",""))</f>
        <v/>
      </c>
      <c r="CJ102" s="257" t="str">
        <f>IF(F102="","",IF(分岐管理シート!AN102&lt;1,"error",""))</f>
        <v/>
      </c>
      <c r="CK102" s="261" t="str">
        <f t="shared" si="7"/>
        <v/>
      </c>
      <c r="CL102" s="257" t="str">
        <f>IF(F102="","",IF(AND(SUM(分岐管理シート!AO102:AR102)&gt;180,分岐管理シート!AS102&lt;1),"error",""))</f>
        <v/>
      </c>
      <c r="CM102" s="257" t="str">
        <f>IF(F102="","",IF(OR(AND(分岐管理シート!D102=1,分岐管理シート!BB102&gt;0,分岐管理シート!BB102&lt;7),AND(分岐管理シート!D102&gt;1,分岐管理シート!BB102&gt;3,分岐管理シート!BB102&lt;7)),"","error"))</f>
        <v/>
      </c>
      <c r="CN102" s="260"/>
      <c r="CO102" s="257" t="str">
        <f>IF(分岐管理シート!BR102=0,"","error")</f>
        <v/>
      </c>
      <c r="CP102" s="304" t="str">
        <f>IF(AND(F102="",SUM(分岐管理シート!D102:BB102)&gt;0),"error","")</f>
        <v/>
      </c>
    </row>
    <row r="103" spans="1:94" ht="54.95" customHeight="1" x14ac:dyDescent="0.15">
      <c r="A103" s="29"/>
      <c r="B103" s="33"/>
      <c r="C103" s="445">
        <v>31</v>
      </c>
      <c r="D103" s="342"/>
      <c r="E103" s="342"/>
      <c r="F103" s="164"/>
      <c r="G103" s="164"/>
      <c r="H103" s="163"/>
      <c r="I103" s="164"/>
      <c r="J103" s="163"/>
      <c r="K103" s="164"/>
      <c r="L103" s="164"/>
      <c r="M103" s="164"/>
      <c r="N103" s="164"/>
      <c r="O103" s="343"/>
      <c r="P103" s="343"/>
      <c r="Q103" s="344"/>
      <c r="R103" s="345">
        <f t="shared" si="0"/>
        <v>0</v>
      </c>
      <c r="S103" s="346">
        <f t="shared" si="8"/>
        <v>0</v>
      </c>
      <c r="T103" s="347"/>
      <c r="U103" s="419"/>
      <c r="V103" s="386"/>
      <c r="W103" s="386"/>
      <c r="X103" s="386"/>
      <c r="Y103" s="347"/>
      <c r="Z103" s="347"/>
      <c r="AA103" s="163"/>
      <c r="AB103" s="164"/>
      <c r="AC103" s="348"/>
      <c r="AD103" s="348"/>
      <c r="AE103" s="348"/>
      <c r="AF103" s="349"/>
      <c r="AG103" s="349"/>
      <c r="AH103" s="370"/>
      <c r="AI103" s="163"/>
      <c r="AJ103" s="163"/>
      <c r="AK103" s="163"/>
      <c r="AL103" s="350"/>
      <c r="AM103" s="163"/>
      <c r="AN103" s="163"/>
      <c r="AO103" s="164"/>
      <c r="AP103" s="164"/>
      <c r="AQ103" s="164"/>
      <c r="AR103" s="164"/>
      <c r="AS103" s="351"/>
      <c r="AT103" s="352"/>
      <c r="AU103" s="352"/>
      <c r="AV103" s="352"/>
      <c r="AW103" s="352"/>
      <c r="AX103" s="352"/>
      <c r="AY103" s="352"/>
      <c r="AZ103" s="352"/>
      <c r="BA103" s="352"/>
      <c r="BB103" s="353"/>
      <c r="BC103" s="351"/>
      <c r="BD103" s="351"/>
      <c r="BE103" s="255" t="str">
        <f>IF(F103="","",IF(分岐管理シート!D103&gt;0,"","error"))</f>
        <v/>
      </c>
      <c r="BF103" s="256" t="str">
        <f>IF(F103="","",IF(分岐管理シート!E103=1,"","error"))</f>
        <v/>
      </c>
      <c r="BG103" s="257" t="str">
        <f>IF(F103="","",IF(分岐管理シート!G103=2,"","error"))</f>
        <v/>
      </c>
      <c r="BH103" s="257" t="str">
        <f>IF(F103="","",IF(OR(分岐管理シート!H103=0,LEN(H103)&lt;6),"error",""))</f>
        <v/>
      </c>
      <c r="BI103" s="258" t="str">
        <f>IF(F103="","",IF(分岐管理シート!I103=2,"","error"))</f>
        <v/>
      </c>
      <c r="BJ103" s="257" t="str">
        <f t="shared" si="1"/>
        <v/>
      </c>
      <c r="BK103" s="257" t="str">
        <f t="shared" si="2"/>
        <v/>
      </c>
      <c r="BL103" s="257" t="str">
        <f>IF(F103="","",IF(OR(AND(分岐管理シート!D103=1,分岐管理シート!K103=1),AND(分岐管理シート!D103=2,分岐管理シート!K103=2)),"","error"))</f>
        <v/>
      </c>
      <c r="BM103" s="255" t="str">
        <f>IF(F103="","",IF(分岐管理シート!L103=2,"","error"))</f>
        <v/>
      </c>
      <c r="BN103" s="257" t="str">
        <f>IF(F103="","",IF(分岐管理シート!M103&lt;1,"error",""))</f>
        <v/>
      </c>
      <c r="BO103" s="252" t="str">
        <f>IF(F103="","",IF(OR(AND(分岐管理シート!D103=1,分岐管理シート!M103&lt;12,分岐管理シート!M103&gt;0),AND(分岐管理シート!D103=2,分岐管理シート!M103&lt;13,分岐管理シート!M103&gt;1)),"","error"))</f>
        <v/>
      </c>
      <c r="BP103" s="257" t="str">
        <f>IF(AND(分岐管理シート!M103&lt;&gt;1,SUM(分岐管理シート!N103:P103)&gt;0),"error","")</f>
        <v/>
      </c>
      <c r="BQ103" s="256" t="str">
        <f>IF(OR(AND(分岐管理シート!N103=0,OR(分岐管理シート!O103&lt;&gt;0,分岐管理シート!P103&lt;&gt;0)),AND(分岐管理シート!O103=0,分岐管理シート!P103&lt;&gt;0)),"error","")</f>
        <v/>
      </c>
      <c r="BR103" s="259" t="str" cm="1">
        <f t="array" ref="BR103">IF(SUMPRODUCT(COUNTIF(N103:P103,N103:P103))&gt;COUNTA(N103:P103),"error","")</f>
        <v/>
      </c>
      <c r="BS103" s="257" t="str">
        <f t="shared" si="3"/>
        <v/>
      </c>
      <c r="BT103" s="257" t="str">
        <f t="shared" si="4"/>
        <v/>
      </c>
      <c r="BU103" s="257" t="str">
        <f>IF(F103="","",IF(OR(AND(分岐管理シート!D103=1,T103&gt;0,Y103&gt;=0,U103=0,R103=S103+Y103,S103=T103),AND(分岐管理シート!D103=2,U103&gt;0,Y103&gt;=0,T103=0,R103=S103+Y103,S103=U103)),"","error"))</f>
        <v/>
      </c>
      <c r="BV103" s="257" t="str">
        <f t="shared" si="5"/>
        <v/>
      </c>
      <c r="BW103" s="257" t="str">
        <f t="shared" si="9"/>
        <v/>
      </c>
      <c r="BX103" s="257" t="str">
        <f t="shared" si="6"/>
        <v/>
      </c>
      <c r="BY103" s="257" t="str">
        <f>IF(F103="","",IF(PRODUCT(分岐管理シート!AB103:'分岐管理シート'!AE103)=0,"error",""))</f>
        <v/>
      </c>
      <c r="BZ103" s="252" t="str">
        <f>IF(F103="","",IF(AND(AE103="○",分岐管理シート!AF103=0),"error",""))</f>
        <v/>
      </c>
      <c r="CA103" s="257" t="str">
        <f>IF(F103="","",IF(AND(分岐管理シート!AE103&lt;2,実施計画様式!AF103&lt;&gt;""),"error",""))</f>
        <v/>
      </c>
      <c r="CB103" s="257" t="str">
        <f>IF(F103="","",IF(OR(AND(分岐管理シート!D103=1,分岐管理シート!AG103&gt;0,分岐管理シート!AG103&lt;25),AND(分岐管理シート!D103&gt;1,分岐管理シート!AG103&gt;12,分岐管理シート!AG103&lt;25)),"","error"))</f>
        <v/>
      </c>
      <c r="CC103" s="256" t="str">
        <f>IF(F103="","",IF(OR(AND(分岐管理シート!BH103="予算化方法",分岐管理シート!AH103&gt;0,分岐管理シート!AH103&lt;4),AND(分岐管理シート!BH103="予算化方法_未定なし",分岐管理シート!AH103&gt;0,分岐管理シート!AH103&lt;3)),"","error"))</f>
        <v/>
      </c>
      <c r="CD103" s="257" t="str">
        <f>IF(F103="","",IF(OR(分岐管理シート!AI103&lt;14,分岐管理シート!AI103&gt;25,分岐管理シート!AI103&gt;分岐管理シート!AJ103,分岐管理シート!AI103&gt;分岐管理シート!AK103),"error",""))</f>
        <v/>
      </c>
      <c r="CE103" s="257" t="str">
        <f>IF(F103="","",IF(OR(分岐管理シート!AJ103&lt;14,分岐管理シート!AJ103&gt;25,分岐管理シート!AJ103&lt;分岐管理シート!AI103,分岐管理シート!AJ103&gt;分岐管理シート!AK103),"error",""))</f>
        <v/>
      </c>
      <c r="CF103" s="256" t="str">
        <f>IF(F103="","",IF(OR(分岐管理シート!AK103&lt;14,分岐管理シート!AK103&gt;26,分岐管理シート!AK103&lt;分岐管理シート!AI103,分岐管理シート!AK103&lt;分岐管理シート!AJ103),"error",""))</f>
        <v/>
      </c>
      <c r="CG103" s="257" t="str">
        <f>IF(F103="","",IF(AND(AD103="－",分岐管理シート!AK103&gt;25),"error",""))</f>
        <v/>
      </c>
      <c r="CH103" s="257" t="str">
        <f t="shared" si="10"/>
        <v/>
      </c>
      <c r="CI103" s="252" t="str">
        <f>IF(F103="","",IF(分岐管理シート!AM103&lt;1,"error",""))</f>
        <v/>
      </c>
      <c r="CJ103" s="257" t="str">
        <f>IF(F103="","",IF(分岐管理シート!AN103&lt;1,"error",""))</f>
        <v/>
      </c>
      <c r="CK103" s="261" t="str">
        <f t="shared" si="7"/>
        <v/>
      </c>
      <c r="CL103" s="257" t="str">
        <f>IF(F103="","",IF(AND(SUM(分岐管理シート!AO103:AR103)&gt;180,分岐管理シート!AS103&lt;1),"error",""))</f>
        <v/>
      </c>
      <c r="CM103" s="257" t="str">
        <f>IF(F103="","",IF(OR(AND(分岐管理シート!D103=1,分岐管理シート!BB103&gt;0,分岐管理シート!BB103&lt;7),AND(分岐管理シート!D103&gt;1,分岐管理シート!BB103&gt;3,分岐管理シート!BB103&lt;7)),"","error"))</f>
        <v/>
      </c>
      <c r="CN103" s="260"/>
      <c r="CO103" s="257" t="str">
        <f>IF(分岐管理シート!BR103=0,"","error")</f>
        <v/>
      </c>
      <c r="CP103" s="304" t="str">
        <f>IF(AND(F103="",SUM(分岐管理シート!D103:BB103)&gt;0),"error","")</f>
        <v/>
      </c>
    </row>
    <row r="104" spans="1:94" ht="54.95" customHeight="1" x14ac:dyDescent="0.15">
      <c r="A104" s="29"/>
      <c r="B104" s="33"/>
      <c r="C104" s="445">
        <v>32</v>
      </c>
      <c r="D104" s="342"/>
      <c r="E104" s="342"/>
      <c r="F104" s="164"/>
      <c r="G104" s="164"/>
      <c r="H104" s="163"/>
      <c r="I104" s="164"/>
      <c r="J104" s="163"/>
      <c r="K104" s="164"/>
      <c r="L104" s="164"/>
      <c r="M104" s="164"/>
      <c r="N104" s="164"/>
      <c r="O104" s="343"/>
      <c r="P104" s="343"/>
      <c r="Q104" s="344"/>
      <c r="R104" s="345">
        <f t="shared" si="0"/>
        <v>0</v>
      </c>
      <c r="S104" s="346">
        <f t="shared" si="8"/>
        <v>0</v>
      </c>
      <c r="T104" s="347"/>
      <c r="U104" s="419"/>
      <c r="V104" s="386"/>
      <c r="W104" s="386"/>
      <c r="X104" s="386"/>
      <c r="Y104" s="347"/>
      <c r="Z104" s="347"/>
      <c r="AA104" s="163"/>
      <c r="AB104" s="164"/>
      <c r="AC104" s="348"/>
      <c r="AD104" s="348"/>
      <c r="AE104" s="348"/>
      <c r="AF104" s="349"/>
      <c r="AG104" s="349"/>
      <c r="AH104" s="370"/>
      <c r="AI104" s="163"/>
      <c r="AJ104" s="163"/>
      <c r="AK104" s="163"/>
      <c r="AL104" s="350"/>
      <c r="AM104" s="163"/>
      <c r="AN104" s="163"/>
      <c r="AO104" s="343"/>
      <c r="AP104" s="164"/>
      <c r="AQ104" s="164"/>
      <c r="AR104" s="164"/>
      <c r="AS104" s="351"/>
      <c r="AT104" s="352"/>
      <c r="AU104" s="352"/>
      <c r="AV104" s="352"/>
      <c r="AW104" s="352"/>
      <c r="AX104" s="352"/>
      <c r="AY104" s="352"/>
      <c r="AZ104" s="352"/>
      <c r="BA104" s="352"/>
      <c r="BB104" s="353"/>
      <c r="BC104" s="351"/>
      <c r="BD104" s="351"/>
      <c r="BE104" s="255" t="str">
        <f>IF(F104="","",IF(分岐管理シート!D104&gt;0,"","error"))</f>
        <v/>
      </c>
      <c r="BF104" s="256" t="str">
        <f>IF(F104="","",IF(分岐管理シート!E104=1,"","error"))</f>
        <v/>
      </c>
      <c r="BG104" s="257" t="str">
        <f>IF(F104="","",IF(分岐管理シート!G104=2,"","error"))</f>
        <v/>
      </c>
      <c r="BH104" s="257" t="str">
        <f>IF(F104="","",IF(OR(分岐管理シート!H104=0,LEN(H104)&lt;6),"error",""))</f>
        <v/>
      </c>
      <c r="BI104" s="258" t="str">
        <f>IF(F104="","",IF(分岐管理シート!I104=2,"","error"))</f>
        <v/>
      </c>
      <c r="BJ104" s="257" t="str">
        <f t="shared" si="1"/>
        <v/>
      </c>
      <c r="BK104" s="257" t="str">
        <f t="shared" si="2"/>
        <v/>
      </c>
      <c r="BL104" s="257" t="str">
        <f>IF(F104="","",IF(OR(AND(分岐管理シート!D104=1,分岐管理シート!K104=1),AND(分岐管理シート!D104=2,分岐管理シート!K104=2)),"","error"))</f>
        <v/>
      </c>
      <c r="BM104" s="255" t="str">
        <f>IF(F104="","",IF(分岐管理シート!L104=2,"","error"))</f>
        <v/>
      </c>
      <c r="BN104" s="257" t="str">
        <f>IF(F104="","",IF(分岐管理シート!M104&lt;1,"error",""))</f>
        <v/>
      </c>
      <c r="BO104" s="252" t="str">
        <f>IF(F104="","",IF(OR(AND(分岐管理シート!D104=1,分岐管理シート!M104&lt;12,分岐管理シート!M104&gt;0),AND(分岐管理シート!D104=2,分岐管理シート!M104&lt;13,分岐管理シート!M104&gt;1)),"","error"))</f>
        <v/>
      </c>
      <c r="BP104" s="257" t="str">
        <f>IF(AND(分岐管理シート!M104&lt;&gt;1,SUM(分岐管理シート!N104:P104)&gt;0),"error","")</f>
        <v/>
      </c>
      <c r="BQ104" s="256" t="str">
        <f>IF(OR(AND(分岐管理シート!N104=0,OR(分岐管理シート!O104&lt;&gt;0,分岐管理シート!P104&lt;&gt;0)),AND(分岐管理シート!O104=0,分岐管理シート!P104&lt;&gt;0)),"error","")</f>
        <v/>
      </c>
      <c r="BR104" s="259" t="str" cm="1">
        <f t="array" ref="BR104">IF(SUMPRODUCT(COUNTIF(N104:P104,N104:P104))&gt;COUNTA(N104:P104),"error","")</f>
        <v/>
      </c>
      <c r="BS104" s="257" t="str">
        <f t="shared" si="3"/>
        <v/>
      </c>
      <c r="BT104" s="257" t="str">
        <f t="shared" si="4"/>
        <v/>
      </c>
      <c r="BU104" s="257" t="str">
        <f>IF(F104="","",IF(OR(AND(分岐管理シート!D104=1,T104&gt;0,Y104&gt;=0,U104=0,R104=S104+Y104,S104=T104),AND(分岐管理シート!D104=2,U104&gt;0,Y104&gt;=0,T104=0,R104=S104+Y104,S104=U104)),"","error"))</f>
        <v/>
      </c>
      <c r="BV104" s="257" t="str">
        <f t="shared" si="5"/>
        <v/>
      </c>
      <c r="BW104" s="257" t="str">
        <f t="shared" si="9"/>
        <v/>
      </c>
      <c r="BX104" s="257" t="str">
        <f t="shared" si="6"/>
        <v/>
      </c>
      <c r="BY104" s="257" t="str">
        <f>IF(F104="","",IF(PRODUCT(分岐管理シート!AB104:'分岐管理シート'!AE104)=0,"error",""))</f>
        <v/>
      </c>
      <c r="BZ104" s="252" t="str">
        <f>IF(F104="","",IF(AND(AE104="○",分岐管理シート!AF104=0),"error",""))</f>
        <v/>
      </c>
      <c r="CA104" s="257" t="str">
        <f>IF(F104="","",IF(AND(分岐管理シート!AE104&lt;2,実施計画様式!AF104&lt;&gt;""),"error",""))</f>
        <v/>
      </c>
      <c r="CB104" s="257" t="str">
        <f>IF(F104="","",IF(OR(AND(分岐管理シート!D104=1,分岐管理シート!AG104&gt;0,分岐管理シート!AG104&lt;25),AND(分岐管理シート!D104&gt;1,分岐管理シート!AG104&gt;12,分岐管理シート!AG104&lt;25)),"","error"))</f>
        <v/>
      </c>
      <c r="CC104" s="256" t="str">
        <f>IF(F104="","",IF(OR(AND(分岐管理シート!BH104="予算化方法",分岐管理シート!AH104&gt;0,分岐管理シート!AH104&lt;4),AND(分岐管理シート!BH104="予算化方法_未定なし",分岐管理シート!AH104&gt;0,分岐管理シート!AH104&lt;3)),"","error"))</f>
        <v/>
      </c>
      <c r="CD104" s="257" t="str">
        <f>IF(F104="","",IF(OR(分岐管理シート!AI104&lt;14,分岐管理シート!AI104&gt;25,分岐管理シート!AI104&gt;分岐管理シート!AJ104,分岐管理シート!AI104&gt;分岐管理シート!AK104),"error",""))</f>
        <v/>
      </c>
      <c r="CE104" s="257" t="str">
        <f>IF(F104="","",IF(OR(分岐管理シート!AJ104&lt;14,分岐管理シート!AJ104&gt;25,分岐管理シート!AJ104&lt;分岐管理シート!AI104,分岐管理シート!AJ104&gt;分岐管理シート!AK104),"error",""))</f>
        <v/>
      </c>
      <c r="CF104" s="256" t="str">
        <f>IF(F104="","",IF(OR(分岐管理シート!AK104&lt;14,分岐管理シート!AK104&gt;26,分岐管理シート!AK104&lt;分岐管理シート!AI104,分岐管理シート!AK104&lt;分岐管理シート!AJ104),"error",""))</f>
        <v/>
      </c>
      <c r="CG104" s="257" t="str">
        <f>IF(F104="","",IF(AND(AD104="－",分岐管理シート!AK104&gt;25),"error",""))</f>
        <v/>
      </c>
      <c r="CH104" s="257" t="str">
        <f t="shared" si="10"/>
        <v/>
      </c>
      <c r="CI104" s="252" t="str">
        <f>IF(F104="","",IF(分岐管理シート!AM104&lt;1,"error",""))</f>
        <v/>
      </c>
      <c r="CJ104" s="257" t="str">
        <f>IF(F104="","",IF(分岐管理シート!AN104&lt;1,"error",""))</f>
        <v/>
      </c>
      <c r="CK104" s="261" t="str">
        <f t="shared" si="7"/>
        <v/>
      </c>
      <c r="CL104" s="257" t="str">
        <f>IF(F104="","",IF(AND(SUM(分岐管理シート!AO104:AR104)&gt;180,分岐管理シート!AS104&lt;1),"error",""))</f>
        <v/>
      </c>
      <c r="CM104" s="257" t="str">
        <f>IF(F104="","",IF(OR(AND(分岐管理シート!D104=1,分岐管理シート!BB104&gt;0,分岐管理シート!BB104&lt;7),AND(分岐管理シート!D104&gt;1,分岐管理シート!BB104&gt;3,分岐管理シート!BB104&lt;7)),"","error"))</f>
        <v/>
      </c>
      <c r="CN104" s="260"/>
      <c r="CO104" s="257" t="str">
        <f>IF(分岐管理シート!BR104=0,"","error")</f>
        <v/>
      </c>
      <c r="CP104" s="304" t="str">
        <f>IF(AND(F104="",SUM(分岐管理シート!D104:BB104)&gt;0),"error","")</f>
        <v/>
      </c>
    </row>
    <row r="105" spans="1:94" ht="54.95" customHeight="1" x14ac:dyDescent="0.15">
      <c r="A105" s="29"/>
      <c r="B105" s="33"/>
      <c r="C105" s="445">
        <v>33</v>
      </c>
      <c r="D105" s="342"/>
      <c r="E105" s="342"/>
      <c r="F105" s="164"/>
      <c r="G105" s="164"/>
      <c r="H105" s="163"/>
      <c r="I105" s="164"/>
      <c r="J105" s="163"/>
      <c r="K105" s="164"/>
      <c r="L105" s="164"/>
      <c r="M105" s="164"/>
      <c r="N105" s="164"/>
      <c r="O105" s="343"/>
      <c r="P105" s="343"/>
      <c r="Q105" s="344"/>
      <c r="R105" s="345">
        <f t="shared" si="0"/>
        <v>0</v>
      </c>
      <c r="S105" s="346">
        <f t="shared" si="8"/>
        <v>0</v>
      </c>
      <c r="T105" s="347"/>
      <c r="U105" s="419"/>
      <c r="V105" s="386"/>
      <c r="W105" s="386"/>
      <c r="X105" s="386"/>
      <c r="Y105" s="347"/>
      <c r="Z105" s="347"/>
      <c r="AA105" s="163"/>
      <c r="AB105" s="164"/>
      <c r="AC105" s="348"/>
      <c r="AD105" s="348"/>
      <c r="AE105" s="348"/>
      <c r="AF105" s="349"/>
      <c r="AG105" s="349"/>
      <c r="AH105" s="370"/>
      <c r="AI105" s="163"/>
      <c r="AJ105" s="163"/>
      <c r="AK105" s="163"/>
      <c r="AL105" s="350"/>
      <c r="AM105" s="163"/>
      <c r="AN105" s="163"/>
      <c r="AO105" s="343"/>
      <c r="AP105" s="164"/>
      <c r="AQ105" s="164"/>
      <c r="AR105" s="164"/>
      <c r="AS105" s="351"/>
      <c r="AT105" s="352"/>
      <c r="AU105" s="352"/>
      <c r="AV105" s="352"/>
      <c r="AW105" s="352"/>
      <c r="AX105" s="352"/>
      <c r="AY105" s="352"/>
      <c r="AZ105" s="352"/>
      <c r="BA105" s="352"/>
      <c r="BB105" s="353"/>
      <c r="BC105" s="351"/>
      <c r="BD105" s="351"/>
      <c r="BE105" s="255" t="str">
        <f>IF(F105="","",IF(分岐管理シート!D105&gt;0,"","error"))</f>
        <v/>
      </c>
      <c r="BF105" s="256" t="str">
        <f>IF(F105="","",IF(分岐管理シート!E105=1,"","error"))</f>
        <v/>
      </c>
      <c r="BG105" s="257" t="str">
        <f>IF(F105="","",IF(分岐管理シート!G105=2,"","error"))</f>
        <v/>
      </c>
      <c r="BH105" s="257" t="str">
        <f>IF(F105="","",IF(OR(分岐管理シート!H105=0,LEN(H105)&lt;6),"error",""))</f>
        <v/>
      </c>
      <c r="BI105" s="258" t="str">
        <f>IF(F105="","",IF(分岐管理シート!I105=2,"","error"))</f>
        <v/>
      </c>
      <c r="BJ105" s="257" t="str">
        <f t="shared" si="1"/>
        <v/>
      </c>
      <c r="BK105" s="257" t="str">
        <f t="shared" si="2"/>
        <v/>
      </c>
      <c r="BL105" s="257" t="str">
        <f>IF(F105="","",IF(OR(AND(分岐管理シート!D105=1,分岐管理シート!K105=1),AND(分岐管理シート!D105=2,分岐管理シート!K105=2)),"","error"))</f>
        <v/>
      </c>
      <c r="BM105" s="255" t="str">
        <f>IF(F105="","",IF(分岐管理シート!L105=2,"","error"))</f>
        <v/>
      </c>
      <c r="BN105" s="257" t="str">
        <f>IF(F105="","",IF(分岐管理シート!M105&lt;1,"error",""))</f>
        <v/>
      </c>
      <c r="BO105" s="252" t="str">
        <f>IF(F105="","",IF(OR(AND(分岐管理シート!D105=1,分岐管理シート!M105&lt;12,分岐管理シート!M105&gt;0),AND(分岐管理シート!D105=2,分岐管理シート!M105&lt;13,分岐管理シート!M105&gt;1)),"","error"))</f>
        <v/>
      </c>
      <c r="BP105" s="257" t="str">
        <f>IF(AND(分岐管理シート!M105&lt;&gt;1,SUM(分岐管理シート!N105:P105)&gt;0),"error","")</f>
        <v/>
      </c>
      <c r="BQ105" s="256" t="str">
        <f>IF(OR(AND(分岐管理シート!N105=0,OR(分岐管理シート!O105&lt;&gt;0,分岐管理シート!P105&lt;&gt;0)),AND(分岐管理シート!O105=0,分岐管理シート!P105&lt;&gt;0)),"error","")</f>
        <v/>
      </c>
      <c r="BR105" s="259" t="str" cm="1">
        <f t="array" ref="BR105">IF(SUMPRODUCT(COUNTIF(N105:P105,N105:P105))&gt;COUNTA(N105:P105),"error","")</f>
        <v/>
      </c>
      <c r="BS105" s="257" t="str">
        <f t="shared" si="3"/>
        <v/>
      </c>
      <c r="BT105" s="257" t="str">
        <f t="shared" si="4"/>
        <v/>
      </c>
      <c r="BU105" s="257" t="str">
        <f>IF(F105="","",IF(OR(AND(分岐管理シート!D105=1,T105&gt;0,Y105&gt;=0,U105=0,R105=S105+Y105,S105=T105),AND(分岐管理シート!D105=2,U105&gt;0,Y105&gt;=0,T105=0,R105=S105+Y105,S105=U105)),"","error"))</f>
        <v/>
      </c>
      <c r="BV105" s="257" t="str">
        <f t="shared" si="5"/>
        <v/>
      </c>
      <c r="BW105" s="257" t="str">
        <f t="shared" si="9"/>
        <v/>
      </c>
      <c r="BX105" s="257" t="str">
        <f t="shared" si="6"/>
        <v/>
      </c>
      <c r="BY105" s="257" t="str">
        <f>IF(F105="","",IF(PRODUCT(分岐管理シート!AB105:'分岐管理シート'!AE105)=0,"error",""))</f>
        <v/>
      </c>
      <c r="BZ105" s="252" t="str">
        <f>IF(F105="","",IF(AND(AE105="○",分岐管理シート!AF105=0),"error",""))</f>
        <v/>
      </c>
      <c r="CA105" s="257" t="str">
        <f>IF(F105="","",IF(AND(分岐管理シート!AE105&lt;2,実施計画様式!AF105&lt;&gt;""),"error",""))</f>
        <v/>
      </c>
      <c r="CB105" s="257" t="str">
        <f>IF(F105="","",IF(OR(AND(分岐管理シート!D105=1,分岐管理シート!AG105&gt;0,分岐管理シート!AG105&lt;25),AND(分岐管理シート!D105&gt;1,分岐管理シート!AG105&gt;12,分岐管理シート!AG105&lt;25)),"","error"))</f>
        <v/>
      </c>
      <c r="CC105" s="256" t="str">
        <f>IF(F105="","",IF(OR(AND(分岐管理シート!BH105="予算化方法",分岐管理シート!AH105&gt;0,分岐管理シート!AH105&lt;4),AND(分岐管理シート!BH105="予算化方法_未定なし",分岐管理シート!AH105&gt;0,分岐管理シート!AH105&lt;3)),"","error"))</f>
        <v/>
      </c>
      <c r="CD105" s="257" t="str">
        <f>IF(F105="","",IF(OR(分岐管理シート!AI105&lt;14,分岐管理シート!AI105&gt;25,分岐管理シート!AI105&gt;分岐管理シート!AJ105,分岐管理シート!AI105&gt;分岐管理シート!AK105),"error",""))</f>
        <v/>
      </c>
      <c r="CE105" s="257" t="str">
        <f>IF(F105="","",IF(OR(分岐管理シート!AJ105&lt;14,分岐管理シート!AJ105&gt;25,分岐管理シート!AJ105&lt;分岐管理シート!AI105,分岐管理シート!AJ105&gt;分岐管理シート!AK105),"error",""))</f>
        <v/>
      </c>
      <c r="CF105" s="256" t="str">
        <f>IF(F105="","",IF(OR(分岐管理シート!AK105&lt;14,分岐管理シート!AK105&gt;26,分岐管理シート!AK105&lt;分岐管理シート!AI105,分岐管理シート!AK105&lt;分岐管理シート!AJ105),"error",""))</f>
        <v/>
      </c>
      <c r="CG105" s="257" t="str">
        <f>IF(F105="","",IF(AND(AD105="－",分岐管理シート!AK105&gt;25),"error",""))</f>
        <v/>
      </c>
      <c r="CH105" s="257" t="str">
        <f t="shared" si="10"/>
        <v/>
      </c>
      <c r="CI105" s="252" t="str">
        <f>IF(F105="","",IF(分岐管理シート!AM105&lt;1,"error",""))</f>
        <v/>
      </c>
      <c r="CJ105" s="257" t="str">
        <f>IF(F105="","",IF(分岐管理シート!AN105&lt;1,"error",""))</f>
        <v/>
      </c>
      <c r="CK105" s="261" t="str">
        <f t="shared" si="7"/>
        <v/>
      </c>
      <c r="CL105" s="257" t="str">
        <f>IF(F105="","",IF(AND(SUM(分岐管理シート!AO105:AR105)&gt;180,分岐管理シート!AS105&lt;1),"error",""))</f>
        <v/>
      </c>
      <c r="CM105" s="257" t="str">
        <f>IF(F105="","",IF(OR(AND(分岐管理シート!D105=1,分岐管理シート!BB105&gt;0,分岐管理シート!BB105&lt;7),AND(分岐管理シート!D105&gt;1,分岐管理シート!BB105&gt;3,分岐管理シート!BB105&lt;7)),"","error"))</f>
        <v/>
      </c>
      <c r="CN105" s="260"/>
      <c r="CO105" s="257" t="str">
        <f>IF(分岐管理シート!BR105=0,"","error")</f>
        <v/>
      </c>
      <c r="CP105" s="304" t="str">
        <f>IF(AND(F105="",SUM(分岐管理シート!D105:BB105)&gt;0),"error","")</f>
        <v/>
      </c>
    </row>
    <row r="106" spans="1:94" ht="54.95" customHeight="1" x14ac:dyDescent="0.15">
      <c r="A106" s="29"/>
      <c r="B106" s="33"/>
      <c r="C106" s="445">
        <v>34</v>
      </c>
      <c r="D106" s="342"/>
      <c r="E106" s="342"/>
      <c r="F106" s="164"/>
      <c r="G106" s="164"/>
      <c r="H106" s="163"/>
      <c r="I106" s="164"/>
      <c r="J106" s="163"/>
      <c r="K106" s="164"/>
      <c r="L106" s="164"/>
      <c r="M106" s="164"/>
      <c r="N106" s="164"/>
      <c r="O106" s="343"/>
      <c r="P106" s="343"/>
      <c r="Q106" s="344"/>
      <c r="R106" s="345">
        <f t="shared" si="0"/>
        <v>0</v>
      </c>
      <c r="S106" s="346">
        <f t="shared" si="8"/>
        <v>0</v>
      </c>
      <c r="T106" s="347"/>
      <c r="U106" s="419"/>
      <c r="V106" s="386"/>
      <c r="W106" s="386"/>
      <c r="X106" s="386"/>
      <c r="Y106" s="347"/>
      <c r="Z106" s="347"/>
      <c r="AA106" s="163"/>
      <c r="AB106" s="164"/>
      <c r="AC106" s="348"/>
      <c r="AD106" s="348"/>
      <c r="AE106" s="348"/>
      <c r="AF106" s="349"/>
      <c r="AG106" s="349"/>
      <c r="AH106" s="370"/>
      <c r="AI106" s="163"/>
      <c r="AJ106" s="163"/>
      <c r="AK106" s="163"/>
      <c r="AL106" s="350"/>
      <c r="AM106" s="163"/>
      <c r="AN106" s="163"/>
      <c r="AO106" s="343"/>
      <c r="AP106" s="164"/>
      <c r="AQ106" s="164"/>
      <c r="AR106" s="164"/>
      <c r="AS106" s="351"/>
      <c r="AT106" s="352"/>
      <c r="AU106" s="352"/>
      <c r="AV106" s="352"/>
      <c r="AW106" s="352"/>
      <c r="AX106" s="352"/>
      <c r="AY106" s="352"/>
      <c r="AZ106" s="352"/>
      <c r="BA106" s="352"/>
      <c r="BB106" s="353"/>
      <c r="BC106" s="351"/>
      <c r="BD106" s="351"/>
      <c r="BE106" s="255" t="str">
        <f>IF(F106="","",IF(分岐管理シート!D106&gt;0,"","error"))</f>
        <v/>
      </c>
      <c r="BF106" s="256" t="str">
        <f>IF(F106="","",IF(分岐管理シート!E106=1,"","error"))</f>
        <v/>
      </c>
      <c r="BG106" s="257" t="str">
        <f>IF(F106="","",IF(分岐管理シート!G106=2,"","error"))</f>
        <v/>
      </c>
      <c r="BH106" s="257" t="str">
        <f>IF(F106="","",IF(OR(分岐管理シート!H106=0,LEN(H106)&lt;6),"error",""))</f>
        <v/>
      </c>
      <c r="BI106" s="258" t="str">
        <f>IF(F106="","",IF(分岐管理シート!I106=2,"","error"))</f>
        <v/>
      </c>
      <c r="BJ106" s="257" t="str">
        <f t="shared" si="1"/>
        <v/>
      </c>
      <c r="BK106" s="257" t="str">
        <f t="shared" si="2"/>
        <v/>
      </c>
      <c r="BL106" s="257" t="str">
        <f>IF(F106="","",IF(OR(AND(分岐管理シート!D106=1,分岐管理シート!K106=1),AND(分岐管理シート!D106=2,分岐管理シート!K106=2)),"","error"))</f>
        <v/>
      </c>
      <c r="BM106" s="255" t="str">
        <f>IF(F106="","",IF(分岐管理シート!L106=2,"","error"))</f>
        <v/>
      </c>
      <c r="BN106" s="257" t="str">
        <f>IF(F106="","",IF(分岐管理シート!M106&lt;1,"error",""))</f>
        <v/>
      </c>
      <c r="BO106" s="252" t="str">
        <f>IF(F106="","",IF(OR(AND(分岐管理シート!D106=1,分岐管理シート!M106&lt;12,分岐管理シート!M106&gt;0),AND(分岐管理シート!D106=2,分岐管理シート!M106&lt;13,分岐管理シート!M106&gt;1)),"","error"))</f>
        <v/>
      </c>
      <c r="BP106" s="257" t="str">
        <f>IF(AND(分岐管理シート!M106&lt;&gt;1,SUM(分岐管理シート!N106:P106)&gt;0),"error","")</f>
        <v/>
      </c>
      <c r="BQ106" s="256" t="str">
        <f>IF(OR(AND(分岐管理シート!N106=0,OR(分岐管理シート!O106&lt;&gt;0,分岐管理シート!P106&lt;&gt;0)),AND(分岐管理シート!O106=0,分岐管理シート!P106&lt;&gt;0)),"error","")</f>
        <v/>
      </c>
      <c r="BR106" s="259" t="str" cm="1">
        <f t="array" ref="BR106">IF(SUMPRODUCT(COUNTIF(N106:P106,N106:P106))&gt;COUNTA(N106:P106),"error","")</f>
        <v/>
      </c>
      <c r="BS106" s="257" t="str">
        <f t="shared" si="3"/>
        <v/>
      </c>
      <c r="BT106" s="257" t="str">
        <f t="shared" si="4"/>
        <v/>
      </c>
      <c r="BU106" s="257" t="str">
        <f>IF(F106="","",IF(OR(AND(分岐管理シート!D106=1,T106&gt;0,Y106&gt;=0,U106=0,R106=S106+Y106,S106=T106),AND(分岐管理シート!D106=2,U106&gt;0,Y106&gt;=0,T106=0,R106=S106+Y106,S106=U106)),"","error"))</f>
        <v/>
      </c>
      <c r="BV106" s="257" t="str">
        <f t="shared" si="5"/>
        <v/>
      </c>
      <c r="BW106" s="257" t="str">
        <f t="shared" si="9"/>
        <v/>
      </c>
      <c r="BX106" s="257" t="str">
        <f t="shared" si="6"/>
        <v/>
      </c>
      <c r="BY106" s="257" t="str">
        <f>IF(F106="","",IF(PRODUCT(分岐管理シート!AB106:'分岐管理シート'!AE106)=0,"error",""))</f>
        <v/>
      </c>
      <c r="BZ106" s="252" t="str">
        <f>IF(F106="","",IF(AND(AE106="○",分岐管理シート!AF106=0),"error",""))</f>
        <v/>
      </c>
      <c r="CA106" s="257" t="str">
        <f>IF(F106="","",IF(AND(分岐管理シート!AE106&lt;2,実施計画様式!AF106&lt;&gt;""),"error",""))</f>
        <v/>
      </c>
      <c r="CB106" s="257" t="str">
        <f>IF(F106="","",IF(OR(AND(分岐管理シート!D106=1,分岐管理シート!AG106&gt;0,分岐管理シート!AG106&lt;25),AND(分岐管理シート!D106&gt;1,分岐管理シート!AG106&gt;12,分岐管理シート!AG106&lt;25)),"","error"))</f>
        <v/>
      </c>
      <c r="CC106" s="256" t="str">
        <f>IF(F106="","",IF(OR(AND(分岐管理シート!BH106="予算化方法",分岐管理シート!AH106&gt;0,分岐管理シート!AH106&lt;4),AND(分岐管理シート!BH106="予算化方法_未定なし",分岐管理シート!AH106&gt;0,分岐管理シート!AH106&lt;3)),"","error"))</f>
        <v/>
      </c>
      <c r="CD106" s="257" t="str">
        <f>IF(F106="","",IF(OR(分岐管理シート!AI106&lt;14,分岐管理シート!AI106&gt;25,分岐管理シート!AI106&gt;分岐管理シート!AJ106,分岐管理シート!AI106&gt;分岐管理シート!AK106),"error",""))</f>
        <v/>
      </c>
      <c r="CE106" s="257" t="str">
        <f>IF(F106="","",IF(OR(分岐管理シート!AJ106&lt;14,分岐管理シート!AJ106&gt;25,分岐管理シート!AJ106&lt;分岐管理シート!AI106,分岐管理シート!AJ106&gt;分岐管理シート!AK106),"error",""))</f>
        <v/>
      </c>
      <c r="CF106" s="256" t="str">
        <f>IF(F106="","",IF(OR(分岐管理シート!AK106&lt;14,分岐管理シート!AK106&gt;26,分岐管理シート!AK106&lt;分岐管理シート!AI106,分岐管理シート!AK106&lt;分岐管理シート!AJ106),"error",""))</f>
        <v/>
      </c>
      <c r="CG106" s="257" t="str">
        <f>IF(F106="","",IF(AND(AD106="－",分岐管理シート!AK106&gt;25),"error",""))</f>
        <v/>
      </c>
      <c r="CH106" s="257" t="str">
        <f t="shared" si="10"/>
        <v/>
      </c>
      <c r="CI106" s="252" t="str">
        <f>IF(F106="","",IF(分岐管理シート!AM106&lt;1,"error",""))</f>
        <v/>
      </c>
      <c r="CJ106" s="257" t="str">
        <f>IF(F106="","",IF(分岐管理シート!AN106&lt;1,"error",""))</f>
        <v/>
      </c>
      <c r="CK106" s="261" t="str">
        <f t="shared" si="7"/>
        <v/>
      </c>
      <c r="CL106" s="257" t="str">
        <f>IF(F106="","",IF(AND(SUM(分岐管理シート!AO106:AR106)&gt;180,分岐管理シート!AS106&lt;1),"error",""))</f>
        <v/>
      </c>
      <c r="CM106" s="257" t="str">
        <f>IF(F106="","",IF(OR(AND(分岐管理シート!D106=1,分岐管理シート!BB106&gt;0,分岐管理シート!BB106&lt;7),AND(分岐管理シート!D106&gt;1,分岐管理シート!BB106&gt;3,分岐管理シート!BB106&lt;7)),"","error"))</f>
        <v/>
      </c>
      <c r="CN106" s="260"/>
      <c r="CO106" s="257" t="str">
        <f>IF(分岐管理シート!BR106=0,"","error")</f>
        <v/>
      </c>
      <c r="CP106" s="304" t="str">
        <f>IF(AND(F106="",SUM(分岐管理シート!D106:BB106)&gt;0),"error","")</f>
        <v/>
      </c>
    </row>
    <row r="107" spans="1:94" ht="54.95" customHeight="1" x14ac:dyDescent="0.15">
      <c r="A107" s="29"/>
      <c r="B107" s="33"/>
      <c r="C107" s="445">
        <v>35</v>
      </c>
      <c r="D107" s="342"/>
      <c r="E107" s="342"/>
      <c r="F107" s="164"/>
      <c r="G107" s="164"/>
      <c r="H107" s="163"/>
      <c r="I107" s="164"/>
      <c r="J107" s="163"/>
      <c r="K107" s="164"/>
      <c r="L107" s="164"/>
      <c r="M107" s="164"/>
      <c r="N107" s="164"/>
      <c r="O107" s="343"/>
      <c r="P107" s="343"/>
      <c r="Q107" s="344"/>
      <c r="R107" s="345">
        <f t="shared" si="0"/>
        <v>0</v>
      </c>
      <c r="S107" s="346">
        <f t="shared" si="8"/>
        <v>0</v>
      </c>
      <c r="T107" s="347"/>
      <c r="U107" s="419"/>
      <c r="V107" s="386"/>
      <c r="W107" s="386"/>
      <c r="X107" s="386"/>
      <c r="Y107" s="347"/>
      <c r="Z107" s="347"/>
      <c r="AA107" s="163"/>
      <c r="AB107" s="164"/>
      <c r="AC107" s="348"/>
      <c r="AD107" s="348"/>
      <c r="AE107" s="348"/>
      <c r="AF107" s="349"/>
      <c r="AG107" s="349"/>
      <c r="AH107" s="370"/>
      <c r="AI107" s="163"/>
      <c r="AJ107" s="163"/>
      <c r="AK107" s="163"/>
      <c r="AL107" s="350"/>
      <c r="AM107" s="163"/>
      <c r="AN107" s="163"/>
      <c r="AO107" s="343"/>
      <c r="AP107" s="164"/>
      <c r="AQ107" s="164"/>
      <c r="AR107" s="164"/>
      <c r="AS107" s="351"/>
      <c r="AT107" s="352"/>
      <c r="AU107" s="352"/>
      <c r="AV107" s="352"/>
      <c r="AW107" s="352"/>
      <c r="AX107" s="352"/>
      <c r="AY107" s="352"/>
      <c r="AZ107" s="352"/>
      <c r="BA107" s="352"/>
      <c r="BB107" s="353"/>
      <c r="BC107" s="351"/>
      <c r="BD107" s="351"/>
      <c r="BE107" s="255" t="str">
        <f>IF(F107="","",IF(分岐管理シート!D107&gt;0,"","error"))</f>
        <v/>
      </c>
      <c r="BF107" s="256" t="str">
        <f>IF(F107="","",IF(分岐管理シート!E107=1,"","error"))</f>
        <v/>
      </c>
      <c r="BG107" s="257" t="str">
        <f>IF(F107="","",IF(分岐管理シート!G107=2,"","error"))</f>
        <v/>
      </c>
      <c r="BH107" s="257" t="str">
        <f>IF(F107="","",IF(OR(分岐管理シート!H107=0,LEN(H107)&lt;6),"error",""))</f>
        <v/>
      </c>
      <c r="BI107" s="258" t="str">
        <f>IF(F107="","",IF(分岐管理シート!I107=2,"","error"))</f>
        <v/>
      </c>
      <c r="BJ107" s="257" t="str">
        <f t="shared" si="1"/>
        <v/>
      </c>
      <c r="BK107" s="257" t="str">
        <f t="shared" si="2"/>
        <v/>
      </c>
      <c r="BL107" s="257" t="str">
        <f>IF(F107="","",IF(OR(AND(分岐管理シート!D107=1,分岐管理シート!K107=1),AND(分岐管理シート!D107=2,分岐管理シート!K107=2)),"","error"))</f>
        <v/>
      </c>
      <c r="BM107" s="255" t="str">
        <f>IF(F107="","",IF(分岐管理シート!L107=2,"","error"))</f>
        <v/>
      </c>
      <c r="BN107" s="257" t="str">
        <f>IF(F107="","",IF(分岐管理シート!M107&lt;1,"error",""))</f>
        <v/>
      </c>
      <c r="BO107" s="252" t="str">
        <f>IF(F107="","",IF(OR(AND(分岐管理シート!D107=1,分岐管理シート!M107&lt;12,分岐管理シート!M107&gt;0),AND(分岐管理シート!D107=2,分岐管理シート!M107&lt;13,分岐管理シート!M107&gt;1)),"","error"))</f>
        <v/>
      </c>
      <c r="BP107" s="257" t="str">
        <f>IF(AND(分岐管理シート!M107&lt;&gt;1,SUM(分岐管理シート!N107:P107)&gt;0),"error","")</f>
        <v/>
      </c>
      <c r="BQ107" s="256" t="str">
        <f>IF(OR(AND(分岐管理シート!N107=0,OR(分岐管理シート!O107&lt;&gt;0,分岐管理シート!P107&lt;&gt;0)),AND(分岐管理シート!O107=0,分岐管理シート!P107&lt;&gt;0)),"error","")</f>
        <v/>
      </c>
      <c r="BR107" s="259" t="str" cm="1">
        <f t="array" ref="BR107">IF(SUMPRODUCT(COUNTIF(N107:P107,N107:P107))&gt;COUNTA(N107:P107),"error","")</f>
        <v/>
      </c>
      <c r="BS107" s="257" t="str">
        <f t="shared" si="3"/>
        <v/>
      </c>
      <c r="BT107" s="257" t="str">
        <f t="shared" si="4"/>
        <v/>
      </c>
      <c r="BU107" s="257" t="str">
        <f>IF(F107="","",IF(OR(AND(分岐管理シート!D107=1,T107&gt;0,Y107&gt;=0,U107=0,R107=S107+Y107,S107=T107),AND(分岐管理シート!D107=2,U107&gt;0,Y107&gt;=0,T107=0,R107=S107+Y107,S107=U107)),"","error"))</f>
        <v/>
      </c>
      <c r="BV107" s="257" t="str">
        <f t="shared" si="5"/>
        <v/>
      </c>
      <c r="BW107" s="257" t="str">
        <f t="shared" si="9"/>
        <v/>
      </c>
      <c r="BX107" s="257" t="str">
        <f t="shared" si="6"/>
        <v/>
      </c>
      <c r="BY107" s="257" t="str">
        <f>IF(F107="","",IF(PRODUCT(分岐管理シート!AB107:'分岐管理シート'!AE107)=0,"error",""))</f>
        <v/>
      </c>
      <c r="BZ107" s="252" t="str">
        <f>IF(F107="","",IF(AND(AE107="○",分岐管理シート!AF107=0),"error",""))</f>
        <v/>
      </c>
      <c r="CA107" s="257" t="str">
        <f>IF(F107="","",IF(AND(分岐管理シート!AE107&lt;2,実施計画様式!AF107&lt;&gt;""),"error",""))</f>
        <v/>
      </c>
      <c r="CB107" s="257" t="str">
        <f>IF(F107="","",IF(OR(AND(分岐管理シート!D107=1,分岐管理シート!AG107&gt;0,分岐管理シート!AG107&lt;25),AND(分岐管理シート!D107&gt;1,分岐管理シート!AG107&gt;12,分岐管理シート!AG107&lt;25)),"","error"))</f>
        <v/>
      </c>
      <c r="CC107" s="256" t="str">
        <f>IF(F107="","",IF(OR(AND(分岐管理シート!BH107="予算化方法",分岐管理シート!AH107&gt;0,分岐管理シート!AH107&lt;4),AND(分岐管理シート!BH107="予算化方法_未定なし",分岐管理シート!AH107&gt;0,分岐管理シート!AH107&lt;3)),"","error"))</f>
        <v/>
      </c>
      <c r="CD107" s="257" t="str">
        <f>IF(F107="","",IF(OR(分岐管理シート!AI107&lt;14,分岐管理シート!AI107&gt;25,分岐管理シート!AI107&gt;分岐管理シート!AJ107,分岐管理シート!AI107&gt;分岐管理シート!AK107),"error",""))</f>
        <v/>
      </c>
      <c r="CE107" s="257" t="str">
        <f>IF(F107="","",IF(OR(分岐管理シート!AJ107&lt;14,分岐管理シート!AJ107&gt;25,分岐管理シート!AJ107&lt;分岐管理シート!AI107,分岐管理シート!AJ107&gt;分岐管理シート!AK107),"error",""))</f>
        <v/>
      </c>
      <c r="CF107" s="256" t="str">
        <f>IF(F107="","",IF(OR(分岐管理シート!AK107&lt;14,分岐管理シート!AK107&gt;26,分岐管理シート!AK107&lt;分岐管理シート!AI107,分岐管理シート!AK107&lt;分岐管理シート!AJ107),"error",""))</f>
        <v/>
      </c>
      <c r="CG107" s="257" t="str">
        <f>IF(F107="","",IF(AND(AD107="－",分岐管理シート!AK107&gt;25),"error",""))</f>
        <v/>
      </c>
      <c r="CH107" s="257" t="str">
        <f t="shared" si="10"/>
        <v/>
      </c>
      <c r="CI107" s="252" t="str">
        <f>IF(F107="","",IF(分岐管理シート!AM107&lt;1,"error",""))</f>
        <v/>
      </c>
      <c r="CJ107" s="257" t="str">
        <f>IF(F107="","",IF(分岐管理シート!AN107&lt;1,"error",""))</f>
        <v/>
      </c>
      <c r="CK107" s="261" t="str">
        <f t="shared" si="7"/>
        <v/>
      </c>
      <c r="CL107" s="257" t="str">
        <f>IF(F107="","",IF(AND(SUM(分岐管理シート!AO107:AR107)&gt;180,分岐管理シート!AS107&lt;1),"error",""))</f>
        <v/>
      </c>
      <c r="CM107" s="257" t="str">
        <f>IF(F107="","",IF(OR(AND(分岐管理シート!D107=1,分岐管理シート!BB107&gt;0,分岐管理シート!BB107&lt;7),AND(分岐管理シート!D107&gt;1,分岐管理シート!BB107&gt;3,分岐管理シート!BB107&lt;7)),"","error"))</f>
        <v/>
      </c>
      <c r="CN107" s="260"/>
      <c r="CO107" s="257" t="str">
        <f>IF(分岐管理シート!BR107=0,"","error")</f>
        <v/>
      </c>
      <c r="CP107" s="304" t="str">
        <f>IF(AND(F107="",SUM(分岐管理シート!D107:BB107)&gt;0),"error","")</f>
        <v/>
      </c>
    </row>
    <row r="108" spans="1:94" ht="54.95" customHeight="1" x14ac:dyDescent="0.15">
      <c r="A108" s="29"/>
      <c r="B108" s="33"/>
      <c r="C108" s="445">
        <v>36</v>
      </c>
      <c r="D108" s="342"/>
      <c r="E108" s="342"/>
      <c r="F108" s="164"/>
      <c r="G108" s="164"/>
      <c r="H108" s="163"/>
      <c r="I108" s="164"/>
      <c r="J108" s="163"/>
      <c r="K108" s="164"/>
      <c r="L108" s="164"/>
      <c r="M108" s="164"/>
      <c r="N108" s="164"/>
      <c r="O108" s="343"/>
      <c r="P108" s="343"/>
      <c r="Q108" s="344"/>
      <c r="R108" s="345">
        <f t="shared" si="0"/>
        <v>0</v>
      </c>
      <c r="S108" s="346">
        <f t="shared" si="8"/>
        <v>0</v>
      </c>
      <c r="T108" s="347"/>
      <c r="U108" s="419"/>
      <c r="V108" s="386"/>
      <c r="W108" s="386"/>
      <c r="X108" s="386"/>
      <c r="Y108" s="347"/>
      <c r="Z108" s="347"/>
      <c r="AA108" s="163"/>
      <c r="AB108" s="164"/>
      <c r="AC108" s="348"/>
      <c r="AD108" s="348"/>
      <c r="AE108" s="348"/>
      <c r="AF108" s="349"/>
      <c r="AG108" s="349"/>
      <c r="AH108" s="370"/>
      <c r="AI108" s="163"/>
      <c r="AJ108" s="163"/>
      <c r="AK108" s="163"/>
      <c r="AL108" s="350"/>
      <c r="AM108" s="163"/>
      <c r="AN108" s="163"/>
      <c r="AO108" s="343"/>
      <c r="AP108" s="164"/>
      <c r="AQ108" s="164"/>
      <c r="AR108" s="164"/>
      <c r="AS108" s="351"/>
      <c r="AT108" s="352"/>
      <c r="AU108" s="352"/>
      <c r="AV108" s="352"/>
      <c r="AW108" s="352"/>
      <c r="AX108" s="352"/>
      <c r="AY108" s="352"/>
      <c r="AZ108" s="352"/>
      <c r="BA108" s="352"/>
      <c r="BB108" s="353"/>
      <c r="BC108" s="351"/>
      <c r="BD108" s="351"/>
      <c r="BE108" s="255" t="str">
        <f>IF(F108="","",IF(分岐管理シート!D108&gt;0,"","error"))</f>
        <v/>
      </c>
      <c r="BF108" s="256" t="str">
        <f>IF(F108="","",IF(分岐管理シート!E108=1,"","error"))</f>
        <v/>
      </c>
      <c r="BG108" s="257" t="str">
        <f>IF(F108="","",IF(分岐管理シート!G108=2,"","error"))</f>
        <v/>
      </c>
      <c r="BH108" s="257" t="str">
        <f>IF(F108="","",IF(OR(分岐管理シート!H108=0,LEN(H108)&lt;6),"error",""))</f>
        <v/>
      </c>
      <c r="BI108" s="258" t="str">
        <f>IF(F108="","",IF(分岐管理シート!I108=2,"","error"))</f>
        <v/>
      </c>
      <c r="BJ108" s="257" t="str">
        <f t="shared" si="1"/>
        <v/>
      </c>
      <c r="BK108" s="257" t="str">
        <f t="shared" si="2"/>
        <v/>
      </c>
      <c r="BL108" s="257" t="str">
        <f>IF(F108="","",IF(OR(AND(分岐管理シート!D108=1,分岐管理シート!K108=1),AND(分岐管理シート!D108=2,分岐管理シート!K108=2)),"","error"))</f>
        <v/>
      </c>
      <c r="BM108" s="255" t="str">
        <f>IF(F108="","",IF(分岐管理シート!L108=2,"","error"))</f>
        <v/>
      </c>
      <c r="BN108" s="257" t="str">
        <f>IF(F108="","",IF(分岐管理シート!M108&lt;1,"error",""))</f>
        <v/>
      </c>
      <c r="BO108" s="252" t="str">
        <f>IF(F108="","",IF(OR(AND(分岐管理シート!D108=1,分岐管理シート!M108&lt;12,分岐管理シート!M108&gt;0),AND(分岐管理シート!D108=2,分岐管理シート!M108&lt;13,分岐管理シート!M108&gt;1)),"","error"))</f>
        <v/>
      </c>
      <c r="BP108" s="257" t="str">
        <f>IF(AND(分岐管理シート!M108&lt;&gt;1,SUM(分岐管理シート!N108:P108)&gt;0),"error","")</f>
        <v/>
      </c>
      <c r="BQ108" s="256" t="str">
        <f>IF(OR(AND(分岐管理シート!N108=0,OR(分岐管理シート!O108&lt;&gt;0,分岐管理シート!P108&lt;&gt;0)),AND(分岐管理シート!O108=0,分岐管理シート!P108&lt;&gt;0)),"error","")</f>
        <v/>
      </c>
      <c r="BR108" s="259" t="str" cm="1">
        <f t="array" ref="BR108">IF(SUMPRODUCT(COUNTIF(N108:P108,N108:P108))&gt;COUNTA(N108:P108),"error","")</f>
        <v/>
      </c>
      <c r="BS108" s="257" t="str">
        <f t="shared" si="3"/>
        <v/>
      </c>
      <c r="BT108" s="257" t="str">
        <f t="shared" si="4"/>
        <v/>
      </c>
      <c r="BU108" s="257" t="str">
        <f>IF(F108="","",IF(OR(AND(分岐管理シート!D108=1,T108&gt;0,Y108&gt;=0,U108=0,R108=S108+Y108,S108=T108),AND(分岐管理シート!D108=2,U108&gt;0,Y108&gt;=0,T108=0,R108=S108+Y108,S108=U108)),"","error"))</f>
        <v/>
      </c>
      <c r="BV108" s="257" t="str">
        <f t="shared" si="5"/>
        <v/>
      </c>
      <c r="BW108" s="257" t="str">
        <f t="shared" si="9"/>
        <v/>
      </c>
      <c r="BX108" s="257" t="str">
        <f t="shared" si="6"/>
        <v/>
      </c>
      <c r="BY108" s="257" t="str">
        <f>IF(F108="","",IF(PRODUCT(分岐管理シート!AB108:'分岐管理シート'!AE108)=0,"error",""))</f>
        <v/>
      </c>
      <c r="BZ108" s="252" t="str">
        <f>IF(F108="","",IF(AND(AE108="○",分岐管理シート!AF108=0),"error",""))</f>
        <v/>
      </c>
      <c r="CA108" s="257" t="str">
        <f>IF(F108="","",IF(AND(分岐管理シート!AE108&lt;2,実施計画様式!AF108&lt;&gt;""),"error",""))</f>
        <v/>
      </c>
      <c r="CB108" s="257" t="str">
        <f>IF(F108="","",IF(OR(AND(分岐管理シート!D108=1,分岐管理シート!AG108&gt;0,分岐管理シート!AG108&lt;25),AND(分岐管理シート!D108&gt;1,分岐管理シート!AG108&gt;12,分岐管理シート!AG108&lt;25)),"","error"))</f>
        <v/>
      </c>
      <c r="CC108" s="256" t="str">
        <f>IF(F108="","",IF(OR(AND(分岐管理シート!BH108="予算化方法",分岐管理シート!AH108&gt;0,分岐管理シート!AH108&lt;4),AND(分岐管理シート!BH108="予算化方法_未定なし",分岐管理シート!AH108&gt;0,分岐管理シート!AH108&lt;3)),"","error"))</f>
        <v/>
      </c>
      <c r="CD108" s="257" t="str">
        <f>IF(F108="","",IF(OR(分岐管理シート!AI108&lt;14,分岐管理シート!AI108&gt;25,分岐管理シート!AI108&gt;分岐管理シート!AJ108,分岐管理シート!AI108&gt;分岐管理シート!AK108),"error",""))</f>
        <v/>
      </c>
      <c r="CE108" s="257" t="str">
        <f>IF(F108="","",IF(OR(分岐管理シート!AJ108&lt;14,分岐管理シート!AJ108&gt;25,分岐管理シート!AJ108&lt;分岐管理シート!AI108,分岐管理シート!AJ108&gt;分岐管理シート!AK108),"error",""))</f>
        <v/>
      </c>
      <c r="CF108" s="256" t="str">
        <f>IF(F108="","",IF(OR(分岐管理シート!AK108&lt;14,分岐管理シート!AK108&gt;26,分岐管理シート!AK108&lt;分岐管理シート!AI108,分岐管理シート!AK108&lt;分岐管理シート!AJ108),"error",""))</f>
        <v/>
      </c>
      <c r="CG108" s="257" t="str">
        <f>IF(F108="","",IF(AND(AD108="－",分岐管理シート!AK108&gt;25),"error",""))</f>
        <v/>
      </c>
      <c r="CH108" s="257" t="str">
        <f t="shared" si="10"/>
        <v/>
      </c>
      <c r="CI108" s="252" t="str">
        <f>IF(F108="","",IF(分岐管理シート!AM108&lt;1,"error",""))</f>
        <v/>
      </c>
      <c r="CJ108" s="257" t="str">
        <f>IF(F108="","",IF(分岐管理シート!AN108&lt;1,"error",""))</f>
        <v/>
      </c>
      <c r="CK108" s="261" t="str">
        <f t="shared" si="7"/>
        <v/>
      </c>
      <c r="CL108" s="257" t="str">
        <f>IF(F108="","",IF(AND(SUM(分岐管理シート!AO108:AR108)&gt;180,分岐管理シート!AS108&lt;1),"error",""))</f>
        <v/>
      </c>
      <c r="CM108" s="257" t="str">
        <f>IF(F108="","",IF(OR(AND(分岐管理シート!D108=1,分岐管理シート!BB108&gt;0,分岐管理シート!BB108&lt;7),AND(分岐管理シート!D108&gt;1,分岐管理シート!BB108&gt;3,分岐管理シート!BB108&lt;7)),"","error"))</f>
        <v/>
      </c>
      <c r="CN108" s="260"/>
      <c r="CO108" s="257" t="str">
        <f>IF(分岐管理シート!BR108=0,"","error")</f>
        <v/>
      </c>
      <c r="CP108" s="304" t="str">
        <f>IF(AND(F108="",SUM(分岐管理シート!D108:BB108)&gt;0),"error","")</f>
        <v/>
      </c>
    </row>
    <row r="109" spans="1:94" ht="54.95" customHeight="1" x14ac:dyDescent="0.15">
      <c r="A109" s="29"/>
      <c r="B109" s="33"/>
      <c r="C109" s="445">
        <v>37</v>
      </c>
      <c r="D109" s="342"/>
      <c r="E109" s="342"/>
      <c r="F109" s="164"/>
      <c r="G109" s="164"/>
      <c r="H109" s="163"/>
      <c r="I109" s="164"/>
      <c r="J109" s="163"/>
      <c r="K109" s="164"/>
      <c r="L109" s="164"/>
      <c r="M109" s="164"/>
      <c r="N109" s="164"/>
      <c r="O109" s="343"/>
      <c r="P109" s="343"/>
      <c r="Q109" s="344"/>
      <c r="R109" s="345">
        <f t="shared" si="0"/>
        <v>0</v>
      </c>
      <c r="S109" s="346">
        <f t="shared" si="8"/>
        <v>0</v>
      </c>
      <c r="T109" s="347"/>
      <c r="U109" s="419"/>
      <c r="V109" s="386"/>
      <c r="W109" s="386"/>
      <c r="X109" s="386"/>
      <c r="Y109" s="347"/>
      <c r="Z109" s="347"/>
      <c r="AA109" s="163"/>
      <c r="AB109" s="164"/>
      <c r="AC109" s="348"/>
      <c r="AD109" s="348"/>
      <c r="AE109" s="348"/>
      <c r="AF109" s="349"/>
      <c r="AG109" s="349"/>
      <c r="AH109" s="370"/>
      <c r="AI109" s="163"/>
      <c r="AJ109" s="163"/>
      <c r="AK109" s="163"/>
      <c r="AL109" s="350"/>
      <c r="AM109" s="163"/>
      <c r="AN109" s="163"/>
      <c r="AO109" s="343"/>
      <c r="AP109" s="164"/>
      <c r="AQ109" s="164"/>
      <c r="AR109" s="164"/>
      <c r="AS109" s="351"/>
      <c r="AT109" s="352"/>
      <c r="AU109" s="352"/>
      <c r="AV109" s="352"/>
      <c r="AW109" s="352"/>
      <c r="AX109" s="352"/>
      <c r="AY109" s="352"/>
      <c r="AZ109" s="352"/>
      <c r="BA109" s="352"/>
      <c r="BB109" s="353"/>
      <c r="BC109" s="351"/>
      <c r="BD109" s="351"/>
      <c r="BE109" s="255" t="str">
        <f>IF(F109="","",IF(分岐管理シート!D109&gt;0,"","error"))</f>
        <v/>
      </c>
      <c r="BF109" s="256" t="str">
        <f>IF(F109="","",IF(分岐管理シート!E109=1,"","error"))</f>
        <v/>
      </c>
      <c r="BG109" s="257" t="str">
        <f>IF(F109="","",IF(分岐管理シート!G109=2,"","error"))</f>
        <v/>
      </c>
      <c r="BH109" s="257" t="str">
        <f>IF(F109="","",IF(OR(分岐管理シート!H109=0,LEN(H109)&lt;6),"error",""))</f>
        <v/>
      </c>
      <c r="BI109" s="258" t="str">
        <f>IF(F109="","",IF(分岐管理シート!I109=2,"","error"))</f>
        <v/>
      </c>
      <c r="BJ109" s="257" t="str">
        <f t="shared" si="1"/>
        <v/>
      </c>
      <c r="BK109" s="257" t="str">
        <f t="shared" si="2"/>
        <v/>
      </c>
      <c r="BL109" s="257" t="str">
        <f>IF(F109="","",IF(OR(AND(分岐管理シート!D109=1,分岐管理シート!K109=1),AND(分岐管理シート!D109=2,分岐管理シート!K109=2)),"","error"))</f>
        <v/>
      </c>
      <c r="BM109" s="255" t="str">
        <f>IF(F109="","",IF(分岐管理シート!L109=2,"","error"))</f>
        <v/>
      </c>
      <c r="BN109" s="257" t="str">
        <f>IF(F109="","",IF(分岐管理シート!M109&lt;1,"error",""))</f>
        <v/>
      </c>
      <c r="BO109" s="252" t="str">
        <f>IF(F109="","",IF(OR(AND(分岐管理シート!D109=1,分岐管理シート!M109&lt;12,分岐管理シート!M109&gt;0),AND(分岐管理シート!D109=2,分岐管理シート!M109&lt;13,分岐管理シート!M109&gt;1)),"","error"))</f>
        <v/>
      </c>
      <c r="BP109" s="257" t="str">
        <f>IF(AND(分岐管理シート!M109&lt;&gt;1,SUM(分岐管理シート!N109:P109)&gt;0),"error","")</f>
        <v/>
      </c>
      <c r="BQ109" s="256" t="str">
        <f>IF(OR(AND(分岐管理シート!N109=0,OR(分岐管理シート!O109&lt;&gt;0,分岐管理シート!P109&lt;&gt;0)),AND(分岐管理シート!O109=0,分岐管理シート!P109&lt;&gt;0)),"error","")</f>
        <v/>
      </c>
      <c r="BR109" s="259" t="str" cm="1">
        <f t="array" ref="BR109">IF(SUMPRODUCT(COUNTIF(N109:P109,N109:P109))&gt;COUNTA(N109:P109),"error","")</f>
        <v/>
      </c>
      <c r="BS109" s="257" t="str">
        <f t="shared" si="3"/>
        <v/>
      </c>
      <c r="BT109" s="257" t="str">
        <f t="shared" si="4"/>
        <v/>
      </c>
      <c r="BU109" s="257" t="str">
        <f>IF(F109="","",IF(OR(AND(分岐管理シート!D109=1,T109&gt;0,Y109&gt;=0,U109=0,R109=S109+Y109,S109=T109),AND(分岐管理シート!D109=2,U109&gt;0,Y109&gt;=0,T109=0,R109=S109+Y109,S109=U109)),"","error"))</f>
        <v/>
      </c>
      <c r="BV109" s="257" t="str">
        <f t="shared" si="5"/>
        <v/>
      </c>
      <c r="BW109" s="257" t="str">
        <f t="shared" si="9"/>
        <v/>
      </c>
      <c r="BX109" s="257" t="str">
        <f t="shared" si="6"/>
        <v/>
      </c>
      <c r="BY109" s="257" t="str">
        <f>IF(F109="","",IF(PRODUCT(分岐管理シート!AB109:'分岐管理シート'!AE109)=0,"error",""))</f>
        <v/>
      </c>
      <c r="BZ109" s="252" t="str">
        <f>IF(F109="","",IF(AND(AE109="○",分岐管理シート!AF109=0),"error",""))</f>
        <v/>
      </c>
      <c r="CA109" s="257" t="str">
        <f>IF(F109="","",IF(AND(分岐管理シート!AE109&lt;2,実施計画様式!AF109&lt;&gt;""),"error",""))</f>
        <v/>
      </c>
      <c r="CB109" s="257" t="str">
        <f>IF(F109="","",IF(OR(AND(分岐管理シート!D109=1,分岐管理シート!AG109&gt;0,分岐管理シート!AG109&lt;25),AND(分岐管理シート!D109&gt;1,分岐管理シート!AG109&gt;12,分岐管理シート!AG109&lt;25)),"","error"))</f>
        <v/>
      </c>
      <c r="CC109" s="256" t="str">
        <f>IF(F109="","",IF(OR(AND(分岐管理シート!BH109="予算化方法",分岐管理シート!AH109&gt;0,分岐管理シート!AH109&lt;4),AND(分岐管理シート!BH109="予算化方法_未定なし",分岐管理シート!AH109&gt;0,分岐管理シート!AH109&lt;3)),"","error"))</f>
        <v/>
      </c>
      <c r="CD109" s="257" t="str">
        <f>IF(F109="","",IF(OR(分岐管理シート!AI109&lt;14,分岐管理シート!AI109&gt;25,分岐管理シート!AI109&gt;分岐管理シート!AJ109,分岐管理シート!AI109&gt;分岐管理シート!AK109),"error",""))</f>
        <v/>
      </c>
      <c r="CE109" s="257" t="str">
        <f>IF(F109="","",IF(OR(分岐管理シート!AJ109&lt;14,分岐管理シート!AJ109&gt;25,分岐管理シート!AJ109&lt;分岐管理シート!AI109,分岐管理シート!AJ109&gt;分岐管理シート!AK109),"error",""))</f>
        <v/>
      </c>
      <c r="CF109" s="256" t="str">
        <f>IF(F109="","",IF(OR(分岐管理シート!AK109&lt;14,分岐管理シート!AK109&gt;26,分岐管理シート!AK109&lt;分岐管理シート!AI109,分岐管理シート!AK109&lt;分岐管理シート!AJ109),"error",""))</f>
        <v/>
      </c>
      <c r="CG109" s="257" t="str">
        <f>IF(F109="","",IF(AND(AD109="－",分岐管理シート!AK109&gt;25),"error",""))</f>
        <v/>
      </c>
      <c r="CH109" s="257" t="str">
        <f t="shared" si="10"/>
        <v/>
      </c>
      <c r="CI109" s="252" t="str">
        <f>IF(F109="","",IF(分岐管理シート!AM109&lt;1,"error",""))</f>
        <v/>
      </c>
      <c r="CJ109" s="257" t="str">
        <f>IF(F109="","",IF(分岐管理シート!AN109&lt;1,"error",""))</f>
        <v/>
      </c>
      <c r="CK109" s="261" t="str">
        <f t="shared" si="7"/>
        <v/>
      </c>
      <c r="CL109" s="257" t="str">
        <f>IF(F109="","",IF(AND(SUM(分岐管理シート!AO109:AR109)&gt;180,分岐管理シート!AS109&lt;1),"error",""))</f>
        <v/>
      </c>
      <c r="CM109" s="257" t="str">
        <f>IF(F109="","",IF(OR(AND(分岐管理シート!D109=1,分岐管理シート!BB109&gt;0,分岐管理シート!BB109&lt;7),AND(分岐管理シート!D109&gt;1,分岐管理シート!BB109&gt;3,分岐管理シート!BB109&lt;7)),"","error"))</f>
        <v/>
      </c>
      <c r="CN109" s="260"/>
      <c r="CO109" s="257" t="str">
        <f>IF(分岐管理シート!BR109=0,"","error")</f>
        <v/>
      </c>
      <c r="CP109" s="304" t="str">
        <f>IF(AND(F109="",SUM(分岐管理シート!D109:BB109)&gt;0),"error","")</f>
        <v/>
      </c>
    </row>
    <row r="110" spans="1:94" ht="54.95" customHeight="1" x14ac:dyDescent="0.15">
      <c r="A110" s="29"/>
      <c r="B110" s="33"/>
      <c r="C110" s="445">
        <v>38</v>
      </c>
      <c r="D110" s="342"/>
      <c r="E110" s="342"/>
      <c r="F110" s="164"/>
      <c r="G110" s="164"/>
      <c r="H110" s="163"/>
      <c r="I110" s="164"/>
      <c r="J110" s="163"/>
      <c r="K110" s="164"/>
      <c r="L110" s="164"/>
      <c r="M110" s="164"/>
      <c r="N110" s="164"/>
      <c r="O110" s="343"/>
      <c r="P110" s="343"/>
      <c r="Q110" s="344"/>
      <c r="R110" s="345">
        <f t="shared" si="0"/>
        <v>0</v>
      </c>
      <c r="S110" s="346">
        <f t="shared" si="8"/>
        <v>0</v>
      </c>
      <c r="T110" s="347"/>
      <c r="U110" s="419"/>
      <c r="V110" s="386"/>
      <c r="W110" s="386"/>
      <c r="X110" s="386"/>
      <c r="Y110" s="347"/>
      <c r="Z110" s="347"/>
      <c r="AA110" s="163"/>
      <c r="AB110" s="164"/>
      <c r="AC110" s="348"/>
      <c r="AD110" s="348"/>
      <c r="AE110" s="348"/>
      <c r="AF110" s="349"/>
      <c r="AG110" s="349"/>
      <c r="AH110" s="370"/>
      <c r="AI110" s="163"/>
      <c r="AJ110" s="163"/>
      <c r="AK110" s="163"/>
      <c r="AL110" s="350"/>
      <c r="AM110" s="163"/>
      <c r="AN110" s="163"/>
      <c r="AO110" s="343"/>
      <c r="AP110" s="164"/>
      <c r="AQ110" s="164"/>
      <c r="AR110" s="164"/>
      <c r="AS110" s="351"/>
      <c r="AT110" s="352"/>
      <c r="AU110" s="352"/>
      <c r="AV110" s="352"/>
      <c r="AW110" s="352"/>
      <c r="AX110" s="352"/>
      <c r="AY110" s="352"/>
      <c r="AZ110" s="352"/>
      <c r="BA110" s="352"/>
      <c r="BB110" s="353"/>
      <c r="BC110" s="351"/>
      <c r="BD110" s="351"/>
      <c r="BE110" s="255" t="str">
        <f>IF(F110="","",IF(分岐管理シート!D110&gt;0,"","error"))</f>
        <v/>
      </c>
      <c r="BF110" s="256" t="str">
        <f>IF(F110="","",IF(分岐管理シート!E110=1,"","error"))</f>
        <v/>
      </c>
      <c r="BG110" s="257" t="str">
        <f>IF(F110="","",IF(分岐管理シート!G110=2,"","error"))</f>
        <v/>
      </c>
      <c r="BH110" s="257" t="str">
        <f>IF(F110="","",IF(OR(分岐管理シート!H110=0,LEN(H110)&lt;6),"error",""))</f>
        <v/>
      </c>
      <c r="BI110" s="258" t="str">
        <f>IF(F110="","",IF(分岐管理シート!I110=2,"","error"))</f>
        <v/>
      </c>
      <c r="BJ110" s="257" t="str">
        <f t="shared" si="1"/>
        <v/>
      </c>
      <c r="BK110" s="257" t="str">
        <f t="shared" si="2"/>
        <v/>
      </c>
      <c r="BL110" s="257" t="str">
        <f>IF(F110="","",IF(OR(AND(分岐管理シート!D110=1,分岐管理シート!K110=1),AND(分岐管理シート!D110=2,分岐管理シート!K110=2)),"","error"))</f>
        <v/>
      </c>
      <c r="BM110" s="255" t="str">
        <f>IF(F110="","",IF(分岐管理シート!L110=2,"","error"))</f>
        <v/>
      </c>
      <c r="BN110" s="257" t="str">
        <f>IF(F110="","",IF(分岐管理シート!M110&lt;1,"error",""))</f>
        <v/>
      </c>
      <c r="BO110" s="252" t="str">
        <f>IF(F110="","",IF(OR(AND(分岐管理シート!D110=1,分岐管理シート!M110&lt;12,分岐管理シート!M110&gt;0),AND(分岐管理シート!D110=2,分岐管理シート!M110&lt;13,分岐管理シート!M110&gt;1)),"","error"))</f>
        <v/>
      </c>
      <c r="BP110" s="257" t="str">
        <f>IF(AND(分岐管理シート!M110&lt;&gt;1,SUM(分岐管理シート!N110:P110)&gt;0),"error","")</f>
        <v/>
      </c>
      <c r="BQ110" s="256" t="str">
        <f>IF(OR(AND(分岐管理シート!N110=0,OR(分岐管理シート!O110&lt;&gt;0,分岐管理シート!P110&lt;&gt;0)),AND(分岐管理シート!O110=0,分岐管理シート!P110&lt;&gt;0)),"error","")</f>
        <v/>
      </c>
      <c r="BR110" s="259" t="str" cm="1">
        <f t="array" ref="BR110">IF(SUMPRODUCT(COUNTIF(N110:P110,N110:P110))&gt;COUNTA(N110:P110),"error","")</f>
        <v/>
      </c>
      <c r="BS110" s="257" t="str">
        <f t="shared" si="3"/>
        <v/>
      </c>
      <c r="BT110" s="257" t="str">
        <f t="shared" si="4"/>
        <v/>
      </c>
      <c r="BU110" s="257" t="str">
        <f>IF(F110="","",IF(OR(AND(分岐管理シート!D110=1,T110&gt;0,Y110&gt;=0,U110=0,R110=S110+Y110,S110=T110),AND(分岐管理シート!D110=2,U110&gt;0,Y110&gt;=0,T110=0,R110=S110+Y110,S110=U110)),"","error"))</f>
        <v/>
      </c>
      <c r="BV110" s="257" t="str">
        <f t="shared" si="5"/>
        <v/>
      </c>
      <c r="BW110" s="257" t="str">
        <f t="shared" si="9"/>
        <v/>
      </c>
      <c r="BX110" s="257" t="str">
        <f t="shared" si="6"/>
        <v/>
      </c>
      <c r="BY110" s="257" t="str">
        <f>IF(F110="","",IF(PRODUCT(分岐管理シート!AB110:'分岐管理シート'!AE110)=0,"error",""))</f>
        <v/>
      </c>
      <c r="BZ110" s="252" t="str">
        <f>IF(F110="","",IF(AND(AE110="○",分岐管理シート!AF110=0),"error",""))</f>
        <v/>
      </c>
      <c r="CA110" s="257" t="str">
        <f>IF(F110="","",IF(AND(分岐管理シート!AE110&lt;2,実施計画様式!AF110&lt;&gt;""),"error",""))</f>
        <v/>
      </c>
      <c r="CB110" s="257" t="str">
        <f>IF(F110="","",IF(OR(AND(分岐管理シート!D110=1,分岐管理シート!AG110&gt;0,分岐管理シート!AG110&lt;25),AND(分岐管理シート!D110&gt;1,分岐管理シート!AG110&gt;12,分岐管理シート!AG110&lt;25)),"","error"))</f>
        <v/>
      </c>
      <c r="CC110" s="256" t="str">
        <f>IF(F110="","",IF(OR(AND(分岐管理シート!BH110="予算化方法",分岐管理シート!AH110&gt;0,分岐管理シート!AH110&lt;4),AND(分岐管理シート!BH110="予算化方法_未定なし",分岐管理シート!AH110&gt;0,分岐管理シート!AH110&lt;3)),"","error"))</f>
        <v/>
      </c>
      <c r="CD110" s="257" t="str">
        <f>IF(F110="","",IF(OR(分岐管理シート!AI110&lt;14,分岐管理シート!AI110&gt;25,分岐管理シート!AI110&gt;分岐管理シート!AJ110,分岐管理シート!AI110&gt;分岐管理シート!AK110),"error",""))</f>
        <v/>
      </c>
      <c r="CE110" s="257" t="str">
        <f>IF(F110="","",IF(OR(分岐管理シート!AJ110&lt;14,分岐管理シート!AJ110&gt;25,分岐管理シート!AJ110&lt;分岐管理シート!AI110,分岐管理シート!AJ110&gt;分岐管理シート!AK110),"error",""))</f>
        <v/>
      </c>
      <c r="CF110" s="256" t="str">
        <f>IF(F110="","",IF(OR(分岐管理シート!AK110&lt;14,分岐管理シート!AK110&gt;26,分岐管理シート!AK110&lt;分岐管理シート!AI110,分岐管理シート!AK110&lt;分岐管理シート!AJ110),"error",""))</f>
        <v/>
      </c>
      <c r="CG110" s="257" t="str">
        <f>IF(F110="","",IF(AND(AD110="－",分岐管理シート!AK110&gt;25),"error",""))</f>
        <v/>
      </c>
      <c r="CH110" s="257" t="str">
        <f t="shared" si="10"/>
        <v/>
      </c>
      <c r="CI110" s="252" t="str">
        <f>IF(F110="","",IF(分岐管理シート!AM110&lt;1,"error",""))</f>
        <v/>
      </c>
      <c r="CJ110" s="257" t="str">
        <f>IF(F110="","",IF(分岐管理シート!AN110&lt;1,"error",""))</f>
        <v/>
      </c>
      <c r="CK110" s="261" t="str">
        <f t="shared" si="7"/>
        <v/>
      </c>
      <c r="CL110" s="257" t="str">
        <f>IF(F110="","",IF(AND(SUM(分岐管理シート!AO110:AR110)&gt;180,分岐管理シート!AS110&lt;1),"error",""))</f>
        <v/>
      </c>
      <c r="CM110" s="257" t="str">
        <f>IF(F110="","",IF(OR(AND(分岐管理シート!D110=1,分岐管理シート!BB110&gt;0,分岐管理シート!BB110&lt;7),AND(分岐管理シート!D110&gt;1,分岐管理シート!BB110&gt;3,分岐管理シート!BB110&lt;7)),"","error"))</f>
        <v/>
      </c>
      <c r="CN110" s="260"/>
      <c r="CO110" s="257" t="str">
        <f>IF(分岐管理シート!BR110=0,"","error")</f>
        <v/>
      </c>
      <c r="CP110" s="304" t="str">
        <f>IF(AND(F110="",SUM(分岐管理シート!D110:BB110)&gt;0),"error","")</f>
        <v/>
      </c>
    </row>
    <row r="111" spans="1:94" ht="54.95" customHeight="1" x14ac:dyDescent="0.15">
      <c r="A111" s="29"/>
      <c r="B111" s="33"/>
      <c r="C111" s="445">
        <v>39</v>
      </c>
      <c r="D111" s="342"/>
      <c r="E111" s="342"/>
      <c r="F111" s="164"/>
      <c r="G111" s="164"/>
      <c r="H111" s="163"/>
      <c r="I111" s="164"/>
      <c r="J111" s="163"/>
      <c r="K111" s="164"/>
      <c r="L111" s="164"/>
      <c r="M111" s="164"/>
      <c r="N111" s="164"/>
      <c r="O111" s="343"/>
      <c r="P111" s="343"/>
      <c r="Q111" s="344"/>
      <c r="R111" s="345">
        <f t="shared" si="0"/>
        <v>0</v>
      </c>
      <c r="S111" s="346">
        <f t="shared" si="8"/>
        <v>0</v>
      </c>
      <c r="T111" s="347"/>
      <c r="U111" s="419"/>
      <c r="V111" s="386"/>
      <c r="W111" s="386"/>
      <c r="X111" s="386"/>
      <c r="Y111" s="347"/>
      <c r="Z111" s="347"/>
      <c r="AA111" s="163"/>
      <c r="AB111" s="164"/>
      <c r="AC111" s="348"/>
      <c r="AD111" s="348"/>
      <c r="AE111" s="348"/>
      <c r="AF111" s="349"/>
      <c r="AG111" s="349"/>
      <c r="AH111" s="370"/>
      <c r="AI111" s="163"/>
      <c r="AJ111" s="163"/>
      <c r="AK111" s="163"/>
      <c r="AL111" s="350"/>
      <c r="AM111" s="163"/>
      <c r="AN111" s="163"/>
      <c r="AO111" s="343"/>
      <c r="AP111" s="164"/>
      <c r="AQ111" s="164"/>
      <c r="AR111" s="164"/>
      <c r="AS111" s="351"/>
      <c r="AT111" s="352"/>
      <c r="AU111" s="352"/>
      <c r="AV111" s="352"/>
      <c r="AW111" s="352"/>
      <c r="AX111" s="352"/>
      <c r="AY111" s="352"/>
      <c r="AZ111" s="352"/>
      <c r="BA111" s="352"/>
      <c r="BB111" s="353"/>
      <c r="BC111" s="351"/>
      <c r="BD111" s="351"/>
      <c r="BE111" s="255" t="str">
        <f>IF(F111="","",IF(分岐管理シート!D111&gt;0,"","error"))</f>
        <v/>
      </c>
      <c r="BF111" s="256" t="str">
        <f>IF(F111="","",IF(分岐管理シート!E111=1,"","error"))</f>
        <v/>
      </c>
      <c r="BG111" s="257" t="str">
        <f>IF(F111="","",IF(分岐管理シート!G111=2,"","error"))</f>
        <v/>
      </c>
      <c r="BH111" s="257" t="str">
        <f>IF(F111="","",IF(OR(分岐管理シート!H111=0,LEN(H111)&lt;6),"error",""))</f>
        <v/>
      </c>
      <c r="BI111" s="258" t="str">
        <f>IF(F111="","",IF(分岐管理シート!I111=2,"","error"))</f>
        <v/>
      </c>
      <c r="BJ111" s="257" t="str">
        <f t="shared" si="1"/>
        <v/>
      </c>
      <c r="BK111" s="257" t="str">
        <f t="shared" si="2"/>
        <v/>
      </c>
      <c r="BL111" s="257" t="str">
        <f>IF(F111="","",IF(OR(AND(分岐管理シート!D111=1,分岐管理シート!K111=1),AND(分岐管理シート!D111=2,分岐管理シート!K111=2)),"","error"))</f>
        <v/>
      </c>
      <c r="BM111" s="255" t="str">
        <f>IF(F111="","",IF(分岐管理シート!L111=2,"","error"))</f>
        <v/>
      </c>
      <c r="BN111" s="257" t="str">
        <f>IF(F111="","",IF(分岐管理シート!M111&lt;1,"error",""))</f>
        <v/>
      </c>
      <c r="BO111" s="252" t="str">
        <f>IF(F111="","",IF(OR(AND(分岐管理シート!D111=1,分岐管理シート!M111&lt;12,分岐管理シート!M111&gt;0),AND(分岐管理シート!D111=2,分岐管理シート!M111&lt;13,分岐管理シート!M111&gt;1)),"","error"))</f>
        <v/>
      </c>
      <c r="BP111" s="257" t="str">
        <f>IF(AND(分岐管理シート!M111&lt;&gt;1,SUM(分岐管理シート!N111:P111)&gt;0),"error","")</f>
        <v/>
      </c>
      <c r="BQ111" s="256" t="str">
        <f>IF(OR(AND(分岐管理シート!N111=0,OR(分岐管理シート!O111&lt;&gt;0,分岐管理シート!P111&lt;&gt;0)),AND(分岐管理シート!O111=0,分岐管理シート!P111&lt;&gt;0)),"error","")</f>
        <v/>
      </c>
      <c r="BR111" s="259" t="str" cm="1">
        <f t="array" ref="BR111">IF(SUMPRODUCT(COUNTIF(N111:P111,N111:P111))&gt;COUNTA(N111:P111),"error","")</f>
        <v/>
      </c>
      <c r="BS111" s="257" t="str">
        <f t="shared" si="3"/>
        <v/>
      </c>
      <c r="BT111" s="257" t="str">
        <f t="shared" si="4"/>
        <v/>
      </c>
      <c r="BU111" s="257" t="str">
        <f>IF(F111="","",IF(OR(AND(分岐管理シート!D111=1,T111&gt;0,Y111&gt;=0,U111=0,R111=S111+Y111,S111=T111),AND(分岐管理シート!D111=2,U111&gt;0,Y111&gt;=0,T111=0,R111=S111+Y111,S111=U111)),"","error"))</f>
        <v/>
      </c>
      <c r="BV111" s="257" t="str">
        <f t="shared" si="5"/>
        <v/>
      </c>
      <c r="BW111" s="257" t="str">
        <f t="shared" si="9"/>
        <v/>
      </c>
      <c r="BX111" s="257" t="str">
        <f t="shared" si="6"/>
        <v/>
      </c>
      <c r="BY111" s="257" t="str">
        <f>IF(F111="","",IF(PRODUCT(分岐管理シート!AB111:'分岐管理シート'!AE111)=0,"error",""))</f>
        <v/>
      </c>
      <c r="BZ111" s="252" t="str">
        <f>IF(F111="","",IF(AND(AE111="○",分岐管理シート!AF111=0),"error",""))</f>
        <v/>
      </c>
      <c r="CA111" s="257" t="str">
        <f>IF(F111="","",IF(AND(分岐管理シート!AE111&lt;2,実施計画様式!AF111&lt;&gt;""),"error",""))</f>
        <v/>
      </c>
      <c r="CB111" s="257" t="str">
        <f>IF(F111="","",IF(OR(AND(分岐管理シート!D111=1,分岐管理シート!AG111&gt;0,分岐管理シート!AG111&lt;25),AND(分岐管理シート!D111&gt;1,分岐管理シート!AG111&gt;12,分岐管理シート!AG111&lt;25)),"","error"))</f>
        <v/>
      </c>
      <c r="CC111" s="256" t="str">
        <f>IF(F111="","",IF(OR(AND(分岐管理シート!BH111="予算化方法",分岐管理シート!AH111&gt;0,分岐管理シート!AH111&lt;4),AND(分岐管理シート!BH111="予算化方法_未定なし",分岐管理シート!AH111&gt;0,分岐管理シート!AH111&lt;3)),"","error"))</f>
        <v/>
      </c>
      <c r="CD111" s="257" t="str">
        <f>IF(F111="","",IF(OR(分岐管理シート!AI111&lt;14,分岐管理シート!AI111&gt;25,分岐管理シート!AI111&gt;分岐管理シート!AJ111,分岐管理シート!AI111&gt;分岐管理シート!AK111),"error",""))</f>
        <v/>
      </c>
      <c r="CE111" s="257" t="str">
        <f>IF(F111="","",IF(OR(分岐管理シート!AJ111&lt;14,分岐管理シート!AJ111&gt;25,分岐管理シート!AJ111&lt;分岐管理シート!AI111,分岐管理シート!AJ111&gt;分岐管理シート!AK111),"error",""))</f>
        <v/>
      </c>
      <c r="CF111" s="256" t="str">
        <f>IF(F111="","",IF(OR(分岐管理シート!AK111&lt;14,分岐管理シート!AK111&gt;26,分岐管理シート!AK111&lt;分岐管理シート!AI111,分岐管理シート!AK111&lt;分岐管理シート!AJ111),"error",""))</f>
        <v/>
      </c>
      <c r="CG111" s="257" t="str">
        <f>IF(F111="","",IF(AND(AD111="－",分岐管理シート!AK111&gt;25),"error",""))</f>
        <v/>
      </c>
      <c r="CH111" s="257" t="str">
        <f t="shared" si="10"/>
        <v/>
      </c>
      <c r="CI111" s="252" t="str">
        <f>IF(F111="","",IF(分岐管理シート!AM111&lt;1,"error",""))</f>
        <v/>
      </c>
      <c r="CJ111" s="257" t="str">
        <f>IF(F111="","",IF(分岐管理シート!AN111&lt;1,"error",""))</f>
        <v/>
      </c>
      <c r="CK111" s="261" t="str">
        <f t="shared" si="7"/>
        <v/>
      </c>
      <c r="CL111" s="257" t="str">
        <f>IF(F111="","",IF(AND(SUM(分岐管理シート!AO111:AR111)&gt;180,分岐管理シート!AS111&lt;1),"error",""))</f>
        <v/>
      </c>
      <c r="CM111" s="257" t="str">
        <f>IF(F111="","",IF(OR(AND(分岐管理シート!D111=1,分岐管理シート!BB111&gt;0,分岐管理シート!BB111&lt;7),AND(分岐管理シート!D111&gt;1,分岐管理シート!BB111&gt;3,分岐管理シート!BB111&lt;7)),"","error"))</f>
        <v/>
      </c>
      <c r="CN111" s="260"/>
      <c r="CO111" s="257" t="str">
        <f>IF(分岐管理シート!BR111=0,"","error")</f>
        <v/>
      </c>
      <c r="CP111" s="304" t="str">
        <f>IF(AND(F111="",SUM(分岐管理シート!D111:BB111)&gt;0),"error","")</f>
        <v/>
      </c>
    </row>
    <row r="112" spans="1:94" ht="54.95" customHeight="1" x14ac:dyDescent="0.15">
      <c r="A112" s="29"/>
      <c r="B112" s="33"/>
      <c r="C112" s="445">
        <v>40</v>
      </c>
      <c r="D112" s="342"/>
      <c r="E112" s="342"/>
      <c r="F112" s="164"/>
      <c r="G112" s="164"/>
      <c r="H112" s="163"/>
      <c r="I112" s="164"/>
      <c r="J112" s="163"/>
      <c r="K112" s="164"/>
      <c r="L112" s="164"/>
      <c r="M112" s="164"/>
      <c r="N112" s="164"/>
      <c r="O112" s="343"/>
      <c r="P112" s="343"/>
      <c r="Q112" s="344"/>
      <c r="R112" s="345">
        <f t="shared" si="0"/>
        <v>0</v>
      </c>
      <c r="S112" s="346">
        <f t="shared" si="8"/>
        <v>0</v>
      </c>
      <c r="T112" s="347"/>
      <c r="U112" s="419"/>
      <c r="V112" s="386"/>
      <c r="W112" s="386"/>
      <c r="X112" s="386"/>
      <c r="Y112" s="347"/>
      <c r="Z112" s="347"/>
      <c r="AA112" s="163"/>
      <c r="AB112" s="164"/>
      <c r="AC112" s="348"/>
      <c r="AD112" s="348"/>
      <c r="AE112" s="348"/>
      <c r="AF112" s="349"/>
      <c r="AG112" s="349"/>
      <c r="AH112" s="370"/>
      <c r="AI112" s="163"/>
      <c r="AJ112" s="163"/>
      <c r="AK112" s="163"/>
      <c r="AL112" s="350"/>
      <c r="AM112" s="163"/>
      <c r="AN112" s="163"/>
      <c r="AO112" s="164"/>
      <c r="AP112" s="164"/>
      <c r="AQ112" s="164"/>
      <c r="AR112" s="164"/>
      <c r="AS112" s="351"/>
      <c r="AT112" s="352"/>
      <c r="AU112" s="352"/>
      <c r="AV112" s="352"/>
      <c r="AW112" s="352"/>
      <c r="AX112" s="352"/>
      <c r="AY112" s="352"/>
      <c r="AZ112" s="352"/>
      <c r="BA112" s="352"/>
      <c r="BB112" s="353"/>
      <c r="BC112" s="351"/>
      <c r="BD112" s="351"/>
      <c r="BE112" s="255" t="str">
        <f>IF(F112="","",IF(分岐管理シート!D112&gt;0,"","error"))</f>
        <v/>
      </c>
      <c r="BF112" s="256" t="str">
        <f>IF(F112="","",IF(分岐管理シート!E112=1,"","error"))</f>
        <v/>
      </c>
      <c r="BG112" s="257" t="str">
        <f>IF(F112="","",IF(分岐管理シート!G112=2,"","error"))</f>
        <v/>
      </c>
      <c r="BH112" s="257" t="str">
        <f>IF(F112="","",IF(OR(分岐管理シート!H112=0,LEN(H112)&lt;6),"error",""))</f>
        <v/>
      </c>
      <c r="BI112" s="258" t="str">
        <f>IF(F112="","",IF(分岐管理シート!I112=2,"","error"))</f>
        <v/>
      </c>
      <c r="BJ112" s="257" t="str">
        <f t="shared" si="1"/>
        <v/>
      </c>
      <c r="BK112" s="257" t="str">
        <f t="shared" si="2"/>
        <v/>
      </c>
      <c r="BL112" s="257" t="str">
        <f>IF(F112="","",IF(OR(AND(分岐管理シート!D112=1,分岐管理シート!K112=1),AND(分岐管理シート!D112=2,分岐管理シート!K112=2)),"","error"))</f>
        <v/>
      </c>
      <c r="BM112" s="255" t="str">
        <f>IF(F112="","",IF(分岐管理シート!L112=2,"","error"))</f>
        <v/>
      </c>
      <c r="BN112" s="257" t="str">
        <f>IF(F112="","",IF(分岐管理シート!M112&lt;1,"error",""))</f>
        <v/>
      </c>
      <c r="BO112" s="252" t="str">
        <f>IF(F112="","",IF(OR(AND(分岐管理シート!D112=1,分岐管理シート!M112&lt;12,分岐管理シート!M112&gt;0),AND(分岐管理シート!D112=2,分岐管理シート!M112&lt;13,分岐管理シート!M112&gt;1)),"","error"))</f>
        <v/>
      </c>
      <c r="BP112" s="257" t="str">
        <f>IF(AND(分岐管理シート!M112&lt;&gt;1,SUM(分岐管理シート!N112:P112)&gt;0),"error","")</f>
        <v/>
      </c>
      <c r="BQ112" s="256" t="str">
        <f>IF(OR(AND(分岐管理シート!N112=0,OR(分岐管理シート!O112&lt;&gt;0,分岐管理シート!P112&lt;&gt;0)),AND(分岐管理シート!O112=0,分岐管理シート!P112&lt;&gt;0)),"error","")</f>
        <v/>
      </c>
      <c r="BR112" s="259" t="str" cm="1">
        <f t="array" ref="BR112">IF(SUMPRODUCT(COUNTIF(N112:P112,N112:P112))&gt;COUNTA(N112:P112),"error","")</f>
        <v/>
      </c>
      <c r="BS112" s="257" t="str">
        <f t="shared" si="3"/>
        <v/>
      </c>
      <c r="BT112" s="257" t="str">
        <f t="shared" si="4"/>
        <v/>
      </c>
      <c r="BU112" s="257" t="str">
        <f>IF(F112="","",IF(OR(AND(分岐管理シート!D112=1,T112&gt;0,Y112&gt;=0,U112=0,R112=S112+Y112,S112=T112),AND(分岐管理シート!D112=2,U112&gt;0,Y112&gt;=0,T112=0,R112=S112+Y112,S112=U112)),"","error"))</f>
        <v/>
      </c>
      <c r="BV112" s="257" t="str">
        <f t="shared" si="5"/>
        <v/>
      </c>
      <c r="BW112" s="257" t="str">
        <f t="shared" si="9"/>
        <v/>
      </c>
      <c r="BX112" s="257" t="str">
        <f t="shared" si="6"/>
        <v/>
      </c>
      <c r="BY112" s="257" t="str">
        <f>IF(F112="","",IF(PRODUCT(分岐管理シート!AB112:'分岐管理シート'!AE112)=0,"error",""))</f>
        <v/>
      </c>
      <c r="BZ112" s="252" t="str">
        <f>IF(F112="","",IF(AND(AE112="○",分岐管理シート!AF112=0),"error",""))</f>
        <v/>
      </c>
      <c r="CA112" s="257" t="str">
        <f>IF(F112="","",IF(AND(分岐管理シート!AE112&lt;2,実施計画様式!AF112&lt;&gt;""),"error",""))</f>
        <v/>
      </c>
      <c r="CB112" s="257" t="str">
        <f>IF(F112="","",IF(OR(AND(分岐管理シート!D112=1,分岐管理シート!AG112&gt;0,分岐管理シート!AG112&lt;25),AND(分岐管理シート!D112&gt;1,分岐管理シート!AG112&gt;12,分岐管理シート!AG112&lt;25)),"","error"))</f>
        <v/>
      </c>
      <c r="CC112" s="256" t="str">
        <f>IF(F112="","",IF(OR(AND(分岐管理シート!BH112="予算化方法",分岐管理シート!AH112&gt;0,分岐管理シート!AH112&lt;4),AND(分岐管理シート!BH112="予算化方法_未定なし",分岐管理シート!AH112&gt;0,分岐管理シート!AH112&lt;3)),"","error"))</f>
        <v/>
      </c>
      <c r="CD112" s="257" t="str">
        <f>IF(F112="","",IF(OR(分岐管理シート!AI112&lt;14,分岐管理シート!AI112&gt;25,分岐管理シート!AI112&gt;分岐管理シート!AJ112,分岐管理シート!AI112&gt;分岐管理シート!AK112),"error",""))</f>
        <v/>
      </c>
      <c r="CE112" s="257" t="str">
        <f>IF(F112="","",IF(OR(分岐管理シート!AJ112&lt;14,分岐管理シート!AJ112&gt;25,分岐管理シート!AJ112&lt;分岐管理シート!AI112,分岐管理シート!AJ112&gt;分岐管理シート!AK112),"error",""))</f>
        <v/>
      </c>
      <c r="CF112" s="256" t="str">
        <f>IF(F112="","",IF(OR(分岐管理シート!AK112&lt;14,分岐管理シート!AK112&gt;26,分岐管理シート!AK112&lt;分岐管理シート!AI112,分岐管理シート!AK112&lt;分岐管理シート!AJ112),"error",""))</f>
        <v/>
      </c>
      <c r="CG112" s="257" t="str">
        <f>IF(F112="","",IF(AND(AD112="－",分岐管理シート!AK112&gt;25),"error",""))</f>
        <v/>
      </c>
      <c r="CH112" s="257" t="str">
        <f t="shared" si="10"/>
        <v/>
      </c>
      <c r="CI112" s="252" t="str">
        <f>IF(F112="","",IF(分岐管理シート!AM112&lt;1,"error",""))</f>
        <v/>
      </c>
      <c r="CJ112" s="257" t="str">
        <f>IF(F112="","",IF(分岐管理シート!AN112&lt;1,"error",""))</f>
        <v/>
      </c>
      <c r="CK112" s="261" t="str">
        <f t="shared" si="7"/>
        <v/>
      </c>
      <c r="CL112" s="257" t="str">
        <f>IF(F112="","",IF(AND(SUM(分岐管理シート!AO112:AR112)&gt;180,分岐管理シート!AS112&lt;1),"error",""))</f>
        <v/>
      </c>
      <c r="CM112" s="257" t="str">
        <f>IF(F112="","",IF(OR(AND(分岐管理シート!D112=1,分岐管理シート!BB112&gt;0,分岐管理シート!BB112&lt;7),AND(分岐管理シート!D112&gt;1,分岐管理シート!BB112&gt;3,分岐管理シート!BB112&lt;7)),"","error"))</f>
        <v/>
      </c>
      <c r="CN112" s="260"/>
      <c r="CO112" s="257" t="str">
        <f>IF(分岐管理シート!BR112=0,"","error")</f>
        <v/>
      </c>
      <c r="CP112" s="304" t="str">
        <f>IF(AND(F112="",SUM(分岐管理シート!D112:BB112)&gt;0),"error","")</f>
        <v/>
      </c>
    </row>
    <row r="113" spans="1:94" ht="54.95" customHeight="1" x14ac:dyDescent="0.15">
      <c r="A113" s="29"/>
      <c r="B113" s="33"/>
      <c r="C113" s="445">
        <v>41</v>
      </c>
      <c r="D113" s="342"/>
      <c r="E113" s="342"/>
      <c r="F113" s="164"/>
      <c r="G113" s="164"/>
      <c r="H113" s="163"/>
      <c r="I113" s="164"/>
      <c r="J113" s="163"/>
      <c r="K113" s="164"/>
      <c r="L113" s="164"/>
      <c r="M113" s="164"/>
      <c r="N113" s="164"/>
      <c r="O113" s="343"/>
      <c r="P113" s="343"/>
      <c r="Q113" s="344"/>
      <c r="R113" s="345">
        <f t="shared" si="0"/>
        <v>0</v>
      </c>
      <c r="S113" s="346">
        <f t="shared" si="8"/>
        <v>0</v>
      </c>
      <c r="T113" s="347"/>
      <c r="U113" s="419"/>
      <c r="V113" s="386"/>
      <c r="W113" s="386"/>
      <c r="X113" s="386"/>
      <c r="Y113" s="347"/>
      <c r="Z113" s="347"/>
      <c r="AA113" s="163"/>
      <c r="AB113" s="164"/>
      <c r="AC113" s="348"/>
      <c r="AD113" s="348"/>
      <c r="AE113" s="348"/>
      <c r="AF113" s="349"/>
      <c r="AG113" s="349"/>
      <c r="AH113" s="370"/>
      <c r="AI113" s="163"/>
      <c r="AJ113" s="163"/>
      <c r="AK113" s="163"/>
      <c r="AL113" s="350"/>
      <c r="AM113" s="163"/>
      <c r="AN113" s="163"/>
      <c r="AO113" s="343"/>
      <c r="AP113" s="164"/>
      <c r="AQ113" s="164"/>
      <c r="AR113" s="164"/>
      <c r="AS113" s="351"/>
      <c r="AT113" s="352"/>
      <c r="AU113" s="352"/>
      <c r="AV113" s="352"/>
      <c r="AW113" s="352"/>
      <c r="AX113" s="352"/>
      <c r="AY113" s="352"/>
      <c r="AZ113" s="352"/>
      <c r="BA113" s="352"/>
      <c r="BB113" s="353"/>
      <c r="BC113" s="351"/>
      <c r="BD113" s="351"/>
      <c r="BE113" s="255" t="str">
        <f>IF(F113="","",IF(分岐管理シート!D113&gt;0,"","error"))</f>
        <v/>
      </c>
      <c r="BF113" s="256" t="str">
        <f>IF(F113="","",IF(分岐管理シート!E113=1,"","error"))</f>
        <v/>
      </c>
      <c r="BG113" s="257" t="str">
        <f>IF(F113="","",IF(分岐管理シート!G113=2,"","error"))</f>
        <v/>
      </c>
      <c r="BH113" s="257" t="str">
        <f>IF(F113="","",IF(OR(分岐管理シート!H113=0,LEN(H113)&lt;6),"error",""))</f>
        <v/>
      </c>
      <c r="BI113" s="258" t="str">
        <f>IF(F113="","",IF(分岐管理シート!I113=2,"","error"))</f>
        <v/>
      </c>
      <c r="BJ113" s="257" t="str">
        <f t="shared" si="1"/>
        <v/>
      </c>
      <c r="BK113" s="257" t="str">
        <f t="shared" si="2"/>
        <v/>
      </c>
      <c r="BL113" s="257" t="str">
        <f>IF(F113="","",IF(OR(AND(分岐管理シート!D113=1,分岐管理シート!K113=1),AND(分岐管理シート!D113=2,分岐管理シート!K113=2)),"","error"))</f>
        <v/>
      </c>
      <c r="BM113" s="255" t="str">
        <f>IF(F113="","",IF(分岐管理シート!L113=2,"","error"))</f>
        <v/>
      </c>
      <c r="BN113" s="257" t="str">
        <f>IF(F113="","",IF(分岐管理シート!M113&lt;1,"error",""))</f>
        <v/>
      </c>
      <c r="BO113" s="252" t="str">
        <f>IF(F113="","",IF(OR(AND(分岐管理シート!D113=1,分岐管理シート!M113&lt;12,分岐管理シート!M113&gt;0),AND(分岐管理シート!D113=2,分岐管理シート!M113&lt;13,分岐管理シート!M113&gt;1)),"","error"))</f>
        <v/>
      </c>
      <c r="BP113" s="257" t="str">
        <f>IF(AND(分岐管理シート!M113&lt;&gt;1,SUM(分岐管理シート!N113:P113)&gt;0),"error","")</f>
        <v/>
      </c>
      <c r="BQ113" s="256" t="str">
        <f>IF(OR(AND(分岐管理シート!N113=0,OR(分岐管理シート!O113&lt;&gt;0,分岐管理シート!P113&lt;&gt;0)),AND(分岐管理シート!O113=0,分岐管理シート!P113&lt;&gt;0)),"error","")</f>
        <v/>
      </c>
      <c r="BR113" s="259" t="str" cm="1">
        <f t="array" ref="BR113">IF(SUMPRODUCT(COUNTIF(N113:P113,N113:P113))&gt;COUNTA(N113:P113),"error","")</f>
        <v/>
      </c>
      <c r="BS113" s="257" t="str">
        <f t="shared" si="3"/>
        <v/>
      </c>
      <c r="BT113" s="257" t="str">
        <f t="shared" si="4"/>
        <v/>
      </c>
      <c r="BU113" s="257" t="str">
        <f>IF(F113="","",IF(OR(AND(分岐管理シート!D113=1,T113&gt;0,Y113&gt;=0,U113=0,R113=S113+Y113,S113=T113),AND(分岐管理シート!D113=2,U113&gt;0,Y113&gt;=0,T113=0,R113=S113+Y113,S113=U113)),"","error"))</f>
        <v/>
      </c>
      <c r="BV113" s="257" t="str">
        <f t="shared" si="5"/>
        <v/>
      </c>
      <c r="BW113" s="257" t="str">
        <f t="shared" si="9"/>
        <v/>
      </c>
      <c r="BX113" s="257" t="str">
        <f t="shared" si="6"/>
        <v/>
      </c>
      <c r="BY113" s="257" t="str">
        <f>IF(F113="","",IF(PRODUCT(分岐管理シート!AB113:'分岐管理シート'!AE113)=0,"error",""))</f>
        <v/>
      </c>
      <c r="BZ113" s="252" t="str">
        <f>IF(F113="","",IF(AND(AE113="○",分岐管理シート!AF113=0),"error",""))</f>
        <v/>
      </c>
      <c r="CA113" s="257" t="str">
        <f>IF(F113="","",IF(AND(分岐管理シート!AE113&lt;2,実施計画様式!AF113&lt;&gt;""),"error",""))</f>
        <v/>
      </c>
      <c r="CB113" s="257" t="str">
        <f>IF(F113="","",IF(OR(AND(分岐管理シート!D113=1,分岐管理シート!AG113&gt;0,分岐管理シート!AG113&lt;25),AND(分岐管理シート!D113&gt;1,分岐管理シート!AG113&gt;12,分岐管理シート!AG113&lt;25)),"","error"))</f>
        <v/>
      </c>
      <c r="CC113" s="256" t="str">
        <f>IF(F113="","",IF(OR(AND(分岐管理シート!BH113="予算化方法",分岐管理シート!AH113&gt;0,分岐管理シート!AH113&lt;4),AND(分岐管理シート!BH113="予算化方法_未定なし",分岐管理シート!AH113&gt;0,分岐管理シート!AH113&lt;3)),"","error"))</f>
        <v/>
      </c>
      <c r="CD113" s="257" t="str">
        <f>IF(F113="","",IF(OR(分岐管理シート!AI113&lt;14,分岐管理シート!AI113&gt;25,分岐管理シート!AI113&gt;分岐管理シート!AJ113,分岐管理シート!AI113&gt;分岐管理シート!AK113),"error",""))</f>
        <v/>
      </c>
      <c r="CE113" s="257" t="str">
        <f>IF(F113="","",IF(OR(分岐管理シート!AJ113&lt;14,分岐管理シート!AJ113&gt;25,分岐管理シート!AJ113&lt;分岐管理シート!AI113,分岐管理シート!AJ113&gt;分岐管理シート!AK113),"error",""))</f>
        <v/>
      </c>
      <c r="CF113" s="256" t="str">
        <f>IF(F113="","",IF(OR(分岐管理シート!AK113&lt;14,分岐管理シート!AK113&gt;26,分岐管理シート!AK113&lt;分岐管理シート!AI113,分岐管理シート!AK113&lt;分岐管理シート!AJ113),"error",""))</f>
        <v/>
      </c>
      <c r="CG113" s="257" t="str">
        <f>IF(F113="","",IF(AND(AD113="－",分岐管理シート!AK113&gt;25),"error",""))</f>
        <v/>
      </c>
      <c r="CH113" s="257" t="str">
        <f t="shared" si="10"/>
        <v/>
      </c>
      <c r="CI113" s="252" t="str">
        <f>IF(F113="","",IF(分岐管理シート!AM113&lt;1,"error",""))</f>
        <v/>
      </c>
      <c r="CJ113" s="257" t="str">
        <f>IF(F113="","",IF(分岐管理シート!AN113&lt;1,"error",""))</f>
        <v/>
      </c>
      <c r="CK113" s="261" t="str">
        <f t="shared" si="7"/>
        <v/>
      </c>
      <c r="CL113" s="257" t="str">
        <f>IF(F113="","",IF(AND(SUM(分岐管理シート!AO113:AR113)&gt;180,分岐管理シート!AS113&lt;1),"error",""))</f>
        <v/>
      </c>
      <c r="CM113" s="257" t="str">
        <f>IF(F113="","",IF(OR(AND(分岐管理シート!D113=1,分岐管理シート!BB113&gt;0,分岐管理シート!BB113&lt;7),AND(分岐管理シート!D113&gt;1,分岐管理シート!BB113&gt;3,分岐管理シート!BB113&lt;7)),"","error"))</f>
        <v/>
      </c>
      <c r="CN113" s="260"/>
      <c r="CO113" s="257" t="str">
        <f>IF(分岐管理シート!BR113=0,"","error")</f>
        <v/>
      </c>
      <c r="CP113" s="304" t="str">
        <f>IF(AND(F113="",SUM(分岐管理シート!D113:BB113)&gt;0),"error","")</f>
        <v/>
      </c>
    </row>
    <row r="114" spans="1:94" ht="54.95" customHeight="1" x14ac:dyDescent="0.15">
      <c r="A114" s="29"/>
      <c r="B114" s="33"/>
      <c r="C114" s="445">
        <v>42</v>
      </c>
      <c r="D114" s="342"/>
      <c r="E114" s="342"/>
      <c r="F114" s="164"/>
      <c r="G114" s="164"/>
      <c r="H114" s="163"/>
      <c r="I114" s="164"/>
      <c r="J114" s="163"/>
      <c r="K114" s="164"/>
      <c r="L114" s="164"/>
      <c r="M114" s="164"/>
      <c r="N114" s="164"/>
      <c r="O114" s="343"/>
      <c r="P114" s="343"/>
      <c r="Q114" s="344"/>
      <c r="R114" s="345">
        <f t="shared" si="0"/>
        <v>0</v>
      </c>
      <c r="S114" s="346">
        <f t="shared" si="8"/>
        <v>0</v>
      </c>
      <c r="T114" s="347"/>
      <c r="U114" s="419"/>
      <c r="V114" s="386"/>
      <c r="W114" s="386"/>
      <c r="X114" s="386"/>
      <c r="Y114" s="347"/>
      <c r="Z114" s="347"/>
      <c r="AA114" s="163"/>
      <c r="AB114" s="164"/>
      <c r="AC114" s="348"/>
      <c r="AD114" s="348"/>
      <c r="AE114" s="348"/>
      <c r="AF114" s="349"/>
      <c r="AG114" s="349"/>
      <c r="AH114" s="370"/>
      <c r="AI114" s="163"/>
      <c r="AJ114" s="163"/>
      <c r="AK114" s="163"/>
      <c r="AL114" s="350"/>
      <c r="AM114" s="163"/>
      <c r="AN114" s="163"/>
      <c r="AO114" s="343"/>
      <c r="AP114" s="164"/>
      <c r="AQ114" s="164"/>
      <c r="AR114" s="164"/>
      <c r="AS114" s="351"/>
      <c r="AT114" s="352"/>
      <c r="AU114" s="352"/>
      <c r="AV114" s="352"/>
      <c r="AW114" s="352"/>
      <c r="AX114" s="352"/>
      <c r="AY114" s="352"/>
      <c r="AZ114" s="352"/>
      <c r="BA114" s="352"/>
      <c r="BB114" s="353"/>
      <c r="BC114" s="351"/>
      <c r="BD114" s="351"/>
      <c r="BE114" s="255" t="str">
        <f>IF(F114="","",IF(分岐管理シート!D114&gt;0,"","error"))</f>
        <v/>
      </c>
      <c r="BF114" s="256" t="str">
        <f>IF(F114="","",IF(分岐管理シート!E114=1,"","error"))</f>
        <v/>
      </c>
      <c r="BG114" s="257" t="str">
        <f>IF(F114="","",IF(分岐管理シート!G114=2,"","error"))</f>
        <v/>
      </c>
      <c r="BH114" s="257" t="str">
        <f>IF(F114="","",IF(OR(分岐管理シート!H114=0,LEN(H114)&lt;6),"error",""))</f>
        <v/>
      </c>
      <c r="BI114" s="258" t="str">
        <f>IF(F114="","",IF(分岐管理シート!I114=2,"","error"))</f>
        <v/>
      </c>
      <c r="BJ114" s="257" t="str">
        <f t="shared" si="1"/>
        <v/>
      </c>
      <c r="BK114" s="257" t="str">
        <f t="shared" si="2"/>
        <v/>
      </c>
      <c r="BL114" s="257" t="str">
        <f>IF(F114="","",IF(OR(AND(分岐管理シート!D114=1,分岐管理シート!K114=1),AND(分岐管理シート!D114=2,分岐管理シート!K114=2)),"","error"))</f>
        <v/>
      </c>
      <c r="BM114" s="255" t="str">
        <f>IF(F114="","",IF(分岐管理シート!L114=2,"","error"))</f>
        <v/>
      </c>
      <c r="BN114" s="257" t="str">
        <f>IF(F114="","",IF(分岐管理シート!M114&lt;1,"error",""))</f>
        <v/>
      </c>
      <c r="BO114" s="252" t="str">
        <f>IF(F114="","",IF(OR(AND(分岐管理シート!D114=1,分岐管理シート!M114&lt;12,分岐管理シート!M114&gt;0),AND(分岐管理シート!D114=2,分岐管理シート!M114&lt;13,分岐管理シート!M114&gt;1)),"","error"))</f>
        <v/>
      </c>
      <c r="BP114" s="257" t="str">
        <f>IF(AND(分岐管理シート!M114&lt;&gt;1,SUM(分岐管理シート!N114:P114)&gt;0),"error","")</f>
        <v/>
      </c>
      <c r="BQ114" s="256" t="str">
        <f>IF(OR(AND(分岐管理シート!N114=0,OR(分岐管理シート!O114&lt;&gt;0,分岐管理シート!P114&lt;&gt;0)),AND(分岐管理シート!O114=0,分岐管理シート!P114&lt;&gt;0)),"error","")</f>
        <v/>
      </c>
      <c r="BR114" s="259" t="str" cm="1">
        <f t="array" ref="BR114">IF(SUMPRODUCT(COUNTIF(N114:P114,N114:P114))&gt;COUNTA(N114:P114),"error","")</f>
        <v/>
      </c>
      <c r="BS114" s="257" t="str">
        <f t="shared" si="3"/>
        <v/>
      </c>
      <c r="BT114" s="257" t="str">
        <f t="shared" si="4"/>
        <v/>
      </c>
      <c r="BU114" s="257" t="str">
        <f>IF(F114="","",IF(OR(AND(分岐管理シート!D114=1,T114&gt;0,Y114&gt;=0,U114=0,R114=S114+Y114,S114=T114),AND(分岐管理シート!D114=2,U114&gt;0,Y114&gt;=0,T114=0,R114=S114+Y114,S114=U114)),"","error"))</f>
        <v/>
      </c>
      <c r="BV114" s="257" t="str">
        <f t="shared" si="5"/>
        <v/>
      </c>
      <c r="BW114" s="257" t="str">
        <f t="shared" si="9"/>
        <v/>
      </c>
      <c r="BX114" s="257" t="str">
        <f t="shared" si="6"/>
        <v/>
      </c>
      <c r="BY114" s="257" t="str">
        <f>IF(F114="","",IF(PRODUCT(分岐管理シート!AB114:'分岐管理シート'!AE114)=0,"error",""))</f>
        <v/>
      </c>
      <c r="BZ114" s="252" t="str">
        <f>IF(F114="","",IF(AND(AE114="○",分岐管理シート!AF114=0),"error",""))</f>
        <v/>
      </c>
      <c r="CA114" s="257" t="str">
        <f>IF(F114="","",IF(AND(分岐管理シート!AE114&lt;2,実施計画様式!AF114&lt;&gt;""),"error",""))</f>
        <v/>
      </c>
      <c r="CB114" s="257" t="str">
        <f>IF(F114="","",IF(OR(AND(分岐管理シート!D114=1,分岐管理シート!AG114&gt;0,分岐管理シート!AG114&lt;25),AND(分岐管理シート!D114&gt;1,分岐管理シート!AG114&gt;12,分岐管理シート!AG114&lt;25)),"","error"))</f>
        <v/>
      </c>
      <c r="CC114" s="256" t="str">
        <f>IF(F114="","",IF(OR(AND(分岐管理シート!BH114="予算化方法",分岐管理シート!AH114&gt;0,分岐管理シート!AH114&lt;4),AND(分岐管理シート!BH114="予算化方法_未定なし",分岐管理シート!AH114&gt;0,分岐管理シート!AH114&lt;3)),"","error"))</f>
        <v/>
      </c>
      <c r="CD114" s="257" t="str">
        <f>IF(F114="","",IF(OR(分岐管理シート!AI114&lt;14,分岐管理シート!AI114&gt;25,分岐管理シート!AI114&gt;分岐管理シート!AJ114,分岐管理シート!AI114&gt;分岐管理シート!AK114),"error",""))</f>
        <v/>
      </c>
      <c r="CE114" s="257" t="str">
        <f>IF(F114="","",IF(OR(分岐管理シート!AJ114&lt;14,分岐管理シート!AJ114&gt;25,分岐管理シート!AJ114&lt;分岐管理シート!AI114,分岐管理シート!AJ114&gt;分岐管理シート!AK114),"error",""))</f>
        <v/>
      </c>
      <c r="CF114" s="256" t="str">
        <f>IF(F114="","",IF(OR(分岐管理シート!AK114&lt;14,分岐管理シート!AK114&gt;26,分岐管理シート!AK114&lt;分岐管理シート!AI114,分岐管理シート!AK114&lt;分岐管理シート!AJ114),"error",""))</f>
        <v/>
      </c>
      <c r="CG114" s="257" t="str">
        <f>IF(F114="","",IF(AND(AD114="－",分岐管理シート!AK114&gt;25),"error",""))</f>
        <v/>
      </c>
      <c r="CH114" s="257" t="str">
        <f t="shared" si="10"/>
        <v/>
      </c>
      <c r="CI114" s="252" t="str">
        <f>IF(F114="","",IF(分岐管理シート!AM114&lt;1,"error",""))</f>
        <v/>
      </c>
      <c r="CJ114" s="257" t="str">
        <f>IF(F114="","",IF(分岐管理シート!AN114&lt;1,"error",""))</f>
        <v/>
      </c>
      <c r="CK114" s="261" t="str">
        <f t="shared" si="7"/>
        <v/>
      </c>
      <c r="CL114" s="257" t="str">
        <f>IF(F114="","",IF(AND(SUM(分岐管理シート!AO114:AR114)&gt;180,分岐管理シート!AS114&lt;1),"error",""))</f>
        <v/>
      </c>
      <c r="CM114" s="257" t="str">
        <f>IF(F114="","",IF(OR(AND(分岐管理シート!D114=1,分岐管理シート!BB114&gt;0,分岐管理シート!BB114&lt;7),AND(分岐管理シート!D114&gt;1,分岐管理シート!BB114&gt;3,分岐管理シート!BB114&lt;7)),"","error"))</f>
        <v/>
      </c>
      <c r="CN114" s="260"/>
      <c r="CO114" s="257" t="str">
        <f>IF(分岐管理シート!BR114=0,"","error")</f>
        <v/>
      </c>
      <c r="CP114" s="304" t="str">
        <f>IF(AND(F114="",SUM(分岐管理シート!D114:BB114)&gt;0),"error","")</f>
        <v/>
      </c>
    </row>
    <row r="115" spans="1:94" ht="54.95" customHeight="1" x14ac:dyDescent="0.15">
      <c r="A115" s="29"/>
      <c r="B115" s="33"/>
      <c r="C115" s="445">
        <v>43</v>
      </c>
      <c r="D115" s="342"/>
      <c r="E115" s="342"/>
      <c r="F115" s="164"/>
      <c r="G115" s="164"/>
      <c r="H115" s="163"/>
      <c r="I115" s="164"/>
      <c r="J115" s="163"/>
      <c r="K115" s="164"/>
      <c r="L115" s="164"/>
      <c r="M115" s="164"/>
      <c r="N115" s="164"/>
      <c r="O115" s="343"/>
      <c r="P115" s="343"/>
      <c r="Q115" s="344"/>
      <c r="R115" s="345">
        <f t="shared" si="0"/>
        <v>0</v>
      </c>
      <c r="S115" s="346">
        <f t="shared" si="8"/>
        <v>0</v>
      </c>
      <c r="T115" s="347"/>
      <c r="U115" s="419"/>
      <c r="V115" s="386"/>
      <c r="W115" s="386"/>
      <c r="X115" s="386"/>
      <c r="Y115" s="347"/>
      <c r="Z115" s="347"/>
      <c r="AA115" s="163"/>
      <c r="AB115" s="164"/>
      <c r="AC115" s="348"/>
      <c r="AD115" s="348"/>
      <c r="AE115" s="348"/>
      <c r="AF115" s="349"/>
      <c r="AG115" s="349"/>
      <c r="AH115" s="370"/>
      <c r="AI115" s="163"/>
      <c r="AJ115" s="163"/>
      <c r="AK115" s="163"/>
      <c r="AL115" s="350"/>
      <c r="AM115" s="163"/>
      <c r="AN115" s="163"/>
      <c r="AO115" s="343"/>
      <c r="AP115" s="164"/>
      <c r="AQ115" s="164"/>
      <c r="AR115" s="164"/>
      <c r="AS115" s="351"/>
      <c r="AT115" s="352"/>
      <c r="AU115" s="352"/>
      <c r="AV115" s="352"/>
      <c r="AW115" s="352"/>
      <c r="AX115" s="352"/>
      <c r="AY115" s="352"/>
      <c r="AZ115" s="352"/>
      <c r="BA115" s="352"/>
      <c r="BB115" s="353"/>
      <c r="BC115" s="351"/>
      <c r="BD115" s="351"/>
      <c r="BE115" s="255" t="str">
        <f>IF(F115="","",IF(分岐管理シート!D115&gt;0,"","error"))</f>
        <v/>
      </c>
      <c r="BF115" s="256" t="str">
        <f>IF(F115="","",IF(分岐管理シート!E115=1,"","error"))</f>
        <v/>
      </c>
      <c r="BG115" s="257" t="str">
        <f>IF(F115="","",IF(分岐管理シート!G115=2,"","error"))</f>
        <v/>
      </c>
      <c r="BH115" s="257" t="str">
        <f>IF(F115="","",IF(OR(分岐管理シート!H115=0,LEN(H115)&lt;6),"error",""))</f>
        <v/>
      </c>
      <c r="BI115" s="258" t="str">
        <f>IF(F115="","",IF(分岐管理シート!I115=2,"","error"))</f>
        <v/>
      </c>
      <c r="BJ115" s="257" t="str">
        <f t="shared" si="1"/>
        <v/>
      </c>
      <c r="BK115" s="257" t="str">
        <f t="shared" si="2"/>
        <v/>
      </c>
      <c r="BL115" s="257" t="str">
        <f>IF(F115="","",IF(OR(AND(分岐管理シート!D115=1,分岐管理シート!K115=1),AND(分岐管理シート!D115=2,分岐管理シート!K115=2)),"","error"))</f>
        <v/>
      </c>
      <c r="BM115" s="255" t="str">
        <f>IF(F115="","",IF(分岐管理シート!L115=2,"","error"))</f>
        <v/>
      </c>
      <c r="BN115" s="257" t="str">
        <f>IF(F115="","",IF(分岐管理シート!M115&lt;1,"error",""))</f>
        <v/>
      </c>
      <c r="BO115" s="252" t="str">
        <f>IF(F115="","",IF(OR(AND(分岐管理シート!D115=1,分岐管理シート!M115&lt;12,分岐管理シート!M115&gt;0),AND(分岐管理シート!D115=2,分岐管理シート!M115&lt;13,分岐管理シート!M115&gt;1)),"","error"))</f>
        <v/>
      </c>
      <c r="BP115" s="257" t="str">
        <f>IF(AND(分岐管理シート!M115&lt;&gt;1,SUM(分岐管理シート!N115:P115)&gt;0),"error","")</f>
        <v/>
      </c>
      <c r="BQ115" s="256" t="str">
        <f>IF(OR(AND(分岐管理シート!N115=0,OR(分岐管理シート!O115&lt;&gt;0,分岐管理シート!P115&lt;&gt;0)),AND(分岐管理シート!O115=0,分岐管理シート!P115&lt;&gt;0)),"error","")</f>
        <v/>
      </c>
      <c r="BR115" s="259" t="str" cm="1">
        <f t="array" ref="BR115">IF(SUMPRODUCT(COUNTIF(N115:P115,N115:P115))&gt;COUNTA(N115:P115),"error","")</f>
        <v/>
      </c>
      <c r="BS115" s="257" t="str">
        <f t="shared" si="3"/>
        <v/>
      </c>
      <c r="BT115" s="257" t="str">
        <f t="shared" si="4"/>
        <v/>
      </c>
      <c r="BU115" s="257" t="str">
        <f>IF(F115="","",IF(OR(AND(分岐管理シート!D115=1,T115&gt;0,Y115&gt;=0,U115=0,R115=S115+Y115,S115=T115),AND(分岐管理シート!D115=2,U115&gt;0,Y115&gt;=0,T115=0,R115=S115+Y115,S115=U115)),"","error"))</f>
        <v/>
      </c>
      <c r="BV115" s="257" t="str">
        <f t="shared" si="5"/>
        <v/>
      </c>
      <c r="BW115" s="257" t="str">
        <f t="shared" si="9"/>
        <v/>
      </c>
      <c r="BX115" s="257" t="str">
        <f t="shared" si="6"/>
        <v/>
      </c>
      <c r="BY115" s="257" t="str">
        <f>IF(F115="","",IF(PRODUCT(分岐管理シート!AB115:'分岐管理シート'!AE115)=0,"error",""))</f>
        <v/>
      </c>
      <c r="BZ115" s="252" t="str">
        <f>IF(F115="","",IF(AND(AE115="○",分岐管理シート!AF115=0),"error",""))</f>
        <v/>
      </c>
      <c r="CA115" s="257" t="str">
        <f>IF(F115="","",IF(AND(分岐管理シート!AE115&lt;2,実施計画様式!AF115&lt;&gt;""),"error",""))</f>
        <v/>
      </c>
      <c r="CB115" s="257" t="str">
        <f>IF(F115="","",IF(OR(AND(分岐管理シート!D115=1,分岐管理シート!AG115&gt;0,分岐管理シート!AG115&lt;25),AND(分岐管理シート!D115&gt;1,分岐管理シート!AG115&gt;12,分岐管理シート!AG115&lt;25)),"","error"))</f>
        <v/>
      </c>
      <c r="CC115" s="256" t="str">
        <f>IF(F115="","",IF(OR(AND(分岐管理シート!BH115="予算化方法",分岐管理シート!AH115&gt;0,分岐管理シート!AH115&lt;4),AND(分岐管理シート!BH115="予算化方法_未定なし",分岐管理シート!AH115&gt;0,分岐管理シート!AH115&lt;3)),"","error"))</f>
        <v/>
      </c>
      <c r="CD115" s="257" t="str">
        <f>IF(F115="","",IF(OR(分岐管理シート!AI115&lt;14,分岐管理シート!AI115&gt;25,分岐管理シート!AI115&gt;分岐管理シート!AJ115,分岐管理シート!AI115&gt;分岐管理シート!AK115),"error",""))</f>
        <v/>
      </c>
      <c r="CE115" s="257" t="str">
        <f>IF(F115="","",IF(OR(分岐管理シート!AJ115&lt;14,分岐管理シート!AJ115&gt;25,分岐管理シート!AJ115&lt;分岐管理シート!AI115,分岐管理シート!AJ115&gt;分岐管理シート!AK115),"error",""))</f>
        <v/>
      </c>
      <c r="CF115" s="256" t="str">
        <f>IF(F115="","",IF(OR(分岐管理シート!AK115&lt;14,分岐管理シート!AK115&gt;26,分岐管理シート!AK115&lt;分岐管理シート!AI115,分岐管理シート!AK115&lt;分岐管理シート!AJ115),"error",""))</f>
        <v/>
      </c>
      <c r="CG115" s="257" t="str">
        <f>IF(F115="","",IF(AND(AD115="－",分岐管理シート!AK115&gt;25),"error",""))</f>
        <v/>
      </c>
      <c r="CH115" s="257" t="str">
        <f t="shared" si="10"/>
        <v/>
      </c>
      <c r="CI115" s="252" t="str">
        <f>IF(F115="","",IF(分岐管理シート!AM115&lt;1,"error",""))</f>
        <v/>
      </c>
      <c r="CJ115" s="257" t="str">
        <f>IF(F115="","",IF(分岐管理シート!AN115&lt;1,"error",""))</f>
        <v/>
      </c>
      <c r="CK115" s="261" t="str">
        <f t="shared" si="7"/>
        <v/>
      </c>
      <c r="CL115" s="257" t="str">
        <f>IF(F115="","",IF(AND(SUM(分岐管理シート!AO115:AR115)&gt;180,分岐管理シート!AS115&lt;1),"error",""))</f>
        <v/>
      </c>
      <c r="CM115" s="257" t="str">
        <f>IF(F115="","",IF(OR(AND(分岐管理シート!D115=1,分岐管理シート!BB115&gt;0,分岐管理シート!BB115&lt;7),AND(分岐管理シート!D115&gt;1,分岐管理シート!BB115&gt;3,分岐管理シート!BB115&lt;7)),"","error"))</f>
        <v/>
      </c>
      <c r="CN115" s="260"/>
      <c r="CO115" s="257" t="str">
        <f>IF(分岐管理シート!BR115=0,"","error")</f>
        <v/>
      </c>
      <c r="CP115" s="304" t="str">
        <f>IF(AND(F115="",SUM(分岐管理シート!D115:BB115)&gt;0),"error","")</f>
        <v/>
      </c>
    </row>
    <row r="116" spans="1:94" ht="54.95" customHeight="1" x14ac:dyDescent="0.15">
      <c r="A116" s="29"/>
      <c r="B116" s="33"/>
      <c r="C116" s="445">
        <v>44</v>
      </c>
      <c r="D116" s="342"/>
      <c r="E116" s="342"/>
      <c r="F116" s="164"/>
      <c r="G116" s="164"/>
      <c r="H116" s="163"/>
      <c r="I116" s="164"/>
      <c r="J116" s="163"/>
      <c r="K116" s="164"/>
      <c r="L116" s="164"/>
      <c r="M116" s="164"/>
      <c r="N116" s="164"/>
      <c r="O116" s="343"/>
      <c r="P116" s="343"/>
      <c r="Q116" s="344"/>
      <c r="R116" s="345">
        <f t="shared" si="0"/>
        <v>0</v>
      </c>
      <c r="S116" s="346">
        <f t="shared" si="8"/>
        <v>0</v>
      </c>
      <c r="T116" s="347"/>
      <c r="U116" s="419"/>
      <c r="V116" s="386"/>
      <c r="W116" s="386"/>
      <c r="X116" s="386"/>
      <c r="Y116" s="347"/>
      <c r="Z116" s="347"/>
      <c r="AA116" s="163"/>
      <c r="AB116" s="164"/>
      <c r="AC116" s="348"/>
      <c r="AD116" s="348"/>
      <c r="AE116" s="348"/>
      <c r="AF116" s="349"/>
      <c r="AG116" s="349"/>
      <c r="AH116" s="370"/>
      <c r="AI116" s="163"/>
      <c r="AJ116" s="163"/>
      <c r="AK116" s="163"/>
      <c r="AL116" s="350"/>
      <c r="AM116" s="163"/>
      <c r="AN116" s="163"/>
      <c r="AO116" s="343"/>
      <c r="AP116" s="164"/>
      <c r="AQ116" s="164"/>
      <c r="AR116" s="164"/>
      <c r="AS116" s="351"/>
      <c r="AT116" s="352"/>
      <c r="AU116" s="352"/>
      <c r="AV116" s="352"/>
      <c r="AW116" s="352"/>
      <c r="AX116" s="352"/>
      <c r="AY116" s="352"/>
      <c r="AZ116" s="352"/>
      <c r="BA116" s="352"/>
      <c r="BB116" s="353"/>
      <c r="BC116" s="351"/>
      <c r="BD116" s="351"/>
      <c r="BE116" s="255" t="str">
        <f>IF(F116="","",IF(分岐管理シート!D116&gt;0,"","error"))</f>
        <v/>
      </c>
      <c r="BF116" s="256" t="str">
        <f>IF(F116="","",IF(分岐管理シート!E116=1,"","error"))</f>
        <v/>
      </c>
      <c r="BG116" s="257" t="str">
        <f>IF(F116="","",IF(分岐管理シート!G116=2,"","error"))</f>
        <v/>
      </c>
      <c r="BH116" s="257" t="str">
        <f>IF(F116="","",IF(OR(分岐管理シート!H116=0,LEN(H116)&lt;6),"error",""))</f>
        <v/>
      </c>
      <c r="BI116" s="258" t="str">
        <f>IF(F116="","",IF(分岐管理シート!I116=2,"","error"))</f>
        <v/>
      </c>
      <c r="BJ116" s="257" t="str">
        <f t="shared" si="1"/>
        <v/>
      </c>
      <c r="BK116" s="257" t="str">
        <f t="shared" si="2"/>
        <v/>
      </c>
      <c r="BL116" s="257" t="str">
        <f>IF(F116="","",IF(OR(AND(分岐管理シート!D116=1,分岐管理シート!K116=1),AND(分岐管理シート!D116=2,分岐管理シート!K116=2)),"","error"))</f>
        <v/>
      </c>
      <c r="BM116" s="255" t="str">
        <f>IF(F116="","",IF(分岐管理シート!L116=2,"","error"))</f>
        <v/>
      </c>
      <c r="BN116" s="257" t="str">
        <f>IF(F116="","",IF(分岐管理シート!M116&lt;1,"error",""))</f>
        <v/>
      </c>
      <c r="BO116" s="252" t="str">
        <f>IF(F116="","",IF(OR(AND(分岐管理シート!D116=1,分岐管理シート!M116&lt;12,分岐管理シート!M116&gt;0),AND(分岐管理シート!D116=2,分岐管理シート!M116&lt;13,分岐管理シート!M116&gt;1)),"","error"))</f>
        <v/>
      </c>
      <c r="BP116" s="257" t="str">
        <f>IF(AND(分岐管理シート!M116&lt;&gt;1,SUM(分岐管理シート!N116:P116)&gt;0),"error","")</f>
        <v/>
      </c>
      <c r="BQ116" s="256" t="str">
        <f>IF(OR(AND(分岐管理シート!N116=0,OR(分岐管理シート!O116&lt;&gt;0,分岐管理シート!P116&lt;&gt;0)),AND(分岐管理シート!O116=0,分岐管理シート!P116&lt;&gt;0)),"error","")</f>
        <v/>
      </c>
      <c r="BR116" s="259" t="str" cm="1">
        <f t="array" ref="BR116">IF(SUMPRODUCT(COUNTIF(N116:P116,N116:P116))&gt;COUNTA(N116:P116),"error","")</f>
        <v/>
      </c>
      <c r="BS116" s="257" t="str">
        <f t="shared" si="3"/>
        <v/>
      </c>
      <c r="BT116" s="257" t="str">
        <f t="shared" si="4"/>
        <v/>
      </c>
      <c r="BU116" s="257" t="str">
        <f>IF(F116="","",IF(OR(AND(分岐管理シート!D116=1,T116&gt;0,Y116&gt;=0,U116=0,R116=S116+Y116,S116=T116),AND(分岐管理シート!D116=2,U116&gt;0,Y116&gt;=0,T116=0,R116=S116+Y116,S116=U116)),"","error"))</f>
        <v/>
      </c>
      <c r="BV116" s="257" t="str">
        <f t="shared" si="5"/>
        <v/>
      </c>
      <c r="BW116" s="257" t="str">
        <f t="shared" si="9"/>
        <v/>
      </c>
      <c r="BX116" s="257" t="str">
        <f t="shared" si="6"/>
        <v/>
      </c>
      <c r="BY116" s="257" t="str">
        <f>IF(F116="","",IF(PRODUCT(分岐管理シート!AB116:'分岐管理シート'!AE116)=0,"error",""))</f>
        <v/>
      </c>
      <c r="BZ116" s="252" t="str">
        <f>IF(F116="","",IF(AND(AE116="○",分岐管理シート!AF116=0),"error",""))</f>
        <v/>
      </c>
      <c r="CA116" s="257" t="str">
        <f>IF(F116="","",IF(AND(分岐管理シート!AE116&lt;2,実施計画様式!AF116&lt;&gt;""),"error",""))</f>
        <v/>
      </c>
      <c r="CB116" s="257" t="str">
        <f>IF(F116="","",IF(OR(AND(分岐管理シート!D116=1,分岐管理シート!AG116&gt;0,分岐管理シート!AG116&lt;25),AND(分岐管理シート!D116&gt;1,分岐管理シート!AG116&gt;12,分岐管理シート!AG116&lt;25)),"","error"))</f>
        <v/>
      </c>
      <c r="CC116" s="256" t="str">
        <f>IF(F116="","",IF(OR(AND(分岐管理シート!BH116="予算化方法",分岐管理シート!AH116&gt;0,分岐管理シート!AH116&lt;4),AND(分岐管理シート!BH116="予算化方法_未定なし",分岐管理シート!AH116&gt;0,分岐管理シート!AH116&lt;3)),"","error"))</f>
        <v/>
      </c>
      <c r="CD116" s="257" t="str">
        <f>IF(F116="","",IF(OR(分岐管理シート!AI116&lt;14,分岐管理シート!AI116&gt;25,分岐管理シート!AI116&gt;分岐管理シート!AJ116,分岐管理シート!AI116&gt;分岐管理シート!AK116),"error",""))</f>
        <v/>
      </c>
      <c r="CE116" s="257" t="str">
        <f>IF(F116="","",IF(OR(分岐管理シート!AJ116&lt;14,分岐管理シート!AJ116&gt;25,分岐管理シート!AJ116&lt;分岐管理シート!AI116,分岐管理シート!AJ116&gt;分岐管理シート!AK116),"error",""))</f>
        <v/>
      </c>
      <c r="CF116" s="256" t="str">
        <f>IF(F116="","",IF(OR(分岐管理シート!AK116&lt;14,分岐管理シート!AK116&gt;26,分岐管理シート!AK116&lt;分岐管理シート!AI116,分岐管理シート!AK116&lt;分岐管理シート!AJ116),"error",""))</f>
        <v/>
      </c>
      <c r="CG116" s="257" t="str">
        <f>IF(F116="","",IF(AND(AD116="－",分岐管理シート!AK116&gt;25),"error",""))</f>
        <v/>
      </c>
      <c r="CH116" s="257" t="str">
        <f t="shared" si="10"/>
        <v/>
      </c>
      <c r="CI116" s="252" t="str">
        <f>IF(F116="","",IF(分岐管理シート!AM116&lt;1,"error",""))</f>
        <v/>
      </c>
      <c r="CJ116" s="257" t="str">
        <f>IF(F116="","",IF(分岐管理シート!AN116&lt;1,"error",""))</f>
        <v/>
      </c>
      <c r="CK116" s="261" t="str">
        <f t="shared" si="7"/>
        <v/>
      </c>
      <c r="CL116" s="257" t="str">
        <f>IF(F116="","",IF(AND(SUM(分岐管理シート!AO116:AR116)&gt;180,分岐管理シート!AS116&lt;1),"error",""))</f>
        <v/>
      </c>
      <c r="CM116" s="257" t="str">
        <f>IF(F116="","",IF(OR(AND(分岐管理シート!D116=1,分岐管理シート!BB116&gt;0,分岐管理シート!BB116&lt;7),AND(分岐管理シート!D116&gt;1,分岐管理シート!BB116&gt;3,分岐管理シート!BB116&lt;7)),"","error"))</f>
        <v/>
      </c>
      <c r="CN116" s="260"/>
      <c r="CO116" s="257" t="str">
        <f>IF(分岐管理シート!BR116=0,"","error")</f>
        <v/>
      </c>
      <c r="CP116" s="304" t="str">
        <f>IF(AND(F116="",SUM(分岐管理シート!D116:BB116)&gt;0),"error","")</f>
        <v/>
      </c>
    </row>
    <row r="117" spans="1:94" ht="54.95" customHeight="1" x14ac:dyDescent="0.15">
      <c r="A117" s="29"/>
      <c r="B117" s="33"/>
      <c r="C117" s="445">
        <v>45</v>
      </c>
      <c r="D117" s="342"/>
      <c r="E117" s="342"/>
      <c r="F117" s="164"/>
      <c r="G117" s="164"/>
      <c r="H117" s="163"/>
      <c r="I117" s="164"/>
      <c r="J117" s="163"/>
      <c r="K117" s="164"/>
      <c r="L117" s="164"/>
      <c r="M117" s="164"/>
      <c r="N117" s="164"/>
      <c r="O117" s="343"/>
      <c r="P117" s="343"/>
      <c r="Q117" s="344"/>
      <c r="R117" s="345">
        <f t="shared" si="0"/>
        <v>0</v>
      </c>
      <c r="S117" s="346">
        <f t="shared" si="8"/>
        <v>0</v>
      </c>
      <c r="T117" s="347"/>
      <c r="U117" s="419"/>
      <c r="V117" s="386"/>
      <c r="W117" s="386"/>
      <c r="X117" s="386"/>
      <c r="Y117" s="347"/>
      <c r="Z117" s="347"/>
      <c r="AA117" s="163"/>
      <c r="AB117" s="164"/>
      <c r="AC117" s="348"/>
      <c r="AD117" s="348"/>
      <c r="AE117" s="348"/>
      <c r="AF117" s="349"/>
      <c r="AG117" s="349"/>
      <c r="AH117" s="370"/>
      <c r="AI117" s="163"/>
      <c r="AJ117" s="163"/>
      <c r="AK117" s="163"/>
      <c r="AL117" s="350"/>
      <c r="AM117" s="163"/>
      <c r="AN117" s="163"/>
      <c r="AO117" s="343"/>
      <c r="AP117" s="164"/>
      <c r="AQ117" s="164"/>
      <c r="AR117" s="164"/>
      <c r="AS117" s="351"/>
      <c r="AT117" s="352"/>
      <c r="AU117" s="352"/>
      <c r="AV117" s="352"/>
      <c r="AW117" s="352"/>
      <c r="AX117" s="352"/>
      <c r="AY117" s="352"/>
      <c r="AZ117" s="352"/>
      <c r="BA117" s="352"/>
      <c r="BB117" s="353"/>
      <c r="BC117" s="351"/>
      <c r="BD117" s="351"/>
      <c r="BE117" s="255" t="str">
        <f>IF(F117="","",IF(分岐管理シート!D117&gt;0,"","error"))</f>
        <v/>
      </c>
      <c r="BF117" s="256" t="str">
        <f>IF(F117="","",IF(分岐管理シート!E117=1,"","error"))</f>
        <v/>
      </c>
      <c r="BG117" s="257" t="str">
        <f>IF(F117="","",IF(分岐管理シート!G117=2,"","error"))</f>
        <v/>
      </c>
      <c r="BH117" s="257" t="str">
        <f>IF(F117="","",IF(OR(分岐管理シート!H117=0,LEN(H117)&lt;6),"error",""))</f>
        <v/>
      </c>
      <c r="BI117" s="258" t="str">
        <f>IF(F117="","",IF(分岐管理シート!I117=2,"","error"))</f>
        <v/>
      </c>
      <c r="BJ117" s="257" t="str">
        <f t="shared" si="1"/>
        <v/>
      </c>
      <c r="BK117" s="257" t="str">
        <f t="shared" si="2"/>
        <v/>
      </c>
      <c r="BL117" s="257" t="str">
        <f>IF(F117="","",IF(OR(AND(分岐管理シート!D117=1,分岐管理シート!K117=1),AND(分岐管理シート!D117=2,分岐管理シート!K117=2)),"","error"))</f>
        <v/>
      </c>
      <c r="BM117" s="255" t="str">
        <f>IF(F117="","",IF(分岐管理シート!L117=2,"","error"))</f>
        <v/>
      </c>
      <c r="BN117" s="257" t="str">
        <f>IF(F117="","",IF(分岐管理シート!M117&lt;1,"error",""))</f>
        <v/>
      </c>
      <c r="BO117" s="252" t="str">
        <f>IF(F117="","",IF(OR(AND(分岐管理シート!D117=1,分岐管理シート!M117&lt;12,分岐管理シート!M117&gt;0),AND(分岐管理シート!D117=2,分岐管理シート!M117&lt;13,分岐管理シート!M117&gt;1)),"","error"))</f>
        <v/>
      </c>
      <c r="BP117" s="257" t="str">
        <f>IF(AND(分岐管理シート!M117&lt;&gt;1,SUM(分岐管理シート!N117:P117)&gt;0),"error","")</f>
        <v/>
      </c>
      <c r="BQ117" s="256" t="str">
        <f>IF(OR(AND(分岐管理シート!N117=0,OR(分岐管理シート!O117&lt;&gt;0,分岐管理シート!P117&lt;&gt;0)),AND(分岐管理シート!O117=0,分岐管理シート!P117&lt;&gt;0)),"error","")</f>
        <v/>
      </c>
      <c r="BR117" s="259" t="str" cm="1">
        <f t="array" ref="BR117">IF(SUMPRODUCT(COUNTIF(N117:P117,N117:P117))&gt;COUNTA(N117:P117),"error","")</f>
        <v/>
      </c>
      <c r="BS117" s="257" t="str">
        <f t="shared" si="3"/>
        <v/>
      </c>
      <c r="BT117" s="257" t="str">
        <f t="shared" si="4"/>
        <v/>
      </c>
      <c r="BU117" s="257" t="str">
        <f>IF(F117="","",IF(OR(AND(分岐管理シート!D117=1,T117&gt;0,Y117&gt;=0,U117=0,R117=S117+Y117,S117=T117),AND(分岐管理シート!D117=2,U117&gt;0,Y117&gt;=0,T117=0,R117=S117+Y117,S117=U117)),"","error"))</f>
        <v/>
      </c>
      <c r="BV117" s="257" t="str">
        <f t="shared" si="5"/>
        <v/>
      </c>
      <c r="BW117" s="257" t="str">
        <f t="shared" si="9"/>
        <v/>
      </c>
      <c r="BX117" s="257" t="str">
        <f t="shared" si="6"/>
        <v/>
      </c>
      <c r="BY117" s="257" t="str">
        <f>IF(F117="","",IF(PRODUCT(分岐管理シート!AB117:'分岐管理シート'!AE117)=0,"error",""))</f>
        <v/>
      </c>
      <c r="BZ117" s="252" t="str">
        <f>IF(F117="","",IF(AND(AE117="○",分岐管理シート!AF117=0),"error",""))</f>
        <v/>
      </c>
      <c r="CA117" s="257" t="str">
        <f>IF(F117="","",IF(AND(分岐管理シート!AE117&lt;2,実施計画様式!AF117&lt;&gt;""),"error",""))</f>
        <v/>
      </c>
      <c r="CB117" s="257" t="str">
        <f>IF(F117="","",IF(OR(AND(分岐管理シート!D117=1,分岐管理シート!AG117&gt;0,分岐管理シート!AG117&lt;25),AND(分岐管理シート!D117&gt;1,分岐管理シート!AG117&gt;12,分岐管理シート!AG117&lt;25)),"","error"))</f>
        <v/>
      </c>
      <c r="CC117" s="256" t="str">
        <f>IF(F117="","",IF(OR(AND(分岐管理シート!BH117="予算化方法",分岐管理シート!AH117&gt;0,分岐管理シート!AH117&lt;4),AND(分岐管理シート!BH117="予算化方法_未定なし",分岐管理シート!AH117&gt;0,分岐管理シート!AH117&lt;3)),"","error"))</f>
        <v/>
      </c>
      <c r="CD117" s="257" t="str">
        <f>IF(F117="","",IF(OR(分岐管理シート!AI117&lt;14,分岐管理シート!AI117&gt;25,分岐管理シート!AI117&gt;分岐管理シート!AJ117,分岐管理シート!AI117&gt;分岐管理シート!AK117),"error",""))</f>
        <v/>
      </c>
      <c r="CE117" s="257" t="str">
        <f>IF(F117="","",IF(OR(分岐管理シート!AJ117&lt;14,分岐管理シート!AJ117&gt;25,分岐管理シート!AJ117&lt;分岐管理シート!AI117,分岐管理シート!AJ117&gt;分岐管理シート!AK117),"error",""))</f>
        <v/>
      </c>
      <c r="CF117" s="256" t="str">
        <f>IF(F117="","",IF(OR(分岐管理シート!AK117&lt;14,分岐管理シート!AK117&gt;26,分岐管理シート!AK117&lt;分岐管理シート!AI117,分岐管理シート!AK117&lt;分岐管理シート!AJ117),"error",""))</f>
        <v/>
      </c>
      <c r="CG117" s="257" t="str">
        <f>IF(F117="","",IF(AND(AD117="－",分岐管理シート!AK117&gt;25),"error",""))</f>
        <v/>
      </c>
      <c r="CH117" s="257" t="str">
        <f t="shared" si="10"/>
        <v/>
      </c>
      <c r="CI117" s="252" t="str">
        <f>IF(F117="","",IF(分岐管理シート!AM117&lt;1,"error",""))</f>
        <v/>
      </c>
      <c r="CJ117" s="257" t="str">
        <f>IF(F117="","",IF(分岐管理シート!AN117&lt;1,"error",""))</f>
        <v/>
      </c>
      <c r="CK117" s="261" t="str">
        <f t="shared" si="7"/>
        <v/>
      </c>
      <c r="CL117" s="257" t="str">
        <f>IF(F117="","",IF(AND(SUM(分岐管理シート!AO117:AR117)&gt;180,分岐管理シート!AS117&lt;1),"error",""))</f>
        <v/>
      </c>
      <c r="CM117" s="257" t="str">
        <f>IF(F117="","",IF(OR(AND(分岐管理シート!D117=1,分岐管理シート!BB117&gt;0,分岐管理シート!BB117&lt;7),AND(分岐管理シート!D117&gt;1,分岐管理シート!BB117&gt;3,分岐管理シート!BB117&lt;7)),"","error"))</f>
        <v/>
      </c>
      <c r="CN117" s="260"/>
      <c r="CO117" s="257" t="str">
        <f>IF(分岐管理シート!BR117=0,"","error")</f>
        <v/>
      </c>
      <c r="CP117" s="304" t="str">
        <f>IF(AND(F117="",SUM(分岐管理シート!D117:BB117)&gt;0),"error","")</f>
        <v/>
      </c>
    </row>
    <row r="118" spans="1:94" ht="54.95" customHeight="1" x14ac:dyDescent="0.15">
      <c r="A118" s="29"/>
      <c r="B118" s="33"/>
      <c r="C118" s="445">
        <v>46</v>
      </c>
      <c r="D118" s="342"/>
      <c r="E118" s="342"/>
      <c r="F118" s="164"/>
      <c r="G118" s="164"/>
      <c r="H118" s="163"/>
      <c r="I118" s="164"/>
      <c r="J118" s="163"/>
      <c r="K118" s="164"/>
      <c r="L118" s="164"/>
      <c r="M118" s="164"/>
      <c r="N118" s="164"/>
      <c r="O118" s="343"/>
      <c r="P118" s="343"/>
      <c r="Q118" s="344"/>
      <c r="R118" s="345">
        <f t="shared" si="0"/>
        <v>0</v>
      </c>
      <c r="S118" s="346">
        <f t="shared" si="8"/>
        <v>0</v>
      </c>
      <c r="T118" s="347"/>
      <c r="U118" s="419"/>
      <c r="V118" s="386"/>
      <c r="W118" s="386"/>
      <c r="X118" s="386"/>
      <c r="Y118" s="347"/>
      <c r="Z118" s="347"/>
      <c r="AA118" s="163"/>
      <c r="AB118" s="164"/>
      <c r="AC118" s="348"/>
      <c r="AD118" s="348"/>
      <c r="AE118" s="348"/>
      <c r="AF118" s="349"/>
      <c r="AG118" s="349"/>
      <c r="AH118" s="370"/>
      <c r="AI118" s="163"/>
      <c r="AJ118" s="163"/>
      <c r="AK118" s="163"/>
      <c r="AL118" s="350"/>
      <c r="AM118" s="163"/>
      <c r="AN118" s="163"/>
      <c r="AO118" s="343"/>
      <c r="AP118" s="164"/>
      <c r="AQ118" s="164"/>
      <c r="AR118" s="164"/>
      <c r="AS118" s="351"/>
      <c r="AT118" s="352"/>
      <c r="AU118" s="352"/>
      <c r="AV118" s="352"/>
      <c r="AW118" s="352"/>
      <c r="AX118" s="352"/>
      <c r="AY118" s="352"/>
      <c r="AZ118" s="352"/>
      <c r="BA118" s="352"/>
      <c r="BB118" s="353"/>
      <c r="BC118" s="351"/>
      <c r="BD118" s="351"/>
      <c r="BE118" s="255" t="str">
        <f>IF(F118="","",IF(分岐管理シート!D118&gt;0,"","error"))</f>
        <v/>
      </c>
      <c r="BF118" s="256" t="str">
        <f>IF(F118="","",IF(分岐管理シート!E118=1,"","error"))</f>
        <v/>
      </c>
      <c r="BG118" s="257" t="str">
        <f>IF(F118="","",IF(分岐管理シート!G118=2,"","error"))</f>
        <v/>
      </c>
      <c r="BH118" s="257" t="str">
        <f>IF(F118="","",IF(OR(分岐管理シート!H118=0,LEN(H118)&lt;6),"error",""))</f>
        <v/>
      </c>
      <c r="BI118" s="258" t="str">
        <f>IF(F118="","",IF(分岐管理シート!I118=2,"","error"))</f>
        <v/>
      </c>
      <c r="BJ118" s="257" t="str">
        <f t="shared" si="1"/>
        <v/>
      </c>
      <c r="BK118" s="257" t="str">
        <f t="shared" si="2"/>
        <v/>
      </c>
      <c r="BL118" s="257" t="str">
        <f>IF(F118="","",IF(OR(AND(分岐管理シート!D118=1,分岐管理シート!K118=1),AND(分岐管理シート!D118=2,分岐管理シート!K118=2)),"","error"))</f>
        <v/>
      </c>
      <c r="BM118" s="255" t="str">
        <f>IF(F118="","",IF(分岐管理シート!L118=2,"","error"))</f>
        <v/>
      </c>
      <c r="BN118" s="257" t="str">
        <f>IF(F118="","",IF(分岐管理シート!M118&lt;1,"error",""))</f>
        <v/>
      </c>
      <c r="BO118" s="252" t="str">
        <f>IF(F118="","",IF(OR(AND(分岐管理シート!D118=1,分岐管理シート!M118&lt;12,分岐管理シート!M118&gt;0),AND(分岐管理シート!D118=2,分岐管理シート!M118&lt;13,分岐管理シート!M118&gt;1)),"","error"))</f>
        <v/>
      </c>
      <c r="BP118" s="257" t="str">
        <f>IF(AND(分岐管理シート!M118&lt;&gt;1,SUM(分岐管理シート!N118:P118)&gt;0),"error","")</f>
        <v/>
      </c>
      <c r="BQ118" s="256" t="str">
        <f>IF(OR(AND(分岐管理シート!N118=0,OR(分岐管理シート!O118&lt;&gt;0,分岐管理シート!P118&lt;&gt;0)),AND(分岐管理シート!O118=0,分岐管理シート!P118&lt;&gt;0)),"error","")</f>
        <v/>
      </c>
      <c r="BR118" s="259" t="str" cm="1">
        <f t="array" ref="BR118">IF(SUMPRODUCT(COUNTIF(N118:P118,N118:P118))&gt;COUNTA(N118:P118),"error","")</f>
        <v/>
      </c>
      <c r="BS118" s="257" t="str">
        <f t="shared" si="3"/>
        <v/>
      </c>
      <c r="BT118" s="257" t="str">
        <f t="shared" si="4"/>
        <v/>
      </c>
      <c r="BU118" s="257" t="str">
        <f>IF(F118="","",IF(OR(AND(分岐管理シート!D118=1,T118&gt;0,Y118&gt;=0,U118=0,R118=S118+Y118,S118=T118),AND(分岐管理シート!D118=2,U118&gt;0,Y118&gt;=0,T118=0,R118=S118+Y118,S118=U118)),"","error"))</f>
        <v/>
      </c>
      <c r="BV118" s="257" t="str">
        <f t="shared" si="5"/>
        <v/>
      </c>
      <c r="BW118" s="257" t="str">
        <f t="shared" si="9"/>
        <v/>
      </c>
      <c r="BX118" s="257" t="str">
        <f t="shared" si="6"/>
        <v/>
      </c>
      <c r="BY118" s="257" t="str">
        <f>IF(F118="","",IF(PRODUCT(分岐管理シート!AB118:'分岐管理シート'!AE118)=0,"error",""))</f>
        <v/>
      </c>
      <c r="BZ118" s="252" t="str">
        <f>IF(F118="","",IF(AND(AE118="○",分岐管理シート!AF118=0),"error",""))</f>
        <v/>
      </c>
      <c r="CA118" s="257" t="str">
        <f>IF(F118="","",IF(AND(分岐管理シート!AE118&lt;2,実施計画様式!AF118&lt;&gt;""),"error",""))</f>
        <v/>
      </c>
      <c r="CB118" s="257" t="str">
        <f>IF(F118="","",IF(OR(AND(分岐管理シート!D118=1,分岐管理シート!AG118&gt;0,分岐管理シート!AG118&lt;25),AND(分岐管理シート!D118&gt;1,分岐管理シート!AG118&gt;12,分岐管理シート!AG118&lt;25)),"","error"))</f>
        <v/>
      </c>
      <c r="CC118" s="256" t="str">
        <f>IF(F118="","",IF(OR(AND(分岐管理シート!BH118="予算化方法",分岐管理シート!AH118&gt;0,分岐管理シート!AH118&lt;4),AND(分岐管理シート!BH118="予算化方法_未定なし",分岐管理シート!AH118&gt;0,分岐管理シート!AH118&lt;3)),"","error"))</f>
        <v/>
      </c>
      <c r="CD118" s="257" t="str">
        <f>IF(F118="","",IF(OR(分岐管理シート!AI118&lt;14,分岐管理シート!AI118&gt;25,分岐管理シート!AI118&gt;分岐管理シート!AJ118,分岐管理シート!AI118&gt;分岐管理シート!AK118),"error",""))</f>
        <v/>
      </c>
      <c r="CE118" s="257" t="str">
        <f>IF(F118="","",IF(OR(分岐管理シート!AJ118&lt;14,分岐管理シート!AJ118&gt;25,分岐管理シート!AJ118&lt;分岐管理シート!AI118,分岐管理シート!AJ118&gt;分岐管理シート!AK118),"error",""))</f>
        <v/>
      </c>
      <c r="CF118" s="256" t="str">
        <f>IF(F118="","",IF(OR(分岐管理シート!AK118&lt;14,分岐管理シート!AK118&gt;26,分岐管理シート!AK118&lt;分岐管理シート!AI118,分岐管理シート!AK118&lt;分岐管理シート!AJ118),"error",""))</f>
        <v/>
      </c>
      <c r="CG118" s="257" t="str">
        <f>IF(F118="","",IF(AND(AD118="－",分岐管理シート!AK118&gt;25),"error",""))</f>
        <v/>
      </c>
      <c r="CH118" s="257" t="str">
        <f t="shared" si="10"/>
        <v/>
      </c>
      <c r="CI118" s="252" t="str">
        <f>IF(F118="","",IF(分岐管理シート!AM118&lt;1,"error",""))</f>
        <v/>
      </c>
      <c r="CJ118" s="257" t="str">
        <f>IF(F118="","",IF(分岐管理シート!AN118&lt;1,"error",""))</f>
        <v/>
      </c>
      <c r="CK118" s="261" t="str">
        <f t="shared" si="7"/>
        <v/>
      </c>
      <c r="CL118" s="257" t="str">
        <f>IF(F118="","",IF(AND(SUM(分岐管理シート!AO118:AR118)&gt;180,分岐管理シート!AS118&lt;1),"error",""))</f>
        <v/>
      </c>
      <c r="CM118" s="257" t="str">
        <f>IF(F118="","",IF(OR(AND(分岐管理シート!D118=1,分岐管理シート!BB118&gt;0,分岐管理シート!BB118&lt;7),AND(分岐管理シート!D118&gt;1,分岐管理シート!BB118&gt;3,分岐管理シート!BB118&lt;7)),"","error"))</f>
        <v/>
      </c>
      <c r="CN118" s="260"/>
      <c r="CO118" s="257" t="str">
        <f>IF(分岐管理シート!BR118=0,"","error")</f>
        <v/>
      </c>
      <c r="CP118" s="304" t="str">
        <f>IF(AND(F118="",SUM(分岐管理シート!D118:BB118)&gt;0),"error","")</f>
        <v/>
      </c>
    </row>
    <row r="119" spans="1:94" ht="54.95" customHeight="1" x14ac:dyDescent="0.15">
      <c r="A119" s="29"/>
      <c r="B119" s="33"/>
      <c r="C119" s="445">
        <v>47</v>
      </c>
      <c r="D119" s="342"/>
      <c r="E119" s="342"/>
      <c r="F119" s="164"/>
      <c r="G119" s="164"/>
      <c r="H119" s="163"/>
      <c r="I119" s="164"/>
      <c r="J119" s="163"/>
      <c r="K119" s="164"/>
      <c r="L119" s="164"/>
      <c r="M119" s="164"/>
      <c r="N119" s="164"/>
      <c r="O119" s="343"/>
      <c r="P119" s="343"/>
      <c r="Q119" s="344"/>
      <c r="R119" s="345">
        <f t="shared" si="0"/>
        <v>0</v>
      </c>
      <c r="S119" s="346">
        <f t="shared" si="8"/>
        <v>0</v>
      </c>
      <c r="T119" s="347"/>
      <c r="U119" s="419"/>
      <c r="V119" s="386"/>
      <c r="W119" s="386"/>
      <c r="X119" s="386"/>
      <c r="Y119" s="347"/>
      <c r="Z119" s="347"/>
      <c r="AA119" s="163"/>
      <c r="AB119" s="164"/>
      <c r="AC119" s="348"/>
      <c r="AD119" s="348"/>
      <c r="AE119" s="348"/>
      <c r="AF119" s="349"/>
      <c r="AG119" s="349"/>
      <c r="AH119" s="370"/>
      <c r="AI119" s="163"/>
      <c r="AJ119" s="163"/>
      <c r="AK119" s="163"/>
      <c r="AL119" s="350"/>
      <c r="AM119" s="163"/>
      <c r="AN119" s="163"/>
      <c r="AO119" s="343"/>
      <c r="AP119" s="164"/>
      <c r="AQ119" s="164"/>
      <c r="AR119" s="164"/>
      <c r="AS119" s="351"/>
      <c r="AT119" s="352"/>
      <c r="AU119" s="352"/>
      <c r="AV119" s="352"/>
      <c r="AW119" s="352"/>
      <c r="AX119" s="352"/>
      <c r="AY119" s="352"/>
      <c r="AZ119" s="352"/>
      <c r="BA119" s="352"/>
      <c r="BB119" s="353"/>
      <c r="BC119" s="351"/>
      <c r="BD119" s="351"/>
      <c r="BE119" s="255" t="str">
        <f>IF(F119="","",IF(分岐管理シート!D119&gt;0,"","error"))</f>
        <v/>
      </c>
      <c r="BF119" s="256" t="str">
        <f>IF(F119="","",IF(分岐管理シート!E119=1,"","error"))</f>
        <v/>
      </c>
      <c r="BG119" s="257" t="str">
        <f>IF(F119="","",IF(分岐管理シート!G119=2,"","error"))</f>
        <v/>
      </c>
      <c r="BH119" s="257" t="str">
        <f>IF(F119="","",IF(OR(分岐管理シート!H119=0,LEN(H119)&lt;6),"error",""))</f>
        <v/>
      </c>
      <c r="BI119" s="258" t="str">
        <f>IF(F119="","",IF(分岐管理シート!I119=2,"","error"))</f>
        <v/>
      </c>
      <c r="BJ119" s="257" t="str">
        <f t="shared" si="1"/>
        <v/>
      </c>
      <c r="BK119" s="257" t="str">
        <f t="shared" si="2"/>
        <v/>
      </c>
      <c r="BL119" s="257" t="str">
        <f>IF(F119="","",IF(OR(AND(分岐管理シート!D119=1,分岐管理シート!K119=1),AND(分岐管理シート!D119=2,分岐管理シート!K119=2)),"","error"))</f>
        <v/>
      </c>
      <c r="BM119" s="255" t="str">
        <f>IF(F119="","",IF(分岐管理シート!L119=2,"","error"))</f>
        <v/>
      </c>
      <c r="BN119" s="257" t="str">
        <f>IF(F119="","",IF(分岐管理シート!M119&lt;1,"error",""))</f>
        <v/>
      </c>
      <c r="BO119" s="252" t="str">
        <f>IF(F119="","",IF(OR(AND(分岐管理シート!D119=1,分岐管理シート!M119&lt;12,分岐管理シート!M119&gt;0),AND(分岐管理シート!D119=2,分岐管理シート!M119&lt;13,分岐管理シート!M119&gt;1)),"","error"))</f>
        <v/>
      </c>
      <c r="BP119" s="257" t="str">
        <f>IF(AND(分岐管理シート!M119&lt;&gt;1,SUM(分岐管理シート!N119:P119)&gt;0),"error","")</f>
        <v/>
      </c>
      <c r="BQ119" s="256" t="str">
        <f>IF(OR(AND(分岐管理シート!N119=0,OR(分岐管理シート!O119&lt;&gt;0,分岐管理シート!P119&lt;&gt;0)),AND(分岐管理シート!O119=0,分岐管理シート!P119&lt;&gt;0)),"error","")</f>
        <v/>
      </c>
      <c r="BR119" s="259" t="str" cm="1">
        <f t="array" ref="BR119">IF(SUMPRODUCT(COUNTIF(N119:P119,N119:P119))&gt;COUNTA(N119:P119),"error","")</f>
        <v/>
      </c>
      <c r="BS119" s="257" t="str">
        <f t="shared" si="3"/>
        <v/>
      </c>
      <c r="BT119" s="257" t="str">
        <f t="shared" si="4"/>
        <v/>
      </c>
      <c r="BU119" s="257" t="str">
        <f>IF(F119="","",IF(OR(AND(分岐管理シート!D119=1,T119&gt;0,Y119&gt;=0,U119=0,R119=S119+Y119,S119=T119),AND(分岐管理シート!D119=2,U119&gt;0,Y119&gt;=0,T119=0,R119=S119+Y119,S119=U119)),"","error"))</f>
        <v/>
      </c>
      <c r="BV119" s="257" t="str">
        <f t="shared" si="5"/>
        <v/>
      </c>
      <c r="BW119" s="257" t="str">
        <f t="shared" si="9"/>
        <v/>
      </c>
      <c r="BX119" s="257" t="str">
        <f t="shared" si="6"/>
        <v/>
      </c>
      <c r="BY119" s="257" t="str">
        <f>IF(F119="","",IF(PRODUCT(分岐管理シート!AB119:'分岐管理シート'!AE119)=0,"error",""))</f>
        <v/>
      </c>
      <c r="BZ119" s="252" t="str">
        <f>IF(F119="","",IF(AND(AE119="○",分岐管理シート!AF119=0),"error",""))</f>
        <v/>
      </c>
      <c r="CA119" s="257" t="str">
        <f>IF(F119="","",IF(AND(分岐管理シート!AE119&lt;2,実施計画様式!AF119&lt;&gt;""),"error",""))</f>
        <v/>
      </c>
      <c r="CB119" s="257" t="str">
        <f>IF(F119="","",IF(OR(AND(分岐管理シート!D119=1,分岐管理シート!AG119&gt;0,分岐管理シート!AG119&lt;25),AND(分岐管理シート!D119&gt;1,分岐管理シート!AG119&gt;12,分岐管理シート!AG119&lt;25)),"","error"))</f>
        <v/>
      </c>
      <c r="CC119" s="256" t="str">
        <f>IF(F119="","",IF(OR(AND(分岐管理シート!BH119="予算化方法",分岐管理シート!AH119&gt;0,分岐管理シート!AH119&lt;4),AND(分岐管理シート!BH119="予算化方法_未定なし",分岐管理シート!AH119&gt;0,分岐管理シート!AH119&lt;3)),"","error"))</f>
        <v/>
      </c>
      <c r="CD119" s="257" t="str">
        <f>IF(F119="","",IF(OR(分岐管理シート!AI119&lt;14,分岐管理シート!AI119&gt;25,分岐管理シート!AI119&gt;分岐管理シート!AJ119,分岐管理シート!AI119&gt;分岐管理シート!AK119),"error",""))</f>
        <v/>
      </c>
      <c r="CE119" s="257" t="str">
        <f>IF(F119="","",IF(OR(分岐管理シート!AJ119&lt;14,分岐管理シート!AJ119&gt;25,分岐管理シート!AJ119&lt;分岐管理シート!AI119,分岐管理シート!AJ119&gt;分岐管理シート!AK119),"error",""))</f>
        <v/>
      </c>
      <c r="CF119" s="256" t="str">
        <f>IF(F119="","",IF(OR(分岐管理シート!AK119&lt;14,分岐管理シート!AK119&gt;26,分岐管理シート!AK119&lt;分岐管理シート!AI119,分岐管理シート!AK119&lt;分岐管理シート!AJ119),"error",""))</f>
        <v/>
      </c>
      <c r="CG119" s="257" t="str">
        <f>IF(F119="","",IF(AND(AD119="－",分岐管理シート!AK119&gt;25),"error",""))</f>
        <v/>
      </c>
      <c r="CH119" s="257" t="str">
        <f t="shared" si="10"/>
        <v/>
      </c>
      <c r="CI119" s="252" t="str">
        <f>IF(F119="","",IF(分岐管理シート!AM119&lt;1,"error",""))</f>
        <v/>
      </c>
      <c r="CJ119" s="257" t="str">
        <f>IF(F119="","",IF(分岐管理シート!AN119&lt;1,"error",""))</f>
        <v/>
      </c>
      <c r="CK119" s="261" t="str">
        <f t="shared" si="7"/>
        <v/>
      </c>
      <c r="CL119" s="257" t="str">
        <f>IF(F119="","",IF(AND(SUM(分岐管理シート!AO119:AR119)&gt;180,分岐管理シート!AS119&lt;1),"error",""))</f>
        <v/>
      </c>
      <c r="CM119" s="257" t="str">
        <f>IF(F119="","",IF(OR(AND(分岐管理シート!D119=1,分岐管理シート!BB119&gt;0,分岐管理シート!BB119&lt;7),AND(分岐管理シート!D119&gt;1,分岐管理シート!BB119&gt;3,分岐管理シート!BB119&lt;7)),"","error"))</f>
        <v/>
      </c>
      <c r="CN119" s="260"/>
      <c r="CO119" s="257" t="str">
        <f>IF(分岐管理シート!BR119=0,"","error")</f>
        <v/>
      </c>
      <c r="CP119" s="304" t="str">
        <f>IF(AND(F119="",SUM(分岐管理シート!D119:BB119)&gt;0),"error","")</f>
        <v/>
      </c>
    </row>
    <row r="120" spans="1:94" ht="54.95" customHeight="1" x14ac:dyDescent="0.15">
      <c r="A120" s="29"/>
      <c r="B120" s="33"/>
      <c r="C120" s="445">
        <v>48</v>
      </c>
      <c r="D120" s="342"/>
      <c r="E120" s="342"/>
      <c r="F120" s="164"/>
      <c r="G120" s="164"/>
      <c r="H120" s="163"/>
      <c r="I120" s="164"/>
      <c r="J120" s="163"/>
      <c r="K120" s="164"/>
      <c r="L120" s="164"/>
      <c r="M120" s="164"/>
      <c r="N120" s="164"/>
      <c r="O120" s="343"/>
      <c r="P120" s="343"/>
      <c r="Q120" s="344"/>
      <c r="R120" s="345">
        <f t="shared" si="0"/>
        <v>0</v>
      </c>
      <c r="S120" s="346">
        <f t="shared" si="8"/>
        <v>0</v>
      </c>
      <c r="T120" s="347"/>
      <c r="U120" s="419"/>
      <c r="V120" s="386"/>
      <c r="W120" s="386"/>
      <c r="X120" s="386"/>
      <c r="Y120" s="347"/>
      <c r="Z120" s="347"/>
      <c r="AA120" s="163"/>
      <c r="AB120" s="164"/>
      <c r="AC120" s="348"/>
      <c r="AD120" s="348"/>
      <c r="AE120" s="348"/>
      <c r="AF120" s="349"/>
      <c r="AG120" s="349"/>
      <c r="AH120" s="370"/>
      <c r="AI120" s="163"/>
      <c r="AJ120" s="163"/>
      <c r="AK120" s="163"/>
      <c r="AL120" s="350"/>
      <c r="AM120" s="163"/>
      <c r="AN120" s="163"/>
      <c r="AO120" s="343"/>
      <c r="AP120" s="164"/>
      <c r="AQ120" s="164"/>
      <c r="AR120" s="164"/>
      <c r="AS120" s="351"/>
      <c r="AT120" s="352"/>
      <c r="AU120" s="352"/>
      <c r="AV120" s="352"/>
      <c r="AW120" s="352"/>
      <c r="AX120" s="352"/>
      <c r="AY120" s="352"/>
      <c r="AZ120" s="352"/>
      <c r="BA120" s="352"/>
      <c r="BB120" s="353"/>
      <c r="BC120" s="351"/>
      <c r="BD120" s="351"/>
      <c r="BE120" s="255" t="str">
        <f>IF(F120="","",IF(分岐管理シート!D120&gt;0,"","error"))</f>
        <v/>
      </c>
      <c r="BF120" s="256" t="str">
        <f>IF(F120="","",IF(分岐管理シート!E120=1,"","error"))</f>
        <v/>
      </c>
      <c r="BG120" s="257" t="str">
        <f>IF(F120="","",IF(分岐管理シート!G120=2,"","error"))</f>
        <v/>
      </c>
      <c r="BH120" s="257" t="str">
        <f>IF(F120="","",IF(OR(分岐管理シート!H120=0,LEN(H120)&lt;6),"error",""))</f>
        <v/>
      </c>
      <c r="BI120" s="258" t="str">
        <f>IF(F120="","",IF(分岐管理シート!I120=2,"","error"))</f>
        <v/>
      </c>
      <c r="BJ120" s="257" t="str">
        <f t="shared" si="1"/>
        <v/>
      </c>
      <c r="BK120" s="257" t="str">
        <f t="shared" si="2"/>
        <v/>
      </c>
      <c r="BL120" s="257" t="str">
        <f>IF(F120="","",IF(OR(AND(分岐管理シート!D120=1,分岐管理シート!K120=1),AND(分岐管理シート!D120=2,分岐管理シート!K120=2)),"","error"))</f>
        <v/>
      </c>
      <c r="BM120" s="255" t="str">
        <f>IF(F120="","",IF(分岐管理シート!L120=2,"","error"))</f>
        <v/>
      </c>
      <c r="BN120" s="257" t="str">
        <f>IF(F120="","",IF(分岐管理シート!M120&lt;1,"error",""))</f>
        <v/>
      </c>
      <c r="BO120" s="252" t="str">
        <f>IF(F120="","",IF(OR(AND(分岐管理シート!D120=1,分岐管理シート!M120&lt;12,分岐管理シート!M120&gt;0),AND(分岐管理シート!D120=2,分岐管理シート!M120&lt;13,分岐管理シート!M120&gt;1)),"","error"))</f>
        <v/>
      </c>
      <c r="BP120" s="257" t="str">
        <f>IF(AND(分岐管理シート!M120&lt;&gt;1,SUM(分岐管理シート!N120:P120)&gt;0),"error","")</f>
        <v/>
      </c>
      <c r="BQ120" s="256" t="str">
        <f>IF(OR(AND(分岐管理シート!N120=0,OR(分岐管理シート!O120&lt;&gt;0,分岐管理シート!P120&lt;&gt;0)),AND(分岐管理シート!O120=0,分岐管理シート!P120&lt;&gt;0)),"error","")</f>
        <v/>
      </c>
      <c r="BR120" s="259" t="str" cm="1">
        <f t="array" ref="BR120">IF(SUMPRODUCT(COUNTIF(N120:P120,N120:P120))&gt;COUNTA(N120:P120),"error","")</f>
        <v/>
      </c>
      <c r="BS120" s="257" t="str">
        <f t="shared" si="3"/>
        <v/>
      </c>
      <c r="BT120" s="257" t="str">
        <f t="shared" si="4"/>
        <v/>
      </c>
      <c r="BU120" s="257" t="str">
        <f>IF(F120="","",IF(OR(AND(分岐管理シート!D120=1,T120&gt;0,Y120&gt;=0,U120=0,R120=S120+Y120,S120=T120),AND(分岐管理シート!D120=2,U120&gt;0,Y120&gt;=0,T120=0,R120=S120+Y120,S120=U120)),"","error"))</f>
        <v/>
      </c>
      <c r="BV120" s="257" t="str">
        <f t="shared" si="5"/>
        <v/>
      </c>
      <c r="BW120" s="257" t="str">
        <f t="shared" si="9"/>
        <v/>
      </c>
      <c r="BX120" s="257" t="str">
        <f t="shared" si="6"/>
        <v/>
      </c>
      <c r="BY120" s="257" t="str">
        <f>IF(F120="","",IF(PRODUCT(分岐管理シート!AB120:'分岐管理シート'!AE120)=0,"error",""))</f>
        <v/>
      </c>
      <c r="BZ120" s="252" t="str">
        <f>IF(F120="","",IF(AND(AE120="○",分岐管理シート!AF120=0),"error",""))</f>
        <v/>
      </c>
      <c r="CA120" s="257" t="str">
        <f>IF(F120="","",IF(AND(分岐管理シート!AE120&lt;2,実施計画様式!AF120&lt;&gt;""),"error",""))</f>
        <v/>
      </c>
      <c r="CB120" s="257" t="str">
        <f>IF(F120="","",IF(OR(AND(分岐管理シート!D120=1,分岐管理シート!AG120&gt;0,分岐管理シート!AG120&lt;25),AND(分岐管理シート!D120&gt;1,分岐管理シート!AG120&gt;12,分岐管理シート!AG120&lt;25)),"","error"))</f>
        <v/>
      </c>
      <c r="CC120" s="256" t="str">
        <f>IF(F120="","",IF(OR(AND(分岐管理シート!BH120="予算化方法",分岐管理シート!AH120&gt;0,分岐管理シート!AH120&lt;4),AND(分岐管理シート!BH120="予算化方法_未定なし",分岐管理シート!AH120&gt;0,分岐管理シート!AH120&lt;3)),"","error"))</f>
        <v/>
      </c>
      <c r="CD120" s="257" t="str">
        <f>IF(F120="","",IF(OR(分岐管理シート!AI120&lt;14,分岐管理シート!AI120&gt;25,分岐管理シート!AI120&gt;分岐管理シート!AJ120,分岐管理シート!AI120&gt;分岐管理シート!AK120),"error",""))</f>
        <v/>
      </c>
      <c r="CE120" s="257" t="str">
        <f>IF(F120="","",IF(OR(分岐管理シート!AJ120&lt;14,分岐管理シート!AJ120&gt;25,分岐管理シート!AJ120&lt;分岐管理シート!AI120,分岐管理シート!AJ120&gt;分岐管理シート!AK120),"error",""))</f>
        <v/>
      </c>
      <c r="CF120" s="256" t="str">
        <f>IF(F120="","",IF(OR(分岐管理シート!AK120&lt;14,分岐管理シート!AK120&gt;26,分岐管理シート!AK120&lt;分岐管理シート!AI120,分岐管理シート!AK120&lt;分岐管理シート!AJ120),"error",""))</f>
        <v/>
      </c>
      <c r="CG120" s="257" t="str">
        <f>IF(F120="","",IF(AND(AD120="－",分岐管理シート!AK120&gt;25),"error",""))</f>
        <v/>
      </c>
      <c r="CH120" s="257" t="str">
        <f t="shared" si="10"/>
        <v/>
      </c>
      <c r="CI120" s="252" t="str">
        <f>IF(F120="","",IF(分岐管理シート!AM120&lt;1,"error",""))</f>
        <v/>
      </c>
      <c r="CJ120" s="257" t="str">
        <f>IF(F120="","",IF(分岐管理シート!AN120&lt;1,"error",""))</f>
        <v/>
      </c>
      <c r="CK120" s="261" t="str">
        <f t="shared" si="7"/>
        <v/>
      </c>
      <c r="CL120" s="257" t="str">
        <f>IF(F120="","",IF(AND(SUM(分岐管理シート!AO120:AR120)&gt;180,分岐管理シート!AS120&lt;1),"error",""))</f>
        <v/>
      </c>
      <c r="CM120" s="257" t="str">
        <f>IF(F120="","",IF(OR(AND(分岐管理シート!D120=1,分岐管理シート!BB120&gt;0,分岐管理シート!BB120&lt;7),AND(分岐管理シート!D120&gt;1,分岐管理シート!BB120&gt;3,分岐管理シート!BB120&lt;7)),"","error"))</f>
        <v/>
      </c>
      <c r="CN120" s="260"/>
      <c r="CO120" s="257" t="str">
        <f>IF(分岐管理シート!BR120=0,"","error")</f>
        <v/>
      </c>
      <c r="CP120" s="304" t="str">
        <f>IF(AND(F120="",SUM(分岐管理シート!D120:BB120)&gt;0),"error","")</f>
        <v/>
      </c>
    </row>
    <row r="121" spans="1:94" ht="54.95" customHeight="1" x14ac:dyDescent="0.15">
      <c r="A121" s="29"/>
      <c r="B121" s="33"/>
      <c r="C121" s="445">
        <v>49</v>
      </c>
      <c r="D121" s="342"/>
      <c r="E121" s="342"/>
      <c r="F121" s="164"/>
      <c r="G121" s="164"/>
      <c r="H121" s="163"/>
      <c r="I121" s="164"/>
      <c r="J121" s="163"/>
      <c r="K121" s="164"/>
      <c r="L121" s="164"/>
      <c r="M121" s="164"/>
      <c r="N121" s="164"/>
      <c r="O121" s="343"/>
      <c r="P121" s="343"/>
      <c r="Q121" s="344"/>
      <c r="R121" s="345">
        <f t="shared" si="0"/>
        <v>0</v>
      </c>
      <c r="S121" s="346">
        <f t="shared" si="8"/>
        <v>0</v>
      </c>
      <c r="T121" s="347"/>
      <c r="U121" s="419"/>
      <c r="V121" s="386"/>
      <c r="W121" s="386"/>
      <c r="X121" s="386"/>
      <c r="Y121" s="347"/>
      <c r="Z121" s="347"/>
      <c r="AA121" s="163"/>
      <c r="AB121" s="164"/>
      <c r="AC121" s="348"/>
      <c r="AD121" s="348"/>
      <c r="AE121" s="348"/>
      <c r="AF121" s="349"/>
      <c r="AG121" s="349"/>
      <c r="AH121" s="370"/>
      <c r="AI121" s="163"/>
      <c r="AJ121" s="163"/>
      <c r="AK121" s="163"/>
      <c r="AL121" s="350"/>
      <c r="AM121" s="163"/>
      <c r="AN121" s="163"/>
      <c r="AO121" s="343"/>
      <c r="AP121" s="164"/>
      <c r="AQ121" s="164"/>
      <c r="AR121" s="164"/>
      <c r="AS121" s="351"/>
      <c r="AT121" s="352"/>
      <c r="AU121" s="352"/>
      <c r="AV121" s="352"/>
      <c r="AW121" s="352"/>
      <c r="AX121" s="352"/>
      <c r="AY121" s="352"/>
      <c r="AZ121" s="352"/>
      <c r="BA121" s="352"/>
      <c r="BB121" s="353"/>
      <c r="BC121" s="351"/>
      <c r="BD121" s="351"/>
      <c r="BE121" s="255" t="str">
        <f>IF(F121="","",IF(分岐管理シート!D121&gt;0,"","error"))</f>
        <v/>
      </c>
      <c r="BF121" s="256" t="str">
        <f>IF(F121="","",IF(分岐管理シート!E121=1,"","error"))</f>
        <v/>
      </c>
      <c r="BG121" s="257" t="str">
        <f>IF(F121="","",IF(分岐管理シート!G121=2,"","error"))</f>
        <v/>
      </c>
      <c r="BH121" s="257" t="str">
        <f>IF(F121="","",IF(OR(分岐管理シート!H121=0,LEN(H121)&lt;6),"error",""))</f>
        <v/>
      </c>
      <c r="BI121" s="258" t="str">
        <f>IF(F121="","",IF(分岐管理シート!I121=2,"","error"))</f>
        <v/>
      </c>
      <c r="BJ121" s="257" t="str">
        <f t="shared" si="1"/>
        <v/>
      </c>
      <c r="BK121" s="257" t="str">
        <f t="shared" si="2"/>
        <v/>
      </c>
      <c r="BL121" s="257" t="str">
        <f>IF(F121="","",IF(OR(AND(分岐管理シート!D121=1,分岐管理シート!K121=1),AND(分岐管理シート!D121=2,分岐管理シート!K121=2)),"","error"))</f>
        <v/>
      </c>
      <c r="BM121" s="255" t="str">
        <f>IF(F121="","",IF(分岐管理シート!L121=2,"","error"))</f>
        <v/>
      </c>
      <c r="BN121" s="257" t="str">
        <f>IF(F121="","",IF(分岐管理シート!M121&lt;1,"error",""))</f>
        <v/>
      </c>
      <c r="BO121" s="252" t="str">
        <f>IF(F121="","",IF(OR(AND(分岐管理シート!D121=1,分岐管理シート!M121&lt;12,分岐管理シート!M121&gt;0),AND(分岐管理シート!D121=2,分岐管理シート!M121&lt;13,分岐管理シート!M121&gt;1)),"","error"))</f>
        <v/>
      </c>
      <c r="BP121" s="257" t="str">
        <f>IF(AND(分岐管理シート!M121&lt;&gt;1,SUM(分岐管理シート!N121:P121)&gt;0),"error","")</f>
        <v/>
      </c>
      <c r="BQ121" s="256" t="str">
        <f>IF(OR(AND(分岐管理シート!N121=0,OR(分岐管理シート!O121&lt;&gt;0,分岐管理シート!P121&lt;&gt;0)),AND(分岐管理シート!O121=0,分岐管理シート!P121&lt;&gt;0)),"error","")</f>
        <v/>
      </c>
      <c r="BR121" s="259" t="str" cm="1">
        <f t="array" ref="BR121">IF(SUMPRODUCT(COUNTIF(N121:P121,N121:P121))&gt;COUNTA(N121:P121),"error","")</f>
        <v/>
      </c>
      <c r="BS121" s="257" t="str">
        <f t="shared" si="3"/>
        <v/>
      </c>
      <c r="BT121" s="257" t="str">
        <f t="shared" si="4"/>
        <v/>
      </c>
      <c r="BU121" s="257" t="str">
        <f>IF(F121="","",IF(OR(AND(分岐管理シート!D121=1,T121&gt;0,Y121&gt;=0,U121=0,R121=S121+Y121,S121=T121),AND(分岐管理シート!D121=2,U121&gt;0,Y121&gt;=0,T121=0,R121=S121+Y121,S121=U121)),"","error"))</f>
        <v/>
      </c>
      <c r="BV121" s="257" t="str">
        <f t="shared" si="5"/>
        <v/>
      </c>
      <c r="BW121" s="257" t="str">
        <f t="shared" si="9"/>
        <v/>
      </c>
      <c r="BX121" s="257" t="str">
        <f t="shared" si="6"/>
        <v/>
      </c>
      <c r="BY121" s="257" t="str">
        <f>IF(F121="","",IF(PRODUCT(分岐管理シート!AB121:'分岐管理シート'!AE121)=0,"error",""))</f>
        <v/>
      </c>
      <c r="BZ121" s="252" t="str">
        <f>IF(F121="","",IF(AND(AE121="○",分岐管理シート!AF121=0),"error",""))</f>
        <v/>
      </c>
      <c r="CA121" s="257" t="str">
        <f>IF(F121="","",IF(AND(分岐管理シート!AE121&lt;2,実施計画様式!AF121&lt;&gt;""),"error",""))</f>
        <v/>
      </c>
      <c r="CB121" s="257" t="str">
        <f>IF(F121="","",IF(OR(AND(分岐管理シート!D121=1,分岐管理シート!AG121&gt;0,分岐管理シート!AG121&lt;25),AND(分岐管理シート!D121&gt;1,分岐管理シート!AG121&gt;12,分岐管理シート!AG121&lt;25)),"","error"))</f>
        <v/>
      </c>
      <c r="CC121" s="256" t="str">
        <f>IF(F121="","",IF(OR(AND(分岐管理シート!BH121="予算化方法",分岐管理シート!AH121&gt;0,分岐管理シート!AH121&lt;4),AND(分岐管理シート!BH121="予算化方法_未定なし",分岐管理シート!AH121&gt;0,分岐管理シート!AH121&lt;3)),"","error"))</f>
        <v/>
      </c>
      <c r="CD121" s="257" t="str">
        <f>IF(F121="","",IF(OR(分岐管理シート!AI121&lt;14,分岐管理シート!AI121&gt;25,分岐管理シート!AI121&gt;分岐管理シート!AJ121,分岐管理シート!AI121&gt;分岐管理シート!AK121),"error",""))</f>
        <v/>
      </c>
      <c r="CE121" s="257" t="str">
        <f>IF(F121="","",IF(OR(分岐管理シート!AJ121&lt;14,分岐管理シート!AJ121&gt;25,分岐管理シート!AJ121&lt;分岐管理シート!AI121,分岐管理シート!AJ121&gt;分岐管理シート!AK121),"error",""))</f>
        <v/>
      </c>
      <c r="CF121" s="256" t="str">
        <f>IF(F121="","",IF(OR(分岐管理シート!AK121&lt;14,分岐管理シート!AK121&gt;26,分岐管理シート!AK121&lt;分岐管理シート!AI121,分岐管理シート!AK121&lt;分岐管理シート!AJ121),"error",""))</f>
        <v/>
      </c>
      <c r="CG121" s="257" t="str">
        <f>IF(F121="","",IF(AND(AD121="－",分岐管理シート!AK121&gt;25),"error",""))</f>
        <v/>
      </c>
      <c r="CH121" s="257" t="str">
        <f t="shared" si="10"/>
        <v/>
      </c>
      <c r="CI121" s="252" t="str">
        <f>IF(F121="","",IF(分岐管理シート!AM121&lt;1,"error",""))</f>
        <v/>
      </c>
      <c r="CJ121" s="257" t="str">
        <f>IF(F121="","",IF(分岐管理シート!AN121&lt;1,"error",""))</f>
        <v/>
      </c>
      <c r="CK121" s="261" t="str">
        <f t="shared" si="7"/>
        <v/>
      </c>
      <c r="CL121" s="257" t="str">
        <f>IF(F121="","",IF(AND(SUM(分岐管理シート!AO121:AR121)&gt;180,分岐管理シート!AS121&lt;1),"error",""))</f>
        <v/>
      </c>
      <c r="CM121" s="257" t="str">
        <f>IF(F121="","",IF(OR(AND(分岐管理シート!D121=1,分岐管理シート!BB121&gt;0,分岐管理シート!BB121&lt;7),AND(分岐管理シート!D121&gt;1,分岐管理シート!BB121&gt;3,分岐管理シート!BB121&lt;7)),"","error"))</f>
        <v/>
      </c>
      <c r="CN121" s="260"/>
      <c r="CO121" s="257" t="str">
        <f>IF(分岐管理シート!BR121=0,"","error")</f>
        <v/>
      </c>
      <c r="CP121" s="304" t="str">
        <f>IF(AND(F121="",SUM(分岐管理シート!D121:BB121)&gt;0),"error","")</f>
        <v/>
      </c>
    </row>
    <row r="122" spans="1:94" ht="54.95" customHeight="1" x14ac:dyDescent="0.15">
      <c r="A122" s="29"/>
      <c r="B122" s="33"/>
      <c r="C122" s="445">
        <v>50</v>
      </c>
      <c r="D122" s="342"/>
      <c r="E122" s="342"/>
      <c r="F122" s="164"/>
      <c r="G122" s="164"/>
      <c r="H122" s="163"/>
      <c r="I122" s="164"/>
      <c r="J122" s="163"/>
      <c r="K122" s="164"/>
      <c r="L122" s="164"/>
      <c r="M122" s="164"/>
      <c r="N122" s="164"/>
      <c r="O122" s="343"/>
      <c r="P122" s="343"/>
      <c r="Q122" s="344"/>
      <c r="R122" s="345">
        <f t="shared" si="0"/>
        <v>0</v>
      </c>
      <c r="S122" s="346">
        <f t="shared" si="8"/>
        <v>0</v>
      </c>
      <c r="T122" s="347"/>
      <c r="U122" s="419"/>
      <c r="V122" s="386"/>
      <c r="W122" s="386"/>
      <c r="X122" s="386"/>
      <c r="Y122" s="347"/>
      <c r="Z122" s="347"/>
      <c r="AA122" s="163"/>
      <c r="AB122" s="164"/>
      <c r="AC122" s="348"/>
      <c r="AD122" s="348"/>
      <c r="AE122" s="348"/>
      <c r="AF122" s="349"/>
      <c r="AG122" s="349"/>
      <c r="AH122" s="370"/>
      <c r="AI122" s="163"/>
      <c r="AJ122" s="163"/>
      <c r="AK122" s="163"/>
      <c r="AL122" s="350"/>
      <c r="AM122" s="163"/>
      <c r="AN122" s="163"/>
      <c r="AO122" s="343"/>
      <c r="AP122" s="164"/>
      <c r="AQ122" s="164"/>
      <c r="AR122" s="164"/>
      <c r="AS122" s="351"/>
      <c r="AT122" s="352"/>
      <c r="AU122" s="352"/>
      <c r="AV122" s="352"/>
      <c r="AW122" s="352"/>
      <c r="AX122" s="352"/>
      <c r="AY122" s="352"/>
      <c r="AZ122" s="352"/>
      <c r="BA122" s="352"/>
      <c r="BB122" s="353"/>
      <c r="BC122" s="351"/>
      <c r="BD122" s="351"/>
      <c r="BE122" s="255" t="str">
        <f>IF(F122="","",IF(分岐管理シート!D122&gt;0,"","error"))</f>
        <v/>
      </c>
      <c r="BF122" s="256" t="str">
        <f>IF(F122="","",IF(分岐管理シート!E122=1,"","error"))</f>
        <v/>
      </c>
      <c r="BG122" s="257" t="str">
        <f>IF(F122="","",IF(分岐管理シート!G122=2,"","error"))</f>
        <v/>
      </c>
      <c r="BH122" s="257" t="str">
        <f>IF(F122="","",IF(OR(分岐管理シート!H122=0,LEN(H122)&lt;6),"error",""))</f>
        <v/>
      </c>
      <c r="BI122" s="258" t="str">
        <f>IF(F122="","",IF(分岐管理シート!I122=2,"","error"))</f>
        <v/>
      </c>
      <c r="BJ122" s="257" t="str">
        <f t="shared" si="1"/>
        <v/>
      </c>
      <c r="BK122" s="257" t="str">
        <f t="shared" si="2"/>
        <v/>
      </c>
      <c r="BL122" s="257" t="str">
        <f>IF(F122="","",IF(OR(AND(分岐管理シート!D122=1,分岐管理シート!K122=1),AND(分岐管理シート!D122=2,分岐管理シート!K122=2)),"","error"))</f>
        <v/>
      </c>
      <c r="BM122" s="255" t="str">
        <f>IF(F122="","",IF(分岐管理シート!L122=2,"","error"))</f>
        <v/>
      </c>
      <c r="BN122" s="257" t="str">
        <f>IF(F122="","",IF(分岐管理シート!M122&lt;1,"error",""))</f>
        <v/>
      </c>
      <c r="BO122" s="252" t="str">
        <f>IF(F122="","",IF(OR(AND(分岐管理シート!D122=1,分岐管理シート!M122&lt;12,分岐管理シート!M122&gt;0),AND(分岐管理シート!D122=2,分岐管理シート!M122&lt;13,分岐管理シート!M122&gt;1)),"","error"))</f>
        <v/>
      </c>
      <c r="BP122" s="257" t="str">
        <f>IF(AND(分岐管理シート!M122&lt;&gt;1,SUM(分岐管理シート!N122:P122)&gt;0),"error","")</f>
        <v/>
      </c>
      <c r="BQ122" s="256" t="str">
        <f>IF(OR(AND(分岐管理シート!N122=0,OR(分岐管理シート!O122&lt;&gt;0,分岐管理シート!P122&lt;&gt;0)),AND(分岐管理シート!O122=0,分岐管理シート!P122&lt;&gt;0)),"error","")</f>
        <v/>
      </c>
      <c r="BR122" s="259" t="str" cm="1">
        <f t="array" ref="BR122">IF(SUMPRODUCT(COUNTIF(N122:P122,N122:P122))&gt;COUNTA(N122:P122),"error","")</f>
        <v/>
      </c>
      <c r="BS122" s="257" t="str">
        <f t="shared" si="3"/>
        <v/>
      </c>
      <c r="BT122" s="257" t="str">
        <f t="shared" si="4"/>
        <v/>
      </c>
      <c r="BU122" s="257" t="str">
        <f>IF(F122="","",IF(OR(AND(分岐管理シート!D122=1,T122&gt;0,Y122&gt;=0,U122=0,R122=S122+Y122,S122=T122),AND(分岐管理シート!D122=2,U122&gt;0,Y122&gt;=0,T122=0,R122=S122+Y122,S122=U122)),"","error"))</f>
        <v/>
      </c>
      <c r="BV122" s="257" t="str">
        <f t="shared" si="5"/>
        <v/>
      </c>
      <c r="BW122" s="257" t="str">
        <f t="shared" si="9"/>
        <v/>
      </c>
      <c r="BX122" s="257" t="str">
        <f t="shared" si="6"/>
        <v/>
      </c>
      <c r="BY122" s="257" t="str">
        <f>IF(F122="","",IF(PRODUCT(分岐管理シート!AB122:'分岐管理シート'!AE122)=0,"error",""))</f>
        <v/>
      </c>
      <c r="BZ122" s="252" t="str">
        <f>IF(F122="","",IF(AND(AE122="○",分岐管理シート!AF122=0),"error",""))</f>
        <v/>
      </c>
      <c r="CA122" s="257" t="str">
        <f>IF(F122="","",IF(AND(分岐管理シート!AE122&lt;2,実施計画様式!AF122&lt;&gt;""),"error",""))</f>
        <v/>
      </c>
      <c r="CB122" s="257" t="str">
        <f>IF(F122="","",IF(OR(AND(分岐管理シート!D122=1,分岐管理シート!AG122&gt;0,分岐管理シート!AG122&lt;25),AND(分岐管理シート!D122&gt;1,分岐管理シート!AG122&gt;12,分岐管理シート!AG122&lt;25)),"","error"))</f>
        <v/>
      </c>
      <c r="CC122" s="256" t="str">
        <f>IF(F122="","",IF(OR(AND(分岐管理シート!BH122="予算化方法",分岐管理シート!AH122&gt;0,分岐管理シート!AH122&lt;4),AND(分岐管理シート!BH122="予算化方法_未定なし",分岐管理シート!AH122&gt;0,分岐管理シート!AH122&lt;3)),"","error"))</f>
        <v/>
      </c>
      <c r="CD122" s="257" t="str">
        <f>IF(F122="","",IF(OR(分岐管理シート!AI122&lt;14,分岐管理シート!AI122&gt;25,分岐管理シート!AI122&gt;分岐管理シート!AJ122,分岐管理シート!AI122&gt;分岐管理シート!AK122),"error",""))</f>
        <v/>
      </c>
      <c r="CE122" s="257" t="str">
        <f>IF(F122="","",IF(OR(分岐管理シート!AJ122&lt;14,分岐管理シート!AJ122&gt;25,分岐管理シート!AJ122&lt;分岐管理シート!AI122,分岐管理シート!AJ122&gt;分岐管理シート!AK122),"error",""))</f>
        <v/>
      </c>
      <c r="CF122" s="256" t="str">
        <f>IF(F122="","",IF(OR(分岐管理シート!AK122&lt;14,分岐管理シート!AK122&gt;26,分岐管理シート!AK122&lt;分岐管理シート!AI122,分岐管理シート!AK122&lt;分岐管理シート!AJ122),"error",""))</f>
        <v/>
      </c>
      <c r="CG122" s="257" t="str">
        <f>IF(F122="","",IF(AND(AD122="－",分岐管理シート!AK122&gt;25),"error",""))</f>
        <v/>
      </c>
      <c r="CH122" s="257" t="str">
        <f t="shared" si="10"/>
        <v/>
      </c>
      <c r="CI122" s="252" t="str">
        <f>IF(F122="","",IF(分岐管理シート!AM122&lt;1,"error",""))</f>
        <v/>
      </c>
      <c r="CJ122" s="257" t="str">
        <f>IF(F122="","",IF(分岐管理シート!AN122&lt;1,"error",""))</f>
        <v/>
      </c>
      <c r="CK122" s="261" t="str">
        <f t="shared" si="7"/>
        <v/>
      </c>
      <c r="CL122" s="257" t="str">
        <f>IF(F122="","",IF(AND(SUM(分岐管理シート!AO122:AR122)&gt;180,分岐管理シート!AS122&lt;1),"error",""))</f>
        <v/>
      </c>
      <c r="CM122" s="257" t="str">
        <f>IF(F122="","",IF(OR(AND(分岐管理シート!D122=1,分岐管理シート!BB122&gt;0,分岐管理シート!BB122&lt;7),AND(分岐管理シート!D122&gt;1,分岐管理シート!BB122&gt;3,分岐管理シート!BB122&lt;7)),"","error"))</f>
        <v/>
      </c>
      <c r="CN122" s="260"/>
      <c r="CO122" s="257" t="str">
        <f>IF(分岐管理シート!BR122=0,"","error")</f>
        <v/>
      </c>
      <c r="CP122" s="304" t="str">
        <f>IF(AND(F122="",SUM(分岐管理シート!D122:BB122)&gt;0),"error","")</f>
        <v/>
      </c>
    </row>
    <row r="123" spans="1:94" ht="54.95" customHeight="1" x14ac:dyDescent="0.15">
      <c r="A123" s="29"/>
      <c r="B123" s="33"/>
      <c r="C123" s="445">
        <v>51</v>
      </c>
      <c r="D123" s="342"/>
      <c r="E123" s="342"/>
      <c r="F123" s="164"/>
      <c r="G123" s="164"/>
      <c r="H123" s="163"/>
      <c r="I123" s="164"/>
      <c r="J123" s="163"/>
      <c r="K123" s="164"/>
      <c r="L123" s="164"/>
      <c r="M123" s="164"/>
      <c r="N123" s="164"/>
      <c r="O123" s="343"/>
      <c r="P123" s="343"/>
      <c r="Q123" s="344"/>
      <c r="R123" s="345">
        <f t="shared" si="0"/>
        <v>0</v>
      </c>
      <c r="S123" s="346">
        <f t="shared" si="8"/>
        <v>0</v>
      </c>
      <c r="T123" s="347"/>
      <c r="U123" s="419"/>
      <c r="V123" s="386"/>
      <c r="W123" s="386"/>
      <c r="X123" s="386"/>
      <c r="Y123" s="347"/>
      <c r="Z123" s="347"/>
      <c r="AA123" s="163"/>
      <c r="AB123" s="164"/>
      <c r="AC123" s="348"/>
      <c r="AD123" s="348"/>
      <c r="AE123" s="348"/>
      <c r="AF123" s="349"/>
      <c r="AG123" s="349"/>
      <c r="AH123" s="370"/>
      <c r="AI123" s="163"/>
      <c r="AJ123" s="163"/>
      <c r="AK123" s="163"/>
      <c r="AL123" s="350"/>
      <c r="AM123" s="163"/>
      <c r="AN123" s="163"/>
      <c r="AO123" s="343"/>
      <c r="AP123" s="164"/>
      <c r="AQ123" s="164"/>
      <c r="AR123" s="164"/>
      <c r="AS123" s="351"/>
      <c r="AT123" s="352"/>
      <c r="AU123" s="352"/>
      <c r="AV123" s="352"/>
      <c r="AW123" s="352"/>
      <c r="AX123" s="352"/>
      <c r="AY123" s="352"/>
      <c r="AZ123" s="352"/>
      <c r="BA123" s="352"/>
      <c r="BB123" s="353"/>
      <c r="BC123" s="351"/>
      <c r="BD123" s="351"/>
      <c r="BE123" s="255" t="str">
        <f>IF(F123="","",IF(分岐管理シート!D123&gt;0,"","error"))</f>
        <v/>
      </c>
      <c r="BF123" s="256" t="str">
        <f>IF(F123="","",IF(分岐管理シート!E123=1,"","error"))</f>
        <v/>
      </c>
      <c r="BG123" s="257" t="str">
        <f>IF(F123="","",IF(分岐管理シート!G123=2,"","error"))</f>
        <v/>
      </c>
      <c r="BH123" s="257" t="str">
        <f>IF(F123="","",IF(OR(分岐管理シート!H123=0,LEN(H123)&lt;6),"error",""))</f>
        <v/>
      </c>
      <c r="BI123" s="258" t="str">
        <f>IF(F123="","",IF(分岐管理シート!I123=2,"","error"))</f>
        <v/>
      </c>
      <c r="BJ123" s="257" t="str">
        <f t="shared" si="1"/>
        <v/>
      </c>
      <c r="BK123" s="257" t="str">
        <f t="shared" si="2"/>
        <v/>
      </c>
      <c r="BL123" s="257" t="str">
        <f>IF(F123="","",IF(OR(AND(分岐管理シート!D123=1,分岐管理シート!K123=1),AND(分岐管理シート!D123=2,分岐管理シート!K123=2)),"","error"))</f>
        <v/>
      </c>
      <c r="BM123" s="255" t="str">
        <f>IF(F123="","",IF(分岐管理シート!L123=2,"","error"))</f>
        <v/>
      </c>
      <c r="BN123" s="257" t="str">
        <f>IF(F123="","",IF(分岐管理シート!M123&lt;1,"error",""))</f>
        <v/>
      </c>
      <c r="BO123" s="252" t="str">
        <f>IF(F123="","",IF(OR(AND(分岐管理シート!D123=1,分岐管理シート!M123&lt;12,分岐管理シート!M123&gt;0),AND(分岐管理シート!D123=2,分岐管理シート!M123&lt;13,分岐管理シート!M123&gt;1)),"","error"))</f>
        <v/>
      </c>
      <c r="BP123" s="257" t="str">
        <f>IF(AND(分岐管理シート!M123&lt;&gt;1,SUM(分岐管理シート!N123:P123)&gt;0),"error","")</f>
        <v/>
      </c>
      <c r="BQ123" s="256" t="str">
        <f>IF(OR(AND(分岐管理シート!N123=0,OR(分岐管理シート!O123&lt;&gt;0,分岐管理シート!P123&lt;&gt;0)),AND(分岐管理シート!O123=0,分岐管理シート!P123&lt;&gt;0)),"error","")</f>
        <v/>
      </c>
      <c r="BR123" s="259" t="str" cm="1">
        <f t="array" ref="BR123">IF(SUMPRODUCT(COUNTIF(N123:P123,N123:P123))&gt;COUNTA(N123:P123),"error","")</f>
        <v/>
      </c>
      <c r="BS123" s="257" t="str">
        <f t="shared" si="3"/>
        <v/>
      </c>
      <c r="BT123" s="257" t="str">
        <f t="shared" si="4"/>
        <v/>
      </c>
      <c r="BU123" s="257" t="str">
        <f>IF(F123="","",IF(OR(AND(分岐管理シート!D123=1,T123&gt;0,Y123&gt;=0,U123=0,R123=S123+Y123,S123=T123),AND(分岐管理シート!D123=2,U123&gt;0,Y123&gt;=0,T123=0,R123=S123+Y123,S123=U123)),"","error"))</f>
        <v/>
      </c>
      <c r="BV123" s="257" t="str">
        <f t="shared" si="5"/>
        <v/>
      </c>
      <c r="BW123" s="257" t="str">
        <f t="shared" si="9"/>
        <v/>
      </c>
      <c r="BX123" s="257" t="str">
        <f t="shared" si="6"/>
        <v/>
      </c>
      <c r="BY123" s="257" t="str">
        <f>IF(F123="","",IF(PRODUCT(分岐管理シート!AB123:'分岐管理シート'!AE123)=0,"error",""))</f>
        <v/>
      </c>
      <c r="BZ123" s="252" t="str">
        <f>IF(F123="","",IF(AND(AE123="○",分岐管理シート!AF123=0),"error",""))</f>
        <v/>
      </c>
      <c r="CA123" s="257" t="str">
        <f>IF(F123="","",IF(AND(分岐管理シート!AE123&lt;2,実施計画様式!AF123&lt;&gt;""),"error",""))</f>
        <v/>
      </c>
      <c r="CB123" s="257" t="str">
        <f>IF(F123="","",IF(OR(AND(分岐管理シート!D123=1,分岐管理シート!AG123&gt;0,分岐管理シート!AG123&lt;25),AND(分岐管理シート!D123&gt;1,分岐管理シート!AG123&gt;12,分岐管理シート!AG123&lt;25)),"","error"))</f>
        <v/>
      </c>
      <c r="CC123" s="256" t="str">
        <f>IF(F123="","",IF(OR(AND(分岐管理シート!BH123="予算化方法",分岐管理シート!AH123&gt;0,分岐管理シート!AH123&lt;4),AND(分岐管理シート!BH123="予算化方法_未定なし",分岐管理シート!AH123&gt;0,分岐管理シート!AH123&lt;3)),"","error"))</f>
        <v/>
      </c>
      <c r="CD123" s="257" t="str">
        <f>IF(F123="","",IF(OR(分岐管理シート!AI123&lt;14,分岐管理シート!AI123&gt;25,分岐管理シート!AI123&gt;分岐管理シート!AJ123,分岐管理シート!AI123&gt;分岐管理シート!AK123),"error",""))</f>
        <v/>
      </c>
      <c r="CE123" s="257" t="str">
        <f>IF(F123="","",IF(OR(分岐管理シート!AJ123&lt;14,分岐管理シート!AJ123&gt;25,分岐管理シート!AJ123&lt;分岐管理シート!AI123,分岐管理シート!AJ123&gt;分岐管理シート!AK123),"error",""))</f>
        <v/>
      </c>
      <c r="CF123" s="256" t="str">
        <f>IF(F123="","",IF(OR(分岐管理シート!AK123&lt;14,分岐管理シート!AK123&gt;26,分岐管理シート!AK123&lt;分岐管理シート!AI123,分岐管理シート!AK123&lt;分岐管理シート!AJ123),"error",""))</f>
        <v/>
      </c>
      <c r="CG123" s="257" t="str">
        <f>IF(F123="","",IF(AND(AD123="－",分岐管理シート!AK123&gt;25),"error",""))</f>
        <v/>
      </c>
      <c r="CH123" s="257" t="str">
        <f t="shared" si="10"/>
        <v/>
      </c>
      <c r="CI123" s="252" t="str">
        <f>IF(F123="","",IF(分岐管理シート!AM123&lt;1,"error",""))</f>
        <v/>
      </c>
      <c r="CJ123" s="257" t="str">
        <f>IF(F123="","",IF(分岐管理シート!AN123&lt;1,"error",""))</f>
        <v/>
      </c>
      <c r="CK123" s="261" t="str">
        <f t="shared" si="7"/>
        <v/>
      </c>
      <c r="CL123" s="257" t="str">
        <f>IF(F123="","",IF(AND(SUM(分岐管理シート!AO123:AR123)&gt;180,分岐管理シート!AS123&lt;1),"error",""))</f>
        <v/>
      </c>
      <c r="CM123" s="257" t="str">
        <f>IF(F123="","",IF(OR(AND(分岐管理シート!D123=1,分岐管理シート!BB123&gt;0,分岐管理シート!BB123&lt;7),AND(分岐管理シート!D123&gt;1,分岐管理シート!BB123&gt;3,分岐管理シート!BB123&lt;7)),"","error"))</f>
        <v/>
      </c>
      <c r="CN123" s="260"/>
      <c r="CO123" s="257" t="str">
        <f>IF(分岐管理シート!BR123=0,"","error")</f>
        <v/>
      </c>
      <c r="CP123" s="304" t="str">
        <f>IF(AND(F123="",SUM(分岐管理シート!D123:BB123)&gt;0),"error","")</f>
        <v/>
      </c>
    </row>
    <row r="124" spans="1:94" ht="54.95" customHeight="1" x14ac:dyDescent="0.15">
      <c r="A124" s="29"/>
      <c r="B124" s="33"/>
      <c r="C124" s="445">
        <v>52</v>
      </c>
      <c r="D124" s="342"/>
      <c r="E124" s="342"/>
      <c r="F124" s="164"/>
      <c r="G124" s="164"/>
      <c r="H124" s="163"/>
      <c r="I124" s="164"/>
      <c r="J124" s="163"/>
      <c r="K124" s="164"/>
      <c r="L124" s="164"/>
      <c r="M124" s="164"/>
      <c r="N124" s="164"/>
      <c r="O124" s="343"/>
      <c r="P124" s="343"/>
      <c r="Q124" s="344"/>
      <c r="R124" s="345">
        <f t="shared" si="0"/>
        <v>0</v>
      </c>
      <c r="S124" s="346">
        <f t="shared" si="8"/>
        <v>0</v>
      </c>
      <c r="T124" s="347"/>
      <c r="U124" s="419"/>
      <c r="V124" s="386"/>
      <c r="W124" s="386"/>
      <c r="X124" s="386"/>
      <c r="Y124" s="347"/>
      <c r="Z124" s="347"/>
      <c r="AA124" s="163"/>
      <c r="AB124" s="164"/>
      <c r="AC124" s="348"/>
      <c r="AD124" s="348"/>
      <c r="AE124" s="348"/>
      <c r="AF124" s="349"/>
      <c r="AG124" s="349"/>
      <c r="AH124" s="370"/>
      <c r="AI124" s="163"/>
      <c r="AJ124" s="163"/>
      <c r="AK124" s="163"/>
      <c r="AL124" s="350"/>
      <c r="AM124" s="163"/>
      <c r="AN124" s="163"/>
      <c r="AO124" s="164"/>
      <c r="AP124" s="164"/>
      <c r="AQ124" s="164"/>
      <c r="AR124" s="164"/>
      <c r="AS124" s="351"/>
      <c r="AT124" s="352"/>
      <c r="AU124" s="352"/>
      <c r="AV124" s="352"/>
      <c r="AW124" s="352"/>
      <c r="AX124" s="352"/>
      <c r="AY124" s="352"/>
      <c r="AZ124" s="352"/>
      <c r="BA124" s="352"/>
      <c r="BB124" s="353"/>
      <c r="BC124" s="351"/>
      <c r="BD124" s="351"/>
      <c r="BE124" s="255" t="str">
        <f>IF(F124="","",IF(分岐管理シート!D124&gt;0,"","error"))</f>
        <v/>
      </c>
      <c r="BF124" s="256" t="str">
        <f>IF(F124="","",IF(分岐管理シート!E124=1,"","error"))</f>
        <v/>
      </c>
      <c r="BG124" s="257" t="str">
        <f>IF(F124="","",IF(分岐管理シート!G124=2,"","error"))</f>
        <v/>
      </c>
      <c r="BH124" s="257" t="str">
        <f>IF(F124="","",IF(OR(分岐管理シート!H124=0,LEN(H124)&lt;6),"error",""))</f>
        <v/>
      </c>
      <c r="BI124" s="258" t="str">
        <f>IF(F124="","",IF(分岐管理シート!I124=2,"","error"))</f>
        <v/>
      </c>
      <c r="BJ124" s="257" t="str">
        <f t="shared" si="1"/>
        <v/>
      </c>
      <c r="BK124" s="257" t="str">
        <f t="shared" si="2"/>
        <v/>
      </c>
      <c r="BL124" s="257" t="str">
        <f>IF(F124="","",IF(OR(AND(分岐管理シート!D124=1,分岐管理シート!K124=1),AND(分岐管理シート!D124=2,分岐管理シート!K124=2)),"","error"))</f>
        <v/>
      </c>
      <c r="BM124" s="255" t="str">
        <f>IF(F124="","",IF(分岐管理シート!L124=2,"","error"))</f>
        <v/>
      </c>
      <c r="BN124" s="257" t="str">
        <f>IF(F124="","",IF(分岐管理シート!M124&lt;1,"error",""))</f>
        <v/>
      </c>
      <c r="BO124" s="252" t="str">
        <f>IF(F124="","",IF(OR(AND(分岐管理シート!D124=1,分岐管理シート!M124&lt;12,分岐管理シート!M124&gt;0),AND(分岐管理シート!D124=2,分岐管理シート!M124&lt;13,分岐管理シート!M124&gt;1)),"","error"))</f>
        <v/>
      </c>
      <c r="BP124" s="257" t="str">
        <f>IF(AND(分岐管理シート!M124&lt;&gt;1,SUM(分岐管理シート!N124:P124)&gt;0),"error","")</f>
        <v/>
      </c>
      <c r="BQ124" s="256" t="str">
        <f>IF(OR(AND(分岐管理シート!N124=0,OR(分岐管理シート!O124&lt;&gt;0,分岐管理シート!P124&lt;&gt;0)),AND(分岐管理シート!O124=0,分岐管理シート!P124&lt;&gt;0)),"error","")</f>
        <v/>
      </c>
      <c r="BR124" s="259" t="str" cm="1">
        <f t="array" ref="BR124">IF(SUMPRODUCT(COUNTIF(N124:P124,N124:P124))&gt;COUNTA(N124:P124),"error","")</f>
        <v/>
      </c>
      <c r="BS124" s="257" t="str">
        <f t="shared" si="3"/>
        <v/>
      </c>
      <c r="BT124" s="257" t="str">
        <f t="shared" si="4"/>
        <v/>
      </c>
      <c r="BU124" s="257" t="str">
        <f>IF(F124="","",IF(OR(AND(分岐管理シート!D124=1,T124&gt;0,Y124&gt;=0,U124=0,R124=S124+Y124,S124=T124),AND(分岐管理シート!D124=2,U124&gt;0,Y124&gt;=0,T124=0,R124=S124+Y124,S124=U124)),"","error"))</f>
        <v/>
      </c>
      <c r="BV124" s="257" t="str">
        <f t="shared" si="5"/>
        <v/>
      </c>
      <c r="BW124" s="257" t="str">
        <f t="shared" si="9"/>
        <v/>
      </c>
      <c r="BX124" s="257" t="str">
        <f t="shared" si="6"/>
        <v/>
      </c>
      <c r="BY124" s="257" t="str">
        <f>IF(F124="","",IF(PRODUCT(分岐管理シート!AB124:'分岐管理シート'!AE124)=0,"error",""))</f>
        <v/>
      </c>
      <c r="BZ124" s="252" t="str">
        <f>IF(F124="","",IF(AND(AE124="○",分岐管理シート!AF124=0),"error",""))</f>
        <v/>
      </c>
      <c r="CA124" s="257" t="str">
        <f>IF(F124="","",IF(AND(分岐管理シート!AE124&lt;2,実施計画様式!AF124&lt;&gt;""),"error",""))</f>
        <v/>
      </c>
      <c r="CB124" s="257" t="str">
        <f>IF(F124="","",IF(OR(AND(分岐管理シート!D124=1,分岐管理シート!AG124&gt;0,分岐管理シート!AG124&lt;25),AND(分岐管理シート!D124&gt;1,分岐管理シート!AG124&gt;12,分岐管理シート!AG124&lt;25)),"","error"))</f>
        <v/>
      </c>
      <c r="CC124" s="256" t="str">
        <f>IF(F124="","",IF(OR(AND(分岐管理シート!BH124="予算化方法",分岐管理シート!AH124&gt;0,分岐管理シート!AH124&lt;4),AND(分岐管理シート!BH124="予算化方法_未定なし",分岐管理シート!AH124&gt;0,分岐管理シート!AH124&lt;3)),"","error"))</f>
        <v/>
      </c>
      <c r="CD124" s="257" t="str">
        <f>IF(F124="","",IF(OR(分岐管理シート!AI124&lt;14,分岐管理シート!AI124&gt;25,分岐管理シート!AI124&gt;分岐管理シート!AJ124,分岐管理シート!AI124&gt;分岐管理シート!AK124),"error",""))</f>
        <v/>
      </c>
      <c r="CE124" s="257" t="str">
        <f>IF(F124="","",IF(OR(分岐管理シート!AJ124&lt;14,分岐管理シート!AJ124&gt;25,分岐管理シート!AJ124&lt;分岐管理シート!AI124,分岐管理シート!AJ124&gt;分岐管理シート!AK124),"error",""))</f>
        <v/>
      </c>
      <c r="CF124" s="256" t="str">
        <f>IF(F124="","",IF(OR(分岐管理シート!AK124&lt;14,分岐管理シート!AK124&gt;26,分岐管理シート!AK124&lt;分岐管理シート!AI124,分岐管理シート!AK124&lt;分岐管理シート!AJ124),"error",""))</f>
        <v/>
      </c>
      <c r="CG124" s="257" t="str">
        <f>IF(F124="","",IF(AND(AD124="－",分岐管理シート!AK124&gt;25),"error",""))</f>
        <v/>
      </c>
      <c r="CH124" s="257" t="str">
        <f t="shared" si="10"/>
        <v/>
      </c>
      <c r="CI124" s="252" t="str">
        <f>IF(F124="","",IF(分岐管理シート!AM124&lt;1,"error",""))</f>
        <v/>
      </c>
      <c r="CJ124" s="257" t="str">
        <f>IF(F124="","",IF(分岐管理シート!AN124&lt;1,"error",""))</f>
        <v/>
      </c>
      <c r="CK124" s="261" t="str">
        <f t="shared" si="7"/>
        <v/>
      </c>
      <c r="CL124" s="257" t="str">
        <f>IF(F124="","",IF(AND(SUM(分岐管理シート!AO124:AR124)&gt;180,分岐管理シート!AS124&lt;1),"error",""))</f>
        <v/>
      </c>
      <c r="CM124" s="257" t="str">
        <f>IF(F124="","",IF(OR(AND(分岐管理シート!D124=1,分岐管理シート!BB124&gt;0,分岐管理シート!BB124&lt;7),AND(分岐管理シート!D124&gt;1,分岐管理シート!BB124&gt;3,分岐管理シート!BB124&lt;7)),"","error"))</f>
        <v/>
      </c>
      <c r="CN124" s="260"/>
      <c r="CO124" s="257" t="str">
        <f>IF(分岐管理シート!BR124=0,"","error")</f>
        <v/>
      </c>
      <c r="CP124" s="304" t="str">
        <f>IF(AND(F124="",SUM(分岐管理シート!D124:BB124)&gt;0),"error","")</f>
        <v/>
      </c>
    </row>
    <row r="125" spans="1:94" ht="54.95" customHeight="1" x14ac:dyDescent="0.15">
      <c r="A125" s="29"/>
      <c r="B125" s="33"/>
      <c r="C125" s="445">
        <v>53</v>
      </c>
      <c r="D125" s="342"/>
      <c r="E125" s="342"/>
      <c r="F125" s="164"/>
      <c r="G125" s="164"/>
      <c r="H125" s="163"/>
      <c r="I125" s="164"/>
      <c r="J125" s="163"/>
      <c r="K125" s="164"/>
      <c r="L125" s="164"/>
      <c r="M125" s="164"/>
      <c r="N125" s="164"/>
      <c r="O125" s="343"/>
      <c r="P125" s="343"/>
      <c r="Q125" s="344"/>
      <c r="R125" s="345">
        <f t="shared" si="0"/>
        <v>0</v>
      </c>
      <c r="S125" s="346">
        <f t="shared" si="8"/>
        <v>0</v>
      </c>
      <c r="T125" s="347"/>
      <c r="U125" s="419"/>
      <c r="V125" s="386"/>
      <c r="W125" s="386"/>
      <c r="X125" s="386"/>
      <c r="Y125" s="347"/>
      <c r="Z125" s="347"/>
      <c r="AA125" s="163"/>
      <c r="AB125" s="164"/>
      <c r="AC125" s="348"/>
      <c r="AD125" s="348"/>
      <c r="AE125" s="348"/>
      <c r="AF125" s="349"/>
      <c r="AG125" s="349"/>
      <c r="AH125" s="370"/>
      <c r="AI125" s="163"/>
      <c r="AJ125" s="163"/>
      <c r="AK125" s="163"/>
      <c r="AL125" s="350"/>
      <c r="AM125" s="163"/>
      <c r="AN125" s="163"/>
      <c r="AO125" s="343"/>
      <c r="AP125" s="164"/>
      <c r="AQ125" s="164"/>
      <c r="AR125" s="164"/>
      <c r="AS125" s="351"/>
      <c r="AT125" s="352"/>
      <c r="AU125" s="352"/>
      <c r="AV125" s="352"/>
      <c r="AW125" s="352"/>
      <c r="AX125" s="352"/>
      <c r="AY125" s="352"/>
      <c r="AZ125" s="352"/>
      <c r="BA125" s="352"/>
      <c r="BB125" s="353"/>
      <c r="BC125" s="351"/>
      <c r="BD125" s="351"/>
      <c r="BE125" s="255" t="str">
        <f>IF(F125="","",IF(分岐管理シート!D125&gt;0,"","error"))</f>
        <v/>
      </c>
      <c r="BF125" s="256" t="str">
        <f>IF(F125="","",IF(分岐管理シート!E125=1,"","error"))</f>
        <v/>
      </c>
      <c r="BG125" s="257" t="str">
        <f>IF(F125="","",IF(分岐管理シート!G125=2,"","error"))</f>
        <v/>
      </c>
      <c r="BH125" s="257" t="str">
        <f>IF(F125="","",IF(OR(分岐管理シート!H125=0,LEN(H125)&lt;6),"error",""))</f>
        <v/>
      </c>
      <c r="BI125" s="258" t="str">
        <f>IF(F125="","",IF(分岐管理シート!I125=2,"","error"))</f>
        <v/>
      </c>
      <c r="BJ125" s="257" t="str">
        <f t="shared" si="1"/>
        <v/>
      </c>
      <c r="BK125" s="257" t="str">
        <f t="shared" si="2"/>
        <v/>
      </c>
      <c r="BL125" s="257" t="str">
        <f>IF(F125="","",IF(OR(AND(分岐管理シート!D125=1,分岐管理シート!K125=1),AND(分岐管理シート!D125=2,分岐管理シート!K125=2)),"","error"))</f>
        <v/>
      </c>
      <c r="BM125" s="255" t="str">
        <f>IF(F125="","",IF(分岐管理シート!L125=2,"","error"))</f>
        <v/>
      </c>
      <c r="BN125" s="257" t="str">
        <f>IF(F125="","",IF(分岐管理シート!M125&lt;1,"error",""))</f>
        <v/>
      </c>
      <c r="BO125" s="252" t="str">
        <f>IF(F125="","",IF(OR(AND(分岐管理シート!D125=1,分岐管理シート!M125&lt;12,分岐管理シート!M125&gt;0),AND(分岐管理シート!D125=2,分岐管理シート!M125&lt;13,分岐管理シート!M125&gt;1)),"","error"))</f>
        <v/>
      </c>
      <c r="BP125" s="257" t="str">
        <f>IF(AND(分岐管理シート!M125&lt;&gt;1,SUM(分岐管理シート!N125:P125)&gt;0),"error","")</f>
        <v/>
      </c>
      <c r="BQ125" s="256" t="str">
        <f>IF(OR(AND(分岐管理シート!N125=0,OR(分岐管理シート!O125&lt;&gt;0,分岐管理シート!P125&lt;&gt;0)),AND(分岐管理シート!O125=0,分岐管理シート!P125&lt;&gt;0)),"error","")</f>
        <v/>
      </c>
      <c r="BR125" s="259" t="str" cm="1">
        <f t="array" ref="BR125">IF(SUMPRODUCT(COUNTIF(N125:P125,N125:P125))&gt;COUNTA(N125:P125),"error","")</f>
        <v/>
      </c>
      <c r="BS125" s="257" t="str">
        <f t="shared" si="3"/>
        <v/>
      </c>
      <c r="BT125" s="257" t="str">
        <f t="shared" si="4"/>
        <v/>
      </c>
      <c r="BU125" s="257" t="str">
        <f>IF(F125="","",IF(OR(AND(分岐管理シート!D125=1,T125&gt;0,Y125&gt;=0,U125=0,R125=S125+Y125,S125=T125),AND(分岐管理シート!D125=2,U125&gt;0,Y125&gt;=0,T125=0,R125=S125+Y125,S125=U125)),"","error"))</f>
        <v/>
      </c>
      <c r="BV125" s="257" t="str">
        <f t="shared" si="5"/>
        <v/>
      </c>
      <c r="BW125" s="257" t="str">
        <f t="shared" si="9"/>
        <v/>
      </c>
      <c r="BX125" s="257" t="str">
        <f t="shared" si="6"/>
        <v/>
      </c>
      <c r="BY125" s="257" t="str">
        <f>IF(F125="","",IF(PRODUCT(分岐管理シート!AB125:'分岐管理シート'!AE125)=0,"error",""))</f>
        <v/>
      </c>
      <c r="BZ125" s="252" t="str">
        <f>IF(F125="","",IF(AND(AE125="○",分岐管理シート!AF125=0),"error",""))</f>
        <v/>
      </c>
      <c r="CA125" s="257" t="str">
        <f>IF(F125="","",IF(AND(分岐管理シート!AE125&lt;2,実施計画様式!AF125&lt;&gt;""),"error",""))</f>
        <v/>
      </c>
      <c r="CB125" s="257" t="str">
        <f>IF(F125="","",IF(OR(AND(分岐管理シート!D125=1,分岐管理シート!AG125&gt;0,分岐管理シート!AG125&lt;25),AND(分岐管理シート!D125&gt;1,分岐管理シート!AG125&gt;12,分岐管理シート!AG125&lt;25)),"","error"))</f>
        <v/>
      </c>
      <c r="CC125" s="256" t="str">
        <f>IF(F125="","",IF(OR(AND(分岐管理シート!BH125="予算化方法",分岐管理シート!AH125&gt;0,分岐管理シート!AH125&lt;4),AND(分岐管理シート!BH125="予算化方法_未定なし",分岐管理シート!AH125&gt;0,分岐管理シート!AH125&lt;3)),"","error"))</f>
        <v/>
      </c>
      <c r="CD125" s="257" t="str">
        <f>IF(F125="","",IF(OR(分岐管理シート!AI125&lt;14,分岐管理シート!AI125&gt;25,分岐管理シート!AI125&gt;分岐管理シート!AJ125,分岐管理シート!AI125&gt;分岐管理シート!AK125),"error",""))</f>
        <v/>
      </c>
      <c r="CE125" s="257" t="str">
        <f>IF(F125="","",IF(OR(分岐管理シート!AJ125&lt;14,分岐管理シート!AJ125&gt;25,分岐管理シート!AJ125&lt;分岐管理シート!AI125,分岐管理シート!AJ125&gt;分岐管理シート!AK125),"error",""))</f>
        <v/>
      </c>
      <c r="CF125" s="256" t="str">
        <f>IF(F125="","",IF(OR(分岐管理シート!AK125&lt;14,分岐管理シート!AK125&gt;26,分岐管理シート!AK125&lt;分岐管理シート!AI125,分岐管理シート!AK125&lt;分岐管理シート!AJ125),"error",""))</f>
        <v/>
      </c>
      <c r="CG125" s="257" t="str">
        <f>IF(F125="","",IF(AND(AD125="－",分岐管理シート!AK125&gt;25),"error",""))</f>
        <v/>
      </c>
      <c r="CH125" s="257" t="str">
        <f t="shared" si="10"/>
        <v/>
      </c>
      <c r="CI125" s="252" t="str">
        <f>IF(F125="","",IF(分岐管理シート!AM125&lt;1,"error",""))</f>
        <v/>
      </c>
      <c r="CJ125" s="257" t="str">
        <f>IF(F125="","",IF(分岐管理シート!AN125&lt;1,"error",""))</f>
        <v/>
      </c>
      <c r="CK125" s="261" t="str">
        <f t="shared" si="7"/>
        <v/>
      </c>
      <c r="CL125" s="257" t="str">
        <f>IF(F125="","",IF(AND(SUM(分岐管理シート!AO125:AR125)&gt;180,分岐管理シート!AS125&lt;1),"error",""))</f>
        <v/>
      </c>
      <c r="CM125" s="257" t="str">
        <f>IF(F125="","",IF(OR(AND(分岐管理シート!D125=1,分岐管理シート!BB125&gt;0,分岐管理シート!BB125&lt;7),AND(分岐管理シート!D125&gt;1,分岐管理シート!BB125&gt;3,分岐管理シート!BB125&lt;7)),"","error"))</f>
        <v/>
      </c>
      <c r="CN125" s="260"/>
      <c r="CO125" s="257" t="str">
        <f>IF(分岐管理シート!BR125=0,"","error")</f>
        <v/>
      </c>
      <c r="CP125" s="304" t="str">
        <f>IF(AND(F125="",SUM(分岐管理シート!D125:BB125)&gt;0),"error","")</f>
        <v/>
      </c>
    </row>
    <row r="126" spans="1:94" ht="54.95" customHeight="1" x14ac:dyDescent="0.15">
      <c r="A126" s="29"/>
      <c r="B126" s="33"/>
      <c r="C126" s="445">
        <v>54</v>
      </c>
      <c r="D126" s="342"/>
      <c r="E126" s="342"/>
      <c r="F126" s="164"/>
      <c r="G126" s="164"/>
      <c r="H126" s="163"/>
      <c r="I126" s="164"/>
      <c r="J126" s="163"/>
      <c r="K126" s="164"/>
      <c r="L126" s="164"/>
      <c r="M126" s="164"/>
      <c r="N126" s="164"/>
      <c r="O126" s="343"/>
      <c r="P126" s="343"/>
      <c r="Q126" s="344"/>
      <c r="R126" s="345">
        <f t="shared" si="0"/>
        <v>0</v>
      </c>
      <c r="S126" s="346">
        <f t="shared" si="8"/>
        <v>0</v>
      </c>
      <c r="T126" s="347"/>
      <c r="U126" s="419"/>
      <c r="V126" s="386"/>
      <c r="W126" s="386"/>
      <c r="X126" s="386"/>
      <c r="Y126" s="347"/>
      <c r="Z126" s="347"/>
      <c r="AA126" s="163"/>
      <c r="AB126" s="164"/>
      <c r="AC126" s="348"/>
      <c r="AD126" s="348"/>
      <c r="AE126" s="348"/>
      <c r="AF126" s="349"/>
      <c r="AG126" s="349"/>
      <c r="AH126" s="370"/>
      <c r="AI126" s="163"/>
      <c r="AJ126" s="163"/>
      <c r="AK126" s="163"/>
      <c r="AL126" s="350"/>
      <c r="AM126" s="163"/>
      <c r="AN126" s="163"/>
      <c r="AO126" s="343"/>
      <c r="AP126" s="164"/>
      <c r="AQ126" s="164"/>
      <c r="AR126" s="164"/>
      <c r="AS126" s="351"/>
      <c r="AT126" s="352"/>
      <c r="AU126" s="352"/>
      <c r="AV126" s="352"/>
      <c r="AW126" s="352"/>
      <c r="AX126" s="352"/>
      <c r="AY126" s="352"/>
      <c r="AZ126" s="352"/>
      <c r="BA126" s="352"/>
      <c r="BB126" s="353"/>
      <c r="BC126" s="351"/>
      <c r="BD126" s="351"/>
      <c r="BE126" s="255" t="str">
        <f>IF(F126="","",IF(分岐管理シート!D126&gt;0,"","error"))</f>
        <v/>
      </c>
      <c r="BF126" s="256" t="str">
        <f>IF(F126="","",IF(分岐管理シート!E126=1,"","error"))</f>
        <v/>
      </c>
      <c r="BG126" s="257" t="str">
        <f>IF(F126="","",IF(分岐管理シート!G126=2,"","error"))</f>
        <v/>
      </c>
      <c r="BH126" s="257" t="str">
        <f>IF(F126="","",IF(OR(分岐管理シート!H126=0,LEN(H126)&lt;6),"error",""))</f>
        <v/>
      </c>
      <c r="BI126" s="258" t="str">
        <f>IF(F126="","",IF(分岐管理シート!I126=2,"","error"))</f>
        <v/>
      </c>
      <c r="BJ126" s="257" t="str">
        <f t="shared" si="1"/>
        <v/>
      </c>
      <c r="BK126" s="257" t="str">
        <f t="shared" si="2"/>
        <v/>
      </c>
      <c r="BL126" s="257" t="str">
        <f>IF(F126="","",IF(OR(AND(分岐管理シート!D126=1,分岐管理シート!K126=1),AND(分岐管理シート!D126=2,分岐管理シート!K126=2)),"","error"))</f>
        <v/>
      </c>
      <c r="BM126" s="255" t="str">
        <f>IF(F126="","",IF(分岐管理シート!L126=2,"","error"))</f>
        <v/>
      </c>
      <c r="BN126" s="257" t="str">
        <f>IF(F126="","",IF(分岐管理シート!M126&lt;1,"error",""))</f>
        <v/>
      </c>
      <c r="BO126" s="252" t="str">
        <f>IF(F126="","",IF(OR(AND(分岐管理シート!D126=1,分岐管理シート!M126&lt;12,分岐管理シート!M126&gt;0),AND(分岐管理シート!D126=2,分岐管理シート!M126&lt;13,分岐管理シート!M126&gt;1)),"","error"))</f>
        <v/>
      </c>
      <c r="BP126" s="257" t="str">
        <f>IF(AND(分岐管理シート!M126&lt;&gt;1,SUM(分岐管理シート!N126:P126)&gt;0),"error","")</f>
        <v/>
      </c>
      <c r="BQ126" s="256" t="str">
        <f>IF(OR(AND(分岐管理シート!N126=0,OR(分岐管理シート!O126&lt;&gt;0,分岐管理シート!P126&lt;&gt;0)),AND(分岐管理シート!O126=0,分岐管理シート!P126&lt;&gt;0)),"error","")</f>
        <v/>
      </c>
      <c r="BR126" s="259" t="str" cm="1">
        <f t="array" ref="BR126">IF(SUMPRODUCT(COUNTIF(N126:P126,N126:P126))&gt;COUNTA(N126:P126),"error","")</f>
        <v/>
      </c>
      <c r="BS126" s="257" t="str">
        <f t="shared" si="3"/>
        <v/>
      </c>
      <c r="BT126" s="257" t="str">
        <f t="shared" si="4"/>
        <v/>
      </c>
      <c r="BU126" s="257" t="str">
        <f>IF(F126="","",IF(OR(AND(分岐管理シート!D126=1,T126&gt;0,Y126&gt;=0,U126=0,R126=S126+Y126,S126=T126),AND(分岐管理シート!D126=2,U126&gt;0,Y126&gt;=0,T126=0,R126=S126+Y126,S126=U126)),"","error"))</f>
        <v/>
      </c>
      <c r="BV126" s="257" t="str">
        <f t="shared" si="5"/>
        <v/>
      </c>
      <c r="BW126" s="257" t="str">
        <f t="shared" si="9"/>
        <v/>
      </c>
      <c r="BX126" s="257" t="str">
        <f t="shared" si="6"/>
        <v/>
      </c>
      <c r="BY126" s="257" t="str">
        <f>IF(F126="","",IF(PRODUCT(分岐管理シート!AB126:'分岐管理シート'!AE126)=0,"error",""))</f>
        <v/>
      </c>
      <c r="BZ126" s="252" t="str">
        <f>IF(F126="","",IF(AND(AE126="○",分岐管理シート!AF126=0),"error",""))</f>
        <v/>
      </c>
      <c r="CA126" s="257" t="str">
        <f>IF(F126="","",IF(AND(分岐管理シート!AE126&lt;2,実施計画様式!AF126&lt;&gt;""),"error",""))</f>
        <v/>
      </c>
      <c r="CB126" s="257" t="str">
        <f>IF(F126="","",IF(OR(AND(分岐管理シート!D126=1,分岐管理シート!AG126&gt;0,分岐管理シート!AG126&lt;25),AND(分岐管理シート!D126&gt;1,分岐管理シート!AG126&gt;12,分岐管理シート!AG126&lt;25)),"","error"))</f>
        <v/>
      </c>
      <c r="CC126" s="256" t="str">
        <f>IF(F126="","",IF(OR(AND(分岐管理シート!BH126="予算化方法",分岐管理シート!AH126&gt;0,分岐管理シート!AH126&lt;4),AND(分岐管理シート!BH126="予算化方法_未定なし",分岐管理シート!AH126&gt;0,分岐管理シート!AH126&lt;3)),"","error"))</f>
        <v/>
      </c>
      <c r="CD126" s="257" t="str">
        <f>IF(F126="","",IF(OR(分岐管理シート!AI126&lt;14,分岐管理シート!AI126&gt;25,分岐管理シート!AI126&gt;分岐管理シート!AJ126,分岐管理シート!AI126&gt;分岐管理シート!AK126),"error",""))</f>
        <v/>
      </c>
      <c r="CE126" s="257" t="str">
        <f>IF(F126="","",IF(OR(分岐管理シート!AJ126&lt;14,分岐管理シート!AJ126&gt;25,分岐管理シート!AJ126&lt;分岐管理シート!AI126,分岐管理シート!AJ126&gt;分岐管理シート!AK126),"error",""))</f>
        <v/>
      </c>
      <c r="CF126" s="256" t="str">
        <f>IF(F126="","",IF(OR(分岐管理シート!AK126&lt;14,分岐管理シート!AK126&gt;26,分岐管理シート!AK126&lt;分岐管理シート!AI126,分岐管理シート!AK126&lt;分岐管理シート!AJ126),"error",""))</f>
        <v/>
      </c>
      <c r="CG126" s="257" t="str">
        <f>IF(F126="","",IF(AND(AD126="－",分岐管理シート!AK126&gt;25),"error",""))</f>
        <v/>
      </c>
      <c r="CH126" s="257" t="str">
        <f t="shared" si="10"/>
        <v/>
      </c>
      <c r="CI126" s="252" t="str">
        <f>IF(F126="","",IF(分岐管理シート!AM126&lt;1,"error",""))</f>
        <v/>
      </c>
      <c r="CJ126" s="257" t="str">
        <f>IF(F126="","",IF(分岐管理シート!AN126&lt;1,"error",""))</f>
        <v/>
      </c>
      <c r="CK126" s="261" t="str">
        <f t="shared" si="7"/>
        <v/>
      </c>
      <c r="CL126" s="257" t="str">
        <f>IF(F126="","",IF(AND(SUM(分岐管理シート!AO126:AR126)&gt;180,分岐管理シート!AS126&lt;1),"error",""))</f>
        <v/>
      </c>
      <c r="CM126" s="257" t="str">
        <f>IF(F126="","",IF(OR(AND(分岐管理シート!D126=1,分岐管理シート!BB126&gt;0,分岐管理シート!BB126&lt;7),AND(分岐管理シート!D126&gt;1,分岐管理シート!BB126&gt;3,分岐管理シート!BB126&lt;7)),"","error"))</f>
        <v/>
      </c>
      <c r="CN126" s="260"/>
      <c r="CO126" s="257" t="str">
        <f>IF(分岐管理シート!BR126=0,"","error")</f>
        <v/>
      </c>
      <c r="CP126" s="304" t="str">
        <f>IF(AND(F126="",SUM(分岐管理シート!D126:BB126)&gt;0),"error","")</f>
        <v/>
      </c>
    </row>
    <row r="127" spans="1:94" ht="54.95" customHeight="1" x14ac:dyDescent="0.15">
      <c r="A127" s="29"/>
      <c r="B127" s="33"/>
      <c r="C127" s="445">
        <v>55</v>
      </c>
      <c r="D127" s="342"/>
      <c r="E127" s="342"/>
      <c r="F127" s="164"/>
      <c r="G127" s="164"/>
      <c r="H127" s="163"/>
      <c r="I127" s="164"/>
      <c r="J127" s="163"/>
      <c r="K127" s="164"/>
      <c r="L127" s="164"/>
      <c r="M127" s="164"/>
      <c r="N127" s="164"/>
      <c r="O127" s="343"/>
      <c r="P127" s="343"/>
      <c r="Q127" s="344"/>
      <c r="R127" s="345">
        <f t="shared" si="0"/>
        <v>0</v>
      </c>
      <c r="S127" s="346">
        <f t="shared" si="8"/>
        <v>0</v>
      </c>
      <c r="T127" s="347"/>
      <c r="U127" s="419"/>
      <c r="V127" s="386"/>
      <c r="W127" s="386"/>
      <c r="X127" s="386"/>
      <c r="Y127" s="347"/>
      <c r="Z127" s="347"/>
      <c r="AA127" s="163"/>
      <c r="AB127" s="164"/>
      <c r="AC127" s="348"/>
      <c r="AD127" s="348"/>
      <c r="AE127" s="348"/>
      <c r="AF127" s="349"/>
      <c r="AG127" s="349"/>
      <c r="AH127" s="370"/>
      <c r="AI127" s="163"/>
      <c r="AJ127" s="163"/>
      <c r="AK127" s="163"/>
      <c r="AL127" s="350"/>
      <c r="AM127" s="163"/>
      <c r="AN127" s="163"/>
      <c r="AO127" s="343"/>
      <c r="AP127" s="164"/>
      <c r="AQ127" s="164"/>
      <c r="AR127" s="164"/>
      <c r="AS127" s="351"/>
      <c r="AT127" s="352"/>
      <c r="AU127" s="352"/>
      <c r="AV127" s="352"/>
      <c r="AW127" s="352"/>
      <c r="AX127" s="352"/>
      <c r="AY127" s="352"/>
      <c r="AZ127" s="352"/>
      <c r="BA127" s="352"/>
      <c r="BB127" s="353"/>
      <c r="BC127" s="351"/>
      <c r="BD127" s="351"/>
      <c r="BE127" s="255" t="str">
        <f>IF(F127="","",IF(分岐管理シート!D127&gt;0,"","error"))</f>
        <v/>
      </c>
      <c r="BF127" s="256" t="str">
        <f>IF(F127="","",IF(分岐管理シート!E127=1,"","error"))</f>
        <v/>
      </c>
      <c r="BG127" s="257" t="str">
        <f>IF(F127="","",IF(分岐管理シート!G127=2,"","error"))</f>
        <v/>
      </c>
      <c r="BH127" s="257" t="str">
        <f>IF(F127="","",IF(OR(分岐管理シート!H127=0,LEN(H127)&lt;6),"error",""))</f>
        <v/>
      </c>
      <c r="BI127" s="258" t="str">
        <f>IF(F127="","",IF(分岐管理シート!I127=2,"","error"))</f>
        <v/>
      </c>
      <c r="BJ127" s="257" t="str">
        <f t="shared" si="1"/>
        <v/>
      </c>
      <c r="BK127" s="257" t="str">
        <f t="shared" si="2"/>
        <v/>
      </c>
      <c r="BL127" s="257" t="str">
        <f>IF(F127="","",IF(OR(AND(分岐管理シート!D127=1,分岐管理シート!K127=1),AND(分岐管理シート!D127=2,分岐管理シート!K127=2)),"","error"))</f>
        <v/>
      </c>
      <c r="BM127" s="255" t="str">
        <f>IF(F127="","",IF(分岐管理シート!L127=2,"","error"))</f>
        <v/>
      </c>
      <c r="BN127" s="257" t="str">
        <f>IF(F127="","",IF(分岐管理シート!M127&lt;1,"error",""))</f>
        <v/>
      </c>
      <c r="BO127" s="252" t="str">
        <f>IF(F127="","",IF(OR(AND(分岐管理シート!D127=1,分岐管理シート!M127&lt;12,分岐管理シート!M127&gt;0),AND(分岐管理シート!D127=2,分岐管理シート!M127&lt;13,分岐管理シート!M127&gt;1)),"","error"))</f>
        <v/>
      </c>
      <c r="BP127" s="257" t="str">
        <f>IF(AND(分岐管理シート!M127&lt;&gt;1,SUM(分岐管理シート!N127:P127)&gt;0),"error","")</f>
        <v/>
      </c>
      <c r="BQ127" s="256" t="str">
        <f>IF(OR(AND(分岐管理シート!N127=0,OR(分岐管理シート!O127&lt;&gt;0,分岐管理シート!P127&lt;&gt;0)),AND(分岐管理シート!O127=0,分岐管理シート!P127&lt;&gt;0)),"error","")</f>
        <v/>
      </c>
      <c r="BR127" s="259" t="str" cm="1">
        <f t="array" ref="BR127">IF(SUMPRODUCT(COUNTIF(N127:P127,N127:P127))&gt;COUNTA(N127:P127),"error","")</f>
        <v/>
      </c>
      <c r="BS127" s="257" t="str">
        <f t="shared" si="3"/>
        <v/>
      </c>
      <c r="BT127" s="257" t="str">
        <f t="shared" si="4"/>
        <v/>
      </c>
      <c r="BU127" s="257" t="str">
        <f>IF(F127="","",IF(OR(AND(分岐管理シート!D127=1,T127&gt;0,Y127&gt;=0,U127=0,R127=S127+Y127,S127=T127),AND(分岐管理シート!D127=2,U127&gt;0,Y127&gt;=0,T127=0,R127=S127+Y127,S127=U127)),"","error"))</f>
        <v/>
      </c>
      <c r="BV127" s="257" t="str">
        <f t="shared" si="5"/>
        <v/>
      </c>
      <c r="BW127" s="257" t="str">
        <f t="shared" si="9"/>
        <v/>
      </c>
      <c r="BX127" s="257" t="str">
        <f t="shared" si="6"/>
        <v/>
      </c>
      <c r="BY127" s="257" t="str">
        <f>IF(F127="","",IF(PRODUCT(分岐管理シート!AB127:'分岐管理シート'!AE127)=0,"error",""))</f>
        <v/>
      </c>
      <c r="BZ127" s="252" t="str">
        <f>IF(F127="","",IF(AND(AE127="○",分岐管理シート!AF127=0),"error",""))</f>
        <v/>
      </c>
      <c r="CA127" s="257" t="str">
        <f>IF(F127="","",IF(AND(分岐管理シート!AE127&lt;2,実施計画様式!AF127&lt;&gt;""),"error",""))</f>
        <v/>
      </c>
      <c r="CB127" s="257" t="str">
        <f>IF(F127="","",IF(OR(AND(分岐管理シート!D127=1,分岐管理シート!AG127&gt;0,分岐管理シート!AG127&lt;25),AND(分岐管理シート!D127&gt;1,分岐管理シート!AG127&gt;12,分岐管理シート!AG127&lt;25)),"","error"))</f>
        <v/>
      </c>
      <c r="CC127" s="256" t="str">
        <f>IF(F127="","",IF(OR(AND(分岐管理シート!BH127="予算化方法",分岐管理シート!AH127&gt;0,分岐管理シート!AH127&lt;4),AND(分岐管理シート!BH127="予算化方法_未定なし",分岐管理シート!AH127&gt;0,分岐管理シート!AH127&lt;3)),"","error"))</f>
        <v/>
      </c>
      <c r="CD127" s="257" t="str">
        <f>IF(F127="","",IF(OR(分岐管理シート!AI127&lt;14,分岐管理シート!AI127&gt;25,分岐管理シート!AI127&gt;分岐管理シート!AJ127,分岐管理シート!AI127&gt;分岐管理シート!AK127),"error",""))</f>
        <v/>
      </c>
      <c r="CE127" s="257" t="str">
        <f>IF(F127="","",IF(OR(分岐管理シート!AJ127&lt;14,分岐管理シート!AJ127&gt;25,分岐管理シート!AJ127&lt;分岐管理シート!AI127,分岐管理シート!AJ127&gt;分岐管理シート!AK127),"error",""))</f>
        <v/>
      </c>
      <c r="CF127" s="256" t="str">
        <f>IF(F127="","",IF(OR(分岐管理シート!AK127&lt;14,分岐管理シート!AK127&gt;26,分岐管理シート!AK127&lt;分岐管理シート!AI127,分岐管理シート!AK127&lt;分岐管理シート!AJ127),"error",""))</f>
        <v/>
      </c>
      <c r="CG127" s="257" t="str">
        <f>IF(F127="","",IF(AND(AD127="－",分岐管理シート!AK127&gt;25),"error",""))</f>
        <v/>
      </c>
      <c r="CH127" s="257" t="str">
        <f t="shared" si="10"/>
        <v/>
      </c>
      <c r="CI127" s="252" t="str">
        <f>IF(F127="","",IF(分岐管理シート!AM127&lt;1,"error",""))</f>
        <v/>
      </c>
      <c r="CJ127" s="257" t="str">
        <f>IF(F127="","",IF(分岐管理シート!AN127&lt;1,"error",""))</f>
        <v/>
      </c>
      <c r="CK127" s="261" t="str">
        <f t="shared" si="7"/>
        <v/>
      </c>
      <c r="CL127" s="257" t="str">
        <f>IF(F127="","",IF(AND(SUM(分岐管理シート!AO127:AR127)&gt;180,分岐管理シート!AS127&lt;1),"error",""))</f>
        <v/>
      </c>
      <c r="CM127" s="257" t="str">
        <f>IF(F127="","",IF(OR(AND(分岐管理シート!D127=1,分岐管理シート!BB127&gt;0,分岐管理シート!BB127&lt;7),AND(分岐管理シート!D127&gt;1,分岐管理シート!BB127&gt;3,分岐管理シート!BB127&lt;7)),"","error"))</f>
        <v/>
      </c>
      <c r="CN127" s="260"/>
      <c r="CO127" s="257" t="str">
        <f>IF(分岐管理シート!BR127=0,"","error")</f>
        <v/>
      </c>
      <c r="CP127" s="304" t="str">
        <f>IF(AND(F127="",SUM(分岐管理シート!D127:BB127)&gt;0),"error","")</f>
        <v/>
      </c>
    </row>
    <row r="128" spans="1:94" ht="54.95" customHeight="1" x14ac:dyDescent="0.15">
      <c r="A128" s="29"/>
      <c r="B128" s="33"/>
      <c r="C128" s="445">
        <v>56</v>
      </c>
      <c r="D128" s="342"/>
      <c r="E128" s="342"/>
      <c r="F128" s="164"/>
      <c r="G128" s="164"/>
      <c r="H128" s="163"/>
      <c r="I128" s="164"/>
      <c r="J128" s="163"/>
      <c r="K128" s="164"/>
      <c r="L128" s="164"/>
      <c r="M128" s="164"/>
      <c r="N128" s="164"/>
      <c r="O128" s="343"/>
      <c r="P128" s="343"/>
      <c r="Q128" s="344"/>
      <c r="R128" s="345">
        <f t="shared" si="0"/>
        <v>0</v>
      </c>
      <c r="S128" s="346">
        <f t="shared" si="8"/>
        <v>0</v>
      </c>
      <c r="T128" s="347"/>
      <c r="U128" s="419"/>
      <c r="V128" s="386"/>
      <c r="W128" s="386"/>
      <c r="X128" s="386"/>
      <c r="Y128" s="347"/>
      <c r="Z128" s="347"/>
      <c r="AA128" s="163"/>
      <c r="AB128" s="164"/>
      <c r="AC128" s="348"/>
      <c r="AD128" s="348"/>
      <c r="AE128" s="348"/>
      <c r="AF128" s="349"/>
      <c r="AG128" s="349"/>
      <c r="AH128" s="370"/>
      <c r="AI128" s="163"/>
      <c r="AJ128" s="163"/>
      <c r="AK128" s="163"/>
      <c r="AL128" s="350"/>
      <c r="AM128" s="163"/>
      <c r="AN128" s="163"/>
      <c r="AO128" s="343"/>
      <c r="AP128" s="164"/>
      <c r="AQ128" s="164"/>
      <c r="AR128" s="164"/>
      <c r="AS128" s="351"/>
      <c r="AT128" s="352"/>
      <c r="AU128" s="352"/>
      <c r="AV128" s="352"/>
      <c r="AW128" s="352"/>
      <c r="AX128" s="352"/>
      <c r="AY128" s="352"/>
      <c r="AZ128" s="352"/>
      <c r="BA128" s="352"/>
      <c r="BB128" s="353"/>
      <c r="BC128" s="351"/>
      <c r="BD128" s="351"/>
      <c r="BE128" s="255" t="str">
        <f>IF(F128="","",IF(分岐管理シート!D128&gt;0,"","error"))</f>
        <v/>
      </c>
      <c r="BF128" s="256" t="str">
        <f>IF(F128="","",IF(分岐管理シート!E128=1,"","error"))</f>
        <v/>
      </c>
      <c r="BG128" s="257" t="str">
        <f>IF(F128="","",IF(分岐管理シート!G128=2,"","error"))</f>
        <v/>
      </c>
      <c r="BH128" s="257" t="str">
        <f>IF(F128="","",IF(OR(分岐管理シート!H128=0,LEN(H128)&lt;6),"error",""))</f>
        <v/>
      </c>
      <c r="BI128" s="258" t="str">
        <f>IF(F128="","",IF(分岐管理シート!I128=2,"","error"))</f>
        <v/>
      </c>
      <c r="BJ128" s="257" t="str">
        <f t="shared" si="1"/>
        <v/>
      </c>
      <c r="BK128" s="257" t="str">
        <f t="shared" si="2"/>
        <v/>
      </c>
      <c r="BL128" s="257" t="str">
        <f>IF(F128="","",IF(OR(AND(分岐管理シート!D128=1,分岐管理シート!K128=1),AND(分岐管理シート!D128=2,分岐管理シート!K128=2)),"","error"))</f>
        <v/>
      </c>
      <c r="BM128" s="255" t="str">
        <f>IF(F128="","",IF(分岐管理シート!L128=2,"","error"))</f>
        <v/>
      </c>
      <c r="BN128" s="257" t="str">
        <f>IF(F128="","",IF(分岐管理シート!M128&lt;1,"error",""))</f>
        <v/>
      </c>
      <c r="BO128" s="252" t="str">
        <f>IF(F128="","",IF(OR(AND(分岐管理シート!D128=1,分岐管理シート!M128&lt;12,分岐管理シート!M128&gt;0),AND(分岐管理シート!D128=2,分岐管理シート!M128&lt;13,分岐管理シート!M128&gt;1)),"","error"))</f>
        <v/>
      </c>
      <c r="BP128" s="257" t="str">
        <f>IF(AND(分岐管理シート!M128&lt;&gt;1,SUM(分岐管理シート!N128:P128)&gt;0),"error","")</f>
        <v/>
      </c>
      <c r="BQ128" s="256" t="str">
        <f>IF(OR(AND(分岐管理シート!N128=0,OR(分岐管理シート!O128&lt;&gt;0,分岐管理シート!P128&lt;&gt;0)),AND(分岐管理シート!O128=0,分岐管理シート!P128&lt;&gt;0)),"error","")</f>
        <v/>
      </c>
      <c r="BR128" s="259" t="str" cm="1">
        <f t="array" ref="BR128">IF(SUMPRODUCT(COUNTIF(N128:P128,N128:P128))&gt;COUNTA(N128:P128),"error","")</f>
        <v/>
      </c>
      <c r="BS128" s="257" t="str">
        <f t="shared" si="3"/>
        <v/>
      </c>
      <c r="BT128" s="257" t="str">
        <f t="shared" si="4"/>
        <v/>
      </c>
      <c r="BU128" s="257" t="str">
        <f>IF(F128="","",IF(OR(AND(分岐管理シート!D128=1,T128&gt;0,Y128&gt;=0,U128=0,R128=S128+Y128,S128=T128),AND(分岐管理シート!D128=2,U128&gt;0,Y128&gt;=0,T128=0,R128=S128+Y128,S128=U128)),"","error"))</f>
        <v/>
      </c>
      <c r="BV128" s="257" t="str">
        <f t="shared" si="5"/>
        <v/>
      </c>
      <c r="BW128" s="257" t="str">
        <f t="shared" si="9"/>
        <v/>
      </c>
      <c r="BX128" s="257" t="str">
        <f t="shared" si="6"/>
        <v/>
      </c>
      <c r="BY128" s="257" t="str">
        <f>IF(F128="","",IF(PRODUCT(分岐管理シート!AB128:'分岐管理シート'!AE128)=0,"error",""))</f>
        <v/>
      </c>
      <c r="BZ128" s="252" t="str">
        <f>IF(F128="","",IF(AND(AE128="○",分岐管理シート!AF128=0),"error",""))</f>
        <v/>
      </c>
      <c r="CA128" s="257" t="str">
        <f>IF(F128="","",IF(AND(分岐管理シート!AE128&lt;2,実施計画様式!AF128&lt;&gt;""),"error",""))</f>
        <v/>
      </c>
      <c r="CB128" s="257" t="str">
        <f>IF(F128="","",IF(OR(AND(分岐管理シート!D128=1,分岐管理シート!AG128&gt;0,分岐管理シート!AG128&lt;25),AND(分岐管理シート!D128&gt;1,分岐管理シート!AG128&gt;12,分岐管理シート!AG128&lt;25)),"","error"))</f>
        <v/>
      </c>
      <c r="CC128" s="256" t="str">
        <f>IF(F128="","",IF(OR(AND(分岐管理シート!BH128="予算化方法",分岐管理シート!AH128&gt;0,分岐管理シート!AH128&lt;4),AND(分岐管理シート!BH128="予算化方法_未定なし",分岐管理シート!AH128&gt;0,分岐管理シート!AH128&lt;3)),"","error"))</f>
        <v/>
      </c>
      <c r="CD128" s="257" t="str">
        <f>IF(F128="","",IF(OR(分岐管理シート!AI128&lt;14,分岐管理シート!AI128&gt;25,分岐管理シート!AI128&gt;分岐管理シート!AJ128,分岐管理シート!AI128&gt;分岐管理シート!AK128),"error",""))</f>
        <v/>
      </c>
      <c r="CE128" s="257" t="str">
        <f>IF(F128="","",IF(OR(分岐管理シート!AJ128&lt;14,分岐管理シート!AJ128&gt;25,分岐管理シート!AJ128&lt;分岐管理シート!AI128,分岐管理シート!AJ128&gt;分岐管理シート!AK128),"error",""))</f>
        <v/>
      </c>
      <c r="CF128" s="256" t="str">
        <f>IF(F128="","",IF(OR(分岐管理シート!AK128&lt;14,分岐管理シート!AK128&gt;26,分岐管理シート!AK128&lt;分岐管理シート!AI128,分岐管理シート!AK128&lt;分岐管理シート!AJ128),"error",""))</f>
        <v/>
      </c>
      <c r="CG128" s="257" t="str">
        <f>IF(F128="","",IF(AND(AD128="－",分岐管理シート!AK128&gt;25),"error",""))</f>
        <v/>
      </c>
      <c r="CH128" s="257" t="str">
        <f t="shared" si="10"/>
        <v/>
      </c>
      <c r="CI128" s="252" t="str">
        <f>IF(F128="","",IF(分岐管理シート!AM128&lt;1,"error",""))</f>
        <v/>
      </c>
      <c r="CJ128" s="257" t="str">
        <f>IF(F128="","",IF(分岐管理シート!AN128&lt;1,"error",""))</f>
        <v/>
      </c>
      <c r="CK128" s="261" t="str">
        <f t="shared" si="7"/>
        <v/>
      </c>
      <c r="CL128" s="257" t="str">
        <f>IF(F128="","",IF(AND(SUM(分岐管理シート!AO128:AR128)&gt;180,分岐管理シート!AS128&lt;1),"error",""))</f>
        <v/>
      </c>
      <c r="CM128" s="257" t="str">
        <f>IF(F128="","",IF(OR(AND(分岐管理シート!D128=1,分岐管理シート!BB128&gt;0,分岐管理シート!BB128&lt;7),AND(分岐管理シート!D128&gt;1,分岐管理シート!BB128&gt;3,分岐管理シート!BB128&lt;7)),"","error"))</f>
        <v/>
      </c>
      <c r="CN128" s="260"/>
      <c r="CO128" s="257" t="str">
        <f>IF(分岐管理シート!BR128=0,"","error")</f>
        <v/>
      </c>
      <c r="CP128" s="304" t="str">
        <f>IF(AND(F128="",SUM(分岐管理シート!D128:BB128)&gt;0),"error","")</f>
        <v/>
      </c>
    </row>
    <row r="129" spans="1:94" ht="54.95" customHeight="1" x14ac:dyDescent="0.15">
      <c r="A129" s="29"/>
      <c r="B129" s="33"/>
      <c r="C129" s="445">
        <v>57</v>
      </c>
      <c r="D129" s="342"/>
      <c r="E129" s="342"/>
      <c r="F129" s="164"/>
      <c r="G129" s="164"/>
      <c r="H129" s="163"/>
      <c r="I129" s="164"/>
      <c r="J129" s="163"/>
      <c r="K129" s="164"/>
      <c r="L129" s="164"/>
      <c r="M129" s="164"/>
      <c r="N129" s="164"/>
      <c r="O129" s="343"/>
      <c r="P129" s="343"/>
      <c r="Q129" s="344"/>
      <c r="R129" s="345">
        <f t="shared" si="0"/>
        <v>0</v>
      </c>
      <c r="S129" s="346">
        <f t="shared" si="8"/>
        <v>0</v>
      </c>
      <c r="T129" s="347"/>
      <c r="U129" s="419"/>
      <c r="V129" s="386"/>
      <c r="W129" s="386"/>
      <c r="X129" s="386"/>
      <c r="Y129" s="347"/>
      <c r="Z129" s="347"/>
      <c r="AA129" s="163"/>
      <c r="AB129" s="164"/>
      <c r="AC129" s="348"/>
      <c r="AD129" s="348"/>
      <c r="AE129" s="348"/>
      <c r="AF129" s="349"/>
      <c r="AG129" s="349"/>
      <c r="AH129" s="370"/>
      <c r="AI129" s="163"/>
      <c r="AJ129" s="163"/>
      <c r="AK129" s="163"/>
      <c r="AL129" s="350"/>
      <c r="AM129" s="163"/>
      <c r="AN129" s="163"/>
      <c r="AO129" s="343"/>
      <c r="AP129" s="164"/>
      <c r="AQ129" s="164"/>
      <c r="AR129" s="164"/>
      <c r="AS129" s="351"/>
      <c r="AT129" s="352"/>
      <c r="AU129" s="352"/>
      <c r="AV129" s="352"/>
      <c r="AW129" s="352"/>
      <c r="AX129" s="352"/>
      <c r="AY129" s="352"/>
      <c r="AZ129" s="352"/>
      <c r="BA129" s="352"/>
      <c r="BB129" s="353"/>
      <c r="BC129" s="351"/>
      <c r="BD129" s="351"/>
      <c r="BE129" s="255" t="str">
        <f>IF(F129="","",IF(分岐管理シート!D129&gt;0,"","error"))</f>
        <v/>
      </c>
      <c r="BF129" s="256" t="str">
        <f>IF(F129="","",IF(分岐管理シート!E129=1,"","error"))</f>
        <v/>
      </c>
      <c r="BG129" s="257" t="str">
        <f>IF(F129="","",IF(分岐管理シート!G129=2,"","error"))</f>
        <v/>
      </c>
      <c r="BH129" s="257" t="str">
        <f>IF(F129="","",IF(OR(分岐管理シート!H129=0,LEN(H129)&lt;6),"error",""))</f>
        <v/>
      </c>
      <c r="BI129" s="258" t="str">
        <f>IF(F129="","",IF(分岐管理シート!I129=2,"","error"))</f>
        <v/>
      </c>
      <c r="BJ129" s="257" t="str">
        <f t="shared" si="1"/>
        <v/>
      </c>
      <c r="BK129" s="257" t="str">
        <f t="shared" si="2"/>
        <v/>
      </c>
      <c r="BL129" s="257" t="str">
        <f>IF(F129="","",IF(OR(AND(分岐管理シート!D129=1,分岐管理シート!K129=1),AND(分岐管理シート!D129=2,分岐管理シート!K129=2)),"","error"))</f>
        <v/>
      </c>
      <c r="BM129" s="255" t="str">
        <f>IF(F129="","",IF(分岐管理シート!L129=2,"","error"))</f>
        <v/>
      </c>
      <c r="BN129" s="257" t="str">
        <f>IF(F129="","",IF(分岐管理シート!M129&lt;1,"error",""))</f>
        <v/>
      </c>
      <c r="BO129" s="252" t="str">
        <f>IF(F129="","",IF(OR(AND(分岐管理シート!D129=1,分岐管理シート!M129&lt;12,分岐管理シート!M129&gt;0),AND(分岐管理シート!D129=2,分岐管理シート!M129&lt;13,分岐管理シート!M129&gt;1)),"","error"))</f>
        <v/>
      </c>
      <c r="BP129" s="257" t="str">
        <f>IF(AND(分岐管理シート!M129&lt;&gt;1,SUM(分岐管理シート!N129:P129)&gt;0),"error","")</f>
        <v/>
      </c>
      <c r="BQ129" s="256" t="str">
        <f>IF(OR(AND(分岐管理シート!N129=0,OR(分岐管理シート!O129&lt;&gt;0,分岐管理シート!P129&lt;&gt;0)),AND(分岐管理シート!O129=0,分岐管理シート!P129&lt;&gt;0)),"error","")</f>
        <v/>
      </c>
      <c r="BR129" s="259" t="str" cm="1">
        <f t="array" ref="BR129">IF(SUMPRODUCT(COUNTIF(N129:P129,N129:P129))&gt;COUNTA(N129:P129),"error","")</f>
        <v/>
      </c>
      <c r="BS129" s="257" t="str">
        <f t="shared" si="3"/>
        <v/>
      </c>
      <c r="BT129" s="257" t="str">
        <f t="shared" si="4"/>
        <v/>
      </c>
      <c r="BU129" s="257" t="str">
        <f>IF(F129="","",IF(OR(AND(分岐管理シート!D129=1,T129&gt;0,Y129&gt;=0,U129=0,R129=S129+Y129,S129=T129),AND(分岐管理シート!D129=2,U129&gt;0,Y129&gt;=0,T129=0,R129=S129+Y129,S129=U129)),"","error"))</f>
        <v/>
      </c>
      <c r="BV129" s="257" t="str">
        <f t="shared" si="5"/>
        <v/>
      </c>
      <c r="BW129" s="257" t="str">
        <f t="shared" si="9"/>
        <v/>
      </c>
      <c r="BX129" s="257" t="str">
        <f t="shared" si="6"/>
        <v/>
      </c>
      <c r="BY129" s="257" t="str">
        <f>IF(F129="","",IF(PRODUCT(分岐管理シート!AB129:'分岐管理シート'!AE129)=0,"error",""))</f>
        <v/>
      </c>
      <c r="BZ129" s="252" t="str">
        <f>IF(F129="","",IF(AND(AE129="○",分岐管理シート!AF129=0),"error",""))</f>
        <v/>
      </c>
      <c r="CA129" s="257" t="str">
        <f>IF(F129="","",IF(AND(分岐管理シート!AE129&lt;2,実施計画様式!AF129&lt;&gt;""),"error",""))</f>
        <v/>
      </c>
      <c r="CB129" s="257" t="str">
        <f>IF(F129="","",IF(OR(AND(分岐管理シート!D129=1,分岐管理シート!AG129&gt;0,分岐管理シート!AG129&lt;25),AND(分岐管理シート!D129&gt;1,分岐管理シート!AG129&gt;12,分岐管理シート!AG129&lt;25)),"","error"))</f>
        <v/>
      </c>
      <c r="CC129" s="256" t="str">
        <f>IF(F129="","",IF(OR(AND(分岐管理シート!BH129="予算化方法",分岐管理シート!AH129&gt;0,分岐管理シート!AH129&lt;4),AND(分岐管理シート!BH129="予算化方法_未定なし",分岐管理シート!AH129&gt;0,分岐管理シート!AH129&lt;3)),"","error"))</f>
        <v/>
      </c>
      <c r="CD129" s="257" t="str">
        <f>IF(F129="","",IF(OR(分岐管理シート!AI129&lt;14,分岐管理シート!AI129&gt;25,分岐管理シート!AI129&gt;分岐管理シート!AJ129,分岐管理シート!AI129&gt;分岐管理シート!AK129),"error",""))</f>
        <v/>
      </c>
      <c r="CE129" s="257" t="str">
        <f>IF(F129="","",IF(OR(分岐管理シート!AJ129&lt;14,分岐管理シート!AJ129&gt;25,分岐管理シート!AJ129&lt;分岐管理シート!AI129,分岐管理シート!AJ129&gt;分岐管理シート!AK129),"error",""))</f>
        <v/>
      </c>
      <c r="CF129" s="256" t="str">
        <f>IF(F129="","",IF(OR(分岐管理シート!AK129&lt;14,分岐管理シート!AK129&gt;26,分岐管理シート!AK129&lt;分岐管理シート!AI129,分岐管理シート!AK129&lt;分岐管理シート!AJ129),"error",""))</f>
        <v/>
      </c>
      <c r="CG129" s="257" t="str">
        <f>IF(F129="","",IF(AND(AD129="－",分岐管理シート!AK129&gt;25),"error",""))</f>
        <v/>
      </c>
      <c r="CH129" s="257" t="str">
        <f t="shared" si="10"/>
        <v/>
      </c>
      <c r="CI129" s="252" t="str">
        <f>IF(F129="","",IF(分岐管理シート!AM129&lt;1,"error",""))</f>
        <v/>
      </c>
      <c r="CJ129" s="257" t="str">
        <f>IF(F129="","",IF(分岐管理シート!AN129&lt;1,"error",""))</f>
        <v/>
      </c>
      <c r="CK129" s="261" t="str">
        <f t="shared" si="7"/>
        <v/>
      </c>
      <c r="CL129" s="257" t="str">
        <f>IF(F129="","",IF(AND(SUM(分岐管理シート!AO129:AR129)&gt;180,分岐管理シート!AS129&lt;1),"error",""))</f>
        <v/>
      </c>
      <c r="CM129" s="257" t="str">
        <f>IF(F129="","",IF(OR(AND(分岐管理シート!D129=1,分岐管理シート!BB129&gt;0,分岐管理シート!BB129&lt;7),AND(分岐管理シート!D129&gt;1,分岐管理シート!BB129&gt;3,分岐管理シート!BB129&lt;7)),"","error"))</f>
        <v/>
      </c>
      <c r="CN129" s="260"/>
      <c r="CO129" s="257" t="str">
        <f>IF(分岐管理シート!BR129=0,"","error")</f>
        <v/>
      </c>
      <c r="CP129" s="304" t="str">
        <f>IF(AND(F129="",SUM(分岐管理シート!D129:BB129)&gt;0),"error","")</f>
        <v/>
      </c>
    </row>
    <row r="130" spans="1:94" ht="54.95" customHeight="1" x14ac:dyDescent="0.15">
      <c r="A130" s="29"/>
      <c r="B130" s="33"/>
      <c r="C130" s="445">
        <v>58</v>
      </c>
      <c r="D130" s="342"/>
      <c r="E130" s="342"/>
      <c r="F130" s="164"/>
      <c r="G130" s="164"/>
      <c r="H130" s="163"/>
      <c r="I130" s="164"/>
      <c r="J130" s="163"/>
      <c r="K130" s="164"/>
      <c r="L130" s="164"/>
      <c r="M130" s="164"/>
      <c r="N130" s="164"/>
      <c r="O130" s="343"/>
      <c r="P130" s="343"/>
      <c r="Q130" s="344"/>
      <c r="R130" s="345">
        <f t="shared" si="0"/>
        <v>0</v>
      </c>
      <c r="S130" s="346">
        <f t="shared" si="8"/>
        <v>0</v>
      </c>
      <c r="T130" s="347"/>
      <c r="U130" s="419"/>
      <c r="V130" s="386"/>
      <c r="W130" s="386"/>
      <c r="X130" s="386"/>
      <c r="Y130" s="347"/>
      <c r="Z130" s="347"/>
      <c r="AA130" s="163"/>
      <c r="AB130" s="164"/>
      <c r="AC130" s="348"/>
      <c r="AD130" s="348"/>
      <c r="AE130" s="348"/>
      <c r="AF130" s="349"/>
      <c r="AG130" s="349"/>
      <c r="AH130" s="370"/>
      <c r="AI130" s="163"/>
      <c r="AJ130" s="163"/>
      <c r="AK130" s="163"/>
      <c r="AL130" s="350"/>
      <c r="AM130" s="163"/>
      <c r="AN130" s="163"/>
      <c r="AO130" s="343"/>
      <c r="AP130" s="164"/>
      <c r="AQ130" s="164"/>
      <c r="AR130" s="164"/>
      <c r="AS130" s="351"/>
      <c r="AT130" s="352"/>
      <c r="AU130" s="352"/>
      <c r="AV130" s="352"/>
      <c r="AW130" s="352"/>
      <c r="AX130" s="352"/>
      <c r="AY130" s="352"/>
      <c r="AZ130" s="352"/>
      <c r="BA130" s="352"/>
      <c r="BB130" s="353"/>
      <c r="BC130" s="351"/>
      <c r="BD130" s="351"/>
      <c r="BE130" s="255" t="str">
        <f>IF(F130="","",IF(分岐管理シート!D130&gt;0,"","error"))</f>
        <v/>
      </c>
      <c r="BF130" s="256" t="str">
        <f>IF(F130="","",IF(分岐管理シート!E130=1,"","error"))</f>
        <v/>
      </c>
      <c r="BG130" s="257" t="str">
        <f>IF(F130="","",IF(分岐管理シート!G130=2,"","error"))</f>
        <v/>
      </c>
      <c r="BH130" s="257" t="str">
        <f>IF(F130="","",IF(OR(分岐管理シート!H130=0,LEN(H130)&lt;6),"error",""))</f>
        <v/>
      </c>
      <c r="BI130" s="258" t="str">
        <f>IF(F130="","",IF(分岐管理シート!I130=2,"","error"))</f>
        <v/>
      </c>
      <c r="BJ130" s="257" t="str">
        <f t="shared" si="1"/>
        <v/>
      </c>
      <c r="BK130" s="257" t="str">
        <f t="shared" si="2"/>
        <v/>
      </c>
      <c r="BL130" s="257" t="str">
        <f>IF(F130="","",IF(OR(AND(分岐管理シート!D130=1,分岐管理シート!K130=1),AND(分岐管理シート!D130=2,分岐管理シート!K130=2)),"","error"))</f>
        <v/>
      </c>
      <c r="BM130" s="255" t="str">
        <f>IF(F130="","",IF(分岐管理シート!L130=2,"","error"))</f>
        <v/>
      </c>
      <c r="BN130" s="257" t="str">
        <f>IF(F130="","",IF(分岐管理シート!M130&lt;1,"error",""))</f>
        <v/>
      </c>
      <c r="BO130" s="252" t="str">
        <f>IF(F130="","",IF(OR(AND(分岐管理シート!D130=1,分岐管理シート!M130&lt;12,分岐管理シート!M130&gt;0),AND(分岐管理シート!D130=2,分岐管理シート!M130&lt;13,分岐管理シート!M130&gt;1)),"","error"))</f>
        <v/>
      </c>
      <c r="BP130" s="257" t="str">
        <f>IF(AND(分岐管理シート!M130&lt;&gt;1,SUM(分岐管理シート!N130:P130)&gt;0),"error","")</f>
        <v/>
      </c>
      <c r="BQ130" s="256" t="str">
        <f>IF(OR(AND(分岐管理シート!N130=0,OR(分岐管理シート!O130&lt;&gt;0,分岐管理シート!P130&lt;&gt;0)),AND(分岐管理シート!O130=0,分岐管理シート!P130&lt;&gt;0)),"error","")</f>
        <v/>
      </c>
      <c r="BR130" s="259" t="str" cm="1">
        <f t="array" ref="BR130">IF(SUMPRODUCT(COUNTIF(N130:P130,N130:P130))&gt;COUNTA(N130:P130),"error","")</f>
        <v/>
      </c>
      <c r="BS130" s="257" t="str">
        <f t="shared" si="3"/>
        <v/>
      </c>
      <c r="BT130" s="257" t="str">
        <f t="shared" si="4"/>
        <v/>
      </c>
      <c r="BU130" s="257" t="str">
        <f>IF(F130="","",IF(OR(AND(分岐管理シート!D130=1,T130&gt;0,Y130&gt;=0,U130=0,R130=S130+Y130,S130=T130),AND(分岐管理シート!D130=2,U130&gt;0,Y130&gt;=0,T130=0,R130=S130+Y130,S130=U130)),"","error"))</f>
        <v/>
      </c>
      <c r="BV130" s="257" t="str">
        <f t="shared" si="5"/>
        <v/>
      </c>
      <c r="BW130" s="257" t="str">
        <f t="shared" si="9"/>
        <v/>
      </c>
      <c r="BX130" s="257" t="str">
        <f t="shared" si="6"/>
        <v/>
      </c>
      <c r="BY130" s="257" t="str">
        <f>IF(F130="","",IF(PRODUCT(分岐管理シート!AB130:'分岐管理シート'!AE130)=0,"error",""))</f>
        <v/>
      </c>
      <c r="BZ130" s="252" t="str">
        <f>IF(F130="","",IF(AND(AE130="○",分岐管理シート!AF130=0),"error",""))</f>
        <v/>
      </c>
      <c r="CA130" s="257" t="str">
        <f>IF(F130="","",IF(AND(分岐管理シート!AE130&lt;2,実施計画様式!AF130&lt;&gt;""),"error",""))</f>
        <v/>
      </c>
      <c r="CB130" s="257" t="str">
        <f>IF(F130="","",IF(OR(AND(分岐管理シート!D130=1,分岐管理シート!AG130&gt;0,分岐管理シート!AG130&lt;25),AND(分岐管理シート!D130&gt;1,分岐管理シート!AG130&gt;12,分岐管理シート!AG130&lt;25)),"","error"))</f>
        <v/>
      </c>
      <c r="CC130" s="256" t="str">
        <f>IF(F130="","",IF(OR(AND(分岐管理シート!BH130="予算化方法",分岐管理シート!AH130&gt;0,分岐管理シート!AH130&lt;4),AND(分岐管理シート!BH130="予算化方法_未定なし",分岐管理シート!AH130&gt;0,分岐管理シート!AH130&lt;3)),"","error"))</f>
        <v/>
      </c>
      <c r="CD130" s="257" t="str">
        <f>IF(F130="","",IF(OR(分岐管理シート!AI130&lt;14,分岐管理シート!AI130&gt;25,分岐管理シート!AI130&gt;分岐管理シート!AJ130,分岐管理シート!AI130&gt;分岐管理シート!AK130),"error",""))</f>
        <v/>
      </c>
      <c r="CE130" s="257" t="str">
        <f>IF(F130="","",IF(OR(分岐管理シート!AJ130&lt;14,分岐管理シート!AJ130&gt;25,分岐管理シート!AJ130&lt;分岐管理シート!AI130,分岐管理シート!AJ130&gt;分岐管理シート!AK130),"error",""))</f>
        <v/>
      </c>
      <c r="CF130" s="256" t="str">
        <f>IF(F130="","",IF(OR(分岐管理シート!AK130&lt;14,分岐管理シート!AK130&gt;26,分岐管理シート!AK130&lt;分岐管理シート!AI130,分岐管理シート!AK130&lt;分岐管理シート!AJ130),"error",""))</f>
        <v/>
      </c>
      <c r="CG130" s="257" t="str">
        <f>IF(F130="","",IF(AND(AD130="－",分岐管理シート!AK130&gt;25),"error",""))</f>
        <v/>
      </c>
      <c r="CH130" s="257" t="str">
        <f t="shared" si="10"/>
        <v/>
      </c>
      <c r="CI130" s="252" t="str">
        <f>IF(F130="","",IF(分岐管理シート!AM130&lt;1,"error",""))</f>
        <v/>
      </c>
      <c r="CJ130" s="257" t="str">
        <f>IF(F130="","",IF(分岐管理シート!AN130&lt;1,"error",""))</f>
        <v/>
      </c>
      <c r="CK130" s="261" t="str">
        <f t="shared" si="7"/>
        <v/>
      </c>
      <c r="CL130" s="257" t="str">
        <f>IF(F130="","",IF(AND(SUM(分岐管理シート!AO130:AR130)&gt;180,分岐管理シート!AS130&lt;1),"error",""))</f>
        <v/>
      </c>
      <c r="CM130" s="257" t="str">
        <f>IF(F130="","",IF(OR(AND(分岐管理シート!D130=1,分岐管理シート!BB130&gt;0,分岐管理シート!BB130&lt;7),AND(分岐管理シート!D130&gt;1,分岐管理シート!BB130&gt;3,分岐管理シート!BB130&lt;7)),"","error"))</f>
        <v/>
      </c>
      <c r="CN130" s="260"/>
      <c r="CO130" s="257" t="str">
        <f>IF(分岐管理シート!BR130=0,"","error")</f>
        <v/>
      </c>
      <c r="CP130" s="304" t="str">
        <f>IF(AND(F130="",SUM(分岐管理シート!D130:BB130)&gt;0),"error","")</f>
        <v/>
      </c>
    </row>
    <row r="131" spans="1:94" ht="54.95" customHeight="1" x14ac:dyDescent="0.15">
      <c r="A131" s="29"/>
      <c r="B131" s="33"/>
      <c r="C131" s="445">
        <v>59</v>
      </c>
      <c r="D131" s="342"/>
      <c r="E131" s="342"/>
      <c r="F131" s="164"/>
      <c r="G131" s="164"/>
      <c r="H131" s="163"/>
      <c r="I131" s="164"/>
      <c r="J131" s="163"/>
      <c r="K131" s="164"/>
      <c r="L131" s="164"/>
      <c r="M131" s="164"/>
      <c r="N131" s="164"/>
      <c r="O131" s="343"/>
      <c r="P131" s="343"/>
      <c r="Q131" s="344"/>
      <c r="R131" s="345">
        <f t="shared" si="0"/>
        <v>0</v>
      </c>
      <c r="S131" s="346">
        <f t="shared" si="8"/>
        <v>0</v>
      </c>
      <c r="T131" s="347"/>
      <c r="U131" s="419"/>
      <c r="V131" s="386"/>
      <c r="W131" s="386"/>
      <c r="X131" s="386"/>
      <c r="Y131" s="347"/>
      <c r="Z131" s="347"/>
      <c r="AA131" s="163"/>
      <c r="AB131" s="164"/>
      <c r="AC131" s="348"/>
      <c r="AD131" s="348"/>
      <c r="AE131" s="348"/>
      <c r="AF131" s="349"/>
      <c r="AG131" s="349"/>
      <c r="AH131" s="370"/>
      <c r="AI131" s="163"/>
      <c r="AJ131" s="163"/>
      <c r="AK131" s="163"/>
      <c r="AL131" s="350"/>
      <c r="AM131" s="163"/>
      <c r="AN131" s="163"/>
      <c r="AO131" s="343"/>
      <c r="AP131" s="164"/>
      <c r="AQ131" s="164"/>
      <c r="AR131" s="164"/>
      <c r="AS131" s="351"/>
      <c r="AT131" s="352"/>
      <c r="AU131" s="352"/>
      <c r="AV131" s="352"/>
      <c r="AW131" s="352"/>
      <c r="AX131" s="352"/>
      <c r="AY131" s="352"/>
      <c r="AZ131" s="352"/>
      <c r="BA131" s="352"/>
      <c r="BB131" s="353"/>
      <c r="BC131" s="351"/>
      <c r="BD131" s="351"/>
      <c r="BE131" s="255" t="str">
        <f>IF(F131="","",IF(分岐管理シート!D131&gt;0,"","error"))</f>
        <v/>
      </c>
      <c r="BF131" s="256" t="str">
        <f>IF(F131="","",IF(分岐管理シート!E131=1,"","error"))</f>
        <v/>
      </c>
      <c r="BG131" s="257" t="str">
        <f>IF(F131="","",IF(分岐管理シート!G131=2,"","error"))</f>
        <v/>
      </c>
      <c r="BH131" s="257" t="str">
        <f>IF(F131="","",IF(OR(分岐管理シート!H131=0,LEN(H131)&lt;6),"error",""))</f>
        <v/>
      </c>
      <c r="BI131" s="258" t="str">
        <f>IF(F131="","",IF(分岐管理シート!I131=2,"","error"))</f>
        <v/>
      </c>
      <c r="BJ131" s="257" t="str">
        <f t="shared" si="1"/>
        <v/>
      </c>
      <c r="BK131" s="257" t="str">
        <f t="shared" si="2"/>
        <v/>
      </c>
      <c r="BL131" s="257" t="str">
        <f>IF(F131="","",IF(OR(AND(分岐管理シート!D131=1,分岐管理シート!K131=1),AND(分岐管理シート!D131=2,分岐管理シート!K131=2)),"","error"))</f>
        <v/>
      </c>
      <c r="BM131" s="255" t="str">
        <f>IF(F131="","",IF(分岐管理シート!L131=2,"","error"))</f>
        <v/>
      </c>
      <c r="BN131" s="257" t="str">
        <f>IF(F131="","",IF(分岐管理シート!M131&lt;1,"error",""))</f>
        <v/>
      </c>
      <c r="BO131" s="252" t="str">
        <f>IF(F131="","",IF(OR(AND(分岐管理シート!D131=1,分岐管理シート!M131&lt;12,分岐管理シート!M131&gt;0),AND(分岐管理シート!D131=2,分岐管理シート!M131&lt;13,分岐管理シート!M131&gt;1)),"","error"))</f>
        <v/>
      </c>
      <c r="BP131" s="257" t="str">
        <f>IF(AND(分岐管理シート!M131&lt;&gt;1,SUM(分岐管理シート!N131:P131)&gt;0),"error","")</f>
        <v/>
      </c>
      <c r="BQ131" s="256" t="str">
        <f>IF(OR(AND(分岐管理シート!N131=0,OR(分岐管理シート!O131&lt;&gt;0,分岐管理シート!P131&lt;&gt;0)),AND(分岐管理シート!O131=0,分岐管理シート!P131&lt;&gt;0)),"error","")</f>
        <v/>
      </c>
      <c r="BR131" s="259" t="str" cm="1">
        <f t="array" ref="BR131">IF(SUMPRODUCT(COUNTIF(N131:P131,N131:P131))&gt;COUNTA(N131:P131),"error","")</f>
        <v/>
      </c>
      <c r="BS131" s="257" t="str">
        <f t="shared" si="3"/>
        <v/>
      </c>
      <c r="BT131" s="257" t="str">
        <f t="shared" si="4"/>
        <v/>
      </c>
      <c r="BU131" s="257" t="str">
        <f>IF(F131="","",IF(OR(AND(分岐管理シート!D131=1,T131&gt;0,Y131&gt;=0,U131=0,R131=S131+Y131,S131=T131),AND(分岐管理シート!D131=2,U131&gt;0,Y131&gt;=0,T131=0,R131=S131+Y131,S131=U131)),"","error"))</f>
        <v/>
      </c>
      <c r="BV131" s="257" t="str">
        <f t="shared" si="5"/>
        <v/>
      </c>
      <c r="BW131" s="257" t="str">
        <f t="shared" si="9"/>
        <v/>
      </c>
      <c r="BX131" s="257" t="str">
        <f t="shared" si="6"/>
        <v/>
      </c>
      <c r="BY131" s="257" t="str">
        <f>IF(F131="","",IF(PRODUCT(分岐管理シート!AB131:'分岐管理シート'!AE131)=0,"error",""))</f>
        <v/>
      </c>
      <c r="BZ131" s="252" t="str">
        <f>IF(F131="","",IF(AND(AE131="○",分岐管理シート!AF131=0),"error",""))</f>
        <v/>
      </c>
      <c r="CA131" s="257" t="str">
        <f>IF(F131="","",IF(AND(分岐管理シート!AE131&lt;2,実施計画様式!AF131&lt;&gt;""),"error",""))</f>
        <v/>
      </c>
      <c r="CB131" s="257" t="str">
        <f>IF(F131="","",IF(OR(AND(分岐管理シート!D131=1,分岐管理シート!AG131&gt;0,分岐管理シート!AG131&lt;25),AND(分岐管理シート!D131&gt;1,分岐管理シート!AG131&gt;12,分岐管理シート!AG131&lt;25)),"","error"))</f>
        <v/>
      </c>
      <c r="CC131" s="256" t="str">
        <f>IF(F131="","",IF(OR(AND(分岐管理シート!BH131="予算化方法",分岐管理シート!AH131&gt;0,分岐管理シート!AH131&lt;4),AND(分岐管理シート!BH131="予算化方法_未定なし",分岐管理シート!AH131&gt;0,分岐管理シート!AH131&lt;3)),"","error"))</f>
        <v/>
      </c>
      <c r="CD131" s="257" t="str">
        <f>IF(F131="","",IF(OR(分岐管理シート!AI131&lt;14,分岐管理シート!AI131&gt;25,分岐管理シート!AI131&gt;分岐管理シート!AJ131,分岐管理シート!AI131&gt;分岐管理シート!AK131),"error",""))</f>
        <v/>
      </c>
      <c r="CE131" s="257" t="str">
        <f>IF(F131="","",IF(OR(分岐管理シート!AJ131&lt;14,分岐管理シート!AJ131&gt;25,分岐管理シート!AJ131&lt;分岐管理シート!AI131,分岐管理シート!AJ131&gt;分岐管理シート!AK131),"error",""))</f>
        <v/>
      </c>
      <c r="CF131" s="256" t="str">
        <f>IF(F131="","",IF(OR(分岐管理シート!AK131&lt;14,分岐管理シート!AK131&gt;26,分岐管理シート!AK131&lt;分岐管理シート!AI131,分岐管理シート!AK131&lt;分岐管理シート!AJ131),"error",""))</f>
        <v/>
      </c>
      <c r="CG131" s="257" t="str">
        <f>IF(F131="","",IF(AND(AD131="－",分岐管理シート!AK131&gt;25),"error",""))</f>
        <v/>
      </c>
      <c r="CH131" s="257" t="str">
        <f t="shared" si="10"/>
        <v/>
      </c>
      <c r="CI131" s="252" t="str">
        <f>IF(F131="","",IF(分岐管理シート!AM131&lt;1,"error",""))</f>
        <v/>
      </c>
      <c r="CJ131" s="257" t="str">
        <f>IF(F131="","",IF(分岐管理シート!AN131&lt;1,"error",""))</f>
        <v/>
      </c>
      <c r="CK131" s="261" t="str">
        <f t="shared" si="7"/>
        <v/>
      </c>
      <c r="CL131" s="257" t="str">
        <f>IF(F131="","",IF(AND(SUM(分岐管理シート!AO131:AR131)&gt;180,分岐管理シート!AS131&lt;1),"error",""))</f>
        <v/>
      </c>
      <c r="CM131" s="257" t="str">
        <f>IF(F131="","",IF(OR(AND(分岐管理シート!D131=1,分岐管理シート!BB131&gt;0,分岐管理シート!BB131&lt;7),AND(分岐管理シート!D131&gt;1,分岐管理シート!BB131&gt;3,分岐管理シート!BB131&lt;7)),"","error"))</f>
        <v/>
      </c>
      <c r="CN131" s="260"/>
      <c r="CO131" s="257" t="str">
        <f>IF(分岐管理シート!BR131=0,"","error")</f>
        <v/>
      </c>
      <c r="CP131" s="304" t="str">
        <f>IF(AND(F131="",SUM(分岐管理シート!D131:BB131)&gt;0),"error","")</f>
        <v/>
      </c>
    </row>
    <row r="132" spans="1:94" ht="54.95" customHeight="1" x14ac:dyDescent="0.15">
      <c r="A132" s="29"/>
      <c r="B132" s="33"/>
      <c r="C132" s="445">
        <v>60</v>
      </c>
      <c r="D132" s="342"/>
      <c r="E132" s="342"/>
      <c r="F132" s="164"/>
      <c r="G132" s="164"/>
      <c r="H132" s="163"/>
      <c r="I132" s="164"/>
      <c r="J132" s="163"/>
      <c r="K132" s="164"/>
      <c r="L132" s="164"/>
      <c r="M132" s="164"/>
      <c r="N132" s="164"/>
      <c r="O132" s="343"/>
      <c r="P132" s="343"/>
      <c r="Q132" s="344"/>
      <c r="R132" s="345">
        <f t="shared" si="0"/>
        <v>0</v>
      </c>
      <c r="S132" s="346">
        <f t="shared" si="8"/>
        <v>0</v>
      </c>
      <c r="T132" s="347"/>
      <c r="U132" s="419"/>
      <c r="V132" s="386"/>
      <c r="W132" s="386"/>
      <c r="X132" s="386"/>
      <c r="Y132" s="347"/>
      <c r="Z132" s="347"/>
      <c r="AA132" s="163"/>
      <c r="AB132" s="164"/>
      <c r="AC132" s="348"/>
      <c r="AD132" s="348"/>
      <c r="AE132" s="348"/>
      <c r="AF132" s="349"/>
      <c r="AG132" s="349"/>
      <c r="AH132" s="370"/>
      <c r="AI132" s="163"/>
      <c r="AJ132" s="163"/>
      <c r="AK132" s="163"/>
      <c r="AL132" s="350"/>
      <c r="AM132" s="163"/>
      <c r="AN132" s="163"/>
      <c r="AO132" s="343"/>
      <c r="AP132" s="164"/>
      <c r="AQ132" s="164"/>
      <c r="AR132" s="164"/>
      <c r="AS132" s="351"/>
      <c r="AT132" s="352"/>
      <c r="AU132" s="352"/>
      <c r="AV132" s="352"/>
      <c r="AW132" s="352"/>
      <c r="AX132" s="352"/>
      <c r="AY132" s="352"/>
      <c r="AZ132" s="352"/>
      <c r="BA132" s="352"/>
      <c r="BB132" s="353"/>
      <c r="BC132" s="351"/>
      <c r="BD132" s="351"/>
      <c r="BE132" s="255" t="str">
        <f>IF(F132="","",IF(分岐管理シート!D132&gt;0,"","error"))</f>
        <v/>
      </c>
      <c r="BF132" s="256" t="str">
        <f>IF(F132="","",IF(分岐管理シート!E132=1,"","error"))</f>
        <v/>
      </c>
      <c r="BG132" s="257" t="str">
        <f>IF(F132="","",IF(分岐管理シート!G132=2,"","error"))</f>
        <v/>
      </c>
      <c r="BH132" s="257" t="str">
        <f>IF(F132="","",IF(OR(分岐管理シート!H132=0,LEN(H132)&lt;6),"error",""))</f>
        <v/>
      </c>
      <c r="BI132" s="258" t="str">
        <f>IF(F132="","",IF(分岐管理シート!I132=2,"","error"))</f>
        <v/>
      </c>
      <c r="BJ132" s="257" t="str">
        <f t="shared" si="1"/>
        <v/>
      </c>
      <c r="BK132" s="257" t="str">
        <f t="shared" si="2"/>
        <v/>
      </c>
      <c r="BL132" s="257" t="str">
        <f>IF(F132="","",IF(OR(AND(分岐管理シート!D132=1,分岐管理シート!K132=1),AND(分岐管理シート!D132=2,分岐管理シート!K132=2)),"","error"))</f>
        <v/>
      </c>
      <c r="BM132" s="255" t="str">
        <f>IF(F132="","",IF(分岐管理シート!L132=2,"","error"))</f>
        <v/>
      </c>
      <c r="BN132" s="257" t="str">
        <f>IF(F132="","",IF(分岐管理シート!M132&lt;1,"error",""))</f>
        <v/>
      </c>
      <c r="BO132" s="252" t="str">
        <f>IF(F132="","",IF(OR(AND(分岐管理シート!D132=1,分岐管理シート!M132&lt;12,分岐管理シート!M132&gt;0),AND(分岐管理シート!D132=2,分岐管理シート!M132&lt;13,分岐管理シート!M132&gt;1)),"","error"))</f>
        <v/>
      </c>
      <c r="BP132" s="257" t="str">
        <f>IF(AND(分岐管理シート!M132&lt;&gt;1,SUM(分岐管理シート!N132:P132)&gt;0),"error","")</f>
        <v/>
      </c>
      <c r="BQ132" s="256" t="str">
        <f>IF(OR(AND(分岐管理シート!N132=0,OR(分岐管理シート!O132&lt;&gt;0,分岐管理シート!P132&lt;&gt;0)),AND(分岐管理シート!O132=0,分岐管理シート!P132&lt;&gt;0)),"error","")</f>
        <v/>
      </c>
      <c r="BR132" s="259" t="str" cm="1">
        <f t="array" ref="BR132">IF(SUMPRODUCT(COUNTIF(N132:P132,N132:P132))&gt;COUNTA(N132:P132),"error","")</f>
        <v/>
      </c>
      <c r="BS132" s="257" t="str">
        <f t="shared" si="3"/>
        <v/>
      </c>
      <c r="BT132" s="257" t="str">
        <f t="shared" si="4"/>
        <v/>
      </c>
      <c r="BU132" s="257" t="str">
        <f>IF(F132="","",IF(OR(AND(分岐管理シート!D132=1,T132&gt;0,Y132&gt;=0,U132=0,R132=S132+Y132,S132=T132),AND(分岐管理シート!D132=2,U132&gt;0,Y132&gt;=0,T132=0,R132=S132+Y132,S132=U132)),"","error"))</f>
        <v/>
      </c>
      <c r="BV132" s="257" t="str">
        <f t="shared" si="5"/>
        <v/>
      </c>
      <c r="BW132" s="257" t="str">
        <f t="shared" si="9"/>
        <v/>
      </c>
      <c r="BX132" s="257" t="str">
        <f t="shared" si="6"/>
        <v/>
      </c>
      <c r="BY132" s="257" t="str">
        <f>IF(F132="","",IF(PRODUCT(分岐管理シート!AB132:'分岐管理シート'!AE132)=0,"error",""))</f>
        <v/>
      </c>
      <c r="BZ132" s="252" t="str">
        <f>IF(F132="","",IF(AND(AE132="○",分岐管理シート!AF132=0),"error",""))</f>
        <v/>
      </c>
      <c r="CA132" s="257" t="str">
        <f>IF(F132="","",IF(AND(分岐管理シート!AE132&lt;2,実施計画様式!AF132&lt;&gt;""),"error",""))</f>
        <v/>
      </c>
      <c r="CB132" s="257" t="str">
        <f>IF(F132="","",IF(OR(AND(分岐管理シート!D132=1,分岐管理シート!AG132&gt;0,分岐管理シート!AG132&lt;25),AND(分岐管理シート!D132&gt;1,分岐管理シート!AG132&gt;12,分岐管理シート!AG132&lt;25)),"","error"))</f>
        <v/>
      </c>
      <c r="CC132" s="256" t="str">
        <f>IF(F132="","",IF(OR(AND(分岐管理シート!BH132="予算化方法",分岐管理シート!AH132&gt;0,分岐管理シート!AH132&lt;4),AND(分岐管理シート!BH132="予算化方法_未定なし",分岐管理シート!AH132&gt;0,分岐管理シート!AH132&lt;3)),"","error"))</f>
        <v/>
      </c>
      <c r="CD132" s="257" t="str">
        <f>IF(F132="","",IF(OR(分岐管理シート!AI132&lt;14,分岐管理シート!AI132&gt;25,分岐管理シート!AI132&gt;分岐管理シート!AJ132,分岐管理シート!AI132&gt;分岐管理シート!AK132),"error",""))</f>
        <v/>
      </c>
      <c r="CE132" s="257" t="str">
        <f>IF(F132="","",IF(OR(分岐管理シート!AJ132&lt;14,分岐管理シート!AJ132&gt;25,分岐管理シート!AJ132&lt;分岐管理シート!AI132,分岐管理シート!AJ132&gt;分岐管理シート!AK132),"error",""))</f>
        <v/>
      </c>
      <c r="CF132" s="256" t="str">
        <f>IF(F132="","",IF(OR(分岐管理シート!AK132&lt;14,分岐管理シート!AK132&gt;26,分岐管理シート!AK132&lt;分岐管理シート!AI132,分岐管理シート!AK132&lt;分岐管理シート!AJ132),"error",""))</f>
        <v/>
      </c>
      <c r="CG132" s="257" t="str">
        <f>IF(F132="","",IF(AND(AD132="－",分岐管理シート!AK132&gt;25),"error",""))</f>
        <v/>
      </c>
      <c r="CH132" s="257" t="str">
        <f t="shared" si="10"/>
        <v/>
      </c>
      <c r="CI132" s="252" t="str">
        <f>IF(F132="","",IF(分岐管理シート!AM132&lt;1,"error",""))</f>
        <v/>
      </c>
      <c r="CJ132" s="257" t="str">
        <f>IF(F132="","",IF(分岐管理シート!AN132&lt;1,"error",""))</f>
        <v/>
      </c>
      <c r="CK132" s="261" t="str">
        <f t="shared" si="7"/>
        <v/>
      </c>
      <c r="CL132" s="257" t="str">
        <f>IF(F132="","",IF(AND(SUM(分岐管理シート!AO132:AR132)&gt;180,分岐管理シート!AS132&lt;1),"error",""))</f>
        <v/>
      </c>
      <c r="CM132" s="257" t="str">
        <f>IF(F132="","",IF(OR(AND(分岐管理シート!D132=1,分岐管理シート!BB132&gt;0,分岐管理シート!BB132&lt;7),AND(分岐管理シート!D132&gt;1,分岐管理シート!BB132&gt;3,分岐管理シート!BB132&lt;7)),"","error"))</f>
        <v/>
      </c>
      <c r="CN132" s="260"/>
      <c r="CO132" s="257" t="str">
        <f>IF(分岐管理シート!BR132=0,"","error")</f>
        <v/>
      </c>
      <c r="CP132" s="304" t="str">
        <f>IF(AND(F132="",SUM(分岐管理シート!D132:BB132)&gt;0),"error","")</f>
        <v/>
      </c>
    </row>
    <row r="133" spans="1:94" ht="54.95" customHeight="1" x14ac:dyDescent="0.15">
      <c r="A133" s="29"/>
      <c r="B133" s="33"/>
      <c r="C133" s="445">
        <v>61</v>
      </c>
      <c r="D133" s="342"/>
      <c r="E133" s="342"/>
      <c r="F133" s="164"/>
      <c r="G133" s="164"/>
      <c r="H133" s="163"/>
      <c r="I133" s="164"/>
      <c r="J133" s="163"/>
      <c r="K133" s="164"/>
      <c r="L133" s="164"/>
      <c r="M133" s="164"/>
      <c r="N133" s="164"/>
      <c r="O133" s="343"/>
      <c r="P133" s="343"/>
      <c r="Q133" s="344"/>
      <c r="R133" s="345">
        <f t="shared" si="0"/>
        <v>0</v>
      </c>
      <c r="S133" s="346">
        <f t="shared" si="8"/>
        <v>0</v>
      </c>
      <c r="T133" s="347"/>
      <c r="U133" s="419"/>
      <c r="V133" s="386"/>
      <c r="W133" s="386"/>
      <c r="X133" s="386"/>
      <c r="Y133" s="347"/>
      <c r="Z133" s="347"/>
      <c r="AA133" s="163"/>
      <c r="AB133" s="164"/>
      <c r="AC133" s="348"/>
      <c r="AD133" s="348"/>
      <c r="AE133" s="348"/>
      <c r="AF133" s="349"/>
      <c r="AG133" s="349"/>
      <c r="AH133" s="370"/>
      <c r="AI133" s="163"/>
      <c r="AJ133" s="163"/>
      <c r="AK133" s="163"/>
      <c r="AL133" s="350"/>
      <c r="AM133" s="163"/>
      <c r="AN133" s="163"/>
      <c r="AO133" s="164"/>
      <c r="AP133" s="164"/>
      <c r="AQ133" s="164"/>
      <c r="AR133" s="164"/>
      <c r="AS133" s="351"/>
      <c r="AT133" s="352"/>
      <c r="AU133" s="352"/>
      <c r="AV133" s="352"/>
      <c r="AW133" s="352"/>
      <c r="AX133" s="352"/>
      <c r="AY133" s="352"/>
      <c r="AZ133" s="352"/>
      <c r="BA133" s="352"/>
      <c r="BB133" s="353"/>
      <c r="BC133" s="351"/>
      <c r="BD133" s="351"/>
      <c r="BE133" s="255" t="str">
        <f>IF(F133="","",IF(分岐管理シート!D133&gt;0,"","error"))</f>
        <v/>
      </c>
      <c r="BF133" s="256" t="str">
        <f>IF(F133="","",IF(分岐管理シート!E133=1,"","error"))</f>
        <v/>
      </c>
      <c r="BG133" s="257" t="str">
        <f>IF(F133="","",IF(分岐管理シート!G133=2,"","error"))</f>
        <v/>
      </c>
      <c r="BH133" s="257" t="str">
        <f>IF(F133="","",IF(OR(分岐管理シート!H133=0,LEN(H133)&lt;6),"error",""))</f>
        <v/>
      </c>
      <c r="BI133" s="258" t="str">
        <f>IF(F133="","",IF(分岐管理シート!I133=2,"","error"))</f>
        <v/>
      </c>
      <c r="BJ133" s="257" t="str">
        <f t="shared" si="1"/>
        <v/>
      </c>
      <c r="BK133" s="257" t="str">
        <f t="shared" si="2"/>
        <v/>
      </c>
      <c r="BL133" s="257" t="str">
        <f>IF(F133="","",IF(OR(AND(分岐管理シート!D133=1,分岐管理シート!K133=1),AND(分岐管理シート!D133=2,分岐管理シート!K133=2)),"","error"))</f>
        <v/>
      </c>
      <c r="BM133" s="255" t="str">
        <f>IF(F133="","",IF(分岐管理シート!L133=2,"","error"))</f>
        <v/>
      </c>
      <c r="BN133" s="257" t="str">
        <f>IF(F133="","",IF(分岐管理シート!M133&lt;1,"error",""))</f>
        <v/>
      </c>
      <c r="BO133" s="252" t="str">
        <f>IF(F133="","",IF(OR(AND(分岐管理シート!D133=1,分岐管理シート!M133&lt;12,分岐管理シート!M133&gt;0),AND(分岐管理シート!D133=2,分岐管理シート!M133&lt;13,分岐管理シート!M133&gt;1)),"","error"))</f>
        <v/>
      </c>
      <c r="BP133" s="257" t="str">
        <f>IF(AND(分岐管理シート!M133&lt;&gt;1,SUM(分岐管理シート!N133:P133)&gt;0),"error","")</f>
        <v/>
      </c>
      <c r="BQ133" s="256" t="str">
        <f>IF(OR(AND(分岐管理シート!N133=0,OR(分岐管理シート!O133&lt;&gt;0,分岐管理シート!P133&lt;&gt;0)),AND(分岐管理シート!O133=0,分岐管理シート!P133&lt;&gt;0)),"error","")</f>
        <v/>
      </c>
      <c r="BR133" s="259" t="str" cm="1">
        <f t="array" ref="BR133">IF(SUMPRODUCT(COUNTIF(N133:P133,N133:P133))&gt;COUNTA(N133:P133),"error","")</f>
        <v/>
      </c>
      <c r="BS133" s="257" t="str">
        <f t="shared" si="3"/>
        <v/>
      </c>
      <c r="BT133" s="257" t="str">
        <f t="shared" si="4"/>
        <v/>
      </c>
      <c r="BU133" s="257" t="str">
        <f>IF(F133="","",IF(OR(AND(分岐管理シート!D133=1,T133&gt;0,Y133&gt;=0,U133=0,R133=S133+Y133,S133=T133),AND(分岐管理シート!D133=2,U133&gt;0,Y133&gt;=0,T133=0,R133=S133+Y133,S133=U133)),"","error"))</f>
        <v/>
      </c>
      <c r="BV133" s="257" t="str">
        <f t="shared" si="5"/>
        <v/>
      </c>
      <c r="BW133" s="257" t="str">
        <f t="shared" si="9"/>
        <v/>
      </c>
      <c r="BX133" s="257" t="str">
        <f t="shared" si="6"/>
        <v/>
      </c>
      <c r="BY133" s="257" t="str">
        <f>IF(F133="","",IF(PRODUCT(分岐管理シート!AB133:'分岐管理シート'!AE133)=0,"error",""))</f>
        <v/>
      </c>
      <c r="BZ133" s="252" t="str">
        <f>IF(F133="","",IF(AND(AE133="○",分岐管理シート!AF133=0),"error",""))</f>
        <v/>
      </c>
      <c r="CA133" s="257" t="str">
        <f>IF(F133="","",IF(AND(分岐管理シート!AE133&lt;2,実施計画様式!AF133&lt;&gt;""),"error",""))</f>
        <v/>
      </c>
      <c r="CB133" s="257" t="str">
        <f>IF(F133="","",IF(OR(AND(分岐管理シート!D133=1,分岐管理シート!AG133&gt;0,分岐管理シート!AG133&lt;25),AND(分岐管理シート!D133&gt;1,分岐管理シート!AG133&gt;12,分岐管理シート!AG133&lt;25)),"","error"))</f>
        <v/>
      </c>
      <c r="CC133" s="256" t="str">
        <f>IF(F133="","",IF(OR(AND(分岐管理シート!BH133="予算化方法",分岐管理シート!AH133&gt;0,分岐管理シート!AH133&lt;4),AND(分岐管理シート!BH133="予算化方法_未定なし",分岐管理シート!AH133&gt;0,分岐管理シート!AH133&lt;3)),"","error"))</f>
        <v/>
      </c>
      <c r="CD133" s="257" t="str">
        <f>IF(F133="","",IF(OR(分岐管理シート!AI133&lt;14,分岐管理シート!AI133&gt;25,分岐管理シート!AI133&gt;分岐管理シート!AJ133,分岐管理シート!AI133&gt;分岐管理シート!AK133),"error",""))</f>
        <v/>
      </c>
      <c r="CE133" s="257" t="str">
        <f>IF(F133="","",IF(OR(分岐管理シート!AJ133&lt;14,分岐管理シート!AJ133&gt;25,分岐管理シート!AJ133&lt;分岐管理シート!AI133,分岐管理シート!AJ133&gt;分岐管理シート!AK133),"error",""))</f>
        <v/>
      </c>
      <c r="CF133" s="256" t="str">
        <f>IF(F133="","",IF(OR(分岐管理シート!AK133&lt;14,分岐管理シート!AK133&gt;26,分岐管理シート!AK133&lt;分岐管理シート!AI133,分岐管理シート!AK133&lt;分岐管理シート!AJ133),"error",""))</f>
        <v/>
      </c>
      <c r="CG133" s="257" t="str">
        <f>IF(F133="","",IF(AND(AD133="－",分岐管理シート!AK133&gt;25),"error",""))</f>
        <v/>
      </c>
      <c r="CH133" s="257" t="str">
        <f t="shared" si="10"/>
        <v/>
      </c>
      <c r="CI133" s="252" t="str">
        <f>IF(F133="","",IF(分岐管理シート!AM133&lt;1,"error",""))</f>
        <v/>
      </c>
      <c r="CJ133" s="257" t="str">
        <f>IF(F133="","",IF(分岐管理シート!AN133&lt;1,"error",""))</f>
        <v/>
      </c>
      <c r="CK133" s="261" t="str">
        <f t="shared" si="7"/>
        <v/>
      </c>
      <c r="CL133" s="257" t="str">
        <f>IF(F133="","",IF(AND(SUM(分岐管理シート!AO133:AR133)&gt;180,分岐管理シート!AS133&lt;1),"error",""))</f>
        <v/>
      </c>
      <c r="CM133" s="257" t="str">
        <f>IF(F133="","",IF(OR(AND(分岐管理シート!D133=1,分岐管理シート!BB133&gt;0,分岐管理シート!BB133&lt;7),AND(分岐管理シート!D133&gt;1,分岐管理シート!BB133&gt;3,分岐管理シート!BB133&lt;7)),"","error"))</f>
        <v/>
      </c>
      <c r="CN133" s="260"/>
      <c r="CO133" s="257" t="str">
        <f>IF(分岐管理シート!BR133=0,"","error")</f>
        <v/>
      </c>
      <c r="CP133" s="304" t="str">
        <f>IF(AND(F133="",SUM(分岐管理シート!D133:BB133)&gt;0),"error","")</f>
        <v/>
      </c>
    </row>
    <row r="134" spans="1:94" ht="54.95" customHeight="1" x14ac:dyDescent="0.15">
      <c r="A134" s="29"/>
      <c r="B134" s="33"/>
      <c r="C134" s="445">
        <v>62</v>
      </c>
      <c r="D134" s="342"/>
      <c r="E134" s="342"/>
      <c r="F134" s="164"/>
      <c r="G134" s="164"/>
      <c r="H134" s="163"/>
      <c r="I134" s="164"/>
      <c r="J134" s="163"/>
      <c r="K134" s="164"/>
      <c r="L134" s="164"/>
      <c r="M134" s="164"/>
      <c r="N134" s="164"/>
      <c r="O134" s="343"/>
      <c r="P134" s="343"/>
      <c r="Q134" s="344"/>
      <c r="R134" s="345">
        <f t="shared" si="0"/>
        <v>0</v>
      </c>
      <c r="S134" s="346">
        <f t="shared" si="8"/>
        <v>0</v>
      </c>
      <c r="T134" s="347"/>
      <c r="U134" s="419"/>
      <c r="V134" s="386"/>
      <c r="W134" s="386"/>
      <c r="X134" s="386"/>
      <c r="Y134" s="347"/>
      <c r="Z134" s="347"/>
      <c r="AA134" s="163"/>
      <c r="AB134" s="164"/>
      <c r="AC134" s="348"/>
      <c r="AD134" s="348"/>
      <c r="AE134" s="348"/>
      <c r="AF134" s="349"/>
      <c r="AG134" s="349"/>
      <c r="AH134" s="370"/>
      <c r="AI134" s="163"/>
      <c r="AJ134" s="163"/>
      <c r="AK134" s="163"/>
      <c r="AL134" s="350"/>
      <c r="AM134" s="163"/>
      <c r="AN134" s="163"/>
      <c r="AO134" s="343"/>
      <c r="AP134" s="164"/>
      <c r="AQ134" s="164"/>
      <c r="AR134" s="164"/>
      <c r="AS134" s="351"/>
      <c r="AT134" s="352"/>
      <c r="AU134" s="352"/>
      <c r="AV134" s="352"/>
      <c r="AW134" s="352"/>
      <c r="AX134" s="352"/>
      <c r="AY134" s="352"/>
      <c r="AZ134" s="352"/>
      <c r="BA134" s="352"/>
      <c r="BB134" s="353"/>
      <c r="BC134" s="351"/>
      <c r="BD134" s="351"/>
      <c r="BE134" s="255" t="str">
        <f>IF(F134="","",IF(分岐管理シート!D134&gt;0,"","error"))</f>
        <v/>
      </c>
      <c r="BF134" s="256" t="str">
        <f>IF(F134="","",IF(分岐管理シート!E134=1,"","error"))</f>
        <v/>
      </c>
      <c r="BG134" s="257" t="str">
        <f>IF(F134="","",IF(分岐管理シート!G134=2,"","error"))</f>
        <v/>
      </c>
      <c r="BH134" s="257" t="str">
        <f>IF(F134="","",IF(OR(分岐管理シート!H134=0,LEN(H134)&lt;6),"error",""))</f>
        <v/>
      </c>
      <c r="BI134" s="258" t="str">
        <f>IF(F134="","",IF(分岐管理シート!I134=2,"","error"))</f>
        <v/>
      </c>
      <c r="BJ134" s="257" t="str">
        <f t="shared" si="1"/>
        <v/>
      </c>
      <c r="BK134" s="257" t="str">
        <f t="shared" si="2"/>
        <v/>
      </c>
      <c r="BL134" s="257" t="str">
        <f>IF(F134="","",IF(OR(AND(分岐管理シート!D134=1,分岐管理シート!K134=1),AND(分岐管理シート!D134=2,分岐管理シート!K134=2)),"","error"))</f>
        <v/>
      </c>
      <c r="BM134" s="255" t="str">
        <f>IF(F134="","",IF(分岐管理シート!L134=2,"","error"))</f>
        <v/>
      </c>
      <c r="BN134" s="257" t="str">
        <f>IF(F134="","",IF(分岐管理シート!M134&lt;1,"error",""))</f>
        <v/>
      </c>
      <c r="BO134" s="252" t="str">
        <f>IF(F134="","",IF(OR(AND(分岐管理シート!D134=1,分岐管理シート!M134&lt;12,分岐管理シート!M134&gt;0),AND(分岐管理シート!D134=2,分岐管理シート!M134&lt;13,分岐管理シート!M134&gt;1)),"","error"))</f>
        <v/>
      </c>
      <c r="BP134" s="257" t="str">
        <f>IF(AND(分岐管理シート!M134&lt;&gt;1,SUM(分岐管理シート!N134:P134)&gt;0),"error","")</f>
        <v/>
      </c>
      <c r="BQ134" s="256" t="str">
        <f>IF(OR(AND(分岐管理シート!N134=0,OR(分岐管理シート!O134&lt;&gt;0,分岐管理シート!P134&lt;&gt;0)),AND(分岐管理シート!O134=0,分岐管理シート!P134&lt;&gt;0)),"error","")</f>
        <v/>
      </c>
      <c r="BR134" s="259" t="str" cm="1">
        <f t="array" ref="BR134">IF(SUMPRODUCT(COUNTIF(N134:P134,N134:P134))&gt;COUNTA(N134:P134),"error","")</f>
        <v/>
      </c>
      <c r="BS134" s="257" t="str">
        <f t="shared" si="3"/>
        <v/>
      </c>
      <c r="BT134" s="257" t="str">
        <f t="shared" si="4"/>
        <v/>
      </c>
      <c r="BU134" s="257" t="str">
        <f>IF(F134="","",IF(OR(AND(分岐管理シート!D134=1,T134&gt;0,Y134&gt;=0,U134=0,R134=S134+Y134,S134=T134),AND(分岐管理シート!D134=2,U134&gt;0,Y134&gt;=0,T134=0,R134=S134+Y134,S134=U134)),"","error"))</f>
        <v/>
      </c>
      <c r="BV134" s="257" t="str">
        <f t="shared" si="5"/>
        <v/>
      </c>
      <c r="BW134" s="257" t="str">
        <f t="shared" si="9"/>
        <v/>
      </c>
      <c r="BX134" s="257" t="str">
        <f t="shared" si="6"/>
        <v/>
      </c>
      <c r="BY134" s="257" t="str">
        <f>IF(F134="","",IF(PRODUCT(分岐管理シート!AB134:'分岐管理シート'!AE134)=0,"error",""))</f>
        <v/>
      </c>
      <c r="BZ134" s="252" t="str">
        <f>IF(F134="","",IF(AND(AE134="○",分岐管理シート!AF134=0),"error",""))</f>
        <v/>
      </c>
      <c r="CA134" s="257" t="str">
        <f>IF(F134="","",IF(AND(分岐管理シート!AE134&lt;2,実施計画様式!AF134&lt;&gt;""),"error",""))</f>
        <v/>
      </c>
      <c r="CB134" s="257" t="str">
        <f>IF(F134="","",IF(OR(AND(分岐管理シート!D134=1,分岐管理シート!AG134&gt;0,分岐管理シート!AG134&lt;25),AND(分岐管理シート!D134&gt;1,分岐管理シート!AG134&gt;12,分岐管理シート!AG134&lt;25)),"","error"))</f>
        <v/>
      </c>
      <c r="CC134" s="256" t="str">
        <f>IF(F134="","",IF(OR(AND(分岐管理シート!BH134="予算化方法",分岐管理シート!AH134&gt;0,分岐管理シート!AH134&lt;4),AND(分岐管理シート!BH134="予算化方法_未定なし",分岐管理シート!AH134&gt;0,分岐管理シート!AH134&lt;3)),"","error"))</f>
        <v/>
      </c>
      <c r="CD134" s="257" t="str">
        <f>IF(F134="","",IF(OR(分岐管理シート!AI134&lt;14,分岐管理シート!AI134&gt;25,分岐管理シート!AI134&gt;分岐管理シート!AJ134,分岐管理シート!AI134&gt;分岐管理シート!AK134),"error",""))</f>
        <v/>
      </c>
      <c r="CE134" s="257" t="str">
        <f>IF(F134="","",IF(OR(分岐管理シート!AJ134&lt;14,分岐管理シート!AJ134&gt;25,分岐管理シート!AJ134&lt;分岐管理シート!AI134,分岐管理シート!AJ134&gt;分岐管理シート!AK134),"error",""))</f>
        <v/>
      </c>
      <c r="CF134" s="256" t="str">
        <f>IF(F134="","",IF(OR(分岐管理シート!AK134&lt;14,分岐管理シート!AK134&gt;26,分岐管理シート!AK134&lt;分岐管理シート!AI134,分岐管理シート!AK134&lt;分岐管理シート!AJ134),"error",""))</f>
        <v/>
      </c>
      <c r="CG134" s="257" t="str">
        <f>IF(F134="","",IF(AND(AD134="－",分岐管理シート!AK134&gt;25),"error",""))</f>
        <v/>
      </c>
      <c r="CH134" s="257" t="str">
        <f t="shared" si="10"/>
        <v/>
      </c>
      <c r="CI134" s="252" t="str">
        <f>IF(F134="","",IF(分岐管理シート!AM134&lt;1,"error",""))</f>
        <v/>
      </c>
      <c r="CJ134" s="257" t="str">
        <f>IF(F134="","",IF(分岐管理シート!AN134&lt;1,"error",""))</f>
        <v/>
      </c>
      <c r="CK134" s="261" t="str">
        <f t="shared" si="7"/>
        <v/>
      </c>
      <c r="CL134" s="257" t="str">
        <f>IF(F134="","",IF(AND(SUM(分岐管理シート!AO134:AR134)&gt;180,分岐管理シート!AS134&lt;1),"error",""))</f>
        <v/>
      </c>
      <c r="CM134" s="257" t="str">
        <f>IF(F134="","",IF(OR(AND(分岐管理シート!D134=1,分岐管理シート!BB134&gt;0,分岐管理シート!BB134&lt;7),AND(分岐管理シート!D134&gt;1,分岐管理シート!BB134&gt;3,分岐管理シート!BB134&lt;7)),"","error"))</f>
        <v/>
      </c>
      <c r="CN134" s="260"/>
      <c r="CO134" s="257" t="str">
        <f>IF(分岐管理シート!BR134=0,"","error")</f>
        <v/>
      </c>
      <c r="CP134" s="304" t="str">
        <f>IF(AND(F134="",SUM(分岐管理シート!D134:BB134)&gt;0),"error","")</f>
        <v/>
      </c>
    </row>
    <row r="135" spans="1:94" ht="54.95" customHeight="1" x14ac:dyDescent="0.15">
      <c r="A135" s="29"/>
      <c r="B135" s="33"/>
      <c r="C135" s="445">
        <v>63</v>
      </c>
      <c r="D135" s="342"/>
      <c r="E135" s="342"/>
      <c r="F135" s="164"/>
      <c r="G135" s="164"/>
      <c r="H135" s="163"/>
      <c r="I135" s="164"/>
      <c r="J135" s="163"/>
      <c r="K135" s="164"/>
      <c r="L135" s="164"/>
      <c r="M135" s="164"/>
      <c r="N135" s="164"/>
      <c r="O135" s="343"/>
      <c r="P135" s="343"/>
      <c r="Q135" s="344"/>
      <c r="R135" s="345">
        <f t="shared" si="0"/>
        <v>0</v>
      </c>
      <c r="S135" s="346">
        <f t="shared" si="8"/>
        <v>0</v>
      </c>
      <c r="T135" s="347"/>
      <c r="U135" s="419"/>
      <c r="V135" s="386"/>
      <c r="W135" s="386"/>
      <c r="X135" s="386"/>
      <c r="Y135" s="347"/>
      <c r="Z135" s="347"/>
      <c r="AA135" s="163"/>
      <c r="AB135" s="164"/>
      <c r="AC135" s="348"/>
      <c r="AD135" s="348"/>
      <c r="AE135" s="348"/>
      <c r="AF135" s="349"/>
      <c r="AG135" s="349"/>
      <c r="AH135" s="370"/>
      <c r="AI135" s="163"/>
      <c r="AJ135" s="163"/>
      <c r="AK135" s="163"/>
      <c r="AL135" s="350"/>
      <c r="AM135" s="163"/>
      <c r="AN135" s="163"/>
      <c r="AO135" s="343"/>
      <c r="AP135" s="164"/>
      <c r="AQ135" s="164"/>
      <c r="AR135" s="164"/>
      <c r="AS135" s="351"/>
      <c r="AT135" s="352"/>
      <c r="AU135" s="352"/>
      <c r="AV135" s="352"/>
      <c r="AW135" s="352"/>
      <c r="AX135" s="352"/>
      <c r="AY135" s="352"/>
      <c r="AZ135" s="352"/>
      <c r="BA135" s="352"/>
      <c r="BB135" s="353"/>
      <c r="BC135" s="351"/>
      <c r="BD135" s="351"/>
      <c r="BE135" s="255" t="str">
        <f>IF(F135="","",IF(分岐管理シート!D135&gt;0,"","error"))</f>
        <v/>
      </c>
      <c r="BF135" s="256" t="str">
        <f>IF(F135="","",IF(分岐管理シート!E135=1,"","error"))</f>
        <v/>
      </c>
      <c r="BG135" s="257" t="str">
        <f>IF(F135="","",IF(分岐管理シート!G135=2,"","error"))</f>
        <v/>
      </c>
      <c r="BH135" s="257" t="str">
        <f>IF(F135="","",IF(OR(分岐管理シート!H135=0,LEN(H135)&lt;6),"error",""))</f>
        <v/>
      </c>
      <c r="BI135" s="258" t="str">
        <f>IF(F135="","",IF(分岐管理シート!I135=2,"","error"))</f>
        <v/>
      </c>
      <c r="BJ135" s="257" t="str">
        <f t="shared" si="1"/>
        <v/>
      </c>
      <c r="BK135" s="257" t="str">
        <f t="shared" si="2"/>
        <v/>
      </c>
      <c r="BL135" s="257" t="str">
        <f>IF(F135="","",IF(OR(AND(分岐管理シート!D135=1,分岐管理シート!K135=1),AND(分岐管理シート!D135=2,分岐管理シート!K135=2)),"","error"))</f>
        <v/>
      </c>
      <c r="BM135" s="255" t="str">
        <f>IF(F135="","",IF(分岐管理シート!L135=2,"","error"))</f>
        <v/>
      </c>
      <c r="BN135" s="257" t="str">
        <f>IF(F135="","",IF(分岐管理シート!M135&lt;1,"error",""))</f>
        <v/>
      </c>
      <c r="BO135" s="252" t="str">
        <f>IF(F135="","",IF(OR(AND(分岐管理シート!D135=1,分岐管理シート!M135&lt;12,分岐管理シート!M135&gt;0),AND(分岐管理シート!D135=2,分岐管理シート!M135&lt;13,分岐管理シート!M135&gt;1)),"","error"))</f>
        <v/>
      </c>
      <c r="BP135" s="257" t="str">
        <f>IF(AND(分岐管理シート!M135&lt;&gt;1,SUM(分岐管理シート!N135:P135)&gt;0),"error","")</f>
        <v/>
      </c>
      <c r="BQ135" s="256" t="str">
        <f>IF(OR(AND(分岐管理シート!N135=0,OR(分岐管理シート!O135&lt;&gt;0,分岐管理シート!P135&lt;&gt;0)),AND(分岐管理シート!O135=0,分岐管理シート!P135&lt;&gt;0)),"error","")</f>
        <v/>
      </c>
      <c r="BR135" s="259" t="str" cm="1">
        <f t="array" ref="BR135">IF(SUMPRODUCT(COUNTIF(N135:P135,N135:P135))&gt;COUNTA(N135:P135),"error","")</f>
        <v/>
      </c>
      <c r="BS135" s="257" t="str">
        <f t="shared" si="3"/>
        <v/>
      </c>
      <c r="BT135" s="257" t="str">
        <f t="shared" si="4"/>
        <v/>
      </c>
      <c r="BU135" s="257" t="str">
        <f>IF(F135="","",IF(OR(AND(分岐管理シート!D135=1,T135&gt;0,Y135&gt;=0,U135=0,R135=S135+Y135,S135=T135),AND(分岐管理シート!D135=2,U135&gt;0,Y135&gt;=0,T135=0,R135=S135+Y135,S135=U135)),"","error"))</f>
        <v/>
      </c>
      <c r="BV135" s="257" t="str">
        <f t="shared" si="5"/>
        <v/>
      </c>
      <c r="BW135" s="257" t="str">
        <f t="shared" si="9"/>
        <v/>
      </c>
      <c r="BX135" s="257" t="str">
        <f t="shared" si="6"/>
        <v/>
      </c>
      <c r="BY135" s="257" t="str">
        <f>IF(F135="","",IF(PRODUCT(分岐管理シート!AB135:'分岐管理シート'!AE135)=0,"error",""))</f>
        <v/>
      </c>
      <c r="BZ135" s="252" t="str">
        <f>IF(F135="","",IF(AND(AE135="○",分岐管理シート!AF135=0),"error",""))</f>
        <v/>
      </c>
      <c r="CA135" s="257" t="str">
        <f>IF(F135="","",IF(AND(分岐管理シート!AE135&lt;2,実施計画様式!AF135&lt;&gt;""),"error",""))</f>
        <v/>
      </c>
      <c r="CB135" s="257" t="str">
        <f>IF(F135="","",IF(OR(AND(分岐管理シート!D135=1,分岐管理シート!AG135&gt;0,分岐管理シート!AG135&lt;25),AND(分岐管理シート!D135&gt;1,分岐管理シート!AG135&gt;12,分岐管理シート!AG135&lt;25)),"","error"))</f>
        <v/>
      </c>
      <c r="CC135" s="256" t="str">
        <f>IF(F135="","",IF(OR(AND(分岐管理シート!BH135="予算化方法",分岐管理シート!AH135&gt;0,分岐管理シート!AH135&lt;4),AND(分岐管理シート!BH135="予算化方法_未定なし",分岐管理シート!AH135&gt;0,分岐管理シート!AH135&lt;3)),"","error"))</f>
        <v/>
      </c>
      <c r="CD135" s="257" t="str">
        <f>IF(F135="","",IF(OR(分岐管理シート!AI135&lt;14,分岐管理シート!AI135&gt;25,分岐管理シート!AI135&gt;分岐管理シート!AJ135,分岐管理シート!AI135&gt;分岐管理シート!AK135),"error",""))</f>
        <v/>
      </c>
      <c r="CE135" s="257" t="str">
        <f>IF(F135="","",IF(OR(分岐管理シート!AJ135&lt;14,分岐管理シート!AJ135&gt;25,分岐管理シート!AJ135&lt;分岐管理シート!AI135,分岐管理シート!AJ135&gt;分岐管理シート!AK135),"error",""))</f>
        <v/>
      </c>
      <c r="CF135" s="256" t="str">
        <f>IF(F135="","",IF(OR(分岐管理シート!AK135&lt;14,分岐管理シート!AK135&gt;26,分岐管理シート!AK135&lt;分岐管理シート!AI135,分岐管理シート!AK135&lt;分岐管理シート!AJ135),"error",""))</f>
        <v/>
      </c>
      <c r="CG135" s="257" t="str">
        <f>IF(F135="","",IF(AND(AD135="－",分岐管理シート!AK135&gt;25),"error",""))</f>
        <v/>
      </c>
      <c r="CH135" s="257" t="str">
        <f t="shared" si="10"/>
        <v/>
      </c>
      <c r="CI135" s="252" t="str">
        <f>IF(F135="","",IF(分岐管理シート!AM135&lt;1,"error",""))</f>
        <v/>
      </c>
      <c r="CJ135" s="257" t="str">
        <f>IF(F135="","",IF(分岐管理シート!AN135&lt;1,"error",""))</f>
        <v/>
      </c>
      <c r="CK135" s="261" t="str">
        <f t="shared" si="7"/>
        <v/>
      </c>
      <c r="CL135" s="257" t="str">
        <f>IF(F135="","",IF(AND(SUM(分岐管理シート!AO135:AR135)&gt;180,分岐管理シート!AS135&lt;1),"error",""))</f>
        <v/>
      </c>
      <c r="CM135" s="257" t="str">
        <f>IF(F135="","",IF(OR(AND(分岐管理シート!D135=1,分岐管理シート!BB135&gt;0,分岐管理シート!BB135&lt;7),AND(分岐管理シート!D135&gt;1,分岐管理シート!BB135&gt;3,分岐管理シート!BB135&lt;7)),"","error"))</f>
        <v/>
      </c>
      <c r="CN135" s="260"/>
      <c r="CO135" s="257" t="str">
        <f>IF(分岐管理シート!BR135=0,"","error")</f>
        <v/>
      </c>
      <c r="CP135" s="304" t="str">
        <f>IF(AND(F135="",SUM(分岐管理シート!D135:BB135)&gt;0),"error","")</f>
        <v/>
      </c>
    </row>
    <row r="136" spans="1:94" ht="54.95" customHeight="1" x14ac:dyDescent="0.15">
      <c r="A136" s="29"/>
      <c r="B136" s="33"/>
      <c r="C136" s="445">
        <v>64</v>
      </c>
      <c r="D136" s="342"/>
      <c r="E136" s="342"/>
      <c r="F136" s="164"/>
      <c r="G136" s="164"/>
      <c r="H136" s="163"/>
      <c r="I136" s="164"/>
      <c r="J136" s="163"/>
      <c r="K136" s="164"/>
      <c r="L136" s="164"/>
      <c r="M136" s="164"/>
      <c r="N136" s="164"/>
      <c r="O136" s="343"/>
      <c r="P136" s="343"/>
      <c r="Q136" s="344"/>
      <c r="R136" s="345">
        <f t="shared" si="0"/>
        <v>0</v>
      </c>
      <c r="S136" s="346">
        <f t="shared" si="8"/>
        <v>0</v>
      </c>
      <c r="T136" s="347"/>
      <c r="U136" s="419"/>
      <c r="V136" s="386"/>
      <c r="W136" s="386"/>
      <c r="X136" s="386"/>
      <c r="Y136" s="347"/>
      <c r="Z136" s="347"/>
      <c r="AA136" s="163"/>
      <c r="AB136" s="164"/>
      <c r="AC136" s="348"/>
      <c r="AD136" s="348"/>
      <c r="AE136" s="348"/>
      <c r="AF136" s="349"/>
      <c r="AG136" s="349"/>
      <c r="AH136" s="370"/>
      <c r="AI136" s="163"/>
      <c r="AJ136" s="163"/>
      <c r="AK136" s="163"/>
      <c r="AL136" s="350"/>
      <c r="AM136" s="163"/>
      <c r="AN136" s="163"/>
      <c r="AO136" s="343"/>
      <c r="AP136" s="164"/>
      <c r="AQ136" s="164"/>
      <c r="AR136" s="164"/>
      <c r="AS136" s="351"/>
      <c r="AT136" s="352"/>
      <c r="AU136" s="352"/>
      <c r="AV136" s="352"/>
      <c r="AW136" s="352"/>
      <c r="AX136" s="352"/>
      <c r="AY136" s="352"/>
      <c r="AZ136" s="352"/>
      <c r="BA136" s="352"/>
      <c r="BB136" s="353"/>
      <c r="BC136" s="351"/>
      <c r="BD136" s="351"/>
      <c r="BE136" s="255" t="str">
        <f>IF(F136="","",IF(分岐管理シート!D136&gt;0,"","error"))</f>
        <v/>
      </c>
      <c r="BF136" s="256" t="str">
        <f>IF(F136="","",IF(分岐管理シート!E136=1,"","error"))</f>
        <v/>
      </c>
      <c r="BG136" s="257" t="str">
        <f>IF(F136="","",IF(分岐管理シート!G136=2,"","error"))</f>
        <v/>
      </c>
      <c r="BH136" s="257" t="str">
        <f>IF(F136="","",IF(OR(分岐管理シート!H136=0,LEN(H136)&lt;6),"error",""))</f>
        <v/>
      </c>
      <c r="BI136" s="258" t="str">
        <f>IF(F136="","",IF(分岐管理シート!I136=2,"","error"))</f>
        <v/>
      </c>
      <c r="BJ136" s="257" t="str">
        <f t="shared" si="1"/>
        <v/>
      </c>
      <c r="BK136" s="257" t="str">
        <f t="shared" si="2"/>
        <v/>
      </c>
      <c r="BL136" s="257" t="str">
        <f>IF(F136="","",IF(OR(AND(分岐管理シート!D136=1,分岐管理シート!K136=1),AND(分岐管理シート!D136=2,分岐管理シート!K136=2)),"","error"))</f>
        <v/>
      </c>
      <c r="BM136" s="255" t="str">
        <f>IF(F136="","",IF(分岐管理シート!L136=2,"","error"))</f>
        <v/>
      </c>
      <c r="BN136" s="257" t="str">
        <f>IF(F136="","",IF(分岐管理シート!M136&lt;1,"error",""))</f>
        <v/>
      </c>
      <c r="BO136" s="252" t="str">
        <f>IF(F136="","",IF(OR(AND(分岐管理シート!D136=1,分岐管理シート!M136&lt;12,分岐管理シート!M136&gt;0),AND(分岐管理シート!D136=2,分岐管理シート!M136&lt;13,分岐管理シート!M136&gt;1)),"","error"))</f>
        <v/>
      </c>
      <c r="BP136" s="257" t="str">
        <f>IF(AND(分岐管理シート!M136&lt;&gt;1,SUM(分岐管理シート!N136:P136)&gt;0),"error","")</f>
        <v/>
      </c>
      <c r="BQ136" s="256" t="str">
        <f>IF(OR(AND(分岐管理シート!N136=0,OR(分岐管理シート!O136&lt;&gt;0,分岐管理シート!P136&lt;&gt;0)),AND(分岐管理シート!O136=0,分岐管理シート!P136&lt;&gt;0)),"error","")</f>
        <v/>
      </c>
      <c r="BR136" s="259" t="str" cm="1">
        <f t="array" ref="BR136">IF(SUMPRODUCT(COUNTIF(N136:P136,N136:P136))&gt;COUNTA(N136:P136),"error","")</f>
        <v/>
      </c>
      <c r="BS136" s="257" t="str">
        <f t="shared" si="3"/>
        <v/>
      </c>
      <c r="BT136" s="257" t="str">
        <f t="shared" si="4"/>
        <v/>
      </c>
      <c r="BU136" s="257" t="str">
        <f>IF(F136="","",IF(OR(AND(分岐管理シート!D136=1,T136&gt;0,Y136&gt;=0,U136=0,R136=S136+Y136,S136=T136),AND(分岐管理シート!D136=2,U136&gt;0,Y136&gt;=0,T136=0,R136=S136+Y136,S136=U136)),"","error"))</f>
        <v/>
      </c>
      <c r="BV136" s="257" t="str">
        <f t="shared" si="5"/>
        <v/>
      </c>
      <c r="BW136" s="257" t="str">
        <f t="shared" si="9"/>
        <v/>
      </c>
      <c r="BX136" s="257" t="str">
        <f t="shared" si="6"/>
        <v/>
      </c>
      <c r="BY136" s="257" t="str">
        <f>IF(F136="","",IF(PRODUCT(分岐管理シート!AB136:'分岐管理シート'!AE136)=0,"error",""))</f>
        <v/>
      </c>
      <c r="BZ136" s="252" t="str">
        <f>IF(F136="","",IF(AND(AE136="○",分岐管理シート!AF136=0),"error",""))</f>
        <v/>
      </c>
      <c r="CA136" s="257" t="str">
        <f>IF(F136="","",IF(AND(分岐管理シート!AE136&lt;2,実施計画様式!AF136&lt;&gt;""),"error",""))</f>
        <v/>
      </c>
      <c r="CB136" s="257" t="str">
        <f>IF(F136="","",IF(OR(AND(分岐管理シート!D136=1,分岐管理シート!AG136&gt;0,分岐管理シート!AG136&lt;25),AND(分岐管理シート!D136&gt;1,分岐管理シート!AG136&gt;12,分岐管理シート!AG136&lt;25)),"","error"))</f>
        <v/>
      </c>
      <c r="CC136" s="256" t="str">
        <f>IF(F136="","",IF(OR(AND(分岐管理シート!BH136="予算化方法",分岐管理シート!AH136&gt;0,分岐管理シート!AH136&lt;4),AND(分岐管理シート!BH136="予算化方法_未定なし",分岐管理シート!AH136&gt;0,分岐管理シート!AH136&lt;3)),"","error"))</f>
        <v/>
      </c>
      <c r="CD136" s="257" t="str">
        <f>IF(F136="","",IF(OR(分岐管理シート!AI136&lt;14,分岐管理シート!AI136&gt;25,分岐管理シート!AI136&gt;分岐管理シート!AJ136,分岐管理シート!AI136&gt;分岐管理シート!AK136),"error",""))</f>
        <v/>
      </c>
      <c r="CE136" s="257" t="str">
        <f>IF(F136="","",IF(OR(分岐管理シート!AJ136&lt;14,分岐管理シート!AJ136&gt;25,分岐管理シート!AJ136&lt;分岐管理シート!AI136,分岐管理シート!AJ136&gt;分岐管理シート!AK136),"error",""))</f>
        <v/>
      </c>
      <c r="CF136" s="256" t="str">
        <f>IF(F136="","",IF(OR(分岐管理シート!AK136&lt;14,分岐管理シート!AK136&gt;26,分岐管理シート!AK136&lt;分岐管理シート!AI136,分岐管理シート!AK136&lt;分岐管理シート!AJ136),"error",""))</f>
        <v/>
      </c>
      <c r="CG136" s="257" t="str">
        <f>IF(F136="","",IF(AND(AD136="－",分岐管理シート!AK136&gt;25),"error",""))</f>
        <v/>
      </c>
      <c r="CH136" s="257" t="str">
        <f t="shared" si="10"/>
        <v/>
      </c>
      <c r="CI136" s="252" t="str">
        <f>IF(F136="","",IF(分岐管理シート!AM136&lt;1,"error",""))</f>
        <v/>
      </c>
      <c r="CJ136" s="257" t="str">
        <f>IF(F136="","",IF(分岐管理シート!AN136&lt;1,"error",""))</f>
        <v/>
      </c>
      <c r="CK136" s="261" t="str">
        <f t="shared" si="7"/>
        <v/>
      </c>
      <c r="CL136" s="257" t="str">
        <f>IF(F136="","",IF(AND(SUM(分岐管理シート!AO136:AR136)&gt;180,分岐管理シート!AS136&lt;1),"error",""))</f>
        <v/>
      </c>
      <c r="CM136" s="257" t="str">
        <f>IF(F136="","",IF(OR(AND(分岐管理シート!D136=1,分岐管理シート!BB136&gt;0,分岐管理シート!BB136&lt;7),AND(分岐管理シート!D136&gt;1,分岐管理シート!BB136&gt;3,分岐管理シート!BB136&lt;7)),"","error"))</f>
        <v/>
      </c>
      <c r="CN136" s="260"/>
      <c r="CO136" s="257" t="str">
        <f>IF(分岐管理シート!BR136=0,"","error")</f>
        <v/>
      </c>
      <c r="CP136" s="304" t="str">
        <f>IF(AND(F136="",SUM(分岐管理シート!D136:BB136)&gt;0),"error","")</f>
        <v/>
      </c>
    </row>
    <row r="137" spans="1:94" ht="54.95" customHeight="1" x14ac:dyDescent="0.15">
      <c r="A137" s="29"/>
      <c r="B137" s="33"/>
      <c r="C137" s="445">
        <v>65</v>
      </c>
      <c r="D137" s="342"/>
      <c r="E137" s="342"/>
      <c r="F137" s="164"/>
      <c r="G137" s="164"/>
      <c r="H137" s="163"/>
      <c r="I137" s="164"/>
      <c r="J137" s="163"/>
      <c r="K137" s="164"/>
      <c r="L137" s="164"/>
      <c r="M137" s="164"/>
      <c r="N137" s="164"/>
      <c r="O137" s="343"/>
      <c r="P137" s="343"/>
      <c r="Q137" s="344"/>
      <c r="R137" s="345">
        <f t="shared" ref="R137:R200" si="11">S137+Y137</f>
        <v>0</v>
      </c>
      <c r="S137" s="346">
        <f t="shared" si="8"/>
        <v>0</v>
      </c>
      <c r="T137" s="347"/>
      <c r="U137" s="419"/>
      <c r="V137" s="386"/>
      <c r="W137" s="386"/>
      <c r="X137" s="386"/>
      <c r="Y137" s="347"/>
      <c r="Z137" s="347"/>
      <c r="AA137" s="163"/>
      <c r="AB137" s="164"/>
      <c r="AC137" s="348"/>
      <c r="AD137" s="348"/>
      <c r="AE137" s="348"/>
      <c r="AF137" s="349"/>
      <c r="AG137" s="349"/>
      <c r="AH137" s="370"/>
      <c r="AI137" s="163"/>
      <c r="AJ137" s="163"/>
      <c r="AK137" s="163"/>
      <c r="AL137" s="350"/>
      <c r="AM137" s="163"/>
      <c r="AN137" s="163"/>
      <c r="AO137" s="343"/>
      <c r="AP137" s="164"/>
      <c r="AQ137" s="164"/>
      <c r="AR137" s="164"/>
      <c r="AS137" s="351"/>
      <c r="AT137" s="352"/>
      <c r="AU137" s="352"/>
      <c r="AV137" s="352"/>
      <c r="AW137" s="352"/>
      <c r="AX137" s="352"/>
      <c r="AY137" s="352"/>
      <c r="AZ137" s="352"/>
      <c r="BA137" s="352"/>
      <c r="BB137" s="353"/>
      <c r="BC137" s="351"/>
      <c r="BD137" s="351"/>
      <c r="BE137" s="255" t="str">
        <f>IF(F137="","",IF(分岐管理シート!D137&gt;0,"","error"))</f>
        <v/>
      </c>
      <c r="BF137" s="256" t="str">
        <f>IF(F137="","",IF(分岐管理シート!E137=1,"","error"))</f>
        <v/>
      </c>
      <c r="BG137" s="257" t="str">
        <f>IF(F137="","",IF(分岐管理シート!G137=2,"","error"))</f>
        <v/>
      </c>
      <c r="BH137" s="257" t="str">
        <f>IF(F137="","",IF(OR(分岐管理シート!H137=0,LEN(H137)&lt;6),"error",""))</f>
        <v/>
      </c>
      <c r="BI137" s="258" t="str">
        <f>IF(F137="","",IF(分岐管理シート!I137=2,"","error"))</f>
        <v/>
      </c>
      <c r="BJ137" s="257" t="str">
        <f t="shared" ref="BJ137:BJ200" si="12">IF(F137="","",IF(J137="","error",""))</f>
        <v/>
      </c>
      <c r="BK137" s="257" t="str">
        <f t="shared" ref="BK137:BK200" si="13">IF(F137="","",IF(COUNTIF($J$73:$J$472,J137)&gt;1,"error",""))</f>
        <v/>
      </c>
      <c r="BL137" s="257" t="str">
        <f>IF(F137="","",IF(OR(AND(分岐管理シート!D137=1,分岐管理シート!K137=1),AND(分岐管理シート!D137=2,分岐管理シート!K137=2)),"","error"))</f>
        <v/>
      </c>
      <c r="BM137" s="255" t="str">
        <f>IF(F137="","",IF(分岐管理シート!L137=2,"","error"))</f>
        <v/>
      </c>
      <c r="BN137" s="257" t="str">
        <f>IF(F137="","",IF(分岐管理シート!M137&lt;1,"error",""))</f>
        <v/>
      </c>
      <c r="BO137" s="252" t="str">
        <f>IF(F137="","",IF(OR(AND(分岐管理シート!D137=1,分岐管理シート!M137&lt;12,分岐管理シート!M137&gt;0),AND(分岐管理シート!D137=2,分岐管理シート!M137&lt;13,分岐管理シート!M137&gt;1)),"","error"))</f>
        <v/>
      </c>
      <c r="BP137" s="257" t="str">
        <f>IF(AND(分岐管理シート!M137&lt;&gt;1,SUM(分岐管理シート!N137:P137)&gt;0),"error","")</f>
        <v/>
      </c>
      <c r="BQ137" s="256" t="str">
        <f>IF(OR(AND(分岐管理シート!N137=0,OR(分岐管理シート!O137&lt;&gt;0,分岐管理シート!P137&lt;&gt;0)),AND(分岐管理シート!O137=0,分岐管理シート!P137&lt;&gt;0)),"error","")</f>
        <v/>
      </c>
      <c r="BR137" s="259" t="str" cm="1">
        <f t="array" ref="BR137">IF(SUMPRODUCT(COUNTIF(N137:P137,N137:P137))&gt;COUNTA(N137:P137),"error","")</f>
        <v/>
      </c>
      <c r="BS137" s="257" t="str">
        <f t="shared" ref="BS137:BS200" si="14">IF(AND(COUNTIF(M137,"*推奨*")&gt;0,Q137=""),"error","")</f>
        <v/>
      </c>
      <c r="BT137" s="257" t="str">
        <f t="shared" ref="BT137:BT200" si="15">IF(AND(COUNTIF(M137,"*推奨*")=0,Q137&lt;&gt;""),"error","")</f>
        <v/>
      </c>
      <c r="BU137" s="257" t="str">
        <f>IF(F137="","",IF(OR(AND(分岐管理シート!D137=1,T137&gt;0,Y137&gt;=0,U137=0,R137=S137+Y137,S137=T137),AND(分岐管理シート!D137=2,U137&gt;0,Y137&gt;=0,T137=0,R137=S137+Y137,S137=U137)),"","error"))</f>
        <v/>
      </c>
      <c r="BV137" s="257" t="str">
        <f t="shared" ref="BV137:BV200" si="16">IF(F137="","",IF(S137=INT(S137),"","error"))</f>
        <v/>
      </c>
      <c r="BW137" s="257" t="str">
        <f t="shared" si="9"/>
        <v/>
      </c>
      <c r="BX137" s="257" t="str">
        <f t="shared" ref="BX137:BX200" si="17">IF(F137="","",IF(AA137="","error",""))</f>
        <v/>
      </c>
      <c r="BY137" s="257" t="str">
        <f>IF(F137="","",IF(PRODUCT(分岐管理シート!AB137:'分岐管理シート'!AE137)=0,"error",""))</f>
        <v/>
      </c>
      <c r="BZ137" s="252" t="str">
        <f>IF(F137="","",IF(AND(AE137="○",分岐管理シート!AF137=0),"error",""))</f>
        <v/>
      </c>
      <c r="CA137" s="257" t="str">
        <f>IF(F137="","",IF(AND(分岐管理シート!AE137&lt;2,実施計画様式!AF137&lt;&gt;""),"error",""))</f>
        <v/>
      </c>
      <c r="CB137" s="257" t="str">
        <f>IF(F137="","",IF(OR(AND(分岐管理シート!D137=1,分岐管理シート!AG137&gt;0,分岐管理シート!AG137&lt;25),AND(分岐管理シート!D137&gt;1,分岐管理シート!AG137&gt;12,分岐管理シート!AG137&lt;25)),"","error"))</f>
        <v/>
      </c>
      <c r="CC137" s="256" t="str">
        <f>IF(F137="","",IF(OR(AND(分岐管理シート!BH137="予算化方法",分岐管理シート!AH137&gt;0,分岐管理シート!AH137&lt;4),AND(分岐管理シート!BH137="予算化方法_未定なし",分岐管理シート!AH137&gt;0,分岐管理シート!AH137&lt;3)),"","error"))</f>
        <v/>
      </c>
      <c r="CD137" s="257" t="str">
        <f>IF(F137="","",IF(OR(分岐管理シート!AI137&lt;14,分岐管理シート!AI137&gt;25,分岐管理シート!AI137&gt;分岐管理シート!AJ137,分岐管理シート!AI137&gt;分岐管理シート!AK137),"error",""))</f>
        <v/>
      </c>
      <c r="CE137" s="257" t="str">
        <f>IF(F137="","",IF(OR(分岐管理シート!AJ137&lt;14,分岐管理シート!AJ137&gt;25,分岐管理シート!AJ137&lt;分岐管理シート!AI137,分岐管理シート!AJ137&gt;分岐管理シート!AK137),"error",""))</f>
        <v/>
      </c>
      <c r="CF137" s="256" t="str">
        <f>IF(F137="","",IF(OR(分岐管理シート!AK137&lt;14,分岐管理シート!AK137&gt;26,分岐管理シート!AK137&lt;分岐管理シート!AI137,分岐管理シート!AK137&lt;分岐管理シート!AJ137),"error",""))</f>
        <v/>
      </c>
      <c r="CG137" s="257" t="str">
        <f>IF(F137="","",IF(AND(AD137="－",分岐管理シート!AK137&gt;25),"error",""))</f>
        <v/>
      </c>
      <c r="CH137" s="257" t="str">
        <f t="shared" si="10"/>
        <v/>
      </c>
      <c r="CI137" s="252" t="str">
        <f>IF(F137="","",IF(分岐管理シート!AM137&lt;1,"error",""))</f>
        <v/>
      </c>
      <c r="CJ137" s="257" t="str">
        <f>IF(F137="","",IF(分岐管理シート!AN137&lt;1,"error",""))</f>
        <v/>
      </c>
      <c r="CK137" s="261" t="str">
        <f t="shared" ref="CK137:CK200" si="18">IF(F137="","",IF(COUNTA(AO137:AR137)&gt;0,"","error"))</f>
        <v/>
      </c>
      <c r="CL137" s="257" t="str">
        <f>IF(F137="","",IF(AND(SUM(分岐管理シート!AO137:AR137)&gt;180,分岐管理シート!AS137&lt;1),"error",""))</f>
        <v/>
      </c>
      <c r="CM137" s="257" t="str">
        <f>IF(F137="","",IF(OR(AND(分岐管理シート!D137=1,分岐管理シート!BB137&gt;0,分岐管理シート!BB137&lt;7),AND(分岐管理シート!D137&gt;1,分岐管理シート!BB137&gt;3,分岐管理シート!BB137&lt;7)),"","error"))</f>
        <v/>
      </c>
      <c r="CN137" s="260"/>
      <c r="CO137" s="257" t="str">
        <f>IF(分岐管理シート!BR137=0,"","error")</f>
        <v/>
      </c>
      <c r="CP137" s="304" t="str">
        <f>IF(AND(F137="",SUM(分岐管理シート!D137:BB137)&gt;0),"error","")</f>
        <v/>
      </c>
    </row>
    <row r="138" spans="1:94" ht="54.95" customHeight="1" x14ac:dyDescent="0.15">
      <c r="A138" s="29"/>
      <c r="B138" s="33"/>
      <c r="C138" s="445">
        <v>66</v>
      </c>
      <c r="D138" s="342"/>
      <c r="E138" s="342"/>
      <c r="F138" s="164"/>
      <c r="G138" s="164"/>
      <c r="H138" s="163"/>
      <c r="I138" s="164"/>
      <c r="J138" s="163"/>
      <c r="K138" s="164"/>
      <c r="L138" s="164"/>
      <c r="M138" s="164"/>
      <c r="N138" s="164"/>
      <c r="O138" s="343"/>
      <c r="P138" s="343"/>
      <c r="Q138" s="344"/>
      <c r="R138" s="345">
        <f t="shared" si="11"/>
        <v>0</v>
      </c>
      <c r="S138" s="346">
        <f t="shared" si="8"/>
        <v>0</v>
      </c>
      <c r="T138" s="347"/>
      <c r="U138" s="419"/>
      <c r="V138" s="386"/>
      <c r="W138" s="386"/>
      <c r="X138" s="386"/>
      <c r="Y138" s="347"/>
      <c r="Z138" s="347"/>
      <c r="AA138" s="163"/>
      <c r="AB138" s="164"/>
      <c r="AC138" s="348"/>
      <c r="AD138" s="348"/>
      <c r="AE138" s="348"/>
      <c r="AF138" s="349"/>
      <c r="AG138" s="349"/>
      <c r="AH138" s="370"/>
      <c r="AI138" s="163"/>
      <c r="AJ138" s="163"/>
      <c r="AK138" s="163"/>
      <c r="AL138" s="350"/>
      <c r="AM138" s="163"/>
      <c r="AN138" s="163"/>
      <c r="AO138" s="343"/>
      <c r="AP138" s="164"/>
      <c r="AQ138" s="164"/>
      <c r="AR138" s="164"/>
      <c r="AS138" s="351"/>
      <c r="AT138" s="352"/>
      <c r="AU138" s="352"/>
      <c r="AV138" s="352"/>
      <c r="AW138" s="352"/>
      <c r="AX138" s="352"/>
      <c r="AY138" s="352"/>
      <c r="AZ138" s="352"/>
      <c r="BA138" s="352"/>
      <c r="BB138" s="353"/>
      <c r="BC138" s="351"/>
      <c r="BD138" s="351"/>
      <c r="BE138" s="255" t="str">
        <f>IF(F138="","",IF(分岐管理シート!D138&gt;0,"","error"))</f>
        <v/>
      </c>
      <c r="BF138" s="256" t="str">
        <f>IF(F138="","",IF(分岐管理シート!E138=1,"","error"))</f>
        <v/>
      </c>
      <c r="BG138" s="257" t="str">
        <f>IF(F138="","",IF(分岐管理シート!G138=2,"","error"))</f>
        <v/>
      </c>
      <c r="BH138" s="257" t="str">
        <f>IF(F138="","",IF(OR(分岐管理シート!H138=0,LEN(H138)&lt;6),"error",""))</f>
        <v/>
      </c>
      <c r="BI138" s="258" t="str">
        <f>IF(F138="","",IF(分岐管理シート!I138=2,"","error"))</f>
        <v/>
      </c>
      <c r="BJ138" s="257" t="str">
        <f t="shared" si="12"/>
        <v/>
      </c>
      <c r="BK138" s="257" t="str">
        <f t="shared" si="13"/>
        <v/>
      </c>
      <c r="BL138" s="257" t="str">
        <f>IF(F138="","",IF(OR(AND(分岐管理シート!D138=1,分岐管理シート!K138=1),AND(分岐管理シート!D138=2,分岐管理シート!K138=2)),"","error"))</f>
        <v/>
      </c>
      <c r="BM138" s="255" t="str">
        <f>IF(F138="","",IF(分岐管理シート!L138=2,"","error"))</f>
        <v/>
      </c>
      <c r="BN138" s="257" t="str">
        <f>IF(F138="","",IF(分岐管理シート!M138&lt;1,"error",""))</f>
        <v/>
      </c>
      <c r="BO138" s="252" t="str">
        <f>IF(F138="","",IF(OR(AND(分岐管理シート!D138=1,分岐管理シート!M138&lt;12,分岐管理シート!M138&gt;0),AND(分岐管理シート!D138=2,分岐管理シート!M138&lt;13,分岐管理シート!M138&gt;1)),"","error"))</f>
        <v/>
      </c>
      <c r="BP138" s="257" t="str">
        <f>IF(AND(分岐管理シート!M138&lt;&gt;1,SUM(分岐管理シート!N138:P138)&gt;0),"error","")</f>
        <v/>
      </c>
      <c r="BQ138" s="256" t="str">
        <f>IF(OR(AND(分岐管理シート!N138=0,OR(分岐管理シート!O138&lt;&gt;0,分岐管理シート!P138&lt;&gt;0)),AND(分岐管理シート!O138=0,分岐管理シート!P138&lt;&gt;0)),"error","")</f>
        <v/>
      </c>
      <c r="BR138" s="259" t="str" cm="1">
        <f t="array" ref="BR138">IF(SUMPRODUCT(COUNTIF(N138:P138,N138:P138))&gt;COUNTA(N138:P138),"error","")</f>
        <v/>
      </c>
      <c r="BS138" s="257" t="str">
        <f t="shared" si="14"/>
        <v/>
      </c>
      <c r="BT138" s="257" t="str">
        <f t="shared" si="15"/>
        <v/>
      </c>
      <c r="BU138" s="257" t="str">
        <f>IF(F138="","",IF(OR(AND(分岐管理シート!D138=1,T138&gt;0,Y138&gt;=0,U138=0,R138=S138+Y138,S138=T138),AND(分岐管理シート!D138=2,U138&gt;0,Y138&gt;=0,T138=0,R138=S138+Y138,S138=U138)),"","error"))</f>
        <v/>
      </c>
      <c r="BV138" s="257" t="str">
        <f t="shared" si="16"/>
        <v/>
      </c>
      <c r="BW138" s="257" t="str">
        <f t="shared" si="9"/>
        <v/>
      </c>
      <c r="BX138" s="257" t="str">
        <f t="shared" si="17"/>
        <v/>
      </c>
      <c r="BY138" s="257" t="str">
        <f>IF(F138="","",IF(PRODUCT(分岐管理シート!AB138:'分岐管理シート'!AE138)=0,"error",""))</f>
        <v/>
      </c>
      <c r="BZ138" s="252" t="str">
        <f>IF(F138="","",IF(AND(AE138="○",分岐管理シート!AF138=0),"error",""))</f>
        <v/>
      </c>
      <c r="CA138" s="257" t="str">
        <f>IF(F138="","",IF(AND(分岐管理シート!AE138&lt;2,実施計画様式!AF138&lt;&gt;""),"error",""))</f>
        <v/>
      </c>
      <c r="CB138" s="257" t="str">
        <f>IF(F138="","",IF(OR(AND(分岐管理シート!D138=1,分岐管理シート!AG138&gt;0,分岐管理シート!AG138&lt;25),AND(分岐管理シート!D138&gt;1,分岐管理シート!AG138&gt;12,分岐管理シート!AG138&lt;25)),"","error"))</f>
        <v/>
      </c>
      <c r="CC138" s="256" t="str">
        <f>IF(F138="","",IF(OR(AND(分岐管理シート!BH138="予算化方法",分岐管理シート!AH138&gt;0,分岐管理シート!AH138&lt;4),AND(分岐管理シート!BH138="予算化方法_未定なし",分岐管理シート!AH138&gt;0,分岐管理シート!AH138&lt;3)),"","error"))</f>
        <v/>
      </c>
      <c r="CD138" s="257" t="str">
        <f>IF(F138="","",IF(OR(分岐管理シート!AI138&lt;14,分岐管理シート!AI138&gt;25,分岐管理シート!AI138&gt;分岐管理シート!AJ138,分岐管理シート!AI138&gt;分岐管理シート!AK138),"error",""))</f>
        <v/>
      </c>
      <c r="CE138" s="257" t="str">
        <f>IF(F138="","",IF(OR(分岐管理シート!AJ138&lt;14,分岐管理シート!AJ138&gt;25,分岐管理シート!AJ138&lt;分岐管理シート!AI138,分岐管理シート!AJ138&gt;分岐管理シート!AK138),"error",""))</f>
        <v/>
      </c>
      <c r="CF138" s="256" t="str">
        <f>IF(F138="","",IF(OR(分岐管理シート!AK138&lt;14,分岐管理シート!AK138&gt;26,分岐管理シート!AK138&lt;分岐管理シート!AI138,分岐管理シート!AK138&lt;分岐管理シート!AJ138),"error",""))</f>
        <v/>
      </c>
      <c r="CG138" s="257" t="str">
        <f>IF(F138="","",IF(AND(AD138="－",分岐管理シート!AK138&gt;25),"error",""))</f>
        <v/>
      </c>
      <c r="CH138" s="257" t="str">
        <f t="shared" si="10"/>
        <v/>
      </c>
      <c r="CI138" s="252" t="str">
        <f>IF(F138="","",IF(分岐管理シート!AM138&lt;1,"error",""))</f>
        <v/>
      </c>
      <c r="CJ138" s="257" t="str">
        <f>IF(F138="","",IF(分岐管理シート!AN138&lt;1,"error",""))</f>
        <v/>
      </c>
      <c r="CK138" s="261" t="str">
        <f t="shared" si="18"/>
        <v/>
      </c>
      <c r="CL138" s="257" t="str">
        <f>IF(F138="","",IF(AND(SUM(分岐管理シート!AO138:AR138)&gt;180,分岐管理シート!AS138&lt;1),"error",""))</f>
        <v/>
      </c>
      <c r="CM138" s="257" t="str">
        <f>IF(F138="","",IF(OR(AND(分岐管理シート!D138=1,分岐管理シート!BB138&gt;0,分岐管理シート!BB138&lt;7),AND(分岐管理シート!D138&gt;1,分岐管理シート!BB138&gt;3,分岐管理シート!BB138&lt;7)),"","error"))</f>
        <v/>
      </c>
      <c r="CN138" s="260"/>
      <c r="CO138" s="257" t="str">
        <f>IF(分岐管理シート!BR138=0,"","error")</f>
        <v/>
      </c>
      <c r="CP138" s="304" t="str">
        <f>IF(AND(F138="",SUM(分岐管理シート!D138:BB138)&gt;0),"error","")</f>
        <v/>
      </c>
    </row>
    <row r="139" spans="1:94" ht="54.95" customHeight="1" x14ac:dyDescent="0.15">
      <c r="A139" s="29"/>
      <c r="B139" s="33"/>
      <c r="C139" s="445">
        <v>67</v>
      </c>
      <c r="D139" s="342"/>
      <c r="E139" s="342"/>
      <c r="F139" s="164"/>
      <c r="G139" s="164"/>
      <c r="H139" s="163"/>
      <c r="I139" s="164"/>
      <c r="J139" s="163"/>
      <c r="K139" s="164"/>
      <c r="L139" s="164"/>
      <c r="M139" s="164"/>
      <c r="N139" s="164"/>
      <c r="O139" s="343"/>
      <c r="P139" s="343"/>
      <c r="Q139" s="344"/>
      <c r="R139" s="345">
        <f t="shared" si="11"/>
        <v>0</v>
      </c>
      <c r="S139" s="346">
        <f t="shared" si="8"/>
        <v>0</v>
      </c>
      <c r="T139" s="347"/>
      <c r="U139" s="419"/>
      <c r="V139" s="386"/>
      <c r="W139" s="386"/>
      <c r="X139" s="386"/>
      <c r="Y139" s="347"/>
      <c r="Z139" s="347"/>
      <c r="AA139" s="163"/>
      <c r="AB139" s="164"/>
      <c r="AC139" s="348"/>
      <c r="AD139" s="348"/>
      <c r="AE139" s="348"/>
      <c r="AF139" s="349"/>
      <c r="AG139" s="349"/>
      <c r="AH139" s="370"/>
      <c r="AI139" s="163"/>
      <c r="AJ139" s="163"/>
      <c r="AK139" s="163"/>
      <c r="AL139" s="350"/>
      <c r="AM139" s="163"/>
      <c r="AN139" s="163"/>
      <c r="AO139" s="343"/>
      <c r="AP139" s="164"/>
      <c r="AQ139" s="164"/>
      <c r="AR139" s="164"/>
      <c r="AS139" s="351"/>
      <c r="AT139" s="352"/>
      <c r="AU139" s="352"/>
      <c r="AV139" s="352"/>
      <c r="AW139" s="352"/>
      <c r="AX139" s="352"/>
      <c r="AY139" s="352"/>
      <c r="AZ139" s="352"/>
      <c r="BA139" s="352"/>
      <c r="BB139" s="353"/>
      <c r="BC139" s="351"/>
      <c r="BD139" s="351"/>
      <c r="BE139" s="255" t="str">
        <f>IF(F139="","",IF(分岐管理シート!D139&gt;0,"","error"))</f>
        <v/>
      </c>
      <c r="BF139" s="256" t="str">
        <f>IF(F139="","",IF(分岐管理シート!E139=1,"","error"))</f>
        <v/>
      </c>
      <c r="BG139" s="257" t="str">
        <f>IF(F139="","",IF(分岐管理シート!G139=2,"","error"))</f>
        <v/>
      </c>
      <c r="BH139" s="257" t="str">
        <f>IF(F139="","",IF(OR(分岐管理シート!H139=0,LEN(H139)&lt;6),"error",""))</f>
        <v/>
      </c>
      <c r="BI139" s="258" t="str">
        <f>IF(F139="","",IF(分岐管理シート!I139=2,"","error"))</f>
        <v/>
      </c>
      <c r="BJ139" s="257" t="str">
        <f t="shared" si="12"/>
        <v/>
      </c>
      <c r="BK139" s="257" t="str">
        <f t="shared" si="13"/>
        <v/>
      </c>
      <c r="BL139" s="257" t="str">
        <f>IF(F139="","",IF(OR(AND(分岐管理シート!D139=1,分岐管理シート!K139=1),AND(分岐管理シート!D139=2,分岐管理シート!K139=2)),"","error"))</f>
        <v/>
      </c>
      <c r="BM139" s="255" t="str">
        <f>IF(F139="","",IF(分岐管理シート!L139=2,"","error"))</f>
        <v/>
      </c>
      <c r="BN139" s="257" t="str">
        <f>IF(F139="","",IF(分岐管理シート!M139&lt;1,"error",""))</f>
        <v/>
      </c>
      <c r="BO139" s="252" t="str">
        <f>IF(F139="","",IF(OR(AND(分岐管理シート!D139=1,分岐管理シート!M139&lt;12,分岐管理シート!M139&gt;0),AND(分岐管理シート!D139=2,分岐管理シート!M139&lt;13,分岐管理シート!M139&gt;1)),"","error"))</f>
        <v/>
      </c>
      <c r="BP139" s="257" t="str">
        <f>IF(AND(分岐管理シート!M139&lt;&gt;1,SUM(分岐管理シート!N139:P139)&gt;0),"error","")</f>
        <v/>
      </c>
      <c r="BQ139" s="256" t="str">
        <f>IF(OR(AND(分岐管理シート!N139=0,OR(分岐管理シート!O139&lt;&gt;0,分岐管理シート!P139&lt;&gt;0)),AND(分岐管理シート!O139=0,分岐管理シート!P139&lt;&gt;0)),"error","")</f>
        <v/>
      </c>
      <c r="BR139" s="259" t="str" cm="1">
        <f t="array" ref="BR139">IF(SUMPRODUCT(COUNTIF(N139:P139,N139:P139))&gt;COUNTA(N139:P139),"error","")</f>
        <v/>
      </c>
      <c r="BS139" s="257" t="str">
        <f t="shared" si="14"/>
        <v/>
      </c>
      <c r="BT139" s="257" t="str">
        <f t="shared" si="15"/>
        <v/>
      </c>
      <c r="BU139" s="257" t="str">
        <f>IF(F139="","",IF(OR(AND(分岐管理シート!D139=1,T139&gt;0,Y139&gt;=0,U139=0,R139=S139+Y139,S139=T139),AND(分岐管理シート!D139=2,U139&gt;0,Y139&gt;=0,T139=0,R139=S139+Y139,S139=U139)),"","error"))</f>
        <v/>
      </c>
      <c r="BV139" s="257" t="str">
        <f t="shared" si="16"/>
        <v/>
      </c>
      <c r="BW139" s="257" t="str">
        <f t="shared" si="9"/>
        <v/>
      </c>
      <c r="BX139" s="257" t="str">
        <f t="shared" si="17"/>
        <v/>
      </c>
      <c r="BY139" s="257" t="str">
        <f>IF(F139="","",IF(PRODUCT(分岐管理シート!AB139:'分岐管理シート'!AE139)=0,"error",""))</f>
        <v/>
      </c>
      <c r="BZ139" s="252" t="str">
        <f>IF(F139="","",IF(AND(AE139="○",分岐管理シート!AF139=0),"error",""))</f>
        <v/>
      </c>
      <c r="CA139" s="257" t="str">
        <f>IF(F139="","",IF(AND(分岐管理シート!AE139&lt;2,実施計画様式!AF139&lt;&gt;""),"error",""))</f>
        <v/>
      </c>
      <c r="CB139" s="257" t="str">
        <f>IF(F139="","",IF(OR(AND(分岐管理シート!D139=1,分岐管理シート!AG139&gt;0,分岐管理シート!AG139&lt;25),AND(分岐管理シート!D139&gt;1,分岐管理シート!AG139&gt;12,分岐管理シート!AG139&lt;25)),"","error"))</f>
        <v/>
      </c>
      <c r="CC139" s="256" t="str">
        <f>IF(F139="","",IF(OR(AND(分岐管理シート!BH139="予算化方法",分岐管理シート!AH139&gt;0,分岐管理シート!AH139&lt;4),AND(分岐管理シート!BH139="予算化方法_未定なし",分岐管理シート!AH139&gt;0,分岐管理シート!AH139&lt;3)),"","error"))</f>
        <v/>
      </c>
      <c r="CD139" s="257" t="str">
        <f>IF(F139="","",IF(OR(分岐管理シート!AI139&lt;14,分岐管理シート!AI139&gt;25,分岐管理シート!AI139&gt;分岐管理シート!AJ139,分岐管理シート!AI139&gt;分岐管理シート!AK139),"error",""))</f>
        <v/>
      </c>
      <c r="CE139" s="257" t="str">
        <f>IF(F139="","",IF(OR(分岐管理シート!AJ139&lt;14,分岐管理シート!AJ139&gt;25,分岐管理シート!AJ139&lt;分岐管理シート!AI139,分岐管理シート!AJ139&gt;分岐管理シート!AK139),"error",""))</f>
        <v/>
      </c>
      <c r="CF139" s="256" t="str">
        <f>IF(F139="","",IF(OR(分岐管理シート!AK139&lt;14,分岐管理シート!AK139&gt;26,分岐管理シート!AK139&lt;分岐管理シート!AI139,分岐管理シート!AK139&lt;分岐管理シート!AJ139),"error",""))</f>
        <v/>
      </c>
      <c r="CG139" s="257" t="str">
        <f>IF(F139="","",IF(AND(AD139="－",分岐管理シート!AK139&gt;25),"error",""))</f>
        <v/>
      </c>
      <c r="CH139" s="257" t="str">
        <f t="shared" si="10"/>
        <v/>
      </c>
      <c r="CI139" s="252" t="str">
        <f>IF(F139="","",IF(分岐管理シート!AM139&lt;1,"error",""))</f>
        <v/>
      </c>
      <c r="CJ139" s="257" t="str">
        <f>IF(F139="","",IF(分岐管理シート!AN139&lt;1,"error",""))</f>
        <v/>
      </c>
      <c r="CK139" s="261" t="str">
        <f t="shared" si="18"/>
        <v/>
      </c>
      <c r="CL139" s="257" t="str">
        <f>IF(F139="","",IF(AND(SUM(分岐管理シート!AO139:AR139)&gt;180,分岐管理シート!AS139&lt;1),"error",""))</f>
        <v/>
      </c>
      <c r="CM139" s="257" t="str">
        <f>IF(F139="","",IF(OR(AND(分岐管理シート!D139=1,分岐管理シート!BB139&gt;0,分岐管理シート!BB139&lt;7),AND(分岐管理シート!D139&gt;1,分岐管理シート!BB139&gt;3,分岐管理シート!BB139&lt;7)),"","error"))</f>
        <v/>
      </c>
      <c r="CN139" s="260"/>
      <c r="CO139" s="257" t="str">
        <f>IF(分岐管理シート!BR139=0,"","error")</f>
        <v/>
      </c>
      <c r="CP139" s="304" t="str">
        <f>IF(AND(F139="",SUM(分岐管理シート!D139:BB139)&gt;0),"error","")</f>
        <v/>
      </c>
    </row>
    <row r="140" spans="1:94" ht="54.95" customHeight="1" x14ac:dyDescent="0.15">
      <c r="A140" s="29"/>
      <c r="B140" s="33"/>
      <c r="C140" s="445">
        <v>68</v>
      </c>
      <c r="D140" s="342"/>
      <c r="E140" s="342"/>
      <c r="F140" s="164"/>
      <c r="G140" s="164"/>
      <c r="H140" s="163"/>
      <c r="I140" s="164"/>
      <c r="J140" s="163"/>
      <c r="K140" s="164"/>
      <c r="L140" s="164"/>
      <c r="M140" s="164"/>
      <c r="N140" s="164"/>
      <c r="O140" s="343"/>
      <c r="P140" s="343"/>
      <c r="Q140" s="344"/>
      <c r="R140" s="345">
        <f t="shared" si="11"/>
        <v>0</v>
      </c>
      <c r="S140" s="346">
        <f t="shared" ref="S140:S203" si="19">T140+U140</f>
        <v>0</v>
      </c>
      <c r="T140" s="347"/>
      <c r="U140" s="419"/>
      <c r="V140" s="386"/>
      <c r="W140" s="386"/>
      <c r="X140" s="386"/>
      <c r="Y140" s="347"/>
      <c r="Z140" s="347"/>
      <c r="AA140" s="163"/>
      <c r="AB140" s="164"/>
      <c r="AC140" s="348"/>
      <c r="AD140" s="348"/>
      <c r="AE140" s="348"/>
      <c r="AF140" s="349"/>
      <c r="AG140" s="349"/>
      <c r="AH140" s="370"/>
      <c r="AI140" s="163"/>
      <c r="AJ140" s="163"/>
      <c r="AK140" s="163"/>
      <c r="AL140" s="350"/>
      <c r="AM140" s="163"/>
      <c r="AN140" s="163"/>
      <c r="AO140" s="343"/>
      <c r="AP140" s="164"/>
      <c r="AQ140" s="164"/>
      <c r="AR140" s="164"/>
      <c r="AS140" s="351"/>
      <c r="AT140" s="352"/>
      <c r="AU140" s="352"/>
      <c r="AV140" s="352"/>
      <c r="AW140" s="352"/>
      <c r="AX140" s="352"/>
      <c r="AY140" s="352"/>
      <c r="AZ140" s="352"/>
      <c r="BA140" s="352"/>
      <c r="BB140" s="353"/>
      <c r="BC140" s="351"/>
      <c r="BD140" s="351"/>
      <c r="BE140" s="255" t="str">
        <f>IF(F140="","",IF(分岐管理シート!D140&gt;0,"","error"))</f>
        <v/>
      </c>
      <c r="BF140" s="256" t="str">
        <f>IF(F140="","",IF(分岐管理シート!E140=1,"","error"))</f>
        <v/>
      </c>
      <c r="BG140" s="257" t="str">
        <f>IF(F140="","",IF(分岐管理シート!G140=2,"","error"))</f>
        <v/>
      </c>
      <c r="BH140" s="257" t="str">
        <f>IF(F140="","",IF(OR(分岐管理シート!H140=0,LEN(H140)&lt;6),"error",""))</f>
        <v/>
      </c>
      <c r="BI140" s="258" t="str">
        <f>IF(F140="","",IF(分岐管理シート!I140=2,"","error"))</f>
        <v/>
      </c>
      <c r="BJ140" s="257" t="str">
        <f t="shared" si="12"/>
        <v/>
      </c>
      <c r="BK140" s="257" t="str">
        <f t="shared" si="13"/>
        <v/>
      </c>
      <c r="BL140" s="257" t="str">
        <f>IF(F140="","",IF(OR(AND(分岐管理シート!D140=1,分岐管理シート!K140=1),AND(分岐管理シート!D140=2,分岐管理シート!K140=2)),"","error"))</f>
        <v/>
      </c>
      <c r="BM140" s="255" t="str">
        <f>IF(F140="","",IF(分岐管理シート!L140=2,"","error"))</f>
        <v/>
      </c>
      <c r="BN140" s="257" t="str">
        <f>IF(F140="","",IF(分岐管理シート!M140&lt;1,"error",""))</f>
        <v/>
      </c>
      <c r="BO140" s="252" t="str">
        <f>IF(F140="","",IF(OR(AND(分岐管理シート!D140=1,分岐管理シート!M140&lt;12,分岐管理シート!M140&gt;0),AND(分岐管理シート!D140=2,分岐管理シート!M140&lt;13,分岐管理シート!M140&gt;1)),"","error"))</f>
        <v/>
      </c>
      <c r="BP140" s="257" t="str">
        <f>IF(AND(分岐管理シート!M140&lt;&gt;1,SUM(分岐管理シート!N140:P140)&gt;0),"error","")</f>
        <v/>
      </c>
      <c r="BQ140" s="256" t="str">
        <f>IF(OR(AND(分岐管理シート!N140=0,OR(分岐管理シート!O140&lt;&gt;0,分岐管理シート!P140&lt;&gt;0)),AND(分岐管理シート!O140=0,分岐管理シート!P140&lt;&gt;0)),"error","")</f>
        <v/>
      </c>
      <c r="BR140" s="259" t="str" cm="1">
        <f t="array" ref="BR140">IF(SUMPRODUCT(COUNTIF(N140:P140,N140:P140))&gt;COUNTA(N140:P140),"error","")</f>
        <v/>
      </c>
      <c r="BS140" s="257" t="str">
        <f t="shared" si="14"/>
        <v/>
      </c>
      <c r="BT140" s="257" t="str">
        <f t="shared" si="15"/>
        <v/>
      </c>
      <c r="BU140" s="257" t="str">
        <f>IF(F140="","",IF(OR(AND(分岐管理シート!D140=1,T140&gt;0,Y140&gt;=0,U140=0,R140=S140+Y140,S140=T140),AND(分岐管理シート!D140=2,U140&gt;0,Y140&gt;=0,T140=0,R140=S140+Y140,S140=U140)),"","error"))</f>
        <v/>
      </c>
      <c r="BV140" s="257" t="str">
        <f t="shared" si="16"/>
        <v/>
      </c>
      <c r="BW140" s="257" t="str">
        <f t="shared" ref="BW140:BW203" si="20">IF(F140="","",IF(R140&lt;Z140,"error",""))</f>
        <v/>
      </c>
      <c r="BX140" s="257" t="str">
        <f t="shared" si="17"/>
        <v/>
      </c>
      <c r="BY140" s="257" t="str">
        <f>IF(F140="","",IF(PRODUCT(分岐管理シート!AB140:'分岐管理シート'!AE140)=0,"error",""))</f>
        <v/>
      </c>
      <c r="BZ140" s="252" t="str">
        <f>IF(F140="","",IF(AND(AE140="○",分岐管理シート!AF140=0),"error",""))</f>
        <v/>
      </c>
      <c r="CA140" s="257" t="str">
        <f>IF(F140="","",IF(AND(分岐管理シート!AE140&lt;2,実施計画様式!AF140&lt;&gt;""),"error",""))</f>
        <v/>
      </c>
      <c r="CB140" s="257" t="str">
        <f>IF(F140="","",IF(OR(AND(分岐管理シート!D140=1,分岐管理シート!AG140&gt;0,分岐管理シート!AG140&lt;25),AND(分岐管理シート!D140&gt;1,分岐管理シート!AG140&gt;12,分岐管理シート!AG140&lt;25)),"","error"))</f>
        <v/>
      </c>
      <c r="CC140" s="256" t="str">
        <f>IF(F140="","",IF(OR(AND(分岐管理シート!BH140="予算化方法",分岐管理シート!AH140&gt;0,分岐管理シート!AH140&lt;4),AND(分岐管理シート!BH140="予算化方法_未定なし",分岐管理シート!AH140&gt;0,分岐管理シート!AH140&lt;3)),"","error"))</f>
        <v/>
      </c>
      <c r="CD140" s="257" t="str">
        <f>IF(F140="","",IF(OR(分岐管理シート!AI140&lt;14,分岐管理シート!AI140&gt;25,分岐管理シート!AI140&gt;分岐管理シート!AJ140,分岐管理シート!AI140&gt;分岐管理シート!AK140),"error",""))</f>
        <v/>
      </c>
      <c r="CE140" s="257" t="str">
        <f>IF(F140="","",IF(OR(分岐管理シート!AJ140&lt;14,分岐管理シート!AJ140&gt;25,分岐管理シート!AJ140&lt;分岐管理シート!AI140,分岐管理シート!AJ140&gt;分岐管理シート!AK140),"error",""))</f>
        <v/>
      </c>
      <c r="CF140" s="256" t="str">
        <f>IF(F140="","",IF(OR(分岐管理シート!AK140&lt;14,分岐管理シート!AK140&gt;26,分岐管理シート!AK140&lt;分岐管理シート!AI140,分岐管理シート!AK140&lt;分岐管理シート!AJ140),"error",""))</f>
        <v/>
      </c>
      <c r="CG140" s="257" t="str">
        <f>IF(F140="","",IF(AND(AD140="－",分岐管理シート!AK140&gt;25),"error",""))</f>
        <v/>
      </c>
      <c r="CH140" s="257" t="str">
        <f t="shared" ref="CH140:CH203" si="21">IF(F140="","",IF(AL140="","error",""))</f>
        <v/>
      </c>
      <c r="CI140" s="252" t="str">
        <f>IF(F140="","",IF(分岐管理シート!AM140&lt;1,"error",""))</f>
        <v/>
      </c>
      <c r="CJ140" s="257" t="str">
        <f>IF(F140="","",IF(分岐管理シート!AN140&lt;1,"error",""))</f>
        <v/>
      </c>
      <c r="CK140" s="261" t="str">
        <f t="shared" si="18"/>
        <v/>
      </c>
      <c r="CL140" s="257" t="str">
        <f>IF(F140="","",IF(AND(SUM(分岐管理シート!AO140:AR140)&gt;180,分岐管理シート!AS140&lt;1),"error",""))</f>
        <v/>
      </c>
      <c r="CM140" s="257" t="str">
        <f>IF(F140="","",IF(OR(AND(分岐管理シート!D140=1,分岐管理シート!BB140&gt;0,分岐管理シート!BB140&lt;7),AND(分岐管理シート!D140&gt;1,分岐管理シート!BB140&gt;3,分岐管理シート!BB140&lt;7)),"","error"))</f>
        <v/>
      </c>
      <c r="CN140" s="260"/>
      <c r="CO140" s="257" t="str">
        <f>IF(分岐管理シート!BR140=0,"","error")</f>
        <v/>
      </c>
      <c r="CP140" s="304" t="str">
        <f>IF(AND(F140="",SUM(分岐管理シート!D140:BB140)&gt;0),"error","")</f>
        <v/>
      </c>
    </row>
    <row r="141" spans="1:94" ht="54.95" customHeight="1" x14ac:dyDescent="0.15">
      <c r="A141" s="29"/>
      <c r="B141" s="33"/>
      <c r="C141" s="445">
        <v>69</v>
      </c>
      <c r="D141" s="342"/>
      <c r="E141" s="342"/>
      <c r="F141" s="164"/>
      <c r="G141" s="164"/>
      <c r="H141" s="163"/>
      <c r="I141" s="164"/>
      <c r="J141" s="163"/>
      <c r="K141" s="164"/>
      <c r="L141" s="164"/>
      <c r="M141" s="164"/>
      <c r="N141" s="164"/>
      <c r="O141" s="343"/>
      <c r="P141" s="343"/>
      <c r="Q141" s="344"/>
      <c r="R141" s="345">
        <f t="shared" si="11"/>
        <v>0</v>
      </c>
      <c r="S141" s="346">
        <f t="shared" si="19"/>
        <v>0</v>
      </c>
      <c r="T141" s="347"/>
      <c r="U141" s="419"/>
      <c r="V141" s="386"/>
      <c r="W141" s="386"/>
      <c r="X141" s="386"/>
      <c r="Y141" s="347"/>
      <c r="Z141" s="347"/>
      <c r="AA141" s="163"/>
      <c r="AB141" s="164"/>
      <c r="AC141" s="348"/>
      <c r="AD141" s="348"/>
      <c r="AE141" s="348"/>
      <c r="AF141" s="349"/>
      <c r="AG141" s="349"/>
      <c r="AH141" s="370"/>
      <c r="AI141" s="163"/>
      <c r="AJ141" s="163"/>
      <c r="AK141" s="163"/>
      <c r="AL141" s="350"/>
      <c r="AM141" s="163"/>
      <c r="AN141" s="163"/>
      <c r="AO141" s="343"/>
      <c r="AP141" s="164"/>
      <c r="AQ141" s="164"/>
      <c r="AR141" s="164"/>
      <c r="AS141" s="351"/>
      <c r="AT141" s="352"/>
      <c r="AU141" s="352"/>
      <c r="AV141" s="352"/>
      <c r="AW141" s="352"/>
      <c r="AX141" s="352"/>
      <c r="AY141" s="352"/>
      <c r="AZ141" s="352"/>
      <c r="BA141" s="352"/>
      <c r="BB141" s="353"/>
      <c r="BC141" s="351"/>
      <c r="BD141" s="351"/>
      <c r="BE141" s="255" t="str">
        <f>IF(F141="","",IF(分岐管理シート!D141&gt;0,"","error"))</f>
        <v/>
      </c>
      <c r="BF141" s="256" t="str">
        <f>IF(F141="","",IF(分岐管理シート!E141=1,"","error"))</f>
        <v/>
      </c>
      <c r="BG141" s="257" t="str">
        <f>IF(F141="","",IF(分岐管理シート!G141=2,"","error"))</f>
        <v/>
      </c>
      <c r="BH141" s="257" t="str">
        <f>IF(F141="","",IF(OR(分岐管理シート!H141=0,LEN(H141)&lt;6),"error",""))</f>
        <v/>
      </c>
      <c r="BI141" s="258" t="str">
        <f>IF(F141="","",IF(分岐管理シート!I141=2,"","error"))</f>
        <v/>
      </c>
      <c r="BJ141" s="257" t="str">
        <f t="shared" si="12"/>
        <v/>
      </c>
      <c r="BK141" s="257" t="str">
        <f t="shared" si="13"/>
        <v/>
      </c>
      <c r="BL141" s="257" t="str">
        <f>IF(F141="","",IF(OR(AND(分岐管理シート!D141=1,分岐管理シート!K141=1),AND(分岐管理シート!D141=2,分岐管理シート!K141=2)),"","error"))</f>
        <v/>
      </c>
      <c r="BM141" s="255" t="str">
        <f>IF(F141="","",IF(分岐管理シート!L141=2,"","error"))</f>
        <v/>
      </c>
      <c r="BN141" s="257" t="str">
        <f>IF(F141="","",IF(分岐管理シート!M141&lt;1,"error",""))</f>
        <v/>
      </c>
      <c r="BO141" s="252" t="str">
        <f>IF(F141="","",IF(OR(AND(分岐管理シート!D141=1,分岐管理シート!M141&lt;12,分岐管理シート!M141&gt;0),AND(分岐管理シート!D141=2,分岐管理シート!M141&lt;13,分岐管理シート!M141&gt;1)),"","error"))</f>
        <v/>
      </c>
      <c r="BP141" s="257" t="str">
        <f>IF(AND(分岐管理シート!M141&lt;&gt;1,SUM(分岐管理シート!N141:P141)&gt;0),"error","")</f>
        <v/>
      </c>
      <c r="BQ141" s="256" t="str">
        <f>IF(OR(AND(分岐管理シート!N141=0,OR(分岐管理シート!O141&lt;&gt;0,分岐管理シート!P141&lt;&gt;0)),AND(分岐管理シート!O141=0,分岐管理シート!P141&lt;&gt;0)),"error","")</f>
        <v/>
      </c>
      <c r="BR141" s="259" t="str" cm="1">
        <f t="array" ref="BR141">IF(SUMPRODUCT(COUNTIF(N141:P141,N141:P141))&gt;COUNTA(N141:P141),"error","")</f>
        <v/>
      </c>
      <c r="BS141" s="257" t="str">
        <f t="shared" si="14"/>
        <v/>
      </c>
      <c r="BT141" s="257" t="str">
        <f t="shared" si="15"/>
        <v/>
      </c>
      <c r="BU141" s="257" t="str">
        <f>IF(F141="","",IF(OR(AND(分岐管理シート!D141=1,T141&gt;0,Y141&gt;=0,U141=0,R141=S141+Y141,S141=T141),AND(分岐管理シート!D141=2,U141&gt;0,Y141&gt;=0,T141=0,R141=S141+Y141,S141=U141)),"","error"))</f>
        <v/>
      </c>
      <c r="BV141" s="257" t="str">
        <f t="shared" si="16"/>
        <v/>
      </c>
      <c r="BW141" s="257" t="str">
        <f t="shared" si="20"/>
        <v/>
      </c>
      <c r="BX141" s="257" t="str">
        <f t="shared" si="17"/>
        <v/>
      </c>
      <c r="BY141" s="257" t="str">
        <f>IF(F141="","",IF(PRODUCT(分岐管理シート!AB141:'分岐管理シート'!AE141)=0,"error",""))</f>
        <v/>
      </c>
      <c r="BZ141" s="252" t="str">
        <f>IF(F141="","",IF(AND(AE141="○",分岐管理シート!AF141=0),"error",""))</f>
        <v/>
      </c>
      <c r="CA141" s="257" t="str">
        <f>IF(F141="","",IF(AND(分岐管理シート!AE141&lt;2,実施計画様式!AF141&lt;&gt;""),"error",""))</f>
        <v/>
      </c>
      <c r="CB141" s="257" t="str">
        <f>IF(F141="","",IF(OR(AND(分岐管理シート!D141=1,分岐管理シート!AG141&gt;0,分岐管理シート!AG141&lt;25),AND(分岐管理シート!D141&gt;1,分岐管理シート!AG141&gt;12,分岐管理シート!AG141&lt;25)),"","error"))</f>
        <v/>
      </c>
      <c r="CC141" s="256" t="str">
        <f>IF(F141="","",IF(OR(AND(分岐管理シート!BH141="予算化方法",分岐管理シート!AH141&gt;0,分岐管理シート!AH141&lt;4),AND(分岐管理シート!BH141="予算化方法_未定なし",分岐管理シート!AH141&gt;0,分岐管理シート!AH141&lt;3)),"","error"))</f>
        <v/>
      </c>
      <c r="CD141" s="257" t="str">
        <f>IF(F141="","",IF(OR(分岐管理シート!AI141&lt;14,分岐管理シート!AI141&gt;25,分岐管理シート!AI141&gt;分岐管理シート!AJ141,分岐管理シート!AI141&gt;分岐管理シート!AK141),"error",""))</f>
        <v/>
      </c>
      <c r="CE141" s="257" t="str">
        <f>IF(F141="","",IF(OR(分岐管理シート!AJ141&lt;14,分岐管理シート!AJ141&gt;25,分岐管理シート!AJ141&lt;分岐管理シート!AI141,分岐管理シート!AJ141&gt;分岐管理シート!AK141),"error",""))</f>
        <v/>
      </c>
      <c r="CF141" s="256" t="str">
        <f>IF(F141="","",IF(OR(分岐管理シート!AK141&lt;14,分岐管理シート!AK141&gt;26,分岐管理シート!AK141&lt;分岐管理シート!AI141,分岐管理シート!AK141&lt;分岐管理シート!AJ141),"error",""))</f>
        <v/>
      </c>
      <c r="CG141" s="257" t="str">
        <f>IF(F141="","",IF(AND(AD141="－",分岐管理シート!AK141&gt;25),"error",""))</f>
        <v/>
      </c>
      <c r="CH141" s="257" t="str">
        <f t="shared" si="21"/>
        <v/>
      </c>
      <c r="CI141" s="252" t="str">
        <f>IF(F141="","",IF(分岐管理シート!AM141&lt;1,"error",""))</f>
        <v/>
      </c>
      <c r="CJ141" s="257" t="str">
        <f>IF(F141="","",IF(分岐管理シート!AN141&lt;1,"error",""))</f>
        <v/>
      </c>
      <c r="CK141" s="261" t="str">
        <f t="shared" si="18"/>
        <v/>
      </c>
      <c r="CL141" s="257" t="str">
        <f>IF(F141="","",IF(AND(SUM(分岐管理シート!AO141:AR141)&gt;180,分岐管理シート!AS141&lt;1),"error",""))</f>
        <v/>
      </c>
      <c r="CM141" s="257" t="str">
        <f>IF(F141="","",IF(OR(AND(分岐管理シート!D141=1,分岐管理シート!BB141&gt;0,分岐管理シート!BB141&lt;7),AND(分岐管理シート!D141&gt;1,分岐管理シート!BB141&gt;3,分岐管理シート!BB141&lt;7)),"","error"))</f>
        <v/>
      </c>
      <c r="CN141" s="260"/>
      <c r="CO141" s="257" t="str">
        <f>IF(分岐管理シート!BR141=0,"","error")</f>
        <v/>
      </c>
      <c r="CP141" s="304" t="str">
        <f>IF(AND(F141="",SUM(分岐管理シート!D141:BB141)&gt;0),"error","")</f>
        <v/>
      </c>
    </row>
    <row r="142" spans="1:94" ht="54.95" customHeight="1" x14ac:dyDescent="0.15">
      <c r="A142" s="29"/>
      <c r="B142" s="33"/>
      <c r="C142" s="445">
        <v>70</v>
      </c>
      <c r="D142" s="342"/>
      <c r="E142" s="342"/>
      <c r="F142" s="164"/>
      <c r="G142" s="164"/>
      <c r="H142" s="163"/>
      <c r="I142" s="164"/>
      <c r="J142" s="163"/>
      <c r="K142" s="164"/>
      <c r="L142" s="164"/>
      <c r="M142" s="164"/>
      <c r="N142" s="164"/>
      <c r="O142" s="343"/>
      <c r="P142" s="343"/>
      <c r="Q142" s="344"/>
      <c r="R142" s="345">
        <f t="shared" si="11"/>
        <v>0</v>
      </c>
      <c r="S142" s="346">
        <f t="shared" si="19"/>
        <v>0</v>
      </c>
      <c r="T142" s="347"/>
      <c r="U142" s="419"/>
      <c r="V142" s="386"/>
      <c r="W142" s="386"/>
      <c r="X142" s="386"/>
      <c r="Y142" s="347"/>
      <c r="Z142" s="347"/>
      <c r="AA142" s="163"/>
      <c r="AB142" s="164"/>
      <c r="AC142" s="348"/>
      <c r="AD142" s="348"/>
      <c r="AE142" s="348"/>
      <c r="AF142" s="349"/>
      <c r="AG142" s="349"/>
      <c r="AH142" s="370"/>
      <c r="AI142" s="163"/>
      <c r="AJ142" s="163"/>
      <c r="AK142" s="163"/>
      <c r="AL142" s="350"/>
      <c r="AM142" s="163"/>
      <c r="AN142" s="163"/>
      <c r="AO142" s="343"/>
      <c r="AP142" s="164"/>
      <c r="AQ142" s="164"/>
      <c r="AR142" s="164"/>
      <c r="AS142" s="351"/>
      <c r="AT142" s="352"/>
      <c r="AU142" s="352"/>
      <c r="AV142" s="352"/>
      <c r="AW142" s="352"/>
      <c r="AX142" s="352"/>
      <c r="AY142" s="352"/>
      <c r="AZ142" s="352"/>
      <c r="BA142" s="352"/>
      <c r="BB142" s="353"/>
      <c r="BC142" s="351"/>
      <c r="BD142" s="351"/>
      <c r="BE142" s="255" t="str">
        <f>IF(F142="","",IF(分岐管理シート!D142&gt;0,"","error"))</f>
        <v/>
      </c>
      <c r="BF142" s="256" t="str">
        <f>IF(F142="","",IF(分岐管理シート!E142=1,"","error"))</f>
        <v/>
      </c>
      <c r="BG142" s="257" t="str">
        <f>IF(F142="","",IF(分岐管理シート!G142=2,"","error"))</f>
        <v/>
      </c>
      <c r="BH142" s="257" t="str">
        <f>IF(F142="","",IF(OR(分岐管理シート!H142=0,LEN(H142)&lt;6),"error",""))</f>
        <v/>
      </c>
      <c r="BI142" s="258" t="str">
        <f>IF(F142="","",IF(分岐管理シート!I142=2,"","error"))</f>
        <v/>
      </c>
      <c r="BJ142" s="257" t="str">
        <f t="shared" si="12"/>
        <v/>
      </c>
      <c r="BK142" s="257" t="str">
        <f t="shared" si="13"/>
        <v/>
      </c>
      <c r="BL142" s="257" t="str">
        <f>IF(F142="","",IF(OR(AND(分岐管理シート!D142=1,分岐管理シート!K142=1),AND(分岐管理シート!D142=2,分岐管理シート!K142=2)),"","error"))</f>
        <v/>
      </c>
      <c r="BM142" s="255" t="str">
        <f>IF(F142="","",IF(分岐管理シート!L142=2,"","error"))</f>
        <v/>
      </c>
      <c r="BN142" s="257" t="str">
        <f>IF(F142="","",IF(分岐管理シート!M142&lt;1,"error",""))</f>
        <v/>
      </c>
      <c r="BO142" s="252" t="str">
        <f>IF(F142="","",IF(OR(AND(分岐管理シート!D142=1,分岐管理シート!M142&lt;12,分岐管理シート!M142&gt;0),AND(分岐管理シート!D142=2,分岐管理シート!M142&lt;13,分岐管理シート!M142&gt;1)),"","error"))</f>
        <v/>
      </c>
      <c r="BP142" s="257" t="str">
        <f>IF(AND(分岐管理シート!M142&lt;&gt;1,SUM(分岐管理シート!N142:P142)&gt;0),"error","")</f>
        <v/>
      </c>
      <c r="BQ142" s="256" t="str">
        <f>IF(OR(AND(分岐管理シート!N142=0,OR(分岐管理シート!O142&lt;&gt;0,分岐管理シート!P142&lt;&gt;0)),AND(分岐管理シート!O142=0,分岐管理シート!P142&lt;&gt;0)),"error","")</f>
        <v/>
      </c>
      <c r="BR142" s="259" t="str" cm="1">
        <f t="array" ref="BR142">IF(SUMPRODUCT(COUNTIF(N142:P142,N142:P142))&gt;COUNTA(N142:P142),"error","")</f>
        <v/>
      </c>
      <c r="BS142" s="257" t="str">
        <f t="shared" si="14"/>
        <v/>
      </c>
      <c r="BT142" s="257" t="str">
        <f t="shared" si="15"/>
        <v/>
      </c>
      <c r="BU142" s="257" t="str">
        <f>IF(F142="","",IF(OR(AND(分岐管理シート!D142=1,T142&gt;0,Y142&gt;=0,U142=0,R142=S142+Y142,S142=T142),AND(分岐管理シート!D142=2,U142&gt;0,Y142&gt;=0,T142=0,R142=S142+Y142,S142=U142)),"","error"))</f>
        <v/>
      </c>
      <c r="BV142" s="257" t="str">
        <f t="shared" si="16"/>
        <v/>
      </c>
      <c r="BW142" s="257" t="str">
        <f t="shared" si="20"/>
        <v/>
      </c>
      <c r="BX142" s="257" t="str">
        <f t="shared" si="17"/>
        <v/>
      </c>
      <c r="BY142" s="257" t="str">
        <f>IF(F142="","",IF(PRODUCT(分岐管理シート!AB142:'分岐管理シート'!AE142)=0,"error",""))</f>
        <v/>
      </c>
      <c r="BZ142" s="252" t="str">
        <f>IF(F142="","",IF(AND(AE142="○",分岐管理シート!AF142=0),"error",""))</f>
        <v/>
      </c>
      <c r="CA142" s="257" t="str">
        <f>IF(F142="","",IF(AND(分岐管理シート!AE142&lt;2,実施計画様式!AF142&lt;&gt;""),"error",""))</f>
        <v/>
      </c>
      <c r="CB142" s="257" t="str">
        <f>IF(F142="","",IF(OR(AND(分岐管理シート!D142=1,分岐管理シート!AG142&gt;0,分岐管理シート!AG142&lt;25),AND(分岐管理シート!D142&gt;1,分岐管理シート!AG142&gt;12,分岐管理シート!AG142&lt;25)),"","error"))</f>
        <v/>
      </c>
      <c r="CC142" s="256" t="str">
        <f>IF(F142="","",IF(OR(AND(分岐管理シート!BH142="予算化方法",分岐管理シート!AH142&gt;0,分岐管理シート!AH142&lt;4),AND(分岐管理シート!BH142="予算化方法_未定なし",分岐管理シート!AH142&gt;0,分岐管理シート!AH142&lt;3)),"","error"))</f>
        <v/>
      </c>
      <c r="CD142" s="257" t="str">
        <f>IF(F142="","",IF(OR(分岐管理シート!AI142&lt;14,分岐管理シート!AI142&gt;25,分岐管理シート!AI142&gt;分岐管理シート!AJ142,分岐管理シート!AI142&gt;分岐管理シート!AK142),"error",""))</f>
        <v/>
      </c>
      <c r="CE142" s="257" t="str">
        <f>IF(F142="","",IF(OR(分岐管理シート!AJ142&lt;14,分岐管理シート!AJ142&gt;25,分岐管理シート!AJ142&lt;分岐管理シート!AI142,分岐管理シート!AJ142&gt;分岐管理シート!AK142),"error",""))</f>
        <v/>
      </c>
      <c r="CF142" s="256" t="str">
        <f>IF(F142="","",IF(OR(分岐管理シート!AK142&lt;14,分岐管理シート!AK142&gt;26,分岐管理シート!AK142&lt;分岐管理シート!AI142,分岐管理シート!AK142&lt;分岐管理シート!AJ142),"error",""))</f>
        <v/>
      </c>
      <c r="CG142" s="257" t="str">
        <f>IF(F142="","",IF(AND(AD142="－",分岐管理シート!AK142&gt;25),"error",""))</f>
        <v/>
      </c>
      <c r="CH142" s="257" t="str">
        <f t="shared" si="21"/>
        <v/>
      </c>
      <c r="CI142" s="252" t="str">
        <f>IF(F142="","",IF(分岐管理シート!AM142&lt;1,"error",""))</f>
        <v/>
      </c>
      <c r="CJ142" s="257" t="str">
        <f>IF(F142="","",IF(分岐管理シート!AN142&lt;1,"error",""))</f>
        <v/>
      </c>
      <c r="CK142" s="261" t="str">
        <f t="shared" si="18"/>
        <v/>
      </c>
      <c r="CL142" s="257" t="str">
        <f>IF(F142="","",IF(AND(SUM(分岐管理シート!AO142:AR142)&gt;180,分岐管理シート!AS142&lt;1),"error",""))</f>
        <v/>
      </c>
      <c r="CM142" s="257" t="str">
        <f>IF(F142="","",IF(OR(AND(分岐管理シート!D142=1,分岐管理シート!BB142&gt;0,分岐管理シート!BB142&lt;7),AND(分岐管理シート!D142&gt;1,分岐管理シート!BB142&gt;3,分岐管理シート!BB142&lt;7)),"","error"))</f>
        <v/>
      </c>
      <c r="CN142" s="260"/>
      <c r="CO142" s="257" t="str">
        <f>IF(分岐管理シート!BR142=0,"","error")</f>
        <v/>
      </c>
      <c r="CP142" s="304" t="str">
        <f>IF(AND(F142="",SUM(分岐管理シート!D142:BB142)&gt;0),"error","")</f>
        <v/>
      </c>
    </row>
    <row r="143" spans="1:94" ht="54.95" customHeight="1" x14ac:dyDescent="0.15">
      <c r="A143" s="29"/>
      <c r="B143" s="33"/>
      <c r="C143" s="445">
        <v>71</v>
      </c>
      <c r="D143" s="342"/>
      <c r="E143" s="342"/>
      <c r="F143" s="164"/>
      <c r="G143" s="164"/>
      <c r="H143" s="163"/>
      <c r="I143" s="164"/>
      <c r="J143" s="163"/>
      <c r="K143" s="164"/>
      <c r="L143" s="164"/>
      <c r="M143" s="164"/>
      <c r="N143" s="164"/>
      <c r="O143" s="343"/>
      <c r="P143" s="343"/>
      <c r="Q143" s="344"/>
      <c r="R143" s="345">
        <f t="shared" si="11"/>
        <v>0</v>
      </c>
      <c r="S143" s="346">
        <f t="shared" si="19"/>
        <v>0</v>
      </c>
      <c r="T143" s="347"/>
      <c r="U143" s="419"/>
      <c r="V143" s="386"/>
      <c r="W143" s="386"/>
      <c r="X143" s="386"/>
      <c r="Y143" s="347"/>
      <c r="Z143" s="347"/>
      <c r="AA143" s="163"/>
      <c r="AB143" s="164"/>
      <c r="AC143" s="348"/>
      <c r="AD143" s="348"/>
      <c r="AE143" s="348"/>
      <c r="AF143" s="349"/>
      <c r="AG143" s="349"/>
      <c r="AH143" s="370"/>
      <c r="AI143" s="163"/>
      <c r="AJ143" s="163"/>
      <c r="AK143" s="163"/>
      <c r="AL143" s="350"/>
      <c r="AM143" s="163"/>
      <c r="AN143" s="163"/>
      <c r="AO143" s="343"/>
      <c r="AP143" s="164"/>
      <c r="AQ143" s="164"/>
      <c r="AR143" s="164"/>
      <c r="AS143" s="351"/>
      <c r="AT143" s="352"/>
      <c r="AU143" s="352"/>
      <c r="AV143" s="352"/>
      <c r="AW143" s="352"/>
      <c r="AX143" s="352"/>
      <c r="AY143" s="352"/>
      <c r="AZ143" s="352"/>
      <c r="BA143" s="352"/>
      <c r="BB143" s="353"/>
      <c r="BC143" s="351"/>
      <c r="BD143" s="351"/>
      <c r="BE143" s="255" t="str">
        <f>IF(F143="","",IF(分岐管理シート!D143&gt;0,"","error"))</f>
        <v/>
      </c>
      <c r="BF143" s="256" t="str">
        <f>IF(F143="","",IF(分岐管理シート!E143=1,"","error"))</f>
        <v/>
      </c>
      <c r="BG143" s="257" t="str">
        <f>IF(F143="","",IF(分岐管理シート!G143=2,"","error"))</f>
        <v/>
      </c>
      <c r="BH143" s="257" t="str">
        <f>IF(F143="","",IF(OR(分岐管理シート!H143=0,LEN(H143)&lt;6),"error",""))</f>
        <v/>
      </c>
      <c r="BI143" s="258" t="str">
        <f>IF(F143="","",IF(分岐管理シート!I143=2,"","error"))</f>
        <v/>
      </c>
      <c r="BJ143" s="257" t="str">
        <f t="shared" si="12"/>
        <v/>
      </c>
      <c r="BK143" s="257" t="str">
        <f t="shared" si="13"/>
        <v/>
      </c>
      <c r="BL143" s="257" t="str">
        <f>IF(F143="","",IF(OR(AND(分岐管理シート!D143=1,分岐管理シート!K143=1),AND(分岐管理シート!D143=2,分岐管理シート!K143=2)),"","error"))</f>
        <v/>
      </c>
      <c r="BM143" s="255" t="str">
        <f>IF(F143="","",IF(分岐管理シート!L143=2,"","error"))</f>
        <v/>
      </c>
      <c r="BN143" s="257" t="str">
        <f>IF(F143="","",IF(分岐管理シート!M143&lt;1,"error",""))</f>
        <v/>
      </c>
      <c r="BO143" s="252" t="str">
        <f>IF(F143="","",IF(OR(AND(分岐管理シート!D143=1,分岐管理シート!M143&lt;12,分岐管理シート!M143&gt;0),AND(分岐管理シート!D143=2,分岐管理シート!M143&lt;13,分岐管理シート!M143&gt;1)),"","error"))</f>
        <v/>
      </c>
      <c r="BP143" s="257" t="str">
        <f>IF(AND(分岐管理シート!M143&lt;&gt;1,SUM(分岐管理シート!N143:P143)&gt;0),"error","")</f>
        <v/>
      </c>
      <c r="BQ143" s="256" t="str">
        <f>IF(OR(AND(分岐管理シート!N143=0,OR(分岐管理シート!O143&lt;&gt;0,分岐管理シート!P143&lt;&gt;0)),AND(分岐管理シート!O143=0,分岐管理シート!P143&lt;&gt;0)),"error","")</f>
        <v/>
      </c>
      <c r="BR143" s="259" t="str" cm="1">
        <f t="array" ref="BR143">IF(SUMPRODUCT(COUNTIF(N143:P143,N143:P143))&gt;COUNTA(N143:P143),"error","")</f>
        <v/>
      </c>
      <c r="BS143" s="257" t="str">
        <f t="shared" si="14"/>
        <v/>
      </c>
      <c r="BT143" s="257" t="str">
        <f t="shared" si="15"/>
        <v/>
      </c>
      <c r="BU143" s="257" t="str">
        <f>IF(F143="","",IF(OR(AND(分岐管理シート!D143=1,T143&gt;0,Y143&gt;=0,U143=0,R143=S143+Y143,S143=T143),AND(分岐管理シート!D143=2,U143&gt;0,Y143&gt;=0,T143=0,R143=S143+Y143,S143=U143)),"","error"))</f>
        <v/>
      </c>
      <c r="BV143" s="257" t="str">
        <f t="shared" si="16"/>
        <v/>
      </c>
      <c r="BW143" s="257" t="str">
        <f t="shared" si="20"/>
        <v/>
      </c>
      <c r="BX143" s="257" t="str">
        <f t="shared" si="17"/>
        <v/>
      </c>
      <c r="BY143" s="257" t="str">
        <f>IF(F143="","",IF(PRODUCT(分岐管理シート!AB143:'分岐管理シート'!AE143)=0,"error",""))</f>
        <v/>
      </c>
      <c r="BZ143" s="252" t="str">
        <f>IF(F143="","",IF(AND(AE143="○",分岐管理シート!AF143=0),"error",""))</f>
        <v/>
      </c>
      <c r="CA143" s="257" t="str">
        <f>IF(F143="","",IF(AND(分岐管理シート!AE143&lt;2,実施計画様式!AF143&lt;&gt;""),"error",""))</f>
        <v/>
      </c>
      <c r="CB143" s="257" t="str">
        <f>IF(F143="","",IF(OR(AND(分岐管理シート!D143=1,分岐管理シート!AG143&gt;0,分岐管理シート!AG143&lt;25),AND(分岐管理シート!D143&gt;1,分岐管理シート!AG143&gt;12,分岐管理シート!AG143&lt;25)),"","error"))</f>
        <v/>
      </c>
      <c r="CC143" s="256" t="str">
        <f>IF(F143="","",IF(OR(AND(分岐管理シート!BH143="予算化方法",分岐管理シート!AH143&gt;0,分岐管理シート!AH143&lt;4),AND(分岐管理シート!BH143="予算化方法_未定なし",分岐管理シート!AH143&gt;0,分岐管理シート!AH143&lt;3)),"","error"))</f>
        <v/>
      </c>
      <c r="CD143" s="257" t="str">
        <f>IF(F143="","",IF(OR(分岐管理シート!AI143&lt;14,分岐管理シート!AI143&gt;25,分岐管理シート!AI143&gt;分岐管理シート!AJ143,分岐管理シート!AI143&gt;分岐管理シート!AK143),"error",""))</f>
        <v/>
      </c>
      <c r="CE143" s="257" t="str">
        <f>IF(F143="","",IF(OR(分岐管理シート!AJ143&lt;14,分岐管理シート!AJ143&gt;25,分岐管理シート!AJ143&lt;分岐管理シート!AI143,分岐管理シート!AJ143&gt;分岐管理シート!AK143),"error",""))</f>
        <v/>
      </c>
      <c r="CF143" s="256" t="str">
        <f>IF(F143="","",IF(OR(分岐管理シート!AK143&lt;14,分岐管理シート!AK143&gt;26,分岐管理シート!AK143&lt;分岐管理シート!AI143,分岐管理シート!AK143&lt;分岐管理シート!AJ143),"error",""))</f>
        <v/>
      </c>
      <c r="CG143" s="257" t="str">
        <f>IF(F143="","",IF(AND(AD143="－",分岐管理シート!AK143&gt;25),"error",""))</f>
        <v/>
      </c>
      <c r="CH143" s="257" t="str">
        <f t="shared" si="21"/>
        <v/>
      </c>
      <c r="CI143" s="252" t="str">
        <f>IF(F143="","",IF(分岐管理シート!AM143&lt;1,"error",""))</f>
        <v/>
      </c>
      <c r="CJ143" s="257" t="str">
        <f>IF(F143="","",IF(分岐管理シート!AN143&lt;1,"error",""))</f>
        <v/>
      </c>
      <c r="CK143" s="261" t="str">
        <f t="shared" si="18"/>
        <v/>
      </c>
      <c r="CL143" s="257" t="str">
        <f>IF(F143="","",IF(AND(SUM(分岐管理シート!AO143:AR143)&gt;180,分岐管理シート!AS143&lt;1),"error",""))</f>
        <v/>
      </c>
      <c r="CM143" s="257" t="str">
        <f>IF(F143="","",IF(OR(AND(分岐管理シート!D143=1,分岐管理シート!BB143&gt;0,分岐管理シート!BB143&lt;7),AND(分岐管理シート!D143&gt;1,分岐管理シート!BB143&gt;3,分岐管理シート!BB143&lt;7)),"","error"))</f>
        <v/>
      </c>
      <c r="CN143" s="260"/>
      <c r="CO143" s="257" t="str">
        <f>IF(分岐管理シート!BR143=0,"","error")</f>
        <v/>
      </c>
      <c r="CP143" s="304" t="str">
        <f>IF(AND(F143="",SUM(分岐管理シート!D143:BB143)&gt;0),"error","")</f>
        <v/>
      </c>
    </row>
    <row r="144" spans="1:94" ht="54.95" customHeight="1" x14ac:dyDescent="0.15">
      <c r="A144" s="29"/>
      <c r="B144" s="33"/>
      <c r="C144" s="445">
        <v>72</v>
      </c>
      <c r="D144" s="342"/>
      <c r="E144" s="342"/>
      <c r="F144" s="164"/>
      <c r="G144" s="164"/>
      <c r="H144" s="163"/>
      <c r="I144" s="164"/>
      <c r="J144" s="163"/>
      <c r="K144" s="164"/>
      <c r="L144" s="164"/>
      <c r="M144" s="164"/>
      <c r="N144" s="164"/>
      <c r="O144" s="343"/>
      <c r="P144" s="343"/>
      <c r="Q144" s="344"/>
      <c r="R144" s="345">
        <f t="shared" si="11"/>
        <v>0</v>
      </c>
      <c r="S144" s="346">
        <f t="shared" si="19"/>
        <v>0</v>
      </c>
      <c r="T144" s="347"/>
      <c r="U144" s="419"/>
      <c r="V144" s="386"/>
      <c r="W144" s="386"/>
      <c r="X144" s="386"/>
      <c r="Y144" s="347"/>
      <c r="Z144" s="347"/>
      <c r="AA144" s="163"/>
      <c r="AB144" s="164"/>
      <c r="AC144" s="348"/>
      <c r="AD144" s="348"/>
      <c r="AE144" s="348"/>
      <c r="AF144" s="349"/>
      <c r="AG144" s="349"/>
      <c r="AH144" s="370"/>
      <c r="AI144" s="163"/>
      <c r="AJ144" s="163"/>
      <c r="AK144" s="163"/>
      <c r="AL144" s="350"/>
      <c r="AM144" s="163"/>
      <c r="AN144" s="163"/>
      <c r="AO144" s="164"/>
      <c r="AP144" s="164"/>
      <c r="AQ144" s="164"/>
      <c r="AR144" s="164"/>
      <c r="AS144" s="351"/>
      <c r="AT144" s="352"/>
      <c r="AU144" s="352"/>
      <c r="AV144" s="352"/>
      <c r="AW144" s="352"/>
      <c r="AX144" s="352"/>
      <c r="AY144" s="352"/>
      <c r="AZ144" s="352"/>
      <c r="BA144" s="352"/>
      <c r="BB144" s="353"/>
      <c r="BC144" s="351"/>
      <c r="BD144" s="351"/>
      <c r="BE144" s="255" t="str">
        <f>IF(F144="","",IF(分岐管理シート!D144&gt;0,"","error"))</f>
        <v/>
      </c>
      <c r="BF144" s="256" t="str">
        <f>IF(F144="","",IF(分岐管理シート!E144=1,"","error"))</f>
        <v/>
      </c>
      <c r="BG144" s="257" t="str">
        <f>IF(F144="","",IF(分岐管理シート!G144=2,"","error"))</f>
        <v/>
      </c>
      <c r="BH144" s="257" t="str">
        <f>IF(F144="","",IF(OR(分岐管理シート!H144=0,LEN(H144)&lt;6),"error",""))</f>
        <v/>
      </c>
      <c r="BI144" s="258" t="str">
        <f>IF(F144="","",IF(分岐管理シート!I144=2,"","error"))</f>
        <v/>
      </c>
      <c r="BJ144" s="257" t="str">
        <f t="shared" si="12"/>
        <v/>
      </c>
      <c r="BK144" s="257" t="str">
        <f t="shared" si="13"/>
        <v/>
      </c>
      <c r="BL144" s="257" t="str">
        <f>IF(F144="","",IF(OR(AND(分岐管理シート!D144=1,分岐管理シート!K144=1),AND(分岐管理シート!D144=2,分岐管理シート!K144=2)),"","error"))</f>
        <v/>
      </c>
      <c r="BM144" s="255" t="str">
        <f>IF(F144="","",IF(分岐管理シート!L144=2,"","error"))</f>
        <v/>
      </c>
      <c r="BN144" s="257" t="str">
        <f>IF(F144="","",IF(分岐管理シート!M144&lt;1,"error",""))</f>
        <v/>
      </c>
      <c r="BO144" s="252" t="str">
        <f>IF(F144="","",IF(OR(AND(分岐管理シート!D144=1,分岐管理シート!M144&lt;12,分岐管理シート!M144&gt;0),AND(分岐管理シート!D144=2,分岐管理シート!M144&lt;13,分岐管理シート!M144&gt;1)),"","error"))</f>
        <v/>
      </c>
      <c r="BP144" s="257" t="str">
        <f>IF(AND(分岐管理シート!M144&lt;&gt;1,SUM(分岐管理シート!N144:P144)&gt;0),"error","")</f>
        <v/>
      </c>
      <c r="BQ144" s="256" t="str">
        <f>IF(OR(AND(分岐管理シート!N144=0,OR(分岐管理シート!O144&lt;&gt;0,分岐管理シート!P144&lt;&gt;0)),AND(分岐管理シート!O144=0,分岐管理シート!P144&lt;&gt;0)),"error","")</f>
        <v/>
      </c>
      <c r="BR144" s="259" t="str" cm="1">
        <f t="array" ref="BR144">IF(SUMPRODUCT(COUNTIF(N144:P144,N144:P144))&gt;COUNTA(N144:P144),"error","")</f>
        <v/>
      </c>
      <c r="BS144" s="257" t="str">
        <f t="shared" si="14"/>
        <v/>
      </c>
      <c r="BT144" s="257" t="str">
        <f t="shared" si="15"/>
        <v/>
      </c>
      <c r="BU144" s="257" t="str">
        <f>IF(F144="","",IF(OR(AND(分岐管理シート!D144=1,T144&gt;0,Y144&gt;=0,U144=0,R144=S144+Y144,S144=T144),AND(分岐管理シート!D144=2,U144&gt;0,Y144&gt;=0,T144=0,R144=S144+Y144,S144=U144)),"","error"))</f>
        <v/>
      </c>
      <c r="BV144" s="257" t="str">
        <f t="shared" si="16"/>
        <v/>
      </c>
      <c r="BW144" s="257" t="str">
        <f t="shared" si="20"/>
        <v/>
      </c>
      <c r="BX144" s="257" t="str">
        <f t="shared" si="17"/>
        <v/>
      </c>
      <c r="BY144" s="257" t="str">
        <f>IF(F144="","",IF(PRODUCT(分岐管理シート!AB144:'分岐管理シート'!AE144)=0,"error",""))</f>
        <v/>
      </c>
      <c r="BZ144" s="252" t="str">
        <f>IF(F144="","",IF(AND(AE144="○",分岐管理シート!AF144=0),"error",""))</f>
        <v/>
      </c>
      <c r="CA144" s="257" t="str">
        <f>IF(F144="","",IF(AND(分岐管理シート!AE144&lt;2,実施計画様式!AF144&lt;&gt;""),"error",""))</f>
        <v/>
      </c>
      <c r="CB144" s="257" t="str">
        <f>IF(F144="","",IF(OR(AND(分岐管理シート!D144=1,分岐管理シート!AG144&gt;0,分岐管理シート!AG144&lt;25),AND(分岐管理シート!D144&gt;1,分岐管理シート!AG144&gt;12,分岐管理シート!AG144&lt;25)),"","error"))</f>
        <v/>
      </c>
      <c r="CC144" s="256" t="str">
        <f>IF(F144="","",IF(OR(AND(分岐管理シート!BH144="予算化方法",分岐管理シート!AH144&gt;0,分岐管理シート!AH144&lt;4),AND(分岐管理シート!BH144="予算化方法_未定なし",分岐管理シート!AH144&gt;0,分岐管理シート!AH144&lt;3)),"","error"))</f>
        <v/>
      </c>
      <c r="CD144" s="257" t="str">
        <f>IF(F144="","",IF(OR(分岐管理シート!AI144&lt;14,分岐管理シート!AI144&gt;25,分岐管理シート!AI144&gt;分岐管理シート!AJ144,分岐管理シート!AI144&gt;分岐管理シート!AK144),"error",""))</f>
        <v/>
      </c>
      <c r="CE144" s="257" t="str">
        <f>IF(F144="","",IF(OR(分岐管理シート!AJ144&lt;14,分岐管理シート!AJ144&gt;25,分岐管理シート!AJ144&lt;分岐管理シート!AI144,分岐管理シート!AJ144&gt;分岐管理シート!AK144),"error",""))</f>
        <v/>
      </c>
      <c r="CF144" s="256" t="str">
        <f>IF(F144="","",IF(OR(分岐管理シート!AK144&lt;14,分岐管理シート!AK144&gt;26,分岐管理シート!AK144&lt;分岐管理シート!AI144,分岐管理シート!AK144&lt;分岐管理シート!AJ144),"error",""))</f>
        <v/>
      </c>
      <c r="CG144" s="257" t="str">
        <f>IF(F144="","",IF(AND(AD144="－",分岐管理シート!AK144&gt;25),"error",""))</f>
        <v/>
      </c>
      <c r="CH144" s="257" t="str">
        <f t="shared" si="21"/>
        <v/>
      </c>
      <c r="CI144" s="252" t="str">
        <f>IF(F144="","",IF(分岐管理シート!AM144&lt;1,"error",""))</f>
        <v/>
      </c>
      <c r="CJ144" s="257" t="str">
        <f>IF(F144="","",IF(分岐管理シート!AN144&lt;1,"error",""))</f>
        <v/>
      </c>
      <c r="CK144" s="261" t="str">
        <f t="shared" si="18"/>
        <v/>
      </c>
      <c r="CL144" s="257" t="str">
        <f>IF(F144="","",IF(AND(SUM(分岐管理シート!AO144:AR144)&gt;180,分岐管理シート!AS144&lt;1),"error",""))</f>
        <v/>
      </c>
      <c r="CM144" s="257" t="str">
        <f>IF(F144="","",IF(OR(AND(分岐管理シート!D144=1,分岐管理シート!BB144&gt;0,分岐管理シート!BB144&lt;7),AND(分岐管理シート!D144&gt;1,分岐管理シート!BB144&gt;3,分岐管理シート!BB144&lt;7)),"","error"))</f>
        <v/>
      </c>
      <c r="CN144" s="260"/>
      <c r="CO144" s="257" t="str">
        <f>IF(分岐管理シート!BR144=0,"","error")</f>
        <v/>
      </c>
      <c r="CP144" s="304" t="str">
        <f>IF(AND(F144="",SUM(分岐管理シート!D144:BB144)&gt;0),"error","")</f>
        <v/>
      </c>
    </row>
    <row r="145" spans="1:94" ht="54.95" customHeight="1" x14ac:dyDescent="0.15">
      <c r="A145" s="29"/>
      <c r="B145" s="33"/>
      <c r="C145" s="445">
        <v>73</v>
      </c>
      <c r="D145" s="342"/>
      <c r="E145" s="342"/>
      <c r="F145" s="164"/>
      <c r="G145" s="164"/>
      <c r="H145" s="163"/>
      <c r="I145" s="164"/>
      <c r="J145" s="163"/>
      <c r="K145" s="164"/>
      <c r="L145" s="164"/>
      <c r="M145" s="164"/>
      <c r="N145" s="164"/>
      <c r="O145" s="343"/>
      <c r="P145" s="343"/>
      <c r="Q145" s="344"/>
      <c r="R145" s="345">
        <f t="shared" si="11"/>
        <v>0</v>
      </c>
      <c r="S145" s="346">
        <f t="shared" si="19"/>
        <v>0</v>
      </c>
      <c r="T145" s="347"/>
      <c r="U145" s="419"/>
      <c r="V145" s="386"/>
      <c r="W145" s="386"/>
      <c r="X145" s="386"/>
      <c r="Y145" s="347"/>
      <c r="Z145" s="347"/>
      <c r="AA145" s="163"/>
      <c r="AB145" s="164"/>
      <c r="AC145" s="348"/>
      <c r="AD145" s="348"/>
      <c r="AE145" s="348"/>
      <c r="AF145" s="349"/>
      <c r="AG145" s="349"/>
      <c r="AH145" s="370"/>
      <c r="AI145" s="163"/>
      <c r="AJ145" s="163"/>
      <c r="AK145" s="163"/>
      <c r="AL145" s="350"/>
      <c r="AM145" s="163"/>
      <c r="AN145" s="163"/>
      <c r="AO145" s="343"/>
      <c r="AP145" s="164"/>
      <c r="AQ145" s="164"/>
      <c r="AR145" s="164"/>
      <c r="AS145" s="351"/>
      <c r="AT145" s="352"/>
      <c r="AU145" s="352"/>
      <c r="AV145" s="352"/>
      <c r="AW145" s="352"/>
      <c r="AX145" s="352"/>
      <c r="AY145" s="352"/>
      <c r="AZ145" s="352"/>
      <c r="BA145" s="352"/>
      <c r="BB145" s="353"/>
      <c r="BC145" s="351"/>
      <c r="BD145" s="351"/>
      <c r="BE145" s="255" t="str">
        <f>IF(F145="","",IF(分岐管理シート!D145&gt;0,"","error"))</f>
        <v/>
      </c>
      <c r="BF145" s="256" t="str">
        <f>IF(F145="","",IF(分岐管理シート!E145=1,"","error"))</f>
        <v/>
      </c>
      <c r="BG145" s="257" t="str">
        <f>IF(F145="","",IF(分岐管理シート!G145=2,"","error"))</f>
        <v/>
      </c>
      <c r="BH145" s="257" t="str">
        <f>IF(F145="","",IF(OR(分岐管理シート!H145=0,LEN(H145)&lt;6),"error",""))</f>
        <v/>
      </c>
      <c r="BI145" s="258" t="str">
        <f>IF(F145="","",IF(分岐管理シート!I145=2,"","error"))</f>
        <v/>
      </c>
      <c r="BJ145" s="257" t="str">
        <f t="shared" si="12"/>
        <v/>
      </c>
      <c r="BK145" s="257" t="str">
        <f t="shared" si="13"/>
        <v/>
      </c>
      <c r="BL145" s="257" t="str">
        <f>IF(F145="","",IF(OR(AND(分岐管理シート!D145=1,分岐管理シート!K145=1),AND(分岐管理シート!D145=2,分岐管理シート!K145=2)),"","error"))</f>
        <v/>
      </c>
      <c r="BM145" s="255" t="str">
        <f>IF(F145="","",IF(分岐管理シート!L145=2,"","error"))</f>
        <v/>
      </c>
      <c r="BN145" s="257" t="str">
        <f>IF(F145="","",IF(分岐管理シート!M145&lt;1,"error",""))</f>
        <v/>
      </c>
      <c r="BO145" s="252" t="str">
        <f>IF(F145="","",IF(OR(AND(分岐管理シート!D145=1,分岐管理シート!M145&lt;12,分岐管理シート!M145&gt;0),AND(分岐管理シート!D145=2,分岐管理シート!M145&lt;13,分岐管理シート!M145&gt;1)),"","error"))</f>
        <v/>
      </c>
      <c r="BP145" s="257" t="str">
        <f>IF(AND(分岐管理シート!M145&lt;&gt;1,SUM(分岐管理シート!N145:P145)&gt;0),"error","")</f>
        <v/>
      </c>
      <c r="BQ145" s="256" t="str">
        <f>IF(OR(AND(分岐管理シート!N145=0,OR(分岐管理シート!O145&lt;&gt;0,分岐管理シート!P145&lt;&gt;0)),AND(分岐管理シート!O145=0,分岐管理シート!P145&lt;&gt;0)),"error","")</f>
        <v/>
      </c>
      <c r="BR145" s="259" t="str" cm="1">
        <f t="array" ref="BR145">IF(SUMPRODUCT(COUNTIF(N145:P145,N145:P145))&gt;COUNTA(N145:P145),"error","")</f>
        <v/>
      </c>
      <c r="BS145" s="257" t="str">
        <f t="shared" si="14"/>
        <v/>
      </c>
      <c r="BT145" s="257" t="str">
        <f t="shared" si="15"/>
        <v/>
      </c>
      <c r="BU145" s="257" t="str">
        <f>IF(F145="","",IF(OR(AND(分岐管理シート!D145=1,T145&gt;0,Y145&gt;=0,U145=0,R145=S145+Y145,S145=T145),AND(分岐管理シート!D145=2,U145&gt;0,Y145&gt;=0,T145=0,R145=S145+Y145,S145=U145)),"","error"))</f>
        <v/>
      </c>
      <c r="BV145" s="257" t="str">
        <f t="shared" si="16"/>
        <v/>
      </c>
      <c r="BW145" s="257" t="str">
        <f t="shared" si="20"/>
        <v/>
      </c>
      <c r="BX145" s="257" t="str">
        <f t="shared" si="17"/>
        <v/>
      </c>
      <c r="BY145" s="257" t="str">
        <f>IF(F145="","",IF(PRODUCT(分岐管理シート!AB145:'分岐管理シート'!AE145)=0,"error",""))</f>
        <v/>
      </c>
      <c r="BZ145" s="252" t="str">
        <f>IF(F145="","",IF(AND(AE145="○",分岐管理シート!AF145=0),"error",""))</f>
        <v/>
      </c>
      <c r="CA145" s="257" t="str">
        <f>IF(F145="","",IF(AND(分岐管理シート!AE145&lt;2,実施計画様式!AF145&lt;&gt;""),"error",""))</f>
        <v/>
      </c>
      <c r="CB145" s="257" t="str">
        <f>IF(F145="","",IF(OR(AND(分岐管理シート!D145=1,分岐管理シート!AG145&gt;0,分岐管理シート!AG145&lt;25),AND(分岐管理シート!D145&gt;1,分岐管理シート!AG145&gt;12,分岐管理シート!AG145&lt;25)),"","error"))</f>
        <v/>
      </c>
      <c r="CC145" s="256" t="str">
        <f>IF(F145="","",IF(OR(AND(分岐管理シート!BH145="予算化方法",分岐管理シート!AH145&gt;0,分岐管理シート!AH145&lt;4),AND(分岐管理シート!BH145="予算化方法_未定なし",分岐管理シート!AH145&gt;0,分岐管理シート!AH145&lt;3)),"","error"))</f>
        <v/>
      </c>
      <c r="CD145" s="257" t="str">
        <f>IF(F145="","",IF(OR(分岐管理シート!AI145&lt;14,分岐管理シート!AI145&gt;25,分岐管理シート!AI145&gt;分岐管理シート!AJ145,分岐管理シート!AI145&gt;分岐管理シート!AK145),"error",""))</f>
        <v/>
      </c>
      <c r="CE145" s="257" t="str">
        <f>IF(F145="","",IF(OR(分岐管理シート!AJ145&lt;14,分岐管理シート!AJ145&gt;25,分岐管理シート!AJ145&lt;分岐管理シート!AI145,分岐管理シート!AJ145&gt;分岐管理シート!AK145),"error",""))</f>
        <v/>
      </c>
      <c r="CF145" s="256" t="str">
        <f>IF(F145="","",IF(OR(分岐管理シート!AK145&lt;14,分岐管理シート!AK145&gt;26,分岐管理シート!AK145&lt;分岐管理シート!AI145,分岐管理シート!AK145&lt;分岐管理シート!AJ145),"error",""))</f>
        <v/>
      </c>
      <c r="CG145" s="257" t="str">
        <f>IF(F145="","",IF(AND(AD145="－",分岐管理シート!AK145&gt;25),"error",""))</f>
        <v/>
      </c>
      <c r="CH145" s="257" t="str">
        <f t="shared" si="21"/>
        <v/>
      </c>
      <c r="CI145" s="252" t="str">
        <f>IF(F145="","",IF(分岐管理シート!AM145&lt;1,"error",""))</f>
        <v/>
      </c>
      <c r="CJ145" s="257" t="str">
        <f>IF(F145="","",IF(分岐管理シート!AN145&lt;1,"error",""))</f>
        <v/>
      </c>
      <c r="CK145" s="261" t="str">
        <f t="shared" si="18"/>
        <v/>
      </c>
      <c r="CL145" s="257" t="str">
        <f>IF(F145="","",IF(AND(SUM(分岐管理シート!AO145:AR145)&gt;180,分岐管理シート!AS145&lt;1),"error",""))</f>
        <v/>
      </c>
      <c r="CM145" s="257" t="str">
        <f>IF(F145="","",IF(OR(AND(分岐管理シート!D145=1,分岐管理シート!BB145&gt;0,分岐管理シート!BB145&lt;7),AND(分岐管理シート!D145&gt;1,分岐管理シート!BB145&gt;3,分岐管理シート!BB145&lt;7)),"","error"))</f>
        <v/>
      </c>
      <c r="CN145" s="260"/>
      <c r="CO145" s="257" t="str">
        <f>IF(分岐管理シート!BR145=0,"","error")</f>
        <v/>
      </c>
      <c r="CP145" s="304" t="str">
        <f>IF(AND(F145="",SUM(分岐管理シート!D145:BB145)&gt;0),"error","")</f>
        <v/>
      </c>
    </row>
    <row r="146" spans="1:94" ht="54.95" customHeight="1" x14ac:dyDescent="0.15">
      <c r="A146" s="29"/>
      <c r="B146" s="33"/>
      <c r="C146" s="445">
        <v>74</v>
      </c>
      <c r="D146" s="342"/>
      <c r="E146" s="342"/>
      <c r="F146" s="164"/>
      <c r="G146" s="164"/>
      <c r="H146" s="163"/>
      <c r="I146" s="164"/>
      <c r="J146" s="163"/>
      <c r="K146" s="164"/>
      <c r="L146" s="164"/>
      <c r="M146" s="164"/>
      <c r="N146" s="164"/>
      <c r="O146" s="343"/>
      <c r="P146" s="343"/>
      <c r="Q146" s="344"/>
      <c r="R146" s="345">
        <f t="shared" si="11"/>
        <v>0</v>
      </c>
      <c r="S146" s="346">
        <f t="shared" si="19"/>
        <v>0</v>
      </c>
      <c r="T146" s="347"/>
      <c r="U146" s="419"/>
      <c r="V146" s="386"/>
      <c r="W146" s="386"/>
      <c r="X146" s="386"/>
      <c r="Y146" s="347"/>
      <c r="Z146" s="347"/>
      <c r="AA146" s="163"/>
      <c r="AB146" s="164"/>
      <c r="AC146" s="348"/>
      <c r="AD146" s="348"/>
      <c r="AE146" s="348"/>
      <c r="AF146" s="349"/>
      <c r="AG146" s="349"/>
      <c r="AH146" s="370"/>
      <c r="AI146" s="163"/>
      <c r="AJ146" s="163"/>
      <c r="AK146" s="163"/>
      <c r="AL146" s="350"/>
      <c r="AM146" s="163"/>
      <c r="AN146" s="163"/>
      <c r="AO146" s="343"/>
      <c r="AP146" s="164"/>
      <c r="AQ146" s="164"/>
      <c r="AR146" s="164"/>
      <c r="AS146" s="351"/>
      <c r="AT146" s="352"/>
      <c r="AU146" s="352"/>
      <c r="AV146" s="352"/>
      <c r="AW146" s="352"/>
      <c r="AX146" s="352"/>
      <c r="AY146" s="352"/>
      <c r="AZ146" s="352"/>
      <c r="BA146" s="352"/>
      <c r="BB146" s="353"/>
      <c r="BC146" s="351"/>
      <c r="BD146" s="351"/>
      <c r="BE146" s="255" t="str">
        <f>IF(F146="","",IF(分岐管理シート!D146&gt;0,"","error"))</f>
        <v/>
      </c>
      <c r="BF146" s="256" t="str">
        <f>IF(F146="","",IF(分岐管理シート!E146=1,"","error"))</f>
        <v/>
      </c>
      <c r="BG146" s="257" t="str">
        <f>IF(F146="","",IF(分岐管理シート!G146=2,"","error"))</f>
        <v/>
      </c>
      <c r="BH146" s="257" t="str">
        <f>IF(F146="","",IF(OR(分岐管理シート!H146=0,LEN(H146)&lt;6),"error",""))</f>
        <v/>
      </c>
      <c r="BI146" s="258" t="str">
        <f>IF(F146="","",IF(分岐管理シート!I146=2,"","error"))</f>
        <v/>
      </c>
      <c r="BJ146" s="257" t="str">
        <f t="shared" si="12"/>
        <v/>
      </c>
      <c r="BK146" s="257" t="str">
        <f t="shared" si="13"/>
        <v/>
      </c>
      <c r="BL146" s="257" t="str">
        <f>IF(F146="","",IF(OR(AND(分岐管理シート!D146=1,分岐管理シート!K146=1),AND(分岐管理シート!D146=2,分岐管理シート!K146=2)),"","error"))</f>
        <v/>
      </c>
      <c r="BM146" s="255" t="str">
        <f>IF(F146="","",IF(分岐管理シート!L146=2,"","error"))</f>
        <v/>
      </c>
      <c r="BN146" s="257" t="str">
        <f>IF(F146="","",IF(分岐管理シート!M146&lt;1,"error",""))</f>
        <v/>
      </c>
      <c r="BO146" s="252" t="str">
        <f>IF(F146="","",IF(OR(AND(分岐管理シート!D146=1,分岐管理シート!M146&lt;12,分岐管理シート!M146&gt;0),AND(分岐管理シート!D146=2,分岐管理シート!M146&lt;13,分岐管理シート!M146&gt;1)),"","error"))</f>
        <v/>
      </c>
      <c r="BP146" s="257" t="str">
        <f>IF(AND(分岐管理シート!M146&lt;&gt;1,SUM(分岐管理シート!N146:P146)&gt;0),"error","")</f>
        <v/>
      </c>
      <c r="BQ146" s="256" t="str">
        <f>IF(OR(AND(分岐管理シート!N146=0,OR(分岐管理シート!O146&lt;&gt;0,分岐管理シート!P146&lt;&gt;0)),AND(分岐管理シート!O146=0,分岐管理シート!P146&lt;&gt;0)),"error","")</f>
        <v/>
      </c>
      <c r="BR146" s="259" t="str" cm="1">
        <f t="array" ref="BR146">IF(SUMPRODUCT(COUNTIF(N146:P146,N146:P146))&gt;COUNTA(N146:P146),"error","")</f>
        <v/>
      </c>
      <c r="BS146" s="257" t="str">
        <f t="shared" si="14"/>
        <v/>
      </c>
      <c r="BT146" s="257" t="str">
        <f t="shared" si="15"/>
        <v/>
      </c>
      <c r="BU146" s="257" t="str">
        <f>IF(F146="","",IF(OR(AND(分岐管理シート!D146=1,T146&gt;0,Y146&gt;=0,U146=0,R146=S146+Y146,S146=T146),AND(分岐管理シート!D146=2,U146&gt;0,Y146&gt;=0,T146=0,R146=S146+Y146,S146=U146)),"","error"))</f>
        <v/>
      </c>
      <c r="BV146" s="257" t="str">
        <f t="shared" si="16"/>
        <v/>
      </c>
      <c r="BW146" s="257" t="str">
        <f t="shared" si="20"/>
        <v/>
      </c>
      <c r="BX146" s="257" t="str">
        <f t="shared" si="17"/>
        <v/>
      </c>
      <c r="BY146" s="257" t="str">
        <f>IF(F146="","",IF(PRODUCT(分岐管理シート!AB146:'分岐管理シート'!AE146)=0,"error",""))</f>
        <v/>
      </c>
      <c r="BZ146" s="252" t="str">
        <f>IF(F146="","",IF(AND(AE146="○",分岐管理シート!AF146=0),"error",""))</f>
        <v/>
      </c>
      <c r="CA146" s="257" t="str">
        <f>IF(F146="","",IF(AND(分岐管理シート!AE146&lt;2,実施計画様式!AF146&lt;&gt;""),"error",""))</f>
        <v/>
      </c>
      <c r="CB146" s="257" t="str">
        <f>IF(F146="","",IF(OR(AND(分岐管理シート!D146=1,分岐管理シート!AG146&gt;0,分岐管理シート!AG146&lt;25),AND(分岐管理シート!D146&gt;1,分岐管理シート!AG146&gt;12,分岐管理シート!AG146&lt;25)),"","error"))</f>
        <v/>
      </c>
      <c r="CC146" s="256" t="str">
        <f>IF(F146="","",IF(OR(AND(分岐管理シート!BH146="予算化方法",分岐管理シート!AH146&gt;0,分岐管理シート!AH146&lt;4),AND(分岐管理シート!BH146="予算化方法_未定なし",分岐管理シート!AH146&gt;0,分岐管理シート!AH146&lt;3)),"","error"))</f>
        <v/>
      </c>
      <c r="CD146" s="257" t="str">
        <f>IF(F146="","",IF(OR(分岐管理シート!AI146&lt;14,分岐管理シート!AI146&gt;25,分岐管理シート!AI146&gt;分岐管理シート!AJ146,分岐管理シート!AI146&gt;分岐管理シート!AK146),"error",""))</f>
        <v/>
      </c>
      <c r="CE146" s="257" t="str">
        <f>IF(F146="","",IF(OR(分岐管理シート!AJ146&lt;14,分岐管理シート!AJ146&gt;25,分岐管理シート!AJ146&lt;分岐管理シート!AI146,分岐管理シート!AJ146&gt;分岐管理シート!AK146),"error",""))</f>
        <v/>
      </c>
      <c r="CF146" s="256" t="str">
        <f>IF(F146="","",IF(OR(分岐管理シート!AK146&lt;14,分岐管理シート!AK146&gt;26,分岐管理シート!AK146&lt;分岐管理シート!AI146,分岐管理シート!AK146&lt;分岐管理シート!AJ146),"error",""))</f>
        <v/>
      </c>
      <c r="CG146" s="257" t="str">
        <f>IF(F146="","",IF(AND(AD146="－",分岐管理シート!AK146&gt;25),"error",""))</f>
        <v/>
      </c>
      <c r="CH146" s="257" t="str">
        <f t="shared" si="21"/>
        <v/>
      </c>
      <c r="CI146" s="252" t="str">
        <f>IF(F146="","",IF(分岐管理シート!AM146&lt;1,"error",""))</f>
        <v/>
      </c>
      <c r="CJ146" s="257" t="str">
        <f>IF(F146="","",IF(分岐管理シート!AN146&lt;1,"error",""))</f>
        <v/>
      </c>
      <c r="CK146" s="261" t="str">
        <f t="shared" si="18"/>
        <v/>
      </c>
      <c r="CL146" s="257" t="str">
        <f>IF(F146="","",IF(AND(SUM(分岐管理シート!AO146:AR146)&gt;180,分岐管理シート!AS146&lt;1),"error",""))</f>
        <v/>
      </c>
      <c r="CM146" s="257" t="str">
        <f>IF(F146="","",IF(OR(AND(分岐管理シート!D146=1,分岐管理シート!BB146&gt;0,分岐管理シート!BB146&lt;7),AND(分岐管理シート!D146&gt;1,分岐管理シート!BB146&gt;3,分岐管理シート!BB146&lt;7)),"","error"))</f>
        <v/>
      </c>
      <c r="CN146" s="260"/>
      <c r="CO146" s="257" t="str">
        <f>IF(分岐管理シート!BR146=0,"","error")</f>
        <v/>
      </c>
      <c r="CP146" s="304" t="str">
        <f>IF(AND(F146="",SUM(分岐管理シート!D146:BB146)&gt;0),"error","")</f>
        <v/>
      </c>
    </row>
    <row r="147" spans="1:94" ht="54.95" customHeight="1" x14ac:dyDescent="0.15">
      <c r="A147" s="29"/>
      <c r="B147" s="33"/>
      <c r="C147" s="445">
        <v>75</v>
      </c>
      <c r="D147" s="342"/>
      <c r="E147" s="342"/>
      <c r="F147" s="164"/>
      <c r="G147" s="164"/>
      <c r="H147" s="163"/>
      <c r="I147" s="164"/>
      <c r="J147" s="163"/>
      <c r="K147" s="164"/>
      <c r="L147" s="164"/>
      <c r="M147" s="164"/>
      <c r="N147" s="164"/>
      <c r="O147" s="343"/>
      <c r="P147" s="343"/>
      <c r="Q147" s="344"/>
      <c r="R147" s="345">
        <f t="shared" si="11"/>
        <v>0</v>
      </c>
      <c r="S147" s="346">
        <f t="shared" si="19"/>
        <v>0</v>
      </c>
      <c r="T147" s="347"/>
      <c r="U147" s="419"/>
      <c r="V147" s="386"/>
      <c r="W147" s="386"/>
      <c r="X147" s="386"/>
      <c r="Y147" s="347"/>
      <c r="Z147" s="347"/>
      <c r="AA147" s="163"/>
      <c r="AB147" s="164"/>
      <c r="AC147" s="348"/>
      <c r="AD147" s="348"/>
      <c r="AE147" s="348"/>
      <c r="AF147" s="349"/>
      <c r="AG147" s="349"/>
      <c r="AH147" s="370"/>
      <c r="AI147" s="163"/>
      <c r="AJ147" s="163"/>
      <c r="AK147" s="163"/>
      <c r="AL147" s="350"/>
      <c r="AM147" s="163"/>
      <c r="AN147" s="163"/>
      <c r="AO147" s="343"/>
      <c r="AP147" s="164"/>
      <c r="AQ147" s="164"/>
      <c r="AR147" s="164"/>
      <c r="AS147" s="351"/>
      <c r="AT147" s="352"/>
      <c r="AU147" s="352"/>
      <c r="AV147" s="352"/>
      <c r="AW147" s="352"/>
      <c r="AX147" s="352"/>
      <c r="AY147" s="352"/>
      <c r="AZ147" s="352"/>
      <c r="BA147" s="352"/>
      <c r="BB147" s="353"/>
      <c r="BC147" s="351"/>
      <c r="BD147" s="351"/>
      <c r="BE147" s="255" t="str">
        <f>IF(F147="","",IF(分岐管理シート!D147&gt;0,"","error"))</f>
        <v/>
      </c>
      <c r="BF147" s="256" t="str">
        <f>IF(F147="","",IF(分岐管理シート!E147=1,"","error"))</f>
        <v/>
      </c>
      <c r="BG147" s="257" t="str">
        <f>IF(F147="","",IF(分岐管理シート!G147=2,"","error"))</f>
        <v/>
      </c>
      <c r="BH147" s="257" t="str">
        <f>IF(F147="","",IF(OR(分岐管理シート!H147=0,LEN(H147)&lt;6),"error",""))</f>
        <v/>
      </c>
      <c r="BI147" s="258" t="str">
        <f>IF(F147="","",IF(分岐管理シート!I147=2,"","error"))</f>
        <v/>
      </c>
      <c r="BJ147" s="257" t="str">
        <f t="shared" si="12"/>
        <v/>
      </c>
      <c r="BK147" s="257" t="str">
        <f t="shared" si="13"/>
        <v/>
      </c>
      <c r="BL147" s="257" t="str">
        <f>IF(F147="","",IF(OR(AND(分岐管理シート!D147=1,分岐管理シート!K147=1),AND(分岐管理シート!D147=2,分岐管理シート!K147=2)),"","error"))</f>
        <v/>
      </c>
      <c r="BM147" s="255" t="str">
        <f>IF(F147="","",IF(分岐管理シート!L147=2,"","error"))</f>
        <v/>
      </c>
      <c r="BN147" s="257" t="str">
        <f>IF(F147="","",IF(分岐管理シート!M147&lt;1,"error",""))</f>
        <v/>
      </c>
      <c r="BO147" s="252" t="str">
        <f>IF(F147="","",IF(OR(AND(分岐管理シート!D147=1,分岐管理シート!M147&lt;12,分岐管理シート!M147&gt;0),AND(分岐管理シート!D147=2,分岐管理シート!M147&lt;13,分岐管理シート!M147&gt;1)),"","error"))</f>
        <v/>
      </c>
      <c r="BP147" s="257" t="str">
        <f>IF(AND(分岐管理シート!M147&lt;&gt;1,SUM(分岐管理シート!N147:P147)&gt;0),"error","")</f>
        <v/>
      </c>
      <c r="BQ147" s="256" t="str">
        <f>IF(OR(AND(分岐管理シート!N147=0,OR(分岐管理シート!O147&lt;&gt;0,分岐管理シート!P147&lt;&gt;0)),AND(分岐管理シート!O147=0,分岐管理シート!P147&lt;&gt;0)),"error","")</f>
        <v/>
      </c>
      <c r="BR147" s="259" t="str" cm="1">
        <f t="array" ref="BR147">IF(SUMPRODUCT(COUNTIF(N147:P147,N147:P147))&gt;COUNTA(N147:P147),"error","")</f>
        <v/>
      </c>
      <c r="BS147" s="257" t="str">
        <f t="shared" si="14"/>
        <v/>
      </c>
      <c r="BT147" s="257" t="str">
        <f t="shared" si="15"/>
        <v/>
      </c>
      <c r="BU147" s="257" t="str">
        <f>IF(F147="","",IF(OR(AND(分岐管理シート!D147=1,T147&gt;0,Y147&gt;=0,U147=0,R147=S147+Y147,S147=T147),AND(分岐管理シート!D147=2,U147&gt;0,Y147&gt;=0,T147=0,R147=S147+Y147,S147=U147)),"","error"))</f>
        <v/>
      </c>
      <c r="BV147" s="257" t="str">
        <f t="shared" si="16"/>
        <v/>
      </c>
      <c r="BW147" s="257" t="str">
        <f t="shared" si="20"/>
        <v/>
      </c>
      <c r="BX147" s="257" t="str">
        <f t="shared" si="17"/>
        <v/>
      </c>
      <c r="BY147" s="257" t="str">
        <f>IF(F147="","",IF(PRODUCT(分岐管理シート!AB147:'分岐管理シート'!AE147)=0,"error",""))</f>
        <v/>
      </c>
      <c r="BZ147" s="252" t="str">
        <f>IF(F147="","",IF(AND(AE147="○",分岐管理シート!AF147=0),"error",""))</f>
        <v/>
      </c>
      <c r="CA147" s="257" t="str">
        <f>IF(F147="","",IF(AND(分岐管理シート!AE147&lt;2,実施計画様式!AF147&lt;&gt;""),"error",""))</f>
        <v/>
      </c>
      <c r="CB147" s="257" t="str">
        <f>IF(F147="","",IF(OR(AND(分岐管理シート!D147=1,分岐管理シート!AG147&gt;0,分岐管理シート!AG147&lt;25),AND(分岐管理シート!D147&gt;1,分岐管理シート!AG147&gt;12,分岐管理シート!AG147&lt;25)),"","error"))</f>
        <v/>
      </c>
      <c r="CC147" s="256" t="str">
        <f>IF(F147="","",IF(OR(AND(分岐管理シート!BH147="予算化方法",分岐管理シート!AH147&gt;0,分岐管理シート!AH147&lt;4),AND(分岐管理シート!BH147="予算化方法_未定なし",分岐管理シート!AH147&gt;0,分岐管理シート!AH147&lt;3)),"","error"))</f>
        <v/>
      </c>
      <c r="CD147" s="257" t="str">
        <f>IF(F147="","",IF(OR(分岐管理シート!AI147&lt;14,分岐管理シート!AI147&gt;25,分岐管理シート!AI147&gt;分岐管理シート!AJ147,分岐管理シート!AI147&gt;分岐管理シート!AK147),"error",""))</f>
        <v/>
      </c>
      <c r="CE147" s="257" t="str">
        <f>IF(F147="","",IF(OR(分岐管理シート!AJ147&lt;14,分岐管理シート!AJ147&gt;25,分岐管理シート!AJ147&lt;分岐管理シート!AI147,分岐管理シート!AJ147&gt;分岐管理シート!AK147),"error",""))</f>
        <v/>
      </c>
      <c r="CF147" s="256" t="str">
        <f>IF(F147="","",IF(OR(分岐管理シート!AK147&lt;14,分岐管理シート!AK147&gt;26,分岐管理シート!AK147&lt;分岐管理シート!AI147,分岐管理シート!AK147&lt;分岐管理シート!AJ147),"error",""))</f>
        <v/>
      </c>
      <c r="CG147" s="257" t="str">
        <f>IF(F147="","",IF(AND(AD147="－",分岐管理シート!AK147&gt;25),"error",""))</f>
        <v/>
      </c>
      <c r="CH147" s="257" t="str">
        <f t="shared" si="21"/>
        <v/>
      </c>
      <c r="CI147" s="252" t="str">
        <f>IF(F147="","",IF(分岐管理シート!AM147&lt;1,"error",""))</f>
        <v/>
      </c>
      <c r="CJ147" s="257" t="str">
        <f>IF(F147="","",IF(分岐管理シート!AN147&lt;1,"error",""))</f>
        <v/>
      </c>
      <c r="CK147" s="261" t="str">
        <f t="shared" si="18"/>
        <v/>
      </c>
      <c r="CL147" s="257" t="str">
        <f>IF(F147="","",IF(AND(SUM(分岐管理シート!AO147:AR147)&gt;180,分岐管理シート!AS147&lt;1),"error",""))</f>
        <v/>
      </c>
      <c r="CM147" s="257" t="str">
        <f>IF(F147="","",IF(OR(AND(分岐管理シート!D147=1,分岐管理シート!BB147&gt;0,分岐管理シート!BB147&lt;7),AND(分岐管理シート!D147&gt;1,分岐管理シート!BB147&gt;3,分岐管理シート!BB147&lt;7)),"","error"))</f>
        <v/>
      </c>
      <c r="CN147" s="260"/>
      <c r="CO147" s="257" t="str">
        <f>IF(分岐管理シート!BR147=0,"","error")</f>
        <v/>
      </c>
      <c r="CP147" s="304" t="str">
        <f>IF(AND(F147="",SUM(分岐管理シート!D147:BB147)&gt;0),"error","")</f>
        <v/>
      </c>
    </row>
    <row r="148" spans="1:94" ht="54.95" customHeight="1" x14ac:dyDescent="0.15">
      <c r="A148" s="29"/>
      <c r="B148" s="33"/>
      <c r="C148" s="445">
        <v>76</v>
      </c>
      <c r="D148" s="342"/>
      <c r="E148" s="342"/>
      <c r="F148" s="164"/>
      <c r="G148" s="164"/>
      <c r="H148" s="163"/>
      <c r="I148" s="164"/>
      <c r="J148" s="163"/>
      <c r="K148" s="164"/>
      <c r="L148" s="164"/>
      <c r="M148" s="164"/>
      <c r="N148" s="164"/>
      <c r="O148" s="343"/>
      <c r="P148" s="343"/>
      <c r="Q148" s="344"/>
      <c r="R148" s="345">
        <f t="shared" si="11"/>
        <v>0</v>
      </c>
      <c r="S148" s="346">
        <f t="shared" si="19"/>
        <v>0</v>
      </c>
      <c r="T148" s="347"/>
      <c r="U148" s="419"/>
      <c r="V148" s="386"/>
      <c r="W148" s="386"/>
      <c r="X148" s="386"/>
      <c r="Y148" s="347"/>
      <c r="Z148" s="347"/>
      <c r="AA148" s="163"/>
      <c r="AB148" s="164"/>
      <c r="AC148" s="348"/>
      <c r="AD148" s="348"/>
      <c r="AE148" s="348"/>
      <c r="AF148" s="349"/>
      <c r="AG148" s="349"/>
      <c r="AH148" s="370"/>
      <c r="AI148" s="163"/>
      <c r="AJ148" s="163"/>
      <c r="AK148" s="163"/>
      <c r="AL148" s="350"/>
      <c r="AM148" s="163"/>
      <c r="AN148" s="163"/>
      <c r="AO148" s="343"/>
      <c r="AP148" s="164"/>
      <c r="AQ148" s="164"/>
      <c r="AR148" s="164"/>
      <c r="AS148" s="351"/>
      <c r="AT148" s="352"/>
      <c r="AU148" s="352"/>
      <c r="AV148" s="352"/>
      <c r="AW148" s="352"/>
      <c r="AX148" s="352"/>
      <c r="AY148" s="352"/>
      <c r="AZ148" s="352"/>
      <c r="BA148" s="352"/>
      <c r="BB148" s="353"/>
      <c r="BC148" s="351"/>
      <c r="BD148" s="351"/>
      <c r="BE148" s="255" t="str">
        <f>IF(F148="","",IF(分岐管理シート!D148&gt;0,"","error"))</f>
        <v/>
      </c>
      <c r="BF148" s="256" t="str">
        <f>IF(F148="","",IF(分岐管理シート!E148=1,"","error"))</f>
        <v/>
      </c>
      <c r="BG148" s="257" t="str">
        <f>IF(F148="","",IF(分岐管理シート!G148=2,"","error"))</f>
        <v/>
      </c>
      <c r="BH148" s="257" t="str">
        <f>IF(F148="","",IF(OR(分岐管理シート!H148=0,LEN(H148)&lt;6),"error",""))</f>
        <v/>
      </c>
      <c r="BI148" s="258" t="str">
        <f>IF(F148="","",IF(分岐管理シート!I148=2,"","error"))</f>
        <v/>
      </c>
      <c r="BJ148" s="257" t="str">
        <f t="shared" si="12"/>
        <v/>
      </c>
      <c r="BK148" s="257" t="str">
        <f t="shared" si="13"/>
        <v/>
      </c>
      <c r="BL148" s="257" t="str">
        <f>IF(F148="","",IF(OR(AND(分岐管理シート!D148=1,分岐管理シート!K148=1),AND(分岐管理シート!D148=2,分岐管理シート!K148=2)),"","error"))</f>
        <v/>
      </c>
      <c r="BM148" s="255" t="str">
        <f>IF(F148="","",IF(分岐管理シート!L148=2,"","error"))</f>
        <v/>
      </c>
      <c r="BN148" s="257" t="str">
        <f>IF(F148="","",IF(分岐管理シート!M148&lt;1,"error",""))</f>
        <v/>
      </c>
      <c r="BO148" s="252" t="str">
        <f>IF(F148="","",IF(OR(AND(分岐管理シート!D148=1,分岐管理シート!M148&lt;12,分岐管理シート!M148&gt;0),AND(分岐管理シート!D148=2,分岐管理シート!M148&lt;13,分岐管理シート!M148&gt;1)),"","error"))</f>
        <v/>
      </c>
      <c r="BP148" s="257" t="str">
        <f>IF(AND(分岐管理シート!M148&lt;&gt;1,SUM(分岐管理シート!N148:P148)&gt;0),"error","")</f>
        <v/>
      </c>
      <c r="BQ148" s="256" t="str">
        <f>IF(OR(AND(分岐管理シート!N148=0,OR(分岐管理シート!O148&lt;&gt;0,分岐管理シート!P148&lt;&gt;0)),AND(分岐管理シート!O148=0,分岐管理シート!P148&lt;&gt;0)),"error","")</f>
        <v/>
      </c>
      <c r="BR148" s="259" t="str" cm="1">
        <f t="array" ref="BR148">IF(SUMPRODUCT(COUNTIF(N148:P148,N148:P148))&gt;COUNTA(N148:P148),"error","")</f>
        <v/>
      </c>
      <c r="BS148" s="257" t="str">
        <f t="shared" si="14"/>
        <v/>
      </c>
      <c r="BT148" s="257" t="str">
        <f t="shared" si="15"/>
        <v/>
      </c>
      <c r="BU148" s="257" t="str">
        <f>IF(F148="","",IF(OR(AND(分岐管理シート!D148=1,T148&gt;0,Y148&gt;=0,U148=0,R148=S148+Y148,S148=T148),AND(分岐管理シート!D148=2,U148&gt;0,Y148&gt;=0,T148=0,R148=S148+Y148,S148=U148)),"","error"))</f>
        <v/>
      </c>
      <c r="BV148" s="257" t="str">
        <f t="shared" si="16"/>
        <v/>
      </c>
      <c r="BW148" s="257" t="str">
        <f t="shared" si="20"/>
        <v/>
      </c>
      <c r="BX148" s="257" t="str">
        <f t="shared" si="17"/>
        <v/>
      </c>
      <c r="BY148" s="257" t="str">
        <f>IF(F148="","",IF(PRODUCT(分岐管理シート!AB148:'分岐管理シート'!AE148)=0,"error",""))</f>
        <v/>
      </c>
      <c r="BZ148" s="252" t="str">
        <f>IF(F148="","",IF(AND(AE148="○",分岐管理シート!AF148=0),"error",""))</f>
        <v/>
      </c>
      <c r="CA148" s="257" t="str">
        <f>IF(F148="","",IF(AND(分岐管理シート!AE148&lt;2,実施計画様式!AF148&lt;&gt;""),"error",""))</f>
        <v/>
      </c>
      <c r="CB148" s="257" t="str">
        <f>IF(F148="","",IF(OR(AND(分岐管理シート!D148=1,分岐管理シート!AG148&gt;0,分岐管理シート!AG148&lt;25),AND(分岐管理シート!D148&gt;1,分岐管理シート!AG148&gt;12,分岐管理シート!AG148&lt;25)),"","error"))</f>
        <v/>
      </c>
      <c r="CC148" s="256" t="str">
        <f>IF(F148="","",IF(OR(AND(分岐管理シート!BH148="予算化方法",分岐管理シート!AH148&gt;0,分岐管理シート!AH148&lt;4),AND(分岐管理シート!BH148="予算化方法_未定なし",分岐管理シート!AH148&gt;0,分岐管理シート!AH148&lt;3)),"","error"))</f>
        <v/>
      </c>
      <c r="CD148" s="257" t="str">
        <f>IF(F148="","",IF(OR(分岐管理シート!AI148&lt;14,分岐管理シート!AI148&gt;25,分岐管理シート!AI148&gt;分岐管理シート!AJ148,分岐管理シート!AI148&gt;分岐管理シート!AK148),"error",""))</f>
        <v/>
      </c>
      <c r="CE148" s="257" t="str">
        <f>IF(F148="","",IF(OR(分岐管理シート!AJ148&lt;14,分岐管理シート!AJ148&gt;25,分岐管理シート!AJ148&lt;分岐管理シート!AI148,分岐管理シート!AJ148&gt;分岐管理シート!AK148),"error",""))</f>
        <v/>
      </c>
      <c r="CF148" s="256" t="str">
        <f>IF(F148="","",IF(OR(分岐管理シート!AK148&lt;14,分岐管理シート!AK148&gt;26,分岐管理シート!AK148&lt;分岐管理シート!AI148,分岐管理シート!AK148&lt;分岐管理シート!AJ148),"error",""))</f>
        <v/>
      </c>
      <c r="CG148" s="257" t="str">
        <f>IF(F148="","",IF(AND(AD148="－",分岐管理シート!AK148&gt;25),"error",""))</f>
        <v/>
      </c>
      <c r="CH148" s="257" t="str">
        <f t="shared" si="21"/>
        <v/>
      </c>
      <c r="CI148" s="252" t="str">
        <f>IF(F148="","",IF(分岐管理シート!AM148&lt;1,"error",""))</f>
        <v/>
      </c>
      <c r="CJ148" s="257" t="str">
        <f>IF(F148="","",IF(分岐管理シート!AN148&lt;1,"error",""))</f>
        <v/>
      </c>
      <c r="CK148" s="261" t="str">
        <f t="shared" si="18"/>
        <v/>
      </c>
      <c r="CL148" s="257" t="str">
        <f>IF(F148="","",IF(AND(SUM(分岐管理シート!AO148:AR148)&gt;180,分岐管理シート!AS148&lt;1),"error",""))</f>
        <v/>
      </c>
      <c r="CM148" s="257" t="str">
        <f>IF(F148="","",IF(OR(AND(分岐管理シート!D148=1,分岐管理シート!BB148&gt;0,分岐管理シート!BB148&lt;7),AND(分岐管理シート!D148&gt;1,分岐管理シート!BB148&gt;3,分岐管理シート!BB148&lt;7)),"","error"))</f>
        <v/>
      </c>
      <c r="CN148" s="260"/>
      <c r="CO148" s="257" t="str">
        <f>IF(分岐管理シート!BR148=0,"","error")</f>
        <v/>
      </c>
      <c r="CP148" s="304" t="str">
        <f>IF(AND(F148="",SUM(分岐管理シート!D148:BB148)&gt;0),"error","")</f>
        <v/>
      </c>
    </row>
    <row r="149" spans="1:94" ht="54.95" customHeight="1" x14ac:dyDescent="0.15">
      <c r="A149" s="29"/>
      <c r="B149" s="33"/>
      <c r="C149" s="445">
        <v>77</v>
      </c>
      <c r="D149" s="342"/>
      <c r="E149" s="342"/>
      <c r="F149" s="164"/>
      <c r="G149" s="164"/>
      <c r="H149" s="163"/>
      <c r="I149" s="164"/>
      <c r="J149" s="163"/>
      <c r="K149" s="164"/>
      <c r="L149" s="164"/>
      <c r="M149" s="164"/>
      <c r="N149" s="164"/>
      <c r="O149" s="343"/>
      <c r="P149" s="343"/>
      <c r="Q149" s="344"/>
      <c r="R149" s="345">
        <f t="shared" si="11"/>
        <v>0</v>
      </c>
      <c r="S149" s="346">
        <f t="shared" si="19"/>
        <v>0</v>
      </c>
      <c r="T149" s="347"/>
      <c r="U149" s="419"/>
      <c r="V149" s="386"/>
      <c r="W149" s="386"/>
      <c r="X149" s="386"/>
      <c r="Y149" s="347"/>
      <c r="Z149" s="347"/>
      <c r="AA149" s="163"/>
      <c r="AB149" s="164"/>
      <c r="AC149" s="348"/>
      <c r="AD149" s="348"/>
      <c r="AE149" s="348"/>
      <c r="AF149" s="349"/>
      <c r="AG149" s="349"/>
      <c r="AH149" s="370"/>
      <c r="AI149" s="163"/>
      <c r="AJ149" s="163"/>
      <c r="AK149" s="163"/>
      <c r="AL149" s="350"/>
      <c r="AM149" s="163"/>
      <c r="AN149" s="163"/>
      <c r="AO149" s="343"/>
      <c r="AP149" s="164"/>
      <c r="AQ149" s="164"/>
      <c r="AR149" s="164"/>
      <c r="AS149" s="351"/>
      <c r="AT149" s="352"/>
      <c r="AU149" s="352"/>
      <c r="AV149" s="352"/>
      <c r="AW149" s="352"/>
      <c r="AX149" s="352"/>
      <c r="AY149" s="352"/>
      <c r="AZ149" s="352"/>
      <c r="BA149" s="352"/>
      <c r="BB149" s="353"/>
      <c r="BC149" s="351"/>
      <c r="BD149" s="351"/>
      <c r="BE149" s="255" t="str">
        <f>IF(F149="","",IF(分岐管理シート!D149&gt;0,"","error"))</f>
        <v/>
      </c>
      <c r="BF149" s="256" t="str">
        <f>IF(F149="","",IF(分岐管理シート!E149=1,"","error"))</f>
        <v/>
      </c>
      <c r="BG149" s="257" t="str">
        <f>IF(F149="","",IF(分岐管理シート!G149=2,"","error"))</f>
        <v/>
      </c>
      <c r="BH149" s="257" t="str">
        <f>IF(F149="","",IF(OR(分岐管理シート!H149=0,LEN(H149)&lt;6),"error",""))</f>
        <v/>
      </c>
      <c r="BI149" s="258" t="str">
        <f>IF(F149="","",IF(分岐管理シート!I149=2,"","error"))</f>
        <v/>
      </c>
      <c r="BJ149" s="257" t="str">
        <f t="shared" si="12"/>
        <v/>
      </c>
      <c r="BK149" s="257" t="str">
        <f t="shared" si="13"/>
        <v/>
      </c>
      <c r="BL149" s="257" t="str">
        <f>IF(F149="","",IF(OR(AND(分岐管理シート!D149=1,分岐管理シート!K149=1),AND(分岐管理シート!D149=2,分岐管理シート!K149=2)),"","error"))</f>
        <v/>
      </c>
      <c r="BM149" s="255" t="str">
        <f>IF(F149="","",IF(分岐管理シート!L149=2,"","error"))</f>
        <v/>
      </c>
      <c r="BN149" s="257" t="str">
        <f>IF(F149="","",IF(分岐管理シート!M149&lt;1,"error",""))</f>
        <v/>
      </c>
      <c r="BO149" s="252" t="str">
        <f>IF(F149="","",IF(OR(AND(分岐管理シート!D149=1,分岐管理シート!M149&lt;12,分岐管理シート!M149&gt;0),AND(分岐管理シート!D149=2,分岐管理シート!M149&lt;13,分岐管理シート!M149&gt;1)),"","error"))</f>
        <v/>
      </c>
      <c r="BP149" s="257" t="str">
        <f>IF(AND(分岐管理シート!M149&lt;&gt;1,SUM(分岐管理シート!N149:P149)&gt;0),"error","")</f>
        <v/>
      </c>
      <c r="BQ149" s="256" t="str">
        <f>IF(OR(AND(分岐管理シート!N149=0,OR(分岐管理シート!O149&lt;&gt;0,分岐管理シート!P149&lt;&gt;0)),AND(分岐管理シート!O149=0,分岐管理シート!P149&lt;&gt;0)),"error","")</f>
        <v/>
      </c>
      <c r="BR149" s="259" t="str" cm="1">
        <f t="array" ref="BR149">IF(SUMPRODUCT(COUNTIF(N149:P149,N149:P149))&gt;COUNTA(N149:P149),"error","")</f>
        <v/>
      </c>
      <c r="BS149" s="257" t="str">
        <f t="shared" si="14"/>
        <v/>
      </c>
      <c r="BT149" s="257" t="str">
        <f t="shared" si="15"/>
        <v/>
      </c>
      <c r="BU149" s="257" t="str">
        <f>IF(F149="","",IF(OR(AND(分岐管理シート!D149=1,T149&gt;0,Y149&gt;=0,U149=0,R149=S149+Y149,S149=T149),AND(分岐管理シート!D149=2,U149&gt;0,Y149&gt;=0,T149=0,R149=S149+Y149,S149=U149)),"","error"))</f>
        <v/>
      </c>
      <c r="BV149" s="257" t="str">
        <f t="shared" si="16"/>
        <v/>
      </c>
      <c r="BW149" s="257" t="str">
        <f t="shared" si="20"/>
        <v/>
      </c>
      <c r="BX149" s="257" t="str">
        <f t="shared" si="17"/>
        <v/>
      </c>
      <c r="BY149" s="257" t="str">
        <f>IF(F149="","",IF(PRODUCT(分岐管理シート!AB149:'分岐管理シート'!AE149)=0,"error",""))</f>
        <v/>
      </c>
      <c r="BZ149" s="252" t="str">
        <f>IF(F149="","",IF(AND(AE149="○",分岐管理シート!AF149=0),"error",""))</f>
        <v/>
      </c>
      <c r="CA149" s="257" t="str">
        <f>IF(F149="","",IF(AND(分岐管理シート!AE149&lt;2,実施計画様式!AF149&lt;&gt;""),"error",""))</f>
        <v/>
      </c>
      <c r="CB149" s="257" t="str">
        <f>IF(F149="","",IF(OR(AND(分岐管理シート!D149=1,分岐管理シート!AG149&gt;0,分岐管理シート!AG149&lt;25),AND(分岐管理シート!D149&gt;1,分岐管理シート!AG149&gt;12,分岐管理シート!AG149&lt;25)),"","error"))</f>
        <v/>
      </c>
      <c r="CC149" s="256" t="str">
        <f>IF(F149="","",IF(OR(AND(分岐管理シート!BH149="予算化方法",分岐管理シート!AH149&gt;0,分岐管理シート!AH149&lt;4),AND(分岐管理シート!BH149="予算化方法_未定なし",分岐管理シート!AH149&gt;0,分岐管理シート!AH149&lt;3)),"","error"))</f>
        <v/>
      </c>
      <c r="CD149" s="257" t="str">
        <f>IF(F149="","",IF(OR(分岐管理シート!AI149&lt;14,分岐管理シート!AI149&gt;25,分岐管理シート!AI149&gt;分岐管理シート!AJ149,分岐管理シート!AI149&gt;分岐管理シート!AK149),"error",""))</f>
        <v/>
      </c>
      <c r="CE149" s="257" t="str">
        <f>IF(F149="","",IF(OR(分岐管理シート!AJ149&lt;14,分岐管理シート!AJ149&gt;25,分岐管理シート!AJ149&lt;分岐管理シート!AI149,分岐管理シート!AJ149&gt;分岐管理シート!AK149),"error",""))</f>
        <v/>
      </c>
      <c r="CF149" s="256" t="str">
        <f>IF(F149="","",IF(OR(分岐管理シート!AK149&lt;14,分岐管理シート!AK149&gt;26,分岐管理シート!AK149&lt;分岐管理シート!AI149,分岐管理シート!AK149&lt;分岐管理シート!AJ149),"error",""))</f>
        <v/>
      </c>
      <c r="CG149" s="257" t="str">
        <f>IF(F149="","",IF(AND(AD149="－",分岐管理シート!AK149&gt;25),"error",""))</f>
        <v/>
      </c>
      <c r="CH149" s="257" t="str">
        <f t="shared" si="21"/>
        <v/>
      </c>
      <c r="CI149" s="252" t="str">
        <f>IF(F149="","",IF(分岐管理シート!AM149&lt;1,"error",""))</f>
        <v/>
      </c>
      <c r="CJ149" s="257" t="str">
        <f>IF(F149="","",IF(分岐管理シート!AN149&lt;1,"error",""))</f>
        <v/>
      </c>
      <c r="CK149" s="261" t="str">
        <f t="shared" si="18"/>
        <v/>
      </c>
      <c r="CL149" s="257" t="str">
        <f>IF(F149="","",IF(AND(SUM(分岐管理シート!AO149:AR149)&gt;180,分岐管理シート!AS149&lt;1),"error",""))</f>
        <v/>
      </c>
      <c r="CM149" s="257" t="str">
        <f>IF(F149="","",IF(OR(AND(分岐管理シート!D149=1,分岐管理シート!BB149&gt;0,分岐管理シート!BB149&lt;7),AND(分岐管理シート!D149&gt;1,分岐管理シート!BB149&gt;3,分岐管理シート!BB149&lt;7)),"","error"))</f>
        <v/>
      </c>
      <c r="CN149" s="260"/>
      <c r="CO149" s="257" t="str">
        <f>IF(分岐管理シート!BR149=0,"","error")</f>
        <v/>
      </c>
      <c r="CP149" s="304" t="str">
        <f>IF(AND(F149="",SUM(分岐管理シート!D149:BB149)&gt;0),"error","")</f>
        <v/>
      </c>
    </row>
    <row r="150" spans="1:94" ht="54.95" customHeight="1" x14ac:dyDescent="0.15">
      <c r="A150" s="29"/>
      <c r="B150" s="33"/>
      <c r="C150" s="445">
        <v>78</v>
      </c>
      <c r="D150" s="342"/>
      <c r="E150" s="342"/>
      <c r="F150" s="164"/>
      <c r="G150" s="164"/>
      <c r="H150" s="163"/>
      <c r="I150" s="164"/>
      <c r="J150" s="163"/>
      <c r="K150" s="164"/>
      <c r="L150" s="164"/>
      <c r="M150" s="164"/>
      <c r="N150" s="164"/>
      <c r="O150" s="343"/>
      <c r="P150" s="343"/>
      <c r="Q150" s="344"/>
      <c r="R150" s="345">
        <f t="shared" si="11"/>
        <v>0</v>
      </c>
      <c r="S150" s="346">
        <f t="shared" si="19"/>
        <v>0</v>
      </c>
      <c r="T150" s="347"/>
      <c r="U150" s="419"/>
      <c r="V150" s="386"/>
      <c r="W150" s="386"/>
      <c r="X150" s="386"/>
      <c r="Y150" s="347"/>
      <c r="Z150" s="347"/>
      <c r="AA150" s="163"/>
      <c r="AB150" s="164"/>
      <c r="AC150" s="348"/>
      <c r="AD150" s="348"/>
      <c r="AE150" s="348"/>
      <c r="AF150" s="349"/>
      <c r="AG150" s="349"/>
      <c r="AH150" s="370"/>
      <c r="AI150" s="163"/>
      <c r="AJ150" s="163"/>
      <c r="AK150" s="163"/>
      <c r="AL150" s="350"/>
      <c r="AM150" s="163"/>
      <c r="AN150" s="163"/>
      <c r="AO150" s="343"/>
      <c r="AP150" s="164"/>
      <c r="AQ150" s="164"/>
      <c r="AR150" s="164"/>
      <c r="AS150" s="351"/>
      <c r="AT150" s="352"/>
      <c r="AU150" s="352"/>
      <c r="AV150" s="352"/>
      <c r="AW150" s="352"/>
      <c r="AX150" s="352"/>
      <c r="AY150" s="352"/>
      <c r="AZ150" s="352"/>
      <c r="BA150" s="352"/>
      <c r="BB150" s="353"/>
      <c r="BC150" s="351"/>
      <c r="BD150" s="351"/>
      <c r="BE150" s="255" t="str">
        <f>IF(F150="","",IF(分岐管理シート!D150&gt;0,"","error"))</f>
        <v/>
      </c>
      <c r="BF150" s="256" t="str">
        <f>IF(F150="","",IF(分岐管理シート!E150=1,"","error"))</f>
        <v/>
      </c>
      <c r="BG150" s="257" t="str">
        <f>IF(F150="","",IF(分岐管理シート!G150=2,"","error"))</f>
        <v/>
      </c>
      <c r="BH150" s="257" t="str">
        <f>IF(F150="","",IF(OR(分岐管理シート!H150=0,LEN(H150)&lt;6),"error",""))</f>
        <v/>
      </c>
      <c r="BI150" s="258" t="str">
        <f>IF(F150="","",IF(分岐管理シート!I150=2,"","error"))</f>
        <v/>
      </c>
      <c r="BJ150" s="257" t="str">
        <f t="shared" si="12"/>
        <v/>
      </c>
      <c r="BK150" s="257" t="str">
        <f t="shared" si="13"/>
        <v/>
      </c>
      <c r="BL150" s="257" t="str">
        <f>IF(F150="","",IF(OR(AND(分岐管理シート!D150=1,分岐管理シート!K150=1),AND(分岐管理シート!D150=2,分岐管理シート!K150=2)),"","error"))</f>
        <v/>
      </c>
      <c r="BM150" s="255" t="str">
        <f>IF(F150="","",IF(分岐管理シート!L150=2,"","error"))</f>
        <v/>
      </c>
      <c r="BN150" s="257" t="str">
        <f>IF(F150="","",IF(分岐管理シート!M150&lt;1,"error",""))</f>
        <v/>
      </c>
      <c r="BO150" s="252" t="str">
        <f>IF(F150="","",IF(OR(AND(分岐管理シート!D150=1,分岐管理シート!M150&lt;12,分岐管理シート!M150&gt;0),AND(分岐管理シート!D150=2,分岐管理シート!M150&lt;13,分岐管理シート!M150&gt;1)),"","error"))</f>
        <v/>
      </c>
      <c r="BP150" s="257" t="str">
        <f>IF(AND(分岐管理シート!M150&lt;&gt;1,SUM(分岐管理シート!N150:P150)&gt;0),"error","")</f>
        <v/>
      </c>
      <c r="BQ150" s="256" t="str">
        <f>IF(OR(AND(分岐管理シート!N150=0,OR(分岐管理シート!O150&lt;&gt;0,分岐管理シート!P150&lt;&gt;0)),AND(分岐管理シート!O150=0,分岐管理シート!P150&lt;&gt;0)),"error","")</f>
        <v/>
      </c>
      <c r="BR150" s="259" t="str" cm="1">
        <f t="array" ref="BR150">IF(SUMPRODUCT(COUNTIF(N150:P150,N150:P150))&gt;COUNTA(N150:P150),"error","")</f>
        <v/>
      </c>
      <c r="BS150" s="257" t="str">
        <f t="shared" si="14"/>
        <v/>
      </c>
      <c r="BT150" s="257" t="str">
        <f t="shared" si="15"/>
        <v/>
      </c>
      <c r="BU150" s="257" t="str">
        <f>IF(F150="","",IF(OR(AND(分岐管理シート!D150=1,T150&gt;0,Y150&gt;=0,U150=0,R150=S150+Y150,S150=T150),AND(分岐管理シート!D150=2,U150&gt;0,Y150&gt;=0,T150=0,R150=S150+Y150,S150=U150)),"","error"))</f>
        <v/>
      </c>
      <c r="BV150" s="257" t="str">
        <f t="shared" si="16"/>
        <v/>
      </c>
      <c r="BW150" s="257" t="str">
        <f t="shared" si="20"/>
        <v/>
      </c>
      <c r="BX150" s="257" t="str">
        <f t="shared" si="17"/>
        <v/>
      </c>
      <c r="BY150" s="257" t="str">
        <f>IF(F150="","",IF(PRODUCT(分岐管理シート!AB150:'分岐管理シート'!AE150)=0,"error",""))</f>
        <v/>
      </c>
      <c r="BZ150" s="252" t="str">
        <f>IF(F150="","",IF(AND(AE150="○",分岐管理シート!AF150=0),"error",""))</f>
        <v/>
      </c>
      <c r="CA150" s="257" t="str">
        <f>IF(F150="","",IF(AND(分岐管理シート!AE150&lt;2,実施計画様式!AF150&lt;&gt;""),"error",""))</f>
        <v/>
      </c>
      <c r="CB150" s="257" t="str">
        <f>IF(F150="","",IF(OR(AND(分岐管理シート!D150=1,分岐管理シート!AG150&gt;0,分岐管理シート!AG150&lt;25),AND(分岐管理シート!D150&gt;1,分岐管理シート!AG150&gt;12,分岐管理シート!AG150&lt;25)),"","error"))</f>
        <v/>
      </c>
      <c r="CC150" s="256" t="str">
        <f>IF(F150="","",IF(OR(AND(分岐管理シート!BH150="予算化方法",分岐管理シート!AH150&gt;0,分岐管理シート!AH150&lt;4),AND(分岐管理シート!BH150="予算化方法_未定なし",分岐管理シート!AH150&gt;0,分岐管理シート!AH150&lt;3)),"","error"))</f>
        <v/>
      </c>
      <c r="CD150" s="257" t="str">
        <f>IF(F150="","",IF(OR(分岐管理シート!AI150&lt;14,分岐管理シート!AI150&gt;25,分岐管理シート!AI150&gt;分岐管理シート!AJ150,分岐管理シート!AI150&gt;分岐管理シート!AK150),"error",""))</f>
        <v/>
      </c>
      <c r="CE150" s="257" t="str">
        <f>IF(F150="","",IF(OR(分岐管理シート!AJ150&lt;14,分岐管理シート!AJ150&gt;25,分岐管理シート!AJ150&lt;分岐管理シート!AI150,分岐管理シート!AJ150&gt;分岐管理シート!AK150),"error",""))</f>
        <v/>
      </c>
      <c r="CF150" s="256" t="str">
        <f>IF(F150="","",IF(OR(分岐管理シート!AK150&lt;14,分岐管理シート!AK150&gt;26,分岐管理シート!AK150&lt;分岐管理シート!AI150,分岐管理シート!AK150&lt;分岐管理シート!AJ150),"error",""))</f>
        <v/>
      </c>
      <c r="CG150" s="257" t="str">
        <f>IF(F150="","",IF(AND(AD150="－",分岐管理シート!AK150&gt;25),"error",""))</f>
        <v/>
      </c>
      <c r="CH150" s="257" t="str">
        <f t="shared" si="21"/>
        <v/>
      </c>
      <c r="CI150" s="252" t="str">
        <f>IF(F150="","",IF(分岐管理シート!AM150&lt;1,"error",""))</f>
        <v/>
      </c>
      <c r="CJ150" s="257" t="str">
        <f>IF(F150="","",IF(分岐管理シート!AN150&lt;1,"error",""))</f>
        <v/>
      </c>
      <c r="CK150" s="261" t="str">
        <f t="shared" si="18"/>
        <v/>
      </c>
      <c r="CL150" s="257" t="str">
        <f>IF(F150="","",IF(AND(SUM(分岐管理シート!AO150:AR150)&gt;180,分岐管理シート!AS150&lt;1),"error",""))</f>
        <v/>
      </c>
      <c r="CM150" s="257" t="str">
        <f>IF(F150="","",IF(OR(AND(分岐管理シート!D150=1,分岐管理シート!BB150&gt;0,分岐管理シート!BB150&lt;7),AND(分岐管理シート!D150&gt;1,分岐管理シート!BB150&gt;3,分岐管理シート!BB150&lt;7)),"","error"))</f>
        <v/>
      </c>
      <c r="CN150" s="260"/>
      <c r="CO150" s="257" t="str">
        <f>IF(分岐管理シート!BR150=0,"","error")</f>
        <v/>
      </c>
      <c r="CP150" s="304" t="str">
        <f>IF(AND(F150="",SUM(分岐管理シート!D150:BB150)&gt;0),"error","")</f>
        <v/>
      </c>
    </row>
    <row r="151" spans="1:94" ht="54.95" customHeight="1" x14ac:dyDescent="0.15">
      <c r="A151" s="29"/>
      <c r="B151" s="33"/>
      <c r="C151" s="445">
        <v>79</v>
      </c>
      <c r="D151" s="342"/>
      <c r="E151" s="342"/>
      <c r="F151" s="164"/>
      <c r="G151" s="164"/>
      <c r="H151" s="163"/>
      <c r="I151" s="164"/>
      <c r="J151" s="163"/>
      <c r="K151" s="164"/>
      <c r="L151" s="164"/>
      <c r="M151" s="164"/>
      <c r="N151" s="164"/>
      <c r="O151" s="343"/>
      <c r="P151" s="343"/>
      <c r="Q151" s="344"/>
      <c r="R151" s="345">
        <f t="shared" si="11"/>
        <v>0</v>
      </c>
      <c r="S151" s="346">
        <f t="shared" si="19"/>
        <v>0</v>
      </c>
      <c r="T151" s="347"/>
      <c r="U151" s="419"/>
      <c r="V151" s="386"/>
      <c r="W151" s="386"/>
      <c r="X151" s="386"/>
      <c r="Y151" s="347"/>
      <c r="Z151" s="347"/>
      <c r="AA151" s="163"/>
      <c r="AB151" s="164"/>
      <c r="AC151" s="348"/>
      <c r="AD151" s="348"/>
      <c r="AE151" s="348"/>
      <c r="AF151" s="349"/>
      <c r="AG151" s="349"/>
      <c r="AH151" s="370"/>
      <c r="AI151" s="163"/>
      <c r="AJ151" s="163"/>
      <c r="AK151" s="163"/>
      <c r="AL151" s="350"/>
      <c r="AM151" s="163"/>
      <c r="AN151" s="163"/>
      <c r="AO151" s="343"/>
      <c r="AP151" s="164"/>
      <c r="AQ151" s="164"/>
      <c r="AR151" s="164"/>
      <c r="AS151" s="351"/>
      <c r="AT151" s="352"/>
      <c r="AU151" s="352"/>
      <c r="AV151" s="352"/>
      <c r="AW151" s="352"/>
      <c r="AX151" s="352"/>
      <c r="AY151" s="352"/>
      <c r="AZ151" s="352"/>
      <c r="BA151" s="352"/>
      <c r="BB151" s="353"/>
      <c r="BC151" s="351"/>
      <c r="BD151" s="351"/>
      <c r="BE151" s="255" t="str">
        <f>IF(F151="","",IF(分岐管理シート!D151&gt;0,"","error"))</f>
        <v/>
      </c>
      <c r="BF151" s="256" t="str">
        <f>IF(F151="","",IF(分岐管理シート!E151=1,"","error"))</f>
        <v/>
      </c>
      <c r="BG151" s="257" t="str">
        <f>IF(F151="","",IF(分岐管理シート!G151=2,"","error"))</f>
        <v/>
      </c>
      <c r="BH151" s="257" t="str">
        <f>IF(F151="","",IF(OR(分岐管理シート!H151=0,LEN(H151)&lt;6),"error",""))</f>
        <v/>
      </c>
      <c r="BI151" s="258" t="str">
        <f>IF(F151="","",IF(分岐管理シート!I151=2,"","error"))</f>
        <v/>
      </c>
      <c r="BJ151" s="257" t="str">
        <f t="shared" si="12"/>
        <v/>
      </c>
      <c r="BK151" s="257" t="str">
        <f t="shared" si="13"/>
        <v/>
      </c>
      <c r="BL151" s="257" t="str">
        <f>IF(F151="","",IF(OR(AND(分岐管理シート!D151=1,分岐管理シート!K151=1),AND(分岐管理シート!D151=2,分岐管理シート!K151=2)),"","error"))</f>
        <v/>
      </c>
      <c r="BM151" s="255" t="str">
        <f>IF(F151="","",IF(分岐管理シート!L151=2,"","error"))</f>
        <v/>
      </c>
      <c r="BN151" s="257" t="str">
        <f>IF(F151="","",IF(分岐管理シート!M151&lt;1,"error",""))</f>
        <v/>
      </c>
      <c r="BO151" s="252" t="str">
        <f>IF(F151="","",IF(OR(AND(分岐管理シート!D151=1,分岐管理シート!M151&lt;12,分岐管理シート!M151&gt;0),AND(分岐管理シート!D151=2,分岐管理シート!M151&lt;13,分岐管理シート!M151&gt;1)),"","error"))</f>
        <v/>
      </c>
      <c r="BP151" s="257" t="str">
        <f>IF(AND(分岐管理シート!M151&lt;&gt;1,SUM(分岐管理シート!N151:P151)&gt;0),"error","")</f>
        <v/>
      </c>
      <c r="BQ151" s="256" t="str">
        <f>IF(OR(AND(分岐管理シート!N151=0,OR(分岐管理シート!O151&lt;&gt;0,分岐管理シート!P151&lt;&gt;0)),AND(分岐管理シート!O151=0,分岐管理シート!P151&lt;&gt;0)),"error","")</f>
        <v/>
      </c>
      <c r="BR151" s="259" t="str" cm="1">
        <f t="array" ref="BR151">IF(SUMPRODUCT(COUNTIF(N151:P151,N151:P151))&gt;COUNTA(N151:P151),"error","")</f>
        <v/>
      </c>
      <c r="BS151" s="257" t="str">
        <f t="shared" si="14"/>
        <v/>
      </c>
      <c r="BT151" s="257" t="str">
        <f t="shared" si="15"/>
        <v/>
      </c>
      <c r="BU151" s="257" t="str">
        <f>IF(F151="","",IF(OR(AND(分岐管理シート!D151=1,T151&gt;0,Y151&gt;=0,U151=0,R151=S151+Y151,S151=T151),AND(分岐管理シート!D151=2,U151&gt;0,Y151&gt;=0,T151=0,R151=S151+Y151,S151=U151)),"","error"))</f>
        <v/>
      </c>
      <c r="BV151" s="257" t="str">
        <f t="shared" si="16"/>
        <v/>
      </c>
      <c r="BW151" s="257" t="str">
        <f t="shared" si="20"/>
        <v/>
      </c>
      <c r="BX151" s="257" t="str">
        <f t="shared" si="17"/>
        <v/>
      </c>
      <c r="BY151" s="257" t="str">
        <f>IF(F151="","",IF(PRODUCT(分岐管理シート!AB151:'分岐管理シート'!AE151)=0,"error",""))</f>
        <v/>
      </c>
      <c r="BZ151" s="252" t="str">
        <f>IF(F151="","",IF(AND(AE151="○",分岐管理シート!AF151=0),"error",""))</f>
        <v/>
      </c>
      <c r="CA151" s="257" t="str">
        <f>IF(F151="","",IF(AND(分岐管理シート!AE151&lt;2,実施計画様式!AF151&lt;&gt;""),"error",""))</f>
        <v/>
      </c>
      <c r="CB151" s="257" t="str">
        <f>IF(F151="","",IF(OR(AND(分岐管理シート!D151=1,分岐管理シート!AG151&gt;0,分岐管理シート!AG151&lt;25),AND(分岐管理シート!D151&gt;1,分岐管理シート!AG151&gt;12,分岐管理シート!AG151&lt;25)),"","error"))</f>
        <v/>
      </c>
      <c r="CC151" s="256" t="str">
        <f>IF(F151="","",IF(OR(AND(分岐管理シート!BH151="予算化方法",分岐管理シート!AH151&gt;0,分岐管理シート!AH151&lt;4),AND(分岐管理シート!BH151="予算化方法_未定なし",分岐管理シート!AH151&gt;0,分岐管理シート!AH151&lt;3)),"","error"))</f>
        <v/>
      </c>
      <c r="CD151" s="257" t="str">
        <f>IF(F151="","",IF(OR(分岐管理シート!AI151&lt;14,分岐管理シート!AI151&gt;25,分岐管理シート!AI151&gt;分岐管理シート!AJ151,分岐管理シート!AI151&gt;分岐管理シート!AK151),"error",""))</f>
        <v/>
      </c>
      <c r="CE151" s="257" t="str">
        <f>IF(F151="","",IF(OR(分岐管理シート!AJ151&lt;14,分岐管理シート!AJ151&gt;25,分岐管理シート!AJ151&lt;分岐管理シート!AI151,分岐管理シート!AJ151&gt;分岐管理シート!AK151),"error",""))</f>
        <v/>
      </c>
      <c r="CF151" s="256" t="str">
        <f>IF(F151="","",IF(OR(分岐管理シート!AK151&lt;14,分岐管理シート!AK151&gt;26,分岐管理シート!AK151&lt;分岐管理シート!AI151,分岐管理シート!AK151&lt;分岐管理シート!AJ151),"error",""))</f>
        <v/>
      </c>
      <c r="CG151" s="257" t="str">
        <f>IF(F151="","",IF(AND(AD151="－",分岐管理シート!AK151&gt;25),"error",""))</f>
        <v/>
      </c>
      <c r="CH151" s="257" t="str">
        <f t="shared" si="21"/>
        <v/>
      </c>
      <c r="CI151" s="252" t="str">
        <f>IF(F151="","",IF(分岐管理シート!AM151&lt;1,"error",""))</f>
        <v/>
      </c>
      <c r="CJ151" s="257" t="str">
        <f>IF(F151="","",IF(分岐管理シート!AN151&lt;1,"error",""))</f>
        <v/>
      </c>
      <c r="CK151" s="261" t="str">
        <f t="shared" si="18"/>
        <v/>
      </c>
      <c r="CL151" s="257" t="str">
        <f>IF(F151="","",IF(AND(SUM(分岐管理シート!AO151:AR151)&gt;180,分岐管理シート!AS151&lt;1),"error",""))</f>
        <v/>
      </c>
      <c r="CM151" s="257" t="str">
        <f>IF(F151="","",IF(OR(AND(分岐管理シート!D151=1,分岐管理シート!BB151&gt;0,分岐管理シート!BB151&lt;7),AND(分岐管理シート!D151&gt;1,分岐管理シート!BB151&gt;3,分岐管理シート!BB151&lt;7)),"","error"))</f>
        <v/>
      </c>
      <c r="CN151" s="260"/>
      <c r="CO151" s="257" t="str">
        <f>IF(分岐管理シート!BR151=0,"","error")</f>
        <v/>
      </c>
      <c r="CP151" s="304" t="str">
        <f>IF(AND(F151="",SUM(分岐管理シート!D151:BB151)&gt;0),"error","")</f>
        <v/>
      </c>
    </row>
    <row r="152" spans="1:94" ht="54.95" customHeight="1" x14ac:dyDescent="0.15">
      <c r="A152" s="29"/>
      <c r="B152" s="33"/>
      <c r="C152" s="445">
        <v>80</v>
      </c>
      <c r="D152" s="342"/>
      <c r="E152" s="342"/>
      <c r="F152" s="164"/>
      <c r="G152" s="164"/>
      <c r="H152" s="163"/>
      <c r="I152" s="164"/>
      <c r="J152" s="163"/>
      <c r="K152" s="164"/>
      <c r="L152" s="164"/>
      <c r="M152" s="164"/>
      <c r="N152" s="164"/>
      <c r="O152" s="343"/>
      <c r="P152" s="343"/>
      <c r="Q152" s="344"/>
      <c r="R152" s="345">
        <f t="shared" si="11"/>
        <v>0</v>
      </c>
      <c r="S152" s="346">
        <f t="shared" si="19"/>
        <v>0</v>
      </c>
      <c r="T152" s="347"/>
      <c r="U152" s="419"/>
      <c r="V152" s="386"/>
      <c r="W152" s="386"/>
      <c r="X152" s="386"/>
      <c r="Y152" s="347"/>
      <c r="Z152" s="347"/>
      <c r="AA152" s="163"/>
      <c r="AB152" s="164"/>
      <c r="AC152" s="348"/>
      <c r="AD152" s="348"/>
      <c r="AE152" s="348"/>
      <c r="AF152" s="349"/>
      <c r="AG152" s="349"/>
      <c r="AH152" s="370"/>
      <c r="AI152" s="163"/>
      <c r="AJ152" s="163"/>
      <c r="AK152" s="163"/>
      <c r="AL152" s="350"/>
      <c r="AM152" s="163"/>
      <c r="AN152" s="163"/>
      <c r="AO152" s="343"/>
      <c r="AP152" s="164"/>
      <c r="AQ152" s="164"/>
      <c r="AR152" s="164"/>
      <c r="AS152" s="351"/>
      <c r="AT152" s="352"/>
      <c r="AU152" s="352"/>
      <c r="AV152" s="352"/>
      <c r="AW152" s="352"/>
      <c r="AX152" s="352"/>
      <c r="AY152" s="352"/>
      <c r="AZ152" s="352"/>
      <c r="BA152" s="352"/>
      <c r="BB152" s="353"/>
      <c r="BC152" s="351"/>
      <c r="BD152" s="351"/>
      <c r="BE152" s="255" t="str">
        <f>IF(F152="","",IF(分岐管理シート!D152&gt;0,"","error"))</f>
        <v/>
      </c>
      <c r="BF152" s="256" t="str">
        <f>IF(F152="","",IF(分岐管理シート!E152=1,"","error"))</f>
        <v/>
      </c>
      <c r="BG152" s="257" t="str">
        <f>IF(F152="","",IF(分岐管理シート!G152=2,"","error"))</f>
        <v/>
      </c>
      <c r="BH152" s="257" t="str">
        <f>IF(F152="","",IF(OR(分岐管理シート!H152=0,LEN(H152)&lt;6),"error",""))</f>
        <v/>
      </c>
      <c r="BI152" s="258" t="str">
        <f>IF(F152="","",IF(分岐管理シート!I152=2,"","error"))</f>
        <v/>
      </c>
      <c r="BJ152" s="257" t="str">
        <f t="shared" si="12"/>
        <v/>
      </c>
      <c r="BK152" s="257" t="str">
        <f t="shared" si="13"/>
        <v/>
      </c>
      <c r="BL152" s="257" t="str">
        <f>IF(F152="","",IF(OR(AND(分岐管理シート!D152=1,分岐管理シート!K152=1),AND(分岐管理シート!D152=2,分岐管理シート!K152=2)),"","error"))</f>
        <v/>
      </c>
      <c r="BM152" s="255" t="str">
        <f>IF(F152="","",IF(分岐管理シート!L152=2,"","error"))</f>
        <v/>
      </c>
      <c r="BN152" s="257" t="str">
        <f>IF(F152="","",IF(分岐管理シート!M152&lt;1,"error",""))</f>
        <v/>
      </c>
      <c r="BO152" s="252" t="str">
        <f>IF(F152="","",IF(OR(AND(分岐管理シート!D152=1,分岐管理シート!M152&lt;12,分岐管理シート!M152&gt;0),AND(分岐管理シート!D152=2,分岐管理シート!M152&lt;13,分岐管理シート!M152&gt;1)),"","error"))</f>
        <v/>
      </c>
      <c r="BP152" s="257" t="str">
        <f>IF(AND(分岐管理シート!M152&lt;&gt;1,SUM(分岐管理シート!N152:P152)&gt;0),"error","")</f>
        <v/>
      </c>
      <c r="BQ152" s="256" t="str">
        <f>IF(OR(AND(分岐管理シート!N152=0,OR(分岐管理シート!O152&lt;&gt;0,分岐管理シート!P152&lt;&gt;0)),AND(分岐管理シート!O152=0,分岐管理シート!P152&lt;&gt;0)),"error","")</f>
        <v/>
      </c>
      <c r="BR152" s="259" t="str" cm="1">
        <f t="array" ref="BR152">IF(SUMPRODUCT(COUNTIF(N152:P152,N152:P152))&gt;COUNTA(N152:P152),"error","")</f>
        <v/>
      </c>
      <c r="BS152" s="257" t="str">
        <f t="shared" si="14"/>
        <v/>
      </c>
      <c r="BT152" s="257" t="str">
        <f t="shared" si="15"/>
        <v/>
      </c>
      <c r="BU152" s="257" t="str">
        <f>IF(F152="","",IF(OR(AND(分岐管理シート!D152=1,T152&gt;0,Y152&gt;=0,U152=0,R152=S152+Y152,S152=T152),AND(分岐管理シート!D152=2,U152&gt;0,Y152&gt;=0,T152=0,R152=S152+Y152,S152=U152)),"","error"))</f>
        <v/>
      </c>
      <c r="BV152" s="257" t="str">
        <f t="shared" si="16"/>
        <v/>
      </c>
      <c r="BW152" s="257" t="str">
        <f t="shared" si="20"/>
        <v/>
      </c>
      <c r="BX152" s="257" t="str">
        <f t="shared" si="17"/>
        <v/>
      </c>
      <c r="BY152" s="257" t="str">
        <f>IF(F152="","",IF(PRODUCT(分岐管理シート!AB152:'分岐管理シート'!AE152)=0,"error",""))</f>
        <v/>
      </c>
      <c r="BZ152" s="252" t="str">
        <f>IF(F152="","",IF(AND(AE152="○",分岐管理シート!AF152=0),"error",""))</f>
        <v/>
      </c>
      <c r="CA152" s="257" t="str">
        <f>IF(F152="","",IF(AND(分岐管理シート!AE152&lt;2,実施計画様式!AF152&lt;&gt;""),"error",""))</f>
        <v/>
      </c>
      <c r="CB152" s="257" t="str">
        <f>IF(F152="","",IF(OR(AND(分岐管理シート!D152=1,分岐管理シート!AG152&gt;0,分岐管理シート!AG152&lt;25),AND(分岐管理シート!D152&gt;1,分岐管理シート!AG152&gt;12,分岐管理シート!AG152&lt;25)),"","error"))</f>
        <v/>
      </c>
      <c r="CC152" s="256" t="str">
        <f>IF(F152="","",IF(OR(AND(分岐管理シート!BH152="予算化方法",分岐管理シート!AH152&gt;0,分岐管理シート!AH152&lt;4),AND(分岐管理シート!BH152="予算化方法_未定なし",分岐管理シート!AH152&gt;0,分岐管理シート!AH152&lt;3)),"","error"))</f>
        <v/>
      </c>
      <c r="CD152" s="257" t="str">
        <f>IF(F152="","",IF(OR(分岐管理シート!AI152&lt;14,分岐管理シート!AI152&gt;25,分岐管理シート!AI152&gt;分岐管理シート!AJ152,分岐管理シート!AI152&gt;分岐管理シート!AK152),"error",""))</f>
        <v/>
      </c>
      <c r="CE152" s="257" t="str">
        <f>IF(F152="","",IF(OR(分岐管理シート!AJ152&lt;14,分岐管理シート!AJ152&gt;25,分岐管理シート!AJ152&lt;分岐管理シート!AI152,分岐管理シート!AJ152&gt;分岐管理シート!AK152),"error",""))</f>
        <v/>
      </c>
      <c r="CF152" s="256" t="str">
        <f>IF(F152="","",IF(OR(分岐管理シート!AK152&lt;14,分岐管理シート!AK152&gt;26,分岐管理シート!AK152&lt;分岐管理シート!AI152,分岐管理シート!AK152&lt;分岐管理シート!AJ152),"error",""))</f>
        <v/>
      </c>
      <c r="CG152" s="257" t="str">
        <f>IF(F152="","",IF(AND(AD152="－",分岐管理シート!AK152&gt;25),"error",""))</f>
        <v/>
      </c>
      <c r="CH152" s="257" t="str">
        <f t="shared" si="21"/>
        <v/>
      </c>
      <c r="CI152" s="252" t="str">
        <f>IF(F152="","",IF(分岐管理シート!AM152&lt;1,"error",""))</f>
        <v/>
      </c>
      <c r="CJ152" s="257" t="str">
        <f>IF(F152="","",IF(分岐管理シート!AN152&lt;1,"error",""))</f>
        <v/>
      </c>
      <c r="CK152" s="261" t="str">
        <f t="shared" si="18"/>
        <v/>
      </c>
      <c r="CL152" s="257" t="str">
        <f>IF(F152="","",IF(AND(SUM(分岐管理シート!AO152:AR152)&gt;180,分岐管理シート!AS152&lt;1),"error",""))</f>
        <v/>
      </c>
      <c r="CM152" s="257" t="str">
        <f>IF(F152="","",IF(OR(AND(分岐管理シート!D152=1,分岐管理シート!BB152&gt;0,分岐管理シート!BB152&lt;7),AND(分岐管理シート!D152&gt;1,分岐管理シート!BB152&gt;3,分岐管理シート!BB152&lt;7)),"","error"))</f>
        <v/>
      </c>
      <c r="CN152" s="260"/>
      <c r="CO152" s="257" t="str">
        <f>IF(分岐管理シート!BR152=0,"","error")</f>
        <v/>
      </c>
      <c r="CP152" s="304" t="str">
        <f>IF(AND(F152="",SUM(分岐管理シート!D152:BB152)&gt;0),"error","")</f>
        <v/>
      </c>
    </row>
    <row r="153" spans="1:94" ht="54.95" customHeight="1" x14ac:dyDescent="0.15">
      <c r="A153" s="29"/>
      <c r="B153" s="33"/>
      <c r="C153" s="445">
        <v>81</v>
      </c>
      <c r="D153" s="342"/>
      <c r="E153" s="342"/>
      <c r="F153" s="164"/>
      <c r="G153" s="164"/>
      <c r="H153" s="163"/>
      <c r="I153" s="164"/>
      <c r="J153" s="163"/>
      <c r="K153" s="164"/>
      <c r="L153" s="164"/>
      <c r="M153" s="164"/>
      <c r="N153" s="164"/>
      <c r="O153" s="343"/>
      <c r="P153" s="343"/>
      <c r="Q153" s="344"/>
      <c r="R153" s="345">
        <f t="shared" si="11"/>
        <v>0</v>
      </c>
      <c r="S153" s="346">
        <f t="shared" si="19"/>
        <v>0</v>
      </c>
      <c r="T153" s="347"/>
      <c r="U153" s="419"/>
      <c r="V153" s="386"/>
      <c r="W153" s="386"/>
      <c r="X153" s="386"/>
      <c r="Y153" s="347"/>
      <c r="Z153" s="347"/>
      <c r="AA153" s="163"/>
      <c r="AB153" s="164"/>
      <c r="AC153" s="348"/>
      <c r="AD153" s="348"/>
      <c r="AE153" s="348"/>
      <c r="AF153" s="349"/>
      <c r="AG153" s="349"/>
      <c r="AH153" s="370"/>
      <c r="AI153" s="163"/>
      <c r="AJ153" s="163"/>
      <c r="AK153" s="163"/>
      <c r="AL153" s="350"/>
      <c r="AM153" s="163"/>
      <c r="AN153" s="163"/>
      <c r="AO153" s="164"/>
      <c r="AP153" s="164"/>
      <c r="AQ153" s="164"/>
      <c r="AR153" s="164"/>
      <c r="AS153" s="351"/>
      <c r="AT153" s="352"/>
      <c r="AU153" s="352"/>
      <c r="AV153" s="352"/>
      <c r="AW153" s="352"/>
      <c r="AX153" s="352"/>
      <c r="AY153" s="352"/>
      <c r="AZ153" s="352"/>
      <c r="BA153" s="352"/>
      <c r="BB153" s="353"/>
      <c r="BC153" s="351"/>
      <c r="BD153" s="351"/>
      <c r="BE153" s="255" t="str">
        <f>IF(F153="","",IF(分岐管理シート!D153&gt;0,"","error"))</f>
        <v/>
      </c>
      <c r="BF153" s="256" t="str">
        <f>IF(F153="","",IF(分岐管理シート!E153=1,"","error"))</f>
        <v/>
      </c>
      <c r="BG153" s="257" t="str">
        <f>IF(F153="","",IF(分岐管理シート!G153=2,"","error"))</f>
        <v/>
      </c>
      <c r="BH153" s="257" t="str">
        <f>IF(F153="","",IF(OR(分岐管理シート!H153=0,LEN(H153)&lt;6),"error",""))</f>
        <v/>
      </c>
      <c r="BI153" s="258" t="str">
        <f>IF(F153="","",IF(分岐管理シート!I153=2,"","error"))</f>
        <v/>
      </c>
      <c r="BJ153" s="257" t="str">
        <f t="shared" si="12"/>
        <v/>
      </c>
      <c r="BK153" s="257" t="str">
        <f t="shared" si="13"/>
        <v/>
      </c>
      <c r="BL153" s="257" t="str">
        <f>IF(F153="","",IF(OR(AND(分岐管理シート!D153=1,分岐管理シート!K153=1),AND(分岐管理シート!D153=2,分岐管理シート!K153=2)),"","error"))</f>
        <v/>
      </c>
      <c r="BM153" s="255" t="str">
        <f>IF(F153="","",IF(分岐管理シート!L153=2,"","error"))</f>
        <v/>
      </c>
      <c r="BN153" s="257" t="str">
        <f>IF(F153="","",IF(分岐管理シート!M153&lt;1,"error",""))</f>
        <v/>
      </c>
      <c r="BO153" s="252" t="str">
        <f>IF(F153="","",IF(OR(AND(分岐管理シート!D153=1,分岐管理シート!M153&lt;12,分岐管理シート!M153&gt;0),AND(分岐管理シート!D153=2,分岐管理シート!M153&lt;13,分岐管理シート!M153&gt;1)),"","error"))</f>
        <v/>
      </c>
      <c r="BP153" s="257" t="str">
        <f>IF(AND(分岐管理シート!M153&lt;&gt;1,SUM(分岐管理シート!N153:P153)&gt;0),"error","")</f>
        <v/>
      </c>
      <c r="BQ153" s="256" t="str">
        <f>IF(OR(AND(分岐管理シート!N153=0,OR(分岐管理シート!O153&lt;&gt;0,分岐管理シート!P153&lt;&gt;0)),AND(分岐管理シート!O153=0,分岐管理シート!P153&lt;&gt;0)),"error","")</f>
        <v/>
      </c>
      <c r="BR153" s="259" t="str" cm="1">
        <f t="array" ref="BR153">IF(SUMPRODUCT(COUNTIF(N153:P153,N153:P153))&gt;COUNTA(N153:P153),"error","")</f>
        <v/>
      </c>
      <c r="BS153" s="257" t="str">
        <f t="shared" si="14"/>
        <v/>
      </c>
      <c r="BT153" s="257" t="str">
        <f t="shared" si="15"/>
        <v/>
      </c>
      <c r="BU153" s="257" t="str">
        <f>IF(F153="","",IF(OR(AND(分岐管理シート!D153=1,T153&gt;0,Y153&gt;=0,U153=0,R153=S153+Y153,S153=T153),AND(分岐管理シート!D153=2,U153&gt;0,Y153&gt;=0,T153=0,R153=S153+Y153,S153=U153)),"","error"))</f>
        <v/>
      </c>
      <c r="BV153" s="257" t="str">
        <f t="shared" si="16"/>
        <v/>
      </c>
      <c r="BW153" s="257" t="str">
        <f t="shared" si="20"/>
        <v/>
      </c>
      <c r="BX153" s="257" t="str">
        <f t="shared" si="17"/>
        <v/>
      </c>
      <c r="BY153" s="257" t="str">
        <f>IF(F153="","",IF(PRODUCT(分岐管理シート!AB153:'分岐管理シート'!AE153)=0,"error",""))</f>
        <v/>
      </c>
      <c r="BZ153" s="252" t="str">
        <f>IF(F153="","",IF(AND(AE153="○",分岐管理シート!AF153=0),"error",""))</f>
        <v/>
      </c>
      <c r="CA153" s="257" t="str">
        <f>IF(F153="","",IF(AND(分岐管理シート!AE153&lt;2,実施計画様式!AF153&lt;&gt;""),"error",""))</f>
        <v/>
      </c>
      <c r="CB153" s="257" t="str">
        <f>IF(F153="","",IF(OR(AND(分岐管理シート!D153=1,分岐管理シート!AG153&gt;0,分岐管理シート!AG153&lt;25),AND(分岐管理シート!D153&gt;1,分岐管理シート!AG153&gt;12,分岐管理シート!AG153&lt;25)),"","error"))</f>
        <v/>
      </c>
      <c r="CC153" s="256" t="str">
        <f>IF(F153="","",IF(OR(AND(分岐管理シート!BH153="予算化方法",分岐管理シート!AH153&gt;0,分岐管理シート!AH153&lt;4),AND(分岐管理シート!BH153="予算化方法_未定なし",分岐管理シート!AH153&gt;0,分岐管理シート!AH153&lt;3)),"","error"))</f>
        <v/>
      </c>
      <c r="CD153" s="257" t="str">
        <f>IF(F153="","",IF(OR(分岐管理シート!AI153&lt;14,分岐管理シート!AI153&gt;25,分岐管理シート!AI153&gt;分岐管理シート!AJ153,分岐管理シート!AI153&gt;分岐管理シート!AK153),"error",""))</f>
        <v/>
      </c>
      <c r="CE153" s="257" t="str">
        <f>IF(F153="","",IF(OR(分岐管理シート!AJ153&lt;14,分岐管理シート!AJ153&gt;25,分岐管理シート!AJ153&lt;分岐管理シート!AI153,分岐管理シート!AJ153&gt;分岐管理シート!AK153),"error",""))</f>
        <v/>
      </c>
      <c r="CF153" s="256" t="str">
        <f>IF(F153="","",IF(OR(分岐管理シート!AK153&lt;14,分岐管理シート!AK153&gt;26,分岐管理シート!AK153&lt;分岐管理シート!AI153,分岐管理シート!AK153&lt;分岐管理シート!AJ153),"error",""))</f>
        <v/>
      </c>
      <c r="CG153" s="257" t="str">
        <f>IF(F153="","",IF(AND(AD153="－",分岐管理シート!AK153&gt;25),"error",""))</f>
        <v/>
      </c>
      <c r="CH153" s="257" t="str">
        <f t="shared" si="21"/>
        <v/>
      </c>
      <c r="CI153" s="252" t="str">
        <f>IF(F153="","",IF(分岐管理シート!AM153&lt;1,"error",""))</f>
        <v/>
      </c>
      <c r="CJ153" s="257" t="str">
        <f>IF(F153="","",IF(分岐管理シート!AN153&lt;1,"error",""))</f>
        <v/>
      </c>
      <c r="CK153" s="261" t="str">
        <f t="shared" si="18"/>
        <v/>
      </c>
      <c r="CL153" s="257" t="str">
        <f>IF(F153="","",IF(AND(SUM(分岐管理シート!AO153:AR153)&gt;180,分岐管理シート!AS153&lt;1),"error",""))</f>
        <v/>
      </c>
      <c r="CM153" s="257" t="str">
        <f>IF(F153="","",IF(OR(AND(分岐管理シート!D153=1,分岐管理シート!BB153&gt;0,分岐管理シート!BB153&lt;7),AND(分岐管理シート!D153&gt;1,分岐管理シート!BB153&gt;3,分岐管理シート!BB153&lt;7)),"","error"))</f>
        <v/>
      </c>
      <c r="CN153" s="260"/>
      <c r="CO153" s="257" t="str">
        <f>IF(分岐管理シート!BR153=0,"","error")</f>
        <v/>
      </c>
      <c r="CP153" s="304" t="str">
        <f>IF(AND(F153="",SUM(分岐管理シート!D153:BB153)&gt;0),"error","")</f>
        <v/>
      </c>
    </row>
    <row r="154" spans="1:94" ht="54.95" customHeight="1" x14ac:dyDescent="0.15">
      <c r="A154" s="29"/>
      <c r="B154" s="33"/>
      <c r="C154" s="445">
        <v>82</v>
      </c>
      <c r="D154" s="342"/>
      <c r="E154" s="342"/>
      <c r="F154" s="164"/>
      <c r="G154" s="164"/>
      <c r="H154" s="163"/>
      <c r="I154" s="164"/>
      <c r="J154" s="163"/>
      <c r="K154" s="164"/>
      <c r="L154" s="164"/>
      <c r="M154" s="164"/>
      <c r="N154" s="164"/>
      <c r="O154" s="343"/>
      <c r="P154" s="343"/>
      <c r="Q154" s="344"/>
      <c r="R154" s="345">
        <f t="shared" si="11"/>
        <v>0</v>
      </c>
      <c r="S154" s="346">
        <f t="shared" si="19"/>
        <v>0</v>
      </c>
      <c r="T154" s="347"/>
      <c r="U154" s="419"/>
      <c r="V154" s="386"/>
      <c r="W154" s="386"/>
      <c r="X154" s="386"/>
      <c r="Y154" s="347"/>
      <c r="Z154" s="347"/>
      <c r="AA154" s="163"/>
      <c r="AB154" s="164"/>
      <c r="AC154" s="348"/>
      <c r="AD154" s="348"/>
      <c r="AE154" s="348"/>
      <c r="AF154" s="349"/>
      <c r="AG154" s="349"/>
      <c r="AH154" s="370"/>
      <c r="AI154" s="163"/>
      <c r="AJ154" s="163"/>
      <c r="AK154" s="163"/>
      <c r="AL154" s="350"/>
      <c r="AM154" s="163"/>
      <c r="AN154" s="163"/>
      <c r="AO154" s="343"/>
      <c r="AP154" s="164"/>
      <c r="AQ154" s="164"/>
      <c r="AR154" s="164"/>
      <c r="AS154" s="351"/>
      <c r="AT154" s="352"/>
      <c r="AU154" s="352"/>
      <c r="AV154" s="352"/>
      <c r="AW154" s="352"/>
      <c r="AX154" s="352"/>
      <c r="AY154" s="352"/>
      <c r="AZ154" s="352"/>
      <c r="BA154" s="352"/>
      <c r="BB154" s="353"/>
      <c r="BC154" s="351"/>
      <c r="BD154" s="351"/>
      <c r="BE154" s="255" t="str">
        <f>IF(F154="","",IF(分岐管理シート!D154&gt;0,"","error"))</f>
        <v/>
      </c>
      <c r="BF154" s="256" t="str">
        <f>IF(F154="","",IF(分岐管理シート!E154=1,"","error"))</f>
        <v/>
      </c>
      <c r="BG154" s="257" t="str">
        <f>IF(F154="","",IF(分岐管理シート!G154=2,"","error"))</f>
        <v/>
      </c>
      <c r="BH154" s="257" t="str">
        <f>IF(F154="","",IF(OR(分岐管理シート!H154=0,LEN(H154)&lt;6),"error",""))</f>
        <v/>
      </c>
      <c r="BI154" s="258" t="str">
        <f>IF(F154="","",IF(分岐管理シート!I154=2,"","error"))</f>
        <v/>
      </c>
      <c r="BJ154" s="257" t="str">
        <f t="shared" si="12"/>
        <v/>
      </c>
      <c r="BK154" s="257" t="str">
        <f t="shared" si="13"/>
        <v/>
      </c>
      <c r="BL154" s="257" t="str">
        <f>IF(F154="","",IF(OR(AND(分岐管理シート!D154=1,分岐管理シート!K154=1),AND(分岐管理シート!D154=2,分岐管理シート!K154=2)),"","error"))</f>
        <v/>
      </c>
      <c r="BM154" s="255" t="str">
        <f>IF(F154="","",IF(分岐管理シート!L154=2,"","error"))</f>
        <v/>
      </c>
      <c r="BN154" s="257" t="str">
        <f>IF(F154="","",IF(分岐管理シート!M154&lt;1,"error",""))</f>
        <v/>
      </c>
      <c r="BO154" s="252" t="str">
        <f>IF(F154="","",IF(OR(AND(分岐管理シート!D154=1,分岐管理シート!M154&lt;12,分岐管理シート!M154&gt;0),AND(分岐管理シート!D154=2,分岐管理シート!M154&lt;13,分岐管理シート!M154&gt;1)),"","error"))</f>
        <v/>
      </c>
      <c r="BP154" s="257" t="str">
        <f>IF(AND(分岐管理シート!M154&lt;&gt;1,SUM(分岐管理シート!N154:P154)&gt;0),"error","")</f>
        <v/>
      </c>
      <c r="BQ154" s="256" t="str">
        <f>IF(OR(AND(分岐管理シート!N154=0,OR(分岐管理シート!O154&lt;&gt;0,分岐管理シート!P154&lt;&gt;0)),AND(分岐管理シート!O154=0,分岐管理シート!P154&lt;&gt;0)),"error","")</f>
        <v/>
      </c>
      <c r="BR154" s="259" t="str" cm="1">
        <f t="array" ref="BR154">IF(SUMPRODUCT(COUNTIF(N154:P154,N154:P154))&gt;COUNTA(N154:P154),"error","")</f>
        <v/>
      </c>
      <c r="BS154" s="257" t="str">
        <f t="shared" si="14"/>
        <v/>
      </c>
      <c r="BT154" s="257" t="str">
        <f t="shared" si="15"/>
        <v/>
      </c>
      <c r="BU154" s="257" t="str">
        <f>IF(F154="","",IF(OR(AND(分岐管理シート!D154=1,T154&gt;0,Y154&gt;=0,U154=0,R154=S154+Y154,S154=T154),AND(分岐管理シート!D154=2,U154&gt;0,Y154&gt;=0,T154=0,R154=S154+Y154,S154=U154)),"","error"))</f>
        <v/>
      </c>
      <c r="BV154" s="257" t="str">
        <f t="shared" si="16"/>
        <v/>
      </c>
      <c r="BW154" s="257" t="str">
        <f t="shared" si="20"/>
        <v/>
      </c>
      <c r="BX154" s="257" t="str">
        <f t="shared" si="17"/>
        <v/>
      </c>
      <c r="BY154" s="257" t="str">
        <f>IF(F154="","",IF(PRODUCT(分岐管理シート!AB154:'分岐管理シート'!AE154)=0,"error",""))</f>
        <v/>
      </c>
      <c r="BZ154" s="252" t="str">
        <f>IF(F154="","",IF(AND(AE154="○",分岐管理シート!AF154=0),"error",""))</f>
        <v/>
      </c>
      <c r="CA154" s="257" t="str">
        <f>IF(F154="","",IF(AND(分岐管理シート!AE154&lt;2,実施計画様式!AF154&lt;&gt;""),"error",""))</f>
        <v/>
      </c>
      <c r="CB154" s="257" t="str">
        <f>IF(F154="","",IF(OR(AND(分岐管理シート!D154=1,分岐管理シート!AG154&gt;0,分岐管理シート!AG154&lt;25),AND(分岐管理シート!D154&gt;1,分岐管理シート!AG154&gt;12,分岐管理シート!AG154&lt;25)),"","error"))</f>
        <v/>
      </c>
      <c r="CC154" s="256" t="str">
        <f>IF(F154="","",IF(OR(AND(分岐管理シート!BH154="予算化方法",分岐管理シート!AH154&gt;0,分岐管理シート!AH154&lt;4),AND(分岐管理シート!BH154="予算化方法_未定なし",分岐管理シート!AH154&gt;0,分岐管理シート!AH154&lt;3)),"","error"))</f>
        <v/>
      </c>
      <c r="CD154" s="257" t="str">
        <f>IF(F154="","",IF(OR(分岐管理シート!AI154&lt;14,分岐管理シート!AI154&gt;25,分岐管理シート!AI154&gt;分岐管理シート!AJ154,分岐管理シート!AI154&gt;分岐管理シート!AK154),"error",""))</f>
        <v/>
      </c>
      <c r="CE154" s="257" t="str">
        <f>IF(F154="","",IF(OR(分岐管理シート!AJ154&lt;14,分岐管理シート!AJ154&gt;25,分岐管理シート!AJ154&lt;分岐管理シート!AI154,分岐管理シート!AJ154&gt;分岐管理シート!AK154),"error",""))</f>
        <v/>
      </c>
      <c r="CF154" s="256" t="str">
        <f>IF(F154="","",IF(OR(分岐管理シート!AK154&lt;14,分岐管理シート!AK154&gt;26,分岐管理シート!AK154&lt;分岐管理シート!AI154,分岐管理シート!AK154&lt;分岐管理シート!AJ154),"error",""))</f>
        <v/>
      </c>
      <c r="CG154" s="257" t="str">
        <f>IF(F154="","",IF(AND(AD154="－",分岐管理シート!AK154&gt;25),"error",""))</f>
        <v/>
      </c>
      <c r="CH154" s="257" t="str">
        <f t="shared" si="21"/>
        <v/>
      </c>
      <c r="CI154" s="252" t="str">
        <f>IF(F154="","",IF(分岐管理シート!AM154&lt;1,"error",""))</f>
        <v/>
      </c>
      <c r="CJ154" s="257" t="str">
        <f>IF(F154="","",IF(分岐管理シート!AN154&lt;1,"error",""))</f>
        <v/>
      </c>
      <c r="CK154" s="261" t="str">
        <f t="shared" si="18"/>
        <v/>
      </c>
      <c r="CL154" s="257" t="str">
        <f>IF(F154="","",IF(AND(SUM(分岐管理シート!AO154:AR154)&gt;180,分岐管理シート!AS154&lt;1),"error",""))</f>
        <v/>
      </c>
      <c r="CM154" s="257" t="str">
        <f>IF(F154="","",IF(OR(AND(分岐管理シート!D154=1,分岐管理シート!BB154&gt;0,分岐管理シート!BB154&lt;7),AND(分岐管理シート!D154&gt;1,分岐管理シート!BB154&gt;3,分岐管理シート!BB154&lt;7)),"","error"))</f>
        <v/>
      </c>
      <c r="CN154" s="260"/>
      <c r="CO154" s="257" t="str">
        <f>IF(分岐管理シート!BR154=0,"","error")</f>
        <v/>
      </c>
      <c r="CP154" s="304" t="str">
        <f>IF(AND(F154="",SUM(分岐管理シート!D154:BB154)&gt;0),"error","")</f>
        <v/>
      </c>
    </row>
    <row r="155" spans="1:94" ht="54.95" customHeight="1" x14ac:dyDescent="0.15">
      <c r="A155" s="29"/>
      <c r="B155" s="33"/>
      <c r="C155" s="445">
        <v>83</v>
      </c>
      <c r="D155" s="342"/>
      <c r="E155" s="342"/>
      <c r="F155" s="164"/>
      <c r="G155" s="164"/>
      <c r="H155" s="163"/>
      <c r="I155" s="164"/>
      <c r="J155" s="163"/>
      <c r="K155" s="164"/>
      <c r="L155" s="164"/>
      <c r="M155" s="164"/>
      <c r="N155" s="164"/>
      <c r="O155" s="343"/>
      <c r="P155" s="343"/>
      <c r="Q155" s="344"/>
      <c r="R155" s="345">
        <f t="shared" si="11"/>
        <v>0</v>
      </c>
      <c r="S155" s="346">
        <f t="shared" si="19"/>
        <v>0</v>
      </c>
      <c r="T155" s="347"/>
      <c r="U155" s="419"/>
      <c r="V155" s="386"/>
      <c r="W155" s="386"/>
      <c r="X155" s="386"/>
      <c r="Y155" s="347"/>
      <c r="Z155" s="347"/>
      <c r="AA155" s="163"/>
      <c r="AB155" s="164"/>
      <c r="AC155" s="348"/>
      <c r="AD155" s="348"/>
      <c r="AE155" s="348"/>
      <c r="AF155" s="349"/>
      <c r="AG155" s="349"/>
      <c r="AH155" s="370"/>
      <c r="AI155" s="163"/>
      <c r="AJ155" s="163"/>
      <c r="AK155" s="163"/>
      <c r="AL155" s="350"/>
      <c r="AM155" s="163"/>
      <c r="AN155" s="163"/>
      <c r="AO155" s="343"/>
      <c r="AP155" s="164"/>
      <c r="AQ155" s="164"/>
      <c r="AR155" s="164"/>
      <c r="AS155" s="351"/>
      <c r="AT155" s="352"/>
      <c r="AU155" s="352"/>
      <c r="AV155" s="352"/>
      <c r="AW155" s="352"/>
      <c r="AX155" s="352"/>
      <c r="AY155" s="352"/>
      <c r="AZ155" s="352"/>
      <c r="BA155" s="352"/>
      <c r="BB155" s="353"/>
      <c r="BC155" s="351"/>
      <c r="BD155" s="351"/>
      <c r="BE155" s="255" t="str">
        <f>IF(F155="","",IF(分岐管理シート!D155&gt;0,"","error"))</f>
        <v/>
      </c>
      <c r="BF155" s="256" t="str">
        <f>IF(F155="","",IF(分岐管理シート!E155=1,"","error"))</f>
        <v/>
      </c>
      <c r="BG155" s="257" t="str">
        <f>IF(F155="","",IF(分岐管理シート!G155=2,"","error"))</f>
        <v/>
      </c>
      <c r="BH155" s="257" t="str">
        <f>IF(F155="","",IF(OR(分岐管理シート!H155=0,LEN(H155)&lt;6),"error",""))</f>
        <v/>
      </c>
      <c r="BI155" s="258" t="str">
        <f>IF(F155="","",IF(分岐管理シート!I155=2,"","error"))</f>
        <v/>
      </c>
      <c r="BJ155" s="257" t="str">
        <f t="shared" si="12"/>
        <v/>
      </c>
      <c r="BK155" s="257" t="str">
        <f t="shared" si="13"/>
        <v/>
      </c>
      <c r="BL155" s="257" t="str">
        <f>IF(F155="","",IF(OR(AND(分岐管理シート!D155=1,分岐管理シート!K155=1),AND(分岐管理シート!D155=2,分岐管理シート!K155=2)),"","error"))</f>
        <v/>
      </c>
      <c r="BM155" s="255" t="str">
        <f>IF(F155="","",IF(分岐管理シート!L155=2,"","error"))</f>
        <v/>
      </c>
      <c r="BN155" s="257" t="str">
        <f>IF(F155="","",IF(分岐管理シート!M155&lt;1,"error",""))</f>
        <v/>
      </c>
      <c r="BO155" s="252" t="str">
        <f>IF(F155="","",IF(OR(AND(分岐管理シート!D155=1,分岐管理シート!M155&lt;12,分岐管理シート!M155&gt;0),AND(分岐管理シート!D155=2,分岐管理シート!M155&lt;13,分岐管理シート!M155&gt;1)),"","error"))</f>
        <v/>
      </c>
      <c r="BP155" s="257" t="str">
        <f>IF(AND(分岐管理シート!M155&lt;&gt;1,SUM(分岐管理シート!N155:P155)&gt;0),"error","")</f>
        <v/>
      </c>
      <c r="BQ155" s="256" t="str">
        <f>IF(OR(AND(分岐管理シート!N155=0,OR(分岐管理シート!O155&lt;&gt;0,分岐管理シート!P155&lt;&gt;0)),AND(分岐管理シート!O155=0,分岐管理シート!P155&lt;&gt;0)),"error","")</f>
        <v/>
      </c>
      <c r="BR155" s="259" t="str" cm="1">
        <f t="array" ref="BR155">IF(SUMPRODUCT(COUNTIF(N155:P155,N155:P155))&gt;COUNTA(N155:P155),"error","")</f>
        <v/>
      </c>
      <c r="BS155" s="257" t="str">
        <f t="shared" si="14"/>
        <v/>
      </c>
      <c r="BT155" s="257" t="str">
        <f t="shared" si="15"/>
        <v/>
      </c>
      <c r="BU155" s="257" t="str">
        <f>IF(F155="","",IF(OR(AND(分岐管理シート!D155=1,T155&gt;0,Y155&gt;=0,U155=0,R155=S155+Y155,S155=T155),AND(分岐管理シート!D155=2,U155&gt;0,Y155&gt;=0,T155=0,R155=S155+Y155,S155=U155)),"","error"))</f>
        <v/>
      </c>
      <c r="BV155" s="257" t="str">
        <f t="shared" si="16"/>
        <v/>
      </c>
      <c r="BW155" s="257" t="str">
        <f t="shared" si="20"/>
        <v/>
      </c>
      <c r="BX155" s="257" t="str">
        <f t="shared" si="17"/>
        <v/>
      </c>
      <c r="BY155" s="257" t="str">
        <f>IF(F155="","",IF(PRODUCT(分岐管理シート!AB155:'分岐管理シート'!AE155)=0,"error",""))</f>
        <v/>
      </c>
      <c r="BZ155" s="252" t="str">
        <f>IF(F155="","",IF(AND(AE155="○",分岐管理シート!AF155=0),"error",""))</f>
        <v/>
      </c>
      <c r="CA155" s="257" t="str">
        <f>IF(F155="","",IF(AND(分岐管理シート!AE155&lt;2,実施計画様式!AF155&lt;&gt;""),"error",""))</f>
        <v/>
      </c>
      <c r="CB155" s="257" t="str">
        <f>IF(F155="","",IF(OR(AND(分岐管理シート!D155=1,分岐管理シート!AG155&gt;0,分岐管理シート!AG155&lt;25),AND(分岐管理シート!D155&gt;1,分岐管理シート!AG155&gt;12,分岐管理シート!AG155&lt;25)),"","error"))</f>
        <v/>
      </c>
      <c r="CC155" s="256" t="str">
        <f>IF(F155="","",IF(OR(AND(分岐管理シート!BH155="予算化方法",分岐管理シート!AH155&gt;0,分岐管理シート!AH155&lt;4),AND(分岐管理シート!BH155="予算化方法_未定なし",分岐管理シート!AH155&gt;0,分岐管理シート!AH155&lt;3)),"","error"))</f>
        <v/>
      </c>
      <c r="CD155" s="257" t="str">
        <f>IF(F155="","",IF(OR(分岐管理シート!AI155&lt;14,分岐管理シート!AI155&gt;25,分岐管理シート!AI155&gt;分岐管理シート!AJ155,分岐管理シート!AI155&gt;分岐管理シート!AK155),"error",""))</f>
        <v/>
      </c>
      <c r="CE155" s="257" t="str">
        <f>IF(F155="","",IF(OR(分岐管理シート!AJ155&lt;14,分岐管理シート!AJ155&gt;25,分岐管理シート!AJ155&lt;分岐管理シート!AI155,分岐管理シート!AJ155&gt;分岐管理シート!AK155),"error",""))</f>
        <v/>
      </c>
      <c r="CF155" s="256" t="str">
        <f>IF(F155="","",IF(OR(分岐管理シート!AK155&lt;14,分岐管理シート!AK155&gt;26,分岐管理シート!AK155&lt;分岐管理シート!AI155,分岐管理シート!AK155&lt;分岐管理シート!AJ155),"error",""))</f>
        <v/>
      </c>
      <c r="CG155" s="257" t="str">
        <f>IF(F155="","",IF(AND(AD155="－",分岐管理シート!AK155&gt;25),"error",""))</f>
        <v/>
      </c>
      <c r="CH155" s="257" t="str">
        <f t="shared" si="21"/>
        <v/>
      </c>
      <c r="CI155" s="252" t="str">
        <f>IF(F155="","",IF(分岐管理シート!AM155&lt;1,"error",""))</f>
        <v/>
      </c>
      <c r="CJ155" s="257" t="str">
        <f>IF(F155="","",IF(分岐管理シート!AN155&lt;1,"error",""))</f>
        <v/>
      </c>
      <c r="CK155" s="261" t="str">
        <f t="shared" si="18"/>
        <v/>
      </c>
      <c r="CL155" s="257" t="str">
        <f>IF(F155="","",IF(AND(SUM(分岐管理シート!AO155:AR155)&gt;180,分岐管理シート!AS155&lt;1),"error",""))</f>
        <v/>
      </c>
      <c r="CM155" s="257" t="str">
        <f>IF(F155="","",IF(OR(AND(分岐管理シート!D155=1,分岐管理シート!BB155&gt;0,分岐管理シート!BB155&lt;7),AND(分岐管理シート!D155&gt;1,分岐管理シート!BB155&gt;3,分岐管理シート!BB155&lt;7)),"","error"))</f>
        <v/>
      </c>
      <c r="CN155" s="260"/>
      <c r="CO155" s="257" t="str">
        <f>IF(分岐管理シート!BR155=0,"","error")</f>
        <v/>
      </c>
      <c r="CP155" s="304" t="str">
        <f>IF(AND(F155="",SUM(分岐管理シート!D155:BB155)&gt;0),"error","")</f>
        <v/>
      </c>
    </row>
    <row r="156" spans="1:94" ht="54.95" customHeight="1" x14ac:dyDescent="0.15">
      <c r="A156" s="29"/>
      <c r="B156" s="33"/>
      <c r="C156" s="445">
        <v>84</v>
      </c>
      <c r="D156" s="342"/>
      <c r="E156" s="342"/>
      <c r="F156" s="164"/>
      <c r="G156" s="164"/>
      <c r="H156" s="163"/>
      <c r="I156" s="164"/>
      <c r="J156" s="163"/>
      <c r="K156" s="164"/>
      <c r="L156" s="164"/>
      <c r="M156" s="164"/>
      <c r="N156" s="164"/>
      <c r="O156" s="343"/>
      <c r="P156" s="343"/>
      <c r="Q156" s="344"/>
      <c r="R156" s="345">
        <f t="shared" si="11"/>
        <v>0</v>
      </c>
      <c r="S156" s="346">
        <f t="shared" si="19"/>
        <v>0</v>
      </c>
      <c r="T156" s="347"/>
      <c r="U156" s="419"/>
      <c r="V156" s="386"/>
      <c r="W156" s="386"/>
      <c r="X156" s="386"/>
      <c r="Y156" s="347"/>
      <c r="Z156" s="347"/>
      <c r="AA156" s="163"/>
      <c r="AB156" s="164"/>
      <c r="AC156" s="348"/>
      <c r="AD156" s="348"/>
      <c r="AE156" s="348"/>
      <c r="AF156" s="349"/>
      <c r="AG156" s="349"/>
      <c r="AH156" s="370"/>
      <c r="AI156" s="163"/>
      <c r="AJ156" s="163"/>
      <c r="AK156" s="163"/>
      <c r="AL156" s="350"/>
      <c r="AM156" s="163"/>
      <c r="AN156" s="163"/>
      <c r="AO156" s="343"/>
      <c r="AP156" s="164"/>
      <c r="AQ156" s="164"/>
      <c r="AR156" s="164"/>
      <c r="AS156" s="351"/>
      <c r="AT156" s="352"/>
      <c r="AU156" s="352"/>
      <c r="AV156" s="352"/>
      <c r="AW156" s="352"/>
      <c r="AX156" s="352"/>
      <c r="AY156" s="352"/>
      <c r="AZ156" s="352"/>
      <c r="BA156" s="352"/>
      <c r="BB156" s="353"/>
      <c r="BC156" s="351"/>
      <c r="BD156" s="351"/>
      <c r="BE156" s="255" t="str">
        <f>IF(F156="","",IF(分岐管理シート!D156&gt;0,"","error"))</f>
        <v/>
      </c>
      <c r="BF156" s="256" t="str">
        <f>IF(F156="","",IF(分岐管理シート!E156=1,"","error"))</f>
        <v/>
      </c>
      <c r="BG156" s="257" t="str">
        <f>IF(F156="","",IF(分岐管理シート!G156=2,"","error"))</f>
        <v/>
      </c>
      <c r="BH156" s="257" t="str">
        <f>IF(F156="","",IF(OR(分岐管理シート!H156=0,LEN(H156)&lt;6),"error",""))</f>
        <v/>
      </c>
      <c r="BI156" s="258" t="str">
        <f>IF(F156="","",IF(分岐管理シート!I156=2,"","error"))</f>
        <v/>
      </c>
      <c r="BJ156" s="257" t="str">
        <f t="shared" si="12"/>
        <v/>
      </c>
      <c r="BK156" s="257" t="str">
        <f t="shared" si="13"/>
        <v/>
      </c>
      <c r="BL156" s="257" t="str">
        <f>IF(F156="","",IF(OR(AND(分岐管理シート!D156=1,分岐管理シート!K156=1),AND(分岐管理シート!D156=2,分岐管理シート!K156=2)),"","error"))</f>
        <v/>
      </c>
      <c r="BM156" s="255" t="str">
        <f>IF(F156="","",IF(分岐管理シート!L156=2,"","error"))</f>
        <v/>
      </c>
      <c r="BN156" s="257" t="str">
        <f>IF(F156="","",IF(分岐管理シート!M156&lt;1,"error",""))</f>
        <v/>
      </c>
      <c r="BO156" s="252" t="str">
        <f>IF(F156="","",IF(OR(AND(分岐管理シート!D156=1,分岐管理シート!M156&lt;12,分岐管理シート!M156&gt;0),AND(分岐管理シート!D156=2,分岐管理シート!M156&lt;13,分岐管理シート!M156&gt;1)),"","error"))</f>
        <v/>
      </c>
      <c r="BP156" s="257" t="str">
        <f>IF(AND(分岐管理シート!M156&lt;&gt;1,SUM(分岐管理シート!N156:P156)&gt;0),"error","")</f>
        <v/>
      </c>
      <c r="BQ156" s="256" t="str">
        <f>IF(OR(AND(分岐管理シート!N156=0,OR(分岐管理シート!O156&lt;&gt;0,分岐管理シート!P156&lt;&gt;0)),AND(分岐管理シート!O156=0,分岐管理シート!P156&lt;&gt;0)),"error","")</f>
        <v/>
      </c>
      <c r="BR156" s="259" t="str" cm="1">
        <f t="array" ref="BR156">IF(SUMPRODUCT(COUNTIF(N156:P156,N156:P156))&gt;COUNTA(N156:P156),"error","")</f>
        <v/>
      </c>
      <c r="BS156" s="257" t="str">
        <f t="shared" si="14"/>
        <v/>
      </c>
      <c r="BT156" s="257" t="str">
        <f t="shared" si="15"/>
        <v/>
      </c>
      <c r="BU156" s="257" t="str">
        <f>IF(F156="","",IF(OR(AND(分岐管理シート!D156=1,T156&gt;0,Y156&gt;=0,U156=0,R156=S156+Y156,S156=T156),AND(分岐管理シート!D156=2,U156&gt;0,Y156&gt;=0,T156=0,R156=S156+Y156,S156=U156)),"","error"))</f>
        <v/>
      </c>
      <c r="BV156" s="257" t="str">
        <f t="shared" si="16"/>
        <v/>
      </c>
      <c r="BW156" s="257" t="str">
        <f t="shared" si="20"/>
        <v/>
      </c>
      <c r="BX156" s="257" t="str">
        <f t="shared" si="17"/>
        <v/>
      </c>
      <c r="BY156" s="257" t="str">
        <f>IF(F156="","",IF(PRODUCT(分岐管理シート!AB156:'分岐管理シート'!AE156)=0,"error",""))</f>
        <v/>
      </c>
      <c r="BZ156" s="252" t="str">
        <f>IF(F156="","",IF(AND(AE156="○",分岐管理シート!AF156=0),"error",""))</f>
        <v/>
      </c>
      <c r="CA156" s="257" t="str">
        <f>IF(F156="","",IF(AND(分岐管理シート!AE156&lt;2,実施計画様式!AF156&lt;&gt;""),"error",""))</f>
        <v/>
      </c>
      <c r="CB156" s="257" t="str">
        <f>IF(F156="","",IF(OR(AND(分岐管理シート!D156=1,分岐管理シート!AG156&gt;0,分岐管理シート!AG156&lt;25),AND(分岐管理シート!D156&gt;1,分岐管理シート!AG156&gt;12,分岐管理シート!AG156&lt;25)),"","error"))</f>
        <v/>
      </c>
      <c r="CC156" s="256" t="str">
        <f>IF(F156="","",IF(OR(AND(分岐管理シート!BH156="予算化方法",分岐管理シート!AH156&gt;0,分岐管理シート!AH156&lt;4),AND(分岐管理シート!BH156="予算化方法_未定なし",分岐管理シート!AH156&gt;0,分岐管理シート!AH156&lt;3)),"","error"))</f>
        <v/>
      </c>
      <c r="CD156" s="257" t="str">
        <f>IF(F156="","",IF(OR(分岐管理シート!AI156&lt;14,分岐管理シート!AI156&gt;25,分岐管理シート!AI156&gt;分岐管理シート!AJ156,分岐管理シート!AI156&gt;分岐管理シート!AK156),"error",""))</f>
        <v/>
      </c>
      <c r="CE156" s="257" t="str">
        <f>IF(F156="","",IF(OR(分岐管理シート!AJ156&lt;14,分岐管理シート!AJ156&gt;25,分岐管理シート!AJ156&lt;分岐管理シート!AI156,分岐管理シート!AJ156&gt;分岐管理シート!AK156),"error",""))</f>
        <v/>
      </c>
      <c r="CF156" s="256" t="str">
        <f>IF(F156="","",IF(OR(分岐管理シート!AK156&lt;14,分岐管理シート!AK156&gt;26,分岐管理シート!AK156&lt;分岐管理シート!AI156,分岐管理シート!AK156&lt;分岐管理シート!AJ156),"error",""))</f>
        <v/>
      </c>
      <c r="CG156" s="257" t="str">
        <f>IF(F156="","",IF(AND(AD156="－",分岐管理シート!AK156&gt;25),"error",""))</f>
        <v/>
      </c>
      <c r="CH156" s="257" t="str">
        <f t="shared" si="21"/>
        <v/>
      </c>
      <c r="CI156" s="252" t="str">
        <f>IF(F156="","",IF(分岐管理シート!AM156&lt;1,"error",""))</f>
        <v/>
      </c>
      <c r="CJ156" s="257" t="str">
        <f>IF(F156="","",IF(分岐管理シート!AN156&lt;1,"error",""))</f>
        <v/>
      </c>
      <c r="CK156" s="261" t="str">
        <f t="shared" si="18"/>
        <v/>
      </c>
      <c r="CL156" s="257" t="str">
        <f>IF(F156="","",IF(AND(SUM(分岐管理シート!AO156:AR156)&gt;180,分岐管理シート!AS156&lt;1),"error",""))</f>
        <v/>
      </c>
      <c r="CM156" s="257" t="str">
        <f>IF(F156="","",IF(OR(AND(分岐管理シート!D156=1,分岐管理シート!BB156&gt;0,分岐管理シート!BB156&lt;7),AND(分岐管理シート!D156&gt;1,分岐管理シート!BB156&gt;3,分岐管理シート!BB156&lt;7)),"","error"))</f>
        <v/>
      </c>
      <c r="CN156" s="260"/>
      <c r="CO156" s="257" t="str">
        <f>IF(分岐管理シート!BR156=0,"","error")</f>
        <v/>
      </c>
      <c r="CP156" s="304" t="str">
        <f>IF(AND(F156="",SUM(分岐管理シート!D156:BB156)&gt;0),"error","")</f>
        <v/>
      </c>
    </row>
    <row r="157" spans="1:94" ht="54.95" customHeight="1" x14ac:dyDescent="0.15">
      <c r="A157" s="29"/>
      <c r="B157" s="33"/>
      <c r="C157" s="445">
        <v>85</v>
      </c>
      <c r="D157" s="342"/>
      <c r="E157" s="342"/>
      <c r="F157" s="164"/>
      <c r="G157" s="164"/>
      <c r="H157" s="163"/>
      <c r="I157" s="164"/>
      <c r="J157" s="163"/>
      <c r="K157" s="164"/>
      <c r="L157" s="164"/>
      <c r="M157" s="164"/>
      <c r="N157" s="164"/>
      <c r="O157" s="343"/>
      <c r="P157" s="343"/>
      <c r="Q157" s="344"/>
      <c r="R157" s="345">
        <f t="shared" si="11"/>
        <v>0</v>
      </c>
      <c r="S157" s="346">
        <f t="shared" si="19"/>
        <v>0</v>
      </c>
      <c r="T157" s="347"/>
      <c r="U157" s="419"/>
      <c r="V157" s="386"/>
      <c r="W157" s="386"/>
      <c r="X157" s="386"/>
      <c r="Y157" s="347"/>
      <c r="Z157" s="347"/>
      <c r="AA157" s="163"/>
      <c r="AB157" s="164"/>
      <c r="AC157" s="348"/>
      <c r="AD157" s="348"/>
      <c r="AE157" s="348"/>
      <c r="AF157" s="349"/>
      <c r="AG157" s="349"/>
      <c r="AH157" s="370"/>
      <c r="AI157" s="163"/>
      <c r="AJ157" s="163"/>
      <c r="AK157" s="163"/>
      <c r="AL157" s="350"/>
      <c r="AM157" s="163"/>
      <c r="AN157" s="163"/>
      <c r="AO157" s="343"/>
      <c r="AP157" s="164"/>
      <c r="AQ157" s="164"/>
      <c r="AR157" s="164"/>
      <c r="AS157" s="351"/>
      <c r="AT157" s="352"/>
      <c r="AU157" s="352"/>
      <c r="AV157" s="352"/>
      <c r="AW157" s="352"/>
      <c r="AX157" s="352"/>
      <c r="AY157" s="352"/>
      <c r="AZ157" s="352"/>
      <c r="BA157" s="352"/>
      <c r="BB157" s="353"/>
      <c r="BC157" s="351"/>
      <c r="BD157" s="351"/>
      <c r="BE157" s="255" t="str">
        <f>IF(F157="","",IF(分岐管理シート!D157&gt;0,"","error"))</f>
        <v/>
      </c>
      <c r="BF157" s="256" t="str">
        <f>IF(F157="","",IF(分岐管理シート!E157=1,"","error"))</f>
        <v/>
      </c>
      <c r="BG157" s="257" t="str">
        <f>IF(F157="","",IF(分岐管理シート!G157=2,"","error"))</f>
        <v/>
      </c>
      <c r="BH157" s="257" t="str">
        <f>IF(F157="","",IF(OR(分岐管理シート!H157=0,LEN(H157)&lt;6),"error",""))</f>
        <v/>
      </c>
      <c r="BI157" s="258" t="str">
        <f>IF(F157="","",IF(分岐管理シート!I157=2,"","error"))</f>
        <v/>
      </c>
      <c r="BJ157" s="257" t="str">
        <f t="shared" si="12"/>
        <v/>
      </c>
      <c r="BK157" s="257" t="str">
        <f t="shared" si="13"/>
        <v/>
      </c>
      <c r="BL157" s="257" t="str">
        <f>IF(F157="","",IF(OR(AND(分岐管理シート!D157=1,分岐管理シート!K157=1),AND(分岐管理シート!D157=2,分岐管理シート!K157=2)),"","error"))</f>
        <v/>
      </c>
      <c r="BM157" s="255" t="str">
        <f>IF(F157="","",IF(分岐管理シート!L157=2,"","error"))</f>
        <v/>
      </c>
      <c r="BN157" s="257" t="str">
        <f>IF(F157="","",IF(分岐管理シート!M157&lt;1,"error",""))</f>
        <v/>
      </c>
      <c r="BO157" s="252" t="str">
        <f>IF(F157="","",IF(OR(AND(分岐管理シート!D157=1,分岐管理シート!M157&lt;12,分岐管理シート!M157&gt;0),AND(分岐管理シート!D157=2,分岐管理シート!M157&lt;13,分岐管理シート!M157&gt;1)),"","error"))</f>
        <v/>
      </c>
      <c r="BP157" s="257" t="str">
        <f>IF(AND(分岐管理シート!M157&lt;&gt;1,SUM(分岐管理シート!N157:P157)&gt;0),"error","")</f>
        <v/>
      </c>
      <c r="BQ157" s="256" t="str">
        <f>IF(OR(AND(分岐管理シート!N157=0,OR(分岐管理シート!O157&lt;&gt;0,分岐管理シート!P157&lt;&gt;0)),AND(分岐管理シート!O157=0,分岐管理シート!P157&lt;&gt;0)),"error","")</f>
        <v/>
      </c>
      <c r="BR157" s="259" t="str" cm="1">
        <f t="array" ref="BR157">IF(SUMPRODUCT(COUNTIF(N157:P157,N157:P157))&gt;COUNTA(N157:P157),"error","")</f>
        <v/>
      </c>
      <c r="BS157" s="257" t="str">
        <f t="shared" si="14"/>
        <v/>
      </c>
      <c r="BT157" s="257" t="str">
        <f t="shared" si="15"/>
        <v/>
      </c>
      <c r="BU157" s="257" t="str">
        <f>IF(F157="","",IF(OR(AND(分岐管理シート!D157=1,T157&gt;0,Y157&gt;=0,U157=0,R157=S157+Y157,S157=T157),AND(分岐管理シート!D157=2,U157&gt;0,Y157&gt;=0,T157=0,R157=S157+Y157,S157=U157)),"","error"))</f>
        <v/>
      </c>
      <c r="BV157" s="257" t="str">
        <f t="shared" si="16"/>
        <v/>
      </c>
      <c r="BW157" s="257" t="str">
        <f t="shared" si="20"/>
        <v/>
      </c>
      <c r="BX157" s="257" t="str">
        <f t="shared" si="17"/>
        <v/>
      </c>
      <c r="BY157" s="257" t="str">
        <f>IF(F157="","",IF(PRODUCT(分岐管理シート!AB157:'分岐管理シート'!AE157)=0,"error",""))</f>
        <v/>
      </c>
      <c r="BZ157" s="252" t="str">
        <f>IF(F157="","",IF(AND(AE157="○",分岐管理シート!AF157=0),"error",""))</f>
        <v/>
      </c>
      <c r="CA157" s="257" t="str">
        <f>IF(F157="","",IF(AND(分岐管理シート!AE157&lt;2,実施計画様式!AF157&lt;&gt;""),"error",""))</f>
        <v/>
      </c>
      <c r="CB157" s="257" t="str">
        <f>IF(F157="","",IF(OR(AND(分岐管理シート!D157=1,分岐管理シート!AG157&gt;0,分岐管理シート!AG157&lt;25),AND(分岐管理シート!D157&gt;1,分岐管理シート!AG157&gt;12,分岐管理シート!AG157&lt;25)),"","error"))</f>
        <v/>
      </c>
      <c r="CC157" s="256" t="str">
        <f>IF(F157="","",IF(OR(AND(分岐管理シート!BH157="予算化方法",分岐管理シート!AH157&gt;0,分岐管理シート!AH157&lt;4),AND(分岐管理シート!BH157="予算化方法_未定なし",分岐管理シート!AH157&gt;0,分岐管理シート!AH157&lt;3)),"","error"))</f>
        <v/>
      </c>
      <c r="CD157" s="257" t="str">
        <f>IF(F157="","",IF(OR(分岐管理シート!AI157&lt;14,分岐管理シート!AI157&gt;25,分岐管理シート!AI157&gt;分岐管理シート!AJ157,分岐管理シート!AI157&gt;分岐管理シート!AK157),"error",""))</f>
        <v/>
      </c>
      <c r="CE157" s="257" t="str">
        <f>IF(F157="","",IF(OR(分岐管理シート!AJ157&lt;14,分岐管理シート!AJ157&gt;25,分岐管理シート!AJ157&lt;分岐管理シート!AI157,分岐管理シート!AJ157&gt;分岐管理シート!AK157),"error",""))</f>
        <v/>
      </c>
      <c r="CF157" s="256" t="str">
        <f>IF(F157="","",IF(OR(分岐管理シート!AK157&lt;14,分岐管理シート!AK157&gt;26,分岐管理シート!AK157&lt;分岐管理シート!AI157,分岐管理シート!AK157&lt;分岐管理シート!AJ157),"error",""))</f>
        <v/>
      </c>
      <c r="CG157" s="257" t="str">
        <f>IF(F157="","",IF(AND(AD157="－",分岐管理シート!AK157&gt;25),"error",""))</f>
        <v/>
      </c>
      <c r="CH157" s="257" t="str">
        <f t="shared" si="21"/>
        <v/>
      </c>
      <c r="CI157" s="252" t="str">
        <f>IF(F157="","",IF(分岐管理シート!AM157&lt;1,"error",""))</f>
        <v/>
      </c>
      <c r="CJ157" s="257" t="str">
        <f>IF(F157="","",IF(分岐管理シート!AN157&lt;1,"error",""))</f>
        <v/>
      </c>
      <c r="CK157" s="261" t="str">
        <f t="shared" si="18"/>
        <v/>
      </c>
      <c r="CL157" s="257" t="str">
        <f>IF(F157="","",IF(AND(SUM(分岐管理シート!AO157:AR157)&gt;180,分岐管理シート!AS157&lt;1),"error",""))</f>
        <v/>
      </c>
      <c r="CM157" s="257" t="str">
        <f>IF(F157="","",IF(OR(AND(分岐管理シート!D157=1,分岐管理シート!BB157&gt;0,分岐管理シート!BB157&lt;7),AND(分岐管理シート!D157&gt;1,分岐管理シート!BB157&gt;3,分岐管理シート!BB157&lt;7)),"","error"))</f>
        <v/>
      </c>
      <c r="CN157" s="260"/>
      <c r="CO157" s="257" t="str">
        <f>IF(分岐管理シート!BR157=0,"","error")</f>
        <v/>
      </c>
      <c r="CP157" s="304" t="str">
        <f>IF(AND(F157="",SUM(分岐管理シート!D157:BB157)&gt;0),"error","")</f>
        <v/>
      </c>
    </row>
    <row r="158" spans="1:94" ht="54.95" customHeight="1" x14ac:dyDescent="0.15">
      <c r="A158" s="29"/>
      <c r="B158" s="33"/>
      <c r="C158" s="445">
        <v>86</v>
      </c>
      <c r="D158" s="342"/>
      <c r="E158" s="342"/>
      <c r="F158" s="164"/>
      <c r="G158" s="164"/>
      <c r="H158" s="163"/>
      <c r="I158" s="164"/>
      <c r="J158" s="163"/>
      <c r="K158" s="164"/>
      <c r="L158" s="164"/>
      <c r="M158" s="164"/>
      <c r="N158" s="164"/>
      <c r="O158" s="343"/>
      <c r="P158" s="343"/>
      <c r="Q158" s="344"/>
      <c r="R158" s="345">
        <f t="shared" si="11"/>
        <v>0</v>
      </c>
      <c r="S158" s="346">
        <f t="shared" si="19"/>
        <v>0</v>
      </c>
      <c r="T158" s="347"/>
      <c r="U158" s="419"/>
      <c r="V158" s="386"/>
      <c r="W158" s="386"/>
      <c r="X158" s="386"/>
      <c r="Y158" s="347"/>
      <c r="Z158" s="347"/>
      <c r="AA158" s="163"/>
      <c r="AB158" s="164"/>
      <c r="AC158" s="348"/>
      <c r="AD158" s="348"/>
      <c r="AE158" s="348"/>
      <c r="AF158" s="349"/>
      <c r="AG158" s="349"/>
      <c r="AH158" s="370"/>
      <c r="AI158" s="163"/>
      <c r="AJ158" s="163"/>
      <c r="AK158" s="163"/>
      <c r="AL158" s="350"/>
      <c r="AM158" s="163"/>
      <c r="AN158" s="163"/>
      <c r="AO158" s="343"/>
      <c r="AP158" s="164"/>
      <c r="AQ158" s="164"/>
      <c r="AR158" s="164"/>
      <c r="AS158" s="351"/>
      <c r="AT158" s="352"/>
      <c r="AU158" s="352"/>
      <c r="AV158" s="352"/>
      <c r="AW158" s="352"/>
      <c r="AX158" s="352"/>
      <c r="AY158" s="352"/>
      <c r="AZ158" s="352"/>
      <c r="BA158" s="352"/>
      <c r="BB158" s="353"/>
      <c r="BC158" s="351"/>
      <c r="BD158" s="351"/>
      <c r="BE158" s="255" t="str">
        <f>IF(F158="","",IF(分岐管理シート!D158&gt;0,"","error"))</f>
        <v/>
      </c>
      <c r="BF158" s="256" t="str">
        <f>IF(F158="","",IF(分岐管理シート!E158=1,"","error"))</f>
        <v/>
      </c>
      <c r="BG158" s="257" t="str">
        <f>IF(F158="","",IF(分岐管理シート!G158=2,"","error"))</f>
        <v/>
      </c>
      <c r="BH158" s="257" t="str">
        <f>IF(F158="","",IF(OR(分岐管理シート!H158=0,LEN(H158)&lt;6),"error",""))</f>
        <v/>
      </c>
      <c r="BI158" s="258" t="str">
        <f>IF(F158="","",IF(分岐管理シート!I158=2,"","error"))</f>
        <v/>
      </c>
      <c r="BJ158" s="257" t="str">
        <f t="shared" si="12"/>
        <v/>
      </c>
      <c r="BK158" s="257" t="str">
        <f t="shared" si="13"/>
        <v/>
      </c>
      <c r="BL158" s="257" t="str">
        <f>IF(F158="","",IF(OR(AND(分岐管理シート!D158=1,分岐管理シート!K158=1),AND(分岐管理シート!D158=2,分岐管理シート!K158=2)),"","error"))</f>
        <v/>
      </c>
      <c r="BM158" s="255" t="str">
        <f>IF(F158="","",IF(分岐管理シート!L158=2,"","error"))</f>
        <v/>
      </c>
      <c r="BN158" s="257" t="str">
        <f>IF(F158="","",IF(分岐管理シート!M158&lt;1,"error",""))</f>
        <v/>
      </c>
      <c r="BO158" s="252" t="str">
        <f>IF(F158="","",IF(OR(AND(分岐管理シート!D158=1,分岐管理シート!M158&lt;12,分岐管理シート!M158&gt;0),AND(分岐管理シート!D158=2,分岐管理シート!M158&lt;13,分岐管理シート!M158&gt;1)),"","error"))</f>
        <v/>
      </c>
      <c r="BP158" s="257" t="str">
        <f>IF(AND(分岐管理シート!M158&lt;&gt;1,SUM(分岐管理シート!N158:P158)&gt;0),"error","")</f>
        <v/>
      </c>
      <c r="BQ158" s="256" t="str">
        <f>IF(OR(AND(分岐管理シート!N158=0,OR(分岐管理シート!O158&lt;&gt;0,分岐管理シート!P158&lt;&gt;0)),AND(分岐管理シート!O158=0,分岐管理シート!P158&lt;&gt;0)),"error","")</f>
        <v/>
      </c>
      <c r="BR158" s="259" t="str" cm="1">
        <f t="array" ref="BR158">IF(SUMPRODUCT(COUNTIF(N158:P158,N158:P158))&gt;COUNTA(N158:P158),"error","")</f>
        <v/>
      </c>
      <c r="BS158" s="257" t="str">
        <f t="shared" si="14"/>
        <v/>
      </c>
      <c r="BT158" s="257" t="str">
        <f t="shared" si="15"/>
        <v/>
      </c>
      <c r="BU158" s="257" t="str">
        <f>IF(F158="","",IF(OR(AND(分岐管理シート!D158=1,T158&gt;0,Y158&gt;=0,U158=0,R158=S158+Y158,S158=T158),AND(分岐管理シート!D158=2,U158&gt;0,Y158&gt;=0,T158=0,R158=S158+Y158,S158=U158)),"","error"))</f>
        <v/>
      </c>
      <c r="BV158" s="257" t="str">
        <f t="shared" si="16"/>
        <v/>
      </c>
      <c r="BW158" s="257" t="str">
        <f t="shared" si="20"/>
        <v/>
      </c>
      <c r="BX158" s="257" t="str">
        <f t="shared" si="17"/>
        <v/>
      </c>
      <c r="BY158" s="257" t="str">
        <f>IF(F158="","",IF(PRODUCT(分岐管理シート!AB158:'分岐管理シート'!AE158)=0,"error",""))</f>
        <v/>
      </c>
      <c r="BZ158" s="252" t="str">
        <f>IF(F158="","",IF(AND(AE158="○",分岐管理シート!AF158=0),"error",""))</f>
        <v/>
      </c>
      <c r="CA158" s="257" t="str">
        <f>IF(F158="","",IF(AND(分岐管理シート!AE158&lt;2,実施計画様式!AF158&lt;&gt;""),"error",""))</f>
        <v/>
      </c>
      <c r="CB158" s="257" t="str">
        <f>IF(F158="","",IF(OR(AND(分岐管理シート!D158=1,分岐管理シート!AG158&gt;0,分岐管理シート!AG158&lt;25),AND(分岐管理シート!D158&gt;1,分岐管理シート!AG158&gt;12,分岐管理シート!AG158&lt;25)),"","error"))</f>
        <v/>
      </c>
      <c r="CC158" s="256" t="str">
        <f>IF(F158="","",IF(OR(AND(分岐管理シート!BH158="予算化方法",分岐管理シート!AH158&gt;0,分岐管理シート!AH158&lt;4),AND(分岐管理シート!BH158="予算化方法_未定なし",分岐管理シート!AH158&gt;0,分岐管理シート!AH158&lt;3)),"","error"))</f>
        <v/>
      </c>
      <c r="CD158" s="257" t="str">
        <f>IF(F158="","",IF(OR(分岐管理シート!AI158&lt;14,分岐管理シート!AI158&gt;25,分岐管理シート!AI158&gt;分岐管理シート!AJ158,分岐管理シート!AI158&gt;分岐管理シート!AK158),"error",""))</f>
        <v/>
      </c>
      <c r="CE158" s="257" t="str">
        <f>IF(F158="","",IF(OR(分岐管理シート!AJ158&lt;14,分岐管理シート!AJ158&gt;25,分岐管理シート!AJ158&lt;分岐管理シート!AI158,分岐管理シート!AJ158&gt;分岐管理シート!AK158),"error",""))</f>
        <v/>
      </c>
      <c r="CF158" s="256" t="str">
        <f>IF(F158="","",IF(OR(分岐管理シート!AK158&lt;14,分岐管理シート!AK158&gt;26,分岐管理シート!AK158&lt;分岐管理シート!AI158,分岐管理シート!AK158&lt;分岐管理シート!AJ158),"error",""))</f>
        <v/>
      </c>
      <c r="CG158" s="257" t="str">
        <f>IF(F158="","",IF(AND(AD158="－",分岐管理シート!AK158&gt;25),"error",""))</f>
        <v/>
      </c>
      <c r="CH158" s="257" t="str">
        <f t="shared" si="21"/>
        <v/>
      </c>
      <c r="CI158" s="252" t="str">
        <f>IF(F158="","",IF(分岐管理シート!AM158&lt;1,"error",""))</f>
        <v/>
      </c>
      <c r="CJ158" s="257" t="str">
        <f>IF(F158="","",IF(分岐管理シート!AN158&lt;1,"error",""))</f>
        <v/>
      </c>
      <c r="CK158" s="261" t="str">
        <f t="shared" si="18"/>
        <v/>
      </c>
      <c r="CL158" s="257" t="str">
        <f>IF(F158="","",IF(AND(SUM(分岐管理シート!AO158:AR158)&gt;180,分岐管理シート!AS158&lt;1),"error",""))</f>
        <v/>
      </c>
      <c r="CM158" s="257" t="str">
        <f>IF(F158="","",IF(OR(AND(分岐管理シート!D158=1,分岐管理シート!BB158&gt;0,分岐管理シート!BB158&lt;7),AND(分岐管理シート!D158&gt;1,分岐管理シート!BB158&gt;3,分岐管理シート!BB158&lt;7)),"","error"))</f>
        <v/>
      </c>
      <c r="CN158" s="260"/>
      <c r="CO158" s="257" t="str">
        <f>IF(分岐管理シート!BR158=0,"","error")</f>
        <v/>
      </c>
      <c r="CP158" s="304" t="str">
        <f>IF(AND(F158="",SUM(分岐管理シート!D158:BB158)&gt;0),"error","")</f>
        <v/>
      </c>
    </row>
    <row r="159" spans="1:94" ht="54.95" customHeight="1" x14ac:dyDescent="0.15">
      <c r="A159" s="29"/>
      <c r="B159" s="33"/>
      <c r="C159" s="445">
        <v>87</v>
      </c>
      <c r="D159" s="342"/>
      <c r="E159" s="342"/>
      <c r="F159" s="164"/>
      <c r="G159" s="164"/>
      <c r="H159" s="163"/>
      <c r="I159" s="164"/>
      <c r="J159" s="163"/>
      <c r="K159" s="164"/>
      <c r="L159" s="164"/>
      <c r="M159" s="164"/>
      <c r="N159" s="164"/>
      <c r="O159" s="343"/>
      <c r="P159" s="343"/>
      <c r="Q159" s="344"/>
      <c r="R159" s="345">
        <f t="shared" si="11"/>
        <v>0</v>
      </c>
      <c r="S159" s="346">
        <f t="shared" si="19"/>
        <v>0</v>
      </c>
      <c r="T159" s="347"/>
      <c r="U159" s="419"/>
      <c r="V159" s="386"/>
      <c r="W159" s="386"/>
      <c r="X159" s="386"/>
      <c r="Y159" s="347"/>
      <c r="Z159" s="347"/>
      <c r="AA159" s="163"/>
      <c r="AB159" s="164"/>
      <c r="AC159" s="348"/>
      <c r="AD159" s="348"/>
      <c r="AE159" s="348"/>
      <c r="AF159" s="349"/>
      <c r="AG159" s="349"/>
      <c r="AH159" s="370"/>
      <c r="AI159" s="163"/>
      <c r="AJ159" s="163"/>
      <c r="AK159" s="163"/>
      <c r="AL159" s="350"/>
      <c r="AM159" s="163"/>
      <c r="AN159" s="163"/>
      <c r="AO159" s="343"/>
      <c r="AP159" s="164"/>
      <c r="AQ159" s="164"/>
      <c r="AR159" s="164"/>
      <c r="AS159" s="351"/>
      <c r="AT159" s="352"/>
      <c r="AU159" s="352"/>
      <c r="AV159" s="352"/>
      <c r="AW159" s="352"/>
      <c r="AX159" s="352"/>
      <c r="AY159" s="352"/>
      <c r="AZ159" s="352"/>
      <c r="BA159" s="352"/>
      <c r="BB159" s="353"/>
      <c r="BC159" s="351"/>
      <c r="BD159" s="351"/>
      <c r="BE159" s="255" t="str">
        <f>IF(F159="","",IF(分岐管理シート!D159&gt;0,"","error"))</f>
        <v/>
      </c>
      <c r="BF159" s="256" t="str">
        <f>IF(F159="","",IF(分岐管理シート!E159=1,"","error"))</f>
        <v/>
      </c>
      <c r="BG159" s="257" t="str">
        <f>IF(F159="","",IF(分岐管理シート!G159=2,"","error"))</f>
        <v/>
      </c>
      <c r="BH159" s="257" t="str">
        <f>IF(F159="","",IF(OR(分岐管理シート!H159=0,LEN(H159)&lt;6),"error",""))</f>
        <v/>
      </c>
      <c r="BI159" s="258" t="str">
        <f>IF(F159="","",IF(分岐管理シート!I159=2,"","error"))</f>
        <v/>
      </c>
      <c r="BJ159" s="257" t="str">
        <f t="shared" si="12"/>
        <v/>
      </c>
      <c r="BK159" s="257" t="str">
        <f t="shared" si="13"/>
        <v/>
      </c>
      <c r="BL159" s="257" t="str">
        <f>IF(F159="","",IF(OR(AND(分岐管理シート!D159=1,分岐管理シート!K159=1),AND(分岐管理シート!D159=2,分岐管理シート!K159=2)),"","error"))</f>
        <v/>
      </c>
      <c r="BM159" s="255" t="str">
        <f>IF(F159="","",IF(分岐管理シート!L159=2,"","error"))</f>
        <v/>
      </c>
      <c r="BN159" s="257" t="str">
        <f>IF(F159="","",IF(分岐管理シート!M159&lt;1,"error",""))</f>
        <v/>
      </c>
      <c r="BO159" s="252" t="str">
        <f>IF(F159="","",IF(OR(AND(分岐管理シート!D159=1,分岐管理シート!M159&lt;12,分岐管理シート!M159&gt;0),AND(分岐管理シート!D159=2,分岐管理シート!M159&lt;13,分岐管理シート!M159&gt;1)),"","error"))</f>
        <v/>
      </c>
      <c r="BP159" s="257" t="str">
        <f>IF(AND(分岐管理シート!M159&lt;&gt;1,SUM(分岐管理シート!N159:P159)&gt;0),"error","")</f>
        <v/>
      </c>
      <c r="BQ159" s="256" t="str">
        <f>IF(OR(AND(分岐管理シート!N159=0,OR(分岐管理シート!O159&lt;&gt;0,分岐管理シート!P159&lt;&gt;0)),AND(分岐管理シート!O159=0,分岐管理シート!P159&lt;&gt;0)),"error","")</f>
        <v/>
      </c>
      <c r="BR159" s="259" t="str" cm="1">
        <f t="array" ref="BR159">IF(SUMPRODUCT(COUNTIF(N159:P159,N159:P159))&gt;COUNTA(N159:P159),"error","")</f>
        <v/>
      </c>
      <c r="BS159" s="257" t="str">
        <f t="shared" si="14"/>
        <v/>
      </c>
      <c r="BT159" s="257" t="str">
        <f t="shared" si="15"/>
        <v/>
      </c>
      <c r="BU159" s="257" t="str">
        <f>IF(F159="","",IF(OR(AND(分岐管理シート!D159=1,T159&gt;0,Y159&gt;=0,U159=0,R159=S159+Y159,S159=T159),AND(分岐管理シート!D159=2,U159&gt;0,Y159&gt;=0,T159=0,R159=S159+Y159,S159=U159)),"","error"))</f>
        <v/>
      </c>
      <c r="BV159" s="257" t="str">
        <f t="shared" si="16"/>
        <v/>
      </c>
      <c r="BW159" s="257" t="str">
        <f t="shared" si="20"/>
        <v/>
      </c>
      <c r="BX159" s="257" t="str">
        <f t="shared" si="17"/>
        <v/>
      </c>
      <c r="BY159" s="257" t="str">
        <f>IF(F159="","",IF(PRODUCT(分岐管理シート!AB159:'分岐管理シート'!AE159)=0,"error",""))</f>
        <v/>
      </c>
      <c r="BZ159" s="252" t="str">
        <f>IF(F159="","",IF(AND(AE159="○",分岐管理シート!AF159=0),"error",""))</f>
        <v/>
      </c>
      <c r="CA159" s="257" t="str">
        <f>IF(F159="","",IF(AND(分岐管理シート!AE159&lt;2,実施計画様式!AF159&lt;&gt;""),"error",""))</f>
        <v/>
      </c>
      <c r="CB159" s="257" t="str">
        <f>IF(F159="","",IF(OR(AND(分岐管理シート!D159=1,分岐管理シート!AG159&gt;0,分岐管理シート!AG159&lt;25),AND(分岐管理シート!D159&gt;1,分岐管理シート!AG159&gt;12,分岐管理シート!AG159&lt;25)),"","error"))</f>
        <v/>
      </c>
      <c r="CC159" s="256" t="str">
        <f>IF(F159="","",IF(OR(AND(分岐管理シート!BH159="予算化方法",分岐管理シート!AH159&gt;0,分岐管理シート!AH159&lt;4),AND(分岐管理シート!BH159="予算化方法_未定なし",分岐管理シート!AH159&gt;0,分岐管理シート!AH159&lt;3)),"","error"))</f>
        <v/>
      </c>
      <c r="CD159" s="257" t="str">
        <f>IF(F159="","",IF(OR(分岐管理シート!AI159&lt;14,分岐管理シート!AI159&gt;25,分岐管理シート!AI159&gt;分岐管理シート!AJ159,分岐管理シート!AI159&gt;分岐管理シート!AK159),"error",""))</f>
        <v/>
      </c>
      <c r="CE159" s="257" t="str">
        <f>IF(F159="","",IF(OR(分岐管理シート!AJ159&lt;14,分岐管理シート!AJ159&gt;25,分岐管理シート!AJ159&lt;分岐管理シート!AI159,分岐管理シート!AJ159&gt;分岐管理シート!AK159),"error",""))</f>
        <v/>
      </c>
      <c r="CF159" s="256" t="str">
        <f>IF(F159="","",IF(OR(分岐管理シート!AK159&lt;14,分岐管理シート!AK159&gt;26,分岐管理シート!AK159&lt;分岐管理シート!AI159,分岐管理シート!AK159&lt;分岐管理シート!AJ159),"error",""))</f>
        <v/>
      </c>
      <c r="CG159" s="257" t="str">
        <f>IF(F159="","",IF(AND(AD159="－",分岐管理シート!AK159&gt;25),"error",""))</f>
        <v/>
      </c>
      <c r="CH159" s="257" t="str">
        <f t="shared" si="21"/>
        <v/>
      </c>
      <c r="CI159" s="252" t="str">
        <f>IF(F159="","",IF(分岐管理シート!AM159&lt;1,"error",""))</f>
        <v/>
      </c>
      <c r="CJ159" s="257" t="str">
        <f>IF(F159="","",IF(分岐管理シート!AN159&lt;1,"error",""))</f>
        <v/>
      </c>
      <c r="CK159" s="261" t="str">
        <f t="shared" si="18"/>
        <v/>
      </c>
      <c r="CL159" s="257" t="str">
        <f>IF(F159="","",IF(AND(SUM(分岐管理シート!AO159:AR159)&gt;180,分岐管理シート!AS159&lt;1),"error",""))</f>
        <v/>
      </c>
      <c r="CM159" s="257" t="str">
        <f>IF(F159="","",IF(OR(AND(分岐管理シート!D159=1,分岐管理シート!BB159&gt;0,分岐管理シート!BB159&lt;7),AND(分岐管理シート!D159&gt;1,分岐管理シート!BB159&gt;3,分岐管理シート!BB159&lt;7)),"","error"))</f>
        <v/>
      </c>
      <c r="CN159" s="260"/>
      <c r="CO159" s="257" t="str">
        <f>IF(分岐管理シート!BR159=0,"","error")</f>
        <v/>
      </c>
      <c r="CP159" s="304" t="str">
        <f>IF(AND(F159="",SUM(分岐管理シート!D159:BB159)&gt;0),"error","")</f>
        <v/>
      </c>
    </row>
    <row r="160" spans="1:94" ht="54.95" customHeight="1" x14ac:dyDescent="0.15">
      <c r="A160" s="29"/>
      <c r="B160" s="33"/>
      <c r="C160" s="445">
        <v>88</v>
      </c>
      <c r="D160" s="342"/>
      <c r="E160" s="342"/>
      <c r="F160" s="164"/>
      <c r="G160" s="164"/>
      <c r="H160" s="163"/>
      <c r="I160" s="164"/>
      <c r="J160" s="163"/>
      <c r="K160" s="164"/>
      <c r="L160" s="164"/>
      <c r="M160" s="164"/>
      <c r="N160" s="164"/>
      <c r="O160" s="343"/>
      <c r="P160" s="343"/>
      <c r="Q160" s="344"/>
      <c r="R160" s="345">
        <f t="shared" si="11"/>
        <v>0</v>
      </c>
      <c r="S160" s="346">
        <f t="shared" si="19"/>
        <v>0</v>
      </c>
      <c r="T160" s="347"/>
      <c r="U160" s="419"/>
      <c r="V160" s="386"/>
      <c r="W160" s="386"/>
      <c r="X160" s="386"/>
      <c r="Y160" s="347"/>
      <c r="Z160" s="347"/>
      <c r="AA160" s="163"/>
      <c r="AB160" s="164"/>
      <c r="AC160" s="348"/>
      <c r="AD160" s="348"/>
      <c r="AE160" s="348"/>
      <c r="AF160" s="349"/>
      <c r="AG160" s="349"/>
      <c r="AH160" s="370"/>
      <c r="AI160" s="163"/>
      <c r="AJ160" s="163"/>
      <c r="AK160" s="163"/>
      <c r="AL160" s="350"/>
      <c r="AM160" s="163"/>
      <c r="AN160" s="163"/>
      <c r="AO160" s="343"/>
      <c r="AP160" s="164"/>
      <c r="AQ160" s="164"/>
      <c r="AR160" s="164"/>
      <c r="AS160" s="351"/>
      <c r="AT160" s="352"/>
      <c r="AU160" s="352"/>
      <c r="AV160" s="352"/>
      <c r="AW160" s="352"/>
      <c r="AX160" s="352"/>
      <c r="AY160" s="352"/>
      <c r="AZ160" s="352"/>
      <c r="BA160" s="352"/>
      <c r="BB160" s="353"/>
      <c r="BC160" s="351"/>
      <c r="BD160" s="351"/>
      <c r="BE160" s="255" t="str">
        <f>IF(F160="","",IF(分岐管理シート!D160&gt;0,"","error"))</f>
        <v/>
      </c>
      <c r="BF160" s="256" t="str">
        <f>IF(F160="","",IF(分岐管理シート!E160=1,"","error"))</f>
        <v/>
      </c>
      <c r="BG160" s="257" t="str">
        <f>IF(F160="","",IF(分岐管理シート!G160=2,"","error"))</f>
        <v/>
      </c>
      <c r="BH160" s="257" t="str">
        <f>IF(F160="","",IF(OR(分岐管理シート!H160=0,LEN(H160)&lt;6),"error",""))</f>
        <v/>
      </c>
      <c r="BI160" s="258" t="str">
        <f>IF(F160="","",IF(分岐管理シート!I160=2,"","error"))</f>
        <v/>
      </c>
      <c r="BJ160" s="257" t="str">
        <f t="shared" si="12"/>
        <v/>
      </c>
      <c r="BK160" s="257" t="str">
        <f t="shared" si="13"/>
        <v/>
      </c>
      <c r="BL160" s="257" t="str">
        <f>IF(F160="","",IF(OR(AND(分岐管理シート!D160=1,分岐管理シート!K160=1),AND(分岐管理シート!D160=2,分岐管理シート!K160=2)),"","error"))</f>
        <v/>
      </c>
      <c r="BM160" s="255" t="str">
        <f>IF(F160="","",IF(分岐管理シート!L160=2,"","error"))</f>
        <v/>
      </c>
      <c r="BN160" s="257" t="str">
        <f>IF(F160="","",IF(分岐管理シート!M160&lt;1,"error",""))</f>
        <v/>
      </c>
      <c r="BO160" s="252" t="str">
        <f>IF(F160="","",IF(OR(AND(分岐管理シート!D160=1,分岐管理シート!M160&lt;12,分岐管理シート!M160&gt;0),AND(分岐管理シート!D160=2,分岐管理シート!M160&lt;13,分岐管理シート!M160&gt;1)),"","error"))</f>
        <v/>
      </c>
      <c r="BP160" s="257" t="str">
        <f>IF(AND(分岐管理シート!M160&lt;&gt;1,SUM(分岐管理シート!N160:P160)&gt;0),"error","")</f>
        <v/>
      </c>
      <c r="BQ160" s="256" t="str">
        <f>IF(OR(AND(分岐管理シート!N160=0,OR(分岐管理シート!O160&lt;&gt;0,分岐管理シート!P160&lt;&gt;0)),AND(分岐管理シート!O160=0,分岐管理シート!P160&lt;&gt;0)),"error","")</f>
        <v/>
      </c>
      <c r="BR160" s="259" t="str" cm="1">
        <f t="array" ref="BR160">IF(SUMPRODUCT(COUNTIF(N160:P160,N160:P160))&gt;COUNTA(N160:P160),"error","")</f>
        <v/>
      </c>
      <c r="BS160" s="257" t="str">
        <f t="shared" si="14"/>
        <v/>
      </c>
      <c r="BT160" s="257" t="str">
        <f t="shared" si="15"/>
        <v/>
      </c>
      <c r="BU160" s="257" t="str">
        <f>IF(F160="","",IF(OR(AND(分岐管理シート!D160=1,T160&gt;0,Y160&gt;=0,U160=0,R160=S160+Y160,S160=T160),AND(分岐管理シート!D160=2,U160&gt;0,Y160&gt;=0,T160=0,R160=S160+Y160,S160=U160)),"","error"))</f>
        <v/>
      </c>
      <c r="BV160" s="257" t="str">
        <f t="shared" si="16"/>
        <v/>
      </c>
      <c r="BW160" s="257" t="str">
        <f t="shared" si="20"/>
        <v/>
      </c>
      <c r="BX160" s="257" t="str">
        <f t="shared" si="17"/>
        <v/>
      </c>
      <c r="BY160" s="257" t="str">
        <f>IF(F160="","",IF(PRODUCT(分岐管理シート!AB160:'分岐管理シート'!AE160)=0,"error",""))</f>
        <v/>
      </c>
      <c r="BZ160" s="252" t="str">
        <f>IF(F160="","",IF(AND(AE160="○",分岐管理シート!AF160=0),"error",""))</f>
        <v/>
      </c>
      <c r="CA160" s="257" t="str">
        <f>IF(F160="","",IF(AND(分岐管理シート!AE160&lt;2,実施計画様式!AF160&lt;&gt;""),"error",""))</f>
        <v/>
      </c>
      <c r="CB160" s="257" t="str">
        <f>IF(F160="","",IF(OR(AND(分岐管理シート!D160=1,分岐管理シート!AG160&gt;0,分岐管理シート!AG160&lt;25),AND(分岐管理シート!D160&gt;1,分岐管理シート!AG160&gt;12,分岐管理シート!AG160&lt;25)),"","error"))</f>
        <v/>
      </c>
      <c r="CC160" s="256" t="str">
        <f>IF(F160="","",IF(OR(AND(分岐管理シート!BH160="予算化方法",分岐管理シート!AH160&gt;0,分岐管理シート!AH160&lt;4),AND(分岐管理シート!BH160="予算化方法_未定なし",分岐管理シート!AH160&gt;0,分岐管理シート!AH160&lt;3)),"","error"))</f>
        <v/>
      </c>
      <c r="CD160" s="257" t="str">
        <f>IF(F160="","",IF(OR(分岐管理シート!AI160&lt;14,分岐管理シート!AI160&gt;25,分岐管理シート!AI160&gt;分岐管理シート!AJ160,分岐管理シート!AI160&gt;分岐管理シート!AK160),"error",""))</f>
        <v/>
      </c>
      <c r="CE160" s="257" t="str">
        <f>IF(F160="","",IF(OR(分岐管理シート!AJ160&lt;14,分岐管理シート!AJ160&gt;25,分岐管理シート!AJ160&lt;分岐管理シート!AI160,分岐管理シート!AJ160&gt;分岐管理シート!AK160),"error",""))</f>
        <v/>
      </c>
      <c r="CF160" s="256" t="str">
        <f>IF(F160="","",IF(OR(分岐管理シート!AK160&lt;14,分岐管理シート!AK160&gt;26,分岐管理シート!AK160&lt;分岐管理シート!AI160,分岐管理シート!AK160&lt;分岐管理シート!AJ160),"error",""))</f>
        <v/>
      </c>
      <c r="CG160" s="257" t="str">
        <f>IF(F160="","",IF(AND(AD160="－",分岐管理シート!AK160&gt;25),"error",""))</f>
        <v/>
      </c>
      <c r="CH160" s="257" t="str">
        <f t="shared" si="21"/>
        <v/>
      </c>
      <c r="CI160" s="252" t="str">
        <f>IF(F160="","",IF(分岐管理シート!AM160&lt;1,"error",""))</f>
        <v/>
      </c>
      <c r="CJ160" s="257" t="str">
        <f>IF(F160="","",IF(分岐管理シート!AN160&lt;1,"error",""))</f>
        <v/>
      </c>
      <c r="CK160" s="261" t="str">
        <f t="shared" si="18"/>
        <v/>
      </c>
      <c r="CL160" s="257" t="str">
        <f>IF(F160="","",IF(AND(SUM(分岐管理シート!AO160:AR160)&gt;180,分岐管理シート!AS160&lt;1),"error",""))</f>
        <v/>
      </c>
      <c r="CM160" s="257" t="str">
        <f>IF(F160="","",IF(OR(AND(分岐管理シート!D160=1,分岐管理シート!BB160&gt;0,分岐管理シート!BB160&lt;7),AND(分岐管理シート!D160&gt;1,分岐管理シート!BB160&gt;3,分岐管理シート!BB160&lt;7)),"","error"))</f>
        <v/>
      </c>
      <c r="CN160" s="260"/>
      <c r="CO160" s="257" t="str">
        <f>IF(分岐管理シート!BR160=0,"","error")</f>
        <v/>
      </c>
      <c r="CP160" s="304" t="str">
        <f>IF(AND(F160="",SUM(分岐管理シート!D160:BB160)&gt;0),"error","")</f>
        <v/>
      </c>
    </row>
    <row r="161" spans="1:94" ht="54.95" customHeight="1" x14ac:dyDescent="0.15">
      <c r="A161" s="29"/>
      <c r="B161" s="33"/>
      <c r="C161" s="445">
        <v>89</v>
      </c>
      <c r="D161" s="342"/>
      <c r="E161" s="342"/>
      <c r="F161" s="164"/>
      <c r="G161" s="164"/>
      <c r="H161" s="163"/>
      <c r="I161" s="164"/>
      <c r="J161" s="163"/>
      <c r="K161" s="164"/>
      <c r="L161" s="164"/>
      <c r="M161" s="164"/>
      <c r="N161" s="164"/>
      <c r="O161" s="343"/>
      <c r="P161" s="343"/>
      <c r="Q161" s="344"/>
      <c r="R161" s="345">
        <f t="shared" si="11"/>
        <v>0</v>
      </c>
      <c r="S161" s="346">
        <f t="shared" si="19"/>
        <v>0</v>
      </c>
      <c r="T161" s="347"/>
      <c r="U161" s="419"/>
      <c r="V161" s="386"/>
      <c r="W161" s="386"/>
      <c r="X161" s="386"/>
      <c r="Y161" s="347"/>
      <c r="Z161" s="347"/>
      <c r="AA161" s="163"/>
      <c r="AB161" s="164"/>
      <c r="AC161" s="348"/>
      <c r="AD161" s="348"/>
      <c r="AE161" s="348"/>
      <c r="AF161" s="349"/>
      <c r="AG161" s="349"/>
      <c r="AH161" s="370"/>
      <c r="AI161" s="163"/>
      <c r="AJ161" s="163"/>
      <c r="AK161" s="163"/>
      <c r="AL161" s="350"/>
      <c r="AM161" s="163"/>
      <c r="AN161" s="163"/>
      <c r="AO161" s="343"/>
      <c r="AP161" s="164"/>
      <c r="AQ161" s="164"/>
      <c r="AR161" s="164"/>
      <c r="AS161" s="351"/>
      <c r="AT161" s="352"/>
      <c r="AU161" s="352"/>
      <c r="AV161" s="352"/>
      <c r="AW161" s="352"/>
      <c r="AX161" s="352"/>
      <c r="AY161" s="352"/>
      <c r="AZ161" s="352"/>
      <c r="BA161" s="352"/>
      <c r="BB161" s="353"/>
      <c r="BC161" s="351"/>
      <c r="BD161" s="351"/>
      <c r="BE161" s="255" t="str">
        <f>IF(F161="","",IF(分岐管理シート!D161&gt;0,"","error"))</f>
        <v/>
      </c>
      <c r="BF161" s="256" t="str">
        <f>IF(F161="","",IF(分岐管理シート!E161=1,"","error"))</f>
        <v/>
      </c>
      <c r="BG161" s="257" t="str">
        <f>IF(F161="","",IF(分岐管理シート!G161=2,"","error"))</f>
        <v/>
      </c>
      <c r="BH161" s="257" t="str">
        <f>IF(F161="","",IF(OR(分岐管理シート!H161=0,LEN(H161)&lt;6),"error",""))</f>
        <v/>
      </c>
      <c r="BI161" s="258" t="str">
        <f>IF(F161="","",IF(分岐管理シート!I161=2,"","error"))</f>
        <v/>
      </c>
      <c r="BJ161" s="257" t="str">
        <f t="shared" si="12"/>
        <v/>
      </c>
      <c r="BK161" s="257" t="str">
        <f t="shared" si="13"/>
        <v/>
      </c>
      <c r="BL161" s="257" t="str">
        <f>IF(F161="","",IF(OR(AND(分岐管理シート!D161=1,分岐管理シート!K161=1),AND(分岐管理シート!D161=2,分岐管理シート!K161=2)),"","error"))</f>
        <v/>
      </c>
      <c r="BM161" s="255" t="str">
        <f>IF(F161="","",IF(分岐管理シート!L161=2,"","error"))</f>
        <v/>
      </c>
      <c r="BN161" s="257" t="str">
        <f>IF(F161="","",IF(分岐管理シート!M161&lt;1,"error",""))</f>
        <v/>
      </c>
      <c r="BO161" s="252" t="str">
        <f>IF(F161="","",IF(OR(AND(分岐管理シート!D161=1,分岐管理シート!M161&lt;12,分岐管理シート!M161&gt;0),AND(分岐管理シート!D161=2,分岐管理シート!M161&lt;13,分岐管理シート!M161&gt;1)),"","error"))</f>
        <v/>
      </c>
      <c r="BP161" s="257" t="str">
        <f>IF(AND(分岐管理シート!M161&lt;&gt;1,SUM(分岐管理シート!N161:P161)&gt;0),"error","")</f>
        <v/>
      </c>
      <c r="BQ161" s="256" t="str">
        <f>IF(OR(AND(分岐管理シート!N161=0,OR(分岐管理シート!O161&lt;&gt;0,分岐管理シート!P161&lt;&gt;0)),AND(分岐管理シート!O161=0,分岐管理シート!P161&lt;&gt;0)),"error","")</f>
        <v/>
      </c>
      <c r="BR161" s="259" t="str" cm="1">
        <f t="array" ref="BR161">IF(SUMPRODUCT(COUNTIF(N161:P161,N161:P161))&gt;COUNTA(N161:P161),"error","")</f>
        <v/>
      </c>
      <c r="BS161" s="257" t="str">
        <f t="shared" si="14"/>
        <v/>
      </c>
      <c r="BT161" s="257" t="str">
        <f t="shared" si="15"/>
        <v/>
      </c>
      <c r="BU161" s="257" t="str">
        <f>IF(F161="","",IF(OR(AND(分岐管理シート!D161=1,T161&gt;0,Y161&gt;=0,U161=0,R161=S161+Y161,S161=T161),AND(分岐管理シート!D161=2,U161&gt;0,Y161&gt;=0,T161=0,R161=S161+Y161,S161=U161)),"","error"))</f>
        <v/>
      </c>
      <c r="BV161" s="257" t="str">
        <f t="shared" si="16"/>
        <v/>
      </c>
      <c r="BW161" s="257" t="str">
        <f t="shared" si="20"/>
        <v/>
      </c>
      <c r="BX161" s="257" t="str">
        <f t="shared" si="17"/>
        <v/>
      </c>
      <c r="BY161" s="257" t="str">
        <f>IF(F161="","",IF(PRODUCT(分岐管理シート!AB161:'分岐管理シート'!AE161)=0,"error",""))</f>
        <v/>
      </c>
      <c r="BZ161" s="252" t="str">
        <f>IF(F161="","",IF(AND(AE161="○",分岐管理シート!AF161=0),"error",""))</f>
        <v/>
      </c>
      <c r="CA161" s="257" t="str">
        <f>IF(F161="","",IF(AND(分岐管理シート!AE161&lt;2,実施計画様式!AF161&lt;&gt;""),"error",""))</f>
        <v/>
      </c>
      <c r="CB161" s="257" t="str">
        <f>IF(F161="","",IF(OR(AND(分岐管理シート!D161=1,分岐管理シート!AG161&gt;0,分岐管理シート!AG161&lt;25),AND(分岐管理シート!D161&gt;1,分岐管理シート!AG161&gt;12,分岐管理シート!AG161&lt;25)),"","error"))</f>
        <v/>
      </c>
      <c r="CC161" s="256" t="str">
        <f>IF(F161="","",IF(OR(AND(分岐管理シート!BH161="予算化方法",分岐管理シート!AH161&gt;0,分岐管理シート!AH161&lt;4),AND(分岐管理シート!BH161="予算化方法_未定なし",分岐管理シート!AH161&gt;0,分岐管理シート!AH161&lt;3)),"","error"))</f>
        <v/>
      </c>
      <c r="CD161" s="257" t="str">
        <f>IF(F161="","",IF(OR(分岐管理シート!AI161&lt;14,分岐管理シート!AI161&gt;25,分岐管理シート!AI161&gt;分岐管理シート!AJ161,分岐管理シート!AI161&gt;分岐管理シート!AK161),"error",""))</f>
        <v/>
      </c>
      <c r="CE161" s="257" t="str">
        <f>IF(F161="","",IF(OR(分岐管理シート!AJ161&lt;14,分岐管理シート!AJ161&gt;25,分岐管理シート!AJ161&lt;分岐管理シート!AI161,分岐管理シート!AJ161&gt;分岐管理シート!AK161),"error",""))</f>
        <v/>
      </c>
      <c r="CF161" s="256" t="str">
        <f>IF(F161="","",IF(OR(分岐管理シート!AK161&lt;14,分岐管理シート!AK161&gt;26,分岐管理シート!AK161&lt;分岐管理シート!AI161,分岐管理シート!AK161&lt;分岐管理シート!AJ161),"error",""))</f>
        <v/>
      </c>
      <c r="CG161" s="257" t="str">
        <f>IF(F161="","",IF(AND(AD161="－",分岐管理シート!AK161&gt;25),"error",""))</f>
        <v/>
      </c>
      <c r="CH161" s="257" t="str">
        <f t="shared" si="21"/>
        <v/>
      </c>
      <c r="CI161" s="252" t="str">
        <f>IF(F161="","",IF(分岐管理シート!AM161&lt;1,"error",""))</f>
        <v/>
      </c>
      <c r="CJ161" s="257" t="str">
        <f>IF(F161="","",IF(分岐管理シート!AN161&lt;1,"error",""))</f>
        <v/>
      </c>
      <c r="CK161" s="261" t="str">
        <f t="shared" si="18"/>
        <v/>
      </c>
      <c r="CL161" s="257" t="str">
        <f>IF(F161="","",IF(AND(SUM(分岐管理シート!AO161:AR161)&gt;180,分岐管理シート!AS161&lt;1),"error",""))</f>
        <v/>
      </c>
      <c r="CM161" s="257" t="str">
        <f>IF(F161="","",IF(OR(AND(分岐管理シート!D161=1,分岐管理シート!BB161&gt;0,分岐管理シート!BB161&lt;7),AND(分岐管理シート!D161&gt;1,分岐管理シート!BB161&gt;3,分岐管理シート!BB161&lt;7)),"","error"))</f>
        <v/>
      </c>
      <c r="CN161" s="260"/>
      <c r="CO161" s="257" t="str">
        <f>IF(分岐管理シート!BR161=0,"","error")</f>
        <v/>
      </c>
      <c r="CP161" s="304" t="str">
        <f>IF(AND(F161="",SUM(分岐管理シート!D161:BB161)&gt;0),"error","")</f>
        <v/>
      </c>
    </row>
    <row r="162" spans="1:94" ht="54.95" customHeight="1" x14ac:dyDescent="0.15">
      <c r="A162" s="29"/>
      <c r="B162" s="33"/>
      <c r="C162" s="445">
        <v>90</v>
      </c>
      <c r="D162" s="342"/>
      <c r="E162" s="342"/>
      <c r="F162" s="164"/>
      <c r="G162" s="164"/>
      <c r="H162" s="163"/>
      <c r="I162" s="164"/>
      <c r="J162" s="163"/>
      <c r="K162" s="164"/>
      <c r="L162" s="164"/>
      <c r="M162" s="164"/>
      <c r="N162" s="164"/>
      <c r="O162" s="343"/>
      <c r="P162" s="343"/>
      <c r="Q162" s="344"/>
      <c r="R162" s="345">
        <f t="shared" si="11"/>
        <v>0</v>
      </c>
      <c r="S162" s="346">
        <f t="shared" si="19"/>
        <v>0</v>
      </c>
      <c r="T162" s="347"/>
      <c r="U162" s="419"/>
      <c r="V162" s="386"/>
      <c r="W162" s="386"/>
      <c r="X162" s="386"/>
      <c r="Y162" s="347"/>
      <c r="Z162" s="347"/>
      <c r="AA162" s="163"/>
      <c r="AB162" s="164"/>
      <c r="AC162" s="348"/>
      <c r="AD162" s="348"/>
      <c r="AE162" s="348"/>
      <c r="AF162" s="349"/>
      <c r="AG162" s="349"/>
      <c r="AH162" s="370"/>
      <c r="AI162" s="163"/>
      <c r="AJ162" s="163"/>
      <c r="AK162" s="163"/>
      <c r="AL162" s="350"/>
      <c r="AM162" s="163"/>
      <c r="AN162" s="163"/>
      <c r="AO162" s="343"/>
      <c r="AP162" s="164"/>
      <c r="AQ162" s="164"/>
      <c r="AR162" s="164"/>
      <c r="AS162" s="351"/>
      <c r="AT162" s="352"/>
      <c r="AU162" s="352"/>
      <c r="AV162" s="352"/>
      <c r="AW162" s="352"/>
      <c r="AX162" s="352"/>
      <c r="AY162" s="352"/>
      <c r="AZ162" s="352"/>
      <c r="BA162" s="352"/>
      <c r="BB162" s="353"/>
      <c r="BC162" s="351"/>
      <c r="BD162" s="351"/>
      <c r="BE162" s="255" t="str">
        <f>IF(F162="","",IF(分岐管理シート!D162&gt;0,"","error"))</f>
        <v/>
      </c>
      <c r="BF162" s="256" t="str">
        <f>IF(F162="","",IF(分岐管理シート!E162=1,"","error"))</f>
        <v/>
      </c>
      <c r="BG162" s="257" t="str">
        <f>IF(F162="","",IF(分岐管理シート!G162=2,"","error"))</f>
        <v/>
      </c>
      <c r="BH162" s="257" t="str">
        <f>IF(F162="","",IF(OR(分岐管理シート!H162=0,LEN(H162)&lt;6),"error",""))</f>
        <v/>
      </c>
      <c r="BI162" s="258" t="str">
        <f>IF(F162="","",IF(分岐管理シート!I162=2,"","error"))</f>
        <v/>
      </c>
      <c r="BJ162" s="257" t="str">
        <f t="shared" si="12"/>
        <v/>
      </c>
      <c r="BK162" s="257" t="str">
        <f t="shared" si="13"/>
        <v/>
      </c>
      <c r="BL162" s="257" t="str">
        <f>IF(F162="","",IF(OR(AND(分岐管理シート!D162=1,分岐管理シート!K162=1),AND(分岐管理シート!D162=2,分岐管理シート!K162=2)),"","error"))</f>
        <v/>
      </c>
      <c r="BM162" s="255" t="str">
        <f>IF(F162="","",IF(分岐管理シート!L162=2,"","error"))</f>
        <v/>
      </c>
      <c r="BN162" s="257" t="str">
        <f>IF(F162="","",IF(分岐管理シート!M162&lt;1,"error",""))</f>
        <v/>
      </c>
      <c r="BO162" s="252" t="str">
        <f>IF(F162="","",IF(OR(AND(分岐管理シート!D162=1,分岐管理シート!M162&lt;12,分岐管理シート!M162&gt;0),AND(分岐管理シート!D162=2,分岐管理シート!M162&lt;13,分岐管理シート!M162&gt;1)),"","error"))</f>
        <v/>
      </c>
      <c r="BP162" s="257" t="str">
        <f>IF(AND(分岐管理シート!M162&lt;&gt;1,SUM(分岐管理シート!N162:P162)&gt;0),"error","")</f>
        <v/>
      </c>
      <c r="BQ162" s="256" t="str">
        <f>IF(OR(AND(分岐管理シート!N162=0,OR(分岐管理シート!O162&lt;&gt;0,分岐管理シート!P162&lt;&gt;0)),AND(分岐管理シート!O162=0,分岐管理シート!P162&lt;&gt;0)),"error","")</f>
        <v/>
      </c>
      <c r="BR162" s="259" t="str" cm="1">
        <f t="array" ref="BR162">IF(SUMPRODUCT(COUNTIF(N162:P162,N162:P162))&gt;COUNTA(N162:P162),"error","")</f>
        <v/>
      </c>
      <c r="BS162" s="257" t="str">
        <f t="shared" si="14"/>
        <v/>
      </c>
      <c r="BT162" s="257" t="str">
        <f t="shared" si="15"/>
        <v/>
      </c>
      <c r="BU162" s="257" t="str">
        <f>IF(F162="","",IF(OR(AND(分岐管理シート!D162=1,T162&gt;0,Y162&gt;=0,U162=0,R162=S162+Y162,S162=T162),AND(分岐管理シート!D162=2,U162&gt;0,Y162&gt;=0,T162=0,R162=S162+Y162,S162=U162)),"","error"))</f>
        <v/>
      </c>
      <c r="BV162" s="257" t="str">
        <f t="shared" si="16"/>
        <v/>
      </c>
      <c r="BW162" s="257" t="str">
        <f t="shared" si="20"/>
        <v/>
      </c>
      <c r="BX162" s="257" t="str">
        <f t="shared" si="17"/>
        <v/>
      </c>
      <c r="BY162" s="257" t="str">
        <f>IF(F162="","",IF(PRODUCT(分岐管理シート!AB162:'分岐管理シート'!AE162)=0,"error",""))</f>
        <v/>
      </c>
      <c r="BZ162" s="252" t="str">
        <f>IF(F162="","",IF(AND(AE162="○",分岐管理シート!AF162=0),"error",""))</f>
        <v/>
      </c>
      <c r="CA162" s="257" t="str">
        <f>IF(F162="","",IF(AND(分岐管理シート!AE162&lt;2,実施計画様式!AF162&lt;&gt;""),"error",""))</f>
        <v/>
      </c>
      <c r="CB162" s="257" t="str">
        <f>IF(F162="","",IF(OR(AND(分岐管理シート!D162=1,分岐管理シート!AG162&gt;0,分岐管理シート!AG162&lt;25),AND(分岐管理シート!D162&gt;1,分岐管理シート!AG162&gt;12,分岐管理シート!AG162&lt;25)),"","error"))</f>
        <v/>
      </c>
      <c r="CC162" s="256" t="str">
        <f>IF(F162="","",IF(OR(AND(分岐管理シート!BH162="予算化方法",分岐管理シート!AH162&gt;0,分岐管理シート!AH162&lt;4),AND(分岐管理シート!BH162="予算化方法_未定なし",分岐管理シート!AH162&gt;0,分岐管理シート!AH162&lt;3)),"","error"))</f>
        <v/>
      </c>
      <c r="CD162" s="257" t="str">
        <f>IF(F162="","",IF(OR(分岐管理シート!AI162&lt;14,分岐管理シート!AI162&gt;25,分岐管理シート!AI162&gt;分岐管理シート!AJ162,分岐管理シート!AI162&gt;分岐管理シート!AK162),"error",""))</f>
        <v/>
      </c>
      <c r="CE162" s="257" t="str">
        <f>IF(F162="","",IF(OR(分岐管理シート!AJ162&lt;14,分岐管理シート!AJ162&gt;25,分岐管理シート!AJ162&lt;分岐管理シート!AI162,分岐管理シート!AJ162&gt;分岐管理シート!AK162),"error",""))</f>
        <v/>
      </c>
      <c r="CF162" s="256" t="str">
        <f>IF(F162="","",IF(OR(分岐管理シート!AK162&lt;14,分岐管理シート!AK162&gt;26,分岐管理シート!AK162&lt;分岐管理シート!AI162,分岐管理シート!AK162&lt;分岐管理シート!AJ162),"error",""))</f>
        <v/>
      </c>
      <c r="CG162" s="257" t="str">
        <f>IF(F162="","",IF(AND(AD162="－",分岐管理シート!AK162&gt;25),"error",""))</f>
        <v/>
      </c>
      <c r="CH162" s="257" t="str">
        <f t="shared" si="21"/>
        <v/>
      </c>
      <c r="CI162" s="252" t="str">
        <f>IF(F162="","",IF(分岐管理シート!AM162&lt;1,"error",""))</f>
        <v/>
      </c>
      <c r="CJ162" s="257" t="str">
        <f>IF(F162="","",IF(分岐管理シート!AN162&lt;1,"error",""))</f>
        <v/>
      </c>
      <c r="CK162" s="261" t="str">
        <f t="shared" si="18"/>
        <v/>
      </c>
      <c r="CL162" s="257" t="str">
        <f>IF(F162="","",IF(AND(SUM(分岐管理シート!AO162:AR162)&gt;180,分岐管理シート!AS162&lt;1),"error",""))</f>
        <v/>
      </c>
      <c r="CM162" s="257" t="str">
        <f>IF(F162="","",IF(OR(AND(分岐管理シート!D162=1,分岐管理シート!BB162&gt;0,分岐管理シート!BB162&lt;7),AND(分岐管理シート!D162&gt;1,分岐管理シート!BB162&gt;3,分岐管理シート!BB162&lt;7)),"","error"))</f>
        <v/>
      </c>
      <c r="CN162" s="260"/>
      <c r="CO162" s="257" t="str">
        <f>IF(分岐管理シート!BR162=0,"","error")</f>
        <v/>
      </c>
      <c r="CP162" s="304" t="str">
        <f>IF(AND(F162="",SUM(分岐管理シート!D162:BB162)&gt;0),"error","")</f>
        <v/>
      </c>
    </row>
    <row r="163" spans="1:94" ht="54.95" customHeight="1" x14ac:dyDescent="0.15">
      <c r="A163" s="29"/>
      <c r="B163" s="33"/>
      <c r="C163" s="445">
        <v>91</v>
      </c>
      <c r="D163" s="342"/>
      <c r="E163" s="342"/>
      <c r="F163" s="164"/>
      <c r="G163" s="164"/>
      <c r="H163" s="163"/>
      <c r="I163" s="164"/>
      <c r="J163" s="163"/>
      <c r="K163" s="164"/>
      <c r="L163" s="164"/>
      <c r="M163" s="164"/>
      <c r="N163" s="164"/>
      <c r="O163" s="343"/>
      <c r="P163" s="343"/>
      <c r="Q163" s="344"/>
      <c r="R163" s="345">
        <f t="shared" si="11"/>
        <v>0</v>
      </c>
      <c r="S163" s="346">
        <f t="shared" si="19"/>
        <v>0</v>
      </c>
      <c r="T163" s="347"/>
      <c r="U163" s="419"/>
      <c r="V163" s="386"/>
      <c r="W163" s="386"/>
      <c r="X163" s="386"/>
      <c r="Y163" s="347"/>
      <c r="Z163" s="347"/>
      <c r="AA163" s="163"/>
      <c r="AB163" s="164"/>
      <c r="AC163" s="348"/>
      <c r="AD163" s="348"/>
      <c r="AE163" s="348"/>
      <c r="AF163" s="349"/>
      <c r="AG163" s="349"/>
      <c r="AH163" s="370"/>
      <c r="AI163" s="163"/>
      <c r="AJ163" s="163"/>
      <c r="AK163" s="163"/>
      <c r="AL163" s="350"/>
      <c r="AM163" s="163"/>
      <c r="AN163" s="163"/>
      <c r="AO163" s="343"/>
      <c r="AP163" s="164"/>
      <c r="AQ163" s="164"/>
      <c r="AR163" s="164"/>
      <c r="AS163" s="351"/>
      <c r="AT163" s="352"/>
      <c r="AU163" s="352"/>
      <c r="AV163" s="352"/>
      <c r="AW163" s="352"/>
      <c r="AX163" s="352"/>
      <c r="AY163" s="352"/>
      <c r="AZ163" s="352"/>
      <c r="BA163" s="352"/>
      <c r="BB163" s="353"/>
      <c r="BC163" s="351"/>
      <c r="BD163" s="351"/>
      <c r="BE163" s="255" t="str">
        <f>IF(F163="","",IF(分岐管理シート!D163&gt;0,"","error"))</f>
        <v/>
      </c>
      <c r="BF163" s="256" t="str">
        <f>IF(F163="","",IF(分岐管理シート!E163=1,"","error"))</f>
        <v/>
      </c>
      <c r="BG163" s="257" t="str">
        <f>IF(F163="","",IF(分岐管理シート!G163=2,"","error"))</f>
        <v/>
      </c>
      <c r="BH163" s="257" t="str">
        <f>IF(F163="","",IF(OR(分岐管理シート!H163=0,LEN(H163)&lt;6),"error",""))</f>
        <v/>
      </c>
      <c r="BI163" s="258" t="str">
        <f>IF(F163="","",IF(分岐管理シート!I163=2,"","error"))</f>
        <v/>
      </c>
      <c r="BJ163" s="257" t="str">
        <f t="shared" si="12"/>
        <v/>
      </c>
      <c r="BK163" s="257" t="str">
        <f t="shared" si="13"/>
        <v/>
      </c>
      <c r="BL163" s="257" t="str">
        <f>IF(F163="","",IF(OR(AND(分岐管理シート!D163=1,分岐管理シート!K163=1),AND(分岐管理シート!D163=2,分岐管理シート!K163=2)),"","error"))</f>
        <v/>
      </c>
      <c r="BM163" s="255" t="str">
        <f>IF(F163="","",IF(分岐管理シート!L163=2,"","error"))</f>
        <v/>
      </c>
      <c r="BN163" s="257" t="str">
        <f>IF(F163="","",IF(分岐管理シート!M163&lt;1,"error",""))</f>
        <v/>
      </c>
      <c r="BO163" s="252" t="str">
        <f>IF(F163="","",IF(OR(AND(分岐管理シート!D163=1,分岐管理シート!M163&lt;12,分岐管理シート!M163&gt;0),AND(分岐管理シート!D163=2,分岐管理シート!M163&lt;13,分岐管理シート!M163&gt;1)),"","error"))</f>
        <v/>
      </c>
      <c r="BP163" s="257" t="str">
        <f>IF(AND(分岐管理シート!M163&lt;&gt;1,SUM(分岐管理シート!N163:P163)&gt;0),"error","")</f>
        <v/>
      </c>
      <c r="BQ163" s="256" t="str">
        <f>IF(OR(AND(分岐管理シート!N163=0,OR(分岐管理シート!O163&lt;&gt;0,分岐管理シート!P163&lt;&gt;0)),AND(分岐管理シート!O163=0,分岐管理シート!P163&lt;&gt;0)),"error","")</f>
        <v/>
      </c>
      <c r="BR163" s="259" t="str" cm="1">
        <f t="array" ref="BR163">IF(SUMPRODUCT(COUNTIF(N163:P163,N163:P163))&gt;COUNTA(N163:P163),"error","")</f>
        <v/>
      </c>
      <c r="BS163" s="257" t="str">
        <f t="shared" si="14"/>
        <v/>
      </c>
      <c r="BT163" s="257" t="str">
        <f t="shared" si="15"/>
        <v/>
      </c>
      <c r="BU163" s="257" t="str">
        <f>IF(F163="","",IF(OR(AND(分岐管理シート!D163=1,T163&gt;0,Y163&gt;=0,U163=0,R163=S163+Y163,S163=T163),AND(分岐管理シート!D163=2,U163&gt;0,Y163&gt;=0,T163=0,R163=S163+Y163,S163=U163)),"","error"))</f>
        <v/>
      </c>
      <c r="BV163" s="257" t="str">
        <f t="shared" si="16"/>
        <v/>
      </c>
      <c r="BW163" s="257" t="str">
        <f t="shared" si="20"/>
        <v/>
      </c>
      <c r="BX163" s="257" t="str">
        <f t="shared" si="17"/>
        <v/>
      </c>
      <c r="BY163" s="257" t="str">
        <f>IF(F163="","",IF(PRODUCT(分岐管理シート!AB163:'分岐管理シート'!AE163)=0,"error",""))</f>
        <v/>
      </c>
      <c r="BZ163" s="252" t="str">
        <f>IF(F163="","",IF(AND(AE163="○",分岐管理シート!AF163=0),"error",""))</f>
        <v/>
      </c>
      <c r="CA163" s="257" t="str">
        <f>IF(F163="","",IF(AND(分岐管理シート!AE163&lt;2,実施計画様式!AF163&lt;&gt;""),"error",""))</f>
        <v/>
      </c>
      <c r="CB163" s="257" t="str">
        <f>IF(F163="","",IF(OR(AND(分岐管理シート!D163=1,分岐管理シート!AG163&gt;0,分岐管理シート!AG163&lt;25),AND(分岐管理シート!D163&gt;1,分岐管理シート!AG163&gt;12,分岐管理シート!AG163&lt;25)),"","error"))</f>
        <v/>
      </c>
      <c r="CC163" s="256" t="str">
        <f>IF(F163="","",IF(OR(AND(分岐管理シート!BH163="予算化方法",分岐管理シート!AH163&gt;0,分岐管理シート!AH163&lt;4),AND(分岐管理シート!BH163="予算化方法_未定なし",分岐管理シート!AH163&gt;0,分岐管理シート!AH163&lt;3)),"","error"))</f>
        <v/>
      </c>
      <c r="CD163" s="257" t="str">
        <f>IF(F163="","",IF(OR(分岐管理シート!AI163&lt;14,分岐管理シート!AI163&gt;25,分岐管理シート!AI163&gt;分岐管理シート!AJ163,分岐管理シート!AI163&gt;分岐管理シート!AK163),"error",""))</f>
        <v/>
      </c>
      <c r="CE163" s="257" t="str">
        <f>IF(F163="","",IF(OR(分岐管理シート!AJ163&lt;14,分岐管理シート!AJ163&gt;25,分岐管理シート!AJ163&lt;分岐管理シート!AI163,分岐管理シート!AJ163&gt;分岐管理シート!AK163),"error",""))</f>
        <v/>
      </c>
      <c r="CF163" s="256" t="str">
        <f>IF(F163="","",IF(OR(分岐管理シート!AK163&lt;14,分岐管理シート!AK163&gt;26,分岐管理シート!AK163&lt;分岐管理シート!AI163,分岐管理シート!AK163&lt;分岐管理シート!AJ163),"error",""))</f>
        <v/>
      </c>
      <c r="CG163" s="257" t="str">
        <f>IF(F163="","",IF(AND(AD163="－",分岐管理シート!AK163&gt;25),"error",""))</f>
        <v/>
      </c>
      <c r="CH163" s="257" t="str">
        <f t="shared" si="21"/>
        <v/>
      </c>
      <c r="CI163" s="252" t="str">
        <f>IF(F163="","",IF(分岐管理シート!AM163&lt;1,"error",""))</f>
        <v/>
      </c>
      <c r="CJ163" s="257" t="str">
        <f>IF(F163="","",IF(分岐管理シート!AN163&lt;1,"error",""))</f>
        <v/>
      </c>
      <c r="CK163" s="261" t="str">
        <f t="shared" si="18"/>
        <v/>
      </c>
      <c r="CL163" s="257" t="str">
        <f>IF(F163="","",IF(AND(SUM(分岐管理シート!AO163:AR163)&gt;180,分岐管理シート!AS163&lt;1),"error",""))</f>
        <v/>
      </c>
      <c r="CM163" s="257" t="str">
        <f>IF(F163="","",IF(OR(AND(分岐管理シート!D163=1,分岐管理シート!BB163&gt;0,分岐管理シート!BB163&lt;7),AND(分岐管理シート!D163&gt;1,分岐管理シート!BB163&gt;3,分岐管理シート!BB163&lt;7)),"","error"))</f>
        <v/>
      </c>
      <c r="CN163" s="260"/>
      <c r="CO163" s="257" t="str">
        <f>IF(分岐管理シート!BR163=0,"","error")</f>
        <v/>
      </c>
      <c r="CP163" s="304" t="str">
        <f>IF(AND(F163="",SUM(分岐管理シート!D163:BB163)&gt;0),"error","")</f>
        <v/>
      </c>
    </row>
    <row r="164" spans="1:94" ht="54.95" customHeight="1" x14ac:dyDescent="0.15">
      <c r="A164" s="29"/>
      <c r="B164" s="33"/>
      <c r="C164" s="445">
        <v>92</v>
      </c>
      <c r="D164" s="342"/>
      <c r="E164" s="342"/>
      <c r="F164" s="164"/>
      <c r="G164" s="164"/>
      <c r="H164" s="163"/>
      <c r="I164" s="164"/>
      <c r="J164" s="163"/>
      <c r="K164" s="164"/>
      <c r="L164" s="164"/>
      <c r="M164" s="164"/>
      <c r="N164" s="164"/>
      <c r="O164" s="343"/>
      <c r="P164" s="343"/>
      <c r="Q164" s="344"/>
      <c r="R164" s="345">
        <f t="shared" si="11"/>
        <v>0</v>
      </c>
      <c r="S164" s="346">
        <f t="shared" si="19"/>
        <v>0</v>
      </c>
      <c r="T164" s="347"/>
      <c r="U164" s="419"/>
      <c r="V164" s="386"/>
      <c r="W164" s="386"/>
      <c r="X164" s="386"/>
      <c r="Y164" s="347"/>
      <c r="Z164" s="347"/>
      <c r="AA164" s="163"/>
      <c r="AB164" s="164"/>
      <c r="AC164" s="348"/>
      <c r="AD164" s="348"/>
      <c r="AE164" s="348"/>
      <c r="AF164" s="349"/>
      <c r="AG164" s="349"/>
      <c r="AH164" s="370"/>
      <c r="AI164" s="163"/>
      <c r="AJ164" s="163"/>
      <c r="AK164" s="163"/>
      <c r="AL164" s="350"/>
      <c r="AM164" s="163"/>
      <c r="AN164" s="163"/>
      <c r="AO164" s="164"/>
      <c r="AP164" s="164"/>
      <c r="AQ164" s="164"/>
      <c r="AR164" s="164"/>
      <c r="AS164" s="351"/>
      <c r="AT164" s="352"/>
      <c r="AU164" s="352"/>
      <c r="AV164" s="352"/>
      <c r="AW164" s="352"/>
      <c r="AX164" s="352"/>
      <c r="AY164" s="352"/>
      <c r="AZ164" s="352"/>
      <c r="BA164" s="352"/>
      <c r="BB164" s="353"/>
      <c r="BC164" s="351"/>
      <c r="BD164" s="351"/>
      <c r="BE164" s="255" t="str">
        <f>IF(F164="","",IF(分岐管理シート!D164&gt;0,"","error"))</f>
        <v/>
      </c>
      <c r="BF164" s="256" t="str">
        <f>IF(F164="","",IF(分岐管理シート!E164=1,"","error"))</f>
        <v/>
      </c>
      <c r="BG164" s="257" t="str">
        <f>IF(F164="","",IF(分岐管理シート!G164=2,"","error"))</f>
        <v/>
      </c>
      <c r="BH164" s="257" t="str">
        <f>IF(F164="","",IF(OR(分岐管理シート!H164=0,LEN(H164)&lt;6),"error",""))</f>
        <v/>
      </c>
      <c r="BI164" s="258" t="str">
        <f>IF(F164="","",IF(分岐管理シート!I164=2,"","error"))</f>
        <v/>
      </c>
      <c r="BJ164" s="257" t="str">
        <f t="shared" si="12"/>
        <v/>
      </c>
      <c r="BK164" s="257" t="str">
        <f t="shared" si="13"/>
        <v/>
      </c>
      <c r="BL164" s="257" t="str">
        <f>IF(F164="","",IF(OR(AND(分岐管理シート!D164=1,分岐管理シート!K164=1),AND(分岐管理シート!D164=2,分岐管理シート!K164=2)),"","error"))</f>
        <v/>
      </c>
      <c r="BM164" s="255" t="str">
        <f>IF(F164="","",IF(分岐管理シート!L164=2,"","error"))</f>
        <v/>
      </c>
      <c r="BN164" s="257" t="str">
        <f>IF(F164="","",IF(分岐管理シート!M164&lt;1,"error",""))</f>
        <v/>
      </c>
      <c r="BO164" s="252" t="str">
        <f>IF(F164="","",IF(OR(AND(分岐管理シート!D164=1,分岐管理シート!M164&lt;12,分岐管理シート!M164&gt;0),AND(分岐管理シート!D164=2,分岐管理シート!M164&lt;13,分岐管理シート!M164&gt;1)),"","error"))</f>
        <v/>
      </c>
      <c r="BP164" s="257" t="str">
        <f>IF(AND(分岐管理シート!M164&lt;&gt;1,SUM(分岐管理シート!N164:P164)&gt;0),"error","")</f>
        <v/>
      </c>
      <c r="BQ164" s="256" t="str">
        <f>IF(OR(AND(分岐管理シート!N164=0,OR(分岐管理シート!O164&lt;&gt;0,分岐管理シート!P164&lt;&gt;0)),AND(分岐管理シート!O164=0,分岐管理シート!P164&lt;&gt;0)),"error","")</f>
        <v/>
      </c>
      <c r="BR164" s="259" t="str" cm="1">
        <f t="array" ref="BR164">IF(SUMPRODUCT(COUNTIF(N164:P164,N164:P164))&gt;COUNTA(N164:P164),"error","")</f>
        <v/>
      </c>
      <c r="BS164" s="257" t="str">
        <f t="shared" si="14"/>
        <v/>
      </c>
      <c r="BT164" s="257" t="str">
        <f t="shared" si="15"/>
        <v/>
      </c>
      <c r="BU164" s="257" t="str">
        <f>IF(F164="","",IF(OR(AND(分岐管理シート!D164=1,T164&gt;0,Y164&gt;=0,U164=0,R164=S164+Y164,S164=T164),AND(分岐管理シート!D164=2,U164&gt;0,Y164&gt;=0,T164=0,R164=S164+Y164,S164=U164)),"","error"))</f>
        <v/>
      </c>
      <c r="BV164" s="257" t="str">
        <f t="shared" si="16"/>
        <v/>
      </c>
      <c r="BW164" s="257" t="str">
        <f t="shared" si="20"/>
        <v/>
      </c>
      <c r="BX164" s="257" t="str">
        <f t="shared" si="17"/>
        <v/>
      </c>
      <c r="BY164" s="257" t="str">
        <f>IF(F164="","",IF(PRODUCT(分岐管理シート!AB164:'分岐管理シート'!AE164)=0,"error",""))</f>
        <v/>
      </c>
      <c r="BZ164" s="252" t="str">
        <f>IF(F164="","",IF(AND(AE164="○",分岐管理シート!AF164=0),"error",""))</f>
        <v/>
      </c>
      <c r="CA164" s="257" t="str">
        <f>IF(F164="","",IF(AND(分岐管理シート!AE164&lt;2,実施計画様式!AF164&lt;&gt;""),"error",""))</f>
        <v/>
      </c>
      <c r="CB164" s="257" t="str">
        <f>IF(F164="","",IF(OR(AND(分岐管理シート!D164=1,分岐管理シート!AG164&gt;0,分岐管理シート!AG164&lt;25),AND(分岐管理シート!D164&gt;1,分岐管理シート!AG164&gt;12,分岐管理シート!AG164&lt;25)),"","error"))</f>
        <v/>
      </c>
      <c r="CC164" s="256" t="str">
        <f>IF(F164="","",IF(OR(AND(分岐管理シート!BH164="予算化方法",分岐管理シート!AH164&gt;0,分岐管理シート!AH164&lt;4),AND(分岐管理シート!BH164="予算化方法_未定なし",分岐管理シート!AH164&gt;0,分岐管理シート!AH164&lt;3)),"","error"))</f>
        <v/>
      </c>
      <c r="CD164" s="257" t="str">
        <f>IF(F164="","",IF(OR(分岐管理シート!AI164&lt;14,分岐管理シート!AI164&gt;25,分岐管理シート!AI164&gt;分岐管理シート!AJ164,分岐管理シート!AI164&gt;分岐管理シート!AK164),"error",""))</f>
        <v/>
      </c>
      <c r="CE164" s="257" t="str">
        <f>IF(F164="","",IF(OR(分岐管理シート!AJ164&lt;14,分岐管理シート!AJ164&gt;25,分岐管理シート!AJ164&lt;分岐管理シート!AI164,分岐管理シート!AJ164&gt;分岐管理シート!AK164),"error",""))</f>
        <v/>
      </c>
      <c r="CF164" s="256" t="str">
        <f>IF(F164="","",IF(OR(分岐管理シート!AK164&lt;14,分岐管理シート!AK164&gt;26,分岐管理シート!AK164&lt;分岐管理シート!AI164,分岐管理シート!AK164&lt;分岐管理シート!AJ164),"error",""))</f>
        <v/>
      </c>
      <c r="CG164" s="257" t="str">
        <f>IF(F164="","",IF(AND(AD164="－",分岐管理シート!AK164&gt;25),"error",""))</f>
        <v/>
      </c>
      <c r="CH164" s="257" t="str">
        <f t="shared" si="21"/>
        <v/>
      </c>
      <c r="CI164" s="252" t="str">
        <f>IF(F164="","",IF(分岐管理シート!AM164&lt;1,"error",""))</f>
        <v/>
      </c>
      <c r="CJ164" s="257" t="str">
        <f>IF(F164="","",IF(分岐管理シート!AN164&lt;1,"error",""))</f>
        <v/>
      </c>
      <c r="CK164" s="261" t="str">
        <f t="shared" si="18"/>
        <v/>
      </c>
      <c r="CL164" s="257" t="str">
        <f>IF(F164="","",IF(AND(SUM(分岐管理シート!AO164:AR164)&gt;180,分岐管理シート!AS164&lt;1),"error",""))</f>
        <v/>
      </c>
      <c r="CM164" s="257" t="str">
        <f>IF(F164="","",IF(OR(AND(分岐管理シート!D164=1,分岐管理シート!BB164&gt;0,分岐管理シート!BB164&lt;7),AND(分岐管理シート!D164&gt;1,分岐管理シート!BB164&gt;3,分岐管理シート!BB164&lt;7)),"","error"))</f>
        <v/>
      </c>
      <c r="CN164" s="260"/>
      <c r="CO164" s="257" t="str">
        <f>IF(分岐管理シート!BR164=0,"","error")</f>
        <v/>
      </c>
      <c r="CP164" s="304" t="str">
        <f>IF(AND(F164="",SUM(分岐管理シート!D164:BB164)&gt;0),"error","")</f>
        <v/>
      </c>
    </row>
    <row r="165" spans="1:94" ht="54.95" customHeight="1" x14ac:dyDescent="0.15">
      <c r="A165" s="29"/>
      <c r="B165" s="33"/>
      <c r="C165" s="445">
        <v>93</v>
      </c>
      <c r="D165" s="342"/>
      <c r="E165" s="342"/>
      <c r="F165" s="164"/>
      <c r="G165" s="164"/>
      <c r="H165" s="163"/>
      <c r="I165" s="164"/>
      <c r="J165" s="163"/>
      <c r="K165" s="164"/>
      <c r="L165" s="164"/>
      <c r="M165" s="164"/>
      <c r="N165" s="164"/>
      <c r="O165" s="343"/>
      <c r="P165" s="343"/>
      <c r="Q165" s="344"/>
      <c r="R165" s="345">
        <f t="shared" si="11"/>
        <v>0</v>
      </c>
      <c r="S165" s="346">
        <f t="shared" si="19"/>
        <v>0</v>
      </c>
      <c r="T165" s="347"/>
      <c r="U165" s="419"/>
      <c r="V165" s="386"/>
      <c r="W165" s="386"/>
      <c r="X165" s="386"/>
      <c r="Y165" s="347"/>
      <c r="Z165" s="347"/>
      <c r="AA165" s="163"/>
      <c r="AB165" s="164"/>
      <c r="AC165" s="348"/>
      <c r="AD165" s="348"/>
      <c r="AE165" s="348"/>
      <c r="AF165" s="349"/>
      <c r="AG165" s="349"/>
      <c r="AH165" s="370"/>
      <c r="AI165" s="163"/>
      <c r="AJ165" s="163"/>
      <c r="AK165" s="163"/>
      <c r="AL165" s="350"/>
      <c r="AM165" s="163"/>
      <c r="AN165" s="163"/>
      <c r="AO165" s="343"/>
      <c r="AP165" s="164"/>
      <c r="AQ165" s="164"/>
      <c r="AR165" s="164"/>
      <c r="AS165" s="351"/>
      <c r="AT165" s="352"/>
      <c r="AU165" s="352"/>
      <c r="AV165" s="352"/>
      <c r="AW165" s="352"/>
      <c r="AX165" s="352"/>
      <c r="AY165" s="352"/>
      <c r="AZ165" s="352"/>
      <c r="BA165" s="352"/>
      <c r="BB165" s="353"/>
      <c r="BC165" s="351"/>
      <c r="BD165" s="351"/>
      <c r="BE165" s="255" t="str">
        <f>IF(F165="","",IF(分岐管理シート!D165&gt;0,"","error"))</f>
        <v/>
      </c>
      <c r="BF165" s="256" t="str">
        <f>IF(F165="","",IF(分岐管理シート!E165=1,"","error"))</f>
        <v/>
      </c>
      <c r="BG165" s="257" t="str">
        <f>IF(F165="","",IF(分岐管理シート!G165=2,"","error"))</f>
        <v/>
      </c>
      <c r="BH165" s="257" t="str">
        <f>IF(F165="","",IF(OR(分岐管理シート!H165=0,LEN(H165)&lt;6),"error",""))</f>
        <v/>
      </c>
      <c r="BI165" s="258" t="str">
        <f>IF(F165="","",IF(分岐管理シート!I165=2,"","error"))</f>
        <v/>
      </c>
      <c r="BJ165" s="257" t="str">
        <f t="shared" si="12"/>
        <v/>
      </c>
      <c r="BK165" s="257" t="str">
        <f t="shared" si="13"/>
        <v/>
      </c>
      <c r="BL165" s="257" t="str">
        <f>IF(F165="","",IF(OR(AND(分岐管理シート!D165=1,分岐管理シート!K165=1),AND(分岐管理シート!D165=2,分岐管理シート!K165=2)),"","error"))</f>
        <v/>
      </c>
      <c r="BM165" s="255" t="str">
        <f>IF(F165="","",IF(分岐管理シート!L165=2,"","error"))</f>
        <v/>
      </c>
      <c r="BN165" s="257" t="str">
        <f>IF(F165="","",IF(分岐管理シート!M165&lt;1,"error",""))</f>
        <v/>
      </c>
      <c r="BO165" s="252" t="str">
        <f>IF(F165="","",IF(OR(AND(分岐管理シート!D165=1,分岐管理シート!M165&lt;12,分岐管理シート!M165&gt;0),AND(分岐管理シート!D165=2,分岐管理シート!M165&lt;13,分岐管理シート!M165&gt;1)),"","error"))</f>
        <v/>
      </c>
      <c r="BP165" s="257" t="str">
        <f>IF(AND(分岐管理シート!M165&lt;&gt;1,SUM(分岐管理シート!N165:P165)&gt;0),"error","")</f>
        <v/>
      </c>
      <c r="BQ165" s="256" t="str">
        <f>IF(OR(AND(分岐管理シート!N165=0,OR(分岐管理シート!O165&lt;&gt;0,分岐管理シート!P165&lt;&gt;0)),AND(分岐管理シート!O165=0,分岐管理シート!P165&lt;&gt;0)),"error","")</f>
        <v/>
      </c>
      <c r="BR165" s="259" t="str" cm="1">
        <f t="array" ref="BR165">IF(SUMPRODUCT(COUNTIF(N165:P165,N165:P165))&gt;COUNTA(N165:P165),"error","")</f>
        <v/>
      </c>
      <c r="BS165" s="257" t="str">
        <f t="shared" si="14"/>
        <v/>
      </c>
      <c r="BT165" s="257" t="str">
        <f t="shared" si="15"/>
        <v/>
      </c>
      <c r="BU165" s="257" t="str">
        <f>IF(F165="","",IF(OR(AND(分岐管理シート!D165=1,T165&gt;0,Y165&gt;=0,U165=0,R165=S165+Y165,S165=T165),AND(分岐管理シート!D165=2,U165&gt;0,Y165&gt;=0,T165=0,R165=S165+Y165,S165=U165)),"","error"))</f>
        <v/>
      </c>
      <c r="BV165" s="257" t="str">
        <f t="shared" si="16"/>
        <v/>
      </c>
      <c r="BW165" s="257" t="str">
        <f t="shared" si="20"/>
        <v/>
      </c>
      <c r="BX165" s="257" t="str">
        <f t="shared" si="17"/>
        <v/>
      </c>
      <c r="BY165" s="257" t="str">
        <f>IF(F165="","",IF(PRODUCT(分岐管理シート!AB165:'分岐管理シート'!AE165)=0,"error",""))</f>
        <v/>
      </c>
      <c r="BZ165" s="252" t="str">
        <f>IF(F165="","",IF(AND(AE165="○",分岐管理シート!AF165=0),"error",""))</f>
        <v/>
      </c>
      <c r="CA165" s="257" t="str">
        <f>IF(F165="","",IF(AND(分岐管理シート!AE165&lt;2,実施計画様式!AF165&lt;&gt;""),"error",""))</f>
        <v/>
      </c>
      <c r="CB165" s="257" t="str">
        <f>IF(F165="","",IF(OR(AND(分岐管理シート!D165=1,分岐管理シート!AG165&gt;0,分岐管理シート!AG165&lt;25),AND(分岐管理シート!D165&gt;1,分岐管理シート!AG165&gt;12,分岐管理シート!AG165&lt;25)),"","error"))</f>
        <v/>
      </c>
      <c r="CC165" s="256" t="str">
        <f>IF(F165="","",IF(OR(AND(分岐管理シート!BH165="予算化方法",分岐管理シート!AH165&gt;0,分岐管理シート!AH165&lt;4),AND(分岐管理シート!BH165="予算化方法_未定なし",分岐管理シート!AH165&gt;0,分岐管理シート!AH165&lt;3)),"","error"))</f>
        <v/>
      </c>
      <c r="CD165" s="257" t="str">
        <f>IF(F165="","",IF(OR(分岐管理シート!AI165&lt;14,分岐管理シート!AI165&gt;25,分岐管理シート!AI165&gt;分岐管理シート!AJ165,分岐管理シート!AI165&gt;分岐管理シート!AK165),"error",""))</f>
        <v/>
      </c>
      <c r="CE165" s="257" t="str">
        <f>IF(F165="","",IF(OR(分岐管理シート!AJ165&lt;14,分岐管理シート!AJ165&gt;25,分岐管理シート!AJ165&lt;分岐管理シート!AI165,分岐管理シート!AJ165&gt;分岐管理シート!AK165),"error",""))</f>
        <v/>
      </c>
      <c r="CF165" s="256" t="str">
        <f>IF(F165="","",IF(OR(分岐管理シート!AK165&lt;14,分岐管理シート!AK165&gt;26,分岐管理シート!AK165&lt;分岐管理シート!AI165,分岐管理シート!AK165&lt;分岐管理シート!AJ165),"error",""))</f>
        <v/>
      </c>
      <c r="CG165" s="257" t="str">
        <f>IF(F165="","",IF(AND(AD165="－",分岐管理シート!AK165&gt;25),"error",""))</f>
        <v/>
      </c>
      <c r="CH165" s="257" t="str">
        <f t="shared" si="21"/>
        <v/>
      </c>
      <c r="CI165" s="252" t="str">
        <f>IF(F165="","",IF(分岐管理シート!AM165&lt;1,"error",""))</f>
        <v/>
      </c>
      <c r="CJ165" s="257" t="str">
        <f>IF(F165="","",IF(分岐管理シート!AN165&lt;1,"error",""))</f>
        <v/>
      </c>
      <c r="CK165" s="261" t="str">
        <f t="shared" si="18"/>
        <v/>
      </c>
      <c r="CL165" s="257" t="str">
        <f>IF(F165="","",IF(AND(SUM(分岐管理シート!AO165:AR165)&gt;180,分岐管理シート!AS165&lt;1),"error",""))</f>
        <v/>
      </c>
      <c r="CM165" s="257" t="str">
        <f>IF(F165="","",IF(OR(AND(分岐管理シート!D165=1,分岐管理シート!BB165&gt;0,分岐管理シート!BB165&lt;7),AND(分岐管理シート!D165&gt;1,分岐管理シート!BB165&gt;3,分岐管理シート!BB165&lt;7)),"","error"))</f>
        <v/>
      </c>
      <c r="CN165" s="260"/>
      <c r="CO165" s="257" t="str">
        <f>IF(分岐管理シート!BR165=0,"","error")</f>
        <v/>
      </c>
      <c r="CP165" s="304" t="str">
        <f>IF(AND(F165="",SUM(分岐管理シート!D165:BB165)&gt;0),"error","")</f>
        <v/>
      </c>
    </row>
    <row r="166" spans="1:94" ht="54.95" customHeight="1" x14ac:dyDescent="0.15">
      <c r="A166" s="29"/>
      <c r="B166" s="33"/>
      <c r="C166" s="445">
        <v>94</v>
      </c>
      <c r="D166" s="342"/>
      <c r="E166" s="342"/>
      <c r="F166" s="164"/>
      <c r="G166" s="164"/>
      <c r="H166" s="163"/>
      <c r="I166" s="164"/>
      <c r="J166" s="163"/>
      <c r="K166" s="164"/>
      <c r="L166" s="164"/>
      <c r="M166" s="164"/>
      <c r="N166" s="164"/>
      <c r="O166" s="343"/>
      <c r="P166" s="343"/>
      <c r="Q166" s="344"/>
      <c r="R166" s="345">
        <f t="shared" si="11"/>
        <v>0</v>
      </c>
      <c r="S166" s="346">
        <f t="shared" si="19"/>
        <v>0</v>
      </c>
      <c r="T166" s="347"/>
      <c r="U166" s="419"/>
      <c r="V166" s="386"/>
      <c r="W166" s="386"/>
      <c r="X166" s="386"/>
      <c r="Y166" s="347"/>
      <c r="Z166" s="347"/>
      <c r="AA166" s="163"/>
      <c r="AB166" s="164"/>
      <c r="AC166" s="348"/>
      <c r="AD166" s="348"/>
      <c r="AE166" s="348"/>
      <c r="AF166" s="349"/>
      <c r="AG166" s="349"/>
      <c r="AH166" s="370"/>
      <c r="AI166" s="163"/>
      <c r="AJ166" s="163"/>
      <c r="AK166" s="163"/>
      <c r="AL166" s="350"/>
      <c r="AM166" s="163"/>
      <c r="AN166" s="163"/>
      <c r="AO166" s="343"/>
      <c r="AP166" s="164"/>
      <c r="AQ166" s="164"/>
      <c r="AR166" s="164"/>
      <c r="AS166" s="351"/>
      <c r="AT166" s="352"/>
      <c r="AU166" s="352"/>
      <c r="AV166" s="352"/>
      <c r="AW166" s="352"/>
      <c r="AX166" s="352"/>
      <c r="AY166" s="352"/>
      <c r="AZ166" s="352"/>
      <c r="BA166" s="352"/>
      <c r="BB166" s="353"/>
      <c r="BC166" s="351"/>
      <c r="BD166" s="351"/>
      <c r="BE166" s="255" t="str">
        <f>IF(F166="","",IF(分岐管理シート!D166&gt;0,"","error"))</f>
        <v/>
      </c>
      <c r="BF166" s="256" t="str">
        <f>IF(F166="","",IF(分岐管理シート!E166=1,"","error"))</f>
        <v/>
      </c>
      <c r="BG166" s="257" t="str">
        <f>IF(F166="","",IF(分岐管理シート!G166=2,"","error"))</f>
        <v/>
      </c>
      <c r="BH166" s="257" t="str">
        <f>IF(F166="","",IF(OR(分岐管理シート!H166=0,LEN(H166)&lt;6),"error",""))</f>
        <v/>
      </c>
      <c r="BI166" s="258" t="str">
        <f>IF(F166="","",IF(分岐管理シート!I166=2,"","error"))</f>
        <v/>
      </c>
      <c r="BJ166" s="257" t="str">
        <f t="shared" si="12"/>
        <v/>
      </c>
      <c r="BK166" s="257" t="str">
        <f t="shared" si="13"/>
        <v/>
      </c>
      <c r="BL166" s="257" t="str">
        <f>IF(F166="","",IF(OR(AND(分岐管理シート!D166=1,分岐管理シート!K166=1),AND(分岐管理シート!D166=2,分岐管理シート!K166=2)),"","error"))</f>
        <v/>
      </c>
      <c r="BM166" s="255" t="str">
        <f>IF(F166="","",IF(分岐管理シート!L166=2,"","error"))</f>
        <v/>
      </c>
      <c r="BN166" s="257" t="str">
        <f>IF(F166="","",IF(分岐管理シート!M166&lt;1,"error",""))</f>
        <v/>
      </c>
      <c r="BO166" s="252" t="str">
        <f>IF(F166="","",IF(OR(AND(分岐管理シート!D166=1,分岐管理シート!M166&lt;12,分岐管理シート!M166&gt;0),AND(分岐管理シート!D166=2,分岐管理シート!M166&lt;13,分岐管理シート!M166&gt;1)),"","error"))</f>
        <v/>
      </c>
      <c r="BP166" s="257" t="str">
        <f>IF(AND(分岐管理シート!M166&lt;&gt;1,SUM(分岐管理シート!N166:P166)&gt;0),"error","")</f>
        <v/>
      </c>
      <c r="BQ166" s="256" t="str">
        <f>IF(OR(AND(分岐管理シート!N166=0,OR(分岐管理シート!O166&lt;&gt;0,分岐管理シート!P166&lt;&gt;0)),AND(分岐管理シート!O166=0,分岐管理シート!P166&lt;&gt;0)),"error","")</f>
        <v/>
      </c>
      <c r="BR166" s="259" t="str" cm="1">
        <f t="array" ref="BR166">IF(SUMPRODUCT(COUNTIF(N166:P166,N166:P166))&gt;COUNTA(N166:P166),"error","")</f>
        <v/>
      </c>
      <c r="BS166" s="257" t="str">
        <f t="shared" si="14"/>
        <v/>
      </c>
      <c r="BT166" s="257" t="str">
        <f t="shared" si="15"/>
        <v/>
      </c>
      <c r="BU166" s="257" t="str">
        <f>IF(F166="","",IF(OR(AND(分岐管理シート!D166=1,T166&gt;0,Y166&gt;=0,U166=0,R166=S166+Y166,S166=T166),AND(分岐管理シート!D166=2,U166&gt;0,Y166&gt;=0,T166=0,R166=S166+Y166,S166=U166)),"","error"))</f>
        <v/>
      </c>
      <c r="BV166" s="257" t="str">
        <f t="shared" si="16"/>
        <v/>
      </c>
      <c r="BW166" s="257" t="str">
        <f t="shared" si="20"/>
        <v/>
      </c>
      <c r="BX166" s="257" t="str">
        <f t="shared" si="17"/>
        <v/>
      </c>
      <c r="BY166" s="257" t="str">
        <f>IF(F166="","",IF(PRODUCT(分岐管理シート!AB166:'分岐管理シート'!AE166)=0,"error",""))</f>
        <v/>
      </c>
      <c r="BZ166" s="252" t="str">
        <f>IF(F166="","",IF(AND(AE166="○",分岐管理シート!AF166=0),"error",""))</f>
        <v/>
      </c>
      <c r="CA166" s="257" t="str">
        <f>IF(F166="","",IF(AND(分岐管理シート!AE166&lt;2,実施計画様式!AF166&lt;&gt;""),"error",""))</f>
        <v/>
      </c>
      <c r="CB166" s="257" t="str">
        <f>IF(F166="","",IF(OR(AND(分岐管理シート!D166=1,分岐管理シート!AG166&gt;0,分岐管理シート!AG166&lt;25),AND(分岐管理シート!D166&gt;1,分岐管理シート!AG166&gt;12,分岐管理シート!AG166&lt;25)),"","error"))</f>
        <v/>
      </c>
      <c r="CC166" s="256" t="str">
        <f>IF(F166="","",IF(OR(AND(分岐管理シート!BH166="予算化方法",分岐管理シート!AH166&gt;0,分岐管理シート!AH166&lt;4),AND(分岐管理シート!BH166="予算化方法_未定なし",分岐管理シート!AH166&gt;0,分岐管理シート!AH166&lt;3)),"","error"))</f>
        <v/>
      </c>
      <c r="CD166" s="257" t="str">
        <f>IF(F166="","",IF(OR(分岐管理シート!AI166&lt;14,分岐管理シート!AI166&gt;25,分岐管理シート!AI166&gt;分岐管理シート!AJ166,分岐管理シート!AI166&gt;分岐管理シート!AK166),"error",""))</f>
        <v/>
      </c>
      <c r="CE166" s="257" t="str">
        <f>IF(F166="","",IF(OR(分岐管理シート!AJ166&lt;14,分岐管理シート!AJ166&gt;25,分岐管理シート!AJ166&lt;分岐管理シート!AI166,分岐管理シート!AJ166&gt;分岐管理シート!AK166),"error",""))</f>
        <v/>
      </c>
      <c r="CF166" s="256" t="str">
        <f>IF(F166="","",IF(OR(分岐管理シート!AK166&lt;14,分岐管理シート!AK166&gt;26,分岐管理シート!AK166&lt;分岐管理シート!AI166,分岐管理シート!AK166&lt;分岐管理シート!AJ166),"error",""))</f>
        <v/>
      </c>
      <c r="CG166" s="257" t="str">
        <f>IF(F166="","",IF(AND(AD166="－",分岐管理シート!AK166&gt;25),"error",""))</f>
        <v/>
      </c>
      <c r="CH166" s="257" t="str">
        <f t="shared" si="21"/>
        <v/>
      </c>
      <c r="CI166" s="252" t="str">
        <f>IF(F166="","",IF(分岐管理シート!AM166&lt;1,"error",""))</f>
        <v/>
      </c>
      <c r="CJ166" s="257" t="str">
        <f>IF(F166="","",IF(分岐管理シート!AN166&lt;1,"error",""))</f>
        <v/>
      </c>
      <c r="CK166" s="261" t="str">
        <f t="shared" si="18"/>
        <v/>
      </c>
      <c r="CL166" s="257" t="str">
        <f>IF(F166="","",IF(AND(SUM(分岐管理シート!AO166:AR166)&gt;180,分岐管理シート!AS166&lt;1),"error",""))</f>
        <v/>
      </c>
      <c r="CM166" s="257" t="str">
        <f>IF(F166="","",IF(OR(AND(分岐管理シート!D166=1,分岐管理シート!BB166&gt;0,分岐管理シート!BB166&lt;7),AND(分岐管理シート!D166&gt;1,分岐管理シート!BB166&gt;3,分岐管理シート!BB166&lt;7)),"","error"))</f>
        <v/>
      </c>
      <c r="CN166" s="260"/>
      <c r="CO166" s="257" t="str">
        <f>IF(分岐管理シート!BR166=0,"","error")</f>
        <v/>
      </c>
      <c r="CP166" s="304" t="str">
        <f>IF(AND(F166="",SUM(分岐管理シート!D166:BB166)&gt;0),"error","")</f>
        <v/>
      </c>
    </row>
    <row r="167" spans="1:94" ht="54.95" customHeight="1" x14ac:dyDescent="0.15">
      <c r="A167" s="29"/>
      <c r="B167" s="33"/>
      <c r="C167" s="445">
        <v>95</v>
      </c>
      <c r="D167" s="342"/>
      <c r="E167" s="342"/>
      <c r="F167" s="164"/>
      <c r="G167" s="164"/>
      <c r="H167" s="163"/>
      <c r="I167" s="164"/>
      <c r="J167" s="163"/>
      <c r="K167" s="164"/>
      <c r="L167" s="164"/>
      <c r="M167" s="164"/>
      <c r="N167" s="164"/>
      <c r="O167" s="343"/>
      <c r="P167" s="343"/>
      <c r="Q167" s="344"/>
      <c r="R167" s="345">
        <f t="shared" si="11"/>
        <v>0</v>
      </c>
      <c r="S167" s="346">
        <f t="shared" si="19"/>
        <v>0</v>
      </c>
      <c r="T167" s="347"/>
      <c r="U167" s="419"/>
      <c r="V167" s="386"/>
      <c r="W167" s="386"/>
      <c r="X167" s="386"/>
      <c r="Y167" s="347"/>
      <c r="Z167" s="347"/>
      <c r="AA167" s="163"/>
      <c r="AB167" s="164"/>
      <c r="AC167" s="348"/>
      <c r="AD167" s="348"/>
      <c r="AE167" s="348"/>
      <c r="AF167" s="349"/>
      <c r="AG167" s="349"/>
      <c r="AH167" s="370"/>
      <c r="AI167" s="163"/>
      <c r="AJ167" s="163"/>
      <c r="AK167" s="163"/>
      <c r="AL167" s="350"/>
      <c r="AM167" s="163"/>
      <c r="AN167" s="163"/>
      <c r="AO167" s="343"/>
      <c r="AP167" s="164"/>
      <c r="AQ167" s="164"/>
      <c r="AR167" s="164"/>
      <c r="AS167" s="351"/>
      <c r="AT167" s="352"/>
      <c r="AU167" s="352"/>
      <c r="AV167" s="352"/>
      <c r="AW167" s="352"/>
      <c r="AX167" s="352"/>
      <c r="AY167" s="352"/>
      <c r="AZ167" s="352"/>
      <c r="BA167" s="352"/>
      <c r="BB167" s="353"/>
      <c r="BC167" s="351"/>
      <c r="BD167" s="351"/>
      <c r="BE167" s="255" t="str">
        <f>IF(F167="","",IF(分岐管理シート!D167&gt;0,"","error"))</f>
        <v/>
      </c>
      <c r="BF167" s="256" t="str">
        <f>IF(F167="","",IF(分岐管理シート!E167=1,"","error"))</f>
        <v/>
      </c>
      <c r="BG167" s="257" t="str">
        <f>IF(F167="","",IF(分岐管理シート!G167=2,"","error"))</f>
        <v/>
      </c>
      <c r="BH167" s="257" t="str">
        <f>IF(F167="","",IF(OR(分岐管理シート!H167=0,LEN(H167)&lt;6),"error",""))</f>
        <v/>
      </c>
      <c r="BI167" s="258" t="str">
        <f>IF(F167="","",IF(分岐管理シート!I167=2,"","error"))</f>
        <v/>
      </c>
      <c r="BJ167" s="257" t="str">
        <f t="shared" si="12"/>
        <v/>
      </c>
      <c r="BK167" s="257" t="str">
        <f t="shared" si="13"/>
        <v/>
      </c>
      <c r="BL167" s="257" t="str">
        <f>IF(F167="","",IF(OR(AND(分岐管理シート!D167=1,分岐管理シート!K167=1),AND(分岐管理シート!D167=2,分岐管理シート!K167=2)),"","error"))</f>
        <v/>
      </c>
      <c r="BM167" s="255" t="str">
        <f>IF(F167="","",IF(分岐管理シート!L167=2,"","error"))</f>
        <v/>
      </c>
      <c r="BN167" s="257" t="str">
        <f>IF(F167="","",IF(分岐管理シート!M167&lt;1,"error",""))</f>
        <v/>
      </c>
      <c r="BO167" s="252" t="str">
        <f>IF(F167="","",IF(OR(AND(分岐管理シート!D167=1,分岐管理シート!M167&lt;12,分岐管理シート!M167&gt;0),AND(分岐管理シート!D167=2,分岐管理シート!M167&lt;13,分岐管理シート!M167&gt;1)),"","error"))</f>
        <v/>
      </c>
      <c r="BP167" s="257" t="str">
        <f>IF(AND(分岐管理シート!M167&lt;&gt;1,SUM(分岐管理シート!N167:P167)&gt;0),"error","")</f>
        <v/>
      </c>
      <c r="BQ167" s="256" t="str">
        <f>IF(OR(AND(分岐管理シート!N167=0,OR(分岐管理シート!O167&lt;&gt;0,分岐管理シート!P167&lt;&gt;0)),AND(分岐管理シート!O167=0,分岐管理シート!P167&lt;&gt;0)),"error","")</f>
        <v/>
      </c>
      <c r="BR167" s="259" t="str" cm="1">
        <f t="array" ref="BR167">IF(SUMPRODUCT(COUNTIF(N167:P167,N167:P167))&gt;COUNTA(N167:P167),"error","")</f>
        <v/>
      </c>
      <c r="BS167" s="257" t="str">
        <f t="shared" si="14"/>
        <v/>
      </c>
      <c r="BT167" s="257" t="str">
        <f t="shared" si="15"/>
        <v/>
      </c>
      <c r="BU167" s="257" t="str">
        <f>IF(F167="","",IF(OR(AND(分岐管理シート!D167=1,T167&gt;0,Y167&gt;=0,U167=0,R167=S167+Y167,S167=T167),AND(分岐管理シート!D167=2,U167&gt;0,Y167&gt;=0,T167=0,R167=S167+Y167,S167=U167)),"","error"))</f>
        <v/>
      </c>
      <c r="BV167" s="257" t="str">
        <f t="shared" si="16"/>
        <v/>
      </c>
      <c r="BW167" s="257" t="str">
        <f t="shared" si="20"/>
        <v/>
      </c>
      <c r="BX167" s="257" t="str">
        <f t="shared" si="17"/>
        <v/>
      </c>
      <c r="BY167" s="257" t="str">
        <f>IF(F167="","",IF(PRODUCT(分岐管理シート!AB167:'分岐管理シート'!AE167)=0,"error",""))</f>
        <v/>
      </c>
      <c r="BZ167" s="252" t="str">
        <f>IF(F167="","",IF(AND(AE167="○",分岐管理シート!AF167=0),"error",""))</f>
        <v/>
      </c>
      <c r="CA167" s="257" t="str">
        <f>IF(F167="","",IF(AND(分岐管理シート!AE167&lt;2,実施計画様式!AF167&lt;&gt;""),"error",""))</f>
        <v/>
      </c>
      <c r="CB167" s="257" t="str">
        <f>IF(F167="","",IF(OR(AND(分岐管理シート!D167=1,分岐管理シート!AG167&gt;0,分岐管理シート!AG167&lt;25),AND(分岐管理シート!D167&gt;1,分岐管理シート!AG167&gt;12,分岐管理シート!AG167&lt;25)),"","error"))</f>
        <v/>
      </c>
      <c r="CC167" s="256" t="str">
        <f>IF(F167="","",IF(OR(AND(分岐管理シート!BH167="予算化方法",分岐管理シート!AH167&gt;0,分岐管理シート!AH167&lt;4),AND(分岐管理シート!BH167="予算化方法_未定なし",分岐管理シート!AH167&gt;0,分岐管理シート!AH167&lt;3)),"","error"))</f>
        <v/>
      </c>
      <c r="CD167" s="257" t="str">
        <f>IF(F167="","",IF(OR(分岐管理シート!AI167&lt;14,分岐管理シート!AI167&gt;25,分岐管理シート!AI167&gt;分岐管理シート!AJ167,分岐管理シート!AI167&gt;分岐管理シート!AK167),"error",""))</f>
        <v/>
      </c>
      <c r="CE167" s="257" t="str">
        <f>IF(F167="","",IF(OR(分岐管理シート!AJ167&lt;14,分岐管理シート!AJ167&gt;25,分岐管理シート!AJ167&lt;分岐管理シート!AI167,分岐管理シート!AJ167&gt;分岐管理シート!AK167),"error",""))</f>
        <v/>
      </c>
      <c r="CF167" s="256" t="str">
        <f>IF(F167="","",IF(OR(分岐管理シート!AK167&lt;14,分岐管理シート!AK167&gt;26,分岐管理シート!AK167&lt;分岐管理シート!AI167,分岐管理シート!AK167&lt;分岐管理シート!AJ167),"error",""))</f>
        <v/>
      </c>
      <c r="CG167" s="257" t="str">
        <f>IF(F167="","",IF(AND(AD167="－",分岐管理シート!AK167&gt;25),"error",""))</f>
        <v/>
      </c>
      <c r="CH167" s="257" t="str">
        <f t="shared" si="21"/>
        <v/>
      </c>
      <c r="CI167" s="252" t="str">
        <f>IF(F167="","",IF(分岐管理シート!AM167&lt;1,"error",""))</f>
        <v/>
      </c>
      <c r="CJ167" s="257" t="str">
        <f>IF(F167="","",IF(分岐管理シート!AN167&lt;1,"error",""))</f>
        <v/>
      </c>
      <c r="CK167" s="261" t="str">
        <f t="shared" si="18"/>
        <v/>
      </c>
      <c r="CL167" s="257" t="str">
        <f>IF(F167="","",IF(AND(SUM(分岐管理シート!AO167:AR167)&gt;180,分岐管理シート!AS167&lt;1),"error",""))</f>
        <v/>
      </c>
      <c r="CM167" s="257" t="str">
        <f>IF(F167="","",IF(OR(AND(分岐管理シート!D167=1,分岐管理シート!BB167&gt;0,分岐管理シート!BB167&lt;7),AND(分岐管理シート!D167&gt;1,分岐管理シート!BB167&gt;3,分岐管理シート!BB167&lt;7)),"","error"))</f>
        <v/>
      </c>
      <c r="CN167" s="260"/>
      <c r="CO167" s="257" t="str">
        <f>IF(分岐管理シート!BR167=0,"","error")</f>
        <v/>
      </c>
      <c r="CP167" s="304" t="str">
        <f>IF(AND(F167="",SUM(分岐管理シート!D167:BB167)&gt;0),"error","")</f>
        <v/>
      </c>
    </row>
    <row r="168" spans="1:94" ht="54.95" customHeight="1" x14ac:dyDescent="0.15">
      <c r="A168" s="29"/>
      <c r="B168" s="33"/>
      <c r="C168" s="445">
        <v>96</v>
      </c>
      <c r="D168" s="342"/>
      <c r="E168" s="342"/>
      <c r="F168" s="164"/>
      <c r="G168" s="164"/>
      <c r="H168" s="163"/>
      <c r="I168" s="164"/>
      <c r="J168" s="163"/>
      <c r="K168" s="164"/>
      <c r="L168" s="164"/>
      <c r="M168" s="164"/>
      <c r="N168" s="164"/>
      <c r="O168" s="343"/>
      <c r="P168" s="343"/>
      <c r="Q168" s="344"/>
      <c r="R168" s="345">
        <f t="shared" si="11"/>
        <v>0</v>
      </c>
      <c r="S168" s="346">
        <f t="shared" si="19"/>
        <v>0</v>
      </c>
      <c r="T168" s="347"/>
      <c r="U168" s="419"/>
      <c r="V168" s="386"/>
      <c r="W168" s="386"/>
      <c r="X168" s="386"/>
      <c r="Y168" s="347"/>
      <c r="Z168" s="347"/>
      <c r="AA168" s="163"/>
      <c r="AB168" s="164"/>
      <c r="AC168" s="348"/>
      <c r="AD168" s="348"/>
      <c r="AE168" s="348"/>
      <c r="AF168" s="349"/>
      <c r="AG168" s="349"/>
      <c r="AH168" s="370"/>
      <c r="AI168" s="163"/>
      <c r="AJ168" s="163"/>
      <c r="AK168" s="163"/>
      <c r="AL168" s="350"/>
      <c r="AM168" s="163"/>
      <c r="AN168" s="163"/>
      <c r="AO168" s="343"/>
      <c r="AP168" s="164"/>
      <c r="AQ168" s="164"/>
      <c r="AR168" s="164"/>
      <c r="AS168" s="351"/>
      <c r="AT168" s="352"/>
      <c r="AU168" s="352"/>
      <c r="AV168" s="352"/>
      <c r="AW168" s="352"/>
      <c r="AX168" s="352"/>
      <c r="AY168" s="352"/>
      <c r="AZ168" s="352"/>
      <c r="BA168" s="352"/>
      <c r="BB168" s="353"/>
      <c r="BC168" s="351"/>
      <c r="BD168" s="351"/>
      <c r="BE168" s="255" t="str">
        <f>IF(F168="","",IF(分岐管理シート!D168&gt;0,"","error"))</f>
        <v/>
      </c>
      <c r="BF168" s="256" t="str">
        <f>IF(F168="","",IF(分岐管理シート!E168=1,"","error"))</f>
        <v/>
      </c>
      <c r="BG168" s="257" t="str">
        <f>IF(F168="","",IF(分岐管理シート!G168=2,"","error"))</f>
        <v/>
      </c>
      <c r="BH168" s="257" t="str">
        <f>IF(F168="","",IF(OR(分岐管理シート!H168=0,LEN(H168)&lt;6),"error",""))</f>
        <v/>
      </c>
      <c r="BI168" s="258" t="str">
        <f>IF(F168="","",IF(分岐管理シート!I168=2,"","error"))</f>
        <v/>
      </c>
      <c r="BJ168" s="257" t="str">
        <f t="shared" si="12"/>
        <v/>
      </c>
      <c r="BK168" s="257" t="str">
        <f t="shared" si="13"/>
        <v/>
      </c>
      <c r="BL168" s="257" t="str">
        <f>IF(F168="","",IF(OR(AND(分岐管理シート!D168=1,分岐管理シート!K168=1),AND(分岐管理シート!D168=2,分岐管理シート!K168=2)),"","error"))</f>
        <v/>
      </c>
      <c r="BM168" s="255" t="str">
        <f>IF(F168="","",IF(分岐管理シート!L168=2,"","error"))</f>
        <v/>
      </c>
      <c r="BN168" s="257" t="str">
        <f>IF(F168="","",IF(分岐管理シート!M168&lt;1,"error",""))</f>
        <v/>
      </c>
      <c r="BO168" s="252" t="str">
        <f>IF(F168="","",IF(OR(AND(分岐管理シート!D168=1,分岐管理シート!M168&lt;12,分岐管理シート!M168&gt;0),AND(分岐管理シート!D168=2,分岐管理シート!M168&lt;13,分岐管理シート!M168&gt;1)),"","error"))</f>
        <v/>
      </c>
      <c r="BP168" s="257" t="str">
        <f>IF(AND(分岐管理シート!M168&lt;&gt;1,SUM(分岐管理シート!N168:P168)&gt;0),"error","")</f>
        <v/>
      </c>
      <c r="BQ168" s="256" t="str">
        <f>IF(OR(AND(分岐管理シート!N168=0,OR(分岐管理シート!O168&lt;&gt;0,分岐管理シート!P168&lt;&gt;0)),AND(分岐管理シート!O168=0,分岐管理シート!P168&lt;&gt;0)),"error","")</f>
        <v/>
      </c>
      <c r="BR168" s="259" t="str" cm="1">
        <f t="array" ref="BR168">IF(SUMPRODUCT(COUNTIF(N168:P168,N168:P168))&gt;COUNTA(N168:P168),"error","")</f>
        <v/>
      </c>
      <c r="BS168" s="257" t="str">
        <f t="shared" si="14"/>
        <v/>
      </c>
      <c r="BT168" s="257" t="str">
        <f t="shared" si="15"/>
        <v/>
      </c>
      <c r="BU168" s="257" t="str">
        <f>IF(F168="","",IF(OR(AND(分岐管理シート!D168=1,T168&gt;0,Y168&gt;=0,U168=0,R168=S168+Y168,S168=T168),AND(分岐管理シート!D168=2,U168&gt;0,Y168&gt;=0,T168=0,R168=S168+Y168,S168=U168)),"","error"))</f>
        <v/>
      </c>
      <c r="BV168" s="257" t="str">
        <f t="shared" si="16"/>
        <v/>
      </c>
      <c r="BW168" s="257" t="str">
        <f t="shared" si="20"/>
        <v/>
      </c>
      <c r="BX168" s="257" t="str">
        <f t="shared" si="17"/>
        <v/>
      </c>
      <c r="BY168" s="257" t="str">
        <f>IF(F168="","",IF(PRODUCT(分岐管理シート!AB168:'分岐管理シート'!AE168)=0,"error",""))</f>
        <v/>
      </c>
      <c r="BZ168" s="252" t="str">
        <f>IF(F168="","",IF(AND(AE168="○",分岐管理シート!AF168=0),"error",""))</f>
        <v/>
      </c>
      <c r="CA168" s="257" t="str">
        <f>IF(F168="","",IF(AND(分岐管理シート!AE168&lt;2,実施計画様式!AF168&lt;&gt;""),"error",""))</f>
        <v/>
      </c>
      <c r="CB168" s="257" t="str">
        <f>IF(F168="","",IF(OR(AND(分岐管理シート!D168=1,分岐管理シート!AG168&gt;0,分岐管理シート!AG168&lt;25),AND(分岐管理シート!D168&gt;1,分岐管理シート!AG168&gt;12,分岐管理シート!AG168&lt;25)),"","error"))</f>
        <v/>
      </c>
      <c r="CC168" s="256" t="str">
        <f>IF(F168="","",IF(OR(AND(分岐管理シート!BH168="予算化方法",分岐管理シート!AH168&gt;0,分岐管理シート!AH168&lt;4),AND(分岐管理シート!BH168="予算化方法_未定なし",分岐管理シート!AH168&gt;0,分岐管理シート!AH168&lt;3)),"","error"))</f>
        <v/>
      </c>
      <c r="CD168" s="257" t="str">
        <f>IF(F168="","",IF(OR(分岐管理シート!AI168&lt;14,分岐管理シート!AI168&gt;25,分岐管理シート!AI168&gt;分岐管理シート!AJ168,分岐管理シート!AI168&gt;分岐管理シート!AK168),"error",""))</f>
        <v/>
      </c>
      <c r="CE168" s="257" t="str">
        <f>IF(F168="","",IF(OR(分岐管理シート!AJ168&lt;14,分岐管理シート!AJ168&gt;25,分岐管理シート!AJ168&lt;分岐管理シート!AI168,分岐管理シート!AJ168&gt;分岐管理シート!AK168),"error",""))</f>
        <v/>
      </c>
      <c r="CF168" s="256" t="str">
        <f>IF(F168="","",IF(OR(分岐管理シート!AK168&lt;14,分岐管理シート!AK168&gt;26,分岐管理シート!AK168&lt;分岐管理シート!AI168,分岐管理シート!AK168&lt;分岐管理シート!AJ168),"error",""))</f>
        <v/>
      </c>
      <c r="CG168" s="257" t="str">
        <f>IF(F168="","",IF(AND(AD168="－",分岐管理シート!AK168&gt;25),"error",""))</f>
        <v/>
      </c>
      <c r="CH168" s="257" t="str">
        <f t="shared" si="21"/>
        <v/>
      </c>
      <c r="CI168" s="252" t="str">
        <f>IF(F168="","",IF(分岐管理シート!AM168&lt;1,"error",""))</f>
        <v/>
      </c>
      <c r="CJ168" s="257" t="str">
        <f>IF(F168="","",IF(分岐管理シート!AN168&lt;1,"error",""))</f>
        <v/>
      </c>
      <c r="CK168" s="261" t="str">
        <f t="shared" si="18"/>
        <v/>
      </c>
      <c r="CL168" s="257" t="str">
        <f>IF(F168="","",IF(AND(SUM(分岐管理シート!AO168:AR168)&gt;180,分岐管理シート!AS168&lt;1),"error",""))</f>
        <v/>
      </c>
      <c r="CM168" s="257" t="str">
        <f>IF(F168="","",IF(OR(AND(分岐管理シート!D168=1,分岐管理シート!BB168&gt;0,分岐管理シート!BB168&lt;7),AND(分岐管理シート!D168&gt;1,分岐管理シート!BB168&gt;3,分岐管理シート!BB168&lt;7)),"","error"))</f>
        <v/>
      </c>
      <c r="CN168" s="260"/>
      <c r="CO168" s="257" t="str">
        <f>IF(分岐管理シート!BR168=0,"","error")</f>
        <v/>
      </c>
      <c r="CP168" s="304" t="str">
        <f>IF(AND(F168="",SUM(分岐管理シート!D168:BB168)&gt;0),"error","")</f>
        <v/>
      </c>
    </row>
    <row r="169" spans="1:94" ht="54.95" customHeight="1" x14ac:dyDescent="0.15">
      <c r="A169" s="29"/>
      <c r="B169" s="33"/>
      <c r="C169" s="445">
        <v>97</v>
      </c>
      <c r="D169" s="342"/>
      <c r="E169" s="342"/>
      <c r="F169" s="164"/>
      <c r="G169" s="164"/>
      <c r="H169" s="163"/>
      <c r="I169" s="164"/>
      <c r="J169" s="163"/>
      <c r="K169" s="164"/>
      <c r="L169" s="164"/>
      <c r="M169" s="164"/>
      <c r="N169" s="164"/>
      <c r="O169" s="343"/>
      <c r="P169" s="343"/>
      <c r="Q169" s="344"/>
      <c r="R169" s="345">
        <f t="shared" si="11"/>
        <v>0</v>
      </c>
      <c r="S169" s="346">
        <f t="shared" si="19"/>
        <v>0</v>
      </c>
      <c r="T169" s="347"/>
      <c r="U169" s="419"/>
      <c r="V169" s="386"/>
      <c r="W169" s="386"/>
      <c r="X169" s="386"/>
      <c r="Y169" s="347"/>
      <c r="Z169" s="347"/>
      <c r="AA169" s="163"/>
      <c r="AB169" s="164"/>
      <c r="AC169" s="348"/>
      <c r="AD169" s="348"/>
      <c r="AE169" s="348"/>
      <c r="AF169" s="349"/>
      <c r="AG169" s="349"/>
      <c r="AH169" s="370"/>
      <c r="AI169" s="163"/>
      <c r="AJ169" s="163"/>
      <c r="AK169" s="163"/>
      <c r="AL169" s="350"/>
      <c r="AM169" s="163"/>
      <c r="AN169" s="163"/>
      <c r="AO169" s="343"/>
      <c r="AP169" s="164"/>
      <c r="AQ169" s="164"/>
      <c r="AR169" s="164"/>
      <c r="AS169" s="351"/>
      <c r="AT169" s="352"/>
      <c r="AU169" s="352"/>
      <c r="AV169" s="352"/>
      <c r="AW169" s="352"/>
      <c r="AX169" s="352"/>
      <c r="AY169" s="352"/>
      <c r="AZ169" s="352"/>
      <c r="BA169" s="352"/>
      <c r="BB169" s="353"/>
      <c r="BC169" s="351"/>
      <c r="BD169" s="351"/>
      <c r="BE169" s="255" t="str">
        <f>IF(F169="","",IF(分岐管理シート!D169&gt;0,"","error"))</f>
        <v/>
      </c>
      <c r="BF169" s="256" t="str">
        <f>IF(F169="","",IF(分岐管理シート!E169=1,"","error"))</f>
        <v/>
      </c>
      <c r="BG169" s="257" t="str">
        <f>IF(F169="","",IF(分岐管理シート!G169=2,"","error"))</f>
        <v/>
      </c>
      <c r="BH169" s="257" t="str">
        <f>IF(F169="","",IF(OR(分岐管理シート!H169=0,LEN(H169)&lt;6),"error",""))</f>
        <v/>
      </c>
      <c r="BI169" s="258" t="str">
        <f>IF(F169="","",IF(分岐管理シート!I169=2,"","error"))</f>
        <v/>
      </c>
      <c r="BJ169" s="257" t="str">
        <f t="shared" si="12"/>
        <v/>
      </c>
      <c r="BK169" s="257" t="str">
        <f t="shared" si="13"/>
        <v/>
      </c>
      <c r="BL169" s="257" t="str">
        <f>IF(F169="","",IF(OR(AND(分岐管理シート!D169=1,分岐管理シート!K169=1),AND(分岐管理シート!D169=2,分岐管理シート!K169=2)),"","error"))</f>
        <v/>
      </c>
      <c r="BM169" s="255" t="str">
        <f>IF(F169="","",IF(分岐管理シート!L169=2,"","error"))</f>
        <v/>
      </c>
      <c r="BN169" s="257" t="str">
        <f>IF(F169="","",IF(分岐管理シート!M169&lt;1,"error",""))</f>
        <v/>
      </c>
      <c r="BO169" s="252" t="str">
        <f>IF(F169="","",IF(OR(AND(分岐管理シート!D169=1,分岐管理シート!M169&lt;12,分岐管理シート!M169&gt;0),AND(分岐管理シート!D169=2,分岐管理シート!M169&lt;13,分岐管理シート!M169&gt;1)),"","error"))</f>
        <v/>
      </c>
      <c r="BP169" s="257" t="str">
        <f>IF(AND(分岐管理シート!M169&lt;&gt;1,SUM(分岐管理シート!N169:P169)&gt;0),"error","")</f>
        <v/>
      </c>
      <c r="BQ169" s="256" t="str">
        <f>IF(OR(AND(分岐管理シート!N169=0,OR(分岐管理シート!O169&lt;&gt;0,分岐管理シート!P169&lt;&gt;0)),AND(分岐管理シート!O169=0,分岐管理シート!P169&lt;&gt;0)),"error","")</f>
        <v/>
      </c>
      <c r="BR169" s="259" t="str" cm="1">
        <f t="array" ref="BR169">IF(SUMPRODUCT(COUNTIF(N169:P169,N169:P169))&gt;COUNTA(N169:P169),"error","")</f>
        <v/>
      </c>
      <c r="BS169" s="257" t="str">
        <f t="shared" si="14"/>
        <v/>
      </c>
      <c r="BT169" s="257" t="str">
        <f t="shared" si="15"/>
        <v/>
      </c>
      <c r="BU169" s="257" t="str">
        <f>IF(F169="","",IF(OR(AND(分岐管理シート!D169=1,T169&gt;0,Y169&gt;=0,U169=0,R169=S169+Y169,S169=T169),AND(分岐管理シート!D169=2,U169&gt;0,Y169&gt;=0,T169=0,R169=S169+Y169,S169=U169)),"","error"))</f>
        <v/>
      </c>
      <c r="BV169" s="257" t="str">
        <f t="shared" si="16"/>
        <v/>
      </c>
      <c r="BW169" s="257" t="str">
        <f t="shared" si="20"/>
        <v/>
      </c>
      <c r="BX169" s="257" t="str">
        <f t="shared" si="17"/>
        <v/>
      </c>
      <c r="BY169" s="257" t="str">
        <f>IF(F169="","",IF(PRODUCT(分岐管理シート!AB169:'分岐管理シート'!AE169)=0,"error",""))</f>
        <v/>
      </c>
      <c r="BZ169" s="252" t="str">
        <f>IF(F169="","",IF(AND(AE169="○",分岐管理シート!AF169=0),"error",""))</f>
        <v/>
      </c>
      <c r="CA169" s="257" t="str">
        <f>IF(F169="","",IF(AND(分岐管理シート!AE169&lt;2,実施計画様式!AF169&lt;&gt;""),"error",""))</f>
        <v/>
      </c>
      <c r="CB169" s="257" t="str">
        <f>IF(F169="","",IF(OR(AND(分岐管理シート!D169=1,分岐管理シート!AG169&gt;0,分岐管理シート!AG169&lt;25),AND(分岐管理シート!D169&gt;1,分岐管理シート!AG169&gt;12,分岐管理シート!AG169&lt;25)),"","error"))</f>
        <v/>
      </c>
      <c r="CC169" s="256" t="str">
        <f>IF(F169="","",IF(OR(AND(分岐管理シート!BH169="予算化方法",分岐管理シート!AH169&gt;0,分岐管理シート!AH169&lt;4),AND(分岐管理シート!BH169="予算化方法_未定なし",分岐管理シート!AH169&gt;0,分岐管理シート!AH169&lt;3)),"","error"))</f>
        <v/>
      </c>
      <c r="CD169" s="257" t="str">
        <f>IF(F169="","",IF(OR(分岐管理シート!AI169&lt;14,分岐管理シート!AI169&gt;25,分岐管理シート!AI169&gt;分岐管理シート!AJ169,分岐管理シート!AI169&gt;分岐管理シート!AK169),"error",""))</f>
        <v/>
      </c>
      <c r="CE169" s="257" t="str">
        <f>IF(F169="","",IF(OR(分岐管理シート!AJ169&lt;14,分岐管理シート!AJ169&gt;25,分岐管理シート!AJ169&lt;分岐管理シート!AI169,分岐管理シート!AJ169&gt;分岐管理シート!AK169),"error",""))</f>
        <v/>
      </c>
      <c r="CF169" s="256" t="str">
        <f>IF(F169="","",IF(OR(分岐管理シート!AK169&lt;14,分岐管理シート!AK169&gt;26,分岐管理シート!AK169&lt;分岐管理シート!AI169,分岐管理シート!AK169&lt;分岐管理シート!AJ169),"error",""))</f>
        <v/>
      </c>
      <c r="CG169" s="257" t="str">
        <f>IF(F169="","",IF(AND(AD169="－",分岐管理シート!AK169&gt;25),"error",""))</f>
        <v/>
      </c>
      <c r="CH169" s="257" t="str">
        <f t="shared" si="21"/>
        <v/>
      </c>
      <c r="CI169" s="252" t="str">
        <f>IF(F169="","",IF(分岐管理シート!AM169&lt;1,"error",""))</f>
        <v/>
      </c>
      <c r="CJ169" s="257" t="str">
        <f>IF(F169="","",IF(分岐管理シート!AN169&lt;1,"error",""))</f>
        <v/>
      </c>
      <c r="CK169" s="261" t="str">
        <f t="shared" si="18"/>
        <v/>
      </c>
      <c r="CL169" s="257" t="str">
        <f>IF(F169="","",IF(AND(SUM(分岐管理シート!AO169:AR169)&gt;180,分岐管理シート!AS169&lt;1),"error",""))</f>
        <v/>
      </c>
      <c r="CM169" s="257" t="str">
        <f>IF(F169="","",IF(OR(AND(分岐管理シート!D169=1,分岐管理シート!BB169&gt;0,分岐管理シート!BB169&lt;7),AND(分岐管理シート!D169&gt;1,分岐管理シート!BB169&gt;3,分岐管理シート!BB169&lt;7)),"","error"))</f>
        <v/>
      </c>
      <c r="CN169" s="260"/>
      <c r="CO169" s="257" t="str">
        <f>IF(分岐管理シート!BR169=0,"","error")</f>
        <v/>
      </c>
      <c r="CP169" s="304" t="str">
        <f>IF(AND(F169="",SUM(分岐管理シート!D169:BB169)&gt;0),"error","")</f>
        <v/>
      </c>
    </row>
    <row r="170" spans="1:94" ht="54.95" customHeight="1" x14ac:dyDescent="0.15">
      <c r="A170" s="29"/>
      <c r="B170" s="33"/>
      <c r="C170" s="445">
        <v>98</v>
      </c>
      <c r="D170" s="342"/>
      <c r="E170" s="342"/>
      <c r="F170" s="164"/>
      <c r="G170" s="164"/>
      <c r="H170" s="163"/>
      <c r="I170" s="164"/>
      <c r="J170" s="163"/>
      <c r="K170" s="164"/>
      <c r="L170" s="164"/>
      <c r="M170" s="164"/>
      <c r="N170" s="164"/>
      <c r="O170" s="343"/>
      <c r="P170" s="343"/>
      <c r="Q170" s="344"/>
      <c r="R170" s="345">
        <f t="shared" si="11"/>
        <v>0</v>
      </c>
      <c r="S170" s="346">
        <f t="shared" si="19"/>
        <v>0</v>
      </c>
      <c r="T170" s="347"/>
      <c r="U170" s="419"/>
      <c r="V170" s="386"/>
      <c r="W170" s="386"/>
      <c r="X170" s="386"/>
      <c r="Y170" s="347"/>
      <c r="Z170" s="347"/>
      <c r="AA170" s="163"/>
      <c r="AB170" s="164"/>
      <c r="AC170" s="348"/>
      <c r="AD170" s="348"/>
      <c r="AE170" s="348"/>
      <c r="AF170" s="349"/>
      <c r="AG170" s="349"/>
      <c r="AH170" s="370"/>
      <c r="AI170" s="163"/>
      <c r="AJ170" s="163"/>
      <c r="AK170" s="163"/>
      <c r="AL170" s="350"/>
      <c r="AM170" s="163"/>
      <c r="AN170" s="163"/>
      <c r="AO170" s="343"/>
      <c r="AP170" s="164"/>
      <c r="AQ170" s="164"/>
      <c r="AR170" s="164"/>
      <c r="AS170" s="351"/>
      <c r="AT170" s="352"/>
      <c r="AU170" s="352"/>
      <c r="AV170" s="352"/>
      <c r="AW170" s="352"/>
      <c r="AX170" s="352"/>
      <c r="AY170" s="352"/>
      <c r="AZ170" s="352"/>
      <c r="BA170" s="352"/>
      <c r="BB170" s="353"/>
      <c r="BC170" s="351"/>
      <c r="BD170" s="351"/>
      <c r="BE170" s="255" t="str">
        <f>IF(F170="","",IF(分岐管理シート!D170&gt;0,"","error"))</f>
        <v/>
      </c>
      <c r="BF170" s="256" t="str">
        <f>IF(F170="","",IF(分岐管理シート!E170=1,"","error"))</f>
        <v/>
      </c>
      <c r="BG170" s="257" t="str">
        <f>IF(F170="","",IF(分岐管理シート!G170=2,"","error"))</f>
        <v/>
      </c>
      <c r="BH170" s="257" t="str">
        <f>IF(F170="","",IF(OR(分岐管理シート!H170=0,LEN(H170)&lt;6),"error",""))</f>
        <v/>
      </c>
      <c r="BI170" s="258" t="str">
        <f>IF(F170="","",IF(分岐管理シート!I170=2,"","error"))</f>
        <v/>
      </c>
      <c r="BJ170" s="257" t="str">
        <f t="shared" si="12"/>
        <v/>
      </c>
      <c r="BK170" s="257" t="str">
        <f t="shared" si="13"/>
        <v/>
      </c>
      <c r="BL170" s="257" t="str">
        <f>IF(F170="","",IF(OR(AND(分岐管理シート!D170=1,分岐管理シート!K170=1),AND(分岐管理シート!D170=2,分岐管理シート!K170=2)),"","error"))</f>
        <v/>
      </c>
      <c r="BM170" s="255" t="str">
        <f>IF(F170="","",IF(分岐管理シート!L170=2,"","error"))</f>
        <v/>
      </c>
      <c r="BN170" s="257" t="str">
        <f>IF(F170="","",IF(分岐管理シート!M170&lt;1,"error",""))</f>
        <v/>
      </c>
      <c r="BO170" s="252" t="str">
        <f>IF(F170="","",IF(OR(AND(分岐管理シート!D170=1,分岐管理シート!M170&lt;12,分岐管理シート!M170&gt;0),AND(分岐管理シート!D170=2,分岐管理シート!M170&lt;13,分岐管理シート!M170&gt;1)),"","error"))</f>
        <v/>
      </c>
      <c r="BP170" s="257" t="str">
        <f>IF(AND(分岐管理シート!M170&lt;&gt;1,SUM(分岐管理シート!N170:P170)&gt;0),"error","")</f>
        <v/>
      </c>
      <c r="BQ170" s="256" t="str">
        <f>IF(OR(AND(分岐管理シート!N170=0,OR(分岐管理シート!O170&lt;&gt;0,分岐管理シート!P170&lt;&gt;0)),AND(分岐管理シート!O170=0,分岐管理シート!P170&lt;&gt;0)),"error","")</f>
        <v/>
      </c>
      <c r="BR170" s="259" t="str" cm="1">
        <f t="array" ref="BR170">IF(SUMPRODUCT(COUNTIF(N170:P170,N170:P170))&gt;COUNTA(N170:P170),"error","")</f>
        <v/>
      </c>
      <c r="BS170" s="257" t="str">
        <f t="shared" si="14"/>
        <v/>
      </c>
      <c r="BT170" s="257" t="str">
        <f t="shared" si="15"/>
        <v/>
      </c>
      <c r="BU170" s="257" t="str">
        <f>IF(F170="","",IF(OR(AND(分岐管理シート!D170=1,T170&gt;0,Y170&gt;=0,U170=0,R170=S170+Y170,S170=T170),AND(分岐管理シート!D170=2,U170&gt;0,Y170&gt;=0,T170=0,R170=S170+Y170,S170=U170)),"","error"))</f>
        <v/>
      </c>
      <c r="BV170" s="257" t="str">
        <f t="shared" si="16"/>
        <v/>
      </c>
      <c r="BW170" s="257" t="str">
        <f t="shared" si="20"/>
        <v/>
      </c>
      <c r="BX170" s="257" t="str">
        <f t="shared" si="17"/>
        <v/>
      </c>
      <c r="BY170" s="257" t="str">
        <f>IF(F170="","",IF(PRODUCT(分岐管理シート!AB170:'分岐管理シート'!AE170)=0,"error",""))</f>
        <v/>
      </c>
      <c r="BZ170" s="252" t="str">
        <f>IF(F170="","",IF(AND(AE170="○",分岐管理シート!AF170=0),"error",""))</f>
        <v/>
      </c>
      <c r="CA170" s="257" t="str">
        <f>IF(F170="","",IF(AND(分岐管理シート!AE170&lt;2,実施計画様式!AF170&lt;&gt;""),"error",""))</f>
        <v/>
      </c>
      <c r="CB170" s="257" t="str">
        <f>IF(F170="","",IF(OR(AND(分岐管理シート!D170=1,分岐管理シート!AG170&gt;0,分岐管理シート!AG170&lt;25),AND(分岐管理シート!D170&gt;1,分岐管理シート!AG170&gt;12,分岐管理シート!AG170&lt;25)),"","error"))</f>
        <v/>
      </c>
      <c r="CC170" s="256" t="str">
        <f>IF(F170="","",IF(OR(AND(分岐管理シート!BH170="予算化方法",分岐管理シート!AH170&gt;0,分岐管理シート!AH170&lt;4),AND(分岐管理シート!BH170="予算化方法_未定なし",分岐管理シート!AH170&gt;0,分岐管理シート!AH170&lt;3)),"","error"))</f>
        <v/>
      </c>
      <c r="CD170" s="257" t="str">
        <f>IF(F170="","",IF(OR(分岐管理シート!AI170&lt;14,分岐管理シート!AI170&gt;25,分岐管理シート!AI170&gt;分岐管理シート!AJ170,分岐管理シート!AI170&gt;分岐管理シート!AK170),"error",""))</f>
        <v/>
      </c>
      <c r="CE170" s="257" t="str">
        <f>IF(F170="","",IF(OR(分岐管理シート!AJ170&lt;14,分岐管理シート!AJ170&gt;25,分岐管理シート!AJ170&lt;分岐管理シート!AI170,分岐管理シート!AJ170&gt;分岐管理シート!AK170),"error",""))</f>
        <v/>
      </c>
      <c r="CF170" s="256" t="str">
        <f>IF(F170="","",IF(OR(分岐管理シート!AK170&lt;14,分岐管理シート!AK170&gt;26,分岐管理シート!AK170&lt;分岐管理シート!AI170,分岐管理シート!AK170&lt;分岐管理シート!AJ170),"error",""))</f>
        <v/>
      </c>
      <c r="CG170" s="257" t="str">
        <f>IF(F170="","",IF(AND(AD170="－",分岐管理シート!AK170&gt;25),"error",""))</f>
        <v/>
      </c>
      <c r="CH170" s="257" t="str">
        <f t="shared" si="21"/>
        <v/>
      </c>
      <c r="CI170" s="252" t="str">
        <f>IF(F170="","",IF(分岐管理シート!AM170&lt;1,"error",""))</f>
        <v/>
      </c>
      <c r="CJ170" s="257" t="str">
        <f>IF(F170="","",IF(分岐管理シート!AN170&lt;1,"error",""))</f>
        <v/>
      </c>
      <c r="CK170" s="261" t="str">
        <f t="shared" si="18"/>
        <v/>
      </c>
      <c r="CL170" s="257" t="str">
        <f>IF(F170="","",IF(AND(SUM(分岐管理シート!AO170:AR170)&gt;180,分岐管理シート!AS170&lt;1),"error",""))</f>
        <v/>
      </c>
      <c r="CM170" s="257" t="str">
        <f>IF(F170="","",IF(OR(AND(分岐管理シート!D170=1,分岐管理シート!BB170&gt;0,分岐管理シート!BB170&lt;7),AND(分岐管理シート!D170&gt;1,分岐管理シート!BB170&gt;3,分岐管理シート!BB170&lt;7)),"","error"))</f>
        <v/>
      </c>
      <c r="CN170" s="260"/>
      <c r="CO170" s="257" t="str">
        <f>IF(分岐管理シート!BR170=0,"","error")</f>
        <v/>
      </c>
      <c r="CP170" s="304" t="str">
        <f>IF(AND(F170="",SUM(分岐管理シート!D170:BB170)&gt;0),"error","")</f>
        <v/>
      </c>
    </row>
    <row r="171" spans="1:94" ht="54.95" customHeight="1" x14ac:dyDescent="0.15">
      <c r="A171" s="29"/>
      <c r="B171" s="33"/>
      <c r="C171" s="445">
        <v>99</v>
      </c>
      <c r="D171" s="342"/>
      <c r="E171" s="342"/>
      <c r="F171" s="164"/>
      <c r="G171" s="164"/>
      <c r="H171" s="163"/>
      <c r="I171" s="164"/>
      <c r="J171" s="163"/>
      <c r="K171" s="164"/>
      <c r="L171" s="164"/>
      <c r="M171" s="164"/>
      <c r="N171" s="164"/>
      <c r="O171" s="343"/>
      <c r="P171" s="343"/>
      <c r="Q171" s="344"/>
      <c r="R171" s="345">
        <f t="shared" si="11"/>
        <v>0</v>
      </c>
      <c r="S171" s="346">
        <f t="shared" si="19"/>
        <v>0</v>
      </c>
      <c r="T171" s="347"/>
      <c r="U171" s="419"/>
      <c r="V171" s="386"/>
      <c r="W171" s="386"/>
      <c r="X171" s="386"/>
      <c r="Y171" s="347"/>
      <c r="Z171" s="347"/>
      <c r="AA171" s="163"/>
      <c r="AB171" s="164"/>
      <c r="AC171" s="348"/>
      <c r="AD171" s="348"/>
      <c r="AE171" s="348"/>
      <c r="AF171" s="349"/>
      <c r="AG171" s="349"/>
      <c r="AH171" s="370"/>
      <c r="AI171" s="163"/>
      <c r="AJ171" s="163"/>
      <c r="AK171" s="163"/>
      <c r="AL171" s="350"/>
      <c r="AM171" s="163"/>
      <c r="AN171" s="163"/>
      <c r="AO171" s="343"/>
      <c r="AP171" s="164"/>
      <c r="AQ171" s="164"/>
      <c r="AR171" s="164"/>
      <c r="AS171" s="351"/>
      <c r="AT171" s="352"/>
      <c r="AU171" s="352"/>
      <c r="AV171" s="352"/>
      <c r="AW171" s="352"/>
      <c r="AX171" s="352"/>
      <c r="AY171" s="352"/>
      <c r="AZ171" s="352"/>
      <c r="BA171" s="352"/>
      <c r="BB171" s="353"/>
      <c r="BC171" s="351"/>
      <c r="BD171" s="351"/>
      <c r="BE171" s="255" t="str">
        <f>IF(F171="","",IF(分岐管理シート!D171&gt;0,"","error"))</f>
        <v/>
      </c>
      <c r="BF171" s="256" t="str">
        <f>IF(F171="","",IF(分岐管理シート!E171=1,"","error"))</f>
        <v/>
      </c>
      <c r="BG171" s="257" t="str">
        <f>IF(F171="","",IF(分岐管理シート!G171=2,"","error"))</f>
        <v/>
      </c>
      <c r="BH171" s="257" t="str">
        <f>IF(F171="","",IF(OR(分岐管理シート!H171=0,LEN(H171)&lt;6),"error",""))</f>
        <v/>
      </c>
      <c r="BI171" s="258" t="str">
        <f>IF(F171="","",IF(分岐管理シート!I171=2,"","error"))</f>
        <v/>
      </c>
      <c r="BJ171" s="257" t="str">
        <f t="shared" si="12"/>
        <v/>
      </c>
      <c r="BK171" s="257" t="str">
        <f t="shared" si="13"/>
        <v/>
      </c>
      <c r="BL171" s="257" t="str">
        <f>IF(F171="","",IF(OR(AND(分岐管理シート!D171=1,分岐管理シート!K171=1),AND(分岐管理シート!D171=2,分岐管理シート!K171=2)),"","error"))</f>
        <v/>
      </c>
      <c r="BM171" s="255" t="str">
        <f>IF(F171="","",IF(分岐管理シート!L171=2,"","error"))</f>
        <v/>
      </c>
      <c r="BN171" s="257" t="str">
        <f>IF(F171="","",IF(分岐管理シート!M171&lt;1,"error",""))</f>
        <v/>
      </c>
      <c r="BO171" s="252" t="str">
        <f>IF(F171="","",IF(OR(AND(分岐管理シート!D171=1,分岐管理シート!M171&lt;12,分岐管理シート!M171&gt;0),AND(分岐管理シート!D171=2,分岐管理シート!M171&lt;13,分岐管理シート!M171&gt;1)),"","error"))</f>
        <v/>
      </c>
      <c r="BP171" s="257" t="str">
        <f>IF(AND(分岐管理シート!M171&lt;&gt;1,SUM(分岐管理シート!N171:P171)&gt;0),"error","")</f>
        <v/>
      </c>
      <c r="BQ171" s="256" t="str">
        <f>IF(OR(AND(分岐管理シート!N171=0,OR(分岐管理シート!O171&lt;&gt;0,分岐管理シート!P171&lt;&gt;0)),AND(分岐管理シート!O171=0,分岐管理シート!P171&lt;&gt;0)),"error","")</f>
        <v/>
      </c>
      <c r="BR171" s="259" t="str" cm="1">
        <f t="array" ref="BR171">IF(SUMPRODUCT(COUNTIF(N171:P171,N171:P171))&gt;COUNTA(N171:P171),"error","")</f>
        <v/>
      </c>
      <c r="BS171" s="257" t="str">
        <f t="shared" si="14"/>
        <v/>
      </c>
      <c r="BT171" s="257" t="str">
        <f t="shared" si="15"/>
        <v/>
      </c>
      <c r="BU171" s="257" t="str">
        <f>IF(F171="","",IF(OR(AND(分岐管理シート!D171=1,T171&gt;0,Y171&gt;=0,U171=0,R171=S171+Y171,S171=T171),AND(分岐管理シート!D171=2,U171&gt;0,Y171&gt;=0,T171=0,R171=S171+Y171,S171=U171)),"","error"))</f>
        <v/>
      </c>
      <c r="BV171" s="257" t="str">
        <f t="shared" si="16"/>
        <v/>
      </c>
      <c r="BW171" s="257" t="str">
        <f t="shared" si="20"/>
        <v/>
      </c>
      <c r="BX171" s="257" t="str">
        <f t="shared" si="17"/>
        <v/>
      </c>
      <c r="BY171" s="257" t="str">
        <f>IF(F171="","",IF(PRODUCT(分岐管理シート!AB171:'分岐管理シート'!AE171)=0,"error",""))</f>
        <v/>
      </c>
      <c r="BZ171" s="252" t="str">
        <f>IF(F171="","",IF(AND(AE171="○",分岐管理シート!AF171=0),"error",""))</f>
        <v/>
      </c>
      <c r="CA171" s="257" t="str">
        <f>IF(F171="","",IF(AND(分岐管理シート!AE171&lt;2,実施計画様式!AF171&lt;&gt;""),"error",""))</f>
        <v/>
      </c>
      <c r="CB171" s="257" t="str">
        <f>IF(F171="","",IF(OR(AND(分岐管理シート!D171=1,分岐管理シート!AG171&gt;0,分岐管理シート!AG171&lt;25),AND(分岐管理シート!D171&gt;1,分岐管理シート!AG171&gt;12,分岐管理シート!AG171&lt;25)),"","error"))</f>
        <v/>
      </c>
      <c r="CC171" s="256" t="str">
        <f>IF(F171="","",IF(OR(AND(分岐管理シート!BH171="予算化方法",分岐管理シート!AH171&gt;0,分岐管理シート!AH171&lt;4),AND(分岐管理シート!BH171="予算化方法_未定なし",分岐管理シート!AH171&gt;0,分岐管理シート!AH171&lt;3)),"","error"))</f>
        <v/>
      </c>
      <c r="CD171" s="257" t="str">
        <f>IF(F171="","",IF(OR(分岐管理シート!AI171&lt;14,分岐管理シート!AI171&gt;25,分岐管理シート!AI171&gt;分岐管理シート!AJ171,分岐管理シート!AI171&gt;分岐管理シート!AK171),"error",""))</f>
        <v/>
      </c>
      <c r="CE171" s="257" t="str">
        <f>IF(F171="","",IF(OR(分岐管理シート!AJ171&lt;14,分岐管理シート!AJ171&gt;25,分岐管理シート!AJ171&lt;分岐管理シート!AI171,分岐管理シート!AJ171&gt;分岐管理シート!AK171),"error",""))</f>
        <v/>
      </c>
      <c r="CF171" s="256" t="str">
        <f>IF(F171="","",IF(OR(分岐管理シート!AK171&lt;14,分岐管理シート!AK171&gt;26,分岐管理シート!AK171&lt;分岐管理シート!AI171,分岐管理シート!AK171&lt;分岐管理シート!AJ171),"error",""))</f>
        <v/>
      </c>
      <c r="CG171" s="257" t="str">
        <f>IF(F171="","",IF(AND(AD171="－",分岐管理シート!AK171&gt;25),"error",""))</f>
        <v/>
      </c>
      <c r="CH171" s="257" t="str">
        <f t="shared" si="21"/>
        <v/>
      </c>
      <c r="CI171" s="252" t="str">
        <f>IF(F171="","",IF(分岐管理シート!AM171&lt;1,"error",""))</f>
        <v/>
      </c>
      <c r="CJ171" s="257" t="str">
        <f>IF(F171="","",IF(分岐管理シート!AN171&lt;1,"error",""))</f>
        <v/>
      </c>
      <c r="CK171" s="261" t="str">
        <f t="shared" si="18"/>
        <v/>
      </c>
      <c r="CL171" s="257" t="str">
        <f>IF(F171="","",IF(AND(SUM(分岐管理シート!AO171:AR171)&gt;180,分岐管理シート!AS171&lt;1),"error",""))</f>
        <v/>
      </c>
      <c r="CM171" s="257" t="str">
        <f>IF(F171="","",IF(OR(AND(分岐管理シート!D171=1,分岐管理シート!BB171&gt;0,分岐管理シート!BB171&lt;7),AND(分岐管理シート!D171&gt;1,分岐管理シート!BB171&gt;3,分岐管理シート!BB171&lt;7)),"","error"))</f>
        <v/>
      </c>
      <c r="CN171" s="260"/>
      <c r="CO171" s="257" t="str">
        <f>IF(分岐管理シート!BR171=0,"","error")</f>
        <v/>
      </c>
      <c r="CP171" s="304" t="str">
        <f>IF(AND(F171="",SUM(分岐管理シート!D171:BB171)&gt;0),"error","")</f>
        <v/>
      </c>
    </row>
    <row r="172" spans="1:94" ht="54.95" customHeight="1" x14ac:dyDescent="0.15">
      <c r="A172" s="29"/>
      <c r="B172" s="33"/>
      <c r="C172" s="445">
        <v>100</v>
      </c>
      <c r="D172" s="342"/>
      <c r="E172" s="342"/>
      <c r="F172" s="164"/>
      <c r="G172" s="164"/>
      <c r="H172" s="163"/>
      <c r="I172" s="164"/>
      <c r="J172" s="163"/>
      <c r="K172" s="164"/>
      <c r="L172" s="164"/>
      <c r="M172" s="164"/>
      <c r="N172" s="164"/>
      <c r="O172" s="343"/>
      <c r="P172" s="343"/>
      <c r="Q172" s="344"/>
      <c r="R172" s="345">
        <f t="shared" si="11"/>
        <v>0</v>
      </c>
      <c r="S172" s="346">
        <f t="shared" si="19"/>
        <v>0</v>
      </c>
      <c r="T172" s="347"/>
      <c r="U172" s="419"/>
      <c r="V172" s="386"/>
      <c r="W172" s="386"/>
      <c r="X172" s="386"/>
      <c r="Y172" s="347"/>
      <c r="Z172" s="347"/>
      <c r="AA172" s="163"/>
      <c r="AB172" s="164"/>
      <c r="AC172" s="348"/>
      <c r="AD172" s="348"/>
      <c r="AE172" s="348"/>
      <c r="AF172" s="349"/>
      <c r="AG172" s="349"/>
      <c r="AH172" s="370"/>
      <c r="AI172" s="163"/>
      <c r="AJ172" s="163"/>
      <c r="AK172" s="163"/>
      <c r="AL172" s="350"/>
      <c r="AM172" s="163"/>
      <c r="AN172" s="163"/>
      <c r="AO172" s="343"/>
      <c r="AP172" s="164"/>
      <c r="AQ172" s="164"/>
      <c r="AR172" s="164"/>
      <c r="AS172" s="351"/>
      <c r="AT172" s="352"/>
      <c r="AU172" s="352"/>
      <c r="AV172" s="352"/>
      <c r="AW172" s="352"/>
      <c r="AX172" s="352"/>
      <c r="AY172" s="352"/>
      <c r="AZ172" s="352"/>
      <c r="BA172" s="352"/>
      <c r="BB172" s="353"/>
      <c r="BC172" s="351"/>
      <c r="BD172" s="351"/>
      <c r="BE172" s="255" t="str">
        <f>IF(F172="","",IF(分岐管理シート!D172&gt;0,"","error"))</f>
        <v/>
      </c>
      <c r="BF172" s="256" t="str">
        <f>IF(F172="","",IF(分岐管理シート!E172=1,"","error"))</f>
        <v/>
      </c>
      <c r="BG172" s="257" t="str">
        <f>IF(F172="","",IF(分岐管理シート!G172=2,"","error"))</f>
        <v/>
      </c>
      <c r="BH172" s="257" t="str">
        <f>IF(F172="","",IF(OR(分岐管理シート!H172=0,LEN(H172)&lt;6),"error",""))</f>
        <v/>
      </c>
      <c r="BI172" s="258" t="str">
        <f>IF(F172="","",IF(分岐管理シート!I172=2,"","error"))</f>
        <v/>
      </c>
      <c r="BJ172" s="257" t="str">
        <f t="shared" si="12"/>
        <v/>
      </c>
      <c r="BK172" s="257" t="str">
        <f t="shared" si="13"/>
        <v/>
      </c>
      <c r="BL172" s="257" t="str">
        <f>IF(F172="","",IF(OR(AND(分岐管理シート!D172=1,分岐管理シート!K172=1),AND(分岐管理シート!D172=2,分岐管理シート!K172=2)),"","error"))</f>
        <v/>
      </c>
      <c r="BM172" s="255" t="str">
        <f>IF(F172="","",IF(分岐管理シート!L172=2,"","error"))</f>
        <v/>
      </c>
      <c r="BN172" s="257" t="str">
        <f>IF(F172="","",IF(分岐管理シート!M172&lt;1,"error",""))</f>
        <v/>
      </c>
      <c r="BO172" s="252" t="str">
        <f>IF(F172="","",IF(OR(AND(分岐管理シート!D172=1,分岐管理シート!M172&lt;12,分岐管理シート!M172&gt;0),AND(分岐管理シート!D172=2,分岐管理シート!M172&lt;13,分岐管理シート!M172&gt;1)),"","error"))</f>
        <v/>
      </c>
      <c r="BP172" s="257" t="str">
        <f>IF(AND(分岐管理シート!M172&lt;&gt;1,SUM(分岐管理シート!N172:P172)&gt;0),"error","")</f>
        <v/>
      </c>
      <c r="BQ172" s="256" t="str">
        <f>IF(OR(AND(分岐管理シート!N172=0,OR(分岐管理シート!O172&lt;&gt;0,分岐管理シート!P172&lt;&gt;0)),AND(分岐管理シート!O172=0,分岐管理シート!P172&lt;&gt;0)),"error","")</f>
        <v/>
      </c>
      <c r="BR172" s="259" t="str" cm="1">
        <f t="array" ref="BR172">IF(SUMPRODUCT(COUNTIF(N172:P172,N172:P172))&gt;COUNTA(N172:P172),"error","")</f>
        <v/>
      </c>
      <c r="BS172" s="257" t="str">
        <f t="shared" si="14"/>
        <v/>
      </c>
      <c r="BT172" s="257" t="str">
        <f t="shared" si="15"/>
        <v/>
      </c>
      <c r="BU172" s="257" t="str">
        <f>IF(F172="","",IF(OR(AND(分岐管理シート!D172=1,T172&gt;0,Y172&gt;=0,U172=0,R172=S172+Y172,S172=T172),AND(分岐管理シート!D172=2,U172&gt;0,Y172&gt;=0,T172=0,R172=S172+Y172,S172=U172)),"","error"))</f>
        <v/>
      </c>
      <c r="BV172" s="257" t="str">
        <f t="shared" si="16"/>
        <v/>
      </c>
      <c r="BW172" s="257" t="str">
        <f t="shared" si="20"/>
        <v/>
      </c>
      <c r="BX172" s="257" t="str">
        <f t="shared" si="17"/>
        <v/>
      </c>
      <c r="BY172" s="257" t="str">
        <f>IF(F172="","",IF(PRODUCT(分岐管理シート!AB172:'分岐管理シート'!AE172)=0,"error",""))</f>
        <v/>
      </c>
      <c r="BZ172" s="252" t="str">
        <f>IF(F172="","",IF(AND(AE172="○",分岐管理シート!AF172=0),"error",""))</f>
        <v/>
      </c>
      <c r="CA172" s="257" t="str">
        <f>IF(F172="","",IF(AND(分岐管理シート!AE172&lt;2,実施計画様式!AF172&lt;&gt;""),"error",""))</f>
        <v/>
      </c>
      <c r="CB172" s="257" t="str">
        <f>IF(F172="","",IF(OR(AND(分岐管理シート!D172=1,分岐管理シート!AG172&gt;0,分岐管理シート!AG172&lt;25),AND(分岐管理シート!D172&gt;1,分岐管理シート!AG172&gt;12,分岐管理シート!AG172&lt;25)),"","error"))</f>
        <v/>
      </c>
      <c r="CC172" s="256" t="str">
        <f>IF(F172="","",IF(OR(AND(分岐管理シート!BH172="予算化方法",分岐管理シート!AH172&gt;0,分岐管理シート!AH172&lt;4),AND(分岐管理シート!BH172="予算化方法_未定なし",分岐管理シート!AH172&gt;0,分岐管理シート!AH172&lt;3)),"","error"))</f>
        <v/>
      </c>
      <c r="CD172" s="257" t="str">
        <f>IF(F172="","",IF(OR(分岐管理シート!AI172&lt;14,分岐管理シート!AI172&gt;25,分岐管理シート!AI172&gt;分岐管理シート!AJ172,分岐管理シート!AI172&gt;分岐管理シート!AK172),"error",""))</f>
        <v/>
      </c>
      <c r="CE172" s="257" t="str">
        <f>IF(F172="","",IF(OR(分岐管理シート!AJ172&lt;14,分岐管理シート!AJ172&gt;25,分岐管理シート!AJ172&lt;分岐管理シート!AI172,分岐管理シート!AJ172&gt;分岐管理シート!AK172),"error",""))</f>
        <v/>
      </c>
      <c r="CF172" s="256" t="str">
        <f>IF(F172="","",IF(OR(分岐管理シート!AK172&lt;14,分岐管理シート!AK172&gt;26,分岐管理シート!AK172&lt;分岐管理シート!AI172,分岐管理シート!AK172&lt;分岐管理シート!AJ172),"error",""))</f>
        <v/>
      </c>
      <c r="CG172" s="257" t="str">
        <f>IF(F172="","",IF(AND(AD172="－",分岐管理シート!AK172&gt;25),"error",""))</f>
        <v/>
      </c>
      <c r="CH172" s="257" t="str">
        <f t="shared" si="21"/>
        <v/>
      </c>
      <c r="CI172" s="252" t="str">
        <f>IF(F172="","",IF(分岐管理シート!AM172&lt;1,"error",""))</f>
        <v/>
      </c>
      <c r="CJ172" s="257" t="str">
        <f>IF(F172="","",IF(分岐管理シート!AN172&lt;1,"error",""))</f>
        <v/>
      </c>
      <c r="CK172" s="261" t="str">
        <f t="shared" si="18"/>
        <v/>
      </c>
      <c r="CL172" s="257" t="str">
        <f>IF(F172="","",IF(AND(SUM(分岐管理シート!AO172:AR172)&gt;180,分岐管理シート!AS172&lt;1),"error",""))</f>
        <v/>
      </c>
      <c r="CM172" s="257" t="str">
        <f>IF(F172="","",IF(OR(AND(分岐管理シート!D172=1,分岐管理シート!BB172&gt;0,分岐管理シート!BB172&lt;7),AND(分岐管理シート!D172&gt;1,分岐管理シート!BB172&gt;3,分岐管理シート!BB172&lt;7)),"","error"))</f>
        <v/>
      </c>
      <c r="CN172" s="260"/>
      <c r="CO172" s="257" t="str">
        <f>IF(分岐管理シート!BR172=0,"","error")</f>
        <v/>
      </c>
      <c r="CP172" s="304" t="str">
        <f>IF(AND(F172="",SUM(分岐管理シート!D172:BB172)&gt;0),"error","")</f>
        <v/>
      </c>
    </row>
    <row r="173" spans="1:94" ht="54.95" customHeight="1" x14ac:dyDescent="0.15">
      <c r="A173" s="29"/>
      <c r="B173" s="33"/>
      <c r="C173" s="445">
        <v>101</v>
      </c>
      <c r="D173" s="342"/>
      <c r="E173" s="342"/>
      <c r="F173" s="164"/>
      <c r="G173" s="164"/>
      <c r="H173" s="163"/>
      <c r="I173" s="164"/>
      <c r="J173" s="163"/>
      <c r="K173" s="164"/>
      <c r="L173" s="164"/>
      <c r="M173" s="164"/>
      <c r="N173" s="164"/>
      <c r="O173" s="343"/>
      <c r="P173" s="343"/>
      <c r="Q173" s="344"/>
      <c r="R173" s="345">
        <f t="shared" si="11"/>
        <v>0</v>
      </c>
      <c r="S173" s="346">
        <f t="shared" si="19"/>
        <v>0</v>
      </c>
      <c r="T173" s="347"/>
      <c r="U173" s="419"/>
      <c r="V173" s="386"/>
      <c r="W173" s="386"/>
      <c r="X173" s="386"/>
      <c r="Y173" s="347"/>
      <c r="Z173" s="347"/>
      <c r="AA173" s="163"/>
      <c r="AB173" s="164"/>
      <c r="AC173" s="348"/>
      <c r="AD173" s="348"/>
      <c r="AE173" s="348"/>
      <c r="AF173" s="349"/>
      <c r="AG173" s="349"/>
      <c r="AH173" s="370"/>
      <c r="AI173" s="163"/>
      <c r="AJ173" s="163"/>
      <c r="AK173" s="163"/>
      <c r="AL173" s="350"/>
      <c r="AM173" s="163"/>
      <c r="AN173" s="163"/>
      <c r="AO173" s="343"/>
      <c r="AP173" s="164"/>
      <c r="AQ173" s="164"/>
      <c r="AR173" s="164"/>
      <c r="AS173" s="351"/>
      <c r="AT173" s="352"/>
      <c r="AU173" s="352"/>
      <c r="AV173" s="352"/>
      <c r="AW173" s="352"/>
      <c r="AX173" s="352"/>
      <c r="AY173" s="352"/>
      <c r="AZ173" s="352"/>
      <c r="BA173" s="352"/>
      <c r="BB173" s="353"/>
      <c r="BC173" s="351"/>
      <c r="BD173" s="351"/>
      <c r="BE173" s="255" t="str">
        <f>IF(F173="","",IF(分岐管理シート!D173&gt;0,"","error"))</f>
        <v/>
      </c>
      <c r="BF173" s="256" t="str">
        <f>IF(F173="","",IF(分岐管理シート!E173=1,"","error"))</f>
        <v/>
      </c>
      <c r="BG173" s="257" t="str">
        <f>IF(F173="","",IF(分岐管理シート!G173=2,"","error"))</f>
        <v/>
      </c>
      <c r="BH173" s="257" t="str">
        <f>IF(F173="","",IF(OR(分岐管理シート!H173=0,LEN(H173)&lt;6),"error",""))</f>
        <v/>
      </c>
      <c r="BI173" s="258" t="str">
        <f>IF(F173="","",IF(分岐管理シート!I173=2,"","error"))</f>
        <v/>
      </c>
      <c r="BJ173" s="257" t="str">
        <f t="shared" si="12"/>
        <v/>
      </c>
      <c r="BK173" s="257" t="str">
        <f t="shared" si="13"/>
        <v/>
      </c>
      <c r="BL173" s="257" t="str">
        <f>IF(F173="","",IF(OR(AND(分岐管理シート!D173=1,分岐管理シート!K173=1),AND(分岐管理シート!D173=2,分岐管理シート!K173=2)),"","error"))</f>
        <v/>
      </c>
      <c r="BM173" s="255" t="str">
        <f>IF(F173="","",IF(分岐管理シート!L173=2,"","error"))</f>
        <v/>
      </c>
      <c r="BN173" s="257" t="str">
        <f>IF(F173="","",IF(分岐管理シート!M173&lt;1,"error",""))</f>
        <v/>
      </c>
      <c r="BO173" s="252" t="str">
        <f>IF(F173="","",IF(OR(AND(分岐管理シート!D173=1,分岐管理シート!M173&lt;12,分岐管理シート!M173&gt;0),AND(分岐管理シート!D173=2,分岐管理シート!M173&lt;13,分岐管理シート!M173&gt;1)),"","error"))</f>
        <v/>
      </c>
      <c r="BP173" s="257" t="str">
        <f>IF(AND(分岐管理シート!M173&lt;&gt;1,SUM(分岐管理シート!N173:P173)&gt;0),"error","")</f>
        <v/>
      </c>
      <c r="BQ173" s="256" t="str">
        <f>IF(OR(AND(分岐管理シート!N173=0,OR(分岐管理シート!O173&lt;&gt;0,分岐管理シート!P173&lt;&gt;0)),AND(分岐管理シート!O173=0,分岐管理シート!P173&lt;&gt;0)),"error","")</f>
        <v/>
      </c>
      <c r="BR173" s="259" t="str" cm="1">
        <f t="array" ref="BR173">IF(SUMPRODUCT(COUNTIF(N173:P173,N173:P173))&gt;COUNTA(N173:P173),"error","")</f>
        <v/>
      </c>
      <c r="BS173" s="257" t="str">
        <f t="shared" si="14"/>
        <v/>
      </c>
      <c r="BT173" s="257" t="str">
        <f t="shared" si="15"/>
        <v/>
      </c>
      <c r="BU173" s="257" t="str">
        <f>IF(F173="","",IF(OR(AND(分岐管理シート!D173=1,T173&gt;0,Y173&gt;=0,U173=0,R173=S173+Y173,S173=T173),AND(分岐管理シート!D173=2,U173&gt;0,Y173&gt;=0,T173=0,R173=S173+Y173,S173=U173)),"","error"))</f>
        <v/>
      </c>
      <c r="BV173" s="257" t="str">
        <f t="shared" si="16"/>
        <v/>
      </c>
      <c r="BW173" s="257" t="str">
        <f t="shared" si="20"/>
        <v/>
      </c>
      <c r="BX173" s="257" t="str">
        <f t="shared" si="17"/>
        <v/>
      </c>
      <c r="BY173" s="257" t="str">
        <f>IF(F173="","",IF(PRODUCT(分岐管理シート!AB173:'分岐管理シート'!AE173)=0,"error",""))</f>
        <v/>
      </c>
      <c r="BZ173" s="252" t="str">
        <f>IF(F173="","",IF(AND(AE173="○",分岐管理シート!AF173=0),"error",""))</f>
        <v/>
      </c>
      <c r="CA173" s="257" t="str">
        <f>IF(F173="","",IF(AND(分岐管理シート!AE173&lt;2,実施計画様式!AF173&lt;&gt;""),"error",""))</f>
        <v/>
      </c>
      <c r="CB173" s="257" t="str">
        <f>IF(F173="","",IF(OR(AND(分岐管理シート!D173=1,分岐管理シート!AG173&gt;0,分岐管理シート!AG173&lt;25),AND(分岐管理シート!D173&gt;1,分岐管理シート!AG173&gt;12,分岐管理シート!AG173&lt;25)),"","error"))</f>
        <v/>
      </c>
      <c r="CC173" s="256" t="str">
        <f>IF(F173="","",IF(OR(AND(分岐管理シート!BH173="予算化方法",分岐管理シート!AH173&gt;0,分岐管理シート!AH173&lt;4),AND(分岐管理シート!BH173="予算化方法_未定なし",分岐管理シート!AH173&gt;0,分岐管理シート!AH173&lt;3)),"","error"))</f>
        <v/>
      </c>
      <c r="CD173" s="257" t="str">
        <f>IF(F173="","",IF(OR(分岐管理シート!AI173&lt;14,分岐管理シート!AI173&gt;25,分岐管理シート!AI173&gt;分岐管理シート!AJ173,分岐管理シート!AI173&gt;分岐管理シート!AK173),"error",""))</f>
        <v/>
      </c>
      <c r="CE173" s="257" t="str">
        <f>IF(F173="","",IF(OR(分岐管理シート!AJ173&lt;14,分岐管理シート!AJ173&gt;25,分岐管理シート!AJ173&lt;分岐管理シート!AI173,分岐管理シート!AJ173&gt;分岐管理シート!AK173),"error",""))</f>
        <v/>
      </c>
      <c r="CF173" s="256" t="str">
        <f>IF(F173="","",IF(OR(分岐管理シート!AK173&lt;14,分岐管理シート!AK173&gt;26,分岐管理シート!AK173&lt;分岐管理シート!AI173,分岐管理シート!AK173&lt;分岐管理シート!AJ173),"error",""))</f>
        <v/>
      </c>
      <c r="CG173" s="257" t="str">
        <f>IF(F173="","",IF(AND(AD173="－",分岐管理シート!AK173&gt;25),"error",""))</f>
        <v/>
      </c>
      <c r="CH173" s="257" t="str">
        <f t="shared" si="21"/>
        <v/>
      </c>
      <c r="CI173" s="252" t="str">
        <f>IF(F173="","",IF(分岐管理シート!AM173&lt;1,"error",""))</f>
        <v/>
      </c>
      <c r="CJ173" s="257" t="str">
        <f>IF(F173="","",IF(分岐管理シート!AN173&lt;1,"error",""))</f>
        <v/>
      </c>
      <c r="CK173" s="261" t="str">
        <f t="shared" si="18"/>
        <v/>
      </c>
      <c r="CL173" s="257" t="str">
        <f>IF(F173="","",IF(AND(SUM(分岐管理シート!AO173:AR173)&gt;180,分岐管理シート!AS173&lt;1),"error",""))</f>
        <v/>
      </c>
      <c r="CM173" s="257" t="str">
        <f>IF(F173="","",IF(OR(AND(分岐管理シート!D173=1,分岐管理シート!BB173&gt;0,分岐管理シート!BB173&lt;7),AND(分岐管理シート!D173&gt;1,分岐管理シート!BB173&gt;3,分岐管理シート!BB173&lt;7)),"","error"))</f>
        <v/>
      </c>
      <c r="CN173" s="260"/>
      <c r="CO173" s="257" t="str">
        <f>IF(分岐管理シート!BR173=0,"","error")</f>
        <v/>
      </c>
      <c r="CP173" s="304" t="str">
        <f>IF(AND(F173="",SUM(分岐管理シート!D173:BB173)&gt;0),"error","")</f>
        <v/>
      </c>
    </row>
    <row r="174" spans="1:94" ht="54.95" customHeight="1" x14ac:dyDescent="0.15">
      <c r="A174" s="29"/>
      <c r="B174" s="33"/>
      <c r="C174" s="445">
        <v>102</v>
      </c>
      <c r="D174" s="342"/>
      <c r="E174" s="342"/>
      <c r="F174" s="164"/>
      <c r="G174" s="164"/>
      <c r="H174" s="163"/>
      <c r="I174" s="164"/>
      <c r="J174" s="163"/>
      <c r="K174" s="164"/>
      <c r="L174" s="164"/>
      <c r="M174" s="164"/>
      <c r="N174" s="164"/>
      <c r="O174" s="343"/>
      <c r="P174" s="343"/>
      <c r="Q174" s="344"/>
      <c r="R174" s="345">
        <f t="shared" si="11"/>
        <v>0</v>
      </c>
      <c r="S174" s="346">
        <f t="shared" si="19"/>
        <v>0</v>
      </c>
      <c r="T174" s="347"/>
      <c r="U174" s="419"/>
      <c r="V174" s="386"/>
      <c r="W174" s="386"/>
      <c r="X174" s="386"/>
      <c r="Y174" s="347"/>
      <c r="Z174" s="347"/>
      <c r="AA174" s="163"/>
      <c r="AB174" s="164"/>
      <c r="AC174" s="348"/>
      <c r="AD174" s="348"/>
      <c r="AE174" s="348"/>
      <c r="AF174" s="349"/>
      <c r="AG174" s="349"/>
      <c r="AH174" s="370"/>
      <c r="AI174" s="163"/>
      <c r="AJ174" s="163"/>
      <c r="AK174" s="163"/>
      <c r="AL174" s="350"/>
      <c r="AM174" s="163"/>
      <c r="AN174" s="163"/>
      <c r="AO174" s="343"/>
      <c r="AP174" s="164"/>
      <c r="AQ174" s="164"/>
      <c r="AR174" s="164"/>
      <c r="AS174" s="351"/>
      <c r="AT174" s="352"/>
      <c r="AU174" s="352"/>
      <c r="AV174" s="352"/>
      <c r="AW174" s="352"/>
      <c r="AX174" s="352"/>
      <c r="AY174" s="352"/>
      <c r="AZ174" s="352"/>
      <c r="BA174" s="352"/>
      <c r="BB174" s="353"/>
      <c r="BC174" s="351"/>
      <c r="BD174" s="351"/>
      <c r="BE174" s="255" t="str">
        <f>IF(F174="","",IF(分岐管理シート!D174&gt;0,"","error"))</f>
        <v/>
      </c>
      <c r="BF174" s="256" t="str">
        <f>IF(F174="","",IF(分岐管理シート!E174=1,"","error"))</f>
        <v/>
      </c>
      <c r="BG174" s="257" t="str">
        <f>IF(F174="","",IF(分岐管理シート!G174=2,"","error"))</f>
        <v/>
      </c>
      <c r="BH174" s="257" t="str">
        <f>IF(F174="","",IF(OR(分岐管理シート!H174=0,LEN(H174)&lt;6),"error",""))</f>
        <v/>
      </c>
      <c r="BI174" s="258" t="str">
        <f>IF(F174="","",IF(分岐管理シート!I174=2,"","error"))</f>
        <v/>
      </c>
      <c r="BJ174" s="257" t="str">
        <f t="shared" si="12"/>
        <v/>
      </c>
      <c r="BK174" s="257" t="str">
        <f t="shared" si="13"/>
        <v/>
      </c>
      <c r="BL174" s="257" t="str">
        <f>IF(F174="","",IF(OR(AND(分岐管理シート!D174=1,分岐管理シート!K174=1),AND(分岐管理シート!D174=2,分岐管理シート!K174=2)),"","error"))</f>
        <v/>
      </c>
      <c r="BM174" s="255" t="str">
        <f>IF(F174="","",IF(分岐管理シート!L174=2,"","error"))</f>
        <v/>
      </c>
      <c r="BN174" s="257" t="str">
        <f>IF(F174="","",IF(分岐管理シート!M174&lt;1,"error",""))</f>
        <v/>
      </c>
      <c r="BO174" s="252" t="str">
        <f>IF(F174="","",IF(OR(AND(分岐管理シート!D174=1,分岐管理シート!M174&lt;12,分岐管理シート!M174&gt;0),AND(分岐管理シート!D174=2,分岐管理シート!M174&lt;13,分岐管理シート!M174&gt;1)),"","error"))</f>
        <v/>
      </c>
      <c r="BP174" s="257" t="str">
        <f>IF(AND(分岐管理シート!M174&lt;&gt;1,SUM(分岐管理シート!N174:P174)&gt;0),"error","")</f>
        <v/>
      </c>
      <c r="BQ174" s="256" t="str">
        <f>IF(OR(AND(分岐管理シート!N174=0,OR(分岐管理シート!O174&lt;&gt;0,分岐管理シート!P174&lt;&gt;0)),AND(分岐管理シート!O174=0,分岐管理シート!P174&lt;&gt;0)),"error","")</f>
        <v/>
      </c>
      <c r="BR174" s="259" t="str" cm="1">
        <f t="array" ref="BR174">IF(SUMPRODUCT(COUNTIF(N174:P174,N174:P174))&gt;COUNTA(N174:P174),"error","")</f>
        <v/>
      </c>
      <c r="BS174" s="257" t="str">
        <f t="shared" si="14"/>
        <v/>
      </c>
      <c r="BT174" s="257" t="str">
        <f t="shared" si="15"/>
        <v/>
      </c>
      <c r="BU174" s="257" t="str">
        <f>IF(F174="","",IF(OR(AND(分岐管理シート!D174=1,T174&gt;0,Y174&gt;=0,U174=0,R174=S174+Y174,S174=T174),AND(分岐管理シート!D174=2,U174&gt;0,Y174&gt;=0,T174=0,R174=S174+Y174,S174=U174)),"","error"))</f>
        <v/>
      </c>
      <c r="BV174" s="257" t="str">
        <f t="shared" si="16"/>
        <v/>
      </c>
      <c r="BW174" s="257" t="str">
        <f t="shared" si="20"/>
        <v/>
      </c>
      <c r="BX174" s="257" t="str">
        <f t="shared" si="17"/>
        <v/>
      </c>
      <c r="BY174" s="257" t="str">
        <f>IF(F174="","",IF(PRODUCT(分岐管理シート!AB174:'分岐管理シート'!AE174)=0,"error",""))</f>
        <v/>
      </c>
      <c r="BZ174" s="252" t="str">
        <f>IF(F174="","",IF(AND(AE174="○",分岐管理シート!AF174=0),"error",""))</f>
        <v/>
      </c>
      <c r="CA174" s="257" t="str">
        <f>IF(F174="","",IF(AND(分岐管理シート!AE174&lt;2,実施計画様式!AF174&lt;&gt;""),"error",""))</f>
        <v/>
      </c>
      <c r="CB174" s="257" t="str">
        <f>IF(F174="","",IF(OR(AND(分岐管理シート!D174=1,分岐管理シート!AG174&gt;0,分岐管理シート!AG174&lt;25),AND(分岐管理シート!D174&gt;1,分岐管理シート!AG174&gt;12,分岐管理シート!AG174&lt;25)),"","error"))</f>
        <v/>
      </c>
      <c r="CC174" s="256" t="str">
        <f>IF(F174="","",IF(OR(AND(分岐管理シート!BH174="予算化方法",分岐管理シート!AH174&gt;0,分岐管理シート!AH174&lt;4),AND(分岐管理シート!BH174="予算化方法_未定なし",分岐管理シート!AH174&gt;0,分岐管理シート!AH174&lt;3)),"","error"))</f>
        <v/>
      </c>
      <c r="CD174" s="257" t="str">
        <f>IF(F174="","",IF(OR(分岐管理シート!AI174&lt;14,分岐管理シート!AI174&gt;25,分岐管理シート!AI174&gt;分岐管理シート!AJ174,分岐管理シート!AI174&gt;分岐管理シート!AK174),"error",""))</f>
        <v/>
      </c>
      <c r="CE174" s="257" t="str">
        <f>IF(F174="","",IF(OR(分岐管理シート!AJ174&lt;14,分岐管理シート!AJ174&gt;25,分岐管理シート!AJ174&lt;分岐管理シート!AI174,分岐管理シート!AJ174&gt;分岐管理シート!AK174),"error",""))</f>
        <v/>
      </c>
      <c r="CF174" s="256" t="str">
        <f>IF(F174="","",IF(OR(分岐管理シート!AK174&lt;14,分岐管理シート!AK174&gt;26,分岐管理シート!AK174&lt;分岐管理シート!AI174,分岐管理シート!AK174&lt;分岐管理シート!AJ174),"error",""))</f>
        <v/>
      </c>
      <c r="CG174" s="257" t="str">
        <f>IF(F174="","",IF(AND(AD174="－",分岐管理シート!AK174&gt;25),"error",""))</f>
        <v/>
      </c>
      <c r="CH174" s="257" t="str">
        <f t="shared" si="21"/>
        <v/>
      </c>
      <c r="CI174" s="252" t="str">
        <f>IF(F174="","",IF(分岐管理シート!AM174&lt;1,"error",""))</f>
        <v/>
      </c>
      <c r="CJ174" s="257" t="str">
        <f>IF(F174="","",IF(分岐管理シート!AN174&lt;1,"error",""))</f>
        <v/>
      </c>
      <c r="CK174" s="261" t="str">
        <f t="shared" si="18"/>
        <v/>
      </c>
      <c r="CL174" s="257" t="str">
        <f>IF(F174="","",IF(AND(SUM(分岐管理シート!AO174:AR174)&gt;180,分岐管理シート!AS174&lt;1),"error",""))</f>
        <v/>
      </c>
      <c r="CM174" s="257" t="str">
        <f>IF(F174="","",IF(OR(AND(分岐管理シート!D174=1,分岐管理シート!BB174&gt;0,分岐管理シート!BB174&lt;7),AND(分岐管理シート!D174&gt;1,分岐管理シート!BB174&gt;3,分岐管理シート!BB174&lt;7)),"","error"))</f>
        <v/>
      </c>
      <c r="CN174" s="260"/>
      <c r="CO174" s="257" t="str">
        <f>IF(分岐管理シート!BR174=0,"","error")</f>
        <v/>
      </c>
      <c r="CP174" s="304" t="str">
        <f>IF(AND(F174="",SUM(分岐管理シート!D174:BB174)&gt;0),"error","")</f>
        <v/>
      </c>
    </row>
    <row r="175" spans="1:94" ht="54.95" customHeight="1" x14ac:dyDescent="0.15">
      <c r="A175" s="29"/>
      <c r="B175" s="33"/>
      <c r="C175" s="445">
        <v>103</v>
      </c>
      <c r="D175" s="342"/>
      <c r="E175" s="342"/>
      <c r="F175" s="164"/>
      <c r="G175" s="164"/>
      <c r="H175" s="163"/>
      <c r="I175" s="164"/>
      <c r="J175" s="163"/>
      <c r="K175" s="164"/>
      <c r="L175" s="164"/>
      <c r="M175" s="164"/>
      <c r="N175" s="164"/>
      <c r="O175" s="343"/>
      <c r="P175" s="343"/>
      <c r="Q175" s="344"/>
      <c r="R175" s="345">
        <f t="shared" si="11"/>
        <v>0</v>
      </c>
      <c r="S175" s="346">
        <f t="shared" si="19"/>
        <v>0</v>
      </c>
      <c r="T175" s="347"/>
      <c r="U175" s="419"/>
      <c r="V175" s="386"/>
      <c r="W175" s="386"/>
      <c r="X175" s="386"/>
      <c r="Y175" s="347"/>
      <c r="Z175" s="347"/>
      <c r="AA175" s="163"/>
      <c r="AB175" s="164"/>
      <c r="AC175" s="348"/>
      <c r="AD175" s="348"/>
      <c r="AE175" s="348"/>
      <c r="AF175" s="349"/>
      <c r="AG175" s="349"/>
      <c r="AH175" s="370"/>
      <c r="AI175" s="163"/>
      <c r="AJ175" s="163"/>
      <c r="AK175" s="163"/>
      <c r="AL175" s="350"/>
      <c r="AM175" s="163"/>
      <c r="AN175" s="163"/>
      <c r="AO175" s="164"/>
      <c r="AP175" s="164"/>
      <c r="AQ175" s="164"/>
      <c r="AR175" s="164"/>
      <c r="AS175" s="351"/>
      <c r="AT175" s="352"/>
      <c r="AU175" s="352"/>
      <c r="AV175" s="352"/>
      <c r="AW175" s="352"/>
      <c r="AX175" s="352"/>
      <c r="AY175" s="352"/>
      <c r="AZ175" s="352"/>
      <c r="BA175" s="352"/>
      <c r="BB175" s="353"/>
      <c r="BC175" s="351"/>
      <c r="BD175" s="351"/>
      <c r="BE175" s="255" t="str">
        <f>IF(F175="","",IF(分岐管理シート!D175&gt;0,"","error"))</f>
        <v/>
      </c>
      <c r="BF175" s="256" t="str">
        <f>IF(F175="","",IF(分岐管理シート!E175=1,"","error"))</f>
        <v/>
      </c>
      <c r="BG175" s="257" t="str">
        <f>IF(F175="","",IF(分岐管理シート!G175=2,"","error"))</f>
        <v/>
      </c>
      <c r="BH175" s="257" t="str">
        <f>IF(F175="","",IF(OR(分岐管理シート!H175=0,LEN(H175)&lt;6),"error",""))</f>
        <v/>
      </c>
      <c r="BI175" s="258" t="str">
        <f>IF(F175="","",IF(分岐管理シート!I175=2,"","error"))</f>
        <v/>
      </c>
      <c r="BJ175" s="257" t="str">
        <f t="shared" si="12"/>
        <v/>
      </c>
      <c r="BK175" s="257" t="str">
        <f t="shared" si="13"/>
        <v/>
      </c>
      <c r="BL175" s="257" t="str">
        <f>IF(F175="","",IF(OR(AND(分岐管理シート!D175=1,分岐管理シート!K175=1),AND(分岐管理シート!D175=2,分岐管理シート!K175=2)),"","error"))</f>
        <v/>
      </c>
      <c r="BM175" s="255" t="str">
        <f>IF(F175="","",IF(分岐管理シート!L175=2,"","error"))</f>
        <v/>
      </c>
      <c r="BN175" s="257" t="str">
        <f>IF(F175="","",IF(分岐管理シート!M175&lt;1,"error",""))</f>
        <v/>
      </c>
      <c r="BO175" s="252" t="str">
        <f>IF(F175="","",IF(OR(AND(分岐管理シート!D175=1,分岐管理シート!M175&lt;12,分岐管理シート!M175&gt;0),AND(分岐管理シート!D175=2,分岐管理シート!M175&lt;13,分岐管理シート!M175&gt;1)),"","error"))</f>
        <v/>
      </c>
      <c r="BP175" s="257" t="str">
        <f>IF(AND(分岐管理シート!M175&lt;&gt;1,SUM(分岐管理シート!N175:P175)&gt;0),"error","")</f>
        <v/>
      </c>
      <c r="BQ175" s="256" t="str">
        <f>IF(OR(AND(分岐管理シート!N175=0,OR(分岐管理シート!O175&lt;&gt;0,分岐管理シート!P175&lt;&gt;0)),AND(分岐管理シート!O175=0,分岐管理シート!P175&lt;&gt;0)),"error","")</f>
        <v/>
      </c>
      <c r="BR175" s="259" t="str" cm="1">
        <f t="array" ref="BR175">IF(SUMPRODUCT(COUNTIF(N175:P175,N175:P175))&gt;COUNTA(N175:P175),"error","")</f>
        <v/>
      </c>
      <c r="BS175" s="257" t="str">
        <f t="shared" si="14"/>
        <v/>
      </c>
      <c r="BT175" s="257" t="str">
        <f t="shared" si="15"/>
        <v/>
      </c>
      <c r="BU175" s="257" t="str">
        <f>IF(F175="","",IF(OR(AND(分岐管理シート!D175=1,T175&gt;0,Y175&gt;=0,U175=0,R175=S175+Y175,S175=T175),AND(分岐管理シート!D175=2,U175&gt;0,Y175&gt;=0,T175=0,R175=S175+Y175,S175=U175)),"","error"))</f>
        <v/>
      </c>
      <c r="BV175" s="257" t="str">
        <f t="shared" si="16"/>
        <v/>
      </c>
      <c r="BW175" s="257" t="str">
        <f t="shared" si="20"/>
        <v/>
      </c>
      <c r="BX175" s="257" t="str">
        <f t="shared" si="17"/>
        <v/>
      </c>
      <c r="BY175" s="257" t="str">
        <f>IF(F175="","",IF(PRODUCT(分岐管理シート!AB175:'分岐管理シート'!AE175)=0,"error",""))</f>
        <v/>
      </c>
      <c r="BZ175" s="252" t="str">
        <f>IF(F175="","",IF(AND(AE175="○",分岐管理シート!AF175=0),"error",""))</f>
        <v/>
      </c>
      <c r="CA175" s="257" t="str">
        <f>IF(F175="","",IF(AND(分岐管理シート!AE175&lt;2,実施計画様式!AF175&lt;&gt;""),"error",""))</f>
        <v/>
      </c>
      <c r="CB175" s="257" t="str">
        <f>IF(F175="","",IF(OR(AND(分岐管理シート!D175=1,分岐管理シート!AG175&gt;0,分岐管理シート!AG175&lt;25),AND(分岐管理シート!D175&gt;1,分岐管理シート!AG175&gt;12,分岐管理シート!AG175&lt;25)),"","error"))</f>
        <v/>
      </c>
      <c r="CC175" s="256" t="str">
        <f>IF(F175="","",IF(OR(AND(分岐管理シート!BH175="予算化方法",分岐管理シート!AH175&gt;0,分岐管理シート!AH175&lt;4),AND(分岐管理シート!BH175="予算化方法_未定なし",分岐管理シート!AH175&gt;0,分岐管理シート!AH175&lt;3)),"","error"))</f>
        <v/>
      </c>
      <c r="CD175" s="257" t="str">
        <f>IF(F175="","",IF(OR(分岐管理シート!AI175&lt;14,分岐管理シート!AI175&gt;25,分岐管理シート!AI175&gt;分岐管理シート!AJ175,分岐管理シート!AI175&gt;分岐管理シート!AK175),"error",""))</f>
        <v/>
      </c>
      <c r="CE175" s="257" t="str">
        <f>IF(F175="","",IF(OR(分岐管理シート!AJ175&lt;14,分岐管理シート!AJ175&gt;25,分岐管理シート!AJ175&lt;分岐管理シート!AI175,分岐管理シート!AJ175&gt;分岐管理シート!AK175),"error",""))</f>
        <v/>
      </c>
      <c r="CF175" s="256" t="str">
        <f>IF(F175="","",IF(OR(分岐管理シート!AK175&lt;14,分岐管理シート!AK175&gt;26,分岐管理シート!AK175&lt;分岐管理シート!AI175,分岐管理シート!AK175&lt;分岐管理シート!AJ175),"error",""))</f>
        <v/>
      </c>
      <c r="CG175" s="257" t="str">
        <f>IF(F175="","",IF(AND(AD175="－",分岐管理シート!AK175&gt;25),"error",""))</f>
        <v/>
      </c>
      <c r="CH175" s="257" t="str">
        <f t="shared" si="21"/>
        <v/>
      </c>
      <c r="CI175" s="252" t="str">
        <f>IF(F175="","",IF(分岐管理シート!AM175&lt;1,"error",""))</f>
        <v/>
      </c>
      <c r="CJ175" s="257" t="str">
        <f>IF(F175="","",IF(分岐管理シート!AN175&lt;1,"error",""))</f>
        <v/>
      </c>
      <c r="CK175" s="261" t="str">
        <f t="shared" si="18"/>
        <v/>
      </c>
      <c r="CL175" s="257" t="str">
        <f>IF(F175="","",IF(AND(SUM(分岐管理シート!AO175:AR175)&gt;180,分岐管理シート!AS175&lt;1),"error",""))</f>
        <v/>
      </c>
      <c r="CM175" s="257" t="str">
        <f>IF(F175="","",IF(OR(AND(分岐管理シート!D175=1,分岐管理シート!BB175&gt;0,分岐管理シート!BB175&lt;7),AND(分岐管理シート!D175&gt;1,分岐管理シート!BB175&gt;3,分岐管理シート!BB175&lt;7)),"","error"))</f>
        <v/>
      </c>
      <c r="CN175" s="260"/>
      <c r="CO175" s="257" t="str">
        <f>IF(分岐管理シート!BR175=0,"","error")</f>
        <v/>
      </c>
      <c r="CP175" s="304" t="str">
        <f>IF(AND(F175="",SUM(分岐管理シート!D175:BB175)&gt;0),"error","")</f>
        <v/>
      </c>
    </row>
    <row r="176" spans="1:94" ht="54.95" customHeight="1" x14ac:dyDescent="0.15">
      <c r="A176" s="29"/>
      <c r="B176" s="33"/>
      <c r="C176" s="445">
        <v>104</v>
      </c>
      <c r="D176" s="342"/>
      <c r="E176" s="342"/>
      <c r="F176" s="164"/>
      <c r="G176" s="164"/>
      <c r="H176" s="163"/>
      <c r="I176" s="164"/>
      <c r="J176" s="163"/>
      <c r="K176" s="164"/>
      <c r="L176" s="164"/>
      <c r="M176" s="164"/>
      <c r="N176" s="164"/>
      <c r="O176" s="343"/>
      <c r="P176" s="343"/>
      <c r="Q176" s="344"/>
      <c r="R176" s="345">
        <f t="shared" si="11"/>
        <v>0</v>
      </c>
      <c r="S176" s="346">
        <f t="shared" si="19"/>
        <v>0</v>
      </c>
      <c r="T176" s="347"/>
      <c r="U176" s="419"/>
      <c r="V176" s="386"/>
      <c r="W176" s="386"/>
      <c r="X176" s="386"/>
      <c r="Y176" s="347"/>
      <c r="Z176" s="347"/>
      <c r="AA176" s="163"/>
      <c r="AB176" s="164"/>
      <c r="AC176" s="348"/>
      <c r="AD176" s="348"/>
      <c r="AE176" s="348"/>
      <c r="AF176" s="349"/>
      <c r="AG176" s="349"/>
      <c r="AH176" s="370"/>
      <c r="AI176" s="163"/>
      <c r="AJ176" s="163"/>
      <c r="AK176" s="163"/>
      <c r="AL176" s="350"/>
      <c r="AM176" s="163"/>
      <c r="AN176" s="163"/>
      <c r="AO176" s="343"/>
      <c r="AP176" s="164"/>
      <c r="AQ176" s="164"/>
      <c r="AR176" s="164"/>
      <c r="AS176" s="351"/>
      <c r="AT176" s="352"/>
      <c r="AU176" s="352"/>
      <c r="AV176" s="352"/>
      <c r="AW176" s="352"/>
      <c r="AX176" s="352"/>
      <c r="AY176" s="352"/>
      <c r="AZ176" s="352"/>
      <c r="BA176" s="352"/>
      <c r="BB176" s="353"/>
      <c r="BC176" s="351"/>
      <c r="BD176" s="351"/>
      <c r="BE176" s="255" t="str">
        <f>IF(F176="","",IF(分岐管理シート!D176&gt;0,"","error"))</f>
        <v/>
      </c>
      <c r="BF176" s="256" t="str">
        <f>IF(F176="","",IF(分岐管理シート!E176=1,"","error"))</f>
        <v/>
      </c>
      <c r="BG176" s="257" t="str">
        <f>IF(F176="","",IF(分岐管理シート!G176=2,"","error"))</f>
        <v/>
      </c>
      <c r="BH176" s="257" t="str">
        <f>IF(F176="","",IF(OR(分岐管理シート!H176=0,LEN(H176)&lt;6),"error",""))</f>
        <v/>
      </c>
      <c r="BI176" s="258" t="str">
        <f>IF(F176="","",IF(分岐管理シート!I176=2,"","error"))</f>
        <v/>
      </c>
      <c r="BJ176" s="257" t="str">
        <f t="shared" si="12"/>
        <v/>
      </c>
      <c r="BK176" s="257" t="str">
        <f t="shared" si="13"/>
        <v/>
      </c>
      <c r="BL176" s="257" t="str">
        <f>IF(F176="","",IF(OR(AND(分岐管理シート!D176=1,分岐管理シート!K176=1),AND(分岐管理シート!D176=2,分岐管理シート!K176=2)),"","error"))</f>
        <v/>
      </c>
      <c r="BM176" s="255" t="str">
        <f>IF(F176="","",IF(分岐管理シート!L176=2,"","error"))</f>
        <v/>
      </c>
      <c r="BN176" s="257" t="str">
        <f>IF(F176="","",IF(分岐管理シート!M176&lt;1,"error",""))</f>
        <v/>
      </c>
      <c r="BO176" s="252" t="str">
        <f>IF(F176="","",IF(OR(AND(分岐管理シート!D176=1,分岐管理シート!M176&lt;12,分岐管理シート!M176&gt;0),AND(分岐管理シート!D176=2,分岐管理シート!M176&lt;13,分岐管理シート!M176&gt;1)),"","error"))</f>
        <v/>
      </c>
      <c r="BP176" s="257" t="str">
        <f>IF(AND(分岐管理シート!M176&lt;&gt;1,SUM(分岐管理シート!N176:P176)&gt;0),"error","")</f>
        <v/>
      </c>
      <c r="BQ176" s="256" t="str">
        <f>IF(OR(AND(分岐管理シート!N176=0,OR(分岐管理シート!O176&lt;&gt;0,分岐管理シート!P176&lt;&gt;0)),AND(分岐管理シート!O176=0,分岐管理シート!P176&lt;&gt;0)),"error","")</f>
        <v/>
      </c>
      <c r="BR176" s="259" t="str" cm="1">
        <f t="array" ref="BR176">IF(SUMPRODUCT(COUNTIF(N176:P176,N176:P176))&gt;COUNTA(N176:P176),"error","")</f>
        <v/>
      </c>
      <c r="BS176" s="257" t="str">
        <f t="shared" si="14"/>
        <v/>
      </c>
      <c r="BT176" s="257" t="str">
        <f t="shared" si="15"/>
        <v/>
      </c>
      <c r="BU176" s="257" t="str">
        <f>IF(F176="","",IF(OR(AND(分岐管理シート!D176=1,T176&gt;0,Y176&gt;=0,U176=0,R176=S176+Y176,S176=T176),AND(分岐管理シート!D176=2,U176&gt;0,Y176&gt;=0,T176=0,R176=S176+Y176,S176=U176)),"","error"))</f>
        <v/>
      </c>
      <c r="BV176" s="257" t="str">
        <f t="shared" si="16"/>
        <v/>
      </c>
      <c r="BW176" s="257" t="str">
        <f t="shared" si="20"/>
        <v/>
      </c>
      <c r="BX176" s="257" t="str">
        <f t="shared" si="17"/>
        <v/>
      </c>
      <c r="BY176" s="257" t="str">
        <f>IF(F176="","",IF(PRODUCT(分岐管理シート!AB176:'分岐管理シート'!AE176)=0,"error",""))</f>
        <v/>
      </c>
      <c r="BZ176" s="252" t="str">
        <f>IF(F176="","",IF(AND(AE176="○",分岐管理シート!AF176=0),"error",""))</f>
        <v/>
      </c>
      <c r="CA176" s="257" t="str">
        <f>IF(F176="","",IF(AND(分岐管理シート!AE176&lt;2,実施計画様式!AF176&lt;&gt;""),"error",""))</f>
        <v/>
      </c>
      <c r="CB176" s="257" t="str">
        <f>IF(F176="","",IF(OR(AND(分岐管理シート!D176=1,分岐管理シート!AG176&gt;0,分岐管理シート!AG176&lt;25),AND(分岐管理シート!D176&gt;1,分岐管理シート!AG176&gt;12,分岐管理シート!AG176&lt;25)),"","error"))</f>
        <v/>
      </c>
      <c r="CC176" s="256" t="str">
        <f>IF(F176="","",IF(OR(AND(分岐管理シート!BH176="予算化方法",分岐管理シート!AH176&gt;0,分岐管理シート!AH176&lt;4),AND(分岐管理シート!BH176="予算化方法_未定なし",分岐管理シート!AH176&gt;0,分岐管理シート!AH176&lt;3)),"","error"))</f>
        <v/>
      </c>
      <c r="CD176" s="257" t="str">
        <f>IF(F176="","",IF(OR(分岐管理シート!AI176&lt;14,分岐管理シート!AI176&gt;25,分岐管理シート!AI176&gt;分岐管理シート!AJ176,分岐管理シート!AI176&gt;分岐管理シート!AK176),"error",""))</f>
        <v/>
      </c>
      <c r="CE176" s="257" t="str">
        <f>IF(F176="","",IF(OR(分岐管理シート!AJ176&lt;14,分岐管理シート!AJ176&gt;25,分岐管理シート!AJ176&lt;分岐管理シート!AI176,分岐管理シート!AJ176&gt;分岐管理シート!AK176),"error",""))</f>
        <v/>
      </c>
      <c r="CF176" s="256" t="str">
        <f>IF(F176="","",IF(OR(分岐管理シート!AK176&lt;14,分岐管理シート!AK176&gt;26,分岐管理シート!AK176&lt;分岐管理シート!AI176,分岐管理シート!AK176&lt;分岐管理シート!AJ176),"error",""))</f>
        <v/>
      </c>
      <c r="CG176" s="257" t="str">
        <f>IF(F176="","",IF(AND(AD176="－",分岐管理シート!AK176&gt;25),"error",""))</f>
        <v/>
      </c>
      <c r="CH176" s="257" t="str">
        <f t="shared" si="21"/>
        <v/>
      </c>
      <c r="CI176" s="252" t="str">
        <f>IF(F176="","",IF(分岐管理シート!AM176&lt;1,"error",""))</f>
        <v/>
      </c>
      <c r="CJ176" s="257" t="str">
        <f>IF(F176="","",IF(分岐管理シート!AN176&lt;1,"error",""))</f>
        <v/>
      </c>
      <c r="CK176" s="261" t="str">
        <f t="shared" si="18"/>
        <v/>
      </c>
      <c r="CL176" s="257" t="str">
        <f>IF(F176="","",IF(AND(SUM(分岐管理シート!AO176:AR176)&gt;180,分岐管理シート!AS176&lt;1),"error",""))</f>
        <v/>
      </c>
      <c r="CM176" s="257" t="str">
        <f>IF(F176="","",IF(OR(AND(分岐管理シート!D176=1,分岐管理シート!BB176&gt;0,分岐管理シート!BB176&lt;7),AND(分岐管理シート!D176&gt;1,分岐管理シート!BB176&gt;3,分岐管理シート!BB176&lt;7)),"","error"))</f>
        <v/>
      </c>
      <c r="CN176" s="260"/>
      <c r="CO176" s="257" t="str">
        <f>IF(分岐管理シート!BR176=0,"","error")</f>
        <v/>
      </c>
      <c r="CP176" s="304" t="str">
        <f>IF(AND(F176="",SUM(分岐管理シート!D176:BB176)&gt;0),"error","")</f>
        <v/>
      </c>
    </row>
    <row r="177" spans="1:94" ht="54.95" customHeight="1" x14ac:dyDescent="0.15">
      <c r="A177" s="29"/>
      <c r="B177" s="33"/>
      <c r="C177" s="445">
        <v>105</v>
      </c>
      <c r="D177" s="342"/>
      <c r="E177" s="342"/>
      <c r="F177" s="164"/>
      <c r="G177" s="164"/>
      <c r="H177" s="163"/>
      <c r="I177" s="164"/>
      <c r="J177" s="163"/>
      <c r="K177" s="164"/>
      <c r="L177" s="164"/>
      <c r="M177" s="164"/>
      <c r="N177" s="164"/>
      <c r="O177" s="343"/>
      <c r="P177" s="343"/>
      <c r="Q177" s="344"/>
      <c r="R177" s="345">
        <f t="shared" si="11"/>
        <v>0</v>
      </c>
      <c r="S177" s="346">
        <f t="shared" si="19"/>
        <v>0</v>
      </c>
      <c r="T177" s="347"/>
      <c r="U177" s="419"/>
      <c r="V177" s="386"/>
      <c r="W177" s="386"/>
      <c r="X177" s="386"/>
      <c r="Y177" s="347"/>
      <c r="Z177" s="347"/>
      <c r="AA177" s="163"/>
      <c r="AB177" s="164"/>
      <c r="AC177" s="348"/>
      <c r="AD177" s="348"/>
      <c r="AE177" s="348"/>
      <c r="AF177" s="349"/>
      <c r="AG177" s="349"/>
      <c r="AH177" s="370"/>
      <c r="AI177" s="163"/>
      <c r="AJ177" s="163"/>
      <c r="AK177" s="163"/>
      <c r="AL177" s="350"/>
      <c r="AM177" s="163"/>
      <c r="AN177" s="163"/>
      <c r="AO177" s="343"/>
      <c r="AP177" s="164"/>
      <c r="AQ177" s="164"/>
      <c r="AR177" s="164"/>
      <c r="AS177" s="351"/>
      <c r="AT177" s="352"/>
      <c r="AU177" s="352"/>
      <c r="AV177" s="352"/>
      <c r="AW177" s="352"/>
      <c r="AX177" s="352"/>
      <c r="AY177" s="352"/>
      <c r="AZ177" s="352"/>
      <c r="BA177" s="352"/>
      <c r="BB177" s="353"/>
      <c r="BC177" s="351"/>
      <c r="BD177" s="351"/>
      <c r="BE177" s="255" t="str">
        <f>IF(F177="","",IF(分岐管理シート!D177&gt;0,"","error"))</f>
        <v/>
      </c>
      <c r="BF177" s="256" t="str">
        <f>IF(F177="","",IF(分岐管理シート!E177=1,"","error"))</f>
        <v/>
      </c>
      <c r="BG177" s="257" t="str">
        <f>IF(F177="","",IF(分岐管理シート!G177=2,"","error"))</f>
        <v/>
      </c>
      <c r="BH177" s="257" t="str">
        <f>IF(F177="","",IF(OR(分岐管理シート!H177=0,LEN(H177)&lt;6),"error",""))</f>
        <v/>
      </c>
      <c r="BI177" s="258" t="str">
        <f>IF(F177="","",IF(分岐管理シート!I177=2,"","error"))</f>
        <v/>
      </c>
      <c r="BJ177" s="257" t="str">
        <f t="shared" si="12"/>
        <v/>
      </c>
      <c r="BK177" s="257" t="str">
        <f t="shared" si="13"/>
        <v/>
      </c>
      <c r="BL177" s="257" t="str">
        <f>IF(F177="","",IF(OR(AND(分岐管理シート!D177=1,分岐管理シート!K177=1),AND(分岐管理シート!D177=2,分岐管理シート!K177=2)),"","error"))</f>
        <v/>
      </c>
      <c r="BM177" s="255" t="str">
        <f>IF(F177="","",IF(分岐管理シート!L177=2,"","error"))</f>
        <v/>
      </c>
      <c r="BN177" s="257" t="str">
        <f>IF(F177="","",IF(分岐管理シート!M177&lt;1,"error",""))</f>
        <v/>
      </c>
      <c r="BO177" s="252" t="str">
        <f>IF(F177="","",IF(OR(AND(分岐管理シート!D177=1,分岐管理シート!M177&lt;12,分岐管理シート!M177&gt;0),AND(分岐管理シート!D177=2,分岐管理シート!M177&lt;13,分岐管理シート!M177&gt;1)),"","error"))</f>
        <v/>
      </c>
      <c r="BP177" s="257" t="str">
        <f>IF(AND(分岐管理シート!M177&lt;&gt;1,SUM(分岐管理シート!N177:P177)&gt;0),"error","")</f>
        <v/>
      </c>
      <c r="BQ177" s="256" t="str">
        <f>IF(OR(AND(分岐管理シート!N177=0,OR(分岐管理シート!O177&lt;&gt;0,分岐管理シート!P177&lt;&gt;0)),AND(分岐管理シート!O177=0,分岐管理シート!P177&lt;&gt;0)),"error","")</f>
        <v/>
      </c>
      <c r="BR177" s="259" t="str" cm="1">
        <f t="array" ref="BR177">IF(SUMPRODUCT(COUNTIF(N177:P177,N177:P177))&gt;COUNTA(N177:P177),"error","")</f>
        <v/>
      </c>
      <c r="BS177" s="257" t="str">
        <f t="shared" si="14"/>
        <v/>
      </c>
      <c r="BT177" s="257" t="str">
        <f t="shared" si="15"/>
        <v/>
      </c>
      <c r="BU177" s="257" t="str">
        <f>IF(F177="","",IF(OR(AND(分岐管理シート!D177=1,T177&gt;0,Y177&gt;=0,U177=0,R177=S177+Y177,S177=T177),AND(分岐管理シート!D177=2,U177&gt;0,Y177&gt;=0,T177=0,R177=S177+Y177,S177=U177)),"","error"))</f>
        <v/>
      </c>
      <c r="BV177" s="257" t="str">
        <f t="shared" si="16"/>
        <v/>
      </c>
      <c r="BW177" s="257" t="str">
        <f t="shared" si="20"/>
        <v/>
      </c>
      <c r="BX177" s="257" t="str">
        <f t="shared" si="17"/>
        <v/>
      </c>
      <c r="BY177" s="257" t="str">
        <f>IF(F177="","",IF(PRODUCT(分岐管理シート!AB177:'分岐管理シート'!AE177)=0,"error",""))</f>
        <v/>
      </c>
      <c r="BZ177" s="252" t="str">
        <f>IF(F177="","",IF(AND(AE177="○",分岐管理シート!AF177=0),"error",""))</f>
        <v/>
      </c>
      <c r="CA177" s="257" t="str">
        <f>IF(F177="","",IF(AND(分岐管理シート!AE177&lt;2,実施計画様式!AF177&lt;&gt;""),"error",""))</f>
        <v/>
      </c>
      <c r="CB177" s="257" t="str">
        <f>IF(F177="","",IF(OR(AND(分岐管理シート!D177=1,分岐管理シート!AG177&gt;0,分岐管理シート!AG177&lt;25),AND(分岐管理シート!D177&gt;1,分岐管理シート!AG177&gt;12,分岐管理シート!AG177&lt;25)),"","error"))</f>
        <v/>
      </c>
      <c r="CC177" s="256" t="str">
        <f>IF(F177="","",IF(OR(AND(分岐管理シート!BH177="予算化方法",分岐管理シート!AH177&gt;0,分岐管理シート!AH177&lt;4),AND(分岐管理シート!BH177="予算化方法_未定なし",分岐管理シート!AH177&gt;0,分岐管理シート!AH177&lt;3)),"","error"))</f>
        <v/>
      </c>
      <c r="CD177" s="257" t="str">
        <f>IF(F177="","",IF(OR(分岐管理シート!AI177&lt;14,分岐管理シート!AI177&gt;25,分岐管理シート!AI177&gt;分岐管理シート!AJ177,分岐管理シート!AI177&gt;分岐管理シート!AK177),"error",""))</f>
        <v/>
      </c>
      <c r="CE177" s="257" t="str">
        <f>IF(F177="","",IF(OR(分岐管理シート!AJ177&lt;14,分岐管理シート!AJ177&gt;25,分岐管理シート!AJ177&lt;分岐管理シート!AI177,分岐管理シート!AJ177&gt;分岐管理シート!AK177),"error",""))</f>
        <v/>
      </c>
      <c r="CF177" s="256" t="str">
        <f>IF(F177="","",IF(OR(分岐管理シート!AK177&lt;14,分岐管理シート!AK177&gt;26,分岐管理シート!AK177&lt;分岐管理シート!AI177,分岐管理シート!AK177&lt;分岐管理シート!AJ177),"error",""))</f>
        <v/>
      </c>
      <c r="CG177" s="257" t="str">
        <f>IF(F177="","",IF(AND(AD177="－",分岐管理シート!AK177&gt;25),"error",""))</f>
        <v/>
      </c>
      <c r="CH177" s="257" t="str">
        <f t="shared" si="21"/>
        <v/>
      </c>
      <c r="CI177" s="252" t="str">
        <f>IF(F177="","",IF(分岐管理シート!AM177&lt;1,"error",""))</f>
        <v/>
      </c>
      <c r="CJ177" s="257" t="str">
        <f>IF(F177="","",IF(分岐管理シート!AN177&lt;1,"error",""))</f>
        <v/>
      </c>
      <c r="CK177" s="261" t="str">
        <f t="shared" si="18"/>
        <v/>
      </c>
      <c r="CL177" s="257" t="str">
        <f>IF(F177="","",IF(AND(SUM(分岐管理シート!AO177:AR177)&gt;180,分岐管理シート!AS177&lt;1),"error",""))</f>
        <v/>
      </c>
      <c r="CM177" s="257" t="str">
        <f>IF(F177="","",IF(OR(AND(分岐管理シート!D177=1,分岐管理シート!BB177&gt;0,分岐管理シート!BB177&lt;7),AND(分岐管理シート!D177&gt;1,分岐管理シート!BB177&gt;3,分岐管理シート!BB177&lt;7)),"","error"))</f>
        <v/>
      </c>
      <c r="CN177" s="260"/>
      <c r="CO177" s="257" t="str">
        <f>IF(分岐管理シート!BR177=0,"","error")</f>
        <v/>
      </c>
      <c r="CP177" s="304" t="str">
        <f>IF(AND(F177="",SUM(分岐管理シート!D177:BB177)&gt;0),"error","")</f>
        <v/>
      </c>
    </row>
    <row r="178" spans="1:94" ht="54.95" customHeight="1" x14ac:dyDescent="0.15">
      <c r="A178" s="29"/>
      <c r="B178" s="33"/>
      <c r="C178" s="445">
        <v>106</v>
      </c>
      <c r="D178" s="342"/>
      <c r="E178" s="342"/>
      <c r="F178" s="164"/>
      <c r="G178" s="164"/>
      <c r="H178" s="163"/>
      <c r="I178" s="164"/>
      <c r="J178" s="163"/>
      <c r="K178" s="164"/>
      <c r="L178" s="164"/>
      <c r="M178" s="164"/>
      <c r="N178" s="164"/>
      <c r="O178" s="343"/>
      <c r="P178" s="343"/>
      <c r="Q178" s="344"/>
      <c r="R178" s="345">
        <f t="shared" si="11"/>
        <v>0</v>
      </c>
      <c r="S178" s="346">
        <f t="shared" si="19"/>
        <v>0</v>
      </c>
      <c r="T178" s="347"/>
      <c r="U178" s="419"/>
      <c r="V178" s="386"/>
      <c r="W178" s="386"/>
      <c r="X178" s="386"/>
      <c r="Y178" s="347"/>
      <c r="Z178" s="347"/>
      <c r="AA178" s="163"/>
      <c r="AB178" s="164"/>
      <c r="AC178" s="348"/>
      <c r="AD178" s="348"/>
      <c r="AE178" s="348"/>
      <c r="AF178" s="349"/>
      <c r="AG178" s="349"/>
      <c r="AH178" s="370"/>
      <c r="AI178" s="163"/>
      <c r="AJ178" s="163"/>
      <c r="AK178" s="163"/>
      <c r="AL178" s="350"/>
      <c r="AM178" s="163"/>
      <c r="AN178" s="163"/>
      <c r="AO178" s="343"/>
      <c r="AP178" s="164"/>
      <c r="AQ178" s="164"/>
      <c r="AR178" s="164"/>
      <c r="AS178" s="351"/>
      <c r="AT178" s="352"/>
      <c r="AU178" s="352"/>
      <c r="AV178" s="352"/>
      <c r="AW178" s="352"/>
      <c r="AX178" s="352"/>
      <c r="AY178" s="352"/>
      <c r="AZ178" s="352"/>
      <c r="BA178" s="352"/>
      <c r="BB178" s="353"/>
      <c r="BC178" s="351"/>
      <c r="BD178" s="351"/>
      <c r="BE178" s="255" t="str">
        <f>IF(F178="","",IF(分岐管理シート!D178&gt;0,"","error"))</f>
        <v/>
      </c>
      <c r="BF178" s="256" t="str">
        <f>IF(F178="","",IF(分岐管理シート!E178=1,"","error"))</f>
        <v/>
      </c>
      <c r="BG178" s="257" t="str">
        <f>IF(F178="","",IF(分岐管理シート!G178=2,"","error"))</f>
        <v/>
      </c>
      <c r="BH178" s="257" t="str">
        <f>IF(F178="","",IF(OR(分岐管理シート!H178=0,LEN(H178)&lt;6),"error",""))</f>
        <v/>
      </c>
      <c r="BI178" s="258" t="str">
        <f>IF(F178="","",IF(分岐管理シート!I178=2,"","error"))</f>
        <v/>
      </c>
      <c r="BJ178" s="257" t="str">
        <f t="shared" si="12"/>
        <v/>
      </c>
      <c r="BK178" s="257" t="str">
        <f t="shared" si="13"/>
        <v/>
      </c>
      <c r="BL178" s="257" t="str">
        <f>IF(F178="","",IF(OR(AND(分岐管理シート!D178=1,分岐管理シート!K178=1),AND(分岐管理シート!D178=2,分岐管理シート!K178=2)),"","error"))</f>
        <v/>
      </c>
      <c r="BM178" s="255" t="str">
        <f>IF(F178="","",IF(分岐管理シート!L178=2,"","error"))</f>
        <v/>
      </c>
      <c r="BN178" s="257" t="str">
        <f>IF(F178="","",IF(分岐管理シート!M178&lt;1,"error",""))</f>
        <v/>
      </c>
      <c r="BO178" s="252" t="str">
        <f>IF(F178="","",IF(OR(AND(分岐管理シート!D178=1,分岐管理シート!M178&lt;12,分岐管理シート!M178&gt;0),AND(分岐管理シート!D178=2,分岐管理シート!M178&lt;13,分岐管理シート!M178&gt;1)),"","error"))</f>
        <v/>
      </c>
      <c r="BP178" s="257" t="str">
        <f>IF(AND(分岐管理シート!M178&lt;&gt;1,SUM(分岐管理シート!N178:P178)&gt;0),"error","")</f>
        <v/>
      </c>
      <c r="BQ178" s="256" t="str">
        <f>IF(OR(AND(分岐管理シート!N178=0,OR(分岐管理シート!O178&lt;&gt;0,分岐管理シート!P178&lt;&gt;0)),AND(分岐管理シート!O178=0,分岐管理シート!P178&lt;&gt;0)),"error","")</f>
        <v/>
      </c>
      <c r="BR178" s="259" t="str" cm="1">
        <f t="array" ref="BR178">IF(SUMPRODUCT(COUNTIF(N178:P178,N178:P178))&gt;COUNTA(N178:P178),"error","")</f>
        <v/>
      </c>
      <c r="BS178" s="257" t="str">
        <f t="shared" si="14"/>
        <v/>
      </c>
      <c r="BT178" s="257" t="str">
        <f t="shared" si="15"/>
        <v/>
      </c>
      <c r="BU178" s="257" t="str">
        <f>IF(F178="","",IF(OR(AND(分岐管理シート!D178=1,T178&gt;0,Y178&gt;=0,U178=0,R178=S178+Y178,S178=T178),AND(分岐管理シート!D178=2,U178&gt;0,Y178&gt;=0,T178=0,R178=S178+Y178,S178=U178)),"","error"))</f>
        <v/>
      </c>
      <c r="BV178" s="257" t="str">
        <f t="shared" si="16"/>
        <v/>
      </c>
      <c r="BW178" s="257" t="str">
        <f t="shared" si="20"/>
        <v/>
      </c>
      <c r="BX178" s="257" t="str">
        <f t="shared" si="17"/>
        <v/>
      </c>
      <c r="BY178" s="257" t="str">
        <f>IF(F178="","",IF(PRODUCT(分岐管理シート!AB178:'分岐管理シート'!AE178)=0,"error",""))</f>
        <v/>
      </c>
      <c r="BZ178" s="252" t="str">
        <f>IF(F178="","",IF(AND(AE178="○",分岐管理シート!AF178=0),"error",""))</f>
        <v/>
      </c>
      <c r="CA178" s="257" t="str">
        <f>IF(F178="","",IF(AND(分岐管理シート!AE178&lt;2,実施計画様式!AF178&lt;&gt;""),"error",""))</f>
        <v/>
      </c>
      <c r="CB178" s="257" t="str">
        <f>IF(F178="","",IF(OR(AND(分岐管理シート!D178=1,分岐管理シート!AG178&gt;0,分岐管理シート!AG178&lt;25),AND(分岐管理シート!D178&gt;1,分岐管理シート!AG178&gt;12,分岐管理シート!AG178&lt;25)),"","error"))</f>
        <v/>
      </c>
      <c r="CC178" s="256" t="str">
        <f>IF(F178="","",IF(OR(AND(分岐管理シート!BH178="予算化方法",分岐管理シート!AH178&gt;0,分岐管理シート!AH178&lt;4),AND(分岐管理シート!BH178="予算化方法_未定なし",分岐管理シート!AH178&gt;0,分岐管理シート!AH178&lt;3)),"","error"))</f>
        <v/>
      </c>
      <c r="CD178" s="257" t="str">
        <f>IF(F178="","",IF(OR(分岐管理シート!AI178&lt;14,分岐管理シート!AI178&gt;25,分岐管理シート!AI178&gt;分岐管理シート!AJ178,分岐管理シート!AI178&gt;分岐管理シート!AK178),"error",""))</f>
        <v/>
      </c>
      <c r="CE178" s="257" t="str">
        <f>IF(F178="","",IF(OR(分岐管理シート!AJ178&lt;14,分岐管理シート!AJ178&gt;25,分岐管理シート!AJ178&lt;分岐管理シート!AI178,分岐管理シート!AJ178&gt;分岐管理シート!AK178),"error",""))</f>
        <v/>
      </c>
      <c r="CF178" s="256" t="str">
        <f>IF(F178="","",IF(OR(分岐管理シート!AK178&lt;14,分岐管理シート!AK178&gt;26,分岐管理シート!AK178&lt;分岐管理シート!AI178,分岐管理シート!AK178&lt;分岐管理シート!AJ178),"error",""))</f>
        <v/>
      </c>
      <c r="CG178" s="257" t="str">
        <f>IF(F178="","",IF(AND(AD178="－",分岐管理シート!AK178&gt;25),"error",""))</f>
        <v/>
      </c>
      <c r="CH178" s="257" t="str">
        <f t="shared" si="21"/>
        <v/>
      </c>
      <c r="CI178" s="252" t="str">
        <f>IF(F178="","",IF(分岐管理シート!AM178&lt;1,"error",""))</f>
        <v/>
      </c>
      <c r="CJ178" s="257" t="str">
        <f>IF(F178="","",IF(分岐管理シート!AN178&lt;1,"error",""))</f>
        <v/>
      </c>
      <c r="CK178" s="261" t="str">
        <f t="shared" si="18"/>
        <v/>
      </c>
      <c r="CL178" s="257" t="str">
        <f>IF(F178="","",IF(AND(SUM(分岐管理シート!AO178:AR178)&gt;180,分岐管理シート!AS178&lt;1),"error",""))</f>
        <v/>
      </c>
      <c r="CM178" s="257" t="str">
        <f>IF(F178="","",IF(OR(AND(分岐管理シート!D178=1,分岐管理シート!BB178&gt;0,分岐管理シート!BB178&lt;7),AND(分岐管理シート!D178&gt;1,分岐管理シート!BB178&gt;3,分岐管理シート!BB178&lt;7)),"","error"))</f>
        <v/>
      </c>
      <c r="CN178" s="260"/>
      <c r="CO178" s="257" t="str">
        <f>IF(分岐管理シート!BR178=0,"","error")</f>
        <v/>
      </c>
      <c r="CP178" s="304" t="str">
        <f>IF(AND(F178="",SUM(分岐管理シート!D178:BB178)&gt;0),"error","")</f>
        <v/>
      </c>
    </row>
    <row r="179" spans="1:94" ht="54.95" customHeight="1" x14ac:dyDescent="0.15">
      <c r="A179" s="29"/>
      <c r="B179" s="33"/>
      <c r="C179" s="445">
        <v>107</v>
      </c>
      <c r="D179" s="342"/>
      <c r="E179" s="342"/>
      <c r="F179" s="164"/>
      <c r="G179" s="164"/>
      <c r="H179" s="163"/>
      <c r="I179" s="164"/>
      <c r="J179" s="163"/>
      <c r="K179" s="164"/>
      <c r="L179" s="164"/>
      <c r="M179" s="164"/>
      <c r="N179" s="164"/>
      <c r="O179" s="343"/>
      <c r="P179" s="343"/>
      <c r="Q179" s="344"/>
      <c r="R179" s="345">
        <f t="shared" si="11"/>
        <v>0</v>
      </c>
      <c r="S179" s="346">
        <f t="shared" si="19"/>
        <v>0</v>
      </c>
      <c r="T179" s="347"/>
      <c r="U179" s="419"/>
      <c r="V179" s="386"/>
      <c r="W179" s="386"/>
      <c r="X179" s="386"/>
      <c r="Y179" s="347"/>
      <c r="Z179" s="347"/>
      <c r="AA179" s="163"/>
      <c r="AB179" s="164"/>
      <c r="AC179" s="348"/>
      <c r="AD179" s="348"/>
      <c r="AE179" s="348"/>
      <c r="AF179" s="349"/>
      <c r="AG179" s="349"/>
      <c r="AH179" s="370"/>
      <c r="AI179" s="163"/>
      <c r="AJ179" s="163"/>
      <c r="AK179" s="163"/>
      <c r="AL179" s="350"/>
      <c r="AM179" s="163"/>
      <c r="AN179" s="163"/>
      <c r="AO179" s="343"/>
      <c r="AP179" s="164"/>
      <c r="AQ179" s="164"/>
      <c r="AR179" s="164"/>
      <c r="AS179" s="351"/>
      <c r="AT179" s="352"/>
      <c r="AU179" s="352"/>
      <c r="AV179" s="352"/>
      <c r="AW179" s="352"/>
      <c r="AX179" s="352"/>
      <c r="AY179" s="352"/>
      <c r="AZ179" s="352"/>
      <c r="BA179" s="352"/>
      <c r="BB179" s="353"/>
      <c r="BC179" s="351"/>
      <c r="BD179" s="351"/>
      <c r="BE179" s="255" t="str">
        <f>IF(F179="","",IF(分岐管理シート!D179&gt;0,"","error"))</f>
        <v/>
      </c>
      <c r="BF179" s="256" t="str">
        <f>IF(F179="","",IF(分岐管理シート!E179=1,"","error"))</f>
        <v/>
      </c>
      <c r="BG179" s="257" t="str">
        <f>IF(F179="","",IF(分岐管理シート!G179=2,"","error"))</f>
        <v/>
      </c>
      <c r="BH179" s="257" t="str">
        <f>IF(F179="","",IF(OR(分岐管理シート!H179=0,LEN(H179)&lt;6),"error",""))</f>
        <v/>
      </c>
      <c r="BI179" s="258" t="str">
        <f>IF(F179="","",IF(分岐管理シート!I179=2,"","error"))</f>
        <v/>
      </c>
      <c r="BJ179" s="257" t="str">
        <f t="shared" si="12"/>
        <v/>
      </c>
      <c r="BK179" s="257" t="str">
        <f t="shared" si="13"/>
        <v/>
      </c>
      <c r="BL179" s="257" t="str">
        <f>IF(F179="","",IF(OR(AND(分岐管理シート!D179=1,分岐管理シート!K179=1),AND(分岐管理シート!D179=2,分岐管理シート!K179=2)),"","error"))</f>
        <v/>
      </c>
      <c r="BM179" s="255" t="str">
        <f>IF(F179="","",IF(分岐管理シート!L179=2,"","error"))</f>
        <v/>
      </c>
      <c r="BN179" s="257" t="str">
        <f>IF(F179="","",IF(分岐管理シート!M179&lt;1,"error",""))</f>
        <v/>
      </c>
      <c r="BO179" s="252" t="str">
        <f>IF(F179="","",IF(OR(AND(分岐管理シート!D179=1,分岐管理シート!M179&lt;12,分岐管理シート!M179&gt;0),AND(分岐管理シート!D179=2,分岐管理シート!M179&lt;13,分岐管理シート!M179&gt;1)),"","error"))</f>
        <v/>
      </c>
      <c r="BP179" s="257" t="str">
        <f>IF(AND(分岐管理シート!M179&lt;&gt;1,SUM(分岐管理シート!N179:P179)&gt;0),"error","")</f>
        <v/>
      </c>
      <c r="BQ179" s="256" t="str">
        <f>IF(OR(AND(分岐管理シート!N179=0,OR(分岐管理シート!O179&lt;&gt;0,分岐管理シート!P179&lt;&gt;0)),AND(分岐管理シート!O179=0,分岐管理シート!P179&lt;&gt;0)),"error","")</f>
        <v/>
      </c>
      <c r="BR179" s="259" t="str" cm="1">
        <f t="array" ref="BR179">IF(SUMPRODUCT(COUNTIF(N179:P179,N179:P179))&gt;COUNTA(N179:P179),"error","")</f>
        <v/>
      </c>
      <c r="BS179" s="257" t="str">
        <f t="shared" si="14"/>
        <v/>
      </c>
      <c r="BT179" s="257" t="str">
        <f t="shared" si="15"/>
        <v/>
      </c>
      <c r="BU179" s="257" t="str">
        <f>IF(F179="","",IF(OR(AND(分岐管理シート!D179=1,T179&gt;0,Y179&gt;=0,U179=0,R179=S179+Y179,S179=T179),AND(分岐管理シート!D179=2,U179&gt;0,Y179&gt;=0,T179=0,R179=S179+Y179,S179=U179)),"","error"))</f>
        <v/>
      </c>
      <c r="BV179" s="257" t="str">
        <f t="shared" si="16"/>
        <v/>
      </c>
      <c r="BW179" s="257" t="str">
        <f t="shared" si="20"/>
        <v/>
      </c>
      <c r="BX179" s="257" t="str">
        <f t="shared" si="17"/>
        <v/>
      </c>
      <c r="BY179" s="257" t="str">
        <f>IF(F179="","",IF(PRODUCT(分岐管理シート!AB179:'分岐管理シート'!AE179)=0,"error",""))</f>
        <v/>
      </c>
      <c r="BZ179" s="252" t="str">
        <f>IF(F179="","",IF(AND(AE179="○",分岐管理シート!AF179=0),"error",""))</f>
        <v/>
      </c>
      <c r="CA179" s="257" t="str">
        <f>IF(F179="","",IF(AND(分岐管理シート!AE179&lt;2,実施計画様式!AF179&lt;&gt;""),"error",""))</f>
        <v/>
      </c>
      <c r="CB179" s="257" t="str">
        <f>IF(F179="","",IF(OR(AND(分岐管理シート!D179=1,分岐管理シート!AG179&gt;0,分岐管理シート!AG179&lt;25),AND(分岐管理シート!D179&gt;1,分岐管理シート!AG179&gt;12,分岐管理シート!AG179&lt;25)),"","error"))</f>
        <v/>
      </c>
      <c r="CC179" s="256" t="str">
        <f>IF(F179="","",IF(OR(AND(分岐管理シート!BH179="予算化方法",分岐管理シート!AH179&gt;0,分岐管理シート!AH179&lt;4),AND(分岐管理シート!BH179="予算化方法_未定なし",分岐管理シート!AH179&gt;0,分岐管理シート!AH179&lt;3)),"","error"))</f>
        <v/>
      </c>
      <c r="CD179" s="257" t="str">
        <f>IF(F179="","",IF(OR(分岐管理シート!AI179&lt;14,分岐管理シート!AI179&gt;25,分岐管理シート!AI179&gt;分岐管理シート!AJ179,分岐管理シート!AI179&gt;分岐管理シート!AK179),"error",""))</f>
        <v/>
      </c>
      <c r="CE179" s="257" t="str">
        <f>IF(F179="","",IF(OR(分岐管理シート!AJ179&lt;14,分岐管理シート!AJ179&gt;25,分岐管理シート!AJ179&lt;分岐管理シート!AI179,分岐管理シート!AJ179&gt;分岐管理シート!AK179),"error",""))</f>
        <v/>
      </c>
      <c r="CF179" s="256" t="str">
        <f>IF(F179="","",IF(OR(分岐管理シート!AK179&lt;14,分岐管理シート!AK179&gt;26,分岐管理シート!AK179&lt;分岐管理シート!AI179,分岐管理シート!AK179&lt;分岐管理シート!AJ179),"error",""))</f>
        <v/>
      </c>
      <c r="CG179" s="257" t="str">
        <f>IF(F179="","",IF(AND(AD179="－",分岐管理シート!AK179&gt;25),"error",""))</f>
        <v/>
      </c>
      <c r="CH179" s="257" t="str">
        <f t="shared" si="21"/>
        <v/>
      </c>
      <c r="CI179" s="252" t="str">
        <f>IF(F179="","",IF(分岐管理シート!AM179&lt;1,"error",""))</f>
        <v/>
      </c>
      <c r="CJ179" s="257" t="str">
        <f>IF(F179="","",IF(分岐管理シート!AN179&lt;1,"error",""))</f>
        <v/>
      </c>
      <c r="CK179" s="261" t="str">
        <f t="shared" si="18"/>
        <v/>
      </c>
      <c r="CL179" s="257" t="str">
        <f>IF(F179="","",IF(AND(SUM(分岐管理シート!AO179:AR179)&gt;180,分岐管理シート!AS179&lt;1),"error",""))</f>
        <v/>
      </c>
      <c r="CM179" s="257" t="str">
        <f>IF(F179="","",IF(OR(AND(分岐管理シート!D179=1,分岐管理シート!BB179&gt;0,分岐管理シート!BB179&lt;7),AND(分岐管理シート!D179&gt;1,分岐管理シート!BB179&gt;3,分岐管理シート!BB179&lt;7)),"","error"))</f>
        <v/>
      </c>
      <c r="CN179" s="260"/>
      <c r="CO179" s="257" t="str">
        <f>IF(分岐管理シート!BR179=0,"","error")</f>
        <v/>
      </c>
      <c r="CP179" s="304" t="str">
        <f>IF(AND(F179="",SUM(分岐管理シート!D179:BB179)&gt;0),"error","")</f>
        <v/>
      </c>
    </row>
    <row r="180" spans="1:94" ht="54.95" customHeight="1" x14ac:dyDescent="0.15">
      <c r="A180" s="29"/>
      <c r="B180" s="33"/>
      <c r="C180" s="445">
        <v>108</v>
      </c>
      <c r="D180" s="342"/>
      <c r="E180" s="342"/>
      <c r="F180" s="164"/>
      <c r="G180" s="164"/>
      <c r="H180" s="163"/>
      <c r="I180" s="164"/>
      <c r="J180" s="163"/>
      <c r="K180" s="164"/>
      <c r="L180" s="164"/>
      <c r="M180" s="164"/>
      <c r="N180" s="164"/>
      <c r="O180" s="343"/>
      <c r="P180" s="343"/>
      <c r="Q180" s="344"/>
      <c r="R180" s="345">
        <f t="shared" si="11"/>
        <v>0</v>
      </c>
      <c r="S180" s="346">
        <f t="shared" si="19"/>
        <v>0</v>
      </c>
      <c r="T180" s="347"/>
      <c r="U180" s="419"/>
      <c r="V180" s="386"/>
      <c r="W180" s="386"/>
      <c r="X180" s="386"/>
      <c r="Y180" s="347"/>
      <c r="Z180" s="347"/>
      <c r="AA180" s="163"/>
      <c r="AB180" s="164"/>
      <c r="AC180" s="348"/>
      <c r="AD180" s="348"/>
      <c r="AE180" s="348"/>
      <c r="AF180" s="349"/>
      <c r="AG180" s="349"/>
      <c r="AH180" s="370"/>
      <c r="AI180" s="163"/>
      <c r="AJ180" s="163"/>
      <c r="AK180" s="163"/>
      <c r="AL180" s="350"/>
      <c r="AM180" s="163"/>
      <c r="AN180" s="163"/>
      <c r="AO180" s="343"/>
      <c r="AP180" s="164"/>
      <c r="AQ180" s="164"/>
      <c r="AR180" s="164"/>
      <c r="AS180" s="351"/>
      <c r="AT180" s="352"/>
      <c r="AU180" s="352"/>
      <c r="AV180" s="352"/>
      <c r="AW180" s="352"/>
      <c r="AX180" s="352"/>
      <c r="AY180" s="352"/>
      <c r="AZ180" s="352"/>
      <c r="BA180" s="352"/>
      <c r="BB180" s="353"/>
      <c r="BC180" s="351"/>
      <c r="BD180" s="351"/>
      <c r="BE180" s="255" t="str">
        <f>IF(F180="","",IF(分岐管理シート!D180&gt;0,"","error"))</f>
        <v/>
      </c>
      <c r="BF180" s="256" t="str">
        <f>IF(F180="","",IF(分岐管理シート!E180=1,"","error"))</f>
        <v/>
      </c>
      <c r="BG180" s="257" t="str">
        <f>IF(F180="","",IF(分岐管理シート!G180=2,"","error"))</f>
        <v/>
      </c>
      <c r="BH180" s="257" t="str">
        <f>IF(F180="","",IF(OR(分岐管理シート!H180=0,LEN(H180)&lt;6),"error",""))</f>
        <v/>
      </c>
      <c r="BI180" s="258" t="str">
        <f>IF(F180="","",IF(分岐管理シート!I180=2,"","error"))</f>
        <v/>
      </c>
      <c r="BJ180" s="257" t="str">
        <f t="shared" si="12"/>
        <v/>
      </c>
      <c r="BK180" s="257" t="str">
        <f t="shared" si="13"/>
        <v/>
      </c>
      <c r="BL180" s="257" t="str">
        <f>IF(F180="","",IF(OR(AND(分岐管理シート!D180=1,分岐管理シート!K180=1),AND(分岐管理シート!D180=2,分岐管理シート!K180=2)),"","error"))</f>
        <v/>
      </c>
      <c r="BM180" s="255" t="str">
        <f>IF(F180="","",IF(分岐管理シート!L180=2,"","error"))</f>
        <v/>
      </c>
      <c r="BN180" s="257" t="str">
        <f>IF(F180="","",IF(分岐管理シート!M180&lt;1,"error",""))</f>
        <v/>
      </c>
      <c r="BO180" s="252" t="str">
        <f>IF(F180="","",IF(OR(AND(分岐管理シート!D180=1,分岐管理シート!M180&lt;12,分岐管理シート!M180&gt;0),AND(分岐管理シート!D180=2,分岐管理シート!M180&lt;13,分岐管理シート!M180&gt;1)),"","error"))</f>
        <v/>
      </c>
      <c r="BP180" s="257" t="str">
        <f>IF(AND(分岐管理シート!M180&lt;&gt;1,SUM(分岐管理シート!N180:P180)&gt;0),"error","")</f>
        <v/>
      </c>
      <c r="BQ180" s="256" t="str">
        <f>IF(OR(AND(分岐管理シート!N180=0,OR(分岐管理シート!O180&lt;&gt;0,分岐管理シート!P180&lt;&gt;0)),AND(分岐管理シート!O180=0,分岐管理シート!P180&lt;&gt;0)),"error","")</f>
        <v/>
      </c>
      <c r="BR180" s="259" t="str" cm="1">
        <f t="array" ref="BR180">IF(SUMPRODUCT(COUNTIF(N180:P180,N180:P180))&gt;COUNTA(N180:P180),"error","")</f>
        <v/>
      </c>
      <c r="BS180" s="257" t="str">
        <f t="shared" si="14"/>
        <v/>
      </c>
      <c r="BT180" s="257" t="str">
        <f t="shared" si="15"/>
        <v/>
      </c>
      <c r="BU180" s="257" t="str">
        <f>IF(F180="","",IF(OR(AND(分岐管理シート!D180=1,T180&gt;0,Y180&gt;=0,U180=0,R180=S180+Y180,S180=T180),AND(分岐管理シート!D180=2,U180&gt;0,Y180&gt;=0,T180=0,R180=S180+Y180,S180=U180)),"","error"))</f>
        <v/>
      </c>
      <c r="BV180" s="257" t="str">
        <f t="shared" si="16"/>
        <v/>
      </c>
      <c r="BW180" s="257" t="str">
        <f t="shared" si="20"/>
        <v/>
      </c>
      <c r="BX180" s="257" t="str">
        <f t="shared" si="17"/>
        <v/>
      </c>
      <c r="BY180" s="257" t="str">
        <f>IF(F180="","",IF(PRODUCT(分岐管理シート!AB180:'分岐管理シート'!AE180)=0,"error",""))</f>
        <v/>
      </c>
      <c r="BZ180" s="252" t="str">
        <f>IF(F180="","",IF(AND(AE180="○",分岐管理シート!AF180=0),"error",""))</f>
        <v/>
      </c>
      <c r="CA180" s="257" t="str">
        <f>IF(F180="","",IF(AND(分岐管理シート!AE180&lt;2,実施計画様式!AF180&lt;&gt;""),"error",""))</f>
        <v/>
      </c>
      <c r="CB180" s="257" t="str">
        <f>IF(F180="","",IF(OR(AND(分岐管理シート!D180=1,分岐管理シート!AG180&gt;0,分岐管理シート!AG180&lt;25),AND(分岐管理シート!D180&gt;1,分岐管理シート!AG180&gt;12,分岐管理シート!AG180&lt;25)),"","error"))</f>
        <v/>
      </c>
      <c r="CC180" s="256" t="str">
        <f>IF(F180="","",IF(OR(AND(分岐管理シート!BH180="予算化方法",分岐管理シート!AH180&gt;0,分岐管理シート!AH180&lt;4),AND(分岐管理シート!BH180="予算化方法_未定なし",分岐管理シート!AH180&gt;0,分岐管理シート!AH180&lt;3)),"","error"))</f>
        <v/>
      </c>
      <c r="CD180" s="257" t="str">
        <f>IF(F180="","",IF(OR(分岐管理シート!AI180&lt;14,分岐管理シート!AI180&gt;25,分岐管理シート!AI180&gt;分岐管理シート!AJ180,分岐管理シート!AI180&gt;分岐管理シート!AK180),"error",""))</f>
        <v/>
      </c>
      <c r="CE180" s="257" t="str">
        <f>IF(F180="","",IF(OR(分岐管理シート!AJ180&lt;14,分岐管理シート!AJ180&gt;25,分岐管理シート!AJ180&lt;分岐管理シート!AI180,分岐管理シート!AJ180&gt;分岐管理シート!AK180),"error",""))</f>
        <v/>
      </c>
      <c r="CF180" s="256" t="str">
        <f>IF(F180="","",IF(OR(分岐管理シート!AK180&lt;14,分岐管理シート!AK180&gt;26,分岐管理シート!AK180&lt;分岐管理シート!AI180,分岐管理シート!AK180&lt;分岐管理シート!AJ180),"error",""))</f>
        <v/>
      </c>
      <c r="CG180" s="257" t="str">
        <f>IF(F180="","",IF(AND(AD180="－",分岐管理シート!AK180&gt;25),"error",""))</f>
        <v/>
      </c>
      <c r="CH180" s="257" t="str">
        <f t="shared" si="21"/>
        <v/>
      </c>
      <c r="CI180" s="252" t="str">
        <f>IF(F180="","",IF(分岐管理シート!AM180&lt;1,"error",""))</f>
        <v/>
      </c>
      <c r="CJ180" s="257" t="str">
        <f>IF(F180="","",IF(分岐管理シート!AN180&lt;1,"error",""))</f>
        <v/>
      </c>
      <c r="CK180" s="261" t="str">
        <f t="shared" si="18"/>
        <v/>
      </c>
      <c r="CL180" s="257" t="str">
        <f>IF(F180="","",IF(AND(SUM(分岐管理シート!AO180:AR180)&gt;180,分岐管理シート!AS180&lt;1),"error",""))</f>
        <v/>
      </c>
      <c r="CM180" s="257" t="str">
        <f>IF(F180="","",IF(OR(AND(分岐管理シート!D180=1,分岐管理シート!BB180&gt;0,分岐管理シート!BB180&lt;7),AND(分岐管理シート!D180&gt;1,分岐管理シート!BB180&gt;3,分岐管理シート!BB180&lt;7)),"","error"))</f>
        <v/>
      </c>
      <c r="CN180" s="260"/>
      <c r="CO180" s="257" t="str">
        <f>IF(分岐管理シート!BR180=0,"","error")</f>
        <v/>
      </c>
      <c r="CP180" s="304" t="str">
        <f>IF(AND(F180="",SUM(分岐管理シート!D180:BB180)&gt;0),"error","")</f>
        <v/>
      </c>
    </row>
    <row r="181" spans="1:94" ht="54.95" customHeight="1" x14ac:dyDescent="0.15">
      <c r="A181" s="29"/>
      <c r="B181" s="33"/>
      <c r="C181" s="445">
        <v>109</v>
      </c>
      <c r="D181" s="342"/>
      <c r="E181" s="342"/>
      <c r="F181" s="164"/>
      <c r="G181" s="164"/>
      <c r="H181" s="163"/>
      <c r="I181" s="164"/>
      <c r="J181" s="163"/>
      <c r="K181" s="164"/>
      <c r="L181" s="164"/>
      <c r="M181" s="164"/>
      <c r="N181" s="164"/>
      <c r="O181" s="343"/>
      <c r="P181" s="343"/>
      <c r="Q181" s="344"/>
      <c r="R181" s="345">
        <f t="shared" si="11"/>
        <v>0</v>
      </c>
      <c r="S181" s="346">
        <f t="shared" si="19"/>
        <v>0</v>
      </c>
      <c r="T181" s="347"/>
      <c r="U181" s="419"/>
      <c r="V181" s="386"/>
      <c r="W181" s="386"/>
      <c r="X181" s="386"/>
      <c r="Y181" s="347"/>
      <c r="Z181" s="347"/>
      <c r="AA181" s="163"/>
      <c r="AB181" s="164"/>
      <c r="AC181" s="348"/>
      <c r="AD181" s="348"/>
      <c r="AE181" s="348"/>
      <c r="AF181" s="349"/>
      <c r="AG181" s="349"/>
      <c r="AH181" s="370"/>
      <c r="AI181" s="163"/>
      <c r="AJ181" s="163"/>
      <c r="AK181" s="163"/>
      <c r="AL181" s="350"/>
      <c r="AM181" s="163"/>
      <c r="AN181" s="163"/>
      <c r="AO181" s="343"/>
      <c r="AP181" s="164"/>
      <c r="AQ181" s="164"/>
      <c r="AR181" s="164"/>
      <c r="AS181" s="351"/>
      <c r="AT181" s="352"/>
      <c r="AU181" s="352"/>
      <c r="AV181" s="352"/>
      <c r="AW181" s="352"/>
      <c r="AX181" s="352"/>
      <c r="AY181" s="352"/>
      <c r="AZ181" s="352"/>
      <c r="BA181" s="352"/>
      <c r="BB181" s="353"/>
      <c r="BC181" s="351"/>
      <c r="BD181" s="351"/>
      <c r="BE181" s="255" t="str">
        <f>IF(F181="","",IF(分岐管理シート!D181&gt;0,"","error"))</f>
        <v/>
      </c>
      <c r="BF181" s="256" t="str">
        <f>IF(F181="","",IF(分岐管理シート!E181=1,"","error"))</f>
        <v/>
      </c>
      <c r="BG181" s="257" t="str">
        <f>IF(F181="","",IF(分岐管理シート!G181=2,"","error"))</f>
        <v/>
      </c>
      <c r="BH181" s="257" t="str">
        <f>IF(F181="","",IF(OR(分岐管理シート!H181=0,LEN(H181)&lt;6),"error",""))</f>
        <v/>
      </c>
      <c r="BI181" s="258" t="str">
        <f>IF(F181="","",IF(分岐管理シート!I181=2,"","error"))</f>
        <v/>
      </c>
      <c r="BJ181" s="257" t="str">
        <f t="shared" si="12"/>
        <v/>
      </c>
      <c r="BK181" s="257" t="str">
        <f t="shared" si="13"/>
        <v/>
      </c>
      <c r="BL181" s="257" t="str">
        <f>IF(F181="","",IF(OR(AND(分岐管理シート!D181=1,分岐管理シート!K181=1),AND(分岐管理シート!D181=2,分岐管理シート!K181=2)),"","error"))</f>
        <v/>
      </c>
      <c r="BM181" s="255" t="str">
        <f>IF(F181="","",IF(分岐管理シート!L181=2,"","error"))</f>
        <v/>
      </c>
      <c r="BN181" s="257" t="str">
        <f>IF(F181="","",IF(分岐管理シート!M181&lt;1,"error",""))</f>
        <v/>
      </c>
      <c r="BO181" s="252" t="str">
        <f>IF(F181="","",IF(OR(AND(分岐管理シート!D181=1,分岐管理シート!M181&lt;12,分岐管理シート!M181&gt;0),AND(分岐管理シート!D181=2,分岐管理シート!M181&lt;13,分岐管理シート!M181&gt;1)),"","error"))</f>
        <v/>
      </c>
      <c r="BP181" s="257" t="str">
        <f>IF(AND(分岐管理シート!M181&lt;&gt;1,SUM(分岐管理シート!N181:P181)&gt;0),"error","")</f>
        <v/>
      </c>
      <c r="BQ181" s="256" t="str">
        <f>IF(OR(AND(分岐管理シート!N181=0,OR(分岐管理シート!O181&lt;&gt;0,分岐管理シート!P181&lt;&gt;0)),AND(分岐管理シート!O181=0,分岐管理シート!P181&lt;&gt;0)),"error","")</f>
        <v/>
      </c>
      <c r="BR181" s="259" t="str" cm="1">
        <f t="array" ref="BR181">IF(SUMPRODUCT(COUNTIF(N181:P181,N181:P181))&gt;COUNTA(N181:P181),"error","")</f>
        <v/>
      </c>
      <c r="BS181" s="257" t="str">
        <f t="shared" si="14"/>
        <v/>
      </c>
      <c r="BT181" s="257" t="str">
        <f t="shared" si="15"/>
        <v/>
      </c>
      <c r="BU181" s="257" t="str">
        <f>IF(F181="","",IF(OR(AND(分岐管理シート!D181=1,T181&gt;0,Y181&gt;=0,U181=0,R181=S181+Y181,S181=T181),AND(分岐管理シート!D181=2,U181&gt;0,Y181&gt;=0,T181=0,R181=S181+Y181,S181=U181)),"","error"))</f>
        <v/>
      </c>
      <c r="BV181" s="257" t="str">
        <f t="shared" si="16"/>
        <v/>
      </c>
      <c r="BW181" s="257" t="str">
        <f t="shared" si="20"/>
        <v/>
      </c>
      <c r="BX181" s="257" t="str">
        <f t="shared" si="17"/>
        <v/>
      </c>
      <c r="BY181" s="257" t="str">
        <f>IF(F181="","",IF(PRODUCT(分岐管理シート!AB181:'分岐管理シート'!AE181)=0,"error",""))</f>
        <v/>
      </c>
      <c r="BZ181" s="252" t="str">
        <f>IF(F181="","",IF(AND(AE181="○",分岐管理シート!AF181=0),"error",""))</f>
        <v/>
      </c>
      <c r="CA181" s="257" t="str">
        <f>IF(F181="","",IF(AND(分岐管理シート!AE181&lt;2,実施計画様式!AF181&lt;&gt;""),"error",""))</f>
        <v/>
      </c>
      <c r="CB181" s="257" t="str">
        <f>IF(F181="","",IF(OR(AND(分岐管理シート!D181=1,分岐管理シート!AG181&gt;0,分岐管理シート!AG181&lt;25),AND(分岐管理シート!D181&gt;1,分岐管理シート!AG181&gt;12,分岐管理シート!AG181&lt;25)),"","error"))</f>
        <v/>
      </c>
      <c r="CC181" s="256" t="str">
        <f>IF(F181="","",IF(OR(AND(分岐管理シート!BH181="予算化方法",分岐管理シート!AH181&gt;0,分岐管理シート!AH181&lt;4),AND(分岐管理シート!BH181="予算化方法_未定なし",分岐管理シート!AH181&gt;0,分岐管理シート!AH181&lt;3)),"","error"))</f>
        <v/>
      </c>
      <c r="CD181" s="257" t="str">
        <f>IF(F181="","",IF(OR(分岐管理シート!AI181&lt;14,分岐管理シート!AI181&gt;25,分岐管理シート!AI181&gt;分岐管理シート!AJ181,分岐管理シート!AI181&gt;分岐管理シート!AK181),"error",""))</f>
        <v/>
      </c>
      <c r="CE181" s="257" t="str">
        <f>IF(F181="","",IF(OR(分岐管理シート!AJ181&lt;14,分岐管理シート!AJ181&gt;25,分岐管理シート!AJ181&lt;分岐管理シート!AI181,分岐管理シート!AJ181&gt;分岐管理シート!AK181),"error",""))</f>
        <v/>
      </c>
      <c r="CF181" s="256" t="str">
        <f>IF(F181="","",IF(OR(分岐管理シート!AK181&lt;14,分岐管理シート!AK181&gt;26,分岐管理シート!AK181&lt;分岐管理シート!AI181,分岐管理シート!AK181&lt;分岐管理シート!AJ181),"error",""))</f>
        <v/>
      </c>
      <c r="CG181" s="257" t="str">
        <f>IF(F181="","",IF(AND(AD181="－",分岐管理シート!AK181&gt;25),"error",""))</f>
        <v/>
      </c>
      <c r="CH181" s="257" t="str">
        <f t="shared" si="21"/>
        <v/>
      </c>
      <c r="CI181" s="252" t="str">
        <f>IF(F181="","",IF(分岐管理シート!AM181&lt;1,"error",""))</f>
        <v/>
      </c>
      <c r="CJ181" s="257" t="str">
        <f>IF(F181="","",IF(分岐管理シート!AN181&lt;1,"error",""))</f>
        <v/>
      </c>
      <c r="CK181" s="261" t="str">
        <f t="shared" si="18"/>
        <v/>
      </c>
      <c r="CL181" s="257" t="str">
        <f>IF(F181="","",IF(AND(SUM(分岐管理シート!AO181:AR181)&gt;180,分岐管理シート!AS181&lt;1),"error",""))</f>
        <v/>
      </c>
      <c r="CM181" s="257" t="str">
        <f>IF(F181="","",IF(OR(AND(分岐管理シート!D181=1,分岐管理シート!BB181&gt;0,分岐管理シート!BB181&lt;7),AND(分岐管理シート!D181&gt;1,分岐管理シート!BB181&gt;3,分岐管理シート!BB181&lt;7)),"","error"))</f>
        <v/>
      </c>
      <c r="CN181" s="260"/>
      <c r="CO181" s="257" t="str">
        <f>IF(分岐管理シート!BR181=0,"","error")</f>
        <v/>
      </c>
      <c r="CP181" s="304" t="str">
        <f>IF(AND(F181="",SUM(分岐管理シート!D181:BB181)&gt;0),"error","")</f>
        <v/>
      </c>
    </row>
    <row r="182" spans="1:94" ht="54.95" customHeight="1" x14ac:dyDescent="0.15">
      <c r="A182" s="29"/>
      <c r="B182" s="33"/>
      <c r="C182" s="445">
        <v>110</v>
      </c>
      <c r="D182" s="342"/>
      <c r="E182" s="342"/>
      <c r="F182" s="164"/>
      <c r="G182" s="164"/>
      <c r="H182" s="163"/>
      <c r="I182" s="164"/>
      <c r="J182" s="163"/>
      <c r="K182" s="164"/>
      <c r="L182" s="164"/>
      <c r="M182" s="164"/>
      <c r="N182" s="164"/>
      <c r="O182" s="343"/>
      <c r="P182" s="343"/>
      <c r="Q182" s="344"/>
      <c r="R182" s="345">
        <f t="shared" si="11"/>
        <v>0</v>
      </c>
      <c r="S182" s="346">
        <f t="shared" si="19"/>
        <v>0</v>
      </c>
      <c r="T182" s="347"/>
      <c r="U182" s="419"/>
      <c r="V182" s="386"/>
      <c r="W182" s="386"/>
      <c r="X182" s="386"/>
      <c r="Y182" s="347"/>
      <c r="Z182" s="347"/>
      <c r="AA182" s="163"/>
      <c r="AB182" s="164"/>
      <c r="AC182" s="348"/>
      <c r="AD182" s="348"/>
      <c r="AE182" s="348"/>
      <c r="AF182" s="349"/>
      <c r="AG182" s="349"/>
      <c r="AH182" s="370"/>
      <c r="AI182" s="163"/>
      <c r="AJ182" s="163"/>
      <c r="AK182" s="163"/>
      <c r="AL182" s="350"/>
      <c r="AM182" s="163"/>
      <c r="AN182" s="163"/>
      <c r="AO182" s="343"/>
      <c r="AP182" s="164"/>
      <c r="AQ182" s="164"/>
      <c r="AR182" s="164"/>
      <c r="AS182" s="351"/>
      <c r="AT182" s="352"/>
      <c r="AU182" s="352"/>
      <c r="AV182" s="352"/>
      <c r="AW182" s="352"/>
      <c r="AX182" s="352"/>
      <c r="AY182" s="352"/>
      <c r="AZ182" s="352"/>
      <c r="BA182" s="352"/>
      <c r="BB182" s="353"/>
      <c r="BC182" s="351"/>
      <c r="BD182" s="351"/>
      <c r="BE182" s="255" t="str">
        <f>IF(F182="","",IF(分岐管理シート!D182&gt;0,"","error"))</f>
        <v/>
      </c>
      <c r="BF182" s="256" t="str">
        <f>IF(F182="","",IF(分岐管理シート!E182=1,"","error"))</f>
        <v/>
      </c>
      <c r="BG182" s="257" t="str">
        <f>IF(F182="","",IF(分岐管理シート!G182=2,"","error"))</f>
        <v/>
      </c>
      <c r="BH182" s="257" t="str">
        <f>IF(F182="","",IF(OR(分岐管理シート!H182=0,LEN(H182)&lt;6),"error",""))</f>
        <v/>
      </c>
      <c r="BI182" s="258" t="str">
        <f>IF(F182="","",IF(分岐管理シート!I182=2,"","error"))</f>
        <v/>
      </c>
      <c r="BJ182" s="257" t="str">
        <f t="shared" si="12"/>
        <v/>
      </c>
      <c r="BK182" s="257" t="str">
        <f t="shared" si="13"/>
        <v/>
      </c>
      <c r="BL182" s="257" t="str">
        <f>IF(F182="","",IF(OR(AND(分岐管理シート!D182=1,分岐管理シート!K182=1),AND(分岐管理シート!D182=2,分岐管理シート!K182=2)),"","error"))</f>
        <v/>
      </c>
      <c r="BM182" s="255" t="str">
        <f>IF(F182="","",IF(分岐管理シート!L182=2,"","error"))</f>
        <v/>
      </c>
      <c r="BN182" s="257" t="str">
        <f>IF(F182="","",IF(分岐管理シート!M182&lt;1,"error",""))</f>
        <v/>
      </c>
      <c r="BO182" s="252" t="str">
        <f>IF(F182="","",IF(OR(AND(分岐管理シート!D182=1,分岐管理シート!M182&lt;12,分岐管理シート!M182&gt;0),AND(分岐管理シート!D182=2,分岐管理シート!M182&lt;13,分岐管理シート!M182&gt;1)),"","error"))</f>
        <v/>
      </c>
      <c r="BP182" s="257" t="str">
        <f>IF(AND(分岐管理シート!M182&lt;&gt;1,SUM(分岐管理シート!N182:P182)&gt;0),"error","")</f>
        <v/>
      </c>
      <c r="BQ182" s="256" t="str">
        <f>IF(OR(AND(分岐管理シート!N182=0,OR(分岐管理シート!O182&lt;&gt;0,分岐管理シート!P182&lt;&gt;0)),AND(分岐管理シート!O182=0,分岐管理シート!P182&lt;&gt;0)),"error","")</f>
        <v/>
      </c>
      <c r="BR182" s="259" t="str" cm="1">
        <f t="array" ref="BR182">IF(SUMPRODUCT(COUNTIF(N182:P182,N182:P182))&gt;COUNTA(N182:P182),"error","")</f>
        <v/>
      </c>
      <c r="BS182" s="257" t="str">
        <f t="shared" si="14"/>
        <v/>
      </c>
      <c r="BT182" s="257" t="str">
        <f t="shared" si="15"/>
        <v/>
      </c>
      <c r="BU182" s="257" t="str">
        <f>IF(F182="","",IF(OR(AND(分岐管理シート!D182=1,T182&gt;0,Y182&gt;=0,U182=0,R182=S182+Y182,S182=T182),AND(分岐管理シート!D182=2,U182&gt;0,Y182&gt;=0,T182=0,R182=S182+Y182,S182=U182)),"","error"))</f>
        <v/>
      </c>
      <c r="BV182" s="257" t="str">
        <f t="shared" si="16"/>
        <v/>
      </c>
      <c r="BW182" s="257" t="str">
        <f t="shared" si="20"/>
        <v/>
      </c>
      <c r="BX182" s="257" t="str">
        <f t="shared" si="17"/>
        <v/>
      </c>
      <c r="BY182" s="257" t="str">
        <f>IF(F182="","",IF(PRODUCT(分岐管理シート!AB182:'分岐管理シート'!AE182)=0,"error",""))</f>
        <v/>
      </c>
      <c r="BZ182" s="252" t="str">
        <f>IF(F182="","",IF(AND(AE182="○",分岐管理シート!AF182=0),"error",""))</f>
        <v/>
      </c>
      <c r="CA182" s="257" t="str">
        <f>IF(F182="","",IF(AND(分岐管理シート!AE182&lt;2,実施計画様式!AF182&lt;&gt;""),"error",""))</f>
        <v/>
      </c>
      <c r="CB182" s="257" t="str">
        <f>IF(F182="","",IF(OR(AND(分岐管理シート!D182=1,分岐管理シート!AG182&gt;0,分岐管理シート!AG182&lt;25),AND(分岐管理シート!D182&gt;1,分岐管理シート!AG182&gt;12,分岐管理シート!AG182&lt;25)),"","error"))</f>
        <v/>
      </c>
      <c r="CC182" s="256" t="str">
        <f>IF(F182="","",IF(OR(AND(分岐管理シート!BH182="予算化方法",分岐管理シート!AH182&gt;0,分岐管理シート!AH182&lt;4),AND(分岐管理シート!BH182="予算化方法_未定なし",分岐管理シート!AH182&gt;0,分岐管理シート!AH182&lt;3)),"","error"))</f>
        <v/>
      </c>
      <c r="CD182" s="257" t="str">
        <f>IF(F182="","",IF(OR(分岐管理シート!AI182&lt;14,分岐管理シート!AI182&gt;25,分岐管理シート!AI182&gt;分岐管理シート!AJ182,分岐管理シート!AI182&gt;分岐管理シート!AK182),"error",""))</f>
        <v/>
      </c>
      <c r="CE182" s="257" t="str">
        <f>IF(F182="","",IF(OR(分岐管理シート!AJ182&lt;14,分岐管理シート!AJ182&gt;25,分岐管理シート!AJ182&lt;分岐管理シート!AI182,分岐管理シート!AJ182&gt;分岐管理シート!AK182),"error",""))</f>
        <v/>
      </c>
      <c r="CF182" s="256" t="str">
        <f>IF(F182="","",IF(OR(分岐管理シート!AK182&lt;14,分岐管理シート!AK182&gt;26,分岐管理シート!AK182&lt;分岐管理シート!AI182,分岐管理シート!AK182&lt;分岐管理シート!AJ182),"error",""))</f>
        <v/>
      </c>
      <c r="CG182" s="257" t="str">
        <f>IF(F182="","",IF(AND(AD182="－",分岐管理シート!AK182&gt;25),"error",""))</f>
        <v/>
      </c>
      <c r="CH182" s="257" t="str">
        <f t="shared" si="21"/>
        <v/>
      </c>
      <c r="CI182" s="252" t="str">
        <f>IF(F182="","",IF(分岐管理シート!AM182&lt;1,"error",""))</f>
        <v/>
      </c>
      <c r="CJ182" s="257" t="str">
        <f>IF(F182="","",IF(分岐管理シート!AN182&lt;1,"error",""))</f>
        <v/>
      </c>
      <c r="CK182" s="261" t="str">
        <f t="shared" si="18"/>
        <v/>
      </c>
      <c r="CL182" s="257" t="str">
        <f>IF(F182="","",IF(AND(SUM(分岐管理シート!AO182:AR182)&gt;180,分岐管理シート!AS182&lt;1),"error",""))</f>
        <v/>
      </c>
      <c r="CM182" s="257" t="str">
        <f>IF(F182="","",IF(OR(AND(分岐管理シート!D182=1,分岐管理シート!BB182&gt;0,分岐管理シート!BB182&lt;7),AND(分岐管理シート!D182&gt;1,分岐管理シート!BB182&gt;3,分岐管理シート!BB182&lt;7)),"","error"))</f>
        <v/>
      </c>
      <c r="CN182" s="260"/>
      <c r="CO182" s="257" t="str">
        <f>IF(分岐管理シート!BR182=0,"","error")</f>
        <v/>
      </c>
      <c r="CP182" s="304" t="str">
        <f>IF(AND(F182="",SUM(分岐管理シート!D182:BB182)&gt;0),"error","")</f>
        <v/>
      </c>
    </row>
    <row r="183" spans="1:94" ht="54.95" customHeight="1" x14ac:dyDescent="0.15">
      <c r="A183" s="29"/>
      <c r="B183" s="33"/>
      <c r="C183" s="445">
        <v>111</v>
      </c>
      <c r="D183" s="342"/>
      <c r="E183" s="342"/>
      <c r="F183" s="164"/>
      <c r="G183" s="164"/>
      <c r="H183" s="163"/>
      <c r="I183" s="164"/>
      <c r="J183" s="163"/>
      <c r="K183" s="164"/>
      <c r="L183" s="164"/>
      <c r="M183" s="164"/>
      <c r="N183" s="164"/>
      <c r="O183" s="343"/>
      <c r="P183" s="343"/>
      <c r="Q183" s="344"/>
      <c r="R183" s="345">
        <f t="shared" si="11"/>
        <v>0</v>
      </c>
      <c r="S183" s="346">
        <f t="shared" si="19"/>
        <v>0</v>
      </c>
      <c r="T183" s="347"/>
      <c r="U183" s="419"/>
      <c r="V183" s="386"/>
      <c r="W183" s="386"/>
      <c r="X183" s="386"/>
      <c r="Y183" s="347"/>
      <c r="Z183" s="347"/>
      <c r="AA183" s="163"/>
      <c r="AB183" s="164"/>
      <c r="AC183" s="348"/>
      <c r="AD183" s="348"/>
      <c r="AE183" s="348"/>
      <c r="AF183" s="349"/>
      <c r="AG183" s="349"/>
      <c r="AH183" s="370"/>
      <c r="AI183" s="163"/>
      <c r="AJ183" s="163"/>
      <c r="AK183" s="163"/>
      <c r="AL183" s="350"/>
      <c r="AM183" s="163"/>
      <c r="AN183" s="163"/>
      <c r="AO183" s="343"/>
      <c r="AP183" s="164"/>
      <c r="AQ183" s="164"/>
      <c r="AR183" s="164"/>
      <c r="AS183" s="351"/>
      <c r="AT183" s="352"/>
      <c r="AU183" s="352"/>
      <c r="AV183" s="352"/>
      <c r="AW183" s="352"/>
      <c r="AX183" s="352"/>
      <c r="AY183" s="352"/>
      <c r="AZ183" s="352"/>
      <c r="BA183" s="352"/>
      <c r="BB183" s="353"/>
      <c r="BC183" s="351"/>
      <c r="BD183" s="351"/>
      <c r="BE183" s="255" t="str">
        <f>IF(F183="","",IF(分岐管理シート!D183&gt;0,"","error"))</f>
        <v/>
      </c>
      <c r="BF183" s="256" t="str">
        <f>IF(F183="","",IF(分岐管理シート!E183=1,"","error"))</f>
        <v/>
      </c>
      <c r="BG183" s="257" t="str">
        <f>IF(F183="","",IF(分岐管理シート!G183=2,"","error"))</f>
        <v/>
      </c>
      <c r="BH183" s="257" t="str">
        <f>IF(F183="","",IF(OR(分岐管理シート!H183=0,LEN(H183)&lt;6),"error",""))</f>
        <v/>
      </c>
      <c r="BI183" s="258" t="str">
        <f>IF(F183="","",IF(分岐管理シート!I183=2,"","error"))</f>
        <v/>
      </c>
      <c r="BJ183" s="257" t="str">
        <f t="shared" si="12"/>
        <v/>
      </c>
      <c r="BK183" s="257" t="str">
        <f t="shared" si="13"/>
        <v/>
      </c>
      <c r="BL183" s="257" t="str">
        <f>IF(F183="","",IF(OR(AND(分岐管理シート!D183=1,分岐管理シート!K183=1),AND(分岐管理シート!D183=2,分岐管理シート!K183=2)),"","error"))</f>
        <v/>
      </c>
      <c r="BM183" s="255" t="str">
        <f>IF(F183="","",IF(分岐管理シート!L183=2,"","error"))</f>
        <v/>
      </c>
      <c r="BN183" s="257" t="str">
        <f>IF(F183="","",IF(分岐管理シート!M183&lt;1,"error",""))</f>
        <v/>
      </c>
      <c r="BO183" s="252" t="str">
        <f>IF(F183="","",IF(OR(AND(分岐管理シート!D183=1,分岐管理シート!M183&lt;12,分岐管理シート!M183&gt;0),AND(分岐管理シート!D183=2,分岐管理シート!M183&lt;13,分岐管理シート!M183&gt;1)),"","error"))</f>
        <v/>
      </c>
      <c r="BP183" s="257" t="str">
        <f>IF(AND(分岐管理シート!M183&lt;&gt;1,SUM(分岐管理シート!N183:P183)&gt;0),"error","")</f>
        <v/>
      </c>
      <c r="BQ183" s="256" t="str">
        <f>IF(OR(AND(分岐管理シート!N183=0,OR(分岐管理シート!O183&lt;&gt;0,分岐管理シート!P183&lt;&gt;0)),AND(分岐管理シート!O183=0,分岐管理シート!P183&lt;&gt;0)),"error","")</f>
        <v/>
      </c>
      <c r="BR183" s="259" t="str" cm="1">
        <f t="array" ref="BR183">IF(SUMPRODUCT(COUNTIF(N183:P183,N183:P183))&gt;COUNTA(N183:P183),"error","")</f>
        <v/>
      </c>
      <c r="BS183" s="257" t="str">
        <f t="shared" si="14"/>
        <v/>
      </c>
      <c r="BT183" s="257" t="str">
        <f t="shared" si="15"/>
        <v/>
      </c>
      <c r="BU183" s="257" t="str">
        <f>IF(F183="","",IF(OR(AND(分岐管理シート!D183=1,T183&gt;0,Y183&gt;=0,U183=0,R183=S183+Y183,S183=T183),AND(分岐管理シート!D183=2,U183&gt;0,Y183&gt;=0,T183=0,R183=S183+Y183,S183=U183)),"","error"))</f>
        <v/>
      </c>
      <c r="BV183" s="257" t="str">
        <f t="shared" si="16"/>
        <v/>
      </c>
      <c r="BW183" s="257" t="str">
        <f t="shared" si="20"/>
        <v/>
      </c>
      <c r="BX183" s="257" t="str">
        <f t="shared" si="17"/>
        <v/>
      </c>
      <c r="BY183" s="257" t="str">
        <f>IF(F183="","",IF(PRODUCT(分岐管理シート!AB183:'分岐管理シート'!AE183)=0,"error",""))</f>
        <v/>
      </c>
      <c r="BZ183" s="252" t="str">
        <f>IF(F183="","",IF(AND(AE183="○",分岐管理シート!AF183=0),"error",""))</f>
        <v/>
      </c>
      <c r="CA183" s="257" t="str">
        <f>IF(F183="","",IF(AND(分岐管理シート!AE183&lt;2,実施計画様式!AF183&lt;&gt;""),"error",""))</f>
        <v/>
      </c>
      <c r="CB183" s="257" t="str">
        <f>IF(F183="","",IF(OR(AND(分岐管理シート!D183=1,分岐管理シート!AG183&gt;0,分岐管理シート!AG183&lt;25),AND(分岐管理シート!D183&gt;1,分岐管理シート!AG183&gt;12,分岐管理シート!AG183&lt;25)),"","error"))</f>
        <v/>
      </c>
      <c r="CC183" s="256" t="str">
        <f>IF(F183="","",IF(OR(AND(分岐管理シート!BH183="予算化方法",分岐管理シート!AH183&gt;0,分岐管理シート!AH183&lt;4),AND(分岐管理シート!BH183="予算化方法_未定なし",分岐管理シート!AH183&gt;0,分岐管理シート!AH183&lt;3)),"","error"))</f>
        <v/>
      </c>
      <c r="CD183" s="257" t="str">
        <f>IF(F183="","",IF(OR(分岐管理シート!AI183&lt;14,分岐管理シート!AI183&gt;25,分岐管理シート!AI183&gt;分岐管理シート!AJ183,分岐管理シート!AI183&gt;分岐管理シート!AK183),"error",""))</f>
        <v/>
      </c>
      <c r="CE183" s="257" t="str">
        <f>IF(F183="","",IF(OR(分岐管理シート!AJ183&lt;14,分岐管理シート!AJ183&gt;25,分岐管理シート!AJ183&lt;分岐管理シート!AI183,分岐管理シート!AJ183&gt;分岐管理シート!AK183),"error",""))</f>
        <v/>
      </c>
      <c r="CF183" s="256" t="str">
        <f>IF(F183="","",IF(OR(分岐管理シート!AK183&lt;14,分岐管理シート!AK183&gt;26,分岐管理シート!AK183&lt;分岐管理シート!AI183,分岐管理シート!AK183&lt;分岐管理シート!AJ183),"error",""))</f>
        <v/>
      </c>
      <c r="CG183" s="257" t="str">
        <f>IF(F183="","",IF(AND(AD183="－",分岐管理シート!AK183&gt;25),"error",""))</f>
        <v/>
      </c>
      <c r="CH183" s="257" t="str">
        <f t="shared" si="21"/>
        <v/>
      </c>
      <c r="CI183" s="252" t="str">
        <f>IF(F183="","",IF(分岐管理シート!AM183&lt;1,"error",""))</f>
        <v/>
      </c>
      <c r="CJ183" s="257" t="str">
        <f>IF(F183="","",IF(分岐管理シート!AN183&lt;1,"error",""))</f>
        <v/>
      </c>
      <c r="CK183" s="261" t="str">
        <f t="shared" si="18"/>
        <v/>
      </c>
      <c r="CL183" s="257" t="str">
        <f>IF(F183="","",IF(AND(SUM(分岐管理シート!AO183:AR183)&gt;180,分岐管理シート!AS183&lt;1),"error",""))</f>
        <v/>
      </c>
      <c r="CM183" s="257" t="str">
        <f>IF(F183="","",IF(OR(AND(分岐管理シート!D183=1,分岐管理シート!BB183&gt;0,分岐管理シート!BB183&lt;7),AND(分岐管理シート!D183&gt;1,分岐管理シート!BB183&gt;3,分岐管理シート!BB183&lt;7)),"","error"))</f>
        <v/>
      </c>
      <c r="CN183" s="260"/>
      <c r="CO183" s="257" t="str">
        <f>IF(分岐管理シート!BR183=0,"","error")</f>
        <v/>
      </c>
      <c r="CP183" s="304" t="str">
        <f>IF(AND(F183="",SUM(分岐管理シート!D183:BB183)&gt;0),"error","")</f>
        <v/>
      </c>
    </row>
    <row r="184" spans="1:94" ht="54.95" customHeight="1" x14ac:dyDescent="0.15">
      <c r="A184" s="29"/>
      <c r="B184" s="33"/>
      <c r="C184" s="445">
        <v>112</v>
      </c>
      <c r="D184" s="342"/>
      <c r="E184" s="342"/>
      <c r="F184" s="164"/>
      <c r="G184" s="164"/>
      <c r="H184" s="163"/>
      <c r="I184" s="164"/>
      <c r="J184" s="163"/>
      <c r="K184" s="164"/>
      <c r="L184" s="164"/>
      <c r="M184" s="164"/>
      <c r="N184" s="164"/>
      <c r="O184" s="343"/>
      <c r="P184" s="343"/>
      <c r="Q184" s="344"/>
      <c r="R184" s="345">
        <f t="shared" si="11"/>
        <v>0</v>
      </c>
      <c r="S184" s="346">
        <f t="shared" si="19"/>
        <v>0</v>
      </c>
      <c r="T184" s="347"/>
      <c r="U184" s="419"/>
      <c r="V184" s="386"/>
      <c r="W184" s="386"/>
      <c r="X184" s="386"/>
      <c r="Y184" s="347"/>
      <c r="Z184" s="347"/>
      <c r="AA184" s="163"/>
      <c r="AB184" s="164"/>
      <c r="AC184" s="348"/>
      <c r="AD184" s="348"/>
      <c r="AE184" s="348"/>
      <c r="AF184" s="349"/>
      <c r="AG184" s="349"/>
      <c r="AH184" s="370"/>
      <c r="AI184" s="163"/>
      <c r="AJ184" s="163"/>
      <c r="AK184" s="163"/>
      <c r="AL184" s="350"/>
      <c r="AM184" s="163"/>
      <c r="AN184" s="163"/>
      <c r="AO184" s="343"/>
      <c r="AP184" s="164"/>
      <c r="AQ184" s="164"/>
      <c r="AR184" s="164"/>
      <c r="AS184" s="351"/>
      <c r="AT184" s="352"/>
      <c r="AU184" s="352"/>
      <c r="AV184" s="352"/>
      <c r="AW184" s="352"/>
      <c r="AX184" s="352"/>
      <c r="AY184" s="352"/>
      <c r="AZ184" s="352"/>
      <c r="BA184" s="352"/>
      <c r="BB184" s="353"/>
      <c r="BC184" s="351"/>
      <c r="BD184" s="351"/>
      <c r="BE184" s="255" t="str">
        <f>IF(F184="","",IF(分岐管理シート!D184&gt;0,"","error"))</f>
        <v/>
      </c>
      <c r="BF184" s="256" t="str">
        <f>IF(F184="","",IF(分岐管理シート!E184=1,"","error"))</f>
        <v/>
      </c>
      <c r="BG184" s="257" t="str">
        <f>IF(F184="","",IF(分岐管理シート!G184=2,"","error"))</f>
        <v/>
      </c>
      <c r="BH184" s="257" t="str">
        <f>IF(F184="","",IF(OR(分岐管理シート!H184=0,LEN(H184)&lt;6),"error",""))</f>
        <v/>
      </c>
      <c r="BI184" s="258" t="str">
        <f>IF(F184="","",IF(分岐管理シート!I184=2,"","error"))</f>
        <v/>
      </c>
      <c r="BJ184" s="257" t="str">
        <f t="shared" si="12"/>
        <v/>
      </c>
      <c r="BK184" s="257" t="str">
        <f t="shared" si="13"/>
        <v/>
      </c>
      <c r="BL184" s="257" t="str">
        <f>IF(F184="","",IF(OR(AND(分岐管理シート!D184=1,分岐管理シート!K184=1),AND(分岐管理シート!D184=2,分岐管理シート!K184=2)),"","error"))</f>
        <v/>
      </c>
      <c r="BM184" s="255" t="str">
        <f>IF(F184="","",IF(分岐管理シート!L184=2,"","error"))</f>
        <v/>
      </c>
      <c r="BN184" s="257" t="str">
        <f>IF(F184="","",IF(分岐管理シート!M184&lt;1,"error",""))</f>
        <v/>
      </c>
      <c r="BO184" s="252" t="str">
        <f>IF(F184="","",IF(OR(AND(分岐管理シート!D184=1,分岐管理シート!M184&lt;12,分岐管理シート!M184&gt;0),AND(分岐管理シート!D184=2,分岐管理シート!M184&lt;13,分岐管理シート!M184&gt;1)),"","error"))</f>
        <v/>
      </c>
      <c r="BP184" s="257" t="str">
        <f>IF(AND(分岐管理シート!M184&lt;&gt;1,SUM(分岐管理シート!N184:P184)&gt;0),"error","")</f>
        <v/>
      </c>
      <c r="BQ184" s="256" t="str">
        <f>IF(OR(AND(分岐管理シート!N184=0,OR(分岐管理シート!O184&lt;&gt;0,分岐管理シート!P184&lt;&gt;0)),AND(分岐管理シート!O184=0,分岐管理シート!P184&lt;&gt;0)),"error","")</f>
        <v/>
      </c>
      <c r="BR184" s="259" t="str" cm="1">
        <f t="array" ref="BR184">IF(SUMPRODUCT(COUNTIF(N184:P184,N184:P184))&gt;COUNTA(N184:P184),"error","")</f>
        <v/>
      </c>
      <c r="BS184" s="257" t="str">
        <f t="shared" si="14"/>
        <v/>
      </c>
      <c r="BT184" s="257" t="str">
        <f t="shared" si="15"/>
        <v/>
      </c>
      <c r="BU184" s="257" t="str">
        <f>IF(F184="","",IF(OR(AND(分岐管理シート!D184=1,T184&gt;0,Y184&gt;=0,U184=0,R184=S184+Y184,S184=T184),AND(分岐管理シート!D184=2,U184&gt;0,Y184&gt;=0,T184=0,R184=S184+Y184,S184=U184)),"","error"))</f>
        <v/>
      </c>
      <c r="BV184" s="257" t="str">
        <f t="shared" si="16"/>
        <v/>
      </c>
      <c r="BW184" s="257" t="str">
        <f t="shared" si="20"/>
        <v/>
      </c>
      <c r="BX184" s="257" t="str">
        <f t="shared" si="17"/>
        <v/>
      </c>
      <c r="BY184" s="257" t="str">
        <f>IF(F184="","",IF(PRODUCT(分岐管理シート!AB184:'分岐管理シート'!AE184)=0,"error",""))</f>
        <v/>
      </c>
      <c r="BZ184" s="252" t="str">
        <f>IF(F184="","",IF(AND(AE184="○",分岐管理シート!AF184=0),"error",""))</f>
        <v/>
      </c>
      <c r="CA184" s="257" t="str">
        <f>IF(F184="","",IF(AND(分岐管理シート!AE184&lt;2,実施計画様式!AF184&lt;&gt;""),"error",""))</f>
        <v/>
      </c>
      <c r="CB184" s="257" t="str">
        <f>IF(F184="","",IF(OR(AND(分岐管理シート!D184=1,分岐管理シート!AG184&gt;0,分岐管理シート!AG184&lt;25),AND(分岐管理シート!D184&gt;1,分岐管理シート!AG184&gt;12,分岐管理シート!AG184&lt;25)),"","error"))</f>
        <v/>
      </c>
      <c r="CC184" s="256" t="str">
        <f>IF(F184="","",IF(OR(AND(分岐管理シート!BH184="予算化方法",分岐管理シート!AH184&gt;0,分岐管理シート!AH184&lt;4),AND(分岐管理シート!BH184="予算化方法_未定なし",分岐管理シート!AH184&gt;0,分岐管理シート!AH184&lt;3)),"","error"))</f>
        <v/>
      </c>
      <c r="CD184" s="257" t="str">
        <f>IF(F184="","",IF(OR(分岐管理シート!AI184&lt;14,分岐管理シート!AI184&gt;25,分岐管理シート!AI184&gt;分岐管理シート!AJ184,分岐管理シート!AI184&gt;分岐管理シート!AK184),"error",""))</f>
        <v/>
      </c>
      <c r="CE184" s="257" t="str">
        <f>IF(F184="","",IF(OR(分岐管理シート!AJ184&lt;14,分岐管理シート!AJ184&gt;25,分岐管理シート!AJ184&lt;分岐管理シート!AI184,分岐管理シート!AJ184&gt;分岐管理シート!AK184),"error",""))</f>
        <v/>
      </c>
      <c r="CF184" s="256" t="str">
        <f>IF(F184="","",IF(OR(分岐管理シート!AK184&lt;14,分岐管理シート!AK184&gt;26,分岐管理シート!AK184&lt;分岐管理シート!AI184,分岐管理シート!AK184&lt;分岐管理シート!AJ184),"error",""))</f>
        <v/>
      </c>
      <c r="CG184" s="257" t="str">
        <f>IF(F184="","",IF(AND(AD184="－",分岐管理シート!AK184&gt;25),"error",""))</f>
        <v/>
      </c>
      <c r="CH184" s="257" t="str">
        <f t="shared" si="21"/>
        <v/>
      </c>
      <c r="CI184" s="252" t="str">
        <f>IF(F184="","",IF(分岐管理シート!AM184&lt;1,"error",""))</f>
        <v/>
      </c>
      <c r="CJ184" s="257" t="str">
        <f>IF(F184="","",IF(分岐管理シート!AN184&lt;1,"error",""))</f>
        <v/>
      </c>
      <c r="CK184" s="261" t="str">
        <f t="shared" si="18"/>
        <v/>
      </c>
      <c r="CL184" s="257" t="str">
        <f>IF(F184="","",IF(AND(SUM(分岐管理シート!AO184:AR184)&gt;180,分岐管理シート!AS184&lt;1),"error",""))</f>
        <v/>
      </c>
      <c r="CM184" s="257" t="str">
        <f>IF(F184="","",IF(OR(AND(分岐管理シート!D184=1,分岐管理シート!BB184&gt;0,分岐管理シート!BB184&lt;7),AND(分岐管理シート!D184&gt;1,分岐管理シート!BB184&gt;3,分岐管理シート!BB184&lt;7)),"","error"))</f>
        <v/>
      </c>
      <c r="CN184" s="260"/>
      <c r="CO184" s="257" t="str">
        <f>IF(分岐管理シート!BR184=0,"","error")</f>
        <v/>
      </c>
      <c r="CP184" s="304" t="str">
        <f>IF(AND(F184="",SUM(分岐管理シート!D184:BB184)&gt;0),"error","")</f>
        <v/>
      </c>
    </row>
    <row r="185" spans="1:94" ht="54.95" customHeight="1" x14ac:dyDescent="0.15">
      <c r="A185" s="29"/>
      <c r="B185" s="33"/>
      <c r="C185" s="445">
        <v>113</v>
      </c>
      <c r="D185" s="342"/>
      <c r="E185" s="342"/>
      <c r="F185" s="164"/>
      <c r="G185" s="164"/>
      <c r="H185" s="163"/>
      <c r="I185" s="164"/>
      <c r="J185" s="163"/>
      <c r="K185" s="164"/>
      <c r="L185" s="164"/>
      <c r="M185" s="164"/>
      <c r="N185" s="164"/>
      <c r="O185" s="343"/>
      <c r="P185" s="343"/>
      <c r="Q185" s="344"/>
      <c r="R185" s="345">
        <f t="shared" si="11"/>
        <v>0</v>
      </c>
      <c r="S185" s="346">
        <f t="shared" si="19"/>
        <v>0</v>
      </c>
      <c r="T185" s="347"/>
      <c r="U185" s="419"/>
      <c r="V185" s="386"/>
      <c r="W185" s="386"/>
      <c r="X185" s="386"/>
      <c r="Y185" s="347"/>
      <c r="Z185" s="347"/>
      <c r="AA185" s="163"/>
      <c r="AB185" s="164"/>
      <c r="AC185" s="348"/>
      <c r="AD185" s="348"/>
      <c r="AE185" s="348"/>
      <c r="AF185" s="349"/>
      <c r="AG185" s="349"/>
      <c r="AH185" s="370"/>
      <c r="AI185" s="163"/>
      <c r="AJ185" s="163"/>
      <c r="AK185" s="163"/>
      <c r="AL185" s="350"/>
      <c r="AM185" s="163"/>
      <c r="AN185" s="163"/>
      <c r="AO185" s="164"/>
      <c r="AP185" s="164"/>
      <c r="AQ185" s="164"/>
      <c r="AR185" s="164"/>
      <c r="AS185" s="351"/>
      <c r="AT185" s="352"/>
      <c r="AU185" s="352"/>
      <c r="AV185" s="352"/>
      <c r="AW185" s="352"/>
      <c r="AX185" s="352"/>
      <c r="AY185" s="352"/>
      <c r="AZ185" s="352"/>
      <c r="BA185" s="352"/>
      <c r="BB185" s="353"/>
      <c r="BC185" s="351"/>
      <c r="BD185" s="351"/>
      <c r="BE185" s="255" t="str">
        <f>IF(F185="","",IF(分岐管理シート!D185&gt;0,"","error"))</f>
        <v/>
      </c>
      <c r="BF185" s="256" t="str">
        <f>IF(F185="","",IF(分岐管理シート!E185=1,"","error"))</f>
        <v/>
      </c>
      <c r="BG185" s="257" t="str">
        <f>IF(F185="","",IF(分岐管理シート!G185=2,"","error"))</f>
        <v/>
      </c>
      <c r="BH185" s="257" t="str">
        <f>IF(F185="","",IF(OR(分岐管理シート!H185=0,LEN(H185)&lt;6),"error",""))</f>
        <v/>
      </c>
      <c r="BI185" s="258" t="str">
        <f>IF(F185="","",IF(分岐管理シート!I185=2,"","error"))</f>
        <v/>
      </c>
      <c r="BJ185" s="257" t="str">
        <f t="shared" si="12"/>
        <v/>
      </c>
      <c r="BK185" s="257" t="str">
        <f t="shared" si="13"/>
        <v/>
      </c>
      <c r="BL185" s="257" t="str">
        <f>IF(F185="","",IF(OR(AND(分岐管理シート!D185=1,分岐管理シート!K185=1),AND(分岐管理シート!D185=2,分岐管理シート!K185=2)),"","error"))</f>
        <v/>
      </c>
      <c r="BM185" s="255" t="str">
        <f>IF(F185="","",IF(分岐管理シート!L185=2,"","error"))</f>
        <v/>
      </c>
      <c r="BN185" s="257" t="str">
        <f>IF(F185="","",IF(分岐管理シート!M185&lt;1,"error",""))</f>
        <v/>
      </c>
      <c r="BO185" s="252" t="str">
        <f>IF(F185="","",IF(OR(AND(分岐管理シート!D185=1,分岐管理シート!M185&lt;12,分岐管理シート!M185&gt;0),AND(分岐管理シート!D185=2,分岐管理シート!M185&lt;13,分岐管理シート!M185&gt;1)),"","error"))</f>
        <v/>
      </c>
      <c r="BP185" s="257" t="str">
        <f>IF(AND(分岐管理シート!M185&lt;&gt;1,SUM(分岐管理シート!N185:P185)&gt;0),"error","")</f>
        <v/>
      </c>
      <c r="BQ185" s="256" t="str">
        <f>IF(OR(AND(分岐管理シート!N185=0,OR(分岐管理シート!O185&lt;&gt;0,分岐管理シート!P185&lt;&gt;0)),AND(分岐管理シート!O185=0,分岐管理シート!P185&lt;&gt;0)),"error","")</f>
        <v/>
      </c>
      <c r="BR185" s="259" t="str" cm="1">
        <f t="array" ref="BR185">IF(SUMPRODUCT(COUNTIF(N185:P185,N185:P185))&gt;COUNTA(N185:P185),"error","")</f>
        <v/>
      </c>
      <c r="BS185" s="257" t="str">
        <f t="shared" si="14"/>
        <v/>
      </c>
      <c r="BT185" s="257" t="str">
        <f t="shared" si="15"/>
        <v/>
      </c>
      <c r="BU185" s="257" t="str">
        <f>IF(F185="","",IF(OR(AND(分岐管理シート!D185=1,T185&gt;0,Y185&gt;=0,U185=0,R185=S185+Y185,S185=T185),AND(分岐管理シート!D185=2,U185&gt;0,Y185&gt;=0,T185=0,R185=S185+Y185,S185=U185)),"","error"))</f>
        <v/>
      </c>
      <c r="BV185" s="257" t="str">
        <f t="shared" si="16"/>
        <v/>
      </c>
      <c r="BW185" s="257" t="str">
        <f t="shared" si="20"/>
        <v/>
      </c>
      <c r="BX185" s="257" t="str">
        <f t="shared" si="17"/>
        <v/>
      </c>
      <c r="BY185" s="257" t="str">
        <f>IF(F185="","",IF(PRODUCT(分岐管理シート!AB185:'分岐管理シート'!AE185)=0,"error",""))</f>
        <v/>
      </c>
      <c r="BZ185" s="252" t="str">
        <f>IF(F185="","",IF(AND(AE185="○",分岐管理シート!AF185=0),"error",""))</f>
        <v/>
      </c>
      <c r="CA185" s="257" t="str">
        <f>IF(F185="","",IF(AND(分岐管理シート!AE185&lt;2,実施計画様式!AF185&lt;&gt;""),"error",""))</f>
        <v/>
      </c>
      <c r="CB185" s="257" t="str">
        <f>IF(F185="","",IF(OR(AND(分岐管理シート!D185=1,分岐管理シート!AG185&gt;0,分岐管理シート!AG185&lt;25),AND(分岐管理シート!D185&gt;1,分岐管理シート!AG185&gt;12,分岐管理シート!AG185&lt;25)),"","error"))</f>
        <v/>
      </c>
      <c r="CC185" s="256" t="str">
        <f>IF(F185="","",IF(OR(AND(分岐管理シート!BH185="予算化方法",分岐管理シート!AH185&gt;0,分岐管理シート!AH185&lt;4),AND(分岐管理シート!BH185="予算化方法_未定なし",分岐管理シート!AH185&gt;0,分岐管理シート!AH185&lt;3)),"","error"))</f>
        <v/>
      </c>
      <c r="CD185" s="257" t="str">
        <f>IF(F185="","",IF(OR(分岐管理シート!AI185&lt;14,分岐管理シート!AI185&gt;25,分岐管理シート!AI185&gt;分岐管理シート!AJ185,分岐管理シート!AI185&gt;分岐管理シート!AK185),"error",""))</f>
        <v/>
      </c>
      <c r="CE185" s="257" t="str">
        <f>IF(F185="","",IF(OR(分岐管理シート!AJ185&lt;14,分岐管理シート!AJ185&gt;25,分岐管理シート!AJ185&lt;分岐管理シート!AI185,分岐管理シート!AJ185&gt;分岐管理シート!AK185),"error",""))</f>
        <v/>
      </c>
      <c r="CF185" s="256" t="str">
        <f>IF(F185="","",IF(OR(分岐管理シート!AK185&lt;14,分岐管理シート!AK185&gt;26,分岐管理シート!AK185&lt;分岐管理シート!AI185,分岐管理シート!AK185&lt;分岐管理シート!AJ185),"error",""))</f>
        <v/>
      </c>
      <c r="CG185" s="257" t="str">
        <f>IF(F185="","",IF(AND(AD185="－",分岐管理シート!AK185&gt;25),"error",""))</f>
        <v/>
      </c>
      <c r="CH185" s="257" t="str">
        <f t="shared" si="21"/>
        <v/>
      </c>
      <c r="CI185" s="252" t="str">
        <f>IF(F185="","",IF(分岐管理シート!AM185&lt;1,"error",""))</f>
        <v/>
      </c>
      <c r="CJ185" s="257" t="str">
        <f>IF(F185="","",IF(分岐管理シート!AN185&lt;1,"error",""))</f>
        <v/>
      </c>
      <c r="CK185" s="261" t="str">
        <f t="shared" si="18"/>
        <v/>
      </c>
      <c r="CL185" s="257" t="str">
        <f>IF(F185="","",IF(AND(SUM(分岐管理シート!AO185:AR185)&gt;180,分岐管理シート!AS185&lt;1),"error",""))</f>
        <v/>
      </c>
      <c r="CM185" s="257" t="str">
        <f>IF(F185="","",IF(OR(AND(分岐管理シート!D185=1,分岐管理シート!BB185&gt;0,分岐管理シート!BB185&lt;7),AND(分岐管理シート!D185&gt;1,分岐管理シート!BB185&gt;3,分岐管理シート!BB185&lt;7)),"","error"))</f>
        <v/>
      </c>
      <c r="CN185" s="260"/>
      <c r="CO185" s="257" t="str">
        <f>IF(分岐管理シート!BR185=0,"","error")</f>
        <v/>
      </c>
      <c r="CP185" s="304" t="str">
        <f>IF(AND(F185="",SUM(分岐管理シート!D185:BB185)&gt;0),"error","")</f>
        <v/>
      </c>
    </row>
    <row r="186" spans="1:94" ht="54.95" customHeight="1" x14ac:dyDescent="0.15">
      <c r="A186" s="29"/>
      <c r="B186" s="33"/>
      <c r="C186" s="445">
        <v>114</v>
      </c>
      <c r="D186" s="342"/>
      <c r="E186" s="342"/>
      <c r="F186" s="164"/>
      <c r="G186" s="164"/>
      <c r="H186" s="163"/>
      <c r="I186" s="164"/>
      <c r="J186" s="163"/>
      <c r="K186" s="164"/>
      <c r="L186" s="164"/>
      <c r="M186" s="164"/>
      <c r="N186" s="164"/>
      <c r="O186" s="343"/>
      <c r="P186" s="343"/>
      <c r="Q186" s="344"/>
      <c r="R186" s="345">
        <f t="shared" si="11"/>
        <v>0</v>
      </c>
      <c r="S186" s="346">
        <f t="shared" si="19"/>
        <v>0</v>
      </c>
      <c r="T186" s="347"/>
      <c r="U186" s="419"/>
      <c r="V186" s="386"/>
      <c r="W186" s="386"/>
      <c r="X186" s="386"/>
      <c r="Y186" s="347"/>
      <c r="Z186" s="347"/>
      <c r="AA186" s="163"/>
      <c r="AB186" s="164"/>
      <c r="AC186" s="348"/>
      <c r="AD186" s="348"/>
      <c r="AE186" s="348"/>
      <c r="AF186" s="349"/>
      <c r="AG186" s="349"/>
      <c r="AH186" s="370"/>
      <c r="AI186" s="163"/>
      <c r="AJ186" s="163"/>
      <c r="AK186" s="163"/>
      <c r="AL186" s="350"/>
      <c r="AM186" s="163"/>
      <c r="AN186" s="163"/>
      <c r="AO186" s="343"/>
      <c r="AP186" s="164"/>
      <c r="AQ186" s="164"/>
      <c r="AR186" s="164"/>
      <c r="AS186" s="351"/>
      <c r="AT186" s="352"/>
      <c r="AU186" s="352"/>
      <c r="AV186" s="352"/>
      <c r="AW186" s="352"/>
      <c r="AX186" s="352"/>
      <c r="AY186" s="352"/>
      <c r="AZ186" s="352"/>
      <c r="BA186" s="352"/>
      <c r="BB186" s="353"/>
      <c r="BC186" s="351"/>
      <c r="BD186" s="351"/>
      <c r="BE186" s="255" t="str">
        <f>IF(F186="","",IF(分岐管理シート!D186&gt;0,"","error"))</f>
        <v/>
      </c>
      <c r="BF186" s="256" t="str">
        <f>IF(F186="","",IF(分岐管理シート!E186=1,"","error"))</f>
        <v/>
      </c>
      <c r="BG186" s="257" t="str">
        <f>IF(F186="","",IF(分岐管理シート!G186=2,"","error"))</f>
        <v/>
      </c>
      <c r="BH186" s="257" t="str">
        <f>IF(F186="","",IF(OR(分岐管理シート!H186=0,LEN(H186)&lt;6),"error",""))</f>
        <v/>
      </c>
      <c r="BI186" s="258" t="str">
        <f>IF(F186="","",IF(分岐管理シート!I186=2,"","error"))</f>
        <v/>
      </c>
      <c r="BJ186" s="257" t="str">
        <f t="shared" si="12"/>
        <v/>
      </c>
      <c r="BK186" s="257" t="str">
        <f t="shared" si="13"/>
        <v/>
      </c>
      <c r="BL186" s="257" t="str">
        <f>IF(F186="","",IF(OR(AND(分岐管理シート!D186=1,分岐管理シート!K186=1),AND(分岐管理シート!D186=2,分岐管理シート!K186=2)),"","error"))</f>
        <v/>
      </c>
      <c r="BM186" s="255" t="str">
        <f>IF(F186="","",IF(分岐管理シート!L186=2,"","error"))</f>
        <v/>
      </c>
      <c r="BN186" s="257" t="str">
        <f>IF(F186="","",IF(分岐管理シート!M186&lt;1,"error",""))</f>
        <v/>
      </c>
      <c r="BO186" s="252" t="str">
        <f>IF(F186="","",IF(OR(AND(分岐管理シート!D186=1,分岐管理シート!M186&lt;12,分岐管理シート!M186&gt;0),AND(分岐管理シート!D186=2,分岐管理シート!M186&lt;13,分岐管理シート!M186&gt;1)),"","error"))</f>
        <v/>
      </c>
      <c r="BP186" s="257" t="str">
        <f>IF(AND(分岐管理シート!M186&lt;&gt;1,SUM(分岐管理シート!N186:P186)&gt;0),"error","")</f>
        <v/>
      </c>
      <c r="BQ186" s="256" t="str">
        <f>IF(OR(AND(分岐管理シート!N186=0,OR(分岐管理シート!O186&lt;&gt;0,分岐管理シート!P186&lt;&gt;0)),AND(分岐管理シート!O186=0,分岐管理シート!P186&lt;&gt;0)),"error","")</f>
        <v/>
      </c>
      <c r="BR186" s="259" t="str" cm="1">
        <f t="array" ref="BR186">IF(SUMPRODUCT(COUNTIF(N186:P186,N186:P186))&gt;COUNTA(N186:P186),"error","")</f>
        <v/>
      </c>
      <c r="BS186" s="257" t="str">
        <f t="shared" si="14"/>
        <v/>
      </c>
      <c r="BT186" s="257" t="str">
        <f t="shared" si="15"/>
        <v/>
      </c>
      <c r="BU186" s="257" t="str">
        <f>IF(F186="","",IF(OR(AND(分岐管理シート!D186=1,T186&gt;0,Y186&gt;=0,U186=0,R186=S186+Y186,S186=T186),AND(分岐管理シート!D186=2,U186&gt;0,Y186&gt;=0,T186=0,R186=S186+Y186,S186=U186)),"","error"))</f>
        <v/>
      </c>
      <c r="BV186" s="257" t="str">
        <f t="shared" si="16"/>
        <v/>
      </c>
      <c r="BW186" s="257" t="str">
        <f t="shared" si="20"/>
        <v/>
      </c>
      <c r="BX186" s="257" t="str">
        <f t="shared" si="17"/>
        <v/>
      </c>
      <c r="BY186" s="257" t="str">
        <f>IF(F186="","",IF(PRODUCT(分岐管理シート!AB186:'分岐管理シート'!AE186)=0,"error",""))</f>
        <v/>
      </c>
      <c r="BZ186" s="252" t="str">
        <f>IF(F186="","",IF(AND(AE186="○",分岐管理シート!AF186=0),"error",""))</f>
        <v/>
      </c>
      <c r="CA186" s="257" t="str">
        <f>IF(F186="","",IF(AND(分岐管理シート!AE186&lt;2,実施計画様式!AF186&lt;&gt;""),"error",""))</f>
        <v/>
      </c>
      <c r="CB186" s="257" t="str">
        <f>IF(F186="","",IF(OR(AND(分岐管理シート!D186=1,分岐管理シート!AG186&gt;0,分岐管理シート!AG186&lt;25),AND(分岐管理シート!D186&gt;1,分岐管理シート!AG186&gt;12,分岐管理シート!AG186&lt;25)),"","error"))</f>
        <v/>
      </c>
      <c r="CC186" s="256" t="str">
        <f>IF(F186="","",IF(OR(AND(分岐管理シート!BH186="予算化方法",分岐管理シート!AH186&gt;0,分岐管理シート!AH186&lt;4),AND(分岐管理シート!BH186="予算化方法_未定なし",分岐管理シート!AH186&gt;0,分岐管理シート!AH186&lt;3)),"","error"))</f>
        <v/>
      </c>
      <c r="CD186" s="257" t="str">
        <f>IF(F186="","",IF(OR(分岐管理シート!AI186&lt;14,分岐管理シート!AI186&gt;25,分岐管理シート!AI186&gt;分岐管理シート!AJ186,分岐管理シート!AI186&gt;分岐管理シート!AK186),"error",""))</f>
        <v/>
      </c>
      <c r="CE186" s="257" t="str">
        <f>IF(F186="","",IF(OR(分岐管理シート!AJ186&lt;14,分岐管理シート!AJ186&gt;25,分岐管理シート!AJ186&lt;分岐管理シート!AI186,分岐管理シート!AJ186&gt;分岐管理シート!AK186),"error",""))</f>
        <v/>
      </c>
      <c r="CF186" s="256" t="str">
        <f>IF(F186="","",IF(OR(分岐管理シート!AK186&lt;14,分岐管理シート!AK186&gt;26,分岐管理シート!AK186&lt;分岐管理シート!AI186,分岐管理シート!AK186&lt;分岐管理シート!AJ186),"error",""))</f>
        <v/>
      </c>
      <c r="CG186" s="257" t="str">
        <f>IF(F186="","",IF(AND(AD186="－",分岐管理シート!AK186&gt;25),"error",""))</f>
        <v/>
      </c>
      <c r="CH186" s="257" t="str">
        <f t="shared" si="21"/>
        <v/>
      </c>
      <c r="CI186" s="252" t="str">
        <f>IF(F186="","",IF(分岐管理シート!AM186&lt;1,"error",""))</f>
        <v/>
      </c>
      <c r="CJ186" s="257" t="str">
        <f>IF(F186="","",IF(分岐管理シート!AN186&lt;1,"error",""))</f>
        <v/>
      </c>
      <c r="CK186" s="261" t="str">
        <f t="shared" si="18"/>
        <v/>
      </c>
      <c r="CL186" s="257" t="str">
        <f>IF(F186="","",IF(AND(SUM(分岐管理シート!AO186:AR186)&gt;180,分岐管理シート!AS186&lt;1),"error",""))</f>
        <v/>
      </c>
      <c r="CM186" s="257" t="str">
        <f>IF(F186="","",IF(OR(AND(分岐管理シート!D186=1,分岐管理シート!BB186&gt;0,分岐管理シート!BB186&lt;7),AND(分岐管理シート!D186&gt;1,分岐管理シート!BB186&gt;3,分岐管理シート!BB186&lt;7)),"","error"))</f>
        <v/>
      </c>
      <c r="CN186" s="260"/>
      <c r="CO186" s="257" t="str">
        <f>IF(分岐管理シート!BR186=0,"","error")</f>
        <v/>
      </c>
      <c r="CP186" s="304" t="str">
        <f>IF(AND(F186="",SUM(分岐管理シート!D186:BB186)&gt;0),"error","")</f>
        <v/>
      </c>
    </row>
    <row r="187" spans="1:94" ht="54.95" customHeight="1" x14ac:dyDescent="0.15">
      <c r="A187" s="29"/>
      <c r="B187" s="33"/>
      <c r="C187" s="445">
        <v>115</v>
      </c>
      <c r="D187" s="342"/>
      <c r="E187" s="342"/>
      <c r="F187" s="164"/>
      <c r="G187" s="164"/>
      <c r="H187" s="163"/>
      <c r="I187" s="164"/>
      <c r="J187" s="163"/>
      <c r="K187" s="164"/>
      <c r="L187" s="164"/>
      <c r="M187" s="164"/>
      <c r="N187" s="164"/>
      <c r="O187" s="343"/>
      <c r="P187" s="343"/>
      <c r="Q187" s="344"/>
      <c r="R187" s="345">
        <f t="shared" si="11"/>
        <v>0</v>
      </c>
      <c r="S187" s="346">
        <f t="shared" si="19"/>
        <v>0</v>
      </c>
      <c r="T187" s="347"/>
      <c r="U187" s="419"/>
      <c r="V187" s="386"/>
      <c r="W187" s="386"/>
      <c r="X187" s="386"/>
      <c r="Y187" s="347"/>
      <c r="Z187" s="347"/>
      <c r="AA187" s="163"/>
      <c r="AB187" s="164"/>
      <c r="AC187" s="348"/>
      <c r="AD187" s="348"/>
      <c r="AE187" s="348"/>
      <c r="AF187" s="349"/>
      <c r="AG187" s="349"/>
      <c r="AH187" s="370"/>
      <c r="AI187" s="163"/>
      <c r="AJ187" s="163"/>
      <c r="AK187" s="163"/>
      <c r="AL187" s="350"/>
      <c r="AM187" s="163"/>
      <c r="AN187" s="163"/>
      <c r="AO187" s="343"/>
      <c r="AP187" s="164"/>
      <c r="AQ187" s="164"/>
      <c r="AR187" s="164"/>
      <c r="AS187" s="351"/>
      <c r="AT187" s="352"/>
      <c r="AU187" s="352"/>
      <c r="AV187" s="352"/>
      <c r="AW187" s="352"/>
      <c r="AX187" s="352"/>
      <c r="AY187" s="352"/>
      <c r="AZ187" s="352"/>
      <c r="BA187" s="352"/>
      <c r="BB187" s="353"/>
      <c r="BC187" s="351"/>
      <c r="BD187" s="351"/>
      <c r="BE187" s="255" t="str">
        <f>IF(F187="","",IF(分岐管理シート!D187&gt;0,"","error"))</f>
        <v/>
      </c>
      <c r="BF187" s="256" t="str">
        <f>IF(F187="","",IF(分岐管理シート!E187=1,"","error"))</f>
        <v/>
      </c>
      <c r="BG187" s="257" t="str">
        <f>IF(F187="","",IF(分岐管理シート!G187=2,"","error"))</f>
        <v/>
      </c>
      <c r="BH187" s="257" t="str">
        <f>IF(F187="","",IF(OR(分岐管理シート!H187=0,LEN(H187)&lt;6),"error",""))</f>
        <v/>
      </c>
      <c r="BI187" s="258" t="str">
        <f>IF(F187="","",IF(分岐管理シート!I187=2,"","error"))</f>
        <v/>
      </c>
      <c r="BJ187" s="257" t="str">
        <f t="shared" si="12"/>
        <v/>
      </c>
      <c r="BK187" s="257" t="str">
        <f t="shared" si="13"/>
        <v/>
      </c>
      <c r="BL187" s="257" t="str">
        <f>IF(F187="","",IF(OR(AND(分岐管理シート!D187=1,分岐管理シート!K187=1),AND(分岐管理シート!D187=2,分岐管理シート!K187=2)),"","error"))</f>
        <v/>
      </c>
      <c r="BM187" s="255" t="str">
        <f>IF(F187="","",IF(分岐管理シート!L187=2,"","error"))</f>
        <v/>
      </c>
      <c r="BN187" s="257" t="str">
        <f>IF(F187="","",IF(分岐管理シート!M187&lt;1,"error",""))</f>
        <v/>
      </c>
      <c r="BO187" s="252" t="str">
        <f>IF(F187="","",IF(OR(AND(分岐管理シート!D187=1,分岐管理シート!M187&lt;12,分岐管理シート!M187&gt;0),AND(分岐管理シート!D187=2,分岐管理シート!M187&lt;13,分岐管理シート!M187&gt;1)),"","error"))</f>
        <v/>
      </c>
      <c r="BP187" s="257" t="str">
        <f>IF(AND(分岐管理シート!M187&lt;&gt;1,SUM(分岐管理シート!N187:P187)&gt;0),"error","")</f>
        <v/>
      </c>
      <c r="BQ187" s="256" t="str">
        <f>IF(OR(AND(分岐管理シート!N187=0,OR(分岐管理シート!O187&lt;&gt;0,分岐管理シート!P187&lt;&gt;0)),AND(分岐管理シート!O187=0,分岐管理シート!P187&lt;&gt;0)),"error","")</f>
        <v/>
      </c>
      <c r="BR187" s="259" t="str" cm="1">
        <f t="array" ref="BR187">IF(SUMPRODUCT(COUNTIF(N187:P187,N187:P187))&gt;COUNTA(N187:P187),"error","")</f>
        <v/>
      </c>
      <c r="BS187" s="257" t="str">
        <f t="shared" si="14"/>
        <v/>
      </c>
      <c r="BT187" s="257" t="str">
        <f t="shared" si="15"/>
        <v/>
      </c>
      <c r="BU187" s="257" t="str">
        <f>IF(F187="","",IF(OR(AND(分岐管理シート!D187=1,T187&gt;0,Y187&gt;=0,U187=0,R187=S187+Y187,S187=T187),AND(分岐管理シート!D187=2,U187&gt;0,Y187&gt;=0,T187=0,R187=S187+Y187,S187=U187)),"","error"))</f>
        <v/>
      </c>
      <c r="BV187" s="257" t="str">
        <f t="shared" si="16"/>
        <v/>
      </c>
      <c r="BW187" s="257" t="str">
        <f t="shared" si="20"/>
        <v/>
      </c>
      <c r="BX187" s="257" t="str">
        <f t="shared" si="17"/>
        <v/>
      </c>
      <c r="BY187" s="257" t="str">
        <f>IF(F187="","",IF(PRODUCT(分岐管理シート!AB187:'分岐管理シート'!AE187)=0,"error",""))</f>
        <v/>
      </c>
      <c r="BZ187" s="252" t="str">
        <f>IF(F187="","",IF(AND(AE187="○",分岐管理シート!AF187=0),"error",""))</f>
        <v/>
      </c>
      <c r="CA187" s="257" t="str">
        <f>IF(F187="","",IF(AND(分岐管理シート!AE187&lt;2,実施計画様式!AF187&lt;&gt;""),"error",""))</f>
        <v/>
      </c>
      <c r="CB187" s="257" t="str">
        <f>IF(F187="","",IF(OR(AND(分岐管理シート!D187=1,分岐管理シート!AG187&gt;0,分岐管理シート!AG187&lt;25),AND(分岐管理シート!D187&gt;1,分岐管理シート!AG187&gt;12,分岐管理シート!AG187&lt;25)),"","error"))</f>
        <v/>
      </c>
      <c r="CC187" s="256" t="str">
        <f>IF(F187="","",IF(OR(AND(分岐管理シート!BH187="予算化方法",分岐管理シート!AH187&gt;0,分岐管理シート!AH187&lt;4),AND(分岐管理シート!BH187="予算化方法_未定なし",分岐管理シート!AH187&gt;0,分岐管理シート!AH187&lt;3)),"","error"))</f>
        <v/>
      </c>
      <c r="CD187" s="257" t="str">
        <f>IF(F187="","",IF(OR(分岐管理シート!AI187&lt;14,分岐管理シート!AI187&gt;25,分岐管理シート!AI187&gt;分岐管理シート!AJ187,分岐管理シート!AI187&gt;分岐管理シート!AK187),"error",""))</f>
        <v/>
      </c>
      <c r="CE187" s="257" t="str">
        <f>IF(F187="","",IF(OR(分岐管理シート!AJ187&lt;14,分岐管理シート!AJ187&gt;25,分岐管理シート!AJ187&lt;分岐管理シート!AI187,分岐管理シート!AJ187&gt;分岐管理シート!AK187),"error",""))</f>
        <v/>
      </c>
      <c r="CF187" s="256" t="str">
        <f>IF(F187="","",IF(OR(分岐管理シート!AK187&lt;14,分岐管理シート!AK187&gt;26,分岐管理シート!AK187&lt;分岐管理シート!AI187,分岐管理シート!AK187&lt;分岐管理シート!AJ187),"error",""))</f>
        <v/>
      </c>
      <c r="CG187" s="257" t="str">
        <f>IF(F187="","",IF(AND(AD187="－",分岐管理シート!AK187&gt;25),"error",""))</f>
        <v/>
      </c>
      <c r="CH187" s="257" t="str">
        <f t="shared" si="21"/>
        <v/>
      </c>
      <c r="CI187" s="252" t="str">
        <f>IF(F187="","",IF(分岐管理シート!AM187&lt;1,"error",""))</f>
        <v/>
      </c>
      <c r="CJ187" s="257" t="str">
        <f>IF(F187="","",IF(分岐管理シート!AN187&lt;1,"error",""))</f>
        <v/>
      </c>
      <c r="CK187" s="261" t="str">
        <f t="shared" si="18"/>
        <v/>
      </c>
      <c r="CL187" s="257" t="str">
        <f>IF(F187="","",IF(AND(SUM(分岐管理シート!AO187:AR187)&gt;180,分岐管理シート!AS187&lt;1),"error",""))</f>
        <v/>
      </c>
      <c r="CM187" s="257" t="str">
        <f>IF(F187="","",IF(OR(AND(分岐管理シート!D187=1,分岐管理シート!BB187&gt;0,分岐管理シート!BB187&lt;7),AND(分岐管理シート!D187&gt;1,分岐管理シート!BB187&gt;3,分岐管理シート!BB187&lt;7)),"","error"))</f>
        <v/>
      </c>
      <c r="CN187" s="260"/>
      <c r="CO187" s="257" t="str">
        <f>IF(分岐管理シート!BR187=0,"","error")</f>
        <v/>
      </c>
      <c r="CP187" s="304" t="str">
        <f>IF(AND(F187="",SUM(分岐管理シート!D187:BB187)&gt;0),"error","")</f>
        <v/>
      </c>
    </row>
    <row r="188" spans="1:94" ht="54.95" customHeight="1" x14ac:dyDescent="0.15">
      <c r="A188" s="29"/>
      <c r="B188" s="33"/>
      <c r="C188" s="445">
        <v>116</v>
      </c>
      <c r="D188" s="342"/>
      <c r="E188" s="342"/>
      <c r="F188" s="164"/>
      <c r="G188" s="164"/>
      <c r="H188" s="163"/>
      <c r="I188" s="164"/>
      <c r="J188" s="163"/>
      <c r="K188" s="164"/>
      <c r="L188" s="164"/>
      <c r="M188" s="164"/>
      <c r="N188" s="164"/>
      <c r="O188" s="343"/>
      <c r="P188" s="343"/>
      <c r="Q188" s="344"/>
      <c r="R188" s="345">
        <f t="shared" si="11"/>
        <v>0</v>
      </c>
      <c r="S188" s="346">
        <f t="shared" si="19"/>
        <v>0</v>
      </c>
      <c r="T188" s="347"/>
      <c r="U188" s="419"/>
      <c r="V188" s="386"/>
      <c r="W188" s="386"/>
      <c r="X188" s="386"/>
      <c r="Y188" s="347"/>
      <c r="Z188" s="347"/>
      <c r="AA188" s="163"/>
      <c r="AB188" s="164"/>
      <c r="AC188" s="348"/>
      <c r="AD188" s="348"/>
      <c r="AE188" s="348"/>
      <c r="AF188" s="349"/>
      <c r="AG188" s="349"/>
      <c r="AH188" s="370"/>
      <c r="AI188" s="163"/>
      <c r="AJ188" s="163"/>
      <c r="AK188" s="163"/>
      <c r="AL188" s="350"/>
      <c r="AM188" s="163"/>
      <c r="AN188" s="163"/>
      <c r="AO188" s="343"/>
      <c r="AP188" s="164"/>
      <c r="AQ188" s="164"/>
      <c r="AR188" s="164"/>
      <c r="AS188" s="351"/>
      <c r="AT188" s="352"/>
      <c r="AU188" s="352"/>
      <c r="AV188" s="352"/>
      <c r="AW188" s="352"/>
      <c r="AX188" s="352"/>
      <c r="AY188" s="352"/>
      <c r="AZ188" s="352"/>
      <c r="BA188" s="352"/>
      <c r="BB188" s="353"/>
      <c r="BC188" s="351"/>
      <c r="BD188" s="351"/>
      <c r="BE188" s="255" t="str">
        <f>IF(F188="","",IF(分岐管理シート!D188&gt;0,"","error"))</f>
        <v/>
      </c>
      <c r="BF188" s="256" t="str">
        <f>IF(F188="","",IF(分岐管理シート!E188=1,"","error"))</f>
        <v/>
      </c>
      <c r="BG188" s="257" t="str">
        <f>IF(F188="","",IF(分岐管理シート!G188=2,"","error"))</f>
        <v/>
      </c>
      <c r="BH188" s="257" t="str">
        <f>IF(F188="","",IF(OR(分岐管理シート!H188=0,LEN(H188)&lt;6),"error",""))</f>
        <v/>
      </c>
      <c r="BI188" s="258" t="str">
        <f>IF(F188="","",IF(分岐管理シート!I188=2,"","error"))</f>
        <v/>
      </c>
      <c r="BJ188" s="257" t="str">
        <f t="shared" si="12"/>
        <v/>
      </c>
      <c r="BK188" s="257" t="str">
        <f t="shared" si="13"/>
        <v/>
      </c>
      <c r="BL188" s="257" t="str">
        <f>IF(F188="","",IF(OR(AND(分岐管理シート!D188=1,分岐管理シート!K188=1),AND(分岐管理シート!D188=2,分岐管理シート!K188=2)),"","error"))</f>
        <v/>
      </c>
      <c r="BM188" s="255" t="str">
        <f>IF(F188="","",IF(分岐管理シート!L188=2,"","error"))</f>
        <v/>
      </c>
      <c r="BN188" s="257" t="str">
        <f>IF(F188="","",IF(分岐管理シート!M188&lt;1,"error",""))</f>
        <v/>
      </c>
      <c r="BO188" s="252" t="str">
        <f>IF(F188="","",IF(OR(AND(分岐管理シート!D188=1,分岐管理シート!M188&lt;12,分岐管理シート!M188&gt;0),AND(分岐管理シート!D188=2,分岐管理シート!M188&lt;13,分岐管理シート!M188&gt;1)),"","error"))</f>
        <v/>
      </c>
      <c r="BP188" s="257" t="str">
        <f>IF(AND(分岐管理シート!M188&lt;&gt;1,SUM(分岐管理シート!N188:P188)&gt;0),"error","")</f>
        <v/>
      </c>
      <c r="BQ188" s="256" t="str">
        <f>IF(OR(AND(分岐管理シート!N188=0,OR(分岐管理シート!O188&lt;&gt;0,分岐管理シート!P188&lt;&gt;0)),AND(分岐管理シート!O188=0,分岐管理シート!P188&lt;&gt;0)),"error","")</f>
        <v/>
      </c>
      <c r="BR188" s="259" t="str" cm="1">
        <f t="array" ref="BR188">IF(SUMPRODUCT(COUNTIF(N188:P188,N188:P188))&gt;COUNTA(N188:P188),"error","")</f>
        <v/>
      </c>
      <c r="BS188" s="257" t="str">
        <f t="shared" si="14"/>
        <v/>
      </c>
      <c r="BT188" s="257" t="str">
        <f t="shared" si="15"/>
        <v/>
      </c>
      <c r="BU188" s="257" t="str">
        <f>IF(F188="","",IF(OR(AND(分岐管理シート!D188=1,T188&gt;0,Y188&gt;=0,U188=0,R188=S188+Y188,S188=T188),AND(分岐管理シート!D188=2,U188&gt;0,Y188&gt;=0,T188=0,R188=S188+Y188,S188=U188)),"","error"))</f>
        <v/>
      </c>
      <c r="BV188" s="257" t="str">
        <f t="shared" si="16"/>
        <v/>
      </c>
      <c r="BW188" s="257" t="str">
        <f t="shared" si="20"/>
        <v/>
      </c>
      <c r="BX188" s="257" t="str">
        <f t="shared" si="17"/>
        <v/>
      </c>
      <c r="BY188" s="257" t="str">
        <f>IF(F188="","",IF(PRODUCT(分岐管理シート!AB188:'分岐管理シート'!AE188)=0,"error",""))</f>
        <v/>
      </c>
      <c r="BZ188" s="252" t="str">
        <f>IF(F188="","",IF(AND(AE188="○",分岐管理シート!AF188=0),"error",""))</f>
        <v/>
      </c>
      <c r="CA188" s="257" t="str">
        <f>IF(F188="","",IF(AND(分岐管理シート!AE188&lt;2,実施計画様式!AF188&lt;&gt;""),"error",""))</f>
        <v/>
      </c>
      <c r="CB188" s="257" t="str">
        <f>IF(F188="","",IF(OR(AND(分岐管理シート!D188=1,分岐管理シート!AG188&gt;0,分岐管理シート!AG188&lt;25),AND(分岐管理シート!D188&gt;1,分岐管理シート!AG188&gt;12,分岐管理シート!AG188&lt;25)),"","error"))</f>
        <v/>
      </c>
      <c r="CC188" s="256" t="str">
        <f>IF(F188="","",IF(OR(AND(分岐管理シート!BH188="予算化方法",分岐管理シート!AH188&gt;0,分岐管理シート!AH188&lt;4),AND(分岐管理シート!BH188="予算化方法_未定なし",分岐管理シート!AH188&gt;0,分岐管理シート!AH188&lt;3)),"","error"))</f>
        <v/>
      </c>
      <c r="CD188" s="257" t="str">
        <f>IF(F188="","",IF(OR(分岐管理シート!AI188&lt;14,分岐管理シート!AI188&gt;25,分岐管理シート!AI188&gt;分岐管理シート!AJ188,分岐管理シート!AI188&gt;分岐管理シート!AK188),"error",""))</f>
        <v/>
      </c>
      <c r="CE188" s="257" t="str">
        <f>IF(F188="","",IF(OR(分岐管理シート!AJ188&lt;14,分岐管理シート!AJ188&gt;25,分岐管理シート!AJ188&lt;分岐管理シート!AI188,分岐管理シート!AJ188&gt;分岐管理シート!AK188),"error",""))</f>
        <v/>
      </c>
      <c r="CF188" s="256" t="str">
        <f>IF(F188="","",IF(OR(分岐管理シート!AK188&lt;14,分岐管理シート!AK188&gt;26,分岐管理シート!AK188&lt;分岐管理シート!AI188,分岐管理シート!AK188&lt;分岐管理シート!AJ188),"error",""))</f>
        <v/>
      </c>
      <c r="CG188" s="257" t="str">
        <f>IF(F188="","",IF(AND(AD188="－",分岐管理シート!AK188&gt;25),"error",""))</f>
        <v/>
      </c>
      <c r="CH188" s="257" t="str">
        <f t="shared" si="21"/>
        <v/>
      </c>
      <c r="CI188" s="252" t="str">
        <f>IF(F188="","",IF(分岐管理シート!AM188&lt;1,"error",""))</f>
        <v/>
      </c>
      <c r="CJ188" s="257" t="str">
        <f>IF(F188="","",IF(分岐管理シート!AN188&lt;1,"error",""))</f>
        <v/>
      </c>
      <c r="CK188" s="261" t="str">
        <f t="shared" si="18"/>
        <v/>
      </c>
      <c r="CL188" s="257" t="str">
        <f>IF(F188="","",IF(AND(SUM(分岐管理シート!AO188:AR188)&gt;180,分岐管理シート!AS188&lt;1),"error",""))</f>
        <v/>
      </c>
      <c r="CM188" s="257" t="str">
        <f>IF(F188="","",IF(OR(AND(分岐管理シート!D188=1,分岐管理シート!BB188&gt;0,分岐管理シート!BB188&lt;7),AND(分岐管理シート!D188&gt;1,分岐管理シート!BB188&gt;3,分岐管理シート!BB188&lt;7)),"","error"))</f>
        <v/>
      </c>
      <c r="CN188" s="260"/>
      <c r="CO188" s="257" t="str">
        <f>IF(分岐管理シート!BR188=0,"","error")</f>
        <v/>
      </c>
      <c r="CP188" s="304" t="str">
        <f>IF(AND(F188="",SUM(分岐管理シート!D188:BB188)&gt;0),"error","")</f>
        <v/>
      </c>
    </row>
    <row r="189" spans="1:94" ht="54.95" customHeight="1" x14ac:dyDescent="0.15">
      <c r="A189" s="29"/>
      <c r="B189" s="33"/>
      <c r="C189" s="445">
        <v>117</v>
      </c>
      <c r="D189" s="342"/>
      <c r="E189" s="342"/>
      <c r="F189" s="164"/>
      <c r="G189" s="164"/>
      <c r="H189" s="163"/>
      <c r="I189" s="164"/>
      <c r="J189" s="163"/>
      <c r="K189" s="164"/>
      <c r="L189" s="164"/>
      <c r="M189" s="164"/>
      <c r="N189" s="164"/>
      <c r="O189" s="343"/>
      <c r="P189" s="343"/>
      <c r="Q189" s="344"/>
      <c r="R189" s="345">
        <f t="shared" si="11"/>
        <v>0</v>
      </c>
      <c r="S189" s="346">
        <f t="shared" si="19"/>
        <v>0</v>
      </c>
      <c r="T189" s="347"/>
      <c r="U189" s="419"/>
      <c r="V189" s="386"/>
      <c r="W189" s="386"/>
      <c r="X189" s="386"/>
      <c r="Y189" s="347"/>
      <c r="Z189" s="347"/>
      <c r="AA189" s="163"/>
      <c r="AB189" s="164"/>
      <c r="AC189" s="348"/>
      <c r="AD189" s="348"/>
      <c r="AE189" s="348"/>
      <c r="AF189" s="349"/>
      <c r="AG189" s="349"/>
      <c r="AH189" s="370"/>
      <c r="AI189" s="163"/>
      <c r="AJ189" s="163"/>
      <c r="AK189" s="163"/>
      <c r="AL189" s="350"/>
      <c r="AM189" s="163"/>
      <c r="AN189" s="163"/>
      <c r="AO189" s="343"/>
      <c r="AP189" s="164"/>
      <c r="AQ189" s="164"/>
      <c r="AR189" s="164"/>
      <c r="AS189" s="351"/>
      <c r="AT189" s="352"/>
      <c r="AU189" s="352"/>
      <c r="AV189" s="352"/>
      <c r="AW189" s="352"/>
      <c r="AX189" s="352"/>
      <c r="AY189" s="352"/>
      <c r="AZ189" s="352"/>
      <c r="BA189" s="352"/>
      <c r="BB189" s="353"/>
      <c r="BC189" s="351"/>
      <c r="BD189" s="351"/>
      <c r="BE189" s="255" t="str">
        <f>IF(F189="","",IF(分岐管理シート!D189&gt;0,"","error"))</f>
        <v/>
      </c>
      <c r="BF189" s="256" t="str">
        <f>IF(F189="","",IF(分岐管理シート!E189=1,"","error"))</f>
        <v/>
      </c>
      <c r="BG189" s="257" t="str">
        <f>IF(F189="","",IF(分岐管理シート!G189=2,"","error"))</f>
        <v/>
      </c>
      <c r="BH189" s="257" t="str">
        <f>IF(F189="","",IF(OR(分岐管理シート!H189=0,LEN(H189)&lt;6),"error",""))</f>
        <v/>
      </c>
      <c r="BI189" s="258" t="str">
        <f>IF(F189="","",IF(分岐管理シート!I189=2,"","error"))</f>
        <v/>
      </c>
      <c r="BJ189" s="257" t="str">
        <f t="shared" si="12"/>
        <v/>
      </c>
      <c r="BK189" s="257" t="str">
        <f t="shared" si="13"/>
        <v/>
      </c>
      <c r="BL189" s="257" t="str">
        <f>IF(F189="","",IF(OR(AND(分岐管理シート!D189=1,分岐管理シート!K189=1),AND(分岐管理シート!D189=2,分岐管理シート!K189=2)),"","error"))</f>
        <v/>
      </c>
      <c r="BM189" s="255" t="str">
        <f>IF(F189="","",IF(分岐管理シート!L189=2,"","error"))</f>
        <v/>
      </c>
      <c r="BN189" s="257" t="str">
        <f>IF(F189="","",IF(分岐管理シート!M189&lt;1,"error",""))</f>
        <v/>
      </c>
      <c r="BO189" s="252" t="str">
        <f>IF(F189="","",IF(OR(AND(分岐管理シート!D189=1,分岐管理シート!M189&lt;12,分岐管理シート!M189&gt;0),AND(分岐管理シート!D189=2,分岐管理シート!M189&lt;13,分岐管理シート!M189&gt;1)),"","error"))</f>
        <v/>
      </c>
      <c r="BP189" s="257" t="str">
        <f>IF(AND(分岐管理シート!M189&lt;&gt;1,SUM(分岐管理シート!N189:P189)&gt;0),"error","")</f>
        <v/>
      </c>
      <c r="BQ189" s="256" t="str">
        <f>IF(OR(AND(分岐管理シート!N189=0,OR(分岐管理シート!O189&lt;&gt;0,分岐管理シート!P189&lt;&gt;0)),AND(分岐管理シート!O189=0,分岐管理シート!P189&lt;&gt;0)),"error","")</f>
        <v/>
      </c>
      <c r="BR189" s="259" t="str" cm="1">
        <f t="array" ref="BR189">IF(SUMPRODUCT(COUNTIF(N189:P189,N189:P189))&gt;COUNTA(N189:P189),"error","")</f>
        <v/>
      </c>
      <c r="BS189" s="257" t="str">
        <f t="shared" si="14"/>
        <v/>
      </c>
      <c r="BT189" s="257" t="str">
        <f t="shared" si="15"/>
        <v/>
      </c>
      <c r="BU189" s="257" t="str">
        <f>IF(F189="","",IF(OR(AND(分岐管理シート!D189=1,T189&gt;0,Y189&gt;=0,U189=0,R189=S189+Y189,S189=T189),AND(分岐管理シート!D189=2,U189&gt;0,Y189&gt;=0,T189=0,R189=S189+Y189,S189=U189)),"","error"))</f>
        <v/>
      </c>
      <c r="BV189" s="257" t="str">
        <f t="shared" si="16"/>
        <v/>
      </c>
      <c r="BW189" s="257" t="str">
        <f t="shared" si="20"/>
        <v/>
      </c>
      <c r="BX189" s="257" t="str">
        <f t="shared" si="17"/>
        <v/>
      </c>
      <c r="BY189" s="257" t="str">
        <f>IF(F189="","",IF(PRODUCT(分岐管理シート!AB189:'分岐管理シート'!AE189)=0,"error",""))</f>
        <v/>
      </c>
      <c r="BZ189" s="252" t="str">
        <f>IF(F189="","",IF(AND(AE189="○",分岐管理シート!AF189=0),"error",""))</f>
        <v/>
      </c>
      <c r="CA189" s="257" t="str">
        <f>IF(F189="","",IF(AND(分岐管理シート!AE189&lt;2,実施計画様式!AF189&lt;&gt;""),"error",""))</f>
        <v/>
      </c>
      <c r="CB189" s="257" t="str">
        <f>IF(F189="","",IF(OR(AND(分岐管理シート!D189=1,分岐管理シート!AG189&gt;0,分岐管理シート!AG189&lt;25),AND(分岐管理シート!D189&gt;1,分岐管理シート!AG189&gt;12,分岐管理シート!AG189&lt;25)),"","error"))</f>
        <v/>
      </c>
      <c r="CC189" s="256" t="str">
        <f>IF(F189="","",IF(OR(AND(分岐管理シート!BH189="予算化方法",分岐管理シート!AH189&gt;0,分岐管理シート!AH189&lt;4),AND(分岐管理シート!BH189="予算化方法_未定なし",分岐管理シート!AH189&gt;0,分岐管理シート!AH189&lt;3)),"","error"))</f>
        <v/>
      </c>
      <c r="CD189" s="257" t="str">
        <f>IF(F189="","",IF(OR(分岐管理シート!AI189&lt;14,分岐管理シート!AI189&gt;25,分岐管理シート!AI189&gt;分岐管理シート!AJ189,分岐管理シート!AI189&gt;分岐管理シート!AK189),"error",""))</f>
        <v/>
      </c>
      <c r="CE189" s="257" t="str">
        <f>IF(F189="","",IF(OR(分岐管理シート!AJ189&lt;14,分岐管理シート!AJ189&gt;25,分岐管理シート!AJ189&lt;分岐管理シート!AI189,分岐管理シート!AJ189&gt;分岐管理シート!AK189),"error",""))</f>
        <v/>
      </c>
      <c r="CF189" s="256" t="str">
        <f>IF(F189="","",IF(OR(分岐管理シート!AK189&lt;14,分岐管理シート!AK189&gt;26,分岐管理シート!AK189&lt;分岐管理シート!AI189,分岐管理シート!AK189&lt;分岐管理シート!AJ189),"error",""))</f>
        <v/>
      </c>
      <c r="CG189" s="257" t="str">
        <f>IF(F189="","",IF(AND(AD189="－",分岐管理シート!AK189&gt;25),"error",""))</f>
        <v/>
      </c>
      <c r="CH189" s="257" t="str">
        <f t="shared" si="21"/>
        <v/>
      </c>
      <c r="CI189" s="252" t="str">
        <f>IF(F189="","",IF(分岐管理シート!AM189&lt;1,"error",""))</f>
        <v/>
      </c>
      <c r="CJ189" s="257" t="str">
        <f>IF(F189="","",IF(分岐管理シート!AN189&lt;1,"error",""))</f>
        <v/>
      </c>
      <c r="CK189" s="261" t="str">
        <f t="shared" si="18"/>
        <v/>
      </c>
      <c r="CL189" s="257" t="str">
        <f>IF(F189="","",IF(AND(SUM(分岐管理シート!AO189:AR189)&gt;180,分岐管理シート!AS189&lt;1),"error",""))</f>
        <v/>
      </c>
      <c r="CM189" s="257" t="str">
        <f>IF(F189="","",IF(OR(AND(分岐管理シート!D189=1,分岐管理シート!BB189&gt;0,分岐管理シート!BB189&lt;7),AND(分岐管理シート!D189&gt;1,分岐管理シート!BB189&gt;3,分岐管理シート!BB189&lt;7)),"","error"))</f>
        <v/>
      </c>
      <c r="CN189" s="260"/>
      <c r="CO189" s="257" t="str">
        <f>IF(分岐管理シート!BR189=0,"","error")</f>
        <v/>
      </c>
      <c r="CP189" s="304" t="str">
        <f>IF(AND(F189="",SUM(分岐管理シート!D189:BB189)&gt;0),"error","")</f>
        <v/>
      </c>
    </row>
    <row r="190" spans="1:94" ht="54.95" customHeight="1" x14ac:dyDescent="0.15">
      <c r="A190" s="29"/>
      <c r="B190" s="33"/>
      <c r="C190" s="445">
        <v>118</v>
      </c>
      <c r="D190" s="342"/>
      <c r="E190" s="342"/>
      <c r="F190" s="164"/>
      <c r="G190" s="164"/>
      <c r="H190" s="163"/>
      <c r="I190" s="164"/>
      <c r="J190" s="163"/>
      <c r="K190" s="164"/>
      <c r="L190" s="164"/>
      <c r="M190" s="164"/>
      <c r="N190" s="164"/>
      <c r="O190" s="343"/>
      <c r="P190" s="343"/>
      <c r="Q190" s="344"/>
      <c r="R190" s="345">
        <f t="shared" si="11"/>
        <v>0</v>
      </c>
      <c r="S190" s="346">
        <f t="shared" si="19"/>
        <v>0</v>
      </c>
      <c r="T190" s="347"/>
      <c r="U190" s="419"/>
      <c r="V190" s="386"/>
      <c r="W190" s="386"/>
      <c r="X190" s="386"/>
      <c r="Y190" s="347"/>
      <c r="Z190" s="347"/>
      <c r="AA190" s="163"/>
      <c r="AB190" s="164"/>
      <c r="AC190" s="348"/>
      <c r="AD190" s="348"/>
      <c r="AE190" s="348"/>
      <c r="AF190" s="349"/>
      <c r="AG190" s="349"/>
      <c r="AH190" s="370"/>
      <c r="AI190" s="163"/>
      <c r="AJ190" s="163"/>
      <c r="AK190" s="163"/>
      <c r="AL190" s="350"/>
      <c r="AM190" s="163"/>
      <c r="AN190" s="163"/>
      <c r="AO190" s="343"/>
      <c r="AP190" s="164"/>
      <c r="AQ190" s="164"/>
      <c r="AR190" s="164"/>
      <c r="AS190" s="351"/>
      <c r="AT190" s="352"/>
      <c r="AU190" s="352"/>
      <c r="AV190" s="352"/>
      <c r="AW190" s="352"/>
      <c r="AX190" s="352"/>
      <c r="AY190" s="352"/>
      <c r="AZ190" s="352"/>
      <c r="BA190" s="352"/>
      <c r="BB190" s="353"/>
      <c r="BC190" s="351"/>
      <c r="BD190" s="351"/>
      <c r="BE190" s="255" t="str">
        <f>IF(F190="","",IF(分岐管理シート!D190&gt;0,"","error"))</f>
        <v/>
      </c>
      <c r="BF190" s="256" t="str">
        <f>IF(F190="","",IF(分岐管理シート!E190=1,"","error"))</f>
        <v/>
      </c>
      <c r="BG190" s="257" t="str">
        <f>IF(F190="","",IF(分岐管理シート!G190=2,"","error"))</f>
        <v/>
      </c>
      <c r="BH190" s="257" t="str">
        <f>IF(F190="","",IF(OR(分岐管理シート!H190=0,LEN(H190)&lt;6),"error",""))</f>
        <v/>
      </c>
      <c r="BI190" s="258" t="str">
        <f>IF(F190="","",IF(分岐管理シート!I190=2,"","error"))</f>
        <v/>
      </c>
      <c r="BJ190" s="257" t="str">
        <f t="shared" si="12"/>
        <v/>
      </c>
      <c r="BK190" s="257" t="str">
        <f t="shared" si="13"/>
        <v/>
      </c>
      <c r="BL190" s="257" t="str">
        <f>IF(F190="","",IF(OR(AND(分岐管理シート!D190=1,分岐管理シート!K190=1),AND(分岐管理シート!D190=2,分岐管理シート!K190=2)),"","error"))</f>
        <v/>
      </c>
      <c r="BM190" s="255" t="str">
        <f>IF(F190="","",IF(分岐管理シート!L190=2,"","error"))</f>
        <v/>
      </c>
      <c r="BN190" s="257" t="str">
        <f>IF(F190="","",IF(分岐管理シート!M190&lt;1,"error",""))</f>
        <v/>
      </c>
      <c r="BO190" s="252" t="str">
        <f>IF(F190="","",IF(OR(AND(分岐管理シート!D190=1,分岐管理シート!M190&lt;12,分岐管理シート!M190&gt;0),AND(分岐管理シート!D190=2,分岐管理シート!M190&lt;13,分岐管理シート!M190&gt;1)),"","error"))</f>
        <v/>
      </c>
      <c r="BP190" s="257" t="str">
        <f>IF(AND(分岐管理シート!M190&lt;&gt;1,SUM(分岐管理シート!N190:P190)&gt;0),"error","")</f>
        <v/>
      </c>
      <c r="BQ190" s="256" t="str">
        <f>IF(OR(AND(分岐管理シート!N190=0,OR(分岐管理シート!O190&lt;&gt;0,分岐管理シート!P190&lt;&gt;0)),AND(分岐管理シート!O190=0,分岐管理シート!P190&lt;&gt;0)),"error","")</f>
        <v/>
      </c>
      <c r="BR190" s="259" t="str" cm="1">
        <f t="array" ref="BR190">IF(SUMPRODUCT(COUNTIF(N190:P190,N190:P190))&gt;COUNTA(N190:P190),"error","")</f>
        <v/>
      </c>
      <c r="BS190" s="257" t="str">
        <f t="shared" si="14"/>
        <v/>
      </c>
      <c r="BT190" s="257" t="str">
        <f t="shared" si="15"/>
        <v/>
      </c>
      <c r="BU190" s="257" t="str">
        <f>IF(F190="","",IF(OR(AND(分岐管理シート!D190=1,T190&gt;0,Y190&gt;=0,U190=0,R190=S190+Y190,S190=T190),AND(分岐管理シート!D190=2,U190&gt;0,Y190&gt;=0,T190=0,R190=S190+Y190,S190=U190)),"","error"))</f>
        <v/>
      </c>
      <c r="BV190" s="257" t="str">
        <f t="shared" si="16"/>
        <v/>
      </c>
      <c r="BW190" s="257" t="str">
        <f t="shared" si="20"/>
        <v/>
      </c>
      <c r="BX190" s="257" t="str">
        <f t="shared" si="17"/>
        <v/>
      </c>
      <c r="BY190" s="257" t="str">
        <f>IF(F190="","",IF(PRODUCT(分岐管理シート!AB190:'分岐管理シート'!AE190)=0,"error",""))</f>
        <v/>
      </c>
      <c r="BZ190" s="252" t="str">
        <f>IF(F190="","",IF(AND(AE190="○",分岐管理シート!AF190=0),"error",""))</f>
        <v/>
      </c>
      <c r="CA190" s="257" t="str">
        <f>IF(F190="","",IF(AND(分岐管理シート!AE190&lt;2,実施計画様式!AF190&lt;&gt;""),"error",""))</f>
        <v/>
      </c>
      <c r="CB190" s="257" t="str">
        <f>IF(F190="","",IF(OR(AND(分岐管理シート!D190=1,分岐管理シート!AG190&gt;0,分岐管理シート!AG190&lt;25),AND(分岐管理シート!D190&gt;1,分岐管理シート!AG190&gt;12,分岐管理シート!AG190&lt;25)),"","error"))</f>
        <v/>
      </c>
      <c r="CC190" s="256" t="str">
        <f>IF(F190="","",IF(OR(AND(分岐管理シート!BH190="予算化方法",分岐管理シート!AH190&gt;0,分岐管理シート!AH190&lt;4),AND(分岐管理シート!BH190="予算化方法_未定なし",分岐管理シート!AH190&gt;0,分岐管理シート!AH190&lt;3)),"","error"))</f>
        <v/>
      </c>
      <c r="CD190" s="257" t="str">
        <f>IF(F190="","",IF(OR(分岐管理シート!AI190&lt;14,分岐管理シート!AI190&gt;25,分岐管理シート!AI190&gt;分岐管理シート!AJ190,分岐管理シート!AI190&gt;分岐管理シート!AK190),"error",""))</f>
        <v/>
      </c>
      <c r="CE190" s="257" t="str">
        <f>IF(F190="","",IF(OR(分岐管理シート!AJ190&lt;14,分岐管理シート!AJ190&gt;25,分岐管理シート!AJ190&lt;分岐管理シート!AI190,分岐管理シート!AJ190&gt;分岐管理シート!AK190),"error",""))</f>
        <v/>
      </c>
      <c r="CF190" s="256" t="str">
        <f>IF(F190="","",IF(OR(分岐管理シート!AK190&lt;14,分岐管理シート!AK190&gt;26,分岐管理シート!AK190&lt;分岐管理シート!AI190,分岐管理シート!AK190&lt;分岐管理シート!AJ190),"error",""))</f>
        <v/>
      </c>
      <c r="CG190" s="257" t="str">
        <f>IF(F190="","",IF(AND(AD190="－",分岐管理シート!AK190&gt;25),"error",""))</f>
        <v/>
      </c>
      <c r="CH190" s="257" t="str">
        <f t="shared" si="21"/>
        <v/>
      </c>
      <c r="CI190" s="252" t="str">
        <f>IF(F190="","",IF(分岐管理シート!AM190&lt;1,"error",""))</f>
        <v/>
      </c>
      <c r="CJ190" s="257" t="str">
        <f>IF(F190="","",IF(分岐管理シート!AN190&lt;1,"error",""))</f>
        <v/>
      </c>
      <c r="CK190" s="261" t="str">
        <f t="shared" si="18"/>
        <v/>
      </c>
      <c r="CL190" s="257" t="str">
        <f>IF(F190="","",IF(AND(SUM(分岐管理シート!AO190:AR190)&gt;180,分岐管理シート!AS190&lt;1),"error",""))</f>
        <v/>
      </c>
      <c r="CM190" s="257" t="str">
        <f>IF(F190="","",IF(OR(AND(分岐管理シート!D190=1,分岐管理シート!BB190&gt;0,分岐管理シート!BB190&lt;7),AND(分岐管理シート!D190&gt;1,分岐管理シート!BB190&gt;3,分岐管理シート!BB190&lt;7)),"","error"))</f>
        <v/>
      </c>
      <c r="CN190" s="260"/>
      <c r="CO190" s="257" t="str">
        <f>IF(分岐管理シート!BR190=0,"","error")</f>
        <v/>
      </c>
      <c r="CP190" s="304" t="str">
        <f>IF(AND(F190="",SUM(分岐管理シート!D190:BB190)&gt;0),"error","")</f>
        <v/>
      </c>
    </row>
    <row r="191" spans="1:94" ht="54.95" customHeight="1" x14ac:dyDescent="0.15">
      <c r="A191" s="29"/>
      <c r="B191" s="33"/>
      <c r="C191" s="445">
        <v>119</v>
      </c>
      <c r="D191" s="342"/>
      <c r="E191" s="342"/>
      <c r="F191" s="164"/>
      <c r="G191" s="164"/>
      <c r="H191" s="163"/>
      <c r="I191" s="164"/>
      <c r="J191" s="163"/>
      <c r="K191" s="164"/>
      <c r="L191" s="164"/>
      <c r="M191" s="164"/>
      <c r="N191" s="164"/>
      <c r="O191" s="343"/>
      <c r="P191" s="343"/>
      <c r="Q191" s="344"/>
      <c r="R191" s="345">
        <f t="shared" si="11"/>
        <v>0</v>
      </c>
      <c r="S191" s="346">
        <f t="shared" si="19"/>
        <v>0</v>
      </c>
      <c r="T191" s="347"/>
      <c r="U191" s="419"/>
      <c r="V191" s="386"/>
      <c r="W191" s="386"/>
      <c r="X191" s="386"/>
      <c r="Y191" s="347"/>
      <c r="Z191" s="347"/>
      <c r="AA191" s="163"/>
      <c r="AB191" s="164"/>
      <c r="AC191" s="348"/>
      <c r="AD191" s="348"/>
      <c r="AE191" s="348"/>
      <c r="AF191" s="349"/>
      <c r="AG191" s="349"/>
      <c r="AH191" s="370"/>
      <c r="AI191" s="163"/>
      <c r="AJ191" s="163"/>
      <c r="AK191" s="163"/>
      <c r="AL191" s="350"/>
      <c r="AM191" s="163"/>
      <c r="AN191" s="163"/>
      <c r="AO191" s="343"/>
      <c r="AP191" s="164"/>
      <c r="AQ191" s="164"/>
      <c r="AR191" s="164"/>
      <c r="AS191" s="351"/>
      <c r="AT191" s="352"/>
      <c r="AU191" s="352"/>
      <c r="AV191" s="352"/>
      <c r="AW191" s="352"/>
      <c r="AX191" s="352"/>
      <c r="AY191" s="352"/>
      <c r="AZ191" s="352"/>
      <c r="BA191" s="352"/>
      <c r="BB191" s="353"/>
      <c r="BC191" s="351"/>
      <c r="BD191" s="351"/>
      <c r="BE191" s="255" t="str">
        <f>IF(F191="","",IF(分岐管理シート!D191&gt;0,"","error"))</f>
        <v/>
      </c>
      <c r="BF191" s="256" t="str">
        <f>IF(F191="","",IF(分岐管理シート!E191=1,"","error"))</f>
        <v/>
      </c>
      <c r="BG191" s="257" t="str">
        <f>IF(F191="","",IF(分岐管理シート!G191=2,"","error"))</f>
        <v/>
      </c>
      <c r="BH191" s="257" t="str">
        <f>IF(F191="","",IF(OR(分岐管理シート!H191=0,LEN(H191)&lt;6),"error",""))</f>
        <v/>
      </c>
      <c r="BI191" s="258" t="str">
        <f>IF(F191="","",IF(分岐管理シート!I191=2,"","error"))</f>
        <v/>
      </c>
      <c r="BJ191" s="257" t="str">
        <f t="shared" si="12"/>
        <v/>
      </c>
      <c r="BK191" s="257" t="str">
        <f t="shared" si="13"/>
        <v/>
      </c>
      <c r="BL191" s="257" t="str">
        <f>IF(F191="","",IF(OR(AND(分岐管理シート!D191=1,分岐管理シート!K191=1),AND(分岐管理シート!D191=2,分岐管理シート!K191=2)),"","error"))</f>
        <v/>
      </c>
      <c r="BM191" s="255" t="str">
        <f>IF(F191="","",IF(分岐管理シート!L191=2,"","error"))</f>
        <v/>
      </c>
      <c r="BN191" s="257" t="str">
        <f>IF(F191="","",IF(分岐管理シート!M191&lt;1,"error",""))</f>
        <v/>
      </c>
      <c r="BO191" s="252" t="str">
        <f>IF(F191="","",IF(OR(AND(分岐管理シート!D191=1,分岐管理シート!M191&lt;12,分岐管理シート!M191&gt;0),AND(分岐管理シート!D191=2,分岐管理シート!M191&lt;13,分岐管理シート!M191&gt;1)),"","error"))</f>
        <v/>
      </c>
      <c r="BP191" s="257" t="str">
        <f>IF(AND(分岐管理シート!M191&lt;&gt;1,SUM(分岐管理シート!N191:P191)&gt;0),"error","")</f>
        <v/>
      </c>
      <c r="BQ191" s="256" t="str">
        <f>IF(OR(AND(分岐管理シート!N191=0,OR(分岐管理シート!O191&lt;&gt;0,分岐管理シート!P191&lt;&gt;0)),AND(分岐管理シート!O191=0,分岐管理シート!P191&lt;&gt;0)),"error","")</f>
        <v/>
      </c>
      <c r="BR191" s="259" t="str" cm="1">
        <f t="array" ref="BR191">IF(SUMPRODUCT(COUNTIF(N191:P191,N191:P191))&gt;COUNTA(N191:P191),"error","")</f>
        <v/>
      </c>
      <c r="BS191" s="257" t="str">
        <f t="shared" si="14"/>
        <v/>
      </c>
      <c r="BT191" s="257" t="str">
        <f t="shared" si="15"/>
        <v/>
      </c>
      <c r="BU191" s="257" t="str">
        <f>IF(F191="","",IF(OR(AND(分岐管理シート!D191=1,T191&gt;0,Y191&gt;=0,U191=0,R191=S191+Y191,S191=T191),AND(分岐管理シート!D191=2,U191&gt;0,Y191&gt;=0,T191=0,R191=S191+Y191,S191=U191)),"","error"))</f>
        <v/>
      </c>
      <c r="BV191" s="257" t="str">
        <f t="shared" si="16"/>
        <v/>
      </c>
      <c r="BW191" s="257" t="str">
        <f t="shared" si="20"/>
        <v/>
      </c>
      <c r="BX191" s="257" t="str">
        <f t="shared" si="17"/>
        <v/>
      </c>
      <c r="BY191" s="257" t="str">
        <f>IF(F191="","",IF(PRODUCT(分岐管理シート!AB191:'分岐管理シート'!AE191)=0,"error",""))</f>
        <v/>
      </c>
      <c r="BZ191" s="252" t="str">
        <f>IF(F191="","",IF(AND(AE191="○",分岐管理シート!AF191=0),"error",""))</f>
        <v/>
      </c>
      <c r="CA191" s="257" t="str">
        <f>IF(F191="","",IF(AND(分岐管理シート!AE191&lt;2,実施計画様式!AF191&lt;&gt;""),"error",""))</f>
        <v/>
      </c>
      <c r="CB191" s="257" t="str">
        <f>IF(F191="","",IF(OR(AND(分岐管理シート!D191=1,分岐管理シート!AG191&gt;0,分岐管理シート!AG191&lt;25),AND(分岐管理シート!D191&gt;1,分岐管理シート!AG191&gt;12,分岐管理シート!AG191&lt;25)),"","error"))</f>
        <v/>
      </c>
      <c r="CC191" s="256" t="str">
        <f>IF(F191="","",IF(OR(AND(分岐管理シート!BH191="予算化方法",分岐管理シート!AH191&gt;0,分岐管理シート!AH191&lt;4),AND(分岐管理シート!BH191="予算化方法_未定なし",分岐管理シート!AH191&gt;0,分岐管理シート!AH191&lt;3)),"","error"))</f>
        <v/>
      </c>
      <c r="CD191" s="257" t="str">
        <f>IF(F191="","",IF(OR(分岐管理シート!AI191&lt;14,分岐管理シート!AI191&gt;25,分岐管理シート!AI191&gt;分岐管理シート!AJ191,分岐管理シート!AI191&gt;分岐管理シート!AK191),"error",""))</f>
        <v/>
      </c>
      <c r="CE191" s="257" t="str">
        <f>IF(F191="","",IF(OR(分岐管理シート!AJ191&lt;14,分岐管理シート!AJ191&gt;25,分岐管理シート!AJ191&lt;分岐管理シート!AI191,分岐管理シート!AJ191&gt;分岐管理シート!AK191),"error",""))</f>
        <v/>
      </c>
      <c r="CF191" s="256" t="str">
        <f>IF(F191="","",IF(OR(分岐管理シート!AK191&lt;14,分岐管理シート!AK191&gt;26,分岐管理シート!AK191&lt;分岐管理シート!AI191,分岐管理シート!AK191&lt;分岐管理シート!AJ191),"error",""))</f>
        <v/>
      </c>
      <c r="CG191" s="257" t="str">
        <f>IF(F191="","",IF(AND(AD191="－",分岐管理シート!AK191&gt;25),"error",""))</f>
        <v/>
      </c>
      <c r="CH191" s="257" t="str">
        <f t="shared" si="21"/>
        <v/>
      </c>
      <c r="CI191" s="252" t="str">
        <f>IF(F191="","",IF(分岐管理シート!AM191&lt;1,"error",""))</f>
        <v/>
      </c>
      <c r="CJ191" s="257" t="str">
        <f>IF(F191="","",IF(分岐管理シート!AN191&lt;1,"error",""))</f>
        <v/>
      </c>
      <c r="CK191" s="261" t="str">
        <f t="shared" si="18"/>
        <v/>
      </c>
      <c r="CL191" s="257" t="str">
        <f>IF(F191="","",IF(AND(SUM(分岐管理シート!AO191:AR191)&gt;180,分岐管理シート!AS191&lt;1),"error",""))</f>
        <v/>
      </c>
      <c r="CM191" s="257" t="str">
        <f>IF(F191="","",IF(OR(AND(分岐管理シート!D191=1,分岐管理シート!BB191&gt;0,分岐管理シート!BB191&lt;7),AND(分岐管理シート!D191&gt;1,分岐管理シート!BB191&gt;3,分岐管理シート!BB191&lt;7)),"","error"))</f>
        <v/>
      </c>
      <c r="CN191" s="260"/>
      <c r="CO191" s="257" t="str">
        <f>IF(分岐管理シート!BR191=0,"","error")</f>
        <v/>
      </c>
      <c r="CP191" s="304" t="str">
        <f>IF(AND(F191="",SUM(分岐管理シート!D191:BB191)&gt;0),"error","")</f>
        <v/>
      </c>
    </row>
    <row r="192" spans="1:94" ht="54.95" customHeight="1" x14ac:dyDescent="0.15">
      <c r="A192" s="29"/>
      <c r="B192" s="33"/>
      <c r="C192" s="445">
        <v>120</v>
      </c>
      <c r="D192" s="342"/>
      <c r="E192" s="342"/>
      <c r="F192" s="164"/>
      <c r="G192" s="164"/>
      <c r="H192" s="163"/>
      <c r="I192" s="164"/>
      <c r="J192" s="163"/>
      <c r="K192" s="164"/>
      <c r="L192" s="164"/>
      <c r="M192" s="164"/>
      <c r="N192" s="164"/>
      <c r="O192" s="343"/>
      <c r="P192" s="343"/>
      <c r="Q192" s="344"/>
      <c r="R192" s="345">
        <f t="shared" si="11"/>
        <v>0</v>
      </c>
      <c r="S192" s="346">
        <f t="shared" si="19"/>
        <v>0</v>
      </c>
      <c r="T192" s="347"/>
      <c r="U192" s="419"/>
      <c r="V192" s="386"/>
      <c r="W192" s="386"/>
      <c r="X192" s="386"/>
      <c r="Y192" s="347"/>
      <c r="Z192" s="347"/>
      <c r="AA192" s="163"/>
      <c r="AB192" s="164"/>
      <c r="AC192" s="348"/>
      <c r="AD192" s="348"/>
      <c r="AE192" s="348"/>
      <c r="AF192" s="349"/>
      <c r="AG192" s="349"/>
      <c r="AH192" s="370"/>
      <c r="AI192" s="163"/>
      <c r="AJ192" s="163"/>
      <c r="AK192" s="163"/>
      <c r="AL192" s="350"/>
      <c r="AM192" s="163"/>
      <c r="AN192" s="163"/>
      <c r="AO192" s="343"/>
      <c r="AP192" s="164"/>
      <c r="AQ192" s="164"/>
      <c r="AR192" s="164"/>
      <c r="AS192" s="351"/>
      <c r="AT192" s="352"/>
      <c r="AU192" s="352"/>
      <c r="AV192" s="352"/>
      <c r="AW192" s="352"/>
      <c r="AX192" s="352"/>
      <c r="AY192" s="352"/>
      <c r="AZ192" s="352"/>
      <c r="BA192" s="352"/>
      <c r="BB192" s="353"/>
      <c r="BC192" s="351"/>
      <c r="BD192" s="351"/>
      <c r="BE192" s="255" t="str">
        <f>IF(F192="","",IF(分岐管理シート!D192&gt;0,"","error"))</f>
        <v/>
      </c>
      <c r="BF192" s="256" t="str">
        <f>IF(F192="","",IF(分岐管理シート!E192=1,"","error"))</f>
        <v/>
      </c>
      <c r="BG192" s="257" t="str">
        <f>IF(F192="","",IF(分岐管理シート!G192=2,"","error"))</f>
        <v/>
      </c>
      <c r="BH192" s="257" t="str">
        <f>IF(F192="","",IF(OR(分岐管理シート!H192=0,LEN(H192)&lt;6),"error",""))</f>
        <v/>
      </c>
      <c r="BI192" s="258" t="str">
        <f>IF(F192="","",IF(分岐管理シート!I192=2,"","error"))</f>
        <v/>
      </c>
      <c r="BJ192" s="257" t="str">
        <f t="shared" si="12"/>
        <v/>
      </c>
      <c r="BK192" s="257" t="str">
        <f t="shared" si="13"/>
        <v/>
      </c>
      <c r="BL192" s="257" t="str">
        <f>IF(F192="","",IF(OR(AND(分岐管理シート!D192=1,分岐管理シート!K192=1),AND(分岐管理シート!D192=2,分岐管理シート!K192=2)),"","error"))</f>
        <v/>
      </c>
      <c r="BM192" s="255" t="str">
        <f>IF(F192="","",IF(分岐管理シート!L192=2,"","error"))</f>
        <v/>
      </c>
      <c r="BN192" s="257" t="str">
        <f>IF(F192="","",IF(分岐管理シート!M192&lt;1,"error",""))</f>
        <v/>
      </c>
      <c r="BO192" s="252" t="str">
        <f>IF(F192="","",IF(OR(AND(分岐管理シート!D192=1,分岐管理シート!M192&lt;12,分岐管理シート!M192&gt;0),AND(分岐管理シート!D192=2,分岐管理シート!M192&lt;13,分岐管理シート!M192&gt;1)),"","error"))</f>
        <v/>
      </c>
      <c r="BP192" s="257" t="str">
        <f>IF(AND(分岐管理シート!M192&lt;&gt;1,SUM(分岐管理シート!N192:P192)&gt;0),"error","")</f>
        <v/>
      </c>
      <c r="BQ192" s="256" t="str">
        <f>IF(OR(AND(分岐管理シート!N192=0,OR(分岐管理シート!O192&lt;&gt;0,分岐管理シート!P192&lt;&gt;0)),AND(分岐管理シート!O192=0,分岐管理シート!P192&lt;&gt;0)),"error","")</f>
        <v/>
      </c>
      <c r="BR192" s="259" t="str" cm="1">
        <f t="array" ref="BR192">IF(SUMPRODUCT(COUNTIF(N192:P192,N192:P192))&gt;COUNTA(N192:P192),"error","")</f>
        <v/>
      </c>
      <c r="BS192" s="257" t="str">
        <f t="shared" si="14"/>
        <v/>
      </c>
      <c r="BT192" s="257" t="str">
        <f t="shared" si="15"/>
        <v/>
      </c>
      <c r="BU192" s="257" t="str">
        <f>IF(F192="","",IF(OR(AND(分岐管理シート!D192=1,T192&gt;0,Y192&gt;=0,U192=0,R192=S192+Y192,S192=T192),AND(分岐管理シート!D192=2,U192&gt;0,Y192&gt;=0,T192=0,R192=S192+Y192,S192=U192)),"","error"))</f>
        <v/>
      </c>
      <c r="BV192" s="257" t="str">
        <f t="shared" si="16"/>
        <v/>
      </c>
      <c r="BW192" s="257" t="str">
        <f t="shared" si="20"/>
        <v/>
      </c>
      <c r="BX192" s="257" t="str">
        <f t="shared" si="17"/>
        <v/>
      </c>
      <c r="BY192" s="257" t="str">
        <f>IF(F192="","",IF(PRODUCT(分岐管理シート!AB192:'分岐管理シート'!AE192)=0,"error",""))</f>
        <v/>
      </c>
      <c r="BZ192" s="252" t="str">
        <f>IF(F192="","",IF(AND(AE192="○",分岐管理シート!AF192=0),"error",""))</f>
        <v/>
      </c>
      <c r="CA192" s="257" t="str">
        <f>IF(F192="","",IF(AND(分岐管理シート!AE192&lt;2,実施計画様式!AF192&lt;&gt;""),"error",""))</f>
        <v/>
      </c>
      <c r="CB192" s="257" t="str">
        <f>IF(F192="","",IF(OR(AND(分岐管理シート!D192=1,分岐管理シート!AG192&gt;0,分岐管理シート!AG192&lt;25),AND(分岐管理シート!D192&gt;1,分岐管理シート!AG192&gt;12,分岐管理シート!AG192&lt;25)),"","error"))</f>
        <v/>
      </c>
      <c r="CC192" s="256" t="str">
        <f>IF(F192="","",IF(OR(AND(分岐管理シート!BH192="予算化方法",分岐管理シート!AH192&gt;0,分岐管理シート!AH192&lt;4),AND(分岐管理シート!BH192="予算化方法_未定なし",分岐管理シート!AH192&gt;0,分岐管理シート!AH192&lt;3)),"","error"))</f>
        <v/>
      </c>
      <c r="CD192" s="257" t="str">
        <f>IF(F192="","",IF(OR(分岐管理シート!AI192&lt;14,分岐管理シート!AI192&gt;25,分岐管理シート!AI192&gt;分岐管理シート!AJ192,分岐管理シート!AI192&gt;分岐管理シート!AK192),"error",""))</f>
        <v/>
      </c>
      <c r="CE192" s="257" t="str">
        <f>IF(F192="","",IF(OR(分岐管理シート!AJ192&lt;14,分岐管理シート!AJ192&gt;25,分岐管理シート!AJ192&lt;分岐管理シート!AI192,分岐管理シート!AJ192&gt;分岐管理シート!AK192),"error",""))</f>
        <v/>
      </c>
      <c r="CF192" s="256" t="str">
        <f>IF(F192="","",IF(OR(分岐管理シート!AK192&lt;14,分岐管理シート!AK192&gt;26,分岐管理シート!AK192&lt;分岐管理シート!AI192,分岐管理シート!AK192&lt;分岐管理シート!AJ192),"error",""))</f>
        <v/>
      </c>
      <c r="CG192" s="257" t="str">
        <f>IF(F192="","",IF(AND(AD192="－",分岐管理シート!AK192&gt;25),"error",""))</f>
        <v/>
      </c>
      <c r="CH192" s="257" t="str">
        <f t="shared" si="21"/>
        <v/>
      </c>
      <c r="CI192" s="252" t="str">
        <f>IF(F192="","",IF(分岐管理シート!AM192&lt;1,"error",""))</f>
        <v/>
      </c>
      <c r="CJ192" s="257" t="str">
        <f>IF(F192="","",IF(分岐管理シート!AN192&lt;1,"error",""))</f>
        <v/>
      </c>
      <c r="CK192" s="261" t="str">
        <f t="shared" si="18"/>
        <v/>
      </c>
      <c r="CL192" s="257" t="str">
        <f>IF(F192="","",IF(AND(SUM(分岐管理シート!AO192:AR192)&gt;180,分岐管理シート!AS192&lt;1),"error",""))</f>
        <v/>
      </c>
      <c r="CM192" s="257" t="str">
        <f>IF(F192="","",IF(OR(AND(分岐管理シート!D192=1,分岐管理シート!BB192&gt;0,分岐管理シート!BB192&lt;7),AND(分岐管理シート!D192&gt;1,分岐管理シート!BB192&gt;3,分岐管理シート!BB192&lt;7)),"","error"))</f>
        <v/>
      </c>
      <c r="CN192" s="260"/>
      <c r="CO192" s="257" t="str">
        <f>IF(分岐管理シート!BR192=0,"","error")</f>
        <v/>
      </c>
      <c r="CP192" s="304" t="str">
        <f>IF(AND(F192="",SUM(分岐管理シート!D192:BB192)&gt;0),"error","")</f>
        <v/>
      </c>
    </row>
    <row r="193" spans="1:94" ht="54.95" customHeight="1" x14ac:dyDescent="0.15">
      <c r="A193" s="29"/>
      <c r="B193" s="33"/>
      <c r="C193" s="445">
        <v>121</v>
      </c>
      <c r="D193" s="342"/>
      <c r="E193" s="342"/>
      <c r="F193" s="164"/>
      <c r="G193" s="164"/>
      <c r="H193" s="163"/>
      <c r="I193" s="164"/>
      <c r="J193" s="163"/>
      <c r="K193" s="164"/>
      <c r="L193" s="164"/>
      <c r="M193" s="164"/>
      <c r="N193" s="164"/>
      <c r="O193" s="343"/>
      <c r="P193" s="343"/>
      <c r="Q193" s="344"/>
      <c r="R193" s="345">
        <f t="shared" si="11"/>
        <v>0</v>
      </c>
      <c r="S193" s="346">
        <f t="shared" si="19"/>
        <v>0</v>
      </c>
      <c r="T193" s="347"/>
      <c r="U193" s="419"/>
      <c r="V193" s="386"/>
      <c r="W193" s="386"/>
      <c r="X193" s="386"/>
      <c r="Y193" s="347"/>
      <c r="Z193" s="347"/>
      <c r="AA193" s="163"/>
      <c r="AB193" s="164"/>
      <c r="AC193" s="348"/>
      <c r="AD193" s="348"/>
      <c r="AE193" s="348"/>
      <c r="AF193" s="349"/>
      <c r="AG193" s="349"/>
      <c r="AH193" s="370"/>
      <c r="AI193" s="163"/>
      <c r="AJ193" s="163"/>
      <c r="AK193" s="163"/>
      <c r="AL193" s="350"/>
      <c r="AM193" s="163"/>
      <c r="AN193" s="163"/>
      <c r="AO193" s="343"/>
      <c r="AP193" s="164"/>
      <c r="AQ193" s="164"/>
      <c r="AR193" s="164"/>
      <c r="AS193" s="351"/>
      <c r="AT193" s="352"/>
      <c r="AU193" s="352"/>
      <c r="AV193" s="352"/>
      <c r="AW193" s="352"/>
      <c r="AX193" s="352"/>
      <c r="AY193" s="352"/>
      <c r="AZ193" s="352"/>
      <c r="BA193" s="352"/>
      <c r="BB193" s="353"/>
      <c r="BC193" s="351"/>
      <c r="BD193" s="351"/>
      <c r="BE193" s="255" t="str">
        <f>IF(F193="","",IF(分岐管理シート!D193&gt;0,"","error"))</f>
        <v/>
      </c>
      <c r="BF193" s="256" t="str">
        <f>IF(F193="","",IF(分岐管理シート!E193=1,"","error"))</f>
        <v/>
      </c>
      <c r="BG193" s="257" t="str">
        <f>IF(F193="","",IF(分岐管理シート!G193=2,"","error"))</f>
        <v/>
      </c>
      <c r="BH193" s="257" t="str">
        <f>IF(F193="","",IF(OR(分岐管理シート!H193=0,LEN(H193)&lt;6),"error",""))</f>
        <v/>
      </c>
      <c r="BI193" s="258" t="str">
        <f>IF(F193="","",IF(分岐管理シート!I193=2,"","error"))</f>
        <v/>
      </c>
      <c r="BJ193" s="257" t="str">
        <f t="shared" si="12"/>
        <v/>
      </c>
      <c r="BK193" s="257" t="str">
        <f t="shared" si="13"/>
        <v/>
      </c>
      <c r="BL193" s="257" t="str">
        <f>IF(F193="","",IF(OR(AND(分岐管理シート!D193=1,分岐管理シート!K193=1),AND(分岐管理シート!D193=2,分岐管理シート!K193=2)),"","error"))</f>
        <v/>
      </c>
      <c r="BM193" s="255" t="str">
        <f>IF(F193="","",IF(分岐管理シート!L193=2,"","error"))</f>
        <v/>
      </c>
      <c r="BN193" s="257" t="str">
        <f>IF(F193="","",IF(分岐管理シート!M193&lt;1,"error",""))</f>
        <v/>
      </c>
      <c r="BO193" s="252" t="str">
        <f>IF(F193="","",IF(OR(AND(分岐管理シート!D193=1,分岐管理シート!M193&lt;12,分岐管理シート!M193&gt;0),AND(分岐管理シート!D193=2,分岐管理シート!M193&lt;13,分岐管理シート!M193&gt;1)),"","error"))</f>
        <v/>
      </c>
      <c r="BP193" s="257" t="str">
        <f>IF(AND(分岐管理シート!M193&lt;&gt;1,SUM(分岐管理シート!N193:P193)&gt;0),"error","")</f>
        <v/>
      </c>
      <c r="BQ193" s="256" t="str">
        <f>IF(OR(AND(分岐管理シート!N193=0,OR(分岐管理シート!O193&lt;&gt;0,分岐管理シート!P193&lt;&gt;0)),AND(分岐管理シート!O193=0,分岐管理シート!P193&lt;&gt;0)),"error","")</f>
        <v/>
      </c>
      <c r="BR193" s="259" t="str" cm="1">
        <f t="array" ref="BR193">IF(SUMPRODUCT(COUNTIF(N193:P193,N193:P193))&gt;COUNTA(N193:P193),"error","")</f>
        <v/>
      </c>
      <c r="BS193" s="257" t="str">
        <f t="shared" si="14"/>
        <v/>
      </c>
      <c r="BT193" s="257" t="str">
        <f t="shared" si="15"/>
        <v/>
      </c>
      <c r="BU193" s="257" t="str">
        <f>IF(F193="","",IF(OR(AND(分岐管理シート!D193=1,T193&gt;0,Y193&gt;=0,U193=0,R193=S193+Y193,S193=T193),AND(分岐管理シート!D193=2,U193&gt;0,Y193&gt;=0,T193=0,R193=S193+Y193,S193=U193)),"","error"))</f>
        <v/>
      </c>
      <c r="BV193" s="257" t="str">
        <f t="shared" si="16"/>
        <v/>
      </c>
      <c r="BW193" s="257" t="str">
        <f t="shared" si="20"/>
        <v/>
      </c>
      <c r="BX193" s="257" t="str">
        <f t="shared" si="17"/>
        <v/>
      </c>
      <c r="BY193" s="257" t="str">
        <f>IF(F193="","",IF(PRODUCT(分岐管理シート!AB193:'分岐管理シート'!AE193)=0,"error",""))</f>
        <v/>
      </c>
      <c r="BZ193" s="252" t="str">
        <f>IF(F193="","",IF(AND(AE193="○",分岐管理シート!AF193=0),"error",""))</f>
        <v/>
      </c>
      <c r="CA193" s="257" t="str">
        <f>IF(F193="","",IF(AND(分岐管理シート!AE193&lt;2,実施計画様式!AF193&lt;&gt;""),"error",""))</f>
        <v/>
      </c>
      <c r="CB193" s="257" t="str">
        <f>IF(F193="","",IF(OR(AND(分岐管理シート!D193=1,分岐管理シート!AG193&gt;0,分岐管理シート!AG193&lt;25),AND(分岐管理シート!D193&gt;1,分岐管理シート!AG193&gt;12,分岐管理シート!AG193&lt;25)),"","error"))</f>
        <v/>
      </c>
      <c r="CC193" s="256" t="str">
        <f>IF(F193="","",IF(OR(AND(分岐管理シート!BH193="予算化方法",分岐管理シート!AH193&gt;0,分岐管理シート!AH193&lt;4),AND(分岐管理シート!BH193="予算化方法_未定なし",分岐管理シート!AH193&gt;0,分岐管理シート!AH193&lt;3)),"","error"))</f>
        <v/>
      </c>
      <c r="CD193" s="257" t="str">
        <f>IF(F193="","",IF(OR(分岐管理シート!AI193&lt;14,分岐管理シート!AI193&gt;25,分岐管理シート!AI193&gt;分岐管理シート!AJ193,分岐管理シート!AI193&gt;分岐管理シート!AK193),"error",""))</f>
        <v/>
      </c>
      <c r="CE193" s="257" t="str">
        <f>IF(F193="","",IF(OR(分岐管理シート!AJ193&lt;14,分岐管理シート!AJ193&gt;25,分岐管理シート!AJ193&lt;分岐管理シート!AI193,分岐管理シート!AJ193&gt;分岐管理シート!AK193),"error",""))</f>
        <v/>
      </c>
      <c r="CF193" s="256" t="str">
        <f>IF(F193="","",IF(OR(分岐管理シート!AK193&lt;14,分岐管理シート!AK193&gt;26,分岐管理シート!AK193&lt;分岐管理シート!AI193,分岐管理シート!AK193&lt;分岐管理シート!AJ193),"error",""))</f>
        <v/>
      </c>
      <c r="CG193" s="257" t="str">
        <f>IF(F193="","",IF(AND(AD193="－",分岐管理シート!AK193&gt;25),"error",""))</f>
        <v/>
      </c>
      <c r="CH193" s="257" t="str">
        <f t="shared" si="21"/>
        <v/>
      </c>
      <c r="CI193" s="252" t="str">
        <f>IF(F193="","",IF(分岐管理シート!AM193&lt;1,"error",""))</f>
        <v/>
      </c>
      <c r="CJ193" s="257" t="str">
        <f>IF(F193="","",IF(分岐管理シート!AN193&lt;1,"error",""))</f>
        <v/>
      </c>
      <c r="CK193" s="261" t="str">
        <f t="shared" si="18"/>
        <v/>
      </c>
      <c r="CL193" s="257" t="str">
        <f>IF(F193="","",IF(AND(SUM(分岐管理シート!AO193:AR193)&gt;180,分岐管理シート!AS193&lt;1),"error",""))</f>
        <v/>
      </c>
      <c r="CM193" s="257" t="str">
        <f>IF(F193="","",IF(OR(AND(分岐管理シート!D193=1,分岐管理シート!BB193&gt;0,分岐管理シート!BB193&lt;7),AND(分岐管理シート!D193&gt;1,分岐管理シート!BB193&gt;3,分岐管理シート!BB193&lt;7)),"","error"))</f>
        <v/>
      </c>
      <c r="CN193" s="260"/>
      <c r="CO193" s="257" t="str">
        <f>IF(分岐管理シート!BR193=0,"","error")</f>
        <v/>
      </c>
      <c r="CP193" s="304" t="str">
        <f>IF(AND(F193="",SUM(分岐管理シート!D193:BB193)&gt;0),"error","")</f>
        <v/>
      </c>
    </row>
    <row r="194" spans="1:94" ht="54.95" customHeight="1" x14ac:dyDescent="0.15">
      <c r="A194" s="29"/>
      <c r="B194" s="33"/>
      <c r="C194" s="445">
        <v>122</v>
      </c>
      <c r="D194" s="342"/>
      <c r="E194" s="342"/>
      <c r="F194" s="164"/>
      <c r="G194" s="164"/>
      <c r="H194" s="163"/>
      <c r="I194" s="164"/>
      <c r="J194" s="163"/>
      <c r="K194" s="164"/>
      <c r="L194" s="164"/>
      <c r="M194" s="164"/>
      <c r="N194" s="164"/>
      <c r="O194" s="343"/>
      <c r="P194" s="343"/>
      <c r="Q194" s="344"/>
      <c r="R194" s="345">
        <f t="shared" si="11"/>
        <v>0</v>
      </c>
      <c r="S194" s="346">
        <f t="shared" si="19"/>
        <v>0</v>
      </c>
      <c r="T194" s="347"/>
      <c r="U194" s="419"/>
      <c r="V194" s="386"/>
      <c r="W194" s="386"/>
      <c r="X194" s="386"/>
      <c r="Y194" s="347"/>
      <c r="Z194" s="347"/>
      <c r="AA194" s="163"/>
      <c r="AB194" s="164"/>
      <c r="AC194" s="348"/>
      <c r="AD194" s="348"/>
      <c r="AE194" s="348"/>
      <c r="AF194" s="349"/>
      <c r="AG194" s="349"/>
      <c r="AH194" s="370"/>
      <c r="AI194" s="163"/>
      <c r="AJ194" s="163"/>
      <c r="AK194" s="163"/>
      <c r="AL194" s="350"/>
      <c r="AM194" s="163"/>
      <c r="AN194" s="163"/>
      <c r="AO194" s="343"/>
      <c r="AP194" s="164"/>
      <c r="AQ194" s="164"/>
      <c r="AR194" s="164"/>
      <c r="AS194" s="351"/>
      <c r="AT194" s="352"/>
      <c r="AU194" s="352"/>
      <c r="AV194" s="352"/>
      <c r="AW194" s="352"/>
      <c r="AX194" s="352"/>
      <c r="AY194" s="352"/>
      <c r="AZ194" s="352"/>
      <c r="BA194" s="352"/>
      <c r="BB194" s="353"/>
      <c r="BC194" s="351"/>
      <c r="BD194" s="351"/>
      <c r="BE194" s="255" t="str">
        <f>IF(F194="","",IF(分岐管理シート!D194&gt;0,"","error"))</f>
        <v/>
      </c>
      <c r="BF194" s="256" t="str">
        <f>IF(F194="","",IF(分岐管理シート!E194=1,"","error"))</f>
        <v/>
      </c>
      <c r="BG194" s="257" t="str">
        <f>IF(F194="","",IF(分岐管理シート!G194=2,"","error"))</f>
        <v/>
      </c>
      <c r="BH194" s="257" t="str">
        <f>IF(F194="","",IF(OR(分岐管理シート!H194=0,LEN(H194)&lt;6),"error",""))</f>
        <v/>
      </c>
      <c r="BI194" s="258" t="str">
        <f>IF(F194="","",IF(分岐管理シート!I194=2,"","error"))</f>
        <v/>
      </c>
      <c r="BJ194" s="257" t="str">
        <f t="shared" si="12"/>
        <v/>
      </c>
      <c r="BK194" s="257" t="str">
        <f t="shared" si="13"/>
        <v/>
      </c>
      <c r="BL194" s="257" t="str">
        <f>IF(F194="","",IF(OR(AND(分岐管理シート!D194=1,分岐管理シート!K194=1),AND(分岐管理シート!D194=2,分岐管理シート!K194=2)),"","error"))</f>
        <v/>
      </c>
      <c r="BM194" s="255" t="str">
        <f>IF(F194="","",IF(分岐管理シート!L194=2,"","error"))</f>
        <v/>
      </c>
      <c r="BN194" s="257" t="str">
        <f>IF(F194="","",IF(分岐管理シート!M194&lt;1,"error",""))</f>
        <v/>
      </c>
      <c r="BO194" s="252" t="str">
        <f>IF(F194="","",IF(OR(AND(分岐管理シート!D194=1,分岐管理シート!M194&lt;12,分岐管理シート!M194&gt;0),AND(分岐管理シート!D194=2,分岐管理シート!M194&lt;13,分岐管理シート!M194&gt;1)),"","error"))</f>
        <v/>
      </c>
      <c r="BP194" s="257" t="str">
        <f>IF(AND(分岐管理シート!M194&lt;&gt;1,SUM(分岐管理シート!N194:P194)&gt;0),"error","")</f>
        <v/>
      </c>
      <c r="BQ194" s="256" t="str">
        <f>IF(OR(AND(分岐管理シート!N194=0,OR(分岐管理シート!O194&lt;&gt;0,分岐管理シート!P194&lt;&gt;0)),AND(分岐管理シート!O194=0,分岐管理シート!P194&lt;&gt;0)),"error","")</f>
        <v/>
      </c>
      <c r="BR194" s="259" t="str" cm="1">
        <f t="array" ref="BR194">IF(SUMPRODUCT(COUNTIF(N194:P194,N194:P194))&gt;COUNTA(N194:P194),"error","")</f>
        <v/>
      </c>
      <c r="BS194" s="257" t="str">
        <f t="shared" si="14"/>
        <v/>
      </c>
      <c r="BT194" s="257" t="str">
        <f t="shared" si="15"/>
        <v/>
      </c>
      <c r="BU194" s="257" t="str">
        <f>IF(F194="","",IF(OR(AND(分岐管理シート!D194=1,T194&gt;0,Y194&gt;=0,U194=0,R194=S194+Y194,S194=T194),AND(分岐管理シート!D194=2,U194&gt;0,Y194&gt;=0,T194=0,R194=S194+Y194,S194=U194)),"","error"))</f>
        <v/>
      </c>
      <c r="BV194" s="257" t="str">
        <f t="shared" si="16"/>
        <v/>
      </c>
      <c r="BW194" s="257" t="str">
        <f t="shared" si="20"/>
        <v/>
      </c>
      <c r="BX194" s="257" t="str">
        <f t="shared" si="17"/>
        <v/>
      </c>
      <c r="BY194" s="257" t="str">
        <f>IF(F194="","",IF(PRODUCT(分岐管理シート!AB194:'分岐管理シート'!AE194)=0,"error",""))</f>
        <v/>
      </c>
      <c r="BZ194" s="252" t="str">
        <f>IF(F194="","",IF(AND(AE194="○",分岐管理シート!AF194=0),"error",""))</f>
        <v/>
      </c>
      <c r="CA194" s="257" t="str">
        <f>IF(F194="","",IF(AND(分岐管理シート!AE194&lt;2,実施計画様式!AF194&lt;&gt;""),"error",""))</f>
        <v/>
      </c>
      <c r="CB194" s="257" t="str">
        <f>IF(F194="","",IF(OR(AND(分岐管理シート!D194=1,分岐管理シート!AG194&gt;0,分岐管理シート!AG194&lt;25),AND(分岐管理シート!D194&gt;1,分岐管理シート!AG194&gt;12,分岐管理シート!AG194&lt;25)),"","error"))</f>
        <v/>
      </c>
      <c r="CC194" s="256" t="str">
        <f>IF(F194="","",IF(OR(AND(分岐管理シート!BH194="予算化方法",分岐管理シート!AH194&gt;0,分岐管理シート!AH194&lt;4),AND(分岐管理シート!BH194="予算化方法_未定なし",分岐管理シート!AH194&gt;0,分岐管理シート!AH194&lt;3)),"","error"))</f>
        <v/>
      </c>
      <c r="CD194" s="257" t="str">
        <f>IF(F194="","",IF(OR(分岐管理シート!AI194&lt;14,分岐管理シート!AI194&gt;25,分岐管理シート!AI194&gt;分岐管理シート!AJ194,分岐管理シート!AI194&gt;分岐管理シート!AK194),"error",""))</f>
        <v/>
      </c>
      <c r="CE194" s="257" t="str">
        <f>IF(F194="","",IF(OR(分岐管理シート!AJ194&lt;14,分岐管理シート!AJ194&gt;25,分岐管理シート!AJ194&lt;分岐管理シート!AI194,分岐管理シート!AJ194&gt;分岐管理シート!AK194),"error",""))</f>
        <v/>
      </c>
      <c r="CF194" s="256" t="str">
        <f>IF(F194="","",IF(OR(分岐管理シート!AK194&lt;14,分岐管理シート!AK194&gt;26,分岐管理シート!AK194&lt;分岐管理シート!AI194,分岐管理シート!AK194&lt;分岐管理シート!AJ194),"error",""))</f>
        <v/>
      </c>
      <c r="CG194" s="257" t="str">
        <f>IF(F194="","",IF(AND(AD194="－",分岐管理シート!AK194&gt;25),"error",""))</f>
        <v/>
      </c>
      <c r="CH194" s="257" t="str">
        <f t="shared" si="21"/>
        <v/>
      </c>
      <c r="CI194" s="252" t="str">
        <f>IF(F194="","",IF(分岐管理シート!AM194&lt;1,"error",""))</f>
        <v/>
      </c>
      <c r="CJ194" s="257" t="str">
        <f>IF(F194="","",IF(分岐管理シート!AN194&lt;1,"error",""))</f>
        <v/>
      </c>
      <c r="CK194" s="261" t="str">
        <f t="shared" si="18"/>
        <v/>
      </c>
      <c r="CL194" s="257" t="str">
        <f>IF(F194="","",IF(AND(SUM(分岐管理シート!AO194:AR194)&gt;180,分岐管理シート!AS194&lt;1),"error",""))</f>
        <v/>
      </c>
      <c r="CM194" s="257" t="str">
        <f>IF(F194="","",IF(OR(AND(分岐管理シート!D194=1,分岐管理シート!BB194&gt;0,分岐管理シート!BB194&lt;7),AND(分岐管理シート!D194&gt;1,分岐管理シート!BB194&gt;3,分岐管理シート!BB194&lt;7)),"","error"))</f>
        <v/>
      </c>
      <c r="CN194" s="260"/>
      <c r="CO194" s="257" t="str">
        <f>IF(分岐管理シート!BR194=0,"","error")</f>
        <v/>
      </c>
      <c r="CP194" s="304" t="str">
        <f>IF(AND(F194="",SUM(分岐管理シート!D194:BB194)&gt;0),"error","")</f>
        <v/>
      </c>
    </row>
    <row r="195" spans="1:94" ht="54.95" customHeight="1" x14ac:dyDescent="0.15">
      <c r="A195" s="29"/>
      <c r="B195" s="33"/>
      <c r="C195" s="445">
        <v>123</v>
      </c>
      <c r="D195" s="342"/>
      <c r="E195" s="342"/>
      <c r="F195" s="164"/>
      <c r="G195" s="164"/>
      <c r="H195" s="163"/>
      <c r="I195" s="164"/>
      <c r="J195" s="163"/>
      <c r="K195" s="164"/>
      <c r="L195" s="164"/>
      <c r="M195" s="164"/>
      <c r="N195" s="164"/>
      <c r="O195" s="343"/>
      <c r="P195" s="343"/>
      <c r="Q195" s="344"/>
      <c r="R195" s="345">
        <f t="shared" si="11"/>
        <v>0</v>
      </c>
      <c r="S195" s="346">
        <f t="shared" si="19"/>
        <v>0</v>
      </c>
      <c r="T195" s="347"/>
      <c r="U195" s="419"/>
      <c r="V195" s="386"/>
      <c r="W195" s="386"/>
      <c r="X195" s="386"/>
      <c r="Y195" s="347"/>
      <c r="Z195" s="347"/>
      <c r="AA195" s="163"/>
      <c r="AB195" s="164"/>
      <c r="AC195" s="348"/>
      <c r="AD195" s="348"/>
      <c r="AE195" s="348"/>
      <c r="AF195" s="349"/>
      <c r="AG195" s="349"/>
      <c r="AH195" s="370"/>
      <c r="AI195" s="163"/>
      <c r="AJ195" s="163"/>
      <c r="AK195" s="163"/>
      <c r="AL195" s="350"/>
      <c r="AM195" s="163"/>
      <c r="AN195" s="163"/>
      <c r="AO195" s="343"/>
      <c r="AP195" s="164"/>
      <c r="AQ195" s="164"/>
      <c r="AR195" s="164"/>
      <c r="AS195" s="351"/>
      <c r="AT195" s="352"/>
      <c r="AU195" s="352"/>
      <c r="AV195" s="352"/>
      <c r="AW195" s="352"/>
      <c r="AX195" s="352"/>
      <c r="AY195" s="352"/>
      <c r="AZ195" s="352"/>
      <c r="BA195" s="352"/>
      <c r="BB195" s="353"/>
      <c r="BC195" s="351"/>
      <c r="BD195" s="351"/>
      <c r="BE195" s="255" t="str">
        <f>IF(F195="","",IF(分岐管理シート!D195&gt;0,"","error"))</f>
        <v/>
      </c>
      <c r="BF195" s="256" t="str">
        <f>IF(F195="","",IF(分岐管理シート!E195=1,"","error"))</f>
        <v/>
      </c>
      <c r="BG195" s="257" t="str">
        <f>IF(F195="","",IF(分岐管理シート!G195=2,"","error"))</f>
        <v/>
      </c>
      <c r="BH195" s="257" t="str">
        <f>IF(F195="","",IF(OR(分岐管理シート!H195=0,LEN(H195)&lt;6),"error",""))</f>
        <v/>
      </c>
      <c r="BI195" s="258" t="str">
        <f>IF(F195="","",IF(分岐管理シート!I195=2,"","error"))</f>
        <v/>
      </c>
      <c r="BJ195" s="257" t="str">
        <f t="shared" si="12"/>
        <v/>
      </c>
      <c r="BK195" s="257" t="str">
        <f t="shared" si="13"/>
        <v/>
      </c>
      <c r="BL195" s="257" t="str">
        <f>IF(F195="","",IF(OR(AND(分岐管理シート!D195=1,分岐管理シート!K195=1),AND(分岐管理シート!D195=2,分岐管理シート!K195=2)),"","error"))</f>
        <v/>
      </c>
      <c r="BM195" s="255" t="str">
        <f>IF(F195="","",IF(分岐管理シート!L195=2,"","error"))</f>
        <v/>
      </c>
      <c r="BN195" s="257" t="str">
        <f>IF(F195="","",IF(分岐管理シート!M195&lt;1,"error",""))</f>
        <v/>
      </c>
      <c r="BO195" s="252" t="str">
        <f>IF(F195="","",IF(OR(AND(分岐管理シート!D195=1,分岐管理シート!M195&lt;12,分岐管理シート!M195&gt;0),AND(分岐管理シート!D195=2,分岐管理シート!M195&lt;13,分岐管理シート!M195&gt;1)),"","error"))</f>
        <v/>
      </c>
      <c r="BP195" s="257" t="str">
        <f>IF(AND(分岐管理シート!M195&lt;&gt;1,SUM(分岐管理シート!N195:P195)&gt;0),"error","")</f>
        <v/>
      </c>
      <c r="BQ195" s="256" t="str">
        <f>IF(OR(AND(分岐管理シート!N195=0,OR(分岐管理シート!O195&lt;&gt;0,分岐管理シート!P195&lt;&gt;0)),AND(分岐管理シート!O195=0,分岐管理シート!P195&lt;&gt;0)),"error","")</f>
        <v/>
      </c>
      <c r="BR195" s="259" t="str" cm="1">
        <f t="array" ref="BR195">IF(SUMPRODUCT(COUNTIF(N195:P195,N195:P195))&gt;COUNTA(N195:P195),"error","")</f>
        <v/>
      </c>
      <c r="BS195" s="257" t="str">
        <f t="shared" si="14"/>
        <v/>
      </c>
      <c r="BT195" s="257" t="str">
        <f t="shared" si="15"/>
        <v/>
      </c>
      <c r="BU195" s="257" t="str">
        <f>IF(F195="","",IF(OR(AND(分岐管理シート!D195=1,T195&gt;0,Y195&gt;=0,U195=0,R195=S195+Y195,S195=T195),AND(分岐管理シート!D195=2,U195&gt;0,Y195&gt;=0,T195=0,R195=S195+Y195,S195=U195)),"","error"))</f>
        <v/>
      </c>
      <c r="BV195" s="257" t="str">
        <f t="shared" si="16"/>
        <v/>
      </c>
      <c r="BW195" s="257" t="str">
        <f t="shared" si="20"/>
        <v/>
      </c>
      <c r="BX195" s="257" t="str">
        <f t="shared" si="17"/>
        <v/>
      </c>
      <c r="BY195" s="257" t="str">
        <f>IF(F195="","",IF(PRODUCT(分岐管理シート!AB195:'分岐管理シート'!AE195)=0,"error",""))</f>
        <v/>
      </c>
      <c r="BZ195" s="252" t="str">
        <f>IF(F195="","",IF(AND(AE195="○",分岐管理シート!AF195=0),"error",""))</f>
        <v/>
      </c>
      <c r="CA195" s="257" t="str">
        <f>IF(F195="","",IF(AND(分岐管理シート!AE195&lt;2,実施計画様式!AF195&lt;&gt;""),"error",""))</f>
        <v/>
      </c>
      <c r="CB195" s="257" t="str">
        <f>IF(F195="","",IF(OR(AND(分岐管理シート!D195=1,分岐管理シート!AG195&gt;0,分岐管理シート!AG195&lt;25),AND(分岐管理シート!D195&gt;1,分岐管理シート!AG195&gt;12,分岐管理シート!AG195&lt;25)),"","error"))</f>
        <v/>
      </c>
      <c r="CC195" s="256" t="str">
        <f>IF(F195="","",IF(OR(AND(分岐管理シート!BH195="予算化方法",分岐管理シート!AH195&gt;0,分岐管理シート!AH195&lt;4),AND(分岐管理シート!BH195="予算化方法_未定なし",分岐管理シート!AH195&gt;0,分岐管理シート!AH195&lt;3)),"","error"))</f>
        <v/>
      </c>
      <c r="CD195" s="257" t="str">
        <f>IF(F195="","",IF(OR(分岐管理シート!AI195&lt;14,分岐管理シート!AI195&gt;25,分岐管理シート!AI195&gt;分岐管理シート!AJ195,分岐管理シート!AI195&gt;分岐管理シート!AK195),"error",""))</f>
        <v/>
      </c>
      <c r="CE195" s="257" t="str">
        <f>IF(F195="","",IF(OR(分岐管理シート!AJ195&lt;14,分岐管理シート!AJ195&gt;25,分岐管理シート!AJ195&lt;分岐管理シート!AI195,分岐管理シート!AJ195&gt;分岐管理シート!AK195),"error",""))</f>
        <v/>
      </c>
      <c r="CF195" s="256" t="str">
        <f>IF(F195="","",IF(OR(分岐管理シート!AK195&lt;14,分岐管理シート!AK195&gt;26,分岐管理シート!AK195&lt;分岐管理シート!AI195,分岐管理シート!AK195&lt;分岐管理シート!AJ195),"error",""))</f>
        <v/>
      </c>
      <c r="CG195" s="257" t="str">
        <f>IF(F195="","",IF(AND(AD195="－",分岐管理シート!AK195&gt;25),"error",""))</f>
        <v/>
      </c>
      <c r="CH195" s="257" t="str">
        <f t="shared" si="21"/>
        <v/>
      </c>
      <c r="CI195" s="252" t="str">
        <f>IF(F195="","",IF(分岐管理シート!AM195&lt;1,"error",""))</f>
        <v/>
      </c>
      <c r="CJ195" s="257" t="str">
        <f>IF(F195="","",IF(分岐管理シート!AN195&lt;1,"error",""))</f>
        <v/>
      </c>
      <c r="CK195" s="261" t="str">
        <f t="shared" si="18"/>
        <v/>
      </c>
      <c r="CL195" s="257" t="str">
        <f>IF(F195="","",IF(AND(SUM(分岐管理シート!AO195:AR195)&gt;180,分岐管理シート!AS195&lt;1),"error",""))</f>
        <v/>
      </c>
      <c r="CM195" s="257" t="str">
        <f>IF(F195="","",IF(OR(AND(分岐管理シート!D195=1,分岐管理シート!BB195&gt;0,分岐管理シート!BB195&lt;7),AND(分岐管理シート!D195&gt;1,分岐管理シート!BB195&gt;3,分岐管理シート!BB195&lt;7)),"","error"))</f>
        <v/>
      </c>
      <c r="CN195" s="260"/>
      <c r="CO195" s="257" t="str">
        <f>IF(分岐管理シート!BR195=0,"","error")</f>
        <v/>
      </c>
      <c r="CP195" s="304" t="str">
        <f>IF(AND(F195="",SUM(分岐管理シート!D195:BB195)&gt;0),"error","")</f>
        <v/>
      </c>
    </row>
    <row r="196" spans="1:94" ht="54.95" customHeight="1" x14ac:dyDescent="0.15">
      <c r="A196" s="29"/>
      <c r="B196" s="33"/>
      <c r="C196" s="445">
        <v>124</v>
      </c>
      <c r="D196" s="342"/>
      <c r="E196" s="342"/>
      <c r="F196" s="164"/>
      <c r="G196" s="164"/>
      <c r="H196" s="163"/>
      <c r="I196" s="164"/>
      <c r="J196" s="163"/>
      <c r="K196" s="164"/>
      <c r="L196" s="164"/>
      <c r="M196" s="164"/>
      <c r="N196" s="164"/>
      <c r="O196" s="343"/>
      <c r="P196" s="343"/>
      <c r="Q196" s="344"/>
      <c r="R196" s="345">
        <f t="shared" si="11"/>
        <v>0</v>
      </c>
      <c r="S196" s="346">
        <f t="shared" si="19"/>
        <v>0</v>
      </c>
      <c r="T196" s="347"/>
      <c r="U196" s="419"/>
      <c r="V196" s="386"/>
      <c r="W196" s="386"/>
      <c r="X196" s="386"/>
      <c r="Y196" s="347"/>
      <c r="Z196" s="347"/>
      <c r="AA196" s="163"/>
      <c r="AB196" s="164"/>
      <c r="AC196" s="348"/>
      <c r="AD196" s="348"/>
      <c r="AE196" s="348"/>
      <c r="AF196" s="349"/>
      <c r="AG196" s="349"/>
      <c r="AH196" s="370"/>
      <c r="AI196" s="163"/>
      <c r="AJ196" s="163"/>
      <c r="AK196" s="163"/>
      <c r="AL196" s="350"/>
      <c r="AM196" s="163"/>
      <c r="AN196" s="163"/>
      <c r="AO196" s="343"/>
      <c r="AP196" s="164"/>
      <c r="AQ196" s="164"/>
      <c r="AR196" s="164"/>
      <c r="AS196" s="351"/>
      <c r="AT196" s="352"/>
      <c r="AU196" s="352"/>
      <c r="AV196" s="352"/>
      <c r="AW196" s="352"/>
      <c r="AX196" s="352"/>
      <c r="AY196" s="352"/>
      <c r="AZ196" s="352"/>
      <c r="BA196" s="352"/>
      <c r="BB196" s="353"/>
      <c r="BC196" s="351"/>
      <c r="BD196" s="351"/>
      <c r="BE196" s="255" t="str">
        <f>IF(F196="","",IF(分岐管理シート!D196&gt;0,"","error"))</f>
        <v/>
      </c>
      <c r="BF196" s="256" t="str">
        <f>IF(F196="","",IF(分岐管理シート!E196=1,"","error"))</f>
        <v/>
      </c>
      <c r="BG196" s="257" t="str">
        <f>IF(F196="","",IF(分岐管理シート!G196=2,"","error"))</f>
        <v/>
      </c>
      <c r="BH196" s="257" t="str">
        <f>IF(F196="","",IF(OR(分岐管理シート!H196=0,LEN(H196)&lt;6),"error",""))</f>
        <v/>
      </c>
      <c r="BI196" s="258" t="str">
        <f>IF(F196="","",IF(分岐管理シート!I196=2,"","error"))</f>
        <v/>
      </c>
      <c r="BJ196" s="257" t="str">
        <f t="shared" si="12"/>
        <v/>
      </c>
      <c r="BK196" s="257" t="str">
        <f t="shared" si="13"/>
        <v/>
      </c>
      <c r="BL196" s="257" t="str">
        <f>IF(F196="","",IF(OR(AND(分岐管理シート!D196=1,分岐管理シート!K196=1),AND(分岐管理シート!D196=2,分岐管理シート!K196=2)),"","error"))</f>
        <v/>
      </c>
      <c r="BM196" s="255" t="str">
        <f>IF(F196="","",IF(分岐管理シート!L196=2,"","error"))</f>
        <v/>
      </c>
      <c r="BN196" s="257" t="str">
        <f>IF(F196="","",IF(分岐管理シート!M196&lt;1,"error",""))</f>
        <v/>
      </c>
      <c r="BO196" s="252" t="str">
        <f>IF(F196="","",IF(OR(AND(分岐管理シート!D196=1,分岐管理シート!M196&lt;12,分岐管理シート!M196&gt;0),AND(分岐管理シート!D196=2,分岐管理シート!M196&lt;13,分岐管理シート!M196&gt;1)),"","error"))</f>
        <v/>
      </c>
      <c r="BP196" s="257" t="str">
        <f>IF(AND(分岐管理シート!M196&lt;&gt;1,SUM(分岐管理シート!N196:P196)&gt;0),"error","")</f>
        <v/>
      </c>
      <c r="BQ196" s="256" t="str">
        <f>IF(OR(AND(分岐管理シート!N196=0,OR(分岐管理シート!O196&lt;&gt;0,分岐管理シート!P196&lt;&gt;0)),AND(分岐管理シート!O196=0,分岐管理シート!P196&lt;&gt;0)),"error","")</f>
        <v/>
      </c>
      <c r="BR196" s="259" t="str" cm="1">
        <f t="array" ref="BR196">IF(SUMPRODUCT(COUNTIF(N196:P196,N196:P196))&gt;COUNTA(N196:P196),"error","")</f>
        <v/>
      </c>
      <c r="BS196" s="257" t="str">
        <f t="shared" si="14"/>
        <v/>
      </c>
      <c r="BT196" s="257" t="str">
        <f t="shared" si="15"/>
        <v/>
      </c>
      <c r="BU196" s="257" t="str">
        <f>IF(F196="","",IF(OR(AND(分岐管理シート!D196=1,T196&gt;0,Y196&gt;=0,U196=0,R196=S196+Y196,S196=T196),AND(分岐管理シート!D196=2,U196&gt;0,Y196&gt;=0,T196=0,R196=S196+Y196,S196=U196)),"","error"))</f>
        <v/>
      </c>
      <c r="BV196" s="257" t="str">
        <f t="shared" si="16"/>
        <v/>
      </c>
      <c r="BW196" s="257" t="str">
        <f t="shared" si="20"/>
        <v/>
      </c>
      <c r="BX196" s="257" t="str">
        <f t="shared" si="17"/>
        <v/>
      </c>
      <c r="BY196" s="257" t="str">
        <f>IF(F196="","",IF(PRODUCT(分岐管理シート!AB196:'分岐管理シート'!AE196)=0,"error",""))</f>
        <v/>
      </c>
      <c r="BZ196" s="252" t="str">
        <f>IF(F196="","",IF(AND(AE196="○",分岐管理シート!AF196=0),"error",""))</f>
        <v/>
      </c>
      <c r="CA196" s="257" t="str">
        <f>IF(F196="","",IF(AND(分岐管理シート!AE196&lt;2,実施計画様式!AF196&lt;&gt;""),"error",""))</f>
        <v/>
      </c>
      <c r="CB196" s="257" t="str">
        <f>IF(F196="","",IF(OR(AND(分岐管理シート!D196=1,分岐管理シート!AG196&gt;0,分岐管理シート!AG196&lt;25),AND(分岐管理シート!D196&gt;1,分岐管理シート!AG196&gt;12,分岐管理シート!AG196&lt;25)),"","error"))</f>
        <v/>
      </c>
      <c r="CC196" s="256" t="str">
        <f>IF(F196="","",IF(OR(AND(分岐管理シート!BH196="予算化方法",分岐管理シート!AH196&gt;0,分岐管理シート!AH196&lt;4),AND(分岐管理シート!BH196="予算化方法_未定なし",分岐管理シート!AH196&gt;0,分岐管理シート!AH196&lt;3)),"","error"))</f>
        <v/>
      </c>
      <c r="CD196" s="257" t="str">
        <f>IF(F196="","",IF(OR(分岐管理シート!AI196&lt;14,分岐管理シート!AI196&gt;25,分岐管理シート!AI196&gt;分岐管理シート!AJ196,分岐管理シート!AI196&gt;分岐管理シート!AK196),"error",""))</f>
        <v/>
      </c>
      <c r="CE196" s="257" t="str">
        <f>IF(F196="","",IF(OR(分岐管理シート!AJ196&lt;14,分岐管理シート!AJ196&gt;25,分岐管理シート!AJ196&lt;分岐管理シート!AI196,分岐管理シート!AJ196&gt;分岐管理シート!AK196),"error",""))</f>
        <v/>
      </c>
      <c r="CF196" s="256" t="str">
        <f>IF(F196="","",IF(OR(分岐管理シート!AK196&lt;14,分岐管理シート!AK196&gt;26,分岐管理シート!AK196&lt;分岐管理シート!AI196,分岐管理シート!AK196&lt;分岐管理シート!AJ196),"error",""))</f>
        <v/>
      </c>
      <c r="CG196" s="257" t="str">
        <f>IF(F196="","",IF(AND(AD196="－",分岐管理シート!AK196&gt;25),"error",""))</f>
        <v/>
      </c>
      <c r="CH196" s="257" t="str">
        <f t="shared" si="21"/>
        <v/>
      </c>
      <c r="CI196" s="252" t="str">
        <f>IF(F196="","",IF(分岐管理シート!AM196&lt;1,"error",""))</f>
        <v/>
      </c>
      <c r="CJ196" s="257" t="str">
        <f>IF(F196="","",IF(分岐管理シート!AN196&lt;1,"error",""))</f>
        <v/>
      </c>
      <c r="CK196" s="261" t="str">
        <f t="shared" si="18"/>
        <v/>
      </c>
      <c r="CL196" s="257" t="str">
        <f>IF(F196="","",IF(AND(SUM(分岐管理シート!AO196:AR196)&gt;180,分岐管理シート!AS196&lt;1),"error",""))</f>
        <v/>
      </c>
      <c r="CM196" s="257" t="str">
        <f>IF(F196="","",IF(OR(AND(分岐管理シート!D196=1,分岐管理シート!BB196&gt;0,分岐管理シート!BB196&lt;7),AND(分岐管理シート!D196&gt;1,分岐管理シート!BB196&gt;3,分岐管理シート!BB196&lt;7)),"","error"))</f>
        <v/>
      </c>
      <c r="CN196" s="260"/>
      <c r="CO196" s="257" t="str">
        <f>IF(分岐管理シート!BR196=0,"","error")</f>
        <v/>
      </c>
      <c r="CP196" s="304" t="str">
        <f>IF(AND(F196="",SUM(分岐管理シート!D196:BB196)&gt;0),"error","")</f>
        <v/>
      </c>
    </row>
    <row r="197" spans="1:94" ht="54.95" customHeight="1" x14ac:dyDescent="0.15">
      <c r="A197" s="29"/>
      <c r="B197" s="33"/>
      <c r="C197" s="445">
        <v>125</v>
      </c>
      <c r="D197" s="342"/>
      <c r="E197" s="342"/>
      <c r="F197" s="164"/>
      <c r="G197" s="164"/>
      <c r="H197" s="163"/>
      <c r="I197" s="164"/>
      <c r="J197" s="163"/>
      <c r="K197" s="164"/>
      <c r="L197" s="164"/>
      <c r="M197" s="164"/>
      <c r="N197" s="164"/>
      <c r="O197" s="343"/>
      <c r="P197" s="343"/>
      <c r="Q197" s="344"/>
      <c r="R197" s="345">
        <f t="shared" si="11"/>
        <v>0</v>
      </c>
      <c r="S197" s="346">
        <f t="shared" si="19"/>
        <v>0</v>
      </c>
      <c r="T197" s="347"/>
      <c r="U197" s="419"/>
      <c r="V197" s="386"/>
      <c r="W197" s="386"/>
      <c r="X197" s="386"/>
      <c r="Y197" s="347"/>
      <c r="Z197" s="347"/>
      <c r="AA197" s="163"/>
      <c r="AB197" s="164"/>
      <c r="AC197" s="348"/>
      <c r="AD197" s="348"/>
      <c r="AE197" s="348"/>
      <c r="AF197" s="349"/>
      <c r="AG197" s="349"/>
      <c r="AH197" s="370"/>
      <c r="AI197" s="163"/>
      <c r="AJ197" s="163"/>
      <c r="AK197" s="163"/>
      <c r="AL197" s="350"/>
      <c r="AM197" s="163"/>
      <c r="AN197" s="163"/>
      <c r="AO197" s="343"/>
      <c r="AP197" s="164"/>
      <c r="AQ197" s="164"/>
      <c r="AR197" s="164"/>
      <c r="AS197" s="351"/>
      <c r="AT197" s="352"/>
      <c r="AU197" s="352"/>
      <c r="AV197" s="352"/>
      <c r="AW197" s="352"/>
      <c r="AX197" s="352"/>
      <c r="AY197" s="352"/>
      <c r="AZ197" s="352"/>
      <c r="BA197" s="352"/>
      <c r="BB197" s="353"/>
      <c r="BC197" s="351"/>
      <c r="BD197" s="351"/>
      <c r="BE197" s="255" t="str">
        <f>IF(F197="","",IF(分岐管理シート!D197&gt;0,"","error"))</f>
        <v/>
      </c>
      <c r="BF197" s="256" t="str">
        <f>IF(F197="","",IF(分岐管理シート!E197=1,"","error"))</f>
        <v/>
      </c>
      <c r="BG197" s="257" t="str">
        <f>IF(F197="","",IF(分岐管理シート!G197=2,"","error"))</f>
        <v/>
      </c>
      <c r="BH197" s="257" t="str">
        <f>IF(F197="","",IF(OR(分岐管理シート!H197=0,LEN(H197)&lt;6),"error",""))</f>
        <v/>
      </c>
      <c r="BI197" s="258" t="str">
        <f>IF(F197="","",IF(分岐管理シート!I197=2,"","error"))</f>
        <v/>
      </c>
      <c r="BJ197" s="257" t="str">
        <f t="shared" si="12"/>
        <v/>
      </c>
      <c r="BK197" s="257" t="str">
        <f t="shared" si="13"/>
        <v/>
      </c>
      <c r="BL197" s="257" t="str">
        <f>IF(F197="","",IF(OR(AND(分岐管理シート!D197=1,分岐管理シート!K197=1),AND(分岐管理シート!D197=2,分岐管理シート!K197=2)),"","error"))</f>
        <v/>
      </c>
      <c r="BM197" s="255" t="str">
        <f>IF(F197="","",IF(分岐管理シート!L197=2,"","error"))</f>
        <v/>
      </c>
      <c r="BN197" s="257" t="str">
        <f>IF(F197="","",IF(分岐管理シート!M197&lt;1,"error",""))</f>
        <v/>
      </c>
      <c r="BO197" s="252" t="str">
        <f>IF(F197="","",IF(OR(AND(分岐管理シート!D197=1,分岐管理シート!M197&lt;12,分岐管理シート!M197&gt;0),AND(分岐管理シート!D197=2,分岐管理シート!M197&lt;13,分岐管理シート!M197&gt;1)),"","error"))</f>
        <v/>
      </c>
      <c r="BP197" s="257" t="str">
        <f>IF(AND(分岐管理シート!M197&lt;&gt;1,SUM(分岐管理シート!N197:P197)&gt;0),"error","")</f>
        <v/>
      </c>
      <c r="BQ197" s="256" t="str">
        <f>IF(OR(AND(分岐管理シート!N197=0,OR(分岐管理シート!O197&lt;&gt;0,分岐管理シート!P197&lt;&gt;0)),AND(分岐管理シート!O197=0,分岐管理シート!P197&lt;&gt;0)),"error","")</f>
        <v/>
      </c>
      <c r="BR197" s="259" t="str" cm="1">
        <f t="array" ref="BR197">IF(SUMPRODUCT(COUNTIF(N197:P197,N197:P197))&gt;COUNTA(N197:P197),"error","")</f>
        <v/>
      </c>
      <c r="BS197" s="257" t="str">
        <f t="shared" si="14"/>
        <v/>
      </c>
      <c r="BT197" s="257" t="str">
        <f t="shared" si="15"/>
        <v/>
      </c>
      <c r="BU197" s="257" t="str">
        <f>IF(F197="","",IF(OR(AND(分岐管理シート!D197=1,T197&gt;0,Y197&gt;=0,U197=0,R197=S197+Y197,S197=T197),AND(分岐管理シート!D197=2,U197&gt;0,Y197&gt;=0,T197=0,R197=S197+Y197,S197=U197)),"","error"))</f>
        <v/>
      </c>
      <c r="BV197" s="257" t="str">
        <f t="shared" si="16"/>
        <v/>
      </c>
      <c r="BW197" s="257" t="str">
        <f t="shared" si="20"/>
        <v/>
      </c>
      <c r="BX197" s="257" t="str">
        <f t="shared" si="17"/>
        <v/>
      </c>
      <c r="BY197" s="257" t="str">
        <f>IF(F197="","",IF(PRODUCT(分岐管理シート!AB197:'分岐管理シート'!AE197)=0,"error",""))</f>
        <v/>
      </c>
      <c r="BZ197" s="252" t="str">
        <f>IF(F197="","",IF(AND(AE197="○",分岐管理シート!AF197=0),"error",""))</f>
        <v/>
      </c>
      <c r="CA197" s="257" t="str">
        <f>IF(F197="","",IF(AND(分岐管理シート!AE197&lt;2,実施計画様式!AF197&lt;&gt;""),"error",""))</f>
        <v/>
      </c>
      <c r="CB197" s="257" t="str">
        <f>IF(F197="","",IF(OR(AND(分岐管理シート!D197=1,分岐管理シート!AG197&gt;0,分岐管理シート!AG197&lt;25),AND(分岐管理シート!D197&gt;1,分岐管理シート!AG197&gt;12,分岐管理シート!AG197&lt;25)),"","error"))</f>
        <v/>
      </c>
      <c r="CC197" s="256" t="str">
        <f>IF(F197="","",IF(OR(AND(分岐管理シート!BH197="予算化方法",分岐管理シート!AH197&gt;0,分岐管理シート!AH197&lt;4),AND(分岐管理シート!BH197="予算化方法_未定なし",分岐管理シート!AH197&gt;0,分岐管理シート!AH197&lt;3)),"","error"))</f>
        <v/>
      </c>
      <c r="CD197" s="257" t="str">
        <f>IF(F197="","",IF(OR(分岐管理シート!AI197&lt;14,分岐管理シート!AI197&gt;25,分岐管理シート!AI197&gt;分岐管理シート!AJ197,分岐管理シート!AI197&gt;分岐管理シート!AK197),"error",""))</f>
        <v/>
      </c>
      <c r="CE197" s="257" t="str">
        <f>IF(F197="","",IF(OR(分岐管理シート!AJ197&lt;14,分岐管理シート!AJ197&gt;25,分岐管理シート!AJ197&lt;分岐管理シート!AI197,分岐管理シート!AJ197&gt;分岐管理シート!AK197),"error",""))</f>
        <v/>
      </c>
      <c r="CF197" s="256" t="str">
        <f>IF(F197="","",IF(OR(分岐管理シート!AK197&lt;14,分岐管理シート!AK197&gt;26,分岐管理シート!AK197&lt;分岐管理シート!AI197,分岐管理シート!AK197&lt;分岐管理シート!AJ197),"error",""))</f>
        <v/>
      </c>
      <c r="CG197" s="257" t="str">
        <f>IF(F197="","",IF(AND(AD197="－",分岐管理シート!AK197&gt;25),"error",""))</f>
        <v/>
      </c>
      <c r="CH197" s="257" t="str">
        <f t="shared" si="21"/>
        <v/>
      </c>
      <c r="CI197" s="252" t="str">
        <f>IF(F197="","",IF(分岐管理シート!AM197&lt;1,"error",""))</f>
        <v/>
      </c>
      <c r="CJ197" s="257" t="str">
        <f>IF(F197="","",IF(分岐管理シート!AN197&lt;1,"error",""))</f>
        <v/>
      </c>
      <c r="CK197" s="261" t="str">
        <f t="shared" si="18"/>
        <v/>
      </c>
      <c r="CL197" s="257" t="str">
        <f>IF(F197="","",IF(AND(SUM(分岐管理シート!AO197:AR197)&gt;180,分岐管理シート!AS197&lt;1),"error",""))</f>
        <v/>
      </c>
      <c r="CM197" s="257" t="str">
        <f>IF(F197="","",IF(OR(AND(分岐管理シート!D197=1,分岐管理シート!BB197&gt;0,分岐管理シート!BB197&lt;7),AND(分岐管理シート!D197&gt;1,分岐管理シート!BB197&gt;3,分岐管理シート!BB197&lt;7)),"","error"))</f>
        <v/>
      </c>
      <c r="CN197" s="260"/>
      <c r="CO197" s="257" t="str">
        <f>IF(分岐管理シート!BR197=0,"","error")</f>
        <v/>
      </c>
      <c r="CP197" s="304" t="str">
        <f>IF(AND(F197="",SUM(分岐管理シート!D197:BB197)&gt;0),"error","")</f>
        <v/>
      </c>
    </row>
    <row r="198" spans="1:94" ht="54.95" customHeight="1" x14ac:dyDescent="0.15">
      <c r="A198" s="29"/>
      <c r="B198" s="33"/>
      <c r="C198" s="445">
        <v>126</v>
      </c>
      <c r="D198" s="342"/>
      <c r="E198" s="342"/>
      <c r="F198" s="164"/>
      <c r="G198" s="164"/>
      <c r="H198" s="163"/>
      <c r="I198" s="164"/>
      <c r="J198" s="163"/>
      <c r="K198" s="164"/>
      <c r="L198" s="164"/>
      <c r="M198" s="164"/>
      <c r="N198" s="164"/>
      <c r="O198" s="343"/>
      <c r="P198" s="343"/>
      <c r="Q198" s="344"/>
      <c r="R198" s="345">
        <f t="shared" si="11"/>
        <v>0</v>
      </c>
      <c r="S198" s="346">
        <f t="shared" si="19"/>
        <v>0</v>
      </c>
      <c r="T198" s="347"/>
      <c r="U198" s="419"/>
      <c r="V198" s="386"/>
      <c r="W198" s="386"/>
      <c r="X198" s="386"/>
      <c r="Y198" s="347"/>
      <c r="Z198" s="347"/>
      <c r="AA198" s="163"/>
      <c r="AB198" s="164"/>
      <c r="AC198" s="348"/>
      <c r="AD198" s="348"/>
      <c r="AE198" s="348"/>
      <c r="AF198" s="349"/>
      <c r="AG198" s="349"/>
      <c r="AH198" s="370"/>
      <c r="AI198" s="163"/>
      <c r="AJ198" s="163"/>
      <c r="AK198" s="163"/>
      <c r="AL198" s="350"/>
      <c r="AM198" s="163"/>
      <c r="AN198" s="163"/>
      <c r="AO198" s="164"/>
      <c r="AP198" s="164"/>
      <c r="AQ198" s="164"/>
      <c r="AR198" s="164"/>
      <c r="AS198" s="351"/>
      <c r="AT198" s="352"/>
      <c r="AU198" s="352"/>
      <c r="AV198" s="352"/>
      <c r="AW198" s="352"/>
      <c r="AX198" s="352"/>
      <c r="AY198" s="352"/>
      <c r="AZ198" s="352"/>
      <c r="BA198" s="352"/>
      <c r="BB198" s="353"/>
      <c r="BC198" s="351"/>
      <c r="BD198" s="351"/>
      <c r="BE198" s="255" t="str">
        <f>IF(F198="","",IF(分岐管理シート!D198&gt;0,"","error"))</f>
        <v/>
      </c>
      <c r="BF198" s="256" t="str">
        <f>IF(F198="","",IF(分岐管理シート!E198=1,"","error"))</f>
        <v/>
      </c>
      <c r="BG198" s="257" t="str">
        <f>IF(F198="","",IF(分岐管理シート!G198=2,"","error"))</f>
        <v/>
      </c>
      <c r="BH198" s="257" t="str">
        <f>IF(F198="","",IF(OR(分岐管理シート!H198=0,LEN(H198)&lt;6),"error",""))</f>
        <v/>
      </c>
      <c r="BI198" s="258" t="str">
        <f>IF(F198="","",IF(分岐管理シート!I198=2,"","error"))</f>
        <v/>
      </c>
      <c r="BJ198" s="257" t="str">
        <f t="shared" si="12"/>
        <v/>
      </c>
      <c r="BK198" s="257" t="str">
        <f t="shared" si="13"/>
        <v/>
      </c>
      <c r="BL198" s="257" t="str">
        <f>IF(F198="","",IF(OR(AND(分岐管理シート!D198=1,分岐管理シート!K198=1),AND(分岐管理シート!D198=2,分岐管理シート!K198=2)),"","error"))</f>
        <v/>
      </c>
      <c r="BM198" s="255" t="str">
        <f>IF(F198="","",IF(分岐管理シート!L198=2,"","error"))</f>
        <v/>
      </c>
      <c r="BN198" s="257" t="str">
        <f>IF(F198="","",IF(分岐管理シート!M198&lt;1,"error",""))</f>
        <v/>
      </c>
      <c r="BO198" s="252" t="str">
        <f>IF(F198="","",IF(OR(AND(分岐管理シート!D198=1,分岐管理シート!M198&lt;12,分岐管理シート!M198&gt;0),AND(分岐管理シート!D198=2,分岐管理シート!M198&lt;13,分岐管理シート!M198&gt;1)),"","error"))</f>
        <v/>
      </c>
      <c r="BP198" s="257" t="str">
        <f>IF(AND(分岐管理シート!M198&lt;&gt;1,SUM(分岐管理シート!N198:P198)&gt;0),"error","")</f>
        <v/>
      </c>
      <c r="BQ198" s="256" t="str">
        <f>IF(OR(AND(分岐管理シート!N198=0,OR(分岐管理シート!O198&lt;&gt;0,分岐管理シート!P198&lt;&gt;0)),AND(分岐管理シート!O198=0,分岐管理シート!P198&lt;&gt;0)),"error","")</f>
        <v/>
      </c>
      <c r="BR198" s="259" t="str" cm="1">
        <f t="array" ref="BR198">IF(SUMPRODUCT(COUNTIF(N198:P198,N198:P198))&gt;COUNTA(N198:P198),"error","")</f>
        <v/>
      </c>
      <c r="BS198" s="257" t="str">
        <f t="shared" si="14"/>
        <v/>
      </c>
      <c r="BT198" s="257" t="str">
        <f t="shared" si="15"/>
        <v/>
      </c>
      <c r="BU198" s="257" t="str">
        <f>IF(F198="","",IF(OR(AND(分岐管理シート!D198=1,T198&gt;0,Y198&gt;=0,U198=0,R198=S198+Y198,S198=T198),AND(分岐管理シート!D198=2,U198&gt;0,Y198&gt;=0,T198=0,R198=S198+Y198,S198=U198)),"","error"))</f>
        <v/>
      </c>
      <c r="BV198" s="257" t="str">
        <f t="shared" si="16"/>
        <v/>
      </c>
      <c r="BW198" s="257" t="str">
        <f t="shared" si="20"/>
        <v/>
      </c>
      <c r="BX198" s="257" t="str">
        <f t="shared" si="17"/>
        <v/>
      </c>
      <c r="BY198" s="257" t="str">
        <f>IF(F198="","",IF(PRODUCT(分岐管理シート!AB198:'分岐管理シート'!AE198)=0,"error",""))</f>
        <v/>
      </c>
      <c r="BZ198" s="252" t="str">
        <f>IF(F198="","",IF(AND(AE198="○",分岐管理シート!AF198=0),"error",""))</f>
        <v/>
      </c>
      <c r="CA198" s="257" t="str">
        <f>IF(F198="","",IF(AND(分岐管理シート!AE198&lt;2,実施計画様式!AF198&lt;&gt;""),"error",""))</f>
        <v/>
      </c>
      <c r="CB198" s="257" t="str">
        <f>IF(F198="","",IF(OR(AND(分岐管理シート!D198=1,分岐管理シート!AG198&gt;0,分岐管理シート!AG198&lt;25),AND(分岐管理シート!D198&gt;1,分岐管理シート!AG198&gt;12,分岐管理シート!AG198&lt;25)),"","error"))</f>
        <v/>
      </c>
      <c r="CC198" s="256" t="str">
        <f>IF(F198="","",IF(OR(AND(分岐管理シート!BH198="予算化方法",分岐管理シート!AH198&gt;0,分岐管理シート!AH198&lt;4),AND(分岐管理シート!BH198="予算化方法_未定なし",分岐管理シート!AH198&gt;0,分岐管理シート!AH198&lt;3)),"","error"))</f>
        <v/>
      </c>
      <c r="CD198" s="257" t="str">
        <f>IF(F198="","",IF(OR(分岐管理シート!AI198&lt;14,分岐管理シート!AI198&gt;25,分岐管理シート!AI198&gt;分岐管理シート!AJ198,分岐管理シート!AI198&gt;分岐管理シート!AK198),"error",""))</f>
        <v/>
      </c>
      <c r="CE198" s="257" t="str">
        <f>IF(F198="","",IF(OR(分岐管理シート!AJ198&lt;14,分岐管理シート!AJ198&gt;25,分岐管理シート!AJ198&lt;分岐管理シート!AI198,分岐管理シート!AJ198&gt;分岐管理シート!AK198),"error",""))</f>
        <v/>
      </c>
      <c r="CF198" s="256" t="str">
        <f>IF(F198="","",IF(OR(分岐管理シート!AK198&lt;14,分岐管理シート!AK198&gt;26,分岐管理シート!AK198&lt;分岐管理シート!AI198,分岐管理シート!AK198&lt;分岐管理シート!AJ198),"error",""))</f>
        <v/>
      </c>
      <c r="CG198" s="257" t="str">
        <f>IF(F198="","",IF(AND(AD198="－",分岐管理シート!AK198&gt;25),"error",""))</f>
        <v/>
      </c>
      <c r="CH198" s="257" t="str">
        <f t="shared" si="21"/>
        <v/>
      </c>
      <c r="CI198" s="252" t="str">
        <f>IF(F198="","",IF(分岐管理シート!AM198&lt;1,"error",""))</f>
        <v/>
      </c>
      <c r="CJ198" s="257" t="str">
        <f>IF(F198="","",IF(分岐管理シート!AN198&lt;1,"error",""))</f>
        <v/>
      </c>
      <c r="CK198" s="261" t="str">
        <f t="shared" si="18"/>
        <v/>
      </c>
      <c r="CL198" s="257" t="str">
        <f>IF(F198="","",IF(AND(SUM(分岐管理シート!AO198:AR198)&gt;180,分岐管理シート!AS198&lt;1),"error",""))</f>
        <v/>
      </c>
      <c r="CM198" s="257" t="str">
        <f>IF(F198="","",IF(OR(AND(分岐管理シート!D198=1,分岐管理シート!BB198&gt;0,分岐管理シート!BB198&lt;7),AND(分岐管理シート!D198&gt;1,分岐管理シート!BB198&gt;3,分岐管理シート!BB198&lt;7)),"","error"))</f>
        <v/>
      </c>
      <c r="CN198" s="260"/>
      <c r="CO198" s="257" t="str">
        <f>IF(分岐管理シート!BR198=0,"","error")</f>
        <v/>
      </c>
      <c r="CP198" s="304" t="str">
        <f>IF(AND(F198="",SUM(分岐管理シート!D198:BB198)&gt;0),"error","")</f>
        <v/>
      </c>
    </row>
    <row r="199" spans="1:94" ht="54.95" customHeight="1" x14ac:dyDescent="0.15">
      <c r="A199" s="29"/>
      <c r="B199" s="33"/>
      <c r="C199" s="445">
        <v>127</v>
      </c>
      <c r="D199" s="342"/>
      <c r="E199" s="342"/>
      <c r="F199" s="164"/>
      <c r="G199" s="164"/>
      <c r="H199" s="163"/>
      <c r="I199" s="164"/>
      <c r="J199" s="163"/>
      <c r="K199" s="164"/>
      <c r="L199" s="164"/>
      <c r="M199" s="164"/>
      <c r="N199" s="164"/>
      <c r="O199" s="343"/>
      <c r="P199" s="343"/>
      <c r="Q199" s="344"/>
      <c r="R199" s="345">
        <f t="shared" si="11"/>
        <v>0</v>
      </c>
      <c r="S199" s="346">
        <f t="shared" si="19"/>
        <v>0</v>
      </c>
      <c r="T199" s="347"/>
      <c r="U199" s="419"/>
      <c r="V199" s="386"/>
      <c r="W199" s="386"/>
      <c r="X199" s="386"/>
      <c r="Y199" s="347"/>
      <c r="Z199" s="347"/>
      <c r="AA199" s="163"/>
      <c r="AB199" s="164"/>
      <c r="AC199" s="348"/>
      <c r="AD199" s="348"/>
      <c r="AE199" s="348"/>
      <c r="AF199" s="349"/>
      <c r="AG199" s="349"/>
      <c r="AH199" s="370"/>
      <c r="AI199" s="163"/>
      <c r="AJ199" s="163"/>
      <c r="AK199" s="163"/>
      <c r="AL199" s="350"/>
      <c r="AM199" s="163"/>
      <c r="AN199" s="163"/>
      <c r="AO199" s="343"/>
      <c r="AP199" s="164"/>
      <c r="AQ199" s="164"/>
      <c r="AR199" s="164"/>
      <c r="AS199" s="351"/>
      <c r="AT199" s="352"/>
      <c r="AU199" s="352"/>
      <c r="AV199" s="352"/>
      <c r="AW199" s="352"/>
      <c r="AX199" s="352"/>
      <c r="AY199" s="352"/>
      <c r="AZ199" s="352"/>
      <c r="BA199" s="352"/>
      <c r="BB199" s="353"/>
      <c r="BC199" s="351"/>
      <c r="BD199" s="351"/>
      <c r="BE199" s="255" t="str">
        <f>IF(F199="","",IF(分岐管理シート!D199&gt;0,"","error"))</f>
        <v/>
      </c>
      <c r="BF199" s="256" t="str">
        <f>IF(F199="","",IF(分岐管理シート!E199=1,"","error"))</f>
        <v/>
      </c>
      <c r="BG199" s="257" t="str">
        <f>IF(F199="","",IF(分岐管理シート!G199=2,"","error"))</f>
        <v/>
      </c>
      <c r="BH199" s="257" t="str">
        <f>IF(F199="","",IF(OR(分岐管理シート!H199=0,LEN(H199)&lt;6),"error",""))</f>
        <v/>
      </c>
      <c r="BI199" s="258" t="str">
        <f>IF(F199="","",IF(分岐管理シート!I199=2,"","error"))</f>
        <v/>
      </c>
      <c r="BJ199" s="257" t="str">
        <f t="shared" si="12"/>
        <v/>
      </c>
      <c r="BK199" s="257" t="str">
        <f t="shared" si="13"/>
        <v/>
      </c>
      <c r="BL199" s="257" t="str">
        <f>IF(F199="","",IF(OR(AND(分岐管理シート!D199=1,分岐管理シート!K199=1),AND(分岐管理シート!D199=2,分岐管理シート!K199=2)),"","error"))</f>
        <v/>
      </c>
      <c r="BM199" s="255" t="str">
        <f>IF(F199="","",IF(分岐管理シート!L199=2,"","error"))</f>
        <v/>
      </c>
      <c r="BN199" s="257" t="str">
        <f>IF(F199="","",IF(分岐管理シート!M199&lt;1,"error",""))</f>
        <v/>
      </c>
      <c r="BO199" s="252" t="str">
        <f>IF(F199="","",IF(OR(AND(分岐管理シート!D199=1,分岐管理シート!M199&lt;12,分岐管理シート!M199&gt;0),AND(分岐管理シート!D199=2,分岐管理シート!M199&lt;13,分岐管理シート!M199&gt;1)),"","error"))</f>
        <v/>
      </c>
      <c r="BP199" s="257" t="str">
        <f>IF(AND(分岐管理シート!M199&lt;&gt;1,SUM(分岐管理シート!N199:P199)&gt;0),"error","")</f>
        <v/>
      </c>
      <c r="BQ199" s="256" t="str">
        <f>IF(OR(AND(分岐管理シート!N199=0,OR(分岐管理シート!O199&lt;&gt;0,分岐管理シート!P199&lt;&gt;0)),AND(分岐管理シート!O199=0,分岐管理シート!P199&lt;&gt;0)),"error","")</f>
        <v/>
      </c>
      <c r="BR199" s="259" t="str" cm="1">
        <f t="array" ref="BR199">IF(SUMPRODUCT(COUNTIF(N199:P199,N199:P199))&gt;COUNTA(N199:P199),"error","")</f>
        <v/>
      </c>
      <c r="BS199" s="257" t="str">
        <f t="shared" si="14"/>
        <v/>
      </c>
      <c r="BT199" s="257" t="str">
        <f t="shared" si="15"/>
        <v/>
      </c>
      <c r="BU199" s="257" t="str">
        <f>IF(F199="","",IF(OR(AND(分岐管理シート!D199=1,T199&gt;0,Y199&gt;=0,U199=0,R199=S199+Y199,S199=T199),AND(分岐管理シート!D199=2,U199&gt;0,Y199&gt;=0,T199=0,R199=S199+Y199,S199=U199)),"","error"))</f>
        <v/>
      </c>
      <c r="BV199" s="257" t="str">
        <f t="shared" si="16"/>
        <v/>
      </c>
      <c r="BW199" s="257" t="str">
        <f t="shared" si="20"/>
        <v/>
      </c>
      <c r="BX199" s="257" t="str">
        <f t="shared" si="17"/>
        <v/>
      </c>
      <c r="BY199" s="257" t="str">
        <f>IF(F199="","",IF(PRODUCT(分岐管理シート!AB199:'分岐管理シート'!AE199)=0,"error",""))</f>
        <v/>
      </c>
      <c r="BZ199" s="252" t="str">
        <f>IF(F199="","",IF(AND(AE199="○",分岐管理シート!AF199=0),"error",""))</f>
        <v/>
      </c>
      <c r="CA199" s="257" t="str">
        <f>IF(F199="","",IF(AND(分岐管理シート!AE199&lt;2,実施計画様式!AF199&lt;&gt;""),"error",""))</f>
        <v/>
      </c>
      <c r="CB199" s="257" t="str">
        <f>IF(F199="","",IF(OR(AND(分岐管理シート!D199=1,分岐管理シート!AG199&gt;0,分岐管理シート!AG199&lt;25),AND(分岐管理シート!D199&gt;1,分岐管理シート!AG199&gt;12,分岐管理シート!AG199&lt;25)),"","error"))</f>
        <v/>
      </c>
      <c r="CC199" s="256" t="str">
        <f>IF(F199="","",IF(OR(AND(分岐管理シート!BH199="予算化方法",分岐管理シート!AH199&gt;0,分岐管理シート!AH199&lt;4),AND(分岐管理シート!BH199="予算化方法_未定なし",分岐管理シート!AH199&gt;0,分岐管理シート!AH199&lt;3)),"","error"))</f>
        <v/>
      </c>
      <c r="CD199" s="257" t="str">
        <f>IF(F199="","",IF(OR(分岐管理シート!AI199&lt;14,分岐管理シート!AI199&gt;25,分岐管理シート!AI199&gt;分岐管理シート!AJ199,分岐管理シート!AI199&gt;分岐管理シート!AK199),"error",""))</f>
        <v/>
      </c>
      <c r="CE199" s="257" t="str">
        <f>IF(F199="","",IF(OR(分岐管理シート!AJ199&lt;14,分岐管理シート!AJ199&gt;25,分岐管理シート!AJ199&lt;分岐管理シート!AI199,分岐管理シート!AJ199&gt;分岐管理シート!AK199),"error",""))</f>
        <v/>
      </c>
      <c r="CF199" s="256" t="str">
        <f>IF(F199="","",IF(OR(分岐管理シート!AK199&lt;14,分岐管理シート!AK199&gt;26,分岐管理シート!AK199&lt;分岐管理シート!AI199,分岐管理シート!AK199&lt;分岐管理シート!AJ199),"error",""))</f>
        <v/>
      </c>
      <c r="CG199" s="257" t="str">
        <f>IF(F199="","",IF(AND(AD199="－",分岐管理シート!AK199&gt;25),"error",""))</f>
        <v/>
      </c>
      <c r="CH199" s="257" t="str">
        <f t="shared" si="21"/>
        <v/>
      </c>
      <c r="CI199" s="252" t="str">
        <f>IF(F199="","",IF(分岐管理シート!AM199&lt;1,"error",""))</f>
        <v/>
      </c>
      <c r="CJ199" s="257" t="str">
        <f>IF(F199="","",IF(分岐管理シート!AN199&lt;1,"error",""))</f>
        <v/>
      </c>
      <c r="CK199" s="261" t="str">
        <f t="shared" si="18"/>
        <v/>
      </c>
      <c r="CL199" s="257" t="str">
        <f>IF(F199="","",IF(AND(SUM(分岐管理シート!AO199:AR199)&gt;180,分岐管理シート!AS199&lt;1),"error",""))</f>
        <v/>
      </c>
      <c r="CM199" s="257" t="str">
        <f>IF(F199="","",IF(OR(AND(分岐管理シート!D199=1,分岐管理シート!BB199&gt;0,分岐管理シート!BB199&lt;7),AND(分岐管理シート!D199&gt;1,分岐管理シート!BB199&gt;3,分岐管理シート!BB199&lt;7)),"","error"))</f>
        <v/>
      </c>
      <c r="CN199" s="260"/>
      <c r="CO199" s="257" t="str">
        <f>IF(分岐管理シート!BR199=0,"","error")</f>
        <v/>
      </c>
      <c r="CP199" s="304" t="str">
        <f>IF(AND(F199="",SUM(分岐管理シート!D199:BB199)&gt;0),"error","")</f>
        <v/>
      </c>
    </row>
    <row r="200" spans="1:94" ht="54.95" customHeight="1" x14ac:dyDescent="0.15">
      <c r="A200" s="29"/>
      <c r="B200" s="33"/>
      <c r="C200" s="445">
        <v>128</v>
      </c>
      <c r="D200" s="342"/>
      <c r="E200" s="342"/>
      <c r="F200" s="164"/>
      <c r="G200" s="164"/>
      <c r="H200" s="163"/>
      <c r="I200" s="164"/>
      <c r="J200" s="163"/>
      <c r="K200" s="164"/>
      <c r="L200" s="164"/>
      <c r="M200" s="164"/>
      <c r="N200" s="164"/>
      <c r="O200" s="343"/>
      <c r="P200" s="343"/>
      <c r="Q200" s="344"/>
      <c r="R200" s="345">
        <f t="shared" si="11"/>
        <v>0</v>
      </c>
      <c r="S200" s="346">
        <f t="shared" si="19"/>
        <v>0</v>
      </c>
      <c r="T200" s="347"/>
      <c r="U200" s="419"/>
      <c r="V200" s="386"/>
      <c r="W200" s="386"/>
      <c r="X200" s="386"/>
      <c r="Y200" s="347"/>
      <c r="Z200" s="347"/>
      <c r="AA200" s="163"/>
      <c r="AB200" s="164"/>
      <c r="AC200" s="348"/>
      <c r="AD200" s="348"/>
      <c r="AE200" s="348"/>
      <c r="AF200" s="349"/>
      <c r="AG200" s="349"/>
      <c r="AH200" s="370"/>
      <c r="AI200" s="163"/>
      <c r="AJ200" s="163"/>
      <c r="AK200" s="163"/>
      <c r="AL200" s="350"/>
      <c r="AM200" s="163"/>
      <c r="AN200" s="163"/>
      <c r="AO200" s="343"/>
      <c r="AP200" s="164"/>
      <c r="AQ200" s="164"/>
      <c r="AR200" s="164"/>
      <c r="AS200" s="351"/>
      <c r="AT200" s="352"/>
      <c r="AU200" s="352"/>
      <c r="AV200" s="352"/>
      <c r="AW200" s="352"/>
      <c r="AX200" s="352"/>
      <c r="AY200" s="352"/>
      <c r="AZ200" s="352"/>
      <c r="BA200" s="352"/>
      <c r="BB200" s="353"/>
      <c r="BC200" s="351"/>
      <c r="BD200" s="351"/>
      <c r="BE200" s="255" t="str">
        <f>IF(F200="","",IF(分岐管理シート!D200&gt;0,"","error"))</f>
        <v/>
      </c>
      <c r="BF200" s="256" t="str">
        <f>IF(F200="","",IF(分岐管理シート!E200=1,"","error"))</f>
        <v/>
      </c>
      <c r="BG200" s="257" t="str">
        <f>IF(F200="","",IF(分岐管理シート!G200=2,"","error"))</f>
        <v/>
      </c>
      <c r="BH200" s="257" t="str">
        <f>IF(F200="","",IF(OR(分岐管理シート!H200=0,LEN(H200)&lt;6),"error",""))</f>
        <v/>
      </c>
      <c r="BI200" s="258" t="str">
        <f>IF(F200="","",IF(分岐管理シート!I200=2,"","error"))</f>
        <v/>
      </c>
      <c r="BJ200" s="257" t="str">
        <f t="shared" si="12"/>
        <v/>
      </c>
      <c r="BK200" s="257" t="str">
        <f t="shared" si="13"/>
        <v/>
      </c>
      <c r="BL200" s="257" t="str">
        <f>IF(F200="","",IF(OR(AND(分岐管理シート!D200=1,分岐管理シート!K200=1),AND(分岐管理シート!D200=2,分岐管理シート!K200=2)),"","error"))</f>
        <v/>
      </c>
      <c r="BM200" s="255" t="str">
        <f>IF(F200="","",IF(分岐管理シート!L200=2,"","error"))</f>
        <v/>
      </c>
      <c r="BN200" s="257" t="str">
        <f>IF(F200="","",IF(分岐管理シート!M200&lt;1,"error",""))</f>
        <v/>
      </c>
      <c r="BO200" s="252" t="str">
        <f>IF(F200="","",IF(OR(AND(分岐管理シート!D200=1,分岐管理シート!M200&lt;12,分岐管理シート!M200&gt;0),AND(分岐管理シート!D200=2,分岐管理シート!M200&lt;13,分岐管理シート!M200&gt;1)),"","error"))</f>
        <v/>
      </c>
      <c r="BP200" s="257" t="str">
        <f>IF(AND(分岐管理シート!M200&lt;&gt;1,SUM(分岐管理シート!N200:P200)&gt;0),"error","")</f>
        <v/>
      </c>
      <c r="BQ200" s="256" t="str">
        <f>IF(OR(AND(分岐管理シート!N200=0,OR(分岐管理シート!O200&lt;&gt;0,分岐管理シート!P200&lt;&gt;0)),AND(分岐管理シート!O200=0,分岐管理シート!P200&lt;&gt;0)),"error","")</f>
        <v/>
      </c>
      <c r="BR200" s="259" t="str" cm="1">
        <f t="array" ref="BR200">IF(SUMPRODUCT(COUNTIF(N200:P200,N200:P200))&gt;COUNTA(N200:P200),"error","")</f>
        <v/>
      </c>
      <c r="BS200" s="257" t="str">
        <f t="shared" si="14"/>
        <v/>
      </c>
      <c r="BT200" s="257" t="str">
        <f t="shared" si="15"/>
        <v/>
      </c>
      <c r="BU200" s="257" t="str">
        <f>IF(F200="","",IF(OR(AND(分岐管理シート!D200=1,T200&gt;0,Y200&gt;=0,U200=0,R200=S200+Y200,S200=T200),AND(分岐管理シート!D200=2,U200&gt;0,Y200&gt;=0,T200=0,R200=S200+Y200,S200=U200)),"","error"))</f>
        <v/>
      </c>
      <c r="BV200" s="257" t="str">
        <f t="shared" si="16"/>
        <v/>
      </c>
      <c r="BW200" s="257" t="str">
        <f t="shared" si="20"/>
        <v/>
      </c>
      <c r="BX200" s="257" t="str">
        <f t="shared" si="17"/>
        <v/>
      </c>
      <c r="BY200" s="257" t="str">
        <f>IF(F200="","",IF(PRODUCT(分岐管理シート!AB200:'分岐管理シート'!AE200)=0,"error",""))</f>
        <v/>
      </c>
      <c r="BZ200" s="252" t="str">
        <f>IF(F200="","",IF(AND(AE200="○",分岐管理シート!AF200=0),"error",""))</f>
        <v/>
      </c>
      <c r="CA200" s="257" t="str">
        <f>IF(F200="","",IF(AND(分岐管理シート!AE200&lt;2,実施計画様式!AF200&lt;&gt;""),"error",""))</f>
        <v/>
      </c>
      <c r="CB200" s="257" t="str">
        <f>IF(F200="","",IF(OR(AND(分岐管理シート!D200=1,分岐管理シート!AG200&gt;0,分岐管理シート!AG200&lt;25),AND(分岐管理シート!D200&gt;1,分岐管理シート!AG200&gt;12,分岐管理シート!AG200&lt;25)),"","error"))</f>
        <v/>
      </c>
      <c r="CC200" s="256" t="str">
        <f>IF(F200="","",IF(OR(AND(分岐管理シート!BH200="予算化方法",分岐管理シート!AH200&gt;0,分岐管理シート!AH200&lt;4),AND(分岐管理シート!BH200="予算化方法_未定なし",分岐管理シート!AH200&gt;0,分岐管理シート!AH200&lt;3)),"","error"))</f>
        <v/>
      </c>
      <c r="CD200" s="257" t="str">
        <f>IF(F200="","",IF(OR(分岐管理シート!AI200&lt;14,分岐管理シート!AI200&gt;25,分岐管理シート!AI200&gt;分岐管理シート!AJ200,分岐管理シート!AI200&gt;分岐管理シート!AK200),"error",""))</f>
        <v/>
      </c>
      <c r="CE200" s="257" t="str">
        <f>IF(F200="","",IF(OR(分岐管理シート!AJ200&lt;14,分岐管理シート!AJ200&gt;25,分岐管理シート!AJ200&lt;分岐管理シート!AI200,分岐管理シート!AJ200&gt;分岐管理シート!AK200),"error",""))</f>
        <v/>
      </c>
      <c r="CF200" s="256" t="str">
        <f>IF(F200="","",IF(OR(分岐管理シート!AK200&lt;14,分岐管理シート!AK200&gt;26,分岐管理シート!AK200&lt;分岐管理シート!AI200,分岐管理シート!AK200&lt;分岐管理シート!AJ200),"error",""))</f>
        <v/>
      </c>
      <c r="CG200" s="257" t="str">
        <f>IF(F200="","",IF(AND(AD200="－",分岐管理シート!AK200&gt;25),"error",""))</f>
        <v/>
      </c>
      <c r="CH200" s="257" t="str">
        <f t="shared" si="21"/>
        <v/>
      </c>
      <c r="CI200" s="252" t="str">
        <f>IF(F200="","",IF(分岐管理シート!AM200&lt;1,"error",""))</f>
        <v/>
      </c>
      <c r="CJ200" s="257" t="str">
        <f>IF(F200="","",IF(分岐管理シート!AN200&lt;1,"error",""))</f>
        <v/>
      </c>
      <c r="CK200" s="261" t="str">
        <f t="shared" si="18"/>
        <v/>
      </c>
      <c r="CL200" s="257" t="str">
        <f>IF(F200="","",IF(AND(SUM(分岐管理シート!AO200:AR200)&gt;180,分岐管理シート!AS200&lt;1),"error",""))</f>
        <v/>
      </c>
      <c r="CM200" s="257" t="str">
        <f>IF(F200="","",IF(OR(AND(分岐管理シート!D200=1,分岐管理シート!BB200&gt;0,分岐管理シート!BB200&lt;7),AND(分岐管理シート!D200&gt;1,分岐管理シート!BB200&gt;3,分岐管理シート!BB200&lt;7)),"","error"))</f>
        <v/>
      </c>
      <c r="CN200" s="260"/>
      <c r="CO200" s="257" t="str">
        <f>IF(分岐管理シート!BR200=0,"","error")</f>
        <v/>
      </c>
      <c r="CP200" s="304" t="str">
        <f>IF(AND(F200="",SUM(分岐管理シート!D200:BB200)&gt;0),"error","")</f>
        <v/>
      </c>
    </row>
    <row r="201" spans="1:94" ht="54.95" customHeight="1" x14ac:dyDescent="0.15">
      <c r="A201" s="29"/>
      <c r="B201" s="33"/>
      <c r="C201" s="445">
        <v>129</v>
      </c>
      <c r="D201" s="342"/>
      <c r="E201" s="342"/>
      <c r="F201" s="164"/>
      <c r="G201" s="164"/>
      <c r="H201" s="163"/>
      <c r="I201" s="164"/>
      <c r="J201" s="163"/>
      <c r="K201" s="164"/>
      <c r="L201" s="164"/>
      <c r="M201" s="164"/>
      <c r="N201" s="164"/>
      <c r="O201" s="343"/>
      <c r="P201" s="343"/>
      <c r="Q201" s="344"/>
      <c r="R201" s="345">
        <f t="shared" ref="R201:R264" si="22">S201+Y201</f>
        <v>0</v>
      </c>
      <c r="S201" s="346">
        <f t="shared" si="19"/>
        <v>0</v>
      </c>
      <c r="T201" s="347"/>
      <c r="U201" s="419"/>
      <c r="V201" s="386"/>
      <c r="W201" s="386"/>
      <c r="X201" s="386"/>
      <c r="Y201" s="347"/>
      <c r="Z201" s="347"/>
      <c r="AA201" s="163"/>
      <c r="AB201" s="164"/>
      <c r="AC201" s="348"/>
      <c r="AD201" s="348"/>
      <c r="AE201" s="348"/>
      <c r="AF201" s="349"/>
      <c r="AG201" s="349"/>
      <c r="AH201" s="370"/>
      <c r="AI201" s="163"/>
      <c r="AJ201" s="163"/>
      <c r="AK201" s="163"/>
      <c r="AL201" s="350"/>
      <c r="AM201" s="163"/>
      <c r="AN201" s="163"/>
      <c r="AO201" s="343"/>
      <c r="AP201" s="164"/>
      <c r="AQ201" s="164"/>
      <c r="AR201" s="164"/>
      <c r="AS201" s="351"/>
      <c r="AT201" s="352"/>
      <c r="AU201" s="352"/>
      <c r="AV201" s="352"/>
      <c r="AW201" s="352"/>
      <c r="AX201" s="352"/>
      <c r="AY201" s="352"/>
      <c r="AZ201" s="352"/>
      <c r="BA201" s="352"/>
      <c r="BB201" s="353"/>
      <c r="BC201" s="351"/>
      <c r="BD201" s="351"/>
      <c r="BE201" s="255" t="str">
        <f>IF(F201="","",IF(分岐管理シート!D201&gt;0,"","error"))</f>
        <v/>
      </c>
      <c r="BF201" s="256" t="str">
        <f>IF(F201="","",IF(分岐管理シート!E201=1,"","error"))</f>
        <v/>
      </c>
      <c r="BG201" s="257" t="str">
        <f>IF(F201="","",IF(分岐管理シート!G201=2,"","error"))</f>
        <v/>
      </c>
      <c r="BH201" s="257" t="str">
        <f>IF(F201="","",IF(OR(分岐管理シート!H201=0,LEN(H201)&lt;6),"error",""))</f>
        <v/>
      </c>
      <c r="BI201" s="258" t="str">
        <f>IF(F201="","",IF(分岐管理シート!I201=2,"","error"))</f>
        <v/>
      </c>
      <c r="BJ201" s="257" t="str">
        <f t="shared" ref="BJ201:BJ264" si="23">IF(F201="","",IF(J201="","error",""))</f>
        <v/>
      </c>
      <c r="BK201" s="257" t="str">
        <f t="shared" ref="BK201:BK264" si="24">IF(F201="","",IF(COUNTIF($J$73:$J$472,J201)&gt;1,"error",""))</f>
        <v/>
      </c>
      <c r="BL201" s="257" t="str">
        <f>IF(F201="","",IF(OR(AND(分岐管理シート!D201=1,分岐管理シート!K201=1),AND(分岐管理シート!D201=2,分岐管理シート!K201=2)),"","error"))</f>
        <v/>
      </c>
      <c r="BM201" s="255" t="str">
        <f>IF(F201="","",IF(分岐管理シート!L201=2,"","error"))</f>
        <v/>
      </c>
      <c r="BN201" s="257" t="str">
        <f>IF(F201="","",IF(分岐管理シート!M201&lt;1,"error",""))</f>
        <v/>
      </c>
      <c r="BO201" s="252" t="str">
        <f>IF(F201="","",IF(OR(AND(分岐管理シート!D201=1,分岐管理シート!M201&lt;12,分岐管理シート!M201&gt;0),AND(分岐管理シート!D201=2,分岐管理シート!M201&lt;13,分岐管理シート!M201&gt;1)),"","error"))</f>
        <v/>
      </c>
      <c r="BP201" s="257" t="str">
        <f>IF(AND(分岐管理シート!M201&lt;&gt;1,SUM(分岐管理シート!N201:P201)&gt;0),"error","")</f>
        <v/>
      </c>
      <c r="BQ201" s="256" t="str">
        <f>IF(OR(AND(分岐管理シート!N201=0,OR(分岐管理シート!O201&lt;&gt;0,分岐管理シート!P201&lt;&gt;0)),AND(分岐管理シート!O201=0,分岐管理シート!P201&lt;&gt;0)),"error","")</f>
        <v/>
      </c>
      <c r="BR201" s="259" t="str" cm="1">
        <f t="array" ref="BR201">IF(SUMPRODUCT(COUNTIF(N201:P201,N201:P201))&gt;COUNTA(N201:P201),"error","")</f>
        <v/>
      </c>
      <c r="BS201" s="257" t="str">
        <f t="shared" ref="BS201:BS264" si="25">IF(AND(COUNTIF(M201,"*推奨*")&gt;0,Q201=""),"error","")</f>
        <v/>
      </c>
      <c r="BT201" s="257" t="str">
        <f t="shared" ref="BT201:BT264" si="26">IF(AND(COUNTIF(M201,"*推奨*")=0,Q201&lt;&gt;""),"error","")</f>
        <v/>
      </c>
      <c r="BU201" s="257" t="str">
        <f>IF(F201="","",IF(OR(AND(分岐管理シート!D201=1,T201&gt;0,Y201&gt;=0,U201=0,R201=S201+Y201,S201=T201),AND(分岐管理シート!D201=2,U201&gt;0,Y201&gt;=0,T201=0,R201=S201+Y201,S201=U201)),"","error"))</f>
        <v/>
      </c>
      <c r="BV201" s="257" t="str">
        <f t="shared" ref="BV201:BV264" si="27">IF(F201="","",IF(S201=INT(S201),"","error"))</f>
        <v/>
      </c>
      <c r="BW201" s="257" t="str">
        <f t="shared" si="20"/>
        <v/>
      </c>
      <c r="BX201" s="257" t="str">
        <f t="shared" ref="BX201:BX264" si="28">IF(F201="","",IF(AA201="","error",""))</f>
        <v/>
      </c>
      <c r="BY201" s="257" t="str">
        <f>IF(F201="","",IF(PRODUCT(分岐管理シート!AB201:'分岐管理シート'!AE201)=0,"error",""))</f>
        <v/>
      </c>
      <c r="BZ201" s="252" t="str">
        <f>IF(F201="","",IF(AND(AE201="○",分岐管理シート!AF201=0),"error",""))</f>
        <v/>
      </c>
      <c r="CA201" s="257" t="str">
        <f>IF(F201="","",IF(AND(分岐管理シート!AE201&lt;2,実施計画様式!AF201&lt;&gt;""),"error",""))</f>
        <v/>
      </c>
      <c r="CB201" s="257" t="str">
        <f>IF(F201="","",IF(OR(AND(分岐管理シート!D201=1,分岐管理シート!AG201&gt;0,分岐管理シート!AG201&lt;25),AND(分岐管理シート!D201&gt;1,分岐管理シート!AG201&gt;12,分岐管理シート!AG201&lt;25)),"","error"))</f>
        <v/>
      </c>
      <c r="CC201" s="256" t="str">
        <f>IF(F201="","",IF(OR(AND(分岐管理シート!BH201="予算化方法",分岐管理シート!AH201&gt;0,分岐管理シート!AH201&lt;4),AND(分岐管理シート!BH201="予算化方法_未定なし",分岐管理シート!AH201&gt;0,分岐管理シート!AH201&lt;3)),"","error"))</f>
        <v/>
      </c>
      <c r="CD201" s="257" t="str">
        <f>IF(F201="","",IF(OR(分岐管理シート!AI201&lt;14,分岐管理シート!AI201&gt;25,分岐管理シート!AI201&gt;分岐管理シート!AJ201,分岐管理シート!AI201&gt;分岐管理シート!AK201),"error",""))</f>
        <v/>
      </c>
      <c r="CE201" s="257" t="str">
        <f>IF(F201="","",IF(OR(分岐管理シート!AJ201&lt;14,分岐管理シート!AJ201&gt;25,分岐管理シート!AJ201&lt;分岐管理シート!AI201,分岐管理シート!AJ201&gt;分岐管理シート!AK201),"error",""))</f>
        <v/>
      </c>
      <c r="CF201" s="256" t="str">
        <f>IF(F201="","",IF(OR(分岐管理シート!AK201&lt;14,分岐管理シート!AK201&gt;26,分岐管理シート!AK201&lt;分岐管理シート!AI201,分岐管理シート!AK201&lt;分岐管理シート!AJ201),"error",""))</f>
        <v/>
      </c>
      <c r="CG201" s="257" t="str">
        <f>IF(F201="","",IF(AND(AD201="－",分岐管理シート!AK201&gt;25),"error",""))</f>
        <v/>
      </c>
      <c r="CH201" s="257" t="str">
        <f t="shared" si="21"/>
        <v/>
      </c>
      <c r="CI201" s="252" t="str">
        <f>IF(F201="","",IF(分岐管理シート!AM201&lt;1,"error",""))</f>
        <v/>
      </c>
      <c r="CJ201" s="257" t="str">
        <f>IF(F201="","",IF(分岐管理シート!AN201&lt;1,"error",""))</f>
        <v/>
      </c>
      <c r="CK201" s="261" t="str">
        <f t="shared" ref="CK201:CK264" si="29">IF(F201="","",IF(COUNTA(AO201:AR201)&gt;0,"","error"))</f>
        <v/>
      </c>
      <c r="CL201" s="257" t="str">
        <f>IF(F201="","",IF(AND(SUM(分岐管理シート!AO201:AR201)&gt;180,分岐管理シート!AS201&lt;1),"error",""))</f>
        <v/>
      </c>
      <c r="CM201" s="257" t="str">
        <f>IF(F201="","",IF(OR(AND(分岐管理シート!D201=1,分岐管理シート!BB201&gt;0,分岐管理シート!BB201&lt;7),AND(分岐管理シート!D201&gt;1,分岐管理シート!BB201&gt;3,分岐管理シート!BB201&lt;7)),"","error"))</f>
        <v/>
      </c>
      <c r="CN201" s="260"/>
      <c r="CO201" s="257" t="str">
        <f>IF(分岐管理シート!BR201=0,"","error")</f>
        <v/>
      </c>
      <c r="CP201" s="304" t="str">
        <f>IF(AND(F201="",SUM(分岐管理シート!D201:BB201)&gt;0),"error","")</f>
        <v/>
      </c>
    </row>
    <row r="202" spans="1:94" ht="54.95" customHeight="1" x14ac:dyDescent="0.15">
      <c r="A202" s="29"/>
      <c r="B202" s="33"/>
      <c r="C202" s="445">
        <v>130</v>
      </c>
      <c r="D202" s="342"/>
      <c r="E202" s="342"/>
      <c r="F202" s="164"/>
      <c r="G202" s="164"/>
      <c r="H202" s="163"/>
      <c r="I202" s="164"/>
      <c r="J202" s="163"/>
      <c r="K202" s="164"/>
      <c r="L202" s="164"/>
      <c r="M202" s="164"/>
      <c r="N202" s="164"/>
      <c r="O202" s="343"/>
      <c r="P202" s="343"/>
      <c r="Q202" s="344"/>
      <c r="R202" s="345">
        <f t="shared" si="22"/>
        <v>0</v>
      </c>
      <c r="S202" s="346">
        <f t="shared" si="19"/>
        <v>0</v>
      </c>
      <c r="T202" s="347"/>
      <c r="U202" s="419"/>
      <c r="V202" s="386"/>
      <c r="W202" s="386"/>
      <c r="X202" s="386"/>
      <c r="Y202" s="347"/>
      <c r="Z202" s="347"/>
      <c r="AA202" s="163"/>
      <c r="AB202" s="164"/>
      <c r="AC202" s="348"/>
      <c r="AD202" s="348"/>
      <c r="AE202" s="348"/>
      <c r="AF202" s="349"/>
      <c r="AG202" s="349"/>
      <c r="AH202" s="370"/>
      <c r="AI202" s="163"/>
      <c r="AJ202" s="163"/>
      <c r="AK202" s="163"/>
      <c r="AL202" s="350"/>
      <c r="AM202" s="163"/>
      <c r="AN202" s="163"/>
      <c r="AO202" s="343"/>
      <c r="AP202" s="164"/>
      <c r="AQ202" s="164"/>
      <c r="AR202" s="164"/>
      <c r="AS202" s="351"/>
      <c r="AT202" s="352"/>
      <c r="AU202" s="352"/>
      <c r="AV202" s="352"/>
      <c r="AW202" s="352"/>
      <c r="AX202" s="352"/>
      <c r="AY202" s="352"/>
      <c r="AZ202" s="352"/>
      <c r="BA202" s="352"/>
      <c r="BB202" s="353"/>
      <c r="BC202" s="351"/>
      <c r="BD202" s="351"/>
      <c r="BE202" s="255" t="str">
        <f>IF(F202="","",IF(分岐管理シート!D202&gt;0,"","error"))</f>
        <v/>
      </c>
      <c r="BF202" s="256" t="str">
        <f>IF(F202="","",IF(分岐管理シート!E202=1,"","error"))</f>
        <v/>
      </c>
      <c r="BG202" s="257" t="str">
        <f>IF(F202="","",IF(分岐管理シート!G202=2,"","error"))</f>
        <v/>
      </c>
      <c r="BH202" s="257" t="str">
        <f>IF(F202="","",IF(OR(分岐管理シート!H202=0,LEN(H202)&lt;6),"error",""))</f>
        <v/>
      </c>
      <c r="BI202" s="258" t="str">
        <f>IF(F202="","",IF(分岐管理シート!I202=2,"","error"))</f>
        <v/>
      </c>
      <c r="BJ202" s="257" t="str">
        <f t="shared" si="23"/>
        <v/>
      </c>
      <c r="BK202" s="257" t="str">
        <f t="shared" si="24"/>
        <v/>
      </c>
      <c r="BL202" s="257" t="str">
        <f>IF(F202="","",IF(OR(AND(分岐管理シート!D202=1,分岐管理シート!K202=1),AND(分岐管理シート!D202=2,分岐管理シート!K202=2)),"","error"))</f>
        <v/>
      </c>
      <c r="BM202" s="255" t="str">
        <f>IF(F202="","",IF(分岐管理シート!L202=2,"","error"))</f>
        <v/>
      </c>
      <c r="BN202" s="257" t="str">
        <f>IF(F202="","",IF(分岐管理シート!M202&lt;1,"error",""))</f>
        <v/>
      </c>
      <c r="BO202" s="252" t="str">
        <f>IF(F202="","",IF(OR(AND(分岐管理シート!D202=1,分岐管理シート!M202&lt;12,分岐管理シート!M202&gt;0),AND(分岐管理シート!D202=2,分岐管理シート!M202&lt;13,分岐管理シート!M202&gt;1)),"","error"))</f>
        <v/>
      </c>
      <c r="BP202" s="257" t="str">
        <f>IF(AND(分岐管理シート!M202&lt;&gt;1,SUM(分岐管理シート!N202:P202)&gt;0),"error","")</f>
        <v/>
      </c>
      <c r="BQ202" s="256" t="str">
        <f>IF(OR(AND(分岐管理シート!N202=0,OR(分岐管理シート!O202&lt;&gt;0,分岐管理シート!P202&lt;&gt;0)),AND(分岐管理シート!O202=0,分岐管理シート!P202&lt;&gt;0)),"error","")</f>
        <v/>
      </c>
      <c r="BR202" s="259" t="str" cm="1">
        <f t="array" ref="BR202">IF(SUMPRODUCT(COUNTIF(N202:P202,N202:P202))&gt;COUNTA(N202:P202),"error","")</f>
        <v/>
      </c>
      <c r="BS202" s="257" t="str">
        <f t="shared" si="25"/>
        <v/>
      </c>
      <c r="BT202" s="257" t="str">
        <f t="shared" si="26"/>
        <v/>
      </c>
      <c r="BU202" s="257" t="str">
        <f>IF(F202="","",IF(OR(AND(分岐管理シート!D202=1,T202&gt;0,Y202&gt;=0,U202=0,R202=S202+Y202,S202=T202),AND(分岐管理シート!D202=2,U202&gt;0,Y202&gt;=0,T202=0,R202=S202+Y202,S202=U202)),"","error"))</f>
        <v/>
      </c>
      <c r="BV202" s="257" t="str">
        <f t="shared" si="27"/>
        <v/>
      </c>
      <c r="BW202" s="257" t="str">
        <f t="shared" si="20"/>
        <v/>
      </c>
      <c r="BX202" s="257" t="str">
        <f t="shared" si="28"/>
        <v/>
      </c>
      <c r="BY202" s="257" t="str">
        <f>IF(F202="","",IF(PRODUCT(分岐管理シート!AB202:'分岐管理シート'!AE202)=0,"error",""))</f>
        <v/>
      </c>
      <c r="BZ202" s="252" t="str">
        <f>IF(F202="","",IF(AND(AE202="○",分岐管理シート!AF202=0),"error",""))</f>
        <v/>
      </c>
      <c r="CA202" s="257" t="str">
        <f>IF(F202="","",IF(AND(分岐管理シート!AE202&lt;2,実施計画様式!AF202&lt;&gt;""),"error",""))</f>
        <v/>
      </c>
      <c r="CB202" s="257" t="str">
        <f>IF(F202="","",IF(OR(AND(分岐管理シート!D202=1,分岐管理シート!AG202&gt;0,分岐管理シート!AG202&lt;25),AND(分岐管理シート!D202&gt;1,分岐管理シート!AG202&gt;12,分岐管理シート!AG202&lt;25)),"","error"))</f>
        <v/>
      </c>
      <c r="CC202" s="256" t="str">
        <f>IF(F202="","",IF(OR(AND(分岐管理シート!BH202="予算化方法",分岐管理シート!AH202&gt;0,分岐管理シート!AH202&lt;4),AND(分岐管理シート!BH202="予算化方法_未定なし",分岐管理シート!AH202&gt;0,分岐管理シート!AH202&lt;3)),"","error"))</f>
        <v/>
      </c>
      <c r="CD202" s="257" t="str">
        <f>IF(F202="","",IF(OR(分岐管理シート!AI202&lt;14,分岐管理シート!AI202&gt;25,分岐管理シート!AI202&gt;分岐管理シート!AJ202,分岐管理シート!AI202&gt;分岐管理シート!AK202),"error",""))</f>
        <v/>
      </c>
      <c r="CE202" s="257" t="str">
        <f>IF(F202="","",IF(OR(分岐管理シート!AJ202&lt;14,分岐管理シート!AJ202&gt;25,分岐管理シート!AJ202&lt;分岐管理シート!AI202,分岐管理シート!AJ202&gt;分岐管理シート!AK202),"error",""))</f>
        <v/>
      </c>
      <c r="CF202" s="256" t="str">
        <f>IF(F202="","",IF(OR(分岐管理シート!AK202&lt;14,分岐管理シート!AK202&gt;26,分岐管理シート!AK202&lt;分岐管理シート!AI202,分岐管理シート!AK202&lt;分岐管理シート!AJ202),"error",""))</f>
        <v/>
      </c>
      <c r="CG202" s="257" t="str">
        <f>IF(F202="","",IF(AND(AD202="－",分岐管理シート!AK202&gt;25),"error",""))</f>
        <v/>
      </c>
      <c r="CH202" s="257" t="str">
        <f t="shared" si="21"/>
        <v/>
      </c>
      <c r="CI202" s="252" t="str">
        <f>IF(F202="","",IF(分岐管理シート!AM202&lt;1,"error",""))</f>
        <v/>
      </c>
      <c r="CJ202" s="257" t="str">
        <f>IF(F202="","",IF(分岐管理シート!AN202&lt;1,"error",""))</f>
        <v/>
      </c>
      <c r="CK202" s="261" t="str">
        <f t="shared" si="29"/>
        <v/>
      </c>
      <c r="CL202" s="257" t="str">
        <f>IF(F202="","",IF(AND(SUM(分岐管理シート!AO202:AR202)&gt;180,分岐管理シート!AS202&lt;1),"error",""))</f>
        <v/>
      </c>
      <c r="CM202" s="257" t="str">
        <f>IF(F202="","",IF(OR(AND(分岐管理シート!D202=1,分岐管理シート!BB202&gt;0,分岐管理シート!BB202&lt;7),AND(分岐管理シート!D202&gt;1,分岐管理シート!BB202&gt;3,分岐管理シート!BB202&lt;7)),"","error"))</f>
        <v/>
      </c>
      <c r="CN202" s="260"/>
      <c r="CO202" s="257" t="str">
        <f>IF(分岐管理シート!BR202=0,"","error")</f>
        <v/>
      </c>
      <c r="CP202" s="304" t="str">
        <f>IF(AND(F202="",SUM(分岐管理シート!D202:BB202)&gt;0),"error","")</f>
        <v/>
      </c>
    </row>
    <row r="203" spans="1:94" ht="54.95" customHeight="1" x14ac:dyDescent="0.15">
      <c r="A203" s="29"/>
      <c r="B203" s="33"/>
      <c r="C203" s="445">
        <v>131</v>
      </c>
      <c r="D203" s="342"/>
      <c r="E203" s="342"/>
      <c r="F203" s="164"/>
      <c r="G203" s="164"/>
      <c r="H203" s="163"/>
      <c r="I203" s="164"/>
      <c r="J203" s="163"/>
      <c r="K203" s="164"/>
      <c r="L203" s="164"/>
      <c r="M203" s="164"/>
      <c r="N203" s="164"/>
      <c r="O203" s="343"/>
      <c r="P203" s="343"/>
      <c r="Q203" s="344"/>
      <c r="R203" s="345">
        <f t="shared" si="22"/>
        <v>0</v>
      </c>
      <c r="S203" s="346">
        <f t="shared" si="19"/>
        <v>0</v>
      </c>
      <c r="T203" s="347"/>
      <c r="U203" s="419"/>
      <c r="V203" s="386"/>
      <c r="W203" s="386"/>
      <c r="X203" s="386"/>
      <c r="Y203" s="347"/>
      <c r="Z203" s="347"/>
      <c r="AA203" s="163"/>
      <c r="AB203" s="164"/>
      <c r="AC203" s="348"/>
      <c r="AD203" s="348"/>
      <c r="AE203" s="348"/>
      <c r="AF203" s="349"/>
      <c r="AG203" s="349"/>
      <c r="AH203" s="370"/>
      <c r="AI203" s="163"/>
      <c r="AJ203" s="163"/>
      <c r="AK203" s="163"/>
      <c r="AL203" s="350"/>
      <c r="AM203" s="163"/>
      <c r="AN203" s="163"/>
      <c r="AO203" s="343"/>
      <c r="AP203" s="164"/>
      <c r="AQ203" s="164"/>
      <c r="AR203" s="164"/>
      <c r="AS203" s="351"/>
      <c r="AT203" s="352"/>
      <c r="AU203" s="352"/>
      <c r="AV203" s="352"/>
      <c r="AW203" s="352"/>
      <c r="AX203" s="352"/>
      <c r="AY203" s="352"/>
      <c r="AZ203" s="352"/>
      <c r="BA203" s="352"/>
      <c r="BB203" s="353"/>
      <c r="BC203" s="351"/>
      <c r="BD203" s="351"/>
      <c r="BE203" s="255" t="str">
        <f>IF(F203="","",IF(分岐管理シート!D203&gt;0,"","error"))</f>
        <v/>
      </c>
      <c r="BF203" s="256" t="str">
        <f>IF(F203="","",IF(分岐管理シート!E203=1,"","error"))</f>
        <v/>
      </c>
      <c r="BG203" s="257" t="str">
        <f>IF(F203="","",IF(分岐管理シート!G203=2,"","error"))</f>
        <v/>
      </c>
      <c r="BH203" s="257" t="str">
        <f>IF(F203="","",IF(OR(分岐管理シート!H203=0,LEN(H203)&lt;6),"error",""))</f>
        <v/>
      </c>
      <c r="BI203" s="258" t="str">
        <f>IF(F203="","",IF(分岐管理シート!I203=2,"","error"))</f>
        <v/>
      </c>
      <c r="BJ203" s="257" t="str">
        <f t="shared" si="23"/>
        <v/>
      </c>
      <c r="BK203" s="257" t="str">
        <f t="shared" si="24"/>
        <v/>
      </c>
      <c r="BL203" s="257" t="str">
        <f>IF(F203="","",IF(OR(AND(分岐管理シート!D203=1,分岐管理シート!K203=1),AND(分岐管理シート!D203=2,分岐管理シート!K203=2)),"","error"))</f>
        <v/>
      </c>
      <c r="BM203" s="255" t="str">
        <f>IF(F203="","",IF(分岐管理シート!L203=2,"","error"))</f>
        <v/>
      </c>
      <c r="BN203" s="257" t="str">
        <f>IF(F203="","",IF(分岐管理シート!M203&lt;1,"error",""))</f>
        <v/>
      </c>
      <c r="BO203" s="252" t="str">
        <f>IF(F203="","",IF(OR(AND(分岐管理シート!D203=1,分岐管理シート!M203&lt;12,分岐管理シート!M203&gt;0),AND(分岐管理シート!D203=2,分岐管理シート!M203&lt;13,分岐管理シート!M203&gt;1)),"","error"))</f>
        <v/>
      </c>
      <c r="BP203" s="257" t="str">
        <f>IF(AND(分岐管理シート!M203&lt;&gt;1,SUM(分岐管理シート!N203:P203)&gt;0),"error","")</f>
        <v/>
      </c>
      <c r="BQ203" s="256" t="str">
        <f>IF(OR(AND(分岐管理シート!N203=0,OR(分岐管理シート!O203&lt;&gt;0,分岐管理シート!P203&lt;&gt;0)),AND(分岐管理シート!O203=0,分岐管理シート!P203&lt;&gt;0)),"error","")</f>
        <v/>
      </c>
      <c r="BR203" s="259" t="str" cm="1">
        <f t="array" ref="BR203">IF(SUMPRODUCT(COUNTIF(N203:P203,N203:P203))&gt;COUNTA(N203:P203),"error","")</f>
        <v/>
      </c>
      <c r="BS203" s="257" t="str">
        <f t="shared" si="25"/>
        <v/>
      </c>
      <c r="BT203" s="257" t="str">
        <f t="shared" si="26"/>
        <v/>
      </c>
      <c r="BU203" s="257" t="str">
        <f>IF(F203="","",IF(OR(AND(分岐管理シート!D203=1,T203&gt;0,Y203&gt;=0,U203=0,R203=S203+Y203,S203=T203),AND(分岐管理シート!D203=2,U203&gt;0,Y203&gt;=0,T203=0,R203=S203+Y203,S203=U203)),"","error"))</f>
        <v/>
      </c>
      <c r="BV203" s="257" t="str">
        <f t="shared" si="27"/>
        <v/>
      </c>
      <c r="BW203" s="257" t="str">
        <f t="shared" si="20"/>
        <v/>
      </c>
      <c r="BX203" s="257" t="str">
        <f t="shared" si="28"/>
        <v/>
      </c>
      <c r="BY203" s="257" t="str">
        <f>IF(F203="","",IF(PRODUCT(分岐管理シート!AB203:'分岐管理シート'!AE203)=0,"error",""))</f>
        <v/>
      </c>
      <c r="BZ203" s="252" t="str">
        <f>IF(F203="","",IF(AND(AE203="○",分岐管理シート!AF203=0),"error",""))</f>
        <v/>
      </c>
      <c r="CA203" s="257" t="str">
        <f>IF(F203="","",IF(AND(分岐管理シート!AE203&lt;2,実施計画様式!AF203&lt;&gt;""),"error",""))</f>
        <v/>
      </c>
      <c r="CB203" s="257" t="str">
        <f>IF(F203="","",IF(OR(AND(分岐管理シート!D203=1,分岐管理シート!AG203&gt;0,分岐管理シート!AG203&lt;25),AND(分岐管理シート!D203&gt;1,分岐管理シート!AG203&gt;12,分岐管理シート!AG203&lt;25)),"","error"))</f>
        <v/>
      </c>
      <c r="CC203" s="256" t="str">
        <f>IF(F203="","",IF(OR(AND(分岐管理シート!BH203="予算化方法",分岐管理シート!AH203&gt;0,分岐管理シート!AH203&lt;4),AND(分岐管理シート!BH203="予算化方法_未定なし",分岐管理シート!AH203&gt;0,分岐管理シート!AH203&lt;3)),"","error"))</f>
        <v/>
      </c>
      <c r="CD203" s="257" t="str">
        <f>IF(F203="","",IF(OR(分岐管理シート!AI203&lt;14,分岐管理シート!AI203&gt;25,分岐管理シート!AI203&gt;分岐管理シート!AJ203,分岐管理シート!AI203&gt;分岐管理シート!AK203),"error",""))</f>
        <v/>
      </c>
      <c r="CE203" s="257" t="str">
        <f>IF(F203="","",IF(OR(分岐管理シート!AJ203&lt;14,分岐管理シート!AJ203&gt;25,分岐管理シート!AJ203&lt;分岐管理シート!AI203,分岐管理シート!AJ203&gt;分岐管理シート!AK203),"error",""))</f>
        <v/>
      </c>
      <c r="CF203" s="256" t="str">
        <f>IF(F203="","",IF(OR(分岐管理シート!AK203&lt;14,分岐管理シート!AK203&gt;26,分岐管理シート!AK203&lt;分岐管理シート!AI203,分岐管理シート!AK203&lt;分岐管理シート!AJ203),"error",""))</f>
        <v/>
      </c>
      <c r="CG203" s="257" t="str">
        <f>IF(F203="","",IF(AND(AD203="－",分岐管理シート!AK203&gt;25),"error",""))</f>
        <v/>
      </c>
      <c r="CH203" s="257" t="str">
        <f t="shared" si="21"/>
        <v/>
      </c>
      <c r="CI203" s="252" t="str">
        <f>IF(F203="","",IF(分岐管理シート!AM203&lt;1,"error",""))</f>
        <v/>
      </c>
      <c r="CJ203" s="257" t="str">
        <f>IF(F203="","",IF(分岐管理シート!AN203&lt;1,"error",""))</f>
        <v/>
      </c>
      <c r="CK203" s="261" t="str">
        <f t="shared" si="29"/>
        <v/>
      </c>
      <c r="CL203" s="257" t="str">
        <f>IF(F203="","",IF(AND(SUM(分岐管理シート!AO203:AR203)&gt;180,分岐管理シート!AS203&lt;1),"error",""))</f>
        <v/>
      </c>
      <c r="CM203" s="257" t="str">
        <f>IF(F203="","",IF(OR(AND(分岐管理シート!D203=1,分岐管理シート!BB203&gt;0,分岐管理シート!BB203&lt;7),AND(分岐管理シート!D203&gt;1,分岐管理シート!BB203&gt;3,分岐管理シート!BB203&lt;7)),"","error"))</f>
        <v/>
      </c>
      <c r="CN203" s="260"/>
      <c r="CO203" s="257" t="str">
        <f>IF(分岐管理シート!BR203=0,"","error")</f>
        <v/>
      </c>
      <c r="CP203" s="304" t="str">
        <f>IF(AND(F203="",SUM(分岐管理シート!D203:BB203)&gt;0),"error","")</f>
        <v/>
      </c>
    </row>
    <row r="204" spans="1:94" ht="54.95" customHeight="1" x14ac:dyDescent="0.15">
      <c r="A204" s="29"/>
      <c r="B204" s="33"/>
      <c r="C204" s="445">
        <v>132</v>
      </c>
      <c r="D204" s="342"/>
      <c r="E204" s="342"/>
      <c r="F204" s="164"/>
      <c r="G204" s="164"/>
      <c r="H204" s="163"/>
      <c r="I204" s="164"/>
      <c r="J204" s="163"/>
      <c r="K204" s="164"/>
      <c r="L204" s="164"/>
      <c r="M204" s="164"/>
      <c r="N204" s="164"/>
      <c r="O204" s="343"/>
      <c r="P204" s="343"/>
      <c r="Q204" s="344"/>
      <c r="R204" s="345">
        <f t="shared" si="22"/>
        <v>0</v>
      </c>
      <c r="S204" s="346">
        <f t="shared" ref="S204:S267" si="30">T204+U204</f>
        <v>0</v>
      </c>
      <c r="T204" s="347"/>
      <c r="U204" s="419"/>
      <c r="V204" s="386"/>
      <c r="W204" s="386"/>
      <c r="X204" s="386"/>
      <c r="Y204" s="347"/>
      <c r="Z204" s="347"/>
      <c r="AA204" s="163"/>
      <c r="AB204" s="164"/>
      <c r="AC204" s="348"/>
      <c r="AD204" s="348"/>
      <c r="AE204" s="348"/>
      <c r="AF204" s="349"/>
      <c r="AG204" s="349"/>
      <c r="AH204" s="370"/>
      <c r="AI204" s="163"/>
      <c r="AJ204" s="163"/>
      <c r="AK204" s="163"/>
      <c r="AL204" s="350"/>
      <c r="AM204" s="163"/>
      <c r="AN204" s="163"/>
      <c r="AO204" s="343"/>
      <c r="AP204" s="164"/>
      <c r="AQ204" s="164"/>
      <c r="AR204" s="164"/>
      <c r="AS204" s="351"/>
      <c r="AT204" s="352"/>
      <c r="AU204" s="352"/>
      <c r="AV204" s="352"/>
      <c r="AW204" s="352"/>
      <c r="AX204" s="352"/>
      <c r="AY204" s="352"/>
      <c r="AZ204" s="352"/>
      <c r="BA204" s="352"/>
      <c r="BB204" s="353"/>
      <c r="BC204" s="351"/>
      <c r="BD204" s="351"/>
      <c r="BE204" s="255" t="str">
        <f>IF(F204="","",IF(分岐管理シート!D204&gt;0,"","error"))</f>
        <v/>
      </c>
      <c r="BF204" s="256" t="str">
        <f>IF(F204="","",IF(分岐管理シート!E204=1,"","error"))</f>
        <v/>
      </c>
      <c r="BG204" s="257" t="str">
        <f>IF(F204="","",IF(分岐管理シート!G204=2,"","error"))</f>
        <v/>
      </c>
      <c r="BH204" s="257" t="str">
        <f>IF(F204="","",IF(OR(分岐管理シート!H204=0,LEN(H204)&lt;6),"error",""))</f>
        <v/>
      </c>
      <c r="BI204" s="258" t="str">
        <f>IF(F204="","",IF(分岐管理シート!I204=2,"","error"))</f>
        <v/>
      </c>
      <c r="BJ204" s="257" t="str">
        <f t="shared" si="23"/>
        <v/>
      </c>
      <c r="BK204" s="257" t="str">
        <f t="shared" si="24"/>
        <v/>
      </c>
      <c r="BL204" s="257" t="str">
        <f>IF(F204="","",IF(OR(AND(分岐管理シート!D204=1,分岐管理シート!K204=1),AND(分岐管理シート!D204=2,分岐管理シート!K204=2)),"","error"))</f>
        <v/>
      </c>
      <c r="BM204" s="255" t="str">
        <f>IF(F204="","",IF(分岐管理シート!L204=2,"","error"))</f>
        <v/>
      </c>
      <c r="BN204" s="257" t="str">
        <f>IF(F204="","",IF(分岐管理シート!M204&lt;1,"error",""))</f>
        <v/>
      </c>
      <c r="BO204" s="252" t="str">
        <f>IF(F204="","",IF(OR(AND(分岐管理シート!D204=1,分岐管理シート!M204&lt;12,分岐管理シート!M204&gt;0),AND(分岐管理シート!D204=2,分岐管理シート!M204&lt;13,分岐管理シート!M204&gt;1)),"","error"))</f>
        <v/>
      </c>
      <c r="BP204" s="257" t="str">
        <f>IF(AND(分岐管理シート!M204&lt;&gt;1,SUM(分岐管理シート!N204:P204)&gt;0),"error","")</f>
        <v/>
      </c>
      <c r="BQ204" s="256" t="str">
        <f>IF(OR(AND(分岐管理シート!N204=0,OR(分岐管理シート!O204&lt;&gt;0,分岐管理シート!P204&lt;&gt;0)),AND(分岐管理シート!O204=0,分岐管理シート!P204&lt;&gt;0)),"error","")</f>
        <v/>
      </c>
      <c r="BR204" s="259" t="str" cm="1">
        <f t="array" ref="BR204">IF(SUMPRODUCT(COUNTIF(N204:P204,N204:P204))&gt;COUNTA(N204:P204),"error","")</f>
        <v/>
      </c>
      <c r="BS204" s="257" t="str">
        <f t="shared" si="25"/>
        <v/>
      </c>
      <c r="BT204" s="257" t="str">
        <f t="shared" si="26"/>
        <v/>
      </c>
      <c r="BU204" s="257" t="str">
        <f>IF(F204="","",IF(OR(AND(分岐管理シート!D204=1,T204&gt;0,Y204&gt;=0,U204=0,R204=S204+Y204,S204=T204),AND(分岐管理シート!D204=2,U204&gt;0,Y204&gt;=0,T204=0,R204=S204+Y204,S204=U204)),"","error"))</f>
        <v/>
      </c>
      <c r="BV204" s="257" t="str">
        <f t="shared" si="27"/>
        <v/>
      </c>
      <c r="BW204" s="257" t="str">
        <f t="shared" ref="BW204:BW267" si="31">IF(F204="","",IF(R204&lt;Z204,"error",""))</f>
        <v/>
      </c>
      <c r="BX204" s="257" t="str">
        <f t="shared" si="28"/>
        <v/>
      </c>
      <c r="BY204" s="257" t="str">
        <f>IF(F204="","",IF(PRODUCT(分岐管理シート!AB204:'分岐管理シート'!AE204)=0,"error",""))</f>
        <v/>
      </c>
      <c r="BZ204" s="252" t="str">
        <f>IF(F204="","",IF(AND(AE204="○",分岐管理シート!AF204=0),"error",""))</f>
        <v/>
      </c>
      <c r="CA204" s="257" t="str">
        <f>IF(F204="","",IF(AND(分岐管理シート!AE204&lt;2,実施計画様式!AF204&lt;&gt;""),"error",""))</f>
        <v/>
      </c>
      <c r="CB204" s="257" t="str">
        <f>IF(F204="","",IF(OR(AND(分岐管理シート!D204=1,分岐管理シート!AG204&gt;0,分岐管理シート!AG204&lt;25),AND(分岐管理シート!D204&gt;1,分岐管理シート!AG204&gt;12,分岐管理シート!AG204&lt;25)),"","error"))</f>
        <v/>
      </c>
      <c r="CC204" s="256" t="str">
        <f>IF(F204="","",IF(OR(AND(分岐管理シート!BH204="予算化方法",分岐管理シート!AH204&gt;0,分岐管理シート!AH204&lt;4),AND(分岐管理シート!BH204="予算化方法_未定なし",分岐管理シート!AH204&gt;0,分岐管理シート!AH204&lt;3)),"","error"))</f>
        <v/>
      </c>
      <c r="CD204" s="257" t="str">
        <f>IF(F204="","",IF(OR(分岐管理シート!AI204&lt;14,分岐管理シート!AI204&gt;25,分岐管理シート!AI204&gt;分岐管理シート!AJ204,分岐管理シート!AI204&gt;分岐管理シート!AK204),"error",""))</f>
        <v/>
      </c>
      <c r="CE204" s="257" t="str">
        <f>IF(F204="","",IF(OR(分岐管理シート!AJ204&lt;14,分岐管理シート!AJ204&gt;25,分岐管理シート!AJ204&lt;分岐管理シート!AI204,分岐管理シート!AJ204&gt;分岐管理シート!AK204),"error",""))</f>
        <v/>
      </c>
      <c r="CF204" s="256" t="str">
        <f>IF(F204="","",IF(OR(分岐管理シート!AK204&lt;14,分岐管理シート!AK204&gt;26,分岐管理シート!AK204&lt;分岐管理シート!AI204,分岐管理シート!AK204&lt;分岐管理シート!AJ204),"error",""))</f>
        <v/>
      </c>
      <c r="CG204" s="257" t="str">
        <f>IF(F204="","",IF(AND(AD204="－",分岐管理シート!AK204&gt;25),"error",""))</f>
        <v/>
      </c>
      <c r="CH204" s="257" t="str">
        <f t="shared" ref="CH204:CH267" si="32">IF(F204="","",IF(AL204="","error",""))</f>
        <v/>
      </c>
      <c r="CI204" s="252" t="str">
        <f>IF(F204="","",IF(分岐管理シート!AM204&lt;1,"error",""))</f>
        <v/>
      </c>
      <c r="CJ204" s="257" t="str">
        <f>IF(F204="","",IF(分岐管理シート!AN204&lt;1,"error",""))</f>
        <v/>
      </c>
      <c r="CK204" s="261" t="str">
        <f t="shared" si="29"/>
        <v/>
      </c>
      <c r="CL204" s="257" t="str">
        <f>IF(F204="","",IF(AND(SUM(分岐管理シート!AO204:AR204)&gt;180,分岐管理シート!AS204&lt;1),"error",""))</f>
        <v/>
      </c>
      <c r="CM204" s="257" t="str">
        <f>IF(F204="","",IF(OR(AND(分岐管理シート!D204=1,分岐管理シート!BB204&gt;0,分岐管理シート!BB204&lt;7),AND(分岐管理シート!D204&gt;1,分岐管理シート!BB204&gt;3,分岐管理シート!BB204&lt;7)),"","error"))</f>
        <v/>
      </c>
      <c r="CN204" s="260"/>
      <c r="CO204" s="257" t="str">
        <f>IF(分岐管理シート!BR204=0,"","error")</f>
        <v/>
      </c>
      <c r="CP204" s="304" t="str">
        <f>IF(AND(F204="",SUM(分岐管理シート!D204:BB204)&gt;0),"error","")</f>
        <v/>
      </c>
    </row>
    <row r="205" spans="1:94" ht="54.95" customHeight="1" x14ac:dyDescent="0.15">
      <c r="A205" s="29"/>
      <c r="B205" s="33"/>
      <c r="C205" s="445">
        <v>133</v>
      </c>
      <c r="D205" s="342"/>
      <c r="E205" s="342"/>
      <c r="F205" s="164"/>
      <c r="G205" s="164"/>
      <c r="H205" s="163"/>
      <c r="I205" s="164"/>
      <c r="J205" s="163"/>
      <c r="K205" s="164"/>
      <c r="L205" s="164"/>
      <c r="M205" s="164"/>
      <c r="N205" s="164"/>
      <c r="O205" s="343"/>
      <c r="P205" s="343"/>
      <c r="Q205" s="344"/>
      <c r="R205" s="345">
        <f t="shared" si="22"/>
        <v>0</v>
      </c>
      <c r="S205" s="346">
        <f t="shared" si="30"/>
        <v>0</v>
      </c>
      <c r="T205" s="347"/>
      <c r="U205" s="419"/>
      <c r="V205" s="386"/>
      <c r="W205" s="386"/>
      <c r="X205" s="386"/>
      <c r="Y205" s="347"/>
      <c r="Z205" s="347"/>
      <c r="AA205" s="163"/>
      <c r="AB205" s="164"/>
      <c r="AC205" s="348"/>
      <c r="AD205" s="348"/>
      <c r="AE205" s="348"/>
      <c r="AF205" s="349"/>
      <c r="AG205" s="349"/>
      <c r="AH205" s="370"/>
      <c r="AI205" s="163"/>
      <c r="AJ205" s="163"/>
      <c r="AK205" s="163"/>
      <c r="AL205" s="350"/>
      <c r="AM205" s="163"/>
      <c r="AN205" s="163"/>
      <c r="AO205" s="343"/>
      <c r="AP205" s="164"/>
      <c r="AQ205" s="164"/>
      <c r="AR205" s="164"/>
      <c r="AS205" s="351"/>
      <c r="AT205" s="352"/>
      <c r="AU205" s="352"/>
      <c r="AV205" s="352"/>
      <c r="AW205" s="352"/>
      <c r="AX205" s="352"/>
      <c r="AY205" s="352"/>
      <c r="AZ205" s="352"/>
      <c r="BA205" s="352"/>
      <c r="BB205" s="353"/>
      <c r="BC205" s="351"/>
      <c r="BD205" s="351"/>
      <c r="BE205" s="255" t="str">
        <f>IF(F205="","",IF(分岐管理シート!D205&gt;0,"","error"))</f>
        <v/>
      </c>
      <c r="BF205" s="256" t="str">
        <f>IF(F205="","",IF(分岐管理シート!E205=1,"","error"))</f>
        <v/>
      </c>
      <c r="BG205" s="257" t="str">
        <f>IF(F205="","",IF(分岐管理シート!G205=2,"","error"))</f>
        <v/>
      </c>
      <c r="BH205" s="257" t="str">
        <f>IF(F205="","",IF(OR(分岐管理シート!H205=0,LEN(H205)&lt;6),"error",""))</f>
        <v/>
      </c>
      <c r="BI205" s="258" t="str">
        <f>IF(F205="","",IF(分岐管理シート!I205=2,"","error"))</f>
        <v/>
      </c>
      <c r="BJ205" s="257" t="str">
        <f t="shared" si="23"/>
        <v/>
      </c>
      <c r="BK205" s="257" t="str">
        <f t="shared" si="24"/>
        <v/>
      </c>
      <c r="BL205" s="257" t="str">
        <f>IF(F205="","",IF(OR(AND(分岐管理シート!D205=1,分岐管理シート!K205=1),AND(分岐管理シート!D205=2,分岐管理シート!K205=2)),"","error"))</f>
        <v/>
      </c>
      <c r="BM205" s="255" t="str">
        <f>IF(F205="","",IF(分岐管理シート!L205=2,"","error"))</f>
        <v/>
      </c>
      <c r="BN205" s="257" t="str">
        <f>IF(F205="","",IF(分岐管理シート!M205&lt;1,"error",""))</f>
        <v/>
      </c>
      <c r="BO205" s="252" t="str">
        <f>IF(F205="","",IF(OR(AND(分岐管理シート!D205=1,分岐管理シート!M205&lt;12,分岐管理シート!M205&gt;0),AND(分岐管理シート!D205=2,分岐管理シート!M205&lt;13,分岐管理シート!M205&gt;1)),"","error"))</f>
        <v/>
      </c>
      <c r="BP205" s="257" t="str">
        <f>IF(AND(分岐管理シート!M205&lt;&gt;1,SUM(分岐管理シート!N205:P205)&gt;0),"error","")</f>
        <v/>
      </c>
      <c r="BQ205" s="256" t="str">
        <f>IF(OR(AND(分岐管理シート!N205=0,OR(分岐管理シート!O205&lt;&gt;0,分岐管理シート!P205&lt;&gt;0)),AND(分岐管理シート!O205=0,分岐管理シート!P205&lt;&gt;0)),"error","")</f>
        <v/>
      </c>
      <c r="BR205" s="259" t="str" cm="1">
        <f t="array" ref="BR205">IF(SUMPRODUCT(COUNTIF(N205:P205,N205:P205))&gt;COUNTA(N205:P205),"error","")</f>
        <v/>
      </c>
      <c r="BS205" s="257" t="str">
        <f t="shared" si="25"/>
        <v/>
      </c>
      <c r="BT205" s="257" t="str">
        <f t="shared" si="26"/>
        <v/>
      </c>
      <c r="BU205" s="257" t="str">
        <f>IF(F205="","",IF(OR(AND(分岐管理シート!D205=1,T205&gt;0,Y205&gt;=0,U205=0,R205=S205+Y205,S205=T205),AND(分岐管理シート!D205=2,U205&gt;0,Y205&gt;=0,T205=0,R205=S205+Y205,S205=U205)),"","error"))</f>
        <v/>
      </c>
      <c r="BV205" s="257" t="str">
        <f t="shared" si="27"/>
        <v/>
      </c>
      <c r="BW205" s="257" t="str">
        <f t="shared" si="31"/>
        <v/>
      </c>
      <c r="BX205" s="257" t="str">
        <f t="shared" si="28"/>
        <v/>
      </c>
      <c r="BY205" s="257" t="str">
        <f>IF(F205="","",IF(PRODUCT(分岐管理シート!AB205:'分岐管理シート'!AE205)=0,"error",""))</f>
        <v/>
      </c>
      <c r="BZ205" s="252" t="str">
        <f>IF(F205="","",IF(AND(AE205="○",分岐管理シート!AF205=0),"error",""))</f>
        <v/>
      </c>
      <c r="CA205" s="257" t="str">
        <f>IF(F205="","",IF(AND(分岐管理シート!AE205&lt;2,実施計画様式!AF205&lt;&gt;""),"error",""))</f>
        <v/>
      </c>
      <c r="CB205" s="257" t="str">
        <f>IF(F205="","",IF(OR(AND(分岐管理シート!D205=1,分岐管理シート!AG205&gt;0,分岐管理シート!AG205&lt;25),AND(分岐管理シート!D205&gt;1,分岐管理シート!AG205&gt;12,分岐管理シート!AG205&lt;25)),"","error"))</f>
        <v/>
      </c>
      <c r="CC205" s="256" t="str">
        <f>IF(F205="","",IF(OR(AND(分岐管理シート!BH205="予算化方法",分岐管理シート!AH205&gt;0,分岐管理シート!AH205&lt;4),AND(分岐管理シート!BH205="予算化方法_未定なし",分岐管理シート!AH205&gt;0,分岐管理シート!AH205&lt;3)),"","error"))</f>
        <v/>
      </c>
      <c r="CD205" s="257" t="str">
        <f>IF(F205="","",IF(OR(分岐管理シート!AI205&lt;14,分岐管理シート!AI205&gt;25,分岐管理シート!AI205&gt;分岐管理シート!AJ205,分岐管理シート!AI205&gt;分岐管理シート!AK205),"error",""))</f>
        <v/>
      </c>
      <c r="CE205" s="257" t="str">
        <f>IF(F205="","",IF(OR(分岐管理シート!AJ205&lt;14,分岐管理シート!AJ205&gt;25,分岐管理シート!AJ205&lt;分岐管理シート!AI205,分岐管理シート!AJ205&gt;分岐管理シート!AK205),"error",""))</f>
        <v/>
      </c>
      <c r="CF205" s="256" t="str">
        <f>IF(F205="","",IF(OR(分岐管理シート!AK205&lt;14,分岐管理シート!AK205&gt;26,分岐管理シート!AK205&lt;分岐管理シート!AI205,分岐管理シート!AK205&lt;分岐管理シート!AJ205),"error",""))</f>
        <v/>
      </c>
      <c r="CG205" s="257" t="str">
        <f>IF(F205="","",IF(AND(AD205="－",分岐管理シート!AK205&gt;25),"error",""))</f>
        <v/>
      </c>
      <c r="CH205" s="257" t="str">
        <f t="shared" si="32"/>
        <v/>
      </c>
      <c r="CI205" s="252" t="str">
        <f>IF(F205="","",IF(分岐管理シート!AM205&lt;1,"error",""))</f>
        <v/>
      </c>
      <c r="CJ205" s="257" t="str">
        <f>IF(F205="","",IF(分岐管理シート!AN205&lt;1,"error",""))</f>
        <v/>
      </c>
      <c r="CK205" s="261" t="str">
        <f t="shared" si="29"/>
        <v/>
      </c>
      <c r="CL205" s="257" t="str">
        <f>IF(F205="","",IF(AND(SUM(分岐管理シート!AO205:AR205)&gt;180,分岐管理シート!AS205&lt;1),"error",""))</f>
        <v/>
      </c>
      <c r="CM205" s="257" t="str">
        <f>IF(F205="","",IF(OR(AND(分岐管理シート!D205=1,分岐管理シート!BB205&gt;0,分岐管理シート!BB205&lt;7),AND(分岐管理シート!D205&gt;1,分岐管理シート!BB205&gt;3,分岐管理シート!BB205&lt;7)),"","error"))</f>
        <v/>
      </c>
      <c r="CN205" s="260"/>
      <c r="CO205" s="257" t="str">
        <f>IF(分岐管理シート!BR205=0,"","error")</f>
        <v/>
      </c>
      <c r="CP205" s="304" t="str">
        <f>IF(AND(F205="",SUM(分岐管理シート!D205:BB205)&gt;0),"error","")</f>
        <v/>
      </c>
    </row>
    <row r="206" spans="1:94" ht="54.95" customHeight="1" x14ac:dyDescent="0.15">
      <c r="A206" s="29"/>
      <c r="B206" s="33"/>
      <c r="C206" s="445">
        <v>134</v>
      </c>
      <c r="D206" s="342"/>
      <c r="E206" s="342"/>
      <c r="F206" s="164"/>
      <c r="G206" s="164"/>
      <c r="H206" s="163"/>
      <c r="I206" s="164"/>
      <c r="J206" s="163"/>
      <c r="K206" s="164"/>
      <c r="L206" s="164"/>
      <c r="M206" s="164"/>
      <c r="N206" s="164"/>
      <c r="O206" s="343"/>
      <c r="P206" s="343"/>
      <c r="Q206" s="344"/>
      <c r="R206" s="345">
        <f t="shared" si="22"/>
        <v>0</v>
      </c>
      <c r="S206" s="346">
        <f t="shared" si="30"/>
        <v>0</v>
      </c>
      <c r="T206" s="347"/>
      <c r="U206" s="419"/>
      <c r="V206" s="386"/>
      <c r="W206" s="386"/>
      <c r="X206" s="386"/>
      <c r="Y206" s="347"/>
      <c r="Z206" s="347"/>
      <c r="AA206" s="163"/>
      <c r="AB206" s="164"/>
      <c r="AC206" s="348"/>
      <c r="AD206" s="348"/>
      <c r="AE206" s="348"/>
      <c r="AF206" s="349"/>
      <c r="AG206" s="349"/>
      <c r="AH206" s="370"/>
      <c r="AI206" s="163"/>
      <c r="AJ206" s="163"/>
      <c r="AK206" s="163"/>
      <c r="AL206" s="350"/>
      <c r="AM206" s="163"/>
      <c r="AN206" s="163"/>
      <c r="AO206" s="343"/>
      <c r="AP206" s="164"/>
      <c r="AQ206" s="164"/>
      <c r="AR206" s="164"/>
      <c r="AS206" s="351"/>
      <c r="AT206" s="352"/>
      <c r="AU206" s="352"/>
      <c r="AV206" s="352"/>
      <c r="AW206" s="352"/>
      <c r="AX206" s="352"/>
      <c r="AY206" s="352"/>
      <c r="AZ206" s="352"/>
      <c r="BA206" s="352"/>
      <c r="BB206" s="353"/>
      <c r="BC206" s="351"/>
      <c r="BD206" s="351"/>
      <c r="BE206" s="255" t="str">
        <f>IF(F206="","",IF(分岐管理シート!D206&gt;0,"","error"))</f>
        <v/>
      </c>
      <c r="BF206" s="256" t="str">
        <f>IF(F206="","",IF(分岐管理シート!E206=1,"","error"))</f>
        <v/>
      </c>
      <c r="BG206" s="257" t="str">
        <f>IF(F206="","",IF(分岐管理シート!G206=2,"","error"))</f>
        <v/>
      </c>
      <c r="BH206" s="257" t="str">
        <f>IF(F206="","",IF(OR(分岐管理シート!H206=0,LEN(H206)&lt;6),"error",""))</f>
        <v/>
      </c>
      <c r="BI206" s="258" t="str">
        <f>IF(F206="","",IF(分岐管理シート!I206=2,"","error"))</f>
        <v/>
      </c>
      <c r="BJ206" s="257" t="str">
        <f t="shared" si="23"/>
        <v/>
      </c>
      <c r="BK206" s="257" t="str">
        <f t="shared" si="24"/>
        <v/>
      </c>
      <c r="BL206" s="257" t="str">
        <f>IF(F206="","",IF(OR(AND(分岐管理シート!D206=1,分岐管理シート!K206=1),AND(分岐管理シート!D206=2,分岐管理シート!K206=2)),"","error"))</f>
        <v/>
      </c>
      <c r="BM206" s="255" t="str">
        <f>IF(F206="","",IF(分岐管理シート!L206=2,"","error"))</f>
        <v/>
      </c>
      <c r="BN206" s="257" t="str">
        <f>IF(F206="","",IF(分岐管理シート!M206&lt;1,"error",""))</f>
        <v/>
      </c>
      <c r="BO206" s="252" t="str">
        <f>IF(F206="","",IF(OR(AND(分岐管理シート!D206=1,分岐管理シート!M206&lt;12,分岐管理シート!M206&gt;0),AND(分岐管理シート!D206=2,分岐管理シート!M206&lt;13,分岐管理シート!M206&gt;1)),"","error"))</f>
        <v/>
      </c>
      <c r="BP206" s="257" t="str">
        <f>IF(AND(分岐管理シート!M206&lt;&gt;1,SUM(分岐管理シート!N206:P206)&gt;0),"error","")</f>
        <v/>
      </c>
      <c r="BQ206" s="256" t="str">
        <f>IF(OR(AND(分岐管理シート!N206=0,OR(分岐管理シート!O206&lt;&gt;0,分岐管理シート!P206&lt;&gt;0)),AND(分岐管理シート!O206=0,分岐管理シート!P206&lt;&gt;0)),"error","")</f>
        <v/>
      </c>
      <c r="BR206" s="259" t="str" cm="1">
        <f t="array" ref="BR206">IF(SUMPRODUCT(COUNTIF(N206:P206,N206:P206))&gt;COUNTA(N206:P206),"error","")</f>
        <v/>
      </c>
      <c r="BS206" s="257" t="str">
        <f t="shared" si="25"/>
        <v/>
      </c>
      <c r="BT206" s="257" t="str">
        <f t="shared" si="26"/>
        <v/>
      </c>
      <c r="BU206" s="257" t="str">
        <f>IF(F206="","",IF(OR(AND(分岐管理シート!D206=1,T206&gt;0,Y206&gt;=0,U206=0,R206=S206+Y206,S206=T206),AND(分岐管理シート!D206=2,U206&gt;0,Y206&gt;=0,T206=0,R206=S206+Y206,S206=U206)),"","error"))</f>
        <v/>
      </c>
      <c r="BV206" s="257" t="str">
        <f t="shared" si="27"/>
        <v/>
      </c>
      <c r="BW206" s="257" t="str">
        <f t="shared" si="31"/>
        <v/>
      </c>
      <c r="BX206" s="257" t="str">
        <f t="shared" si="28"/>
        <v/>
      </c>
      <c r="BY206" s="257" t="str">
        <f>IF(F206="","",IF(PRODUCT(分岐管理シート!AB206:'分岐管理シート'!AE206)=0,"error",""))</f>
        <v/>
      </c>
      <c r="BZ206" s="252" t="str">
        <f>IF(F206="","",IF(AND(AE206="○",分岐管理シート!AF206=0),"error",""))</f>
        <v/>
      </c>
      <c r="CA206" s="257" t="str">
        <f>IF(F206="","",IF(AND(分岐管理シート!AE206&lt;2,実施計画様式!AF206&lt;&gt;""),"error",""))</f>
        <v/>
      </c>
      <c r="CB206" s="257" t="str">
        <f>IF(F206="","",IF(OR(AND(分岐管理シート!D206=1,分岐管理シート!AG206&gt;0,分岐管理シート!AG206&lt;25),AND(分岐管理シート!D206&gt;1,分岐管理シート!AG206&gt;12,分岐管理シート!AG206&lt;25)),"","error"))</f>
        <v/>
      </c>
      <c r="CC206" s="256" t="str">
        <f>IF(F206="","",IF(OR(AND(分岐管理シート!BH206="予算化方法",分岐管理シート!AH206&gt;0,分岐管理シート!AH206&lt;4),AND(分岐管理シート!BH206="予算化方法_未定なし",分岐管理シート!AH206&gt;0,分岐管理シート!AH206&lt;3)),"","error"))</f>
        <v/>
      </c>
      <c r="CD206" s="257" t="str">
        <f>IF(F206="","",IF(OR(分岐管理シート!AI206&lt;14,分岐管理シート!AI206&gt;25,分岐管理シート!AI206&gt;分岐管理シート!AJ206,分岐管理シート!AI206&gt;分岐管理シート!AK206),"error",""))</f>
        <v/>
      </c>
      <c r="CE206" s="257" t="str">
        <f>IF(F206="","",IF(OR(分岐管理シート!AJ206&lt;14,分岐管理シート!AJ206&gt;25,分岐管理シート!AJ206&lt;分岐管理シート!AI206,分岐管理シート!AJ206&gt;分岐管理シート!AK206),"error",""))</f>
        <v/>
      </c>
      <c r="CF206" s="256" t="str">
        <f>IF(F206="","",IF(OR(分岐管理シート!AK206&lt;14,分岐管理シート!AK206&gt;26,分岐管理シート!AK206&lt;分岐管理シート!AI206,分岐管理シート!AK206&lt;分岐管理シート!AJ206),"error",""))</f>
        <v/>
      </c>
      <c r="CG206" s="257" t="str">
        <f>IF(F206="","",IF(AND(AD206="－",分岐管理シート!AK206&gt;25),"error",""))</f>
        <v/>
      </c>
      <c r="CH206" s="257" t="str">
        <f t="shared" si="32"/>
        <v/>
      </c>
      <c r="CI206" s="252" t="str">
        <f>IF(F206="","",IF(分岐管理シート!AM206&lt;1,"error",""))</f>
        <v/>
      </c>
      <c r="CJ206" s="257" t="str">
        <f>IF(F206="","",IF(分岐管理シート!AN206&lt;1,"error",""))</f>
        <v/>
      </c>
      <c r="CK206" s="261" t="str">
        <f t="shared" si="29"/>
        <v/>
      </c>
      <c r="CL206" s="257" t="str">
        <f>IF(F206="","",IF(AND(SUM(分岐管理シート!AO206:AR206)&gt;180,分岐管理シート!AS206&lt;1),"error",""))</f>
        <v/>
      </c>
      <c r="CM206" s="257" t="str">
        <f>IF(F206="","",IF(OR(AND(分岐管理シート!D206=1,分岐管理シート!BB206&gt;0,分岐管理シート!BB206&lt;7),AND(分岐管理シート!D206&gt;1,分岐管理シート!BB206&gt;3,分岐管理シート!BB206&lt;7)),"","error"))</f>
        <v/>
      </c>
      <c r="CN206" s="260"/>
      <c r="CO206" s="257" t="str">
        <f>IF(分岐管理シート!BR206=0,"","error")</f>
        <v/>
      </c>
      <c r="CP206" s="304" t="str">
        <f>IF(AND(F206="",SUM(分岐管理シート!D206:BB206)&gt;0),"error","")</f>
        <v/>
      </c>
    </row>
    <row r="207" spans="1:94" ht="54.95" customHeight="1" x14ac:dyDescent="0.15">
      <c r="A207" s="29"/>
      <c r="B207" s="33"/>
      <c r="C207" s="445">
        <v>135</v>
      </c>
      <c r="D207" s="342"/>
      <c r="E207" s="342"/>
      <c r="F207" s="164"/>
      <c r="G207" s="164"/>
      <c r="H207" s="163"/>
      <c r="I207" s="164"/>
      <c r="J207" s="163"/>
      <c r="K207" s="164"/>
      <c r="L207" s="164"/>
      <c r="M207" s="164"/>
      <c r="N207" s="164"/>
      <c r="O207" s="343"/>
      <c r="P207" s="343"/>
      <c r="Q207" s="344"/>
      <c r="R207" s="345">
        <f t="shared" si="22"/>
        <v>0</v>
      </c>
      <c r="S207" s="346">
        <f t="shared" si="30"/>
        <v>0</v>
      </c>
      <c r="T207" s="347"/>
      <c r="U207" s="419"/>
      <c r="V207" s="386"/>
      <c r="W207" s="386"/>
      <c r="X207" s="386"/>
      <c r="Y207" s="347"/>
      <c r="Z207" s="347"/>
      <c r="AA207" s="163"/>
      <c r="AB207" s="164"/>
      <c r="AC207" s="348"/>
      <c r="AD207" s="348"/>
      <c r="AE207" s="348"/>
      <c r="AF207" s="349"/>
      <c r="AG207" s="349"/>
      <c r="AH207" s="370"/>
      <c r="AI207" s="163"/>
      <c r="AJ207" s="163"/>
      <c r="AK207" s="163"/>
      <c r="AL207" s="350"/>
      <c r="AM207" s="163"/>
      <c r="AN207" s="163"/>
      <c r="AO207" s="343"/>
      <c r="AP207" s="164"/>
      <c r="AQ207" s="164"/>
      <c r="AR207" s="164"/>
      <c r="AS207" s="351"/>
      <c r="AT207" s="352"/>
      <c r="AU207" s="352"/>
      <c r="AV207" s="352"/>
      <c r="AW207" s="352"/>
      <c r="AX207" s="352"/>
      <c r="AY207" s="352"/>
      <c r="AZ207" s="352"/>
      <c r="BA207" s="352"/>
      <c r="BB207" s="353"/>
      <c r="BC207" s="351"/>
      <c r="BD207" s="351"/>
      <c r="BE207" s="255" t="str">
        <f>IF(F207="","",IF(分岐管理シート!D207&gt;0,"","error"))</f>
        <v/>
      </c>
      <c r="BF207" s="256" t="str">
        <f>IF(F207="","",IF(分岐管理シート!E207=1,"","error"))</f>
        <v/>
      </c>
      <c r="BG207" s="257" t="str">
        <f>IF(F207="","",IF(分岐管理シート!G207=2,"","error"))</f>
        <v/>
      </c>
      <c r="BH207" s="257" t="str">
        <f>IF(F207="","",IF(OR(分岐管理シート!H207=0,LEN(H207)&lt;6),"error",""))</f>
        <v/>
      </c>
      <c r="BI207" s="258" t="str">
        <f>IF(F207="","",IF(分岐管理シート!I207=2,"","error"))</f>
        <v/>
      </c>
      <c r="BJ207" s="257" t="str">
        <f t="shared" si="23"/>
        <v/>
      </c>
      <c r="BK207" s="257" t="str">
        <f t="shared" si="24"/>
        <v/>
      </c>
      <c r="BL207" s="257" t="str">
        <f>IF(F207="","",IF(OR(AND(分岐管理シート!D207=1,分岐管理シート!K207=1),AND(分岐管理シート!D207=2,分岐管理シート!K207=2)),"","error"))</f>
        <v/>
      </c>
      <c r="BM207" s="255" t="str">
        <f>IF(F207="","",IF(分岐管理シート!L207=2,"","error"))</f>
        <v/>
      </c>
      <c r="BN207" s="257" t="str">
        <f>IF(F207="","",IF(分岐管理シート!M207&lt;1,"error",""))</f>
        <v/>
      </c>
      <c r="BO207" s="252" t="str">
        <f>IF(F207="","",IF(OR(AND(分岐管理シート!D207=1,分岐管理シート!M207&lt;12,分岐管理シート!M207&gt;0),AND(分岐管理シート!D207=2,分岐管理シート!M207&lt;13,分岐管理シート!M207&gt;1)),"","error"))</f>
        <v/>
      </c>
      <c r="BP207" s="257" t="str">
        <f>IF(AND(分岐管理シート!M207&lt;&gt;1,SUM(分岐管理シート!N207:P207)&gt;0),"error","")</f>
        <v/>
      </c>
      <c r="BQ207" s="256" t="str">
        <f>IF(OR(AND(分岐管理シート!N207=0,OR(分岐管理シート!O207&lt;&gt;0,分岐管理シート!P207&lt;&gt;0)),AND(分岐管理シート!O207=0,分岐管理シート!P207&lt;&gt;0)),"error","")</f>
        <v/>
      </c>
      <c r="BR207" s="259" t="str" cm="1">
        <f t="array" ref="BR207">IF(SUMPRODUCT(COUNTIF(N207:P207,N207:P207))&gt;COUNTA(N207:P207),"error","")</f>
        <v/>
      </c>
      <c r="BS207" s="257" t="str">
        <f t="shared" si="25"/>
        <v/>
      </c>
      <c r="BT207" s="257" t="str">
        <f t="shared" si="26"/>
        <v/>
      </c>
      <c r="BU207" s="257" t="str">
        <f>IF(F207="","",IF(OR(AND(分岐管理シート!D207=1,T207&gt;0,Y207&gt;=0,U207=0,R207=S207+Y207,S207=T207),AND(分岐管理シート!D207=2,U207&gt;0,Y207&gt;=0,T207=0,R207=S207+Y207,S207=U207)),"","error"))</f>
        <v/>
      </c>
      <c r="BV207" s="257" t="str">
        <f t="shared" si="27"/>
        <v/>
      </c>
      <c r="BW207" s="257" t="str">
        <f t="shared" si="31"/>
        <v/>
      </c>
      <c r="BX207" s="257" t="str">
        <f t="shared" si="28"/>
        <v/>
      </c>
      <c r="BY207" s="257" t="str">
        <f>IF(F207="","",IF(PRODUCT(分岐管理シート!AB207:'分岐管理シート'!AE207)=0,"error",""))</f>
        <v/>
      </c>
      <c r="BZ207" s="252" t="str">
        <f>IF(F207="","",IF(AND(AE207="○",分岐管理シート!AF207=0),"error",""))</f>
        <v/>
      </c>
      <c r="CA207" s="257" t="str">
        <f>IF(F207="","",IF(AND(分岐管理シート!AE207&lt;2,実施計画様式!AF207&lt;&gt;""),"error",""))</f>
        <v/>
      </c>
      <c r="CB207" s="257" t="str">
        <f>IF(F207="","",IF(OR(AND(分岐管理シート!D207=1,分岐管理シート!AG207&gt;0,分岐管理シート!AG207&lt;25),AND(分岐管理シート!D207&gt;1,分岐管理シート!AG207&gt;12,分岐管理シート!AG207&lt;25)),"","error"))</f>
        <v/>
      </c>
      <c r="CC207" s="256" t="str">
        <f>IF(F207="","",IF(OR(AND(分岐管理シート!BH207="予算化方法",分岐管理シート!AH207&gt;0,分岐管理シート!AH207&lt;4),AND(分岐管理シート!BH207="予算化方法_未定なし",分岐管理シート!AH207&gt;0,分岐管理シート!AH207&lt;3)),"","error"))</f>
        <v/>
      </c>
      <c r="CD207" s="257" t="str">
        <f>IF(F207="","",IF(OR(分岐管理シート!AI207&lt;14,分岐管理シート!AI207&gt;25,分岐管理シート!AI207&gt;分岐管理シート!AJ207,分岐管理シート!AI207&gt;分岐管理シート!AK207),"error",""))</f>
        <v/>
      </c>
      <c r="CE207" s="257" t="str">
        <f>IF(F207="","",IF(OR(分岐管理シート!AJ207&lt;14,分岐管理シート!AJ207&gt;25,分岐管理シート!AJ207&lt;分岐管理シート!AI207,分岐管理シート!AJ207&gt;分岐管理シート!AK207),"error",""))</f>
        <v/>
      </c>
      <c r="CF207" s="256" t="str">
        <f>IF(F207="","",IF(OR(分岐管理シート!AK207&lt;14,分岐管理シート!AK207&gt;26,分岐管理シート!AK207&lt;分岐管理シート!AI207,分岐管理シート!AK207&lt;分岐管理シート!AJ207),"error",""))</f>
        <v/>
      </c>
      <c r="CG207" s="257" t="str">
        <f>IF(F207="","",IF(AND(AD207="－",分岐管理シート!AK207&gt;25),"error",""))</f>
        <v/>
      </c>
      <c r="CH207" s="257" t="str">
        <f t="shared" si="32"/>
        <v/>
      </c>
      <c r="CI207" s="252" t="str">
        <f>IF(F207="","",IF(分岐管理シート!AM207&lt;1,"error",""))</f>
        <v/>
      </c>
      <c r="CJ207" s="257" t="str">
        <f>IF(F207="","",IF(分岐管理シート!AN207&lt;1,"error",""))</f>
        <v/>
      </c>
      <c r="CK207" s="261" t="str">
        <f t="shared" si="29"/>
        <v/>
      </c>
      <c r="CL207" s="257" t="str">
        <f>IF(F207="","",IF(AND(SUM(分岐管理シート!AO207:AR207)&gt;180,分岐管理シート!AS207&lt;1),"error",""))</f>
        <v/>
      </c>
      <c r="CM207" s="257" t="str">
        <f>IF(F207="","",IF(OR(AND(分岐管理シート!D207=1,分岐管理シート!BB207&gt;0,分岐管理シート!BB207&lt;7),AND(分岐管理シート!D207&gt;1,分岐管理シート!BB207&gt;3,分岐管理シート!BB207&lt;7)),"","error"))</f>
        <v/>
      </c>
      <c r="CN207" s="260"/>
      <c r="CO207" s="257" t="str">
        <f>IF(分岐管理シート!BR207=0,"","error")</f>
        <v/>
      </c>
      <c r="CP207" s="304" t="str">
        <f>IF(AND(F207="",SUM(分岐管理シート!D207:BB207)&gt;0),"error","")</f>
        <v/>
      </c>
    </row>
    <row r="208" spans="1:94" ht="54.95" customHeight="1" x14ac:dyDescent="0.15">
      <c r="A208" s="29"/>
      <c r="B208" s="33"/>
      <c r="C208" s="445">
        <v>136</v>
      </c>
      <c r="D208" s="342"/>
      <c r="E208" s="342"/>
      <c r="F208" s="164"/>
      <c r="G208" s="164"/>
      <c r="H208" s="163"/>
      <c r="I208" s="164"/>
      <c r="J208" s="163"/>
      <c r="K208" s="164"/>
      <c r="L208" s="164"/>
      <c r="M208" s="164"/>
      <c r="N208" s="164"/>
      <c r="O208" s="343"/>
      <c r="P208" s="343"/>
      <c r="Q208" s="344"/>
      <c r="R208" s="345">
        <f t="shared" si="22"/>
        <v>0</v>
      </c>
      <c r="S208" s="346">
        <f t="shared" si="30"/>
        <v>0</v>
      </c>
      <c r="T208" s="347"/>
      <c r="U208" s="419"/>
      <c r="V208" s="386"/>
      <c r="W208" s="386"/>
      <c r="X208" s="386"/>
      <c r="Y208" s="347"/>
      <c r="Z208" s="347"/>
      <c r="AA208" s="163"/>
      <c r="AB208" s="164"/>
      <c r="AC208" s="348"/>
      <c r="AD208" s="348"/>
      <c r="AE208" s="348"/>
      <c r="AF208" s="349"/>
      <c r="AG208" s="349"/>
      <c r="AH208" s="370"/>
      <c r="AI208" s="163"/>
      <c r="AJ208" s="163"/>
      <c r="AK208" s="163"/>
      <c r="AL208" s="350"/>
      <c r="AM208" s="163"/>
      <c r="AN208" s="163"/>
      <c r="AO208" s="343"/>
      <c r="AP208" s="164"/>
      <c r="AQ208" s="164"/>
      <c r="AR208" s="164"/>
      <c r="AS208" s="351"/>
      <c r="AT208" s="352"/>
      <c r="AU208" s="352"/>
      <c r="AV208" s="352"/>
      <c r="AW208" s="352"/>
      <c r="AX208" s="352"/>
      <c r="AY208" s="352"/>
      <c r="AZ208" s="352"/>
      <c r="BA208" s="352"/>
      <c r="BB208" s="353"/>
      <c r="BC208" s="351"/>
      <c r="BD208" s="351"/>
      <c r="BE208" s="255" t="str">
        <f>IF(F208="","",IF(分岐管理シート!D208&gt;0,"","error"))</f>
        <v/>
      </c>
      <c r="BF208" s="256" t="str">
        <f>IF(F208="","",IF(分岐管理シート!E208=1,"","error"))</f>
        <v/>
      </c>
      <c r="BG208" s="257" t="str">
        <f>IF(F208="","",IF(分岐管理シート!G208=2,"","error"))</f>
        <v/>
      </c>
      <c r="BH208" s="257" t="str">
        <f>IF(F208="","",IF(OR(分岐管理シート!H208=0,LEN(H208)&lt;6),"error",""))</f>
        <v/>
      </c>
      <c r="BI208" s="258" t="str">
        <f>IF(F208="","",IF(分岐管理シート!I208=2,"","error"))</f>
        <v/>
      </c>
      <c r="BJ208" s="257" t="str">
        <f t="shared" si="23"/>
        <v/>
      </c>
      <c r="BK208" s="257" t="str">
        <f t="shared" si="24"/>
        <v/>
      </c>
      <c r="BL208" s="257" t="str">
        <f>IF(F208="","",IF(OR(AND(分岐管理シート!D208=1,分岐管理シート!K208=1),AND(分岐管理シート!D208=2,分岐管理シート!K208=2)),"","error"))</f>
        <v/>
      </c>
      <c r="BM208" s="255" t="str">
        <f>IF(F208="","",IF(分岐管理シート!L208=2,"","error"))</f>
        <v/>
      </c>
      <c r="BN208" s="257" t="str">
        <f>IF(F208="","",IF(分岐管理シート!M208&lt;1,"error",""))</f>
        <v/>
      </c>
      <c r="BO208" s="252" t="str">
        <f>IF(F208="","",IF(OR(AND(分岐管理シート!D208=1,分岐管理シート!M208&lt;12,分岐管理シート!M208&gt;0),AND(分岐管理シート!D208=2,分岐管理シート!M208&lt;13,分岐管理シート!M208&gt;1)),"","error"))</f>
        <v/>
      </c>
      <c r="BP208" s="257" t="str">
        <f>IF(AND(分岐管理シート!M208&lt;&gt;1,SUM(分岐管理シート!N208:P208)&gt;0),"error","")</f>
        <v/>
      </c>
      <c r="BQ208" s="256" t="str">
        <f>IF(OR(AND(分岐管理シート!N208=0,OR(分岐管理シート!O208&lt;&gt;0,分岐管理シート!P208&lt;&gt;0)),AND(分岐管理シート!O208=0,分岐管理シート!P208&lt;&gt;0)),"error","")</f>
        <v/>
      </c>
      <c r="BR208" s="259" t="str" cm="1">
        <f t="array" ref="BR208">IF(SUMPRODUCT(COUNTIF(N208:P208,N208:P208))&gt;COUNTA(N208:P208),"error","")</f>
        <v/>
      </c>
      <c r="BS208" s="257" t="str">
        <f t="shared" si="25"/>
        <v/>
      </c>
      <c r="BT208" s="257" t="str">
        <f t="shared" si="26"/>
        <v/>
      </c>
      <c r="BU208" s="257" t="str">
        <f>IF(F208="","",IF(OR(AND(分岐管理シート!D208=1,T208&gt;0,Y208&gt;=0,U208=0,R208=S208+Y208,S208=T208),AND(分岐管理シート!D208=2,U208&gt;0,Y208&gt;=0,T208=0,R208=S208+Y208,S208=U208)),"","error"))</f>
        <v/>
      </c>
      <c r="BV208" s="257" t="str">
        <f t="shared" si="27"/>
        <v/>
      </c>
      <c r="BW208" s="257" t="str">
        <f t="shared" si="31"/>
        <v/>
      </c>
      <c r="BX208" s="257" t="str">
        <f t="shared" si="28"/>
        <v/>
      </c>
      <c r="BY208" s="257" t="str">
        <f>IF(F208="","",IF(PRODUCT(分岐管理シート!AB208:'分岐管理シート'!AE208)=0,"error",""))</f>
        <v/>
      </c>
      <c r="BZ208" s="252" t="str">
        <f>IF(F208="","",IF(AND(AE208="○",分岐管理シート!AF208=0),"error",""))</f>
        <v/>
      </c>
      <c r="CA208" s="257" t="str">
        <f>IF(F208="","",IF(AND(分岐管理シート!AE208&lt;2,実施計画様式!AF208&lt;&gt;""),"error",""))</f>
        <v/>
      </c>
      <c r="CB208" s="257" t="str">
        <f>IF(F208="","",IF(OR(AND(分岐管理シート!D208=1,分岐管理シート!AG208&gt;0,分岐管理シート!AG208&lt;25),AND(分岐管理シート!D208&gt;1,分岐管理シート!AG208&gt;12,分岐管理シート!AG208&lt;25)),"","error"))</f>
        <v/>
      </c>
      <c r="CC208" s="256" t="str">
        <f>IF(F208="","",IF(OR(AND(分岐管理シート!BH208="予算化方法",分岐管理シート!AH208&gt;0,分岐管理シート!AH208&lt;4),AND(分岐管理シート!BH208="予算化方法_未定なし",分岐管理シート!AH208&gt;0,分岐管理シート!AH208&lt;3)),"","error"))</f>
        <v/>
      </c>
      <c r="CD208" s="257" t="str">
        <f>IF(F208="","",IF(OR(分岐管理シート!AI208&lt;14,分岐管理シート!AI208&gt;25,分岐管理シート!AI208&gt;分岐管理シート!AJ208,分岐管理シート!AI208&gt;分岐管理シート!AK208),"error",""))</f>
        <v/>
      </c>
      <c r="CE208" s="257" t="str">
        <f>IF(F208="","",IF(OR(分岐管理シート!AJ208&lt;14,分岐管理シート!AJ208&gt;25,分岐管理シート!AJ208&lt;分岐管理シート!AI208,分岐管理シート!AJ208&gt;分岐管理シート!AK208),"error",""))</f>
        <v/>
      </c>
      <c r="CF208" s="256" t="str">
        <f>IF(F208="","",IF(OR(分岐管理シート!AK208&lt;14,分岐管理シート!AK208&gt;26,分岐管理シート!AK208&lt;分岐管理シート!AI208,分岐管理シート!AK208&lt;分岐管理シート!AJ208),"error",""))</f>
        <v/>
      </c>
      <c r="CG208" s="257" t="str">
        <f>IF(F208="","",IF(AND(AD208="－",分岐管理シート!AK208&gt;25),"error",""))</f>
        <v/>
      </c>
      <c r="CH208" s="257" t="str">
        <f t="shared" si="32"/>
        <v/>
      </c>
      <c r="CI208" s="252" t="str">
        <f>IF(F208="","",IF(分岐管理シート!AM208&lt;1,"error",""))</f>
        <v/>
      </c>
      <c r="CJ208" s="257" t="str">
        <f>IF(F208="","",IF(分岐管理シート!AN208&lt;1,"error",""))</f>
        <v/>
      </c>
      <c r="CK208" s="261" t="str">
        <f t="shared" si="29"/>
        <v/>
      </c>
      <c r="CL208" s="257" t="str">
        <f>IF(F208="","",IF(AND(SUM(分岐管理シート!AO208:AR208)&gt;180,分岐管理シート!AS208&lt;1),"error",""))</f>
        <v/>
      </c>
      <c r="CM208" s="257" t="str">
        <f>IF(F208="","",IF(OR(AND(分岐管理シート!D208=1,分岐管理シート!BB208&gt;0,分岐管理シート!BB208&lt;7),AND(分岐管理シート!D208&gt;1,分岐管理シート!BB208&gt;3,分岐管理シート!BB208&lt;7)),"","error"))</f>
        <v/>
      </c>
      <c r="CN208" s="260"/>
      <c r="CO208" s="257" t="str">
        <f>IF(分岐管理シート!BR208=0,"","error")</f>
        <v/>
      </c>
      <c r="CP208" s="304" t="str">
        <f>IF(AND(F208="",SUM(分岐管理シート!D208:BB208)&gt;0),"error","")</f>
        <v/>
      </c>
    </row>
    <row r="209" spans="1:94" ht="54.95" customHeight="1" x14ac:dyDescent="0.15">
      <c r="A209" s="29"/>
      <c r="B209" s="33"/>
      <c r="C209" s="445">
        <v>137</v>
      </c>
      <c r="D209" s="342"/>
      <c r="E209" s="342"/>
      <c r="F209" s="164"/>
      <c r="G209" s="164"/>
      <c r="H209" s="163"/>
      <c r="I209" s="164"/>
      <c r="J209" s="163"/>
      <c r="K209" s="164"/>
      <c r="L209" s="164"/>
      <c r="M209" s="164"/>
      <c r="N209" s="164"/>
      <c r="O209" s="343"/>
      <c r="P209" s="343"/>
      <c r="Q209" s="344"/>
      <c r="R209" s="345">
        <f t="shared" si="22"/>
        <v>0</v>
      </c>
      <c r="S209" s="346">
        <f t="shared" si="30"/>
        <v>0</v>
      </c>
      <c r="T209" s="347"/>
      <c r="U209" s="419"/>
      <c r="V209" s="386"/>
      <c r="W209" s="386"/>
      <c r="X209" s="386"/>
      <c r="Y209" s="347"/>
      <c r="Z209" s="347"/>
      <c r="AA209" s="163"/>
      <c r="AB209" s="164"/>
      <c r="AC209" s="348"/>
      <c r="AD209" s="348"/>
      <c r="AE209" s="348"/>
      <c r="AF209" s="349"/>
      <c r="AG209" s="349"/>
      <c r="AH209" s="370"/>
      <c r="AI209" s="163"/>
      <c r="AJ209" s="163"/>
      <c r="AK209" s="163"/>
      <c r="AL209" s="350"/>
      <c r="AM209" s="163"/>
      <c r="AN209" s="163"/>
      <c r="AO209" s="164"/>
      <c r="AP209" s="164"/>
      <c r="AQ209" s="164"/>
      <c r="AR209" s="164"/>
      <c r="AS209" s="351"/>
      <c r="AT209" s="352"/>
      <c r="AU209" s="352"/>
      <c r="AV209" s="352"/>
      <c r="AW209" s="352"/>
      <c r="AX209" s="352"/>
      <c r="AY209" s="352"/>
      <c r="AZ209" s="352"/>
      <c r="BA209" s="352"/>
      <c r="BB209" s="353"/>
      <c r="BC209" s="351"/>
      <c r="BD209" s="351"/>
      <c r="BE209" s="255" t="str">
        <f>IF(F209="","",IF(分岐管理シート!D209&gt;0,"","error"))</f>
        <v/>
      </c>
      <c r="BF209" s="256" t="str">
        <f>IF(F209="","",IF(分岐管理シート!E209=1,"","error"))</f>
        <v/>
      </c>
      <c r="BG209" s="257" t="str">
        <f>IF(F209="","",IF(分岐管理シート!G209=2,"","error"))</f>
        <v/>
      </c>
      <c r="BH209" s="257" t="str">
        <f>IF(F209="","",IF(OR(分岐管理シート!H209=0,LEN(H209)&lt;6),"error",""))</f>
        <v/>
      </c>
      <c r="BI209" s="258" t="str">
        <f>IF(F209="","",IF(分岐管理シート!I209=2,"","error"))</f>
        <v/>
      </c>
      <c r="BJ209" s="257" t="str">
        <f t="shared" si="23"/>
        <v/>
      </c>
      <c r="BK209" s="257" t="str">
        <f t="shared" si="24"/>
        <v/>
      </c>
      <c r="BL209" s="257" t="str">
        <f>IF(F209="","",IF(OR(AND(分岐管理シート!D209=1,分岐管理シート!K209=1),AND(分岐管理シート!D209=2,分岐管理シート!K209=2)),"","error"))</f>
        <v/>
      </c>
      <c r="BM209" s="255" t="str">
        <f>IF(F209="","",IF(分岐管理シート!L209=2,"","error"))</f>
        <v/>
      </c>
      <c r="BN209" s="257" t="str">
        <f>IF(F209="","",IF(分岐管理シート!M209&lt;1,"error",""))</f>
        <v/>
      </c>
      <c r="BO209" s="252" t="str">
        <f>IF(F209="","",IF(OR(AND(分岐管理シート!D209=1,分岐管理シート!M209&lt;12,分岐管理シート!M209&gt;0),AND(分岐管理シート!D209=2,分岐管理シート!M209&lt;13,分岐管理シート!M209&gt;1)),"","error"))</f>
        <v/>
      </c>
      <c r="BP209" s="257" t="str">
        <f>IF(AND(分岐管理シート!M209&lt;&gt;1,SUM(分岐管理シート!N209:P209)&gt;0),"error","")</f>
        <v/>
      </c>
      <c r="BQ209" s="256" t="str">
        <f>IF(OR(AND(分岐管理シート!N209=0,OR(分岐管理シート!O209&lt;&gt;0,分岐管理シート!P209&lt;&gt;0)),AND(分岐管理シート!O209=0,分岐管理シート!P209&lt;&gt;0)),"error","")</f>
        <v/>
      </c>
      <c r="BR209" s="259" t="str" cm="1">
        <f t="array" ref="BR209">IF(SUMPRODUCT(COUNTIF(N209:P209,N209:P209))&gt;COUNTA(N209:P209),"error","")</f>
        <v/>
      </c>
      <c r="BS209" s="257" t="str">
        <f t="shared" si="25"/>
        <v/>
      </c>
      <c r="BT209" s="257" t="str">
        <f t="shared" si="26"/>
        <v/>
      </c>
      <c r="BU209" s="257" t="str">
        <f>IF(F209="","",IF(OR(AND(分岐管理シート!D209=1,T209&gt;0,Y209&gt;=0,U209=0,R209=S209+Y209,S209=T209),AND(分岐管理シート!D209=2,U209&gt;0,Y209&gt;=0,T209=0,R209=S209+Y209,S209=U209)),"","error"))</f>
        <v/>
      </c>
      <c r="BV209" s="257" t="str">
        <f t="shared" si="27"/>
        <v/>
      </c>
      <c r="BW209" s="257" t="str">
        <f t="shared" si="31"/>
        <v/>
      </c>
      <c r="BX209" s="257" t="str">
        <f t="shared" si="28"/>
        <v/>
      </c>
      <c r="BY209" s="257" t="str">
        <f>IF(F209="","",IF(PRODUCT(分岐管理シート!AB209:'分岐管理シート'!AE209)=0,"error",""))</f>
        <v/>
      </c>
      <c r="BZ209" s="252" t="str">
        <f>IF(F209="","",IF(AND(AE209="○",分岐管理シート!AF209=0),"error",""))</f>
        <v/>
      </c>
      <c r="CA209" s="257" t="str">
        <f>IF(F209="","",IF(AND(分岐管理シート!AE209&lt;2,実施計画様式!AF209&lt;&gt;""),"error",""))</f>
        <v/>
      </c>
      <c r="CB209" s="257" t="str">
        <f>IF(F209="","",IF(OR(AND(分岐管理シート!D209=1,分岐管理シート!AG209&gt;0,分岐管理シート!AG209&lt;25),AND(分岐管理シート!D209&gt;1,分岐管理シート!AG209&gt;12,分岐管理シート!AG209&lt;25)),"","error"))</f>
        <v/>
      </c>
      <c r="CC209" s="256" t="str">
        <f>IF(F209="","",IF(OR(AND(分岐管理シート!BH209="予算化方法",分岐管理シート!AH209&gt;0,分岐管理シート!AH209&lt;4),AND(分岐管理シート!BH209="予算化方法_未定なし",分岐管理シート!AH209&gt;0,分岐管理シート!AH209&lt;3)),"","error"))</f>
        <v/>
      </c>
      <c r="CD209" s="257" t="str">
        <f>IF(F209="","",IF(OR(分岐管理シート!AI209&lt;14,分岐管理シート!AI209&gt;25,分岐管理シート!AI209&gt;分岐管理シート!AJ209,分岐管理シート!AI209&gt;分岐管理シート!AK209),"error",""))</f>
        <v/>
      </c>
      <c r="CE209" s="257" t="str">
        <f>IF(F209="","",IF(OR(分岐管理シート!AJ209&lt;14,分岐管理シート!AJ209&gt;25,分岐管理シート!AJ209&lt;分岐管理シート!AI209,分岐管理シート!AJ209&gt;分岐管理シート!AK209),"error",""))</f>
        <v/>
      </c>
      <c r="CF209" s="256" t="str">
        <f>IF(F209="","",IF(OR(分岐管理シート!AK209&lt;14,分岐管理シート!AK209&gt;26,分岐管理シート!AK209&lt;分岐管理シート!AI209,分岐管理シート!AK209&lt;分岐管理シート!AJ209),"error",""))</f>
        <v/>
      </c>
      <c r="CG209" s="257" t="str">
        <f>IF(F209="","",IF(AND(AD209="－",分岐管理シート!AK209&gt;25),"error",""))</f>
        <v/>
      </c>
      <c r="CH209" s="257" t="str">
        <f t="shared" si="32"/>
        <v/>
      </c>
      <c r="CI209" s="252" t="str">
        <f>IF(F209="","",IF(分岐管理シート!AM209&lt;1,"error",""))</f>
        <v/>
      </c>
      <c r="CJ209" s="257" t="str">
        <f>IF(F209="","",IF(分岐管理シート!AN209&lt;1,"error",""))</f>
        <v/>
      </c>
      <c r="CK209" s="261" t="str">
        <f t="shared" si="29"/>
        <v/>
      </c>
      <c r="CL209" s="257" t="str">
        <f>IF(F209="","",IF(AND(SUM(分岐管理シート!AO209:AR209)&gt;180,分岐管理シート!AS209&lt;1),"error",""))</f>
        <v/>
      </c>
      <c r="CM209" s="257" t="str">
        <f>IF(F209="","",IF(OR(AND(分岐管理シート!D209=1,分岐管理シート!BB209&gt;0,分岐管理シート!BB209&lt;7),AND(分岐管理シート!D209&gt;1,分岐管理シート!BB209&gt;3,分岐管理シート!BB209&lt;7)),"","error"))</f>
        <v/>
      </c>
      <c r="CN209" s="260"/>
      <c r="CO209" s="257" t="str">
        <f>IF(分岐管理シート!BR209=0,"","error")</f>
        <v/>
      </c>
      <c r="CP209" s="304" t="str">
        <f>IF(AND(F209="",SUM(分岐管理シート!D209:BB209)&gt;0),"error","")</f>
        <v/>
      </c>
    </row>
    <row r="210" spans="1:94" ht="54.95" customHeight="1" x14ac:dyDescent="0.15">
      <c r="A210" s="29"/>
      <c r="B210" s="33"/>
      <c r="C210" s="445">
        <v>138</v>
      </c>
      <c r="D210" s="342"/>
      <c r="E210" s="342"/>
      <c r="F210" s="164"/>
      <c r="G210" s="164"/>
      <c r="H210" s="163"/>
      <c r="I210" s="164"/>
      <c r="J210" s="163"/>
      <c r="K210" s="164"/>
      <c r="L210" s="164"/>
      <c r="M210" s="164"/>
      <c r="N210" s="164"/>
      <c r="O210" s="343"/>
      <c r="P210" s="343"/>
      <c r="Q210" s="344"/>
      <c r="R210" s="345">
        <f t="shared" si="22"/>
        <v>0</v>
      </c>
      <c r="S210" s="346">
        <f t="shared" si="30"/>
        <v>0</v>
      </c>
      <c r="T210" s="347"/>
      <c r="U210" s="419"/>
      <c r="V210" s="386"/>
      <c r="W210" s="386"/>
      <c r="X210" s="386"/>
      <c r="Y210" s="347"/>
      <c r="Z210" s="347"/>
      <c r="AA210" s="163"/>
      <c r="AB210" s="164"/>
      <c r="AC210" s="348"/>
      <c r="AD210" s="348"/>
      <c r="AE210" s="348"/>
      <c r="AF210" s="349"/>
      <c r="AG210" s="349"/>
      <c r="AH210" s="370"/>
      <c r="AI210" s="163"/>
      <c r="AJ210" s="163"/>
      <c r="AK210" s="163"/>
      <c r="AL210" s="350"/>
      <c r="AM210" s="163"/>
      <c r="AN210" s="163"/>
      <c r="AO210" s="343"/>
      <c r="AP210" s="164"/>
      <c r="AQ210" s="164"/>
      <c r="AR210" s="164"/>
      <c r="AS210" s="351"/>
      <c r="AT210" s="352"/>
      <c r="AU210" s="352"/>
      <c r="AV210" s="352"/>
      <c r="AW210" s="352"/>
      <c r="AX210" s="352"/>
      <c r="AY210" s="352"/>
      <c r="AZ210" s="352"/>
      <c r="BA210" s="352"/>
      <c r="BB210" s="353"/>
      <c r="BC210" s="351"/>
      <c r="BD210" s="351"/>
      <c r="BE210" s="255" t="str">
        <f>IF(F210="","",IF(分岐管理シート!D210&gt;0,"","error"))</f>
        <v/>
      </c>
      <c r="BF210" s="256" t="str">
        <f>IF(F210="","",IF(分岐管理シート!E210=1,"","error"))</f>
        <v/>
      </c>
      <c r="BG210" s="257" t="str">
        <f>IF(F210="","",IF(分岐管理シート!G210=2,"","error"))</f>
        <v/>
      </c>
      <c r="BH210" s="257" t="str">
        <f>IF(F210="","",IF(OR(分岐管理シート!H210=0,LEN(H210)&lt;6),"error",""))</f>
        <v/>
      </c>
      <c r="BI210" s="258" t="str">
        <f>IF(F210="","",IF(分岐管理シート!I210=2,"","error"))</f>
        <v/>
      </c>
      <c r="BJ210" s="257" t="str">
        <f t="shared" si="23"/>
        <v/>
      </c>
      <c r="BK210" s="257" t="str">
        <f t="shared" si="24"/>
        <v/>
      </c>
      <c r="BL210" s="257" t="str">
        <f>IF(F210="","",IF(OR(AND(分岐管理シート!D210=1,分岐管理シート!K210=1),AND(分岐管理シート!D210=2,分岐管理シート!K210=2)),"","error"))</f>
        <v/>
      </c>
      <c r="BM210" s="255" t="str">
        <f>IF(F210="","",IF(分岐管理シート!L210=2,"","error"))</f>
        <v/>
      </c>
      <c r="BN210" s="257" t="str">
        <f>IF(F210="","",IF(分岐管理シート!M210&lt;1,"error",""))</f>
        <v/>
      </c>
      <c r="BO210" s="252" t="str">
        <f>IF(F210="","",IF(OR(AND(分岐管理シート!D210=1,分岐管理シート!M210&lt;12,分岐管理シート!M210&gt;0),AND(分岐管理シート!D210=2,分岐管理シート!M210&lt;13,分岐管理シート!M210&gt;1)),"","error"))</f>
        <v/>
      </c>
      <c r="BP210" s="257" t="str">
        <f>IF(AND(分岐管理シート!M210&lt;&gt;1,SUM(分岐管理シート!N210:P210)&gt;0),"error","")</f>
        <v/>
      </c>
      <c r="BQ210" s="256" t="str">
        <f>IF(OR(AND(分岐管理シート!N210=0,OR(分岐管理シート!O210&lt;&gt;0,分岐管理シート!P210&lt;&gt;0)),AND(分岐管理シート!O210=0,分岐管理シート!P210&lt;&gt;0)),"error","")</f>
        <v/>
      </c>
      <c r="BR210" s="259" t="str" cm="1">
        <f t="array" ref="BR210">IF(SUMPRODUCT(COUNTIF(N210:P210,N210:P210))&gt;COUNTA(N210:P210),"error","")</f>
        <v/>
      </c>
      <c r="BS210" s="257" t="str">
        <f t="shared" si="25"/>
        <v/>
      </c>
      <c r="BT210" s="257" t="str">
        <f t="shared" si="26"/>
        <v/>
      </c>
      <c r="BU210" s="257" t="str">
        <f>IF(F210="","",IF(OR(AND(分岐管理シート!D210=1,T210&gt;0,Y210&gt;=0,U210=0,R210=S210+Y210,S210=T210),AND(分岐管理シート!D210=2,U210&gt;0,Y210&gt;=0,T210=0,R210=S210+Y210,S210=U210)),"","error"))</f>
        <v/>
      </c>
      <c r="BV210" s="257" t="str">
        <f t="shared" si="27"/>
        <v/>
      </c>
      <c r="BW210" s="257" t="str">
        <f t="shared" si="31"/>
        <v/>
      </c>
      <c r="BX210" s="257" t="str">
        <f t="shared" si="28"/>
        <v/>
      </c>
      <c r="BY210" s="257" t="str">
        <f>IF(F210="","",IF(PRODUCT(分岐管理シート!AB210:'分岐管理シート'!AE210)=0,"error",""))</f>
        <v/>
      </c>
      <c r="BZ210" s="252" t="str">
        <f>IF(F210="","",IF(AND(AE210="○",分岐管理シート!AF210=0),"error",""))</f>
        <v/>
      </c>
      <c r="CA210" s="257" t="str">
        <f>IF(F210="","",IF(AND(分岐管理シート!AE210&lt;2,実施計画様式!AF210&lt;&gt;""),"error",""))</f>
        <v/>
      </c>
      <c r="CB210" s="257" t="str">
        <f>IF(F210="","",IF(OR(AND(分岐管理シート!D210=1,分岐管理シート!AG210&gt;0,分岐管理シート!AG210&lt;25),AND(分岐管理シート!D210&gt;1,分岐管理シート!AG210&gt;12,分岐管理シート!AG210&lt;25)),"","error"))</f>
        <v/>
      </c>
      <c r="CC210" s="256" t="str">
        <f>IF(F210="","",IF(OR(AND(分岐管理シート!BH210="予算化方法",分岐管理シート!AH210&gt;0,分岐管理シート!AH210&lt;4),AND(分岐管理シート!BH210="予算化方法_未定なし",分岐管理シート!AH210&gt;0,分岐管理シート!AH210&lt;3)),"","error"))</f>
        <v/>
      </c>
      <c r="CD210" s="257" t="str">
        <f>IF(F210="","",IF(OR(分岐管理シート!AI210&lt;14,分岐管理シート!AI210&gt;25,分岐管理シート!AI210&gt;分岐管理シート!AJ210,分岐管理シート!AI210&gt;分岐管理シート!AK210),"error",""))</f>
        <v/>
      </c>
      <c r="CE210" s="257" t="str">
        <f>IF(F210="","",IF(OR(分岐管理シート!AJ210&lt;14,分岐管理シート!AJ210&gt;25,分岐管理シート!AJ210&lt;分岐管理シート!AI210,分岐管理シート!AJ210&gt;分岐管理シート!AK210),"error",""))</f>
        <v/>
      </c>
      <c r="CF210" s="256" t="str">
        <f>IF(F210="","",IF(OR(分岐管理シート!AK210&lt;14,分岐管理シート!AK210&gt;26,分岐管理シート!AK210&lt;分岐管理シート!AI210,分岐管理シート!AK210&lt;分岐管理シート!AJ210),"error",""))</f>
        <v/>
      </c>
      <c r="CG210" s="257" t="str">
        <f>IF(F210="","",IF(AND(AD210="－",分岐管理シート!AK210&gt;25),"error",""))</f>
        <v/>
      </c>
      <c r="CH210" s="257" t="str">
        <f t="shared" si="32"/>
        <v/>
      </c>
      <c r="CI210" s="252" t="str">
        <f>IF(F210="","",IF(分岐管理シート!AM210&lt;1,"error",""))</f>
        <v/>
      </c>
      <c r="CJ210" s="257" t="str">
        <f>IF(F210="","",IF(分岐管理シート!AN210&lt;1,"error",""))</f>
        <v/>
      </c>
      <c r="CK210" s="261" t="str">
        <f t="shared" si="29"/>
        <v/>
      </c>
      <c r="CL210" s="257" t="str">
        <f>IF(F210="","",IF(AND(SUM(分岐管理シート!AO210:AR210)&gt;180,分岐管理シート!AS210&lt;1),"error",""))</f>
        <v/>
      </c>
      <c r="CM210" s="257" t="str">
        <f>IF(F210="","",IF(OR(AND(分岐管理シート!D210=1,分岐管理シート!BB210&gt;0,分岐管理シート!BB210&lt;7),AND(分岐管理シート!D210&gt;1,分岐管理シート!BB210&gt;3,分岐管理シート!BB210&lt;7)),"","error"))</f>
        <v/>
      </c>
      <c r="CN210" s="260"/>
      <c r="CO210" s="257" t="str">
        <f>IF(分岐管理シート!BR210=0,"","error")</f>
        <v/>
      </c>
      <c r="CP210" s="304" t="str">
        <f>IF(AND(F210="",SUM(分岐管理シート!D210:BB210)&gt;0),"error","")</f>
        <v/>
      </c>
    </row>
    <row r="211" spans="1:94" ht="54.95" customHeight="1" x14ac:dyDescent="0.15">
      <c r="A211" s="29"/>
      <c r="B211" s="33"/>
      <c r="C211" s="445">
        <v>139</v>
      </c>
      <c r="D211" s="342"/>
      <c r="E211" s="342"/>
      <c r="F211" s="164"/>
      <c r="G211" s="164"/>
      <c r="H211" s="163"/>
      <c r="I211" s="164"/>
      <c r="J211" s="163"/>
      <c r="K211" s="164"/>
      <c r="L211" s="164"/>
      <c r="M211" s="164"/>
      <c r="N211" s="164"/>
      <c r="O211" s="343"/>
      <c r="P211" s="343"/>
      <c r="Q211" s="344"/>
      <c r="R211" s="345">
        <f t="shared" si="22"/>
        <v>0</v>
      </c>
      <c r="S211" s="346">
        <f t="shared" si="30"/>
        <v>0</v>
      </c>
      <c r="T211" s="347"/>
      <c r="U211" s="419"/>
      <c r="V211" s="386"/>
      <c r="W211" s="386"/>
      <c r="X211" s="386"/>
      <c r="Y211" s="347"/>
      <c r="Z211" s="347"/>
      <c r="AA211" s="163"/>
      <c r="AB211" s="164"/>
      <c r="AC211" s="348"/>
      <c r="AD211" s="348"/>
      <c r="AE211" s="348"/>
      <c r="AF211" s="349"/>
      <c r="AG211" s="349"/>
      <c r="AH211" s="370"/>
      <c r="AI211" s="163"/>
      <c r="AJ211" s="163"/>
      <c r="AK211" s="163"/>
      <c r="AL211" s="350"/>
      <c r="AM211" s="163"/>
      <c r="AN211" s="163"/>
      <c r="AO211" s="343"/>
      <c r="AP211" s="164"/>
      <c r="AQ211" s="164"/>
      <c r="AR211" s="164"/>
      <c r="AS211" s="351"/>
      <c r="AT211" s="352"/>
      <c r="AU211" s="352"/>
      <c r="AV211" s="352"/>
      <c r="AW211" s="352"/>
      <c r="AX211" s="352"/>
      <c r="AY211" s="352"/>
      <c r="AZ211" s="352"/>
      <c r="BA211" s="352"/>
      <c r="BB211" s="353"/>
      <c r="BC211" s="351"/>
      <c r="BD211" s="351"/>
      <c r="BE211" s="255" t="str">
        <f>IF(F211="","",IF(分岐管理シート!D211&gt;0,"","error"))</f>
        <v/>
      </c>
      <c r="BF211" s="256" t="str">
        <f>IF(F211="","",IF(分岐管理シート!E211=1,"","error"))</f>
        <v/>
      </c>
      <c r="BG211" s="257" t="str">
        <f>IF(F211="","",IF(分岐管理シート!G211=2,"","error"))</f>
        <v/>
      </c>
      <c r="BH211" s="257" t="str">
        <f>IF(F211="","",IF(OR(分岐管理シート!H211=0,LEN(H211)&lt;6),"error",""))</f>
        <v/>
      </c>
      <c r="BI211" s="258" t="str">
        <f>IF(F211="","",IF(分岐管理シート!I211=2,"","error"))</f>
        <v/>
      </c>
      <c r="BJ211" s="257" t="str">
        <f t="shared" si="23"/>
        <v/>
      </c>
      <c r="BK211" s="257" t="str">
        <f t="shared" si="24"/>
        <v/>
      </c>
      <c r="BL211" s="257" t="str">
        <f>IF(F211="","",IF(OR(AND(分岐管理シート!D211=1,分岐管理シート!K211=1),AND(分岐管理シート!D211=2,分岐管理シート!K211=2)),"","error"))</f>
        <v/>
      </c>
      <c r="BM211" s="255" t="str">
        <f>IF(F211="","",IF(分岐管理シート!L211=2,"","error"))</f>
        <v/>
      </c>
      <c r="BN211" s="257" t="str">
        <f>IF(F211="","",IF(分岐管理シート!M211&lt;1,"error",""))</f>
        <v/>
      </c>
      <c r="BO211" s="252" t="str">
        <f>IF(F211="","",IF(OR(AND(分岐管理シート!D211=1,分岐管理シート!M211&lt;12,分岐管理シート!M211&gt;0),AND(分岐管理シート!D211=2,分岐管理シート!M211&lt;13,分岐管理シート!M211&gt;1)),"","error"))</f>
        <v/>
      </c>
      <c r="BP211" s="257" t="str">
        <f>IF(AND(分岐管理シート!M211&lt;&gt;1,SUM(分岐管理シート!N211:P211)&gt;0),"error","")</f>
        <v/>
      </c>
      <c r="BQ211" s="256" t="str">
        <f>IF(OR(AND(分岐管理シート!N211=0,OR(分岐管理シート!O211&lt;&gt;0,分岐管理シート!P211&lt;&gt;0)),AND(分岐管理シート!O211=0,分岐管理シート!P211&lt;&gt;0)),"error","")</f>
        <v/>
      </c>
      <c r="BR211" s="259" t="str" cm="1">
        <f t="array" ref="BR211">IF(SUMPRODUCT(COUNTIF(N211:P211,N211:P211))&gt;COUNTA(N211:P211),"error","")</f>
        <v/>
      </c>
      <c r="BS211" s="257" t="str">
        <f t="shared" si="25"/>
        <v/>
      </c>
      <c r="BT211" s="257" t="str">
        <f t="shared" si="26"/>
        <v/>
      </c>
      <c r="BU211" s="257" t="str">
        <f>IF(F211="","",IF(OR(AND(分岐管理シート!D211=1,T211&gt;0,Y211&gt;=0,U211=0,R211=S211+Y211,S211=T211),AND(分岐管理シート!D211=2,U211&gt;0,Y211&gt;=0,T211=0,R211=S211+Y211,S211=U211)),"","error"))</f>
        <v/>
      </c>
      <c r="BV211" s="257" t="str">
        <f t="shared" si="27"/>
        <v/>
      </c>
      <c r="BW211" s="257" t="str">
        <f t="shared" si="31"/>
        <v/>
      </c>
      <c r="BX211" s="257" t="str">
        <f t="shared" si="28"/>
        <v/>
      </c>
      <c r="BY211" s="257" t="str">
        <f>IF(F211="","",IF(PRODUCT(分岐管理シート!AB211:'分岐管理シート'!AE211)=0,"error",""))</f>
        <v/>
      </c>
      <c r="BZ211" s="252" t="str">
        <f>IF(F211="","",IF(AND(AE211="○",分岐管理シート!AF211=0),"error",""))</f>
        <v/>
      </c>
      <c r="CA211" s="257" t="str">
        <f>IF(F211="","",IF(AND(分岐管理シート!AE211&lt;2,実施計画様式!AF211&lt;&gt;""),"error",""))</f>
        <v/>
      </c>
      <c r="CB211" s="257" t="str">
        <f>IF(F211="","",IF(OR(AND(分岐管理シート!D211=1,分岐管理シート!AG211&gt;0,分岐管理シート!AG211&lt;25),AND(分岐管理シート!D211&gt;1,分岐管理シート!AG211&gt;12,分岐管理シート!AG211&lt;25)),"","error"))</f>
        <v/>
      </c>
      <c r="CC211" s="256" t="str">
        <f>IF(F211="","",IF(OR(AND(分岐管理シート!BH211="予算化方法",分岐管理シート!AH211&gt;0,分岐管理シート!AH211&lt;4),AND(分岐管理シート!BH211="予算化方法_未定なし",分岐管理シート!AH211&gt;0,分岐管理シート!AH211&lt;3)),"","error"))</f>
        <v/>
      </c>
      <c r="CD211" s="257" t="str">
        <f>IF(F211="","",IF(OR(分岐管理シート!AI211&lt;14,分岐管理シート!AI211&gt;25,分岐管理シート!AI211&gt;分岐管理シート!AJ211,分岐管理シート!AI211&gt;分岐管理シート!AK211),"error",""))</f>
        <v/>
      </c>
      <c r="CE211" s="257" t="str">
        <f>IF(F211="","",IF(OR(分岐管理シート!AJ211&lt;14,分岐管理シート!AJ211&gt;25,分岐管理シート!AJ211&lt;分岐管理シート!AI211,分岐管理シート!AJ211&gt;分岐管理シート!AK211),"error",""))</f>
        <v/>
      </c>
      <c r="CF211" s="256" t="str">
        <f>IF(F211="","",IF(OR(分岐管理シート!AK211&lt;14,分岐管理シート!AK211&gt;26,分岐管理シート!AK211&lt;分岐管理シート!AI211,分岐管理シート!AK211&lt;分岐管理シート!AJ211),"error",""))</f>
        <v/>
      </c>
      <c r="CG211" s="257" t="str">
        <f>IF(F211="","",IF(AND(AD211="－",分岐管理シート!AK211&gt;25),"error",""))</f>
        <v/>
      </c>
      <c r="CH211" s="257" t="str">
        <f t="shared" si="32"/>
        <v/>
      </c>
      <c r="CI211" s="252" t="str">
        <f>IF(F211="","",IF(分岐管理シート!AM211&lt;1,"error",""))</f>
        <v/>
      </c>
      <c r="CJ211" s="257" t="str">
        <f>IF(F211="","",IF(分岐管理シート!AN211&lt;1,"error",""))</f>
        <v/>
      </c>
      <c r="CK211" s="261" t="str">
        <f t="shared" si="29"/>
        <v/>
      </c>
      <c r="CL211" s="257" t="str">
        <f>IF(F211="","",IF(AND(SUM(分岐管理シート!AO211:AR211)&gt;180,分岐管理シート!AS211&lt;1),"error",""))</f>
        <v/>
      </c>
      <c r="CM211" s="257" t="str">
        <f>IF(F211="","",IF(OR(AND(分岐管理シート!D211=1,分岐管理シート!BB211&gt;0,分岐管理シート!BB211&lt;7),AND(分岐管理シート!D211&gt;1,分岐管理シート!BB211&gt;3,分岐管理シート!BB211&lt;7)),"","error"))</f>
        <v/>
      </c>
      <c r="CN211" s="260"/>
      <c r="CO211" s="257" t="str">
        <f>IF(分岐管理シート!BR211=0,"","error")</f>
        <v/>
      </c>
      <c r="CP211" s="304" t="str">
        <f>IF(AND(F211="",SUM(分岐管理シート!D211:BB211)&gt;0),"error","")</f>
        <v/>
      </c>
    </row>
    <row r="212" spans="1:94" ht="54.95" customHeight="1" x14ac:dyDescent="0.15">
      <c r="A212" s="29"/>
      <c r="B212" s="33"/>
      <c r="C212" s="445">
        <v>140</v>
      </c>
      <c r="D212" s="342"/>
      <c r="E212" s="342"/>
      <c r="F212" s="164"/>
      <c r="G212" s="164"/>
      <c r="H212" s="163"/>
      <c r="I212" s="164"/>
      <c r="J212" s="163"/>
      <c r="K212" s="164"/>
      <c r="L212" s="164"/>
      <c r="M212" s="164"/>
      <c r="N212" s="164"/>
      <c r="O212" s="343"/>
      <c r="P212" s="343"/>
      <c r="Q212" s="344"/>
      <c r="R212" s="345">
        <f t="shared" si="22"/>
        <v>0</v>
      </c>
      <c r="S212" s="346">
        <f t="shared" si="30"/>
        <v>0</v>
      </c>
      <c r="T212" s="347"/>
      <c r="U212" s="419"/>
      <c r="V212" s="386"/>
      <c r="W212" s="386"/>
      <c r="X212" s="386"/>
      <c r="Y212" s="347"/>
      <c r="Z212" s="347"/>
      <c r="AA212" s="163"/>
      <c r="AB212" s="164"/>
      <c r="AC212" s="348"/>
      <c r="AD212" s="348"/>
      <c r="AE212" s="348"/>
      <c r="AF212" s="349"/>
      <c r="AG212" s="349"/>
      <c r="AH212" s="370"/>
      <c r="AI212" s="163"/>
      <c r="AJ212" s="163"/>
      <c r="AK212" s="163"/>
      <c r="AL212" s="350"/>
      <c r="AM212" s="163"/>
      <c r="AN212" s="163"/>
      <c r="AO212" s="343"/>
      <c r="AP212" s="164"/>
      <c r="AQ212" s="164"/>
      <c r="AR212" s="164"/>
      <c r="AS212" s="351"/>
      <c r="AT212" s="352"/>
      <c r="AU212" s="352"/>
      <c r="AV212" s="352"/>
      <c r="AW212" s="352"/>
      <c r="AX212" s="352"/>
      <c r="AY212" s="352"/>
      <c r="AZ212" s="352"/>
      <c r="BA212" s="352"/>
      <c r="BB212" s="353"/>
      <c r="BC212" s="351"/>
      <c r="BD212" s="351"/>
      <c r="BE212" s="255" t="str">
        <f>IF(F212="","",IF(分岐管理シート!D212&gt;0,"","error"))</f>
        <v/>
      </c>
      <c r="BF212" s="256" t="str">
        <f>IF(F212="","",IF(分岐管理シート!E212=1,"","error"))</f>
        <v/>
      </c>
      <c r="BG212" s="257" t="str">
        <f>IF(F212="","",IF(分岐管理シート!G212=2,"","error"))</f>
        <v/>
      </c>
      <c r="BH212" s="257" t="str">
        <f>IF(F212="","",IF(OR(分岐管理シート!H212=0,LEN(H212)&lt;6),"error",""))</f>
        <v/>
      </c>
      <c r="BI212" s="258" t="str">
        <f>IF(F212="","",IF(分岐管理シート!I212=2,"","error"))</f>
        <v/>
      </c>
      <c r="BJ212" s="257" t="str">
        <f t="shared" si="23"/>
        <v/>
      </c>
      <c r="BK212" s="257" t="str">
        <f t="shared" si="24"/>
        <v/>
      </c>
      <c r="BL212" s="257" t="str">
        <f>IF(F212="","",IF(OR(AND(分岐管理シート!D212=1,分岐管理シート!K212=1),AND(分岐管理シート!D212=2,分岐管理シート!K212=2)),"","error"))</f>
        <v/>
      </c>
      <c r="BM212" s="255" t="str">
        <f>IF(F212="","",IF(分岐管理シート!L212=2,"","error"))</f>
        <v/>
      </c>
      <c r="BN212" s="257" t="str">
        <f>IF(F212="","",IF(分岐管理シート!M212&lt;1,"error",""))</f>
        <v/>
      </c>
      <c r="BO212" s="252" t="str">
        <f>IF(F212="","",IF(OR(AND(分岐管理シート!D212=1,分岐管理シート!M212&lt;12,分岐管理シート!M212&gt;0),AND(分岐管理シート!D212=2,分岐管理シート!M212&lt;13,分岐管理シート!M212&gt;1)),"","error"))</f>
        <v/>
      </c>
      <c r="BP212" s="257" t="str">
        <f>IF(AND(分岐管理シート!M212&lt;&gt;1,SUM(分岐管理シート!N212:P212)&gt;0),"error","")</f>
        <v/>
      </c>
      <c r="BQ212" s="256" t="str">
        <f>IF(OR(AND(分岐管理シート!N212=0,OR(分岐管理シート!O212&lt;&gt;0,分岐管理シート!P212&lt;&gt;0)),AND(分岐管理シート!O212=0,分岐管理シート!P212&lt;&gt;0)),"error","")</f>
        <v/>
      </c>
      <c r="BR212" s="259" t="str" cm="1">
        <f t="array" ref="BR212">IF(SUMPRODUCT(COUNTIF(N212:P212,N212:P212))&gt;COUNTA(N212:P212),"error","")</f>
        <v/>
      </c>
      <c r="BS212" s="257" t="str">
        <f t="shared" si="25"/>
        <v/>
      </c>
      <c r="BT212" s="257" t="str">
        <f t="shared" si="26"/>
        <v/>
      </c>
      <c r="BU212" s="257" t="str">
        <f>IF(F212="","",IF(OR(AND(分岐管理シート!D212=1,T212&gt;0,Y212&gt;=0,U212=0,R212=S212+Y212,S212=T212),AND(分岐管理シート!D212=2,U212&gt;0,Y212&gt;=0,T212=0,R212=S212+Y212,S212=U212)),"","error"))</f>
        <v/>
      </c>
      <c r="BV212" s="257" t="str">
        <f t="shared" si="27"/>
        <v/>
      </c>
      <c r="BW212" s="257" t="str">
        <f t="shared" si="31"/>
        <v/>
      </c>
      <c r="BX212" s="257" t="str">
        <f t="shared" si="28"/>
        <v/>
      </c>
      <c r="BY212" s="257" t="str">
        <f>IF(F212="","",IF(PRODUCT(分岐管理シート!AB212:'分岐管理シート'!AE212)=0,"error",""))</f>
        <v/>
      </c>
      <c r="BZ212" s="252" t="str">
        <f>IF(F212="","",IF(AND(AE212="○",分岐管理シート!AF212=0),"error",""))</f>
        <v/>
      </c>
      <c r="CA212" s="257" t="str">
        <f>IF(F212="","",IF(AND(分岐管理シート!AE212&lt;2,実施計画様式!AF212&lt;&gt;""),"error",""))</f>
        <v/>
      </c>
      <c r="CB212" s="257" t="str">
        <f>IF(F212="","",IF(OR(AND(分岐管理シート!D212=1,分岐管理シート!AG212&gt;0,分岐管理シート!AG212&lt;25),AND(分岐管理シート!D212&gt;1,分岐管理シート!AG212&gt;12,分岐管理シート!AG212&lt;25)),"","error"))</f>
        <v/>
      </c>
      <c r="CC212" s="256" t="str">
        <f>IF(F212="","",IF(OR(AND(分岐管理シート!BH212="予算化方法",分岐管理シート!AH212&gt;0,分岐管理シート!AH212&lt;4),AND(分岐管理シート!BH212="予算化方法_未定なし",分岐管理シート!AH212&gt;0,分岐管理シート!AH212&lt;3)),"","error"))</f>
        <v/>
      </c>
      <c r="CD212" s="257" t="str">
        <f>IF(F212="","",IF(OR(分岐管理シート!AI212&lt;14,分岐管理シート!AI212&gt;25,分岐管理シート!AI212&gt;分岐管理シート!AJ212,分岐管理シート!AI212&gt;分岐管理シート!AK212),"error",""))</f>
        <v/>
      </c>
      <c r="CE212" s="257" t="str">
        <f>IF(F212="","",IF(OR(分岐管理シート!AJ212&lt;14,分岐管理シート!AJ212&gt;25,分岐管理シート!AJ212&lt;分岐管理シート!AI212,分岐管理シート!AJ212&gt;分岐管理シート!AK212),"error",""))</f>
        <v/>
      </c>
      <c r="CF212" s="256" t="str">
        <f>IF(F212="","",IF(OR(分岐管理シート!AK212&lt;14,分岐管理シート!AK212&gt;26,分岐管理シート!AK212&lt;分岐管理シート!AI212,分岐管理シート!AK212&lt;分岐管理シート!AJ212),"error",""))</f>
        <v/>
      </c>
      <c r="CG212" s="257" t="str">
        <f>IF(F212="","",IF(AND(AD212="－",分岐管理シート!AK212&gt;25),"error",""))</f>
        <v/>
      </c>
      <c r="CH212" s="257" t="str">
        <f t="shared" si="32"/>
        <v/>
      </c>
      <c r="CI212" s="252" t="str">
        <f>IF(F212="","",IF(分岐管理シート!AM212&lt;1,"error",""))</f>
        <v/>
      </c>
      <c r="CJ212" s="257" t="str">
        <f>IF(F212="","",IF(分岐管理シート!AN212&lt;1,"error",""))</f>
        <v/>
      </c>
      <c r="CK212" s="261" t="str">
        <f t="shared" si="29"/>
        <v/>
      </c>
      <c r="CL212" s="257" t="str">
        <f>IF(F212="","",IF(AND(SUM(分岐管理シート!AO212:AR212)&gt;180,分岐管理シート!AS212&lt;1),"error",""))</f>
        <v/>
      </c>
      <c r="CM212" s="257" t="str">
        <f>IF(F212="","",IF(OR(AND(分岐管理シート!D212=1,分岐管理シート!BB212&gt;0,分岐管理シート!BB212&lt;7),AND(分岐管理シート!D212&gt;1,分岐管理シート!BB212&gt;3,分岐管理シート!BB212&lt;7)),"","error"))</f>
        <v/>
      </c>
      <c r="CN212" s="260"/>
      <c r="CO212" s="257" t="str">
        <f>IF(分岐管理シート!BR212=0,"","error")</f>
        <v/>
      </c>
      <c r="CP212" s="304" t="str">
        <f>IF(AND(F212="",SUM(分岐管理シート!D212:BB212)&gt;0),"error","")</f>
        <v/>
      </c>
    </row>
    <row r="213" spans="1:94" ht="54.95" customHeight="1" x14ac:dyDescent="0.15">
      <c r="A213" s="29"/>
      <c r="B213" s="33"/>
      <c r="C213" s="445">
        <v>141</v>
      </c>
      <c r="D213" s="342"/>
      <c r="E213" s="342"/>
      <c r="F213" s="164"/>
      <c r="G213" s="164"/>
      <c r="H213" s="163"/>
      <c r="I213" s="164"/>
      <c r="J213" s="163"/>
      <c r="K213" s="164"/>
      <c r="L213" s="164"/>
      <c r="M213" s="164"/>
      <c r="N213" s="164"/>
      <c r="O213" s="343"/>
      <c r="P213" s="343"/>
      <c r="Q213" s="344"/>
      <c r="R213" s="345">
        <f t="shared" si="22"/>
        <v>0</v>
      </c>
      <c r="S213" s="346">
        <f t="shared" si="30"/>
        <v>0</v>
      </c>
      <c r="T213" s="347"/>
      <c r="U213" s="419"/>
      <c r="V213" s="386"/>
      <c r="W213" s="386"/>
      <c r="X213" s="386"/>
      <c r="Y213" s="347"/>
      <c r="Z213" s="347"/>
      <c r="AA213" s="163"/>
      <c r="AB213" s="164"/>
      <c r="AC213" s="348"/>
      <c r="AD213" s="348"/>
      <c r="AE213" s="348"/>
      <c r="AF213" s="349"/>
      <c r="AG213" s="349"/>
      <c r="AH213" s="370"/>
      <c r="AI213" s="163"/>
      <c r="AJ213" s="163"/>
      <c r="AK213" s="163"/>
      <c r="AL213" s="350"/>
      <c r="AM213" s="163"/>
      <c r="AN213" s="163"/>
      <c r="AO213" s="343"/>
      <c r="AP213" s="164"/>
      <c r="AQ213" s="164"/>
      <c r="AR213" s="164"/>
      <c r="AS213" s="351"/>
      <c r="AT213" s="352"/>
      <c r="AU213" s="352"/>
      <c r="AV213" s="352"/>
      <c r="AW213" s="352"/>
      <c r="AX213" s="352"/>
      <c r="AY213" s="352"/>
      <c r="AZ213" s="352"/>
      <c r="BA213" s="352"/>
      <c r="BB213" s="353"/>
      <c r="BC213" s="351"/>
      <c r="BD213" s="351"/>
      <c r="BE213" s="255" t="str">
        <f>IF(F213="","",IF(分岐管理シート!D213&gt;0,"","error"))</f>
        <v/>
      </c>
      <c r="BF213" s="256" t="str">
        <f>IF(F213="","",IF(分岐管理シート!E213=1,"","error"))</f>
        <v/>
      </c>
      <c r="BG213" s="257" t="str">
        <f>IF(F213="","",IF(分岐管理シート!G213=2,"","error"))</f>
        <v/>
      </c>
      <c r="BH213" s="257" t="str">
        <f>IF(F213="","",IF(OR(分岐管理シート!H213=0,LEN(H213)&lt;6),"error",""))</f>
        <v/>
      </c>
      <c r="BI213" s="258" t="str">
        <f>IF(F213="","",IF(分岐管理シート!I213=2,"","error"))</f>
        <v/>
      </c>
      <c r="BJ213" s="257" t="str">
        <f t="shared" si="23"/>
        <v/>
      </c>
      <c r="BK213" s="257" t="str">
        <f t="shared" si="24"/>
        <v/>
      </c>
      <c r="BL213" s="257" t="str">
        <f>IF(F213="","",IF(OR(AND(分岐管理シート!D213=1,分岐管理シート!K213=1),AND(分岐管理シート!D213=2,分岐管理シート!K213=2)),"","error"))</f>
        <v/>
      </c>
      <c r="BM213" s="255" t="str">
        <f>IF(F213="","",IF(分岐管理シート!L213=2,"","error"))</f>
        <v/>
      </c>
      <c r="BN213" s="257" t="str">
        <f>IF(F213="","",IF(分岐管理シート!M213&lt;1,"error",""))</f>
        <v/>
      </c>
      <c r="BO213" s="252" t="str">
        <f>IF(F213="","",IF(OR(AND(分岐管理シート!D213=1,分岐管理シート!M213&lt;12,分岐管理シート!M213&gt;0),AND(分岐管理シート!D213=2,分岐管理シート!M213&lt;13,分岐管理シート!M213&gt;1)),"","error"))</f>
        <v/>
      </c>
      <c r="BP213" s="257" t="str">
        <f>IF(AND(分岐管理シート!M213&lt;&gt;1,SUM(分岐管理シート!N213:P213)&gt;0),"error","")</f>
        <v/>
      </c>
      <c r="BQ213" s="256" t="str">
        <f>IF(OR(AND(分岐管理シート!N213=0,OR(分岐管理シート!O213&lt;&gt;0,分岐管理シート!P213&lt;&gt;0)),AND(分岐管理シート!O213=0,分岐管理シート!P213&lt;&gt;0)),"error","")</f>
        <v/>
      </c>
      <c r="BR213" s="259" t="str" cm="1">
        <f t="array" ref="BR213">IF(SUMPRODUCT(COUNTIF(N213:P213,N213:P213))&gt;COUNTA(N213:P213),"error","")</f>
        <v/>
      </c>
      <c r="BS213" s="257" t="str">
        <f t="shared" si="25"/>
        <v/>
      </c>
      <c r="BT213" s="257" t="str">
        <f t="shared" si="26"/>
        <v/>
      </c>
      <c r="BU213" s="257" t="str">
        <f>IF(F213="","",IF(OR(AND(分岐管理シート!D213=1,T213&gt;0,Y213&gt;=0,U213=0,R213=S213+Y213,S213=T213),AND(分岐管理シート!D213=2,U213&gt;0,Y213&gt;=0,T213=0,R213=S213+Y213,S213=U213)),"","error"))</f>
        <v/>
      </c>
      <c r="BV213" s="257" t="str">
        <f t="shared" si="27"/>
        <v/>
      </c>
      <c r="BW213" s="257" t="str">
        <f t="shared" si="31"/>
        <v/>
      </c>
      <c r="BX213" s="257" t="str">
        <f t="shared" si="28"/>
        <v/>
      </c>
      <c r="BY213" s="257" t="str">
        <f>IF(F213="","",IF(PRODUCT(分岐管理シート!AB213:'分岐管理シート'!AE213)=0,"error",""))</f>
        <v/>
      </c>
      <c r="BZ213" s="252" t="str">
        <f>IF(F213="","",IF(AND(AE213="○",分岐管理シート!AF213=0),"error",""))</f>
        <v/>
      </c>
      <c r="CA213" s="257" t="str">
        <f>IF(F213="","",IF(AND(分岐管理シート!AE213&lt;2,実施計画様式!AF213&lt;&gt;""),"error",""))</f>
        <v/>
      </c>
      <c r="CB213" s="257" t="str">
        <f>IF(F213="","",IF(OR(AND(分岐管理シート!D213=1,分岐管理シート!AG213&gt;0,分岐管理シート!AG213&lt;25),AND(分岐管理シート!D213&gt;1,分岐管理シート!AG213&gt;12,分岐管理シート!AG213&lt;25)),"","error"))</f>
        <v/>
      </c>
      <c r="CC213" s="256" t="str">
        <f>IF(F213="","",IF(OR(AND(分岐管理シート!BH213="予算化方法",分岐管理シート!AH213&gt;0,分岐管理シート!AH213&lt;4),AND(分岐管理シート!BH213="予算化方法_未定なし",分岐管理シート!AH213&gt;0,分岐管理シート!AH213&lt;3)),"","error"))</f>
        <v/>
      </c>
      <c r="CD213" s="257" t="str">
        <f>IF(F213="","",IF(OR(分岐管理シート!AI213&lt;14,分岐管理シート!AI213&gt;25,分岐管理シート!AI213&gt;分岐管理シート!AJ213,分岐管理シート!AI213&gt;分岐管理シート!AK213),"error",""))</f>
        <v/>
      </c>
      <c r="CE213" s="257" t="str">
        <f>IF(F213="","",IF(OR(分岐管理シート!AJ213&lt;14,分岐管理シート!AJ213&gt;25,分岐管理シート!AJ213&lt;分岐管理シート!AI213,分岐管理シート!AJ213&gt;分岐管理シート!AK213),"error",""))</f>
        <v/>
      </c>
      <c r="CF213" s="256" t="str">
        <f>IF(F213="","",IF(OR(分岐管理シート!AK213&lt;14,分岐管理シート!AK213&gt;26,分岐管理シート!AK213&lt;分岐管理シート!AI213,分岐管理シート!AK213&lt;分岐管理シート!AJ213),"error",""))</f>
        <v/>
      </c>
      <c r="CG213" s="257" t="str">
        <f>IF(F213="","",IF(AND(AD213="－",分岐管理シート!AK213&gt;25),"error",""))</f>
        <v/>
      </c>
      <c r="CH213" s="257" t="str">
        <f t="shared" si="32"/>
        <v/>
      </c>
      <c r="CI213" s="252" t="str">
        <f>IF(F213="","",IF(分岐管理シート!AM213&lt;1,"error",""))</f>
        <v/>
      </c>
      <c r="CJ213" s="257" t="str">
        <f>IF(F213="","",IF(分岐管理シート!AN213&lt;1,"error",""))</f>
        <v/>
      </c>
      <c r="CK213" s="261" t="str">
        <f t="shared" si="29"/>
        <v/>
      </c>
      <c r="CL213" s="257" t="str">
        <f>IF(F213="","",IF(AND(SUM(分岐管理シート!AO213:AR213)&gt;180,分岐管理シート!AS213&lt;1),"error",""))</f>
        <v/>
      </c>
      <c r="CM213" s="257" t="str">
        <f>IF(F213="","",IF(OR(AND(分岐管理シート!D213=1,分岐管理シート!BB213&gt;0,分岐管理シート!BB213&lt;7),AND(分岐管理シート!D213&gt;1,分岐管理シート!BB213&gt;3,分岐管理シート!BB213&lt;7)),"","error"))</f>
        <v/>
      </c>
      <c r="CN213" s="260"/>
      <c r="CO213" s="257" t="str">
        <f>IF(分岐管理シート!BR213=0,"","error")</f>
        <v/>
      </c>
      <c r="CP213" s="304" t="str">
        <f>IF(AND(F213="",SUM(分岐管理シート!D213:BB213)&gt;0),"error","")</f>
        <v/>
      </c>
    </row>
    <row r="214" spans="1:94" ht="54.95" customHeight="1" x14ac:dyDescent="0.15">
      <c r="A214" s="29"/>
      <c r="B214" s="33"/>
      <c r="C214" s="445">
        <v>142</v>
      </c>
      <c r="D214" s="342"/>
      <c r="E214" s="342"/>
      <c r="F214" s="164"/>
      <c r="G214" s="164"/>
      <c r="H214" s="163"/>
      <c r="I214" s="164"/>
      <c r="J214" s="163"/>
      <c r="K214" s="164"/>
      <c r="L214" s="164"/>
      <c r="M214" s="164"/>
      <c r="N214" s="164"/>
      <c r="O214" s="343"/>
      <c r="P214" s="343"/>
      <c r="Q214" s="344"/>
      <c r="R214" s="345">
        <f t="shared" si="22"/>
        <v>0</v>
      </c>
      <c r="S214" s="346">
        <f t="shared" si="30"/>
        <v>0</v>
      </c>
      <c r="T214" s="347"/>
      <c r="U214" s="419"/>
      <c r="V214" s="386"/>
      <c r="W214" s="386"/>
      <c r="X214" s="386"/>
      <c r="Y214" s="347"/>
      <c r="Z214" s="347"/>
      <c r="AA214" s="163"/>
      <c r="AB214" s="164"/>
      <c r="AC214" s="348"/>
      <c r="AD214" s="348"/>
      <c r="AE214" s="348"/>
      <c r="AF214" s="349"/>
      <c r="AG214" s="349"/>
      <c r="AH214" s="370"/>
      <c r="AI214" s="163"/>
      <c r="AJ214" s="163"/>
      <c r="AK214" s="163"/>
      <c r="AL214" s="350"/>
      <c r="AM214" s="163"/>
      <c r="AN214" s="163"/>
      <c r="AO214" s="343"/>
      <c r="AP214" s="164"/>
      <c r="AQ214" s="164"/>
      <c r="AR214" s="164"/>
      <c r="AS214" s="351"/>
      <c r="AT214" s="352"/>
      <c r="AU214" s="352"/>
      <c r="AV214" s="352"/>
      <c r="AW214" s="352"/>
      <c r="AX214" s="352"/>
      <c r="AY214" s="352"/>
      <c r="AZ214" s="352"/>
      <c r="BA214" s="352"/>
      <c r="BB214" s="353"/>
      <c r="BC214" s="351"/>
      <c r="BD214" s="351"/>
      <c r="BE214" s="255" t="str">
        <f>IF(F214="","",IF(分岐管理シート!D214&gt;0,"","error"))</f>
        <v/>
      </c>
      <c r="BF214" s="256" t="str">
        <f>IF(F214="","",IF(分岐管理シート!E214=1,"","error"))</f>
        <v/>
      </c>
      <c r="BG214" s="257" t="str">
        <f>IF(F214="","",IF(分岐管理シート!G214=2,"","error"))</f>
        <v/>
      </c>
      <c r="BH214" s="257" t="str">
        <f>IF(F214="","",IF(OR(分岐管理シート!H214=0,LEN(H214)&lt;6),"error",""))</f>
        <v/>
      </c>
      <c r="BI214" s="258" t="str">
        <f>IF(F214="","",IF(分岐管理シート!I214=2,"","error"))</f>
        <v/>
      </c>
      <c r="BJ214" s="257" t="str">
        <f t="shared" si="23"/>
        <v/>
      </c>
      <c r="BK214" s="257" t="str">
        <f t="shared" si="24"/>
        <v/>
      </c>
      <c r="BL214" s="257" t="str">
        <f>IF(F214="","",IF(OR(AND(分岐管理シート!D214=1,分岐管理シート!K214=1),AND(分岐管理シート!D214=2,分岐管理シート!K214=2)),"","error"))</f>
        <v/>
      </c>
      <c r="BM214" s="255" t="str">
        <f>IF(F214="","",IF(分岐管理シート!L214=2,"","error"))</f>
        <v/>
      </c>
      <c r="BN214" s="257" t="str">
        <f>IF(F214="","",IF(分岐管理シート!M214&lt;1,"error",""))</f>
        <v/>
      </c>
      <c r="BO214" s="252" t="str">
        <f>IF(F214="","",IF(OR(AND(分岐管理シート!D214=1,分岐管理シート!M214&lt;12,分岐管理シート!M214&gt;0),AND(分岐管理シート!D214=2,分岐管理シート!M214&lt;13,分岐管理シート!M214&gt;1)),"","error"))</f>
        <v/>
      </c>
      <c r="BP214" s="257" t="str">
        <f>IF(AND(分岐管理シート!M214&lt;&gt;1,SUM(分岐管理シート!N214:P214)&gt;0),"error","")</f>
        <v/>
      </c>
      <c r="BQ214" s="256" t="str">
        <f>IF(OR(AND(分岐管理シート!N214=0,OR(分岐管理シート!O214&lt;&gt;0,分岐管理シート!P214&lt;&gt;0)),AND(分岐管理シート!O214=0,分岐管理シート!P214&lt;&gt;0)),"error","")</f>
        <v/>
      </c>
      <c r="BR214" s="259" t="str" cm="1">
        <f t="array" ref="BR214">IF(SUMPRODUCT(COUNTIF(N214:P214,N214:P214))&gt;COUNTA(N214:P214),"error","")</f>
        <v/>
      </c>
      <c r="BS214" s="257" t="str">
        <f t="shared" si="25"/>
        <v/>
      </c>
      <c r="BT214" s="257" t="str">
        <f t="shared" si="26"/>
        <v/>
      </c>
      <c r="BU214" s="257" t="str">
        <f>IF(F214="","",IF(OR(AND(分岐管理シート!D214=1,T214&gt;0,Y214&gt;=0,U214=0,R214=S214+Y214,S214=T214),AND(分岐管理シート!D214=2,U214&gt;0,Y214&gt;=0,T214=0,R214=S214+Y214,S214=U214)),"","error"))</f>
        <v/>
      </c>
      <c r="BV214" s="257" t="str">
        <f t="shared" si="27"/>
        <v/>
      </c>
      <c r="BW214" s="257" t="str">
        <f t="shared" si="31"/>
        <v/>
      </c>
      <c r="BX214" s="257" t="str">
        <f t="shared" si="28"/>
        <v/>
      </c>
      <c r="BY214" s="257" t="str">
        <f>IF(F214="","",IF(PRODUCT(分岐管理シート!AB214:'分岐管理シート'!AE214)=0,"error",""))</f>
        <v/>
      </c>
      <c r="BZ214" s="252" t="str">
        <f>IF(F214="","",IF(AND(AE214="○",分岐管理シート!AF214=0),"error",""))</f>
        <v/>
      </c>
      <c r="CA214" s="257" t="str">
        <f>IF(F214="","",IF(AND(分岐管理シート!AE214&lt;2,実施計画様式!AF214&lt;&gt;""),"error",""))</f>
        <v/>
      </c>
      <c r="CB214" s="257" t="str">
        <f>IF(F214="","",IF(OR(AND(分岐管理シート!D214=1,分岐管理シート!AG214&gt;0,分岐管理シート!AG214&lt;25),AND(分岐管理シート!D214&gt;1,分岐管理シート!AG214&gt;12,分岐管理シート!AG214&lt;25)),"","error"))</f>
        <v/>
      </c>
      <c r="CC214" s="256" t="str">
        <f>IF(F214="","",IF(OR(AND(分岐管理シート!BH214="予算化方法",分岐管理シート!AH214&gt;0,分岐管理シート!AH214&lt;4),AND(分岐管理シート!BH214="予算化方法_未定なし",分岐管理シート!AH214&gt;0,分岐管理シート!AH214&lt;3)),"","error"))</f>
        <v/>
      </c>
      <c r="CD214" s="257" t="str">
        <f>IF(F214="","",IF(OR(分岐管理シート!AI214&lt;14,分岐管理シート!AI214&gt;25,分岐管理シート!AI214&gt;分岐管理シート!AJ214,分岐管理シート!AI214&gt;分岐管理シート!AK214),"error",""))</f>
        <v/>
      </c>
      <c r="CE214" s="257" t="str">
        <f>IF(F214="","",IF(OR(分岐管理シート!AJ214&lt;14,分岐管理シート!AJ214&gt;25,分岐管理シート!AJ214&lt;分岐管理シート!AI214,分岐管理シート!AJ214&gt;分岐管理シート!AK214),"error",""))</f>
        <v/>
      </c>
      <c r="CF214" s="256" t="str">
        <f>IF(F214="","",IF(OR(分岐管理シート!AK214&lt;14,分岐管理シート!AK214&gt;26,分岐管理シート!AK214&lt;分岐管理シート!AI214,分岐管理シート!AK214&lt;分岐管理シート!AJ214),"error",""))</f>
        <v/>
      </c>
      <c r="CG214" s="257" t="str">
        <f>IF(F214="","",IF(AND(AD214="－",分岐管理シート!AK214&gt;25),"error",""))</f>
        <v/>
      </c>
      <c r="CH214" s="257" t="str">
        <f t="shared" si="32"/>
        <v/>
      </c>
      <c r="CI214" s="252" t="str">
        <f>IF(F214="","",IF(分岐管理シート!AM214&lt;1,"error",""))</f>
        <v/>
      </c>
      <c r="CJ214" s="257" t="str">
        <f>IF(F214="","",IF(分岐管理シート!AN214&lt;1,"error",""))</f>
        <v/>
      </c>
      <c r="CK214" s="261" t="str">
        <f t="shared" si="29"/>
        <v/>
      </c>
      <c r="CL214" s="257" t="str">
        <f>IF(F214="","",IF(AND(SUM(分岐管理シート!AO214:AR214)&gt;180,分岐管理シート!AS214&lt;1),"error",""))</f>
        <v/>
      </c>
      <c r="CM214" s="257" t="str">
        <f>IF(F214="","",IF(OR(AND(分岐管理シート!D214=1,分岐管理シート!BB214&gt;0,分岐管理シート!BB214&lt;7),AND(分岐管理シート!D214&gt;1,分岐管理シート!BB214&gt;3,分岐管理シート!BB214&lt;7)),"","error"))</f>
        <v/>
      </c>
      <c r="CN214" s="260"/>
      <c r="CO214" s="257" t="str">
        <f>IF(分岐管理シート!BR214=0,"","error")</f>
        <v/>
      </c>
      <c r="CP214" s="304" t="str">
        <f>IF(AND(F214="",SUM(分岐管理シート!D214:BB214)&gt;0),"error","")</f>
        <v/>
      </c>
    </row>
    <row r="215" spans="1:94" ht="54.95" customHeight="1" x14ac:dyDescent="0.15">
      <c r="A215" s="29"/>
      <c r="B215" s="33"/>
      <c r="C215" s="445">
        <v>143</v>
      </c>
      <c r="D215" s="342"/>
      <c r="E215" s="342"/>
      <c r="F215" s="164"/>
      <c r="G215" s="164"/>
      <c r="H215" s="163"/>
      <c r="I215" s="164"/>
      <c r="J215" s="163"/>
      <c r="K215" s="164"/>
      <c r="L215" s="164"/>
      <c r="M215" s="164"/>
      <c r="N215" s="164"/>
      <c r="O215" s="343"/>
      <c r="P215" s="343"/>
      <c r="Q215" s="344"/>
      <c r="R215" s="345">
        <f t="shared" si="22"/>
        <v>0</v>
      </c>
      <c r="S215" s="346">
        <f t="shared" si="30"/>
        <v>0</v>
      </c>
      <c r="T215" s="347"/>
      <c r="U215" s="419"/>
      <c r="V215" s="386"/>
      <c r="W215" s="386"/>
      <c r="X215" s="386"/>
      <c r="Y215" s="347"/>
      <c r="Z215" s="347"/>
      <c r="AA215" s="163"/>
      <c r="AB215" s="164"/>
      <c r="AC215" s="348"/>
      <c r="AD215" s="348"/>
      <c r="AE215" s="348"/>
      <c r="AF215" s="349"/>
      <c r="AG215" s="349"/>
      <c r="AH215" s="370"/>
      <c r="AI215" s="163"/>
      <c r="AJ215" s="163"/>
      <c r="AK215" s="163"/>
      <c r="AL215" s="350"/>
      <c r="AM215" s="163"/>
      <c r="AN215" s="163"/>
      <c r="AO215" s="343"/>
      <c r="AP215" s="164"/>
      <c r="AQ215" s="164"/>
      <c r="AR215" s="164"/>
      <c r="AS215" s="351"/>
      <c r="AT215" s="352"/>
      <c r="AU215" s="352"/>
      <c r="AV215" s="352"/>
      <c r="AW215" s="352"/>
      <c r="AX215" s="352"/>
      <c r="AY215" s="352"/>
      <c r="AZ215" s="352"/>
      <c r="BA215" s="352"/>
      <c r="BB215" s="353"/>
      <c r="BC215" s="351"/>
      <c r="BD215" s="351"/>
      <c r="BE215" s="255" t="str">
        <f>IF(F215="","",IF(分岐管理シート!D215&gt;0,"","error"))</f>
        <v/>
      </c>
      <c r="BF215" s="256" t="str">
        <f>IF(F215="","",IF(分岐管理シート!E215=1,"","error"))</f>
        <v/>
      </c>
      <c r="BG215" s="257" t="str">
        <f>IF(F215="","",IF(分岐管理シート!G215=2,"","error"))</f>
        <v/>
      </c>
      <c r="BH215" s="257" t="str">
        <f>IF(F215="","",IF(OR(分岐管理シート!H215=0,LEN(H215)&lt;6),"error",""))</f>
        <v/>
      </c>
      <c r="BI215" s="258" t="str">
        <f>IF(F215="","",IF(分岐管理シート!I215=2,"","error"))</f>
        <v/>
      </c>
      <c r="BJ215" s="257" t="str">
        <f t="shared" si="23"/>
        <v/>
      </c>
      <c r="BK215" s="257" t="str">
        <f t="shared" si="24"/>
        <v/>
      </c>
      <c r="BL215" s="257" t="str">
        <f>IF(F215="","",IF(OR(AND(分岐管理シート!D215=1,分岐管理シート!K215=1),AND(分岐管理シート!D215=2,分岐管理シート!K215=2)),"","error"))</f>
        <v/>
      </c>
      <c r="BM215" s="255" t="str">
        <f>IF(F215="","",IF(分岐管理シート!L215=2,"","error"))</f>
        <v/>
      </c>
      <c r="BN215" s="257" t="str">
        <f>IF(F215="","",IF(分岐管理シート!M215&lt;1,"error",""))</f>
        <v/>
      </c>
      <c r="BO215" s="252" t="str">
        <f>IF(F215="","",IF(OR(AND(分岐管理シート!D215=1,分岐管理シート!M215&lt;12,分岐管理シート!M215&gt;0),AND(分岐管理シート!D215=2,分岐管理シート!M215&lt;13,分岐管理シート!M215&gt;1)),"","error"))</f>
        <v/>
      </c>
      <c r="BP215" s="257" t="str">
        <f>IF(AND(分岐管理シート!M215&lt;&gt;1,SUM(分岐管理シート!N215:P215)&gt;0),"error","")</f>
        <v/>
      </c>
      <c r="BQ215" s="256" t="str">
        <f>IF(OR(AND(分岐管理シート!N215=0,OR(分岐管理シート!O215&lt;&gt;0,分岐管理シート!P215&lt;&gt;0)),AND(分岐管理シート!O215=0,分岐管理シート!P215&lt;&gt;0)),"error","")</f>
        <v/>
      </c>
      <c r="BR215" s="259" t="str" cm="1">
        <f t="array" ref="BR215">IF(SUMPRODUCT(COUNTIF(N215:P215,N215:P215))&gt;COUNTA(N215:P215),"error","")</f>
        <v/>
      </c>
      <c r="BS215" s="257" t="str">
        <f t="shared" si="25"/>
        <v/>
      </c>
      <c r="BT215" s="257" t="str">
        <f t="shared" si="26"/>
        <v/>
      </c>
      <c r="BU215" s="257" t="str">
        <f>IF(F215="","",IF(OR(AND(分岐管理シート!D215=1,T215&gt;0,Y215&gt;=0,U215=0,R215=S215+Y215,S215=T215),AND(分岐管理シート!D215=2,U215&gt;0,Y215&gt;=0,T215=0,R215=S215+Y215,S215=U215)),"","error"))</f>
        <v/>
      </c>
      <c r="BV215" s="257" t="str">
        <f t="shared" si="27"/>
        <v/>
      </c>
      <c r="BW215" s="257" t="str">
        <f t="shared" si="31"/>
        <v/>
      </c>
      <c r="BX215" s="257" t="str">
        <f t="shared" si="28"/>
        <v/>
      </c>
      <c r="BY215" s="257" t="str">
        <f>IF(F215="","",IF(PRODUCT(分岐管理シート!AB215:'分岐管理シート'!AE215)=0,"error",""))</f>
        <v/>
      </c>
      <c r="BZ215" s="252" t="str">
        <f>IF(F215="","",IF(AND(AE215="○",分岐管理シート!AF215=0),"error",""))</f>
        <v/>
      </c>
      <c r="CA215" s="257" t="str">
        <f>IF(F215="","",IF(AND(分岐管理シート!AE215&lt;2,実施計画様式!AF215&lt;&gt;""),"error",""))</f>
        <v/>
      </c>
      <c r="CB215" s="257" t="str">
        <f>IF(F215="","",IF(OR(AND(分岐管理シート!D215=1,分岐管理シート!AG215&gt;0,分岐管理シート!AG215&lt;25),AND(分岐管理シート!D215&gt;1,分岐管理シート!AG215&gt;12,分岐管理シート!AG215&lt;25)),"","error"))</f>
        <v/>
      </c>
      <c r="CC215" s="256" t="str">
        <f>IF(F215="","",IF(OR(AND(分岐管理シート!BH215="予算化方法",分岐管理シート!AH215&gt;0,分岐管理シート!AH215&lt;4),AND(分岐管理シート!BH215="予算化方法_未定なし",分岐管理シート!AH215&gt;0,分岐管理シート!AH215&lt;3)),"","error"))</f>
        <v/>
      </c>
      <c r="CD215" s="257" t="str">
        <f>IF(F215="","",IF(OR(分岐管理シート!AI215&lt;14,分岐管理シート!AI215&gt;25,分岐管理シート!AI215&gt;分岐管理シート!AJ215,分岐管理シート!AI215&gt;分岐管理シート!AK215),"error",""))</f>
        <v/>
      </c>
      <c r="CE215" s="257" t="str">
        <f>IF(F215="","",IF(OR(分岐管理シート!AJ215&lt;14,分岐管理シート!AJ215&gt;25,分岐管理シート!AJ215&lt;分岐管理シート!AI215,分岐管理シート!AJ215&gt;分岐管理シート!AK215),"error",""))</f>
        <v/>
      </c>
      <c r="CF215" s="256" t="str">
        <f>IF(F215="","",IF(OR(分岐管理シート!AK215&lt;14,分岐管理シート!AK215&gt;26,分岐管理シート!AK215&lt;分岐管理シート!AI215,分岐管理シート!AK215&lt;分岐管理シート!AJ215),"error",""))</f>
        <v/>
      </c>
      <c r="CG215" s="257" t="str">
        <f>IF(F215="","",IF(AND(AD215="－",分岐管理シート!AK215&gt;25),"error",""))</f>
        <v/>
      </c>
      <c r="CH215" s="257" t="str">
        <f t="shared" si="32"/>
        <v/>
      </c>
      <c r="CI215" s="252" t="str">
        <f>IF(F215="","",IF(分岐管理シート!AM215&lt;1,"error",""))</f>
        <v/>
      </c>
      <c r="CJ215" s="257" t="str">
        <f>IF(F215="","",IF(分岐管理シート!AN215&lt;1,"error",""))</f>
        <v/>
      </c>
      <c r="CK215" s="261" t="str">
        <f t="shared" si="29"/>
        <v/>
      </c>
      <c r="CL215" s="257" t="str">
        <f>IF(F215="","",IF(AND(SUM(分岐管理シート!AO215:AR215)&gt;180,分岐管理シート!AS215&lt;1),"error",""))</f>
        <v/>
      </c>
      <c r="CM215" s="257" t="str">
        <f>IF(F215="","",IF(OR(AND(分岐管理シート!D215=1,分岐管理シート!BB215&gt;0,分岐管理シート!BB215&lt;7),AND(分岐管理シート!D215&gt;1,分岐管理シート!BB215&gt;3,分岐管理シート!BB215&lt;7)),"","error"))</f>
        <v/>
      </c>
      <c r="CN215" s="260"/>
      <c r="CO215" s="257" t="str">
        <f>IF(分岐管理シート!BR215=0,"","error")</f>
        <v/>
      </c>
      <c r="CP215" s="304" t="str">
        <f>IF(AND(F215="",SUM(分岐管理シート!D215:BB215)&gt;0),"error","")</f>
        <v/>
      </c>
    </row>
    <row r="216" spans="1:94" ht="54.95" customHeight="1" x14ac:dyDescent="0.15">
      <c r="A216" s="29"/>
      <c r="B216" s="33"/>
      <c r="C216" s="445">
        <v>144</v>
      </c>
      <c r="D216" s="342"/>
      <c r="E216" s="342"/>
      <c r="F216" s="164"/>
      <c r="G216" s="164"/>
      <c r="H216" s="163"/>
      <c r="I216" s="164"/>
      <c r="J216" s="163"/>
      <c r="K216" s="164"/>
      <c r="L216" s="164"/>
      <c r="M216" s="164"/>
      <c r="N216" s="164"/>
      <c r="O216" s="343"/>
      <c r="P216" s="343"/>
      <c r="Q216" s="344"/>
      <c r="R216" s="345">
        <f t="shared" si="22"/>
        <v>0</v>
      </c>
      <c r="S216" s="346">
        <f t="shared" si="30"/>
        <v>0</v>
      </c>
      <c r="T216" s="347"/>
      <c r="U216" s="419"/>
      <c r="V216" s="386"/>
      <c r="W216" s="386"/>
      <c r="X216" s="386"/>
      <c r="Y216" s="347"/>
      <c r="Z216" s="347"/>
      <c r="AA216" s="163"/>
      <c r="AB216" s="164"/>
      <c r="AC216" s="348"/>
      <c r="AD216" s="348"/>
      <c r="AE216" s="348"/>
      <c r="AF216" s="349"/>
      <c r="AG216" s="349"/>
      <c r="AH216" s="370"/>
      <c r="AI216" s="163"/>
      <c r="AJ216" s="163"/>
      <c r="AK216" s="163"/>
      <c r="AL216" s="350"/>
      <c r="AM216" s="163"/>
      <c r="AN216" s="163"/>
      <c r="AO216" s="343"/>
      <c r="AP216" s="164"/>
      <c r="AQ216" s="164"/>
      <c r="AR216" s="164"/>
      <c r="AS216" s="351"/>
      <c r="AT216" s="352"/>
      <c r="AU216" s="352"/>
      <c r="AV216" s="352"/>
      <c r="AW216" s="352"/>
      <c r="AX216" s="352"/>
      <c r="AY216" s="352"/>
      <c r="AZ216" s="352"/>
      <c r="BA216" s="352"/>
      <c r="BB216" s="353"/>
      <c r="BC216" s="351"/>
      <c r="BD216" s="351"/>
      <c r="BE216" s="255" t="str">
        <f>IF(F216="","",IF(分岐管理シート!D216&gt;0,"","error"))</f>
        <v/>
      </c>
      <c r="BF216" s="256" t="str">
        <f>IF(F216="","",IF(分岐管理シート!E216=1,"","error"))</f>
        <v/>
      </c>
      <c r="BG216" s="257" t="str">
        <f>IF(F216="","",IF(分岐管理シート!G216=2,"","error"))</f>
        <v/>
      </c>
      <c r="BH216" s="257" t="str">
        <f>IF(F216="","",IF(OR(分岐管理シート!H216=0,LEN(H216)&lt;6),"error",""))</f>
        <v/>
      </c>
      <c r="BI216" s="258" t="str">
        <f>IF(F216="","",IF(分岐管理シート!I216=2,"","error"))</f>
        <v/>
      </c>
      <c r="BJ216" s="257" t="str">
        <f t="shared" si="23"/>
        <v/>
      </c>
      <c r="BK216" s="257" t="str">
        <f t="shared" si="24"/>
        <v/>
      </c>
      <c r="BL216" s="257" t="str">
        <f>IF(F216="","",IF(OR(AND(分岐管理シート!D216=1,分岐管理シート!K216=1),AND(分岐管理シート!D216=2,分岐管理シート!K216=2)),"","error"))</f>
        <v/>
      </c>
      <c r="BM216" s="255" t="str">
        <f>IF(F216="","",IF(分岐管理シート!L216=2,"","error"))</f>
        <v/>
      </c>
      <c r="BN216" s="257" t="str">
        <f>IF(F216="","",IF(分岐管理シート!M216&lt;1,"error",""))</f>
        <v/>
      </c>
      <c r="BO216" s="252" t="str">
        <f>IF(F216="","",IF(OR(AND(分岐管理シート!D216=1,分岐管理シート!M216&lt;12,分岐管理シート!M216&gt;0),AND(分岐管理シート!D216=2,分岐管理シート!M216&lt;13,分岐管理シート!M216&gt;1)),"","error"))</f>
        <v/>
      </c>
      <c r="BP216" s="257" t="str">
        <f>IF(AND(分岐管理シート!M216&lt;&gt;1,SUM(分岐管理シート!N216:P216)&gt;0),"error","")</f>
        <v/>
      </c>
      <c r="BQ216" s="256" t="str">
        <f>IF(OR(AND(分岐管理シート!N216=0,OR(分岐管理シート!O216&lt;&gt;0,分岐管理シート!P216&lt;&gt;0)),AND(分岐管理シート!O216=0,分岐管理シート!P216&lt;&gt;0)),"error","")</f>
        <v/>
      </c>
      <c r="BR216" s="259" t="str" cm="1">
        <f t="array" ref="BR216">IF(SUMPRODUCT(COUNTIF(N216:P216,N216:P216))&gt;COUNTA(N216:P216),"error","")</f>
        <v/>
      </c>
      <c r="BS216" s="257" t="str">
        <f t="shared" si="25"/>
        <v/>
      </c>
      <c r="BT216" s="257" t="str">
        <f t="shared" si="26"/>
        <v/>
      </c>
      <c r="BU216" s="257" t="str">
        <f>IF(F216="","",IF(OR(AND(分岐管理シート!D216=1,T216&gt;0,Y216&gt;=0,U216=0,R216=S216+Y216,S216=T216),AND(分岐管理シート!D216=2,U216&gt;0,Y216&gt;=0,T216=0,R216=S216+Y216,S216=U216)),"","error"))</f>
        <v/>
      </c>
      <c r="BV216" s="257" t="str">
        <f t="shared" si="27"/>
        <v/>
      </c>
      <c r="BW216" s="257" t="str">
        <f t="shared" si="31"/>
        <v/>
      </c>
      <c r="BX216" s="257" t="str">
        <f t="shared" si="28"/>
        <v/>
      </c>
      <c r="BY216" s="257" t="str">
        <f>IF(F216="","",IF(PRODUCT(分岐管理シート!AB216:'分岐管理シート'!AE216)=0,"error",""))</f>
        <v/>
      </c>
      <c r="BZ216" s="252" t="str">
        <f>IF(F216="","",IF(AND(AE216="○",分岐管理シート!AF216=0),"error",""))</f>
        <v/>
      </c>
      <c r="CA216" s="257" t="str">
        <f>IF(F216="","",IF(AND(分岐管理シート!AE216&lt;2,実施計画様式!AF216&lt;&gt;""),"error",""))</f>
        <v/>
      </c>
      <c r="CB216" s="257" t="str">
        <f>IF(F216="","",IF(OR(AND(分岐管理シート!D216=1,分岐管理シート!AG216&gt;0,分岐管理シート!AG216&lt;25),AND(分岐管理シート!D216&gt;1,分岐管理シート!AG216&gt;12,分岐管理シート!AG216&lt;25)),"","error"))</f>
        <v/>
      </c>
      <c r="CC216" s="256" t="str">
        <f>IF(F216="","",IF(OR(AND(分岐管理シート!BH216="予算化方法",分岐管理シート!AH216&gt;0,分岐管理シート!AH216&lt;4),AND(分岐管理シート!BH216="予算化方法_未定なし",分岐管理シート!AH216&gt;0,分岐管理シート!AH216&lt;3)),"","error"))</f>
        <v/>
      </c>
      <c r="CD216" s="257" t="str">
        <f>IF(F216="","",IF(OR(分岐管理シート!AI216&lt;14,分岐管理シート!AI216&gt;25,分岐管理シート!AI216&gt;分岐管理シート!AJ216,分岐管理シート!AI216&gt;分岐管理シート!AK216),"error",""))</f>
        <v/>
      </c>
      <c r="CE216" s="257" t="str">
        <f>IF(F216="","",IF(OR(分岐管理シート!AJ216&lt;14,分岐管理シート!AJ216&gt;25,分岐管理シート!AJ216&lt;分岐管理シート!AI216,分岐管理シート!AJ216&gt;分岐管理シート!AK216),"error",""))</f>
        <v/>
      </c>
      <c r="CF216" s="256" t="str">
        <f>IF(F216="","",IF(OR(分岐管理シート!AK216&lt;14,分岐管理シート!AK216&gt;26,分岐管理シート!AK216&lt;分岐管理シート!AI216,分岐管理シート!AK216&lt;分岐管理シート!AJ216),"error",""))</f>
        <v/>
      </c>
      <c r="CG216" s="257" t="str">
        <f>IF(F216="","",IF(AND(AD216="－",分岐管理シート!AK216&gt;25),"error",""))</f>
        <v/>
      </c>
      <c r="CH216" s="257" t="str">
        <f t="shared" si="32"/>
        <v/>
      </c>
      <c r="CI216" s="252" t="str">
        <f>IF(F216="","",IF(分岐管理シート!AM216&lt;1,"error",""))</f>
        <v/>
      </c>
      <c r="CJ216" s="257" t="str">
        <f>IF(F216="","",IF(分岐管理シート!AN216&lt;1,"error",""))</f>
        <v/>
      </c>
      <c r="CK216" s="261" t="str">
        <f t="shared" si="29"/>
        <v/>
      </c>
      <c r="CL216" s="257" t="str">
        <f>IF(F216="","",IF(AND(SUM(分岐管理シート!AO216:AR216)&gt;180,分岐管理シート!AS216&lt;1),"error",""))</f>
        <v/>
      </c>
      <c r="CM216" s="257" t="str">
        <f>IF(F216="","",IF(OR(AND(分岐管理シート!D216=1,分岐管理シート!BB216&gt;0,分岐管理シート!BB216&lt;7),AND(分岐管理シート!D216&gt;1,分岐管理シート!BB216&gt;3,分岐管理シート!BB216&lt;7)),"","error"))</f>
        <v/>
      </c>
      <c r="CN216" s="260"/>
      <c r="CO216" s="257" t="str">
        <f>IF(分岐管理シート!BR216=0,"","error")</f>
        <v/>
      </c>
      <c r="CP216" s="304" t="str">
        <f>IF(AND(F216="",SUM(分岐管理シート!D216:BB216)&gt;0),"error","")</f>
        <v/>
      </c>
    </row>
    <row r="217" spans="1:94" ht="54.95" customHeight="1" x14ac:dyDescent="0.15">
      <c r="A217" s="29"/>
      <c r="B217" s="33"/>
      <c r="C217" s="445">
        <v>145</v>
      </c>
      <c r="D217" s="342"/>
      <c r="E217" s="342"/>
      <c r="F217" s="164"/>
      <c r="G217" s="164"/>
      <c r="H217" s="163"/>
      <c r="I217" s="164"/>
      <c r="J217" s="163"/>
      <c r="K217" s="164"/>
      <c r="L217" s="164"/>
      <c r="M217" s="164"/>
      <c r="N217" s="164"/>
      <c r="O217" s="343"/>
      <c r="P217" s="343"/>
      <c r="Q217" s="344"/>
      <c r="R217" s="345">
        <f t="shared" si="22"/>
        <v>0</v>
      </c>
      <c r="S217" s="346">
        <f t="shared" si="30"/>
        <v>0</v>
      </c>
      <c r="T217" s="347"/>
      <c r="U217" s="419"/>
      <c r="V217" s="386"/>
      <c r="W217" s="386"/>
      <c r="X217" s="386"/>
      <c r="Y217" s="347"/>
      <c r="Z217" s="347"/>
      <c r="AA217" s="163"/>
      <c r="AB217" s="164"/>
      <c r="AC217" s="348"/>
      <c r="AD217" s="348"/>
      <c r="AE217" s="348"/>
      <c r="AF217" s="349"/>
      <c r="AG217" s="349"/>
      <c r="AH217" s="370"/>
      <c r="AI217" s="163"/>
      <c r="AJ217" s="163"/>
      <c r="AK217" s="163"/>
      <c r="AL217" s="350"/>
      <c r="AM217" s="163"/>
      <c r="AN217" s="163"/>
      <c r="AO217" s="343"/>
      <c r="AP217" s="164"/>
      <c r="AQ217" s="164"/>
      <c r="AR217" s="164"/>
      <c r="AS217" s="351"/>
      <c r="AT217" s="352"/>
      <c r="AU217" s="352"/>
      <c r="AV217" s="352"/>
      <c r="AW217" s="352"/>
      <c r="AX217" s="352"/>
      <c r="AY217" s="352"/>
      <c r="AZ217" s="352"/>
      <c r="BA217" s="352"/>
      <c r="BB217" s="353"/>
      <c r="BC217" s="351"/>
      <c r="BD217" s="351"/>
      <c r="BE217" s="255" t="str">
        <f>IF(F217="","",IF(分岐管理シート!D217&gt;0,"","error"))</f>
        <v/>
      </c>
      <c r="BF217" s="256" t="str">
        <f>IF(F217="","",IF(分岐管理シート!E217=1,"","error"))</f>
        <v/>
      </c>
      <c r="BG217" s="257" t="str">
        <f>IF(F217="","",IF(分岐管理シート!G217=2,"","error"))</f>
        <v/>
      </c>
      <c r="BH217" s="257" t="str">
        <f>IF(F217="","",IF(OR(分岐管理シート!H217=0,LEN(H217)&lt;6),"error",""))</f>
        <v/>
      </c>
      <c r="BI217" s="258" t="str">
        <f>IF(F217="","",IF(分岐管理シート!I217=2,"","error"))</f>
        <v/>
      </c>
      <c r="BJ217" s="257" t="str">
        <f t="shared" si="23"/>
        <v/>
      </c>
      <c r="BK217" s="257" t="str">
        <f t="shared" si="24"/>
        <v/>
      </c>
      <c r="BL217" s="257" t="str">
        <f>IF(F217="","",IF(OR(AND(分岐管理シート!D217=1,分岐管理シート!K217=1),AND(分岐管理シート!D217=2,分岐管理シート!K217=2)),"","error"))</f>
        <v/>
      </c>
      <c r="BM217" s="255" t="str">
        <f>IF(F217="","",IF(分岐管理シート!L217=2,"","error"))</f>
        <v/>
      </c>
      <c r="BN217" s="257" t="str">
        <f>IF(F217="","",IF(分岐管理シート!M217&lt;1,"error",""))</f>
        <v/>
      </c>
      <c r="BO217" s="252" t="str">
        <f>IF(F217="","",IF(OR(AND(分岐管理シート!D217=1,分岐管理シート!M217&lt;12,分岐管理シート!M217&gt;0),AND(分岐管理シート!D217=2,分岐管理シート!M217&lt;13,分岐管理シート!M217&gt;1)),"","error"))</f>
        <v/>
      </c>
      <c r="BP217" s="257" t="str">
        <f>IF(AND(分岐管理シート!M217&lt;&gt;1,SUM(分岐管理シート!N217:P217)&gt;0),"error","")</f>
        <v/>
      </c>
      <c r="BQ217" s="256" t="str">
        <f>IF(OR(AND(分岐管理シート!N217=0,OR(分岐管理シート!O217&lt;&gt;0,分岐管理シート!P217&lt;&gt;0)),AND(分岐管理シート!O217=0,分岐管理シート!P217&lt;&gt;0)),"error","")</f>
        <v/>
      </c>
      <c r="BR217" s="259" t="str" cm="1">
        <f t="array" ref="BR217">IF(SUMPRODUCT(COUNTIF(N217:P217,N217:P217))&gt;COUNTA(N217:P217),"error","")</f>
        <v/>
      </c>
      <c r="BS217" s="257" t="str">
        <f t="shared" si="25"/>
        <v/>
      </c>
      <c r="BT217" s="257" t="str">
        <f t="shared" si="26"/>
        <v/>
      </c>
      <c r="BU217" s="257" t="str">
        <f>IF(F217="","",IF(OR(AND(分岐管理シート!D217=1,T217&gt;0,Y217&gt;=0,U217=0,R217=S217+Y217,S217=T217),AND(分岐管理シート!D217=2,U217&gt;0,Y217&gt;=0,T217=0,R217=S217+Y217,S217=U217)),"","error"))</f>
        <v/>
      </c>
      <c r="BV217" s="257" t="str">
        <f t="shared" si="27"/>
        <v/>
      </c>
      <c r="BW217" s="257" t="str">
        <f t="shared" si="31"/>
        <v/>
      </c>
      <c r="BX217" s="257" t="str">
        <f t="shared" si="28"/>
        <v/>
      </c>
      <c r="BY217" s="257" t="str">
        <f>IF(F217="","",IF(PRODUCT(分岐管理シート!AB217:'分岐管理シート'!AE217)=0,"error",""))</f>
        <v/>
      </c>
      <c r="BZ217" s="252" t="str">
        <f>IF(F217="","",IF(AND(AE217="○",分岐管理シート!AF217=0),"error",""))</f>
        <v/>
      </c>
      <c r="CA217" s="257" t="str">
        <f>IF(F217="","",IF(AND(分岐管理シート!AE217&lt;2,実施計画様式!AF217&lt;&gt;""),"error",""))</f>
        <v/>
      </c>
      <c r="CB217" s="257" t="str">
        <f>IF(F217="","",IF(OR(AND(分岐管理シート!D217=1,分岐管理シート!AG217&gt;0,分岐管理シート!AG217&lt;25),AND(分岐管理シート!D217&gt;1,分岐管理シート!AG217&gt;12,分岐管理シート!AG217&lt;25)),"","error"))</f>
        <v/>
      </c>
      <c r="CC217" s="256" t="str">
        <f>IF(F217="","",IF(OR(AND(分岐管理シート!BH217="予算化方法",分岐管理シート!AH217&gt;0,分岐管理シート!AH217&lt;4),AND(分岐管理シート!BH217="予算化方法_未定なし",分岐管理シート!AH217&gt;0,分岐管理シート!AH217&lt;3)),"","error"))</f>
        <v/>
      </c>
      <c r="CD217" s="257" t="str">
        <f>IF(F217="","",IF(OR(分岐管理シート!AI217&lt;14,分岐管理シート!AI217&gt;25,分岐管理シート!AI217&gt;分岐管理シート!AJ217,分岐管理シート!AI217&gt;分岐管理シート!AK217),"error",""))</f>
        <v/>
      </c>
      <c r="CE217" s="257" t="str">
        <f>IF(F217="","",IF(OR(分岐管理シート!AJ217&lt;14,分岐管理シート!AJ217&gt;25,分岐管理シート!AJ217&lt;分岐管理シート!AI217,分岐管理シート!AJ217&gt;分岐管理シート!AK217),"error",""))</f>
        <v/>
      </c>
      <c r="CF217" s="256" t="str">
        <f>IF(F217="","",IF(OR(分岐管理シート!AK217&lt;14,分岐管理シート!AK217&gt;26,分岐管理シート!AK217&lt;分岐管理シート!AI217,分岐管理シート!AK217&lt;分岐管理シート!AJ217),"error",""))</f>
        <v/>
      </c>
      <c r="CG217" s="257" t="str">
        <f>IF(F217="","",IF(AND(AD217="－",分岐管理シート!AK217&gt;25),"error",""))</f>
        <v/>
      </c>
      <c r="CH217" s="257" t="str">
        <f t="shared" si="32"/>
        <v/>
      </c>
      <c r="CI217" s="252" t="str">
        <f>IF(F217="","",IF(分岐管理シート!AM217&lt;1,"error",""))</f>
        <v/>
      </c>
      <c r="CJ217" s="257" t="str">
        <f>IF(F217="","",IF(分岐管理シート!AN217&lt;1,"error",""))</f>
        <v/>
      </c>
      <c r="CK217" s="261" t="str">
        <f t="shared" si="29"/>
        <v/>
      </c>
      <c r="CL217" s="257" t="str">
        <f>IF(F217="","",IF(AND(SUM(分岐管理シート!AO217:AR217)&gt;180,分岐管理シート!AS217&lt;1),"error",""))</f>
        <v/>
      </c>
      <c r="CM217" s="257" t="str">
        <f>IF(F217="","",IF(OR(AND(分岐管理シート!D217=1,分岐管理シート!BB217&gt;0,分岐管理シート!BB217&lt;7),AND(分岐管理シート!D217&gt;1,分岐管理シート!BB217&gt;3,分岐管理シート!BB217&lt;7)),"","error"))</f>
        <v/>
      </c>
      <c r="CN217" s="260"/>
      <c r="CO217" s="257" t="str">
        <f>IF(分岐管理シート!BR217=0,"","error")</f>
        <v/>
      </c>
      <c r="CP217" s="304" t="str">
        <f>IF(AND(F217="",SUM(分岐管理シート!D217:BB217)&gt;0),"error","")</f>
        <v/>
      </c>
    </row>
    <row r="218" spans="1:94" ht="54.95" customHeight="1" x14ac:dyDescent="0.15">
      <c r="A218" s="29"/>
      <c r="B218" s="33"/>
      <c r="C218" s="445">
        <v>146</v>
      </c>
      <c r="D218" s="342"/>
      <c r="E218" s="342"/>
      <c r="F218" s="164"/>
      <c r="G218" s="164"/>
      <c r="H218" s="163"/>
      <c r="I218" s="164"/>
      <c r="J218" s="163"/>
      <c r="K218" s="164"/>
      <c r="L218" s="164"/>
      <c r="M218" s="164"/>
      <c r="N218" s="164"/>
      <c r="O218" s="343"/>
      <c r="P218" s="343"/>
      <c r="Q218" s="344"/>
      <c r="R218" s="345">
        <f t="shared" si="22"/>
        <v>0</v>
      </c>
      <c r="S218" s="346">
        <f t="shared" si="30"/>
        <v>0</v>
      </c>
      <c r="T218" s="347"/>
      <c r="U218" s="419"/>
      <c r="V218" s="386"/>
      <c r="W218" s="386"/>
      <c r="X218" s="386"/>
      <c r="Y218" s="347"/>
      <c r="Z218" s="347"/>
      <c r="AA218" s="163"/>
      <c r="AB218" s="164"/>
      <c r="AC218" s="348"/>
      <c r="AD218" s="348"/>
      <c r="AE218" s="348"/>
      <c r="AF218" s="349"/>
      <c r="AG218" s="349"/>
      <c r="AH218" s="370"/>
      <c r="AI218" s="163"/>
      <c r="AJ218" s="163"/>
      <c r="AK218" s="163"/>
      <c r="AL218" s="350"/>
      <c r="AM218" s="163"/>
      <c r="AN218" s="163"/>
      <c r="AO218" s="164"/>
      <c r="AP218" s="164"/>
      <c r="AQ218" s="164"/>
      <c r="AR218" s="164"/>
      <c r="AS218" s="351"/>
      <c r="AT218" s="352"/>
      <c r="AU218" s="352"/>
      <c r="AV218" s="352"/>
      <c r="AW218" s="352"/>
      <c r="AX218" s="352"/>
      <c r="AY218" s="352"/>
      <c r="AZ218" s="352"/>
      <c r="BA218" s="352"/>
      <c r="BB218" s="353"/>
      <c r="BC218" s="351"/>
      <c r="BD218" s="351"/>
      <c r="BE218" s="255" t="str">
        <f>IF(F218="","",IF(分岐管理シート!D218&gt;0,"","error"))</f>
        <v/>
      </c>
      <c r="BF218" s="256" t="str">
        <f>IF(F218="","",IF(分岐管理シート!E218=1,"","error"))</f>
        <v/>
      </c>
      <c r="BG218" s="257" t="str">
        <f>IF(F218="","",IF(分岐管理シート!G218=2,"","error"))</f>
        <v/>
      </c>
      <c r="BH218" s="257" t="str">
        <f>IF(F218="","",IF(OR(分岐管理シート!H218=0,LEN(H218)&lt;6),"error",""))</f>
        <v/>
      </c>
      <c r="BI218" s="258" t="str">
        <f>IF(F218="","",IF(分岐管理シート!I218=2,"","error"))</f>
        <v/>
      </c>
      <c r="BJ218" s="257" t="str">
        <f t="shared" si="23"/>
        <v/>
      </c>
      <c r="BK218" s="257" t="str">
        <f t="shared" si="24"/>
        <v/>
      </c>
      <c r="BL218" s="257" t="str">
        <f>IF(F218="","",IF(OR(AND(分岐管理シート!D218=1,分岐管理シート!K218=1),AND(分岐管理シート!D218=2,分岐管理シート!K218=2)),"","error"))</f>
        <v/>
      </c>
      <c r="BM218" s="255" t="str">
        <f>IF(F218="","",IF(分岐管理シート!L218=2,"","error"))</f>
        <v/>
      </c>
      <c r="BN218" s="257" t="str">
        <f>IF(F218="","",IF(分岐管理シート!M218&lt;1,"error",""))</f>
        <v/>
      </c>
      <c r="BO218" s="252" t="str">
        <f>IF(F218="","",IF(OR(AND(分岐管理シート!D218=1,分岐管理シート!M218&lt;12,分岐管理シート!M218&gt;0),AND(分岐管理シート!D218=2,分岐管理シート!M218&lt;13,分岐管理シート!M218&gt;1)),"","error"))</f>
        <v/>
      </c>
      <c r="BP218" s="257" t="str">
        <f>IF(AND(分岐管理シート!M218&lt;&gt;1,SUM(分岐管理シート!N218:P218)&gt;0),"error","")</f>
        <v/>
      </c>
      <c r="BQ218" s="256" t="str">
        <f>IF(OR(AND(分岐管理シート!N218=0,OR(分岐管理シート!O218&lt;&gt;0,分岐管理シート!P218&lt;&gt;0)),AND(分岐管理シート!O218=0,分岐管理シート!P218&lt;&gt;0)),"error","")</f>
        <v/>
      </c>
      <c r="BR218" s="259" t="str" cm="1">
        <f t="array" ref="BR218">IF(SUMPRODUCT(COUNTIF(N218:P218,N218:P218))&gt;COUNTA(N218:P218),"error","")</f>
        <v/>
      </c>
      <c r="BS218" s="257" t="str">
        <f t="shared" si="25"/>
        <v/>
      </c>
      <c r="BT218" s="257" t="str">
        <f t="shared" si="26"/>
        <v/>
      </c>
      <c r="BU218" s="257" t="str">
        <f>IF(F218="","",IF(OR(AND(分岐管理シート!D218=1,T218&gt;0,Y218&gt;=0,U218=0,R218=S218+Y218,S218=T218),AND(分岐管理シート!D218=2,U218&gt;0,Y218&gt;=0,T218=0,R218=S218+Y218,S218=U218)),"","error"))</f>
        <v/>
      </c>
      <c r="BV218" s="257" t="str">
        <f t="shared" si="27"/>
        <v/>
      </c>
      <c r="BW218" s="257" t="str">
        <f t="shared" si="31"/>
        <v/>
      </c>
      <c r="BX218" s="257" t="str">
        <f t="shared" si="28"/>
        <v/>
      </c>
      <c r="BY218" s="257" t="str">
        <f>IF(F218="","",IF(PRODUCT(分岐管理シート!AB218:'分岐管理シート'!AE218)=0,"error",""))</f>
        <v/>
      </c>
      <c r="BZ218" s="252" t="str">
        <f>IF(F218="","",IF(AND(AE218="○",分岐管理シート!AF218=0),"error",""))</f>
        <v/>
      </c>
      <c r="CA218" s="257" t="str">
        <f>IF(F218="","",IF(AND(分岐管理シート!AE218&lt;2,実施計画様式!AF218&lt;&gt;""),"error",""))</f>
        <v/>
      </c>
      <c r="CB218" s="257" t="str">
        <f>IF(F218="","",IF(OR(AND(分岐管理シート!D218=1,分岐管理シート!AG218&gt;0,分岐管理シート!AG218&lt;25),AND(分岐管理シート!D218&gt;1,分岐管理シート!AG218&gt;12,分岐管理シート!AG218&lt;25)),"","error"))</f>
        <v/>
      </c>
      <c r="CC218" s="256" t="str">
        <f>IF(F218="","",IF(OR(AND(分岐管理シート!BH218="予算化方法",分岐管理シート!AH218&gt;0,分岐管理シート!AH218&lt;4),AND(分岐管理シート!BH218="予算化方法_未定なし",分岐管理シート!AH218&gt;0,分岐管理シート!AH218&lt;3)),"","error"))</f>
        <v/>
      </c>
      <c r="CD218" s="257" t="str">
        <f>IF(F218="","",IF(OR(分岐管理シート!AI218&lt;14,分岐管理シート!AI218&gt;25,分岐管理シート!AI218&gt;分岐管理シート!AJ218,分岐管理シート!AI218&gt;分岐管理シート!AK218),"error",""))</f>
        <v/>
      </c>
      <c r="CE218" s="257" t="str">
        <f>IF(F218="","",IF(OR(分岐管理シート!AJ218&lt;14,分岐管理シート!AJ218&gt;25,分岐管理シート!AJ218&lt;分岐管理シート!AI218,分岐管理シート!AJ218&gt;分岐管理シート!AK218),"error",""))</f>
        <v/>
      </c>
      <c r="CF218" s="256" t="str">
        <f>IF(F218="","",IF(OR(分岐管理シート!AK218&lt;14,分岐管理シート!AK218&gt;26,分岐管理シート!AK218&lt;分岐管理シート!AI218,分岐管理シート!AK218&lt;分岐管理シート!AJ218),"error",""))</f>
        <v/>
      </c>
      <c r="CG218" s="257" t="str">
        <f>IF(F218="","",IF(AND(AD218="－",分岐管理シート!AK218&gt;25),"error",""))</f>
        <v/>
      </c>
      <c r="CH218" s="257" t="str">
        <f t="shared" si="32"/>
        <v/>
      </c>
      <c r="CI218" s="252" t="str">
        <f>IF(F218="","",IF(分岐管理シート!AM218&lt;1,"error",""))</f>
        <v/>
      </c>
      <c r="CJ218" s="257" t="str">
        <f>IF(F218="","",IF(分岐管理シート!AN218&lt;1,"error",""))</f>
        <v/>
      </c>
      <c r="CK218" s="261" t="str">
        <f t="shared" si="29"/>
        <v/>
      </c>
      <c r="CL218" s="257" t="str">
        <f>IF(F218="","",IF(AND(SUM(分岐管理シート!AO218:AR218)&gt;180,分岐管理シート!AS218&lt;1),"error",""))</f>
        <v/>
      </c>
      <c r="CM218" s="257" t="str">
        <f>IF(F218="","",IF(OR(AND(分岐管理シート!D218=1,分岐管理シート!BB218&gt;0,分岐管理シート!BB218&lt;7),AND(分岐管理シート!D218&gt;1,分岐管理シート!BB218&gt;3,分岐管理シート!BB218&lt;7)),"","error"))</f>
        <v/>
      </c>
      <c r="CN218" s="260"/>
      <c r="CO218" s="257" t="str">
        <f>IF(分岐管理シート!BR218=0,"","error")</f>
        <v/>
      </c>
      <c r="CP218" s="304" t="str">
        <f>IF(AND(F218="",SUM(分岐管理シート!D218:BB218)&gt;0),"error","")</f>
        <v/>
      </c>
    </row>
    <row r="219" spans="1:94" ht="54.95" customHeight="1" x14ac:dyDescent="0.15">
      <c r="A219" s="29"/>
      <c r="B219" s="33"/>
      <c r="C219" s="445">
        <v>147</v>
      </c>
      <c r="D219" s="342"/>
      <c r="E219" s="342"/>
      <c r="F219" s="164"/>
      <c r="G219" s="164"/>
      <c r="H219" s="163"/>
      <c r="I219" s="164"/>
      <c r="J219" s="163"/>
      <c r="K219" s="164"/>
      <c r="L219" s="164"/>
      <c r="M219" s="164"/>
      <c r="N219" s="164"/>
      <c r="O219" s="343"/>
      <c r="P219" s="343"/>
      <c r="Q219" s="344"/>
      <c r="R219" s="345">
        <f t="shared" si="22"/>
        <v>0</v>
      </c>
      <c r="S219" s="346">
        <f t="shared" si="30"/>
        <v>0</v>
      </c>
      <c r="T219" s="347"/>
      <c r="U219" s="419"/>
      <c r="V219" s="386"/>
      <c r="W219" s="386"/>
      <c r="X219" s="386"/>
      <c r="Y219" s="347"/>
      <c r="Z219" s="347"/>
      <c r="AA219" s="163"/>
      <c r="AB219" s="164"/>
      <c r="AC219" s="348"/>
      <c r="AD219" s="348"/>
      <c r="AE219" s="348"/>
      <c r="AF219" s="349"/>
      <c r="AG219" s="349"/>
      <c r="AH219" s="370"/>
      <c r="AI219" s="163"/>
      <c r="AJ219" s="163"/>
      <c r="AK219" s="163"/>
      <c r="AL219" s="350"/>
      <c r="AM219" s="163"/>
      <c r="AN219" s="163"/>
      <c r="AO219" s="343"/>
      <c r="AP219" s="164"/>
      <c r="AQ219" s="164"/>
      <c r="AR219" s="164"/>
      <c r="AS219" s="351"/>
      <c r="AT219" s="352"/>
      <c r="AU219" s="352"/>
      <c r="AV219" s="352"/>
      <c r="AW219" s="352"/>
      <c r="AX219" s="352"/>
      <c r="AY219" s="352"/>
      <c r="AZ219" s="352"/>
      <c r="BA219" s="352"/>
      <c r="BB219" s="353"/>
      <c r="BC219" s="351"/>
      <c r="BD219" s="351"/>
      <c r="BE219" s="255" t="str">
        <f>IF(F219="","",IF(分岐管理シート!D219&gt;0,"","error"))</f>
        <v/>
      </c>
      <c r="BF219" s="256" t="str">
        <f>IF(F219="","",IF(分岐管理シート!E219=1,"","error"))</f>
        <v/>
      </c>
      <c r="BG219" s="257" t="str">
        <f>IF(F219="","",IF(分岐管理シート!G219=2,"","error"))</f>
        <v/>
      </c>
      <c r="BH219" s="257" t="str">
        <f>IF(F219="","",IF(OR(分岐管理シート!H219=0,LEN(H219)&lt;6),"error",""))</f>
        <v/>
      </c>
      <c r="BI219" s="258" t="str">
        <f>IF(F219="","",IF(分岐管理シート!I219=2,"","error"))</f>
        <v/>
      </c>
      <c r="BJ219" s="257" t="str">
        <f t="shared" si="23"/>
        <v/>
      </c>
      <c r="BK219" s="257" t="str">
        <f t="shared" si="24"/>
        <v/>
      </c>
      <c r="BL219" s="257" t="str">
        <f>IF(F219="","",IF(OR(AND(分岐管理シート!D219=1,分岐管理シート!K219=1),AND(分岐管理シート!D219=2,分岐管理シート!K219=2)),"","error"))</f>
        <v/>
      </c>
      <c r="BM219" s="255" t="str">
        <f>IF(F219="","",IF(分岐管理シート!L219=2,"","error"))</f>
        <v/>
      </c>
      <c r="BN219" s="257" t="str">
        <f>IF(F219="","",IF(分岐管理シート!M219&lt;1,"error",""))</f>
        <v/>
      </c>
      <c r="BO219" s="252" t="str">
        <f>IF(F219="","",IF(OR(AND(分岐管理シート!D219=1,分岐管理シート!M219&lt;12,分岐管理シート!M219&gt;0),AND(分岐管理シート!D219=2,分岐管理シート!M219&lt;13,分岐管理シート!M219&gt;1)),"","error"))</f>
        <v/>
      </c>
      <c r="BP219" s="257" t="str">
        <f>IF(AND(分岐管理シート!M219&lt;&gt;1,SUM(分岐管理シート!N219:P219)&gt;0),"error","")</f>
        <v/>
      </c>
      <c r="BQ219" s="256" t="str">
        <f>IF(OR(AND(分岐管理シート!N219=0,OR(分岐管理シート!O219&lt;&gt;0,分岐管理シート!P219&lt;&gt;0)),AND(分岐管理シート!O219=0,分岐管理シート!P219&lt;&gt;0)),"error","")</f>
        <v/>
      </c>
      <c r="BR219" s="259" t="str" cm="1">
        <f t="array" ref="BR219">IF(SUMPRODUCT(COUNTIF(N219:P219,N219:P219))&gt;COUNTA(N219:P219),"error","")</f>
        <v/>
      </c>
      <c r="BS219" s="257" t="str">
        <f t="shared" si="25"/>
        <v/>
      </c>
      <c r="BT219" s="257" t="str">
        <f t="shared" si="26"/>
        <v/>
      </c>
      <c r="BU219" s="257" t="str">
        <f>IF(F219="","",IF(OR(AND(分岐管理シート!D219=1,T219&gt;0,Y219&gt;=0,U219=0,R219=S219+Y219,S219=T219),AND(分岐管理シート!D219=2,U219&gt;0,Y219&gt;=0,T219=0,R219=S219+Y219,S219=U219)),"","error"))</f>
        <v/>
      </c>
      <c r="BV219" s="257" t="str">
        <f t="shared" si="27"/>
        <v/>
      </c>
      <c r="BW219" s="257" t="str">
        <f t="shared" si="31"/>
        <v/>
      </c>
      <c r="BX219" s="257" t="str">
        <f t="shared" si="28"/>
        <v/>
      </c>
      <c r="BY219" s="257" t="str">
        <f>IF(F219="","",IF(PRODUCT(分岐管理シート!AB219:'分岐管理シート'!AE219)=0,"error",""))</f>
        <v/>
      </c>
      <c r="BZ219" s="252" t="str">
        <f>IF(F219="","",IF(AND(AE219="○",分岐管理シート!AF219=0),"error",""))</f>
        <v/>
      </c>
      <c r="CA219" s="257" t="str">
        <f>IF(F219="","",IF(AND(分岐管理シート!AE219&lt;2,実施計画様式!AF219&lt;&gt;""),"error",""))</f>
        <v/>
      </c>
      <c r="CB219" s="257" t="str">
        <f>IF(F219="","",IF(OR(AND(分岐管理シート!D219=1,分岐管理シート!AG219&gt;0,分岐管理シート!AG219&lt;25),AND(分岐管理シート!D219&gt;1,分岐管理シート!AG219&gt;12,分岐管理シート!AG219&lt;25)),"","error"))</f>
        <v/>
      </c>
      <c r="CC219" s="256" t="str">
        <f>IF(F219="","",IF(OR(AND(分岐管理シート!BH219="予算化方法",分岐管理シート!AH219&gt;0,分岐管理シート!AH219&lt;4),AND(分岐管理シート!BH219="予算化方法_未定なし",分岐管理シート!AH219&gt;0,分岐管理シート!AH219&lt;3)),"","error"))</f>
        <v/>
      </c>
      <c r="CD219" s="257" t="str">
        <f>IF(F219="","",IF(OR(分岐管理シート!AI219&lt;14,分岐管理シート!AI219&gt;25,分岐管理シート!AI219&gt;分岐管理シート!AJ219,分岐管理シート!AI219&gt;分岐管理シート!AK219),"error",""))</f>
        <v/>
      </c>
      <c r="CE219" s="257" t="str">
        <f>IF(F219="","",IF(OR(分岐管理シート!AJ219&lt;14,分岐管理シート!AJ219&gt;25,分岐管理シート!AJ219&lt;分岐管理シート!AI219,分岐管理シート!AJ219&gt;分岐管理シート!AK219),"error",""))</f>
        <v/>
      </c>
      <c r="CF219" s="256" t="str">
        <f>IF(F219="","",IF(OR(分岐管理シート!AK219&lt;14,分岐管理シート!AK219&gt;26,分岐管理シート!AK219&lt;分岐管理シート!AI219,分岐管理シート!AK219&lt;分岐管理シート!AJ219),"error",""))</f>
        <v/>
      </c>
      <c r="CG219" s="257" t="str">
        <f>IF(F219="","",IF(AND(AD219="－",分岐管理シート!AK219&gt;25),"error",""))</f>
        <v/>
      </c>
      <c r="CH219" s="257" t="str">
        <f t="shared" si="32"/>
        <v/>
      </c>
      <c r="CI219" s="252" t="str">
        <f>IF(F219="","",IF(分岐管理シート!AM219&lt;1,"error",""))</f>
        <v/>
      </c>
      <c r="CJ219" s="257" t="str">
        <f>IF(F219="","",IF(分岐管理シート!AN219&lt;1,"error",""))</f>
        <v/>
      </c>
      <c r="CK219" s="261" t="str">
        <f t="shared" si="29"/>
        <v/>
      </c>
      <c r="CL219" s="257" t="str">
        <f>IF(F219="","",IF(AND(SUM(分岐管理シート!AO219:AR219)&gt;180,分岐管理シート!AS219&lt;1),"error",""))</f>
        <v/>
      </c>
      <c r="CM219" s="257" t="str">
        <f>IF(F219="","",IF(OR(AND(分岐管理シート!D219=1,分岐管理シート!BB219&gt;0,分岐管理シート!BB219&lt;7),AND(分岐管理シート!D219&gt;1,分岐管理シート!BB219&gt;3,分岐管理シート!BB219&lt;7)),"","error"))</f>
        <v/>
      </c>
      <c r="CN219" s="260"/>
      <c r="CO219" s="257" t="str">
        <f>IF(分岐管理シート!BR219=0,"","error")</f>
        <v/>
      </c>
      <c r="CP219" s="304" t="str">
        <f>IF(AND(F219="",SUM(分岐管理シート!D219:BB219)&gt;0),"error","")</f>
        <v/>
      </c>
    </row>
    <row r="220" spans="1:94" ht="54.95" customHeight="1" x14ac:dyDescent="0.15">
      <c r="A220" s="29"/>
      <c r="B220" s="33"/>
      <c r="C220" s="445">
        <v>148</v>
      </c>
      <c r="D220" s="342"/>
      <c r="E220" s="342"/>
      <c r="F220" s="164"/>
      <c r="G220" s="164"/>
      <c r="H220" s="163"/>
      <c r="I220" s="164"/>
      <c r="J220" s="163"/>
      <c r="K220" s="164"/>
      <c r="L220" s="164"/>
      <c r="M220" s="164"/>
      <c r="N220" s="164"/>
      <c r="O220" s="343"/>
      <c r="P220" s="343"/>
      <c r="Q220" s="344"/>
      <c r="R220" s="345">
        <f t="shared" si="22"/>
        <v>0</v>
      </c>
      <c r="S220" s="346">
        <f t="shared" si="30"/>
        <v>0</v>
      </c>
      <c r="T220" s="347"/>
      <c r="U220" s="419"/>
      <c r="V220" s="386"/>
      <c r="W220" s="386"/>
      <c r="X220" s="386"/>
      <c r="Y220" s="347"/>
      <c r="Z220" s="347"/>
      <c r="AA220" s="163"/>
      <c r="AB220" s="164"/>
      <c r="AC220" s="348"/>
      <c r="AD220" s="348"/>
      <c r="AE220" s="348"/>
      <c r="AF220" s="349"/>
      <c r="AG220" s="349"/>
      <c r="AH220" s="370"/>
      <c r="AI220" s="163"/>
      <c r="AJ220" s="163"/>
      <c r="AK220" s="163"/>
      <c r="AL220" s="350"/>
      <c r="AM220" s="163"/>
      <c r="AN220" s="163"/>
      <c r="AO220" s="343"/>
      <c r="AP220" s="164"/>
      <c r="AQ220" s="164"/>
      <c r="AR220" s="164"/>
      <c r="AS220" s="351"/>
      <c r="AT220" s="352"/>
      <c r="AU220" s="352"/>
      <c r="AV220" s="352"/>
      <c r="AW220" s="352"/>
      <c r="AX220" s="352"/>
      <c r="AY220" s="352"/>
      <c r="AZ220" s="352"/>
      <c r="BA220" s="352"/>
      <c r="BB220" s="353"/>
      <c r="BC220" s="351"/>
      <c r="BD220" s="351"/>
      <c r="BE220" s="255" t="str">
        <f>IF(F220="","",IF(分岐管理シート!D220&gt;0,"","error"))</f>
        <v/>
      </c>
      <c r="BF220" s="256" t="str">
        <f>IF(F220="","",IF(分岐管理シート!E220=1,"","error"))</f>
        <v/>
      </c>
      <c r="BG220" s="257" t="str">
        <f>IF(F220="","",IF(分岐管理シート!G220=2,"","error"))</f>
        <v/>
      </c>
      <c r="BH220" s="257" t="str">
        <f>IF(F220="","",IF(OR(分岐管理シート!H220=0,LEN(H220)&lt;6),"error",""))</f>
        <v/>
      </c>
      <c r="BI220" s="258" t="str">
        <f>IF(F220="","",IF(分岐管理シート!I220=2,"","error"))</f>
        <v/>
      </c>
      <c r="BJ220" s="257" t="str">
        <f t="shared" si="23"/>
        <v/>
      </c>
      <c r="BK220" s="257" t="str">
        <f t="shared" si="24"/>
        <v/>
      </c>
      <c r="BL220" s="257" t="str">
        <f>IF(F220="","",IF(OR(AND(分岐管理シート!D220=1,分岐管理シート!K220=1),AND(分岐管理シート!D220=2,分岐管理シート!K220=2)),"","error"))</f>
        <v/>
      </c>
      <c r="BM220" s="255" t="str">
        <f>IF(F220="","",IF(分岐管理シート!L220=2,"","error"))</f>
        <v/>
      </c>
      <c r="BN220" s="257" t="str">
        <f>IF(F220="","",IF(分岐管理シート!M220&lt;1,"error",""))</f>
        <v/>
      </c>
      <c r="BO220" s="252" t="str">
        <f>IF(F220="","",IF(OR(AND(分岐管理シート!D220=1,分岐管理シート!M220&lt;12,分岐管理シート!M220&gt;0),AND(分岐管理シート!D220=2,分岐管理シート!M220&lt;13,分岐管理シート!M220&gt;1)),"","error"))</f>
        <v/>
      </c>
      <c r="BP220" s="257" t="str">
        <f>IF(AND(分岐管理シート!M220&lt;&gt;1,SUM(分岐管理シート!N220:P220)&gt;0),"error","")</f>
        <v/>
      </c>
      <c r="BQ220" s="256" t="str">
        <f>IF(OR(AND(分岐管理シート!N220=0,OR(分岐管理シート!O220&lt;&gt;0,分岐管理シート!P220&lt;&gt;0)),AND(分岐管理シート!O220=0,分岐管理シート!P220&lt;&gt;0)),"error","")</f>
        <v/>
      </c>
      <c r="BR220" s="259" t="str" cm="1">
        <f t="array" ref="BR220">IF(SUMPRODUCT(COUNTIF(N220:P220,N220:P220))&gt;COUNTA(N220:P220),"error","")</f>
        <v/>
      </c>
      <c r="BS220" s="257" t="str">
        <f t="shared" si="25"/>
        <v/>
      </c>
      <c r="BT220" s="257" t="str">
        <f t="shared" si="26"/>
        <v/>
      </c>
      <c r="BU220" s="257" t="str">
        <f>IF(F220="","",IF(OR(AND(分岐管理シート!D220=1,T220&gt;0,Y220&gt;=0,U220=0,R220=S220+Y220,S220=T220),AND(分岐管理シート!D220=2,U220&gt;0,Y220&gt;=0,T220=0,R220=S220+Y220,S220=U220)),"","error"))</f>
        <v/>
      </c>
      <c r="BV220" s="257" t="str">
        <f t="shared" si="27"/>
        <v/>
      </c>
      <c r="BW220" s="257" t="str">
        <f t="shared" si="31"/>
        <v/>
      </c>
      <c r="BX220" s="257" t="str">
        <f t="shared" si="28"/>
        <v/>
      </c>
      <c r="BY220" s="257" t="str">
        <f>IF(F220="","",IF(PRODUCT(分岐管理シート!AB220:'分岐管理シート'!AE220)=0,"error",""))</f>
        <v/>
      </c>
      <c r="BZ220" s="252" t="str">
        <f>IF(F220="","",IF(AND(AE220="○",分岐管理シート!AF220=0),"error",""))</f>
        <v/>
      </c>
      <c r="CA220" s="257" t="str">
        <f>IF(F220="","",IF(AND(分岐管理シート!AE220&lt;2,実施計画様式!AF220&lt;&gt;""),"error",""))</f>
        <v/>
      </c>
      <c r="CB220" s="257" t="str">
        <f>IF(F220="","",IF(OR(AND(分岐管理シート!D220=1,分岐管理シート!AG220&gt;0,分岐管理シート!AG220&lt;25),AND(分岐管理シート!D220&gt;1,分岐管理シート!AG220&gt;12,分岐管理シート!AG220&lt;25)),"","error"))</f>
        <v/>
      </c>
      <c r="CC220" s="256" t="str">
        <f>IF(F220="","",IF(OR(AND(分岐管理シート!BH220="予算化方法",分岐管理シート!AH220&gt;0,分岐管理シート!AH220&lt;4),AND(分岐管理シート!BH220="予算化方法_未定なし",分岐管理シート!AH220&gt;0,分岐管理シート!AH220&lt;3)),"","error"))</f>
        <v/>
      </c>
      <c r="CD220" s="257" t="str">
        <f>IF(F220="","",IF(OR(分岐管理シート!AI220&lt;14,分岐管理シート!AI220&gt;25,分岐管理シート!AI220&gt;分岐管理シート!AJ220,分岐管理シート!AI220&gt;分岐管理シート!AK220),"error",""))</f>
        <v/>
      </c>
      <c r="CE220" s="257" t="str">
        <f>IF(F220="","",IF(OR(分岐管理シート!AJ220&lt;14,分岐管理シート!AJ220&gt;25,分岐管理シート!AJ220&lt;分岐管理シート!AI220,分岐管理シート!AJ220&gt;分岐管理シート!AK220),"error",""))</f>
        <v/>
      </c>
      <c r="CF220" s="256" t="str">
        <f>IF(F220="","",IF(OR(分岐管理シート!AK220&lt;14,分岐管理シート!AK220&gt;26,分岐管理シート!AK220&lt;分岐管理シート!AI220,分岐管理シート!AK220&lt;分岐管理シート!AJ220),"error",""))</f>
        <v/>
      </c>
      <c r="CG220" s="257" t="str">
        <f>IF(F220="","",IF(AND(AD220="－",分岐管理シート!AK220&gt;25),"error",""))</f>
        <v/>
      </c>
      <c r="CH220" s="257" t="str">
        <f t="shared" si="32"/>
        <v/>
      </c>
      <c r="CI220" s="252" t="str">
        <f>IF(F220="","",IF(分岐管理シート!AM220&lt;1,"error",""))</f>
        <v/>
      </c>
      <c r="CJ220" s="257" t="str">
        <f>IF(F220="","",IF(分岐管理シート!AN220&lt;1,"error",""))</f>
        <v/>
      </c>
      <c r="CK220" s="261" t="str">
        <f t="shared" si="29"/>
        <v/>
      </c>
      <c r="CL220" s="257" t="str">
        <f>IF(F220="","",IF(AND(SUM(分岐管理シート!AO220:AR220)&gt;180,分岐管理シート!AS220&lt;1),"error",""))</f>
        <v/>
      </c>
      <c r="CM220" s="257" t="str">
        <f>IF(F220="","",IF(OR(AND(分岐管理シート!D220=1,分岐管理シート!BB220&gt;0,分岐管理シート!BB220&lt;7),AND(分岐管理シート!D220&gt;1,分岐管理シート!BB220&gt;3,分岐管理シート!BB220&lt;7)),"","error"))</f>
        <v/>
      </c>
      <c r="CN220" s="260"/>
      <c r="CO220" s="257" t="str">
        <f>IF(分岐管理シート!BR220=0,"","error")</f>
        <v/>
      </c>
      <c r="CP220" s="304" t="str">
        <f>IF(AND(F220="",SUM(分岐管理シート!D220:BB220)&gt;0),"error","")</f>
        <v/>
      </c>
    </row>
    <row r="221" spans="1:94" ht="54.95" customHeight="1" x14ac:dyDescent="0.15">
      <c r="A221" s="29"/>
      <c r="B221" s="33"/>
      <c r="C221" s="445">
        <v>149</v>
      </c>
      <c r="D221" s="342"/>
      <c r="E221" s="342"/>
      <c r="F221" s="164"/>
      <c r="G221" s="164"/>
      <c r="H221" s="163"/>
      <c r="I221" s="164"/>
      <c r="J221" s="163"/>
      <c r="K221" s="164"/>
      <c r="L221" s="164"/>
      <c r="M221" s="164"/>
      <c r="N221" s="164"/>
      <c r="O221" s="343"/>
      <c r="P221" s="343"/>
      <c r="Q221" s="344"/>
      <c r="R221" s="345">
        <f t="shared" si="22"/>
        <v>0</v>
      </c>
      <c r="S221" s="346">
        <f t="shared" si="30"/>
        <v>0</v>
      </c>
      <c r="T221" s="347"/>
      <c r="U221" s="419"/>
      <c r="V221" s="386"/>
      <c r="W221" s="386"/>
      <c r="X221" s="386"/>
      <c r="Y221" s="347"/>
      <c r="Z221" s="347"/>
      <c r="AA221" s="163"/>
      <c r="AB221" s="164"/>
      <c r="AC221" s="348"/>
      <c r="AD221" s="348"/>
      <c r="AE221" s="348"/>
      <c r="AF221" s="349"/>
      <c r="AG221" s="349"/>
      <c r="AH221" s="370"/>
      <c r="AI221" s="163"/>
      <c r="AJ221" s="163"/>
      <c r="AK221" s="163"/>
      <c r="AL221" s="350"/>
      <c r="AM221" s="163"/>
      <c r="AN221" s="163"/>
      <c r="AO221" s="343"/>
      <c r="AP221" s="164"/>
      <c r="AQ221" s="164"/>
      <c r="AR221" s="164"/>
      <c r="AS221" s="351"/>
      <c r="AT221" s="352"/>
      <c r="AU221" s="352"/>
      <c r="AV221" s="352"/>
      <c r="AW221" s="352"/>
      <c r="AX221" s="352"/>
      <c r="AY221" s="352"/>
      <c r="AZ221" s="352"/>
      <c r="BA221" s="352"/>
      <c r="BB221" s="353"/>
      <c r="BC221" s="351"/>
      <c r="BD221" s="351"/>
      <c r="BE221" s="255" t="str">
        <f>IF(F221="","",IF(分岐管理シート!D221&gt;0,"","error"))</f>
        <v/>
      </c>
      <c r="BF221" s="256" t="str">
        <f>IF(F221="","",IF(分岐管理シート!E221=1,"","error"))</f>
        <v/>
      </c>
      <c r="BG221" s="257" t="str">
        <f>IF(F221="","",IF(分岐管理シート!G221=2,"","error"))</f>
        <v/>
      </c>
      <c r="BH221" s="257" t="str">
        <f>IF(F221="","",IF(OR(分岐管理シート!H221=0,LEN(H221)&lt;6),"error",""))</f>
        <v/>
      </c>
      <c r="BI221" s="258" t="str">
        <f>IF(F221="","",IF(分岐管理シート!I221=2,"","error"))</f>
        <v/>
      </c>
      <c r="BJ221" s="257" t="str">
        <f t="shared" si="23"/>
        <v/>
      </c>
      <c r="BK221" s="257" t="str">
        <f t="shared" si="24"/>
        <v/>
      </c>
      <c r="BL221" s="257" t="str">
        <f>IF(F221="","",IF(OR(AND(分岐管理シート!D221=1,分岐管理シート!K221=1),AND(分岐管理シート!D221=2,分岐管理シート!K221=2)),"","error"))</f>
        <v/>
      </c>
      <c r="BM221" s="255" t="str">
        <f>IF(F221="","",IF(分岐管理シート!L221=2,"","error"))</f>
        <v/>
      </c>
      <c r="BN221" s="257" t="str">
        <f>IF(F221="","",IF(分岐管理シート!M221&lt;1,"error",""))</f>
        <v/>
      </c>
      <c r="BO221" s="252" t="str">
        <f>IF(F221="","",IF(OR(AND(分岐管理シート!D221=1,分岐管理シート!M221&lt;12,分岐管理シート!M221&gt;0),AND(分岐管理シート!D221=2,分岐管理シート!M221&lt;13,分岐管理シート!M221&gt;1)),"","error"))</f>
        <v/>
      </c>
      <c r="BP221" s="257" t="str">
        <f>IF(AND(分岐管理シート!M221&lt;&gt;1,SUM(分岐管理シート!N221:P221)&gt;0),"error","")</f>
        <v/>
      </c>
      <c r="BQ221" s="256" t="str">
        <f>IF(OR(AND(分岐管理シート!N221=0,OR(分岐管理シート!O221&lt;&gt;0,分岐管理シート!P221&lt;&gt;0)),AND(分岐管理シート!O221=0,分岐管理シート!P221&lt;&gt;0)),"error","")</f>
        <v/>
      </c>
      <c r="BR221" s="259" t="str" cm="1">
        <f t="array" ref="BR221">IF(SUMPRODUCT(COUNTIF(N221:P221,N221:P221))&gt;COUNTA(N221:P221),"error","")</f>
        <v/>
      </c>
      <c r="BS221" s="257" t="str">
        <f t="shared" si="25"/>
        <v/>
      </c>
      <c r="BT221" s="257" t="str">
        <f t="shared" si="26"/>
        <v/>
      </c>
      <c r="BU221" s="257" t="str">
        <f>IF(F221="","",IF(OR(AND(分岐管理シート!D221=1,T221&gt;0,Y221&gt;=0,U221=0,R221=S221+Y221,S221=T221),AND(分岐管理シート!D221=2,U221&gt;0,Y221&gt;=0,T221=0,R221=S221+Y221,S221=U221)),"","error"))</f>
        <v/>
      </c>
      <c r="BV221" s="257" t="str">
        <f t="shared" si="27"/>
        <v/>
      </c>
      <c r="BW221" s="257" t="str">
        <f t="shared" si="31"/>
        <v/>
      </c>
      <c r="BX221" s="257" t="str">
        <f t="shared" si="28"/>
        <v/>
      </c>
      <c r="BY221" s="257" t="str">
        <f>IF(F221="","",IF(PRODUCT(分岐管理シート!AB221:'分岐管理シート'!AE221)=0,"error",""))</f>
        <v/>
      </c>
      <c r="BZ221" s="252" t="str">
        <f>IF(F221="","",IF(AND(AE221="○",分岐管理シート!AF221=0),"error",""))</f>
        <v/>
      </c>
      <c r="CA221" s="257" t="str">
        <f>IF(F221="","",IF(AND(分岐管理シート!AE221&lt;2,実施計画様式!AF221&lt;&gt;""),"error",""))</f>
        <v/>
      </c>
      <c r="CB221" s="257" t="str">
        <f>IF(F221="","",IF(OR(AND(分岐管理シート!D221=1,分岐管理シート!AG221&gt;0,分岐管理シート!AG221&lt;25),AND(分岐管理シート!D221&gt;1,分岐管理シート!AG221&gt;12,分岐管理シート!AG221&lt;25)),"","error"))</f>
        <v/>
      </c>
      <c r="CC221" s="256" t="str">
        <f>IF(F221="","",IF(OR(AND(分岐管理シート!BH221="予算化方法",分岐管理シート!AH221&gt;0,分岐管理シート!AH221&lt;4),AND(分岐管理シート!BH221="予算化方法_未定なし",分岐管理シート!AH221&gt;0,分岐管理シート!AH221&lt;3)),"","error"))</f>
        <v/>
      </c>
      <c r="CD221" s="257" t="str">
        <f>IF(F221="","",IF(OR(分岐管理シート!AI221&lt;14,分岐管理シート!AI221&gt;25,分岐管理シート!AI221&gt;分岐管理シート!AJ221,分岐管理シート!AI221&gt;分岐管理シート!AK221),"error",""))</f>
        <v/>
      </c>
      <c r="CE221" s="257" t="str">
        <f>IF(F221="","",IF(OR(分岐管理シート!AJ221&lt;14,分岐管理シート!AJ221&gt;25,分岐管理シート!AJ221&lt;分岐管理シート!AI221,分岐管理シート!AJ221&gt;分岐管理シート!AK221),"error",""))</f>
        <v/>
      </c>
      <c r="CF221" s="256" t="str">
        <f>IF(F221="","",IF(OR(分岐管理シート!AK221&lt;14,分岐管理シート!AK221&gt;26,分岐管理シート!AK221&lt;分岐管理シート!AI221,分岐管理シート!AK221&lt;分岐管理シート!AJ221),"error",""))</f>
        <v/>
      </c>
      <c r="CG221" s="257" t="str">
        <f>IF(F221="","",IF(AND(AD221="－",分岐管理シート!AK221&gt;25),"error",""))</f>
        <v/>
      </c>
      <c r="CH221" s="257" t="str">
        <f t="shared" si="32"/>
        <v/>
      </c>
      <c r="CI221" s="252" t="str">
        <f>IF(F221="","",IF(分岐管理シート!AM221&lt;1,"error",""))</f>
        <v/>
      </c>
      <c r="CJ221" s="257" t="str">
        <f>IF(F221="","",IF(分岐管理シート!AN221&lt;1,"error",""))</f>
        <v/>
      </c>
      <c r="CK221" s="261" t="str">
        <f t="shared" si="29"/>
        <v/>
      </c>
      <c r="CL221" s="257" t="str">
        <f>IF(F221="","",IF(AND(SUM(分岐管理シート!AO221:AR221)&gt;180,分岐管理シート!AS221&lt;1),"error",""))</f>
        <v/>
      </c>
      <c r="CM221" s="257" t="str">
        <f>IF(F221="","",IF(OR(AND(分岐管理シート!D221=1,分岐管理シート!BB221&gt;0,分岐管理シート!BB221&lt;7),AND(分岐管理シート!D221&gt;1,分岐管理シート!BB221&gt;3,分岐管理シート!BB221&lt;7)),"","error"))</f>
        <v/>
      </c>
      <c r="CN221" s="260"/>
      <c r="CO221" s="257" t="str">
        <f>IF(分岐管理シート!BR221=0,"","error")</f>
        <v/>
      </c>
      <c r="CP221" s="304" t="str">
        <f>IF(AND(F221="",SUM(分岐管理シート!D221:BB221)&gt;0),"error","")</f>
        <v/>
      </c>
    </row>
    <row r="222" spans="1:94" ht="54.95" customHeight="1" x14ac:dyDescent="0.15">
      <c r="A222" s="29"/>
      <c r="B222" s="33"/>
      <c r="C222" s="445">
        <v>150</v>
      </c>
      <c r="D222" s="342"/>
      <c r="E222" s="342"/>
      <c r="F222" s="164"/>
      <c r="G222" s="164"/>
      <c r="H222" s="163"/>
      <c r="I222" s="164"/>
      <c r="J222" s="163"/>
      <c r="K222" s="164"/>
      <c r="L222" s="164"/>
      <c r="M222" s="164"/>
      <c r="N222" s="164"/>
      <c r="O222" s="343"/>
      <c r="P222" s="343"/>
      <c r="Q222" s="344"/>
      <c r="R222" s="345">
        <f t="shared" si="22"/>
        <v>0</v>
      </c>
      <c r="S222" s="346">
        <f t="shared" si="30"/>
        <v>0</v>
      </c>
      <c r="T222" s="347"/>
      <c r="U222" s="419"/>
      <c r="V222" s="386"/>
      <c r="W222" s="386"/>
      <c r="X222" s="386"/>
      <c r="Y222" s="347"/>
      <c r="Z222" s="347"/>
      <c r="AA222" s="163"/>
      <c r="AB222" s="164"/>
      <c r="AC222" s="348"/>
      <c r="AD222" s="348"/>
      <c r="AE222" s="348"/>
      <c r="AF222" s="349"/>
      <c r="AG222" s="349"/>
      <c r="AH222" s="370"/>
      <c r="AI222" s="163"/>
      <c r="AJ222" s="163"/>
      <c r="AK222" s="163"/>
      <c r="AL222" s="350"/>
      <c r="AM222" s="163"/>
      <c r="AN222" s="163"/>
      <c r="AO222" s="343"/>
      <c r="AP222" s="164"/>
      <c r="AQ222" s="164"/>
      <c r="AR222" s="164"/>
      <c r="AS222" s="351"/>
      <c r="AT222" s="352"/>
      <c r="AU222" s="352"/>
      <c r="AV222" s="352"/>
      <c r="AW222" s="352"/>
      <c r="AX222" s="352"/>
      <c r="AY222" s="352"/>
      <c r="AZ222" s="352"/>
      <c r="BA222" s="352"/>
      <c r="BB222" s="353"/>
      <c r="BC222" s="351"/>
      <c r="BD222" s="351"/>
      <c r="BE222" s="255" t="str">
        <f>IF(F222="","",IF(分岐管理シート!D222&gt;0,"","error"))</f>
        <v/>
      </c>
      <c r="BF222" s="256" t="str">
        <f>IF(F222="","",IF(分岐管理シート!E222=1,"","error"))</f>
        <v/>
      </c>
      <c r="BG222" s="257" t="str">
        <f>IF(F222="","",IF(分岐管理シート!G222=2,"","error"))</f>
        <v/>
      </c>
      <c r="BH222" s="257" t="str">
        <f>IF(F222="","",IF(OR(分岐管理シート!H222=0,LEN(H222)&lt;6),"error",""))</f>
        <v/>
      </c>
      <c r="BI222" s="258" t="str">
        <f>IF(F222="","",IF(分岐管理シート!I222=2,"","error"))</f>
        <v/>
      </c>
      <c r="BJ222" s="257" t="str">
        <f t="shared" si="23"/>
        <v/>
      </c>
      <c r="BK222" s="257" t="str">
        <f t="shared" si="24"/>
        <v/>
      </c>
      <c r="BL222" s="257" t="str">
        <f>IF(F222="","",IF(OR(AND(分岐管理シート!D222=1,分岐管理シート!K222=1),AND(分岐管理シート!D222=2,分岐管理シート!K222=2)),"","error"))</f>
        <v/>
      </c>
      <c r="BM222" s="255" t="str">
        <f>IF(F222="","",IF(分岐管理シート!L222=2,"","error"))</f>
        <v/>
      </c>
      <c r="BN222" s="257" t="str">
        <f>IF(F222="","",IF(分岐管理シート!M222&lt;1,"error",""))</f>
        <v/>
      </c>
      <c r="BO222" s="252" t="str">
        <f>IF(F222="","",IF(OR(AND(分岐管理シート!D222=1,分岐管理シート!M222&lt;12,分岐管理シート!M222&gt;0),AND(分岐管理シート!D222=2,分岐管理シート!M222&lt;13,分岐管理シート!M222&gt;1)),"","error"))</f>
        <v/>
      </c>
      <c r="BP222" s="257" t="str">
        <f>IF(AND(分岐管理シート!M222&lt;&gt;1,SUM(分岐管理シート!N222:P222)&gt;0),"error","")</f>
        <v/>
      </c>
      <c r="BQ222" s="256" t="str">
        <f>IF(OR(AND(分岐管理シート!N222=0,OR(分岐管理シート!O222&lt;&gt;0,分岐管理シート!P222&lt;&gt;0)),AND(分岐管理シート!O222=0,分岐管理シート!P222&lt;&gt;0)),"error","")</f>
        <v/>
      </c>
      <c r="BR222" s="259" t="str" cm="1">
        <f t="array" ref="BR222">IF(SUMPRODUCT(COUNTIF(N222:P222,N222:P222))&gt;COUNTA(N222:P222),"error","")</f>
        <v/>
      </c>
      <c r="BS222" s="257" t="str">
        <f t="shared" si="25"/>
        <v/>
      </c>
      <c r="BT222" s="257" t="str">
        <f t="shared" si="26"/>
        <v/>
      </c>
      <c r="BU222" s="257" t="str">
        <f>IF(F222="","",IF(OR(AND(分岐管理シート!D222=1,T222&gt;0,Y222&gt;=0,U222=0,R222=S222+Y222,S222=T222),AND(分岐管理シート!D222=2,U222&gt;0,Y222&gt;=0,T222=0,R222=S222+Y222,S222=U222)),"","error"))</f>
        <v/>
      </c>
      <c r="BV222" s="257" t="str">
        <f t="shared" si="27"/>
        <v/>
      </c>
      <c r="BW222" s="257" t="str">
        <f t="shared" si="31"/>
        <v/>
      </c>
      <c r="BX222" s="257" t="str">
        <f t="shared" si="28"/>
        <v/>
      </c>
      <c r="BY222" s="257" t="str">
        <f>IF(F222="","",IF(PRODUCT(分岐管理シート!AB222:'分岐管理シート'!AE222)=0,"error",""))</f>
        <v/>
      </c>
      <c r="BZ222" s="252" t="str">
        <f>IF(F222="","",IF(AND(AE222="○",分岐管理シート!AF222=0),"error",""))</f>
        <v/>
      </c>
      <c r="CA222" s="257" t="str">
        <f>IF(F222="","",IF(AND(分岐管理シート!AE222&lt;2,実施計画様式!AF222&lt;&gt;""),"error",""))</f>
        <v/>
      </c>
      <c r="CB222" s="257" t="str">
        <f>IF(F222="","",IF(OR(AND(分岐管理シート!D222=1,分岐管理シート!AG222&gt;0,分岐管理シート!AG222&lt;25),AND(分岐管理シート!D222&gt;1,分岐管理シート!AG222&gt;12,分岐管理シート!AG222&lt;25)),"","error"))</f>
        <v/>
      </c>
      <c r="CC222" s="256" t="str">
        <f>IF(F222="","",IF(OR(AND(分岐管理シート!BH222="予算化方法",分岐管理シート!AH222&gt;0,分岐管理シート!AH222&lt;4),AND(分岐管理シート!BH222="予算化方法_未定なし",分岐管理シート!AH222&gt;0,分岐管理シート!AH222&lt;3)),"","error"))</f>
        <v/>
      </c>
      <c r="CD222" s="257" t="str">
        <f>IF(F222="","",IF(OR(分岐管理シート!AI222&lt;14,分岐管理シート!AI222&gt;25,分岐管理シート!AI222&gt;分岐管理シート!AJ222,分岐管理シート!AI222&gt;分岐管理シート!AK222),"error",""))</f>
        <v/>
      </c>
      <c r="CE222" s="257" t="str">
        <f>IF(F222="","",IF(OR(分岐管理シート!AJ222&lt;14,分岐管理シート!AJ222&gt;25,分岐管理シート!AJ222&lt;分岐管理シート!AI222,分岐管理シート!AJ222&gt;分岐管理シート!AK222),"error",""))</f>
        <v/>
      </c>
      <c r="CF222" s="256" t="str">
        <f>IF(F222="","",IF(OR(分岐管理シート!AK222&lt;14,分岐管理シート!AK222&gt;26,分岐管理シート!AK222&lt;分岐管理シート!AI222,分岐管理シート!AK222&lt;分岐管理シート!AJ222),"error",""))</f>
        <v/>
      </c>
      <c r="CG222" s="257" t="str">
        <f>IF(F222="","",IF(AND(AD222="－",分岐管理シート!AK222&gt;25),"error",""))</f>
        <v/>
      </c>
      <c r="CH222" s="257" t="str">
        <f t="shared" si="32"/>
        <v/>
      </c>
      <c r="CI222" s="252" t="str">
        <f>IF(F222="","",IF(分岐管理シート!AM222&lt;1,"error",""))</f>
        <v/>
      </c>
      <c r="CJ222" s="257" t="str">
        <f>IF(F222="","",IF(分岐管理シート!AN222&lt;1,"error",""))</f>
        <v/>
      </c>
      <c r="CK222" s="261" t="str">
        <f t="shared" si="29"/>
        <v/>
      </c>
      <c r="CL222" s="257" t="str">
        <f>IF(F222="","",IF(AND(SUM(分岐管理シート!AO222:AR222)&gt;180,分岐管理シート!AS222&lt;1),"error",""))</f>
        <v/>
      </c>
      <c r="CM222" s="257" t="str">
        <f>IF(F222="","",IF(OR(AND(分岐管理シート!D222=1,分岐管理シート!BB222&gt;0,分岐管理シート!BB222&lt;7),AND(分岐管理シート!D222&gt;1,分岐管理シート!BB222&gt;3,分岐管理シート!BB222&lt;7)),"","error"))</f>
        <v/>
      </c>
      <c r="CN222" s="260"/>
      <c r="CO222" s="257" t="str">
        <f>IF(分岐管理シート!BR222=0,"","error")</f>
        <v/>
      </c>
      <c r="CP222" s="304" t="str">
        <f>IF(AND(F222="",SUM(分岐管理シート!D222:BB222)&gt;0),"error","")</f>
        <v/>
      </c>
    </row>
    <row r="223" spans="1:94" ht="54.95" customHeight="1" x14ac:dyDescent="0.15">
      <c r="A223" s="29"/>
      <c r="B223" s="33"/>
      <c r="C223" s="445">
        <v>151</v>
      </c>
      <c r="D223" s="342"/>
      <c r="E223" s="342"/>
      <c r="F223" s="164"/>
      <c r="G223" s="164"/>
      <c r="H223" s="163"/>
      <c r="I223" s="164"/>
      <c r="J223" s="163"/>
      <c r="K223" s="164"/>
      <c r="L223" s="164"/>
      <c r="M223" s="164"/>
      <c r="N223" s="164"/>
      <c r="O223" s="343"/>
      <c r="P223" s="343"/>
      <c r="Q223" s="344"/>
      <c r="R223" s="345">
        <f t="shared" si="22"/>
        <v>0</v>
      </c>
      <c r="S223" s="346">
        <f t="shared" si="30"/>
        <v>0</v>
      </c>
      <c r="T223" s="347"/>
      <c r="U223" s="419"/>
      <c r="V223" s="386"/>
      <c r="W223" s="386"/>
      <c r="X223" s="386"/>
      <c r="Y223" s="347"/>
      <c r="Z223" s="347"/>
      <c r="AA223" s="163"/>
      <c r="AB223" s="164"/>
      <c r="AC223" s="348"/>
      <c r="AD223" s="348"/>
      <c r="AE223" s="348"/>
      <c r="AF223" s="349"/>
      <c r="AG223" s="349"/>
      <c r="AH223" s="370"/>
      <c r="AI223" s="163"/>
      <c r="AJ223" s="163"/>
      <c r="AK223" s="163"/>
      <c r="AL223" s="350"/>
      <c r="AM223" s="163"/>
      <c r="AN223" s="163"/>
      <c r="AO223" s="343"/>
      <c r="AP223" s="164"/>
      <c r="AQ223" s="164"/>
      <c r="AR223" s="164"/>
      <c r="AS223" s="351"/>
      <c r="AT223" s="352"/>
      <c r="AU223" s="352"/>
      <c r="AV223" s="352"/>
      <c r="AW223" s="352"/>
      <c r="AX223" s="352"/>
      <c r="AY223" s="352"/>
      <c r="AZ223" s="352"/>
      <c r="BA223" s="352"/>
      <c r="BB223" s="353"/>
      <c r="BC223" s="351"/>
      <c r="BD223" s="351"/>
      <c r="BE223" s="255" t="str">
        <f>IF(F223="","",IF(分岐管理シート!D223&gt;0,"","error"))</f>
        <v/>
      </c>
      <c r="BF223" s="256" t="str">
        <f>IF(F223="","",IF(分岐管理シート!E223=1,"","error"))</f>
        <v/>
      </c>
      <c r="BG223" s="257" t="str">
        <f>IF(F223="","",IF(分岐管理シート!G223=2,"","error"))</f>
        <v/>
      </c>
      <c r="BH223" s="257" t="str">
        <f>IF(F223="","",IF(OR(分岐管理シート!H223=0,LEN(H223)&lt;6),"error",""))</f>
        <v/>
      </c>
      <c r="BI223" s="258" t="str">
        <f>IF(F223="","",IF(分岐管理シート!I223=2,"","error"))</f>
        <v/>
      </c>
      <c r="BJ223" s="257" t="str">
        <f t="shared" si="23"/>
        <v/>
      </c>
      <c r="BK223" s="257" t="str">
        <f t="shared" si="24"/>
        <v/>
      </c>
      <c r="BL223" s="257" t="str">
        <f>IF(F223="","",IF(OR(AND(分岐管理シート!D223=1,分岐管理シート!K223=1),AND(分岐管理シート!D223=2,分岐管理シート!K223=2)),"","error"))</f>
        <v/>
      </c>
      <c r="BM223" s="255" t="str">
        <f>IF(F223="","",IF(分岐管理シート!L223=2,"","error"))</f>
        <v/>
      </c>
      <c r="BN223" s="257" t="str">
        <f>IF(F223="","",IF(分岐管理シート!M223&lt;1,"error",""))</f>
        <v/>
      </c>
      <c r="BO223" s="252" t="str">
        <f>IF(F223="","",IF(OR(AND(分岐管理シート!D223=1,分岐管理シート!M223&lt;12,分岐管理シート!M223&gt;0),AND(分岐管理シート!D223=2,分岐管理シート!M223&lt;13,分岐管理シート!M223&gt;1)),"","error"))</f>
        <v/>
      </c>
      <c r="BP223" s="257" t="str">
        <f>IF(AND(分岐管理シート!M223&lt;&gt;1,SUM(分岐管理シート!N223:P223)&gt;0),"error","")</f>
        <v/>
      </c>
      <c r="BQ223" s="256" t="str">
        <f>IF(OR(AND(分岐管理シート!N223=0,OR(分岐管理シート!O223&lt;&gt;0,分岐管理シート!P223&lt;&gt;0)),AND(分岐管理シート!O223=0,分岐管理シート!P223&lt;&gt;0)),"error","")</f>
        <v/>
      </c>
      <c r="BR223" s="259" t="str" cm="1">
        <f t="array" ref="BR223">IF(SUMPRODUCT(COUNTIF(N223:P223,N223:P223))&gt;COUNTA(N223:P223),"error","")</f>
        <v/>
      </c>
      <c r="BS223" s="257" t="str">
        <f t="shared" si="25"/>
        <v/>
      </c>
      <c r="BT223" s="257" t="str">
        <f t="shared" si="26"/>
        <v/>
      </c>
      <c r="BU223" s="257" t="str">
        <f>IF(F223="","",IF(OR(AND(分岐管理シート!D223=1,T223&gt;0,Y223&gt;=0,U223=0,R223=S223+Y223,S223=T223),AND(分岐管理シート!D223=2,U223&gt;0,Y223&gt;=0,T223=0,R223=S223+Y223,S223=U223)),"","error"))</f>
        <v/>
      </c>
      <c r="BV223" s="257" t="str">
        <f t="shared" si="27"/>
        <v/>
      </c>
      <c r="BW223" s="257" t="str">
        <f t="shared" si="31"/>
        <v/>
      </c>
      <c r="BX223" s="257" t="str">
        <f t="shared" si="28"/>
        <v/>
      </c>
      <c r="BY223" s="257" t="str">
        <f>IF(F223="","",IF(PRODUCT(分岐管理シート!AB223:'分岐管理シート'!AE223)=0,"error",""))</f>
        <v/>
      </c>
      <c r="BZ223" s="252" t="str">
        <f>IF(F223="","",IF(AND(AE223="○",分岐管理シート!AF223=0),"error",""))</f>
        <v/>
      </c>
      <c r="CA223" s="257" t="str">
        <f>IF(F223="","",IF(AND(分岐管理シート!AE223&lt;2,実施計画様式!AF223&lt;&gt;""),"error",""))</f>
        <v/>
      </c>
      <c r="CB223" s="257" t="str">
        <f>IF(F223="","",IF(OR(AND(分岐管理シート!D223=1,分岐管理シート!AG223&gt;0,分岐管理シート!AG223&lt;25),AND(分岐管理シート!D223&gt;1,分岐管理シート!AG223&gt;12,分岐管理シート!AG223&lt;25)),"","error"))</f>
        <v/>
      </c>
      <c r="CC223" s="256" t="str">
        <f>IF(F223="","",IF(OR(AND(分岐管理シート!BH223="予算化方法",分岐管理シート!AH223&gt;0,分岐管理シート!AH223&lt;4),AND(分岐管理シート!BH223="予算化方法_未定なし",分岐管理シート!AH223&gt;0,分岐管理シート!AH223&lt;3)),"","error"))</f>
        <v/>
      </c>
      <c r="CD223" s="257" t="str">
        <f>IF(F223="","",IF(OR(分岐管理シート!AI223&lt;14,分岐管理シート!AI223&gt;25,分岐管理シート!AI223&gt;分岐管理シート!AJ223,分岐管理シート!AI223&gt;分岐管理シート!AK223),"error",""))</f>
        <v/>
      </c>
      <c r="CE223" s="257" t="str">
        <f>IF(F223="","",IF(OR(分岐管理シート!AJ223&lt;14,分岐管理シート!AJ223&gt;25,分岐管理シート!AJ223&lt;分岐管理シート!AI223,分岐管理シート!AJ223&gt;分岐管理シート!AK223),"error",""))</f>
        <v/>
      </c>
      <c r="CF223" s="256" t="str">
        <f>IF(F223="","",IF(OR(分岐管理シート!AK223&lt;14,分岐管理シート!AK223&gt;26,分岐管理シート!AK223&lt;分岐管理シート!AI223,分岐管理シート!AK223&lt;分岐管理シート!AJ223),"error",""))</f>
        <v/>
      </c>
      <c r="CG223" s="257" t="str">
        <f>IF(F223="","",IF(AND(AD223="－",分岐管理シート!AK223&gt;25),"error",""))</f>
        <v/>
      </c>
      <c r="CH223" s="257" t="str">
        <f t="shared" si="32"/>
        <v/>
      </c>
      <c r="CI223" s="252" t="str">
        <f>IF(F223="","",IF(分岐管理シート!AM223&lt;1,"error",""))</f>
        <v/>
      </c>
      <c r="CJ223" s="257" t="str">
        <f>IF(F223="","",IF(分岐管理シート!AN223&lt;1,"error",""))</f>
        <v/>
      </c>
      <c r="CK223" s="261" t="str">
        <f t="shared" si="29"/>
        <v/>
      </c>
      <c r="CL223" s="257" t="str">
        <f>IF(F223="","",IF(AND(SUM(分岐管理シート!AO223:AR223)&gt;180,分岐管理シート!AS223&lt;1),"error",""))</f>
        <v/>
      </c>
      <c r="CM223" s="257" t="str">
        <f>IF(F223="","",IF(OR(AND(分岐管理シート!D223=1,分岐管理シート!BB223&gt;0,分岐管理シート!BB223&lt;7),AND(分岐管理シート!D223&gt;1,分岐管理シート!BB223&gt;3,分岐管理シート!BB223&lt;7)),"","error"))</f>
        <v/>
      </c>
      <c r="CN223" s="260"/>
      <c r="CO223" s="257" t="str">
        <f>IF(分岐管理シート!BR223=0,"","error")</f>
        <v/>
      </c>
      <c r="CP223" s="304" t="str">
        <f>IF(AND(F223="",SUM(分岐管理シート!D223:BB223)&gt;0),"error","")</f>
        <v/>
      </c>
    </row>
    <row r="224" spans="1:94" ht="54.95" customHeight="1" x14ac:dyDescent="0.15">
      <c r="A224" s="29"/>
      <c r="B224" s="33"/>
      <c r="C224" s="445">
        <v>152</v>
      </c>
      <c r="D224" s="342"/>
      <c r="E224" s="342"/>
      <c r="F224" s="164"/>
      <c r="G224" s="164"/>
      <c r="H224" s="163"/>
      <c r="I224" s="164"/>
      <c r="J224" s="163"/>
      <c r="K224" s="164"/>
      <c r="L224" s="164"/>
      <c r="M224" s="164"/>
      <c r="N224" s="164"/>
      <c r="O224" s="343"/>
      <c r="P224" s="343"/>
      <c r="Q224" s="344"/>
      <c r="R224" s="345">
        <f t="shared" si="22"/>
        <v>0</v>
      </c>
      <c r="S224" s="346">
        <f t="shared" si="30"/>
        <v>0</v>
      </c>
      <c r="T224" s="347"/>
      <c r="U224" s="419"/>
      <c r="V224" s="386"/>
      <c r="W224" s="386"/>
      <c r="X224" s="386"/>
      <c r="Y224" s="347"/>
      <c r="Z224" s="347"/>
      <c r="AA224" s="163"/>
      <c r="AB224" s="164"/>
      <c r="AC224" s="348"/>
      <c r="AD224" s="348"/>
      <c r="AE224" s="348"/>
      <c r="AF224" s="349"/>
      <c r="AG224" s="349"/>
      <c r="AH224" s="370"/>
      <c r="AI224" s="163"/>
      <c r="AJ224" s="163"/>
      <c r="AK224" s="163"/>
      <c r="AL224" s="350"/>
      <c r="AM224" s="163"/>
      <c r="AN224" s="163"/>
      <c r="AO224" s="343"/>
      <c r="AP224" s="164"/>
      <c r="AQ224" s="164"/>
      <c r="AR224" s="164"/>
      <c r="AS224" s="351"/>
      <c r="AT224" s="352"/>
      <c r="AU224" s="352"/>
      <c r="AV224" s="352"/>
      <c r="AW224" s="352"/>
      <c r="AX224" s="352"/>
      <c r="AY224" s="352"/>
      <c r="AZ224" s="352"/>
      <c r="BA224" s="352"/>
      <c r="BB224" s="353"/>
      <c r="BC224" s="351"/>
      <c r="BD224" s="351"/>
      <c r="BE224" s="255" t="str">
        <f>IF(F224="","",IF(分岐管理シート!D224&gt;0,"","error"))</f>
        <v/>
      </c>
      <c r="BF224" s="256" t="str">
        <f>IF(F224="","",IF(分岐管理シート!E224=1,"","error"))</f>
        <v/>
      </c>
      <c r="BG224" s="257" t="str">
        <f>IF(F224="","",IF(分岐管理シート!G224=2,"","error"))</f>
        <v/>
      </c>
      <c r="BH224" s="257" t="str">
        <f>IF(F224="","",IF(OR(分岐管理シート!H224=0,LEN(H224)&lt;6),"error",""))</f>
        <v/>
      </c>
      <c r="BI224" s="258" t="str">
        <f>IF(F224="","",IF(分岐管理シート!I224=2,"","error"))</f>
        <v/>
      </c>
      <c r="BJ224" s="257" t="str">
        <f t="shared" si="23"/>
        <v/>
      </c>
      <c r="BK224" s="257" t="str">
        <f t="shared" si="24"/>
        <v/>
      </c>
      <c r="BL224" s="257" t="str">
        <f>IF(F224="","",IF(OR(AND(分岐管理シート!D224=1,分岐管理シート!K224=1),AND(分岐管理シート!D224=2,分岐管理シート!K224=2)),"","error"))</f>
        <v/>
      </c>
      <c r="BM224" s="255" t="str">
        <f>IF(F224="","",IF(分岐管理シート!L224=2,"","error"))</f>
        <v/>
      </c>
      <c r="BN224" s="257" t="str">
        <f>IF(F224="","",IF(分岐管理シート!M224&lt;1,"error",""))</f>
        <v/>
      </c>
      <c r="BO224" s="252" t="str">
        <f>IF(F224="","",IF(OR(AND(分岐管理シート!D224=1,分岐管理シート!M224&lt;12,分岐管理シート!M224&gt;0),AND(分岐管理シート!D224=2,分岐管理シート!M224&lt;13,分岐管理シート!M224&gt;1)),"","error"))</f>
        <v/>
      </c>
      <c r="BP224" s="257" t="str">
        <f>IF(AND(分岐管理シート!M224&lt;&gt;1,SUM(分岐管理シート!N224:P224)&gt;0),"error","")</f>
        <v/>
      </c>
      <c r="BQ224" s="256" t="str">
        <f>IF(OR(AND(分岐管理シート!N224=0,OR(分岐管理シート!O224&lt;&gt;0,分岐管理シート!P224&lt;&gt;0)),AND(分岐管理シート!O224=0,分岐管理シート!P224&lt;&gt;0)),"error","")</f>
        <v/>
      </c>
      <c r="BR224" s="259" t="str" cm="1">
        <f t="array" ref="BR224">IF(SUMPRODUCT(COUNTIF(N224:P224,N224:P224))&gt;COUNTA(N224:P224),"error","")</f>
        <v/>
      </c>
      <c r="BS224" s="257" t="str">
        <f t="shared" si="25"/>
        <v/>
      </c>
      <c r="BT224" s="257" t="str">
        <f t="shared" si="26"/>
        <v/>
      </c>
      <c r="BU224" s="257" t="str">
        <f>IF(F224="","",IF(OR(AND(分岐管理シート!D224=1,T224&gt;0,Y224&gt;=0,U224=0,R224=S224+Y224,S224=T224),AND(分岐管理シート!D224=2,U224&gt;0,Y224&gt;=0,T224=0,R224=S224+Y224,S224=U224)),"","error"))</f>
        <v/>
      </c>
      <c r="BV224" s="257" t="str">
        <f t="shared" si="27"/>
        <v/>
      </c>
      <c r="BW224" s="257" t="str">
        <f t="shared" si="31"/>
        <v/>
      </c>
      <c r="BX224" s="257" t="str">
        <f t="shared" si="28"/>
        <v/>
      </c>
      <c r="BY224" s="257" t="str">
        <f>IF(F224="","",IF(PRODUCT(分岐管理シート!AB224:'分岐管理シート'!AE224)=0,"error",""))</f>
        <v/>
      </c>
      <c r="BZ224" s="252" t="str">
        <f>IF(F224="","",IF(AND(AE224="○",分岐管理シート!AF224=0),"error",""))</f>
        <v/>
      </c>
      <c r="CA224" s="257" t="str">
        <f>IF(F224="","",IF(AND(分岐管理シート!AE224&lt;2,実施計画様式!AF224&lt;&gt;""),"error",""))</f>
        <v/>
      </c>
      <c r="CB224" s="257" t="str">
        <f>IF(F224="","",IF(OR(AND(分岐管理シート!D224=1,分岐管理シート!AG224&gt;0,分岐管理シート!AG224&lt;25),AND(分岐管理シート!D224&gt;1,分岐管理シート!AG224&gt;12,分岐管理シート!AG224&lt;25)),"","error"))</f>
        <v/>
      </c>
      <c r="CC224" s="256" t="str">
        <f>IF(F224="","",IF(OR(AND(分岐管理シート!BH224="予算化方法",分岐管理シート!AH224&gt;0,分岐管理シート!AH224&lt;4),AND(分岐管理シート!BH224="予算化方法_未定なし",分岐管理シート!AH224&gt;0,分岐管理シート!AH224&lt;3)),"","error"))</f>
        <v/>
      </c>
      <c r="CD224" s="257" t="str">
        <f>IF(F224="","",IF(OR(分岐管理シート!AI224&lt;14,分岐管理シート!AI224&gt;25,分岐管理シート!AI224&gt;分岐管理シート!AJ224,分岐管理シート!AI224&gt;分岐管理シート!AK224),"error",""))</f>
        <v/>
      </c>
      <c r="CE224" s="257" t="str">
        <f>IF(F224="","",IF(OR(分岐管理シート!AJ224&lt;14,分岐管理シート!AJ224&gt;25,分岐管理シート!AJ224&lt;分岐管理シート!AI224,分岐管理シート!AJ224&gt;分岐管理シート!AK224),"error",""))</f>
        <v/>
      </c>
      <c r="CF224" s="256" t="str">
        <f>IF(F224="","",IF(OR(分岐管理シート!AK224&lt;14,分岐管理シート!AK224&gt;26,分岐管理シート!AK224&lt;分岐管理シート!AI224,分岐管理シート!AK224&lt;分岐管理シート!AJ224),"error",""))</f>
        <v/>
      </c>
      <c r="CG224" s="257" t="str">
        <f>IF(F224="","",IF(AND(AD224="－",分岐管理シート!AK224&gt;25),"error",""))</f>
        <v/>
      </c>
      <c r="CH224" s="257" t="str">
        <f t="shared" si="32"/>
        <v/>
      </c>
      <c r="CI224" s="252" t="str">
        <f>IF(F224="","",IF(分岐管理シート!AM224&lt;1,"error",""))</f>
        <v/>
      </c>
      <c r="CJ224" s="257" t="str">
        <f>IF(F224="","",IF(分岐管理シート!AN224&lt;1,"error",""))</f>
        <v/>
      </c>
      <c r="CK224" s="261" t="str">
        <f t="shared" si="29"/>
        <v/>
      </c>
      <c r="CL224" s="257" t="str">
        <f>IF(F224="","",IF(AND(SUM(分岐管理シート!AO224:AR224)&gt;180,分岐管理シート!AS224&lt;1),"error",""))</f>
        <v/>
      </c>
      <c r="CM224" s="257" t="str">
        <f>IF(F224="","",IF(OR(AND(分岐管理シート!D224=1,分岐管理シート!BB224&gt;0,分岐管理シート!BB224&lt;7),AND(分岐管理シート!D224&gt;1,分岐管理シート!BB224&gt;3,分岐管理シート!BB224&lt;7)),"","error"))</f>
        <v/>
      </c>
      <c r="CN224" s="260"/>
      <c r="CO224" s="257" t="str">
        <f>IF(分岐管理シート!BR224=0,"","error")</f>
        <v/>
      </c>
      <c r="CP224" s="304" t="str">
        <f>IF(AND(F224="",SUM(分岐管理シート!D224:BB224)&gt;0),"error","")</f>
        <v/>
      </c>
    </row>
    <row r="225" spans="1:94" ht="54.95" customHeight="1" x14ac:dyDescent="0.15">
      <c r="A225" s="29"/>
      <c r="B225" s="33"/>
      <c r="C225" s="445">
        <v>153</v>
      </c>
      <c r="D225" s="342"/>
      <c r="E225" s="342"/>
      <c r="F225" s="164"/>
      <c r="G225" s="164"/>
      <c r="H225" s="163"/>
      <c r="I225" s="164"/>
      <c r="J225" s="163"/>
      <c r="K225" s="164"/>
      <c r="L225" s="164"/>
      <c r="M225" s="164"/>
      <c r="N225" s="164"/>
      <c r="O225" s="343"/>
      <c r="P225" s="343"/>
      <c r="Q225" s="344"/>
      <c r="R225" s="345">
        <f t="shared" si="22"/>
        <v>0</v>
      </c>
      <c r="S225" s="346">
        <f t="shared" si="30"/>
        <v>0</v>
      </c>
      <c r="T225" s="347"/>
      <c r="U225" s="419"/>
      <c r="V225" s="386"/>
      <c r="W225" s="386"/>
      <c r="X225" s="386"/>
      <c r="Y225" s="347"/>
      <c r="Z225" s="347"/>
      <c r="AA225" s="163"/>
      <c r="AB225" s="164"/>
      <c r="AC225" s="348"/>
      <c r="AD225" s="348"/>
      <c r="AE225" s="348"/>
      <c r="AF225" s="349"/>
      <c r="AG225" s="349"/>
      <c r="AH225" s="370"/>
      <c r="AI225" s="163"/>
      <c r="AJ225" s="163"/>
      <c r="AK225" s="163"/>
      <c r="AL225" s="350"/>
      <c r="AM225" s="163"/>
      <c r="AN225" s="163"/>
      <c r="AO225" s="343"/>
      <c r="AP225" s="164"/>
      <c r="AQ225" s="164"/>
      <c r="AR225" s="164"/>
      <c r="AS225" s="351"/>
      <c r="AT225" s="352"/>
      <c r="AU225" s="352"/>
      <c r="AV225" s="352"/>
      <c r="AW225" s="352"/>
      <c r="AX225" s="352"/>
      <c r="AY225" s="352"/>
      <c r="AZ225" s="352"/>
      <c r="BA225" s="352"/>
      <c r="BB225" s="353"/>
      <c r="BC225" s="351"/>
      <c r="BD225" s="351"/>
      <c r="BE225" s="255" t="str">
        <f>IF(F225="","",IF(分岐管理シート!D225&gt;0,"","error"))</f>
        <v/>
      </c>
      <c r="BF225" s="256" t="str">
        <f>IF(F225="","",IF(分岐管理シート!E225=1,"","error"))</f>
        <v/>
      </c>
      <c r="BG225" s="257" t="str">
        <f>IF(F225="","",IF(分岐管理シート!G225=2,"","error"))</f>
        <v/>
      </c>
      <c r="BH225" s="257" t="str">
        <f>IF(F225="","",IF(OR(分岐管理シート!H225=0,LEN(H225)&lt;6),"error",""))</f>
        <v/>
      </c>
      <c r="BI225" s="258" t="str">
        <f>IF(F225="","",IF(分岐管理シート!I225=2,"","error"))</f>
        <v/>
      </c>
      <c r="BJ225" s="257" t="str">
        <f t="shared" si="23"/>
        <v/>
      </c>
      <c r="BK225" s="257" t="str">
        <f t="shared" si="24"/>
        <v/>
      </c>
      <c r="BL225" s="257" t="str">
        <f>IF(F225="","",IF(OR(AND(分岐管理シート!D225=1,分岐管理シート!K225=1),AND(分岐管理シート!D225=2,分岐管理シート!K225=2)),"","error"))</f>
        <v/>
      </c>
      <c r="BM225" s="255" t="str">
        <f>IF(F225="","",IF(分岐管理シート!L225=2,"","error"))</f>
        <v/>
      </c>
      <c r="BN225" s="257" t="str">
        <f>IF(F225="","",IF(分岐管理シート!M225&lt;1,"error",""))</f>
        <v/>
      </c>
      <c r="BO225" s="252" t="str">
        <f>IF(F225="","",IF(OR(AND(分岐管理シート!D225=1,分岐管理シート!M225&lt;12,分岐管理シート!M225&gt;0),AND(分岐管理シート!D225=2,分岐管理シート!M225&lt;13,分岐管理シート!M225&gt;1)),"","error"))</f>
        <v/>
      </c>
      <c r="BP225" s="257" t="str">
        <f>IF(AND(分岐管理シート!M225&lt;&gt;1,SUM(分岐管理シート!N225:P225)&gt;0),"error","")</f>
        <v/>
      </c>
      <c r="BQ225" s="256" t="str">
        <f>IF(OR(AND(分岐管理シート!N225=0,OR(分岐管理シート!O225&lt;&gt;0,分岐管理シート!P225&lt;&gt;0)),AND(分岐管理シート!O225=0,分岐管理シート!P225&lt;&gt;0)),"error","")</f>
        <v/>
      </c>
      <c r="BR225" s="259" t="str" cm="1">
        <f t="array" ref="BR225">IF(SUMPRODUCT(COUNTIF(N225:P225,N225:P225))&gt;COUNTA(N225:P225),"error","")</f>
        <v/>
      </c>
      <c r="BS225" s="257" t="str">
        <f t="shared" si="25"/>
        <v/>
      </c>
      <c r="BT225" s="257" t="str">
        <f t="shared" si="26"/>
        <v/>
      </c>
      <c r="BU225" s="257" t="str">
        <f>IF(F225="","",IF(OR(AND(分岐管理シート!D225=1,T225&gt;0,Y225&gt;=0,U225=0,R225=S225+Y225,S225=T225),AND(分岐管理シート!D225=2,U225&gt;0,Y225&gt;=0,T225=0,R225=S225+Y225,S225=U225)),"","error"))</f>
        <v/>
      </c>
      <c r="BV225" s="257" t="str">
        <f t="shared" si="27"/>
        <v/>
      </c>
      <c r="BW225" s="257" t="str">
        <f t="shared" si="31"/>
        <v/>
      </c>
      <c r="BX225" s="257" t="str">
        <f t="shared" si="28"/>
        <v/>
      </c>
      <c r="BY225" s="257" t="str">
        <f>IF(F225="","",IF(PRODUCT(分岐管理シート!AB225:'分岐管理シート'!AE225)=0,"error",""))</f>
        <v/>
      </c>
      <c r="BZ225" s="252" t="str">
        <f>IF(F225="","",IF(AND(AE225="○",分岐管理シート!AF225=0),"error",""))</f>
        <v/>
      </c>
      <c r="CA225" s="257" t="str">
        <f>IF(F225="","",IF(AND(分岐管理シート!AE225&lt;2,実施計画様式!AF225&lt;&gt;""),"error",""))</f>
        <v/>
      </c>
      <c r="CB225" s="257" t="str">
        <f>IF(F225="","",IF(OR(AND(分岐管理シート!D225=1,分岐管理シート!AG225&gt;0,分岐管理シート!AG225&lt;25),AND(分岐管理シート!D225&gt;1,分岐管理シート!AG225&gt;12,分岐管理シート!AG225&lt;25)),"","error"))</f>
        <v/>
      </c>
      <c r="CC225" s="256" t="str">
        <f>IF(F225="","",IF(OR(AND(分岐管理シート!BH225="予算化方法",分岐管理シート!AH225&gt;0,分岐管理シート!AH225&lt;4),AND(分岐管理シート!BH225="予算化方法_未定なし",分岐管理シート!AH225&gt;0,分岐管理シート!AH225&lt;3)),"","error"))</f>
        <v/>
      </c>
      <c r="CD225" s="257" t="str">
        <f>IF(F225="","",IF(OR(分岐管理シート!AI225&lt;14,分岐管理シート!AI225&gt;25,分岐管理シート!AI225&gt;分岐管理シート!AJ225,分岐管理シート!AI225&gt;分岐管理シート!AK225),"error",""))</f>
        <v/>
      </c>
      <c r="CE225" s="257" t="str">
        <f>IF(F225="","",IF(OR(分岐管理シート!AJ225&lt;14,分岐管理シート!AJ225&gt;25,分岐管理シート!AJ225&lt;分岐管理シート!AI225,分岐管理シート!AJ225&gt;分岐管理シート!AK225),"error",""))</f>
        <v/>
      </c>
      <c r="CF225" s="256" t="str">
        <f>IF(F225="","",IF(OR(分岐管理シート!AK225&lt;14,分岐管理シート!AK225&gt;26,分岐管理シート!AK225&lt;分岐管理シート!AI225,分岐管理シート!AK225&lt;分岐管理シート!AJ225),"error",""))</f>
        <v/>
      </c>
      <c r="CG225" s="257" t="str">
        <f>IF(F225="","",IF(AND(AD225="－",分岐管理シート!AK225&gt;25),"error",""))</f>
        <v/>
      </c>
      <c r="CH225" s="257" t="str">
        <f t="shared" si="32"/>
        <v/>
      </c>
      <c r="CI225" s="252" t="str">
        <f>IF(F225="","",IF(分岐管理シート!AM225&lt;1,"error",""))</f>
        <v/>
      </c>
      <c r="CJ225" s="257" t="str">
        <f>IF(F225="","",IF(分岐管理シート!AN225&lt;1,"error",""))</f>
        <v/>
      </c>
      <c r="CK225" s="261" t="str">
        <f t="shared" si="29"/>
        <v/>
      </c>
      <c r="CL225" s="257" t="str">
        <f>IF(F225="","",IF(AND(SUM(分岐管理シート!AO225:AR225)&gt;180,分岐管理シート!AS225&lt;1),"error",""))</f>
        <v/>
      </c>
      <c r="CM225" s="257" t="str">
        <f>IF(F225="","",IF(OR(AND(分岐管理シート!D225=1,分岐管理シート!BB225&gt;0,分岐管理シート!BB225&lt;7),AND(分岐管理シート!D225&gt;1,分岐管理シート!BB225&gt;3,分岐管理シート!BB225&lt;7)),"","error"))</f>
        <v/>
      </c>
      <c r="CN225" s="260"/>
      <c r="CO225" s="257" t="str">
        <f>IF(分岐管理シート!BR225=0,"","error")</f>
        <v/>
      </c>
      <c r="CP225" s="304" t="str">
        <f>IF(AND(F225="",SUM(分岐管理シート!D225:BB225)&gt;0),"error","")</f>
        <v/>
      </c>
    </row>
    <row r="226" spans="1:94" ht="54.95" customHeight="1" x14ac:dyDescent="0.15">
      <c r="A226" s="29"/>
      <c r="B226" s="33"/>
      <c r="C226" s="445">
        <v>154</v>
      </c>
      <c r="D226" s="342"/>
      <c r="E226" s="342"/>
      <c r="F226" s="164"/>
      <c r="G226" s="164"/>
      <c r="H226" s="163"/>
      <c r="I226" s="164"/>
      <c r="J226" s="163"/>
      <c r="K226" s="164"/>
      <c r="L226" s="164"/>
      <c r="M226" s="164"/>
      <c r="N226" s="164"/>
      <c r="O226" s="343"/>
      <c r="P226" s="343"/>
      <c r="Q226" s="344"/>
      <c r="R226" s="345">
        <f t="shared" si="22"/>
        <v>0</v>
      </c>
      <c r="S226" s="346">
        <f t="shared" si="30"/>
        <v>0</v>
      </c>
      <c r="T226" s="347"/>
      <c r="U226" s="419"/>
      <c r="V226" s="386"/>
      <c r="W226" s="386"/>
      <c r="X226" s="386"/>
      <c r="Y226" s="347"/>
      <c r="Z226" s="347"/>
      <c r="AA226" s="163"/>
      <c r="AB226" s="164"/>
      <c r="AC226" s="348"/>
      <c r="AD226" s="348"/>
      <c r="AE226" s="348"/>
      <c r="AF226" s="349"/>
      <c r="AG226" s="349"/>
      <c r="AH226" s="370"/>
      <c r="AI226" s="163"/>
      <c r="AJ226" s="163"/>
      <c r="AK226" s="163"/>
      <c r="AL226" s="350"/>
      <c r="AM226" s="163"/>
      <c r="AN226" s="163"/>
      <c r="AO226" s="343"/>
      <c r="AP226" s="164"/>
      <c r="AQ226" s="164"/>
      <c r="AR226" s="164"/>
      <c r="AS226" s="351"/>
      <c r="AT226" s="352"/>
      <c r="AU226" s="352"/>
      <c r="AV226" s="352"/>
      <c r="AW226" s="352"/>
      <c r="AX226" s="352"/>
      <c r="AY226" s="352"/>
      <c r="AZ226" s="352"/>
      <c r="BA226" s="352"/>
      <c r="BB226" s="353"/>
      <c r="BC226" s="351"/>
      <c r="BD226" s="351"/>
      <c r="BE226" s="255" t="str">
        <f>IF(F226="","",IF(分岐管理シート!D226&gt;0,"","error"))</f>
        <v/>
      </c>
      <c r="BF226" s="256" t="str">
        <f>IF(F226="","",IF(分岐管理シート!E226=1,"","error"))</f>
        <v/>
      </c>
      <c r="BG226" s="257" t="str">
        <f>IF(F226="","",IF(分岐管理シート!G226=2,"","error"))</f>
        <v/>
      </c>
      <c r="BH226" s="257" t="str">
        <f>IF(F226="","",IF(OR(分岐管理シート!H226=0,LEN(H226)&lt;6),"error",""))</f>
        <v/>
      </c>
      <c r="BI226" s="258" t="str">
        <f>IF(F226="","",IF(分岐管理シート!I226=2,"","error"))</f>
        <v/>
      </c>
      <c r="BJ226" s="257" t="str">
        <f t="shared" si="23"/>
        <v/>
      </c>
      <c r="BK226" s="257" t="str">
        <f t="shared" si="24"/>
        <v/>
      </c>
      <c r="BL226" s="257" t="str">
        <f>IF(F226="","",IF(OR(AND(分岐管理シート!D226=1,分岐管理シート!K226=1),AND(分岐管理シート!D226=2,分岐管理シート!K226=2)),"","error"))</f>
        <v/>
      </c>
      <c r="BM226" s="255" t="str">
        <f>IF(F226="","",IF(分岐管理シート!L226=2,"","error"))</f>
        <v/>
      </c>
      <c r="BN226" s="257" t="str">
        <f>IF(F226="","",IF(分岐管理シート!M226&lt;1,"error",""))</f>
        <v/>
      </c>
      <c r="BO226" s="252" t="str">
        <f>IF(F226="","",IF(OR(AND(分岐管理シート!D226=1,分岐管理シート!M226&lt;12,分岐管理シート!M226&gt;0),AND(分岐管理シート!D226=2,分岐管理シート!M226&lt;13,分岐管理シート!M226&gt;1)),"","error"))</f>
        <v/>
      </c>
      <c r="BP226" s="257" t="str">
        <f>IF(AND(分岐管理シート!M226&lt;&gt;1,SUM(分岐管理シート!N226:P226)&gt;0),"error","")</f>
        <v/>
      </c>
      <c r="BQ226" s="256" t="str">
        <f>IF(OR(AND(分岐管理シート!N226=0,OR(分岐管理シート!O226&lt;&gt;0,分岐管理シート!P226&lt;&gt;0)),AND(分岐管理シート!O226=0,分岐管理シート!P226&lt;&gt;0)),"error","")</f>
        <v/>
      </c>
      <c r="BR226" s="259" t="str" cm="1">
        <f t="array" ref="BR226">IF(SUMPRODUCT(COUNTIF(N226:P226,N226:P226))&gt;COUNTA(N226:P226),"error","")</f>
        <v/>
      </c>
      <c r="BS226" s="257" t="str">
        <f t="shared" si="25"/>
        <v/>
      </c>
      <c r="BT226" s="257" t="str">
        <f t="shared" si="26"/>
        <v/>
      </c>
      <c r="BU226" s="257" t="str">
        <f>IF(F226="","",IF(OR(AND(分岐管理シート!D226=1,T226&gt;0,Y226&gt;=0,U226=0,R226=S226+Y226,S226=T226),AND(分岐管理シート!D226=2,U226&gt;0,Y226&gt;=0,T226=0,R226=S226+Y226,S226=U226)),"","error"))</f>
        <v/>
      </c>
      <c r="BV226" s="257" t="str">
        <f t="shared" si="27"/>
        <v/>
      </c>
      <c r="BW226" s="257" t="str">
        <f t="shared" si="31"/>
        <v/>
      </c>
      <c r="BX226" s="257" t="str">
        <f t="shared" si="28"/>
        <v/>
      </c>
      <c r="BY226" s="257" t="str">
        <f>IF(F226="","",IF(PRODUCT(分岐管理シート!AB226:'分岐管理シート'!AE226)=0,"error",""))</f>
        <v/>
      </c>
      <c r="BZ226" s="252" t="str">
        <f>IF(F226="","",IF(AND(AE226="○",分岐管理シート!AF226=0),"error",""))</f>
        <v/>
      </c>
      <c r="CA226" s="257" t="str">
        <f>IF(F226="","",IF(AND(分岐管理シート!AE226&lt;2,実施計画様式!AF226&lt;&gt;""),"error",""))</f>
        <v/>
      </c>
      <c r="CB226" s="257" t="str">
        <f>IF(F226="","",IF(OR(AND(分岐管理シート!D226=1,分岐管理シート!AG226&gt;0,分岐管理シート!AG226&lt;25),AND(分岐管理シート!D226&gt;1,分岐管理シート!AG226&gt;12,分岐管理シート!AG226&lt;25)),"","error"))</f>
        <v/>
      </c>
      <c r="CC226" s="256" t="str">
        <f>IF(F226="","",IF(OR(AND(分岐管理シート!BH226="予算化方法",分岐管理シート!AH226&gt;0,分岐管理シート!AH226&lt;4),AND(分岐管理シート!BH226="予算化方法_未定なし",分岐管理シート!AH226&gt;0,分岐管理シート!AH226&lt;3)),"","error"))</f>
        <v/>
      </c>
      <c r="CD226" s="257" t="str">
        <f>IF(F226="","",IF(OR(分岐管理シート!AI226&lt;14,分岐管理シート!AI226&gt;25,分岐管理シート!AI226&gt;分岐管理シート!AJ226,分岐管理シート!AI226&gt;分岐管理シート!AK226),"error",""))</f>
        <v/>
      </c>
      <c r="CE226" s="257" t="str">
        <f>IF(F226="","",IF(OR(分岐管理シート!AJ226&lt;14,分岐管理シート!AJ226&gt;25,分岐管理シート!AJ226&lt;分岐管理シート!AI226,分岐管理シート!AJ226&gt;分岐管理シート!AK226),"error",""))</f>
        <v/>
      </c>
      <c r="CF226" s="256" t="str">
        <f>IF(F226="","",IF(OR(分岐管理シート!AK226&lt;14,分岐管理シート!AK226&gt;26,分岐管理シート!AK226&lt;分岐管理シート!AI226,分岐管理シート!AK226&lt;分岐管理シート!AJ226),"error",""))</f>
        <v/>
      </c>
      <c r="CG226" s="257" t="str">
        <f>IF(F226="","",IF(AND(AD226="－",分岐管理シート!AK226&gt;25),"error",""))</f>
        <v/>
      </c>
      <c r="CH226" s="257" t="str">
        <f t="shared" si="32"/>
        <v/>
      </c>
      <c r="CI226" s="252" t="str">
        <f>IF(F226="","",IF(分岐管理シート!AM226&lt;1,"error",""))</f>
        <v/>
      </c>
      <c r="CJ226" s="257" t="str">
        <f>IF(F226="","",IF(分岐管理シート!AN226&lt;1,"error",""))</f>
        <v/>
      </c>
      <c r="CK226" s="261" t="str">
        <f t="shared" si="29"/>
        <v/>
      </c>
      <c r="CL226" s="257" t="str">
        <f>IF(F226="","",IF(AND(SUM(分岐管理シート!AO226:AR226)&gt;180,分岐管理シート!AS226&lt;1),"error",""))</f>
        <v/>
      </c>
      <c r="CM226" s="257" t="str">
        <f>IF(F226="","",IF(OR(AND(分岐管理シート!D226=1,分岐管理シート!BB226&gt;0,分岐管理シート!BB226&lt;7),AND(分岐管理シート!D226&gt;1,分岐管理シート!BB226&gt;3,分岐管理シート!BB226&lt;7)),"","error"))</f>
        <v/>
      </c>
      <c r="CN226" s="260"/>
      <c r="CO226" s="257" t="str">
        <f>IF(分岐管理シート!BR226=0,"","error")</f>
        <v/>
      </c>
      <c r="CP226" s="304" t="str">
        <f>IF(AND(F226="",SUM(分岐管理シート!D226:BB226)&gt;0),"error","")</f>
        <v/>
      </c>
    </row>
    <row r="227" spans="1:94" ht="54.95" customHeight="1" x14ac:dyDescent="0.15">
      <c r="A227" s="29"/>
      <c r="B227" s="33"/>
      <c r="C227" s="445">
        <v>155</v>
      </c>
      <c r="D227" s="342"/>
      <c r="E227" s="342"/>
      <c r="F227" s="164"/>
      <c r="G227" s="164"/>
      <c r="H227" s="163"/>
      <c r="I227" s="164"/>
      <c r="J227" s="163"/>
      <c r="K227" s="164"/>
      <c r="L227" s="164"/>
      <c r="M227" s="164"/>
      <c r="N227" s="164"/>
      <c r="O227" s="343"/>
      <c r="P227" s="343"/>
      <c r="Q227" s="344"/>
      <c r="R227" s="345">
        <f t="shared" si="22"/>
        <v>0</v>
      </c>
      <c r="S227" s="346">
        <f t="shared" si="30"/>
        <v>0</v>
      </c>
      <c r="T227" s="347"/>
      <c r="U227" s="419"/>
      <c r="V227" s="386"/>
      <c r="W227" s="386"/>
      <c r="X227" s="386"/>
      <c r="Y227" s="347"/>
      <c r="Z227" s="347"/>
      <c r="AA227" s="163"/>
      <c r="AB227" s="164"/>
      <c r="AC227" s="348"/>
      <c r="AD227" s="348"/>
      <c r="AE227" s="348"/>
      <c r="AF227" s="349"/>
      <c r="AG227" s="349"/>
      <c r="AH227" s="370"/>
      <c r="AI227" s="163"/>
      <c r="AJ227" s="163"/>
      <c r="AK227" s="163"/>
      <c r="AL227" s="350"/>
      <c r="AM227" s="163"/>
      <c r="AN227" s="163"/>
      <c r="AO227" s="343"/>
      <c r="AP227" s="164"/>
      <c r="AQ227" s="164"/>
      <c r="AR227" s="164"/>
      <c r="AS227" s="351"/>
      <c r="AT227" s="352"/>
      <c r="AU227" s="352"/>
      <c r="AV227" s="352"/>
      <c r="AW227" s="352"/>
      <c r="AX227" s="352"/>
      <c r="AY227" s="352"/>
      <c r="AZ227" s="352"/>
      <c r="BA227" s="352"/>
      <c r="BB227" s="353"/>
      <c r="BC227" s="351"/>
      <c r="BD227" s="351"/>
      <c r="BE227" s="255" t="str">
        <f>IF(F227="","",IF(分岐管理シート!D227&gt;0,"","error"))</f>
        <v/>
      </c>
      <c r="BF227" s="256" t="str">
        <f>IF(F227="","",IF(分岐管理シート!E227=1,"","error"))</f>
        <v/>
      </c>
      <c r="BG227" s="257" t="str">
        <f>IF(F227="","",IF(分岐管理シート!G227=2,"","error"))</f>
        <v/>
      </c>
      <c r="BH227" s="257" t="str">
        <f>IF(F227="","",IF(OR(分岐管理シート!H227=0,LEN(H227)&lt;6),"error",""))</f>
        <v/>
      </c>
      <c r="BI227" s="258" t="str">
        <f>IF(F227="","",IF(分岐管理シート!I227=2,"","error"))</f>
        <v/>
      </c>
      <c r="BJ227" s="257" t="str">
        <f t="shared" si="23"/>
        <v/>
      </c>
      <c r="BK227" s="257" t="str">
        <f t="shared" si="24"/>
        <v/>
      </c>
      <c r="BL227" s="257" t="str">
        <f>IF(F227="","",IF(OR(AND(分岐管理シート!D227=1,分岐管理シート!K227=1),AND(分岐管理シート!D227=2,分岐管理シート!K227=2)),"","error"))</f>
        <v/>
      </c>
      <c r="BM227" s="255" t="str">
        <f>IF(F227="","",IF(分岐管理シート!L227=2,"","error"))</f>
        <v/>
      </c>
      <c r="BN227" s="257" t="str">
        <f>IF(F227="","",IF(分岐管理シート!M227&lt;1,"error",""))</f>
        <v/>
      </c>
      <c r="BO227" s="252" t="str">
        <f>IF(F227="","",IF(OR(AND(分岐管理シート!D227=1,分岐管理シート!M227&lt;12,分岐管理シート!M227&gt;0),AND(分岐管理シート!D227=2,分岐管理シート!M227&lt;13,分岐管理シート!M227&gt;1)),"","error"))</f>
        <v/>
      </c>
      <c r="BP227" s="257" t="str">
        <f>IF(AND(分岐管理シート!M227&lt;&gt;1,SUM(分岐管理シート!N227:P227)&gt;0),"error","")</f>
        <v/>
      </c>
      <c r="BQ227" s="256" t="str">
        <f>IF(OR(AND(分岐管理シート!N227=0,OR(分岐管理シート!O227&lt;&gt;0,分岐管理シート!P227&lt;&gt;0)),AND(分岐管理シート!O227=0,分岐管理シート!P227&lt;&gt;0)),"error","")</f>
        <v/>
      </c>
      <c r="BR227" s="259" t="str" cm="1">
        <f t="array" ref="BR227">IF(SUMPRODUCT(COUNTIF(N227:P227,N227:P227))&gt;COUNTA(N227:P227),"error","")</f>
        <v/>
      </c>
      <c r="BS227" s="257" t="str">
        <f t="shared" si="25"/>
        <v/>
      </c>
      <c r="BT227" s="257" t="str">
        <f t="shared" si="26"/>
        <v/>
      </c>
      <c r="BU227" s="257" t="str">
        <f>IF(F227="","",IF(OR(AND(分岐管理シート!D227=1,T227&gt;0,Y227&gt;=0,U227=0,R227=S227+Y227,S227=T227),AND(分岐管理シート!D227=2,U227&gt;0,Y227&gt;=0,T227=0,R227=S227+Y227,S227=U227)),"","error"))</f>
        <v/>
      </c>
      <c r="BV227" s="257" t="str">
        <f t="shared" si="27"/>
        <v/>
      </c>
      <c r="BW227" s="257" t="str">
        <f t="shared" si="31"/>
        <v/>
      </c>
      <c r="BX227" s="257" t="str">
        <f t="shared" si="28"/>
        <v/>
      </c>
      <c r="BY227" s="257" t="str">
        <f>IF(F227="","",IF(PRODUCT(分岐管理シート!AB227:'分岐管理シート'!AE227)=0,"error",""))</f>
        <v/>
      </c>
      <c r="BZ227" s="252" t="str">
        <f>IF(F227="","",IF(AND(AE227="○",分岐管理シート!AF227=0),"error",""))</f>
        <v/>
      </c>
      <c r="CA227" s="257" t="str">
        <f>IF(F227="","",IF(AND(分岐管理シート!AE227&lt;2,実施計画様式!AF227&lt;&gt;""),"error",""))</f>
        <v/>
      </c>
      <c r="CB227" s="257" t="str">
        <f>IF(F227="","",IF(OR(AND(分岐管理シート!D227=1,分岐管理シート!AG227&gt;0,分岐管理シート!AG227&lt;25),AND(分岐管理シート!D227&gt;1,分岐管理シート!AG227&gt;12,分岐管理シート!AG227&lt;25)),"","error"))</f>
        <v/>
      </c>
      <c r="CC227" s="256" t="str">
        <f>IF(F227="","",IF(OR(AND(分岐管理シート!BH227="予算化方法",分岐管理シート!AH227&gt;0,分岐管理シート!AH227&lt;4),AND(分岐管理シート!BH227="予算化方法_未定なし",分岐管理シート!AH227&gt;0,分岐管理シート!AH227&lt;3)),"","error"))</f>
        <v/>
      </c>
      <c r="CD227" s="257" t="str">
        <f>IF(F227="","",IF(OR(分岐管理シート!AI227&lt;14,分岐管理シート!AI227&gt;25,分岐管理シート!AI227&gt;分岐管理シート!AJ227,分岐管理シート!AI227&gt;分岐管理シート!AK227),"error",""))</f>
        <v/>
      </c>
      <c r="CE227" s="257" t="str">
        <f>IF(F227="","",IF(OR(分岐管理シート!AJ227&lt;14,分岐管理シート!AJ227&gt;25,分岐管理シート!AJ227&lt;分岐管理シート!AI227,分岐管理シート!AJ227&gt;分岐管理シート!AK227),"error",""))</f>
        <v/>
      </c>
      <c r="CF227" s="256" t="str">
        <f>IF(F227="","",IF(OR(分岐管理シート!AK227&lt;14,分岐管理シート!AK227&gt;26,分岐管理シート!AK227&lt;分岐管理シート!AI227,分岐管理シート!AK227&lt;分岐管理シート!AJ227),"error",""))</f>
        <v/>
      </c>
      <c r="CG227" s="257" t="str">
        <f>IF(F227="","",IF(AND(AD227="－",分岐管理シート!AK227&gt;25),"error",""))</f>
        <v/>
      </c>
      <c r="CH227" s="257" t="str">
        <f t="shared" si="32"/>
        <v/>
      </c>
      <c r="CI227" s="252" t="str">
        <f>IF(F227="","",IF(分岐管理シート!AM227&lt;1,"error",""))</f>
        <v/>
      </c>
      <c r="CJ227" s="257" t="str">
        <f>IF(F227="","",IF(分岐管理シート!AN227&lt;1,"error",""))</f>
        <v/>
      </c>
      <c r="CK227" s="261" t="str">
        <f t="shared" si="29"/>
        <v/>
      </c>
      <c r="CL227" s="257" t="str">
        <f>IF(F227="","",IF(AND(SUM(分岐管理シート!AO227:AR227)&gt;180,分岐管理シート!AS227&lt;1),"error",""))</f>
        <v/>
      </c>
      <c r="CM227" s="257" t="str">
        <f>IF(F227="","",IF(OR(AND(分岐管理シート!D227=1,分岐管理シート!BB227&gt;0,分岐管理シート!BB227&lt;7),AND(分岐管理シート!D227&gt;1,分岐管理シート!BB227&gt;3,分岐管理シート!BB227&lt;7)),"","error"))</f>
        <v/>
      </c>
      <c r="CN227" s="260"/>
      <c r="CO227" s="257" t="str">
        <f>IF(分岐管理シート!BR227=0,"","error")</f>
        <v/>
      </c>
      <c r="CP227" s="304" t="str">
        <f>IF(AND(F227="",SUM(分岐管理シート!D227:BB227)&gt;0),"error","")</f>
        <v/>
      </c>
    </row>
    <row r="228" spans="1:94" ht="54.95" customHeight="1" x14ac:dyDescent="0.15">
      <c r="A228" s="29"/>
      <c r="B228" s="33"/>
      <c r="C228" s="445">
        <v>156</v>
      </c>
      <c r="D228" s="342"/>
      <c r="E228" s="342"/>
      <c r="F228" s="164"/>
      <c r="G228" s="164"/>
      <c r="H228" s="163"/>
      <c r="I228" s="164"/>
      <c r="J228" s="163"/>
      <c r="K228" s="164"/>
      <c r="L228" s="164"/>
      <c r="M228" s="164"/>
      <c r="N228" s="164"/>
      <c r="O228" s="343"/>
      <c r="P228" s="343"/>
      <c r="Q228" s="344"/>
      <c r="R228" s="345">
        <f t="shared" si="22"/>
        <v>0</v>
      </c>
      <c r="S228" s="346">
        <f t="shared" si="30"/>
        <v>0</v>
      </c>
      <c r="T228" s="347"/>
      <c r="U228" s="419"/>
      <c r="V228" s="386"/>
      <c r="W228" s="386"/>
      <c r="X228" s="386"/>
      <c r="Y228" s="347"/>
      <c r="Z228" s="347"/>
      <c r="AA228" s="163"/>
      <c r="AB228" s="164"/>
      <c r="AC228" s="348"/>
      <c r="AD228" s="348"/>
      <c r="AE228" s="348"/>
      <c r="AF228" s="349"/>
      <c r="AG228" s="349"/>
      <c r="AH228" s="370"/>
      <c r="AI228" s="163"/>
      <c r="AJ228" s="163"/>
      <c r="AK228" s="163"/>
      <c r="AL228" s="350"/>
      <c r="AM228" s="163"/>
      <c r="AN228" s="163"/>
      <c r="AO228" s="343"/>
      <c r="AP228" s="164"/>
      <c r="AQ228" s="164"/>
      <c r="AR228" s="164"/>
      <c r="AS228" s="351"/>
      <c r="AT228" s="352"/>
      <c r="AU228" s="352"/>
      <c r="AV228" s="352"/>
      <c r="AW228" s="352"/>
      <c r="AX228" s="352"/>
      <c r="AY228" s="352"/>
      <c r="AZ228" s="352"/>
      <c r="BA228" s="352"/>
      <c r="BB228" s="353"/>
      <c r="BC228" s="351"/>
      <c r="BD228" s="351"/>
      <c r="BE228" s="255" t="str">
        <f>IF(F228="","",IF(分岐管理シート!D228&gt;0,"","error"))</f>
        <v/>
      </c>
      <c r="BF228" s="256" t="str">
        <f>IF(F228="","",IF(分岐管理シート!E228=1,"","error"))</f>
        <v/>
      </c>
      <c r="BG228" s="257" t="str">
        <f>IF(F228="","",IF(分岐管理シート!G228=2,"","error"))</f>
        <v/>
      </c>
      <c r="BH228" s="257" t="str">
        <f>IF(F228="","",IF(OR(分岐管理シート!H228=0,LEN(H228)&lt;6),"error",""))</f>
        <v/>
      </c>
      <c r="BI228" s="258" t="str">
        <f>IF(F228="","",IF(分岐管理シート!I228=2,"","error"))</f>
        <v/>
      </c>
      <c r="BJ228" s="257" t="str">
        <f t="shared" si="23"/>
        <v/>
      </c>
      <c r="BK228" s="257" t="str">
        <f t="shared" si="24"/>
        <v/>
      </c>
      <c r="BL228" s="257" t="str">
        <f>IF(F228="","",IF(OR(AND(分岐管理シート!D228=1,分岐管理シート!K228=1),AND(分岐管理シート!D228=2,分岐管理シート!K228=2)),"","error"))</f>
        <v/>
      </c>
      <c r="BM228" s="255" t="str">
        <f>IF(F228="","",IF(分岐管理シート!L228=2,"","error"))</f>
        <v/>
      </c>
      <c r="BN228" s="257" t="str">
        <f>IF(F228="","",IF(分岐管理シート!M228&lt;1,"error",""))</f>
        <v/>
      </c>
      <c r="BO228" s="252" t="str">
        <f>IF(F228="","",IF(OR(AND(分岐管理シート!D228=1,分岐管理シート!M228&lt;12,分岐管理シート!M228&gt;0),AND(分岐管理シート!D228=2,分岐管理シート!M228&lt;13,分岐管理シート!M228&gt;1)),"","error"))</f>
        <v/>
      </c>
      <c r="BP228" s="257" t="str">
        <f>IF(AND(分岐管理シート!M228&lt;&gt;1,SUM(分岐管理シート!N228:P228)&gt;0),"error","")</f>
        <v/>
      </c>
      <c r="BQ228" s="256" t="str">
        <f>IF(OR(AND(分岐管理シート!N228=0,OR(分岐管理シート!O228&lt;&gt;0,分岐管理シート!P228&lt;&gt;0)),AND(分岐管理シート!O228=0,分岐管理シート!P228&lt;&gt;0)),"error","")</f>
        <v/>
      </c>
      <c r="BR228" s="259" t="str" cm="1">
        <f t="array" ref="BR228">IF(SUMPRODUCT(COUNTIF(N228:P228,N228:P228))&gt;COUNTA(N228:P228),"error","")</f>
        <v/>
      </c>
      <c r="BS228" s="257" t="str">
        <f t="shared" si="25"/>
        <v/>
      </c>
      <c r="BT228" s="257" t="str">
        <f t="shared" si="26"/>
        <v/>
      </c>
      <c r="BU228" s="257" t="str">
        <f>IF(F228="","",IF(OR(AND(分岐管理シート!D228=1,T228&gt;0,Y228&gt;=0,U228=0,R228=S228+Y228,S228=T228),AND(分岐管理シート!D228=2,U228&gt;0,Y228&gt;=0,T228=0,R228=S228+Y228,S228=U228)),"","error"))</f>
        <v/>
      </c>
      <c r="BV228" s="257" t="str">
        <f t="shared" si="27"/>
        <v/>
      </c>
      <c r="BW228" s="257" t="str">
        <f t="shared" si="31"/>
        <v/>
      </c>
      <c r="BX228" s="257" t="str">
        <f t="shared" si="28"/>
        <v/>
      </c>
      <c r="BY228" s="257" t="str">
        <f>IF(F228="","",IF(PRODUCT(分岐管理シート!AB228:'分岐管理シート'!AE228)=0,"error",""))</f>
        <v/>
      </c>
      <c r="BZ228" s="252" t="str">
        <f>IF(F228="","",IF(AND(AE228="○",分岐管理シート!AF228=0),"error",""))</f>
        <v/>
      </c>
      <c r="CA228" s="257" t="str">
        <f>IF(F228="","",IF(AND(分岐管理シート!AE228&lt;2,実施計画様式!AF228&lt;&gt;""),"error",""))</f>
        <v/>
      </c>
      <c r="CB228" s="257" t="str">
        <f>IF(F228="","",IF(OR(AND(分岐管理シート!D228=1,分岐管理シート!AG228&gt;0,分岐管理シート!AG228&lt;25),AND(分岐管理シート!D228&gt;1,分岐管理シート!AG228&gt;12,分岐管理シート!AG228&lt;25)),"","error"))</f>
        <v/>
      </c>
      <c r="CC228" s="256" t="str">
        <f>IF(F228="","",IF(OR(AND(分岐管理シート!BH228="予算化方法",分岐管理シート!AH228&gt;0,分岐管理シート!AH228&lt;4),AND(分岐管理シート!BH228="予算化方法_未定なし",分岐管理シート!AH228&gt;0,分岐管理シート!AH228&lt;3)),"","error"))</f>
        <v/>
      </c>
      <c r="CD228" s="257" t="str">
        <f>IF(F228="","",IF(OR(分岐管理シート!AI228&lt;14,分岐管理シート!AI228&gt;25,分岐管理シート!AI228&gt;分岐管理シート!AJ228,分岐管理シート!AI228&gt;分岐管理シート!AK228),"error",""))</f>
        <v/>
      </c>
      <c r="CE228" s="257" t="str">
        <f>IF(F228="","",IF(OR(分岐管理シート!AJ228&lt;14,分岐管理シート!AJ228&gt;25,分岐管理シート!AJ228&lt;分岐管理シート!AI228,分岐管理シート!AJ228&gt;分岐管理シート!AK228),"error",""))</f>
        <v/>
      </c>
      <c r="CF228" s="256" t="str">
        <f>IF(F228="","",IF(OR(分岐管理シート!AK228&lt;14,分岐管理シート!AK228&gt;26,分岐管理シート!AK228&lt;分岐管理シート!AI228,分岐管理シート!AK228&lt;分岐管理シート!AJ228),"error",""))</f>
        <v/>
      </c>
      <c r="CG228" s="257" t="str">
        <f>IF(F228="","",IF(AND(AD228="－",分岐管理シート!AK228&gt;25),"error",""))</f>
        <v/>
      </c>
      <c r="CH228" s="257" t="str">
        <f t="shared" si="32"/>
        <v/>
      </c>
      <c r="CI228" s="252" t="str">
        <f>IF(F228="","",IF(分岐管理シート!AM228&lt;1,"error",""))</f>
        <v/>
      </c>
      <c r="CJ228" s="257" t="str">
        <f>IF(F228="","",IF(分岐管理シート!AN228&lt;1,"error",""))</f>
        <v/>
      </c>
      <c r="CK228" s="261" t="str">
        <f t="shared" si="29"/>
        <v/>
      </c>
      <c r="CL228" s="257" t="str">
        <f>IF(F228="","",IF(AND(SUM(分岐管理シート!AO228:AR228)&gt;180,分岐管理シート!AS228&lt;1),"error",""))</f>
        <v/>
      </c>
      <c r="CM228" s="257" t="str">
        <f>IF(F228="","",IF(OR(AND(分岐管理シート!D228=1,分岐管理シート!BB228&gt;0,分岐管理シート!BB228&lt;7),AND(分岐管理シート!D228&gt;1,分岐管理シート!BB228&gt;3,分岐管理シート!BB228&lt;7)),"","error"))</f>
        <v/>
      </c>
      <c r="CN228" s="260"/>
      <c r="CO228" s="257" t="str">
        <f>IF(分岐管理シート!BR228=0,"","error")</f>
        <v/>
      </c>
      <c r="CP228" s="304" t="str">
        <f>IF(AND(F228="",SUM(分岐管理シート!D228:BB228)&gt;0),"error","")</f>
        <v/>
      </c>
    </row>
    <row r="229" spans="1:94" ht="54.95" customHeight="1" x14ac:dyDescent="0.15">
      <c r="A229" s="29"/>
      <c r="B229" s="33"/>
      <c r="C229" s="445">
        <v>157</v>
      </c>
      <c r="D229" s="342"/>
      <c r="E229" s="342"/>
      <c r="F229" s="164"/>
      <c r="G229" s="164"/>
      <c r="H229" s="163"/>
      <c r="I229" s="164"/>
      <c r="J229" s="163"/>
      <c r="K229" s="164"/>
      <c r="L229" s="164"/>
      <c r="M229" s="164"/>
      <c r="N229" s="164"/>
      <c r="O229" s="343"/>
      <c r="P229" s="343"/>
      <c r="Q229" s="344"/>
      <c r="R229" s="345">
        <f t="shared" si="22"/>
        <v>0</v>
      </c>
      <c r="S229" s="346">
        <f t="shared" si="30"/>
        <v>0</v>
      </c>
      <c r="T229" s="347"/>
      <c r="U229" s="419"/>
      <c r="V229" s="386"/>
      <c r="W229" s="386"/>
      <c r="X229" s="386"/>
      <c r="Y229" s="347"/>
      <c r="Z229" s="347"/>
      <c r="AA229" s="163"/>
      <c r="AB229" s="164"/>
      <c r="AC229" s="348"/>
      <c r="AD229" s="348"/>
      <c r="AE229" s="348"/>
      <c r="AF229" s="349"/>
      <c r="AG229" s="349"/>
      <c r="AH229" s="370"/>
      <c r="AI229" s="163"/>
      <c r="AJ229" s="163"/>
      <c r="AK229" s="163"/>
      <c r="AL229" s="350"/>
      <c r="AM229" s="163"/>
      <c r="AN229" s="163"/>
      <c r="AO229" s="343"/>
      <c r="AP229" s="164"/>
      <c r="AQ229" s="164"/>
      <c r="AR229" s="164"/>
      <c r="AS229" s="351"/>
      <c r="AT229" s="352"/>
      <c r="AU229" s="352"/>
      <c r="AV229" s="352"/>
      <c r="AW229" s="352"/>
      <c r="AX229" s="352"/>
      <c r="AY229" s="352"/>
      <c r="AZ229" s="352"/>
      <c r="BA229" s="352"/>
      <c r="BB229" s="353"/>
      <c r="BC229" s="351"/>
      <c r="BD229" s="351"/>
      <c r="BE229" s="255" t="str">
        <f>IF(F229="","",IF(分岐管理シート!D229&gt;0,"","error"))</f>
        <v/>
      </c>
      <c r="BF229" s="256" t="str">
        <f>IF(F229="","",IF(分岐管理シート!E229=1,"","error"))</f>
        <v/>
      </c>
      <c r="BG229" s="257" t="str">
        <f>IF(F229="","",IF(分岐管理シート!G229=2,"","error"))</f>
        <v/>
      </c>
      <c r="BH229" s="257" t="str">
        <f>IF(F229="","",IF(OR(分岐管理シート!H229=0,LEN(H229)&lt;6),"error",""))</f>
        <v/>
      </c>
      <c r="BI229" s="258" t="str">
        <f>IF(F229="","",IF(分岐管理シート!I229=2,"","error"))</f>
        <v/>
      </c>
      <c r="BJ229" s="257" t="str">
        <f t="shared" si="23"/>
        <v/>
      </c>
      <c r="BK229" s="257" t="str">
        <f t="shared" si="24"/>
        <v/>
      </c>
      <c r="BL229" s="257" t="str">
        <f>IF(F229="","",IF(OR(AND(分岐管理シート!D229=1,分岐管理シート!K229=1),AND(分岐管理シート!D229=2,分岐管理シート!K229=2)),"","error"))</f>
        <v/>
      </c>
      <c r="BM229" s="255" t="str">
        <f>IF(F229="","",IF(分岐管理シート!L229=2,"","error"))</f>
        <v/>
      </c>
      <c r="BN229" s="257" t="str">
        <f>IF(F229="","",IF(分岐管理シート!M229&lt;1,"error",""))</f>
        <v/>
      </c>
      <c r="BO229" s="252" t="str">
        <f>IF(F229="","",IF(OR(AND(分岐管理シート!D229=1,分岐管理シート!M229&lt;12,分岐管理シート!M229&gt;0),AND(分岐管理シート!D229=2,分岐管理シート!M229&lt;13,分岐管理シート!M229&gt;1)),"","error"))</f>
        <v/>
      </c>
      <c r="BP229" s="257" t="str">
        <f>IF(AND(分岐管理シート!M229&lt;&gt;1,SUM(分岐管理シート!N229:P229)&gt;0),"error","")</f>
        <v/>
      </c>
      <c r="BQ229" s="256" t="str">
        <f>IF(OR(AND(分岐管理シート!N229=0,OR(分岐管理シート!O229&lt;&gt;0,分岐管理シート!P229&lt;&gt;0)),AND(分岐管理シート!O229=0,分岐管理シート!P229&lt;&gt;0)),"error","")</f>
        <v/>
      </c>
      <c r="BR229" s="259" t="str" cm="1">
        <f t="array" ref="BR229">IF(SUMPRODUCT(COUNTIF(N229:P229,N229:P229))&gt;COUNTA(N229:P229),"error","")</f>
        <v/>
      </c>
      <c r="BS229" s="257" t="str">
        <f t="shared" si="25"/>
        <v/>
      </c>
      <c r="BT229" s="257" t="str">
        <f t="shared" si="26"/>
        <v/>
      </c>
      <c r="BU229" s="257" t="str">
        <f>IF(F229="","",IF(OR(AND(分岐管理シート!D229=1,T229&gt;0,Y229&gt;=0,U229=0,R229=S229+Y229,S229=T229),AND(分岐管理シート!D229=2,U229&gt;0,Y229&gt;=0,T229=0,R229=S229+Y229,S229=U229)),"","error"))</f>
        <v/>
      </c>
      <c r="BV229" s="257" t="str">
        <f t="shared" si="27"/>
        <v/>
      </c>
      <c r="BW229" s="257" t="str">
        <f t="shared" si="31"/>
        <v/>
      </c>
      <c r="BX229" s="257" t="str">
        <f t="shared" si="28"/>
        <v/>
      </c>
      <c r="BY229" s="257" t="str">
        <f>IF(F229="","",IF(PRODUCT(分岐管理シート!AB229:'分岐管理シート'!AE229)=0,"error",""))</f>
        <v/>
      </c>
      <c r="BZ229" s="252" t="str">
        <f>IF(F229="","",IF(AND(AE229="○",分岐管理シート!AF229=0),"error",""))</f>
        <v/>
      </c>
      <c r="CA229" s="257" t="str">
        <f>IF(F229="","",IF(AND(分岐管理シート!AE229&lt;2,実施計画様式!AF229&lt;&gt;""),"error",""))</f>
        <v/>
      </c>
      <c r="CB229" s="257" t="str">
        <f>IF(F229="","",IF(OR(AND(分岐管理シート!D229=1,分岐管理シート!AG229&gt;0,分岐管理シート!AG229&lt;25),AND(分岐管理シート!D229&gt;1,分岐管理シート!AG229&gt;12,分岐管理シート!AG229&lt;25)),"","error"))</f>
        <v/>
      </c>
      <c r="CC229" s="256" t="str">
        <f>IF(F229="","",IF(OR(AND(分岐管理シート!BH229="予算化方法",分岐管理シート!AH229&gt;0,分岐管理シート!AH229&lt;4),AND(分岐管理シート!BH229="予算化方法_未定なし",分岐管理シート!AH229&gt;0,分岐管理シート!AH229&lt;3)),"","error"))</f>
        <v/>
      </c>
      <c r="CD229" s="257" t="str">
        <f>IF(F229="","",IF(OR(分岐管理シート!AI229&lt;14,分岐管理シート!AI229&gt;25,分岐管理シート!AI229&gt;分岐管理シート!AJ229,分岐管理シート!AI229&gt;分岐管理シート!AK229),"error",""))</f>
        <v/>
      </c>
      <c r="CE229" s="257" t="str">
        <f>IF(F229="","",IF(OR(分岐管理シート!AJ229&lt;14,分岐管理シート!AJ229&gt;25,分岐管理シート!AJ229&lt;分岐管理シート!AI229,分岐管理シート!AJ229&gt;分岐管理シート!AK229),"error",""))</f>
        <v/>
      </c>
      <c r="CF229" s="256" t="str">
        <f>IF(F229="","",IF(OR(分岐管理シート!AK229&lt;14,分岐管理シート!AK229&gt;26,分岐管理シート!AK229&lt;分岐管理シート!AI229,分岐管理シート!AK229&lt;分岐管理シート!AJ229),"error",""))</f>
        <v/>
      </c>
      <c r="CG229" s="257" t="str">
        <f>IF(F229="","",IF(AND(AD229="－",分岐管理シート!AK229&gt;25),"error",""))</f>
        <v/>
      </c>
      <c r="CH229" s="257" t="str">
        <f t="shared" si="32"/>
        <v/>
      </c>
      <c r="CI229" s="252" t="str">
        <f>IF(F229="","",IF(分岐管理シート!AM229&lt;1,"error",""))</f>
        <v/>
      </c>
      <c r="CJ229" s="257" t="str">
        <f>IF(F229="","",IF(分岐管理シート!AN229&lt;1,"error",""))</f>
        <v/>
      </c>
      <c r="CK229" s="261" t="str">
        <f t="shared" si="29"/>
        <v/>
      </c>
      <c r="CL229" s="257" t="str">
        <f>IF(F229="","",IF(AND(SUM(分岐管理シート!AO229:AR229)&gt;180,分岐管理シート!AS229&lt;1),"error",""))</f>
        <v/>
      </c>
      <c r="CM229" s="257" t="str">
        <f>IF(F229="","",IF(OR(AND(分岐管理シート!D229=1,分岐管理シート!BB229&gt;0,分岐管理シート!BB229&lt;7),AND(分岐管理シート!D229&gt;1,分岐管理シート!BB229&gt;3,分岐管理シート!BB229&lt;7)),"","error"))</f>
        <v/>
      </c>
      <c r="CN229" s="260"/>
      <c r="CO229" s="257" t="str">
        <f>IF(分岐管理シート!BR229=0,"","error")</f>
        <v/>
      </c>
      <c r="CP229" s="304" t="str">
        <f>IF(AND(F229="",SUM(分岐管理シート!D229:BB229)&gt;0),"error","")</f>
        <v/>
      </c>
    </row>
    <row r="230" spans="1:94" ht="54.95" customHeight="1" x14ac:dyDescent="0.15">
      <c r="A230" s="29"/>
      <c r="B230" s="33"/>
      <c r="C230" s="445">
        <v>158</v>
      </c>
      <c r="D230" s="342"/>
      <c r="E230" s="342"/>
      <c r="F230" s="164"/>
      <c r="G230" s="164"/>
      <c r="H230" s="163"/>
      <c r="I230" s="164"/>
      <c r="J230" s="163"/>
      <c r="K230" s="164"/>
      <c r="L230" s="164"/>
      <c r="M230" s="164"/>
      <c r="N230" s="164"/>
      <c r="O230" s="343"/>
      <c r="P230" s="343"/>
      <c r="Q230" s="344"/>
      <c r="R230" s="345">
        <f t="shared" si="22"/>
        <v>0</v>
      </c>
      <c r="S230" s="346">
        <f t="shared" si="30"/>
        <v>0</v>
      </c>
      <c r="T230" s="347"/>
      <c r="U230" s="419"/>
      <c r="V230" s="386"/>
      <c r="W230" s="386"/>
      <c r="X230" s="386"/>
      <c r="Y230" s="347"/>
      <c r="Z230" s="347"/>
      <c r="AA230" s="163"/>
      <c r="AB230" s="164"/>
      <c r="AC230" s="348"/>
      <c r="AD230" s="348"/>
      <c r="AE230" s="348"/>
      <c r="AF230" s="349"/>
      <c r="AG230" s="349"/>
      <c r="AH230" s="370"/>
      <c r="AI230" s="163"/>
      <c r="AJ230" s="163"/>
      <c r="AK230" s="163"/>
      <c r="AL230" s="350"/>
      <c r="AM230" s="163"/>
      <c r="AN230" s="163"/>
      <c r="AO230" s="343"/>
      <c r="AP230" s="164"/>
      <c r="AQ230" s="164"/>
      <c r="AR230" s="164"/>
      <c r="AS230" s="351"/>
      <c r="AT230" s="352"/>
      <c r="AU230" s="352"/>
      <c r="AV230" s="352"/>
      <c r="AW230" s="352"/>
      <c r="AX230" s="352"/>
      <c r="AY230" s="352"/>
      <c r="AZ230" s="352"/>
      <c r="BA230" s="352"/>
      <c r="BB230" s="353"/>
      <c r="BC230" s="351"/>
      <c r="BD230" s="351"/>
      <c r="BE230" s="255" t="str">
        <f>IF(F230="","",IF(分岐管理シート!D230&gt;0,"","error"))</f>
        <v/>
      </c>
      <c r="BF230" s="256" t="str">
        <f>IF(F230="","",IF(分岐管理シート!E230=1,"","error"))</f>
        <v/>
      </c>
      <c r="BG230" s="257" t="str">
        <f>IF(F230="","",IF(分岐管理シート!G230=2,"","error"))</f>
        <v/>
      </c>
      <c r="BH230" s="257" t="str">
        <f>IF(F230="","",IF(OR(分岐管理シート!H230=0,LEN(H230)&lt;6),"error",""))</f>
        <v/>
      </c>
      <c r="BI230" s="258" t="str">
        <f>IF(F230="","",IF(分岐管理シート!I230=2,"","error"))</f>
        <v/>
      </c>
      <c r="BJ230" s="257" t="str">
        <f t="shared" si="23"/>
        <v/>
      </c>
      <c r="BK230" s="257" t="str">
        <f t="shared" si="24"/>
        <v/>
      </c>
      <c r="BL230" s="257" t="str">
        <f>IF(F230="","",IF(OR(AND(分岐管理シート!D230=1,分岐管理シート!K230=1),AND(分岐管理シート!D230=2,分岐管理シート!K230=2)),"","error"))</f>
        <v/>
      </c>
      <c r="BM230" s="255" t="str">
        <f>IF(F230="","",IF(分岐管理シート!L230=2,"","error"))</f>
        <v/>
      </c>
      <c r="BN230" s="257" t="str">
        <f>IF(F230="","",IF(分岐管理シート!M230&lt;1,"error",""))</f>
        <v/>
      </c>
      <c r="BO230" s="252" t="str">
        <f>IF(F230="","",IF(OR(AND(分岐管理シート!D230=1,分岐管理シート!M230&lt;12,分岐管理シート!M230&gt;0),AND(分岐管理シート!D230=2,分岐管理シート!M230&lt;13,分岐管理シート!M230&gt;1)),"","error"))</f>
        <v/>
      </c>
      <c r="BP230" s="257" t="str">
        <f>IF(AND(分岐管理シート!M230&lt;&gt;1,SUM(分岐管理シート!N230:P230)&gt;0),"error","")</f>
        <v/>
      </c>
      <c r="BQ230" s="256" t="str">
        <f>IF(OR(AND(分岐管理シート!N230=0,OR(分岐管理シート!O230&lt;&gt;0,分岐管理シート!P230&lt;&gt;0)),AND(分岐管理シート!O230=0,分岐管理シート!P230&lt;&gt;0)),"error","")</f>
        <v/>
      </c>
      <c r="BR230" s="259" t="str" cm="1">
        <f t="array" ref="BR230">IF(SUMPRODUCT(COUNTIF(N230:P230,N230:P230))&gt;COUNTA(N230:P230),"error","")</f>
        <v/>
      </c>
      <c r="BS230" s="257" t="str">
        <f t="shared" si="25"/>
        <v/>
      </c>
      <c r="BT230" s="257" t="str">
        <f t="shared" si="26"/>
        <v/>
      </c>
      <c r="BU230" s="257" t="str">
        <f>IF(F230="","",IF(OR(AND(分岐管理シート!D230=1,T230&gt;0,Y230&gt;=0,U230=0,R230=S230+Y230,S230=T230),AND(分岐管理シート!D230=2,U230&gt;0,Y230&gt;=0,T230=0,R230=S230+Y230,S230=U230)),"","error"))</f>
        <v/>
      </c>
      <c r="BV230" s="257" t="str">
        <f t="shared" si="27"/>
        <v/>
      </c>
      <c r="BW230" s="257" t="str">
        <f t="shared" si="31"/>
        <v/>
      </c>
      <c r="BX230" s="257" t="str">
        <f t="shared" si="28"/>
        <v/>
      </c>
      <c r="BY230" s="257" t="str">
        <f>IF(F230="","",IF(PRODUCT(分岐管理シート!AB230:'分岐管理シート'!AE230)=0,"error",""))</f>
        <v/>
      </c>
      <c r="BZ230" s="252" t="str">
        <f>IF(F230="","",IF(AND(AE230="○",分岐管理シート!AF230=0),"error",""))</f>
        <v/>
      </c>
      <c r="CA230" s="257" t="str">
        <f>IF(F230="","",IF(AND(分岐管理シート!AE230&lt;2,実施計画様式!AF230&lt;&gt;""),"error",""))</f>
        <v/>
      </c>
      <c r="CB230" s="257" t="str">
        <f>IF(F230="","",IF(OR(AND(分岐管理シート!D230=1,分岐管理シート!AG230&gt;0,分岐管理シート!AG230&lt;25),AND(分岐管理シート!D230&gt;1,分岐管理シート!AG230&gt;12,分岐管理シート!AG230&lt;25)),"","error"))</f>
        <v/>
      </c>
      <c r="CC230" s="256" t="str">
        <f>IF(F230="","",IF(OR(AND(分岐管理シート!BH230="予算化方法",分岐管理シート!AH230&gt;0,分岐管理シート!AH230&lt;4),AND(分岐管理シート!BH230="予算化方法_未定なし",分岐管理シート!AH230&gt;0,分岐管理シート!AH230&lt;3)),"","error"))</f>
        <v/>
      </c>
      <c r="CD230" s="257" t="str">
        <f>IF(F230="","",IF(OR(分岐管理シート!AI230&lt;14,分岐管理シート!AI230&gt;25,分岐管理シート!AI230&gt;分岐管理シート!AJ230,分岐管理シート!AI230&gt;分岐管理シート!AK230),"error",""))</f>
        <v/>
      </c>
      <c r="CE230" s="257" t="str">
        <f>IF(F230="","",IF(OR(分岐管理シート!AJ230&lt;14,分岐管理シート!AJ230&gt;25,分岐管理シート!AJ230&lt;分岐管理シート!AI230,分岐管理シート!AJ230&gt;分岐管理シート!AK230),"error",""))</f>
        <v/>
      </c>
      <c r="CF230" s="256" t="str">
        <f>IF(F230="","",IF(OR(分岐管理シート!AK230&lt;14,分岐管理シート!AK230&gt;26,分岐管理シート!AK230&lt;分岐管理シート!AI230,分岐管理シート!AK230&lt;分岐管理シート!AJ230),"error",""))</f>
        <v/>
      </c>
      <c r="CG230" s="257" t="str">
        <f>IF(F230="","",IF(AND(AD230="－",分岐管理シート!AK230&gt;25),"error",""))</f>
        <v/>
      </c>
      <c r="CH230" s="257" t="str">
        <f t="shared" si="32"/>
        <v/>
      </c>
      <c r="CI230" s="252" t="str">
        <f>IF(F230="","",IF(分岐管理シート!AM230&lt;1,"error",""))</f>
        <v/>
      </c>
      <c r="CJ230" s="257" t="str">
        <f>IF(F230="","",IF(分岐管理シート!AN230&lt;1,"error",""))</f>
        <v/>
      </c>
      <c r="CK230" s="261" t="str">
        <f t="shared" si="29"/>
        <v/>
      </c>
      <c r="CL230" s="257" t="str">
        <f>IF(F230="","",IF(AND(SUM(分岐管理シート!AO230:AR230)&gt;180,分岐管理シート!AS230&lt;1),"error",""))</f>
        <v/>
      </c>
      <c r="CM230" s="257" t="str">
        <f>IF(F230="","",IF(OR(AND(分岐管理シート!D230=1,分岐管理シート!BB230&gt;0,分岐管理シート!BB230&lt;7),AND(分岐管理シート!D230&gt;1,分岐管理シート!BB230&gt;3,分岐管理シート!BB230&lt;7)),"","error"))</f>
        <v/>
      </c>
      <c r="CN230" s="260"/>
      <c r="CO230" s="257" t="str">
        <f>IF(分岐管理シート!BR230=0,"","error")</f>
        <v/>
      </c>
      <c r="CP230" s="304" t="str">
        <f>IF(AND(F230="",SUM(分岐管理シート!D230:BB230)&gt;0),"error","")</f>
        <v/>
      </c>
    </row>
    <row r="231" spans="1:94" ht="54.95" customHeight="1" x14ac:dyDescent="0.15">
      <c r="A231" s="29"/>
      <c r="B231" s="33"/>
      <c r="C231" s="445">
        <v>159</v>
      </c>
      <c r="D231" s="342"/>
      <c r="E231" s="342"/>
      <c r="F231" s="164"/>
      <c r="G231" s="164"/>
      <c r="H231" s="163"/>
      <c r="I231" s="164"/>
      <c r="J231" s="163"/>
      <c r="K231" s="164"/>
      <c r="L231" s="164"/>
      <c r="M231" s="164"/>
      <c r="N231" s="164"/>
      <c r="O231" s="343"/>
      <c r="P231" s="343"/>
      <c r="Q231" s="344"/>
      <c r="R231" s="345">
        <f t="shared" si="22"/>
        <v>0</v>
      </c>
      <c r="S231" s="346">
        <f t="shared" si="30"/>
        <v>0</v>
      </c>
      <c r="T231" s="347"/>
      <c r="U231" s="419"/>
      <c r="V231" s="386"/>
      <c r="W231" s="386"/>
      <c r="X231" s="386"/>
      <c r="Y231" s="347"/>
      <c r="Z231" s="347"/>
      <c r="AA231" s="163"/>
      <c r="AB231" s="164"/>
      <c r="AC231" s="348"/>
      <c r="AD231" s="348"/>
      <c r="AE231" s="348"/>
      <c r="AF231" s="349"/>
      <c r="AG231" s="349"/>
      <c r="AH231" s="370"/>
      <c r="AI231" s="163"/>
      <c r="AJ231" s="163"/>
      <c r="AK231" s="163"/>
      <c r="AL231" s="350"/>
      <c r="AM231" s="163"/>
      <c r="AN231" s="163"/>
      <c r="AO231" s="164"/>
      <c r="AP231" s="164"/>
      <c r="AQ231" s="164"/>
      <c r="AR231" s="164"/>
      <c r="AS231" s="351"/>
      <c r="AT231" s="352"/>
      <c r="AU231" s="352"/>
      <c r="AV231" s="352"/>
      <c r="AW231" s="352"/>
      <c r="AX231" s="352"/>
      <c r="AY231" s="352"/>
      <c r="AZ231" s="352"/>
      <c r="BA231" s="352"/>
      <c r="BB231" s="353"/>
      <c r="BC231" s="351"/>
      <c r="BD231" s="351"/>
      <c r="BE231" s="255" t="str">
        <f>IF(F231="","",IF(分岐管理シート!D231&gt;0,"","error"))</f>
        <v/>
      </c>
      <c r="BF231" s="256" t="str">
        <f>IF(F231="","",IF(分岐管理シート!E231=1,"","error"))</f>
        <v/>
      </c>
      <c r="BG231" s="257" t="str">
        <f>IF(F231="","",IF(分岐管理シート!G231=2,"","error"))</f>
        <v/>
      </c>
      <c r="BH231" s="257" t="str">
        <f>IF(F231="","",IF(OR(分岐管理シート!H231=0,LEN(H231)&lt;6),"error",""))</f>
        <v/>
      </c>
      <c r="BI231" s="258" t="str">
        <f>IF(F231="","",IF(分岐管理シート!I231=2,"","error"))</f>
        <v/>
      </c>
      <c r="BJ231" s="257" t="str">
        <f t="shared" si="23"/>
        <v/>
      </c>
      <c r="BK231" s="257" t="str">
        <f t="shared" si="24"/>
        <v/>
      </c>
      <c r="BL231" s="257" t="str">
        <f>IF(F231="","",IF(OR(AND(分岐管理シート!D231=1,分岐管理シート!K231=1),AND(分岐管理シート!D231=2,分岐管理シート!K231=2)),"","error"))</f>
        <v/>
      </c>
      <c r="BM231" s="255" t="str">
        <f>IF(F231="","",IF(分岐管理シート!L231=2,"","error"))</f>
        <v/>
      </c>
      <c r="BN231" s="257" t="str">
        <f>IF(F231="","",IF(分岐管理シート!M231&lt;1,"error",""))</f>
        <v/>
      </c>
      <c r="BO231" s="252" t="str">
        <f>IF(F231="","",IF(OR(AND(分岐管理シート!D231=1,分岐管理シート!M231&lt;12,分岐管理シート!M231&gt;0),AND(分岐管理シート!D231=2,分岐管理シート!M231&lt;13,分岐管理シート!M231&gt;1)),"","error"))</f>
        <v/>
      </c>
      <c r="BP231" s="257" t="str">
        <f>IF(AND(分岐管理シート!M231&lt;&gt;1,SUM(分岐管理シート!N231:P231)&gt;0),"error","")</f>
        <v/>
      </c>
      <c r="BQ231" s="256" t="str">
        <f>IF(OR(AND(分岐管理シート!N231=0,OR(分岐管理シート!O231&lt;&gt;0,分岐管理シート!P231&lt;&gt;0)),AND(分岐管理シート!O231=0,分岐管理シート!P231&lt;&gt;0)),"error","")</f>
        <v/>
      </c>
      <c r="BR231" s="259" t="str" cm="1">
        <f t="array" ref="BR231">IF(SUMPRODUCT(COUNTIF(N231:P231,N231:P231))&gt;COUNTA(N231:P231),"error","")</f>
        <v/>
      </c>
      <c r="BS231" s="257" t="str">
        <f t="shared" si="25"/>
        <v/>
      </c>
      <c r="BT231" s="257" t="str">
        <f t="shared" si="26"/>
        <v/>
      </c>
      <c r="BU231" s="257" t="str">
        <f>IF(F231="","",IF(OR(AND(分岐管理シート!D231=1,T231&gt;0,Y231&gt;=0,U231=0,R231=S231+Y231,S231=T231),AND(分岐管理シート!D231=2,U231&gt;0,Y231&gt;=0,T231=0,R231=S231+Y231,S231=U231)),"","error"))</f>
        <v/>
      </c>
      <c r="BV231" s="257" t="str">
        <f t="shared" si="27"/>
        <v/>
      </c>
      <c r="BW231" s="257" t="str">
        <f t="shared" si="31"/>
        <v/>
      </c>
      <c r="BX231" s="257" t="str">
        <f t="shared" si="28"/>
        <v/>
      </c>
      <c r="BY231" s="257" t="str">
        <f>IF(F231="","",IF(PRODUCT(分岐管理シート!AB231:'分岐管理シート'!AE231)=0,"error",""))</f>
        <v/>
      </c>
      <c r="BZ231" s="252" t="str">
        <f>IF(F231="","",IF(AND(AE231="○",分岐管理シート!AF231=0),"error",""))</f>
        <v/>
      </c>
      <c r="CA231" s="257" t="str">
        <f>IF(F231="","",IF(AND(分岐管理シート!AE231&lt;2,実施計画様式!AF231&lt;&gt;""),"error",""))</f>
        <v/>
      </c>
      <c r="CB231" s="257" t="str">
        <f>IF(F231="","",IF(OR(AND(分岐管理シート!D231=1,分岐管理シート!AG231&gt;0,分岐管理シート!AG231&lt;25),AND(分岐管理シート!D231&gt;1,分岐管理シート!AG231&gt;12,分岐管理シート!AG231&lt;25)),"","error"))</f>
        <v/>
      </c>
      <c r="CC231" s="256" t="str">
        <f>IF(F231="","",IF(OR(AND(分岐管理シート!BH231="予算化方法",分岐管理シート!AH231&gt;0,分岐管理シート!AH231&lt;4),AND(分岐管理シート!BH231="予算化方法_未定なし",分岐管理シート!AH231&gt;0,分岐管理シート!AH231&lt;3)),"","error"))</f>
        <v/>
      </c>
      <c r="CD231" s="257" t="str">
        <f>IF(F231="","",IF(OR(分岐管理シート!AI231&lt;14,分岐管理シート!AI231&gt;25,分岐管理シート!AI231&gt;分岐管理シート!AJ231,分岐管理シート!AI231&gt;分岐管理シート!AK231),"error",""))</f>
        <v/>
      </c>
      <c r="CE231" s="257" t="str">
        <f>IF(F231="","",IF(OR(分岐管理シート!AJ231&lt;14,分岐管理シート!AJ231&gt;25,分岐管理シート!AJ231&lt;分岐管理シート!AI231,分岐管理シート!AJ231&gt;分岐管理シート!AK231),"error",""))</f>
        <v/>
      </c>
      <c r="CF231" s="256" t="str">
        <f>IF(F231="","",IF(OR(分岐管理シート!AK231&lt;14,分岐管理シート!AK231&gt;26,分岐管理シート!AK231&lt;分岐管理シート!AI231,分岐管理シート!AK231&lt;分岐管理シート!AJ231),"error",""))</f>
        <v/>
      </c>
      <c r="CG231" s="257" t="str">
        <f>IF(F231="","",IF(AND(AD231="－",分岐管理シート!AK231&gt;25),"error",""))</f>
        <v/>
      </c>
      <c r="CH231" s="257" t="str">
        <f t="shared" si="32"/>
        <v/>
      </c>
      <c r="CI231" s="252" t="str">
        <f>IF(F231="","",IF(分岐管理シート!AM231&lt;1,"error",""))</f>
        <v/>
      </c>
      <c r="CJ231" s="257" t="str">
        <f>IF(F231="","",IF(分岐管理シート!AN231&lt;1,"error",""))</f>
        <v/>
      </c>
      <c r="CK231" s="261" t="str">
        <f t="shared" si="29"/>
        <v/>
      </c>
      <c r="CL231" s="257" t="str">
        <f>IF(F231="","",IF(AND(SUM(分岐管理シート!AO231:AR231)&gt;180,分岐管理シート!AS231&lt;1),"error",""))</f>
        <v/>
      </c>
      <c r="CM231" s="257" t="str">
        <f>IF(F231="","",IF(OR(AND(分岐管理シート!D231=1,分岐管理シート!BB231&gt;0,分岐管理シート!BB231&lt;7),AND(分岐管理シート!D231&gt;1,分岐管理シート!BB231&gt;3,分岐管理シート!BB231&lt;7)),"","error"))</f>
        <v/>
      </c>
      <c r="CN231" s="260"/>
      <c r="CO231" s="257" t="str">
        <f>IF(分岐管理シート!BR231=0,"","error")</f>
        <v/>
      </c>
      <c r="CP231" s="304" t="str">
        <f>IF(AND(F231="",SUM(分岐管理シート!D231:BB231)&gt;0),"error","")</f>
        <v/>
      </c>
    </row>
    <row r="232" spans="1:94" ht="54.95" customHeight="1" x14ac:dyDescent="0.15">
      <c r="A232" s="29"/>
      <c r="B232" s="33"/>
      <c r="C232" s="445">
        <v>160</v>
      </c>
      <c r="D232" s="342"/>
      <c r="E232" s="342"/>
      <c r="F232" s="164"/>
      <c r="G232" s="164"/>
      <c r="H232" s="163"/>
      <c r="I232" s="164"/>
      <c r="J232" s="163"/>
      <c r="K232" s="164"/>
      <c r="L232" s="164"/>
      <c r="M232" s="164"/>
      <c r="N232" s="164"/>
      <c r="O232" s="343"/>
      <c r="P232" s="343"/>
      <c r="Q232" s="344"/>
      <c r="R232" s="345">
        <f t="shared" si="22"/>
        <v>0</v>
      </c>
      <c r="S232" s="346">
        <f t="shared" si="30"/>
        <v>0</v>
      </c>
      <c r="T232" s="347"/>
      <c r="U232" s="419"/>
      <c r="V232" s="386"/>
      <c r="W232" s="386"/>
      <c r="X232" s="386"/>
      <c r="Y232" s="347"/>
      <c r="Z232" s="347"/>
      <c r="AA232" s="163"/>
      <c r="AB232" s="164"/>
      <c r="AC232" s="348"/>
      <c r="AD232" s="348"/>
      <c r="AE232" s="348"/>
      <c r="AF232" s="349"/>
      <c r="AG232" s="349"/>
      <c r="AH232" s="370"/>
      <c r="AI232" s="163"/>
      <c r="AJ232" s="163"/>
      <c r="AK232" s="163"/>
      <c r="AL232" s="350"/>
      <c r="AM232" s="163"/>
      <c r="AN232" s="163"/>
      <c r="AO232" s="343"/>
      <c r="AP232" s="164"/>
      <c r="AQ232" s="164"/>
      <c r="AR232" s="164"/>
      <c r="AS232" s="351"/>
      <c r="AT232" s="352"/>
      <c r="AU232" s="352"/>
      <c r="AV232" s="352"/>
      <c r="AW232" s="352"/>
      <c r="AX232" s="352"/>
      <c r="AY232" s="352"/>
      <c r="AZ232" s="352"/>
      <c r="BA232" s="352"/>
      <c r="BB232" s="353"/>
      <c r="BC232" s="351"/>
      <c r="BD232" s="351"/>
      <c r="BE232" s="255" t="str">
        <f>IF(F232="","",IF(分岐管理シート!D232&gt;0,"","error"))</f>
        <v/>
      </c>
      <c r="BF232" s="256" t="str">
        <f>IF(F232="","",IF(分岐管理シート!E232=1,"","error"))</f>
        <v/>
      </c>
      <c r="BG232" s="257" t="str">
        <f>IF(F232="","",IF(分岐管理シート!G232=2,"","error"))</f>
        <v/>
      </c>
      <c r="BH232" s="257" t="str">
        <f>IF(F232="","",IF(OR(分岐管理シート!H232=0,LEN(H232)&lt;6),"error",""))</f>
        <v/>
      </c>
      <c r="BI232" s="258" t="str">
        <f>IF(F232="","",IF(分岐管理シート!I232=2,"","error"))</f>
        <v/>
      </c>
      <c r="BJ232" s="257" t="str">
        <f t="shared" si="23"/>
        <v/>
      </c>
      <c r="BK232" s="257" t="str">
        <f t="shared" si="24"/>
        <v/>
      </c>
      <c r="BL232" s="257" t="str">
        <f>IF(F232="","",IF(OR(AND(分岐管理シート!D232=1,分岐管理シート!K232=1),AND(分岐管理シート!D232=2,分岐管理シート!K232=2)),"","error"))</f>
        <v/>
      </c>
      <c r="BM232" s="255" t="str">
        <f>IF(F232="","",IF(分岐管理シート!L232=2,"","error"))</f>
        <v/>
      </c>
      <c r="BN232" s="257" t="str">
        <f>IF(F232="","",IF(分岐管理シート!M232&lt;1,"error",""))</f>
        <v/>
      </c>
      <c r="BO232" s="252" t="str">
        <f>IF(F232="","",IF(OR(AND(分岐管理シート!D232=1,分岐管理シート!M232&lt;12,分岐管理シート!M232&gt;0),AND(分岐管理シート!D232=2,分岐管理シート!M232&lt;13,分岐管理シート!M232&gt;1)),"","error"))</f>
        <v/>
      </c>
      <c r="BP232" s="257" t="str">
        <f>IF(AND(分岐管理シート!M232&lt;&gt;1,SUM(分岐管理シート!N232:P232)&gt;0),"error","")</f>
        <v/>
      </c>
      <c r="BQ232" s="256" t="str">
        <f>IF(OR(AND(分岐管理シート!N232=0,OR(分岐管理シート!O232&lt;&gt;0,分岐管理シート!P232&lt;&gt;0)),AND(分岐管理シート!O232=0,分岐管理シート!P232&lt;&gt;0)),"error","")</f>
        <v/>
      </c>
      <c r="BR232" s="259" t="str" cm="1">
        <f t="array" ref="BR232">IF(SUMPRODUCT(COUNTIF(N232:P232,N232:P232))&gt;COUNTA(N232:P232),"error","")</f>
        <v/>
      </c>
      <c r="BS232" s="257" t="str">
        <f t="shared" si="25"/>
        <v/>
      </c>
      <c r="BT232" s="257" t="str">
        <f t="shared" si="26"/>
        <v/>
      </c>
      <c r="BU232" s="257" t="str">
        <f>IF(F232="","",IF(OR(AND(分岐管理シート!D232=1,T232&gt;0,Y232&gt;=0,U232=0,R232=S232+Y232,S232=T232),AND(分岐管理シート!D232=2,U232&gt;0,Y232&gt;=0,T232=0,R232=S232+Y232,S232=U232)),"","error"))</f>
        <v/>
      </c>
      <c r="BV232" s="257" t="str">
        <f t="shared" si="27"/>
        <v/>
      </c>
      <c r="BW232" s="257" t="str">
        <f t="shared" si="31"/>
        <v/>
      </c>
      <c r="BX232" s="257" t="str">
        <f t="shared" si="28"/>
        <v/>
      </c>
      <c r="BY232" s="257" t="str">
        <f>IF(F232="","",IF(PRODUCT(分岐管理シート!AB232:'分岐管理シート'!AE232)=0,"error",""))</f>
        <v/>
      </c>
      <c r="BZ232" s="252" t="str">
        <f>IF(F232="","",IF(AND(AE232="○",分岐管理シート!AF232=0),"error",""))</f>
        <v/>
      </c>
      <c r="CA232" s="257" t="str">
        <f>IF(F232="","",IF(AND(分岐管理シート!AE232&lt;2,実施計画様式!AF232&lt;&gt;""),"error",""))</f>
        <v/>
      </c>
      <c r="CB232" s="257" t="str">
        <f>IF(F232="","",IF(OR(AND(分岐管理シート!D232=1,分岐管理シート!AG232&gt;0,分岐管理シート!AG232&lt;25),AND(分岐管理シート!D232&gt;1,分岐管理シート!AG232&gt;12,分岐管理シート!AG232&lt;25)),"","error"))</f>
        <v/>
      </c>
      <c r="CC232" s="256" t="str">
        <f>IF(F232="","",IF(OR(AND(分岐管理シート!BH232="予算化方法",分岐管理シート!AH232&gt;0,分岐管理シート!AH232&lt;4),AND(分岐管理シート!BH232="予算化方法_未定なし",分岐管理シート!AH232&gt;0,分岐管理シート!AH232&lt;3)),"","error"))</f>
        <v/>
      </c>
      <c r="CD232" s="257" t="str">
        <f>IF(F232="","",IF(OR(分岐管理シート!AI232&lt;14,分岐管理シート!AI232&gt;25,分岐管理シート!AI232&gt;分岐管理シート!AJ232,分岐管理シート!AI232&gt;分岐管理シート!AK232),"error",""))</f>
        <v/>
      </c>
      <c r="CE232" s="257" t="str">
        <f>IF(F232="","",IF(OR(分岐管理シート!AJ232&lt;14,分岐管理シート!AJ232&gt;25,分岐管理シート!AJ232&lt;分岐管理シート!AI232,分岐管理シート!AJ232&gt;分岐管理シート!AK232),"error",""))</f>
        <v/>
      </c>
      <c r="CF232" s="256" t="str">
        <f>IF(F232="","",IF(OR(分岐管理シート!AK232&lt;14,分岐管理シート!AK232&gt;26,分岐管理シート!AK232&lt;分岐管理シート!AI232,分岐管理シート!AK232&lt;分岐管理シート!AJ232),"error",""))</f>
        <v/>
      </c>
      <c r="CG232" s="257" t="str">
        <f>IF(F232="","",IF(AND(AD232="－",分岐管理シート!AK232&gt;25),"error",""))</f>
        <v/>
      </c>
      <c r="CH232" s="257" t="str">
        <f t="shared" si="32"/>
        <v/>
      </c>
      <c r="CI232" s="252" t="str">
        <f>IF(F232="","",IF(分岐管理シート!AM232&lt;1,"error",""))</f>
        <v/>
      </c>
      <c r="CJ232" s="257" t="str">
        <f>IF(F232="","",IF(分岐管理シート!AN232&lt;1,"error",""))</f>
        <v/>
      </c>
      <c r="CK232" s="261" t="str">
        <f t="shared" si="29"/>
        <v/>
      </c>
      <c r="CL232" s="257" t="str">
        <f>IF(F232="","",IF(AND(SUM(分岐管理シート!AO232:AR232)&gt;180,分岐管理シート!AS232&lt;1),"error",""))</f>
        <v/>
      </c>
      <c r="CM232" s="257" t="str">
        <f>IF(F232="","",IF(OR(AND(分岐管理シート!D232=1,分岐管理シート!BB232&gt;0,分岐管理シート!BB232&lt;7),AND(分岐管理シート!D232&gt;1,分岐管理シート!BB232&gt;3,分岐管理シート!BB232&lt;7)),"","error"))</f>
        <v/>
      </c>
      <c r="CN232" s="260"/>
      <c r="CO232" s="257" t="str">
        <f>IF(分岐管理シート!BR232=0,"","error")</f>
        <v/>
      </c>
      <c r="CP232" s="304" t="str">
        <f>IF(AND(F232="",SUM(分岐管理シート!D232:BB232)&gt;0),"error","")</f>
        <v/>
      </c>
    </row>
    <row r="233" spans="1:94" ht="54.95" customHeight="1" x14ac:dyDescent="0.15">
      <c r="A233" s="29"/>
      <c r="B233" s="33"/>
      <c r="C233" s="445">
        <v>161</v>
      </c>
      <c r="D233" s="342"/>
      <c r="E233" s="342"/>
      <c r="F233" s="164"/>
      <c r="G233" s="164"/>
      <c r="H233" s="163"/>
      <c r="I233" s="164"/>
      <c r="J233" s="163"/>
      <c r="K233" s="164"/>
      <c r="L233" s="164"/>
      <c r="M233" s="164"/>
      <c r="N233" s="164"/>
      <c r="O233" s="343"/>
      <c r="P233" s="343"/>
      <c r="Q233" s="344"/>
      <c r="R233" s="345">
        <f t="shared" si="22"/>
        <v>0</v>
      </c>
      <c r="S233" s="346">
        <f t="shared" si="30"/>
        <v>0</v>
      </c>
      <c r="T233" s="347"/>
      <c r="U233" s="419"/>
      <c r="V233" s="386"/>
      <c r="W233" s="386"/>
      <c r="X233" s="386"/>
      <c r="Y233" s="347"/>
      <c r="Z233" s="347"/>
      <c r="AA233" s="163"/>
      <c r="AB233" s="164"/>
      <c r="AC233" s="348"/>
      <c r="AD233" s="348"/>
      <c r="AE233" s="348"/>
      <c r="AF233" s="349"/>
      <c r="AG233" s="349"/>
      <c r="AH233" s="370"/>
      <c r="AI233" s="163"/>
      <c r="AJ233" s="163"/>
      <c r="AK233" s="163"/>
      <c r="AL233" s="350"/>
      <c r="AM233" s="163"/>
      <c r="AN233" s="163"/>
      <c r="AO233" s="343"/>
      <c r="AP233" s="164"/>
      <c r="AQ233" s="164"/>
      <c r="AR233" s="164"/>
      <c r="AS233" s="351"/>
      <c r="AT233" s="352"/>
      <c r="AU233" s="352"/>
      <c r="AV233" s="352"/>
      <c r="AW233" s="352"/>
      <c r="AX233" s="352"/>
      <c r="AY233" s="352"/>
      <c r="AZ233" s="352"/>
      <c r="BA233" s="352"/>
      <c r="BB233" s="353"/>
      <c r="BC233" s="351"/>
      <c r="BD233" s="351"/>
      <c r="BE233" s="255" t="str">
        <f>IF(F233="","",IF(分岐管理シート!D233&gt;0,"","error"))</f>
        <v/>
      </c>
      <c r="BF233" s="256" t="str">
        <f>IF(F233="","",IF(分岐管理シート!E233=1,"","error"))</f>
        <v/>
      </c>
      <c r="BG233" s="257" t="str">
        <f>IF(F233="","",IF(分岐管理シート!G233=2,"","error"))</f>
        <v/>
      </c>
      <c r="BH233" s="257" t="str">
        <f>IF(F233="","",IF(OR(分岐管理シート!H233=0,LEN(H233)&lt;6),"error",""))</f>
        <v/>
      </c>
      <c r="BI233" s="258" t="str">
        <f>IF(F233="","",IF(分岐管理シート!I233=2,"","error"))</f>
        <v/>
      </c>
      <c r="BJ233" s="257" t="str">
        <f t="shared" si="23"/>
        <v/>
      </c>
      <c r="BK233" s="257" t="str">
        <f t="shared" si="24"/>
        <v/>
      </c>
      <c r="BL233" s="257" t="str">
        <f>IF(F233="","",IF(OR(AND(分岐管理シート!D233=1,分岐管理シート!K233=1),AND(分岐管理シート!D233=2,分岐管理シート!K233=2)),"","error"))</f>
        <v/>
      </c>
      <c r="BM233" s="255" t="str">
        <f>IF(F233="","",IF(分岐管理シート!L233=2,"","error"))</f>
        <v/>
      </c>
      <c r="BN233" s="257" t="str">
        <f>IF(F233="","",IF(分岐管理シート!M233&lt;1,"error",""))</f>
        <v/>
      </c>
      <c r="BO233" s="252" t="str">
        <f>IF(F233="","",IF(OR(AND(分岐管理シート!D233=1,分岐管理シート!M233&lt;12,分岐管理シート!M233&gt;0),AND(分岐管理シート!D233=2,分岐管理シート!M233&lt;13,分岐管理シート!M233&gt;1)),"","error"))</f>
        <v/>
      </c>
      <c r="BP233" s="257" t="str">
        <f>IF(AND(分岐管理シート!M233&lt;&gt;1,SUM(分岐管理シート!N233:P233)&gt;0),"error","")</f>
        <v/>
      </c>
      <c r="BQ233" s="256" t="str">
        <f>IF(OR(AND(分岐管理シート!N233=0,OR(分岐管理シート!O233&lt;&gt;0,分岐管理シート!P233&lt;&gt;0)),AND(分岐管理シート!O233=0,分岐管理シート!P233&lt;&gt;0)),"error","")</f>
        <v/>
      </c>
      <c r="BR233" s="259" t="str" cm="1">
        <f t="array" ref="BR233">IF(SUMPRODUCT(COUNTIF(N233:P233,N233:P233))&gt;COUNTA(N233:P233),"error","")</f>
        <v/>
      </c>
      <c r="BS233" s="257" t="str">
        <f t="shared" si="25"/>
        <v/>
      </c>
      <c r="BT233" s="257" t="str">
        <f t="shared" si="26"/>
        <v/>
      </c>
      <c r="BU233" s="257" t="str">
        <f>IF(F233="","",IF(OR(AND(分岐管理シート!D233=1,T233&gt;0,Y233&gt;=0,U233=0,R233=S233+Y233,S233=T233),AND(分岐管理シート!D233=2,U233&gt;0,Y233&gt;=0,T233=0,R233=S233+Y233,S233=U233)),"","error"))</f>
        <v/>
      </c>
      <c r="BV233" s="257" t="str">
        <f t="shared" si="27"/>
        <v/>
      </c>
      <c r="BW233" s="257" t="str">
        <f t="shared" si="31"/>
        <v/>
      </c>
      <c r="BX233" s="257" t="str">
        <f t="shared" si="28"/>
        <v/>
      </c>
      <c r="BY233" s="257" t="str">
        <f>IF(F233="","",IF(PRODUCT(分岐管理シート!AB233:'分岐管理シート'!AE233)=0,"error",""))</f>
        <v/>
      </c>
      <c r="BZ233" s="252" t="str">
        <f>IF(F233="","",IF(AND(AE233="○",分岐管理シート!AF233=0),"error",""))</f>
        <v/>
      </c>
      <c r="CA233" s="257" t="str">
        <f>IF(F233="","",IF(AND(分岐管理シート!AE233&lt;2,実施計画様式!AF233&lt;&gt;""),"error",""))</f>
        <v/>
      </c>
      <c r="CB233" s="257" t="str">
        <f>IF(F233="","",IF(OR(AND(分岐管理シート!D233=1,分岐管理シート!AG233&gt;0,分岐管理シート!AG233&lt;25),AND(分岐管理シート!D233&gt;1,分岐管理シート!AG233&gt;12,分岐管理シート!AG233&lt;25)),"","error"))</f>
        <v/>
      </c>
      <c r="CC233" s="256" t="str">
        <f>IF(F233="","",IF(OR(AND(分岐管理シート!BH233="予算化方法",分岐管理シート!AH233&gt;0,分岐管理シート!AH233&lt;4),AND(分岐管理シート!BH233="予算化方法_未定なし",分岐管理シート!AH233&gt;0,分岐管理シート!AH233&lt;3)),"","error"))</f>
        <v/>
      </c>
      <c r="CD233" s="257" t="str">
        <f>IF(F233="","",IF(OR(分岐管理シート!AI233&lt;14,分岐管理シート!AI233&gt;25,分岐管理シート!AI233&gt;分岐管理シート!AJ233,分岐管理シート!AI233&gt;分岐管理シート!AK233),"error",""))</f>
        <v/>
      </c>
      <c r="CE233" s="257" t="str">
        <f>IF(F233="","",IF(OR(分岐管理シート!AJ233&lt;14,分岐管理シート!AJ233&gt;25,分岐管理シート!AJ233&lt;分岐管理シート!AI233,分岐管理シート!AJ233&gt;分岐管理シート!AK233),"error",""))</f>
        <v/>
      </c>
      <c r="CF233" s="256" t="str">
        <f>IF(F233="","",IF(OR(分岐管理シート!AK233&lt;14,分岐管理シート!AK233&gt;26,分岐管理シート!AK233&lt;分岐管理シート!AI233,分岐管理シート!AK233&lt;分岐管理シート!AJ233),"error",""))</f>
        <v/>
      </c>
      <c r="CG233" s="257" t="str">
        <f>IF(F233="","",IF(AND(AD233="－",分岐管理シート!AK233&gt;25),"error",""))</f>
        <v/>
      </c>
      <c r="CH233" s="257" t="str">
        <f t="shared" si="32"/>
        <v/>
      </c>
      <c r="CI233" s="252" t="str">
        <f>IF(F233="","",IF(分岐管理シート!AM233&lt;1,"error",""))</f>
        <v/>
      </c>
      <c r="CJ233" s="257" t="str">
        <f>IF(F233="","",IF(分岐管理シート!AN233&lt;1,"error",""))</f>
        <v/>
      </c>
      <c r="CK233" s="261" t="str">
        <f t="shared" si="29"/>
        <v/>
      </c>
      <c r="CL233" s="257" t="str">
        <f>IF(F233="","",IF(AND(SUM(分岐管理シート!AO233:AR233)&gt;180,分岐管理シート!AS233&lt;1),"error",""))</f>
        <v/>
      </c>
      <c r="CM233" s="257" t="str">
        <f>IF(F233="","",IF(OR(AND(分岐管理シート!D233=1,分岐管理シート!BB233&gt;0,分岐管理シート!BB233&lt;7),AND(分岐管理シート!D233&gt;1,分岐管理シート!BB233&gt;3,分岐管理シート!BB233&lt;7)),"","error"))</f>
        <v/>
      </c>
      <c r="CN233" s="260"/>
      <c r="CO233" s="257" t="str">
        <f>IF(分岐管理シート!BR233=0,"","error")</f>
        <v/>
      </c>
      <c r="CP233" s="304" t="str">
        <f>IF(AND(F233="",SUM(分岐管理シート!D233:BB233)&gt;0),"error","")</f>
        <v/>
      </c>
    </row>
    <row r="234" spans="1:94" ht="54.95" customHeight="1" x14ac:dyDescent="0.15">
      <c r="A234" s="29"/>
      <c r="B234" s="33"/>
      <c r="C234" s="445">
        <v>162</v>
      </c>
      <c r="D234" s="342"/>
      <c r="E234" s="342"/>
      <c r="F234" s="164"/>
      <c r="G234" s="164"/>
      <c r="H234" s="163"/>
      <c r="I234" s="164"/>
      <c r="J234" s="163"/>
      <c r="K234" s="164"/>
      <c r="L234" s="164"/>
      <c r="M234" s="164"/>
      <c r="N234" s="164"/>
      <c r="O234" s="343"/>
      <c r="P234" s="343"/>
      <c r="Q234" s="344"/>
      <c r="R234" s="345">
        <f t="shared" si="22"/>
        <v>0</v>
      </c>
      <c r="S234" s="346">
        <f t="shared" si="30"/>
        <v>0</v>
      </c>
      <c r="T234" s="347"/>
      <c r="U234" s="419"/>
      <c r="V234" s="386"/>
      <c r="W234" s="386"/>
      <c r="X234" s="386"/>
      <c r="Y234" s="347"/>
      <c r="Z234" s="347"/>
      <c r="AA234" s="163"/>
      <c r="AB234" s="164"/>
      <c r="AC234" s="348"/>
      <c r="AD234" s="348"/>
      <c r="AE234" s="348"/>
      <c r="AF234" s="349"/>
      <c r="AG234" s="349"/>
      <c r="AH234" s="370"/>
      <c r="AI234" s="163"/>
      <c r="AJ234" s="163"/>
      <c r="AK234" s="163"/>
      <c r="AL234" s="350"/>
      <c r="AM234" s="163"/>
      <c r="AN234" s="163"/>
      <c r="AO234" s="343"/>
      <c r="AP234" s="164"/>
      <c r="AQ234" s="164"/>
      <c r="AR234" s="164"/>
      <c r="AS234" s="351"/>
      <c r="AT234" s="352"/>
      <c r="AU234" s="352"/>
      <c r="AV234" s="352"/>
      <c r="AW234" s="352"/>
      <c r="AX234" s="352"/>
      <c r="AY234" s="352"/>
      <c r="AZ234" s="352"/>
      <c r="BA234" s="352"/>
      <c r="BB234" s="353"/>
      <c r="BC234" s="351"/>
      <c r="BD234" s="351"/>
      <c r="BE234" s="255" t="str">
        <f>IF(F234="","",IF(分岐管理シート!D234&gt;0,"","error"))</f>
        <v/>
      </c>
      <c r="BF234" s="256" t="str">
        <f>IF(F234="","",IF(分岐管理シート!E234=1,"","error"))</f>
        <v/>
      </c>
      <c r="BG234" s="257" t="str">
        <f>IF(F234="","",IF(分岐管理シート!G234=2,"","error"))</f>
        <v/>
      </c>
      <c r="BH234" s="257" t="str">
        <f>IF(F234="","",IF(OR(分岐管理シート!H234=0,LEN(H234)&lt;6),"error",""))</f>
        <v/>
      </c>
      <c r="BI234" s="258" t="str">
        <f>IF(F234="","",IF(分岐管理シート!I234=2,"","error"))</f>
        <v/>
      </c>
      <c r="BJ234" s="257" t="str">
        <f t="shared" si="23"/>
        <v/>
      </c>
      <c r="BK234" s="257" t="str">
        <f t="shared" si="24"/>
        <v/>
      </c>
      <c r="BL234" s="257" t="str">
        <f>IF(F234="","",IF(OR(AND(分岐管理シート!D234=1,分岐管理シート!K234=1),AND(分岐管理シート!D234=2,分岐管理シート!K234=2)),"","error"))</f>
        <v/>
      </c>
      <c r="BM234" s="255" t="str">
        <f>IF(F234="","",IF(分岐管理シート!L234=2,"","error"))</f>
        <v/>
      </c>
      <c r="BN234" s="257" t="str">
        <f>IF(F234="","",IF(分岐管理シート!M234&lt;1,"error",""))</f>
        <v/>
      </c>
      <c r="BO234" s="252" t="str">
        <f>IF(F234="","",IF(OR(AND(分岐管理シート!D234=1,分岐管理シート!M234&lt;12,分岐管理シート!M234&gt;0),AND(分岐管理シート!D234=2,分岐管理シート!M234&lt;13,分岐管理シート!M234&gt;1)),"","error"))</f>
        <v/>
      </c>
      <c r="BP234" s="257" t="str">
        <f>IF(AND(分岐管理シート!M234&lt;&gt;1,SUM(分岐管理シート!N234:P234)&gt;0),"error","")</f>
        <v/>
      </c>
      <c r="BQ234" s="256" t="str">
        <f>IF(OR(AND(分岐管理シート!N234=0,OR(分岐管理シート!O234&lt;&gt;0,分岐管理シート!P234&lt;&gt;0)),AND(分岐管理シート!O234=0,分岐管理シート!P234&lt;&gt;0)),"error","")</f>
        <v/>
      </c>
      <c r="BR234" s="259" t="str" cm="1">
        <f t="array" ref="BR234">IF(SUMPRODUCT(COUNTIF(N234:P234,N234:P234))&gt;COUNTA(N234:P234),"error","")</f>
        <v/>
      </c>
      <c r="BS234" s="257" t="str">
        <f t="shared" si="25"/>
        <v/>
      </c>
      <c r="BT234" s="257" t="str">
        <f t="shared" si="26"/>
        <v/>
      </c>
      <c r="BU234" s="257" t="str">
        <f>IF(F234="","",IF(OR(AND(分岐管理シート!D234=1,T234&gt;0,Y234&gt;=0,U234=0,R234=S234+Y234,S234=T234),AND(分岐管理シート!D234=2,U234&gt;0,Y234&gt;=0,T234=0,R234=S234+Y234,S234=U234)),"","error"))</f>
        <v/>
      </c>
      <c r="BV234" s="257" t="str">
        <f t="shared" si="27"/>
        <v/>
      </c>
      <c r="BW234" s="257" t="str">
        <f t="shared" si="31"/>
        <v/>
      </c>
      <c r="BX234" s="257" t="str">
        <f t="shared" si="28"/>
        <v/>
      </c>
      <c r="BY234" s="257" t="str">
        <f>IF(F234="","",IF(PRODUCT(分岐管理シート!AB234:'分岐管理シート'!AE234)=0,"error",""))</f>
        <v/>
      </c>
      <c r="BZ234" s="252" t="str">
        <f>IF(F234="","",IF(AND(AE234="○",分岐管理シート!AF234=0),"error",""))</f>
        <v/>
      </c>
      <c r="CA234" s="257" t="str">
        <f>IF(F234="","",IF(AND(分岐管理シート!AE234&lt;2,実施計画様式!AF234&lt;&gt;""),"error",""))</f>
        <v/>
      </c>
      <c r="CB234" s="257" t="str">
        <f>IF(F234="","",IF(OR(AND(分岐管理シート!D234=1,分岐管理シート!AG234&gt;0,分岐管理シート!AG234&lt;25),AND(分岐管理シート!D234&gt;1,分岐管理シート!AG234&gt;12,分岐管理シート!AG234&lt;25)),"","error"))</f>
        <v/>
      </c>
      <c r="CC234" s="256" t="str">
        <f>IF(F234="","",IF(OR(AND(分岐管理シート!BH234="予算化方法",分岐管理シート!AH234&gt;0,分岐管理シート!AH234&lt;4),AND(分岐管理シート!BH234="予算化方法_未定なし",分岐管理シート!AH234&gt;0,分岐管理シート!AH234&lt;3)),"","error"))</f>
        <v/>
      </c>
      <c r="CD234" s="257" t="str">
        <f>IF(F234="","",IF(OR(分岐管理シート!AI234&lt;14,分岐管理シート!AI234&gt;25,分岐管理シート!AI234&gt;分岐管理シート!AJ234,分岐管理シート!AI234&gt;分岐管理シート!AK234),"error",""))</f>
        <v/>
      </c>
      <c r="CE234" s="257" t="str">
        <f>IF(F234="","",IF(OR(分岐管理シート!AJ234&lt;14,分岐管理シート!AJ234&gt;25,分岐管理シート!AJ234&lt;分岐管理シート!AI234,分岐管理シート!AJ234&gt;分岐管理シート!AK234),"error",""))</f>
        <v/>
      </c>
      <c r="CF234" s="256" t="str">
        <f>IF(F234="","",IF(OR(分岐管理シート!AK234&lt;14,分岐管理シート!AK234&gt;26,分岐管理シート!AK234&lt;分岐管理シート!AI234,分岐管理シート!AK234&lt;分岐管理シート!AJ234),"error",""))</f>
        <v/>
      </c>
      <c r="CG234" s="257" t="str">
        <f>IF(F234="","",IF(AND(AD234="－",分岐管理シート!AK234&gt;25),"error",""))</f>
        <v/>
      </c>
      <c r="CH234" s="257" t="str">
        <f t="shared" si="32"/>
        <v/>
      </c>
      <c r="CI234" s="252" t="str">
        <f>IF(F234="","",IF(分岐管理シート!AM234&lt;1,"error",""))</f>
        <v/>
      </c>
      <c r="CJ234" s="257" t="str">
        <f>IF(F234="","",IF(分岐管理シート!AN234&lt;1,"error",""))</f>
        <v/>
      </c>
      <c r="CK234" s="261" t="str">
        <f t="shared" si="29"/>
        <v/>
      </c>
      <c r="CL234" s="257" t="str">
        <f>IF(F234="","",IF(AND(SUM(分岐管理シート!AO234:AR234)&gt;180,分岐管理シート!AS234&lt;1),"error",""))</f>
        <v/>
      </c>
      <c r="CM234" s="257" t="str">
        <f>IF(F234="","",IF(OR(AND(分岐管理シート!D234=1,分岐管理シート!BB234&gt;0,分岐管理シート!BB234&lt;7),AND(分岐管理シート!D234&gt;1,分岐管理シート!BB234&gt;3,分岐管理シート!BB234&lt;7)),"","error"))</f>
        <v/>
      </c>
      <c r="CN234" s="260"/>
      <c r="CO234" s="257" t="str">
        <f>IF(分岐管理シート!BR234=0,"","error")</f>
        <v/>
      </c>
      <c r="CP234" s="304" t="str">
        <f>IF(AND(F234="",SUM(分岐管理シート!D234:BB234)&gt;0),"error","")</f>
        <v/>
      </c>
    </row>
    <row r="235" spans="1:94" ht="54.95" customHeight="1" x14ac:dyDescent="0.15">
      <c r="A235" s="29"/>
      <c r="B235" s="33"/>
      <c r="C235" s="445">
        <v>163</v>
      </c>
      <c r="D235" s="342"/>
      <c r="E235" s="342"/>
      <c r="F235" s="164"/>
      <c r="G235" s="164"/>
      <c r="H235" s="163"/>
      <c r="I235" s="164"/>
      <c r="J235" s="163"/>
      <c r="K235" s="164"/>
      <c r="L235" s="164"/>
      <c r="M235" s="164"/>
      <c r="N235" s="164"/>
      <c r="O235" s="343"/>
      <c r="P235" s="343"/>
      <c r="Q235" s="344"/>
      <c r="R235" s="345">
        <f t="shared" si="22"/>
        <v>0</v>
      </c>
      <c r="S235" s="346">
        <f t="shared" si="30"/>
        <v>0</v>
      </c>
      <c r="T235" s="347"/>
      <c r="U235" s="419"/>
      <c r="V235" s="386"/>
      <c r="W235" s="386"/>
      <c r="X235" s="386"/>
      <c r="Y235" s="347"/>
      <c r="Z235" s="347"/>
      <c r="AA235" s="163"/>
      <c r="AB235" s="164"/>
      <c r="AC235" s="348"/>
      <c r="AD235" s="348"/>
      <c r="AE235" s="348"/>
      <c r="AF235" s="349"/>
      <c r="AG235" s="349"/>
      <c r="AH235" s="370"/>
      <c r="AI235" s="163"/>
      <c r="AJ235" s="163"/>
      <c r="AK235" s="163"/>
      <c r="AL235" s="350"/>
      <c r="AM235" s="163"/>
      <c r="AN235" s="163"/>
      <c r="AO235" s="343"/>
      <c r="AP235" s="164"/>
      <c r="AQ235" s="164"/>
      <c r="AR235" s="164"/>
      <c r="AS235" s="351"/>
      <c r="AT235" s="352"/>
      <c r="AU235" s="352"/>
      <c r="AV235" s="352"/>
      <c r="AW235" s="352"/>
      <c r="AX235" s="352"/>
      <c r="AY235" s="352"/>
      <c r="AZ235" s="352"/>
      <c r="BA235" s="352"/>
      <c r="BB235" s="353"/>
      <c r="BC235" s="351"/>
      <c r="BD235" s="351"/>
      <c r="BE235" s="255" t="str">
        <f>IF(F235="","",IF(分岐管理シート!D235&gt;0,"","error"))</f>
        <v/>
      </c>
      <c r="BF235" s="256" t="str">
        <f>IF(F235="","",IF(分岐管理シート!E235=1,"","error"))</f>
        <v/>
      </c>
      <c r="BG235" s="257" t="str">
        <f>IF(F235="","",IF(分岐管理シート!G235=2,"","error"))</f>
        <v/>
      </c>
      <c r="BH235" s="257" t="str">
        <f>IF(F235="","",IF(OR(分岐管理シート!H235=0,LEN(H235)&lt;6),"error",""))</f>
        <v/>
      </c>
      <c r="BI235" s="258" t="str">
        <f>IF(F235="","",IF(分岐管理シート!I235=2,"","error"))</f>
        <v/>
      </c>
      <c r="BJ235" s="257" t="str">
        <f t="shared" si="23"/>
        <v/>
      </c>
      <c r="BK235" s="257" t="str">
        <f t="shared" si="24"/>
        <v/>
      </c>
      <c r="BL235" s="257" t="str">
        <f>IF(F235="","",IF(OR(AND(分岐管理シート!D235=1,分岐管理シート!K235=1),AND(分岐管理シート!D235=2,分岐管理シート!K235=2)),"","error"))</f>
        <v/>
      </c>
      <c r="BM235" s="255" t="str">
        <f>IF(F235="","",IF(分岐管理シート!L235=2,"","error"))</f>
        <v/>
      </c>
      <c r="BN235" s="257" t="str">
        <f>IF(F235="","",IF(分岐管理シート!M235&lt;1,"error",""))</f>
        <v/>
      </c>
      <c r="BO235" s="252" t="str">
        <f>IF(F235="","",IF(OR(AND(分岐管理シート!D235=1,分岐管理シート!M235&lt;12,分岐管理シート!M235&gt;0),AND(分岐管理シート!D235=2,分岐管理シート!M235&lt;13,分岐管理シート!M235&gt;1)),"","error"))</f>
        <v/>
      </c>
      <c r="BP235" s="257" t="str">
        <f>IF(AND(分岐管理シート!M235&lt;&gt;1,SUM(分岐管理シート!N235:P235)&gt;0),"error","")</f>
        <v/>
      </c>
      <c r="BQ235" s="256" t="str">
        <f>IF(OR(AND(分岐管理シート!N235=0,OR(分岐管理シート!O235&lt;&gt;0,分岐管理シート!P235&lt;&gt;0)),AND(分岐管理シート!O235=0,分岐管理シート!P235&lt;&gt;0)),"error","")</f>
        <v/>
      </c>
      <c r="BR235" s="259" t="str" cm="1">
        <f t="array" ref="BR235">IF(SUMPRODUCT(COUNTIF(N235:P235,N235:P235))&gt;COUNTA(N235:P235),"error","")</f>
        <v/>
      </c>
      <c r="BS235" s="257" t="str">
        <f t="shared" si="25"/>
        <v/>
      </c>
      <c r="BT235" s="257" t="str">
        <f t="shared" si="26"/>
        <v/>
      </c>
      <c r="BU235" s="257" t="str">
        <f>IF(F235="","",IF(OR(AND(分岐管理シート!D235=1,T235&gt;0,Y235&gt;=0,U235=0,R235=S235+Y235,S235=T235),AND(分岐管理シート!D235=2,U235&gt;0,Y235&gt;=0,T235=0,R235=S235+Y235,S235=U235)),"","error"))</f>
        <v/>
      </c>
      <c r="BV235" s="257" t="str">
        <f t="shared" si="27"/>
        <v/>
      </c>
      <c r="BW235" s="257" t="str">
        <f t="shared" si="31"/>
        <v/>
      </c>
      <c r="BX235" s="257" t="str">
        <f t="shared" si="28"/>
        <v/>
      </c>
      <c r="BY235" s="257" t="str">
        <f>IF(F235="","",IF(PRODUCT(分岐管理シート!AB235:'分岐管理シート'!AE235)=0,"error",""))</f>
        <v/>
      </c>
      <c r="BZ235" s="252" t="str">
        <f>IF(F235="","",IF(AND(AE235="○",分岐管理シート!AF235=0),"error",""))</f>
        <v/>
      </c>
      <c r="CA235" s="257" t="str">
        <f>IF(F235="","",IF(AND(分岐管理シート!AE235&lt;2,実施計画様式!AF235&lt;&gt;""),"error",""))</f>
        <v/>
      </c>
      <c r="CB235" s="257" t="str">
        <f>IF(F235="","",IF(OR(AND(分岐管理シート!D235=1,分岐管理シート!AG235&gt;0,分岐管理シート!AG235&lt;25),AND(分岐管理シート!D235&gt;1,分岐管理シート!AG235&gt;12,分岐管理シート!AG235&lt;25)),"","error"))</f>
        <v/>
      </c>
      <c r="CC235" s="256" t="str">
        <f>IF(F235="","",IF(OR(AND(分岐管理シート!BH235="予算化方法",分岐管理シート!AH235&gt;0,分岐管理シート!AH235&lt;4),AND(分岐管理シート!BH235="予算化方法_未定なし",分岐管理シート!AH235&gt;0,分岐管理シート!AH235&lt;3)),"","error"))</f>
        <v/>
      </c>
      <c r="CD235" s="257" t="str">
        <f>IF(F235="","",IF(OR(分岐管理シート!AI235&lt;14,分岐管理シート!AI235&gt;25,分岐管理シート!AI235&gt;分岐管理シート!AJ235,分岐管理シート!AI235&gt;分岐管理シート!AK235),"error",""))</f>
        <v/>
      </c>
      <c r="CE235" s="257" t="str">
        <f>IF(F235="","",IF(OR(分岐管理シート!AJ235&lt;14,分岐管理シート!AJ235&gt;25,分岐管理シート!AJ235&lt;分岐管理シート!AI235,分岐管理シート!AJ235&gt;分岐管理シート!AK235),"error",""))</f>
        <v/>
      </c>
      <c r="CF235" s="256" t="str">
        <f>IF(F235="","",IF(OR(分岐管理シート!AK235&lt;14,分岐管理シート!AK235&gt;26,分岐管理シート!AK235&lt;分岐管理シート!AI235,分岐管理シート!AK235&lt;分岐管理シート!AJ235),"error",""))</f>
        <v/>
      </c>
      <c r="CG235" s="257" t="str">
        <f>IF(F235="","",IF(AND(AD235="－",分岐管理シート!AK235&gt;25),"error",""))</f>
        <v/>
      </c>
      <c r="CH235" s="257" t="str">
        <f t="shared" si="32"/>
        <v/>
      </c>
      <c r="CI235" s="252" t="str">
        <f>IF(F235="","",IF(分岐管理シート!AM235&lt;1,"error",""))</f>
        <v/>
      </c>
      <c r="CJ235" s="257" t="str">
        <f>IF(F235="","",IF(分岐管理シート!AN235&lt;1,"error",""))</f>
        <v/>
      </c>
      <c r="CK235" s="261" t="str">
        <f t="shared" si="29"/>
        <v/>
      </c>
      <c r="CL235" s="257" t="str">
        <f>IF(F235="","",IF(AND(SUM(分岐管理シート!AO235:AR235)&gt;180,分岐管理シート!AS235&lt;1),"error",""))</f>
        <v/>
      </c>
      <c r="CM235" s="257" t="str">
        <f>IF(F235="","",IF(OR(AND(分岐管理シート!D235=1,分岐管理シート!BB235&gt;0,分岐管理シート!BB235&lt;7),AND(分岐管理シート!D235&gt;1,分岐管理シート!BB235&gt;3,分岐管理シート!BB235&lt;7)),"","error"))</f>
        <v/>
      </c>
      <c r="CN235" s="260"/>
      <c r="CO235" s="257" t="str">
        <f>IF(分岐管理シート!BR235=0,"","error")</f>
        <v/>
      </c>
      <c r="CP235" s="304" t="str">
        <f>IF(AND(F235="",SUM(分岐管理シート!D235:BB235)&gt;0),"error","")</f>
        <v/>
      </c>
    </row>
    <row r="236" spans="1:94" ht="54.95" customHeight="1" x14ac:dyDescent="0.15">
      <c r="A236" s="29"/>
      <c r="B236" s="33"/>
      <c r="C236" s="445">
        <v>164</v>
      </c>
      <c r="D236" s="342"/>
      <c r="E236" s="342"/>
      <c r="F236" s="164"/>
      <c r="G236" s="164"/>
      <c r="H236" s="163"/>
      <c r="I236" s="164"/>
      <c r="J236" s="163"/>
      <c r="K236" s="164"/>
      <c r="L236" s="164"/>
      <c r="M236" s="164"/>
      <c r="N236" s="164"/>
      <c r="O236" s="343"/>
      <c r="P236" s="343"/>
      <c r="Q236" s="344"/>
      <c r="R236" s="345">
        <f t="shared" si="22"/>
        <v>0</v>
      </c>
      <c r="S236" s="346">
        <f t="shared" si="30"/>
        <v>0</v>
      </c>
      <c r="T236" s="347"/>
      <c r="U236" s="419"/>
      <c r="V236" s="386"/>
      <c r="W236" s="386"/>
      <c r="X236" s="386"/>
      <c r="Y236" s="347"/>
      <c r="Z236" s="347"/>
      <c r="AA236" s="163"/>
      <c r="AB236" s="164"/>
      <c r="AC236" s="348"/>
      <c r="AD236" s="348"/>
      <c r="AE236" s="348"/>
      <c r="AF236" s="349"/>
      <c r="AG236" s="349"/>
      <c r="AH236" s="370"/>
      <c r="AI236" s="163"/>
      <c r="AJ236" s="163"/>
      <c r="AK236" s="163"/>
      <c r="AL236" s="350"/>
      <c r="AM236" s="163"/>
      <c r="AN236" s="163"/>
      <c r="AO236" s="343"/>
      <c r="AP236" s="164"/>
      <c r="AQ236" s="164"/>
      <c r="AR236" s="164"/>
      <c r="AS236" s="351"/>
      <c r="AT236" s="352"/>
      <c r="AU236" s="352"/>
      <c r="AV236" s="352"/>
      <c r="AW236" s="352"/>
      <c r="AX236" s="352"/>
      <c r="AY236" s="352"/>
      <c r="AZ236" s="352"/>
      <c r="BA236" s="352"/>
      <c r="BB236" s="353"/>
      <c r="BC236" s="351"/>
      <c r="BD236" s="351"/>
      <c r="BE236" s="255" t="str">
        <f>IF(F236="","",IF(分岐管理シート!D236&gt;0,"","error"))</f>
        <v/>
      </c>
      <c r="BF236" s="256" t="str">
        <f>IF(F236="","",IF(分岐管理シート!E236=1,"","error"))</f>
        <v/>
      </c>
      <c r="BG236" s="257" t="str">
        <f>IF(F236="","",IF(分岐管理シート!G236=2,"","error"))</f>
        <v/>
      </c>
      <c r="BH236" s="257" t="str">
        <f>IF(F236="","",IF(OR(分岐管理シート!H236=0,LEN(H236)&lt;6),"error",""))</f>
        <v/>
      </c>
      <c r="BI236" s="258" t="str">
        <f>IF(F236="","",IF(分岐管理シート!I236=2,"","error"))</f>
        <v/>
      </c>
      <c r="BJ236" s="257" t="str">
        <f t="shared" si="23"/>
        <v/>
      </c>
      <c r="BK236" s="257" t="str">
        <f t="shared" si="24"/>
        <v/>
      </c>
      <c r="BL236" s="257" t="str">
        <f>IF(F236="","",IF(OR(AND(分岐管理シート!D236=1,分岐管理シート!K236=1),AND(分岐管理シート!D236=2,分岐管理シート!K236=2)),"","error"))</f>
        <v/>
      </c>
      <c r="BM236" s="255" t="str">
        <f>IF(F236="","",IF(分岐管理シート!L236=2,"","error"))</f>
        <v/>
      </c>
      <c r="BN236" s="257" t="str">
        <f>IF(F236="","",IF(分岐管理シート!M236&lt;1,"error",""))</f>
        <v/>
      </c>
      <c r="BO236" s="252" t="str">
        <f>IF(F236="","",IF(OR(AND(分岐管理シート!D236=1,分岐管理シート!M236&lt;12,分岐管理シート!M236&gt;0),AND(分岐管理シート!D236=2,分岐管理シート!M236&lt;13,分岐管理シート!M236&gt;1)),"","error"))</f>
        <v/>
      </c>
      <c r="BP236" s="257" t="str">
        <f>IF(AND(分岐管理シート!M236&lt;&gt;1,SUM(分岐管理シート!N236:P236)&gt;0),"error","")</f>
        <v/>
      </c>
      <c r="BQ236" s="256" t="str">
        <f>IF(OR(AND(分岐管理シート!N236=0,OR(分岐管理シート!O236&lt;&gt;0,分岐管理シート!P236&lt;&gt;0)),AND(分岐管理シート!O236=0,分岐管理シート!P236&lt;&gt;0)),"error","")</f>
        <v/>
      </c>
      <c r="BR236" s="259" t="str" cm="1">
        <f t="array" ref="BR236">IF(SUMPRODUCT(COUNTIF(N236:P236,N236:P236))&gt;COUNTA(N236:P236),"error","")</f>
        <v/>
      </c>
      <c r="BS236" s="257" t="str">
        <f t="shared" si="25"/>
        <v/>
      </c>
      <c r="BT236" s="257" t="str">
        <f t="shared" si="26"/>
        <v/>
      </c>
      <c r="BU236" s="257" t="str">
        <f>IF(F236="","",IF(OR(AND(分岐管理シート!D236=1,T236&gt;0,Y236&gt;=0,U236=0,R236=S236+Y236,S236=T236),AND(分岐管理シート!D236=2,U236&gt;0,Y236&gt;=0,T236=0,R236=S236+Y236,S236=U236)),"","error"))</f>
        <v/>
      </c>
      <c r="BV236" s="257" t="str">
        <f t="shared" si="27"/>
        <v/>
      </c>
      <c r="BW236" s="257" t="str">
        <f t="shared" si="31"/>
        <v/>
      </c>
      <c r="BX236" s="257" t="str">
        <f t="shared" si="28"/>
        <v/>
      </c>
      <c r="BY236" s="257" t="str">
        <f>IF(F236="","",IF(PRODUCT(分岐管理シート!AB236:'分岐管理シート'!AE236)=0,"error",""))</f>
        <v/>
      </c>
      <c r="BZ236" s="252" t="str">
        <f>IF(F236="","",IF(AND(AE236="○",分岐管理シート!AF236=0),"error",""))</f>
        <v/>
      </c>
      <c r="CA236" s="257" t="str">
        <f>IF(F236="","",IF(AND(分岐管理シート!AE236&lt;2,実施計画様式!AF236&lt;&gt;""),"error",""))</f>
        <v/>
      </c>
      <c r="CB236" s="257" t="str">
        <f>IF(F236="","",IF(OR(AND(分岐管理シート!D236=1,分岐管理シート!AG236&gt;0,分岐管理シート!AG236&lt;25),AND(分岐管理シート!D236&gt;1,分岐管理シート!AG236&gt;12,分岐管理シート!AG236&lt;25)),"","error"))</f>
        <v/>
      </c>
      <c r="CC236" s="256" t="str">
        <f>IF(F236="","",IF(OR(AND(分岐管理シート!BH236="予算化方法",分岐管理シート!AH236&gt;0,分岐管理シート!AH236&lt;4),AND(分岐管理シート!BH236="予算化方法_未定なし",分岐管理シート!AH236&gt;0,分岐管理シート!AH236&lt;3)),"","error"))</f>
        <v/>
      </c>
      <c r="CD236" s="257" t="str">
        <f>IF(F236="","",IF(OR(分岐管理シート!AI236&lt;14,分岐管理シート!AI236&gt;25,分岐管理シート!AI236&gt;分岐管理シート!AJ236,分岐管理シート!AI236&gt;分岐管理シート!AK236),"error",""))</f>
        <v/>
      </c>
      <c r="CE236" s="257" t="str">
        <f>IF(F236="","",IF(OR(分岐管理シート!AJ236&lt;14,分岐管理シート!AJ236&gt;25,分岐管理シート!AJ236&lt;分岐管理シート!AI236,分岐管理シート!AJ236&gt;分岐管理シート!AK236),"error",""))</f>
        <v/>
      </c>
      <c r="CF236" s="256" t="str">
        <f>IF(F236="","",IF(OR(分岐管理シート!AK236&lt;14,分岐管理シート!AK236&gt;26,分岐管理シート!AK236&lt;分岐管理シート!AI236,分岐管理シート!AK236&lt;分岐管理シート!AJ236),"error",""))</f>
        <v/>
      </c>
      <c r="CG236" s="257" t="str">
        <f>IF(F236="","",IF(AND(AD236="－",分岐管理シート!AK236&gt;25),"error",""))</f>
        <v/>
      </c>
      <c r="CH236" s="257" t="str">
        <f t="shared" si="32"/>
        <v/>
      </c>
      <c r="CI236" s="252" t="str">
        <f>IF(F236="","",IF(分岐管理シート!AM236&lt;1,"error",""))</f>
        <v/>
      </c>
      <c r="CJ236" s="257" t="str">
        <f>IF(F236="","",IF(分岐管理シート!AN236&lt;1,"error",""))</f>
        <v/>
      </c>
      <c r="CK236" s="261" t="str">
        <f t="shared" si="29"/>
        <v/>
      </c>
      <c r="CL236" s="257" t="str">
        <f>IF(F236="","",IF(AND(SUM(分岐管理シート!AO236:AR236)&gt;180,分岐管理シート!AS236&lt;1),"error",""))</f>
        <v/>
      </c>
      <c r="CM236" s="257" t="str">
        <f>IF(F236="","",IF(OR(AND(分岐管理シート!D236=1,分岐管理シート!BB236&gt;0,分岐管理シート!BB236&lt;7),AND(分岐管理シート!D236&gt;1,分岐管理シート!BB236&gt;3,分岐管理シート!BB236&lt;7)),"","error"))</f>
        <v/>
      </c>
      <c r="CN236" s="260"/>
      <c r="CO236" s="257" t="str">
        <f>IF(分岐管理シート!BR236=0,"","error")</f>
        <v/>
      </c>
      <c r="CP236" s="304" t="str">
        <f>IF(AND(F236="",SUM(分岐管理シート!D236:BB236)&gt;0),"error","")</f>
        <v/>
      </c>
    </row>
    <row r="237" spans="1:94" ht="54.95" customHeight="1" x14ac:dyDescent="0.15">
      <c r="A237" s="29"/>
      <c r="B237" s="33"/>
      <c r="C237" s="445">
        <v>165</v>
      </c>
      <c r="D237" s="342"/>
      <c r="E237" s="342"/>
      <c r="F237" s="164"/>
      <c r="G237" s="164"/>
      <c r="H237" s="163"/>
      <c r="I237" s="164"/>
      <c r="J237" s="163"/>
      <c r="K237" s="164"/>
      <c r="L237" s="164"/>
      <c r="M237" s="164"/>
      <c r="N237" s="164"/>
      <c r="O237" s="343"/>
      <c r="P237" s="343"/>
      <c r="Q237" s="344"/>
      <c r="R237" s="345">
        <f t="shared" si="22"/>
        <v>0</v>
      </c>
      <c r="S237" s="346">
        <f t="shared" si="30"/>
        <v>0</v>
      </c>
      <c r="T237" s="347"/>
      <c r="U237" s="419"/>
      <c r="V237" s="386"/>
      <c r="W237" s="386"/>
      <c r="X237" s="386"/>
      <c r="Y237" s="347"/>
      <c r="Z237" s="347"/>
      <c r="AA237" s="163"/>
      <c r="AB237" s="164"/>
      <c r="AC237" s="348"/>
      <c r="AD237" s="348"/>
      <c r="AE237" s="348"/>
      <c r="AF237" s="349"/>
      <c r="AG237" s="349"/>
      <c r="AH237" s="370"/>
      <c r="AI237" s="163"/>
      <c r="AJ237" s="163"/>
      <c r="AK237" s="163"/>
      <c r="AL237" s="350"/>
      <c r="AM237" s="163"/>
      <c r="AN237" s="163"/>
      <c r="AO237" s="343"/>
      <c r="AP237" s="164"/>
      <c r="AQ237" s="164"/>
      <c r="AR237" s="164"/>
      <c r="AS237" s="351"/>
      <c r="AT237" s="352"/>
      <c r="AU237" s="352"/>
      <c r="AV237" s="352"/>
      <c r="AW237" s="352"/>
      <c r="AX237" s="352"/>
      <c r="AY237" s="352"/>
      <c r="AZ237" s="352"/>
      <c r="BA237" s="352"/>
      <c r="BB237" s="353"/>
      <c r="BC237" s="351"/>
      <c r="BD237" s="351"/>
      <c r="BE237" s="255" t="str">
        <f>IF(F237="","",IF(分岐管理シート!D237&gt;0,"","error"))</f>
        <v/>
      </c>
      <c r="BF237" s="256" t="str">
        <f>IF(F237="","",IF(分岐管理シート!E237=1,"","error"))</f>
        <v/>
      </c>
      <c r="BG237" s="257" t="str">
        <f>IF(F237="","",IF(分岐管理シート!G237=2,"","error"))</f>
        <v/>
      </c>
      <c r="BH237" s="257" t="str">
        <f>IF(F237="","",IF(OR(分岐管理シート!H237=0,LEN(H237)&lt;6),"error",""))</f>
        <v/>
      </c>
      <c r="BI237" s="258" t="str">
        <f>IF(F237="","",IF(分岐管理シート!I237=2,"","error"))</f>
        <v/>
      </c>
      <c r="BJ237" s="257" t="str">
        <f t="shared" si="23"/>
        <v/>
      </c>
      <c r="BK237" s="257" t="str">
        <f t="shared" si="24"/>
        <v/>
      </c>
      <c r="BL237" s="257" t="str">
        <f>IF(F237="","",IF(OR(AND(分岐管理シート!D237=1,分岐管理シート!K237=1),AND(分岐管理シート!D237=2,分岐管理シート!K237=2)),"","error"))</f>
        <v/>
      </c>
      <c r="BM237" s="255" t="str">
        <f>IF(F237="","",IF(分岐管理シート!L237=2,"","error"))</f>
        <v/>
      </c>
      <c r="BN237" s="257" t="str">
        <f>IF(F237="","",IF(分岐管理シート!M237&lt;1,"error",""))</f>
        <v/>
      </c>
      <c r="BO237" s="252" t="str">
        <f>IF(F237="","",IF(OR(AND(分岐管理シート!D237=1,分岐管理シート!M237&lt;12,分岐管理シート!M237&gt;0),AND(分岐管理シート!D237=2,分岐管理シート!M237&lt;13,分岐管理シート!M237&gt;1)),"","error"))</f>
        <v/>
      </c>
      <c r="BP237" s="257" t="str">
        <f>IF(AND(分岐管理シート!M237&lt;&gt;1,SUM(分岐管理シート!N237:P237)&gt;0),"error","")</f>
        <v/>
      </c>
      <c r="BQ237" s="256" t="str">
        <f>IF(OR(AND(分岐管理シート!N237=0,OR(分岐管理シート!O237&lt;&gt;0,分岐管理シート!P237&lt;&gt;0)),AND(分岐管理シート!O237=0,分岐管理シート!P237&lt;&gt;0)),"error","")</f>
        <v/>
      </c>
      <c r="BR237" s="259" t="str" cm="1">
        <f t="array" ref="BR237">IF(SUMPRODUCT(COUNTIF(N237:P237,N237:P237))&gt;COUNTA(N237:P237),"error","")</f>
        <v/>
      </c>
      <c r="BS237" s="257" t="str">
        <f t="shared" si="25"/>
        <v/>
      </c>
      <c r="BT237" s="257" t="str">
        <f t="shared" si="26"/>
        <v/>
      </c>
      <c r="BU237" s="257" t="str">
        <f>IF(F237="","",IF(OR(AND(分岐管理シート!D237=1,T237&gt;0,Y237&gt;=0,U237=0,R237=S237+Y237,S237=T237),AND(分岐管理シート!D237=2,U237&gt;0,Y237&gt;=0,T237=0,R237=S237+Y237,S237=U237)),"","error"))</f>
        <v/>
      </c>
      <c r="BV237" s="257" t="str">
        <f t="shared" si="27"/>
        <v/>
      </c>
      <c r="BW237" s="257" t="str">
        <f t="shared" si="31"/>
        <v/>
      </c>
      <c r="BX237" s="257" t="str">
        <f t="shared" si="28"/>
        <v/>
      </c>
      <c r="BY237" s="257" t="str">
        <f>IF(F237="","",IF(PRODUCT(分岐管理シート!AB237:'分岐管理シート'!AE237)=0,"error",""))</f>
        <v/>
      </c>
      <c r="BZ237" s="252" t="str">
        <f>IF(F237="","",IF(AND(AE237="○",分岐管理シート!AF237=0),"error",""))</f>
        <v/>
      </c>
      <c r="CA237" s="257" t="str">
        <f>IF(F237="","",IF(AND(分岐管理シート!AE237&lt;2,実施計画様式!AF237&lt;&gt;""),"error",""))</f>
        <v/>
      </c>
      <c r="CB237" s="257" t="str">
        <f>IF(F237="","",IF(OR(AND(分岐管理シート!D237=1,分岐管理シート!AG237&gt;0,分岐管理シート!AG237&lt;25),AND(分岐管理シート!D237&gt;1,分岐管理シート!AG237&gt;12,分岐管理シート!AG237&lt;25)),"","error"))</f>
        <v/>
      </c>
      <c r="CC237" s="256" t="str">
        <f>IF(F237="","",IF(OR(AND(分岐管理シート!BH237="予算化方法",分岐管理シート!AH237&gt;0,分岐管理シート!AH237&lt;4),AND(分岐管理シート!BH237="予算化方法_未定なし",分岐管理シート!AH237&gt;0,分岐管理シート!AH237&lt;3)),"","error"))</f>
        <v/>
      </c>
      <c r="CD237" s="257" t="str">
        <f>IF(F237="","",IF(OR(分岐管理シート!AI237&lt;14,分岐管理シート!AI237&gt;25,分岐管理シート!AI237&gt;分岐管理シート!AJ237,分岐管理シート!AI237&gt;分岐管理シート!AK237),"error",""))</f>
        <v/>
      </c>
      <c r="CE237" s="257" t="str">
        <f>IF(F237="","",IF(OR(分岐管理シート!AJ237&lt;14,分岐管理シート!AJ237&gt;25,分岐管理シート!AJ237&lt;分岐管理シート!AI237,分岐管理シート!AJ237&gt;分岐管理シート!AK237),"error",""))</f>
        <v/>
      </c>
      <c r="CF237" s="256" t="str">
        <f>IF(F237="","",IF(OR(分岐管理シート!AK237&lt;14,分岐管理シート!AK237&gt;26,分岐管理シート!AK237&lt;分岐管理シート!AI237,分岐管理シート!AK237&lt;分岐管理シート!AJ237),"error",""))</f>
        <v/>
      </c>
      <c r="CG237" s="257" t="str">
        <f>IF(F237="","",IF(AND(AD237="－",分岐管理シート!AK237&gt;25),"error",""))</f>
        <v/>
      </c>
      <c r="CH237" s="257" t="str">
        <f t="shared" si="32"/>
        <v/>
      </c>
      <c r="CI237" s="252" t="str">
        <f>IF(F237="","",IF(分岐管理シート!AM237&lt;1,"error",""))</f>
        <v/>
      </c>
      <c r="CJ237" s="257" t="str">
        <f>IF(F237="","",IF(分岐管理シート!AN237&lt;1,"error",""))</f>
        <v/>
      </c>
      <c r="CK237" s="261" t="str">
        <f t="shared" si="29"/>
        <v/>
      </c>
      <c r="CL237" s="257" t="str">
        <f>IF(F237="","",IF(AND(SUM(分岐管理シート!AO237:AR237)&gt;180,分岐管理シート!AS237&lt;1),"error",""))</f>
        <v/>
      </c>
      <c r="CM237" s="257" t="str">
        <f>IF(F237="","",IF(OR(AND(分岐管理シート!D237=1,分岐管理シート!BB237&gt;0,分岐管理シート!BB237&lt;7),AND(分岐管理シート!D237&gt;1,分岐管理シート!BB237&gt;3,分岐管理シート!BB237&lt;7)),"","error"))</f>
        <v/>
      </c>
      <c r="CN237" s="260"/>
      <c r="CO237" s="257" t="str">
        <f>IF(分岐管理シート!BR237=0,"","error")</f>
        <v/>
      </c>
      <c r="CP237" s="304" t="str">
        <f>IF(AND(F237="",SUM(分岐管理シート!D237:BB237)&gt;0),"error","")</f>
        <v/>
      </c>
    </row>
    <row r="238" spans="1:94" ht="54.95" customHeight="1" x14ac:dyDescent="0.15">
      <c r="A238" s="29"/>
      <c r="B238" s="33"/>
      <c r="C238" s="445">
        <v>166</v>
      </c>
      <c r="D238" s="342"/>
      <c r="E238" s="342"/>
      <c r="F238" s="164"/>
      <c r="G238" s="164"/>
      <c r="H238" s="163"/>
      <c r="I238" s="164"/>
      <c r="J238" s="163"/>
      <c r="K238" s="164"/>
      <c r="L238" s="164"/>
      <c r="M238" s="164"/>
      <c r="N238" s="164"/>
      <c r="O238" s="343"/>
      <c r="P238" s="343"/>
      <c r="Q238" s="344"/>
      <c r="R238" s="345">
        <f t="shared" si="22"/>
        <v>0</v>
      </c>
      <c r="S238" s="346">
        <f t="shared" si="30"/>
        <v>0</v>
      </c>
      <c r="T238" s="347"/>
      <c r="U238" s="419"/>
      <c r="V238" s="386"/>
      <c r="W238" s="386"/>
      <c r="X238" s="386"/>
      <c r="Y238" s="347"/>
      <c r="Z238" s="347"/>
      <c r="AA238" s="163"/>
      <c r="AB238" s="164"/>
      <c r="AC238" s="348"/>
      <c r="AD238" s="348"/>
      <c r="AE238" s="348"/>
      <c r="AF238" s="349"/>
      <c r="AG238" s="349"/>
      <c r="AH238" s="370"/>
      <c r="AI238" s="163"/>
      <c r="AJ238" s="163"/>
      <c r="AK238" s="163"/>
      <c r="AL238" s="350"/>
      <c r="AM238" s="163"/>
      <c r="AN238" s="163"/>
      <c r="AO238" s="343"/>
      <c r="AP238" s="164"/>
      <c r="AQ238" s="164"/>
      <c r="AR238" s="164"/>
      <c r="AS238" s="351"/>
      <c r="AT238" s="352"/>
      <c r="AU238" s="352"/>
      <c r="AV238" s="352"/>
      <c r="AW238" s="352"/>
      <c r="AX238" s="352"/>
      <c r="AY238" s="352"/>
      <c r="AZ238" s="352"/>
      <c r="BA238" s="352"/>
      <c r="BB238" s="353"/>
      <c r="BC238" s="351"/>
      <c r="BD238" s="351"/>
      <c r="BE238" s="255" t="str">
        <f>IF(F238="","",IF(分岐管理シート!D238&gt;0,"","error"))</f>
        <v/>
      </c>
      <c r="BF238" s="256" t="str">
        <f>IF(F238="","",IF(分岐管理シート!E238=1,"","error"))</f>
        <v/>
      </c>
      <c r="BG238" s="257" t="str">
        <f>IF(F238="","",IF(分岐管理シート!G238=2,"","error"))</f>
        <v/>
      </c>
      <c r="BH238" s="257" t="str">
        <f>IF(F238="","",IF(OR(分岐管理シート!H238=0,LEN(H238)&lt;6),"error",""))</f>
        <v/>
      </c>
      <c r="BI238" s="258" t="str">
        <f>IF(F238="","",IF(分岐管理シート!I238=2,"","error"))</f>
        <v/>
      </c>
      <c r="BJ238" s="257" t="str">
        <f t="shared" si="23"/>
        <v/>
      </c>
      <c r="BK238" s="257" t="str">
        <f t="shared" si="24"/>
        <v/>
      </c>
      <c r="BL238" s="257" t="str">
        <f>IF(F238="","",IF(OR(AND(分岐管理シート!D238=1,分岐管理シート!K238=1),AND(分岐管理シート!D238=2,分岐管理シート!K238=2)),"","error"))</f>
        <v/>
      </c>
      <c r="BM238" s="255" t="str">
        <f>IF(F238="","",IF(分岐管理シート!L238=2,"","error"))</f>
        <v/>
      </c>
      <c r="BN238" s="257" t="str">
        <f>IF(F238="","",IF(分岐管理シート!M238&lt;1,"error",""))</f>
        <v/>
      </c>
      <c r="BO238" s="252" t="str">
        <f>IF(F238="","",IF(OR(AND(分岐管理シート!D238=1,分岐管理シート!M238&lt;12,分岐管理シート!M238&gt;0),AND(分岐管理シート!D238=2,分岐管理シート!M238&lt;13,分岐管理シート!M238&gt;1)),"","error"))</f>
        <v/>
      </c>
      <c r="BP238" s="257" t="str">
        <f>IF(AND(分岐管理シート!M238&lt;&gt;1,SUM(分岐管理シート!N238:P238)&gt;0),"error","")</f>
        <v/>
      </c>
      <c r="BQ238" s="256" t="str">
        <f>IF(OR(AND(分岐管理シート!N238=0,OR(分岐管理シート!O238&lt;&gt;0,分岐管理シート!P238&lt;&gt;0)),AND(分岐管理シート!O238=0,分岐管理シート!P238&lt;&gt;0)),"error","")</f>
        <v/>
      </c>
      <c r="BR238" s="259" t="str" cm="1">
        <f t="array" ref="BR238">IF(SUMPRODUCT(COUNTIF(N238:P238,N238:P238))&gt;COUNTA(N238:P238),"error","")</f>
        <v/>
      </c>
      <c r="BS238" s="257" t="str">
        <f t="shared" si="25"/>
        <v/>
      </c>
      <c r="BT238" s="257" t="str">
        <f t="shared" si="26"/>
        <v/>
      </c>
      <c r="BU238" s="257" t="str">
        <f>IF(F238="","",IF(OR(AND(分岐管理シート!D238=1,T238&gt;0,Y238&gt;=0,U238=0,R238=S238+Y238,S238=T238),AND(分岐管理シート!D238=2,U238&gt;0,Y238&gt;=0,T238=0,R238=S238+Y238,S238=U238)),"","error"))</f>
        <v/>
      </c>
      <c r="BV238" s="257" t="str">
        <f t="shared" si="27"/>
        <v/>
      </c>
      <c r="BW238" s="257" t="str">
        <f t="shared" si="31"/>
        <v/>
      </c>
      <c r="BX238" s="257" t="str">
        <f t="shared" si="28"/>
        <v/>
      </c>
      <c r="BY238" s="257" t="str">
        <f>IF(F238="","",IF(PRODUCT(分岐管理シート!AB238:'分岐管理シート'!AE238)=0,"error",""))</f>
        <v/>
      </c>
      <c r="BZ238" s="252" t="str">
        <f>IF(F238="","",IF(AND(AE238="○",分岐管理シート!AF238=0),"error",""))</f>
        <v/>
      </c>
      <c r="CA238" s="257" t="str">
        <f>IF(F238="","",IF(AND(分岐管理シート!AE238&lt;2,実施計画様式!AF238&lt;&gt;""),"error",""))</f>
        <v/>
      </c>
      <c r="CB238" s="257" t="str">
        <f>IF(F238="","",IF(OR(AND(分岐管理シート!D238=1,分岐管理シート!AG238&gt;0,分岐管理シート!AG238&lt;25),AND(分岐管理シート!D238&gt;1,分岐管理シート!AG238&gt;12,分岐管理シート!AG238&lt;25)),"","error"))</f>
        <v/>
      </c>
      <c r="CC238" s="256" t="str">
        <f>IF(F238="","",IF(OR(AND(分岐管理シート!BH238="予算化方法",分岐管理シート!AH238&gt;0,分岐管理シート!AH238&lt;4),AND(分岐管理シート!BH238="予算化方法_未定なし",分岐管理シート!AH238&gt;0,分岐管理シート!AH238&lt;3)),"","error"))</f>
        <v/>
      </c>
      <c r="CD238" s="257" t="str">
        <f>IF(F238="","",IF(OR(分岐管理シート!AI238&lt;14,分岐管理シート!AI238&gt;25,分岐管理シート!AI238&gt;分岐管理シート!AJ238,分岐管理シート!AI238&gt;分岐管理シート!AK238),"error",""))</f>
        <v/>
      </c>
      <c r="CE238" s="257" t="str">
        <f>IF(F238="","",IF(OR(分岐管理シート!AJ238&lt;14,分岐管理シート!AJ238&gt;25,分岐管理シート!AJ238&lt;分岐管理シート!AI238,分岐管理シート!AJ238&gt;分岐管理シート!AK238),"error",""))</f>
        <v/>
      </c>
      <c r="CF238" s="256" t="str">
        <f>IF(F238="","",IF(OR(分岐管理シート!AK238&lt;14,分岐管理シート!AK238&gt;26,分岐管理シート!AK238&lt;分岐管理シート!AI238,分岐管理シート!AK238&lt;分岐管理シート!AJ238),"error",""))</f>
        <v/>
      </c>
      <c r="CG238" s="257" t="str">
        <f>IF(F238="","",IF(AND(AD238="－",分岐管理シート!AK238&gt;25),"error",""))</f>
        <v/>
      </c>
      <c r="CH238" s="257" t="str">
        <f t="shared" si="32"/>
        <v/>
      </c>
      <c r="CI238" s="252" t="str">
        <f>IF(F238="","",IF(分岐管理シート!AM238&lt;1,"error",""))</f>
        <v/>
      </c>
      <c r="CJ238" s="257" t="str">
        <f>IF(F238="","",IF(分岐管理シート!AN238&lt;1,"error",""))</f>
        <v/>
      </c>
      <c r="CK238" s="261" t="str">
        <f t="shared" si="29"/>
        <v/>
      </c>
      <c r="CL238" s="257" t="str">
        <f>IF(F238="","",IF(AND(SUM(分岐管理シート!AO238:AR238)&gt;180,分岐管理シート!AS238&lt;1),"error",""))</f>
        <v/>
      </c>
      <c r="CM238" s="257" t="str">
        <f>IF(F238="","",IF(OR(AND(分岐管理シート!D238=1,分岐管理シート!BB238&gt;0,分岐管理シート!BB238&lt;7),AND(分岐管理シート!D238&gt;1,分岐管理シート!BB238&gt;3,分岐管理シート!BB238&lt;7)),"","error"))</f>
        <v/>
      </c>
      <c r="CN238" s="260"/>
      <c r="CO238" s="257" t="str">
        <f>IF(分岐管理シート!BR238=0,"","error")</f>
        <v/>
      </c>
      <c r="CP238" s="304" t="str">
        <f>IF(AND(F238="",SUM(分岐管理シート!D238:BB238)&gt;0),"error","")</f>
        <v/>
      </c>
    </row>
    <row r="239" spans="1:94" ht="54.95" customHeight="1" x14ac:dyDescent="0.15">
      <c r="A239" s="29"/>
      <c r="B239" s="33"/>
      <c r="C239" s="445">
        <v>167</v>
      </c>
      <c r="D239" s="342"/>
      <c r="E239" s="342"/>
      <c r="F239" s="164"/>
      <c r="G239" s="164"/>
      <c r="H239" s="163"/>
      <c r="I239" s="164"/>
      <c r="J239" s="163"/>
      <c r="K239" s="164"/>
      <c r="L239" s="164"/>
      <c r="M239" s="164"/>
      <c r="N239" s="164"/>
      <c r="O239" s="343"/>
      <c r="P239" s="343"/>
      <c r="Q239" s="344"/>
      <c r="R239" s="345">
        <f t="shared" si="22"/>
        <v>0</v>
      </c>
      <c r="S239" s="346">
        <f t="shared" si="30"/>
        <v>0</v>
      </c>
      <c r="T239" s="347"/>
      <c r="U239" s="419"/>
      <c r="V239" s="386"/>
      <c r="W239" s="386"/>
      <c r="X239" s="386"/>
      <c r="Y239" s="347"/>
      <c r="Z239" s="347"/>
      <c r="AA239" s="163"/>
      <c r="AB239" s="164"/>
      <c r="AC239" s="348"/>
      <c r="AD239" s="348"/>
      <c r="AE239" s="348"/>
      <c r="AF239" s="349"/>
      <c r="AG239" s="349"/>
      <c r="AH239" s="370"/>
      <c r="AI239" s="163"/>
      <c r="AJ239" s="163"/>
      <c r="AK239" s="163"/>
      <c r="AL239" s="350"/>
      <c r="AM239" s="163"/>
      <c r="AN239" s="163"/>
      <c r="AO239" s="343"/>
      <c r="AP239" s="164"/>
      <c r="AQ239" s="164"/>
      <c r="AR239" s="164"/>
      <c r="AS239" s="351"/>
      <c r="AT239" s="352"/>
      <c r="AU239" s="352"/>
      <c r="AV239" s="352"/>
      <c r="AW239" s="352"/>
      <c r="AX239" s="352"/>
      <c r="AY239" s="352"/>
      <c r="AZ239" s="352"/>
      <c r="BA239" s="352"/>
      <c r="BB239" s="353"/>
      <c r="BC239" s="351"/>
      <c r="BD239" s="351"/>
      <c r="BE239" s="255" t="str">
        <f>IF(F239="","",IF(分岐管理シート!D239&gt;0,"","error"))</f>
        <v/>
      </c>
      <c r="BF239" s="256" t="str">
        <f>IF(F239="","",IF(分岐管理シート!E239=1,"","error"))</f>
        <v/>
      </c>
      <c r="BG239" s="257" t="str">
        <f>IF(F239="","",IF(分岐管理シート!G239=2,"","error"))</f>
        <v/>
      </c>
      <c r="BH239" s="257" t="str">
        <f>IF(F239="","",IF(OR(分岐管理シート!H239=0,LEN(H239)&lt;6),"error",""))</f>
        <v/>
      </c>
      <c r="BI239" s="258" t="str">
        <f>IF(F239="","",IF(分岐管理シート!I239=2,"","error"))</f>
        <v/>
      </c>
      <c r="BJ239" s="257" t="str">
        <f t="shared" si="23"/>
        <v/>
      </c>
      <c r="BK239" s="257" t="str">
        <f t="shared" si="24"/>
        <v/>
      </c>
      <c r="BL239" s="257" t="str">
        <f>IF(F239="","",IF(OR(AND(分岐管理シート!D239=1,分岐管理シート!K239=1),AND(分岐管理シート!D239=2,分岐管理シート!K239=2)),"","error"))</f>
        <v/>
      </c>
      <c r="BM239" s="255" t="str">
        <f>IF(F239="","",IF(分岐管理シート!L239=2,"","error"))</f>
        <v/>
      </c>
      <c r="BN239" s="257" t="str">
        <f>IF(F239="","",IF(分岐管理シート!M239&lt;1,"error",""))</f>
        <v/>
      </c>
      <c r="BO239" s="252" t="str">
        <f>IF(F239="","",IF(OR(AND(分岐管理シート!D239=1,分岐管理シート!M239&lt;12,分岐管理シート!M239&gt;0),AND(分岐管理シート!D239=2,分岐管理シート!M239&lt;13,分岐管理シート!M239&gt;1)),"","error"))</f>
        <v/>
      </c>
      <c r="BP239" s="257" t="str">
        <f>IF(AND(分岐管理シート!M239&lt;&gt;1,SUM(分岐管理シート!N239:P239)&gt;0),"error","")</f>
        <v/>
      </c>
      <c r="BQ239" s="256" t="str">
        <f>IF(OR(AND(分岐管理シート!N239=0,OR(分岐管理シート!O239&lt;&gt;0,分岐管理シート!P239&lt;&gt;0)),AND(分岐管理シート!O239=0,分岐管理シート!P239&lt;&gt;0)),"error","")</f>
        <v/>
      </c>
      <c r="BR239" s="259" t="str" cm="1">
        <f t="array" ref="BR239">IF(SUMPRODUCT(COUNTIF(N239:P239,N239:P239))&gt;COUNTA(N239:P239),"error","")</f>
        <v/>
      </c>
      <c r="BS239" s="257" t="str">
        <f t="shared" si="25"/>
        <v/>
      </c>
      <c r="BT239" s="257" t="str">
        <f t="shared" si="26"/>
        <v/>
      </c>
      <c r="BU239" s="257" t="str">
        <f>IF(F239="","",IF(OR(AND(分岐管理シート!D239=1,T239&gt;0,Y239&gt;=0,U239=0,R239=S239+Y239,S239=T239),AND(分岐管理シート!D239=2,U239&gt;0,Y239&gt;=0,T239=0,R239=S239+Y239,S239=U239)),"","error"))</f>
        <v/>
      </c>
      <c r="BV239" s="257" t="str">
        <f t="shared" si="27"/>
        <v/>
      </c>
      <c r="BW239" s="257" t="str">
        <f t="shared" si="31"/>
        <v/>
      </c>
      <c r="BX239" s="257" t="str">
        <f t="shared" si="28"/>
        <v/>
      </c>
      <c r="BY239" s="257" t="str">
        <f>IF(F239="","",IF(PRODUCT(分岐管理シート!AB239:'分岐管理シート'!AE239)=0,"error",""))</f>
        <v/>
      </c>
      <c r="BZ239" s="252" t="str">
        <f>IF(F239="","",IF(AND(AE239="○",分岐管理シート!AF239=0),"error",""))</f>
        <v/>
      </c>
      <c r="CA239" s="257" t="str">
        <f>IF(F239="","",IF(AND(分岐管理シート!AE239&lt;2,実施計画様式!AF239&lt;&gt;""),"error",""))</f>
        <v/>
      </c>
      <c r="CB239" s="257" t="str">
        <f>IF(F239="","",IF(OR(AND(分岐管理シート!D239=1,分岐管理シート!AG239&gt;0,分岐管理シート!AG239&lt;25),AND(分岐管理シート!D239&gt;1,分岐管理シート!AG239&gt;12,分岐管理シート!AG239&lt;25)),"","error"))</f>
        <v/>
      </c>
      <c r="CC239" s="256" t="str">
        <f>IF(F239="","",IF(OR(AND(分岐管理シート!BH239="予算化方法",分岐管理シート!AH239&gt;0,分岐管理シート!AH239&lt;4),AND(分岐管理シート!BH239="予算化方法_未定なし",分岐管理シート!AH239&gt;0,分岐管理シート!AH239&lt;3)),"","error"))</f>
        <v/>
      </c>
      <c r="CD239" s="257" t="str">
        <f>IF(F239="","",IF(OR(分岐管理シート!AI239&lt;14,分岐管理シート!AI239&gt;25,分岐管理シート!AI239&gt;分岐管理シート!AJ239,分岐管理シート!AI239&gt;分岐管理シート!AK239),"error",""))</f>
        <v/>
      </c>
      <c r="CE239" s="257" t="str">
        <f>IF(F239="","",IF(OR(分岐管理シート!AJ239&lt;14,分岐管理シート!AJ239&gt;25,分岐管理シート!AJ239&lt;分岐管理シート!AI239,分岐管理シート!AJ239&gt;分岐管理シート!AK239),"error",""))</f>
        <v/>
      </c>
      <c r="CF239" s="256" t="str">
        <f>IF(F239="","",IF(OR(分岐管理シート!AK239&lt;14,分岐管理シート!AK239&gt;26,分岐管理シート!AK239&lt;分岐管理シート!AI239,分岐管理シート!AK239&lt;分岐管理シート!AJ239),"error",""))</f>
        <v/>
      </c>
      <c r="CG239" s="257" t="str">
        <f>IF(F239="","",IF(AND(AD239="－",分岐管理シート!AK239&gt;25),"error",""))</f>
        <v/>
      </c>
      <c r="CH239" s="257" t="str">
        <f t="shared" si="32"/>
        <v/>
      </c>
      <c r="CI239" s="252" t="str">
        <f>IF(F239="","",IF(分岐管理シート!AM239&lt;1,"error",""))</f>
        <v/>
      </c>
      <c r="CJ239" s="257" t="str">
        <f>IF(F239="","",IF(分岐管理シート!AN239&lt;1,"error",""))</f>
        <v/>
      </c>
      <c r="CK239" s="261" t="str">
        <f t="shared" si="29"/>
        <v/>
      </c>
      <c r="CL239" s="257" t="str">
        <f>IF(F239="","",IF(AND(SUM(分岐管理シート!AO239:AR239)&gt;180,分岐管理シート!AS239&lt;1),"error",""))</f>
        <v/>
      </c>
      <c r="CM239" s="257" t="str">
        <f>IF(F239="","",IF(OR(AND(分岐管理シート!D239=1,分岐管理シート!BB239&gt;0,分岐管理シート!BB239&lt;7),AND(分岐管理シート!D239&gt;1,分岐管理シート!BB239&gt;3,分岐管理シート!BB239&lt;7)),"","error"))</f>
        <v/>
      </c>
      <c r="CN239" s="260"/>
      <c r="CO239" s="257" t="str">
        <f>IF(分岐管理シート!BR239=0,"","error")</f>
        <v/>
      </c>
      <c r="CP239" s="304" t="str">
        <f>IF(AND(F239="",SUM(分岐管理シート!D239:BB239)&gt;0),"error","")</f>
        <v/>
      </c>
    </row>
    <row r="240" spans="1:94" ht="54.95" customHeight="1" x14ac:dyDescent="0.15">
      <c r="A240" s="29"/>
      <c r="B240" s="33"/>
      <c r="C240" s="445">
        <v>168</v>
      </c>
      <c r="D240" s="342"/>
      <c r="E240" s="342"/>
      <c r="F240" s="164"/>
      <c r="G240" s="164"/>
      <c r="H240" s="163"/>
      <c r="I240" s="164"/>
      <c r="J240" s="163"/>
      <c r="K240" s="164"/>
      <c r="L240" s="164"/>
      <c r="M240" s="164"/>
      <c r="N240" s="164"/>
      <c r="O240" s="343"/>
      <c r="P240" s="343"/>
      <c r="Q240" s="344"/>
      <c r="R240" s="345">
        <f t="shared" si="22"/>
        <v>0</v>
      </c>
      <c r="S240" s="346">
        <f t="shared" si="30"/>
        <v>0</v>
      </c>
      <c r="T240" s="347"/>
      <c r="U240" s="419"/>
      <c r="V240" s="386"/>
      <c r="W240" s="386"/>
      <c r="X240" s="386"/>
      <c r="Y240" s="347"/>
      <c r="Z240" s="347"/>
      <c r="AA240" s="163"/>
      <c r="AB240" s="164"/>
      <c r="AC240" s="348"/>
      <c r="AD240" s="348"/>
      <c r="AE240" s="348"/>
      <c r="AF240" s="349"/>
      <c r="AG240" s="349"/>
      <c r="AH240" s="370"/>
      <c r="AI240" s="163"/>
      <c r="AJ240" s="163"/>
      <c r="AK240" s="163"/>
      <c r="AL240" s="350"/>
      <c r="AM240" s="163"/>
      <c r="AN240" s="163"/>
      <c r="AO240" s="343"/>
      <c r="AP240" s="164"/>
      <c r="AQ240" s="164"/>
      <c r="AR240" s="164"/>
      <c r="AS240" s="351"/>
      <c r="AT240" s="352"/>
      <c r="AU240" s="352"/>
      <c r="AV240" s="352"/>
      <c r="AW240" s="352"/>
      <c r="AX240" s="352"/>
      <c r="AY240" s="352"/>
      <c r="AZ240" s="352"/>
      <c r="BA240" s="352"/>
      <c r="BB240" s="353"/>
      <c r="BC240" s="351"/>
      <c r="BD240" s="351"/>
      <c r="BE240" s="255" t="str">
        <f>IF(F240="","",IF(分岐管理シート!D240&gt;0,"","error"))</f>
        <v/>
      </c>
      <c r="BF240" s="256" t="str">
        <f>IF(F240="","",IF(分岐管理シート!E240=1,"","error"))</f>
        <v/>
      </c>
      <c r="BG240" s="257" t="str">
        <f>IF(F240="","",IF(分岐管理シート!G240=2,"","error"))</f>
        <v/>
      </c>
      <c r="BH240" s="257" t="str">
        <f>IF(F240="","",IF(OR(分岐管理シート!H240=0,LEN(H240)&lt;6),"error",""))</f>
        <v/>
      </c>
      <c r="BI240" s="258" t="str">
        <f>IF(F240="","",IF(分岐管理シート!I240=2,"","error"))</f>
        <v/>
      </c>
      <c r="BJ240" s="257" t="str">
        <f t="shared" si="23"/>
        <v/>
      </c>
      <c r="BK240" s="257" t="str">
        <f t="shared" si="24"/>
        <v/>
      </c>
      <c r="BL240" s="257" t="str">
        <f>IF(F240="","",IF(OR(AND(分岐管理シート!D240=1,分岐管理シート!K240=1),AND(分岐管理シート!D240=2,分岐管理シート!K240=2)),"","error"))</f>
        <v/>
      </c>
      <c r="BM240" s="255" t="str">
        <f>IF(F240="","",IF(分岐管理シート!L240=2,"","error"))</f>
        <v/>
      </c>
      <c r="BN240" s="257" t="str">
        <f>IF(F240="","",IF(分岐管理シート!M240&lt;1,"error",""))</f>
        <v/>
      </c>
      <c r="BO240" s="252" t="str">
        <f>IF(F240="","",IF(OR(AND(分岐管理シート!D240=1,分岐管理シート!M240&lt;12,分岐管理シート!M240&gt;0),AND(分岐管理シート!D240=2,分岐管理シート!M240&lt;13,分岐管理シート!M240&gt;1)),"","error"))</f>
        <v/>
      </c>
      <c r="BP240" s="257" t="str">
        <f>IF(AND(分岐管理シート!M240&lt;&gt;1,SUM(分岐管理シート!N240:P240)&gt;0),"error","")</f>
        <v/>
      </c>
      <c r="BQ240" s="256" t="str">
        <f>IF(OR(AND(分岐管理シート!N240=0,OR(分岐管理シート!O240&lt;&gt;0,分岐管理シート!P240&lt;&gt;0)),AND(分岐管理シート!O240=0,分岐管理シート!P240&lt;&gt;0)),"error","")</f>
        <v/>
      </c>
      <c r="BR240" s="259" t="str" cm="1">
        <f t="array" ref="BR240">IF(SUMPRODUCT(COUNTIF(N240:P240,N240:P240))&gt;COUNTA(N240:P240),"error","")</f>
        <v/>
      </c>
      <c r="BS240" s="257" t="str">
        <f t="shared" si="25"/>
        <v/>
      </c>
      <c r="BT240" s="257" t="str">
        <f t="shared" si="26"/>
        <v/>
      </c>
      <c r="BU240" s="257" t="str">
        <f>IF(F240="","",IF(OR(AND(分岐管理シート!D240=1,T240&gt;0,Y240&gt;=0,U240=0,R240=S240+Y240,S240=T240),AND(分岐管理シート!D240=2,U240&gt;0,Y240&gt;=0,T240=0,R240=S240+Y240,S240=U240)),"","error"))</f>
        <v/>
      </c>
      <c r="BV240" s="257" t="str">
        <f t="shared" si="27"/>
        <v/>
      </c>
      <c r="BW240" s="257" t="str">
        <f t="shared" si="31"/>
        <v/>
      </c>
      <c r="BX240" s="257" t="str">
        <f t="shared" si="28"/>
        <v/>
      </c>
      <c r="BY240" s="257" t="str">
        <f>IF(F240="","",IF(PRODUCT(分岐管理シート!AB240:'分岐管理シート'!AE240)=0,"error",""))</f>
        <v/>
      </c>
      <c r="BZ240" s="252" t="str">
        <f>IF(F240="","",IF(AND(AE240="○",分岐管理シート!AF240=0),"error",""))</f>
        <v/>
      </c>
      <c r="CA240" s="257" t="str">
        <f>IF(F240="","",IF(AND(分岐管理シート!AE240&lt;2,実施計画様式!AF240&lt;&gt;""),"error",""))</f>
        <v/>
      </c>
      <c r="CB240" s="257" t="str">
        <f>IF(F240="","",IF(OR(AND(分岐管理シート!D240=1,分岐管理シート!AG240&gt;0,分岐管理シート!AG240&lt;25),AND(分岐管理シート!D240&gt;1,分岐管理シート!AG240&gt;12,分岐管理シート!AG240&lt;25)),"","error"))</f>
        <v/>
      </c>
      <c r="CC240" s="256" t="str">
        <f>IF(F240="","",IF(OR(AND(分岐管理シート!BH240="予算化方法",分岐管理シート!AH240&gt;0,分岐管理シート!AH240&lt;4),AND(分岐管理シート!BH240="予算化方法_未定なし",分岐管理シート!AH240&gt;0,分岐管理シート!AH240&lt;3)),"","error"))</f>
        <v/>
      </c>
      <c r="CD240" s="257" t="str">
        <f>IF(F240="","",IF(OR(分岐管理シート!AI240&lt;14,分岐管理シート!AI240&gt;25,分岐管理シート!AI240&gt;分岐管理シート!AJ240,分岐管理シート!AI240&gt;分岐管理シート!AK240),"error",""))</f>
        <v/>
      </c>
      <c r="CE240" s="257" t="str">
        <f>IF(F240="","",IF(OR(分岐管理シート!AJ240&lt;14,分岐管理シート!AJ240&gt;25,分岐管理シート!AJ240&lt;分岐管理シート!AI240,分岐管理シート!AJ240&gt;分岐管理シート!AK240),"error",""))</f>
        <v/>
      </c>
      <c r="CF240" s="256" t="str">
        <f>IF(F240="","",IF(OR(分岐管理シート!AK240&lt;14,分岐管理シート!AK240&gt;26,分岐管理シート!AK240&lt;分岐管理シート!AI240,分岐管理シート!AK240&lt;分岐管理シート!AJ240),"error",""))</f>
        <v/>
      </c>
      <c r="CG240" s="257" t="str">
        <f>IF(F240="","",IF(AND(AD240="－",分岐管理シート!AK240&gt;25),"error",""))</f>
        <v/>
      </c>
      <c r="CH240" s="257" t="str">
        <f t="shared" si="32"/>
        <v/>
      </c>
      <c r="CI240" s="252" t="str">
        <f>IF(F240="","",IF(分岐管理シート!AM240&lt;1,"error",""))</f>
        <v/>
      </c>
      <c r="CJ240" s="257" t="str">
        <f>IF(F240="","",IF(分岐管理シート!AN240&lt;1,"error",""))</f>
        <v/>
      </c>
      <c r="CK240" s="261" t="str">
        <f t="shared" si="29"/>
        <v/>
      </c>
      <c r="CL240" s="257" t="str">
        <f>IF(F240="","",IF(AND(SUM(分岐管理シート!AO240:AR240)&gt;180,分岐管理シート!AS240&lt;1),"error",""))</f>
        <v/>
      </c>
      <c r="CM240" s="257" t="str">
        <f>IF(F240="","",IF(OR(AND(分岐管理シート!D240=1,分岐管理シート!BB240&gt;0,分岐管理シート!BB240&lt;7),AND(分岐管理シート!D240&gt;1,分岐管理シート!BB240&gt;3,分岐管理シート!BB240&lt;7)),"","error"))</f>
        <v/>
      </c>
      <c r="CN240" s="260"/>
      <c r="CO240" s="257" t="str">
        <f>IF(分岐管理シート!BR240=0,"","error")</f>
        <v/>
      </c>
      <c r="CP240" s="304" t="str">
        <f>IF(AND(F240="",SUM(分岐管理シート!D240:BB240)&gt;0),"error","")</f>
        <v/>
      </c>
    </row>
    <row r="241" spans="1:94" ht="54.95" customHeight="1" x14ac:dyDescent="0.15">
      <c r="A241" s="29"/>
      <c r="B241" s="33"/>
      <c r="C241" s="445">
        <v>169</v>
      </c>
      <c r="D241" s="342"/>
      <c r="E241" s="342"/>
      <c r="F241" s="164"/>
      <c r="G241" s="164"/>
      <c r="H241" s="163"/>
      <c r="I241" s="164"/>
      <c r="J241" s="163"/>
      <c r="K241" s="164"/>
      <c r="L241" s="164"/>
      <c r="M241" s="164"/>
      <c r="N241" s="164"/>
      <c r="O241" s="343"/>
      <c r="P241" s="343"/>
      <c r="Q241" s="344"/>
      <c r="R241" s="345">
        <f t="shared" si="22"/>
        <v>0</v>
      </c>
      <c r="S241" s="346">
        <f t="shared" si="30"/>
        <v>0</v>
      </c>
      <c r="T241" s="347"/>
      <c r="U241" s="419"/>
      <c r="V241" s="386"/>
      <c r="W241" s="386"/>
      <c r="X241" s="386"/>
      <c r="Y241" s="347"/>
      <c r="Z241" s="347"/>
      <c r="AA241" s="163"/>
      <c r="AB241" s="164"/>
      <c r="AC241" s="348"/>
      <c r="AD241" s="348"/>
      <c r="AE241" s="348"/>
      <c r="AF241" s="349"/>
      <c r="AG241" s="349"/>
      <c r="AH241" s="370"/>
      <c r="AI241" s="163"/>
      <c r="AJ241" s="163"/>
      <c r="AK241" s="163"/>
      <c r="AL241" s="350"/>
      <c r="AM241" s="163"/>
      <c r="AN241" s="163"/>
      <c r="AO241" s="343"/>
      <c r="AP241" s="164"/>
      <c r="AQ241" s="164"/>
      <c r="AR241" s="164"/>
      <c r="AS241" s="351"/>
      <c r="AT241" s="352"/>
      <c r="AU241" s="352"/>
      <c r="AV241" s="352"/>
      <c r="AW241" s="352"/>
      <c r="AX241" s="352"/>
      <c r="AY241" s="352"/>
      <c r="AZ241" s="352"/>
      <c r="BA241" s="352"/>
      <c r="BB241" s="353"/>
      <c r="BC241" s="351"/>
      <c r="BD241" s="351"/>
      <c r="BE241" s="255" t="str">
        <f>IF(F241="","",IF(分岐管理シート!D241&gt;0,"","error"))</f>
        <v/>
      </c>
      <c r="BF241" s="256" t="str">
        <f>IF(F241="","",IF(分岐管理シート!E241=1,"","error"))</f>
        <v/>
      </c>
      <c r="BG241" s="257" t="str">
        <f>IF(F241="","",IF(分岐管理シート!G241=2,"","error"))</f>
        <v/>
      </c>
      <c r="BH241" s="257" t="str">
        <f>IF(F241="","",IF(OR(分岐管理シート!H241=0,LEN(H241)&lt;6),"error",""))</f>
        <v/>
      </c>
      <c r="BI241" s="258" t="str">
        <f>IF(F241="","",IF(分岐管理シート!I241=2,"","error"))</f>
        <v/>
      </c>
      <c r="BJ241" s="257" t="str">
        <f t="shared" si="23"/>
        <v/>
      </c>
      <c r="BK241" s="257" t="str">
        <f t="shared" si="24"/>
        <v/>
      </c>
      <c r="BL241" s="257" t="str">
        <f>IF(F241="","",IF(OR(AND(分岐管理シート!D241=1,分岐管理シート!K241=1),AND(分岐管理シート!D241=2,分岐管理シート!K241=2)),"","error"))</f>
        <v/>
      </c>
      <c r="BM241" s="255" t="str">
        <f>IF(F241="","",IF(分岐管理シート!L241=2,"","error"))</f>
        <v/>
      </c>
      <c r="BN241" s="257" t="str">
        <f>IF(F241="","",IF(分岐管理シート!M241&lt;1,"error",""))</f>
        <v/>
      </c>
      <c r="BO241" s="252" t="str">
        <f>IF(F241="","",IF(OR(AND(分岐管理シート!D241=1,分岐管理シート!M241&lt;12,分岐管理シート!M241&gt;0),AND(分岐管理シート!D241=2,分岐管理シート!M241&lt;13,分岐管理シート!M241&gt;1)),"","error"))</f>
        <v/>
      </c>
      <c r="BP241" s="257" t="str">
        <f>IF(AND(分岐管理シート!M241&lt;&gt;1,SUM(分岐管理シート!N241:P241)&gt;0),"error","")</f>
        <v/>
      </c>
      <c r="BQ241" s="256" t="str">
        <f>IF(OR(AND(分岐管理シート!N241=0,OR(分岐管理シート!O241&lt;&gt;0,分岐管理シート!P241&lt;&gt;0)),AND(分岐管理シート!O241=0,分岐管理シート!P241&lt;&gt;0)),"error","")</f>
        <v/>
      </c>
      <c r="BR241" s="259" t="str" cm="1">
        <f t="array" ref="BR241">IF(SUMPRODUCT(COUNTIF(N241:P241,N241:P241))&gt;COUNTA(N241:P241),"error","")</f>
        <v/>
      </c>
      <c r="BS241" s="257" t="str">
        <f t="shared" si="25"/>
        <v/>
      </c>
      <c r="BT241" s="257" t="str">
        <f t="shared" si="26"/>
        <v/>
      </c>
      <c r="BU241" s="257" t="str">
        <f>IF(F241="","",IF(OR(AND(分岐管理シート!D241=1,T241&gt;0,Y241&gt;=0,U241=0,R241=S241+Y241,S241=T241),AND(分岐管理シート!D241=2,U241&gt;0,Y241&gt;=0,T241=0,R241=S241+Y241,S241=U241)),"","error"))</f>
        <v/>
      </c>
      <c r="BV241" s="257" t="str">
        <f t="shared" si="27"/>
        <v/>
      </c>
      <c r="BW241" s="257" t="str">
        <f t="shared" si="31"/>
        <v/>
      </c>
      <c r="BX241" s="257" t="str">
        <f t="shared" si="28"/>
        <v/>
      </c>
      <c r="BY241" s="257" t="str">
        <f>IF(F241="","",IF(PRODUCT(分岐管理シート!AB241:'分岐管理シート'!AE241)=0,"error",""))</f>
        <v/>
      </c>
      <c r="BZ241" s="252" t="str">
        <f>IF(F241="","",IF(AND(AE241="○",分岐管理シート!AF241=0),"error",""))</f>
        <v/>
      </c>
      <c r="CA241" s="257" t="str">
        <f>IF(F241="","",IF(AND(分岐管理シート!AE241&lt;2,実施計画様式!AF241&lt;&gt;""),"error",""))</f>
        <v/>
      </c>
      <c r="CB241" s="257" t="str">
        <f>IF(F241="","",IF(OR(AND(分岐管理シート!D241=1,分岐管理シート!AG241&gt;0,分岐管理シート!AG241&lt;25),AND(分岐管理シート!D241&gt;1,分岐管理シート!AG241&gt;12,分岐管理シート!AG241&lt;25)),"","error"))</f>
        <v/>
      </c>
      <c r="CC241" s="256" t="str">
        <f>IF(F241="","",IF(OR(AND(分岐管理シート!BH241="予算化方法",分岐管理シート!AH241&gt;0,分岐管理シート!AH241&lt;4),AND(分岐管理シート!BH241="予算化方法_未定なし",分岐管理シート!AH241&gt;0,分岐管理シート!AH241&lt;3)),"","error"))</f>
        <v/>
      </c>
      <c r="CD241" s="257" t="str">
        <f>IF(F241="","",IF(OR(分岐管理シート!AI241&lt;14,分岐管理シート!AI241&gt;25,分岐管理シート!AI241&gt;分岐管理シート!AJ241,分岐管理シート!AI241&gt;分岐管理シート!AK241),"error",""))</f>
        <v/>
      </c>
      <c r="CE241" s="257" t="str">
        <f>IF(F241="","",IF(OR(分岐管理シート!AJ241&lt;14,分岐管理シート!AJ241&gt;25,分岐管理シート!AJ241&lt;分岐管理シート!AI241,分岐管理シート!AJ241&gt;分岐管理シート!AK241),"error",""))</f>
        <v/>
      </c>
      <c r="CF241" s="256" t="str">
        <f>IF(F241="","",IF(OR(分岐管理シート!AK241&lt;14,分岐管理シート!AK241&gt;26,分岐管理シート!AK241&lt;分岐管理シート!AI241,分岐管理シート!AK241&lt;分岐管理シート!AJ241),"error",""))</f>
        <v/>
      </c>
      <c r="CG241" s="257" t="str">
        <f>IF(F241="","",IF(AND(AD241="－",分岐管理シート!AK241&gt;25),"error",""))</f>
        <v/>
      </c>
      <c r="CH241" s="257" t="str">
        <f t="shared" si="32"/>
        <v/>
      </c>
      <c r="CI241" s="252" t="str">
        <f>IF(F241="","",IF(分岐管理シート!AM241&lt;1,"error",""))</f>
        <v/>
      </c>
      <c r="CJ241" s="257" t="str">
        <f>IF(F241="","",IF(分岐管理シート!AN241&lt;1,"error",""))</f>
        <v/>
      </c>
      <c r="CK241" s="261" t="str">
        <f t="shared" si="29"/>
        <v/>
      </c>
      <c r="CL241" s="257" t="str">
        <f>IF(F241="","",IF(AND(SUM(分岐管理シート!AO241:AR241)&gt;180,分岐管理シート!AS241&lt;1),"error",""))</f>
        <v/>
      </c>
      <c r="CM241" s="257" t="str">
        <f>IF(F241="","",IF(OR(AND(分岐管理シート!D241=1,分岐管理シート!BB241&gt;0,分岐管理シート!BB241&lt;7),AND(分岐管理シート!D241&gt;1,分岐管理シート!BB241&gt;3,分岐管理シート!BB241&lt;7)),"","error"))</f>
        <v/>
      </c>
      <c r="CN241" s="260"/>
      <c r="CO241" s="257" t="str">
        <f>IF(分岐管理シート!BR241=0,"","error")</f>
        <v/>
      </c>
      <c r="CP241" s="304" t="str">
        <f>IF(AND(F241="",SUM(分岐管理シート!D241:BB241)&gt;0),"error","")</f>
        <v/>
      </c>
    </row>
    <row r="242" spans="1:94" ht="54.95" customHeight="1" x14ac:dyDescent="0.15">
      <c r="A242" s="29"/>
      <c r="B242" s="33"/>
      <c r="C242" s="445">
        <v>170</v>
      </c>
      <c r="D242" s="342"/>
      <c r="E242" s="342"/>
      <c r="F242" s="164"/>
      <c r="G242" s="164"/>
      <c r="H242" s="163"/>
      <c r="I242" s="164"/>
      <c r="J242" s="163"/>
      <c r="K242" s="164"/>
      <c r="L242" s="164"/>
      <c r="M242" s="164"/>
      <c r="N242" s="164"/>
      <c r="O242" s="343"/>
      <c r="P242" s="343"/>
      <c r="Q242" s="344"/>
      <c r="R242" s="345">
        <f t="shared" si="22"/>
        <v>0</v>
      </c>
      <c r="S242" s="346">
        <f t="shared" si="30"/>
        <v>0</v>
      </c>
      <c r="T242" s="347"/>
      <c r="U242" s="419"/>
      <c r="V242" s="386"/>
      <c r="W242" s="386"/>
      <c r="X242" s="386"/>
      <c r="Y242" s="347"/>
      <c r="Z242" s="347"/>
      <c r="AA242" s="163"/>
      <c r="AB242" s="164"/>
      <c r="AC242" s="348"/>
      <c r="AD242" s="348"/>
      <c r="AE242" s="348"/>
      <c r="AF242" s="349"/>
      <c r="AG242" s="349"/>
      <c r="AH242" s="370"/>
      <c r="AI242" s="163"/>
      <c r="AJ242" s="163"/>
      <c r="AK242" s="163"/>
      <c r="AL242" s="350"/>
      <c r="AM242" s="163"/>
      <c r="AN242" s="163"/>
      <c r="AO242" s="343"/>
      <c r="AP242" s="164"/>
      <c r="AQ242" s="164"/>
      <c r="AR242" s="164"/>
      <c r="AS242" s="351"/>
      <c r="AT242" s="352"/>
      <c r="AU242" s="352"/>
      <c r="AV242" s="352"/>
      <c r="AW242" s="352"/>
      <c r="AX242" s="352"/>
      <c r="AY242" s="352"/>
      <c r="AZ242" s="352"/>
      <c r="BA242" s="352"/>
      <c r="BB242" s="353"/>
      <c r="BC242" s="351"/>
      <c r="BD242" s="351"/>
      <c r="BE242" s="255" t="str">
        <f>IF(F242="","",IF(分岐管理シート!D242&gt;0,"","error"))</f>
        <v/>
      </c>
      <c r="BF242" s="256" t="str">
        <f>IF(F242="","",IF(分岐管理シート!E242=1,"","error"))</f>
        <v/>
      </c>
      <c r="BG242" s="257" t="str">
        <f>IF(F242="","",IF(分岐管理シート!G242=2,"","error"))</f>
        <v/>
      </c>
      <c r="BH242" s="257" t="str">
        <f>IF(F242="","",IF(OR(分岐管理シート!H242=0,LEN(H242)&lt;6),"error",""))</f>
        <v/>
      </c>
      <c r="BI242" s="258" t="str">
        <f>IF(F242="","",IF(分岐管理シート!I242=2,"","error"))</f>
        <v/>
      </c>
      <c r="BJ242" s="257" t="str">
        <f t="shared" si="23"/>
        <v/>
      </c>
      <c r="BK242" s="257" t="str">
        <f t="shared" si="24"/>
        <v/>
      </c>
      <c r="BL242" s="257" t="str">
        <f>IF(F242="","",IF(OR(AND(分岐管理シート!D242=1,分岐管理シート!K242=1),AND(分岐管理シート!D242=2,分岐管理シート!K242=2)),"","error"))</f>
        <v/>
      </c>
      <c r="BM242" s="255" t="str">
        <f>IF(F242="","",IF(分岐管理シート!L242=2,"","error"))</f>
        <v/>
      </c>
      <c r="BN242" s="257" t="str">
        <f>IF(F242="","",IF(分岐管理シート!M242&lt;1,"error",""))</f>
        <v/>
      </c>
      <c r="BO242" s="252" t="str">
        <f>IF(F242="","",IF(OR(AND(分岐管理シート!D242=1,分岐管理シート!M242&lt;12,分岐管理シート!M242&gt;0),AND(分岐管理シート!D242=2,分岐管理シート!M242&lt;13,分岐管理シート!M242&gt;1)),"","error"))</f>
        <v/>
      </c>
      <c r="BP242" s="257" t="str">
        <f>IF(AND(分岐管理シート!M242&lt;&gt;1,SUM(分岐管理シート!N242:P242)&gt;0),"error","")</f>
        <v/>
      </c>
      <c r="BQ242" s="256" t="str">
        <f>IF(OR(AND(分岐管理シート!N242=0,OR(分岐管理シート!O242&lt;&gt;0,分岐管理シート!P242&lt;&gt;0)),AND(分岐管理シート!O242=0,分岐管理シート!P242&lt;&gt;0)),"error","")</f>
        <v/>
      </c>
      <c r="BR242" s="259" t="str" cm="1">
        <f t="array" ref="BR242">IF(SUMPRODUCT(COUNTIF(N242:P242,N242:P242))&gt;COUNTA(N242:P242),"error","")</f>
        <v/>
      </c>
      <c r="BS242" s="257" t="str">
        <f t="shared" si="25"/>
        <v/>
      </c>
      <c r="BT242" s="257" t="str">
        <f t="shared" si="26"/>
        <v/>
      </c>
      <c r="BU242" s="257" t="str">
        <f>IF(F242="","",IF(OR(AND(分岐管理シート!D242=1,T242&gt;0,Y242&gt;=0,U242=0,R242=S242+Y242,S242=T242),AND(分岐管理シート!D242=2,U242&gt;0,Y242&gt;=0,T242=0,R242=S242+Y242,S242=U242)),"","error"))</f>
        <v/>
      </c>
      <c r="BV242" s="257" t="str">
        <f t="shared" si="27"/>
        <v/>
      </c>
      <c r="BW242" s="257" t="str">
        <f t="shared" si="31"/>
        <v/>
      </c>
      <c r="BX242" s="257" t="str">
        <f t="shared" si="28"/>
        <v/>
      </c>
      <c r="BY242" s="257" t="str">
        <f>IF(F242="","",IF(PRODUCT(分岐管理シート!AB242:'分岐管理シート'!AE242)=0,"error",""))</f>
        <v/>
      </c>
      <c r="BZ242" s="252" t="str">
        <f>IF(F242="","",IF(AND(AE242="○",分岐管理シート!AF242=0),"error",""))</f>
        <v/>
      </c>
      <c r="CA242" s="257" t="str">
        <f>IF(F242="","",IF(AND(分岐管理シート!AE242&lt;2,実施計画様式!AF242&lt;&gt;""),"error",""))</f>
        <v/>
      </c>
      <c r="CB242" s="257" t="str">
        <f>IF(F242="","",IF(OR(AND(分岐管理シート!D242=1,分岐管理シート!AG242&gt;0,分岐管理シート!AG242&lt;25),AND(分岐管理シート!D242&gt;1,分岐管理シート!AG242&gt;12,分岐管理シート!AG242&lt;25)),"","error"))</f>
        <v/>
      </c>
      <c r="CC242" s="256" t="str">
        <f>IF(F242="","",IF(OR(AND(分岐管理シート!BH242="予算化方法",分岐管理シート!AH242&gt;0,分岐管理シート!AH242&lt;4),AND(分岐管理シート!BH242="予算化方法_未定なし",分岐管理シート!AH242&gt;0,分岐管理シート!AH242&lt;3)),"","error"))</f>
        <v/>
      </c>
      <c r="CD242" s="257" t="str">
        <f>IF(F242="","",IF(OR(分岐管理シート!AI242&lt;14,分岐管理シート!AI242&gt;25,分岐管理シート!AI242&gt;分岐管理シート!AJ242,分岐管理シート!AI242&gt;分岐管理シート!AK242),"error",""))</f>
        <v/>
      </c>
      <c r="CE242" s="257" t="str">
        <f>IF(F242="","",IF(OR(分岐管理シート!AJ242&lt;14,分岐管理シート!AJ242&gt;25,分岐管理シート!AJ242&lt;分岐管理シート!AI242,分岐管理シート!AJ242&gt;分岐管理シート!AK242),"error",""))</f>
        <v/>
      </c>
      <c r="CF242" s="256" t="str">
        <f>IF(F242="","",IF(OR(分岐管理シート!AK242&lt;14,分岐管理シート!AK242&gt;26,分岐管理シート!AK242&lt;分岐管理シート!AI242,分岐管理シート!AK242&lt;分岐管理シート!AJ242),"error",""))</f>
        <v/>
      </c>
      <c r="CG242" s="257" t="str">
        <f>IF(F242="","",IF(AND(AD242="－",分岐管理シート!AK242&gt;25),"error",""))</f>
        <v/>
      </c>
      <c r="CH242" s="257" t="str">
        <f t="shared" si="32"/>
        <v/>
      </c>
      <c r="CI242" s="252" t="str">
        <f>IF(F242="","",IF(分岐管理シート!AM242&lt;1,"error",""))</f>
        <v/>
      </c>
      <c r="CJ242" s="257" t="str">
        <f>IF(F242="","",IF(分岐管理シート!AN242&lt;1,"error",""))</f>
        <v/>
      </c>
      <c r="CK242" s="261" t="str">
        <f t="shared" si="29"/>
        <v/>
      </c>
      <c r="CL242" s="257" t="str">
        <f>IF(F242="","",IF(AND(SUM(分岐管理シート!AO242:AR242)&gt;180,分岐管理シート!AS242&lt;1),"error",""))</f>
        <v/>
      </c>
      <c r="CM242" s="257" t="str">
        <f>IF(F242="","",IF(OR(AND(分岐管理シート!D242=1,分岐管理シート!BB242&gt;0,分岐管理シート!BB242&lt;7),AND(分岐管理シート!D242&gt;1,分岐管理シート!BB242&gt;3,分岐管理シート!BB242&lt;7)),"","error"))</f>
        <v/>
      </c>
      <c r="CN242" s="260"/>
      <c r="CO242" s="257" t="str">
        <f>IF(分岐管理シート!BR242=0,"","error")</f>
        <v/>
      </c>
      <c r="CP242" s="304" t="str">
        <f>IF(AND(F242="",SUM(分岐管理シート!D242:BB242)&gt;0),"error","")</f>
        <v/>
      </c>
    </row>
    <row r="243" spans="1:94" ht="54.95" customHeight="1" x14ac:dyDescent="0.15">
      <c r="A243" s="29"/>
      <c r="B243" s="33"/>
      <c r="C243" s="445">
        <v>171</v>
      </c>
      <c r="D243" s="342"/>
      <c r="E243" s="342"/>
      <c r="F243" s="164"/>
      <c r="G243" s="164"/>
      <c r="H243" s="163"/>
      <c r="I243" s="164"/>
      <c r="J243" s="163"/>
      <c r="K243" s="164"/>
      <c r="L243" s="164"/>
      <c r="M243" s="164"/>
      <c r="N243" s="164"/>
      <c r="O243" s="343"/>
      <c r="P243" s="343"/>
      <c r="Q243" s="344"/>
      <c r="R243" s="345">
        <f t="shared" si="22"/>
        <v>0</v>
      </c>
      <c r="S243" s="346">
        <f t="shared" si="30"/>
        <v>0</v>
      </c>
      <c r="T243" s="347"/>
      <c r="U243" s="419"/>
      <c r="V243" s="386"/>
      <c r="W243" s="386"/>
      <c r="X243" s="386"/>
      <c r="Y243" s="347"/>
      <c r="Z243" s="347"/>
      <c r="AA243" s="163"/>
      <c r="AB243" s="164"/>
      <c r="AC243" s="348"/>
      <c r="AD243" s="348"/>
      <c r="AE243" s="348"/>
      <c r="AF243" s="349"/>
      <c r="AG243" s="349"/>
      <c r="AH243" s="370"/>
      <c r="AI243" s="163"/>
      <c r="AJ243" s="163"/>
      <c r="AK243" s="163"/>
      <c r="AL243" s="350"/>
      <c r="AM243" s="163"/>
      <c r="AN243" s="163"/>
      <c r="AO243" s="343"/>
      <c r="AP243" s="164"/>
      <c r="AQ243" s="164"/>
      <c r="AR243" s="164"/>
      <c r="AS243" s="351"/>
      <c r="AT243" s="352"/>
      <c r="AU243" s="352"/>
      <c r="AV243" s="352"/>
      <c r="AW243" s="352"/>
      <c r="AX243" s="352"/>
      <c r="AY243" s="352"/>
      <c r="AZ243" s="352"/>
      <c r="BA243" s="352"/>
      <c r="BB243" s="353"/>
      <c r="BC243" s="351"/>
      <c r="BD243" s="351"/>
      <c r="BE243" s="255" t="str">
        <f>IF(F243="","",IF(分岐管理シート!D243&gt;0,"","error"))</f>
        <v/>
      </c>
      <c r="BF243" s="256" t="str">
        <f>IF(F243="","",IF(分岐管理シート!E243=1,"","error"))</f>
        <v/>
      </c>
      <c r="BG243" s="257" t="str">
        <f>IF(F243="","",IF(分岐管理シート!G243=2,"","error"))</f>
        <v/>
      </c>
      <c r="BH243" s="257" t="str">
        <f>IF(F243="","",IF(OR(分岐管理シート!H243=0,LEN(H243)&lt;6),"error",""))</f>
        <v/>
      </c>
      <c r="BI243" s="258" t="str">
        <f>IF(F243="","",IF(分岐管理シート!I243=2,"","error"))</f>
        <v/>
      </c>
      <c r="BJ243" s="257" t="str">
        <f t="shared" si="23"/>
        <v/>
      </c>
      <c r="BK243" s="257" t="str">
        <f t="shared" si="24"/>
        <v/>
      </c>
      <c r="BL243" s="257" t="str">
        <f>IF(F243="","",IF(OR(AND(分岐管理シート!D243=1,分岐管理シート!K243=1),AND(分岐管理シート!D243=2,分岐管理シート!K243=2)),"","error"))</f>
        <v/>
      </c>
      <c r="BM243" s="255" t="str">
        <f>IF(F243="","",IF(分岐管理シート!L243=2,"","error"))</f>
        <v/>
      </c>
      <c r="BN243" s="257" t="str">
        <f>IF(F243="","",IF(分岐管理シート!M243&lt;1,"error",""))</f>
        <v/>
      </c>
      <c r="BO243" s="252" t="str">
        <f>IF(F243="","",IF(OR(AND(分岐管理シート!D243=1,分岐管理シート!M243&lt;12,分岐管理シート!M243&gt;0),AND(分岐管理シート!D243=2,分岐管理シート!M243&lt;13,分岐管理シート!M243&gt;1)),"","error"))</f>
        <v/>
      </c>
      <c r="BP243" s="257" t="str">
        <f>IF(AND(分岐管理シート!M243&lt;&gt;1,SUM(分岐管理シート!N243:P243)&gt;0),"error","")</f>
        <v/>
      </c>
      <c r="BQ243" s="256" t="str">
        <f>IF(OR(AND(分岐管理シート!N243=0,OR(分岐管理シート!O243&lt;&gt;0,分岐管理シート!P243&lt;&gt;0)),AND(分岐管理シート!O243=0,分岐管理シート!P243&lt;&gt;0)),"error","")</f>
        <v/>
      </c>
      <c r="BR243" s="259" t="str" cm="1">
        <f t="array" ref="BR243">IF(SUMPRODUCT(COUNTIF(N243:P243,N243:P243))&gt;COUNTA(N243:P243),"error","")</f>
        <v/>
      </c>
      <c r="BS243" s="257" t="str">
        <f t="shared" si="25"/>
        <v/>
      </c>
      <c r="BT243" s="257" t="str">
        <f t="shared" si="26"/>
        <v/>
      </c>
      <c r="BU243" s="257" t="str">
        <f>IF(F243="","",IF(OR(AND(分岐管理シート!D243=1,T243&gt;0,Y243&gt;=0,U243=0,R243=S243+Y243,S243=T243),AND(分岐管理シート!D243=2,U243&gt;0,Y243&gt;=0,T243=0,R243=S243+Y243,S243=U243)),"","error"))</f>
        <v/>
      </c>
      <c r="BV243" s="257" t="str">
        <f t="shared" si="27"/>
        <v/>
      </c>
      <c r="BW243" s="257" t="str">
        <f t="shared" si="31"/>
        <v/>
      </c>
      <c r="BX243" s="257" t="str">
        <f t="shared" si="28"/>
        <v/>
      </c>
      <c r="BY243" s="257" t="str">
        <f>IF(F243="","",IF(PRODUCT(分岐管理シート!AB243:'分岐管理シート'!AE243)=0,"error",""))</f>
        <v/>
      </c>
      <c r="BZ243" s="252" t="str">
        <f>IF(F243="","",IF(AND(AE243="○",分岐管理シート!AF243=0),"error",""))</f>
        <v/>
      </c>
      <c r="CA243" s="257" t="str">
        <f>IF(F243="","",IF(AND(分岐管理シート!AE243&lt;2,実施計画様式!AF243&lt;&gt;""),"error",""))</f>
        <v/>
      </c>
      <c r="CB243" s="257" t="str">
        <f>IF(F243="","",IF(OR(AND(分岐管理シート!D243=1,分岐管理シート!AG243&gt;0,分岐管理シート!AG243&lt;25),AND(分岐管理シート!D243&gt;1,分岐管理シート!AG243&gt;12,分岐管理シート!AG243&lt;25)),"","error"))</f>
        <v/>
      </c>
      <c r="CC243" s="256" t="str">
        <f>IF(F243="","",IF(OR(AND(分岐管理シート!BH243="予算化方法",分岐管理シート!AH243&gt;0,分岐管理シート!AH243&lt;4),AND(分岐管理シート!BH243="予算化方法_未定なし",分岐管理シート!AH243&gt;0,分岐管理シート!AH243&lt;3)),"","error"))</f>
        <v/>
      </c>
      <c r="CD243" s="257" t="str">
        <f>IF(F243="","",IF(OR(分岐管理シート!AI243&lt;14,分岐管理シート!AI243&gt;25,分岐管理シート!AI243&gt;分岐管理シート!AJ243,分岐管理シート!AI243&gt;分岐管理シート!AK243),"error",""))</f>
        <v/>
      </c>
      <c r="CE243" s="257" t="str">
        <f>IF(F243="","",IF(OR(分岐管理シート!AJ243&lt;14,分岐管理シート!AJ243&gt;25,分岐管理シート!AJ243&lt;分岐管理シート!AI243,分岐管理シート!AJ243&gt;分岐管理シート!AK243),"error",""))</f>
        <v/>
      </c>
      <c r="CF243" s="256" t="str">
        <f>IF(F243="","",IF(OR(分岐管理シート!AK243&lt;14,分岐管理シート!AK243&gt;26,分岐管理シート!AK243&lt;分岐管理シート!AI243,分岐管理シート!AK243&lt;分岐管理シート!AJ243),"error",""))</f>
        <v/>
      </c>
      <c r="CG243" s="257" t="str">
        <f>IF(F243="","",IF(AND(AD243="－",分岐管理シート!AK243&gt;25),"error",""))</f>
        <v/>
      </c>
      <c r="CH243" s="257" t="str">
        <f t="shared" si="32"/>
        <v/>
      </c>
      <c r="CI243" s="252" t="str">
        <f>IF(F243="","",IF(分岐管理シート!AM243&lt;1,"error",""))</f>
        <v/>
      </c>
      <c r="CJ243" s="257" t="str">
        <f>IF(F243="","",IF(分岐管理シート!AN243&lt;1,"error",""))</f>
        <v/>
      </c>
      <c r="CK243" s="261" t="str">
        <f t="shared" si="29"/>
        <v/>
      </c>
      <c r="CL243" s="257" t="str">
        <f>IF(F243="","",IF(AND(SUM(分岐管理シート!AO243:AR243)&gt;180,分岐管理シート!AS243&lt;1),"error",""))</f>
        <v/>
      </c>
      <c r="CM243" s="257" t="str">
        <f>IF(F243="","",IF(OR(AND(分岐管理シート!D243=1,分岐管理シート!BB243&gt;0,分岐管理シート!BB243&lt;7),AND(分岐管理シート!D243&gt;1,分岐管理シート!BB243&gt;3,分岐管理シート!BB243&lt;7)),"","error"))</f>
        <v/>
      </c>
      <c r="CN243" s="260"/>
      <c r="CO243" s="257" t="str">
        <f>IF(分岐管理シート!BR243=0,"","error")</f>
        <v/>
      </c>
      <c r="CP243" s="304" t="str">
        <f>IF(AND(F243="",SUM(分岐管理シート!D243:BB243)&gt;0),"error","")</f>
        <v/>
      </c>
    </row>
    <row r="244" spans="1:94" ht="54.95" customHeight="1" x14ac:dyDescent="0.15">
      <c r="A244" s="29"/>
      <c r="B244" s="33"/>
      <c r="C244" s="445">
        <v>172</v>
      </c>
      <c r="D244" s="342"/>
      <c r="E244" s="342"/>
      <c r="F244" s="164"/>
      <c r="G244" s="164"/>
      <c r="H244" s="163"/>
      <c r="I244" s="164"/>
      <c r="J244" s="163"/>
      <c r="K244" s="164"/>
      <c r="L244" s="164"/>
      <c r="M244" s="164"/>
      <c r="N244" s="164"/>
      <c r="O244" s="343"/>
      <c r="P244" s="343"/>
      <c r="Q244" s="344"/>
      <c r="R244" s="345">
        <f t="shared" si="22"/>
        <v>0</v>
      </c>
      <c r="S244" s="346">
        <f t="shared" si="30"/>
        <v>0</v>
      </c>
      <c r="T244" s="347"/>
      <c r="U244" s="419"/>
      <c r="V244" s="386"/>
      <c r="W244" s="386"/>
      <c r="X244" s="386"/>
      <c r="Y244" s="347"/>
      <c r="Z244" s="347"/>
      <c r="AA244" s="163"/>
      <c r="AB244" s="164"/>
      <c r="AC244" s="348"/>
      <c r="AD244" s="348"/>
      <c r="AE244" s="348"/>
      <c r="AF244" s="349"/>
      <c r="AG244" s="349"/>
      <c r="AH244" s="370"/>
      <c r="AI244" s="163"/>
      <c r="AJ244" s="163"/>
      <c r="AK244" s="163"/>
      <c r="AL244" s="350"/>
      <c r="AM244" s="163"/>
      <c r="AN244" s="163"/>
      <c r="AO244" s="343"/>
      <c r="AP244" s="164"/>
      <c r="AQ244" s="164"/>
      <c r="AR244" s="164"/>
      <c r="AS244" s="351"/>
      <c r="AT244" s="352"/>
      <c r="AU244" s="352"/>
      <c r="AV244" s="352"/>
      <c r="AW244" s="352"/>
      <c r="AX244" s="352"/>
      <c r="AY244" s="352"/>
      <c r="AZ244" s="352"/>
      <c r="BA244" s="352"/>
      <c r="BB244" s="353"/>
      <c r="BC244" s="351"/>
      <c r="BD244" s="351"/>
      <c r="BE244" s="255" t="str">
        <f>IF(F244="","",IF(分岐管理シート!D244&gt;0,"","error"))</f>
        <v/>
      </c>
      <c r="BF244" s="256" t="str">
        <f>IF(F244="","",IF(分岐管理シート!E244=1,"","error"))</f>
        <v/>
      </c>
      <c r="BG244" s="257" t="str">
        <f>IF(F244="","",IF(分岐管理シート!G244=2,"","error"))</f>
        <v/>
      </c>
      <c r="BH244" s="257" t="str">
        <f>IF(F244="","",IF(OR(分岐管理シート!H244=0,LEN(H244)&lt;6),"error",""))</f>
        <v/>
      </c>
      <c r="BI244" s="258" t="str">
        <f>IF(F244="","",IF(分岐管理シート!I244=2,"","error"))</f>
        <v/>
      </c>
      <c r="BJ244" s="257" t="str">
        <f t="shared" si="23"/>
        <v/>
      </c>
      <c r="BK244" s="257" t="str">
        <f t="shared" si="24"/>
        <v/>
      </c>
      <c r="BL244" s="257" t="str">
        <f>IF(F244="","",IF(OR(AND(分岐管理シート!D244=1,分岐管理シート!K244=1),AND(分岐管理シート!D244=2,分岐管理シート!K244=2)),"","error"))</f>
        <v/>
      </c>
      <c r="BM244" s="255" t="str">
        <f>IF(F244="","",IF(分岐管理シート!L244=2,"","error"))</f>
        <v/>
      </c>
      <c r="BN244" s="257" t="str">
        <f>IF(F244="","",IF(分岐管理シート!M244&lt;1,"error",""))</f>
        <v/>
      </c>
      <c r="BO244" s="252" t="str">
        <f>IF(F244="","",IF(OR(AND(分岐管理シート!D244=1,分岐管理シート!M244&lt;12,分岐管理シート!M244&gt;0),AND(分岐管理シート!D244=2,分岐管理シート!M244&lt;13,分岐管理シート!M244&gt;1)),"","error"))</f>
        <v/>
      </c>
      <c r="BP244" s="257" t="str">
        <f>IF(AND(分岐管理シート!M244&lt;&gt;1,SUM(分岐管理シート!N244:P244)&gt;0),"error","")</f>
        <v/>
      </c>
      <c r="BQ244" s="256" t="str">
        <f>IF(OR(AND(分岐管理シート!N244=0,OR(分岐管理シート!O244&lt;&gt;0,分岐管理シート!P244&lt;&gt;0)),AND(分岐管理シート!O244=0,分岐管理シート!P244&lt;&gt;0)),"error","")</f>
        <v/>
      </c>
      <c r="BR244" s="259" t="str" cm="1">
        <f t="array" ref="BR244">IF(SUMPRODUCT(COUNTIF(N244:P244,N244:P244))&gt;COUNTA(N244:P244),"error","")</f>
        <v/>
      </c>
      <c r="BS244" s="257" t="str">
        <f t="shared" si="25"/>
        <v/>
      </c>
      <c r="BT244" s="257" t="str">
        <f t="shared" si="26"/>
        <v/>
      </c>
      <c r="BU244" s="257" t="str">
        <f>IF(F244="","",IF(OR(AND(分岐管理シート!D244=1,T244&gt;0,Y244&gt;=0,U244=0,R244=S244+Y244,S244=T244),AND(分岐管理シート!D244=2,U244&gt;0,Y244&gt;=0,T244=0,R244=S244+Y244,S244=U244)),"","error"))</f>
        <v/>
      </c>
      <c r="BV244" s="257" t="str">
        <f t="shared" si="27"/>
        <v/>
      </c>
      <c r="BW244" s="257" t="str">
        <f t="shared" si="31"/>
        <v/>
      </c>
      <c r="BX244" s="257" t="str">
        <f t="shared" si="28"/>
        <v/>
      </c>
      <c r="BY244" s="257" t="str">
        <f>IF(F244="","",IF(PRODUCT(分岐管理シート!AB244:'分岐管理シート'!AE244)=0,"error",""))</f>
        <v/>
      </c>
      <c r="BZ244" s="252" t="str">
        <f>IF(F244="","",IF(AND(AE244="○",分岐管理シート!AF244=0),"error",""))</f>
        <v/>
      </c>
      <c r="CA244" s="257" t="str">
        <f>IF(F244="","",IF(AND(分岐管理シート!AE244&lt;2,実施計画様式!AF244&lt;&gt;""),"error",""))</f>
        <v/>
      </c>
      <c r="CB244" s="257" t="str">
        <f>IF(F244="","",IF(OR(AND(分岐管理シート!D244=1,分岐管理シート!AG244&gt;0,分岐管理シート!AG244&lt;25),AND(分岐管理シート!D244&gt;1,分岐管理シート!AG244&gt;12,分岐管理シート!AG244&lt;25)),"","error"))</f>
        <v/>
      </c>
      <c r="CC244" s="256" t="str">
        <f>IF(F244="","",IF(OR(AND(分岐管理シート!BH244="予算化方法",分岐管理シート!AH244&gt;0,分岐管理シート!AH244&lt;4),AND(分岐管理シート!BH244="予算化方法_未定なし",分岐管理シート!AH244&gt;0,分岐管理シート!AH244&lt;3)),"","error"))</f>
        <v/>
      </c>
      <c r="CD244" s="257" t="str">
        <f>IF(F244="","",IF(OR(分岐管理シート!AI244&lt;14,分岐管理シート!AI244&gt;25,分岐管理シート!AI244&gt;分岐管理シート!AJ244,分岐管理シート!AI244&gt;分岐管理シート!AK244),"error",""))</f>
        <v/>
      </c>
      <c r="CE244" s="257" t="str">
        <f>IF(F244="","",IF(OR(分岐管理シート!AJ244&lt;14,分岐管理シート!AJ244&gt;25,分岐管理シート!AJ244&lt;分岐管理シート!AI244,分岐管理シート!AJ244&gt;分岐管理シート!AK244),"error",""))</f>
        <v/>
      </c>
      <c r="CF244" s="256" t="str">
        <f>IF(F244="","",IF(OR(分岐管理シート!AK244&lt;14,分岐管理シート!AK244&gt;26,分岐管理シート!AK244&lt;分岐管理シート!AI244,分岐管理シート!AK244&lt;分岐管理シート!AJ244),"error",""))</f>
        <v/>
      </c>
      <c r="CG244" s="257" t="str">
        <f>IF(F244="","",IF(AND(AD244="－",分岐管理シート!AK244&gt;25),"error",""))</f>
        <v/>
      </c>
      <c r="CH244" s="257" t="str">
        <f t="shared" si="32"/>
        <v/>
      </c>
      <c r="CI244" s="252" t="str">
        <f>IF(F244="","",IF(分岐管理シート!AM244&lt;1,"error",""))</f>
        <v/>
      </c>
      <c r="CJ244" s="257" t="str">
        <f>IF(F244="","",IF(分岐管理シート!AN244&lt;1,"error",""))</f>
        <v/>
      </c>
      <c r="CK244" s="261" t="str">
        <f t="shared" si="29"/>
        <v/>
      </c>
      <c r="CL244" s="257" t="str">
        <f>IF(F244="","",IF(AND(SUM(分岐管理シート!AO244:AR244)&gt;180,分岐管理シート!AS244&lt;1),"error",""))</f>
        <v/>
      </c>
      <c r="CM244" s="257" t="str">
        <f>IF(F244="","",IF(OR(AND(分岐管理シート!D244=1,分岐管理シート!BB244&gt;0,分岐管理シート!BB244&lt;7),AND(分岐管理シート!D244&gt;1,分岐管理シート!BB244&gt;3,分岐管理シート!BB244&lt;7)),"","error"))</f>
        <v/>
      </c>
      <c r="CN244" s="260"/>
      <c r="CO244" s="257" t="str">
        <f>IF(分岐管理シート!BR244=0,"","error")</f>
        <v/>
      </c>
      <c r="CP244" s="304" t="str">
        <f>IF(AND(F244="",SUM(分岐管理シート!D244:BB244)&gt;0),"error","")</f>
        <v/>
      </c>
    </row>
    <row r="245" spans="1:94" ht="54.95" customHeight="1" x14ac:dyDescent="0.15">
      <c r="A245" s="29"/>
      <c r="B245" s="33"/>
      <c r="C245" s="445">
        <v>173</v>
      </c>
      <c r="D245" s="342"/>
      <c r="E245" s="342"/>
      <c r="F245" s="164"/>
      <c r="G245" s="164"/>
      <c r="H245" s="163"/>
      <c r="I245" s="164"/>
      <c r="J245" s="163"/>
      <c r="K245" s="164"/>
      <c r="L245" s="164"/>
      <c r="M245" s="164"/>
      <c r="N245" s="164"/>
      <c r="O245" s="343"/>
      <c r="P245" s="343"/>
      <c r="Q245" s="344"/>
      <c r="R245" s="345">
        <f t="shared" si="22"/>
        <v>0</v>
      </c>
      <c r="S245" s="346">
        <f t="shared" si="30"/>
        <v>0</v>
      </c>
      <c r="T245" s="347"/>
      <c r="U245" s="419"/>
      <c r="V245" s="386"/>
      <c r="W245" s="386"/>
      <c r="X245" s="386"/>
      <c r="Y245" s="347"/>
      <c r="Z245" s="347"/>
      <c r="AA245" s="163"/>
      <c r="AB245" s="164"/>
      <c r="AC245" s="348"/>
      <c r="AD245" s="348"/>
      <c r="AE245" s="348"/>
      <c r="AF245" s="349"/>
      <c r="AG245" s="349"/>
      <c r="AH245" s="370"/>
      <c r="AI245" s="163"/>
      <c r="AJ245" s="163"/>
      <c r="AK245" s="163"/>
      <c r="AL245" s="350"/>
      <c r="AM245" s="163"/>
      <c r="AN245" s="163"/>
      <c r="AO245" s="343"/>
      <c r="AP245" s="164"/>
      <c r="AQ245" s="164"/>
      <c r="AR245" s="164"/>
      <c r="AS245" s="351"/>
      <c r="AT245" s="352"/>
      <c r="AU245" s="352"/>
      <c r="AV245" s="352"/>
      <c r="AW245" s="352"/>
      <c r="AX245" s="352"/>
      <c r="AY245" s="352"/>
      <c r="AZ245" s="352"/>
      <c r="BA245" s="352"/>
      <c r="BB245" s="353"/>
      <c r="BC245" s="351"/>
      <c r="BD245" s="351"/>
      <c r="BE245" s="255" t="str">
        <f>IF(F245="","",IF(分岐管理シート!D245&gt;0,"","error"))</f>
        <v/>
      </c>
      <c r="BF245" s="256" t="str">
        <f>IF(F245="","",IF(分岐管理シート!E245=1,"","error"))</f>
        <v/>
      </c>
      <c r="BG245" s="257" t="str">
        <f>IF(F245="","",IF(分岐管理シート!G245=2,"","error"))</f>
        <v/>
      </c>
      <c r="BH245" s="257" t="str">
        <f>IF(F245="","",IF(OR(分岐管理シート!H245=0,LEN(H245)&lt;6),"error",""))</f>
        <v/>
      </c>
      <c r="BI245" s="258" t="str">
        <f>IF(F245="","",IF(分岐管理シート!I245=2,"","error"))</f>
        <v/>
      </c>
      <c r="BJ245" s="257" t="str">
        <f t="shared" si="23"/>
        <v/>
      </c>
      <c r="BK245" s="257" t="str">
        <f t="shared" si="24"/>
        <v/>
      </c>
      <c r="BL245" s="257" t="str">
        <f>IF(F245="","",IF(OR(AND(分岐管理シート!D245=1,分岐管理シート!K245=1),AND(分岐管理シート!D245=2,分岐管理シート!K245=2)),"","error"))</f>
        <v/>
      </c>
      <c r="BM245" s="255" t="str">
        <f>IF(F245="","",IF(分岐管理シート!L245=2,"","error"))</f>
        <v/>
      </c>
      <c r="BN245" s="257" t="str">
        <f>IF(F245="","",IF(分岐管理シート!M245&lt;1,"error",""))</f>
        <v/>
      </c>
      <c r="BO245" s="252" t="str">
        <f>IF(F245="","",IF(OR(AND(分岐管理シート!D245=1,分岐管理シート!M245&lt;12,分岐管理シート!M245&gt;0),AND(分岐管理シート!D245=2,分岐管理シート!M245&lt;13,分岐管理シート!M245&gt;1)),"","error"))</f>
        <v/>
      </c>
      <c r="BP245" s="257" t="str">
        <f>IF(AND(分岐管理シート!M245&lt;&gt;1,SUM(分岐管理シート!N245:P245)&gt;0),"error","")</f>
        <v/>
      </c>
      <c r="BQ245" s="256" t="str">
        <f>IF(OR(AND(分岐管理シート!N245=0,OR(分岐管理シート!O245&lt;&gt;0,分岐管理シート!P245&lt;&gt;0)),AND(分岐管理シート!O245=0,分岐管理シート!P245&lt;&gt;0)),"error","")</f>
        <v/>
      </c>
      <c r="BR245" s="259" t="str" cm="1">
        <f t="array" ref="BR245">IF(SUMPRODUCT(COUNTIF(N245:P245,N245:P245))&gt;COUNTA(N245:P245),"error","")</f>
        <v/>
      </c>
      <c r="BS245" s="257" t="str">
        <f t="shared" si="25"/>
        <v/>
      </c>
      <c r="BT245" s="257" t="str">
        <f t="shared" si="26"/>
        <v/>
      </c>
      <c r="BU245" s="257" t="str">
        <f>IF(F245="","",IF(OR(AND(分岐管理シート!D245=1,T245&gt;0,Y245&gt;=0,U245=0,R245=S245+Y245,S245=T245),AND(分岐管理シート!D245=2,U245&gt;0,Y245&gt;=0,T245=0,R245=S245+Y245,S245=U245)),"","error"))</f>
        <v/>
      </c>
      <c r="BV245" s="257" t="str">
        <f t="shared" si="27"/>
        <v/>
      </c>
      <c r="BW245" s="257" t="str">
        <f t="shared" si="31"/>
        <v/>
      </c>
      <c r="BX245" s="257" t="str">
        <f t="shared" si="28"/>
        <v/>
      </c>
      <c r="BY245" s="257" t="str">
        <f>IF(F245="","",IF(PRODUCT(分岐管理シート!AB245:'分岐管理シート'!AE245)=0,"error",""))</f>
        <v/>
      </c>
      <c r="BZ245" s="252" t="str">
        <f>IF(F245="","",IF(AND(AE245="○",分岐管理シート!AF245=0),"error",""))</f>
        <v/>
      </c>
      <c r="CA245" s="257" t="str">
        <f>IF(F245="","",IF(AND(分岐管理シート!AE245&lt;2,実施計画様式!AF245&lt;&gt;""),"error",""))</f>
        <v/>
      </c>
      <c r="CB245" s="257" t="str">
        <f>IF(F245="","",IF(OR(AND(分岐管理シート!D245=1,分岐管理シート!AG245&gt;0,分岐管理シート!AG245&lt;25),AND(分岐管理シート!D245&gt;1,分岐管理シート!AG245&gt;12,分岐管理シート!AG245&lt;25)),"","error"))</f>
        <v/>
      </c>
      <c r="CC245" s="256" t="str">
        <f>IF(F245="","",IF(OR(AND(分岐管理シート!BH245="予算化方法",分岐管理シート!AH245&gt;0,分岐管理シート!AH245&lt;4),AND(分岐管理シート!BH245="予算化方法_未定なし",分岐管理シート!AH245&gt;0,分岐管理シート!AH245&lt;3)),"","error"))</f>
        <v/>
      </c>
      <c r="CD245" s="257" t="str">
        <f>IF(F245="","",IF(OR(分岐管理シート!AI245&lt;14,分岐管理シート!AI245&gt;25,分岐管理シート!AI245&gt;分岐管理シート!AJ245,分岐管理シート!AI245&gt;分岐管理シート!AK245),"error",""))</f>
        <v/>
      </c>
      <c r="CE245" s="257" t="str">
        <f>IF(F245="","",IF(OR(分岐管理シート!AJ245&lt;14,分岐管理シート!AJ245&gt;25,分岐管理シート!AJ245&lt;分岐管理シート!AI245,分岐管理シート!AJ245&gt;分岐管理シート!AK245),"error",""))</f>
        <v/>
      </c>
      <c r="CF245" s="256" t="str">
        <f>IF(F245="","",IF(OR(分岐管理シート!AK245&lt;14,分岐管理シート!AK245&gt;26,分岐管理シート!AK245&lt;分岐管理シート!AI245,分岐管理シート!AK245&lt;分岐管理シート!AJ245),"error",""))</f>
        <v/>
      </c>
      <c r="CG245" s="257" t="str">
        <f>IF(F245="","",IF(AND(AD245="－",分岐管理シート!AK245&gt;25),"error",""))</f>
        <v/>
      </c>
      <c r="CH245" s="257" t="str">
        <f t="shared" si="32"/>
        <v/>
      </c>
      <c r="CI245" s="252" t="str">
        <f>IF(F245="","",IF(分岐管理シート!AM245&lt;1,"error",""))</f>
        <v/>
      </c>
      <c r="CJ245" s="257" t="str">
        <f>IF(F245="","",IF(分岐管理シート!AN245&lt;1,"error",""))</f>
        <v/>
      </c>
      <c r="CK245" s="261" t="str">
        <f t="shared" si="29"/>
        <v/>
      </c>
      <c r="CL245" s="257" t="str">
        <f>IF(F245="","",IF(AND(SUM(分岐管理シート!AO245:AR245)&gt;180,分岐管理シート!AS245&lt;1),"error",""))</f>
        <v/>
      </c>
      <c r="CM245" s="257" t="str">
        <f>IF(F245="","",IF(OR(AND(分岐管理シート!D245=1,分岐管理シート!BB245&gt;0,分岐管理シート!BB245&lt;7),AND(分岐管理シート!D245&gt;1,分岐管理シート!BB245&gt;3,分岐管理シート!BB245&lt;7)),"","error"))</f>
        <v/>
      </c>
      <c r="CN245" s="260"/>
      <c r="CO245" s="257" t="str">
        <f>IF(分岐管理シート!BR245=0,"","error")</f>
        <v/>
      </c>
      <c r="CP245" s="304" t="str">
        <f>IF(AND(F245="",SUM(分岐管理シート!D245:BB245)&gt;0),"error","")</f>
        <v/>
      </c>
    </row>
    <row r="246" spans="1:94" ht="54.95" customHeight="1" x14ac:dyDescent="0.15">
      <c r="A246" s="29"/>
      <c r="B246" s="33"/>
      <c r="C246" s="445">
        <v>174</v>
      </c>
      <c r="D246" s="342"/>
      <c r="E246" s="342"/>
      <c r="F246" s="164"/>
      <c r="G246" s="164"/>
      <c r="H246" s="163"/>
      <c r="I246" s="164"/>
      <c r="J246" s="163"/>
      <c r="K246" s="164"/>
      <c r="L246" s="164"/>
      <c r="M246" s="164"/>
      <c r="N246" s="164"/>
      <c r="O246" s="343"/>
      <c r="P246" s="343"/>
      <c r="Q246" s="344"/>
      <c r="R246" s="345">
        <f t="shared" si="22"/>
        <v>0</v>
      </c>
      <c r="S246" s="346">
        <f t="shared" si="30"/>
        <v>0</v>
      </c>
      <c r="T246" s="347"/>
      <c r="U246" s="419"/>
      <c r="V246" s="386"/>
      <c r="W246" s="386"/>
      <c r="X246" s="386"/>
      <c r="Y246" s="347"/>
      <c r="Z246" s="347"/>
      <c r="AA246" s="163"/>
      <c r="AB246" s="164"/>
      <c r="AC246" s="348"/>
      <c r="AD246" s="348"/>
      <c r="AE246" s="348"/>
      <c r="AF246" s="349"/>
      <c r="AG246" s="349"/>
      <c r="AH246" s="370"/>
      <c r="AI246" s="163"/>
      <c r="AJ246" s="163"/>
      <c r="AK246" s="163"/>
      <c r="AL246" s="350"/>
      <c r="AM246" s="163"/>
      <c r="AN246" s="163"/>
      <c r="AO246" s="343"/>
      <c r="AP246" s="164"/>
      <c r="AQ246" s="164"/>
      <c r="AR246" s="164"/>
      <c r="AS246" s="351"/>
      <c r="AT246" s="352"/>
      <c r="AU246" s="352"/>
      <c r="AV246" s="352"/>
      <c r="AW246" s="352"/>
      <c r="AX246" s="352"/>
      <c r="AY246" s="352"/>
      <c r="AZ246" s="352"/>
      <c r="BA246" s="352"/>
      <c r="BB246" s="353"/>
      <c r="BC246" s="351"/>
      <c r="BD246" s="351"/>
      <c r="BE246" s="255" t="str">
        <f>IF(F246="","",IF(分岐管理シート!D246&gt;0,"","error"))</f>
        <v/>
      </c>
      <c r="BF246" s="256" t="str">
        <f>IF(F246="","",IF(分岐管理シート!E246=1,"","error"))</f>
        <v/>
      </c>
      <c r="BG246" s="257" t="str">
        <f>IF(F246="","",IF(分岐管理シート!G246=2,"","error"))</f>
        <v/>
      </c>
      <c r="BH246" s="257" t="str">
        <f>IF(F246="","",IF(OR(分岐管理シート!H246=0,LEN(H246)&lt;6),"error",""))</f>
        <v/>
      </c>
      <c r="BI246" s="258" t="str">
        <f>IF(F246="","",IF(分岐管理シート!I246=2,"","error"))</f>
        <v/>
      </c>
      <c r="BJ246" s="257" t="str">
        <f t="shared" si="23"/>
        <v/>
      </c>
      <c r="BK246" s="257" t="str">
        <f t="shared" si="24"/>
        <v/>
      </c>
      <c r="BL246" s="257" t="str">
        <f>IF(F246="","",IF(OR(AND(分岐管理シート!D246=1,分岐管理シート!K246=1),AND(分岐管理シート!D246=2,分岐管理シート!K246=2)),"","error"))</f>
        <v/>
      </c>
      <c r="BM246" s="255" t="str">
        <f>IF(F246="","",IF(分岐管理シート!L246=2,"","error"))</f>
        <v/>
      </c>
      <c r="BN246" s="257" t="str">
        <f>IF(F246="","",IF(分岐管理シート!M246&lt;1,"error",""))</f>
        <v/>
      </c>
      <c r="BO246" s="252" t="str">
        <f>IF(F246="","",IF(OR(AND(分岐管理シート!D246=1,分岐管理シート!M246&lt;12,分岐管理シート!M246&gt;0),AND(分岐管理シート!D246=2,分岐管理シート!M246&lt;13,分岐管理シート!M246&gt;1)),"","error"))</f>
        <v/>
      </c>
      <c r="BP246" s="257" t="str">
        <f>IF(AND(分岐管理シート!M246&lt;&gt;1,SUM(分岐管理シート!N246:P246)&gt;0),"error","")</f>
        <v/>
      </c>
      <c r="BQ246" s="256" t="str">
        <f>IF(OR(AND(分岐管理シート!N246=0,OR(分岐管理シート!O246&lt;&gt;0,分岐管理シート!P246&lt;&gt;0)),AND(分岐管理シート!O246=0,分岐管理シート!P246&lt;&gt;0)),"error","")</f>
        <v/>
      </c>
      <c r="BR246" s="259" t="str" cm="1">
        <f t="array" ref="BR246">IF(SUMPRODUCT(COUNTIF(N246:P246,N246:P246))&gt;COUNTA(N246:P246),"error","")</f>
        <v/>
      </c>
      <c r="BS246" s="257" t="str">
        <f t="shared" si="25"/>
        <v/>
      </c>
      <c r="BT246" s="257" t="str">
        <f t="shared" si="26"/>
        <v/>
      </c>
      <c r="BU246" s="257" t="str">
        <f>IF(F246="","",IF(OR(AND(分岐管理シート!D246=1,T246&gt;0,Y246&gt;=0,U246=0,R246=S246+Y246,S246=T246),AND(分岐管理シート!D246=2,U246&gt;0,Y246&gt;=0,T246=0,R246=S246+Y246,S246=U246)),"","error"))</f>
        <v/>
      </c>
      <c r="BV246" s="257" t="str">
        <f t="shared" si="27"/>
        <v/>
      </c>
      <c r="BW246" s="257" t="str">
        <f t="shared" si="31"/>
        <v/>
      </c>
      <c r="BX246" s="257" t="str">
        <f t="shared" si="28"/>
        <v/>
      </c>
      <c r="BY246" s="257" t="str">
        <f>IF(F246="","",IF(PRODUCT(分岐管理シート!AB246:'分岐管理シート'!AE246)=0,"error",""))</f>
        <v/>
      </c>
      <c r="BZ246" s="252" t="str">
        <f>IF(F246="","",IF(AND(AE246="○",分岐管理シート!AF246=0),"error",""))</f>
        <v/>
      </c>
      <c r="CA246" s="257" t="str">
        <f>IF(F246="","",IF(AND(分岐管理シート!AE246&lt;2,実施計画様式!AF246&lt;&gt;""),"error",""))</f>
        <v/>
      </c>
      <c r="CB246" s="257" t="str">
        <f>IF(F246="","",IF(OR(AND(分岐管理シート!D246=1,分岐管理シート!AG246&gt;0,分岐管理シート!AG246&lt;25),AND(分岐管理シート!D246&gt;1,分岐管理シート!AG246&gt;12,分岐管理シート!AG246&lt;25)),"","error"))</f>
        <v/>
      </c>
      <c r="CC246" s="256" t="str">
        <f>IF(F246="","",IF(OR(AND(分岐管理シート!BH246="予算化方法",分岐管理シート!AH246&gt;0,分岐管理シート!AH246&lt;4),AND(分岐管理シート!BH246="予算化方法_未定なし",分岐管理シート!AH246&gt;0,分岐管理シート!AH246&lt;3)),"","error"))</f>
        <v/>
      </c>
      <c r="CD246" s="257" t="str">
        <f>IF(F246="","",IF(OR(分岐管理シート!AI246&lt;14,分岐管理シート!AI246&gt;25,分岐管理シート!AI246&gt;分岐管理シート!AJ246,分岐管理シート!AI246&gt;分岐管理シート!AK246),"error",""))</f>
        <v/>
      </c>
      <c r="CE246" s="257" t="str">
        <f>IF(F246="","",IF(OR(分岐管理シート!AJ246&lt;14,分岐管理シート!AJ246&gt;25,分岐管理シート!AJ246&lt;分岐管理シート!AI246,分岐管理シート!AJ246&gt;分岐管理シート!AK246),"error",""))</f>
        <v/>
      </c>
      <c r="CF246" s="256" t="str">
        <f>IF(F246="","",IF(OR(分岐管理シート!AK246&lt;14,分岐管理シート!AK246&gt;26,分岐管理シート!AK246&lt;分岐管理シート!AI246,分岐管理シート!AK246&lt;分岐管理シート!AJ246),"error",""))</f>
        <v/>
      </c>
      <c r="CG246" s="257" t="str">
        <f>IF(F246="","",IF(AND(AD246="－",分岐管理シート!AK246&gt;25),"error",""))</f>
        <v/>
      </c>
      <c r="CH246" s="257" t="str">
        <f t="shared" si="32"/>
        <v/>
      </c>
      <c r="CI246" s="252" t="str">
        <f>IF(F246="","",IF(分岐管理シート!AM246&lt;1,"error",""))</f>
        <v/>
      </c>
      <c r="CJ246" s="257" t="str">
        <f>IF(F246="","",IF(分岐管理シート!AN246&lt;1,"error",""))</f>
        <v/>
      </c>
      <c r="CK246" s="261" t="str">
        <f t="shared" si="29"/>
        <v/>
      </c>
      <c r="CL246" s="257" t="str">
        <f>IF(F246="","",IF(AND(SUM(分岐管理シート!AO246:AR246)&gt;180,分岐管理シート!AS246&lt;1),"error",""))</f>
        <v/>
      </c>
      <c r="CM246" s="257" t="str">
        <f>IF(F246="","",IF(OR(AND(分岐管理シート!D246=1,分岐管理シート!BB246&gt;0,分岐管理シート!BB246&lt;7),AND(分岐管理シート!D246&gt;1,分岐管理シート!BB246&gt;3,分岐管理シート!BB246&lt;7)),"","error"))</f>
        <v/>
      </c>
      <c r="CN246" s="260"/>
      <c r="CO246" s="257" t="str">
        <f>IF(分岐管理シート!BR246=0,"","error")</f>
        <v/>
      </c>
      <c r="CP246" s="304" t="str">
        <f>IF(AND(F246="",SUM(分岐管理シート!D246:BB246)&gt;0),"error","")</f>
        <v/>
      </c>
    </row>
    <row r="247" spans="1:94" ht="54.95" customHeight="1" x14ac:dyDescent="0.15">
      <c r="A247" s="29"/>
      <c r="B247" s="33"/>
      <c r="C247" s="445">
        <v>175</v>
      </c>
      <c r="D247" s="342"/>
      <c r="E247" s="342"/>
      <c r="F247" s="164"/>
      <c r="G247" s="164"/>
      <c r="H247" s="163"/>
      <c r="I247" s="164"/>
      <c r="J247" s="163"/>
      <c r="K247" s="164"/>
      <c r="L247" s="164"/>
      <c r="M247" s="164"/>
      <c r="N247" s="164"/>
      <c r="O247" s="343"/>
      <c r="P247" s="343"/>
      <c r="Q247" s="344"/>
      <c r="R247" s="345">
        <f t="shared" si="22"/>
        <v>0</v>
      </c>
      <c r="S247" s="346">
        <f t="shared" si="30"/>
        <v>0</v>
      </c>
      <c r="T247" s="347"/>
      <c r="U247" s="419"/>
      <c r="V247" s="386"/>
      <c r="W247" s="386"/>
      <c r="X247" s="386"/>
      <c r="Y247" s="347"/>
      <c r="Z247" s="347"/>
      <c r="AA247" s="163"/>
      <c r="AB247" s="164"/>
      <c r="AC247" s="348"/>
      <c r="AD247" s="348"/>
      <c r="AE247" s="348"/>
      <c r="AF247" s="349"/>
      <c r="AG247" s="349"/>
      <c r="AH247" s="370"/>
      <c r="AI247" s="163"/>
      <c r="AJ247" s="163"/>
      <c r="AK247" s="163"/>
      <c r="AL247" s="350"/>
      <c r="AM247" s="163"/>
      <c r="AN247" s="163"/>
      <c r="AO247" s="343"/>
      <c r="AP247" s="164"/>
      <c r="AQ247" s="164"/>
      <c r="AR247" s="164"/>
      <c r="AS247" s="351"/>
      <c r="AT247" s="352"/>
      <c r="AU247" s="352"/>
      <c r="AV247" s="352"/>
      <c r="AW247" s="352"/>
      <c r="AX247" s="352"/>
      <c r="AY247" s="352"/>
      <c r="AZ247" s="352"/>
      <c r="BA247" s="352"/>
      <c r="BB247" s="353"/>
      <c r="BC247" s="351"/>
      <c r="BD247" s="351"/>
      <c r="BE247" s="255" t="str">
        <f>IF(F247="","",IF(分岐管理シート!D247&gt;0,"","error"))</f>
        <v/>
      </c>
      <c r="BF247" s="256" t="str">
        <f>IF(F247="","",IF(分岐管理シート!E247=1,"","error"))</f>
        <v/>
      </c>
      <c r="BG247" s="257" t="str">
        <f>IF(F247="","",IF(分岐管理シート!G247=2,"","error"))</f>
        <v/>
      </c>
      <c r="BH247" s="257" t="str">
        <f>IF(F247="","",IF(OR(分岐管理シート!H247=0,LEN(H247)&lt;6),"error",""))</f>
        <v/>
      </c>
      <c r="BI247" s="258" t="str">
        <f>IF(F247="","",IF(分岐管理シート!I247=2,"","error"))</f>
        <v/>
      </c>
      <c r="BJ247" s="257" t="str">
        <f t="shared" si="23"/>
        <v/>
      </c>
      <c r="BK247" s="257" t="str">
        <f t="shared" si="24"/>
        <v/>
      </c>
      <c r="BL247" s="257" t="str">
        <f>IF(F247="","",IF(OR(AND(分岐管理シート!D247=1,分岐管理シート!K247=1),AND(分岐管理シート!D247=2,分岐管理シート!K247=2)),"","error"))</f>
        <v/>
      </c>
      <c r="BM247" s="255" t="str">
        <f>IF(F247="","",IF(分岐管理シート!L247=2,"","error"))</f>
        <v/>
      </c>
      <c r="BN247" s="257" t="str">
        <f>IF(F247="","",IF(分岐管理シート!M247&lt;1,"error",""))</f>
        <v/>
      </c>
      <c r="BO247" s="252" t="str">
        <f>IF(F247="","",IF(OR(AND(分岐管理シート!D247=1,分岐管理シート!M247&lt;12,分岐管理シート!M247&gt;0),AND(分岐管理シート!D247=2,分岐管理シート!M247&lt;13,分岐管理シート!M247&gt;1)),"","error"))</f>
        <v/>
      </c>
      <c r="BP247" s="257" t="str">
        <f>IF(AND(分岐管理シート!M247&lt;&gt;1,SUM(分岐管理シート!N247:P247)&gt;0),"error","")</f>
        <v/>
      </c>
      <c r="BQ247" s="256" t="str">
        <f>IF(OR(AND(分岐管理シート!N247=0,OR(分岐管理シート!O247&lt;&gt;0,分岐管理シート!P247&lt;&gt;0)),AND(分岐管理シート!O247=0,分岐管理シート!P247&lt;&gt;0)),"error","")</f>
        <v/>
      </c>
      <c r="BR247" s="259" t="str" cm="1">
        <f t="array" ref="BR247">IF(SUMPRODUCT(COUNTIF(N247:P247,N247:P247))&gt;COUNTA(N247:P247),"error","")</f>
        <v/>
      </c>
      <c r="BS247" s="257" t="str">
        <f t="shared" si="25"/>
        <v/>
      </c>
      <c r="BT247" s="257" t="str">
        <f t="shared" si="26"/>
        <v/>
      </c>
      <c r="BU247" s="257" t="str">
        <f>IF(F247="","",IF(OR(AND(分岐管理シート!D247=1,T247&gt;0,Y247&gt;=0,U247=0,R247=S247+Y247,S247=T247),AND(分岐管理シート!D247=2,U247&gt;0,Y247&gt;=0,T247=0,R247=S247+Y247,S247=U247)),"","error"))</f>
        <v/>
      </c>
      <c r="BV247" s="257" t="str">
        <f t="shared" si="27"/>
        <v/>
      </c>
      <c r="BW247" s="257" t="str">
        <f t="shared" si="31"/>
        <v/>
      </c>
      <c r="BX247" s="257" t="str">
        <f t="shared" si="28"/>
        <v/>
      </c>
      <c r="BY247" s="257" t="str">
        <f>IF(F247="","",IF(PRODUCT(分岐管理シート!AB247:'分岐管理シート'!AE247)=0,"error",""))</f>
        <v/>
      </c>
      <c r="BZ247" s="252" t="str">
        <f>IF(F247="","",IF(AND(AE247="○",分岐管理シート!AF247=0),"error",""))</f>
        <v/>
      </c>
      <c r="CA247" s="257" t="str">
        <f>IF(F247="","",IF(AND(分岐管理シート!AE247&lt;2,実施計画様式!AF247&lt;&gt;""),"error",""))</f>
        <v/>
      </c>
      <c r="CB247" s="257" t="str">
        <f>IF(F247="","",IF(OR(AND(分岐管理シート!D247=1,分岐管理シート!AG247&gt;0,分岐管理シート!AG247&lt;25),AND(分岐管理シート!D247&gt;1,分岐管理シート!AG247&gt;12,分岐管理シート!AG247&lt;25)),"","error"))</f>
        <v/>
      </c>
      <c r="CC247" s="256" t="str">
        <f>IF(F247="","",IF(OR(AND(分岐管理シート!BH247="予算化方法",分岐管理シート!AH247&gt;0,分岐管理シート!AH247&lt;4),AND(分岐管理シート!BH247="予算化方法_未定なし",分岐管理シート!AH247&gt;0,分岐管理シート!AH247&lt;3)),"","error"))</f>
        <v/>
      </c>
      <c r="CD247" s="257" t="str">
        <f>IF(F247="","",IF(OR(分岐管理シート!AI247&lt;14,分岐管理シート!AI247&gt;25,分岐管理シート!AI247&gt;分岐管理シート!AJ247,分岐管理シート!AI247&gt;分岐管理シート!AK247),"error",""))</f>
        <v/>
      </c>
      <c r="CE247" s="257" t="str">
        <f>IF(F247="","",IF(OR(分岐管理シート!AJ247&lt;14,分岐管理シート!AJ247&gt;25,分岐管理シート!AJ247&lt;分岐管理シート!AI247,分岐管理シート!AJ247&gt;分岐管理シート!AK247),"error",""))</f>
        <v/>
      </c>
      <c r="CF247" s="256" t="str">
        <f>IF(F247="","",IF(OR(分岐管理シート!AK247&lt;14,分岐管理シート!AK247&gt;26,分岐管理シート!AK247&lt;分岐管理シート!AI247,分岐管理シート!AK247&lt;分岐管理シート!AJ247),"error",""))</f>
        <v/>
      </c>
      <c r="CG247" s="257" t="str">
        <f>IF(F247="","",IF(AND(AD247="－",分岐管理シート!AK247&gt;25),"error",""))</f>
        <v/>
      </c>
      <c r="CH247" s="257" t="str">
        <f t="shared" si="32"/>
        <v/>
      </c>
      <c r="CI247" s="252" t="str">
        <f>IF(F247="","",IF(分岐管理シート!AM247&lt;1,"error",""))</f>
        <v/>
      </c>
      <c r="CJ247" s="257" t="str">
        <f>IF(F247="","",IF(分岐管理シート!AN247&lt;1,"error",""))</f>
        <v/>
      </c>
      <c r="CK247" s="261" t="str">
        <f t="shared" si="29"/>
        <v/>
      </c>
      <c r="CL247" s="257" t="str">
        <f>IF(F247="","",IF(AND(SUM(分岐管理シート!AO247:AR247)&gt;180,分岐管理シート!AS247&lt;1),"error",""))</f>
        <v/>
      </c>
      <c r="CM247" s="257" t="str">
        <f>IF(F247="","",IF(OR(AND(分岐管理シート!D247=1,分岐管理シート!BB247&gt;0,分岐管理シート!BB247&lt;7),AND(分岐管理シート!D247&gt;1,分岐管理シート!BB247&gt;3,分岐管理シート!BB247&lt;7)),"","error"))</f>
        <v/>
      </c>
      <c r="CN247" s="260"/>
      <c r="CO247" s="257" t="str">
        <f>IF(分岐管理シート!BR247=0,"","error")</f>
        <v/>
      </c>
      <c r="CP247" s="304" t="str">
        <f>IF(AND(F247="",SUM(分岐管理シート!D247:BB247)&gt;0),"error","")</f>
        <v/>
      </c>
    </row>
    <row r="248" spans="1:94" ht="54.95" customHeight="1" x14ac:dyDescent="0.15">
      <c r="A248" s="29"/>
      <c r="B248" s="33"/>
      <c r="C248" s="445">
        <v>176</v>
      </c>
      <c r="D248" s="342"/>
      <c r="E248" s="342"/>
      <c r="F248" s="164"/>
      <c r="G248" s="164"/>
      <c r="H248" s="163"/>
      <c r="I248" s="164"/>
      <c r="J248" s="163"/>
      <c r="K248" s="164"/>
      <c r="L248" s="164"/>
      <c r="M248" s="164"/>
      <c r="N248" s="164"/>
      <c r="O248" s="343"/>
      <c r="P248" s="343"/>
      <c r="Q248" s="344"/>
      <c r="R248" s="345">
        <f t="shared" si="22"/>
        <v>0</v>
      </c>
      <c r="S248" s="346">
        <f t="shared" si="30"/>
        <v>0</v>
      </c>
      <c r="T248" s="347"/>
      <c r="U248" s="419"/>
      <c r="V248" s="386"/>
      <c r="W248" s="386"/>
      <c r="X248" s="386"/>
      <c r="Y248" s="347"/>
      <c r="Z248" s="347"/>
      <c r="AA248" s="163"/>
      <c r="AB248" s="164"/>
      <c r="AC248" s="348"/>
      <c r="AD248" s="348"/>
      <c r="AE248" s="348"/>
      <c r="AF248" s="349"/>
      <c r="AG248" s="349"/>
      <c r="AH248" s="370"/>
      <c r="AI248" s="163"/>
      <c r="AJ248" s="163"/>
      <c r="AK248" s="163"/>
      <c r="AL248" s="350"/>
      <c r="AM248" s="163"/>
      <c r="AN248" s="163"/>
      <c r="AO248" s="343"/>
      <c r="AP248" s="164"/>
      <c r="AQ248" s="164"/>
      <c r="AR248" s="164"/>
      <c r="AS248" s="351"/>
      <c r="AT248" s="352"/>
      <c r="AU248" s="352"/>
      <c r="AV248" s="352"/>
      <c r="AW248" s="352"/>
      <c r="AX248" s="352"/>
      <c r="AY248" s="352"/>
      <c r="AZ248" s="352"/>
      <c r="BA248" s="352"/>
      <c r="BB248" s="353"/>
      <c r="BC248" s="351"/>
      <c r="BD248" s="351"/>
      <c r="BE248" s="255" t="str">
        <f>IF(F248="","",IF(分岐管理シート!D248&gt;0,"","error"))</f>
        <v/>
      </c>
      <c r="BF248" s="256" t="str">
        <f>IF(F248="","",IF(分岐管理シート!E248=1,"","error"))</f>
        <v/>
      </c>
      <c r="BG248" s="257" t="str">
        <f>IF(F248="","",IF(分岐管理シート!G248=2,"","error"))</f>
        <v/>
      </c>
      <c r="BH248" s="257" t="str">
        <f>IF(F248="","",IF(OR(分岐管理シート!H248=0,LEN(H248)&lt;6),"error",""))</f>
        <v/>
      </c>
      <c r="BI248" s="258" t="str">
        <f>IF(F248="","",IF(分岐管理シート!I248=2,"","error"))</f>
        <v/>
      </c>
      <c r="BJ248" s="257" t="str">
        <f t="shared" si="23"/>
        <v/>
      </c>
      <c r="BK248" s="257" t="str">
        <f t="shared" si="24"/>
        <v/>
      </c>
      <c r="BL248" s="257" t="str">
        <f>IF(F248="","",IF(OR(AND(分岐管理シート!D248=1,分岐管理シート!K248=1),AND(分岐管理シート!D248=2,分岐管理シート!K248=2)),"","error"))</f>
        <v/>
      </c>
      <c r="BM248" s="255" t="str">
        <f>IF(F248="","",IF(分岐管理シート!L248=2,"","error"))</f>
        <v/>
      </c>
      <c r="BN248" s="257" t="str">
        <f>IF(F248="","",IF(分岐管理シート!M248&lt;1,"error",""))</f>
        <v/>
      </c>
      <c r="BO248" s="252" t="str">
        <f>IF(F248="","",IF(OR(AND(分岐管理シート!D248=1,分岐管理シート!M248&lt;12,分岐管理シート!M248&gt;0),AND(分岐管理シート!D248=2,分岐管理シート!M248&lt;13,分岐管理シート!M248&gt;1)),"","error"))</f>
        <v/>
      </c>
      <c r="BP248" s="257" t="str">
        <f>IF(AND(分岐管理シート!M248&lt;&gt;1,SUM(分岐管理シート!N248:P248)&gt;0),"error","")</f>
        <v/>
      </c>
      <c r="BQ248" s="256" t="str">
        <f>IF(OR(AND(分岐管理シート!N248=0,OR(分岐管理シート!O248&lt;&gt;0,分岐管理シート!P248&lt;&gt;0)),AND(分岐管理シート!O248=0,分岐管理シート!P248&lt;&gt;0)),"error","")</f>
        <v/>
      </c>
      <c r="BR248" s="259" t="str" cm="1">
        <f t="array" ref="BR248">IF(SUMPRODUCT(COUNTIF(N248:P248,N248:P248))&gt;COUNTA(N248:P248),"error","")</f>
        <v/>
      </c>
      <c r="BS248" s="257" t="str">
        <f t="shared" si="25"/>
        <v/>
      </c>
      <c r="BT248" s="257" t="str">
        <f t="shared" si="26"/>
        <v/>
      </c>
      <c r="BU248" s="257" t="str">
        <f>IF(F248="","",IF(OR(AND(分岐管理シート!D248=1,T248&gt;0,Y248&gt;=0,U248=0,R248=S248+Y248,S248=T248),AND(分岐管理シート!D248=2,U248&gt;0,Y248&gt;=0,T248=0,R248=S248+Y248,S248=U248)),"","error"))</f>
        <v/>
      </c>
      <c r="BV248" s="257" t="str">
        <f t="shared" si="27"/>
        <v/>
      </c>
      <c r="BW248" s="257" t="str">
        <f t="shared" si="31"/>
        <v/>
      </c>
      <c r="BX248" s="257" t="str">
        <f t="shared" si="28"/>
        <v/>
      </c>
      <c r="BY248" s="257" t="str">
        <f>IF(F248="","",IF(PRODUCT(分岐管理シート!AB248:'分岐管理シート'!AE248)=0,"error",""))</f>
        <v/>
      </c>
      <c r="BZ248" s="252" t="str">
        <f>IF(F248="","",IF(AND(AE248="○",分岐管理シート!AF248=0),"error",""))</f>
        <v/>
      </c>
      <c r="CA248" s="257" t="str">
        <f>IF(F248="","",IF(AND(分岐管理シート!AE248&lt;2,実施計画様式!AF248&lt;&gt;""),"error",""))</f>
        <v/>
      </c>
      <c r="CB248" s="257" t="str">
        <f>IF(F248="","",IF(OR(AND(分岐管理シート!D248=1,分岐管理シート!AG248&gt;0,分岐管理シート!AG248&lt;25),AND(分岐管理シート!D248&gt;1,分岐管理シート!AG248&gt;12,分岐管理シート!AG248&lt;25)),"","error"))</f>
        <v/>
      </c>
      <c r="CC248" s="256" t="str">
        <f>IF(F248="","",IF(OR(AND(分岐管理シート!BH248="予算化方法",分岐管理シート!AH248&gt;0,分岐管理シート!AH248&lt;4),AND(分岐管理シート!BH248="予算化方法_未定なし",分岐管理シート!AH248&gt;0,分岐管理シート!AH248&lt;3)),"","error"))</f>
        <v/>
      </c>
      <c r="CD248" s="257" t="str">
        <f>IF(F248="","",IF(OR(分岐管理シート!AI248&lt;14,分岐管理シート!AI248&gt;25,分岐管理シート!AI248&gt;分岐管理シート!AJ248,分岐管理シート!AI248&gt;分岐管理シート!AK248),"error",""))</f>
        <v/>
      </c>
      <c r="CE248" s="257" t="str">
        <f>IF(F248="","",IF(OR(分岐管理シート!AJ248&lt;14,分岐管理シート!AJ248&gt;25,分岐管理シート!AJ248&lt;分岐管理シート!AI248,分岐管理シート!AJ248&gt;分岐管理シート!AK248),"error",""))</f>
        <v/>
      </c>
      <c r="CF248" s="256" t="str">
        <f>IF(F248="","",IF(OR(分岐管理シート!AK248&lt;14,分岐管理シート!AK248&gt;26,分岐管理シート!AK248&lt;分岐管理シート!AI248,分岐管理シート!AK248&lt;分岐管理シート!AJ248),"error",""))</f>
        <v/>
      </c>
      <c r="CG248" s="257" t="str">
        <f>IF(F248="","",IF(AND(AD248="－",分岐管理シート!AK248&gt;25),"error",""))</f>
        <v/>
      </c>
      <c r="CH248" s="257" t="str">
        <f t="shared" si="32"/>
        <v/>
      </c>
      <c r="CI248" s="252" t="str">
        <f>IF(F248="","",IF(分岐管理シート!AM248&lt;1,"error",""))</f>
        <v/>
      </c>
      <c r="CJ248" s="257" t="str">
        <f>IF(F248="","",IF(分岐管理シート!AN248&lt;1,"error",""))</f>
        <v/>
      </c>
      <c r="CK248" s="261" t="str">
        <f t="shared" si="29"/>
        <v/>
      </c>
      <c r="CL248" s="257" t="str">
        <f>IF(F248="","",IF(AND(SUM(分岐管理シート!AO248:AR248)&gt;180,分岐管理シート!AS248&lt;1),"error",""))</f>
        <v/>
      </c>
      <c r="CM248" s="257" t="str">
        <f>IF(F248="","",IF(OR(AND(分岐管理シート!D248=1,分岐管理シート!BB248&gt;0,分岐管理シート!BB248&lt;7),AND(分岐管理シート!D248&gt;1,分岐管理シート!BB248&gt;3,分岐管理シート!BB248&lt;7)),"","error"))</f>
        <v/>
      </c>
      <c r="CN248" s="260"/>
      <c r="CO248" s="257" t="str">
        <f>IF(分岐管理シート!BR248=0,"","error")</f>
        <v/>
      </c>
      <c r="CP248" s="304" t="str">
        <f>IF(AND(F248="",SUM(分岐管理シート!D248:BB248)&gt;0),"error","")</f>
        <v/>
      </c>
    </row>
    <row r="249" spans="1:94" ht="54.95" customHeight="1" x14ac:dyDescent="0.15">
      <c r="A249" s="29"/>
      <c r="B249" s="33"/>
      <c r="C249" s="445">
        <v>177</v>
      </c>
      <c r="D249" s="342"/>
      <c r="E249" s="342"/>
      <c r="F249" s="164"/>
      <c r="G249" s="164"/>
      <c r="H249" s="163"/>
      <c r="I249" s="164"/>
      <c r="J249" s="163"/>
      <c r="K249" s="164"/>
      <c r="L249" s="164"/>
      <c r="M249" s="164"/>
      <c r="N249" s="164"/>
      <c r="O249" s="343"/>
      <c r="P249" s="343"/>
      <c r="Q249" s="344"/>
      <c r="R249" s="345">
        <f t="shared" si="22"/>
        <v>0</v>
      </c>
      <c r="S249" s="346">
        <f t="shared" si="30"/>
        <v>0</v>
      </c>
      <c r="T249" s="347"/>
      <c r="U249" s="419"/>
      <c r="V249" s="386"/>
      <c r="W249" s="386"/>
      <c r="X249" s="386"/>
      <c r="Y249" s="347"/>
      <c r="Z249" s="347"/>
      <c r="AA249" s="163"/>
      <c r="AB249" s="164"/>
      <c r="AC249" s="348"/>
      <c r="AD249" s="348"/>
      <c r="AE249" s="348"/>
      <c r="AF249" s="349"/>
      <c r="AG249" s="349"/>
      <c r="AH249" s="370"/>
      <c r="AI249" s="163"/>
      <c r="AJ249" s="163"/>
      <c r="AK249" s="163"/>
      <c r="AL249" s="350"/>
      <c r="AM249" s="163"/>
      <c r="AN249" s="163"/>
      <c r="AO249" s="343"/>
      <c r="AP249" s="164"/>
      <c r="AQ249" s="164"/>
      <c r="AR249" s="164"/>
      <c r="AS249" s="351"/>
      <c r="AT249" s="352"/>
      <c r="AU249" s="352"/>
      <c r="AV249" s="352"/>
      <c r="AW249" s="352"/>
      <c r="AX249" s="352"/>
      <c r="AY249" s="352"/>
      <c r="AZ249" s="352"/>
      <c r="BA249" s="352"/>
      <c r="BB249" s="353"/>
      <c r="BC249" s="351"/>
      <c r="BD249" s="351"/>
      <c r="BE249" s="255" t="str">
        <f>IF(F249="","",IF(分岐管理シート!D249&gt;0,"","error"))</f>
        <v/>
      </c>
      <c r="BF249" s="256" t="str">
        <f>IF(F249="","",IF(分岐管理シート!E249=1,"","error"))</f>
        <v/>
      </c>
      <c r="BG249" s="257" t="str">
        <f>IF(F249="","",IF(分岐管理シート!G249=2,"","error"))</f>
        <v/>
      </c>
      <c r="BH249" s="257" t="str">
        <f>IF(F249="","",IF(OR(分岐管理シート!H249=0,LEN(H249)&lt;6),"error",""))</f>
        <v/>
      </c>
      <c r="BI249" s="258" t="str">
        <f>IF(F249="","",IF(分岐管理シート!I249=2,"","error"))</f>
        <v/>
      </c>
      <c r="BJ249" s="257" t="str">
        <f t="shared" si="23"/>
        <v/>
      </c>
      <c r="BK249" s="257" t="str">
        <f t="shared" si="24"/>
        <v/>
      </c>
      <c r="BL249" s="257" t="str">
        <f>IF(F249="","",IF(OR(AND(分岐管理シート!D249=1,分岐管理シート!K249=1),AND(分岐管理シート!D249=2,分岐管理シート!K249=2)),"","error"))</f>
        <v/>
      </c>
      <c r="BM249" s="255" t="str">
        <f>IF(F249="","",IF(分岐管理シート!L249=2,"","error"))</f>
        <v/>
      </c>
      <c r="BN249" s="257" t="str">
        <f>IF(F249="","",IF(分岐管理シート!M249&lt;1,"error",""))</f>
        <v/>
      </c>
      <c r="BO249" s="252" t="str">
        <f>IF(F249="","",IF(OR(AND(分岐管理シート!D249=1,分岐管理シート!M249&lt;12,分岐管理シート!M249&gt;0),AND(分岐管理シート!D249=2,分岐管理シート!M249&lt;13,分岐管理シート!M249&gt;1)),"","error"))</f>
        <v/>
      </c>
      <c r="BP249" s="257" t="str">
        <f>IF(AND(分岐管理シート!M249&lt;&gt;1,SUM(分岐管理シート!N249:P249)&gt;0),"error","")</f>
        <v/>
      </c>
      <c r="BQ249" s="256" t="str">
        <f>IF(OR(AND(分岐管理シート!N249=0,OR(分岐管理シート!O249&lt;&gt;0,分岐管理シート!P249&lt;&gt;0)),AND(分岐管理シート!O249=0,分岐管理シート!P249&lt;&gt;0)),"error","")</f>
        <v/>
      </c>
      <c r="BR249" s="259" t="str" cm="1">
        <f t="array" ref="BR249">IF(SUMPRODUCT(COUNTIF(N249:P249,N249:P249))&gt;COUNTA(N249:P249),"error","")</f>
        <v/>
      </c>
      <c r="BS249" s="257" t="str">
        <f t="shared" si="25"/>
        <v/>
      </c>
      <c r="BT249" s="257" t="str">
        <f t="shared" si="26"/>
        <v/>
      </c>
      <c r="BU249" s="257" t="str">
        <f>IF(F249="","",IF(OR(AND(分岐管理シート!D249=1,T249&gt;0,Y249&gt;=0,U249=0,R249=S249+Y249,S249=T249),AND(分岐管理シート!D249=2,U249&gt;0,Y249&gt;=0,T249=0,R249=S249+Y249,S249=U249)),"","error"))</f>
        <v/>
      </c>
      <c r="BV249" s="257" t="str">
        <f t="shared" si="27"/>
        <v/>
      </c>
      <c r="BW249" s="257" t="str">
        <f t="shared" si="31"/>
        <v/>
      </c>
      <c r="BX249" s="257" t="str">
        <f t="shared" si="28"/>
        <v/>
      </c>
      <c r="BY249" s="257" t="str">
        <f>IF(F249="","",IF(PRODUCT(分岐管理シート!AB249:'分岐管理シート'!AE249)=0,"error",""))</f>
        <v/>
      </c>
      <c r="BZ249" s="252" t="str">
        <f>IF(F249="","",IF(AND(AE249="○",分岐管理シート!AF249=0),"error",""))</f>
        <v/>
      </c>
      <c r="CA249" s="257" t="str">
        <f>IF(F249="","",IF(AND(分岐管理シート!AE249&lt;2,実施計画様式!AF249&lt;&gt;""),"error",""))</f>
        <v/>
      </c>
      <c r="CB249" s="257" t="str">
        <f>IF(F249="","",IF(OR(AND(分岐管理シート!D249=1,分岐管理シート!AG249&gt;0,分岐管理シート!AG249&lt;25),AND(分岐管理シート!D249&gt;1,分岐管理シート!AG249&gt;12,分岐管理シート!AG249&lt;25)),"","error"))</f>
        <v/>
      </c>
      <c r="CC249" s="256" t="str">
        <f>IF(F249="","",IF(OR(AND(分岐管理シート!BH249="予算化方法",分岐管理シート!AH249&gt;0,分岐管理シート!AH249&lt;4),AND(分岐管理シート!BH249="予算化方法_未定なし",分岐管理シート!AH249&gt;0,分岐管理シート!AH249&lt;3)),"","error"))</f>
        <v/>
      </c>
      <c r="CD249" s="257" t="str">
        <f>IF(F249="","",IF(OR(分岐管理シート!AI249&lt;14,分岐管理シート!AI249&gt;25,分岐管理シート!AI249&gt;分岐管理シート!AJ249,分岐管理シート!AI249&gt;分岐管理シート!AK249),"error",""))</f>
        <v/>
      </c>
      <c r="CE249" s="257" t="str">
        <f>IF(F249="","",IF(OR(分岐管理シート!AJ249&lt;14,分岐管理シート!AJ249&gt;25,分岐管理シート!AJ249&lt;分岐管理シート!AI249,分岐管理シート!AJ249&gt;分岐管理シート!AK249),"error",""))</f>
        <v/>
      </c>
      <c r="CF249" s="256" t="str">
        <f>IF(F249="","",IF(OR(分岐管理シート!AK249&lt;14,分岐管理シート!AK249&gt;26,分岐管理シート!AK249&lt;分岐管理シート!AI249,分岐管理シート!AK249&lt;分岐管理シート!AJ249),"error",""))</f>
        <v/>
      </c>
      <c r="CG249" s="257" t="str">
        <f>IF(F249="","",IF(AND(AD249="－",分岐管理シート!AK249&gt;25),"error",""))</f>
        <v/>
      </c>
      <c r="CH249" s="257" t="str">
        <f t="shared" si="32"/>
        <v/>
      </c>
      <c r="CI249" s="252" t="str">
        <f>IF(F249="","",IF(分岐管理シート!AM249&lt;1,"error",""))</f>
        <v/>
      </c>
      <c r="CJ249" s="257" t="str">
        <f>IF(F249="","",IF(分岐管理シート!AN249&lt;1,"error",""))</f>
        <v/>
      </c>
      <c r="CK249" s="261" t="str">
        <f t="shared" si="29"/>
        <v/>
      </c>
      <c r="CL249" s="257" t="str">
        <f>IF(F249="","",IF(AND(SUM(分岐管理シート!AO249:AR249)&gt;180,分岐管理シート!AS249&lt;1),"error",""))</f>
        <v/>
      </c>
      <c r="CM249" s="257" t="str">
        <f>IF(F249="","",IF(OR(AND(分岐管理シート!D249=1,分岐管理シート!BB249&gt;0,分岐管理シート!BB249&lt;7),AND(分岐管理シート!D249&gt;1,分岐管理シート!BB249&gt;3,分岐管理シート!BB249&lt;7)),"","error"))</f>
        <v/>
      </c>
      <c r="CN249" s="260"/>
      <c r="CO249" s="257" t="str">
        <f>IF(分岐管理シート!BR249=0,"","error")</f>
        <v/>
      </c>
      <c r="CP249" s="304" t="str">
        <f>IF(AND(F249="",SUM(分岐管理シート!D249:BB249)&gt;0),"error","")</f>
        <v/>
      </c>
    </row>
    <row r="250" spans="1:94" ht="54.95" customHeight="1" x14ac:dyDescent="0.15">
      <c r="A250" s="29"/>
      <c r="B250" s="33"/>
      <c r="C250" s="445">
        <v>178</v>
      </c>
      <c r="D250" s="342"/>
      <c r="E250" s="342"/>
      <c r="F250" s="164"/>
      <c r="G250" s="164"/>
      <c r="H250" s="163"/>
      <c r="I250" s="164"/>
      <c r="J250" s="163"/>
      <c r="K250" s="164"/>
      <c r="L250" s="164"/>
      <c r="M250" s="164"/>
      <c r="N250" s="164"/>
      <c r="O250" s="343"/>
      <c r="P250" s="343"/>
      <c r="Q250" s="344"/>
      <c r="R250" s="345">
        <f t="shared" si="22"/>
        <v>0</v>
      </c>
      <c r="S250" s="346">
        <f t="shared" si="30"/>
        <v>0</v>
      </c>
      <c r="T250" s="347"/>
      <c r="U250" s="419"/>
      <c r="V250" s="386"/>
      <c r="W250" s="386"/>
      <c r="X250" s="386"/>
      <c r="Y250" s="347"/>
      <c r="Z250" s="347"/>
      <c r="AA250" s="163"/>
      <c r="AB250" s="164"/>
      <c r="AC250" s="348"/>
      <c r="AD250" s="348"/>
      <c r="AE250" s="348"/>
      <c r="AF250" s="349"/>
      <c r="AG250" s="349"/>
      <c r="AH250" s="370"/>
      <c r="AI250" s="163"/>
      <c r="AJ250" s="163"/>
      <c r="AK250" s="163"/>
      <c r="AL250" s="350"/>
      <c r="AM250" s="163"/>
      <c r="AN250" s="163"/>
      <c r="AO250" s="343"/>
      <c r="AP250" s="164"/>
      <c r="AQ250" s="164"/>
      <c r="AR250" s="164"/>
      <c r="AS250" s="351"/>
      <c r="AT250" s="352"/>
      <c r="AU250" s="352"/>
      <c r="AV250" s="352"/>
      <c r="AW250" s="352"/>
      <c r="AX250" s="352"/>
      <c r="AY250" s="352"/>
      <c r="AZ250" s="352"/>
      <c r="BA250" s="352"/>
      <c r="BB250" s="353"/>
      <c r="BC250" s="351"/>
      <c r="BD250" s="351"/>
      <c r="BE250" s="255" t="str">
        <f>IF(F250="","",IF(分岐管理シート!D250&gt;0,"","error"))</f>
        <v/>
      </c>
      <c r="BF250" s="256" t="str">
        <f>IF(F250="","",IF(分岐管理シート!E250=1,"","error"))</f>
        <v/>
      </c>
      <c r="BG250" s="257" t="str">
        <f>IF(F250="","",IF(分岐管理シート!G250=2,"","error"))</f>
        <v/>
      </c>
      <c r="BH250" s="257" t="str">
        <f>IF(F250="","",IF(OR(分岐管理シート!H250=0,LEN(H250)&lt;6),"error",""))</f>
        <v/>
      </c>
      <c r="BI250" s="258" t="str">
        <f>IF(F250="","",IF(分岐管理シート!I250=2,"","error"))</f>
        <v/>
      </c>
      <c r="BJ250" s="257" t="str">
        <f t="shared" si="23"/>
        <v/>
      </c>
      <c r="BK250" s="257" t="str">
        <f t="shared" si="24"/>
        <v/>
      </c>
      <c r="BL250" s="257" t="str">
        <f>IF(F250="","",IF(OR(AND(分岐管理シート!D250=1,分岐管理シート!K250=1),AND(分岐管理シート!D250=2,分岐管理シート!K250=2)),"","error"))</f>
        <v/>
      </c>
      <c r="BM250" s="255" t="str">
        <f>IF(F250="","",IF(分岐管理シート!L250=2,"","error"))</f>
        <v/>
      </c>
      <c r="BN250" s="257" t="str">
        <f>IF(F250="","",IF(分岐管理シート!M250&lt;1,"error",""))</f>
        <v/>
      </c>
      <c r="BO250" s="252" t="str">
        <f>IF(F250="","",IF(OR(AND(分岐管理シート!D250=1,分岐管理シート!M250&lt;12,分岐管理シート!M250&gt;0),AND(分岐管理シート!D250=2,分岐管理シート!M250&lt;13,分岐管理シート!M250&gt;1)),"","error"))</f>
        <v/>
      </c>
      <c r="BP250" s="257" t="str">
        <f>IF(AND(分岐管理シート!M250&lt;&gt;1,SUM(分岐管理シート!N250:P250)&gt;0),"error","")</f>
        <v/>
      </c>
      <c r="BQ250" s="256" t="str">
        <f>IF(OR(AND(分岐管理シート!N250=0,OR(分岐管理シート!O250&lt;&gt;0,分岐管理シート!P250&lt;&gt;0)),AND(分岐管理シート!O250=0,分岐管理シート!P250&lt;&gt;0)),"error","")</f>
        <v/>
      </c>
      <c r="BR250" s="259" t="str" cm="1">
        <f t="array" ref="BR250">IF(SUMPRODUCT(COUNTIF(N250:P250,N250:P250))&gt;COUNTA(N250:P250),"error","")</f>
        <v/>
      </c>
      <c r="BS250" s="257" t="str">
        <f t="shared" si="25"/>
        <v/>
      </c>
      <c r="BT250" s="257" t="str">
        <f t="shared" si="26"/>
        <v/>
      </c>
      <c r="BU250" s="257" t="str">
        <f>IF(F250="","",IF(OR(AND(分岐管理シート!D250=1,T250&gt;0,Y250&gt;=0,U250=0,R250=S250+Y250,S250=T250),AND(分岐管理シート!D250=2,U250&gt;0,Y250&gt;=0,T250=0,R250=S250+Y250,S250=U250)),"","error"))</f>
        <v/>
      </c>
      <c r="BV250" s="257" t="str">
        <f t="shared" si="27"/>
        <v/>
      </c>
      <c r="BW250" s="257" t="str">
        <f t="shared" si="31"/>
        <v/>
      </c>
      <c r="BX250" s="257" t="str">
        <f t="shared" si="28"/>
        <v/>
      </c>
      <c r="BY250" s="257" t="str">
        <f>IF(F250="","",IF(PRODUCT(分岐管理シート!AB250:'分岐管理シート'!AE250)=0,"error",""))</f>
        <v/>
      </c>
      <c r="BZ250" s="252" t="str">
        <f>IF(F250="","",IF(AND(AE250="○",分岐管理シート!AF250=0),"error",""))</f>
        <v/>
      </c>
      <c r="CA250" s="257" t="str">
        <f>IF(F250="","",IF(AND(分岐管理シート!AE250&lt;2,実施計画様式!AF250&lt;&gt;""),"error",""))</f>
        <v/>
      </c>
      <c r="CB250" s="257" t="str">
        <f>IF(F250="","",IF(OR(AND(分岐管理シート!D250=1,分岐管理シート!AG250&gt;0,分岐管理シート!AG250&lt;25),AND(分岐管理シート!D250&gt;1,分岐管理シート!AG250&gt;12,分岐管理シート!AG250&lt;25)),"","error"))</f>
        <v/>
      </c>
      <c r="CC250" s="256" t="str">
        <f>IF(F250="","",IF(OR(AND(分岐管理シート!BH250="予算化方法",分岐管理シート!AH250&gt;0,分岐管理シート!AH250&lt;4),AND(分岐管理シート!BH250="予算化方法_未定なし",分岐管理シート!AH250&gt;0,分岐管理シート!AH250&lt;3)),"","error"))</f>
        <v/>
      </c>
      <c r="CD250" s="257" t="str">
        <f>IF(F250="","",IF(OR(分岐管理シート!AI250&lt;14,分岐管理シート!AI250&gt;25,分岐管理シート!AI250&gt;分岐管理シート!AJ250,分岐管理シート!AI250&gt;分岐管理シート!AK250),"error",""))</f>
        <v/>
      </c>
      <c r="CE250" s="257" t="str">
        <f>IF(F250="","",IF(OR(分岐管理シート!AJ250&lt;14,分岐管理シート!AJ250&gt;25,分岐管理シート!AJ250&lt;分岐管理シート!AI250,分岐管理シート!AJ250&gt;分岐管理シート!AK250),"error",""))</f>
        <v/>
      </c>
      <c r="CF250" s="256" t="str">
        <f>IF(F250="","",IF(OR(分岐管理シート!AK250&lt;14,分岐管理シート!AK250&gt;26,分岐管理シート!AK250&lt;分岐管理シート!AI250,分岐管理シート!AK250&lt;分岐管理シート!AJ250),"error",""))</f>
        <v/>
      </c>
      <c r="CG250" s="257" t="str">
        <f>IF(F250="","",IF(AND(AD250="－",分岐管理シート!AK250&gt;25),"error",""))</f>
        <v/>
      </c>
      <c r="CH250" s="257" t="str">
        <f t="shared" si="32"/>
        <v/>
      </c>
      <c r="CI250" s="252" t="str">
        <f>IF(F250="","",IF(分岐管理シート!AM250&lt;1,"error",""))</f>
        <v/>
      </c>
      <c r="CJ250" s="257" t="str">
        <f>IF(F250="","",IF(分岐管理シート!AN250&lt;1,"error",""))</f>
        <v/>
      </c>
      <c r="CK250" s="261" t="str">
        <f t="shared" si="29"/>
        <v/>
      </c>
      <c r="CL250" s="257" t="str">
        <f>IF(F250="","",IF(AND(SUM(分岐管理シート!AO250:AR250)&gt;180,分岐管理シート!AS250&lt;1),"error",""))</f>
        <v/>
      </c>
      <c r="CM250" s="257" t="str">
        <f>IF(F250="","",IF(OR(AND(分岐管理シート!D250=1,分岐管理シート!BB250&gt;0,分岐管理シート!BB250&lt;7),AND(分岐管理シート!D250&gt;1,分岐管理シート!BB250&gt;3,分岐管理シート!BB250&lt;7)),"","error"))</f>
        <v/>
      </c>
      <c r="CN250" s="260"/>
      <c r="CO250" s="257" t="str">
        <f>IF(分岐管理シート!BR250=0,"","error")</f>
        <v/>
      </c>
      <c r="CP250" s="304" t="str">
        <f>IF(AND(F250="",SUM(分岐管理シート!D250:BB250)&gt;0),"error","")</f>
        <v/>
      </c>
    </row>
    <row r="251" spans="1:94" ht="54.95" customHeight="1" x14ac:dyDescent="0.15">
      <c r="A251" s="29"/>
      <c r="B251" s="33"/>
      <c r="C251" s="445">
        <v>179</v>
      </c>
      <c r="D251" s="342"/>
      <c r="E251" s="342"/>
      <c r="F251" s="164"/>
      <c r="G251" s="164"/>
      <c r="H251" s="163"/>
      <c r="I251" s="164"/>
      <c r="J251" s="163"/>
      <c r="K251" s="164"/>
      <c r="L251" s="164"/>
      <c r="M251" s="164"/>
      <c r="N251" s="164"/>
      <c r="O251" s="343"/>
      <c r="P251" s="343"/>
      <c r="Q251" s="344"/>
      <c r="R251" s="345">
        <f t="shared" si="22"/>
        <v>0</v>
      </c>
      <c r="S251" s="346">
        <f t="shared" si="30"/>
        <v>0</v>
      </c>
      <c r="T251" s="347"/>
      <c r="U251" s="419"/>
      <c r="V251" s="386"/>
      <c r="W251" s="386"/>
      <c r="X251" s="386"/>
      <c r="Y251" s="347"/>
      <c r="Z251" s="347"/>
      <c r="AA251" s="163"/>
      <c r="AB251" s="164"/>
      <c r="AC251" s="348"/>
      <c r="AD251" s="348"/>
      <c r="AE251" s="348"/>
      <c r="AF251" s="349"/>
      <c r="AG251" s="349"/>
      <c r="AH251" s="370"/>
      <c r="AI251" s="163"/>
      <c r="AJ251" s="163"/>
      <c r="AK251" s="163"/>
      <c r="AL251" s="350"/>
      <c r="AM251" s="163"/>
      <c r="AN251" s="163"/>
      <c r="AO251" s="343"/>
      <c r="AP251" s="164"/>
      <c r="AQ251" s="164"/>
      <c r="AR251" s="164"/>
      <c r="AS251" s="351"/>
      <c r="AT251" s="352"/>
      <c r="AU251" s="352"/>
      <c r="AV251" s="352"/>
      <c r="AW251" s="352"/>
      <c r="AX251" s="352"/>
      <c r="AY251" s="352"/>
      <c r="AZ251" s="352"/>
      <c r="BA251" s="352"/>
      <c r="BB251" s="353"/>
      <c r="BC251" s="351"/>
      <c r="BD251" s="351"/>
      <c r="BE251" s="255" t="str">
        <f>IF(F251="","",IF(分岐管理シート!D251&gt;0,"","error"))</f>
        <v/>
      </c>
      <c r="BF251" s="256" t="str">
        <f>IF(F251="","",IF(分岐管理シート!E251=1,"","error"))</f>
        <v/>
      </c>
      <c r="BG251" s="257" t="str">
        <f>IF(F251="","",IF(分岐管理シート!G251=2,"","error"))</f>
        <v/>
      </c>
      <c r="BH251" s="257" t="str">
        <f>IF(F251="","",IF(OR(分岐管理シート!H251=0,LEN(H251)&lt;6),"error",""))</f>
        <v/>
      </c>
      <c r="BI251" s="258" t="str">
        <f>IF(F251="","",IF(分岐管理シート!I251=2,"","error"))</f>
        <v/>
      </c>
      <c r="BJ251" s="257" t="str">
        <f t="shared" si="23"/>
        <v/>
      </c>
      <c r="BK251" s="257" t="str">
        <f t="shared" si="24"/>
        <v/>
      </c>
      <c r="BL251" s="257" t="str">
        <f>IF(F251="","",IF(OR(AND(分岐管理シート!D251=1,分岐管理シート!K251=1),AND(分岐管理シート!D251=2,分岐管理シート!K251=2)),"","error"))</f>
        <v/>
      </c>
      <c r="BM251" s="255" t="str">
        <f>IF(F251="","",IF(分岐管理シート!L251=2,"","error"))</f>
        <v/>
      </c>
      <c r="BN251" s="257" t="str">
        <f>IF(F251="","",IF(分岐管理シート!M251&lt;1,"error",""))</f>
        <v/>
      </c>
      <c r="BO251" s="252" t="str">
        <f>IF(F251="","",IF(OR(AND(分岐管理シート!D251=1,分岐管理シート!M251&lt;12,分岐管理シート!M251&gt;0),AND(分岐管理シート!D251=2,分岐管理シート!M251&lt;13,分岐管理シート!M251&gt;1)),"","error"))</f>
        <v/>
      </c>
      <c r="BP251" s="257" t="str">
        <f>IF(AND(分岐管理シート!M251&lt;&gt;1,SUM(分岐管理シート!N251:P251)&gt;0),"error","")</f>
        <v/>
      </c>
      <c r="BQ251" s="256" t="str">
        <f>IF(OR(AND(分岐管理シート!N251=0,OR(分岐管理シート!O251&lt;&gt;0,分岐管理シート!P251&lt;&gt;0)),AND(分岐管理シート!O251=0,分岐管理シート!P251&lt;&gt;0)),"error","")</f>
        <v/>
      </c>
      <c r="BR251" s="259" t="str" cm="1">
        <f t="array" ref="BR251">IF(SUMPRODUCT(COUNTIF(N251:P251,N251:P251))&gt;COUNTA(N251:P251),"error","")</f>
        <v/>
      </c>
      <c r="BS251" s="257" t="str">
        <f t="shared" si="25"/>
        <v/>
      </c>
      <c r="BT251" s="257" t="str">
        <f t="shared" si="26"/>
        <v/>
      </c>
      <c r="BU251" s="257" t="str">
        <f>IF(F251="","",IF(OR(AND(分岐管理シート!D251=1,T251&gt;0,Y251&gt;=0,U251=0,R251=S251+Y251,S251=T251),AND(分岐管理シート!D251=2,U251&gt;0,Y251&gt;=0,T251=0,R251=S251+Y251,S251=U251)),"","error"))</f>
        <v/>
      </c>
      <c r="BV251" s="257" t="str">
        <f t="shared" si="27"/>
        <v/>
      </c>
      <c r="BW251" s="257" t="str">
        <f t="shared" si="31"/>
        <v/>
      </c>
      <c r="BX251" s="257" t="str">
        <f t="shared" si="28"/>
        <v/>
      </c>
      <c r="BY251" s="257" t="str">
        <f>IF(F251="","",IF(PRODUCT(分岐管理シート!AB251:'分岐管理シート'!AE251)=0,"error",""))</f>
        <v/>
      </c>
      <c r="BZ251" s="252" t="str">
        <f>IF(F251="","",IF(AND(AE251="○",分岐管理シート!AF251=0),"error",""))</f>
        <v/>
      </c>
      <c r="CA251" s="257" t="str">
        <f>IF(F251="","",IF(AND(分岐管理シート!AE251&lt;2,実施計画様式!AF251&lt;&gt;""),"error",""))</f>
        <v/>
      </c>
      <c r="CB251" s="257" t="str">
        <f>IF(F251="","",IF(OR(AND(分岐管理シート!D251=1,分岐管理シート!AG251&gt;0,分岐管理シート!AG251&lt;25),AND(分岐管理シート!D251&gt;1,分岐管理シート!AG251&gt;12,分岐管理シート!AG251&lt;25)),"","error"))</f>
        <v/>
      </c>
      <c r="CC251" s="256" t="str">
        <f>IF(F251="","",IF(OR(AND(分岐管理シート!BH251="予算化方法",分岐管理シート!AH251&gt;0,分岐管理シート!AH251&lt;4),AND(分岐管理シート!BH251="予算化方法_未定なし",分岐管理シート!AH251&gt;0,分岐管理シート!AH251&lt;3)),"","error"))</f>
        <v/>
      </c>
      <c r="CD251" s="257" t="str">
        <f>IF(F251="","",IF(OR(分岐管理シート!AI251&lt;14,分岐管理シート!AI251&gt;25,分岐管理シート!AI251&gt;分岐管理シート!AJ251,分岐管理シート!AI251&gt;分岐管理シート!AK251),"error",""))</f>
        <v/>
      </c>
      <c r="CE251" s="257" t="str">
        <f>IF(F251="","",IF(OR(分岐管理シート!AJ251&lt;14,分岐管理シート!AJ251&gt;25,分岐管理シート!AJ251&lt;分岐管理シート!AI251,分岐管理シート!AJ251&gt;分岐管理シート!AK251),"error",""))</f>
        <v/>
      </c>
      <c r="CF251" s="256" t="str">
        <f>IF(F251="","",IF(OR(分岐管理シート!AK251&lt;14,分岐管理シート!AK251&gt;26,分岐管理シート!AK251&lt;分岐管理シート!AI251,分岐管理シート!AK251&lt;分岐管理シート!AJ251),"error",""))</f>
        <v/>
      </c>
      <c r="CG251" s="257" t="str">
        <f>IF(F251="","",IF(AND(AD251="－",分岐管理シート!AK251&gt;25),"error",""))</f>
        <v/>
      </c>
      <c r="CH251" s="257" t="str">
        <f t="shared" si="32"/>
        <v/>
      </c>
      <c r="CI251" s="252" t="str">
        <f>IF(F251="","",IF(分岐管理シート!AM251&lt;1,"error",""))</f>
        <v/>
      </c>
      <c r="CJ251" s="257" t="str">
        <f>IF(F251="","",IF(分岐管理シート!AN251&lt;1,"error",""))</f>
        <v/>
      </c>
      <c r="CK251" s="261" t="str">
        <f t="shared" si="29"/>
        <v/>
      </c>
      <c r="CL251" s="257" t="str">
        <f>IF(F251="","",IF(AND(SUM(分岐管理シート!AO251:AR251)&gt;180,分岐管理シート!AS251&lt;1),"error",""))</f>
        <v/>
      </c>
      <c r="CM251" s="257" t="str">
        <f>IF(F251="","",IF(OR(AND(分岐管理シート!D251=1,分岐管理シート!BB251&gt;0,分岐管理シート!BB251&lt;7),AND(分岐管理シート!D251&gt;1,分岐管理シート!BB251&gt;3,分岐管理シート!BB251&lt;7)),"","error"))</f>
        <v/>
      </c>
      <c r="CN251" s="260"/>
      <c r="CO251" s="257" t="str">
        <f>IF(分岐管理シート!BR251=0,"","error")</f>
        <v/>
      </c>
      <c r="CP251" s="304" t="str">
        <f>IF(AND(F251="",SUM(分岐管理シート!D251:BB251)&gt;0),"error","")</f>
        <v/>
      </c>
    </row>
    <row r="252" spans="1:94" ht="54.95" customHeight="1" x14ac:dyDescent="0.15">
      <c r="A252" s="29"/>
      <c r="B252" s="33"/>
      <c r="C252" s="445">
        <v>180</v>
      </c>
      <c r="D252" s="342"/>
      <c r="E252" s="342"/>
      <c r="F252" s="164"/>
      <c r="G252" s="164"/>
      <c r="H252" s="163"/>
      <c r="I252" s="164"/>
      <c r="J252" s="163"/>
      <c r="K252" s="164"/>
      <c r="L252" s="164"/>
      <c r="M252" s="164"/>
      <c r="N252" s="164"/>
      <c r="O252" s="343"/>
      <c r="P252" s="343"/>
      <c r="Q252" s="344"/>
      <c r="R252" s="345">
        <f t="shared" si="22"/>
        <v>0</v>
      </c>
      <c r="S252" s="346">
        <f t="shared" si="30"/>
        <v>0</v>
      </c>
      <c r="T252" s="347"/>
      <c r="U252" s="419"/>
      <c r="V252" s="386"/>
      <c r="W252" s="386"/>
      <c r="X252" s="386"/>
      <c r="Y252" s="347"/>
      <c r="Z252" s="347"/>
      <c r="AA252" s="163"/>
      <c r="AB252" s="164"/>
      <c r="AC252" s="348"/>
      <c r="AD252" s="348"/>
      <c r="AE252" s="348"/>
      <c r="AF252" s="349"/>
      <c r="AG252" s="349"/>
      <c r="AH252" s="370"/>
      <c r="AI252" s="163"/>
      <c r="AJ252" s="163"/>
      <c r="AK252" s="163"/>
      <c r="AL252" s="350"/>
      <c r="AM252" s="163"/>
      <c r="AN252" s="163"/>
      <c r="AO252" s="343"/>
      <c r="AP252" s="164"/>
      <c r="AQ252" s="164"/>
      <c r="AR252" s="164"/>
      <c r="AS252" s="351"/>
      <c r="AT252" s="352"/>
      <c r="AU252" s="352"/>
      <c r="AV252" s="352"/>
      <c r="AW252" s="352"/>
      <c r="AX252" s="352"/>
      <c r="AY252" s="352"/>
      <c r="AZ252" s="352"/>
      <c r="BA252" s="352"/>
      <c r="BB252" s="353"/>
      <c r="BC252" s="351"/>
      <c r="BD252" s="351"/>
      <c r="BE252" s="255" t="str">
        <f>IF(F252="","",IF(分岐管理シート!D252&gt;0,"","error"))</f>
        <v/>
      </c>
      <c r="BF252" s="256" t="str">
        <f>IF(F252="","",IF(分岐管理シート!E252=1,"","error"))</f>
        <v/>
      </c>
      <c r="BG252" s="257" t="str">
        <f>IF(F252="","",IF(分岐管理シート!G252=2,"","error"))</f>
        <v/>
      </c>
      <c r="BH252" s="257" t="str">
        <f>IF(F252="","",IF(OR(分岐管理シート!H252=0,LEN(H252)&lt;6),"error",""))</f>
        <v/>
      </c>
      <c r="BI252" s="258" t="str">
        <f>IF(F252="","",IF(分岐管理シート!I252=2,"","error"))</f>
        <v/>
      </c>
      <c r="BJ252" s="257" t="str">
        <f t="shared" si="23"/>
        <v/>
      </c>
      <c r="BK252" s="257" t="str">
        <f t="shared" si="24"/>
        <v/>
      </c>
      <c r="BL252" s="257" t="str">
        <f>IF(F252="","",IF(OR(AND(分岐管理シート!D252=1,分岐管理シート!K252=1),AND(分岐管理シート!D252=2,分岐管理シート!K252=2)),"","error"))</f>
        <v/>
      </c>
      <c r="BM252" s="255" t="str">
        <f>IF(F252="","",IF(分岐管理シート!L252=2,"","error"))</f>
        <v/>
      </c>
      <c r="BN252" s="257" t="str">
        <f>IF(F252="","",IF(分岐管理シート!M252&lt;1,"error",""))</f>
        <v/>
      </c>
      <c r="BO252" s="252" t="str">
        <f>IF(F252="","",IF(OR(AND(分岐管理シート!D252=1,分岐管理シート!M252&lt;12,分岐管理シート!M252&gt;0),AND(分岐管理シート!D252=2,分岐管理シート!M252&lt;13,分岐管理シート!M252&gt;1)),"","error"))</f>
        <v/>
      </c>
      <c r="BP252" s="257" t="str">
        <f>IF(AND(分岐管理シート!M252&lt;&gt;1,SUM(分岐管理シート!N252:P252)&gt;0),"error","")</f>
        <v/>
      </c>
      <c r="BQ252" s="256" t="str">
        <f>IF(OR(AND(分岐管理シート!N252=0,OR(分岐管理シート!O252&lt;&gt;0,分岐管理シート!P252&lt;&gt;0)),AND(分岐管理シート!O252=0,分岐管理シート!P252&lt;&gt;0)),"error","")</f>
        <v/>
      </c>
      <c r="BR252" s="259" t="str" cm="1">
        <f t="array" ref="BR252">IF(SUMPRODUCT(COUNTIF(N252:P252,N252:P252))&gt;COUNTA(N252:P252),"error","")</f>
        <v/>
      </c>
      <c r="BS252" s="257" t="str">
        <f t="shared" si="25"/>
        <v/>
      </c>
      <c r="BT252" s="257" t="str">
        <f t="shared" si="26"/>
        <v/>
      </c>
      <c r="BU252" s="257" t="str">
        <f>IF(F252="","",IF(OR(AND(分岐管理シート!D252=1,T252&gt;0,Y252&gt;=0,U252=0,R252=S252+Y252,S252=T252),AND(分岐管理シート!D252=2,U252&gt;0,Y252&gt;=0,T252=0,R252=S252+Y252,S252=U252)),"","error"))</f>
        <v/>
      </c>
      <c r="BV252" s="257" t="str">
        <f t="shared" si="27"/>
        <v/>
      </c>
      <c r="BW252" s="257" t="str">
        <f t="shared" si="31"/>
        <v/>
      </c>
      <c r="BX252" s="257" t="str">
        <f t="shared" si="28"/>
        <v/>
      </c>
      <c r="BY252" s="257" t="str">
        <f>IF(F252="","",IF(PRODUCT(分岐管理シート!AB252:'分岐管理シート'!AE252)=0,"error",""))</f>
        <v/>
      </c>
      <c r="BZ252" s="252" t="str">
        <f>IF(F252="","",IF(AND(AE252="○",分岐管理シート!AF252=0),"error",""))</f>
        <v/>
      </c>
      <c r="CA252" s="257" t="str">
        <f>IF(F252="","",IF(AND(分岐管理シート!AE252&lt;2,実施計画様式!AF252&lt;&gt;""),"error",""))</f>
        <v/>
      </c>
      <c r="CB252" s="257" t="str">
        <f>IF(F252="","",IF(OR(AND(分岐管理シート!D252=1,分岐管理シート!AG252&gt;0,分岐管理シート!AG252&lt;25),AND(分岐管理シート!D252&gt;1,分岐管理シート!AG252&gt;12,分岐管理シート!AG252&lt;25)),"","error"))</f>
        <v/>
      </c>
      <c r="CC252" s="256" t="str">
        <f>IF(F252="","",IF(OR(AND(分岐管理シート!BH252="予算化方法",分岐管理シート!AH252&gt;0,分岐管理シート!AH252&lt;4),AND(分岐管理シート!BH252="予算化方法_未定なし",分岐管理シート!AH252&gt;0,分岐管理シート!AH252&lt;3)),"","error"))</f>
        <v/>
      </c>
      <c r="CD252" s="257" t="str">
        <f>IF(F252="","",IF(OR(分岐管理シート!AI252&lt;14,分岐管理シート!AI252&gt;25,分岐管理シート!AI252&gt;分岐管理シート!AJ252,分岐管理シート!AI252&gt;分岐管理シート!AK252),"error",""))</f>
        <v/>
      </c>
      <c r="CE252" s="257" t="str">
        <f>IF(F252="","",IF(OR(分岐管理シート!AJ252&lt;14,分岐管理シート!AJ252&gt;25,分岐管理シート!AJ252&lt;分岐管理シート!AI252,分岐管理シート!AJ252&gt;分岐管理シート!AK252),"error",""))</f>
        <v/>
      </c>
      <c r="CF252" s="256" t="str">
        <f>IF(F252="","",IF(OR(分岐管理シート!AK252&lt;14,分岐管理シート!AK252&gt;26,分岐管理シート!AK252&lt;分岐管理シート!AI252,分岐管理シート!AK252&lt;分岐管理シート!AJ252),"error",""))</f>
        <v/>
      </c>
      <c r="CG252" s="257" t="str">
        <f>IF(F252="","",IF(AND(AD252="－",分岐管理シート!AK252&gt;25),"error",""))</f>
        <v/>
      </c>
      <c r="CH252" s="257" t="str">
        <f t="shared" si="32"/>
        <v/>
      </c>
      <c r="CI252" s="252" t="str">
        <f>IF(F252="","",IF(分岐管理シート!AM252&lt;1,"error",""))</f>
        <v/>
      </c>
      <c r="CJ252" s="257" t="str">
        <f>IF(F252="","",IF(分岐管理シート!AN252&lt;1,"error",""))</f>
        <v/>
      </c>
      <c r="CK252" s="261" t="str">
        <f t="shared" si="29"/>
        <v/>
      </c>
      <c r="CL252" s="257" t="str">
        <f>IF(F252="","",IF(AND(SUM(分岐管理シート!AO252:AR252)&gt;180,分岐管理シート!AS252&lt;1),"error",""))</f>
        <v/>
      </c>
      <c r="CM252" s="257" t="str">
        <f>IF(F252="","",IF(OR(AND(分岐管理シート!D252=1,分岐管理シート!BB252&gt;0,分岐管理シート!BB252&lt;7),AND(分岐管理シート!D252&gt;1,分岐管理シート!BB252&gt;3,分岐管理シート!BB252&lt;7)),"","error"))</f>
        <v/>
      </c>
      <c r="CN252" s="260"/>
      <c r="CO252" s="257" t="str">
        <f>IF(分岐管理シート!BR252=0,"","error")</f>
        <v/>
      </c>
      <c r="CP252" s="304" t="str">
        <f>IF(AND(F252="",SUM(分岐管理シート!D252:BB252)&gt;0),"error","")</f>
        <v/>
      </c>
    </row>
    <row r="253" spans="1:94" ht="54.95" customHeight="1" x14ac:dyDescent="0.15">
      <c r="A253" s="29"/>
      <c r="B253" s="33"/>
      <c r="C253" s="445">
        <v>181</v>
      </c>
      <c r="D253" s="342"/>
      <c r="E253" s="342"/>
      <c r="F253" s="164"/>
      <c r="G253" s="164"/>
      <c r="H253" s="163"/>
      <c r="I253" s="164"/>
      <c r="J253" s="163"/>
      <c r="K253" s="164"/>
      <c r="L253" s="164"/>
      <c r="M253" s="164"/>
      <c r="N253" s="164"/>
      <c r="O253" s="343"/>
      <c r="P253" s="343"/>
      <c r="Q253" s="344"/>
      <c r="R253" s="345">
        <f t="shared" si="22"/>
        <v>0</v>
      </c>
      <c r="S253" s="346">
        <f t="shared" si="30"/>
        <v>0</v>
      </c>
      <c r="T253" s="347"/>
      <c r="U253" s="419"/>
      <c r="V253" s="386"/>
      <c r="W253" s="386"/>
      <c r="X253" s="386"/>
      <c r="Y253" s="347"/>
      <c r="Z253" s="347"/>
      <c r="AA253" s="163"/>
      <c r="AB253" s="164"/>
      <c r="AC253" s="348"/>
      <c r="AD253" s="348"/>
      <c r="AE253" s="348"/>
      <c r="AF253" s="349"/>
      <c r="AG253" s="349"/>
      <c r="AH253" s="370"/>
      <c r="AI253" s="163"/>
      <c r="AJ253" s="163"/>
      <c r="AK253" s="163"/>
      <c r="AL253" s="350"/>
      <c r="AM253" s="163"/>
      <c r="AN253" s="163"/>
      <c r="AO253" s="343"/>
      <c r="AP253" s="164"/>
      <c r="AQ253" s="164"/>
      <c r="AR253" s="164"/>
      <c r="AS253" s="351"/>
      <c r="AT253" s="352"/>
      <c r="AU253" s="352"/>
      <c r="AV253" s="352"/>
      <c r="AW253" s="352"/>
      <c r="AX253" s="352"/>
      <c r="AY253" s="352"/>
      <c r="AZ253" s="352"/>
      <c r="BA253" s="352"/>
      <c r="BB253" s="353"/>
      <c r="BC253" s="351"/>
      <c r="BD253" s="351"/>
      <c r="BE253" s="255" t="str">
        <f>IF(F253="","",IF(分岐管理シート!D253&gt;0,"","error"))</f>
        <v/>
      </c>
      <c r="BF253" s="256" t="str">
        <f>IF(F253="","",IF(分岐管理シート!E253=1,"","error"))</f>
        <v/>
      </c>
      <c r="BG253" s="257" t="str">
        <f>IF(F253="","",IF(分岐管理シート!G253=2,"","error"))</f>
        <v/>
      </c>
      <c r="BH253" s="257" t="str">
        <f>IF(F253="","",IF(OR(分岐管理シート!H253=0,LEN(H253)&lt;6),"error",""))</f>
        <v/>
      </c>
      <c r="BI253" s="258" t="str">
        <f>IF(F253="","",IF(分岐管理シート!I253=2,"","error"))</f>
        <v/>
      </c>
      <c r="BJ253" s="257" t="str">
        <f t="shared" si="23"/>
        <v/>
      </c>
      <c r="BK253" s="257" t="str">
        <f t="shared" si="24"/>
        <v/>
      </c>
      <c r="BL253" s="257" t="str">
        <f>IF(F253="","",IF(OR(AND(分岐管理シート!D253=1,分岐管理シート!K253=1),AND(分岐管理シート!D253=2,分岐管理シート!K253=2)),"","error"))</f>
        <v/>
      </c>
      <c r="BM253" s="255" t="str">
        <f>IF(F253="","",IF(分岐管理シート!L253=2,"","error"))</f>
        <v/>
      </c>
      <c r="BN253" s="257" t="str">
        <f>IF(F253="","",IF(分岐管理シート!M253&lt;1,"error",""))</f>
        <v/>
      </c>
      <c r="BO253" s="252" t="str">
        <f>IF(F253="","",IF(OR(AND(分岐管理シート!D253=1,分岐管理シート!M253&lt;12,分岐管理シート!M253&gt;0),AND(分岐管理シート!D253=2,分岐管理シート!M253&lt;13,分岐管理シート!M253&gt;1)),"","error"))</f>
        <v/>
      </c>
      <c r="BP253" s="257" t="str">
        <f>IF(AND(分岐管理シート!M253&lt;&gt;1,SUM(分岐管理シート!N253:P253)&gt;0),"error","")</f>
        <v/>
      </c>
      <c r="BQ253" s="256" t="str">
        <f>IF(OR(AND(分岐管理シート!N253=0,OR(分岐管理シート!O253&lt;&gt;0,分岐管理シート!P253&lt;&gt;0)),AND(分岐管理シート!O253=0,分岐管理シート!P253&lt;&gt;0)),"error","")</f>
        <v/>
      </c>
      <c r="BR253" s="259" t="str" cm="1">
        <f t="array" ref="BR253">IF(SUMPRODUCT(COUNTIF(N253:P253,N253:P253))&gt;COUNTA(N253:P253),"error","")</f>
        <v/>
      </c>
      <c r="BS253" s="257" t="str">
        <f t="shared" si="25"/>
        <v/>
      </c>
      <c r="BT253" s="257" t="str">
        <f t="shared" si="26"/>
        <v/>
      </c>
      <c r="BU253" s="257" t="str">
        <f>IF(F253="","",IF(OR(AND(分岐管理シート!D253=1,T253&gt;0,Y253&gt;=0,U253=0,R253=S253+Y253,S253=T253),AND(分岐管理シート!D253=2,U253&gt;0,Y253&gt;=0,T253=0,R253=S253+Y253,S253=U253)),"","error"))</f>
        <v/>
      </c>
      <c r="BV253" s="257" t="str">
        <f t="shared" si="27"/>
        <v/>
      </c>
      <c r="BW253" s="257" t="str">
        <f t="shared" si="31"/>
        <v/>
      </c>
      <c r="BX253" s="257" t="str">
        <f t="shared" si="28"/>
        <v/>
      </c>
      <c r="BY253" s="257" t="str">
        <f>IF(F253="","",IF(PRODUCT(分岐管理シート!AB253:'分岐管理シート'!AE253)=0,"error",""))</f>
        <v/>
      </c>
      <c r="BZ253" s="252" t="str">
        <f>IF(F253="","",IF(AND(AE253="○",分岐管理シート!AF253=0),"error",""))</f>
        <v/>
      </c>
      <c r="CA253" s="257" t="str">
        <f>IF(F253="","",IF(AND(分岐管理シート!AE253&lt;2,実施計画様式!AF253&lt;&gt;""),"error",""))</f>
        <v/>
      </c>
      <c r="CB253" s="257" t="str">
        <f>IF(F253="","",IF(OR(AND(分岐管理シート!D253=1,分岐管理シート!AG253&gt;0,分岐管理シート!AG253&lt;25),AND(分岐管理シート!D253&gt;1,分岐管理シート!AG253&gt;12,分岐管理シート!AG253&lt;25)),"","error"))</f>
        <v/>
      </c>
      <c r="CC253" s="256" t="str">
        <f>IF(F253="","",IF(OR(AND(分岐管理シート!BH253="予算化方法",分岐管理シート!AH253&gt;0,分岐管理シート!AH253&lt;4),AND(分岐管理シート!BH253="予算化方法_未定なし",分岐管理シート!AH253&gt;0,分岐管理シート!AH253&lt;3)),"","error"))</f>
        <v/>
      </c>
      <c r="CD253" s="257" t="str">
        <f>IF(F253="","",IF(OR(分岐管理シート!AI253&lt;14,分岐管理シート!AI253&gt;25,分岐管理シート!AI253&gt;分岐管理シート!AJ253,分岐管理シート!AI253&gt;分岐管理シート!AK253),"error",""))</f>
        <v/>
      </c>
      <c r="CE253" s="257" t="str">
        <f>IF(F253="","",IF(OR(分岐管理シート!AJ253&lt;14,分岐管理シート!AJ253&gt;25,分岐管理シート!AJ253&lt;分岐管理シート!AI253,分岐管理シート!AJ253&gt;分岐管理シート!AK253),"error",""))</f>
        <v/>
      </c>
      <c r="CF253" s="256" t="str">
        <f>IF(F253="","",IF(OR(分岐管理シート!AK253&lt;14,分岐管理シート!AK253&gt;26,分岐管理シート!AK253&lt;分岐管理シート!AI253,分岐管理シート!AK253&lt;分岐管理シート!AJ253),"error",""))</f>
        <v/>
      </c>
      <c r="CG253" s="257" t="str">
        <f>IF(F253="","",IF(AND(AD253="－",分岐管理シート!AK253&gt;25),"error",""))</f>
        <v/>
      </c>
      <c r="CH253" s="257" t="str">
        <f t="shared" si="32"/>
        <v/>
      </c>
      <c r="CI253" s="252" t="str">
        <f>IF(F253="","",IF(分岐管理シート!AM253&lt;1,"error",""))</f>
        <v/>
      </c>
      <c r="CJ253" s="257" t="str">
        <f>IF(F253="","",IF(分岐管理シート!AN253&lt;1,"error",""))</f>
        <v/>
      </c>
      <c r="CK253" s="261" t="str">
        <f t="shared" si="29"/>
        <v/>
      </c>
      <c r="CL253" s="257" t="str">
        <f>IF(F253="","",IF(AND(SUM(分岐管理シート!AO253:AR253)&gt;180,分岐管理シート!AS253&lt;1),"error",""))</f>
        <v/>
      </c>
      <c r="CM253" s="257" t="str">
        <f>IF(F253="","",IF(OR(AND(分岐管理シート!D253=1,分岐管理シート!BB253&gt;0,分岐管理シート!BB253&lt;7),AND(分岐管理シート!D253&gt;1,分岐管理シート!BB253&gt;3,分岐管理シート!BB253&lt;7)),"","error"))</f>
        <v/>
      </c>
      <c r="CN253" s="260"/>
      <c r="CO253" s="257" t="str">
        <f>IF(分岐管理シート!BR253=0,"","error")</f>
        <v/>
      </c>
      <c r="CP253" s="304" t="str">
        <f>IF(AND(F253="",SUM(分岐管理シート!D253:BB253)&gt;0),"error","")</f>
        <v/>
      </c>
    </row>
    <row r="254" spans="1:94" ht="54.95" customHeight="1" x14ac:dyDescent="0.15">
      <c r="A254" s="29"/>
      <c r="B254" s="33"/>
      <c r="C254" s="445">
        <v>182</v>
      </c>
      <c r="D254" s="342"/>
      <c r="E254" s="342"/>
      <c r="F254" s="164"/>
      <c r="G254" s="164"/>
      <c r="H254" s="163"/>
      <c r="I254" s="164"/>
      <c r="J254" s="163"/>
      <c r="K254" s="164"/>
      <c r="L254" s="164"/>
      <c r="M254" s="164"/>
      <c r="N254" s="164"/>
      <c r="O254" s="343"/>
      <c r="P254" s="343"/>
      <c r="Q254" s="344"/>
      <c r="R254" s="345">
        <f t="shared" si="22"/>
        <v>0</v>
      </c>
      <c r="S254" s="346">
        <f t="shared" si="30"/>
        <v>0</v>
      </c>
      <c r="T254" s="347"/>
      <c r="U254" s="419"/>
      <c r="V254" s="386"/>
      <c r="W254" s="386"/>
      <c r="X254" s="386"/>
      <c r="Y254" s="347"/>
      <c r="Z254" s="347"/>
      <c r="AA254" s="163"/>
      <c r="AB254" s="164"/>
      <c r="AC254" s="348"/>
      <c r="AD254" s="348"/>
      <c r="AE254" s="348"/>
      <c r="AF254" s="349"/>
      <c r="AG254" s="349"/>
      <c r="AH254" s="370"/>
      <c r="AI254" s="163"/>
      <c r="AJ254" s="163"/>
      <c r="AK254" s="163"/>
      <c r="AL254" s="350"/>
      <c r="AM254" s="163"/>
      <c r="AN254" s="163"/>
      <c r="AO254" s="343"/>
      <c r="AP254" s="164"/>
      <c r="AQ254" s="164"/>
      <c r="AR254" s="164"/>
      <c r="AS254" s="351"/>
      <c r="AT254" s="352"/>
      <c r="AU254" s="352"/>
      <c r="AV254" s="352"/>
      <c r="AW254" s="352"/>
      <c r="AX254" s="352"/>
      <c r="AY254" s="352"/>
      <c r="AZ254" s="352"/>
      <c r="BA254" s="352"/>
      <c r="BB254" s="353"/>
      <c r="BC254" s="351"/>
      <c r="BD254" s="351"/>
      <c r="BE254" s="255" t="str">
        <f>IF(F254="","",IF(分岐管理シート!D254&gt;0,"","error"))</f>
        <v/>
      </c>
      <c r="BF254" s="256" t="str">
        <f>IF(F254="","",IF(分岐管理シート!E254=1,"","error"))</f>
        <v/>
      </c>
      <c r="BG254" s="257" t="str">
        <f>IF(F254="","",IF(分岐管理シート!G254=2,"","error"))</f>
        <v/>
      </c>
      <c r="BH254" s="257" t="str">
        <f>IF(F254="","",IF(OR(分岐管理シート!H254=0,LEN(H254)&lt;6),"error",""))</f>
        <v/>
      </c>
      <c r="BI254" s="258" t="str">
        <f>IF(F254="","",IF(分岐管理シート!I254=2,"","error"))</f>
        <v/>
      </c>
      <c r="BJ254" s="257" t="str">
        <f t="shared" si="23"/>
        <v/>
      </c>
      <c r="BK254" s="257" t="str">
        <f t="shared" si="24"/>
        <v/>
      </c>
      <c r="BL254" s="257" t="str">
        <f>IF(F254="","",IF(OR(AND(分岐管理シート!D254=1,分岐管理シート!K254=1),AND(分岐管理シート!D254=2,分岐管理シート!K254=2)),"","error"))</f>
        <v/>
      </c>
      <c r="BM254" s="255" t="str">
        <f>IF(F254="","",IF(分岐管理シート!L254=2,"","error"))</f>
        <v/>
      </c>
      <c r="BN254" s="257" t="str">
        <f>IF(F254="","",IF(分岐管理シート!M254&lt;1,"error",""))</f>
        <v/>
      </c>
      <c r="BO254" s="252" t="str">
        <f>IF(F254="","",IF(OR(AND(分岐管理シート!D254=1,分岐管理シート!M254&lt;12,分岐管理シート!M254&gt;0),AND(分岐管理シート!D254=2,分岐管理シート!M254&lt;13,分岐管理シート!M254&gt;1)),"","error"))</f>
        <v/>
      </c>
      <c r="BP254" s="257" t="str">
        <f>IF(AND(分岐管理シート!M254&lt;&gt;1,SUM(分岐管理シート!N254:P254)&gt;0),"error","")</f>
        <v/>
      </c>
      <c r="BQ254" s="256" t="str">
        <f>IF(OR(AND(分岐管理シート!N254=0,OR(分岐管理シート!O254&lt;&gt;0,分岐管理シート!P254&lt;&gt;0)),AND(分岐管理シート!O254=0,分岐管理シート!P254&lt;&gt;0)),"error","")</f>
        <v/>
      </c>
      <c r="BR254" s="259" t="str" cm="1">
        <f t="array" ref="BR254">IF(SUMPRODUCT(COUNTIF(N254:P254,N254:P254))&gt;COUNTA(N254:P254),"error","")</f>
        <v/>
      </c>
      <c r="BS254" s="257" t="str">
        <f t="shared" si="25"/>
        <v/>
      </c>
      <c r="BT254" s="257" t="str">
        <f t="shared" si="26"/>
        <v/>
      </c>
      <c r="BU254" s="257" t="str">
        <f>IF(F254="","",IF(OR(AND(分岐管理シート!D254=1,T254&gt;0,Y254&gt;=0,U254=0,R254=S254+Y254,S254=T254),AND(分岐管理シート!D254=2,U254&gt;0,Y254&gt;=0,T254=0,R254=S254+Y254,S254=U254)),"","error"))</f>
        <v/>
      </c>
      <c r="BV254" s="257" t="str">
        <f t="shared" si="27"/>
        <v/>
      </c>
      <c r="BW254" s="257" t="str">
        <f t="shared" si="31"/>
        <v/>
      </c>
      <c r="BX254" s="257" t="str">
        <f t="shared" si="28"/>
        <v/>
      </c>
      <c r="BY254" s="257" t="str">
        <f>IF(F254="","",IF(PRODUCT(分岐管理シート!AB254:'分岐管理シート'!AE254)=0,"error",""))</f>
        <v/>
      </c>
      <c r="BZ254" s="252" t="str">
        <f>IF(F254="","",IF(AND(AE254="○",分岐管理シート!AF254=0),"error",""))</f>
        <v/>
      </c>
      <c r="CA254" s="257" t="str">
        <f>IF(F254="","",IF(AND(分岐管理シート!AE254&lt;2,実施計画様式!AF254&lt;&gt;""),"error",""))</f>
        <v/>
      </c>
      <c r="CB254" s="257" t="str">
        <f>IF(F254="","",IF(OR(AND(分岐管理シート!D254=1,分岐管理シート!AG254&gt;0,分岐管理シート!AG254&lt;25),AND(分岐管理シート!D254&gt;1,分岐管理シート!AG254&gt;12,分岐管理シート!AG254&lt;25)),"","error"))</f>
        <v/>
      </c>
      <c r="CC254" s="256" t="str">
        <f>IF(F254="","",IF(OR(AND(分岐管理シート!BH254="予算化方法",分岐管理シート!AH254&gt;0,分岐管理シート!AH254&lt;4),AND(分岐管理シート!BH254="予算化方法_未定なし",分岐管理シート!AH254&gt;0,分岐管理シート!AH254&lt;3)),"","error"))</f>
        <v/>
      </c>
      <c r="CD254" s="257" t="str">
        <f>IF(F254="","",IF(OR(分岐管理シート!AI254&lt;14,分岐管理シート!AI254&gt;25,分岐管理シート!AI254&gt;分岐管理シート!AJ254,分岐管理シート!AI254&gt;分岐管理シート!AK254),"error",""))</f>
        <v/>
      </c>
      <c r="CE254" s="257" t="str">
        <f>IF(F254="","",IF(OR(分岐管理シート!AJ254&lt;14,分岐管理シート!AJ254&gt;25,分岐管理シート!AJ254&lt;分岐管理シート!AI254,分岐管理シート!AJ254&gt;分岐管理シート!AK254),"error",""))</f>
        <v/>
      </c>
      <c r="CF254" s="256" t="str">
        <f>IF(F254="","",IF(OR(分岐管理シート!AK254&lt;14,分岐管理シート!AK254&gt;26,分岐管理シート!AK254&lt;分岐管理シート!AI254,分岐管理シート!AK254&lt;分岐管理シート!AJ254),"error",""))</f>
        <v/>
      </c>
      <c r="CG254" s="257" t="str">
        <f>IF(F254="","",IF(AND(AD254="－",分岐管理シート!AK254&gt;25),"error",""))</f>
        <v/>
      </c>
      <c r="CH254" s="257" t="str">
        <f t="shared" si="32"/>
        <v/>
      </c>
      <c r="CI254" s="252" t="str">
        <f>IF(F254="","",IF(分岐管理シート!AM254&lt;1,"error",""))</f>
        <v/>
      </c>
      <c r="CJ254" s="257" t="str">
        <f>IF(F254="","",IF(分岐管理シート!AN254&lt;1,"error",""))</f>
        <v/>
      </c>
      <c r="CK254" s="261" t="str">
        <f t="shared" si="29"/>
        <v/>
      </c>
      <c r="CL254" s="257" t="str">
        <f>IF(F254="","",IF(AND(SUM(分岐管理シート!AO254:AR254)&gt;180,分岐管理シート!AS254&lt;1),"error",""))</f>
        <v/>
      </c>
      <c r="CM254" s="257" t="str">
        <f>IF(F254="","",IF(OR(AND(分岐管理シート!D254=1,分岐管理シート!BB254&gt;0,分岐管理シート!BB254&lt;7),AND(分岐管理シート!D254&gt;1,分岐管理シート!BB254&gt;3,分岐管理シート!BB254&lt;7)),"","error"))</f>
        <v/>
      </c>
      <c r="CN254" s="260"/>
      <c r="CO254" s="257" t="str">
        <f>IF(分岐管理シート!BR254=0,"","error")</f>
        <v/>
      </c>
      <c r="CP254" s="304" t="str">
        <f>IF(AND(F254="",SUM(分岐管理シート!D254:BB254)&gt;0),"error","")</f>
        <v/>
      </c>
    </row>
    <row r="255" spans="1:94" ht="54.95" customHeight="1" x14ac:dyDescent="0.15">
      <c r="A255" s="29"/>
      <c r="B255" s="33"/>
      <c r="C255" s="445">
        <v>183</v>
      </c>
      <c r="D255" s="342"/>
      <c r="E255" s="342"/>
      <c r="F255" s="164"/>
      <c r="G255" s="164"/>
      <c r="H255" s="163"/>
      <c r="I255" s="164"/>
      <c r="J255" s="163"/>
      <c r="K255" s="164"/>
      <c r="L255" s="164"/>
      <c r="M255" s="164"/>
      <c r="N255" s="164"/>
      <c r="O255" s="343"/>
      <c r="P255" s="343"/>
      <c r="Q255" s="344"/>
      <c r="R255" s="345">
        <f t="shared" si="22"/>
        <v>0</v>
      </c>
      <c r="S255" s="346">
        <f t="shared" si="30"/>
        <v>0</v>
      </c>
      <c r="T255" s="347"/>
      <c r="U255" s="419"/>
      <c r="V255" s="386"/>
      <c r="W255" s="386"/>
      <c r="X255" s="386"/>
      <c r="Y255" s="347"/>
      <c r="Z255" s="347"/>
      <c r="AA255" s="163"/>
      <c r="AB255" s="164"/>
      <c r="AC255" s="348"/>
      <c r="AD255" s="348"/>
      <c r="AE255" s="348"/>
      <c r="AF255" s="349"/>
      <c r="AG255" s="349"/>
      <c r="AH255" s="370"/>
      <c r="AI255" s="163"/>
      <c r="AJ255" s="163"/>
      <c r="AK255" s="163"/>
      <c r="AL255" s="350"/>
      <c r="AM255" s="163"/>
      <c r="AN255" s="163"/>
      <c r="AO255" s="343"/>
      <c r="AP255" s="164"/>
      <c r="AQ255" s="164"/>
      <c r="AR255" s="164"/>
      <c r="AS255" s="351"/>
      <c r="AT255" s="352"/>
      <c r="AU255" s="352"/>
      <c r="AV255" s="352"/>
      <c r="AW255" s="352"/>
      <c r="AX255" s="352"/>
      <c r="AY255" s="352"/>
      <c r="AZ255" s="352"/>
      <c r="BA255" s="352"/>
      <c r="BB255" s="353"/>
      <c r="BC255" s="351"/>
      <c r="BD255" s="351"/>
      <c r="BE255" s="255" t="str">
        <f>IF(F255="","",IF(分岐管理シート!D255&gt;0,"","error"))</f>
        <v/>
      </c>
      <c r="BF255" s="256" t="str">
        <f>IF(F255="","",IF(分岐管理シート!E255=1,"","error"))</f>
        <v/>
      </c>
      <c r="BG255" s="257" t="str">
        <f>IF(F255="","",IF(分岐管理シート!G255=2,"","error"))</f>
        <v/>
      </c>
      <c r="BH255" s="257" t="str">
        <f>IF(F255="","",IF(OR(分岐管理シート!H255=0,LEN(H255)&lt;6),"error",""))</f>
        <v/>
      </c>
      <c r="BI255" s="258" t="str">
        <f>IF(F255="","",IF(分岐管理シート!I255=2,"","error"))</f>
        <v/>
      </c>
      <c r="BJ255" s="257" t="str">
        <f t="shared" si="23"/>
        <v/>
      </c>
      <c r="BK255" s="257" t="str">
        <f t="shared" si="24"/>
        <v/>
      </c>
      <c r="BL255" s="257" t="str">
        <f>IF(F255="","",IF(OR(AND(分岐管理シート!D255=1,分岐管理シート!K255=1),AND(分岐管理シート!D255=2,分岐管理シート!K255=2)),"","error"))</f>
        <v/>
      </c>
      <c r="BM255" s="255" t="str">
        <f>IF(F255="","",IF(分岐管理シート!L255=2,"","error"))</f>
        <v/>
      </c>
      <c r="BN255" s="257" t="str">
        <f>IF(F255="","",IF(分岐管理シート!M255&lt;1,"error",""))</f>
        <v/>
      </c>
      <c r="BO255" s="252" t="str">
        <f>IF(F255="","",IF(OR(AND(分岐管理シート!D255=1,分岐管理シート!M255&lt;12,分岐管理シート!M255&gt;0),AND(分岐管理シート!D255=2,分岐管理シート!M255&lt;13,分岐管理シート!M255&gt;1)),"","error"))</f>
        <v/>
      </c>
      <c r="BP255" s="257" t="str">
        <f>IF(AND(分岐管理シート!M255&lt;&gt;1,SUM(分岐管理シート!N255:P255)&gt;0),"error","")</f>
        <v/>
      </c>
      <c r="BQ255" s="256" t="str">
        <f>IF(OR(AND(分岐管理シート!N255=0,OR(分岐管理シート!O255&lt;&gt;0,分岐管理シート!P255&lt;&gt;0)),AND(分岐管理シート!O255=0,分岐管理シート!P255&lt;&gt;0)),"error","")</f>
        <v/>
      </c>
      <c r="BR255" s="259" t="str" cm="1">
        <f t="array" ref="BR255">IF(SUMPRODUCT(COUNTIF(N255:P255,N255:P255))&gt;COUNTA(N255:P255),"error","")</f>
        <v/>
      </c>
      <c r="BS255" s="257" t="str">
        <f t="shared" si="25"/>
        <v/>
      </c>
      <c r="BT255" s="257" t="str">
        <f t="shared" si="26"/>
        <v/>
      </c>
      <c r="BU255" s="257" t="str">
        <f>IF(F255="","",IF(OR(AND(分岐管理シート!D255=1,T255&gt;0,Y255&gt;=0,U255=0,R255=S255+Y255,S255=T255),AND(分岐管理シート!D255=2,U255&gt;0,Y255&gt;=0,T255=0,R255=S255+Y255,S255=U255)),"","error"))</f>
        <v/>
      </c>
      <c r="BV255" s="257" t="str">
        <f t="shared" si="27"/>
        <v/>
      </c>
      <c r="BW255" s="257" t="str">
        <f t="shared" si="31"/>
        <v/>
      </c>
      <c r="BX255" s="257" t="str">
        <f t="shared" si="28"/>
        <v/>
      </c>
      <c r="BY255" s="257" t="str">
        <f>IF(F255="","",IF(PRODUCT(分岐管理シート!AB255:'分岐管理シート'!AE255)=0,"error",""))</f>
        <v/>
      </c>
      <c r="BZ255" s="252" t="str">
        <f>IF(F255="","",IF(AND(AE255="○",分岐管理シート!AF255=0),"error",""))</f>
        <v/>
      </c>
      <c r="CA255" s="257" t="str">
        <f>IF(F255="","",IF(AND(分岐管理シート!AE255&lt;2,実施計画様式!AF255&lt;&gt;""),"error",""))</f>
        <v/>
      </c>
      <c r="CB255" s="257" t="str">
        <f>IF(F255="","",IF(OR(AND(分岐管理シート!D255=1,分岐管理シート!AG255&gt;0,分岐管理シート!AG255&lt;25),AND(分岐管理シート!D255&gt;1,分岐管理シート!AG255&gt;12,分岐管理シート!AG255&lt;25)),"","error"))</f>
        <v/>
      </c>
      <c r="CC255" s="256" t="str">
        <f>IF(F255="","",IF(OR(AND(分岐管理シート!BH255="予算化方法",分岐管理シート!AH255&gt;0,分岐管理シート!AH255&lt;4),AND(分岐管理シート!BH255="予算化方法_未定なし",分岐管理シート!AH255&gt;0,分岐管理シート!AH255&lt;3)),"","error"))</f>
        <v/>
      </c>
      <c r="CD255" s="257" t="str">
        <f>IF(F255="","",IF(OR(分岐管理シート!AI255&lt;14,分岐管理シート!AI255&gt;25,分岐管理シート!AI255&gt;分岐管理シート!AJ255,分岐管理シート!AI255&gt;分岐管理シート!AK255),"error",""))</f>
        <v/>
      </c>
      <c r="CE255" s="257" t="str">
        <f>IF(F255="","",IF(OR(分岐管理シート!AJ255&lt;14,分岐管理シート!AJ255&gt;25,分岐管理シート!AJ255&lt;分岐管理シート!AI255,分岐管理シート!AJ255&gt;分岐管理シート!AK255),"error",""))</f>
        <v/>
      </c>
      <c r="CF255" s="256" t="str">
        <f>IF(F255="","",IF(OR(分岐管理シート!AK255&lt;14,分岐管理シート!AK255&gt;26,分岐管理シート!AK255&lt;分岐管理シート!AI255,分岐管理シート!AK255&lt;分岐管理シート!AJ255),"error",""))</f>
        <v/>
      </c>
      <c r="CG255" s="257" t="str">
        <f>IF(F255="","",IF(AND(AD255="－",分岐管理シート!AK255&gt;25),"error",""))</f>
        <v/>
      </c>
      <c r="CH255" s="257" t="str">
        <f t="shared" si="32"/>
        <v/>
      </c>
      <c r="CI255" s="252" t="str">
        <f>IF(F255="","",IF(分岐管理シート!AM255&lt;1,"error",""))</f>
        <v/>
      </c>
      <c r="CJ255" s="257" t="str">
        <f>IF(F255="","",IF(分岐管理シート!AN255&lt;1,"error",""))</f>
        <v/>
      </c>
      <c r="CK255" s="261" t="str">
        <f t="shared" si="29"/>
        <v/>
      </c>
      <c r="CL255" s="257" t="str">
        <f>IF(F255="","",IF(AND(SUM(分岐管理シート!AO255:AR255)&gt;180,分岐管理シート!AS255&lt;1),"error",""))</f>
        <v/>
      </c>
      <c r="CM255" s="257" t="str">
        <f>IF(F255="","",IF(OR(AND(分岐管理シート!D255=1,分岐管理シート!BB255&gt;0,分岐管理シート!BB255&lt;7),AND(分岐管理シート!D255&gt;1,分岐管理シート!BB255&gt;3,分岐管理シート!BB255&lt;7)),"","error"))</f>
        <v/>
      </c>
      <c r="CN255" s="260"/>
      <c r="CO255" s="257" t="str">
        <f>IF(分岐管理シート!BR255=0,"","error")</f>
        <v/>
      </c>
      <c r="CP255" s="304" t="str">
        <f>IF(AND(F255="",SUM(分岐管理シート!D255:BB255)&gt;0),"error","")</f>
        <v/>
      </c>
    </row>
    <row r="256" spans="1:94" ht="54.95" customHeight="1" x14ac:dyDescent="0.15">
      <c r="A256" s="29"/>
      <c r="B256" s="33"/>
      <c r="C256" s="445">
        <v>184</v>
      </c>
      <c r="D256" s="342"/>
      <c r="E256" s="342"/>
      <c r="F256" s="164"/>
      <c r="G256" s="164"/>
      <c r="H256" s="163"/>
      <c r="I256" s="164"/>
      <c r="J256" s="163"/>
      <c r="K256" s="164"/>
      <c r="L256" s="164"/>
      <c r="M256" s="164"/>
      <c r="N256" s="164"/>
      <c r="O256" s="343"/>
      <c r="P256" s="343"/>
      <c r="Q256" s="344"/>
      <c r="R256" s="345">
        <f t="shared" si="22"/>
        <v>0</v>
      </c>
      <c r="S256" s="346">
        <f t="shared" si="30"/>
        <v>0</v>
      </c>
      <c r="T256" s="347"/>
      <c r="U256" s="419"/>
      <c r="V256" s="386"/>
      <c r="W256" s="386"/>
      <c r="X256" s="386"/>
      <c r="Y256" s="347"/>
      <c r="Z256" s="347"/>
      <c r="AA256" s="163"/>
      <c r="AB256" s="164"/>
      <c r="AC256" s="348"/>
      <c r="AD256" s="348"/>
      <c r="AE256" s="348"/>
      <c r="AF256" s="349"/>
      <c r="AG256" s="349"/>
      <c r="AH256" s="370"/>
      <c r="AI256" s="163"/>
      <c r="AJ256" s="163"/>
      <c r="AK256" s="163"/>
      <c r="AL256" s="350"/>
      <c r="AM256" s="163"/>
      <c r="AN256" s="163"/>
      <c r="AO256" s="343"/>
      <c r="AP256" s="164"/>
      <c r="AQ256" s="164"/>
      <c r="AR256" s="164"/>
      <c r="AS256" s="351"/>
      <c r="AT256" s="352"/>
      <c r="AU256" s="352"/>
      <c r="AV256" s="352"/>
      <c r="AW256" s="352"/>
      <c r="AX256" s="352"/>
      <c r="AY256" s="352"/>
      <c r="AZ256" s="352"/>
      <c r="BA256" s="352"/>
      <c r="BB256" s="353"/>
      <c r="BC256" s="351"/>
      <c r="BD256" s="351"/>
      <c r="BE256" s="255" t="str">
        <f>IF(F256="","",IF(分岐管理シート!D256&gt;0,"","error"))</f>
        <v/>
      </c>
      <c r="BF256" s="256" t="str">
        <f>IF(F256="","",IF(分岐管理シート!E256=1,"","error"))</f>
        <v/>
      </c>
      <c r="BG256" s="257" t="str">
        <f>IF(F256="","",IF(分岐管理シート!G256=2,"","error"))</f>
        <v/>
      </c>
      <c r="BH256" s="257" t="str">
        <f>IF(F256="","",IF(OR(分岐管理シート!H256=0,LEN(H256)&lt;6),"error",""))</f>
        <v/>
      </c>
      <c r="BI256" s="258" t="str">
        <f>IF(F256="","",IF(分岐管理シート!I256=2,"","error"))</f>
        <v/>
      </c>
      <c r="BJ256" s="257" t="str">
        <f t="shared" si="23"/>
        <v/>
      </c>
      <c r="BK256" s="257" t="str">
        <f t="shared" si="24"/>
        <v/>
      </c>
      <c r="BL256" s="257" t="str">
        <f>IF(F256="","",IF(OR(AND(分岐管理シート!D256=1,分岐管理シート!K256=1),AND(分岐管理シート!D256=2,分岐管理シート!K256=2)),"","error"))</f>
        <v/>
      </c>
      <c r="BM256" s="255" t="str">
        <f>IF(F256="","",IF(分岐管理シート!L256=2,"","error"))</f>
        <v/>
      </c>
      <c r="BN256" s="257" t="str">
        <f>IF(F256="","",IF(分岐管理シート!M256&lt;1,"error",""))</f>
        <v/>
      </c>
      <c r="BO256" s="252" t="str">
        <f>IF(F256="","",IF(OR(AND(分岐管理シート!D256=1,分岐管理シート!M256&lt;12,分岐管理シート!M256&gt;0),AND(分岐管理シート!D256=2,分岐管理シート!M256&lt;13,分岐管理シート!M256&gt;1)),"","error"))</f>
        <v/>
      </c>
      <c r="BP256" s="257" t="str">
        <f>IF(AND(分岐管理シート!M256&lt;&gt;1,SUM(分岐管理シート!N256:P256)&gt;0),"error","")</f>
        <v/>
      </c>
      <c r="BQ256" s="256" t="str">
        <f>IF(OR(AND(分岐管理シート!N256=0,OR(分岐管理シート!O256&lt;&gt;0,分岐管理シート!P256&lt;&gt;0)),AND(分岐管理シート!O256=0,分岐管理シート!P256&lt;&gt;0)),"error","")</f>
        <v/>
      </c>
      <c r="BR256" s="259" t="str" cm="1">
        <f t="array" ref="BR256">IF(SUMPRODUCT(COUNTIF(N256:P256,N256:P256))&gt;COUNTA(N256:P256),"error","")</f>
        <v/>
      </c>
      <c r="BS256" s="257" t="str">
        <f t="shared" si="25"/>
        <v/>
      </c>
      <c r="BT256" s="257" t="str">
        <f t="shared" si="26"/>
        <v/>
      </c>
      <c r="BU256" s="257" t="str">
        <f>IF(F256="","",IF(OR(AND(分岐管理シート!D256=1,T256&gt;0,Y256&gt;=0,U256=0,R256=S256+Y256,S256=T256),AND(分岐管理シート!D256=2,U256&gt;0,Y256&gt;=0,T256=0,R256=S256+Y256,S256=U256)),"","error"))</f>
        <v/>
      </c>
      <c r="BV256" s="257" t="str">
        <f t="shared" si="27"/>
        <v/>
      </c>
      <c r="BW256" s="257" t="str">
        <f t="shared" si="31"/>
        <v/>
      </c>
      <c r="BX256" s="257" t="str">
        <f t="shared" si="28"/>
        <v/>
      </c>
      <c r="BY256" s="257" t="str">
        <f>IF(F256="","",IF(PRODUCT(分岐管理シート!AB256:'分岐管理シート'!AE256)=0,"error",""))</f>
        <v/>
      </c>
      <c r="BZ256" s="252" t="str">
        <f>IF(F256="","",IF(AND(AE256="○",分岐管理シート!AF256=0),"error",""))</f>
        <v/>
      </c>
      <c r="CA256" s="257" t="str">
        <f>IF(F256="","",IF(AND(分岐管理シート!AE256&lt;2,実施計画様式!AF256&lt;&gt;""),"error",""))</f>
        <v/>
      </c>
      <c r="CB256" s="257" t="str">
        <f>IF(F256="","",IF(OR(AND(分岐管理シート!D256=1,分岐管理シート!AG256&gt;0,分岐管理シート!AG256&lt;25),AND(分岐管理シート!D256&gt;1,分岐管理シート!AG256&gt;12,分岐管理シート!AG256&lt;25)),"","error"))</f>
        <v/>
      </c>
      <c r="CC256" s="256" t="str">
        <f>IF(F256="","",IF(OR(AND(分岐管理シート!BH256="予算化方法",分岐管理シート!AH256&gt;0,分岐管理シート!AH256&lt;4),AND(分岐管理シート!BH256="予算化方法_未定なし",分岐管理シート!AH256&gt;0,分岐管理シート!AH256&lt;3)),"","error"))</f>
        <v/>
      </c>
      <c r="CD256" s="257" t="str">
        <f>IF(F256="","",IF(OR(分岐管理シート!AI256&lt;14,分岐管理シート!AI256&gt;25,分岐管理シート!AI256&gt;分岐管理シート!AJ256,分岐管理シート!AI256&gt;分岐管理シート!AK256),"error",""))</f>
        <v/>
      </c>
      <c r="CE256" s="257" t="str">
        <f>IF(F256="","",IF(OR(分岐管理シート!AJ256&lt;14,分岐管理シート!AJ256&gt;25,分岐管理シート!AJ256&lt;分岐管理シート!AI256,分岐管理シート!AJ256&gt;分岐管理シート!AK256),"error",""))</f>
        <v/>
      </c>
      <c r="CF256" s="256" t="str">
        <f>IF(F256="","",IF(OR(分岐管理シート!AK256&lt;14,分岐管理シート!AK256&gt;26,分岐管理シート!AK256&lt;分岐管理シート!AI256,分岐管理シート!AK256&lt;分岐管理シート!AJ256),"error",""))</f>
        <v/>
      </c>
      <c r="CG256" s="257" t="str">
        <f>IF(F256="","",IF(AND(AD256="－",分岐管理シート!AK256&gt;25),"error",""))</f>
        <v/>
      </c>
      <c r="CH256" s="257" t="str">
        <f t="shared" si="32"/>
        <v/>
      </c>
      <c r="CI256" s="252" t="str">
        <f>IF(F256="","",IF(分岐管理シート!AM256&lt;1,"error",""))</f>
        <v/>
      </c>
      <c r="CJ256" s="257" t="str">
        <f>IF(F256="","",IF(分岐管理シート!AN256&lt;1,"error",""))</f>
        <v/>
      </c>
      <c r="CK256" s="261" t="str">
        <f t="shared" si="29"/>
        <v/>
      </c>
      <c r="CL256" s="257" t="str">
        <f>IF(F256="","",IF(AND(SUM(分岐管理シート!AO256:AR256)&gt;180,分岐管理シート!AS256&lt;1),"error",""))</f>
        <v/>
      </c>
      <c r="CM256" s="257" t="str">
        <f>IF(F256="","",IF(OR(AND(分岐管理シート!D256=1,分岐管理シート!BB256&gt;0,分岐管理シート!BB256&lt;7),AND(分岐管理シート!D256&gt;1,分岐管理シート!BB256&gt;3,分岐管理シート!BB256&lt;7)),"","error"))</f>
        <v/>
      </c>
      <c r="CN256" s="260"/>
      <c r="CO256" s="257" t="str">
        <f>IF(分岐管理シート!BR256=0,"","error")</f>
        <v/>
      </c>
      <c r="CP256" s="304" t="str">
        <f>IF(AND(F256="",SUM(分岐管理シート!D256:BB256)&gt;0),"error","")</f>
        <v/>
      </c>
    </row>
    <row r="257" spans="1:94" ht="54.95" customHeight="1" x14ac:dyDescent="0.15">
      <c r="A257" s="29"/>
      <c r="B257" s="33"/>
      <c r="C257" s="445">
        <v>185</v>
      </c>
      <c r="D257" s="342"/>
      <c r="E257" s="342"/>
      <c r="F257" s="164"/>
      <c r="G257" s="164"/>
      <c r="H257" s="163"/>
      <c r="I257" s="164"/>
      <c r="J257" s="163"/>
      <c r="K257" s="164"/>
      <c r="L257" s="164"/>
      <c r="M257" s="164"/>
      <c r="N257" s="164"/>
      <c r="O257" s="343"/>
      <c r="P257" s="343"/>
      <c r="Q257" s="344"/>
      <c r="R257" s="345">
        <f t="shared" si="22"/>
        <v>0</v>
      </c>
      <c r="S257" s="346">
        <f t="shared" si="30"/>
        <v>0</v>
      </c>
      <c r="T257" s="347"/>
      <c r="U257" s="419"/>
      <c r="V257" s="386"/>
      <c r="W257" s="386"/>
      <c r="X257" s="386"/>
      <c r="Y257" s="347"/>
      <c r="Z257" s="347"/>
      <c r="AA257" s="163"/>
      <c r="AB257" s="164"/>
      <c r="AC257" s="348"/>
      <c r="AD257" s="348"/>
      <c r="AE257" s="348"/>
      <c r="AF257" s="349"/>
      <c r="AG257" s="349"/>
      <c r="AH257" s="370"/>
      <c r="AI257" s="163"/>
      <c r="AJ257" s="163"/>
      <c r="AK257" s="163"/>
      <c r="AL257" s="350"/>
      <c r="AM257" s="163"/>
      <c r="AN257" s="163"/>
      <c r="AO257" s="343"/>
      <c r="AP257" s="164"/>
      <c r="AQ257" s="164"/>
      <c r="AR257" s="164"/>
      <c r="AS257" s="351"/>
      <c r="AT257" s="352"/>
      <c r="AU257" s="352"/>
      <c r="AV257" s="352"/>
      <c r="AW257" s="352"/>
      <c r="AX257" s="352"/>
      <c r="AY257" s="352"/>
      <c r="AZ257" s="352"/>
      <c r="BA257" s="352"/>
      <c r="BB257" s="353"/>
      <c r="BC257" s="351"/>
      <c r="BD257" s="351"/>
      <c r="BE257" s="255" t="str">
        <f>IF(F257="","",IF(分岐管理シート!D257&gt;0,"","error"))</f>
        <v/>
      </c>
      <c r="BF257" s="256" t="str">
        <f>IF(F257="","",IF(分岐管理シート!E257=1,"","error"))</f>
        <v/>
      </c>
      <c r="BG257" s="257" t="str">
        <f>IF(F257="","",IF(分岐管理シート!G257=2,"","error"))</f>
        <v/>
      </c>
      <c r="BH257" s="257" t="str">
        <f>IF(F257="","",IF(OR(分岐管理シート!H257=0,LEN(H257)&lt;6),"error",""))</f>
        <v/>
      </c>
      <c r="BI257" s="258" t="str">
        <f>IF(F257="","",IF(分岐管理シート!I257=2,"","error"))</f>
        <v/>
      </c>
      <c r="BJ257" s="257" t="str">
        <f t="shared" si="23"/>
        <v/>
      </c>
      <c r="BK257" s="257" t="str">
        <f t="shared" si="24"/>
        <v/>
      </c>
      <c r="BL257" s="257" t="str">
        <f>IF(F257="","",IF(OR(AND(分岐管理シート!D257=1,分岐管理シート!K257=1),AND(分岐管理シート!D257=2,分岐管理シート!K257=2)),"","error"))</f>
        <v/>
      </c>
      <c r="BM257" s="255" t="str">
        <f>IF(F257="","",IF(分岐管理シート!L257=2,"","error"))</f>
        <v/>
      </c>
      <c r="BN257" s="257" t="str">
        <f>IF(F257="","",IF(分岐管理シート!M257&lt;1,"error",""))</f>
        <v/>
      </c>
      <c r="BO257" s="252" t="str">
        <f>IF(F257="","",IF(OR(AND(分岐管理シート!D257=1,分岐管理シート!M257&lt;12,分岐管理シート!M257&gt;0),AND(分岐管理シート!D257=2,分岐管理シート!M257&lt;13,分岐管理シート!M257&gt;1)),"","error"))</f>
        <v/>
      </c>
      <c r="BP257" s="257" t="str">
        <f>IF(AND(分岐管理シート!M257&lt;&gt;1,SUM(分岐管理シート!N257:P257)&gt;0),"error","")</f>
        <v/>
      </c>
      <c r="BQ257" s="256" t="str">
        <f>IF(OR(AND(分岐管理シート!N257=0,OR(分岐管理シート!O257&lt;&gt;0,分岐管理シート!P257&lt;&gt;0)),AND(分岐管理シート!O257=0,分岐管理シート!P257&lt;&gt;0)),"error","")</f>
        <v/>
      </c>
      <c r="BR257" s="259" t="str" cm="1">
        <f t="array" ref="BR257">IF(SUMPRODUCT(COUNTIF(N257:P257,N257:P257))&gt;COUNTA(N257:P257),"error","")</f>
        <v/>
      </c>
      <c r="BS257" s="257" t="str">
        <f t="shared" si="25"/>
        <v/>
      </c>
      <c r="BT257" s="257" t="str">
        <f t="shared" si="26"/>
        <v/>
      </c>
      <c r="BU257" s="257" t="str">
        <f>IF(F257="","",IF(OR(AND(分岐管理シート!D257=1,T257&gt;0,Y257&gt;=0,U257=0,R257=S257+Y257,S257=T257),AND(分岐管理シート!D257=2,U257&gt;0,Y257&gt;=0,T257=0,R257=S257+Y257,S257=U257)),"","error"))</f>
        <v/>
      </c>
      <c r="BV257" s="257" t="str">
        <f t="shared" si="27"/>
        <v/>
      </c>
      <c r="BW257" s="257" t="str">
        <f t="shared" si="31"/>
        <v/>
      </c>
      <c r="BX257" s="257" t="str">
        <f t="shared" si="28"/>
        <v/>
      </c>
      <c r="BY257" s="257" t="str">
        <f>IF(F257="","",IF(PRODUCT(分岐管理シート!AB257:'分岐管理シート'!AE257)=0,"error",""))</f>
        <v/>
      </c>
      <c r="BZ257" s="252" t="str">
        <f>IF(F257="","",IF(AND(AE257="○",分岐管理シート!AF257=0),"error",""))</f>
        <v/>
      </c>
      <c r="CA257" s="257" t="str">
        <f>IF(F257="","",IF(AND(分岐管理シート!AE257&lt;2,実施計画様式!AF257&lt;&gt;""),"error",""))</f>
        <v/>
      </c>
      <c r="CB257" s="257" t="str">
        <f>IF(F257="","",IF(OR(AND(分岐管理シート!D257=1,分岐管理シート!AG257&gt;0,分岐管理シート!AG257&lt;25),AND(分岐管理シート!D257&gt;1,分岐管理シート!AG257&gt;12,分岐管理シート!AG257&lt;25)),"","error"))</f>
        <v/>
      </c>
      <c r="CC257" s="256" t="str">
        <f>IF(F257="","",IF(OR(AND(分岐管理シート!BH257="予算化方法",分岐管理シート!AH257&gt;0,分岐管理シート!AH257&lt;4),AND(分岐管理シート!BH257="予算化方法_未定なし",分岐管理シート!AH257&gt;0,分岐管理シート!AH257&lt;3)),"","error"))</f>
        <v/>
      </c>
      <c r="CD257" s="257" t="str">
        <f>IF(F257="","",IF(OR(分岐管理シート!AI257&lt;14,分岐管理シート!AI257&gt;25,分岐管理シート!AI257&gt;分岐管理シート!AJ257,分岐管理シート!AI257&gt;分岐管理シート!AK257),"error",""))</f>
        <v/>
      </c>
      <c r="CE257" s="257" t="str">
        <f>IF(F257="","",IF(OR(分岐管理シート!AJ257&lt;14,分岐管理シート!AJ257&gt;25,分岐管理シート!AJ257&lt;分岐管理シート!AI257,分岐管理シート!AJ257&gt;分岐管理シート!AK257),"error",""))</f>
        <v/>
      </c>
      <c r="CF257" s="256" t="str">
        <f>IF(F257="","",IF(OR(分岐管理シート!AK257&lt;14,分岐管理シート!AK257&gt;26,分岐管理シート!AK257&lt;分岐管理シート!AI257,分岐管理シート!AK257&lt;分岐管理シート!AJ257),"error",""))</f>
        <v/>
      </c>
      <c r="CG257" s="257" t="str">
        <f>IF(F257="","",IF(AND(AD257="－",分岐管理シート!AK257&gt;25),"error",""))</f>
        <v/>
      </c>
      <c r="CH257" s="257" t="str">
        <f t="shared" si="32"/>
        <v/>
      </c>
      <c r="CI257" s="252" t="str">
        <f>IF(F257="","",IF(分岐管理シート!AM257&lt;1,"error",""))</f>
        <v/>
      </c>
      <c r="CJ257" s="257" t="str">
        <f>IF(F257="","",IF(分岐管理シート!AN257&lt;1,"error",""))</f>
        <v/>
      </c>
      <c r="CK257" s="261" t="str">
        <f t="shared" si="29"/>
        <v/>
      </c>
      <c r="CL257" s="257" t="str">
        <f>IF(F257="","",IF(AND(SUM(分岐管理シート!AO257:AR257)&gt;180,分岐管理シート!AS257&lt;1),"error",""))</f>
        <v/>
      </c>
      <c r="CM257" s="257" t="str">
        <f>IF(F257="","",IF(OR(AND(分岐管理シート!D257=1,分岐管理シート!BB257&gt;0,分岐管理シート!BB257&lt;7),AND(分岐管理シート!D257&gt;1,分岐管理シート!BB257&gt;3,分岐管理シート!BB257&lt;7)),"","error"))</f>
        <v/>
      </c>
      <c r="CN257" s="260"/>
      <c r="CO257" s="257" t="str">
        <f>IF(分岐管理シート!BR257=0,"","error")</f>
        <v/>
      </c>
      <c r="CP257" s="304" t="str">
        <f>IF(AND(F257="",SUM(分岐管理シート!D257:BB257)&gt;0),"error","")</f>
        <v/>
      </c>
    </row>
    <row r="258" spans="1:94" ht="54.95" customHeight="1" x14ac:dyDescent="0.15">
      <c r="A258" s="29"/>
      <c r="B258" s="33"/>
      <c r="C258" s="445">
        <v>186</v>
      </c>
      <c r="D258" s="342"/>
      <c r="E258" s="342"/>
      <c r="F258" s="164"/>
      <c r="G258" s="164"/>
      <c r="H258" s="163"/>
      <c r="I258" s="164"/>
      <c r="J258" s="163"/>
      <c r="K258" s="164"/>
      <c r="L258" s="164"/>
      <c r="M258" s="164"/>
      <c r="N258" s="164"/>
      <c r="O258" s="343"/>
      <c r="P258" s="343"/>
      <c r="Q258" s="344"/>
      <c r="R258" s="345">
        <f t="shared" si="22"/>
        <v>0</v>
      </c>
      <c r="S258" s="346">
        <f t="shared" si="30"/>
        <v>0</v>
      </c>
      <c r="T258" s="347"/>
      <c r="U258" s="419"/>
      <c r="V258" s="386"/>
      <c r="W258" s="386"/>
      <c r="X258" s="386"/>
      <c r="Y258" s="347"/>
      <c r="Z258" s="347"/>
      <c r="AA258" s="163"/>
      <c r="AB258" s="164"/>
      <c r="AC258" s="348"/>
      <c r="AD258" s="348"/>
      <c r="AE258" s="348"/>
      <c r="AF258" s="349"/>
      <c r="AG258" s="349"/>
      <c r="AH258" s="370"/>
      <c r="AI258" s="163"/>
      <c r="AJ258" s="163"/>
      <c r="AK258" s="163"/>
      <c r="AL258" s="350"/>
      <c r="AM258" s="163"/>
      <c r="AN258" s="163"/>
      <c r="AO258" s="343"/>
      <c r="AP258" s="164"/>
      <c r="AQ258" s="164"/>
      <c r="AR258" s="164"/>
      <c r="AS258" s="351"/>
      <c r="AT258" s="352"/>
      <c r="AU258" s="352"/>
      <c r="AV258" s="352"/>
      <c r="AW258" s="352"/>
      <c r="AX258" s="352"/>
      <c r="AY258" s="352"/>
      <c r="AZ258" s="352"/>
      <c r="BA258" s="352"/>
      <c r="BB258" s="353"/>
      <c r="BC258" s="351"/>
      <c r="BD258" s="351"/>
      <c r="BE258" s="255" t="str">
        <f>IF(F258="","",IF(分岐管理シート!D258&gt;0,"","error"))</f>
        <v/>
      </c>
      <c r="BF258" s="256" t="str">
        <f>IF(F258="","",IF(分岐管理シート!E258=1,"","error"))</f>
        <v/>
      </c>
      <c r="BG258" s="257" t="str">
        <f>IF(F258="","",IF(分岐管理シート!G258=2,"","error"))</f>
        <v/>
      </c>
      <c r="BH258" s="257" t="str">
        <f>IF(F258="","",IF(OR(分岐管理シート!H258=0,LEN(H258)&lt;6),"error",""))</f>
        <v/>
      </c>
      <c r="BI258" s="258" t="str">
        <f>IF(F258="","",IF(分岐管理シート!I258=2,"","error"))</f>
        <v/>
      </c>
      <c r="BJ258" s="257" t="str">
        <f t="shared" si="23"/>
        <v/>
      </c>
      <c r="BK258" s="257" t="str">
        <f t="shared" si="24"/>
        <v/>
      </c>
      <c r="BL258" s="257" t="str">
        <f>IF(F258="","",IF(OR(AND(分岐管理シート!D258=1,分岐管理シート!K258=1),AND(分岐管理シート!D258=2,分岐管理シート!K258=2)),"","error"))</f>
        <v/>
      </c>
      <c r="BM258" s="255" t="str">
        <f>IF(F258="","",IF(分岐管理シート!L258=2,"","error"))</f>
        <v/>
      </c>
      <c r="BN258" s="257" t="str">
        <f>IF(F258="","",IF(分岐管理シート!M258&lt;1,"error",""))</f>
        <v/>
      </c>
      <c r="BO258" s="252" t="str">
        <f>IF(F258="","",IF(OR(AND(分岐管理シート!D258=1,分岐管理シート!M258&lt;12,分岐管理シート!M258&gt;0),AND(分岐管理シート!D258=2,分岐管理シート!M258&lt;13,分岐管理シート!M258&gt;1)),"","error"))</f>
        <v/>
      </c>
      <c r="BP258" s="257" t="str">
        <f>IF(AND(分岐管理シート!M258&lt;&gt;1,SUM(分岐管理シート!N258:P258)&gt;0),"error","")</f>
        <v/>
      </c>
      <c r="BQ258" s="256" t="str">
        <f>IF(OR(AND(分岐管理シート!N258=0,OR(分岐管理シート!O258&lt;&gt;0,分岐管理シート!P258&lt;&gt;0)),AND(分岐管理シート!O258=0,分岐管理シート!P258&lt;&gt;0)),"error","")</f>
        <v/>
      </c>
      <c r="BR258" s="259" t="str" cm="1">
        <f t="array" ref="BR258">IF(SUMPRODUCT(COUNTIF(N258:P258,N258:P258))&gt;COUNTA(N258:P258),"error","")</f>
        <v/>
      </c>
      <c r="BS258" s="257" t="str">
        <f t="shared" si="25"/>
        <v/>
      </c>
      <c r="BT258" s="257" t="str">
        <f t="shared" si="26"/>
        <v/>
      </c>
      <c r="BU258" s="257" t="str">
        <f>IF(F258="","",IF(OR(AND(分岐管理シート!D258=1,T258&gt;0,Y258&gt;=0,U258=0,R258=S258+Y258,S258=T258),AND(分岐管理シート!D258=2,U258&gt;0,Y258&gt;=0,T258=0,R258=S258+Y258,S258=U258)),"","error"))</f>
        <v/>
      </c>
      <c r="BV258" s="257" t="str">
        <f t="shared" si="27"/>
        <v/>
      </c>
      <c r="BW258" s="257" t="str">
        <f t="shared" si="31"/>
        <v/>
      </c>
      <c r="BX258" s="257" t="str">
        <f t="shared" si="28"/>
        <v/>
      </c>
      <c r="BY258" s="257" t="str">
        <f>IF(F258="","",IF(PRODUCT(分岐管理シート!AB258:'分岐管理シート'!AE258)=0,"error",""))</f>
        <v/>
      </c>
      <c r="BZ258" s="252" t="str">
        <f>IF(F258="","",IF(AND(AE258="○",分岐管理シート!AF258=0),"error",""))</f>
        <v/>
      </c>
      <c r="CA258" s="257" t="str">
        <f>IF(F258="","",IF(AND(分岐管理シート!AE258&lt;2,実施計画様式!AF258&lt;&gt;""),"error",""))</f>
        <v/>
      </c>
      <c r="CB258" s="257" t="str">
        <f>IF(F258="","",IF(OR(AND(分岐管理シート!D258=1,分岐管理シート!AG258&gt;0,分岐管理シート!AG258&lt;25),AND(分岐管理シート!D258&gt;1,分岐管理シート!AG258&gt;12,分岐管理シート!AG258&lt;25)),"","error"))</f>
        <v/>
      </c>
      <c r="CC258" s="256" t="str">
        <f>IF(F258="","",IF(OR(AND(分岐管理シート!BH258="予算化方法",分岐管理シート!AH258&gt;0,分岐管理シート!AH258&lt;4),AND(分岐管理シート!BH258="予算化方法_未定なし",分岐管理シート!AH258&gt;0,分岐管理シート!AH258&lt;3)),"","error"))</f>
        <v/>
      </c>
      <c r="CD258" s="257" t="str">
        <f>IF(F258="","",IF(OR(分岐管理シート!AI258&lt;14,分岐管理シート!AI258&gt;25,分岐管理シート!AI258&gt;分岐管理シート!AJ258,分岐管理シート!AI258&gt;分岐管理シート!AK258),"error",""))</f>
        <v/>
      </c>
      <c r="CE258" s="257" t="str">
        <f>IF(F258="","",IF(OR(分岐管理シート!AJ258&lt;14,分岐管理シート!AJ258&gt;25,分岐管理シート!AJ258&lt;分岐管理シート!AI258,分岐管理シート!AJ258&gt;分岐管理シート!AK258),"error",""))</f>
        <v/>
      </c>
      <c r="CF258" s="256" t="str">
        <f>IF(F258="","",IF(OR(分岐管理シート!AK258&lt;14,分岐管理シート!AK258&gt;26,分岐管理シート!AK258&lt;分岐管理シート!AI258,分岐管理シート!AK258&lt;分岐管理シート!AJ258),"error",""))</f>
        <v/>
      </c>
      <c r="CG258" s="257" t="str">
        <f>IF(F258="","",IF(AND(AD258="－",分岐管理シート!AK258&gt;25),"error",""))</f>
        <v/>
      </c>
      <c r="CH258" s="257" t="str">
        <f t="shared" si="32"/>
        <v/>
      </c>
      <c r="CI258" s="252" t="str">
        <f>IF(F258="","",IF(分岐管理シート!AM258&lt;1,"error",""))</f>
        <v/>
      </c>
      <c r="CJ258" s="257" t="str">
        <f>IF(F258="","",IF(分岐管理シート!AN258&lt;1,"error",""))</f>
        <v/>
      </c>
      <c r="CK258" s="261" t="str">
        <f t="shared" si="29"/>
        <v/>
      </c>
      <c r="CL258" s="257" t="str">
        <f>IF(F258="","",IF(AND(SUM(分岐管理シート!AO258:AR258)&gt;180,分岐管理シート!AS258&lt;1),"error",""))</f>
        <v/>
      </c>
      <c r="CM258" s="257" t="str">
        <f>IF(F258="","",IF(OR(AND(分岐管理シート!D258=1,分岐管理シート!BB258&gt;0,分岐管理シート!BB258&lt;7),AND(分岐管理シート!D258&gt;1,分岐管理シート!BB258&gt;3,分岐管理シート!BB258&lt;7)),"","error"))</f>
        <v/>
      </c>
      <c r="CN258" s="260"/>
      <c r="CO258" s="257" t="str">
        <f>IF(分岐管理シート!BR258=0,"","error")</f>
        <v/>
      </c>
      <c r="CP258" s="304" t="str">
        <f>IF(AND(F258="",SUM(分岐管理シート!D258:BB258)&gt;0),"error","")</f>
        <v/>
      </c>
    </row>
    <row r="259" spans="1:94" ht="54.95" customHeight="1" x14ac:dyDescent="0.15">
      <c r="A259" s="29"/>
      <c r="B259" s="33"/>
      <c r="C259" s="445">
        <v>187</v>
      </c>
      <c r="D259" s="342"/>
      <c r="E259" s="342"/>
      <c r="F259" s="164"/>
      <c r="G259" s="164"/>
      <c r="H259" s="163"/>
      <c r="I259" s="164"/>
      <c r="J259" s="163"/>
      <c r="K259" s="164"/>
      <c r="L259" s="164"/>
      <c r="M259" s="164"/>
      <c r="N259" s="164"/>
      <c r="O259" s="343"/>
      <c r="P259" s="343"/>
      <c r="Q259" s="344"/>
      <c r="R259" s="345">
        <f t="shared" si="22"/>
        <v>0</v>
      </c>
      <c r="S259" s="346">
        <f t="shared" si="30"/>
        <v>0</v>
      </c>
      <c r="T259" s="347"/>
      <c r="U259" s="419"/>
      <c r="V259" s="386"/>
      <c r="W259" s="386"/>
      <c r="X259" s="386"/>
      <c r="Y259" s="347"/>
      <c r="Z259" s="347"/>
      <c r="AA259" s="163"/>
      <c r="AB259" s="164"/>
      <c r="AC259" s="348"/>
      <c r="AD259" s="348"/>
      <c r="AE259" s="348"/>
      <c r="AF259" s="349"/>
      <c r="AG259" s="349"/>
      <c r="AH259" s="370"/>
      <c r="AI259" s="163"/>
      <c r="AJ259" s="163"/>
      <c r="AK259" s="163"/>
      <c r="AL259" s="350"/>
      <c r="AM259" s="163"/>
      <c r="AN259" s="163"/>
      <c r="AO259" s="343"/>
      <c r="AP259" s="164"/>
      <c r="AQ259" s="164"/>
      <c r="AR259" s="164"/>
      <c r="AS259" s="351"/>
      <c r="AT259" s="352"/>
      <c r="AU259" s="352"/>
      <c r="AV259" s="352"/>
      <c r="AW259" s="352"/>
      <c r="AX259" s="352"/>
      <c r="AY259" s="352"/>
      <c r="AZ259" s="352"/>
      <c r="BA259" s="352"/>
      <c r="BB259" s="353"/>
      <c r="BC259" s="351"/>
      <c r="BD259" s="351"/>
      <c r="BE259" s="255" t="str">
        <f>IF(F259="","",IF(分岐管理シート!D259&gt;0,"","error"))</f>
        <v/>
      </c>
      <c r="BF259" s="256" t="str">
        <f>IF(F259="","",IF(分岐管理シート!E259=1,"","error"))</f>
        <v/>
      </c>
      <c r="BG259" s="257" t="str">
        <f>IF(F259="","",IF(分岐管理シート!G259=2,"","error"))</f>
        <v/>
      </c>
      <c r="BH259" s="257" t="str">
        <f>IF(F259="","",IF(OR(分岐管理シート!H259=0,LEN(H259)&lt;6),"error",""))</f>
        <v/>
      </c>
      <c r="BI259" s="258" t="str">
        <f>IF(F259="","",IF(分岐管理シート!I259=2,"","error"))</f>
        <v/>
      </c>
      <c r="BJ259" s="257" t="str">
        <f t="shared" si="23"/>
        <v/>
      </c>
      <c r="BK259" s="257" t="str">
        <f t="shared" si="24"/>
        <v/>
      </c>
      <c r="BL259" s="257" t="str">
        <f>IF(F259="","",IF(OR(AND(分岐管理シート!D259=1,分岐管理シート!K259=1),AND(分岐管理シート!D259=2,分岐管理シート!K259=2)),"","error"))</f>
        <v/>
      </c>
      <c r="BM259" s="255" t="str">
        <f>IF(F259="","",IF(分岐管理シート!L259=2,"","error"))</f>
        <v/>
      </c>
      <c r="BN259" s="257" t="str">
        <f>IF(F259="","",IF(分岐管理シート!M259&lt;1,"error",""))</f>
        <v/>
      </c>
      <c r="BO259" s="252" t="str">
        <f>IF(F259="","",IF(OR(AND(分岐管理シート!D259=1,分岐管理シート!M259&lt;12,分岐管理シート!M259&gt;0),AND(分岐管理シート!D259=2,分岐管理シート!M259&lt;13,分岐管理シート!M259&gt;1)),"","error"))</f>
        <v/>
      </c>
      <c r="BP259" s="257" t="str">
        <f>IF(AND(分岐管理シート!M259&lt;&gt;1,SUM(分岐管理シート!N259:P259)&gt;0),"error","")</f>
        <v/>
      </c>
      <c r="BQ259" s="256" t="str">
        <f>IF(OR(AND(分岐管理シート!N259=0,OR(分岐管理シート!O259&lt;&gt;0,分岐管理シート!P259&lt;&gt;0)),AND(分岐管理シート!O259=0,分岐管理シート!P259&lt;&gt;0)),"error","")</f>
        <v/>
      </c>
      <c r="BR259" s="259" t="str" cm="1">
        <f t="array" ref="BR259">IF(SUMPRODUCT(COUNTIF(N259:P259,N259:P259))&gt;COUNTA(N259:P259),"error","")</f>
        <v/>
      </c>
      <c r="BS259" s="257" t="str">
        <f t="shared" si="25"/>
        <v/>
      </c>
      <c r="BT259" s="257" t="str">
        <f t="shared" si="26"/>
        <v/>
      </c>
      <c r="BU259" s="257" t="str">
        <f>IF(F259="","",IF(OR(AND(分岐管理シート!D259=1,T259&gt;0,Y259&gt;=0,U259=0,R259=S259+Y259,S259=T259),AND(分岐管理シート!D259=2,U259&gt;0,Y259&gt;=0,T259=0,R259=S259+Y259,S259=U259)),"","error"))</f>
        <v/>
      </c>
      <c r="BV259" s="257" t="str">
        <f t="shared" si="27"/>
        <v/>
      </c>
      <c r="BW259" s="257" t="str">
        <f t="shared" si="31"/>
        <v/>
      </c>
      <c r="BX259" s="257" t="str">
        <f t="shared" si="28"/>
        <v/>
      </c>
      <c r="BY259" s="257" t="str">
        <f>IF(F259="","",IF(PRODUCT(分岐管理シート!AB259:'分岐管理シート'!AE259)=0,"error",""))</f>
        <v/>
      </c>
      <c r="BZ259" s="252" t="str">
        <f>IF(F259="","",IF(AND(AE259="○",分岐管理シート!AF259=0),"error",""))</f>
        <v/>
      </c>
      <c r="CA259" s="257" t="str">
        <f>IF(F259="","",IF(AND(分岐管理シート!AE259&lt;2,実施計画様式!AF259&lt;&gt;""),"error",""))</f>
        <v/>
      </c>
      <c r="CB259" s="257" t="str">
        <f>IF(F259="","",IF(OR(AND(分岐管理シート!D259=1,分岐管理シート!AG259&gt;0,分岐管理シート!AG259&lt;25),AND(分岐管理シート!D259&gt;1,分岐管理シート!AG259&gt;12,分岐管理シート!AG259&lt;25)),"","error"))</f>
        <v/>
      </c>
      <c r="CC259" s="256" t="str">
        <f>IF(F259="","",IF(OR(AND(分岐管理シート!BH259="予算化方法",分岐管理シート!AH259&gt;0,分岐管理シート!AH259&lt;4),AND(分岐管理シート!BH259="予算化方法_未定なし",分岐管理シート!AH259&gt;0,分岐管理シート!AH259&lt;3)),"","error"))</f>
        <v/>
      </c>
      <c r="CD259" s="257" t="str">
        <f>IF(F259="","",IF(OR(分岐管理シート!AI259&lt;14,分岐管理シート!AI259&gt;25,分岐管理シート!AI259&gt;分岐管理シート!AJ259,分岐管理シート!AI259&gt;分岐管理シート!AK259),"error",""))</f>
        <v/>
      </c>
      <c r="CE259" s="257" t="str">
        <f>IF(F259="","",IF(OR(分岐管理シート!AJ259&lt;14,分岐管理シート!AJ259&gt;25,分岐管理シート!AJ259&lt;分岐管理シート!AI259,分岐管理シート!AJ259&gt;分岐管理シート!AK259),"error",""))</f>
        <v/>
      </c>
      <c r="CF259" s="256" t="str">
        <f>IF(F259="","",IF(OR(分岐管理シート!AK259&lt;14,分岐管理シート!AK259&gt;26,分岐管理シート!AK259&lt;分岐管理シート!AI259,分岐管理シート!AK259&lt;分岐管理シート!AJ259),"error",""))</f>
        <v/>
      </c>
      <c r="CG259" s="257" t="str">
        <f>IF(F259="","",IF(AND(AD259="－",分岐管理シート!AK259&gt;25),"error",""))</f>
        <v/>
      </c>
      <c r="CH259" s="257" t="str">
        <f t="shared" si="32"/>
        <v/>
      </c>
      <c r="CI259" s="252" t="str">
        <f>IF(F259="","",IF(分岐管理シート!AM259&lt;1,"error",""))</f>
        <v/>
      </c>
      <c r="CJ259" s="257" t="str">
        <f>IF(F259="","",IF(分岐管理シート!AN259&lt;1,"error",""))</f>
        <v/>
      </c>
      <c r="CK259" s="261" t="str">
        <f t="shared" si="29"/>
        <v/>
      </c>
      <c r="CL259" s="257" t="str">
        <f>IF(F259="","",IF(AND(SUM(分岐管理シート!AO259:AR259)&gt;180,分岐管理シート!AS259&lt;1),"error",""))</f>
        <v/>
      </c>
      <c r="CM259" s="257" t="str">
        <f>IF(F259="","",IF(OR(AND(分岐管理シート!D259=1,分岐管理シート!BB259&gt;0,分岐管理シート!BB259&lt;7),AND(分岐管理シート!D259&gt;1,分岐管理シート!BB259&gt;3,分岐管理シート!BB259&lt;7)),"","error"))</f>
        <v/>
      </c>
      <c r="CN259" s="260"/>
      <c r="CO259" s="257" t="str">
        <f>IF(分岐管理シート!BR259=0,"","error")</f>
        <v/>
      </c>
      <c r="CP259" s="304" t="str">
        <f>IF(AND(F259="",SUM(分岐管理シート!D259:BB259)&gt;0),"error","")</f>
        <v/>
      </c>
    </row>
    <row r="260" spans="1:94" ht="54.95" customHeight="1" x14ac:dyDescent="0.15">
      <c r="A260" s="29"/>
      <c r="B260" s="33"/>
      <c r="C260" s="445">
        <v>188</v>
      </c>
      <c r="D260" s="342"/>
      <c r="E260" s="342"/>
      <c r="F260" s="164"/>
      <c r="G260" s="164"/>
      <c r="H260" s="163"/>
      <c r="I260" s="164"/>
      <c r="J260" s="163"/>
      <c r="K260" s="164"/>
      <c r="L260" s="164"/>
      <c r="M260" s="164"/>
      <c r="N260" s="164"/>
      <c r="O260" s="343"/>
      <c r="P260" s="343"/>
      <c r="Q260" s="344"/>
      <c r="R260" s="345">
        <f t="shared" si="22"/>
        <v>0</v>
      </c>
      <c r="S260" s="346">
        <f t="shared" si="30"/>
        <v>0</v>
      </c>
      <c r="T260" s="347"/>
      <c r="U260" s="419"/>
      <c r="V260" s="386"/>
      <c r="W260" s="386"/>
      <c r="X260" s="386"/>
      <c r="Y260" s="347"/>
      <c r="Z260" s="347"/>
      <c r="AA260" s="163"/>
      <c r="AB260" s="164"/>
      <c r="AC260" s="348"/>
      <c r="AD260" s="348"/>
      <c r="AE260" s="348"/>
      <c r="AF260" s="349"/>
      <c r="AG260" s="349"/>
      <c r="AH260" s="370"/>
      <c r="AI260" s="163"/>
      <c r="AJ260" s="163"/>
      <c r="AK260" s="163"/>
      <c r="AL260" s="350"/>
      <c r="AM260" s="163"/>
      <c r="AN260" s="163"/>
      <c r="AO260" s="343"/>
      <c r="AP260" s="164"/>
      <c r="AQ260" s="164"/>
      <c r="AR260" s="164"/>
      <c r="AS260" s="351"/>
      <c r="AT260" s="352"/>
      <c r="AU260" s="352"/>
      <c r="AV260" s="352"/>
      <c r="AW260" s="352"/>
      <c r="AX260" s="352"/>
      <c r="AY260" s="352"/>
      <c r="AZ260" s="352"/>
      <c r="BA260" s="352"/>
      <c r="BB260" s="353"/>
      <c r="BC260" s="351"/>
      <c r="BD260" s="351"/>
      <c r="BE260" s="255" t="str">
        <f>IF(F260="","",IF(分岐管理シート!D260&gt;0,"","error"))</f>
        <v/>
      </c>
      <c r="BF260" s="256" t="str">
        <f>IF(F260="","",IF(分岐管理シート!E260=1,"","error"))</f>
        <v/>
      </c>
      <c r="BG260" s="257" t="str">
        <f>IF(F260="","",IF(分岐管理シート!G260=2,"","error"))</f>
        <v/>
      </c>
      <c r="BH260" s="257" t="str">
        <f>IF(F260="","",IF(OR(分岐管理シート!H260=0,LEN(H260)&lt;6),"error",""))</f>
        <v/>
      </c>
      <c r="BI260" s="258" t="str">
        <f>IF(F260="","",IF(分岐管理シート!I260=2,"","error"))</f>
        <v/>
      </c>
      <c r="BJ260" s="257" t="str">
        <f t="shared" si="23"/>
        <v/>
      </c>
      <c r="BK260" s="257" t="str">
        <f t="shared" si="24"/>
        <v/>
      </c>
      <c r="BL260" s="257" t="str">
        <f>IF(F260="","",IF(OR(AND(分岐管理シート!D260=1,分岐管理シート!K260=1),AND(分岐管理シート!D260=2,分岐管理シート!K260=2)),"","error"))</f>
        <v/>
      </c>
      <c r="BM260" s="255" t="str">
        <f>IF(F260="","",IF(分岐管理シート!L260=2,"","error"))</f>
        <v/>
      </c>
      <c r="BN260" s="257" t="str">
        <f>IF(F260="","",IF(分岐管理シート!M260&lt;1,"error",""))</f>
        <v/>
      </c>
      <c r="BO260" s="252" t="str">
        <f>IF(F260="","",IF(OR(AND(分岐管理シート!D260=1,分岐管理シート!M260&lt;12,分岐管理シート!M260&gt;0),AND(分岐管理シート!D260=2,分岐管理シート!M260&lt;13,分岐管理シート!M260&gt;1)),"","error"))</f>
        <v/>
      </c>
      <c r="BP260" s="257" t="str">
        <f>IF(AND(分岐管理シート!M260&lt;&gt;1,SUM(分岐管理シート!N260:P260)&gt;0),"error","")</f>
        <v/>
      </c>
      <c r="BQ260" s="256" t="str">
        <f>IF(OR(AND(分岐管理シート!N260=0,OR(分岐管理シート!O260&lt;&gt;0,分岐管理シート!P260&lt;&gt;0)),AND(分岐管理シート!O260=0,分岐管理シート!P260&lt;&gt;0)),"error","")</f>
        <v/>
      </c>
      <c r="BR260" s="259" t="str" cm="1">
        <f t="array" ref="BR260">IF(SUMPRODUCT(COUNTIF(N260:P260,N260:P260))&gt;COUNTA(N260:P260),"error","")</f>
        <v/>
      </c>
      <c r="BS260" s="257" t="str">
        <f t="shared" si="25"/>
        <v/>
      </c>
      <c r="BT260" s="257" t="str">
        <f t="shared" si="26"/>
        <v/>
      </c>
      <c r="BU260" s="257" t="str">
        <f>IF(F260="","",IF(OR(AND(分岐管理シート!D260=1,T260&gt;0,Y260&gt;=0,U260=0,R260=S260+Y260,S260=T260),AND(分岐管理シート!D260=2,U260&gt;0,Y260&gt;=0,T260=0,R260=S260+Y260,S260=U260)),"","error"))</f>
        <v/>
      </c>
      <c r="BV260" s="257" t="str">
        <f t="shared" si="27"/>
        <v/>
      </c>
      <c r="BW260" s="257" t="str">
        <f t="shared" si="31"/>
        <v/>
      </c>
      <c r="BX260" s="257" t="str">
        <f t="shared" si="28"/>
        <v/>
      </c>
      <c r="BY260" s="257" t="str">
        <f>IF(F260="","",IF(PRODUCT(分岐管理シート!AB260:'分岐管理シート'!AE260)=0,"error",""))</f>
        <v/>
      </c>
      <c r="BZ260" s="252" t="str">
        <f>IF(F260="","",IF(AND(AE260="○",分岐管理シート!AF260=0),"error",""))</f>
        <v/>
      </c>
      <c r="CA260" s="257" t="str">
        <f>IF(F260="","",IF(AND(分岐管理シート!AE260&lt;2,実施計画様式!AF260&lt;&gt;""),"error",""))</f>
        <v/>
      </c>
      <c r="CB260" s="257" t="str">
        <f>IF(F260="","",IF(OR(AND(分岐管理シート!D260=1,分岐管理シート!AG260&gt;0,分岐管理シート!AG260&lt;25),AND(分岐管理シート!D260&gt;1,分岐管理シート!AG260&gt;12,分岐管理シート!AG260&lt;25)),"","error"))</f>
        <v/>
      </c>
      <c r="CC260" s="256" t="str">
        <f>IF(F260="","",IF(OR(AND(分岐管理シート!BH260="予算化方法",分岐管理シート!AH260&gt;0,分岐管理シート!AH260&lt;4),AND(分岐管理シート!BH260="予算化方法_未定なし",分岐管理シート!AH260&gt;0,分岐管理シート!AH260&lt;3)),"","error"))</f>
        <v/>
      </c>
      <c r="CD260" s="257" t="str">
        <f>IF(F260="","",IF(OR(分岐管理シート!AI260&lt;14,分岐管理シート!AI260&gt;25,分岐管理シート!AI260&gt;分岐管理シート!AJ260,分岐管理シート!AI260&gt;分岐管理シート!AK260),"error",""))</f>
        <v/>
      </c>
      <c r="CE260" s="257" t="str">
        <f>IF(F260="","",IF(OR(分岐管理シート!AJ260&lt;14,分岐管理シート!AJ260&gt;25,分岐管理シート!AJ260&lt;分岐管理シート!AI260,分岐管理シート!AJ260&gt;分岐管理シート!AK260),"error",""))</f>
        <v/>
      </c>
      <c r="CF260" s="256" t="str">
        <f>IF(F260="","",IF(OR(分岐管理シート!AK260&lt;14,分岐管理シート!AK260&gt;26,分岐管理シート!AK260&lt;分岐管理シート!AI260,分岐管理シート!AK260&lt;分岐管理シート!AJ260),"error",""))</f>
        <v/>
      </c>
      <c r="CG260" s="257" t="str">
        <f>IF(F260="","",IF(AND(AD260="－",分岐管理シート!AK260&gt;25),"error",""))</f>
        <v/>
      </c>
      <c r="CH260" s="257" t="str">
        <f t="shared" si="32"/>
        <v/>
      </c>
      <c r="CI260" s="252" t="str">
        <f>IF(F260="","",IF(分岐管理シート!AM260&lt;1,"error",""))</f>
        <v/>
      </c>
      <c r="CJ260" s="257" t="str">
        <f>IF(F260="","",IF(分岐管理シート!AN260&lt;1,"error",""))</f>
        <v/>
      </c>
      <c r="CK260" s="261" t="str">
        <f t="shared" si="29"/>
        <v/>
      </c>
      <c r="CL260" s="257" t="str">
        <f>IF(F260="","",IF(AND(SUM(分岐管理シート!AO260:AR260)&gt;180,分岐管理シート!AS260&lt;1),"error",""))</f>
        <v/>
      </c>
      <c r="CM260" s="257" t="str">
        <f>IF(F260="","",IF(OR(AND(分岐管理シート!D260=1,分岐管理シート!BB260&gt;0,分岐管理シート!BB260&lt;7),AND(分岐管理シート!D260&gt;1,分岐管理シート!BB260&gt;3,分岐管理シート!BB260&lt;7)),"","error"))</f>
        <v/>
      </c>
      <c r="CN260" s="260"/>
      <c r="CO260" s="257" t="str">
        <f>IF(分岐管理シート!BR260=0,"","error")</f>
        <v/>
      </c>
      <c r="CP260" s="304" t="str">
        <f>IF(AND(F260="",SUM(分岐管理シート!D260:BB260)&gt;0),"error","")</f>
        <v/>
      </c>
    </row>
    <row r="261" spans="1:94" ht="54.95" customHeight="1" x14ac:dyDescent="0.15">
      <c r="A261" s="29"/>
      <c r="B261" s="33"/>
      <c r="C261" s="445">
        <v>189</v>
      </c>
      <c r="D261" s="342"/>
      <c r="E261" s="342"/>
      <c r="F261" s="164"/>
      <c r="G261" s="164"/>
      <c r="H261" s="163"/>
      <c r="I261" s="164"/>
      <c r="J261" s="163"/>
      <c r="K261" s="164"/>
      <c r="L261" s="164"/>
      <c r="M261" s="164"/>
      <c r="N261" s="164"/>
      <c r="O261" s="343"/>
      <c r="P261" s="343"/>
      <c r="Q261" s="344"/>
      <c r="R261" s="345">
        <f t="shared" si="22"/>
        <v>0</v>
      </c>
      <c r="S261" s="346">
        <f t="shared" si="30"/>
        <v>0</v>
      </c>
      <c r="T261" s="347"/>
      <c r="U261" s="419"/>
      <c r="V261" s="386"/>
      <c r="W261" s="386"/>
      <c r="X261" s="386"/>
      <c r="Y261" s="347"/>
      <c r="Z261" s="347"/>
      <c r="AA261" s="163"/>
      <c r="AB261" s="164"/>
      <c r="AC261" s="348"/>
      <c r="AD261" s="348"/>
      <c r="AE261" s="348"/>
      <c r="AF261" s="349"/>
      <c r="AG261" s="349"/>
      <c r="AH261" s="370"/>
      <c r="AI261" s="163"/>
      <c r="AJ261" s="163"/>
      <c r="AK261" s="163"/>
      <c r="AL261" s="350"/>
      <c r="AM261" s="163"/>
      <c r="AN261" s="163"/>
      <c r="AO261" s="343"/>
      <c r="AP261" s="164"/>
      <c r="AQ261" s="164"/>
      <c r="AR261" s="164"/>
      <c r="AS261" s="351"/>
      <c r="AT261" s="352"/>
      <c r="AU261" s="352"/>
      <c r="AV261" s="352"/>
      <c r="AW261" s="352"/>
      <c r="AX261" s="352"/>
      <c r="AY261" s="352"/>
      <c r="AZ261" s="352"/>
      <c r="BA261" s="352"/>
      <c r="BB261" s="353"/>
      <c r="BC261" s="351"/>
      <c r="BD261" s="351"/>
      <c r="BE261" s="255" t="str">
        <f>IF(F261="","",IF(分岐管理シート!D261&gt;0,"","error"))</f>
        <v/>
      </c>
      <c r="BF261" s="256" t="str">
        <f>IF(F261="","",IF(分岐管理シート!E261=1,"","error"))</f>
        <v/>
      </c>
      <c r="BG261" s="257" t="str">
        <f>IF(F261="","",IF(分岐管理シート!G261=2,"","error"))</f>
        <v/>
      </c>
      <c r="BH261" s="257" t="str">
        <f>IF(F261="","",IF(OR(分岐管理シート!H261=0,LEN(H261)&lt;6),"error",""))</f>
        <v/>
      </c>
      <c r="BI261" s="258" t="str">
        <f>IF(F261="","",IF(分岐管理シート!I261=2,"","error"))</f>
        <v/>
      </c>
      <c r="BJ261" s="257" t="str">
        <f t="shared" si="23"/>
        <v/>
      </c>
      <c r="BK261" s="257" t="str">
        <f t="shared" si="24"/>
        <v/>
      </c>
      <c r="BL261" s="257" t="str">
        <f>IF(F261="","",IF(OR(AND(分岐管理シート!D261=1,分岐管理シート!K261=1),AND(分岐管理シート!D261=2,分岐管理シート!K261=2)),"","error"))</f>
        <v/>
      </c>
      <c r="BM261" s="255" t="str">
        <f>IF(F261="","",IF(分岐管理シート!L261=2,"","error"))</f>
        <v/>
      </c>
      <c r="BN261" s="257" t="str">
        <f>IF(F261="","",IF(分岐管理シート!M261&lt;1,"error",""))</f>
        <v/>
      </c>
      <c r="BO261" s="252" t="str">
        <f>IF(F261="","",IF(OR(AND(分岐管理シート!D261=1,分岐管理シート!M261&lt;12,分岐管理シート!M261&gt;0),AND(分岐管理シート!D261=2,分岐管理シート!M261&lt;13,分岐管理シート!M261&gt;1)),"","error"))</f>
        <v/>
      </c>
      <c r="BP261" s="257" t="str">
        <f>IF(AND(分岐管理シート!M261&lt;&gt;1,SUM(分岐管理シート!N261:P261)&gt;0),"error","")</f>
        <v/>
      </c>
      <c r="BQ261" s="256" t="str">
        <f>IF(OR(AND(分岐管理シート!N261=0,OR(分岐管理シート!O261&lt;&gt;0,分岐管理シート!P261&lt;&gt;0)),AND(分岐管理シート!O261=0,分岐管理シート!P261&lt;&gt;0)),"error","")</f>
        <v/>
      </c>
      <c r="BR261" s="259" t="str" cm="1">
        <f t="array" ref="BR261">IF(SUMPRODUCT(COUNTIF(N261:P261,N261:P261))&gt;COUNTA(N261:P261),"error","")</f>
        <v/>
      </c>
      <c r="BS261" s="257" t="str">
        <f t="shared" si="25"/>
        <v/>
      </c>
      <c r="BT261" s="257" t="str">
        <f t="shared" si="26"/>
        <v/>
      </c>
      <c r="BU261" s="257" t="str">
        <f>IF(F261="","",IF(OR(AND(分岐管理シート!D261=1,T261&gt;0,Y261&gt;=0,U261=0,R261=S261+Y261,S261=T261),AND(分岐管理シート!D261=2,U261&gt;0,Y261&gt;=0,T261=0,R261=S261+Y261,S261=U261)),"","error"))</f>
        <v/>
      </c>
      <c r="BV261" s="257" t="str">
        <f t="shared" si="27"/>
        <v/>
      </c>
      <c r="BW261" s="257" t="str">
        <f t="shared" si="31"/>
        <v/>
      </c>
      <c r="BX261" s="257" t="str">
        <f t="shared" si="28"/>
        <v/>
      </c>
      <c r="BY261" s="257" t="str">
        <f>IF(F261="","",IF(PRODUCT(分岐管理シート!AB261:'分岐管理シート'!AE261)=0,"error",""))</f>
        <v/>
      </c>
      <c r="BZ261" s="252" t="str">
        <f>IF(F261="","",IF(AND(AE261="○",分岐管理シート!AF261=0),"error",""))</f>
        <v/>
      </c>
      <c r="CA261" s="257" t="str">
        <f>IF(F261="","",IF(AND(分岐管理シート!AE261&lt;2,実施計画様式!AF261&lt;&gt;""),"error",""))</f>
        <v/>
      </c>
      <c r="CB261" s="257" t="str">
        <f>IF(F261="","",IF(OR(AND(分岐管理シート!D261=1,分岐管理シート!AG261&gt;0,分岐管理シート!AG261&lt;25),AND(分岐管理シート!D261&gt;1,分岐管理シート!AG261&gt;12,分岐管理シート!AG261&lt;25)),"","error"))</f>
        <v/>
      </c>
      <c r="CC261" s="256" t="str">
        <f>IF(F261="","",IF(OR(AND(分岐管理シート!BH261="予算化方法",分岐管理シート!AH261&gt;0,分岐管理シート!AH261&lt;4),AND(分岐管理シート!BH261="予算化方法_未定なし",分岐管理シート!AH261&gt;0,分岐管理シート!AH261&lt;3)),"","error"))</f>
        <v/>
      </c>
      <c r="CD261" s="257" t="str">
        <f>IF(F261="","",IF(OR(分岐管理シート!AI261&lt;14,分岐管理シート!AI261&gt;25,分岐管理シート!AI261&gt;分岐管理シート!AJ261,分岐管理シート!AI261&gt;分岐管理シート!AK261),"error",""))</f>
        <v/>
      </c>
      <c r="CE261" s="257" t="str">
        <f>IF(F261="","",IF(OR(分岐管理シート!AJ261&lt;14,分岐管理シート!AJ261&gt;25,分岐管理シート!AJ261&lt;分岐管理シート!AI261,分岐管理シート!AJ261&gt;分岐管理シート!AK261),"error",""))</f>
        <v/>
      </c>
      <c r="CF261" s="256" t="str">
        <f>IF(F261="","",IF(OR(分岐管理シート!AK261&lt;14,分岐管理シート!AK261&gt;26,分岐管理シート!AK261&lt;分岐管理シート!AI261,分岐管理シート!AK261&lt;分岐管理シート!AJ261),"error",""))</f>
        <v/>
      </c>
      <c r="CG261" s="257" t="str">
        <f>IF(F261="","",IF(AND(AD261="－",分岐管理シート!AK261&gt;25),"error",""))</f>
        <v/>
      </c>
      <c r="CH261" s="257" t="str">
        <f t="shared" si="32"/>
        <v/>
      </c>
      <c r="CI261" s="252" t="str">
        <f>IF(F261="","",IF(分岐管理シート!AM261&lt;1,"error",""))</f>
        <v/>
      </c>
      <c r="CJ261" s="257" t="str">
        <f>IF(F261="","",IF(分岐管理シート!AN261&lt;1,"error",""))</f>
        <v/>
      </c>
      <c r="CK261" s="261" t="str">
        <f t="shared" si="29"/>
        <v/>
      </c>
      <c r="CL261" s="257" t="str">
        <f>IF(F261="","",IF(AND(SUM(分岐管理シート!AO261:AR261)&gt;180,分岐管理シート!AS261&lt;1),"error",""))</f>
        <v/>
      </c>
      <c r="CM261" s="257" t="str">
        <f>IF(F261="","",IF(OR(AND(分岐管理シート!D261=1,分岐管理シート!BB261&gt;0,分岐管理シート!BB261&lt;7),AND(分岐管理シート!D261&gt;1,分岐管理シート!BB261&gt;3,分岐管理シート!BB261&lt;7)),"","error"))</f>
        <v/>
      </c>
      <c r="CN261" s="260"/>
      <c r="CO261" s="257" t="str">
        <f>IF(分岐管理シート!BR261=0,"","error")</f>
        <v/>
      </c>
      <c r="CP261" s="304" t="str">
        <f>IF(AND(F261="",SUM(分岐管理シート!D261:BB261)&gt;0),"error","")</f>
        <v/>
      </c>
    </row>
    <row r="262" spans="1:94" ht="54.95" customHeight="1" x14ac:dyDescent="0.15">
      <c r="A262" s="29"/>
      <c r="B262" s="33"/>
      <c r="C262" s="445">
        <v>190</v>
      </c>
      <c r="D262" s="342"/>
      <c r="E262" s="342"/>
      <c r="F262" s="164"/>
      <c r="G262" s="164"/>
      <c r="H262" s="163"/>
      <c r="I262" s="164"/>
      <c r="J262" s="163"/>
      <c r="K262" s="164"/>
      <c r="L262" s="164"/>
      <c r="M262" s="164"/>
      <c r="N262" s="164"/>
      <c r="O262" s="343"/>
      <c r="P262" s="343"/>
      <c r="Q262" s="344"/>
      <c r="R262" s="345">
        <f t="shared" si="22"/>
        <v>0</v>
      </c>
      <c r="S262" s="346">
        <f t="shared" si="30"/>
        <v>0</v>
      </c>
      <c r="T262" s="347"/>
      <c r="U262" s="419"/>
      <c r="V262" s="386"/>
      <c r="W262" s="386"/>
      <c r="X262" s="386"/>
      <c r="Y262" s="347"/>
      <c r="Z262" s="347"/>
      <c r="AA262" s="163"/>
      <c r="AB262" s="164"/>
      <c r="AC262" s="348"/>
      <c r="AD262" s="348"/>
      <c r="AE262" s="348"/>
      <c r="AF262" s="349"/>
      <c r="AG262" s="349"/>
      <c r="AH262" s="370"/>
      <c r="AI262" s="163"/>
      <c r="AJ262" s="163"/>
      <c r="AK262" s="163"/>
      <c r="AL262" s="350"/>
      <c r="AM262" s="163"/>
      <c r="AN262" s="163"/>
      <c r="AO262" s="343"/>
      <c r="AP262" s="164"/>
      <c r="AQ262" s="164"/>
      <c r="AR262" s="164"/>
      <c r="AS262" s="351"/>
      <c r="AT262" s="352"/>
      <c r="AU262" s="352"/>
      <c r="AV262" s="352"/>
      <c r="AW262" s="352"/>
      <c r="AX262" s="352"/>
      <c r="AY262" s="352"/>
      <c r="AZ262" s="352"/>
      <c r="BA262" s="352"/>
      <c r="BB262" s="353"/>
      <c r="BC262" s="351"/>
      <c r="BD262" s="351"/>
      <c r="BE262" s="255" t="str">
        <f>IF(F262="","",IF(分岐管理シート!D262&gt;0,"","error"))</f>
        <v/>
      </c>
      <c r="BF262" s="256" t="str">
        <f>IF(F262="","",IF(分岐管理シート!E262=1,"","error"))</f>
        <v/>
      </c>
      <c r="BG262" s="257" t="str">
        <f>IF(F262="","",IF(分岐管理シート!G262=2,"","error"))</f>
        <v/>
      </c>
      <c r="BH262" s="257" t="str">
        <f>IF(F262="","",IF(OR(分岐管理シート!H262=0,LEN(H262)&lt;6),"error",""))</f>
        <v/>
      </c>
      <c r="BI262" s="258" t="str">
        <f>IF(F262="","",IF(分岐管理シート!I262=2,"","error"))</f>
        <v/>
      </c>
      <c r="BJ262" s="257" t="str">
        <f t="shared" si="23"/>
        <v/>
      </c>
      <c r="BK262" s="257" t="str">
        <f t="shared" si="24"/>
        <v/>
      </c>
      <c r="BL262" s="257" t="str">
        <f>IF(F262="","",IF(OR(AND(分岐管理シート!D262=1,分岐管理シート!K262=1),AND(分岐管理シート!D262=2,分岐管理シート!K262=2)),"","error"))</f>
        <v/>
      </c>
      <c r="BM262" s="255" t="str">
        <f>IF(F262="","",IF(分岐管理シート!L262=2,"","error"))</f>
        <v/>
      </c>
      <c r="BN262" s="257" t="str">
        <f>IF(F262="","",IF(分岐管理シート!M262&lt;1,"error",""))</f>
        <v/>
      </c>
      <c r="BO262" s="252" t="str">
        <f>IF(F262="","",IF(OR(AND(分岐管理シート!D262=1,分岐管理シート!M262&lt;12,分岐管理シート!M262&gt;0),AND(分岐管理シート!D262=2,分岐管理シート!M262&lt;13,分岐管理シート!M262&gt;1)),"","error"))</f>
        <v/>
      </c>
      <c r="BP262" s="257" t="str">
        <f>IF(AND(分岐管理シート!M262&lt;&gt;1,SUM(分岐管理シート!N262:P262)&gt;0),"error","")</f>
        <v/>
      </c>
      <c r="BQ262" s="256" t="str">
        <f>IF(OR(AND(分岐管理シート!N262=0,OR(分岐管理シート!O262&lt;&gt;0,分岐管理シート!P262&lt;&gt;0)),AND(分岐管理シート!O262=0,分岐管理シート!P262&lt;&gt;0)),"error","")</f>
        <v/>
      </c>
      <c r="BR262" s="259" t="str" cm="1">
        <f t="array" ref="BR262">IF(SUMPRODUCT(COUNTIF(N262:P262,N262:P262))&gt;COUNTA(N262:P262),"error","")</f>
        <v/>
      </c>
      <c r="BS262" s="257" t="str">
        <f t="shared" si="25"/>
        <v/>
      </c>
      <c r="BT262" s="257" t="str">
        <f t="shared" si="26"/>
        <v/>
      </c>
      <c r="BU262" s="257" t="str">
        <f>IF(F262="","",IF(OR(AND(分岐管理シート!D262=1,T262&gt;0,Y262&gt;=0,U262=0,R262=S262+Y262,S262=T262),AND(分岐管理シート!D262=2,U262&gt;0,Y262&gt;=0,T262=0,R262=S262+Y262,S262=U262)),"","error"))</f>
        <v/>
      </c>
      <c r="BV262" s="257" t="str">
        <f t="shared" si="27"/>
        <v/>
      </c>
      <c r="BW262" s="257" t="str">
        <f t="shared" si="31"/>
        <v/>
      </c>
      <c r="BX262" s="257" t="str">
        <f t="shared" si="28"/>
        <v/>
      </c>
      <c r="BY262" s="257" t="str">
        <f>IF(F262="","",IF(PRODUCT(分岐管理シート!AB262:'分岐管理シート'!AE262)=0,"error",""))</f>
        <v/>
      </c>
      <c r="BZ262" s="252" t="str">
        <f>IF(F262="","",IF(AND(AE262="○",分岐管理シート!AF262=0),"error",""))</f>
        <v/>
      </c>
      <c r="CA262" s="257" t="str">
        <f>IF(F262="","",IF(AND(分岐管理シート!AE262&lt;2,実施計画様式!AF262&lt;&gt;""),"error",""))</f>
        <v/>
      </c>
      <c r="CB262" s="257" t="str">
        <f>IF(F262="","",IF(OR(AND(分岐管理シート!D262=1,分岐管理シート!AG262&gt;0,分岐管理シート!AG262&lt;25),AND(分岐管理シート!D262&gt;1,分岐管理シート!AG262&gt;12,分岐管理シート!AG262&lt;25)),"","error"))</f>
        <v/>
      </c>
      <c r="CC262" s="256" t="str">
        <f>IF(F262="","",IF(OR(AND(分岐管理シート!BH262="予算化方法",分岐管理シート!AH262&gt;0,分岐管理シート!AH262&lt;4),AND(分岐管理シート!BH262="予算化方法_未定なし",分岐管理シート!AH262&gt;0,分岐管理シート!AH262&lt;3)),"","error"))</f>
        <v/>
      </c>
      <c r="CD262" s="257" t="str">
        <f>IF(F262="","",IF(OR(分岐管理シート!AI262&lt;14,分岐管理シート!AI262&gt;25,分岐管理シート!AI262&gt;分岐管理シート!AJ262,分岐管理シート!AI262&gt;分岐管理シート!AK262),"error",""))</f>
        <v/>
      </c>
      <c r="CE262" s="257" t="str">
        <f>IF(F262="","",IF(OR(分岐管理シート!AJ262&lt;14,分岐管理シート!AJ262&gt;25,分岐管理シート!AJ262&lt;分岐管理シート!AI262,分岐管理シート!AJ262&gt;分岐管理シート!AK262),"error",""))</f>
        <v/>
      </c>
      <c r="CF262" s="256" t="str">
        <f>IF(F262="","",IF(OR(分岐管理シート!AK262&lt;14,分岐管理シート!AK262&gt;26,分岐管理シート!AK262&lt;分岐管理シート!AI262,分岐管理シート!AK262&lt;分岐管理シート!AJ262),"error",""))</f>
        <v/>
      </c>
      <c r="CG262" s="257" t="str">
        <f>IF(F262="","",IF(AND(AD262="－",分岐管理シート!AK262&gt;25),"error",""))</f>
        <v/>
      </c>
      <c r="CH262" s="257" t="str">
        <f t="shared" si="32"/>
        <v/>
      </c>
      <c r="CI262" s="252" t="str">
        <f>IF(F262="","",IF(分岐管理シート!AM262&lt;1,"error",""))</f>
        <v/>
      </c>
      <c r="CJ262" s="257" t="str">
        <f>IF(F262="","",IF(分岐管理シート!AN262&lt;1,"error",""))</f>
        <v/>
      </c>
      <c r="CK262" s="261" t="str">
        <f t="shared" si="29"/>
        <v/>
      </c>
      <c r="CL262" s="257" t="str">
        <f>IF(F262="","",IF(AND(SUM(分岐管理シート!AO262:AR262)&gt;180,分岐管理シート!AS262&lt;1),"error",""))</f>
        <v/>
      </c>
      <c r="CM262" s="257" t="str">
        <f>IF(F262="","",IF(OR(AND(分岐管理シート!D262=1,分岐管理シート!BB262&gt;0,分岐管理シート!BB262&lt;7),AND(分岐管理シート!D262&gt;1,分岐管理シート!BB262&gt;3,分岐管理シート!BB262&lt;7)),"","error"))</f>
        <v/>
      </c>
      <c r="CN262" s="260"/>
      <c r="CO262" s="257" t="str">
        <f>IF(分岐管理シート!BR262=0,"","error")</f>
        <v/>
      </c>
      <c r="CP262" s="304" t="str">
        <f>IF(AND(F262="",SUM(分岐管理シート!D262:BB262)&gt;0),"error","")</f>
        <v/>
      </c>
    </row>
    <row r="263" spans="1:94" ht="54.95" customHeight="1" x14ac:dyDescent="0.15">
      <c r="A263" s="29"/>
      <c r="B263" s="33"/>
      <c r="C263" s="445">
        <v>191</v>
      </c>
      <c r="D263" s="342"/>
      <c r="E263" s="342"/>
      <c r="F263" s="164"/>
      <c r="G263" s="164"/>
      <c r="H263" s="163"/>
      <c r="I263" s="164"/>
      <c r="J263" s="163"/>
      <c r="K263" s="164"/>
      <c r="L263" s="164"/>
      <c r="M263" s="164"/>
      <c r="N263" s="164"/>
      <c r="O263" s="343"/>
      <c r="P263" s="343"/>
      <c r="Q263" s="344"/>
      <c r="R263" s="345">
        <f t="shared" si="22"/>
        <v>0</v>
      </c>
      <c r="S263" s="346">
        <f t="shared" si="30"/>
        <v>0</v>
      </c>
      <c r="T263" s="347"/>
      <c r="U263" s="419"/>
      <c r="V263" s="386"/>
      <c r="W263" s="386"/>
      <c r="X263" s="386"/>
      <c r="Y263" s="347"/>
      <c r="Z263" s="347"/>
      <c r="AA263" s="163"/>
      <c r="AB263" s="164"/>
      <c r="AC263" s="348"/>
      <c r="AD263" s="348"/>
      <c r="AE263" s="348"/>
      <c r="AF263" s="349"/>
      <c r="AG263" s="349"/>
      <c r="AH263" s="370"/>
      <c r="AI263" s="163"/>
      <c r="AJ263" s="163"/>
      <c r="AK263" s="163"/>
      <c r="AL263" s="350"/>
      <c r="AM263" s="163"/>
      <c r="AN263" s="163"/>
      <c r="AO263" s="343"/>
      <c r="AP263" s="164"/>
      <c r="AQ263" s="164"/>
      <c r="AR263" s="164"/>
      <c r="AS263" s="351"/>
      <c r="AT263" s="352"/>
      <c r="AU263" s="352"/>
      <c r="AV263" s="352"/>
      <c r="AW263" s="352"/>
      <c r="AX263" s="352"/>
      <c r="AY263" s="352"/>
      <c r="AZ263" s="352"/>
      <c r="BA263" s="352"/>
      <c r="BB263" s="353"/>
      <c r="BC263" s="351"/>
      <c r="BD263" s="351"/>
      <c r="BE263" s="255" t="str">
        <f>IF(F263="","",IF(分岐管理シート!D263&gt;0,"","error"))</f>
        <v/>
      </c>
      <c r="BF263" s="256" t="str">
        <f>IF(F263="","",IF(分岐管理シート!E263=1,"","error"))</f>
        <v/>
      </c>
      <c r="BG263" s="257" t="str">
        <f>IF(F263="","",IF(分岐管理シート!G263=2,"","error"))</f>
        <v/>
      </c>
      <c r="BH263" s="257" t="str">
        <f>IF(F263="","",IF(OR(分岐管理シート!H263=0,LEN(H263)&lt;6),"error",""))</f>
        <v/>
      </c>
      <c r="BI263" s="258" t="str">
        <f>IF(F263="","",IF(分岐管理シート!I263=2,"","error"))</f>
        <v/>
      </c>
      <c r="BJ263" s="257" t="str">
        <f t="shared" si="23"/>
        <v/>
      </c>
      <c r="BK263" s="257" t="str">
        <f t="shared" si="24"/>
        <v/>
      </c>
      <c r="BL263" s="257" t="str">
        <f>IF(F263="","",IF(OR(AND(分岐管理シート!D263=1,分岐管理シート!K263=1),AND(分岐管理シート!D263=2,分岐管理シート!K263=2)),"","error"))</f>
        <v/>
      </c>
      <c r="BM263" s="255" t="str">
        <f>IF(F263="","",IF(分岐管理シート!L263=2,"","error"))</f>
        <v/>
      </c>
      <c r="BN263" s="257" t="str">
        <f>IF(F263="","",IF(分岐管理シート!M263&lt;1,"error",""))</f>
        <v/>
      </c>
      <c r="BO263" s="252" t="str">
        <f>IF(F263="","",IF(OR(AND(分岐管理シート!D263=1,分岐管理シート!M263&lt;12,分岐管理シート!M263&gt;0),AND(分岐管理シート!D263=2,分岐管理シート!M263&lt;13,分岐管理シート!M263&gt;1)),"","error"))</f>
        <v/>
      </c>
      <c r="BP263" s="257" t="str">
        <f>IF(AND(分岐管理シート!M263&lt;&gt;1,SUM(分岐管理シート!N263:P263)&gt;0),"error","")</f>
        <v/>
      </c>
      <c r="BQ263" s="256" t="str">
        <f>IF(OR(AND(分岐管理シート!N263=0,OR(分岐管理シート!O263&lt;&gt;0,分岐管理シート!P263&lt;&gt;0)),AND(分岐管理シート!O263=0,分岐管理シート!P263&lt;&gt;0)),"error","")</f>
        <v/>
      </c>
      <c r="BR263" s="259" t="str" cm="1">
        <f t="array" ref="BR263">IF(SUMPRODUCT(COUNTIF(N263:P263,N263:P263))&gt;COUNTA(N263:P263),"error","")</f>
        <v/>
      </c>
      <c r="BS263" s="257" t="str">
        <f t="shared" si="25"/>
        <v/>
      </c>
      <c r="BT263" s="257" t="str">
        <f t="shared" si="26"/>
        <v/>
      </c>
      <c r="BU263" s="257" t="str">
        <f>IF(F263="","",IF(OR(AND(分岐管理シート!D263=1,T263&gt;0,Y263&gt;=0,U263=0,R263=S263+Y263,S263=T263),AND(分岐管理シート!D263=2,U263&gt;0,Y263&gt;=0,T263=0,R263=S263+Y263,S263=U263)),"","error"))</f>
        <v/>
      </c>
      <c r="BV263" s="257" t="str">
        <f t="shared" si="27"/>
        <v/>
      </c>
      <c r="BW263" s="257" t="str">
        <f t="shared" si="31"/>
        <v/>
      </c>
      <c r="BX263" s="257" t="str">
        <f t="shared" si="28"/>
        <v/>
      </c>
      <c r="BY263" s="257" t="str">
        <f>IF(F263="","",IF(PRODUCT(分岐管理シート!AB263:'分岐管理シート'!AE263)=0,"error",""))</f>
        <v/>
      </c>
      <c r="BZ263" s="252" t="str">
        <f>IF(F263="","",IF(AND(AE263="○",分岐管理シート!AF263=0),"error",""))</f>
        <v/>
      </c>
      <c r="CA263" s="257" t="str">
        <f>IF(F263="","",IF(AND(分岐管理シート!AE263&lt;2,実施計画様式!AF263&lt;&gt;""),"error",""))</f>
        <v/>
      </c>
      <c r="CB263" s="257" t="str">
        <f>IF(F263="","",IF(OR(AND(分岐管理シート!D263=1,分岐管理シート!AG263&gt;0,分岐管理シート!AG263&lt;25),AND(分岐管理シート!D263&gt;1,分岐管理シート!AG263&gt;12,分岐管理シート!AG263&lt;25)),"","error"))</f>
        <v/>
      </c>
      <c r="CC263" s="256" t="str">
        <f>IF(F263="","",IF(OR(AND(分岐管理シート!BH263="予算化方法",分岐管理シート!AH263&gt;0,分岐管理シート!AH263&lt;4),AND(分岐管理シート!BH263="予算化方法_未定なし",分岐管理シート!AH263&gt;0,分岐管理シート!AH263&lt;3)),"","error"))</f>
        <v/>
      </c>
      <c r="CD263" s="257" t="str">
        <f>IF(F263="","",IF(OR(分岐管理シート!AI263&lt;14,分岐管理シート!AI263&gt;25,分岐管理シート!AI263&gt;分岐管理シート!AJ263,分岐管理シート!AI263&gt;分岐管理シート!AK263),"error",""))</f>
        <v/>
      </c>
      <c r="CE263" s="257" t="str">
        <f>IF(F263="","",IF(OR(分岐管理シート!AJ263&lt;14,分岐管理シート!AJ263&gt;25,分岐管理シート!AJ263&lt;分岐管理シート!AI263,分岐管理シート!AJ263&gt;分岐管理シート!AK263),"error",""))</f>
        <v/>
      </c>
      <c r="CF263" s="256" t="str">
        <f>IF(F263="","",IF(OR(分岐管理シート!AK263&lt;14,分岐管理シート!AK263&gt;26,分岐管理シート!AK263&lt;分岐管理シート!AI263,分岐管理シート!AK263&lt;分岐管理シート!AJ263),"error",""))</f>
        <v/>
      </c>
      <c r="CG263" s="257" t="str">
        <f>IF(F263="","",IF(AND(AD263="－",分岐管理シート!AK263&gt;25),"error",""))</f>
        <v/>
      </c>
      <c r="CH263" s="257" t="str">
        <f t="shared" si="32"/>
        <v/>
      </c>
      <c r="CI263" s="252" t="str">
        <f>IF(F263="","",IF(分岐管理シート!AM263&lt;1,"error",""))</f>
        <v/>
      </c>
      <c r="CJ263" s="257" t="str">
        <f>IF(F263="","",IF(分岐管理シート!AN263&lt;1,"error",""))</f>
        <v/>
      </c>
      <c r="CK263" s="261" t="str">
        <f t="shared" si="29"/>
        <v/>
      </c>
      <c r="CL263" s="257" t="str">
        <f>IF(F263="","",IF(AND(SUM(分岐管理シート!AO263:AR263)&gt;180,分岐管理シート!AS263&lt;1),"error",""))</f>
        <v/>
      </c>
      <c r="CM263" s="257" t="str">
        <f>IF(F263="","",IF(OR(AND(分岐管理シート!D263=1,分岐管理シート!BB263&gt;0,分岐管理シート!BB263&lt;7),AND(分岐管理シート!D263&gt;1,分岐管理シート!BB263&gt;3,分岐管理シート!BB263&lt;7)),"","error"))</f>
        <v/>
      </c>
      <c r="CN263" s="260"/>
      <c r="CO263" s="257" t="str">
        <f>IF(分岐管理シート!BR263=0,"","error")</f>
        <v/>
      </c>
      <c r="CP263" s="304" t="str">
        <f>IF(AND(F263="",SUM(分岐管理シート!D263:BB263)&gt;0),"error","")</f>
        <v/>
      </c>
    </row>
    <row r="264" spans="1:94" ht="54.95" customHeight="1" x14ac:dyDescent="0.15">
      <c r="A264" s="29"/>
      <c r="B264" s="33"/>
      <c r="C264" s="445">
        <v>192</v>
      </c>
      <c r="D264" s="342"/>
      <c r="E264" s="342"/>
      <c r="F264" s="164"/>
      <c r="G264" s="164"/>
      <c r="H264" s="163"/>
      <c r="I264" s="164"/>
      <c r="J264" s="163"/>
      <c r="K264" s="164"/>
      <c r="L264" s="164"/>
      <c r="M264" s="164"/>
      <c r="N264" s="164"/>
      <c r="O264" s="343"/>
      <c r="P264" s="343"/>
      <c r="Q264" s="344"/>
      <c r="R264" s="345">
        <f t="shared" si="22"/>
        <v>0</v>
      </c>
      <c r="S264" s="346">
        <f t="shared" si="30"/>
        <v>0</v>
      </c>
      <c r="T264" s="347"/>
      <c r="U264" s="419"/>
      <c r="V264" s="386"/>
      <c r="W264" s="386"/>
      <c r="X264" s="386"/>
      <c r="Y264" s="347"/>
      <c r="Z264" s="347"/>
      <c r="AA264" s="163"/>
      <c r="AB264" s="164"/>
      <c r="AC264" s="348"/>
      <c r="AD264" s="348"/>
      <c r="AE264" s="348"/>
      <c r="AF264" s="349"/>
      <c r="AG264" s="349"/>
      <c r="AH264" s="370"/>
      <c r="AI264" s="163"/>
      <c r="AJ264" s="163"/>
      <c r="AK264" s="163"/>
      <c r="AL264" s="350"/>
      <c r="AM264" s="163"/>
      <c r="AN264" s="163"/>
      <c r="AO264" s="343"/>
      <c r="AP264" s="164"/>
      <c r="AQ264" s="164"/>
      <c r="AR264" s="164"/>
      <c r="AS264" s="351"/>
      <c r="AT264" s="352"/>
      <c r="AU264" s="352"/>
      <c r="AV264" s="352"/>
      <c r="AW264" s="352"/>
      <c r="AX264" s="352"/>
      <c r="AY264" s="352"/>
      <c r="AZ264" s="352"/>
      <c r="BA264" s="352"/>
      <c r="BB264" s="353"/>
      <c r="BC264" s="351"/>
      <c r="BD264" s="351"/>
      <c r="BE264" s="255" t="str">
        <f>IF(F264="","",IF(分岐管理シート!D264&gt;0,"","error"))</f>
        <v/>
      </c>
      <c r="BF264" s="256" t="str">
        <f>IF(F264="","",IF(分岐管理シート!E264=1,"","error"))</f>
        <v/>
      </c>
      <c r="BG264" s="257" t="str">
        <f>IF(F264="","",IF(分岐管理シート!G264=2,"","error"))</f>
        <v/>
      </c>
      <c r="BH264" s="257" t="str">
        <f>IF(F264="","",IF(OR(分岐管理シート!H264=0,LEN(H264)&lt;6),"error",""))</f>
        <v/>
      </c>
      <c r="BI264" s="258" t="str">
        <f>IF(F264="","",IF(分岐管理シート!I264=2,"","error"))</f>
        <v/>
      </c>
      <c r="BJ264" s="257" t="str">
        <f t="shared" si="23"/>
        <v/>
      </c>
      <c r="BK264" s="257" t="str">
        <f t="shared" si="24"/>
        <v/>
      </c>
      <c r="BL264" s="257" t="str">
        <f>IF(F264="","",IF(OR(AND(分岐管理シート!D264=1,分岐管理シート!K264=1),AND(分岐管理シート!D264=2,分岐管理シート!K264=2)),"","error"))</f>
        <v/>
      </c>
      <c r="BM264" s="255" t="str">
        <f>IF(F264="","",IF(分岐管理シート!L264=2,"","error"))</f>
        <v/>
      </c>
      <c r="BN264" s="257" t="str">
        <f>IF(F264="","",IF(分岐管理シート!M264&lt;1,"error",""))</f>
        <v/>
      </c>
      <c r="BO264" s="252" t="str">
        <f>IF(F264="","",IF(OR(AND(分岐管理シート!D264=1,分岐管理シート!M264&lt;12,分岐管理シート!M264&gt;0),AND(分岐管理シート!D264=2,分岐管理シート!M264&lt;13,分岐管理シート!M264&gt;1)),"","error"))</f>
        <v/>
      </c>
      <c r="BP264" s="257" t="str">
        <f>IF(AND(分岐管理シート!M264&lt;&gt;1,SUM(分岐管理シート!N264:P264)&gt;0),"error","")</f>
        <v/>
      </c>
      <c r="BQ264" s="256" t="str">
        <f>IF(OR(AND(分岐管理シート!N264=0,OR(分岐管理シート!O264&lt;&gt;0,分岐管理シート!P264&lt;&gt;0)),AND(分岐管理シート!O264=0,分岐管理シート!P264&lt;&gt;0)),"error","")</f>
        <v/>
      </c>
      <c r="BR264" s="259" t="str" cm="1">
        <f t="array" ref="BR264">IF(SUMPRODUCT(COUNTIF(N264:P264,N264:P264))&gt;COUNTA(N264:P264),"error","")</f>
        <v/>
      </c>
      <c r="BS264" s="257" t="str">
        <f t="shared" si="25"/>
        <v/>
      </c>
      <c r="BT264" s="257" t="str">
        <f t="shared" si="26"/>
        <v/>
      </c>
      <c r="BU264" s="257" t="str">
        <f>IF(F264="","",IF(OR(AND(分岐管理シート!D264=1,T264&gt;0,Y264&gt;=0,U264=0,R264=S264+Y264,S264=T264),AND(分岐管理シート!D264=2,U264&gt;0,Y264&gt;=0,T264=0,R264=S264+Y264,S264=U264)),"","error"))</f>
        <v/>
      </c>
      <c r="BV264" s="257" t="str">
        <f t="shared" si="27"/>
        <v/>
      </c>
      <c r="BW264" s="257" t="str">
        <f t="shared" si="31"/>
        <v/>
      </c>
      <c r="BX264" s="257" t="str">
        <f t="shared" si="28"/>
        <v/>
      </c>
      <c r="BY264" s="257" t="str">
        <f>IF(F264="","",IF(PRODUCT(分岐管理シート!AB264:'分岐管理シート'!AE264)=0,"error",""))</f>
        <v/>
      </c>
      <c r="BZ264" s="252" t="str">
        <f>IF(F264="","",IF(AND(AE264="○",分岐管理シート!AF264=0),"error",""))</f>
        <v/>
      </c>
      <c r="CA264" s="257" t="str">
        <f>IF(F264="","",IF(AND(分岐管理シート!AE264&lt;2,実施計画様式!AF264&lt;&gt;""),"error",""))</f>
        <v/>
      </c>
      <c r="CB264" s="257" t="str">
        <f>IF(F264="","",IF(OR(AND(分岐管理シート!D264=1,分岐管理シート!AG264&gt;0,分岐管理シート!AG264&lt;25),AND(分岐管理シート!D264&gt;1,分岐管理シート!AG264&gt;12,分岐管理シート!AG264&lt;25)),"","error"))</f>
        <v/>
      </c>
      <c r="CC264" s="256" t="str">
        <f>IF(F264="","",IF(OR(AND(分岐管理シート!BH264="予算化方法",分岐管理シート!AH264&gt;0,分岐管理シート!AH264&lt;4),AND(分岐管理シート!BH264="予算化方法_未定なし",分岐管理シート!AH264&gt;0,分岐管理シート!AH264&lt;3)),"","error"))</f>
        <v/>
      </c>
      <c r="CD264" s="257" t="str">
        <f>IF(F264="","",IF(OR(分岐管理シート!AI264&lt;14,分岐管理シート!AI264&gt;25,分岐管理シート!AI264&gt;分岐管理シート!AJ264,分岐管理シート!AI264&gt;分岐管理シート!AK264),"error",""))</f>
        <v/>
      </c>
      <c r="CE264" s="257" t="str">
        <f>IF(F264="","",IF(OR(分岐管理シート!AJ264&lt;14,分岐管理シート!AJ264&gt;25,分岐管理シート!AJ264&lt;分岐管理シート!AI264,分岐管理シート!AJ264&gt;分岐管理シート!AK264),"error",""))</f>
        <v/>
      </c>
      <c r="CF264" s="256" t="str">
        <f>IF(F264="","",IF(OR(分岐管理シート!AK264&lt;14,分岐管理シート!AK264&gt;26,分岐管理シート!AK264&lt;分岐管理シート!AI264,分岐管理シート!AK264&lt;分岐管理シート!AJ264),"error",""))</f>
        <v/>
      </c>
      <c r="CG264" s="257" t="str">
        <f>IF(F264="","",IF(AND(AD264="－",分岐管理シート!AK264&gt;25),"error",""))</f>
        <v/>
      </c>
      <c r="CH264" s="257" t="str">
        <f t="shared" si="32"/>
        <v/>
      </c>
      <c r="CI264" s="252" t="str">
        <f>IF(F264="","",IF(分岐管理シート!AM264&lt;1,"error",""))</f>
        <v/>
      </c>
      <c r="CJ264" s="257" t="str">
        <f>IF(F264="","",IF(分岐管理シート!AN264&lt;1,"error",""))</f>
        <v/>
      </c>
      <c r="CK264" s="261" t="str">
        <f t="shared" si="29"/>
        <v/>
      </c>
      <c r="CL264" s="257" t="str">
        <f>IF(F264="","",IF(AND(SUM(分岐管理シート!AO264:AR264)&gt;180,分岐管理シート!AS264&lt;1),"error",""))</f>
        <v/>
      </c>
      <c r="CM264" s="257" t="str">
        <f>IF(F264="","",IF(OR(AND(分岐管理シート!D264=1,分岐管理シート!BB264&gt;0,分岐管理シート!BB264&lt;7),AND(分岐管理シート!D264&gt;1,分岐管理シート!BB264&gt;3,分岐管理シート!BB264&lt;7)),"","error"))</f>
        <v/>
      </c>
      <c r="CN264" s="260"/>
      <c r="CO264" s="257" t="str">
        <f>IF(分岐管理シート!BR264=0,"","error")</f>
        <v/>
      </c>
      <c r="CP264" s="304" t="str">
        <f>IF(AND(F264="",SUM(分岐管理シート!D264:BB264)&gt;0),"error","")</f>
        <v/>
      </c>
    </row>
    <row r="265" spans="1:94" ht="54.95" customHeight="1" x14ac:dyDescent="0.15">
      <c r="A265" s="29"/>
      <c r="B265" s="33"/>
      <c r="C265" s="445">
        <v>193</v>
      </c>
      <c r="D265" s="342"/>
      <c r="E265" s="342"/>
      <c r="F265" s="164"/>
      <c r="G265" s="164"/>
      <c r="H265" s="163"/>
      <c r="I265" s="164"/>
      <c r="J265" s="163"/>
      <c r="K265" s="164"/>
      <c r="L265" s="164"/>
      <c r="M265" s="164"/>
      <c r="N265" s="164"/>
      <c r="O265" s="343"/>
      <c r="P265" s="343"/>
      <c r="Q265" s="344"/>
      <c r="R265" s="345">
        <f t="shared" ref="R265:R328" si="33">S265+Y265</f>
        <v>0</v>
      </c>
      <c r="S265" s="346">
        <f t="shared" si="30"/>
        <v>0</v>
      </c>
      <c r="T265" s="347"/>
      <c r="U265" s="419"/>
      <c r="V265" s="386"/>
      <c r="W265" s="386"/>
      <c r="X265" s="386"/>
      <c r="Y265" s="347"/>
      <c r="Z265" s="347"/>
      <c r="AA265" s="163"/>
      <c r="AB265" s="164"/>
      <c r="AC265" s="348"/>
      <c r="AD265" s="348"/>
      <c r="AE265" s="348"/>
      <c r="AF265" s="349"/>
      <c r="AG265" s="349"/>
      <c r="AH265" s="370"/>
      <c r="AI265" s="163"/>
      <c r="AJ265" s="163"/>
      <c r="AK265" s="163"/>
      <c r="AL265" s="350"/>
      <c r="AM265" s="163"/>
      <c r="AN265" s="163"/>
      <c r="AO265" s="343"/>
      <c r="AP265" s="164"/>
      <c r="AQ265" s="164"/>
      <c r="AR265" s="164"/>
      <c r="AS265" s="351"/>
      <c r="AT265" s="352"/>
      <c r="AU265" s="352"/>
      <c r="AV265" s="352"/>
      <c r="AW265" s="352"/>
      <c r="AX265" s="352"/>
      <c r="AY265" s="352"/>
      <c r="AZ265" s="352"/>
      <c r="BA265" s="352"/>
      <c r="BB265" s="353"/>
      <c r="BC265" s="351"/>
      <c r="BD265" s="351"/>
      <c r="BE265" s="255" t="str">
        <f>IF(F265="","",IF(分岐管理シート!D265&gt;0,"","error"))</f>
        <v/>
      </c>
      <c r="BF265" s="256" t="str">
        <f>IF(F265="","",IF(分岐管理シート!E265=1,"","error"))</f>
        <v/>
      </c>
      <c r="BG265" s="257" t="str">
        <f>IF(F265="","",IF(分岐管理シート!G265=2,"","error"))</f>
        <v/>
      </c>
      <c r="BH265" s="257" t="str">
        <f>IF(F265="","",IF(OR(分岐管理シート!H265=0,LEN(H265)&lt;6),"error",""))</f>
        <v/>
      </c>
      <c r="BI265" s="258" t="str">
        <f>IF(F265="","",IF(分岐管理シート!I265=2,"","error"))</f>
        <v/>
      </c>
      <c r="BJ265" s="257" t="str">
        <f t="shared" ref="BJ265:BJ328" si="34">IF(F265="","",IF(J265="","error",""))</f>
        <v/>
      </c>
      <c r="BK265" s="257" t="str">
        <f t="shared" ref="BK265:BK328" si="35">IF(F265="","",IF(COUNTIF($J$73:$J$472,J265)&gt;1,"error",""))</f>
        <v/>
      </c>
      <c r="BL265" s="257" t="str">
        <f>IF(F265="","",IF(OR(AND(分岐管理シート!D265=1,分岐管理シート!K265=1),AND(分岐管理シート!D265=2,分岐管理シート!K265=2)),"","error"))</f>
        <v/>
      </c>
      <c r="BM265" s="255" t="str">
        <f>IF(F265="","",IF(分岐管理シート!L265=2,"","error"))</f>
        <v/>
      </c>
      <c r="BN265" s="257" t="str">
        <f>IF(F265="","",IF(分岐管理シート!M265&lt;1,"error",""))</f>
        <v/>
      </c>
      <c r="BO265" s="252" t="str">
        <f>IF(F265="","",IF(OR(AND(分岐管理シート!D265=1,分岐管理シート!M265&lt;12,分岐管理シート!M265&gt;0),AND(分岐管理シート!D265=2,分岐管理シート!M265&lt;13,分岐管理シート!M265&gt;1)),"","error"))</f>
        <v/>
      </c>
      <c r="BP265" s="257" t="str">
        <f>IF(AND(分岐管理シート!M265&lt;&gt;1,SUM(分岐管理シート!N265:P265)&gt;0),"error","")</f>
        <v/>
      </c>
      <c r="BQ265" s="256" t="str">
        <f>IF(OR(AND(分岐管理シート!N265=0,OR(分岐管理シート!O265&lt;&gt;0,分岐管理シート!P265&lt;&gt;0)),AND(分岐管理シート!O265=0,分岐管理シート!P265&lt;&gt;0)),"error","")</f>
        <v/>
      </c>
      <c r="BR265" s="259" t="str" cm="1">
        <f t="array" ref="BR265">IF(SUMPRODUCT(COUNTIF(N265:P265,N265:P265))&gt;COUNTA(N265:P265),"error","")</f>
        <v/>
      </c>
      <c r="BS265" s="257" t="str">
        <f t="shared" ref="BS265:BS328" si="36">IF(AND(COUNTIF(M265,"*推奨*")&gt;0,Q265=""),"error","")</f>
        <v/>
      </c>
      <c r="BT265" s="257" t="str">
        <f t="shared" ref="BT265:BT328" si="37">IF(AND(COUNTIF(M265,"*推奨*")=0,Q265&lt;&gt;""),"error","")</f>
        <v/>
      </c>
      <c r="BU265" s="257" t="str">
        <f>IF(F265="","",IF(OR(AND(分岐管理シート!D265=1,T265&gt;0,Y265&gt;=0,U265=0,R265=S265+Y265,S265=T265),AND(分岐管理シート!D265=2,U265&gt;0,Y265&gt;=0,T265=0,R265=S265+Y265,S265=U265)),"","error"))</f>
        <v/>
      </c>
      <c r="BV265" s="257" t="str">
        <f t="shared" ref="BV265:BV328" si="38">IF(F265="","",IF(S265=INT(S265),"","error"))</f>
        <v/>
      </c>
      <c r="BW265" s="257" t="str">
        <f t="shared" si="31"/>
        <v/>
      </c>
      <c r="BX265" s="257" t="str">
        <f t="shared" ref="BX265:BX328" si="39">IF(F265="","",IF(AA265="","error",""))</f>
        <v/>
      </c>
      <c r="BY265" s="257" t="str">
        <f>IF(F265="","",IF(PRODUCT(分岐管理シート!AB265:'分岐管理シート'!AE265)=0,"error",""))</f>
        <v/>
      </c>
      <c r="BZ265" s="252" t="str">
        <f>IF(F265="","",IF(AND(AE265="○",分岐管理シート!AF265=0),"error",""))</f>
        <v/>
      </c>
      <c r="CA265" s="257" t="str">
        <f>IF(F265="","",IF(AND(分岐管理シート!AE265&lt;2,実施計画様式!AF265&lt;&gt;""),"error",""))</f>
        <v/>
      </c>
      <c r="CB265" s="257" t="str">
        <f>IF(F265="","",IF(OR(AND(分岐管理シート!D265=1,分岐管理シート!AG265&gt;0,分岐管理シート!AG265&lt;25),AND(分岐管理シート!D265&gt;1,分岐管理シート!AG265&gt;12,分岐管理シート!AG265&lt;25)),"","error"))</f>
        <v/>
      </c>
      <c r="CC265" s="256" t="str">
        <f>IF(F265="","",IF(OR(AND(分岐管理シート!BH265="予算化方法",分岐管理シート!AH265&gt;0,分岐管理シート!AH265&lt;4),AND(分岐管理シート!BH265="予算化方法_未定なし",分岐管理シート!AH265&gt;0,分岐管理シート!AH265&lt;3)),"","error"))</f>
        <v/>
      </c>
      <c r="CD265" s="257" t="str">
        <f>IF(F265="","",IF(OR(分岐管理シート!AI265&lt;14,分岐管理シート!AI265&gt;25,分岐管理シート!AI265&gt;分岐管理シート!AJ265,分岐管理シート!AI265&gt;分岐管理シート!AK265),"error",""))</f>
        <v/>
      </c>
      <c r="CE265" s="257" t="str">
        <f>IF(F265="","",IF(OR(分岐管理シート!AJ265&lt;14,分岐管理シート!AJ265&gt;25,分岐管理シート!AJ265&lt;分岐管理シート!AI265,分岐管理シート!AJ265&gt;分岐管理シート!AK265),"error",""))</f>
        <v/>
      </c>
      <c r="CF265" s="256" t="str">
        <f>IF(F265="","",IF(OR(分岐管理シート!AK265&lt;14,分岐管理シート!AK265&gt;26,分岐管理シート!AK265&lt;分岐管理シート!AI265,分岐管理シート!AK265&lt;分岐管理シート!AJ265),"error",""))</f>
        <v/>
      </c>
      <c r="CG265" s="257" t="str">
        <f>IF(F265="","",IF(AND(AD265="－",分岐管理シート!AK265&gt;25),"error",""))</f>
        <v/>
      </c>
      <c r="CH265" s="257" t="str">
        <f t="shared" si="32"/>
        <v/>
      </c>
      <c r="CI265" s="252" t="str">
        <f>IF(F265="","",IF(分岐管理シート!AM265&lt;1,"error",""))</f>
        <v/>
      </c>
      <c r="CJ265" s="257" t="str">
        <f>IF(F265="","",IF(分岐管理シート!AN265&lt;1,"error",""))</f>
        <v/>
      </c>
      <c r="CK265" s="261" t="str">
        <f t="shared" ref="CK265:CK328" si="40">IF(F265="","",IF(COUNTA(AO265:AR265)&gt;0,"","error"))</f>
        <v/>
      </c>
      <c r="CL265" s="257" t="str">
        <f>IF(F265="","",IF(AND(SUM(分岐管理シート!AO265:AR265)&gt;180,分岐管理シート!AS265&lt;1),"error",""))</f>
        <v/>
      </c>
      <c r="CM265" s="257" t="str">
        <f>IF(F265="","",IF(OR(AND(分岐管理シート!D265=1,分岐管理シート!BB265&gt;0,分岐管理シート!BB265&lt;7),AND(分岐管理シート!D265&gt;1,分岐管理シート!BB265&gt;3,分岐管理シート!BB265&lt;7)),"","error"))</f>
        <v/>
      </c>
      <c r="CN265" s="260"/>
      <c r="CO265" s="257" t="str">
        <f>IF(分岐管理シート!BR265=0,"","error")</f>
        <v/>
      </c>
      <c r="CP265" s="304" t="str">
        <f>IF(AND(F265="",SUM(分岐管理シート!D265:BB265)&gt;0),"error","")</f>
        <v/>
      </c>
    </row>
    <row r="266" spans="1:94" ht="54.95" customHeight="1" x14ac:dyDescent="0.15">
      <c r="A266" s="29"/>
      <c r="B266" s="33"/>
      <c r="C266" s="445">
        <v>194</v>
      </c>
      <c r="D266" s="342"/>
      <c r="E266" s="342"/>
      <c r="F266" s="164"/>
      <c r="G266" s="164"/>
      <c r="H266" s="163"/>
      <c r="I266" s="164"/>
      <c r="J266" s="163"/>
      <c r="K266" s="164"/>
      <c r="L266" s="164"/>
      <c r="M266" s="164"/>
      <c r="N266" s="164"/>
      <c r="O266" s="343"/>
      <c r="P266" s="343"/>
      <c r="Q266" s="344"/>
      <c r="R266" s="345">
        <f t="shared" si="33"/>
        <v>0</v>
      </c>
      <c r="S266" s="346">
        <f t="shared" si="30"/>
        <v>0</v>
      </c>
      <c r="T266" s="347"/>
      <c r="U266" s="419"/>
      <c r="V266" s="386"/>
      <c r="W266" s="386"/>
      <c r="X266" s="386"/>
      <c r="Y266" s="347"/>
      <c r="Z266" s="347"/>
      <c r="AA266" s="163"/>
      <c r="AB266" s="164"/>
      <c r="AC266" s="348"/>
      <c r="AD266" s="348"/>
      <c r="AE266" s="348"/>
      <c r="AF266" s="349"/>
      <c r="AG266" s="349"/>
      <c r="AH266" s="370"/>
      <c r="AI266" s="163"/>
      <c r="AJ266" s="163"/>
      <c r="AK266" s="163"/>
      <c r="AL266" s="350"/>
      <c r="AM266" s="163"/>
      <c r="AN266" s="163"/>
      <c r="AO266" s="343"/>
      <c r="AP266" s="164"/>
      <c r="AQ266" s="164"/>
      <c r="AR266" s="164"/>
      <c r="AS266" s="351"/>
      <c r="AT266" s="352"/>
      <c r="AU266" s="352"/>
      <c r="AV266" s="352"/>
      <c r="AW266" s="352"/>
      <c r="AX266" s="352"/>
      <c r="AY266" s="352"/>
      <c r="AZ266" s="352"/>
      <c r="BA266" s="352"/>
      <c r="BB266" s="353"/>
      <c r="BC266" s="351"/>
      <c r="BD266" s="351"/>
      <c r="BE266" s="255" t="str">
        <f>IF(F266="","",IF(分岐管理シート!D266&gt;0,"","error"))</f>
        <v/>
      </c>
      <c r="BF266" s="256" t="str">
        <f>IF(F266="","",IF(分岐管理シート!E266=1,"","error"))</f>
        <v/>
      </c>
      <c r="BG266" s="257" t="str">
        <f>IF(F266="","",IF(分岐管理シート!G266=2,"","error"))</f>
        <v/>
      </c>
      <c r="BH266" s="257" t="str">
        <f>IF(F266="","",IF(OR(分岐管理シート!H266=0,LEN(H266)&lt;6),"error",""))</f>
        <v/>
      </c>
      <c r="BI266" s="258" t="str">
        <f>IF(F266="","",IF(分岐管理シート!I266=2,"","error"))</f>
        <v/>
      </c>
      <c r="BJ266" s="257" t="str">
        <f t="shared" si="34"/>
        <v/>
      </c>
      <c r="BK266" s="257" t="str">
        <f t="shared" si="35"/>
        <v/>
      </c>
      <c r="BL266" s="257" t="str">
        <f>IF(F266="","",IF(OR(AND(分岐管理シート!D266=1,分岐管理シート!K266=1),AND(分岐管理シート!D266=2,分岐管理シート!K266=2)),"","error"))</f>
        <v/>
      </c>
      <c r="BM266" s="255" t="str">
        <f>IF(F266="","",IF(分岐管理シート!L266=2,"","error"))</f>
        <v/>
      </c>
      <c r="BN266" s="257" t="str">
        <f>IF(F266="","",IF(分岐管理シート!M266&lt;1,"error",""))</f>
        <v/>
      </c>
      <c r="BO266" s="252" t="str">
        <f>IF(F266="","",IF(OR(AND(分岐管理シート!D266=1,分岐管理シート!M266&lt;12,分岐管理シート!M266&gt;0),AND(分岐管理シート!D266=2,分岐管理シート!M266&lt;13,分岐管理シート!M266&gt;1)),"","error"))</f>
        <v/>
      </c>
      <c r="BP266" s="257" t="str">
        <f>IF(AND(分岐管理シート!M266&lt;&gt;1,SUM(分岐管理シート!N266:P266)&gt;0),"error","")</f>
        <v/>
      </c>
      <c r="BQ266" s="256" t="str">
        <f>IF(OR(AND(分岐管理シート!N266=0,OR(分岐管理シート!O266&lt;&gt;0,分岐管理シート!P266&lt;&gt;0)),AND(分岐管理シート!O266=0,分岐管理シート!P266&lt;&gt;0)),"error","")</f>
        <v/>
      </c>
      <c r="BR266" s="259" t="str" cm="1">
        <f t="array" ref="BR266">IF(SUMPRODUCT(COUNTIF(N266:P266,N266:P266))&gt;COUNTA(N266:P266),"error","")</f>
        <v/>
      </c>
      <c r="BS266" s="257" t="str">
        <f t="shared" si="36"/>
        <v/>
      </c>
      <c r="BT266" s="257" t="str">
        <f t="shared" si="37"/>
        <v/>
      </c>
      <c r="BU266" s="257" t="str">
        <f>IF(F266="","",IF(OR(AND(分岐管理シート!D266=1,T266&gt;0,Y266&gt;=0,U266=0,R266=S266+Y266,S266=T266),AND(分岐管理シート!D266=2,U266&gt;0,Y266&gt;=0,T266=0,R266=S266+Y266,S266=U266)),"","error"))</f>
        <v/>
      </c>
      <c r="BV266" s="257" t="str">
        <f t="shared" si="38"/>
        <v/>
      </c>
      <c r="BW266" s="257" t="str">
        <f t="shared" si="31"/>
        <v/>
      </c>
      <c r="BX266" s="257" t="str">
        <f t="shared" si="39"/>
        <v/>
      </c>
      <c r="BY266" s="257" t="str">
        <f>IF(F266="","",IF(PRODUCT(分岐管理シート!AB266:'分岐管理シート'!AE266)=0,"error",""))</f>
        <v/>
      </c>
      <c r="BZ266" s="252" t="str">
        <f>IF(F266="","",IF(AND(AE266="○",分岐管理シート!AF266=0),"error",""))</f>
        <v/>
      </c>
      <c r="CA266" s="257" t="str">
        <f>IF(F266="","",IF(AND(分岐管理シート!AE266&lt;2,実施計画様式!AF266&lt;&gt;""),"error",""))</f>
        <v/>
      </c>
      <c r="CB266" s="257" t="str">
        <f>IF(F266="","",IF(OR(AND(分岐管理シート!D266=1,分岐管理シート!AG266&gt;0,分岐管理シート!AG266&lt;25),AND(分岐管理シート!D266&gt;1,分岐管理シート!AG266&gt;12,分岐管理シート!AG266&lt;25)),"","error"))</f>
        <v/>
      </c>
      <c r="CC266" s="256" t="str">
        <f>IF(F266="","",IF(OR(AND(分岐管理シート!BH266="予算化方法",分岐管理シート!AH266&gt;0,分岐管理シート!AH266&lt;4),AND(分岐管理シート!BH266="予算化方法_未定なし",分岐管理シート!AH266&gt;0,分岐管理シート!AH266&lt;3)),"","error"))</f>
        <v/>
      </c>
      <c r="CD266" s="257" t="str">
        <f>IF(F266="","",IF(OR(分岐管理シート!AI266&lt;14,分岐管理シート!AI266&gt;25,分岐管理シート!AI266&gt;分岐管理シート!AJ266,分岐管理シート!AI266&gt;分岐管理シート!AK266),"error",""))</f>
        <v/>
      </c>
      <c r="CE266" s="257" t="str">
        <f>IF(F266="","",IF(OR(分岐管理シート!AJ266&lt;14,分岐管理シート!AJ266&gt;25,分岐管理シート!AJ266&lt;分岐管理シート!AI266,分岐管理シート!AJ266&gt;分岐管理シート!AK266),"error",""))</f>
        <v/>
      </c>
      <c r="CF266" s="256" t="str">
        <f>IF(F266="","",IF(OR(分岐管理シート!AK266&lt;14,分岐管理シート!AK266&gt;26,分岐管理シート!AK266&lt;分岐管理シート!AI266,分岐管理シート!AK266&lt;分岐管理シート!AJ266),"error",""))</f>
        <v/>
      </c>
      <c r="CG266" s="257" t="str">
        <f>IF(F266="","",IF(AND(AD266="－",分岐管理シート!AK266&gt;25),"error",""))</f>
        <v/>
      </c>
      <c r="CH266" s="257" t="str">
        <f t="shared" si="32"/>
        <v/>
      </c>
      <c r="CI266" s="252" t="str">
        <f>IF(F266="","",IF(分岐管理シート!AM266&lt;1,"error",""))</f>
        <v/>
      </c>
      <c r="CJ266" s="257" t="str">
        <f>IF(F266="","",IF(分岐管理シート!AN266&lt;1,"error",""))</f>
        <v/>
      </c>
      <c r="CK266" s="261" t="str">
        <f t="shared" si="40"/>
        <v/>
      </c>
      <c r="CL266" s="257" t="str">
        <f>IF(F266="","",IF(AND(SUM(分岐管理シート!AO266:AR266)&gt;180,分岐管理シート!AS266&lt;1),"error",""))</f>
        <v/>
      </c>
      <c r="CM266" s="257" t="str">
        <f>IF(F266="","",IF(OR(AND(分岐管理シート!D266=1,分岐管理シート!BB266&gt;0,分岐管理シート!BB266&lt;7),AND(分岐管理シート!D266&gt;1,分岐管理シート!BB266&gt;3,分岐管理シート!BB266&lt;7)),"","error"))</f>
        <v/>
      </c>
      <c r="CN266" s="260"/>
      <c r="CO266" s="257" t="str">
        <f>IF(分岐管理シート!BR266=0,"","error")</f>
        <v/>
      </c>
      <c r="CP266" s="304" t="str">
        <f>IF(AND(F266="",SUM(分岐管理シート!D266:BB266)&gt;0),"error","")</f>
        <v/>
      </c>
    </row>
    <row r="267" spans="1:94" ht="54.95" customHeight="1" x14ac:dyDescent="0.15">
      <c r="A267" s="29"/>
      <c r="B267" s="33"/>
      <c r="C267" s="445">
        <v>195</v>
      </c>
      <c r="D267" s="342"/>
      <c r="E267" s="342"/>
      <c r="F267" s="164"/>
      <c r="G267" s="164"/>
      <c r="H267" s="163"/>
      <c r="I267" s="164"/>
      <c r="J267" s="163"/>
      <c r="K267" s="164"/>
      <c r="L267" s="164"/>
      <c r="M267" s="164"/>
      <c r="N267" s="164"/>
      <c r="O267" s="343"/>
      <c r="P267" s="343"/>
      <c r="Q267" s="344"/>
      <c r="R267" s="345">
        <f t="shared" si="33"/>
        <v>0</v>
      </c>
      <c r="S267" s="346">
        <f t="shared" si="30"/>
        <v>0</v>
      </c>
      <c r="T267" s="347"/>
      <c r="U267" s="419"/>
      <c r="V267" s="386"/>
      <c r="W267" s="386"/>
      <c r="X267" s="386"/>
      <c r="Y267" s="347"/>
      <c r="Z267" s="347"/>
      <c r="AA267" s="163"/>
      <c r="AB267" s="164"/>
      <c r="AC267" s="348"/>
      <c r="AD267" s="348"/>
      <c r="AE267" s="348"/>
      <c r="AF267" s="349"/>
      <c r="AG267" s="349"/>
      <c r="AH267" s="370"/>
      <c r="AI267" s="163"/>
      <c r="AJ267" s="163"/>
      <c r="AK267" s="163"/>
      <c r="AL267" s="350"/>
      <c r="AM267" s="163"/>
      <c r="AN267" s="163"/>
      <c r="AO267" s="343"/>
      <c r="AP267" s="164"/>
      <c r="AQ267" s="164"/>
      <c r="AR267" s="164"/>
      <c r="AS267" s="351"/>
      <c r="AT267" s="352"/>
      <c r="AU267" s="352"/>
      <c r="AV267" s="352"/>
      <c r="AW267" s="352"/>
      <c r="AX267" s="352"/>
      <c r="AY267" s="352"/>
      <c r="AZ267" s="352"/>
      <c r="BA267" s="352"/>
      <c r="BB267" s="353"/>
      <c r="BC267" s="351"/>
      <c r="BD267" s="351"/>
      <c r="BE267" s="255" t="str">
        <f>IF(F267="","",IF(分岐管理シート!D267&gt;0,"","error"))</f>
        <v/>
      </c>
      <c r="BF267" s="256" t="str">
        <f>IF(F267="","",IF(分岐管理シート!E267=1,"","error"))</f>
        <v/>
      </c>
      <c r="BG267" s="257" t="str">
        <f>IF(F267="","",IF(分岐管理シート!G267=2,"","error"))</f>
        <v/>
      </c>
      <c r="BH267" s="257" t="str">
        <f>IF(F267="","",IF(OR(分岐管理シート!H267=0,LEN(H267)&lt;6),"error",""))</f>
        <v/>
      </c>
      <c r="BI267" s="258" t="str">
        <f>IF(F267="","",IF(分岐管理シート!I267=2,"","error"))</f>
        <v/>
      </c>
      <c r="BJ267" s="257" t="str">
        <f t="shared" si="34"/>
        <v/>
      </c>
      <c r="BK267" s="257" t="str">
        <f t="shared" si="35"/>
        <v/>
      </c>
      <c r="BL267" s="257" t="str">
        <f>IF(F267="","",IF(OR(AND(分岐管理シート!D267=1,分岐管理シート!K267=1),AND(分岐管理シート!D267=2,分岐管理シート!K267=2)),"","error"))</f>
        <v/>
      </c>
      <c r="BM267" s="255" t="str">
        <f>IF(F267="","",IF(分岐管理シート!L267=2,"","error"))</f>
        <v/>
      </c>
      <c r="BN267" s="257" t="str">
        <f>IF(F267="","",IF(分岐管理シート!M267&lt;1,"error",""))</f>
        <v/>
      </c>
      <c r="BO267" s="252" t="str">
        <f>IF(F267="","",IF(OR(AND(分岐管理シート!D267=1,分岐管理シート!M267&lt;12,分岐管理シート!M267&gt;0),AND(分岐管理シート!D267=2,分岐管理シート!M267&lt;13,分岐管理シート!M267&gt;1)),"","error"))</f>
        <v/>
      </c>
      <c r="BP267" s="257" t="str">
        <f>IF(AND(分岐管理シート!M267&lt;&gt;1,SUM(分岐管理シート!N267:P267)&gt;0),"error","")</f>
        <v/>
      </c>
      <c r="BQ267" s="256" t="str">
        <f>IF(OR(AND(分岐管理シート!N267=0,OR(分岐管理シート!O267&lt;&gt;0,分岐管理シート!P267&lt;&gt;0)),AND(分岐管理シート!O267=0,分岐管理シート!P267&lt;&gt;0)),"error","")</f>
        <v/>
      </c>
      <c r="BR267" s="259" t="str" cm="1">
        <f t="array" ref="BR267">IF(SUMPRODUCT(COUNTIF(N267:P267,N267:P267))&gt;COUNTA(N267:P267),"error","")</f>
        <v/>
      </c>
      <c r="BS267" s="257" t="str">
        <f t="shared" si="36"/>
        <v/>
      </c>
      <c r="BT267" s="257" t="str">
        <f t="shared" si="37"/>
        <v/>
      </c>
      <c r="BU267" s="257" t="str">
        <f>IF(F267="","",IF(OR(AND(分岐管理シート!D267=1,T267&gt;0,Y267&gt;=0,U267=0,R267=S267+Y267,S267=T267),AND(分岐管理シート!D267=2,U267&gt;0,Y267&gt;=0,T267=0,R267=S267+Y267,S267=U267)),"","error"))</f>
        <v/>
      </c>
      <c r="BV267" s="257" t="str">
        <f t="shared" si="38"/>
        <v/>
      </c>
      <c r="BW267" s="257" t="str">
        <f t="shared" si="31"/>
        <v/>
      </c>
      <c r="BX267" s="257" t="str">
        <f t="shared" si="39"/>
        <v/>
      </c>
      <c r="BY267" s="257" t="str">
        <f>IF(F267="","",IF(PRODUCT(分岐管理シート!AB267:'分岐管理シート'!AE267)=0,"error",""))</f>
        <v/>
      </c>
      <c r="BZ267" s="252" t="str">
        <f>IF(F267="","",IF(AND(AE267="○",分岐管理シート!AF267=0),"error",""))</f>
        <v/>
      </c>
      <c r="CA267" s="257" t="str">
        <f>IF(F267="","",IF(AND(分岐管理シート!AE267&lt;2,実施計画様式!AF267&lt;&gt;""),"error",""))</f>
        <v/>
      </c>
      <c r="CB267" s="257" t="str">
        <f>IF(F267="","",IF(OR(AND(分岐管理シート!D267=1,分岐管理シート!AG267&gt;0,分岐管理シート!AG267&lt;25),AND(分岐管理シート!D267&gt;1,分岐管理シート!AG267&gt;12,分岐管理シート!AG267&lt;25)),"","error"))</f>
        <v/>
      </c>
      <c r="CC267" s="256" t="str">
        <f>IF(F267="","",IF(OR(AND(分岐管理シート!BH267="予算化方法",分岐管理シート!AH267&gt;0,分岐管理シート!AH267&lt;4),AND(分岐管理シート!BH267="予算化方法_未定なし",分岐管理シート!AH267&gt;0,分岐管理シート!AH267&lt;3)),"","error"))</f>
        <v/>
      </c>
      <c r="CD267" s="257" t="str">
        <f>IF(F267="","",IF(OR(分岐管理シート!AI267&lt;14,分岐管理シート!AI267&gt;25,分岐管理シート!AI267&gt;分岐管理シート!AJ267,分岐管理シート!AI267&gt;分岐管理シート!AK267),"error",""))</f>
        <v/>
      </c>
      <c r="CE267" s="257" t="str">
        <f>IF(F267="","",IF(OR(分岐管理シート!AJ267&lt;14,分岐管理シート!AJ267&gt;25,分岐管理シート!AJ267&lt;分岐管理シート!AI267,分岐管理シート!AJ267&gt;分岐管理シート!AK267),"error",""))</f>
        <v/>
      </c>
      <c r="CF267" s="256" t="str">
        <f>IF(F267="","",IF(OR(分岐管理シート!AK267&lt;14,分岐管理シート!AK267&gt;26,分岐管理シート!AK267&lt;分岐管理シート!AI267,分岐管理シート!AK267&lt;分岐管理シート!AJ267),"error",""))</f>
        <v/>
      </c>
      <c r="CG267" s="257" t="str">
        <f>IF(F267="","",IF(AND(AD267="－",分岐管理シート!AK267&gt;25),"error",""))</f>
        <v/>
      </c>
      <c r="CH267" s="257" t="str">
        <f t="shared" si="32"/>
        <v/>
      </c>
      <c r="CI267" s="252" t="str">
        <f>IF(F267="","",IF(分岐管理シート!AM267&lt;1,"error",""))</f>
        <v/>
      </c>
      <c r="CJ267" s="257" t="str">
        <f>IF(F267="","",IF(分岐管理シート!AN267&lt;1,"error",""))</f>
        <v/>
      </c>
      <c r="CK267" s="261" t="str">
        <f t="shared" si="40"/>
        <v/>
      </c>
      <c r="CL267" s="257" t="str">
        <f>IF(F267="","",IF(AND(SUM(分岐管理シート!AO267:AR267)&gt;180,分岐管理シート!AS267&lt;1),"error",""))</f>
        <v/>
      </c>
      <c r="CM267" s="257" t="str">
        <f>IF(F267="","",IF(OR(AND(分岐管理シート!D267=1,分岐管理シート!BB267&gt;0,分岐管理シート!BB267&lt;7),AND(分岐管理シート!D267&gt;1,分岐管理シート!BB267&gt;3,分岐管理シート!BB267&lt;7)),"","error"))</f>
        <v/>
      </c>
      <c r="CN267" s="260"/>
      <c r="CO267" s="257" t="str">
        <f>IF(分岐管理シート!BR267=0,"","error")</f>
        <v/>
      </c>
      <c r="CP267" s="304" t="str">
        <f>IF(AND(F267="",SUM(分岐管理シート!D267:BB267)&gt;0),"error","")</f>
        <v/>
      </c>
    </row>
    <row r="268" spans="1:94" ht="54.95" customHeight="1" x14ac:dyDescent="0.15">
      <c r="A268" s="29"/>
      <c r="B268" s="33"/>
      <c r="C268" s="445">
        <v>196</v>
      </c>
      <c r="D268" s="342"/>
      <c r="E268" s="342"/>
      <c r="F268" s="164"/>
      <c r="G268" s="164"/>
      <c r="H268" s="163"/>
      <c r="I268" s="164"/>
      <c r="J268" s="163"/>
      <c r="K268" s="164"/>
      <c r="L268" s="164"/>
      <c r="M268" s="164"/>
      <c r="N268" s="164"/>
      <c r="O268" s="343"/>
      <c r="P268" s="343"/>
      <c r="Q268" s="344"/>
      <c r="R268" s="345">
        <f t="shared" si="33"/>
        <v>0</v>
      </c>
      <c r="S268" s="346">
        <f t="shared" ref="S268:S331" si="41">T268+U268</f>
        <v>0</v>
      </c>
      <c r="T268" s="347"/>
      <c r="U268" s="419"/>
      <c r="V268" s="386"/>
      <c r="W268" s="386"/>
      <c r="X268" s="386"/>
      <c r="Y268" s="347"/>
      <c r="Z268" s="347"/>
      <c r="AA268" s="163"/>
      <c r="AB268" s="164"/>
      <c r="AC268" s="348"/>
      <c r="AD268" s="348"/>
      <c r="AE268" s="348"/>
      <c r="AF268" s="349"/>
      <c r="AG268" s="349"/>
      <c r="AH268" s="370"/>
      <c r="AI268" s="163"/>
      <c r="AJ268" s="163"/>
      <c r="AK268" s="163"/>
      <c r="AL268" s="350"/>
      <c r="AM268" s="163"/>
      <c r="AN268" s="163"/>
      <c r="AO268" s="343"/>
      <c r="AP268" s="164"/>
      <c r="AQ268" s="164"/>
      <c r="AR268" s="164"/>
      <c r="AS268" s="351"/>
      <c r="AT268" s="352"/>
      <c r="AU268" s="352"/>
      <c r="AV268" s="352"/>
      <c r="AW268" s="352"/>
      <c r="AX268" s="352"/>
      <c r="AY268" s="352"/>
      <c r="AZ268" s="352"/>
      <c r="BA268" s="352"/>
      <c r="BB268" s="353"/>
      <c r="BC268" s="351"/>
      <c r="BD268" s="351"/>
      <c r="BE268" s="255" t="str">
        <f>IF(F268="","",IF(分岐管理シート!D268&gt;0,"","error"))</f>
        <v/>
      </c>
      <c r="BF268" s="256" t="str">
        <f>IF(F268="","",IF(分岐管理シート!E268=1,"","error"))</f>
        <v/>
      </c>
      <c r="BG268" s="257" t="str">
        <f>IF(F268="","",IF(分岐管理シート!G268=2,"","error"))</f>
        <v/>
      </c>
      <c r="BH268" s="257" t="str">
        <f>IF(F268="","",IF(OR(分岐管理シート!H268=0,LEN(H268)&lt;6),"error",""))</f>
        <v/>
      </c>
      <c r="BI268" s="258" t="str">
        <f>IF(F268="","",IF(分岐管理シート!I268=2,"","error"))</f>
        <v/>
      </c>
      <c r="BJ268" s="257" t="str">
        <f t="shared" si="34"/>
        <v/>
      </c>
      <c r="BK268" s="257" t="str">
        <f t="shared" si="35"/>
        <v/>
      </c>
      <c r="BL268" s="257" t="str">
        <f>IF(F268="","",IF(OR(AND(分岐管理シート!D268=1,分岐管理シート!K268=1),AND(分岐管理シート!D268=2,分岐管理シート!K268=2)),"","error"))</f>
        <v/>
      </c>
      <c r="BM268" s="255" t="str">
        <f>IF(F268="","",IF(分岐管理シート!L268=2,"","error"))</f>
        <v/>
      </c>
      <c r="BN268" s="257" t="str">
        <f>IF(F268="","",IF(分岐管理シート!M268&lt;1,"error",""))</f>
        <v/>
      </c>
      <c r="BO268" s="252" t="str">
        <f>IF(F268="","",IF(OR(AND(分岐管理シート!D268=1,分岐管理シート!M268&lt;12,分岐管理シート!M268&gt;0),AND(分岐管理シート!D268=2,分岐管理シート!M268&lt;13,分岐管理シート!M268&gt;1)),"","error"))</f>
        <v/>
      </c>
      <c r="BP268" s="257" t="str">
        <f>IF(AND(分岐管理シート!M268&lt;&gt;1,SUM(分岐管理シート!N268:P268)&gt;0),"error","")</f>
        <v/>
      </c>
      <c r="BQ268" s="256" t="str">
        <f>IF(OR(AND(分岐管理シート!N268=0,OR(分岐管理シート!O268&lt;&gt;0,分岐管理シート!P268&lt;&gt;0)),AND(分岐管理シート!O268=0,分岐管理シート!P268&lt;&gt;0)),"error","")</f>
        <v/>
      </c>
      <c r="BR268" s="259" t="str" cm="1">
        <f t="array" ref="BR268">IF(SUMPRODUCT(COUNTIF(N268:P268,N268:P268))&gt;COUNTA(N268:P268),"error","")</f>
        <v/>
      </c>
      <c r="BS268" s="257" t="str">
        <f t="shared" si="36"/>
        <v/>
      </c>
      <c r="BT268" s="257" t="str">
        <f t="shared" si="37"/>
        <v/>
      </c>
      <c r="BU268" s="257" t="str">
        <f>IF(F268="","",IF(OR(AND(分岐管理シート!D268=1,T268&gt;0,Y268&gt;=0,U268=0,R268=S268+Y268,S268=T268),AND(分岐管理シート!D268=2,U268&gt;0,Y268&gt;=0,T268=0,R268=S268+Y268,S268=U268)),"","error"))</f>
        <v/>
      </c>
      <c r="BV268" s="257" t="str">
        <f t="shared" si="38"/>
        <v/>
      </c>
      <c r="BW268" s="257" t="str">
        <f t="shared" ref="BW268:BW331" si="42">IF(F268="","",IF(R268&lt;Z268,"error",""))</f>
        <v/>
      </c>
      <c r="BX268" s="257" t="str">
        <f t="shared" si="39"/>
        <v/>
      </c>
      <c r="BY268" s="257" t="str">
        <f>IF(F268="","",IF(PRODUCT(分岐管理シート!AB268:'分岐管理シート'!AE268)=0,"error",""))</f>
        <v/>
      </c>
      <c r="BZ268" s="252" t="str">
        <f>IF(F268="","",IF(AND(AE268="○",分岐管理シート!AF268=0),"error",""))</f>
        <v/>
      </c>
      <c r="CA268" s="257" t="str">
        <f>IF(F268="","",IF(AND(分岐管理シート!AE268&lt;2,実施計画様式!AF268&lt;&gt;""),"error",""))</f>
        <v/>
      </c>
      <c r="CB268" s="257" t="str">
        <f>IF(F268="","",IF(OR(AND(分岐管理シート!D268=1,分岐管理シート!AG268&gt;0,分岐管理シート!AG268&lt;25),AND(分岐管理シート!D268&gt;1,分岐管理シート!AG268&gt;12,分岐管理シート!AG268&lt;25)),"","error"))</f>
        <v/>
      </c>
      <c r="CC268" s="256" t="str">
        <f>IF(F268="","",IF(OR(AND(分岐管理シート!BH268="予算化方法",分岐管理シート!AH268&gt;0,分岐管理シート!AH268&lt;4),AND(分岐管理シート!BH268="予算化方法_未定なし",分岐管理シート!AH268&gt;0,分岐管理シート!AH268&lt;3)),"","error"))</f>
        <v/>
      </c>
      <c r="CD268" s="257" t="str">
        <f>IF(F268="","",IF(OR(分岐管理シート!AI268&lt;14,分岐管理シート!AI268&gt;25,分岐管理シート!AI268&gt;分岐管理シート!AJ268,分岐管理シート!AI268&gt;分岐管理シート!AK268),"error",""))</f>
        <v/>
      </c>
      <c r="CE268" s="257" t="str">
        <f>IF(F268="","",IF(OR(分岐管理シート!AJ268&lt;14,分岐管理シート!AJ268&gt;25,分岐管理シート!AJ268&lt;分岐管理シート!AI268,分岐管理シート!AJ268&gt;分岐管理シート!AK268),"error",""))</f>
        <v/>
      </c>
      <c r="CF268" s="256" t="str">
        <f>IF(F268="","",IF(OR(分岐管理シート!AK268&lt;14,分岐管理シート!AK268&gt;26,分岐管理シート!AK268&lt;分岐管理シート!AI268,分岐管理シート!AK268&lt;分岐管理シート!AJ268),"error",""))</f>
        <v/>
      </c>
      <c r="CG268" s="257" t="str">
        <f>IF(F268="","",IF(AND(AD268="－",分岐管理シート!AK268&gt;25),"error",""))</f>
        <v/>
      </c>
      <c r="CH268" s="257" t="str">
        <f t="shared" ref="CH268:CH331" si="43">IF(F268="","",IF(AL268="","error",""))</f>
        <v/>
      </c>
      <c r="CI268" s="252" t="str">
        <f>IF(F268="","",IF(分岐管理シート!AM268&lt;1,"error",""))</f>
        <v/>
      </c>
      <c r="CJ268" s="257" t="str">
        <f>IF(F268="","",IF(分岐管理シート!AN268&lt;1,"error",""))</f>
        <v/>
      </c>
      <c r="CK268" s="261" t="str">
        <f t="shared" si="40"/>
        <v/>
      </c>
      <c r="CL268" s="257" t="str">
        <f>IF(F268="","",IF(AND(SUM(分岐管理シート!AO268:AR268)&gt;180,分岐管理シート!AS268&lt;1),"error",""))</f>
        <v/>
      </c>
      <c r="CM268" s="257" t="str">
        <f>IF(F268="","",IF(OR(AND(分岐管理シート!D268=1,分岐管理シート!BB268&gt;0,分岐管理シート!BB268&lt;7),AND(分岐管理シート!D268&gt;1,分岐管理シート!BB268&gt;3,分岐管理シート!BB268&lt;7)),"","error"))</f>
        <v/>
      </c>
      <c r="CN268" s="260"/>
      <c r="CO268" s="257" t="str">
        <f>IF(分岐管理シート!BR268=0,"","error")</f>
        <v/>
      </c>
      <c r="CP268" s="304" t="str">
        <f>IF(AND(F268="",SUM(分岐管理シート!D268:BB268)&gt;0),"error","")</f>
        <v/>
      </c>
    </row>
    <row r="269" spans="1:94" ht="54.95" customHeight="1" x14ac:dyDescent="0.15">
      <c r="A269" s="29"/>
      <c r="B269" s="33"/>
      <c r="C269" s="445">
        <v>197</v>
      </c>
      <c r="D269" s="342"/>
      <c r="E269" s="342"/>
      <c r="F269" s="164"/>
      <c r="G269" s="164"/>
      <c r="H269" s="163"/>
      <c r="I269" s="164"/>
      <c r="J269" s="163"/>
      <c r="K269" s="164"/>
      <c r="L269" s="164"/>
      <c r="M269" s="164"/>
      <c r="N269" s="164"/>
      <c r="O269" s="343"/>
      <c r="P269" s="343"/>
      <c r="Q269" s="344"/>
      <c r="R269" s="345">
        <f t="shared" si="33"/>
        <v>0</v>
      </c>
      <c r="S269" s="346">
        <f t="shared" si="41"/>
        <v>0</v>
      </c>
      <c r="T269" s="347"/>
      <c r="U269" s="419"/>
      <c r="V269" s="386"/>
      <c r="W269" s="386"/>
      <c r="X269" s="386"/>
      <c r="Y269" s="347"/>
      <c r="Z269" s="347"/>
      <c r="AA269" s="163"/>
      <c r="AB269" s="164"/>
      <c r="AC269" s="348"/>
      <c r="AD269" s="348"/>
      <c r="AE269" s="348"/>
      <c r="AF269" s="349"/>
      <c r="AG269" s="349"/>
      <c r="AH269" s="370"/>
      <c r="AI269" s="163"/>
      <c r="AJ269" s="163"/>
      <c r="AK269" s="163"/>
      <c r="AL269" s="350"/>
      <c r="AM269" s="163"/>
      <c r="AN269" s="163"/>
      <c r="AO269" s="343"/>
      <c r="AP269" s="164"/>
      <c r="AQ269" s="164"/>
      <c r="AR269" s="164"/>
      <c r="AS269" s="351"/>
      <c r="AT269" s="352"/>
      <c r="AU269" s="352"/>
      <c r="AV269" s="352"/>
      <c r="AW269" s="352"/>
      <c r="AX269" s="352"/>
      <c r="AY269" s="352"/>
      <c r="AZ269" s="352"/>
      <c r="BA269" s="352"/>
      <c r="BB269" s="353"/>
      <c r="BC269" s="351"/>
      <c r="BD269" s="351"/>
      <c r="BE269" s="255" t="str">
        <f>IF(F269="","",IF(分岐管理シート!D269&gt;0,"","error"))</f>
        <v/>
      </c>
      <c r="BF269" s="256" t="str">
        <f>IF(F269="","",IF(分岐管理シート!E269=1,"","error"))</f>
        <v/>
      </c>
      <c r="BG269" s="257" t="str">
        <f>IF(F269="","",IF(分岐管理シート!G269=2,"","error"))</f>
        <v/>
      </c>
      <c r="BH269" s="257" t="str">
        <f>IF(F269="","",IF(OR(分岐管理シート!H269=0,LEN(H269)&lt;6),"error",""))</f>
        <v/>
      </c>
      <c r="BI269" s="258" t="str">
        <f>IF(F269="","",IF(分岐管理シート!I269=2,"","error"))</f>
        <v/>
      </c>
      <c r="BJ269" s="257" t="str">
        <f t="shared" si="34"/>
        <v/>
      </c>
      <c r="BK269" s="257" t="str">
        <f t="shared" si="35"/>
        <v/>
      </c>
      <c r="BL269" s="257" t="str">
        <f>IF(F269="","",IF(OR(AND(分岐管理シート!D269=1,分岐管理シート!K269=1),AND(分岐管理シート!D269=2,分岐管理シート!K269=2)),"","error"))</f>
        <v/>
      </c>
      <c r="BM269" s="255" t="str">
        <f>IF(F269="","",IF(分岐管理シート!L269=2,"","error"))</f>
        <v/>
      </c>
      <c r="BN269" s="257" t="str">
        <f>IF(F269="","",IF(分岐管理シート!M269&lt;1,"error",""))</f>
        <v/>
      </c>
      <c r="BO269" s="252" t="str">
        <f>IF(F269="","",IF(OR(AND(分岐管理シート!D269=1,分岐管理シート!M269&lt;12,分岐管理シート!M269&gt;0),AND(分岐管理シート!D269=2,分岐管理シート!M269&lt;13,分岐管理シート!M269&gt;1)),"","error"))</f>
        <v/>
      </c>
      <c r="BP269" s="257" t="str">
        <f>IF(AND(分岐管理シート!M269&lt;&gt;1,SUM(分岐管理シート!N269:P269)&gt;0),"error","")</f>
        <v/>
      </c>
      <c r="BQ269" s="256" t="str">
        <f>IF(OR(AND(分岐管理シート!N269=0,OR(分岐管理シート!O269&lt;&gt;0,分岐管理シート!P269&lt;&gt;0)),AND(分岐管理シート!O269=0,分岐管理シート!P269&lt;&gt;0)),"error","")</f>
        <v/>
      </c>
      <c r="BR269" s="259" t="str" cm="1">
        <f t="array" ref="BR269">IF(SUMPRODUCT(COUNTIF(N269:P269,N269:P269))&gt;COUNTA(N269:P269),"error","")</f>
        <v/>
      </c>
      <c r="BS269" s="257" t="str">
        <f t="shared" si="36"/>
        <v/>
      </c>
      <c r="BT269" s="257" t="str">
        <f t="shared" si="37"/>
        <v/>
      </c>
      <c r="BU269" s="257" t="str">
        <f>IF(F269="","",IF(OR(AND(分岐管理シート!D269=1,T269&gt;0,Y269&gt;=0,U269=0,R269=S269+Y269,S269=T269),AND(分岐管理シート!D269=2,U269&gt;0,Y269&gt;=0,T269=0,R269=S269+Y269,S269=U269)),"","error"))</f>
        <v/>
      </c>
      <c r="BV269" s="257" t="str">
        <f t="shared" si="38"/>
        <v/>
      </c>
      <c r="BW269" s="257" t="str">
        <f t="shared" si="42"/>
        <v/>
      </c>
      <c r="BX269" s="257" t="str">
        <f t="shared" si="39"/>
        <v/>
      </c>
      <c r="BY269" s="257" t="str">
        <f>IF(F269="","",IF(PRODUCT(分岐管理シート!AB269:'分岐管理シート'!AE269)=0,"error",""))</f>
        <v/>
      </c>
      <c r="BZ269" s="252" t="str">
        <f>IF(F269="","",IF(AND(AE269="○",分岐管理シート!AF269=0),"error",""))</f>
        <v/>
      </c>
      <c r="CA269" s="257" t="str">
        <f>IF(F269="","",IF(AND(分岐管理シート!AE269&lt;2,実施計画様式!AF269&lt;&gt;""),"error",""))</f>
        <v/>
      </c>
      <c r="CB269" s="257" t="str">
        <f>IF(F269="","",IF(OR(AND(分岐管理シート!D269=1,分岐管理シート!AG269&gt;0,分岐管理シート!AG269&lt;25),AND(分岐管理シート!D269&gt;1,分岐管理シート!AG269&gt;12,分岐管理シート!AG269&lt;25)),"","error"))</f>
        <v/>
      </c>
      <c r="CC269" s="256" t="str">
        <f>IF(F269="","",IF(OR(AND(分岐管理シート!BH269="予算化方法",分岐管理シート!AH269&gt;0,分岐管理シート!AH269&lt;4),AND(分岐管理シート!BH269="予算化方法_未定なし",分岐管理シート!AH269&gt;0,分岐管理シート!AH269&lt;3)),"","error"))</f>
        <v/>
      </c>
      <c r="CD269" s="257" t="str">
        <f>IF(F269="","",IF(OR(分岐管理シート!AI269&lt;14,分岐管理シート!AI269&gt;25,分岐管理シート!AI269&gt;分岐管理シート!AJ269,分岐管理シート!AI269&gt;分岐管理シート!AK269),"error",""))</f>
        <v/>
      </c>
      <c r="CE269" s="257" t="str">
        <f>IF(F269="","",IF(OR(分岐管理シート!AJ269&lt;14,分岐管理シート!AJ269&gt;25,分岐管理シート!AJ269&lt;分岐管理シート!AI269,分岐管理シート!AJ269&gt;分岐管理シート!AK269),"error",""))</f>
        <v/>
      </c>
      <c r="CF269" s="256" t="str">
        <f>IF(F269="","",IF(OR(分岐管理シート!AK269&lt;14,分岐管理シート!AK269&gt;26,分岐管理シート!AK269&lt;分岐管理シート!AI269,分岐管理シート!AK269&lt;分岐管理シート!AJ269),"error",""))</f>
        <v/>
      </c>
      <c r="CG269" s="257" t="str">
        <f>IF(F269="","",IF(AND(AD269="－",分岐管理シート!AK269&gt;25),"error",""))</f>
        <v/>
      </c>
      <c r="CH269" s="257" t="str">
        <f t="shared" si="43"/>
        <v/>
      </c>
      <c r="CI269" s="252" t="str">
        <f>IF(F269="","",IF(分岐管理シート!AM269&lt;1,"error",""))</f>
        <v/>
      </c>
      <c r="CJ269" s="257" t="str">
        <f>IF(F269="","",IF(分岐管理シート!AN269&lt;1,"error",""))</f>
        <v/>
      </c>
      <c r="CK269" s="261" t="str">
        <f t="shared" si="40"/>
        <v/>
      </c>
      <c r="CL269" s="257" t="str">
        <f>IF(F269="","",IF(AND(SUM(分岐管理シート!AO269:AR269)&gt;180,分岐管理シート!AS269&lt;1),"error",""))</f>
        <v/>
      </c>
      <c r="CM269" s="257" t="str">
        <f>IF(F269="","",IF(OR(AND(分岐管理シート!D269=1,分岐管理シート!BB269&gt;0,分岐管理シート!BB269&lt;7),AND(分岐管理シート!D269&gt;1,分岐管理シート!BB269&gt;3,分岐管理シート!BB269&lt;7)),"","error"))</f>
        <v/>
      </c>
      <c r="CN269" s="260"/>
      <c r="CO269" s="257" t="str">
        <f>IF(分岐管理シート!BR269=0,"","error")</f>
        <v/>
      </c>
      <c r="CP269" s="304" t="str">
        <f>IF(AND(F269="",SUM(分岐管理シート!D269:BB269)&gt;0),"error","")</f>
        <v/>
      </c>
    </row>
    <row r="270" spans="1:94" ht="54.95" customHeight="1" x14ac:dyDescent="0.15">
      <c r="A270" s="29"/>
      <c r="B270" s="33"/>
      <c r="C270" s="445">
        <v>198</v>
      </c>
      <c r="D270" s="342"/>
      <c r="E270" s="342"/>
      <c r="F270" s="164"/>
      <c r="G270" s="164"/>
      <c r="H270" s="163"/>
      <c r="I270" s="164"/>
      <c r="J270" s="163"/>
      <c r="K270" s="164"/>
      <c r="L270" s="164"/>
      <c r="M270" s="164"/>
      <c r="N270" s="164"/>
      <c r="O270" s="343"/>
      <c r="P270" s="343"/>
      <c r="Q270" s="344"/>
      <c r="R270" s="345">
        <f t="shared" si="33"/>
        <v>0</v>
      </c>
      <c r="S270" s="346">
        <f t="shared" si="41"/>
        <v>0</v>
      </c>
      <c r="T270" s="347"/>
      <c r="U270" s="419"/>
      <c r="V270" s="386"/>
      <c r="W270" s="386"/>
      <c r="X270" s="386"/>
      <c r="Y270" s="347"/>
      <c r="Z270" s="347"/>
      <c r="AA270" s="163"/>
      <c r="AB270" s="164"/>
      <c r="AC270" s="348"/>
      <c r="AD270" s="348"/>
      <c r="AE270" s="348"/>
      <c r="AF270" s="349"/>
      <c r="AG270" s="349"/>
      <c r="AH270" s="370"/>
      <c r="AI270" s="163"/>
      <c r="AJ270" s="163"/>
      <c r="AK270" s="163"/>
      <c r="AL270" s="350"/>
      <c r="AM270" s="163"/>
      <c r="AN270" s="163"/>
      <c r="AO270" s="343"/>
      <c r="AP270" s="164"/>
      <c r="AQ270" s="164"/>
      <c r="AR270" s="164"/>
      <c r="AS270" s="351"/>
      <c r="AT270" s="352"/>
      <c r="AU270" s="352"/>
      <c r="AV270" s="352"/>
      <c r="AW270" s="352"/>
      <c r="AX270" s="352"/>
      <c r="AY270" s="352"/>
      <c r="AZ270" s="352"/>
      <c r="BA270" s="352"/>
      <c r="BB270" s="353"/>
      <c r="BC270" s="351"/>
      <c r="BD270" s="351"/>
      <c r="BE270" s="255" t="str">
        <f>IF(F270="","",IF(分岐管理シート!D270&gt;0,"","error"))</f>
        <v/>
      </c>
      <c r="BF270" s="256" t="str">
        <f>IF(F270="","",IF(分岐管理シート!E270=1,"","error"))</f>
        <v/>
      </c>
      <c r="BG270" s="257" t="str">
        <f>IF(F270="","",IF(分岐管理シート!G270=2,"","error"))</f>
        <v/>
      </c>
      <c r="BH270" s="257" t="str">
        <f>IF(F270="","",IF(OR(分岐管理シート!H270=0,LEN(H270)&lt;6),"error",""))</f>
        <v/>
      </c>
      <c r="BI270" s="258" t="str">
        <f>IF(F270="","",IF(分岐管理シート!I270=2,"","error"))</f>
        <v/>
      </c>
      <c r="BJ270" s="257" t="str">
        <f t="shared" si="34"/>
        <v/>
      </c>
      <c r="BK270" s="257" t="str">
        <f t="shared" si="35"/>
        <v/>
      </c>
      <c r="BL270" s="257" t="str">
        <f>IF(F270="","",IF(OR(AND(分岐管理シート!D270=1,分岐管理シート!K270=1),AND(分岐管理シート!D270=2,分岐管理シート!K270=2)),"","error"))</f>
        <v/>
      </c>
      <c r="BM270" s="255" t="str">
        <f>IF(F270="","",IF(分岐管理シート!L270=2,"","error"))</f>
        <v/>
      </c>
      <c r="BN270" s="257" t="str">
        <f>IF(F270="","",IF(分岐管理シート!M270&lt;1,"error",""))</f>
        <v/>
      </c>
      <c r="BO270" s="252" t="str">
        <f>IF(F270="","",IF(OR(AND(分岐管理シート!D270=1,分岐管理シート!M270&lt;12,分岐管理シート!M270&gt;0),AND(分岐管理シート!D270=2,分岐管理シート!M270&lt;13,分岐管理シート!M270&gt;1)),"","error"))</f>
        <v/>
      </c>
      <c r="BP270" s="257" t="str">
        <f>IF(AND(分岐管理シート!M270&lt;&gt;1,SUM(分岐管理シート!N270:P270)&gt;0),"error","")</f>
        <v/>
      </c>
      <c r="BQ270" s="256" t="str">
        <f>IF(OR(AND(分岐管理シート!N270=0,OR(分岐管理シート!O270&lt;&gt;0,分岐管理シート!P270&lt;&gt;0)),AND(分岐管理シート!O270=0,分岐管理シート!P270&lt;&gt;0)),"error","")</f>
        <v/>
      </c>
      <c r="BR270" s="259" t="str" cm="1">
        <f t="array" ref="BR270">IF(SUMPRODUCT(COUNTIF(N270:P270,N270:P270))&gt;COUNTA(N270:P270),"error","")</f>
        <v/>
      </c>
      <c r="BS270" s="257" t="str">
        <f t="shared" si="36"/>
        <v/>
      </c>
      <c r="BT270" s="257" t="str">
        <f t="shared" si="37"/>
        <v/>
      </c>
      <c r="BU270" s="257" t="str">
        <f>IF(F270="","",IF(OR(AND(分岐管理シート!D270=1,T270&gt;0,Y270&gt;=0,U270=0,R270=S270+Y270,S270=T270),AND(分岐管理シート!D270=2,U270&gt;0,Y270&gt;=0,T270=0,R270=S270+Y270,S270=U270)),"","error"))</f>
        <v/>
      </c>
      <c r="BV270" s="257" t="str">
        <f t="shared" si="38"/>
        <v/>
      </c>
      <c r="BW270" s="257" t="str">
        <f t="shared" si="42"/>
        <v/>
      </c>
      <c r="BX270" s="257" t="str">
        <f t="shared" si="39"/>
        <v/>
      </c>
      <c r="BY270" s="257" t="str">
        <f>IF(F270="","",IF(PRODUCT(分岐管理シート!AB270:'分岐管理シート'!AE270)=0,"error",""))</f>
        <v/>
      </c>
      <c r="BZ270" s="252" t="str">
        <f>IF(F270="","",IF(AND(AE270="○",分岐管理シート!AF270=0),"error",""))</f>
        <v/>
      </c>
      <c r="CA270" s="257" t="str">
        <f>IF(F270="","",IF(AND(分岐管理シート!AE270&lt;2,実施計画様式!AF270&lt;&gt;""),"error",""))</f>
        <v/>
      </c>
      <c r="CB270" s="257" t="str">
        <f>IF(F270="","",IF(OR(AND(分岐管理シート!D270=1,分岐管理シート!AG270&gt;0,分岐管理シート!AG270&lt;25),AND(分岐管理シート!D270&gt;1,分岐管理シート!AG270&gt;12,分岐管理シート!AG270&lt;25)),"","error"))</f>
        <v/>
      </c>
      <c r="CC270" s="256" t="str">
        <f>IF(F270="","",IF(OR(AND(分岐管理シート!BH270="予算化方法",分岐管理シート!AH270&gt;0,分岐管理シート!AH270&lt;4),AND(分岐管理シート!BH270="予算化方法_未定なし",分岐管理シート!AH270&gt;0,分岐管理シート!AH270&lt;3)),"","error"))</f>
        <v/>
      </c>
      <c r="CD270" s="257" t="str">
        <f>IF(F270="","",IF(OR(分岐管理シート!AI270&lt;14,分岐管理シート!AI270&gt;25,分岐管理シート!AI270&gt;分岐管理シート!AJ270,分岐管理シート!AI270&gt;分岐管理シート!AK270),"error",""))</f>
        <v/>
      </c>
      <c r="CE270" s="257" t="str">
        <f>IF(F270="","",IF(OR(分岐管理シート!AJ270&lt;14,分岐管理シート!AJ270&gt;25,分岐管理シート!AJ270&lt;分岐管理シート!AI270,分岐管理シート!AJ270&gt;分岐管理シート!AK270),"error",""))</f>
        <v/>
      </c>
      <c r="CF270" s="256" t="str">
        <f>IF(F270="","",IF(OR(分岐管理シート!AK270&lt;14,分岐管理シート!AK270&gt;26,分岐管理シート!AK270&lt;分岐管理シート!AI270,分岐管理シート!AK270&lt;分岐管理シート!AJ270),"error",""))</f>
        <v/>
      </c>
      <c r="CG270" s="257" t="str">
        <f>IF(F270="","",IF(AND(AD270="－",分岐管理シート!AK270&gt;25),"error",""))</f>
        <v/>
      </c>
      <c r="CH270" s="257" t="str">
        <f t="shared" si="43"/>
        <v/>
      </c>
      <c r="CI270" s="252" t="str">
        <f>IF(F270="","",IF(分岐管理シート!AM270&lt;1,"error",""))</f>
        <v/>
      </c>
      <c r="CJ270" s="257" t="str">
        <f>IF(F270="","",IF(分岐管理シート!AN270&lt;1,"error",""))</f>
        <v/>
      </c>
      <c r="CK270" s="261" t="str">
        <f t="shared" si="40"/>
        <v/>
      </c>
      <c r="CL270" s="257" t="str">
        <f>IF(F270="","",IF(AND(SUM(分岐管理シート!AO270:AR270)&gt;180,分岐管理シート!AS270&lt;1),"error",""))</f>
        <v/>
      </c>
      <c r="CM270" s="257" t="str">
        <f>IF(F270="","",IF(OR(AND(分岐管理シート!D270=1,分岐管理シート!BB270&gt;0,分岐管理シート!BB270&lt;7),AND(分岐管理シート!D270&gt;1,分岐管理シート!BB270&gt;3,分岐管理シート!BB270&lt;7)),"","error"))</f>
        <v/>
      </c>
      <c r="CN270" s="260"/>
      <c r="CO270" s="257" t="str">
        <f>IF(分岐管理シート!BR270=0,"","error")</f>
        <v/>
      </c>
      <c r="CP270" s="304" t="str">
        <f>IF(AND(F270="",SUM(分岐管理シート!D270:BB270)&gt;0),"error","")</f>
        <v/>
      </c>
    </row>
    <row r="271" spans="1:94" ht="54.95" customHeight="1" x14ac:dyDescent="0.15">
      <c r="A271" s="29"/>
      <c r="B271" s="33"/>
      <c r="C271" s="445">
        <v>199</v>
      </c>
      <c r="D271" s="342"/>
      <c r="E271" s="342"/>
      <c r="F271" s="164"/>
      <c r="G271" s="164"/>
      <c r="H271" s="163"/>
      <c r="I271" s="164"/>
      <c r="J271" s="163"/>
      <c r="K271" s="164"/>
      <c r="L271" s="164"/>
      <c r="M271" s="164"/>
      <c r="N271" s="164"/>
      <c r="O271" s="343"/>
      <c r="P271" s="343"/>
      <c r="Q271" s="344"/>
      <c r="R271" s="345">
        <f t="shared" si="33"/>
        <v>0</v>
      </c>
      <c r="S271" s="346">
        <f t="shared" si="41"/>
        <v>0</v>
      </c>
      <c r="T271" s="347"/>
      <c r="U271" s="419"/>
      <c r="V271" s="386"/>
      <c r="W271" s="386"/>
      <c r="X271" s="386"/>
      <c r="Y271" s="347"/>
      <c r="Z271" s="347"/>
      <c r="AA271" s="163"/>
      <c r="AB271" s="164"/>
      <c r="AC271" s="348"/>
      <c r="AD271" s="348"/>
      <c r="AE271" s="348"/>
      <c r="AF271" s="349"/>
      <c r="AG271" s="349"/>
      <c r="AH271" s="370"/>
      <c r="AI271" s="163"/>
      <c r="AJ271" s="163"/>
      <c r="AK271" s="163"/>
      <c r="AL271" s="350"/>
      <c r="AM271" s="163"/>
      <c r="AN271" s="163"/>
      <c r="AO271" s="343"/>
      <c r="AP271" s="164"/>
      <c r="AQ271" s="164"/>
      <c r="AR271" s="164"/>
      <c r="AS271" s="351"/>
      <c r="AT271" s="352"/>
      <c r="AU271" s="352"/>
      <c r="AV271" s="352"/>
      <c r="AW271" s="352"/>
      <c r="AX271" s="352"/>
      <c r="AY271" s="352"/>
      <c r="AZ271" s="352"/>
      <c r="BA271" s="352"/>
      <c r="BB271" s="353"/>
      <c r="BC271" s="351"/>
      <c r="BD271" s="351"/>
      <c r="BE271" s="255" t="str">
        <f>IF(F271="","",IF(分岐管理シート!D271&gt;0,"","error"))</f>
        <v/>
      </c>
      <c r="BF271" s="256" t="str">
        <f>IF(F271="","",IF(分岐管理シート!E271=1,"","error"))</f>
        <v/>
      </c>
      <c r="BG271" s="257" t="str">
        <f>IF(F271="","",IF(分岐管理シート!G271=2,"","error"))</f>
        <v/>
      </c>
      <c r="BH271" s="257" t="str">
        <f>IF(F271="","",IF(OR(分岐管理シート!H271=0,LEN(H271)&lt;6),"error",""))</f>
        <v/>
      </c>
      <c r="BI271" s="258" t="str">
        <f>IF(F271="","",IF(分岐管理シート!I271=2,"","error"))</f>
        <v/>
      </c>
      <c r="BJ271" s="257" t="str">
        <f t="shared" si="34"/>
        <v/>
      </c>
      <c r="BK271" s="257" t="str">
        <f t="shared" si="35"/>
        <v/>
      </c>
      <c r="BL271" s="257" t="str">
        <f>IF(F271="","",IF(OR(AND(分岐管理シート!D271=1,分岐管理シート!K271=1),AND(分岐管理シート!D271=2,分岐管理シート!K271=2)),"","error"))</f>
        <v/>
      </c>
      <c r="BM271" s="255" t="str">
        <f>IF(F271="","",IF(分岐管理シート!L271=2,"","error"))</f>
        <v/>
      </c>
      <c r="BN271" s="257" t="str">
        <f>IF(F271="","",IF(分岐管理シート!M271&lt;1,"error",""))</f>
        <v/>
      </c>
      <c r="BO271" s="252" t="str">
        <f>IF(F271="","",IF(OR(AND(分岐管理シート!D271=1,分岐管理シート!M271&lt;12,分岐管理シート!M271&gt;0),AND(分岐管理シート!D271=2,分岐管理シート!M271&lt;13,分岐管理シート!M271&gt;1)),"","error"))</f>
        <v/>
      </c>
      <c r="BP271" s="257" t="str">
        <f>IF(AND(分岐管理シート!M271&lt;&gt;1,SUM(分岐管理シート!N271:P271)&gt;0),"error","")</f>
        <v/>
      </c>
      <c r="BQ271" s="256" t="str">
        <f>IF(OR(AND(分岐管理シート!N271=0,OR(分岐管理シート!O271&lt;&gt;0,分岐管理シート!P271&lt;&gt;0)),AND(分岐管理シート!O271=0,分岐管理シート!P271&lt;&gt;0)),"error","")</f>
        <v/>
      </c>
      <c r="BR271" s="259" t="str" cm="1">
        <f t="array" ref="BR271">IF(SUMPRODUCT(COUNTIF(N271:P271,N271:P271))&gt;COUNTA(N271:P271),"error","")</f>
        <v/>
      </c>
      <c r="BS271" s="257" t="str">
        <f t="shared" si="36"/>
        <v/>
      </c>
      <c r="BT271" s="257" t="str">
        <f t="shared" si="37"/>
        <v/>
      </c>
      <c r="BU271" s="257" t="str">
        <f>IF(F271="","",IF(OR(AND(分岐管理シート!D271=1,T271&gt;0,Y271&gt;=0,U271=0,R271=S271+Y271,S271=T271),AND(分岐管理シート!D271=2,U271&gt;0,Y271&gt;=0,T271=0,R271=S271+Y271,S271=U271)),"","error"))</f>
        <v/>
      </c>
      <c r="BV271" s="257" t="str">
        <f t="shared" si="38"/>
        <v/>
      </c>
      <c r="BW271" s="257" t="str">
        <f t="shared" si="42"/>
        <v/>
      </c>
      <c r="BX271" s="257" t="str">
        <f t="shared" si="39"/>
        <v/>
      </c>
      <c r="BY271" s="257" t="str">
        <f>IF(F271="","",IF(PRODUCT(分岐管理シート!AB271:'分岐管理シート'!AE271)=0,"error",""))</f>
        <v/>
      </c>
      <c r="BZ271" s="252" t="str">
        <f>IF(F271="","",IF(AND(AE271="○",分岐管理シート!AF271=0),"error",""))</f>
        <v/>
      </c>
      <c r="CA271" s="257" t="str">
        <f>IF(F271="","",IF(AND(分岐管理シート!AE271&lt;2,実施計画様式!AF271&lt;&gt;""),"error",""))</f>
        <v/>
      </c>
      <c r="CB271" s="257" t="str">
        <f>IF(F271="","",IF(OR(AND(分岐管理シート!D271=1,分岐管理シート!AG271&gt;0,分岐管理シート!AG271&lt;25),AND(分岐管理シート!D271&gt;1,分岐管理シート!AG271&gt;12,分岐管理シート!AG271&lt;25)),"","error"))</f>
        <v/>
      </c>
      <c r="CC271" s="256" t="str">
        <f>IF(F271="","",IF(OR(AND(分岐管理シート!BH271="予算化方法",分岐管理シート!AH271&gt;0,分岐管理シート!AH271&lt;4),AND(分岐管理シート!BH271="予算化方法_未定なし",分岐管理シート!AH271&gt;0,分岐管理シート!AH271&lt;3)),"","error"))</f>
        <v/>
      </c>
      <c r="CD271" s="257" t="str">
        <f>IF(F271="","",IF(OR(分岐管理シート!AI271&lt;14,分岐管理シート!AI271&gt;25,分岐管理シート!AI271&gt;分岐管理シート!AJ271,分岐管理シート!AI271&gt;分岐管理シート!AK271),"error",""))</f>
        <v/>
      </c>
      <c r="CE271" s="257" t="str">
        <f>IF(F271="","",IF(OR(分岐管理シート!AJ271&lt;14,分岐管理シート!AJ271&gt;25,分岐管理シート!AJ271&lt;分岐管理シート!AI271,分岐管理シート!AJ271&gt;分岐管理シート!AK271),"error",""))</f>
        <v/>
      </c>
      <c r="CF271" s="256" t="str">
        <f>IF(F271="","",IF(OR(分岐管理シート!AK271&lt;14,分岐管理シート!AK271&gt;26,分岐管理シート!AK271&lt;分岐管理シート!AI271,分岐管理シート!AK271&lt;分岐管理シート!AJ271),"error",""))</f>
        <v/>
      </c>
      <c r="CG271" s="257" t="str">
        <f>IF(F271="","",IF(AND(AD271="－",分岐管理シート!AK271&gt;25),"error",""))</f>
        <v/>
      </c>
      <c r="CH271" s="257" t="str">
        <f t="shared" si="43"/>
        <v/>
      </c>
      <c r="CI271" s="252" t="str">
        <f>IF(F271="","",IF(分岐管理シート!AM271&lt;1,"error",""))</f>
        <v/>
      </c>
      <c r="CJ271" s="257" t="str">
        <f>IF(F271="","",IF(分岐管理シート!AN271&lt;1,"error",""))</f>
        <v/>
      </c>
      <c r="CK271" s="261" t="str">
        <f t="shared" si="40"/>
        <v/>
      </c>
      <c r="CL271" s="257" t="str">
        <f>IF(F271="","",IF(AND(SUM(分岐管理シート!AO271:AR271)&gt;180,分岐管理シート!AS271&lt;1),"error",""))</f>
        <v/>
      </c>
      <c r="CM271" s="257" t="str">
        <f>IF(F271="","",IF(OR(AND(分岐管理シート!D271=1,分岐管理シート!BB271&gt;0,分岐管理シート!BB271&lt;7),AND(分岐管理シート!D271&gt;1,分岐管理シート!BB271&gt;3,分岐管理シート!BB271&lt;7)),"","error"))</f>
        <v/>
      </c>
      <c r="CN271" s="260"/>
      <c r="CO271" s="257" t="str">
        <f>IF(分岐管理シート!BR271=0,"","error")</f>
        <v/>
      </c>
      <c r="CP271" s="304" t="str">
        <f>IF(AND(F271="",SUM(分岐管理シート!D271:BB271)&gt;0),"error","")</f>
        <v/>
      </c>
    </row>
    <row r="272" spans="1:94" ht="54.95" customHeight="1" x14ac:dyDescent="0.15">
      <c r="A272" s="29"/>
      <c r="B272" s="33"/>
      <c r="C272" s="445">
        <v>200</v>
      </c>
      <c r="D272" s="342"/>
      <c r="E272" s="342"/>
      <c r="F272" s="164"/>
      <c r="G272" s="164"/>
      <c r="H272" s="163"/>
      <c r="I272" s="164"/>
      <c r="J272" s="163"/>
      <c r="K272" s="164"/>
      <c r="L272" s="164"/>
      <c r="M272" s="164"/>
      <c r="N272" s="164"/>
      <c r="O272" s="343"/>
      <c r="P272" s="343"/>
      <c r="Q272" s="344"/>
      <c r="R272" s="345">
        <f t="shared" si="33"/>
        <v>0</v>
      </c>
      <c r="S272" s="346">
        <f t="shared" si="41"/>
        <v>0</v>
      </c>
      <c r="T272" s="347"/>
      <c r="U272" s="419"/>
      <c r="V272" s="386"/>
      <c r="W272" s="386"/>
      <c r="X272" s="386"/>
      <c r="Y272" s="347"/>
      <c r="Z272" s="347"/>
      <c r="AA272" s="163"/>
      <c r="AB272" s="164"/>
      <c r="AC272" s="348"/>
      <c r="AD272" s="348"/>
      <c r="AE272" s="348"/>
      <c r="AF272" s="349"/>
      <c r="AG272" s="349"/>
      <c r="AH272" s="370"/>
      <c r="AI272" s="163"/>
      <c r="AJ272" s="163"/>
      <c r="AK272" s="163"/>
      <c r="AL272" s="350"/>
      <c r="AM272" s="163"/>
      <c r="AN272" s="163"/>
      <c r="AO272" s="343"/>
      <c r="AP272" s="164"/>
      <c r="AQ272" s="164"/>
      <c r="AR272" s="164"/>
      <c r="AS272" s="351"/>
      <c r="AT272" s="352"/>
      <c r="AU272" s="352"/>
      <c r="AV272" s="352"/>
      <c r="AW272" s="352"/>
      <c r="AX272" s="352"/>
      <c r="AY272" s="352"/>
      <c r="AZ272" s="352"/>
      <c r="BA272" s="352"/>
      <c r="BB272" s="353"/>
      <c r="BC272" s="351"/>
      <c r="BD272" s="351"/>
      <c r="BE272" s="255" t="str">
        <f>IF(F272="","",IF(分岐管理シート!D272&gt;0,"","error"))</f>
        <v/>
      </c>
      <c r="BF272" s="256" t="str">
        <f>IF(F272="","",IF(分岐管理シート!E272=1,"","error"))</f>
        <v/>
      </c>
      <c r="BG272" s="257" t="str">
        <f>IF(F272="","",IF(分岐管理シート!G272=2,"","error"))</f>
        <v/>
      </c>
      <c r="BH272" s="257" t="str">
        <f>IF(F272="","",IF(OR(分岐管理シート!H272=0,LEN(H272)&lt;6),"error",""))</f>
        <v/>
      </c>
      <c r="BI272" s="258" t="str">
        <f>IF(F272="","",IF(分岐管理シート!I272=2,"","error"))</f>
        <v/>
      </c>
      <c r="BJ272" s="257" t="str">
        <f t="shared" si="34"/>
        <v/>
      </c>
      <c r="BK272" s="257" t="str">
        <f t="shared" si="35"/>
        <v/>
      </c>
      <c r="BL272" s="257" t="str">
        <f>IF(F272="","",IF(OR(AND(分岐管理シート!D272=1,分岐管理シート!K272=1),AND(分岐管理シート!D272=2,分岐管理シート!K272=2)),"","error"))</f>
        <v/>
      </c>
      <c r="BM272" s="255" t="str">
        <f>IF(F272="","",IF(分岐管理シート!L272=2,"","error"))</f>
        <v/>
      </c>
      <c r="BN272" s="257" t="str">
        <f>IF(F272="","",IF(分岐管理シート!M272&lt;1,"error",""))</f>
        <v/>
      </c>
      <c r="BO272" s="252" t="str">
        <f>IF(F272="","",IF(OR(AND(分岐管理シート!D272=1,分岐管理シート!M272&lt;12,分岐管理シート!M272&gt;0),AND(分岐管理シート!D272=2,分岐管理シート!M272&lt;13,分岐管理シート!M272&gt;1)),"","error"))</f>
        <v/>
      </c>
      <c r="BP272" s="257" t="str">
        <f>IF(AND(分岐管理シート!M272&lt;&gt;1,SUM(分岐管理シート!N272:P272)&gt;0),"error","")</f>
        <v/>
      </c>
      <c r="BQ272" s="256" t="str">
        <f>IF(OR(AND(分岐管理シート!N272=0,OR(分岐管理シート!O272&lt;&gt;0,分岐管理シート!P272&lt;&gt;0)),AND(分岐管理シート!O272=0,分岐管理シート!P272&lt;&gt;0)),"error","")</f>
        <v/>
      </c>
      <c r="BR272" s="259" t="str" cm="1">
        <f t="array" ref="BR272">IF(SUMPRODUCT(COUNTIF(N272:P272,N272:P272))&gt;COUNTA(N272:P272),"error","")</f>
        <v/>
      </c>
      <c r="BS272" s="257" t="str">
        <f t="shared" si="36"/>
        <v/>
      </c>
      <c r="BT272" s="257" t="str">
        <f t="shared" si="37"/>
        <v/>
      </c>
      <c r="BU272" s="257" t="str">
        <f>IF(F272="","",IF(OR(AND(分岐管理シート!D272=1,T272&gt;0,Y272&gt;=0,U272=0,R272=S272+Y272,S272=T272),AND(分岐管理シート!D272=2,U272&gt;0,Y272&gt;=0,T272=0,R272=S272+Y272,S272=U272)),"","error"))</f>
        <v/>
      </c>
      <c r="BV272" s="257" t="str">
        <f t="shared" si="38"/>
        <v/>
      </c>
      <c r="BW272" s="257" t="str">
        <f t="shared" si="42"/>
        <v/>
      </c>
      <c r="BX272" s="257" t="str">
        <f t="shared" si="39"/>
        <v/>
      </c>
      <c r="BY272" s="257" t="str">
        <f>IF(F272="","",IF(PRODUCT(分岐管理シート!AB272:'分岐管理シート'!AE272)=0,"error",""))</f>
        <v/>
      </c>
      <c r="BZ272" s="252" t="str">
        <f>IF(F272="","",IF(AND(AE272="○",分岐管理シート!AF272=0),"error",""))</f>
        <v/>
      </c>
      <c r="CA272" s="257" t="str">
        <f>IF(F272="","",IF(AND(分岐管理シート!AE272&lt;2,実施計画様式!AF272&lt;&gt;""),"error",""))</f>
        <v/>
      </c>
      <c r="CB272" s="257" t="str">
        <f>IF(F272="","",IF(OR(AND(分岐管理シート!D272=1,分岐管理シート!AG272&gt;0,分岐管理シート!AG272&lt;25),AND(分岐管理シート!D272&gt;1,分岐管理シート!AG272&gt;12,分岐管理シート!AG272&lt;25)),"","error"))</f>
        <v/>
      </c>
      <c r="CC272" s="256" t="str">
        <f>IF(F272="","",IF(OR(AND(分岐管理シート!BH272="予算化方法",分岐管理シート!AH272&gt;0,分岐管理シート!AH272&lt;4),AND(分岐管理シート!BH272="予算化方法_未定なし",分岐管理シート!AH272&gt;0,分岐管理シート!AH272&lt;3)),"","error"))</f>
        <v/>
      </c>
      <c r="CD272" s="257" t="str">
        <f>IF(F272="","",IF(OR(分岐管理シート!AI272&lt;14,分岐管理シート!AI272&gt;25,分岐管理シート!AI272&gt;分岐管理シート!AJ272,分岐管理シート!AI272&gt;分岐管理シート!AK272),"error",""))</f>
        <v/>
      </c>
      <c r="CE272" s="257" t="str">
        <f>IF(F272="","",IF(OR(分岐管理シート!AJ272&lt;14,分岐管理シート!AJ272&gt;25,分岐管理シート!AJ272&lt;分岐管理シート!AI272,分岐管理シート!AJ272&gt;分岐管理シート!AK272),"error",""))</f>
        <v/>
      </c>
      <c r="CF272" s="256" t="str">
        <f>IF(F272="","",IF(OR(分岐管理シート!AK272&lt;14,分岐管理シート!AK272&gt;26,分岐管理シート!AK272&lt;分岐管理シート!AI272,分岐管理シート!AK272&lt;分岐管理シート!AJ272),"error",""))</f>
        <v/>
      </c>
      <c r="CG272" s="257" t="str">
        <f>IF(F272="","",IF(AND(AD272="－",分岐管理シート!AK272&gt;25),"error",""))</f>
        <v/>
      </c>
      <c r="CH272" s="257" t="str">
        <f t="shared" si="43"/>
        <v/>
      </c>
      <c r="CI272" s="252" t="str">
        <f>IF(F272="","",IF(分岐管理シート!AM272&lt;1,"error",""))</f>
        <v/>
      </c>
      <c r="CJ272" s="257" t="str">
        <f>IF(F272="","",IF(分岐管理シート!AN272&lt;1,"error",""))</f>
        <v/>
      </c>
      <c r="CK272" s="261" t="str">
        <f t="shared" si="40"/>
        <v/>
      </c>
      <c r="CL272" s="257" t="str">
        <f>IF(F272="","",IF(AND(SUM(分岐管理シート!AO272:AR272)&gt;180,分岐管理シート!AS272&lt;1),"error",""))</f>
        <v/>
      </c>
      <c r="CM272" s="257" t="str">
        <f>IF(F272="","",IF(OR(AND(分岐管理シート!D272=1,分岐管理シート!BB272&gt;0,分岐管理シート!BB272&lt;7),AND(分岐管理シート!D272&gt;1,分岐管理シート!BB272&gt;3,分岐管理シート!BB272&lt;7)),"","error"))</f>
        <v/>
      </c>
      <c r="CN272" s="260"/>
      <c r="CO272" s="257" t="str">
        <f>IF(分岐管理シート!BR272=0,"","error")</f>
        <v/>
      </c>
      <c r="CP272" s="304" t="str">
        <f>IF(AND(F272="",SUM(分岐管理シート!D272:BB272)&gt;0),"error","")</f>
        <v/>
      </c>
    </row>
    <row r="273" spans="1:94" ht="54.95" customHeight="1" x14ac:dyDescent="0.15">
      <c r="A273" s="29"/>
      <c r="B273" s="33"/>
      <c r="C273" s="445">
        <v>201</v>
      </c>
      <c r="D273" s="342"/>
      <c r="E273" s="342"/>
      <c r="F273" s="164"/>
      <c r="G273" s="164"/>
      <c r="H273" s="163"/>
      <c r="I273" s="164"/>
      <c r="J273" s="163"/>
      <c r="K273" s="164"/>
      <c r="L273" s="164"/>
      <c r="M273" s="164"/>
      <c r="N273" s="164"/>
      <c r="O273" s="343"/>
      <c r="P273" s="343"/>
      <c r="Q273" s="344"/>
      <c r="R273" s="345">
        <f t="shared" si="33"/>
        <v>0</v>
      </c>
      <c r="S273" s="346">
        <f t="shared" si="41"/>
        <v>0</v>
      </c>
      <c r="T273" s="347"/>
      <c r="U273" s="419"/>
      <c r="V273" s="386"/>
      <c r="W273" s="386"/>
      <c r="X273" s="386"/>
      <c r="Y273" s="347"/>
      <c r="Z273" s="347"/>
      <c r="AA273" s="163"/>
      <c r="AB273" s="164"/>
      <c r="AC273" s="348"/>
      <c r="AD273" s="348"/>
      <c r="AE273" s="348"/>
      <c r="AF273" s="349"/>
      <c r="AG273" s="349"/>
      <c r="AH273" s="370"/>
      <c r="AI273" s="163"/>
      <c r="AJ273" s="163"/>
      <c r="AK273" s="163"/>
      <c r="AL273" s="350"/>
      <c r="AM273" s="163"/>
      <c r="AN273" s="163"/>
      <c r="AO273" s="343"/>
      <c r="AP273" s="164"/>
      <c r="AQ273" s="164"/>
      <c r="AR273" s="164"/>
      <c r="AS273" s="351"/>
      <c r="AT273" s="352"/>
      <c r="AU273" s="352"/>
      <c r="AV273" s="352"/>
      <c r="AW273" s="352"/>
      <c r="AX273" s="352"/>
      <c r="AY273" s="352"/>
      <c r="AZ273" s="352"/>
      <c r="BA273" s="352"/>
      <c r="BB273" s="353"/>
      <c r="BC273" s="351"/>
      <c r="BD273" s="351"/>
      <c r="BE273" s="255" t="str">
        <f>IF(F273="","",IF(分岐管理シート!D273&gt;0,"","error"))</f>
        <v/>
      </c>
      <c r="BF273" s="256" t="str">
        <f>IF(F273="","",IF(分岐管理シート!E273=1,"","error"))</f>
        <v/>
      </c>
      <c r="BG273" s="257" t="str">
        <f>IF(F273="","",IF(分岐管理シート!G273=2,"","error"))</f>
        <v/>
      </c>
      <c r="BH273" s="257" t="str">
        <f>IF(F273="","",IF(OR(分岐管理シート!H273=0,LEN(H273)&lt;6),"error",""))</f>
        <v/>
      </c>
      <c r="BI273" s="258" t="str">
        <f>IF(F273="","",IF(分岐管理シート!I273=2,"","error"))</f>
        <v/>
      </c>
      <c r="BJ273" s="257" t="str">
        <f t="shared" si="34"/>
        <v/>
      </c>
      <c r="BK273" s="257" t="str">
        <f t="shared" si="35"/>
        <v/>
      </c>
      <c r="BL273" s="257" t="str">
        <f>IF(F273="","",IF(OR(AND(分岐管理シート!D273=1,分岐管理シート!K273=1),AND(分岐管理シート!D273=2,分岐管理シート!K273=2)),"","error"))</f>
        <v/>
      </c>
      <c r="BM273" s="255" t="str">
        <f>IF(F273="","",IF(分岐管理シート!L273=2,"","error"))</f>
        <v/>
      </c>
      <c r="BN273" s="257" t="str">
        <f>IF(F273="","",IF(分岐管理シート!M273&lt;1,"error",""))</f>
        <v/>
      </c>
      <c r="BO273" s="252" t="str">
        <f>IF(F273="","",IF(OR(AND(分岐管理シート!D273=1,分岐管理シート!M273&lt;12,分岐管理シート!M273&gt;0),AND(分岐管理シート!D273=2,分岐管理シート!M273&lt;13,分岐管理シート!M273&gt;1)),"","error"))</f>
        <v/>
      </c>
      <c r="BP273" s="257" t="str">
        <f>IF(AND(分岐管理シート!M273&lt;&gt;1,SUM(分岐管理シート!N273:P273)&gt;0),"error","")</f>
        <v/>
      </c>
      <c r="BQ273" s="256" t="str">
        <f>IF(OR(AND(分岐管理シート!N273=0,OR(分岐管理シート!O273&lt;&gt;0,分岐管理シート!P273&lt;&gt;0)),AND(分岐管理シート!O273=0,分岐管理シート!P273&lt;&gt;0)),"error","")</f>
        <v/>
      </c>
      <c r="BR273" s="259" t="str" cm="1">
        <f t="array" ref="BR273">IF(SUMPRODUCT(COUNTIF(N273:P273,N273:P273))&gt;COUNTA(N273:P273),"error","")</f>
        <v/>
      </c>
      <c r="BS273" s="257" t="str">
        <f t="shared" si="36"/>
        <v/>
      </c>
      <c r="BT273" s="257" t="str">
        <f t="shared" si="37"/>
        <v/>
      </c>
      <c r="BU273" s="257" t="str">
        <f>IF(F273="","",IF(OR(AND(分岐管理シート!D273=1,T273&gt;0,Y273&gt;=0,U273=0,R273=S273+Y273,S273=T273),AND(分岐管理シート!D273=2,U273&gt;0,Y273&gt;=0,T273=0,R273=S273+Y273,S273=U273)),"","error"))</f>
        <v/>
      </c>
      <c r="BV273" s="257" t="str">
        <f t="shared" si="38"/>
        <v/>
      </c>
      <c r="BW273" s="257" t="str">
        <f t="shared" si="42"/>
        <v/>
      </c>
      <c r="BX273" s="257" t="str">
        <f t="shared" si="39"/>
        <v/>
      </c>
      <c r="BY273" s="257" t="str">
        <f>IF(F273="","",IF(PRODUCT(分岐管理シート!AB273:'分岐管理シート'!AE273)=0,"error",""))</f>
        <v/>
      </c>
      <c r="BZ273" s="252" t="str">
        <f>IF(F273="","",IF(AND(AE273="○",分岐管理シート!AF273=0),"error",""))</f>
        <v/>
      </c>
      <c r="CA273" s="257" t="str">
        <f>IF(F273="","",IF(AND(分岐管理シート!AE273&lt;2,実施計画様式!AF273&lt;&gt;""),"error",""))</f>
        <v/>
      </c>
      <c r="CB273" s="257" t="str">
        <f>IF(F273="","",IF(OR(AND(分岐管理シート!D273=1,分岐管理シート!AG273&gt;0,分岐管理シート!AG273&lt;25),AND(分岐管理シート!D273&gt;1,分岐管理シート!AG273&gt;12,分岐管理シート!AG273&lt;25)),"","error"))</f>
        <v/>
      </c>
      <c r="CC273" s="256" t="str">
        <f>IF(F273="","",IF(OR(AND(分岐管理シート!BH273="予算化方法",分岐管理シート!AH273&gt;0,分岐管理シート!AH273&lt;4),AND(分岐管理シート!BH273="予算化方法_未定なし",分岐管理シート!AH273&gt;0,分岐管理シート!AH273&lt;3)),"","error"))</f>
        <v/>
      </c>
      <c r="CD273" s="257" t="str">
        <f>IF(F273="","",IF(OR(分岐管理シート!AI273&lt;14,分岐管理シート!AI273&gt;25,分岐管理シート!AI273&gt;分岐管理シート!AJ273,分岐管理シート!AI273&gt;分岐管理シート!AK273),"error",""))</f>
        <v/>
      </c>
      <c r="CE273" s="257" t="str">
        <f>IF(F273="","",IF(OR(分岐管理シート!AJ273&lt;14,分岐管理シート!AJ273&gt;25,分岐管理シート!AJ273&lt;分岐管理シート!AI273,分岐管理シート!AJ273&gt;分岐管理シート!AK273),"error",""))</f>
        <v/>
      </c>
      <c r="CF273" s="256" t="str">
        <f>IF(F273="","",IF(OR(分岐管理シート!AK273&lt;14,分岐管理シート!AK273&gt;26,分岐管理シート!AK273&lt;分岐管理シート!AI273,分岐管理シート!AK273&lt;分岐管理シート!AJ273),"error",""))</f>
        <v/>
      </c>
      <c r="CG273" s="257" t="str">
        <f>IF(F273="","",IF(AND(AD273="－",分岐管理シート!AK273&gt;25),"error",""))</f>
        <v/>
      </c>
      <c r="CH273" s="257" t="str">
        <f t="shared" si="43"/>
        <v/>
      </c>
      <c r="CI273" s="252" t="str">
        <f>IF(F273="","",IF(分岐管理シート!AM273&lt;1,"error",""))</f>
        <v/>
      </c>
      <c r="CJ273" s="257" t="str">
        <f>IF(F273="","",IF(分岐管理シート!AN273&lt;1,"error",""))</f>
        <v/>
      </c>
      <c r="CK273" s="261" t="str">
        <f t="shared" si="40"/>
        <v/>
      </c>
      <c r="CL273" s="257" t="str">
        <f>IF(F273="","",IF(AND(SUM(分岐管理シート!AO273:AR273)&gt;180,分岐管理シート!AS273&lt;1),"error",""))</f>
        <v/>
      </c>
      <c r="CM273" s="257" t="str">
        <f>IF(F273="","",IF(OR(AND(分岐管理シート!D273=1,分岐管理シート!BB273&gt;0,分岐管理シート!BB273&lt;7),AND(分岐管理シート!D273&gt;1,分岐管理シート!BB273&gt;3,分岐管理シート!BB273&lt;7)),"","error"))</f>
        <v/>
      </c>
      <c r="CN273" s="260"/>
      <c r="CO273" s="257" t="str">
        <f>IF(分岐管理シート!BR273=0,"","error")</f>
        <v/>
      </c>
      <c r="CP273" s="304" t="str">
        <f>IF(AND(F273="",SUM(分岐管理シート!D273:BB273)&gt;0),"error","")</f>
        <v/>
      </c>
    </row>
    <row r="274" spans="1:94" ht="54.95" customHeight="1" x14ac:dyDescent="0.15">
      <c r="A274" s="29"/>
      <c r="B274" s="33"/>
      <c r="C274" s="445">
        <v>202</v>
      </c>
      <c r="D274" s="342"/>
      <c r="E274" s="342"/>
      <c r="F274" s="164"/>
      <c r="G274" s="164"/>
      <c r="H274" s="163"/>
      <c r="I274" s="164"/>
      <c r="J274" s="163"/>
      <c r="K274" s="164"/>
      <c r="L274" s="164"/>
      <c r="M274" s="164"/>
      <c r="N274" s="164"/>
      <c r="O274" s="343"/>
      <c r="P274" s="343"/>
      <c r="Q274" s="344"/>
      <c r="R274" s="345">
        <f t="shared" si="33"/>
        <v>0</v>
      </c>
      <c r="S274" s="346">
        <f t="shared" si="41"/>
        <v>0</v>
      </c>
      <c r="T274" s="347"/>
      <c r="U274" s="419"/>
      <c r="V274" s="386"/>
      <c r="W274" s="386"/>
      <c r="X274" s="386"/>
      <c r="Y274" s="347"/>
      <c r="Z274" s="347"/>
      <c r="AA274" s="163"/>
      <c r="AB274" s="164"/>
      <c r="AC274" s="348"/>
      <c r="AD274" s="348"/>
      <c r="AE274" s="348"/>
      <c r="AF274" s="349"/>
      <c r="AG274" s="349"/>
      <c r="AH274" s="370"/>
      <c r="AI274" s="163"/>
      <c r="AJ274" s="163"/>
      <c r="AK274" s="163"/>
      <c r="AL274" s="350"/>
      <c r="AM274" s="163"/>
      <c r="AN274" s="163"/>
      <c r="AO274" s="343"/>
      <c r="AP274" s="164"/>
      <c r="AQ274" s="164"/>
      <c r="AR274" s="164"/>
      <c r="AS274" s="351"/>
      <c r="AT274" s="352"/>
      <c r="AU274" s="352"/>
      <c r="AV274" s="352"/>
      <c r="AW274" s="352"/>
      <c r="AX274" s="352"/>
      <c r="AY274" s="352"/>
      <c r="AZ274" s="352"/>
      <c r="BA274" s="352"/>
      <c r="BB274" s="353"/>
      <c r="BC274" s="351"/>
      <c r="BD274" s="351"/>
      <c r="BE274" s="255" t="str">
        <f>IF(F274="","",IF(分岐管理シート!D274&gt;0,"","error"))</f>
        <v/>
      </c>
      <c r="BF274" s="256" t="str">
        <f>IF(F274="","",IF(分岐管理シート!E274=1,"","error"))</f>
        <v/>
      </c>
      <c r="BG274" s="257" t="str">
        <f>IF(F274="","",IF(分岐管理シート!G274=2,"","error"))</f>
        <v/>
      </c>
      <c r="BH274" s="257" t="str">
        <f>IF(F274="","",IF(OR(分岐管理シート!H274=0,LEN(H274)&lt;6),"error",""))</f>
        <v/>
      </c>
      <c r="BI274" s="258" t="str">
        <f>IF(F274="","",IF(分岐管理シート!I274=2,"","error"))</f>
        <v/>
      </c>
      <c r="BJ274" s="257" t="str">
        <f t="shared" si="34"/>
        <v/>
      </c>
      <c r="BK274" s="257" t="str">
        <f t="shared" si="35"/>
        <v/>
      </c>
      <c r="BL274" s="257" t="str">
        <f>IF(F274="","",IF(OR(AND(分岐管理シート!D274=1,分岐管理シート!K274=1),AND(分岐管理シート!D274=2,分岐管理シート!K274=2)),"","error"))</f>
        <v/>
      </c>
      <c r="BM274" s="255" t="str">
        <f>IF(F274="","",IF(分岐管理シート!L274=2,"","error"))</f>
        <v/>
      </c>
      <c r="BN274" s="257" t="str">
        <f>IF(F274="","",IF(分岐管理シート!M274&lt;1,"error",""))</f>
        <v/>
      </c>
      <c r="BO274" s="252" t="str">
        <f>IF(F274="","",IF(OR(AND(分岐管理シート!D274=1,分岐管理シート!M274&lt;12,分岐管理シート!M274&gt;0),AND(分岐管理シート!D274=2,分岐管理シート!M274&lt;13,分岐管理シート!M274&gt;1)),"","error"))</f>
        <v/>
      </c>
      <c r="BP274" s="257" t="str">
        <f>IF(AND(分岐管理シート!M274&lt;&gt;1,SUM(分岐管理シート!N274:P274)&gt;0),"error","")</f>
        <v/>
      </c>
      <c r="BQ274" s="256" t="str">
        <f>IF(OR(AND(分岐管理シート!N274=0,OR(分岐管理シート!O274&lt;&gt;0,分岐管理シート!P274&lt;&gt;0)),AND(分岐管理シート!O274=0,分岐管理シート!P274&lt;&gt;0)),"error","")</f>
        <v/>
      </c>
      <c r="BR274" s="259" t="str" cm="1">
        <f t="array" ref="BR274">IF(SUMPRODUCT(COUNTIF(N274:P274,N274:P274))&gt;COUNTA(N274:P274),"error","")</f>
        <v/>
      </c>
      <c r="BS274" s="257" t="str">
        <f t="shared" si="36"/>
        <v/>
      </c>
      <c r="BT274" s="257" t="str">
        <f t="shared" si="37"/>
        <v/>
      </c>
      <c r="BU274" s="257" t="str">
        <f>IF(F274="","",IF(OR(AND(分岐管理シート!D274=1,T274&gt;0,Y274&gt;=0,U274=0,R274=S274+Y274,S274=T274),AND(分岐管理シート!D274=2,U274&gt;0,Y274&gt;=0,T274=0,R274=S274+Y274,S274=U274)),"","error"))</f>
        <v/>
      </c>
      <c r="BV274" s="257" t="str">
        <f t="shared" si="38"/>
        <v/>
      </c>
      <c r="BW274" s="257" t="str">
        <f t="shared" si="42"/>
        <v/>
      </c>
      <c r="BX274" s="257" t="str">
        <f t="shared" si="39"/>
        <v/>
      </c>
      <c r="BY274" s="257" t="str">
        <f>IF(F274="","",IF(PRODUCT(分岐管理シート!AB274:'分岐管理シート'!AE274)=0,"error",""))</f>
        <v/>
      </c>
      <c r="BZ274" s="252" t="str">
        <f>IF(F274="","",IF(AND(AE274="○",分岐管理シート!AF274=0),"error",""))</f>
        <v/>
      </c>
      <c r="CA274" s="257" t="str">
        <f>IF(F274="","",IF(AND(分岐管理シート!AE274&lt;2,実施計画様式!AF274&lt;&gt;""),"error",""))</f>
        <v/>
      </c>
      <c r="CB274" s="257" t="str">
        <f>IF(F274="","",IF(OR(AND(分岐管理シート!D274=1,分岐管理シート!AG274&gt;0,分岐管理シート!AG274&lt;25),AND(分岐管理シート!D274&gt;1,分岐管理シート!AG274&gt;12,分岐管理シート!AG274&lt;25)),"","error"))</f>
        <v/>
      </c>
      <c r="CC274" s="256" t="str">
        <f>IF(F274="","",IF(OR(AND(分岐管理シート!BH274="予算化方法",分岐管理シート!AH274&gt;0,分岐管理シート!AH274&lt;4),AND(分岐管理シート!BH274="予算化方法_未定なし",分岐管理シート!AH274&gt;0,分岐管理シート!AH274&lt;3)),"","error"))</f>
        <v/>
      </c>
      <c r="CD274" s="257" t="str">
        <f>IF(F274="","",IF(OR(分岐管理シート!AI274&lt;14,分岐管理シート!AI274&gt;25,分岐管理シート!AI274&gt;分岐管理シート!AJ274,分岐管理シート!AI274&gt;分岐管理シート!AK274),"error",""))</f>
        <v/>
      </c>
      <c r="CE274" s="257" t="str">
        <f>IF(F274="","",IF(OR(分岐管理シート!AJ274&lt;14,分岐管理シート!AJ274&gt;25,分岐管理シート!AJ274&lt;分岐管理シート!AI274,分岐管理シート!AJ274&gt;分岐管理シート!AK274),"error",""))</f>
        <v/>
      </c>
      <c r="CF274" s="256" t="str">
        <f>IF(F274="","",IF(OR(分岐管理シート!AK274&lt;14,分岐管理シート!AK274&gt;26,分岐管理シート!AK274&lt;分岐管理シート!AI274,分岐管理シート!AK274&lt;分岐管理シート!AJ274),"error",""))</f>
        <v/>
      </c>
      <c r="CG274" s="257" t="str">
        <f>IF(F274="","",IF(AND(AD274="－",分岐管理シート!AK274&gt;25),"error",""))</f>
        <v/>
      </c>
      <c r="CH274" s="257" t="str">
        <f t="shared" si="43"/>
        <v/>
      </c>
      <c r="CI274" s="252" t="str">
        <f>IF(F274="","",IF(分岐管理シート!AM274&lt;1,"error",""))</f>
        <v/>
      </c>
      <c r="CJ274" s="257" t="str">
        <f>IF(F274="","",IF(分岐管理シート!AN274&lt;1,"error",""))</f>
        <v/>
      </c>
      <c r="CK274" s="261" t="str">
        <f t="shared" si="40"/>
        <v/>
      </c>
      <c r="CL274" s="257" t="str">
        <f>IF(F274="","",IF(AND(SUM(分岐管理シート!AO274:AR274)&gt;180,分岐管理シート!AS274&lt;1),"error",""))</f>
        <v/>
      </c>
      <c r="CM274" s="257" t="str">
        <f>IF(F274="","",IF(OR(AND(分岐管理シート!D274=1,分岐管理シート!BB274&gt;0,分岐管理シート!BB274&lt;7),AND(分岐管理シート!D274&gt;1,分岐管理シート!BB274&gt;3,分岐管理シート!BB274&lt;7)),"","error"))</f>
        <v/>
      </c>
      <c r="CN274" s="260"/>
      <c r="CO274" s="257" t="str">
        <f>IF(分岐管理シート!BR274=0,"","error")</f>
        <v/>
      </c>
      <c r="CP274" s="304" t="str">
        <f>IF(AND(F274="",SUM(分岐管理シート!D274:BB274)&gt;0),"error","")</f>
        <v/>
      </c>
    </row>
    <row r="275" spans="1:94" ht="54.95" customHeight="1" x14ac:dyDescent="0.15">
      <c r="A275" s="29"/>
      <c r="B275" s="33"/>
      <c r="C275" s="445">
        <v>203</v>
      </c>
      <c r="D275" s="342"/>
      <c r="E275" s="342"/>
      <c r="F275" s="164"/>
      <c r="G275" s="164"/>
      <c r="H275" s="163"/>
      <c r="I275" s="164"/>
      <c r="J275" s="163"/>
      <c r="K275" s="164"/>
      <c r="L275" s="164"/>
      <c r="M275" s="164"/>
      <c r="N275" s="164"/>
      <c r="O275" s="343"/>
      <c r="P275" s="343"/>
      <c r="Q275" s="344"/>
      <c r="R275" s="345">
        <f t="shared" si="33"/>
        <v>0</v>
      </c>
      <c r="S275" s="346">
        <f t="shared" si="41"/>
        <v>0</v>
      </c>
      <c r="T275" s="347"/>
      <c r="U275" s="419"/>
      <c r="V275" s="386"/>
      <c r="W275" s="386"/>
      <c r="X275" s="386"/>
      <c r="Y275" s="347"/>
      <c r="Z275" s="347"/>
      <c r="AA275" s="163"/>
      <c r="AB275" s="164"/>
      <c r="AC275" s="348"/>
      <c r="AD275" s="348"/>
      <c r="AE275" s="348"/>
      <c r="AF275" s="349"/>
      <c r="AG275" s="349"/>
      <c r="AH275" s="370"/>
      <c r="AI275" s="163"/>
      <c r="AJ275" s="163"/>
      <c r="AK275" s="163"/>
      <c r="AL275" s="350"/>
      <c r="AM275" s="163"/>
      <c r="AN275" s="163"/>
      <c r="AO275" s="343"/>
      <c r="AP275" s="164"/>
      <c r="AQ275" s="164"/>
      <c r="AR275" s="164"/>
      <c r="AS275" s="351"/>
      <c r="AT275" s="352"/>
      <c r="AU275" s="352"/>
      <c r="AV275" s="352"/>
      <c r="AW275" s="352"/>
      <c r="AX275" s="352"/>
      <c r="AY275" s="352"/>
      <c r="AZ275" s="352"/>
      <c r="BA275" s="352"/>
      <c r="BB275" s="353"/>
      <c r="BC275" s="351"/>
      <c r="BD275" s="351"/>
      <c r="BE275" s="255" t="str">
        <f>IF(F275="","",IF(分岐管理シート!D275&gt;0,"","error"))</f>
        <v/>
      </c>
      <c r="BF275" s="256" t="str">
        <f>IF(F275="","",IF(分岐管理シート!E275=1,"","error"))</f>
        <v/>
      </c>
      <c r="BG275" s="257" t="str">
        <f>IF(F275="","",IF(分岐管理シート!G275=2,"","error"))</f>
        <v/>
      </c>
      <c r="BH275" s="257" t="str">
        <f>IF(F275="","",IF(OR(分岐管理シート!H275=0,LEN(H275)&lt;6),"error",""))</f>
        <v/>
      </c>
      <c r="BI275" s="258" t="str">
        <f>IF(F275="","",IF(分岐管理シート!I275=2,"","error"))</f>
        <v/>
      </c>
      <c r="BJ275" s="257" t="str">
        <f t="shared" si="34"/>
        <v/>
      </c>
      <c r="BK275" s="257" t="str">
        <f t="shared" si="35"/>
        <v/>
      </c>
      <c r="BL275" s="257" t="str">
        <f>IF(F275="","",IF(OR(AND(分岐管理シート!D275=1,分岐管理シート!K275=1),AND(分岐管理シート!D275=2,分岐管理シート!K275=2)),"","error"))</f>
        <v/>
      </c>
      <c r="BM275" s="255" t="str">
        <f>IF(F275="","",IF(分岐管理シート!L275=2,"","error"))</f>
        <v/>
      </c>
      <c r="BN275" s="257" t="str">
        <f>IF(F275="","",IF(分岐管理シート!M275&lt;1,"error",""))</f>
        <v/>
      </c>
      <c r="BO275" s="252" t="str">
        <f>IF(F275="","",IF(OR(AND(分岐管理シート!D275=1,分岐管理シート!M275&lt;12,分岐管理シート!M275&gt;0),AND(分岐管理シート!D275=2,分岐管理シート!M275&lt;13,分岐管理シート!M275&gt;1)),"","error"))</f>
        <v/>
      </c>
      <c r="BP275" s="257" t="str">
        <f>IF(AND(分岐管理シート!M275&lt;&gt;1,SUM(分岐管理シート!N275:P275)&gt;0),"error","")</f>
        <v/>
      </c>
      <c r="BQ275" s="256" t="str">
        <f>IF(OR(AND(分岐管理シート!N275=0,OR(分岐管理シート!O275&lt;&gt;0,分岐管理シート!P275&lt;&gt;0)),AND(分岐管理シート!O275=0,分岐管理シート!P275&lt;&gt;0)),"error","")</f>
        <v/>
      </c>
      <c r="BR275" s="259" t="str" cm="1">
        <f t="array" ref="BR275">IF(SUMPRODUCT(COUNTIF(N275:P275,N275:P275))&gt;COUNTA(N275:P275),"error","")</f>
        <v/>
      </c>
      <c r="BS275" s="257" t="str">
        <f t="shared" si="36"/>
        <v/>
      </c>
      <c r="BT275" s="257" t="str">
        <f t="shared" si="37"/>
        <v/>
      </c>
      <c r="BU275" s="257" t="str">
        <f>IF(F275="","",IF(OR(AND(分岐管理シート!D275=1,T275&gt;0,Y275&gt;=0,U275=0,R275=S275+Y275,S275=T275),AND(分岐管理シート!D275=2,U275&gt;0,Y275&gt;=0,T275=0,R275=S275+Y275,S275=U275)),"","error"))</f>
        <v/>
      </c>
      <c r="BV275" s="257" t="str">
        <f t="shared" si="38"/>
        <v/>
      </c>
      <c r="BW275" s="257" t="str">
        <f t="shared" si="42"/>
        <v/>
      </c>
      <c r="BX275" s="257" t="str">
        <f t="shared" si="39"/>
        <v/>
      </c>
      <c r="BY275" s="257" t="str">
        <f>IF(F275="","",IF(PRODUCT(分岐管理シート!AB275:'分岐管理シート'!AE275)=0,"error",""))</f>
        <v/>
      </c>
      <c r="BZ275" s="252" t="str">
        <f>IF(F275="","",IF(AND(AE275="○",分岐管理シート!AF275=0),"error",""))</f>
        <v/>
      </c>
      <c r="CA275" s="257" t="str">
        <f>IF(F275="","",IF(AND(分岐管理シート!AE275&lt;2,実施計画様式!AF275&lt;&gt;""),"error",""))</f>
        <v/>
      </c>
      <c r="CB275" s="257" t="str">
        <f>IF(F275="","",IF(OR(AND(分岐管理シート!D275=1,分岐管理シート!AG275&gt;0,分岐管理シート!AG275&lt;25),AND(分岐管理シート!D275&gt;1,分岐管理シート!AG275&gt;12,分岐管理シート!AG275&lt;25)),"","error"))</f>
        <v/>
      </c>
      <c r="CC275" s="256" t="str">
        <f>IF(F275="","",IF(OR(AND(分岐管理シート!BH275="予算化方法",分岐管理シート!AH275&gt;0,分岐管理シート!AH275&lt;4),AND(分岐管理シート!BH275="予算化方法_未定なし",分岐管理シート!AH275&gt;0,分岐管理シート!AH275&lt;3)),"","error"))</f>
        <v/>
      </c>
      <c r="CD275" s="257" t="str">
        <f>IF(F275="","",IF(OR(分岐管理シート!AI275&lt;14,分岐管理シート!AI275&gt;25,分岐管理シート!AI275&gt;分岐管理シート!AJ275,分岐管理シート!AI275&gt;分岐管理シート!AK275),"error",""))</f>
        <v/>
      </c>
      <c r="CE275" s="257" t="str">
        <f>IF(F275="","",IF(OR(分岐管理シート!AJ275&lt;14,分岐管理シート!AJ275&gt;25,分岐管理シート!AJ275&lt;分岐管理シート!AI275,分岐管理シート!AJ275&gt;分岐管理シート!AK275),"error",""))</f>
        <v/>
      </c>
      <c r="CF275" s="256" t="str">
        <f>IF(F275="","",IF(OR(分岐管理シート!AK275&lt;14,分岐管理シート!AK275&gt;26,分岐管理シート!AK275&lt;分岐管理シート!AI275,分岐管理シート!AK275&lt;分岐管理シート!AJ275),"error",""))</f>
        <v/>
      </c>
      <c r="CG275" s="257" t="str">
        <f>IF(F275="","",IF(AND(AD275="－",分岐管理シート!AK275&gt;25),"error",""))</f>
        <v/>
      </c>
      <c r="CH275" s="257" t="str">
        <f t="shared" si="43"/>
        <v/>
      </c>
      <c r="CI275" s="252" t="str">
        <f>IF(F275="","",IF(分岐管理シート!AM275&lt;1,"error",""))</f>
        <v/>
      </c>
      <c r="CJ275" s="257" t="str">
        <f>IF(F275="","",IF(分岐管理シート!AN275&lt;1,"error",""))</f>
        <v/>
      </c>
      <c r="CK275" s="261" t="str">
        <f t="shared" si="40"/>
        <v/>
      </c>
      <c r="CL275" s="257" t="str">
        <f>IF(F275="","",IF(AND(SUM(分岐管理シート!AO275:AR275)&gt;180,分岐管理シート!AS275&lt;1),"error",""))</f>
        <v/>
      </c>
      <c r="CM275" s="257" t="str">
        <f>IF(F275="","",IF(OR(AND(分岐管理シート!D275=1,分岐管理シート!BB275&gt;0,分岐管理シート!BB275&lt;7),AND(分岐管理シート!D275&gt;1,分岐管理シート!BB275&gt;3,分岐管理シート!BB275&lt;7)),"","error"))</f>
        <v/>
      </c>
      <c r="CN275" s="260"/>
      <c r="CO275" s="257" t="str">
        <f>IF(分岐管理シート!BR275=0,"","error")</f>
        <v/>
      </c>
      <c r="CP275" s="304" t="str">
        <f>IF(AND(F275="",SUM(分岐管理シート!D275:BB275)&gt;0),"error","")</f>
        <v/>
      </c>
    </row>
    <row r="276" spans="1:94" ht="54.95" customHeight="1" x14ac:dyDescent="0.15">
      <c r="A276" s="29"/>
      <c r="B276" s="33"/>
      <c r="C276" s="445">
        <v>204</v>
      </c>
      <c r="D276" s="342"/>
      <c r="E276" s="342"/>
      <c r="F276" s="164"/>
      <c r="G276" s="164"/>
      <c r="H276" s="163"/>
      <c r="I276" s="164"/>
      <c r="J276" s="163"/>
      <c r="K276" s="164"/>
      <c r="L276" s="164"/>
      <c r="M276" s="164"/>
      <c r="N276" s="164"/>
      <c r="O276" s="343"/>
      <c r="P276" s="343"/>
      <c r="Q276" s="344"/>
      <c r="R276" s="345">
        <f t="shared" si="33"/>
        <v>0</v>
      </c>
      <c r="S276" s="346">
        <f t="shared" si="41"/>
        <v>0</v>
      </c>
      <c r="T276" s="347"/>
      <c r="U276" s="419"/>
      <c r="V276" s="386"/>
      <c r="W276" s="386"/>
      <c r="X276" s="386"/>
      <c r="Y276" s="347"/>
      <c r="Z276" s="347"/>
      <c r="AA276" s="163"/>
      <c r="AB276" s="164"/>
      <c r="AC276" s="348"/>
      <c r="AD276" s="348"/>
      <c r="AE276" s="348"/>
      <c r="AF276" s="349"/>
      <c r="AG276" s="349"/>
      <c r="AH276" s="370"/>
      <c r="AI276" s="163"/>
      <c r="AJ276" s="163"/>
      <c r="AK276" s="163"/>
      <c r="AL276" s="350"/>
      <c r="AM276" s="163"/>
      <c r="AN276" s="163"/>
      <c r="AO276" s="343"/>
      <c r="AP276" s="164"/>
      <c r="AQ276" s="164"/>
      <c r="AR276" s="164"/>
      <c r="AS276" s="351"/>
      <c r="AT276" s="352"/>
      <c r="AU276" s="352"/>
      <c r="AV276" s="352"/>
      <c r="AW276" s="352"/>
      <c r="AX276" s="352"/>
      <c r="AY276" s="352"/>
      <c r="AZ276" s="352"/>
      <c r="BA276" s="352"/>
      <c r="BB276" s="353"/>
      <c r="BC276" s="351"/>
      <c r="BD276" s="351"/>
      <c r="BE276" s="255" t="str">
        <f>IF(F276="","",IF(分岐管理シート!D276&gt;0,"","error"))</f>
        <v/>
      </c>
      <c r="BF276" s="256" t="str">
        <f>IF(F276="","",IF(分岐管理シート!E276=1,"","error"))</f>
        <v/>
      </c>
      <c r="BG276" s="257" t="str">
        <f>IF(F276="","",IF(分岐管理シート!G276=2,"","error"))</f>
        <v/>
      </c>
      <c r="BH276" s="257" t="str">
        <f>IF(F276="","",IF(OR(分岐管理シート!H276=0,LEN(H276)&lt;6),"error",""))</f>
        <v/>
      </c>
      <c r="BI276" s="258" t="str">
        <f>IF(F276="","",IF(分岐管理シート!I276=2,"","error"))</f>
        <v/>
      </c>
      <c r="BJ276" s="257" t="str">
        <f t="shared" si="34"/>
        <v/>
      </c>
      <c r="BK276" s="257" t="str">
        <f t="shared" si="35"/>
        <v/>
      </c>
      <c r="BL276" s="257" t="str">
        <f>IF(F276="","",IF(OR(AND(分岐管理シート!D276=1,分岐管理シート!K276=1),AND(分岐管理シート!D276=2,分岐管理シート!K276=2)),"","error"))</f>
        <v/>
      </c>
      <c r="BM276" s="255" t="str">
        <f>IF(F276="","",IF(分岐管理シート!L276=2,"","error"))</f>
        <v/>
      </c>
      <c r="BN276" s="257" t="str">
        <f>IF(F276="","",IF(分岐管理シート!M276&lt;1,"error",""))</f>
        <v/>
      </c>
      <c r="BO276" s="252" t="str">
        <f>IF(F276="","",IF(OR(AND(分岐管理シート!D276=1,分岐管理シート!M276&lt;12,分岐管理シート!M276&gt;0),AND(分岐管理シート!D276=2,分岐管理シート!M276&lt;13,分岐管理シート!M276&gt;1)),"","error"))</f>
        <v/>
      </c>
      <c r="BP276" s="257" t="str">
        <f>IF(AND(分岐管理シート!M276&lt;&gt;1,SUM(分岐管理シート!N276:P276)&gt;0),"error","")</f>
        <v/>
      </c>
      <c r="BQ276" s="256" t="str">
        <f>IF(OR(AND(分岐管理シート!N276=0,OR(分岐管理シート!O276&lt;&gt;0,分岐管理シート!P276&lt;&gt;0)),AND(分岐管理シート!O276=0,分岐管理シート!P276&lt;&gt;0)),"error","")</f>
        <v/>
      </c>
      <c r="BR276" s="259" t="str" cm="1">
        <f t="array" ref="BR276">IF(SUMPRODUCT(COUNTIF(N276:P276,N276:P276))&gt;COUNTA(N276:P276),"error","")</f>
        <v/>
      </c>
      <c r="BS276" s="257" t="str">
        <f t="shared" si="36"/>
        <v/>
      </c>
      <c r="BT276" s="257" t="str">
        <f t="shared" si="37"/>
        <v/>
      </c>
      <c r="BU276" s="257" t="str">
        <f>IF(F276="","",IF(OR(AND(分岐管理シート!D276=1,T276&gt;0,Y276&gt;=0,U276=0,R276=S276+Y276,S276=T276),AND(分岐管理シート!D276=2,U276&gt;0,Y276&gt;=0,T276=0,R276=S276+Y276,S276=U276)),"","error"))</f>
        <v/>
      </c>
      <c r="BV276" s="257" t="str">
        <f t="shared" si="38"/>
        <v/>
      </c>
      <c r="BW276" s="257" t="str">
        <f t="shared" si="42"/>
        <v/>
      </c>
      <c r="BX276" s="257" t="str">
        <f t="shared" si="39"/>
        <v/>
      </c>
      <c r="BY276" s="257" t="str">
        <f>IF(F276="","",IF(PRODUCT(分岐管理シート!AB276:'分岐管理シート'!AE276)=0,"error",""))</f>
        <v/>
      </c>
      <c r="BZ276" s="252" t="str">
        <f>IF(F276="","",IF(AND(AE276="○",分岐管理シート!AF276=0),"error",""))</f>
        <v/>
      </c>
      <c r="CA276" s="257" t="str">
        <f>IF(F276="","",IF(AND(分岐管理シート!AE276&lt;2,実施計画様式!AF276&lt;&gt;""),"error",""))</f>
        <v/>
      </c>
      <c r="CB276" s="257" t="str">
        <f>IF(F276="","",IF(OR(AND(分岐管理シート!D276=1,分岐管理シート!AG276&gt;0,分岐管理シート!AG276&lt;25),AND(分岐管理シート!D276&gt;1,分岐管理シート!AG276&gt;12,分岐管理シート!AG276&lt;25)),"","error"))</f>
        <v/>
      </c>
      <c r="CC276" s="256" t="str">
        <f>IF(F276="","",IF(OR(AND(分岐管理シート!BH276="予算化方法",分岐管理シート!AH276&gt;0,分岐管理シート!AH276&lt;4),AND(分岐管理シート!BH276="予算化方法_未定なし",分岐管理シート!AH276&gt;0,分岐管理シート!AH276&lt;3)),"","error"))</f>
        <v/>
      </c>
      <c r="CD276" s="257" t="str">
        <f>IF(F276="","",IF(OR(分岐管理シート!AI276&lt;14,分岐管理シート!AI276&gt;25,分岐管理シート!AI276&gt;分岐管理シート!AJ276,分岐管理シート!AI276&gt;分岐管理シート!AK276),"error",""))</f>
        <v/>
      </c>
      <c r="CE276" s="257" t="str">
        <f>IF(F276="","",IF(OR(分岐管理シート!AJ276&lt;14,分岐管理シート!AJ276&gt;25,分岐管理シート!AJ276&lt;分岐管理シート!AI276,分岐管理シート!AJ276&gt;分岐管理シート!AK276),"error",""))</f>
        <v/>
      </c>
      <c r="CF276" s="256" t="str">
        <f>IF(F276="","",IF(OR(分岐管理シート!AK276&lt;14,分岐管理シート!AK276&gt;26,分岐管理シート!AK276&lt;分岐管理シート!AI276,分岐管理シート!AK276&lt;分岐管理シート!AJ276),"error",""))</f>
        <v/>
      </c>
      <c r="CG276" s="257" t="str">
        <f>IF(F276="","",IF(AND(AD276="－",分岐管理シート!AK276&gt;25),"error",""))</f>
        <v/>
      </c>
      <c r="CH276" s="257" t="str">
        <f t="shared" si="43"/>
        <v/>
      </c>
      <c r="CI276" s="252" t="str">
        <f>IF(F276="","",IF(分岐管理シート!AM276&lt;1,"error",""))</f>
        <v/>
      </c>
      <c r="CJ276" s="257" t="str">
        <f>IF(F276="","",IF(分岐管理シート!AN276&lt;1,"error",""))</f>
        <v/>
      </c>
      <c r="CK276" s="261" t="str">
        <f t="shared" si="40"/>
        <v/>
      </c>
      <c r="CL276" s="257" t="str">
        <f>IF(F276="","",IF(AND(SUM(分岐管理シート!AO276:AR276)&gt;180,分岐管理シート!AS276&lt;1),"error",""))</f>
        <v/>
      </c>
      <c r="CM276" s="257" t="str">
        <f>IF(F276="","",IF(OR(AND(分岐管理シート!D276=1,分岐管理シート!BB276&gt;0,分岐管理シート!BB276&lt;7),AND(分岐管理シート!D276&gt;1,分岐管理シート!BB276&gt;3,分岐管理シート!BB276&lt;7)),"","error"))</f>
        <v/>
      </c>
      <c r="CN276" s="260"/>
      <c r="CO276" s="257" t="str">
        <f>IF(分岐管理シート!BR276=0,"","error")</f>
        <v/>
      </c>
      <c r="CP276" s="304" t="str">
        <f>IF(AND(F276="",SUM(分岐管理シート!D276:BB276)&gt;0),"error","")</f>
        <v/>
      </c>
    </row>
    <row r="277" spans="1:94" ht="54.95" customHeight="1" x14ac:dyDescent="0.15">
      <c r="A277" s="29"/>
      <c r="B277" s="33"/>
      <c r="C277" s="445">
        <v>205</v>
      </c>
      <c r="D277" s="342"/>
      <c r="E277" s="342"/>
      <c r="F277" s="164"/>
      <c r="G277" s="164"/>
      <c r="H277" s="163"/>
      <c r="I277" s="164"/>
      <c r="J277" s="163"/>
      <c r="K277" s="164"/>
      <c r="L277" s="164"/>
      <c r="M277" s="164"/>
      <c r="N277" s="164"/>
      <c r="O277" s="343"/>
      <c r="P277" s="343"/>
      <c r="Q277" s="344"/>
      <c r="R277" s="345">
        <f t="shared" si="33"/>
        <v>0</v>
      </c>
      <c r="S277" s="346">
        <f t="shared" si="41"/>
        <v>0</v>
      </c>
      <c r="T277" s="347"/>
      <c r="U277" s="419"/>
      <c r="V277" s="386"/>
      <c r="W277" s="386"/>
      <c r="X277" s="386"/>
      <c r="Y277" s="347"/>
      <c r="Z277" s="347"/>
      <c r="AA277" s="163"/>
      <c r="AB277" s="164"/>
      <c r="AC277" s="348"/>
      <c r="AD277" s="348"/>
      <c r="AE277" s="348"/>
      <c r="AF277" s="349"/>
      <c r="AG277" s="349"/>
      <c r="AH277" s="370"/>
      <c r="AI277" s="163"/>
      <c r="AJ277" s="163"/>
      <c r="AK277" s="163"/>
      <c r="AL277" s="350"/>
      <c r="AM277" s="163"/>
      <c r="AN277" s="163"/>
      <c r="AO277" s="343"/>
      <c r="AP277" s="164"/>
      <c r="AQ277" s="164"/>
      <c r="AR277" s="164"/>
      <c r="AS277" s="351"/>
      <c r="AT277" s="352"/>
      <c r="AU277" s="352"/>
      <c r="AV277" s="352"/>
      <c r="AW277" s="352"/>
      <c r="AX277" s="352"/>
      <c r="AY277" s="352"/>
      <c r="AZ277" s="352"/>
      <c r="BA277" s="352"/>
      <c r="BB277" s="353"/>
      <c r="BC277" s="351"/>
      <c r="BD277" s="351"/>
      <c r="BE277" s="255" t="str">
        <f>IF(F277="","",IF(分岐管理シート!D277&gt;0,"","error"))</f>
        <v/>
      </c>
      <c r="BF277" s="256" t="str">
        <f>IF(F277="","",IF(分岐管理シート!E277=1,"","error"))</f>
        <v/>
      </c>
      <c r="BG277" s="257" t="str">
        <f>IF(F277="","",IF(分岐管理シート!G277=2,"","error"))</f>
        <v/>
      </c>
      <c r="BH277" s="257" t="str">
        <f>IF(F277="","",IF(OR(分岐管理シート!H277=0,LEN(H277)&lt;6),"error",""))</f>
        <v/>
      </c>
      <c r="BI277" s="258" t="str">
        <f>IF(F277="","",IF(分岐管理シート!I277=2,"","error"))</f>
        <v/>
      </c>
      <c r="BJ277" s="257" t="str">
        <f t="shared" si="34"/>
        <v/>
      </c>
      <c r="BK277" s="257" t="str">
        <f t="shared" si="35"/>
        <v/>
      </c>
      <c r="BL277" s="257" t="str">
        <f>IF(F277="","",IF(OR(AND(分岐管理シート!D277=1,分岐管理シート!K277=1),AND(分岐管理シート!D277=2,分岐管理シート!K277=2)),"","error"))</f>
        <v/>
      </c>
      <c r="BM277" s="255" t="str">
        <f>IF(F277="","",IF(分岐管理シート!L277=2,"","error"))</f>
        <v/>
      </c>
      <c r="BN277" s="257" t="str">
        <f>IF(F277="","",IF(分岐管理シート!M277&lt;1,"error",""))</f>
        <v/>
      </c>
      <c r="BO277" s="252" t="str">
        <f>IF(F277="","",IF(OR(AND(分岐管理シート!D277=1,分岐管理シート!M277&lt;12,分岐管理シート!M277&gt;0),AND(分岐管理シート!D277=2,分岐管理シート!M277&lt;13,分岐管理シート!M277&gt;1)),"","error"))</f>
        <v/>
      </c>
      <c r="BP277" s="257" t="str">
        <f>IF(AND(分岐管理シート!M277&lt;&gt;1,SUM(分岐管理シート!N277:P277)&gt;0),"error","")</f>
        <v/>
      </c>
      <c r="BQ277" s="256" t="str">
        <f>IF(OR(AND(分岐管理シート!N277=0,OR(分岐管理シート!O277&lt;&gt;0,分岐管理シート!P277&lt;&gt;0)),AND(分岐管理シート!O277=0,分岐管理シート!P277&lt;&gt;0)),"error","")</f>
        <v/>
      </c>
      <c r="BR277" s="259" t="str" cm="1">
        <f t="array" ref="BR277">IF(SUMPRODUCT(COUNTIF(N277:P277,N277:P277))&gt;COUNTA(N277:P277),"error","")</f>
        <v/>
      </c>
      <c r="BS277" s="257" t="str">
        <f t="shared" si="36"/>
        <v/>
      </c>
      <c r="BT277" s="257" t="str">
        <f t="shared" si="37"/>
        <v/>
      </c>
      <c r="BU277" s="257" t="str">
        <f>IF(F277="","",IF(OR(AND(分岐管理シート!D277=1,T277&gt;0,Y277&gt;=0,U277=0,R277=S277+Y277,S277=T277),AND(分岐管理シート!D277=2,U277&gt;0,Y277&gt;=0,T277=0,R277=S277+Y277,S277=U277)),"","error"))</f>
        <v/>
      </c>
      <c r="BV277" s="257" t="str">
        <f t="shared" si="38"/>
        <v/>
      </c>
      <c r="BW277" s="257" t="str">
        <f t="shared" si="42"/>
        <v/>
      </c>
      <c r="BX277" s="257" t="str">
        <f t="shared" si="39"/>
        <v/>
      </c>
      <c r="BY277" s="257" t="str">
        <f>IF(F277="","",IF(PRODUCT(分岐管理シート!AB277:'分岐管理シート'!AE277)=0,"error",""))</f>
        <v/>
      </c>
      <c r="BZ277" s="252" t="str">
        <f>IF(F277="","",IF(AND(AE277="○",分岐管理シート!AF277=0),"error",""))</f>
        <v/>
      </c>
      <c r="CA277" s="257" t="str">
        <f>IF(F277="","",IF(AND(分岐管理シート!AE277&lt;2,実施計画様式!AF277&lt;&gt;""),"error",""))</f>
        <v/>
      </c>
      <c r="CB277" s="257" t="str">
        <f>IF(F277="","",IF(OR(AND(分岐管理シート!D277=1,分岐管理シート!AG277&gt;0,分岐管理シート!AG277&lt;25),AND(分岐管理シート!D277&gt;1,分岐管理シート!AG277&gt;12,分岐管理シート!AG277&lt;25)),"","error"))</f>
        <v/>
      </c>
      <c r="CC277" s="256" t="str">
        <f>IF(F277="","",IF(OR(AND(分岐管理シート!BH277="予算化方法",分岐管理シート!AH277&gt;0,分岐管理シート!AH277&lt;4),AND(分岐管理シート!BH277="予算化方法_未定なし",分岐管理シート!AH277&gt;0,分岐管理シート!AH277&lt;3)),"","error"))</f>
        <v/>
      </c>
      <c r="CD277" s="257" t="str">
        <f>IF(F277="","",IF(OR(分岐管理シート!AI277&lt;14,分岐管理シート!AI277&gt;25,分岐管理シート!AI277&gt;分岐管理シート!AJ277,分岐管理シート!AI277&gt;分岐管理シート!AK277),"error",""))</f>
        <v/>
      </c>
      <c r="CE277" s="257" t="str">
        <f>IF(F277="","",IF(OR(分岐管理シート!AJ277&lt;14,分岐管理シート!AJ277&gt;25,分岐管理シート!AJ277&lt;分岐管理シート!AI277,分岐管理シート!AJ277&gt;分岐管理シート!AK277),"error",""))</f>
        <v/>
      </c>
      <c r="CF277" s="256" t="str">
        <f>IF(F277="","",IF(OR(分岐管理シート!AK277&lt;14,分岐管理シート!AK277&gt;26,分岐管理シート!AK277&lt;分岐管理シート!AI277,分岐管理シート!AK277&lt;分岐管理シート!AJ277),"error",""))</f>
        <v/>
      </c>
      <c r="CG277" s="257" t="str">
        <f>IF(F277="","",IF(AND(AD277="－",分岐管理シート!AK277&gt;25),"error",""))</f>
        <v/>
      </c>
      <c r="CH277" s="257" t="str">
        <f t="shared" si="43"/>
        <v/>
      </c>
      <c r="CI277" s="252" t="str">
        <f>IF(F277="","",IF(分岐管理シート!AM277&lt;1,"error",""))</f>
        <v/>
      </c>
      <c r="CJ277" s="257" t="str">
        <f>IF(F277="","",IF(分岐管理シート!AN277&lt;1,"error",""))</f>
        <v/>
      </c>
      <c r="CK277" s="261" t="str">
        <f t="shared" si="40"/>
        <v/>
      </c>
      <c r="CL277" s="257" t="str">
        <f>IF(F277="","",IF(AND(SUM(分岐管理シート!AO277:AR277)&gt;180,分岐管理シート!AS277&lt;1),"error",""))</f>
        <v/>
      </c>
      <c r="CM277" s="257" t="str">
        <f>IF(F277="","",IF(OR(AND(分岐管理シート!D277=1,分岐管理シート!BB277&gt;0,分岐管理シート!BB277&lt;7),AND(分岐管理シート!D277&gt;1,分岐管理シート!BB277&gt;3,分岐管理シート!BB277&lt;7)),"","error"))</f>
        <v/>
      </c>
      <c r="CN277" s="260"/>
      <c r="CO277" s="257" t="str">
        <f>IF(分岐管理シート!BR277=0,"","error")</f>
        <v/>
      </c>
      <c r="CP277" s="304" t="str">
        <f>IF(AND(F277="",SUM(分岐管理シート!D277:BB277)&gt;0),"error","")</f>
        <v/>
      </c>
    </row>
    <row r="278" spans="1:94" ht="54.95" customHeight="1" x14ac:dyDescent="0.15">
      <c r="A278" s="29"/>
      <c r="B278" s="33"/>
      <c r="C278" s="445">
        <v>206</v>
      </c>
      <c r="D278" s="342"/>
      <c r="E278" s="342"/>
      <c r="F278" s="164"/>
      <c r="G278" s="164"/>
      <c r="H278" s="163"/>
      <c r="I278" s="164"/>
      <c r="J278" s="163"/>
      <c r="K278" s="164"/>
      <c r="L278" s="164"/>
      <c r="M278" s="164"/>
      <c r="N278" s="164"/>
      <c r="O278" s="343"/>
      <c r="P278" s="343"/>
      <c r="Q278" s="344"/>
      <c r="R278" s="345">
        <f t="shared" si="33"/>
        <v>0</v>
      </c>
      <c r="S278" s="346">
        <f t="shared" si="41"/>
        <v>0</v>
      </c>
      <c r="T278" s="347"/>
      <c r="U278" s="419"/>
      <c r="V278" s="386"/>
      <c r="W278" s="386"/>
      <c r="X278" s="386"/>
      <c r="Y278" s="347"/>
      <c r="Z278" s="347"/>
      <c r="AA278" s="163"/>
      <c r="AB278" s="164"/>
      <c r="AC278" s="348"/>
      <c r="AD278" s="348"/>
      <c r="AE278" s="348"/>
      <c r="AF278" s="349"/>
      <c r="AG278" s="349"/>
      <c r="AH278" s="370"/>
      <c r="AI278" s="163"/>
      <c r="AJ278" s="163"/>
      <c r="AK278" s="163"/>
      <c r="AL278" s="350"/>
      <c r="AM278" s="163"/>
      <c r="AN278" s="163"/>
      <c r="AO278" s="343"/>
      <c r="AP278" s="164"/>
      <c r="AQ278" s="164"/>
      <c r="AR278" s="164"/>
      <c r="AS278" s="351"/>
      <c r="AT278" s="352"/>
      <c r="AU278" s="352"/>
      <c r="AV278" s="352"/>
      <c r="AW278" s="352"/>
      <c r="AX278" s="352"/>
      <c r="AY278" s="352"/>
      <c r="AZ278" s="352"/>
      <c r="BA278" s="352"/>
      <c r="BB278" s="353"/>
      <c r="BC278" s="351"/>
      <c r="BD278" s="351"/>
      <c r="BE278" s="255" t="str">
        <f>IF(F278="","",IF(分岐管理シート!D278&gt;0,"","error"))</f>
        <v/>
      </c>
      <c r="BF278" s="256" t="str">
        <f>IF(F278="","",IF(分岐管理シート!E278=1,"","error"))</f>
        <v/>
      </c>
      <c r="BG278" s="257" t="str">
        <f>IF(F278="","",IF(分岐管理シート!G278=2,"","error"))</f>
        <v/>
      </c>
      <c r="BH278" s="257" t="str">
        <f>IF(F278="","",IF(OR(分岐管理シート!H278=0,LEN(H278)&lt;6),"error",""))</f>
        <v/>
      </c>
      <c r="BI278" s="258" t="str">
        <f>IF(F278="","",IF(分岐管理シート!I278=2,"","error"))</f>
        <v/>
      </c>
      <c r="BJ278" s="257" t="str">
        <f t="shared" si="34"/>
        <v/>
      </c>
      <c r="BK278" s="257" t="str">
        <f t="shared" si="35"/>
        <v/>
      </c>
      <c r="BL278" s="257" t="str">
        <f>IF(F278="","",IF(OR(AND(分岐管理シート!D278=1,分岐管理シート!K278=1),AND(分岐管理シート!D278=2,分岐管理シート!K278=2)),"","error"))</f>
        <v/>
      </c>
      <c r="BM278" s="255" t="str">
        <f>IF(F278="","",IF(分岐管理シート!L278=2,"","error"))</f>
        <v/>
      </c>
      <c r="BN278" s="257" t="str">
        <f>IF(F278="","",IF(分岐管理シート!M278&lt;1,"error",""))</f>
        <v/>
      </c>
      <c r="BO278" s="252" t="str">
        <f>IF(F278="","",IF(OR(AND(分岐管理シート!D278=1,分岐管理シート!M278&lt;12,分岐管理シート!M278&gt;0),AND(分岐管理シート!D278=2,分岐管理シート!M278&lt;13,分岐管理シート!M278&gt;1)),"","error"))</f>
        <v/>
      </c>
      <c r="BP278" s="257" t="str">
        <f>IF(AND(分岐管理シート!M278&lt;&gt;1,SUM(分岐管理シート!N278:P278)&gt;0),"error","")</f>
        <v/>
      </c>
      <c r="BQ278" s="256" t="str">
        <f>IF(OR(AND(分岐管理シート!N278=0,OR(分岐管理シート!O278&lt;&gt;0,分岐管理シート!P278&lt;&gt;0)),AND(分岐管理シート!O278=0,分岐管理シート!P278&lt;&gt;0)),"error","")</f>
        <v/>
      </c>
      <c r="BR278" s="259" t="str" cm="1">
        <f t="array" ref="BR278">IF(SUMPRODUCT(COUNTIF(N278:P278,N278:P278))&gt;COUNTA(N278:P278),"error","")</f>
        <v/>
      </c>
      <c r="BS278" s="257" t="str">
        <f t="shared" si="36"/>
        <v/>
      </c>
      <c r="BT278" s="257" t="str">
        <f t="shared" si="37"/>
        <v/>
      </c>
      <c r="BU278" s="257" t="str">
        <f>IF(F278="","",IF(OR(AND(分岐管理シート!D278=1,T278&gt;0,Y278&gt;=0,U278=0,R278=S278+Y278,S278=T278),AND(分岐管理シート!D278=2,U278&gt;0,Y278&gt;=0,T278=0,R278=S278+Y278,S278=U278)),"","error"))</f>
        <v/>
      </c>
      <c r="BV278" s="257" t="str">
        <f t="shared" si="38"/>
        <v/>
      </c>
      <c r="BW278" s="257" t="str">
        <f t="shared" si="42"/>
        <v/>
      </c>
      <c r="BX278" s="257" t="str">
        <f t="shared" si="39"/>
        <v/>
      </c>
      <c r="BY278" s="257" t="str">
        <f>IF(F278="","",IF(PRODUCT(分岐管理シート!AB278:'分岐管理シート'!AE278)=0,"error",""))</f>
        <v/>
      </c>
      <c r="BZ278" s="252" t="str">
        <f>IF(F278="","",IF(AND(AE278="○",分岐管理シート!AF278=0),"error",""))</f>
        <v/>
      </c>
      <c r="CA278" s="257" t="str">
        <f>IF(F278="","",IF(AND(分岐管理シート!AE278&lt;2,実施計画様式!AF278&lt;&gt;""),"error",""))</f>
        <v/>
      </c>
      <c r="CB278" s="257" t="str">
        <f>IF(F278="","",IF(OR(AND(分岐管理シート!D278=1,分岐管理シート!AG278&gt;0,分岐管理シート!AG278&lt;25),AND(分岐管理シート!D278&gt;1,分岐管理シート!AG278&gt;12,分岐管理シート!AG278&lt;25)),"","error"))</f>
        <v/>
      </c>
      <c r="CC278" s="256" t="str">
        <f>IF(F278="","",IF(OR(AND(分岐管理シート!BH278="予算化方法",分岐管理シート!AH278&gt;0,分岐管理シート!AH278&lt;4),AND(分岐管理シート!BH278="予算化方法_未定なし",分岐管理シート!AH278&gt;0,分岐管理シート!AH278&lt;3)),"","error"))</f>
        <v/>
      </c>
      <c r="CD278" s="257" t="str">
        <f>IF(F278="","",IF(OR(分岐管理シート!AI278&lt;14,分岐管理シート!AI278&gt;25,分岐管理シート!AI278&gt;分岐管理シート!AJ278,分岐管理シート!AI278&gt;分岐管理シート!AK278),"error",""))</f>
        <v/>
      </c>
      <c r="CE278" s="257" t="str">
        <f>IF(F278="","",IF(OR(分岐管理シート!AJ278&lt;14,分岐管理シート!AJ278&gt;25,分岐管理シート!AJ278&lt;分岐管理シート!AI278,分岐管理シート!AJ278&gt;分岐管理シート!AK278),"error",""))</f>
        <v/>
      </c>
      <c r="CF278" s="256" t="str">
        <f>IF(F278="","",IF(OR(分岐管理シート!AK278&lt;14,分岐管理シート!AK278&gt;26,分岐管理シート!AK278&lt;分岐管理シート!AI278,分岐管理シート!AK278&lt;分岐管理シート!AJ278),"error",""))</f>
        <v/>
      </c>
      <c r="CG278" s="257" t="str">
        <f>IF(F278="","",IF(AND(AD278="－",分岐管理シート!AK278&gt;25),"error",""))</f>
        <v/>
      </c>
      <c r="CH278" s="257" t="str">
        <f t="shared" si="43"/>
        <v/>
      </c>
      <c r="CI278" s="252" t="str">
        <f>IF(F278="","",IF(分岐管理シート!AM278&lt;1,"error",""))</f>
        <v/>
      </c>
      <c r="CJ278" s="257" t="str">
        <f>IF(F278="","",IF(分岐管理シート!AN278&lt;1,"error",""))</f>
        <v/>
      </c>
      <c r="CK278" s="261" t="str">
        <f t="shared" si="40"/>
        <v/>
      </c>
      <c r="CL278" s="257" t="str">
        <f>IF(F278="","",IF(AND(SUM(分岐管理シート!AO278:AR278)&gt;180,分岐管理シート!AS278&lt;1),"error",""))</f>
        <v/>
      </c>
      <c r="CM278" s="257" t="str">
        <f>IF(F278="","",IF(OR(AND(分岐管理シート!D278=1,分岐管理シート!BB278&gt;0,分岐管理シート!BB278&lt;7),AND(分岐管理シート!D278&gt;1,分岐管理シート!BB278&gt;3,分岐管理シート!BB278&lt;7)),"","error"))</f>
        <v/>
      </c>
      <c r="CN278" s="260"/>
      <c r="CO278" s="257" t="str">
        <f>IF(分岐管理シート!BR278=0,"","error")</f>
        <v/>
      </c>
      <c r="CP278" s="304" t="str">
        <f>IF(AND(F278="",SUM(分岐管理シート!D278:BB278)&gt;0),"error","")</f>
        <v/>
      </c>
    </row>
    <row r="279" spans="1:94" ht="54.95" customHeight="1" x14ac:dyDescent="0.15">
      <c r="A279" s="29"/>
      <c r="B279" s="33"/>
      <c r="C279" s="445">
        <v>207</v>
      </c>
      <c r="D279" s="342"/>
      <c r="E279" s="342"/>
      <c r="F279" s="164"/>
      <c r="G279" s="164"/>
      <c r="H279" s="163"/>
      <c r="I279" s="164"/>
      <c r="J279" s="163"/>
      <c r="K279" s="164"/>
      <c r="L279" s="164"/>
      <c r="M279" s="164"/>
      <c r="N279" s="164"/>
      <c r="O279" s="343"/>
      <c r="P279" s="343"/>
      <c r="Q279" s="344"/>
      <c r="R279" s="345">
        <f t="shared" si="33"/>
        <v>0</v>
      </c>
      <c r="S279" s="346">
        <f t="shared" si="41"/>
        <v>0</v>
      </c>
      <c r="T279" s="347"/>
      <c r="U279" s="419"/>
      <c r="V279" s="386"/>
      <c r="W279" s="386"/>
      <c r="X279" s="386"/>
      <c r="Y279" s="347"/>
      <c r="Z279" s="347"/>
      <c r="AA279" s="163"/>
      <c r="AB279" s="164"/>
      <c r="AC279" s="348"/>
      <c r="AD279" s="348"/>
      <c r="AE279" s="348"/>
      <c r="AF279" s="349"/>
      <c r="AG279" s="349"/>
      <c r="AH279" s="370"/>
      <c r="AI279" s="163"/>
      <c r="AJ279" s="163"/>
      <c r="AK279" s="163"/>
      <c r="AL279" s="350"/>
      <c r="AM279" s="163"/>
      <c r="AN279" s="163"/>
      <c r="AO279" s="343"/>
      <c r="AP279" s="164"/>
      <c r="AQ279" s="164"/>
      <c r="AR279" s="164"/>
      <c r="AS279" s="351"/>
      <c r="AT279" s="352"/>
      <c r="AU279" s="352"/>
      <c r="AV279" s="352"/>
      <c r="AW279" s="352"/>
      <c r="AX279" s="352"/>
      <c r="AY279" s="352"/>
      <c r="AZ279" s="352"/>
      <c r="BA279" s="352"/>
      <c r="BB279" s="353"/>
      <c r="BC279" s="351"/>
      <c r="BD279" s="351"/>
      <c r="BE279" s="255" t="str">
        <f>IF(F279="","",IF(分岐管理シート!D279&gt;0,"","error"))</f>
        <v/>
      </c>
      <c r="BF279" s="256" t="str">
        <f>IF(F279="","",IF(分岐管理シート!E279=1,"","error"))</f>
        <v/>
      </c>
      <c r="BG279" s="257" t="str">
        <f>IF(F279="","",IF(分岐管理シート!G279=2,"","error"))</f>
        <v/>
      </c>
      <c r="BH279" s="257" t="str">
        <f>IF(F279="","",IF(OR(分岐管理シート!H279=0,LEN(H279)&lt;6),"error",""))</f>
        <v/>
      </c>
      <c r="BI279" s="258" t="str">
        <f>IF(F279="","",IF(分岐管理シート!I279=2,"","error"))</f>
        <v/>
      </c>
      <c r="BJ279" s="257" t="str">
        <f t="shared" si="34"/>
        <v/>
      </c>
      <c r="BK279" s="257" t="str">
        <f t="shared" si="35"/>
        <v/>
      </c>
      <c r="BL279" s="257" t="str">
        <f>IF(F279="","",IF(OR(AND(分岐管理シート!D279=1,分岐管理シート!K279=1),AND(分岐管理シート!D279=2,分岐管理シート!K279=2)),"","error"))</f>
        <v/>
      </c>
      <c r="BM279" s="255" t="str">
        <f>IF(F279="","",IF(分岐管理シート!L279=2,"","error"))</f>
        <v/>
      </c>
      <c r="BN279" s="257" t="str">
        <f>IF(F279="","",IF(分岐管理シート!M279&lt;1,"error",""))</f>
        <v/>
      </c>
      <c r="BO279" s="252" t="str">
        <f>IF(F279="","",IF(OR(AND(分岐管理シート!D279=1,分岐管理シート!M279&lt;12,分岐管理シート!M279&gt;0),AND(分岐管理シート!D279=2,分岐管理シート!M279&lt;13,分岐管理シート!M279&gt;1)),"","error"))</f>
        <v/>
      </c>
      <c r="BP279" s="257" t="str">
        <f>IF(AND(分岐管理シート!M279&lt;&gt;1,SUM(分岐管理シート!N279:P279)&gt;0),"error","")</f>
        <v/>
      </c>
      <c r="BQ279" s="256" t="str">
        <f>IF(OR(AND(分岐管理シート!N279=0,OR(分岐管理シート!O279&lt;&gt;0,分岐管理シート!P279&lt;&gt;0)),AND(分岐管理シート!O279=0,分岐管理シート!P279&lt;&gt;0)),"error","")</f>
        <v/>
      </c>
      <c r="BR279" s="259" t="str" cm="1">
        <f t="array" ref="BR279">IF(SUMPRODUCT(COUNTIF(N279:P279,N279:P279))&gt;COUNTA(N279:P279),"error","")</f>
        <v/>
      </c>
      <c r="BS279" s="257" t="str">
        <f t="shared" si="36"/>
        <v/>
      </c>
      <c r="BT279" s="257" t="str">
        <f t="shared" si="37"/>
        <v/>
      </c>
      <c r="BU279" s="257" t="str">
        <f>IF(F279="","",IF(OR(AND(分岐管理シート!D279=1,T279&gt;0,Y279&gt;=0,U279=0,R279=S279+Y279,S279=T279),AND(分岐管理シート!D279=2,U279&gt;0,Y279&gt;=0,T279=0,R279=S279+Y279,S279=U279)),"","error"))</f>
        <v/>
      </c>
      <c r="BV279" s="257" t="str">
        <f t="shared" si="38"/>
        <v/>
      </c>
      <c r="BW279" s="257" t="str">
        <f t="shared" si="42"/>
        <v/>
      </c>
      <c r="BX279" s="257" t="str">
        <f t="shared" si="39"/>
        <v/>
      </c>
      <c r="BY279" s="257" t="str">
        <f>IF(F279="","",IF(PRODUCT(分岐管理シート!AB279:'分岐管理シート'!AE279)=0,"error",""))</f>
        <v/>
      </c>
      <c r="BZ279" s="252" t="str">
        <f>IF(F279="","",IF(AND(AE279="○",分岐管理シート!AF279=0),"error",""))</f>
        <v/>
      </c>
      <c r="CA279" s="257" t="str">
        <f>IF(F279="","",IF(AND(分岐管理シート!AE279&lt;2,実施計画様式!AF279&lt;&gt;""),"error",""))</f>
        <v/>
      </c>
      <c r="CB279" s="257" t="str">
        <f>IF(F279="","",IF(OR(AND(分岐管理シート!D279=1,分岐管理シート!AG279&gt;0,分岐管理シート!AG279&lt;25),AND(分岐管理シート!D279&gt;1,分岐管理シート!AG279&gt;12,分岐管理シート!AG279&lt;25)),"","error"))</f>
        <v/>
      </c>
      <c r="CC279" s="256" t="str">
        <f>IF(F279="","",IF(OR(AND(分岐管理シート!BH279="予算化方法",分岐管理シート!AH279&gt;0,分岐管理シート!AH279&lt;4),AND(分岐管理シート!BH279="予算化方法_未定なし",分岐管理シート!AH279&gt;0,分岐管理シート!AH279&lt;3)),"","error"))</f>
        <v/>
      </c>
      <c r="CD279" s="257" t="str">
        <f>IF(F279="","",IF(OR(分岐管理シート!AI279&lt;14,分岐管理シート!AI279&gt;25,分岐管理シート!AI279&gt;分岐管理シート!AJ279,分岐管理シート!AI279&gt;分岐管理シート!AK279),"error",""))</f>
        <v/>
      </c>
      <c r="CE279" s="257" t="str">
        <f>IF(F279="","",IF(OR(分岐管理シート!AJ279&lt;14,分岐管理シート!AJ279&gt;25,分岐管理シート!AJ279&lt;分岐管理シート!AI279,分岐管理シート!AJ279&gt;分岐管理シート!AK279),"error",""))</f>
        <v/>
      </c>
      <c r="CF279" s="256" t="str">
        <f>IF(F279="","",IF(OR(分岐管理シート!AK279&lt;14,分岐管理シート!AK279&gt;26,分岐管理シート!AK279&lt;分岐管理シート!AI279,分岐管理シート!AK279&lt;分岐管理シート!AJ279),"error",""))</f>
        <v/>
      </c>
      <c r="CG279" s="257" t="str">
        <f>IF(F279="","",IF(AND(AD279="－",分岐管理シート!AK279&gt;25),"error",""))</f>
        <v/>
      </c>
      <c r="CH279" s="257" t="str">
        <f t="shared" si="43"/>
        <v/>
      </c>
      <c r="CI279" s="252" t="str">
        <f>IF(F279="","",IF(分岐管理シート!AM279&lt;1,"error",""))</f>
        <v/>
      </c>
      <c r="CJ279" s="257" t="str">
        <f>IF(F279="","",IF(分岐管理シート!AN279&lt;1,"error",""))</f>
        <v/>
      </c>
      <c r="CK279" s="261" t="str">
        <f t="shared" si="40"/>
        <v/>
      </c>
      <c r="CL279" s="257" t="str">
        <f>IF(F279="","",IF(AND(SUM(分岐管理シート!AO279:AR279)&gt;180,分岐管理シート!AS279&lt;1),"error",""))</f>
        <v/>
      </c>
      <c r="CM279" s="257" t="str">
        <f>IF(F279="","",IF(OR(AND(分岐管理シート!D279=1,分岐管理シート!BB279&gt;0,分岐管理シート!BB279&lt;7),AND(分岐管理シート!D279&gt;1,分岐管理シート!BB279&gt;3,分岐管理シート!BB279&lt;7)),"","error"))</f>
        <v/>
      </c>
      <c r="CN279" s="260"/>
      <c r="CO279" s="257" t="str">
        <f>IF(分岐管理シート!BR279=0,"","error")</f>
        <v/>
      </c>
      <c r="CP279" s="304" t="str">
        <f>IF(AND(F279="",SUM(分岐管理シート!D279:BB279)&gt;0),"error","")</f>
        <v/>
      </c>
    </row>
    <row r="280" spans="1:94" ht="54.95" customHeight="1" x14ac:dyDescent="0.15">
      <c r="A280" s="29"/>
      <c r="B280" s="33"/>
      <c r="C280" s="445">
        <v>208</v>
      </c>
      <c r="D280" s="342"/>
      <c r="E280" s="342"/>
      <c r="F280" s="164"/>
      <c r="G280" s="164"/>
      <c r="H280" s="163"/>
      <c r="I280" s="164"/>
      <c r="J280" s="163"/>
      <c r="K280" s="164"/>
      <c r="L280" s="164"/>
      <c r="M280" s="164"/>
      <c r="N280" s="164"/>
      <c r="O280" s="343"/>
      <c r="P280" s="343"/>
      <c r="Q280" s="344"/>
      <c r="R280" s="345">
        <f t="shared" si="33"/>
        <v>0</v>
      </c>
      <c r="S280" s="346">
        <f t="shared" si="41"/>
        <v>0</v>
      </c>
      <c r="T280" s="347"/>
      <c r="U280" s="419"/>
      <c r="V280" s="386"/>
      <c r="W280" s="386"/>
      <c r="X280" s="386"/>
      <c r="Y280" s="347"/>
      <c r="Z280" s="347"/>
      <c r="AA280" s="163"/>
      <c r="AB280" s="164"/>
      <c r="AC280" s="348"/>
      <c r="AD280" s="348"/>
      <c r="AE280" s="348"/>
      <c r="AF280" s="349"/>
      <c r="AG280" s="349"/>
      <c r="AH280" s="370"/>
      <c r="AI280" s="163"/>
      <c r="AJ280" s="163"/>
      <c r="AK280" s="163"/>
      <c r="AL280" s="350"/>
      <c r="AM280" s="163"/>
      <c r="AN280" s="163"/>
      <c r="AO280" s="343"/>
      <c r="AP280" s="164"/>
      <c r="AQ280" s="164"/>
      <c r="AR280" s="164"/>
      <c r="AS280" s="351"/>
      <c r="AT280" s="352"/>
      <c r="AU280" s="352"/>
      <c r="AV280" s="352"/>
      <c r="AW280" s="352"/>
      <c r="AX280" s="352"/>
      <c r="AY280" s="352"/>
      <c r="AZ280" s="352"/>
      <c r="BA280" s="352"/>
      <c r="BB280" s="353"/>
      <c r="BC280" s="351"/>
      <c r="BD280" s="351"/>
      <c r="BE280" s="255" t="str">
        <f>IF(F280="","",IF(分岐管理シート!D280&gt;0,"","error"))</f>
        <v/>
      </c>
      <c r="BF280" s="256" t="str">
        <f>IF(F280="","",IF(分岐管理シート!E280=1,"","error"))</f>
        <v/>
      </c>
      <c r="BG280" s="257" t="str">
        <f>IF(F280="","",IF(分岐管理シート!G280=2,"","error"))</f>
        <v/>
      </c>
      <c r="BH280" s="257" t="str">
        <f>IF(F280="","",IF(OR(分岐管理シート!H280=0,LEN(H280)&lt;6),"error",""))</f>
        <v/>
      </c>
      <c r="BI280" s="258" t="str">
        <f>IF(F280="","",IF(分岐管理シート!I280=2,"","error"))</f>
        <v/>
      </c>
      <c r="BJ280" s="257" t="str">
        <f t="shared" si="34"/>
        <v/>
      </c>
      <c r="BK280" s="257" t="str">
        <f t="shared" si="35"/>
        <v/>
      </c>
      <c r="BL280" s="257" t="str">
        <f>IF(F280="","",IF(OR(AND(分岐管理シート!D280=1,分岐管理シート!K280=1),AND(分岐管理シート!D280=2,分岐管理シート!K280=2)),"","error"))</f>
        <v/>
      </c>
      <c r="BM280" s="255" t="str">
        <f>IF(F280="","",IF(分岐管理シート!L280=2,"","error"))</f>
        <v/>
      </c>
      <c r="BN280" s="257" t="str">
        <f>IF(F280="","",IF(分岐管理シート!M280&lt;1,"error",""))</f>
        <v/>
      </c>
      <c r="BO280" s="252" t="str">
        <f>IF(F280="","",IF(OR(AND(分岐管理シート!D280=1,分岐管理シート!M280&lt;12,分岐管理シート!M280&gt;0),AND(分岐管理シート!D280=2,分岐管理シート!M280&lt;13,分岐管理シート!M280&gt;1)),"","error"))</f>
        <v/>
      </c>
      <c r="BP280" s="257" t="str">
        <f>IF(AND(分岐管理シート!M280&lt;&gt;1,SUM(分岐管理シート!N280:P280)&gt;0),"error","")</f>
        <v/>
      </c>
      <c r="BQ280" s="256" t="str">
        <f>IF(OR(AND(分岐管理シート!N280=0,OR(分岐管理シート!O280&lt;&gt;0,分岐管理シート!P280&lt;&gt;0)),AND(分岐管理シート!O280=0,分岐管理シート!P280&lt;&gt;0)),"error","")</f>
        <v/>
      </c>
      <c r="BR280" s="259" t="str" cm="1">
        <f t="array" ref="BR280">IF(SUMPRODUCT(COUNTIF(N280:P280,N280:P280))&gt;COUNTA(N280:P280),"error","")</f>
        <v/>
      </c>
      <c r="BS280" s="257" t="str">
        <f t="shared" si="36"/>
        <v/>
      </c>
      <c r="BT280" s="257" t="str">
        <f t="shared" si="37"/>
        <v/>
      </c>
      <c r="BU280" s="257" t="str">
        <f>IF(F280="","",IF(OR(AND(分岐管理シート!D280=1,T280&gt;0,Y280&gt;=0,U280=0,R280=S280+Y280,S280=T280),AND(分岐管理シート!D280=2,U280&gt;0,Y280&gt;=0,T280=0,R280=S280+Y280,S280=U280)),"","error"))</f>
        <v/>
      </c>
      <c r="BV280" s="257" t="str">
        <f t="shared" si="38"/>
        <v/>
      </c>
      <c r="BW280" s="257" t="str">
        <f t="shared" si="42"/>
        <v/>
      </c>
      <c r="BX280" s="257" t="str">
        <f t="shared" si="39"/>
        <v/>
      </c>
      <c r="BY280" s="257" t="str">
        <f>IF(F280="","",IF(PRODUCT(分岐管理シート!AB280:'分岐管理シート'!AE280)=0,"error",""))</f>
        <v/>
      </c>
      <c r="BZ280" s="252" t="str">
        <f>IF(F280="","",IF(AND(AE280="○",分岐管理シート!AF280=0),"error",""))</f>
        <v/>
      </c>
      <c r="CA280" s="257" t="str">
        <f>IF(F280="","",IF(AND(分岐管理シート!AE280&lt;2,実施計画様式!AF280&lt;&gt;""),"error",""))</f>
        <v/>
      </c>
      <c r="CB280" s="257" t="str">
        <f>IF(F280="","",IF(OR(AND(分岐管理シート!D280=1,分岐管理シート!AG280&gt;0,分岐管理シート!AG280&lt;25),AND(分岐管理シート!D280&gt;1,分岐管理シート!AG280&gt;12,分岐管理シート!AG280&lt;25)),"","error"))</f>
        <v/>
      </c>
      <c r="CC280" s="256" t="str">
        <f>IF(F280="","",IF(OR(AND(分岐管理シート!BH280="予算化方法",分岐管理シート!AH280&gt;0,分岐管理シート!AH280&lt;4),AND(分岐管理シート!BH280="予算化方法_未定なし",分岐管理シート!AH280&gt;0,分岐管理シート!AH280&lt;3)),"","error"))</f>
        <v/>
      </c>
      <c r="CD280" s="257" t="str">
        <f>IF(F280="","",IF(OR(分岐管理シート!AI280&lt;14,分岐管理シート!AI280&gt;25,分岐管理シート!AI280&gt;分岐管理シート!AJ280,分岐管理シート!AI280&gt;分岐管理シート!AK280),"error",""))</f>
        <v/>
      </c>
      <c r="CE280" s="257" t="str">
        <f>IF(F280="","",IF(OR(分岐管理シート!AJ280&lt;14,分岐管理シート!AJ280&gt;25,分岐管理シート!AJ280&lt;分岐管理シート!AI280,分岐管理シート!AJ280&gt;分岐管理シート!AK280),"error",""))</f>
        <v/>
      </c>
      <c r="CF280" s="256" t="str">
        <f>IF(F280="","",IF(OR(分岐管理シート!AK280&lt;14,分岐管理シート!AK280&gt;26,分岐管理シート!AK280&lt;分岐管理シート!AI280,分岐管理シート!AK280&lt;分岐管理シート!AJ280),"error",""))</f>
        <v/>
      </c>
      <c r="CG280" s="257" t="str">
        <f>IF(F280="","",IF(AND(AD280="－",分岐管理シート!AK280&gt;25),"error",""))</f>
        <v/>
      </c>
      <c r="CH280" s="257" t="str">
        <f t="shared" si="43"/>
        <v/>
      </c>
      <c r="CI280" s="252" t="str">
        <f>IF(F280="","",IF(分岐管理シート!AM280&lt;1,"error",""))</f>
        <v/>
      </c>
      <c r="CJ280" s="257" t="str">
        <f>IF(F280="","",IF(分岐管理シート!AN280&lt;1,"error",""))</f>
        <v/>
      </c>
      <c r="CK280" s="261" t="str">
        <f t="shared" si="40"/>
        <v/>
      </c>
      <c r="CL280" s="257" t="str">
        <f>IF(F280="","",IF(AND(SUM(分岐管理シート!AO280:AR280)&gt;180,分岐管理シート!AS280&lt;1),"error",""))</f>
        <v/>
      </c>
      <c r="CM280" s="257" t="str">
        <f>IF(F280="","",IF(OR(AND(分岐管理シート!D280=1,分岐管理シート!BB280&gt;0,分岐管理シート!BB280&lt;7),AND(分岐管理シート!D280&gt;1,分岐管理シート!BB280&gt;3,分岐管理シート!BB280&lt;7)),"","error"))</f>
        <v/>
      </c>
      <c r="CN280" s="260"/>
      <c r="CO280" s="257" t="str">
        <f>IF(分岐管理シート!BR280=0,"","error")</f>
        <v/>
      </c>
      <c r="CP280" s="304" t="str">
        <f>IF(AND(F280="",SUM(分岐管理シート!D280:BB280)&gt;0),"error","")</f>
        <v/>
      </c>
    </row>
    <row r="281" spans="1:94" ht="54.95" customHeight="1" x14ac:dyDescent="0.15">
      <c r="A281" s="29"/>
      <c r="B281" s="33"/>
      <c r="C281" s="445">
        <v>209</v>
      </c>
      <c r="D281" s="342"/>
      <c r="E281" s="342"/>
      <c r="F281" s="164"/>
      <c r="G281" s="164"/>
      <c r="H281" s="163"/>
      <c r="I281" s="164"/>
      <c r="J281" s="163"/>
      <c r="K281" s="164"/>
      <c r="L281" s="164"/>
      <c r="M281" s="164"/>
      <c r="N281" s="164"/>
      <c r="O281" s="343"/>
      <c r="P281" s="343"/>
      <c r="Q281" s="344"/>
      <c r="R281" s="345">
        <f t="shared" si="33"/>
        <v>0</v>
      </c>
      <c r="S281" s="346">
        <f t="shared" si="41"/>
        <v>0</v>
      </c>
      <c r="T281" s="347"/>
      <c r="U281" s="419"/>
      <c r="V281" s="386"/>
      <c r="W281" s="386"/>
      <c r="X281" s="386"/>
      <c r="Y281" s="347"/>
      <c r="Z281" s="347"/>
      <c r="AA281" s="163"/>
      <c r="AB281" s="164"/>
      <c r="AC281" s="348"/>
      <c r="AD281" s="348"/>
      <c r="AE281" s="348"/>
      <c r="AF281" s="349"/>
      <c r="AG281" s="349"/>
      <c r="AH281" s="370"/>
      <c r="AI281" s="163"/>
      <c r="AJ281" s="163"/>
      <c r="AK281" s="163"/>
      <c r="AL281" s="350"/>
      <c r="AM281" s="163"/>
      <c r="AN281" s="163"/>
      <c r="AO281" s="343"/>
      <c r="AP281" s="164"/>
      <c r="AQ281" s="164"/>
      <c r="AR281" s="164"/>
      <c r="AS281" s="351"/>
      <c r="AT281" s="352"/>
      <c r="AU281" s="352"/>
      <c r="AV281" s="352"/>
      <c r="AW281" s="352"/>
      <c r="AX281" s="352"/>
      <c r="AY281" s="352"/>
      <c r="AZ281" s="352"/>
      <c r="BA281" s="352"/>
      <c r="BB281" s="353"/>
      <c r="BC281" s="351"/>
      <c r="BD281" s="351"/>
      <c r="BE281" s="255" t="str">
        <f>IF(F281="","",IF(分岐管理シート!D281&gt;0,"","error"))</f>
        <v/>
      </c>
      <c r="BF281" s="256" t="str">
        <f>IF(F281="","",IF(分岐管理シート!E281=1,"","error"))</f>
        <v/>
      </c>
      <c r="BG281" s="257" t="str">
        <f>IF(F281="","",IF(分岐管理シート!G281=2,"","error"))</f>
        <v/>
      </c>
      <c r="BH281" s="257" t="str">
        <f>IF(F281="","",IF(OR(分岐管理シート!H281=0,LEN(H281)&lt;6),"error",""))</f>
        <v/>
      </c>
      <c r="BI281" s="258" t="str">
        <f>IF(F281="","",IF(分岐管理シート!I281=2,"","error"))</f>
        <v/>
      </c>
      <c r="BJ281" s="257" t="str">
        <f t="shared" si="34"/>
        <v/>
      </c>
      <c r="BK281" s="257" t="str">
        <f t="shared" si="35"/>
        <v/>
      </c>
      <c r="BL281" s="257" t="str">
        <f>IF(F281="","",IF(OR(AND(分岐管理シート!D281=1,分岐管理シート!K281=1),AND(分岐管理シート!D281=2,分岐管理シート!K281=2)),"","error"))</f>
        <v/>
      </c>
      <c r="BM281" s="255" t="str">
        <f>IF(F281="","",IF(分岐管理シート!L281=2,"","error"))</f>
        <v/>
      </c>
      <c r="BN281" s="257" t="str">
        <f>IF(F281="","",IF(分岐管理シート!M281&lt;1,"error",""))</f>
        <v/>
      </c>
      <c r="BO281" s="252" t="str">
        <f>IF(F281="","",IF(OR(AND(分岐管理シート!D281=1,分岐管理シート!M281&lt;12,分岐管理シート!M281&gt;0),AND(分岐管理シート!D281=2,分岐管理シート!M281&lt;13,分岐管理シート!M281&gt;1)),"","error"))</f>
        <v/>
      </c>
      <c r="BP281" s="257" t="str">
        <f>IF(AND(分岐管理シート!M281&lt;&gt;1,SUM(分岐管理シート!N281:P281)&gt;0),"error","")</f>
        <v/>
      </c>
      <c r="BQ281" s="256" t="str">
        <f>IF(OR(AND(分岐管理シート!N281=0,OR(分岐管理シート!O281&lt;&gt;0,分岐管理シート!P281&lt;&gt;0)),AND(分岐管理シート!O281=0,分岐管理シート!P281&lt;&gt;0)),"error","")</f>
        <v/>
      </c>
      <c r="BR281" s="259" t="str" cm="1">
        <f t="array" ref="BR281">IF(SUMPRODUCT(COUNTIF(N281:P281,N281:P281))&gt;COUNTA(N281:P281),"error","")</f>
        <v/>
      </c>
      <c r="BS281" s="257" t="str">
        <f t="shared" si="36"/>
        <v/>
      </c>
      <c r="BT281" s="257" t="str">
        <f t="shared" si="37"/>
        <v/>
      </c>
      <c r="BU281" s="257" t="str">
        <f>IF(F281="","",IF(OR(AND(分岐管理シート!D281=1,T281&gt;0,Y281&gt;=0,U281=0,R281=S281+Y281,S281=T281),AND(分岐管理シート!D281=2,U281&gt;0,Y281&gt;=0,T281=0,R281=S281+Y281,S281=U281)),"","error"))</f>
        <v/>
      </c>
      <c r="BV281" s="257" t="str">
        <f t="shared" si="38"/>
        <v/>
      </c>
      <c r="BW281" s="257" t="str">
        <f t="shared" si="42"/>
        <v/>
      </c>
      <c r="BX281" s="257" t="str">
        <f t="shared" si="39"/>
        <v/>
      </c>
      <c r="BY281" s="257" t="str">
        <f>IF(F281="","",IF(PRODUCT(分岐管理シート!AB281:'分岐管理シート'!AE281)=0,"error",""))</f>
        <v/>
      </c>
      <c r="BZ281" s="252" t="str">
        <f>IF(F281="","",IF(AND(AE281="○",分岐管理シート!AF281=0),"error",""))</f>
        <v/>
      </c>
      <c r="CA281" s="257" t="str">
        <f>IF(F281="","",IF(AND(分岐管理シート!AE281&lt;2,実施計画様式!AF281&lt;&gt;""),"error",""))</f>
        <v/>
      </c>
      <c r="CB281" s="257" t="str">
        <f>IF(F281="","",IF(OR(AND(分岐管理シート!D281=1,分岐管理シート!AG281&gt;0,分岐管理シート!AG281&lt;25),AND(分岐管理シート!D281&gt;1,分岐管理シート!AG281&gt;12,分岐管理シート!AG281&lt;25)),"","error"))</f>
        <v/>
      </c>
      <c r="CC281" s="256" t="str">
        <f>IF(F281="","",IF(OR(AND(分岐管理シート!BH281="予算化方法",分岐管理シート!AH281&gt;0,分岐管理シート!AH281&lt;4),AND(分岐管理シート!BH281="予算化方法_未定なし",分岐管理シート!AH281&gt;0,分岐管理シート!AH281&lt;3)),"","error"))</f>
        <v/>
      </c>
      <c r="CD281" s="257" t="str">
        <f>IF(F281="","",IF(OR(分岐管理シート!AI281&lt;14,分岐管理シート!AI281&gt;25,分岐管理シート!AI281&gt;分岐管理シート!AJ281,分岐管理シート!AI281&gt;分岐管理シート!AK281),"error",""))</f>
        <v/>
      </c>
      <c r="CE281" s="257" t="str">
        <f>IF(F281="","",IF(OR(分岐管理シート!AJ281&lt;14,分岐管理シート!AJ281&gt;25,分岐管理シート!AJ281&lt;分岐管理シート!AI281,分岐管理シート!AJ281&gt;分岐管理シート!AK281),"error",""))</f>
        <v/>
      </c>
      <c r="CF281" s="256" t="str">
        <f>IF(F281="","",IF(OR(分岐管理シート!AK281&lt;14,分岐管理シート!AK281&gt;26,分岐管理シート!AK281&lt;分岐管理シート!AI281,分岐管理シート!AK281&lt;分岐管理シート!AJ281),"error",""))</f>
        <v/>
      </c>
      <c r="CG281" s="257" t="str">
        <f>IF(F281="","",IF(AND(AD281="－",分岐管理シート!AK281&gt;25),"error",""))</f>
        <v/>
      </c>
      <c r="CH281" s="257" t="str">
        <f t="shared" si="43"/>
        <v/>
      </c>
      <c r="CI281" s="252" t="str">
        <f>IF(F281="","",IF(分岐管理シート!AM281&lt;1,"error",""))</f>
        <v/>
      </c>
      <c r="CJ281" s="257" t="str">
        <f>IF(F281="","",IF(分岐管理シート!AN281&lt;1,"error",""))</f>
        <v/>
      </c>
      <c r="CK281" s="261" t="str">
        <f t="shared" si="40"/>
        <v/>
      </c>
      <c r="CL281" s="257" t="str">
        <f>IF(F281="","",IF(AND(SUM(分岐管理シート!AO281:AR281)&gt;180,分岐管理シート!AS281&lt;1),"error",""))</f>
        <v/>
      </c>
      <c r="CM281" s="257" t="str">
        <f>IF(F281="","",IF(OR(AND(分岐管理シート!D281=1,分岐管理シート!BB281&gt;0,分岐管理シート!BB281&lt;7),AND(分岐管理シート!D281&gt;1,分岐管理シート!BB281&gt;3,分岐管理シート!BB281&lt;7)),"","error"))</f>
        <v/>
      </c>
      <c r="CN281" s="260"/>
      <c r="CO281" s="257" t="str">
        <f>IF(分岐管理シート!BR281=0,"","error")</f>
        <v/>
      </c>
      <c r="CP281" s="304" t="str">
        <f>IF(AND(F281="",SUM(分岐管理シート!D281:BB281)&gt;0),"error","")</f>
        <v/>
      </c>
    </row>
    <row r="282" spans="1:94" ht="54.95" customHeight="1" x14ac:dyDescent="0.15">
      <c r="A282" s="29"/>
      <c r="B282" s="33"/>
      <c r="C282" s="445">
        <v>210</v>
      </c>
      <c r="D282" s="342"/>
      <c r="E282" s="342"/>
      <c r="F282" s="164"/>
      <c r="G282" s="164"/>
      <c r="H282" s="163"/>
      <c r="I282" s="164"/>
      <c r="J282" s="163"/>
      <c r="K282" s="164"/>
      <c r="L282" s="164"/>
      <c r="M282" s="164"/>
      <c r="N282" s="164"/>
      <c r="O282" s="343"/>
      <c r="P282" s="343"/>
      <c r="Q282" s="344"/>
      <c r="R282" s="345">
        <f t="shared" si="33"/>
        <v>0</v>
      </c>
      <c r="S282" s="346">
        <f t="shared" si="41"/>
        <v>0</v>
      </c>
      <c r="T282" s="347"/>
      <c r="U282" s="419"/>
      <c r="V282" s="386"/>
      <c r="W282" s="386"/>
      <c r="X282" s="386"/>
      <c r="Y282" s="347"/>
      <c r="Z282" s="347"/>
      <c r="AA282" s="163"/>
      <c r="AB282" s="164"/>
      <c r="AC282" s="348"/>
      <c r="AD282" s="348"/>
      <c r="AE282" s="348"/>
      <c r="AF282" s="349"/>
      <c r="AG282" s="349"/>
      <c r="AH282" s="370"/>
      <c r="AI282" s="163"/>
      <c r="AJ282" s="163"/>
      <c r="AK282" s="163"/>
      <c r="AL282" s="350"/>
      <c r="AM282" s="163"/>
      <c r="AN282" s="163"/>
      <c r="AO282" s="343"/>
      <c r="AP282" s="164"/>
      <c r="AQ282" s="164"/>
      <c r="AR282" s="164"/>
      <c r="AS282" s="351"/>
      <c r="AT282" s="352"/>
      <c r="AU282" s="352"/>
      <c r="AV282" s="352"/>
      <c r="AW282" s="352"/>
      <c r="AX282" s="352"/>
      <c r="AY282" s="352"/>
      <c r="AZ282" s="352"/>
      <c r="BA282" s="352"/>
      <c r="BB282" s="353"/>
      <c r="BC282" s="351"/>
      <c r="BD282" s="351"/>
      <c r="BE282" s="255" t="str">
        <f>IF(F282="","",IF(分岐管理シート!D282&gt;0,"","error"))</f>
        <v/>
      </c>
      <c r="BF282" s="256" t="str">
        <f>IF(F282="","",IF(分岐管理シート!E282=1,"","error"))</f>
        <v/>
      </c>
      <c r="BG282" s="257" t="str">
        <f>IF(F282="","",IF(分岐管理シート!G282=2,"","error"))</f>
        <v/>
      </c>
      <c r="BH282" s="257" t="str">
        <f>IF(F282="","",IF(OR(分岐管理シート!H282=0,LEN(H282)&lt;6),"error",""))</f>
        <v/>
      </c>
      <c r="BI282" s="258" t="str">
        <f>IF(F282="","",IF(分岐管理シート!I282=2,"","error"))</f>
        <v/>
      </c>
      <c r="BJ282" s="257" t="str">
        <f t="shared" si="34"/>
        <v/>
      </c>
      <c r="BK282" s="257" t="str">
        <f t="shared" si="35"/>
        <v/>
      </c>
      <c r="BL282" s="257" t="str">
        <f>IF(F282="","",IF(OR(AND(分岐管理シート!D282=1,分岐管理シート!K282=1),AND(分岐管理シート!D282=2,分岐管理シート!K282=2)),"","error"))</f>
        <v/>
      </c>
      <c r="BM282" s="255" t="str">
        <f>IF(F282="","",IF(分岐管理シート!L282=2,"","error"))</f>
        <v/>
      </c>
      <c r="BN282" s="257" t="str">
        <f>IF(F282="","",IF(分岐管理シート!M282&lt;1,"error",""))</f>
        <v/>
      </c>
      <c r="BO282" s="252" t="str">
        <f>IF(F282="","",IF(OR(AND(分岐管理シート!D282=1,分岐管理シート!M282&lt;12,分岐管理シート!M282&gt;0),AND(分岐管理シート!D282=2,分岐管理シート!M282&lt;13,分岐管理シート!M282&gt;1)),"","error"))</f>
        <v/>
      </c>
      <c r="BP282" s="257" t="str">
        <f>IF(AND(分岐管理シート!M282&lt;&gt;1,SUM(分岐管理シート!N282:P282)&gt;0),"error","")</f>
        <v/>
      </c>
      <c r="BQ282" s="256" t="str">
        <f>IF(OR(AND(分岐管理シート!N282=0,OR(分岐管理シート!O282&lt;&gt;0,分岐管理シート!P282&lt;&gt;0)),AND(分岐管理シート!O282=0,分岐管理シート!P282&lt;&gt;0)),"error","")</f>
        <v/>
      </c>
      <c r="BR282" s="259" t="str" cm="1">
        <f t="array" ref="BR282">IF(SUMPRODUCT(COUNTIF(N282:P282,N282:P282))&gt;COUNTA(N282:P282),"error","")</f>
        <v/>
      </c>
      <c r="BS282" s="257" t="str">
        <f t="shared" si="36"/>
        <v/>
      </c>
      <c r="BT282" s="257" t="str">
        <f t="shared" si="37"/>
        <v/>
      </c>
      <c r="BU282" s="257" t="str">
        <f>IF(F282="","",IF(OR(AND(分岐管理シート!D282=1,T282&gt;0,Y282&gt;=0,U282=0,R282=S282+Y282,S282=T282),AND(分岐管理シート!D282=2,U282&gt;0,Y282&gt;=0,T282=0,R282=S282+Y282,S282=U282)),"","error"))</f>
        <v/>
      </c>
      <c r="BV282" s="257" t="str">
        <f t="shared" si="38"/>
        <v/>
      </c>
      <c r="BW282" s="257" t="str">
        <f t="shared" si="42"/>
        <v/>
      </c>
      <c r="BX282" s="257" t="str">
        <f t="shared" si="39"/>
        <v/>
      </c>
      <c r="BY282" s="257" t="str">
        <f>IF(F282="","",IF(PRODUCT(分岐管理シート!AB282:'分岐管理シート'!AE282)=0,"error",""))</f>
        <v/>
      </c>
      <c r="BZ282" s="252" t="str">
        <f>IF(F282="","",IF(AND(AE282="○",分岐管理シート!AF282=0),"error",""))</f>
        <v/>
      </c>
      <c r="CA282" s="257" t="str">
        <f>IF(F282="","",IF(AND(分岐管理シート!AE282&lt;2,実施計画様式!AF282&lt;&gt;""),"error",""))</f>
        <v/>
      </c>
      <c r="CB282" s="257" t="str">
        <f>IF(F282="","",IF(OR(AND(分岐管理シート!D282=1,分岐管理シート!AG282&gt;0,分岐管理シート!AG282&lt;25),AND(分岐管理シート!D282&gt;1,分岐管理シート!AG282&gt;12,分岐管理シート!AG282&lt;25)),"","error"))</f>
        <v/>
      </c>
      <c r="CC282" s="256" t="str">
        <f>IF(F282="","",IF(OR(AND(分岐管理シート!BH282="予算化方法",分岐管理シート!AH282&gt;0,分岐管理シート!AH282&lt;4),AND(分岐管理シート!BH282="予算化方法_未定なし",分岐管理シート!AH282&gt;0,分岐管理シート!AH282&lt;3)),"","error"))</f>
        <v/>
      </c>
      <c r="CD282" s="257" t="str">
        <f>IF(F282="","",IF(OR(分岐管理シート!AI282&lt;14,分岐管理シート!AI282&gt;25,分岐管理シート!AI282&gt;分岐管理シート!AJ282,分岐管理シート!AI282&gt;分岐管理シート!AK282),"error",""))</f>
        <v/>
      </c>
      <c r="CE282" s="257" t="str">
        <f>IF(F282="","",IF(OR(分岐管理シート!AJ282&lt;14,分岐管理シート!AJ282&gt;25,分岐管理シート!AJ282&lt;分岐管理シート!AI282,分岐管理シート!AJ282&gt;分岐管理シート!AK282),"error",""))</f>
        <v/>
      </c>
      <c r="CF282" s="256" t="str">
        <f>IF(F282="","",IF(OR(分岐管理シート!AK282&lt;14,分岐管理シート!AK282&gt;26,分岐管理シート!AK282&lt;分岐管理シート!AI282,分岐管理シート!AK282&lt;分岐管理シート!AJ282),"error",""))</f>
        <v/>
      </c>
      <c r="CG282" s="257" t="str">
        <f>IF(F282="","",IF(AND(AD282="－",分岐管理シート!AK282&gt;25),"error",""))</f>
        <v/>
      </c>
      <c r="CH282" s="257" t="str">
        <f t="shared" si="43"/>
        <v/>
      </c>
      <c r="CI282" s="252" t="str">
        <f>IF(F282="","",IF(分岐管理シート!AM282&lt;1,"error",""))</f>
        <v/>
      </c>
      <c r="CJ282" s="257" t="str">
        <f>IF(F282="","",IF(分岐管理シート!AN282&lt;1,"error",""))</f>
        <v/>
      </c>
      <c r="CK282" s="261" t="str">
        <f t="shared" si="40"/>
        <v/>
      </c>
      <c r="CL282" s="257" t="str">
        <f>IF(F282="","",IF(AND(SUM(分岐管理シート!AO282:AR282)&gt;180,分岐管理シート!AS282&lt;1),"error",""))</f>
        <v/>
      </c>
      <c r="CM282" s="257" t="str">
        <f>IF(F282="","",IF(OR(AND(分岐管理シート!D282=1,分岐管理シート!BB282&gt;0,分岐管理シート!BB282&lt;7),AND(分岐管理シート!D282&gt;1,分岐管理シート!BB282&gt;3,分岐管理シート!BB282&lt;7)),"","error"))</f>
        <v/>
      </c>
      <c r="CN282" s="260"/>
      <c r="CO282" s="257" t="str">
        <f>IF(分岐管理シート!BR282=0,"","error")</f>
        <v/>
      </c>
      <c r="CP282" s="304" t="str">
        <f>IF(AND(F282="",SUM(分岐管理シート!D282:BB282)&gt;0),"error","")</f>
        <v/>
      </c>
    </row>
    <row r="283" spans="1:94" ht="54.95" customHeight="1" x14ac:dyDescent="0.15">
      <c r="A283" s="29"/>
      <c r="B283" s="33"/>
      <c r="C283" s="445">
        <v>211</v>
      </c>
      <c r="D283" s="342"/>
      <c r="E283" s="342"/>
      <c r="F283" s="164"/>
      <c r="G283" s="164"/>
      <c r="H283" s="163"/>
      <c r="I283" s="164"/>
      <c r="J283" s="163"/>
      <c r="K283" s="164"/>
      <c r="L283" s="164"/>
      <c r="M283" s="164"/>
      <c r="N283" s="164"/>
      <c r="O283" s="343"/>
      <c r="P283" s="343"/>
      <c r="Q283" s="344"/>
      <c r="R283" s="345">
        <f t="shared" si="33"/>
        <v>0</v>
      </c>
      <c r="S283" s="346">
        <f t="shared" si="41"/>
        <v>0</v>
      </c>
      <c r="T283" s="347"/>
      <c r="U283" s="419"/>
      <c r="V283" s="386"/>
      <c r="W283" s="386"/>
      <c r="X283" s="386"/>
      <c r="Y283" s="347"/>
      <c r="Z283" s="347"/>
      <c r="AA283" s="163"/>
      <c r="AB283" s="164"/>
      <c r="AC283" s="348"/>
      <c r="AD283" s="348"/>
      <c r="AE283" s="348"/>
      <c r="AF283" s="349"/>
      <c r="AG283" s="349"/>
      <c r="AH283" s="370"/>
      <c r="AI283" s="163"/>
      <c r="AJ283" s="163"/>
      <c r="AK283" s="163"/>
      <c r="AL283" s="350"/>
      <c r="AM283" s="163"/>
      <c r="AN283" s="163"/>
      <c r="AO283" s="343"/>
      <c r="AP283" s="164"/>
      <c r="AQ283" s="164"/>
      <c r="AR283" s="164"/>
      <c r="AS283" s="351"/>
      <c r="AT283" s="352"/>
      <c r="AU283" s="352"/>
      <c r="AV283" s="352"/>
      <c r="AW283" s="352"/>
      <c r="AX283" s="352"/>
      <c r="AY283" s="352"/>
      <c r="AZ283" s="352"/>
      <c r="BA283" s="352"/>
      <c r="BB283" s="353"/>
      <c r="BC283" s="351"/>
      <c r="BD283" s="351"/>
      <c r="BE283" s="255" t="str">
        <f>IF(F283="","",IF(分岐管理シート!D283&gt;0,"","error"))</f>
        <v/>
      </c>
      <c r="BF283" s="256" t="str">
        <f>IF(F283="","",IF(分岐管理シート!E283=1,"","error"))</f>
        <v/>
      </c>
      <c r="BG283" s="257" t="str">
        <f>IF(F283="","",IF(分岐管理シート!G283=2,"","error"))</f>
        <v/>
      </c>
      <c r="BH283" s="257" t="str">
        <f>IF(F283="","",IF(OR(分岐管理シート!H283=0,LEN(H283)&lt;6),"error",""))</f>
        <v/>
      </c>
      <c r="BI283" s="258" t="str">
        <f>IF(F283="","",IF(分岐管理シート!I283=2,"","error"))</f>
        <v/>
      </c>
      <c r="BJ283" s="257" t="str">
        <f t="shared" si="34"/>
        <v/>
      </c>
      <c r="BK283" s="257" t="str">
        <f t="shared" si="35"/>
        <v/>
      </c>
      <c r="BL283" s="257" t="str">
        <f>IF(F283="","",IF(OR(AND(分岐管理シート!D283=1,分岐管理シート!K283=1),AND(分岐管理シート!D283=2,分岐管理シート!K283=2)),"","error"))</f>
        <v/>
      </c>
      <c r="BM283" s="255" t="str">
        <f>IF(F283="","",IF(分岐管理シート!L283=2,"","error"))</f>
        <v/>
      </c>
      <c r="BN283" s="257" t="str">
        <f>IF(F283="","",IF(分岐管理シート!M283&lt;1,"error",""))</f>
        <v/>
      </c>
      <c r="BO283" s="252" t="str">
        <f>IF(F283="","",IF(OR(AND(分岐管理シート!D283=1,分岐管理シート!M283&lt;12,分岐管理シート!M283&gt;0),AND(分岐管理シート!D283=2,分岐管理シート!M283&lt;13,分岐管理シート!M283&gt;1)),"","error"))</f>
        <v/>
      </c>
      <c r="BP283" s="257" t="str">
        <f>IF(AND(分岐管理シート!M283&lt;&gt;1,SUM(分岐管理シート!N283:P283)&gt;0),"error","")</f>
        <v/>
      </c>
      <c r="BQ283" s="256" t="str">
        <f>IF(OR(AND(分岐管理シート!N283=0,OR(分岐管理シート!O283&lt;&gt;0,分岐管理シート!P283&lt;&gt;0)),AND(分岐管理シート!O283=0,分岐管理シート!P283&lt;&gt;0)),"error","")</f>
        <v/>
      </c>
      <c r="BR283" s="259" t="str" cm="1">
        <f t="array" ref="BR283">IF(SUMPRODUCT(COUNTIF(N283:P283,N283:P283))&gt;COUNTA(N283:P283),"error","")</f>
        <v/>
      </c>
      <c r="BS283" s="257" t="str">
        <f t="shared" si="36"/>
        <v/>
      </c>
      <c r="BT283" s="257" t="str">
        <f t="shared" si="37"/>
        <v/>
      </c>
      <c r="BU283" s="257" t="str">
        <f>IF(F283="","",IF(OR(AND(分岐管理シート!D283=1,T283&gt;0,Y283&gt;=0,U283=0,R283=S283+Y283,S283=T283),AND(分岐管理シート!D283=2,U283&gt;0,Y283&gt;=0,T283=0,R283=S283+Y283,S283=U283)),"","error"))</f>
        <v/>
      </c>
      <c r="BV283" s="257" t="str">
        <f t="shared" si="38"/>
        <v/>
      </c>
      <c r="BW283" s="257" t="str">
        <f t="shared" si="42"/>
        <v/>
      </c>
      <c r="BX283" s="257" t="str">
        <f t="shared" si="39"/>
        <v/>
      </c>
      <c r="BY283" s="257" t="str">
        <f>IF(F283="","",IF(PRODUCT(分岐管理シート!AB283:'分岐管理シート'!AE283)=0,"error",""))</f>
        <v/>
      </c>
      <c r="BZ283" s="252" t="str">
        <f>IF(F283="","",IF(AND(AE283="○",分岐管理シート!AF283=0),"error",""))</f>
        <v/>
      </c>
      <c r="CA283" s="257" t="str">
        <f>IF(F283="","",IF(AND(分岐管理シート!AE283&lt;2,実施計画様式!AF283&lt;&gt;""),"error",""))</f>
        <v/>
      </c>
      <c r="CB283" s="257" t="str">
        <f>IF(F283="","",IF(OR(AND(分岐管理シート!D283=1,分岐管理シート!AG283&gt;0,分岐管理シート!AG283&lt;25),AND(分岐管理シート!D283&gt;1,分岐管理シート!AG283&gt;12,分岐管理シート!AG283&lt;25)),"","error"))</f>
        <v/>
      </c>
      <c r="CC283" s="256" t="str">
        <f>IF(F283="","",IF(OR(AND(分岐管理シート!BH283="予算化方法",分岐管理シート!AH283&gt;0,分岐管理シート!AH283&lt;4),AND(分岐管理シート!BH283="予算化方法_未定なし",分岐管理シート!AH283&gt;0,分岐管理シート!AH283&lt;3)),"","error"))</f>
        <v/>
      </c>
      <c r="CD283" s="257" t="str">
        <f>IF(F283="","",IF(OR(分岐管理シート!AI283&lt;14,分岐管理シート!AI283&gt;25,分岐管理シート!AI283&gt;分岐管理シート!AJ283,分岐管理シート!AI283&gt;分岐管理シート!AK283),"error",""))</f>
        <v/>
      </c>
      <c r="CE283" s="257" t="str">
        <f>IF(F283="","",IF(OR(分岐管理シート!AJ283&lt;14,分岐管理シート!AJ283&gt;25,分岐管理シート!AJ283&lt;分岐管理シート!AI283,分岐管理シート!AJ283&gt;分岐管理シート!AK283),"error",""))</f>
        <v/>
      </c>
      <c r="CF283" s="256" t="str">
        <f>IF(F283="","",IF(OR(分岐管理シート!AK283&lt;14,分岐管理シート!AK283&gt;26,分岐管理シート!AK283&lt;分岐管理シート!AI283,分岐管理シート!AK283&lt;分岐管理シート!AJ283),"error",""))</f>
        <v/>
      </c>
      <c r="CG283" s="257" t="str">
        <f>IF(F283="","",IF(AND(AD283="－",分岐管理シート!AK283&gt;25),"error",""))</f>
        <v/>
      </c>
      <c r="CH283" s="257" t="str">
        <f t="shared" si="43"/>
        <v/>
      </c>
      <c r="CI283" s="252" t="str">
        <f>IF(F283="","",IF(分岐管理シート!AM283&lt;1,"error",""))</f>
        <v/>
      </c>
      <c r="CJ283" s="257" t="str">
        <f>IF(F283="","",IF(分岐管理シート!AN283&lt;1,"error",""))</f>
        <v/>
      </c>
      <c r="CK283" s="261" t="str">
        <f t="shared" si="40"/>
        <v/>
      </c>
      <c r="CL283" s="257" t="str">
        <f>IF(F283="","",IF(AND(SUM(分岐管理シート!AO283:AR283)&gt;180,分岐管理シート!AS283&lt;1),"error",""))</f>
        <v/>
      </c>
      <c r="CM283" s="257" t="str">
        <f>IF(F283="","",IF(OR(AND(分岐管理シート!D283=1,分岐管理シート!BB283&gt;0,分岐管理シート!BB283&lt;7),AND(分岐管理シート!D283&gt;1,分岐管理シート!BB283&gt;3,分岐管理シート!BB283&lt;7)),"","error"))</f>
        <v/>
      </c>
      <c r="CN283" s="260"/>
      <c r="CO283" s="257" t="str">
        <f>IF(分岐管理シート!BR283=0,"","error")</f>
        <v/>
      </c>
      <c r="CP283" s="304" t="str">
        <f>IF(AND(F283="",SUM(分岐管理シート!D283:BB283)&gt;0),"error","")</f>
        <v/>
      </c>
    </row>
    <row r="284" spans="1:94" ht="54.95" customHeight="1" x14ac:dyDescent="0.15">
      <c r="A284" s="29"/>
      <c r="B284" s="33"/>
      <c r="C284" s="445">
        <v>212</v>
      </c>
      <c r="D284" s="342"/>
      <c r="E284" s="342"/>
      <c r="F284" s="164"/>
      <c r="G284" s="164"/>
      <c r="H284" s="163"/>
      <c r="I284" s="164"/>
      <c r="J284" s="163"/>
      <c r="K284" s="164"/>
      <c r="L284" s="164"/>
      <c r="M284" s="164"/>
      <c r="N284" s="164"/>
      <c r="O284" s="343"/>
      <c r="P284" s="343"/>
      <c r="Q284" s="344"/>
      <c r="R284" s="345">
        <f t="shared" si="33"/>
        <v>0</v>
      </c>
      <c r="S284" s="346">
        <f t="shared" si="41"/>
        <v>0</v>
      </c>
      <c r="T284" s="347"/>
      <c r="U284" s="419"/>
      <c r="V284" s="386"/>
      <c r="W284" s="386"/>
      <c r="X284" s="386"/>
      <c r="Y284" s="347"/>
      <c r="Z284" s="347"/>
      <c r="AA284" s="163"/>
      <c r="AB284" s="164"/>
      <c r="AC284" s="348"/>
      <c r="AD284" s="348"/>
      <c r="AE284" s="348"/>
      <c r="AF284" s="349"/>
      <c r="AG284" s="349"/>
      <c r="AH284" s="370"/>
      <c r="AI284" s="163"/>
      <c r="AJ284" s="163"/>
      <c r="AK284" s="163"/>
      <c r="AL284" s="350"/>
      <c r="AM284" s="163"/>
      <c r="AN284" s="163"/>
      <c r="AO284" s="343"/>
      <c r="AP284" s="164"/>
      <c r="AQ284" s="164"/>
      <c r="AR284" s="164"/>
      <c r="AS284" s="351"/>
      <c r="AT284" s="352"/>
      <c r="AU284" s="352"/>
      <c r="AV284" s="352"/>
      <c r="AW284" s="352"/>
      <c r="AX284" s="352"/>
      <c r="AY284" s="352"/>
      <c r="AZ284" s="352"/>
      <c r="BA284" s="352"/>
      <c r="BB284" s="353"/>
      <c r="BC284" s="351"/>
      <c r="BD284" s="351"/>
      <c r="BE284" s="255" t="str">
        <f>IF(F284="","",IF(分岐管理シート!D284&gt;0,"","error"))</f>
        <v/>
      </c>
      <c r="BF284" s="256" t="str">
        <f>IF(F284="","",IF(分岐管理シート!E284=1,"","error"))</f>
        <v/>
      </c>
      <c r="BG284" s="257" t="str">
        <f>IF(F284="","",IF(分岐管理シート!G284=2,"","error"))</f>
        <v/>
      </c>
      <c r="BH284" s="257" t="str">
        <f>IF(F284="","",IF(OR(分岐管理シート!H284=0,LEN(H284)&lt;6),"error",""))</f>
        <v/>
      </c>
      <c r="BI284" s="258" t="str">
        <f>IF(F284="","",IF(分岐管理シート!I284=2,"","error"))</f>
        <v/>
      </c>
      <c r="BJ284" s="257" t="str">
        <f t="shared" si="34"/>
        <v/>
      </c>
      <c r="BK284" s="257" t="str">
        <f t="shared" si="35"/>
        <v/>
      </c>
      <c r="BL284" s="257" t="str">
        <f>IF(F284="","",IF(OR(AND(分岐管理シート!D284=1,分岐管理シート!K284=1),AND(分岐管理シート!D284=2,分岐管理シート!K284=2)),"","error"))</f>
        <v/>
      </c>
      <c r="BM284" s="255" t="str">
        <f>IF(F284="","",IF(分岐管理シート!L284=2,"","error"))</f>
        <v/>
      </c>
      <c r="BN284" s="257" t="str">
        <f>IF(F284="","",IF(分岐管理シート!M284&lt;1,"error",""))</f>
        <v/>
      </c>
      <c r="BO284" s="252" t="str">
        <f>IF(F284="","",IF(OR(AND(分岐管理シート!D284=1,分岐管理シート!M284&lt;12,分岐管理シート!M284&gt;0),AND(分岐管理シート!D284=2,分岐管理シート!M284&lt;13,分岐管理シート!M284&gt;1)),"","error"))</f>
        <v/>
      </c>
      <c r="BP284" s="257" t="str">
        <f>IF(AND(分岐管理シート!M284&lt;&gt;1,SUM(分岐管理シート!N284:P284)&gt;0),"error","")</f>
        <v/>
      </c>
      <c r="BQ284" s="256" t="str">
        <f>IF(OR(AND(分岐管理シート!N284=0,OR(分岐管理シート!O284&lt;&gt;0,分岐管理シート!P284&lt;&gt;0)),AND(分岐管理シート!O284=0,分岐管理シート!P284&lt;&gt;0)),"error","")</f>
        <v/>
      </c>
      <c r="BR284" s="259" t="str" cm="1">
        <f t="array" ref="BR284">IF(SUMPRODUCT(COUNTIF(N284:P284,N284:P284))&gt;COUNTA(N284:P284),"error","")</f>
        <v/>
      </c>
      <c r="BS284" s="257" t="str">
        <f t="shared" si="36"/>
        <v/>
      </c>
      <c r="BT284" s="257" t="str">
        <f t="shared" si="37"/>
        <v/>
      </c>
      <c r="BU284" s="257" t="str">
        <f>IF(F284="","",IF(OR(AND(分岐管理シート!D284=1,T284&gt;0,Y284&gt;=0,U284=0,R284=S284+Y284,S284=T284),AND(分岐管理シート!D284=2,U284&gt;0,Y284&gt;=0,T284=0,R284=S284+Y284,S284=U284)),"","error"))</f>
        <v/>
      </c>
      <c r="BV284" s="257" t="str">
        <f t="shared" si="38"/>
        <v/>
      </c>
      <c r="BW284" s="257" t="str">
        <f t="shared" si="42"/>
        <v/>
      </c>
      <c r="BX284" s="257" t="str">
        <f t="shared" si="39"/>
        <v/>
      </c>
      <c r="BY284" s="257" t="str">
        <f>IF(F284="","",IF(PRODUCT(分岐管理シート!AB284:'分岐管理シート'!AE284)=0,"error",""))</f>
        <v/>
      </c>
      <c r="BZ284" s="252" t="str">
        <f>IF(F284="","",IF(AND(AE284="○",分岐管理シート!AF284=0),"error",""))</f>
        <v/>
      </c>
      <c r="CA284" s="257" t="str">
        <f>IF(F284="","",IF(AND(分岐管理シート!AE284&lt;2,実施計画様式!AF284&lt;&gt;""),"error",""))</f>
        <v/>
      </c>
      <c r="CB284" s="257" t="str">
        <f>IF(F284="","",IF(OR(AND(分岐管理シート!D284=1,分岐管理シート!AG284&gt;0,分岐管理シート!AG284&lt;25),AND(分岐管理シート!D284&gt;1,分岐管理シート!AG284&gt;12,分岐管理シート!AG284&lt;25)),"","error"))</f>
        <v/>
      </c>
      <c r="CC284" s="256" t="str">
        <f>IF(F284="","",IF(OR(AND(分岐管理シート!BH284="予算化方法",分岐管理シート!AH284&gt;0,分岐管理シート!AH284&lt;4),AND(分岐管理シート!BH284="予算化方法_未定なし",分岐管理シート!AH284&gt;0,分岐管理シート!AH284&lt;3)),"","error"))</f>
        <v/>
      </c>
      <c r="CD284" s="257" t="str">
        <f>IF(F284="","",IF(OR(分岐管理シート!AI284&lt;14,分岐管理シート!AI284&gt;25,分岐管理シート!AI284&gt;分岐管理シート!AJ284,分岐管理シート!AI284&gt;分岐管理シート!AK284),"error",""))</f>
        <v/>
      </c>
      <c r="CE284" s="257" t="str">
        <f>IF(F284="","",IF(OR(分岐管理シート!AJ284&lt;14,分岐管理シート!AJ284&gt;25,分岐管理シート!AJ284&lt;分岐管理シート!AI284,分岐管理シート!AJ284&gt;分岐管理シート!AK284),"error",""))</f>
        <v/>
      </c>
      <c r="CF284" s="256" t="str">
        <f>IF(F284="","",IF(OR(分岐管理シート!AK284&lt;14,分岐管理シート!AK284&gt;26,分岐管理シート!AK284&lt;分岐管理シート!AI284,分岐管理シート!AK284&lt;分岐管理シート!AJ284),"error",""))</f>
        <v/>
      </c>
      <c r="CG284" s="257" t="str">
        <f>IF(F284="","",IF(AND(AD284="－",分岐管理シート!AK284&gt;25),"error",""))</f>
        <v/>
      </c>
      <c r="CH284" s="257" t="str">
        <f t="shared" si="43"/>
        <v/>
      </c>
      <c r="CI284" s="252" t="str">
        <f>IF(F284="","",IF(分岐管理シート!AM284&lt;1,"error",""))</f>
        <v/>
      </c>
      <c r="CJ284" s="257" t="str">
        <f>IF(F284="","",IF(分岐管理シート!AN284&lt;1,"error",""))</f>
        <v/>
      </c>
      <c r="CK284" s="261" t="str">
        <f t="shared" si="40"/>
        <v/>
      </c>
      <c r="CL284" s="257" t="str">
        <f>IF(F284="","",IF(AND(SUM(分岐管理シート!AO284:AR284)&gt;180,分岐管理シート!AS284&lt;1),"error",""))</f>
        <v/>
      </c>
      <c r="CM284" s="257" t="str">
        <f>IF(F284="","",IF(OR(AND(分岐管理シート!D284=1,分岐管理シート!BB284&gt;0,分岐管理シート!BB284&lt;7),AND(分岐管理シート!D284&gt;1,分岐管理シート!BB284&gt;3,分岐管理シート!BB284&lt;7)),"","error"))</f>
        <v/>
      </c>
      <c r="CN284" s="260"/>
      <c r="CO284" s="257" t="str">
        <f>IF(分岐管理シート!BR284=0,"","error")</f>
        <v/>
      </c>
      <c r="CP284" s="304" t="str">
        <f>IF(AND(F284="",SUM(分岐管理シート!D284:BB284)&gt;0),"error","")</f>
        <v/>
      </c>
    </row>
    <row r="285" spans="1:94" ht="54.95" customHeight="1" x14ac:dyDescent="0.15">
      <c r="A285" s="29"/>
      <c r="B285" s="33"/>
      <c r="C285" s="445">
        <v>213</v>
      </c>
      <c r="D285" s="342"/>
      <c r="E285" s="342"/>
      <c r="F285" s="164"/>
      <c r="G285" s="164"/>
      <c r="H285" s="163"/>
      <c r="I285" s="164"/>
      <c r="J285" s="163"/>
      <c r="K285" s="164"/>
      <c r="L285" s="164"/>
      <c r="M285" s="164"/>
      <c r="N285" s="164"/>
      <c r="O285" s="343"/>
      <c r="P285" s="343"/>
      <c r="Q285" s="344"/>
      <c r="R285" s="345">
        <f t="shared" si="33"/>
        <v>0</v>
      </c>
      <c r="S285" s="346">
        <f t="shared" si="41"/>
        <v>0</v>
      </c>
      <c r="T285" s="347"/>
      <c r="U285" s="419"/>
      <c r="V285" s="386"/>
      <c r="W285" s="386"/>
      <c r="X285" s="386"/>
      <c r="Y285" s="347"/>
      <c r="Z285" s="347"/>
      <c r="AA285" s="163"/>
      <c r="AB285" s="164"/>
      <c r="AC285" s="348"/>
      <c r="AD285" s="348"/>
      <c r="AE285" s="348"/>
      <c r="AF285" s="349"/>
      <c r="AG285" s="349"/>
      <c r="AH285" s="370"/>
      <c r="AI285" s="163"/>
      <c r="AJ285" s="163"/>
      <c r="AK285" s="163"/>
      <c r="AL285" s="350"/>
      <c r="AM285" s="163"/>
      <c r="AN285" s="163"/>
      <c r="AO285" s="343"/>
      <c r="AP285" s="164"/>
      <c r="AQ285" s="164"/>
      <c r="AR285" s="164"/>
      <c r="AS285" s="351"/>
      <c r="AT285" s="352"/>
      <c r="AU285" s="352"/>
      <c r="AV285" s="352"/>
      <c r="AW285" s="352"/>
      <c r="AX285" s="352"/>
      <c r="AY285" s="352"/>
      <c r="AZ285" s="352"/>
      <c r="BA285" s="352"/>
      <c r="BB285" s="353"/>
      <c r="BC285" s="351"/>
      <c r="BD285" s="351"/>
      <c r="BE285" s="255" t="str">
        <f>IF(F285="","",IF(分岐管理シート!D285&gt;0,"","error"))</f>
        <v/>
      </c>
      <c r="BF285" s="256" t="str">
        <f>IF(F285="","",IF(分岐管理シート!E285=1,"","error"))</f>
        <v/>
      </c>
      <c r="BG285" s="257" t="str">
        <f>IF(F285="","",IF(分岐管理シート!G285=2,"","error"))</f>
        <v/>
      </c>
      <c r="BH285" s="257" t="str">
        <f>IF(F285="","",IF(OR(分岐管理シート!H285=0,LEN(H285)&lt;6),"error",""))</f>
        <v/>
      </c>
      <c r="BI285" s="258" t="str">
        <f>IF(F285="","",IF(分岐管理シート!I285=2,"","error"))</f>
        <v/>
      </c>
      <c r="BJ285" s="257" t="str">
        <f t="shared" si="34"/>
        <v/>
      </c>
      <c r="BK285" s="257" t="str">
        <f t="shared" si="35"/>
        <v/>
      </c>
      <c r="BL285" s="257" t="str">
        <f>IF(F285="","",IF(OR(AND(分岐管理シート!D285=1,分岐管理シート!K285=1),AND(分岐管理シート!D285=2,分岐管理シート!K285=2)),"","error"))</f>
        <v/>
      </c>
      <c r="BM285" s="255" t="str">
        <f>IF(F285="","",IF(分岐管理シート!L285=2,"","error"))</f>
        <v/>
      </c>
      <c r="BN285" s="257" t="str">
        <f>IF(F285="","",IF(分岐管理シート!M285&lt;1,"error",""))</f>
        <v/>
      </c>
      <c r="BO285" s="252" t="str">
        <f>IF(F285="","",IF(OR(AND(分岐管理シート!D285=1,分岐管理シート!M285&lt;12,分岐管理シート!M285&gt;0),AND(分岐管理シート!D285=2,分岐管理シート!M285&lt;13,分岐管理シート!M285&gt;1)),"","error"))</f>
        <v/>
      </c>
      <c r="BP285" s="257" t="str">
        <f>IF(AND(分岐管理シート!M285&lt;&gt;1,SUM(分岐管理シート!N285:P285)&gt;0),"error","")</f>
        <v/>
      </c>
      <c r="BQ285" s="256" t="str">
        <f>IF(OR(AND(分岐管理シート!N285=0,OR(分岐管理シート!O285&lt;&gt;0,分岐管理シート!P285&lt;&gt;0)),AND(分岐管理シート!O285=0,分岐管理シート!P285&lt;&gt;0)),"error","")</f>
        <v/>
      </c>
      <c r="BR285" s="259" t="str" cm="1">
        <f t="array" ref="BR285">IF(SUMPRODUCT(COUNTIF(N285:P285,N285:P285))&gt;COUNTA(N285:P285),"error","")</f>
        <v/>
      </c>
      <c r="BS285" s="257" t="str">
        <f t="shared" si="36"/>
        <v/>
      </c>
      <c r="BT285" s="257" t="str">
        <f t="shared" si="37"/>
        <v/>
      </c>
      <c r="BU285" s="257" t="str">
        <f>IF(F285="","",IF(OR(AND(分岐管理シート!D285=1,T285&gt;0,Y285&gt;=0,U285=0,R285=S285+Y285,S285=T285),AND(分岐管理シート!D285=2,U285&gt;0,Y285&gt;=0,T285=0,R285=S285+Y285,S285=U285)),"","error"))</f>
        <v/>
      </c>
      <c r="BV285" s="257" t="str">
        <f t="shared" si="38"/>
        <v/>
      </c>
      <c r="BW285" s="257" t="str">
        <f t="shared" si="42"/>
        <v/>
      </c>
      <c r="BX285" s="257" t="str">
        <f t="shared" si="39"/>
        <v/>
      </c>
      <c r="BY285" s="257" t="str">
        <f>IF(F285="","",IF(PRODUCT(分岐管理シート!AB285:'分岐管理シート'!AE285)=0,"error",""))</f>
        <v/>
      </c>
      <c r="BZ285" s="252" t="str">
        <f>IF(F285="","",IF(AND(AE285="○",分岐管理シート!AF285=0),"error",""))</f>
        <v/>
      </c>
      <c r="CA285" s="257" t="str">
        <f>IF(F285="","",IF(AND(分岐管理シート!AE285&lt;2,実施計画様式!AF285&lt;&gt;""),"error",""))</f>
        <v/>
      </c>
      <c r="CB285" s="257" t="str">
        <f>IF(F285="","",IF(OR(AND(分岐管理シート!D285=1,分岐管理シート!AG285&gt;0,分岐管理シート!AG285&lt;25),AND(分岐管理シート!D285&gt;1,分岐管理シート!AG285&gt;12,分岐管理シート!AG285&lt;25)),"","error"))</f>
        <v/>
      </c>
      <c r="CC285" s="256" t="str">
        <f>IF(F285="","",IF(OR(AND(分岐管理シート!BH285="予算化方法",分岐管理シート!AH285&gt;0,分岐管理シート!AH285&lt;4),AND(分岐管理シート!BH285="予算化方法_未定なし",分岐管理シート!AH285&gt;0,分岐管理シート!AH285&lt;3)),"","error"))</f>
        <v/>
      </c>
      <c r="CD285" s="257" t="str">
        <f>IF(F285="","",IF(OR(分岐管理シート!AI285&lt;14,分岐管理シート!AI285&gt;25,分岐管理シート!AI285&gt;分岐管理シート!AJ285,分岐管理シート!AI285&gt;分岐管理シート!AK285),"error",""))</f>
        <v/>
      </c>
      <c r="CE285" s="257" t="str">
        <f>IF(F285="","",IF(OR(分岐管理シート!AJ285&lt;14,分岐管理シート!AJ285&gt;25,分岐管理シート!AJ285&lt;分岐管理シート!AI285,分岐管理シート!AJ285&gt;分岐管理シート!AK285),"error",""))</f>
        <v/>
      </c>
      <c r="CF285" s="256" t="str">
        <f>IF(F285="","",IF(OR(分岐管理シート!AK285&lt;14,分岐管理シート!AK285&gt;26,分岐管理シート!AK285&lt;分岐管理シート!AI285,分岐管理シート!AK285&lt;分岐管理シート!AJ285),"error",""))</f>
        <v/>
      </c>
      <c r="CG285" s="257" t="str">
        <f>IF(F285="","",IF(AND(AD285="－",分岐管理シート!AK285&gt;25),"error",""))</f>
        <v/>
      </c>
      <c r="CH285" s="257" t="str">
        <f t="shared" si="43"/>
        <v/>
      </c>
      <c r="CI285" s="252" t="str">
        <f>IF(F285="","",IF(分岐管理シート!AM285&lt;1,"error",""))</f>
        <v/>
      </c>
      <c r="CJ285" s="257" t="str">
        <f>IF(F285="","",IF(分岐管理シート!AN285&lt;1,"error",""))</f>
        <v/>
      </c>
      <c r="CK285" s="261" t="str">
        <f t="shared" si="40"/>
        <v/>
      </c>
      <c r="CL285" s="257" t="str">
        <f>IF(F285="","",IF(AND(SUM(分岐管理シート!AO285:AR285)&gt;180,分岐管理シート!AS285&lt;1),"error",""))</f>
        <v/>
      </c>
      <c r="CM285" s="257" t="str">
        <f>IF(F285="","",IF(OR(AND(分岐管理シート!D285=1,分岐管理シート!BB285&gt;0,分岐管理シート!BB285&lt;7),AND(分岐管理シート!D285&gt;1,分岐管理シート!BB285&gt;3,分岐管理シート!BB285&lt;7)),"","error"))</f>
        <v/>
      </c>
      <c r="CN285" s="260"/>
      <c r="CO285" s="257" t="str">
        <f>IF(分岐管理シート!BR285=0,"","error")</f>
        <v/>
      </c>
      <c r="CP285" s="304" t="str">
        <f>IF(AND(F285="",SUM(分岐管理シート!D285:BB285)&gt;0),"error","")</f>
        <v/>
      </c>
    </row>
    <row r="286" spans="1:94" ht="54.95" customHeight="1" x14ac:dyDescent="0.15">
      <c r="A286" s="29"/>
      <c r="B286" s="33"/>
      <c r="C286" s="445">
        <v>214</v>
      </c>
      <c r="D286" s="342"/>
      <c r="E286" s="342"/>
      <c r="F286" s="164"/>
      <c r="G286" s="164"/>
      <c r="H286" s="163"/>
      <c r="I286" s="164"/>
      <c r="J286" s="163"/>
      <c r="K286" s="164"/>
      <c r="L286" s="164"/>
      <c r="M286" s="164"/>
      <c r="N286" s="164"/>
      <c r="O286" s="343"/>
      <c r="P286" s="343"/>
      <c r="Q286" s="344"/>
      <c r="R286" s="345">
        <f t="shared" si="33"/>
        <v>0</v>
      </c>
      <c r="S286" s="346">
        <f t="shared" si="41"/>
        <v>0</v>
      </c>
      <c r="T286" s="347"/>
      <c r="U286" s="419"/>
      <c r="V286" s="386"/>
      <c r="W286" s="386"/>
      <c r="X286" s="386"/>
      <c r="Y286" s="347"/>
      <c r="Z286" s="347"/>
      <c r="AA286" s="163"/>
      <c r="AB286" s="164"/>
      <c r="AC286" s="348"/>
      <c r="AD286" s="348"/>
      <c r="AE286" s="348"/>
      <c r="AF286" s="349"/>
      <c r="AG286" s="349"/>
      <c r="AH286" s="370"/>
      <c r="AI286" s="163"/>
      <c r="AJ286" s="163"/>
      <c r="AK286" s="163"/>
      <c r="AL286" s="350"/>
      <c r="AM286" s="163"/>
      <c r="AN286" s="163"/>
      <c r="AO286" s="343"/>
      <c r="AP286" s="164"/>
      <c r="AQ286" s="164"/>
      <c r="AR286" s="164"/>
      <c r="AS286" s="351"/>
      <c r="AT286" s="352"/>
      <c r="AU286" s="352"/>
      <c r="AV286" s="352"/>
      <c r="AW286" s="352"/>
      <c r="AX286" s="352"/>
      <c r="AY286" s="352"/>
      <c r="AZ286" s="352"/>
      <c r="BA286" s="352"/>
      <c r="BB286" s="353"/>
      <c r="BC286" s="351"/>
      <c r="BD286" s="351"/>
      <c r="BE286" s="255" t="str">
        <f>IF(F286="","",IF(分岐管理シート!D286&gt;0,"","error"))</f>
        <v/>
      </c>
      <c r="BF286" s="256" t="str">
        <f>IF(F286="","",IF(分岐管理シート!E286=1,"","error"))</f>
        <v/>
      </c>
      <c r="BG286" s="257" t="str">
        <f>IF(F286="","",IF(分岐管理シート!G286=2,"","error"))</f>
        <v/>
      </c>
      <c r="BH286" s="257" t="str">
        <f>IF(F286="","",IF(OR(分岐管理シート!H286=0,LEN(H286)&lt;6),"error",""))</f>
        <v/>
      </c>
      <c r="BI286" s="258" t="str">
        <f>IF(F286="","",IF(分岐管理シート!I286=2,"","error"))</f>
        <v/>
      </c>
      <c r="BJ286" s="257" t="str">
        <f t="shared" si="34"/>
        <v/>
      </c>
      <c r="BK286" s="257" t="str">
        <f t="shared" si="35"/>
        <v/>
      </c>
      <c r="BL286" s="257" t="str">
        <f>IF(F286="","",IF(OR(AND(分岐管理シート!D286=1,分岐管理シート!K286=1),AND(分岐管理シート!D286=2,分岐管理シート!K286=2)),"","error"))</f>
        <v/>
      </c>
      <c r="BM286" s="255" t="str">
        <f>IF(F286="","",IF(分岐管理シート!L286=2,"","error"))</f>
        <v/>
      </c>
      <c r="BN286" s="257" t="str">
        <f>IF(F286="","",IF(分岐管理シート!M286&lt;1,"error",""))</f>
        <v/>
      </c>
      <c r="BO286" s="252" t="str">
        <f>IF(F286="","",IF(OR(AND(分岐管理シート!D286=1,分岐管理シート!M286&lt;12,分岐管理シート!M286&gt;0),AND(分岐管理シート!D286=2,分岐管理シート!M286&lt;13,分岐管理シート!M286&gt;1)),"","error"))</f>
        <v/>
      </c>
      <c r="BP286" s="257" t="str">
        <f>IF(AND(分岐管理シート!M286&lt;&gt;1,SUM(分岐管理シート!N286:P286)&gt;0),"error","")</f>
        <v/>
      </c>
      <c r="BQ286" s="256" t="str">
        <f>IF(OR(AND(分岐管理シート!N286=0,OR(分岐管理シート!O286&lt;&gt;0,分岐管理シート!P286&lt;&gt;0)),AND(分岐管理シート!O286=0,分岐管理シート!P286&lt;&gt;0)),"error","")</f>
        <v/>
      </c>
      <c r="BR286" s="259" t="str" cm="1">
        <f t="array" ref="BR286">IF(SUMPRODUCT(COUNTIF(N286:P286,N286:P286))&gt;COUNTA(N286:P286),"error","")</f>
        <v/>
      </c>
      <c r="BS286" s="257" t="str">
        <f t="shared" si="36"/>
        <v/>
      </c>
      <c r="BT286" s="257" t="str">
        <f t="shared" si="37"/>
        <v/>
      </c>
      <c r="BU286" s="257" t="str">
        <f>IF(F286="","",IF(OR(AND(分岐管理シート!D286=1,T286&gt;0,Y286&gt;=0,U286=0,R286=S286+Y286,S286=T286),AND(分岐管理シート!D286=2,U286&gt;0,Y286&gt;=0,T286=0,R286=S286+Y286,S286=U286)),"","error"))</f>
        <v/>
      </c>
      <c r="BV286" s="257" t="str">
        <f t="shared" si="38"/>
        <v/>
      </c>
      <c r="BW286" s="257" t="str">
        <f t="shared" si="42"/>
        <v/>
      </c>
      <c r="BX286" s="257" t="str">
        <f t="shared" si="39"/>
        <v/>
      </c>
      <c r="BY286" s="257" t="str">
        <f>IF(F286="","",IF(PRODUCT(分岐管理シート!AB286:'分岐管理シート'!AE286)=0,"error",""))</f>
        <v/>
      </c>
      <c r="BZ286" s="252" t="str">
        <f>IF(F286="","",IF(AND(AE286="○",分岐管理シート!AF286=0),"error",""))</f>
        <v/>
      </c>
      <c r="CA286" s="257" t="str">
        <f>IF(F286="","",IF(AND(分岐管理シート!AE286&lt;2,実施計画様式!AF286&lt;&gt;""),"error",""))</f>
        <v/>
      </c>
      <c r="CB286" s="257" t="str">
        <f>IF(F286="","",IF(OR(AND(分岐管理シート!D286=1,分岐管理シート!AG286&gt;0,分岐管理シート!AG286&lt;25),AND(分岐管理シート!D286&gt;1,分岐管理シート!AG286&gt;12,分岐管理シート!AG286&lt;25)),"","error"))</f>
        <v/>
      </c>
      <c r="CC286" s="256" t="str">
        <f>IF(F286="","",IF(OR(AND(分岐管理シート!BH286="予算化方法",分岐管理シート!AH286&gt;0,分岐管理シート!AH286&lt;4),AND(分岐管理シート!BH286="予算化方法_未定なし",分岐管理シート!AH286&gt;0,分岐管理シート!AH286&lt;3)),"","error"))</f>
        <v/>
      </c>
      <c r="CD286" s="257" t="str">
        <f>IF(F286="","",IF(OR(分岐管理シート!AI286&lt;14,分岐管理シート!AI286&gt;25,分岐管理シート!AI286&gt;分岐管理シート!AJ286,分岐管理シート!AI286&gt;分岐管理シート!AK286),"error",""))</f>
        <v/>
      </c>
      <c r="CE286" s="257" t="str">
        <f>IF(F286="","",IF(OR(分岐管理シート!AJ286&lt;14,分岐管理シート!AJ286&gt;25,分岐管理シート!AJ286&lt;分岐管理シート!AI286,分岐管理シート!AJ286&gt;分岐管理シート!AK286),"error",""))</f>
        <v/>
      </c>
      <c r="CF286" s="256" t="str">
        <f>IF(F286="","",IF(OR(分岐管理シート!AK286&lt;14,分岐管理シート!AK286&gt;26,分岐管理シート!AK286&lt;分岐管理シート!AI286,分岐管理シート!AK286&lt;分岐管理シート!AJ286),"error",""))</f>
        <v/>
      </c>
      <c r="CG286" s="257" t="str">
        <f>IF(F286="","",IF(AND(AD286="－",分岐管理シート!AK286&gt;25),"error",""))</f>
        <v/>
      </c>
      <c r="CH286" s="257" t="str">
        <f t="shared" si="43"/>
        <v/>
      </c>
      <c r="CI286" s="252" t="str">
        <f>IF(F286="","",IF(分岐管理シート!AM286&lt;1,"error",""))</f>
        <v/>
      </c>
      <c r="CJ286" s="257" t="str">
        <f>IF(F286="","",IF(分岐管理シート!AN286&lt;1,"error",""))</f>
        <v/>
      </c>
      <c r="CK286" s="261" t="str">
        <f t="shared" si="40"/>
        <v/>
      </c>
      <c r="CL286" s="257" t="str">
        <f>IF(F286="","",IF(AND(SUM(分岐管理シート!AO286:AR286)&gt;180,分岐管理シート!AS286&lt;1),"error",""))</f>
        <v/>
      </c>
      <c r="CM286" s="257" t="str">
        <f>IF(F286="","",IF(OR(AND(分岐管理シート!D286=1,分岐管理シート!BB286&gt;0,分岐管理シート!BB286&lt;7),AND(分岐管理シート!D286&gt;1,分岐管理シート!BB286&gt;3,分岐管理シート!BB286&lt;7)),"","error"))</f>
        <v/>
      </c>
      <c r="CN286" s="260"/>
      <c r="CO286" s="257" t="str">
        <f>IF(分岐管理シート!BR286=0,"","error")</f>
        <v/>
      </c>
      <c r="CP286" s="304" t="str">
        <f>IF(AND(F286="",SUM(分岐管理シート!D286:BB286)&gt;0),"error","")</f>
        <v/>
      </c>
    </row>
    <row r="287" spans="1:94" ht="54.95" customHeight="1" x14ac:dyDescent="0.15">
      <c r="A287" s="29"/>
      <c r="B287" s="33"/>
      <c r="C287" s="445">
        <v>215</v>
      </c>
      <c r="D287" s="342"/>
      <c r="E287" s="342"/>
      <c r="F287" s="164"/>
      <c r="G287" s="164"/>
      <c r="H287" s="163"/>
      <c r="I287" s="164"/>
      <c r="J287" s="163"/>
      <c r="K287" s="164"/>
      <c r="L287" s="164"/>
      <c r="M287" s="164"/>
      <c r="N287" s="164"/>
      <c r="O287" s="343"/>
      <c r="P287" s="343"/>
      <c r="Q287" s="344"/>
      <c r="R287" s="345">
        <f t="shared" si="33"/>
        <v>0</v>
      </c>
      <c r="S287" s="346">
        <f t="shared" si="41"/>
        <v>0</v>
      </c>
      <c r="T287" s="347"/>
      <c r="U287" s="419"/>
      <c r="V287" s="386"/>
      <c r="W287" s="386"/>
      <c r="X287" s="386"/>
      <c r="Y287" s="347"/>
      <c r="Z287" s="347"/>
      <c r="AA287" s="163"/>
      <c r="AB287" s="164"/>
      <c r="AC287" s="348"/>
      <c r="AD287" s="348"/>
      <c r="AE287" s="348"/>
      <c r="AF287" s="349"/>
      <c r="AG287" s="349"/>
      <c r="AH287" s="370"/>
      <c r="AI287" s="163"/>
      <c r="AJ287" s="163"/>
      <c r="AK287" s="163"/>
      <c r="AL287" s="350"/>
      <c r="AM287" s="163"/>
      <c r="AN287" s="163"/>
      <c r="AO287" s="343"/>
      <c r="AP287" s="164"/>
      <c r="AQ287" s="164"/>
      <c r="AR287" s="164"/>
      <c r="AS287" s="351"/>
      <c r="AT287" s="352"/>
      <c r="AU287" s="352"/>
      <c r="AV287" s="352"/>
      <c r="AW287" s="352"/>
      <c r="AX287" s="352"/>
      <c r="AY287" s="352"/>
      <c r="AZ287" s="352"/>
      <c r="BA287" s="352"/>
      <c r="BB287" s="353"/>
      <c r="BC287" s="351"/>
      <c r="BD287" s="351"/>
      <c r="BE287" s="255" t="str">
        <f>IF(F287="","",IF(分岐管理シート!D287&gt;0,"","error"))</f>
        <v/>
      </c>
      <c r="BF287" s="256" t="str">
        <f>IF(F287="","",IF(分岐管理シート!E287=1,"","error"))</f>
        <v/>
      </c>
      <c r="BG287" s="257" t="str">
        <f>IF(F287="","",IF(分岐管理シート!G287=2,"","error"))</f>
        <v/>
      </c>
      <c r="BH287" s="257" t="str">
        <f>IF(F287="","",IF(OR(分岐管理シート!H287=0,LEN(H287)&lt;6),"error",""))</f>
        <v/>
      </c>
      <c r="BI287" s="258" t="str">
        <f>IF(F287="","",IF(分岐管理シート!I287=2,"","error"))</f>
        <v/>
      </c>
      <c r="BJ287" s="257" t="str">
        <f t="shared" si="34"/>
        <v/>
      </c>
      <c r="BK287" s="257" t="str">
        <f t="shared" si="35"/>
        <v/>
      </c>
      <c r="BL287" s="257" t="str">
        <f>IF(F287="","",IF(OR(AND(分岐管理シート!D287=1,分岐管理シート!K287=1),AND(分岐管理シート!D287=2,分岐管理シート!K287=2)),"","error"))</f>
        <v/>
      </c>
      <c r="BM287" s="255" t="str">
        <f>IF(F287="","",IF(分岐管理シート!L287=2,"","error"))</f>
        <v/>
      </c>
      <c r="BN287" s="257" t="str">
        <f>IF(F287="","",IF(分岐管理シート!M287&lt;1,"error",""))</f>
        <v/>
      </c>
      <c r="BO287" s="252" t="str">
        <f>IF(F287="","",IF(OR(AND(分岐管理シート!D287=1,分岐管理シート!M287&lt;12,分岐管理シート!M287&gt;0),AND(分岐管理シート!D287=2,分岐管理シート!M287&lt;13,分岐管理シート!M287&gt;1)),"","error"))</f>
        <v/>
      </c>
      <c r="BP287" s="257" t="str">
        <f>IF(AND(分岐管理シート!M287&lt;&gt;1,SUM(分岐管理シート!N287:P287)&gt;0),"error","")</f>
        <v/>
      </c>
      <c r="BQ287" s="256" t="str">
        <f>IF(OR(AND(分岐管理シート!N287=0,OR(分岐管理シート!O287&lt;&gt;0,分岐管理シート!P287&lt;&gt;0)),AND(分岐管理シート!O287=0,分岐管理シート!P287&lt;&gt;0)),"error","")</f>
        <v/>
      </c>
      <c r="BR287" s="259" t="str" cm="1">
        <f t="array" ref="BR287">IF(SUMPRODUCT(COUNTIF(N287:P287,N287:P287))&gt;COUNTA(N287:P287),"error","")</f>
        <v/>
      </c>
      <c r="BS287" s="257" t="str">
        <f t="shared" si="36"/>
        <v/>
      </c>
      <c r="BT287" s="257" t="str">
        <f t="shared" si="37"/>
        <v/>
      </c>
      <c r="BU287" s="257" t="str">
        <f>IF(F287="","",IF(OR(AND(分岐管理シート!D287=1,T287&gt;0,Y287&gt;=0,U287=0,R287=S287+Y287,S287=T287),AND(分岐管理シート!D287=2,U287&gt;0,Y287&gt;=0,T287=0,R287=S287+Y287,S287=U287)),"","error"))</f>
        <v/>
      </c>
      <c r="BV287" s="257" t="str">
        <f t="shared" si="38"/>
        <v/>
      </c>
      <c r="BW287" s="257" t="str">
        <f t="shared" si="42"/>
        <v/>
      </c>
      <c r="BX287" s="257" t="str">
        <f t="shared" si="39"/>
        <v/>
      </c>
      <c r="BY287" s="257" t="str">
        <f>IF(F287="","",IF(PRODUCT(分岐管理シート!AB287:'分岐管理シート'!AE287)=0,"error",""))</f>
        <v/>
      </c>
      <c r="BZ287" s="252" t="str">
        <f>IF(F287="","",IF(AND(AE287="○",分岐管理シート!AF287=0),"error",""))</f>
        <v/>
      </c>
      <c r="CA287" s="257" t="str">
        <f>IF(F287="","",IF(AND(分岐管理シート!AE287&lt;2,実施計画様式!AF287&lt;&gt;""),"error",""))</f>
        <v/>
      </c>
      <c r="CB287" s="257" t="str">
        <f>IF(F287="","",IF(OR(AND(分岐管理シート!D287=1,分岐管理シート!AG287&gt;0,分岐管理シート!AG287&lt;25),AND(分岐管理シート!D287&gt;1,分岐管理シート!AG287&gt;12,分岐管理シート!AG287&lt;25)),"","error"))</f>
        <v/>
      </c>
      <c r="CC287" s="256" t="str">
        <f>IF(F287="","",IF(OR(AND(分岐管理シート!BH287="予算化方法",分岐管理シート!AH287&gt;0,分岐管理シート!AH287&lt;4),AND(分岐管理シート!BH287="予算化方法_未定なし",分岐管理シート!AH287&gt;0,分岐管理シート!AH287&lt;3)),"","error"))</f>
        <v/>
      </c>
      <c r="CD287" s="257" t="str">
        <f>IF(F287="","",IF(OR(分岐管理シート!AI287&lt;14,分岐管理シート!AI287&gt;25,分岐管理シート!AI287&gt;分岐管理シート!AJ287,分岐管理シート!AI287&gt;分岐管理シート!AK287),"error",""))</f>
        <v/>
      </c>
      <c r="CE287" s="257" t="str">
        <f>IF(F287="","",IF(OR(分岐管理シート!AJ287&lt;14,分岐管理シート!AJ287&gt;25,分岐管理シート!AJ287&lt;分岐管理シート!AI287,分岐管理シート!AJ287&gt;分岐管理シート!AK287),"error",""))</f>
        <v/>
      </c>
      <c r="CF287" s="256" t="str">
        <f>IF(F287="","",IF(OR(分岐管理シート!AK287&lt;14,分岐管理シート!AK287&gt;26,分岐管理シート!AK287&lt;分岐管理シート!AI287,分岐管理シート!AK287&lt;分岐管理シート!AJ287),"error",""))</f>
        <v/>
      </c>
      <c r="CG287" s="257" t="str">
        <f>IF(F287="","",IF(AND(AD287="－",分岐管理シート!AK287&gt;25),"error",""))</f>
        <v/>
      </c>
      <c r="CH287" s="257" t="str">
        <f t="shared" si="43"/>
        <v/>
      </c>
      <c r="CI287" s="252" t="str">
        <f>IF(F287="","",IF(分岐管理シート!AM287&lt;1,"error",""))</f>
        <v/>
      </c>
      <c r="CJ287" s="257" t="str">
        <f>IF(F287="","",IF(分岐管理シート!AN287&lt;1,"error",""))</f>
        <v/>
      </c>
      <c r="CK287" s="261" t="str">
        <f t="shared" si="40"/>
        <v/>
      </c>
      <c r="CL287" s="257" t="str">
        <f>IF(F287="","",IF(AND(SUM(分岐管理シート!AO287:AR287)&gt;180,分岐管理シート!AS287&lt;1),"error",""))</f>
        <v/>
      </c>
      <c r="CM287" s="257" t="str">
        <f>IF(F287="","",IF(OR(AND(分岐管理シート!D287=1,分岐管理シート!BB287&gt;0,分岐管理シート!BB287&lt;7),AND(分岐管理シート!D287&gt;1,分岐管理シート!BB287&gt;3,分岐管理シート!BB287&lt;7)),"","error"))</f>
        <v/>
      </c>
      <c r="CN287" s="260"/>
      <c r="CO287" s="257" t="str">
        <f>IF(分岐管理シート!BR287=0,"","error")</f>
        <v/>
      </c>
      <c r="CP287" s="304" t="str">
        <f>IF(AND(F287="",SUM(分岐管理シート!D287:BB287)&gt;0),"error","")</f>
        <v/>
      </c>
    </row>
    <row r="288" spans="1:94" ht="54.95" customHeight="1" x14ac:dyDescent="0.15">
      <c r="A288" s="29"/>
      <c r="B288" s="33"/>
      <c r="C288" s="445">
        <v>216</v>
      </c>
      <c r="D288" s="342"/>
      <c r="E288" s="342"/>
      <c r="F288" s="164"/>
      <c r="G288" s="164"/>
      <c r="H288" s="163"/>
      <c r="I288" s="164"/>
      <c r="J288" s="163"/>
      <c r="K288" s="164"/>
      <c r="L288" s="164"/>
      <c r="M288" s="164"/>
      <c r="N288" s="164"/>
      <c r="O288" s="343"/>
      <c r="P288" s="343"/>
      <c r="Q288" s="344"/>
      <c r="R288" s="345">
        <f t="shared" si="33"/>
        <v>0</v>
      </c>
      <c r="S288" s="346">
        <f t="shared" si="41"/>
        <v>0</v>
      </c>
      <c r="T288" s="347"/>
      <c r="U288" s="419"/>
      <c r="V288" s="386"/>
      <c r="W288" s="386"/>
      <c r="X288" s="386"/>
      <c r="Y288" s="347"/>
      <c r="Z288" s="347"/>
      <c r="AA288" s="163"/>
      <c r="AB288" s="164"/>
      <c r="AC288" s="348"/>
      <c r="AD288" s="348"/>
      <c r="AE288" s="348"/>
      <c r="AF288" s="349"/>
      <c r="AG288" s="349"/>
      <c r="AH288" s="370"/>
      <c r="AI288" s="163"/>
      <c r="AJ288" s="163"/>
      <c r="AK288" s="163"/>
      <c r="AL288" s="350"/>
      <c r="AM288" s="163"/>
      <c r="AN288" s="163"/>
      <c r="AO288" s="343"/>
      <c r="AP288" s="164"/>
      <c r="AQ288" s="164"/>
      <c r="AR288" s="164"/>
      <c r="AS288" s="351"/>
      <c r="AT288" s="352"/>
      <c r="AU288" s="352"/>
      <c r="AV288" s="352"/>
      <c r="AW288" s="352"/>
      <c r="AX288" s="352"/>
      <c r="AY288" s="352"/>
      <c r="AZ288" s="352"/>
      <c r="BA288" s="352"/>
      <c r="BB288" s="353"/>
      <c r="BC288" s="351"/>
      <c r="BD288" s="351"/>
      <c r="BE288" s="255" t="str">
        <f>IF(F288="","",IF(分岐管理シート!D288&gt;0,"","error"))</f>
        <v/>
      </c>
      <c r="BF288" s="256" t="str">
        <f>IF(F288="","",IF(分岐管理シート!E288=1,"","error"))</f>
        <v/>
      </c>
      <c r="BG288" s="257" t="str">
        <f>IF(F288="","",IF(分岐管理シート!G288=2,"","error"))</f>
        <v/>
      </c>
      <c r="BH288" s="257" t="str">
        <f>IF(F288="","",IF(OR(分岐管理シート!H288=0,LEN(H288)&lt;6),"error",""))</f>
        <v/>
      </c>
      <c r="BI288" s="258" t="str">
        <f>IF(F288="","",IF(分岐管理シート!I288=2,"","error"))</f>
        <v/>
      </c>
      <c r="BJ288" s="257" t="str">
        <f t="shared" si="34"/>
        <v/>
      </c>
      <c r="BK288" s="257" t="str">
        <f t="shared" si="35"/>
        <v/>
      </c>
      <c r="BL288" s="257" t="str">
        <f>IF(F288="","",IF(OR(AND(分岐管理シート!D288=1,分岐管理シート!K288=1),AND(分岐管理シート!D288=2,分岐管理シート!K288=2)),"","error"))</f>
        <v/>
      </c>
      <c r="BM288" s="255" t="str">
        <f>IF(F288="","",IF(分岐管理シート!L288=2,"","error"))</f>
        <v/>
      </c>
      <c r="BN288" s="257" t="str">
        <f>IF(F288="","",IF(分岐管理シート!M288&lt;1,"error",""))</f>
        <v/>
      </c>
      <c r="BO288" s="252" t="str">
        <f>IF(F288="","",IF(OR(AND(分岐管理シート!D288=1,分岐管理シート!M288&lt;12,分岐管理シート!M288&gt;0),AND(分岐管理シート!D288=2,分岐管理シート!M288&lt;13,分岐管理シート!M288&gt;1)),"","error"))</f>
        <v/>
      </c>
      <c r="BP288" s="257" t="str">
        <f>IF(AND(分岐管理シート!M288&lt;&gt;1,SUM(分岐管理シート!N288:P288)&gt;0),"error","")</f>
        <v/>
      </c>
      <c r="BQ288" s="256" t="str">
        <f>IF(OR(AND(分岐管理シート!N288=0,OR(分岐管理シート!O288&lt;&gt;0,分岐管理シート!P288&lt;&gt;0)),AND(分岐管理シート!O288=0,分岐管理シート!P288&lt;&gt;0)),"error","")</f>
        <v/>
      </c>
      <c r="BR288" s="259" t="str" cm="1">
        <f t="array" ref="BR288">IF(SUMPRODUCT(COUNTIF(N288:P288,N288:P288))&gt;COUNTA(N288:P288),"error","")</f>
        <v/>
      </c>
      <c r="BS288" s="257" t="str">
        <f t="shared" si="36"/>
        <v/>
      </c>
      <c r="BT288" s="257" t="str">
        <f t="shared" si="37"/>
        <v/>
      </c>
      <c r="BU288" s="257" t="str">
        <f>IF(F288="","",IF(OR(AND(分岐管理シート!D288=1,T288&gt;0,Y288&gt;=0,U288=0,R288=S288+Y288,S288=T288),AND(分岐管理シート!D288=2,U288&gt;0,Y288&gt;=0,T288=0,R288=S288+Y288,S288=U288)),"","error"))</f>
        <v/>
      </c>
      <c r="BV288" s="257" t="str">
        <f t="shared" si="38"/>
        <v/>
      </c>
      <c r="BW288" s="257" t="str">
        <f t="shared" si="42"/>
        <v/>
      </c>
      <c r="BX288" s="257" t="str">
        <f t="shared" si="39"/>
        <v/>
      </c>
      <c r="BY288" s="257" t="str">
        <f>IF(F288="","",IF(PRODUCT(分岐管理シート!AB288:'分岐管理シート'!AE288)=0,"error",""))</f>
        <v/>
      </c>
      <c r="BZ288" s="252" t="str">
        <f>IF(F288="","",IF(AND(AE288="○",分岐管理シート!AF288=0),"error",""))</f>
        <v/>
      </c>
      <c r="CA288" s="257" t="str">
        <f>IF(F288="","",IF(AND(分岐管理シート!AE288&lt;2,実施計画様式!AF288&lt;&gt;""),"error",""))</f>
        <v/>
      </c>
      <c r="CB288" s="257" t="str">
        <f>IF(F288="","",IF(OR(AND(分岐管理シート!D288=1,分岐管理シート!AG288&gt;0,分岐管理シート!AG288&lt;25),AND(分岐管理シート!D288&gt;1,分岐管理シート!AG288&gt;12,分岐管理シート!AG288&lt;25)),"","error"))</f>
        <v/>
      </c>
      <c r="CC288" s="256" t="str">
        <f>IF(F288="","",IF(OR(AND(分岐管理シート!BH288="予算化方法",分岐管理シート!AH288&gt;0,分岐管理シート!AH288&lt;4),AND(分岐管理シート!BH288="予算化方法_未定なし",分岐管理シート!AH288&gt;0,分岐管理シート!AH288&lt;3)),"","error"))</f>
        <v/>
      </c>
      <c r="CD288" s="257" t="str">
        <f>IF(F288="","",IF(OR(分岐管理シート!AI288&lt;14,分岐管理シート!AI288&gt;25,分岐管理シート!AI288&gt;分岐管理シート!AJ288,分岐管理シート!AI288&gt;分岐管理シート!AK288),"error",""))</f>
        <v/>
      </c>
      <c r="CE288" s="257" t="str">
        <f>IF(F288="","",IF(OR(分岐管理シート!AJ288&lt;14,分岐管理シート!AJ288&gt;25,分岐管理シート!AJ288&lt;分岐管理シート!AI288,分岐管理シート!AJ288&gt;分岐管理シート!AK288),"error",""))</f>
        <v/>
      </c>
      <c r="CF288" s="256" t="str">
        <f>IF(F288="","",IF(OR(分岐管理シート!AK288&lt;14,分岐管理シート!AK288&gt;26,分岐管理シート!AK288&lt;分岐管理シート!AI288,分岐管理シート!AK288&lt;分岐管理シート!AJ288),"error",""))</f>
        <v/>
      </c>
      <c r="CG288" s="257" t="str">
        <f>IF(F288="","",IF(AND(AD288="－",分岐管理シート!AK288&gt;25),"error",""))</f>
        <v/>
      </c>
      <c r="CH288" s="257" t="str">
        <f t="shared" si="43"/>
        <v/>
      </c>
      <c r="CI288" s="252" t="str">
        <f>IF(F288="","",IF(分岐管理シート!AM288&lt;1,"error",""))</f>
        <v/>
      </c>
      <c r="CJ288" s="257" t="str">
        <f>IF(F288="","",IF(分岐管理シート!AN288&lt;1,"error",""))</f>
        <v/>
      </c>
      <c r="CK288" s="261" t="str">
        <f t="shared" si="40"/>
        <v/>
      </c>
      <c r="CL288" s="257" t="str">
        <f>IF(F288="","",IF(AND(SUM(分岐管理シート!AO288:AR288)&gt;180,分岐管理シート!AS288&lt;1),"error",""))</f>
        <v/>
      </c>
      <c r="CM288" s="257" t="str">
        <f>IF(F288="","",IF(OR(AND(分岐管理シート!D288=1,分岐管理シート!BB288&gt;0,分岐管理シート!BB288&lt;7),AND(分岐管理シート!D288&gt;1,分岐管理シート!BB288&gt;3,分岐管理シート!BB288&lt;7)),"","error"))</f>
        <v/>
      </c>
      <c r="CN288" s="260"/>
      <c r="CO288" s="257" t="str">
        <f>IF(分岐管理シート!BR288=0,"","error")</f>
        <v/>
      </c>
      <c r="CP288" s="304" t="str">
        <f>IF(AND(F288="",SUM(分岐管理シート!D288:BB288)&gt;0),"error","")</f>
        <v/>
      </c>
    </row>
    <row r="289" spans="1:94" ht="54.95" customHeight="1" x14ac:dyDescent="0.15">
      <c r="A289" s="29"/>
      <c r="B289" s="33"/>
      <c r="C289" s="445">
        <v>217</v>
      </c>
      <c r="D289" s="342"/>
      <c r="E289" s="342"/>
      <c r="F289" s="164"/>
      <c r="G289" s="164"/>
      <c r="H289" s="163"/>
      <c r="I289" s="164"/>
      <c r="J289" s="163"/>
      <c r="K289" s="164"/>
      <c r="L289" s="164"/>
      <c r="M289" s="164"/>
      <c r="N289" s="164"/>
      <c r="O289" s="343"/>
      <c r="P289" s="343"/>
      <c r="Q289" s="344"/>
      <c r="R289" s="345">
        <f t="shared" si="33"/>
        <v>0</v>
      </c>
      <c r="S289" s="346">
        <f t="shared" si="41"/>
        <v>0</v>
      </c>
      <c r="T289" s="347"/>
      <c r="U289" s="419"/>
      <c r="V289" s="386"/>
      <c r="W289" s="386"/>
      <c r="X289" s="386"/>
      <c r="Y289" s="347"/>
      <c r="Z289" s="347"/>
      <c r="AA289" s="163"/>
      <c r="AB289" s="164"/>
      <c r="AC289" s="348"/>
      <c r="AD289" s="348"/>
      <c r="AE289" s="348"/>
      <c r="AF289" s="349"/>
      <c r="AG289" s="349"/>
      <c r="AH289" s="370"/>
      <c r="AI289" s="163"/>
      <c r="AJ289" s="163"/>
      <c r="AK289" s="163"/>
      <c r="AL289" s="350"/>
      <c r="AM289" s="163"/>
      <c r="AN289" s="163"/>
      <c r="AO289" s="343"/>
      <c r="AP289" s="164"/>
      <c r="AQ289" s="164"/>
      <c r="AR289" s="164"/>
      <c r="AS289" s="351"/>
      <c r="AT289" s="352"/>
      <c r="AU289" s="352"/>
      <c r="AV289" s="352"/>
      <c r="AW289" s="352"/>
      <c r="AX289" s="352"/>
      <c r="AY289" s="352"/>
      <c r="AZ289" s="352"/>
      <c r="BA289" s="352"/>
      <c r="BB289" s="353"/>
      <c r="BC289" s="351"/>
      <c r="BD289" s="351"/>
      <c r="BE289" s="255" t="str">
        <f>IF(F289="","",IF(分岐管理シート!D289&gt;0,"","error"))</f>
        <v/>
      </c>
      <c r="BF289" s="256" t="str">
        <f>IF(F289="","",IF(分岐管理シート!E289=1,"","error"))</f>
        <v/>
      </c>
      <c r="BG289" s="257" t="str">
        <f>IF(F289="","",IF(分岐管理シート!G289=2,"","error"))</f>
        <v/>
      </c>
      <c r="BH289" s="257" t="str">
        <f>IF(F289="","",IF(OR(分岐管理シート!H289=0,LEN(H289)&lt;6),"error",""))</f>
        <v/>
      </c>
      <c r="BI289" s="258" t="str">
        <f>IF(F289="","",IF(分岐管理シート!I289=2,"","error"))</f>
        <v/>
      </c>
      <c r="BJ289" s="257" t="str">
        <f t="shared" si="34"/>
        <v/>
      </c>
      <c r="BK289" s="257" t="str">
        <f t="shared" si="35"/>
        <v/>
      </c>
      <c r="BL289" s="257" t="str">
        <f>IF(F289="","",IF(OR(AND(分岐管理シート!D289=1,分岐管理シート!K289=1),AND(分岐管理シート!D289=2,分岐管理シート!K289=2)),"","error"))</f>
        <v/>
      </c>
      <c r="BM289" s="255" t="str">
        <f>IF(F289="","",IF(分岐管理シート!L289=2,"","error"))</f>
        <v/>
      </c>
      <c r="BN289" s="257" t="str">
        <f>IF(F289="","",IF(分岐管理シート!M289&lt;1,"error",""))</f>
        <v/>
      </c>
      <c r="BO289" s="252" t="str">
        <f>IF(F289="","",IF(OR(AND(分岐管理シート!D289=1,分岐管理シート!M289&lt;12,分岐管理シート!M289&gt;0),AND(分岐管理シート!D289=2,分岐管理シート!M289&lt;13,分岐管理シート!M289&gt;1)),"","error"))</f>
        <v/>
      </c>
      <c r="BP289" s="257" t="str">
        <f>IF(AND(分岐管理シート!M289&lt;&gt;1,SUM(分岐管理シート!N289:P289)&gt;0),"error","")</f>
        <v/>
      </c>
      <c r="BQ289" s="256" t="str">
        <f>IF(OR(AND(分岐管理シート!N289=0,OR(分岐管理シート!O289&lt;&gt;0,分岐管理シート!P289&lt;&gt;0)),AND(分岐管理シート!O289=0,分岐管理シート!P289&lt;&gt;0)),"error","")</f>
        <v/>
      </c>
      <c r="BR289" s="259" t="str" cm="1">
        <f t="array" ref="BR289">IF(SUMPRODUCT(COUNTIF(N289:P289,N289:P289))&gt;COUNTA(N289:P289),"error","")</f>
        <v/>
      </c>
      <c r="BS289" s="257" t="str">
        <f t="shared" si="36"/>
        <v/>
      </c>
      <c r="BT289" s="257" t="str">
        <f t="shared" si="37"/>
        <v/>
      </c>
      <c r="BU289" s="257" t="str">
        <f>IF(F289="","",IF(OR(AND(分岐管理シート!D289=1,T289&gt;0,Y289&gt;=0,U289=0,R289=S289+Y289,S289=T289),AND(分岐管理シート!D289=2,U289&gt;0,Y289&gt;=0,T289=0,R289=S289+Y289,S289=U289)),"","error"))</f>
        <v/>
      </c>
      <c r="BV289" s="257" t="str">
        <f t="shared" si="38"/>
        <v/>
      </c>
      <c r="BW289" s="257" t="str">
        <f t="shared" si="42"/>
        <v/>
      </c>
      <c r="BX289" s="257" t="str">
        <f t="shared" si="39"/>
        <v/>
      </c>
      <c r="BY289" s="257" t="str">
        <f>IF(F289="","",IF(PRODUCT(分岐管理シート!AB289:'分岐管理シート'!AE289)=0,"error",""))</f>
        <v/>
      </c>
      <c r="BZ289" s="252" t="str">
        <f>IF(F289="","",IF(AND(AE289="○",分岐管理シート!AF289=0),"error",""))</f>
        <v/>
      </c>
      <c r="CA289" s="257" t="str">
        <f>IF(F289="","",IF(AND(分岐管理シート!AE289&lt;2,実施計画様式!AF289&lt;&gt;""),"error",""))</f>
        <v/>
      </c>
      <c r="CB289" s="257" t="str">
        <f>IF(F289="","",IF(OR(AND(分岐管理シート!D289=1,分岐管理シート!AG289&gt;0,分岐管理シート!AG289&lt;25),AND(分岐管理シート!D289&gt;1,分岐管理シート!AG289&gt;12,分岐管理シート!AG289&lt;25)),"","error"))</f>
        <v/>
      </c>
      <c r="CC289" s="256" t="str">
        <f>IF(F289="","",IF(OR(AND(分岐管理シート!BH289="予算化方法",分岐管理シート!AH289&gt;0,分岐管理シート!AH289&lt;4),AND(分岐管理シート!BH289="予算化方法_未定なし",分岐管理シート!AH289&gt;0,分岐管理シート!AH289&lt;3)),"","error"))</f>
        <v/>
      </c>
      <c r="CD289" s="257" t="str">
        <f>IF(F289="","",IF(OR(分岐管理シート!AI289&lt;14,分岐管理シート!AI289&gt;25,分岐管理シート!AI289&gt;分岐管理シート!AJ289,分岐管理シート!AI289&gt;分岐管理シート!AK289),"error",""))</f>
        <v/>
      </c>
      <c r="CE289" s="257" t="str">
        <f>IF(F289="","",IF(OR(分岐管理シート!AJ289&lt;14,分岐管理シート!AJ289&gt;25,分岐管理シート!AJ289&lt;分岐管理シート!AI289,分岐管理シート!AJ289&gt;分岐管理シート!AK289),"error",""))</f>
        <v/>
      </c>
      <c r="CF289" s="256" t="str">
        <f>IF(F289="","",IF(OR(分岐管理シート!AK289&lt;14,分岐管理シート!AK289&gt;26,分岐管理シート!AK289&lt;分岐管理シート!AI289,分岐管理シート!AK289&lt;分岐管理シート!AJ289),"error",""))</f>
        <v/>
      </c>
      <c r="CG289" s="257" t="str">
        <f>IF(F289="","",IF(AND(AD289="－",分岐管理シート!AK289&gt;25),"error",""))</f>
        <v/>
      </c>
      <c r="CH289" s="257" t="str">
        <f t="shared" si="43"/>
        <v/>
      </c>
      <c r="CI289" s="252" t="str">
        <f>IF(F289="","",IF(分岐管理シート!AM289&lt;1,"error",""))</f>
        <v/>
      </c>
      <c r="CJ289" s="257" t="str">
        <f>IF(F289="","",IF(分岐管理シート!AN289&lt;1,"error",""))</f>
        <v/>
      </c>
      <c r="CK289" s="261" t="str">
        <f t="shared" si="40"/>
        <v/>
      </c>
      <c r="CL289" s="257" t="str">
        <f>IF(F289="","",IF(AND(SUM(分岐管理シート!AO289:AR289)&gt;180,分岐管理シート!AS289&lt;1),"error",""))</f>
        <v/>
      </c>
      <c r="CM289" s="257" t="str">
        <f>IF(F289="","",IF(OR(AND(分岐管理シート!D289=1,分岐管理シート!BB289&gt;0,分岐管理シート!BB289&lt;7),AND(分岐管理シート!D289&gt;1,分岐管理シート!BB289&gt;3,分岐管理シート!BB289&lt;7)),"","error"))</f>
        <v/>
      </c>
      <c r="CN289" s="260"/>
      <c r="CO289" s="257" t="str">
        <f>IF(分岐管理シート!BR289=0,"","error")</f>
        <v/>
      </c>
      <c r="CP289" s="304" t="str">
        <f>IF(AND(F289="",SUM(分岐管理シート!D289:BB289)&gt;0),"error","")</f>
        <v/>
      </c>
    </row>
    <row r="290" spans="1:94" ht="54.95" customHeight="1" x14ac:dyDescent="0.15">
      <c r="A290" s="29"/>
      <c r="B290" s="33"/>
      <c r="C290" s="445">
        <v>218</v>
      </c>
      <c r="D290" s="342"/>
      <c r="E290" s="342"/>
      <c r="F290" s="164"/>
      <c r="G290" s="164"/>
      <c r="H290" s="163"/>
      <c r="I290" s="164"/>
      <c r="J290" s="163"/>
      <c r="K290" s="164"/>
      <c r="L290" s="164"/>
      <c r="M290" s="164"/>
      <c r="N290" s="164"/>
      <c r="O290" s="343"/>
      <c r="P290" s="343"/>
      <c r="Q290" s="344"/>
      <c r="R290" s="345">
        <f t="shared" si="33"/>
        <v>0</v>
      </c>
      <c r="S290" s="346">
        <f t="shared" si="41"/>
        <v>0</v>
      </c>
      <c r="T290" s="347"/>
      <c r="U290" s="419"/>
      <c r="V290" s="386"/>
      <c r="W290" s="386"/>
      <c r="X290" s="386"/>
      <c r="Y290" s="347"/>
      <c r="Z290" s="347"/>
      <c r="AA290" s="163"/>
      <c r="AB290" s="164"/>
      <c r="AC290" s="348"/>
      <c r="AD290" s="348"/>
      <c r="AE290" s="348"/>
      <c r="AF290" s="349"/>
      <c r="AG290" s="349"/>
      <c r="AH290" s="370"/>
      <c r="AI290" s="163"/>
      <c r="AJ290" s="163"/>
      <c r="AK290" s="163"/>
      <c r="AL290" s="350"/>
      <c r="AM290" s="163"/>
      <c r="AN290" s="163"/>
      <c r="AO290" s="343"/>
      <c r="AP290" s="164"/>
      <c r="AQ290" s="164"/>
      <c r="AR290" s="164"/>
      <c r="AS290" s="351"/>
      <c r="AT290" s="352"/>
      <c r="AU290" s="352"/>
      <c r="AV290" s="352"/>
      <c r="AW290" s="352"/>
      <c r="AX290" s="352"/>
      <c r="AY290" s="352"/>
      <c r="AZ290" s="352"/>
      <c r="BA290" s="352"/>
      <c r="BB290" s="353"/>
      <c r="BC290" s="351"/>
      <c r="BD290" s="351"/>
      <c r="BE290" s="255" t="str">
        <f>IF(F290="","",IF(分岐管理シート!D290&gt;0,"","error"))</f>
        <v/>
      </c>
      <c r="BF290" s="256" t="str">
        <f>IF(F290="","",IF(分岐管理シート!E290=1,"","error"))</f>
        <v/>
      </c>
      <c r="BG290" s="257" t="str">
        <f>IF(F290="","",IF(分岐管理シート!G290=2,"","error"))</f>
        <v/>
      </c>
      <c r="BH290" s="257" t="str">
        <f>IF(F290="","",IF(OR(分岐管理シート!H290=0,LEN(H290)&lt;6),"error",""))</f>
        <v/>
      </c>
      <c r="BI290" s="258" t="str">
        <f>IF(F290="","",IF(分岐管理シート!I290=2,"","error"))</f>
        <v/>
      </c>
      <c r="BJ290" s="257" t="str">
        <f t="shared" si="34"/>
        <v/>
      </c>
      <c r="BK290" s="257" t="str">
        <f t="shared" si="35"/>
        <v/>
      </c>
      <c r="BL290" s="257" t="str">
        <f>IF(F290="","",IF(OR(AND(分岐管理シート!D290=1,分岐管理シート!K290=1),AND(分岐管理シート!D290=2,分岐管理シート!K290=2)),"","error"))</f>
        <v/>
      </c>
      <c r="BM290" s="255" t="str">
        <f>IF(F290="","",IF(分岐管理シート!L290=2,"","error"))</f>
        <v/>
      </c>
      <c r="BN290" s="257" t="str">
        <f>IF(F290="","",IF(分岐管理シート!M290&lt;1,"error",""))</f>
        <v/>
      </c>
      <c r="BO290" s="252" t="str">
        <f>IF(F290="","",IF(OR(AND(分岐管理シート!D290=1,分岐管理シート!M290&lt;12,分岐管理シート!M290&gt;0),AND(分岐管理シート!D290=2,分岐管理シート!M290&lt;13,分岐管理シート!M290&gt;1)),"","error"))</f>
        <v/>
      </c>
      <c r="BP290" s="257" t="str">
        <f>IF(AND(分岐管理シート!M290&lt;&gt;1,SUM(分岐管理シート!N290:P290)&gt;0),"error","")</f>
        <v/>
      </c>
      <c r="BQ290" s="256" t="str">
        <f>IF(OR(AND(分岐管理シート!N290=0,OR(分岐管理シート!O290&lt;&gt;0,分岐管理シート!P290&lt;&gt;0)),AND(分岐管理シート!O290=0,分岐管理シート!P290&lt;&gt;0)),"error","")</f>
        <v/>
      </c>
      <c r="BR290" s="259" t="str" cm="1">
        <f t="array" ref="BR290">IF(SUMPRODUCT(COUNTIF(N290:P290,N290:P290))&gt;COUNTA(N290:P290),"error","")</f>
        <v/>
      </c>
      <c r="BS290" s="257" t="str">
        <f t="shared" si="36"/>
        <v/>
      </c>
      <c r="BT290" s="257" t="str">
        <f t="shared" si="37"/>
        <v/>
      </c>
      <c r="BU290" s="257" t="str">
        <f>IF(F290="","",IF(OR(AND(分岐管理シート!D290=1,T290&gt;0,Y290&gt;=0,U290=0,R290=S290+Y290,S290=T290),AND(分岐管理シート!D290=2,U290&gt;0,Y290&gt;=0,T290=0,R290=S290+Y290,S290=U290)),"","error"))</f>
        <v/>
      </c>
      <c r="BV290" s="257" t="str">
        <f t="shared" si="38"/>
        <v/>
      </c>
      <c r="BW290" s="257" t="str">
        <f t="shared" si="42"/>
        <v/>
      </c>
      <c r="BX290" s="257" t="str">
        <f t="shared" si="39"/>
        <v/>
      </c>
      <c r="BY290" s="257" t="str">
        <f>IF(F290="","",IF(PRODUCT(分岐管理シート!AB290:'分岐管理シート'!AE290)=0,"error",""))</f>
        <v/>
      </c>
      <c r="BZ290" s="252" t="str">
        <f>IF(F290="","",IF(AND(AE290="○",分岐管理シート!AF290=0),"error",""))</f>
        <v/>
      </c>
      <c r="CA290" s="257" t="str">
        <f>IF(F290="","",IF(AND(分岐管理シート!AE290&lt;2,実施計画様式!AF290&lt;&gt;""),"error",""))</f>
        <v/>
      </c>
      <c r="CB290" s="257" t="str">
        <f>IF(F290="","",IF(OR(AND(分岐管理シート!D290=1,分岐管理シート!AG290&gt;0,分岐管理シート!AG290&lt;25),AND(分岐管理シート!D290&gt;1,分岐管理シート!AG290&gt;12,分岐管理シート!AG290&lt;25)),"","error"))</f>
        <v/>
      </c>
      <c r="CC290" s="256" t="str">
        <f>IF(F290="","",IF(OR(AND(分岐管理シート!BH290="予算化方法",分岐管理シート!AH290&gt;0,分岐管理シート!AH290&lt;4),AND(分岐管理シート!BH290="予算化方法_未定なし",分岐管理シート!AH290&gt;0,分岐管理シート!AH290&lt;3)),"","error"))</f>
        <v/>
      </c>
      <c r="CD290" s="257" t="str">
        <f>IF(F290="","",IF(OR(分岐管理シート!AI290&lt;14,分岐管理シート!AI290&gt;25,分岐管理シート!AI290&gt;分岐管理シート!AJ290,分岐管理シート!AI290&gt;分岐管理シート!AK290),"error",""))</f>
        <v/>
      </c>
      <c r="CE290" s="257" t="str">
        <f>IF(F290="","",IF(OR(分岐管理シート!AJ290&lt;14,分岐管理シート!AJ290&gt;25,分岐管理シート!AJ290&lt;分岐管理シート!AI290,分岐管理シート!AJ290&gt;分岐管理シート!AK290),"error",""))</f>
        <v/>
      </c>
      <c r="CF290" s="256" t="str">
        <f>IF(F290="","",IF(OR(分岐管理シート!AK290&lt;14,分岐管理シート!AK290&gt;26,分岐管理シート!AK290&lt;分岐管理シート!AI290,分岐管理シート!AK290&lt;分岐管理シート!AJ290),"error",""))</f>
        <v/>
      </c>
      <c r="CG290" s="257" t="str">
        <f>IF(F290="","",IF(AND(AD290="－",分岐管理シート!AK290&gt;25),"error",""))</f>
        <v/>
      </c>
      <c r="CH290" s="257" t="str">
        <f t="shared" si="43"/>
        <v/>
      </c>
      <c r="CI290" s="252" t="str">
        <f>IF(F290="","",IF(分岐管理シート!AM290&lt;1,"error",""))</f>
        <v/>
      </c>
      <c r="CJ290" s="257" t="str">
        <f>IF(F290="","",IF(分岐管理シート!AN290&lt;1,"error",""))</f>
        <v/>
      </c>
      <c r="CK290" s="261" t="str">
        <f t="shared" si="40"/>
        <v/>
      </c>
      <c r="CL290" s="257" t="str">
        <f>IF(F290="","",IF(AND(SUM(分岐管理シート!AO290:AR290)&gt;180,分岐管理シート!AS290&lt;1),"error",""))</f>
        <v/>
      </c>
      <c r="CM290" s="257" t="str">
        <f>IF(F290="","",IF(OR(AND(分岐管理シート!D290=1,分岐管理シート!BB290&gt;0,分岐管理シート!BB290&lt;7),AND(分岐管理シート!D290&gt;1,分岐管理シート!BB290&gt;3,分岐管理シート!BB290&lt;7)),"","error"))</f>
        <v/>
      </c>
      <c r="CN290" s="260"/>
      <c r="CO290" s="257" t="str">
        <f>IF(分岐管理シート!BR290=0,"","error")</f>
        <v/>
      </c>
      <c r="CP290" s="304" t="str">
        <f>IF(AND(F290="",SUM(分岐管理シート!D290:BB290)&gt;0),"error","")</f>
        <v/>
      </c>
    </row>
    <row r="291" spans="1:94" ht="54.95" customHeight="1" x14ac:dyDescent="0.15">
      <c r="A291" s="29"/>
      <c r="B291" s="33"/>
      <c r="C291" s="445">
        <v>219</v>
      </c>
      <c r="D291" s="342"/>
      <c r="E291" s="342"/>
      <c r="F291" s="164"/>
      <c r="G291" s="164"/>
      <c r="H291" s="163"/>
      <c r="I291" s="164"/>
      <c r="J291" s="163"/>
      <c r="K291" s="164"/>
      <c r="L291" s="164"/>
      <c r="M291" s="164"/>
      <c r="N291" s="164"/>
      <c r="O291" s="343"/>
      <c r="P291" s="343"/>
      <c r="Q291" s="344"/>
      <c r="R291" s="345">
        <f t="shared" si="33"/>
        <v>0</v>
      </c>
      <c r="S291" s="346">
        <f t="shared" si="41"/>
        <v>0</v>
      </c>
      <c r="T291" s="347"/>
      <c r="U291" s="419"/>
      <c r="V291" s="386"/>
      <c r="W291" s="386"/>
      <c r="X291" s="386"/>
      <c r="Y291" s="347"/>
      <c r="Z291" s="347"/>
      <c r="AA291" s="163"/>
      <c r="AB291" s="164"/>
      <c r="AC291" s="348"/>
      <c r="AD291" s="348"/>
      <c r="AE291" s="348"/>
      <c r="AF291" s="349"/>
      <c r="AG291" s="349"/>
      <c r="AH291" s="370"/>
      <c r="AI291" s="163"/>
      <c r="AJ291" s="163"/>
      <c r="AK291" s="163"/>
      <c r="AL291" s="350"/>
      <c r="AM291" s="163"/>
      <c r="AN291" s="163"/>
      <c r="AO291" s="343"/>
      <c r="AP291" s="164"/>
      <c r="AQ291" s="164"/>
      <c r="AR291" s="164"/>
      <c r="AS291" s="351"/>
      <c r="AT291" s="352"/>
      <c r="AU291" s="352"/>
      <c r="AV291" s="352"/>
      <c r="AW291" s="352"/>
      <c r="AX291" s="352"/>
      <c r="AY291" s="352"/>
      <c r="AZ291" s="352"/>
      <c r="BA291" s="352"/>
      <c r="BB291" s="353"/>
      <c r="BC291" s="351"/>
      <c r="BD291" s="351"/>
      <c r="BE291" s="255" t="str">
        <f>IF(F291="","",IF(分岐管理シート!D291&gt;0,"","error"))</f>
        <v/>
      </c>
      <c r="BF291" s="256" t="str">
        <f>IF(F291="","",IF(分岐管理シート!E291=1,"","error"))</f>
        <v/>
      </c>
      <c r="BG291" s="257" t="str">
        <f>IF(F291="","",IF(分岐管理シート!G291=2,"","error"))</f>
        <v/>
      </c>
      <c r="BH291" s="257" t="str">
        <f>IF(F291="","",IF(OR(分岐管理シート!H291=0,LEN(H291)&lt;6),"error",""))</f>
        <v/>
      </c>
      <c r="BI291" s="258" t="str">
        <f>IF(F291="","",IF(分岐管理シート!I291=2,"","error"))</f>
        <v/>
      </c>
      <c r="BJ291" s="257" t="str">
        <f t="shared" si="34"/>
        <v/>
      </c>
      <c r="BK291" s="257" t="str">
        <f t="shared" si="35"/>
        <v/>
      </c>
      <c r="BL291" s="257" t="str">
        <f>IF(F291="","",IF(OR(AND(分岐管理シート!D291=1,分岐管理シート!K291=1),AND(分岐管理シート!D291=2,分岐管理シート!K291=2)),"","error"))</f>
        <v/>
      </c>
      <c r="BM291" s="255" t="str">
        <f>IF(F291="","",IF(分岐管理シート!L291=2,"","error"))</f>
        <v/>
      </c>
      <c r="BN291" s="257" t="str">
        <f>IF(F291="","",IF(分岐管理シート!M291&lt;1,"error",""))</f>
        <v/>
      </c>
      <c r="BO291" s="252" t="str">
        <f>IF(F291="","",IF(OR(AND(分岐管理シート!D291=1,分岐管理シート!M291&lt;12,分岐管理シート!M291&gt;0),AND(分岐管理シート!D291=2,分岐管理シート!M291&lt;13,分岐管理シート!M291&gt;1)),"","error"))</f>
        <v/>
      </c>
      <c r="BP291" s="257" t="str">
        <f>IF(AND(分岐管理シート!M291&lt;&gt;1,SUM(分岐管理シート!N291:P291)&gt;0),"error","")</f>
        <v/>
      </c>
      <c r="BQ291" s="256" t="str">
        <f>IF(OR(AND(分岐管理シート!N291=0,OR(分岐管理シート!O291&lt;&gt;0,分岐管理シート!P291&lt;&gt;0)),AND(分岐管理シート!O291=0,分岐管理シート!P291&lt;&gt;0)),"error","")</f>
        <v/>
      </c>
      <c r="BR291" s="259" t="str" cm="1">
        <f t="array" ref="BR291">IF(SUMPRODUCT(COUNTIF(N291:P291,N291:P291))&gt;COUNTA(N291:P291),"error","")</f>
        <v/>
      </c>
      <c r="BS291" s="257" t="str">
        <f t="shared" si="36"/>
        <v/>
      </c>
      <c r="BT291" s="257" t="str">
        <f t="shared" si="37"/>
        <v/>
      </c>
      <c r="BU291" s="257" t="str">
        <f>IF(F291="","",IF(OR(AND(分岐管理シート!D291=1,T291&gt;0,Y291&gt;=0,U291=0,R291=S291+Y291,S291=T291),AND(分岐管理シート!D291=2,U291&gt;0,Y291&gt;=0,T291=0,R291=S291+Y291,S291=U291)),"","error"))</f>
        <v/>
      </c>
      <c r="BV291" s="257" t="str">
        <f t="shared" si="38"/>
        <v/>
      </c>
      <c r="BW291" s="257" t="str">
        <f t="shared" si="42"/>
        <v/>
      </c>
      <c r="BX291" s="257" t="str">
        <f t="shared" si="39"/>
        <v/>
      </c>
      <c r="BY291" s="257" t="str">
        <f>IF(F291="","",IF(PRODUCT(分岐管理シート!AB291:'分岐管理シート'!AE291)=0,"error",""))</f>
        <v/>
      </c>
      <c r="BZ291" s="252" t="str">
        <f>IF(F291="","",IF(AND(AE291="○",分岐管理シート!AF291=0),"error",""))</f>
        <v/>
      </c>
      <c r="CA291" s="257" t="str">
        <f>IF(F291="","",IF(AND(分岐管理シート!AE291&lt;2,実施計画様式!AF291&lt;&gt;""),"error",""))</f>
        <v/>
      </c>
      <c r="CB291" s="257" t="str">
        <f>IF(F291="","",IF(OR(AND(分岐管理シート!D291=1,分岐管理シート!AG291&gt;0,分岐管理シート!AG291&lt;25),AND(分岐管理シート!D291&gt;1,分岐管理シート!AG291&gt;12,分岐管理シート!AG291&lt;25)),"","error"))</f>
        <v/>
      </c>
      <c r="CC291" s="256" t="str">
        <f>IF(F291="","",IF(OR(AND(分岐管理シート!BH291="予算化方法",分岐管理シート!AH291&gt;0,分岐管理シート!AH291&lt;4),AND(分岐管理シート!BH291="予算化方法_未定なし",分岐管理シート!AH291&gt;0,分岐管理シート!AH291&lt;3)),"","error"))</f>
        <v/>
      </c>
      <c r="CD291" s="257" t="str">
        <f>IF(F291="","",IF(OR(分岐管理シート!AI291&lt;14,分岐管理シート!AI291&gt;25,分岐管理シート!AI291&gt;分岐管理シート!AJ291,分岐管理シート!AI291&gt;分岐管理シート!AK291),"error",""))</f>
        <v/>
      </c>
      <c r="CE291" s="257" t="str">
        <f>IF(F291="","",IF(OR(分岐管理シート!AJ291&lt;14,分岐管理シート!AJ291&gt;25,分岐管理シート!AJ291&lt;分岐管理シート!AI291,分岐管理シート!AJ291&gt;分岐管理シート!AK291),"error",""))</f>
        <v/>
      </c>
      <c r="CF291" s="256" t="str">
        <f>IF(F291="","",IF(OR(分岐管理シート!AK291&lt;14,分岐管理シート!AK291&gt;26,分岐管理シート!AK291&lt;分岐管理シート!AI291,分岐管理シート!AK291&lt;分岐管理シート!AJ291),"error",""))</f>
        <v/>
      </c>
      <c r="CG291" s="257" t="str">
        <f>IF(F291="","",IF(AND(AD291="－",分岐管理シート!AK291&gt;25),"error",""))</f>
        <v/>
      </c>
      <c r="CH291" s="257" t="str">
        <f t="shared" si="43"/>
        <v/>
      </c>
      <c r="CI291" s="252" t="str">
        <f>IF(F291="","",IF(分岐管理シート!AM291&lt;1,"error",""))</f>
        <v/>
      </c>
      <c r="CJ291" s="257" t="str">
        <f>IF(F291="","",IF(分岐管理シート!AN291&lt;1,"error",""))</f>
        <v/>
      </c>
      <c r="CK291" s="261" t="str">
        <f t="shared" si="40"/>
        <v/>
      </c>
      <c r="CL291" s="257" t="str">
        <f>IF(F291="","",IF(AND(SUM(分岐管理シート!AO291:AR291)&gt;180,分岐管理シート!AS291&lt;1),"error",""))</f>
        <v/>
      </c>
      <c r="CM291" s="257" t="str">
        <f>IF(F291="","",IF(OR(AND(分岐管理シート!D291=1,分岐管理シート!BB291&gt;0,分岐管理シート!BB291&lt;7),AND(分岐管理シート!D291&gt;1,分岐管理シート!BB291&gt;3,分岐管理シート!BB291&lt;7)),"","error"))</f>
        <v/>
      </c>
      <c r="CN291" s="260"/>
      <c r="CO291" s="257" t="str">
        <f>IF(分岐管理シート!BR291=0,"","error")</f>
        <v/>
      </c>
      <c r="CP291" s="304" t="str">
        <f>IF(AND(F291="",SUM(分岐管理シート!D291:BB291)&gt;0),"error","")</f>
        <v/>
      </c>
    </row>
    <row r="292" spans="1:94" ht="54.95" customHeight="1" x14ac:dyDescent="0.15">
      <c r="A292" s="29"/>
      <c r="B292" s="33"/>
      <c r="C292" s="445">
        <v>220</v>
      </c>
      <c r="D292" s="342"/>
      <c r="E292" s="342"/>
      <c r="F292" s="164"/>
      <c r="G292" s="164"/>
      <c r="H292" s="163"/>
      <c r="I292" s="164"/>
      <c r="J292" s="163"/>
      <c r="K292" s="164"/>
      <c r="L292" s="164"/>
      <c r="M292" s="164"/>
      <c r="N292" s="164"/>
      <c r="O292" s="343"/>
      <c r="P292" s="343"/>
      <c r="Q292" s="344"/>
      <c r="R292" s="345">
        <f t="shared" si="33"/>
        <v>0</v>
      </c>
      <c r="S292" s="346">
        <f t="shared" si="41"/>
        <v>0</v>
      </c>
      <c r="T292" s="347"/>
      <c r="U292" s="419"/>
      <c r="V292" s="386"/>
      <c r="W292" s="386"/>
      <c r="X292" s="386"/>
      <c r="Y292" s="347"/>
      <c r="Z292" s="347"/>
      <c r="AA292" s="163"/>
      <c r="AB292" s="164"/>
      <c r="AC292" s="348"/>
      <c r="AD292" s="348"/>
      <c r="AE292" s="348"/>
      <c r="AF292" s="349"/>
      <c r="AG292" s="349"/>
      <c r="AH292" s="370"/>
      <c r="AI292" s="163"/>
      <c r="AJ292" s="163"/>
      <c r="AK292" s="163"/>
      <c r="AL292" s="350"/>
      <c r="AM292" s="163"/>
      <c r="AN292" s="163"/>
      <c r="AO292" s="343"/>
      <c r="AP292" s="164"/>
      <c r="AQ292" s="164"/>
      <c r="AR292" s="164"/>
      <c r="AS292" s="351"/>
      <c r="AT292" s="352"/>
      <c r="AU292" s="352"/>
      <c r="AV292" s="352"/>
      <c r="AW292" s="352"/>
      <c r="AX292" s="352"/>
      <c r="AY292" s="352"/>
      <c r="AZ292" s="352"/>
      <c r="BA292" s="352"/>
      <c r="BB292" s="353"/>
      <c r="BC292" s="351"/>
      <c r="BD292" s="351"/>
      <c r="BE292" s="255" t="str">
        <f>IF(F292="","",IF(分岐管理シート!D292&gt;0,"","error"))</f>
        <v/>
      </c>
      <c r="BF292" s="256" t="str">
        <f>IF(F292="","",IF(分岐管理シート!E292=1,"","error"))</f>
        <v/>
      </c>
      <c r="BG292" s="257" t="str">
        <f>IF(F292="","",IF(分岐管理シート!G292=2,"","error"))</f>
        <v/>
      </c>
      <c r="BH292" s="257" t="str">
        <f>IF(F292="","",IF(OR(分岐管理シート!H292=0,LEN(H292)&lt;6),"error",""))</f>
        <v/>
      </c>
      <c r="BI292" s="258" t="str">
        <f>IF(F292="","",IF(分岐管理シート!I292=2,"","error"))</f>
        <v/>
      </c>
      <c r="BJ292" s="257" t="str">
        <f t="shared" si="34"/>
        <v/>
      </c>
      <c r="BK292" s="257" t="str">
        <f t="shared" si="35"/>
        <v/>
      </c>
      <c r="BL292" s="257" t="str">
        <f>IF(F292="","",IF(OR(AND(分岐管理シート!D292=1,分岐管理シート!K292=1),AND(分岐管理シート!D292=2,分岐管理シート!K292=2)),"","error"))</f>
        <v/>
      </c>
      <c r="BM292" s="255" t="str">
        <f>IF(F292="","",IF(分岐管理シート!L292=2,"","error"))</f>
        <v/>
      </c>
      <c r="BN292" s="257" t="str">
        <f>IF(F292="","",IF(分岐管理シート!M292&lt;1,"error",""))</f>
        <v/>
      </c>
      <c r="BO292" s="252" t="str">
        <f>IF(F292="","",IF(OR(AND(分岐管理シート!D292=1,分岐管理シート!M292&lt;12,分岐管理シート!M292&gt;0),AND(分岐管理シート!D292=2,分岐管理シート!M292&lt;13,分岐管理シート!M292&gt;1)),"","error"))</f>
        <v/>
      </c>
      <c r="BP292" s="257" t="str">
        <f>IF(AND(分岐管理シート!M292&lt;&gt;1,SUM(分岐管理シート!N292:P292)&gt;0),"error","")</f>
        <v/>
      </c>
      <c r="BQ292" s="256" t="str">
        <f>IF(OR(AND(分岐管理シート!N292=0,OR(分岐管理シート!O292&lt;&gt;0,分岐管理シート!P292&lt;&gt;0)),AND(分岐管理シート!O292=0,分岐管理シート!P292&lt;&gt;0)),"error","")</f>
        <v/>
      </c>
      <c r="BR292" s="259" t="str" cm="1">
        <f t="array" ref="BR292">IF(SUMPRODUCT(COUNTIF(N292:P292,N292:P292))&gt;COUNTA(N292:P292),"error","")</f>
        <v/>
      </c>
      <c r="BS292" s="257" t="str">
        <f t="shared" si="36"/>
        <v/>
      </c>
      <c r="BT292" s="257" t="str">
        <f t="shared" si="37"/>
        <v/>
      </c>
      <c r="BU292" s="257" t="str">
        <f>IF(F292="","",IF(OR(AND(分岐管理シート!D292=1,T292&gt;0,Y292&gt;=0,U292=0,R292=S292+Y292,S292=T292),AND(分岐管理シート!D292=2,U292&gt;0,Y292&gt;=0,T292=0,R292=S292+Y292,S292=U292)),"","error"))</f>
        <v/>
      </c>
      <c r="BV292" s="257" t="str">
        <f t="shared" si="38"/>
        <v/>
      </c>
      <c r="BW292" s="257" t="str">
        <f t="shared" si="42"/>
        <v/>
      </c>
      <c r="BX292" s="257" t="str">
        <f t="shared" si="39"/>
        <v/>
      </c>
      <c r="BY292" s="257" t="str">
        <f>IF(F292="","",IF(PRODUCT(分岐管理シート!AB292:'分岐管理シート'!AE292)=0,"error",""))</f>
        <v/>
      </c>
      <c r="BZ292" s="252" t="str">
        <f>IF(F292="","",IF(AND(AE292="○",分岐管理シート!AF292=0),"error",""))</f>
        <v/>
      </c>
      <c r="CA292" s="257" t="str">
        <f>IF(F292="","",IF(AND(分岐管理シート!AE292&lt;2,実施計画様式!AF292&lt;&gt;""),"error",""))</f>
        <v/>
      </c>
      <c r="CB292" s="257" t="str">
        <f>IF(F292="","",IF(OR(AND(分岐管理シート!D292=1,分岐管理シート!AG292&gt;0,分岐管理シート!AG292&lt;25),AND(分岐管理シート!D292&gt;1,分岐管理シート!AG292&gt;12,分岐管理シート!AG292&lt;25)),"","error"))</f>
        <v/>
      </c>
      <c r="CC292" s="256" t="str">
        <f>IF(F292="","",IF(OR(AND(分岐管理シート!BH292="予算化方法",分岐管理シート!AH292&gt;0,分岐管理シート!AH292&lt;4),AND(分岐管理シート!BH292="予算化方法_未定なし",分岐管理シート!AH292&gt;0,分岐管理シート!AH292&lt;3)),"","error"))</f>
        <v/>
      </c>
      <c r="CD292" s="257" t="str">
        <f>IF(F292="","",IF(OR(分岐管理シート!AI292&lt;14,分岐管理シート!AI292&gt;25,分岐管理シート!AI292&gt;分岐管理シート!AJ292,分岐管理シート!AI292&gt;分岐管理シート!AK292),"error",""))</f>
        <v/>
      </c>
      <c r="CE292" s="257" t="str">
        <f>IF(F292="","",IF(OR(分岐管理シート!AJ292&lt;14,分岐管理シート!AJ292&gt;25,分岐管理シート!AJ292&lt;分岐管理シート!AI292,分岐管理シート!AJ292&gt;分岐管理シート!AK292),"error",""))</f>
        <v/>
      </c>
      <c r="CF292" s="256" t="str">
        <f>IF(F292="","",IF(OR(分岐管理シート!AK292&lt;14,分岐管理シート!AK292&gt;26,分岐管理シート!AK292&lt;分岐管理シート!AI292,分岐管理シート!AK292&lt;分岐管理シート!AJ292),"error",""))</f>
        <v/>
      </c>
      <c r="CG292" s="257" t="str">
        <f>IF(F292="","",IF(AND(AD292="－",分岐管理シート!AK292&gt;25),"error",""))</f>
        <v/>
      </c>
      <c r="CH292" s="257" t="str">
        <f t="shared" si="43"/>
        <v/>
      </c>
      <c r="CI292" s="252" t="str">
        <f>IF(F292="","",IF(分岐管理シート!AM292&lt;1,"error",""))</f>
        <v/>
      </c>
      <c r="CJ292" s="257" t="str">
        <f>IF(F292="","",IF(分岐管理シート!AN292&lt;1,"error",""))</f>
        <v/>
      </c>
      <c r="CK292" s="261" t="str">
        <f t="shared" si="40"/>
        <v/>
      </c>
      <c r="CL292" s="257" t="str">
        <f>IF(F292="","",IF(AND(SUM(分岐管理シート!AO292:AR292)&gt;180,分岐管理シート!AS292&lt;1),"error",""))</f>
        <v/>
      </c>
      <c r="CM292" s="257" t="str">
        <f>IF(F292="","",IF(OR(AND(分岐管理シート!D292=1,分岐管理シート!BB292&gt;0,分岐管理シート!BB292&lt;7),AND(分岐管理シート!D292&gt;1,分岐管理シート!BB292&gt;3,分岐管理シート!BB292&lt;7)),"","error"))</f>
        <v/>
      </c>
      <c r="CN292" s="260"/>
      <c r="CO292" s="257" t="str">
        <f>IF(分岐管理シート!BR292=0,"","error")</f>
        <v/>
      </c>
      <c r="CP292" s="304" t="str">
        <f>IF(AND(F292="",SUM(分岐管理シート!D292:BB292)&gt;0),"error","")</f>
        <v/>
      </c>
    </row>
    <row r="293" spans="1:94" ht="54.95" customHeight="1" x14ac:dyDescent="0.15">
      <c r="A293" s="29"/>
      <c r="B293" s="33"/>
      <c r="C293" s="445">
        <v>221</v>
      </c>
      <c r="D293" s="342"/>
      <c r="E293" s="342"/>
      <c r="F293" s="164"/>
      <c r="G293" s="164"/>
      <c r="H293" s="163"/>
      <c r="I293" s="164"/>
      <c r="J293" s="163"/>
      <c r="K293" s="164"/>
      <c r="L293" s="164"/>
      <c r="M293" s="164"/>
      <c r="N293" s="164"/>
      <c r="O293" s="343"/>
      <c r="P293" s="343"/>
      <c r="Q293" s="344"/>
      <c r="R293" s="345">
        <f t="shared" si="33"/>
        <v>0</v>
      </c>
      <c r="S293" s="346">
        <f t="shared" si="41"/>
        <v>0</v>
      </c>
      <c r="T293" s="347"/>
      <c r="U293" s="419"/>
      <c r="V293" s="386"/>
      <c r="W293" s="386"/>
      <c r="X293" s="386"/>
      <c r="Y293" s="347"/>
      <c r="Z293" s="347"/>
      <c r="AA293" s="163"/>
      <c r="AB293" s="164"/>
      <c r="AC293" s="348"/>
      <c r="AD293" s="348"/>
      <c r="AE293" s="348"/>
      <c r="AF293" s="349"/>
      <c r="AG293" s="349"/>
      <c r="AH293" s="370"/>
      <c r="AI293" s="163"/>
      <c r="AJ293" s="163"/>
      <c r="AK293" s="163"/>
      <c r="AL293" s="350"/>
      <c r="AM293" s="163"/>
      <c r="AN293" s="163"/>
      <c r="AO293" s="343"/>
      <c r="AP293" s="164"/>
      <c r="AQ293" s="164"/>
      <c r="AR293" s="164"/>
      <c r="AS293" s="351"/>
      <c r="AT293" s="352"/>
      <c r="AU293" s="352"/>
      <c r="AV293" s="352"/>
      <c r="AW293" s="352"/>
      <c r="AX293" s="352"/>
      <c r="AY293" s="352"/>
      <c r="AZ293" s="352"/>
      <c r="BA293" s="352"/>
      <c r="BB293" s="353"/>
      <c r="BC293" s="351"/>
      <c r="BD293" s="351"/>
      <c r="BE293" s="255" t="str">
        <f>IF(F293="","",IF(分岐管理シート!D293&gt;0,"","error"))</f>
        <v/>
      </c>
      <c r="BF293" s="256" t="str">
        <f>IF(F293="","",IF(分岐管理シート!E293=1,"","error"))</f>
        <v/>
      </c>
      <c r="BG293" s="257" t="str">
        <f>IF(F293="","",IF(分岐管理シート!G293=2,"","error"))</f>
        <v/>
      </c>
      <c r="BH293" s="257" t="str">
        <f>IF(F293="","",IF(OR(分岐管理シート!H293=0,LEN(H293)&lt;6),"error",""))</f>
        <v/>
      </c>
      <c r="BI293" s="258" t="str">
        <f>IF(F293="","",IF(分岐管理シート!I293=2,"","error"))</f>
        <v/>
      </c>
      <c r="BJ293" s="257" t="str">
        <f t="shared" si="34"/>
        <v/>
      </c>
      <c r="BK293" s="257" t="str">
        <f t="shared" si="35"/>
        <v/>
      </c>
      <c r="BL293" s="257" t="str">
        <f>IF(F293="","",IF(OR(AND(分岐管理シート!D293=1,分岐管理シート!K293=1),AND(分岐管理シート!D293=2,分岐管理シート!K293=2)),"","error"))</f>
        <v/>
      </c>
      <c r="BM293" s="255" t="str">
        <f>IF(F293="","",IF(分岐管理シート!L293=2,"","error"))</f>
        <v/>
      </c>
      <c r="BN293" s="257" t="str">
        <f>IF(F293="","",IF(分岐管理シート!M293&lt;1,"error",""))</f>
        <v/>
      </c>
      <c r="BO293" s="252" t="str">
        <f>IF(F293="","",IF(OR(AND(分岐管理シート!D293=1,分岐管理シート!M293&lt;12,分岐管理シート!M293&gt;0),AND(分岐管理シート!D293=2,分岐管理シート!M293&lt;13,分岐管理シート!M293&gt;1)),"","error"))</f>
        <v/>
      </c>
      <c r="BP293" s="257" t="str">
        <f>IF(AND(分岐管理シート!M293&lt;&gt;1,SUM(分岐管理シート!N293:P293)&gt;0),"error","")</f>
        <v/>
      </c>
      <c r="BQ293" s="256" t="str">
        <f>IF(OR(AND(分岐管理シート!N293=0,OR(分岐管理シート!O293&lt;&gt;0,分岐管理シート!P293&lt;&gt;0)),AND(分岐管理シート!O293=0,分岐管理シート!P293&lt;&gt;0)),"error","")</f>
        <v/>
      </c>
      <c r="BR293" s="259" t="str" cm="1">
        <f t="array" ref="BR293">IF(SUMPRODUCT(COUNTIF(N293:P293,N293:P293))&gt;COUNTA(N293:P293),"error","")</f>
        <v/>
      </c>
      <c r="BS293" s="257" t="str">
        <f t="shared" si="36"/>
        <v/>
      </c>
      <c r="BT293" s="257" t="str">
        <f t="shared" si="37"/>
        <v/>
      </c>
      <c r="BU293" s="257" t="str">
        <f>IF(F293="","",IF(OR(AND(分岐管理シート!D293=1,T293&gt;0,Y293&gt;=0,U293=0,R293=S293+Y293,S293=T293),AND(分岐管理シート!D293=2,U293&gt;0,Y293&gt;=0,T293=0,R293=S293+Y293,S293=U293)),"","error"))</f>
        <v/>
      </c>
      <c r="BV293" s="257" t="str">
        <f t="shared" si="38"/>
        <v/>
      </c>
      <c r="BW293" s="257" t="str">
        <f t="shared" si="42"/>
        <v/>
      </c>
      <c r="BX293" s="257" t="str">
        <f t="shared" si="39"/>
        <v/>
      </c>
      <c r="BY293" s="257" t="str">
        <f>IF(F293="","",IF(PRODUCT(分岐管理シート!AB293:'分岐管理シート'!AE293)=0,"error",""))</f>
        <v/>
      </c>
      <c r="BZ293" s="252" t="str">
        <f>IF(F293="","",IF(AND(AE293="○",分岐管理シート!AF293=0),"error",""))</f>
        <v/>
      </c>
      <c r="CA293" s="257" t="str">
        <f>IF(F293="","",IF(AND(分岐管理シート!AE293&lt;2,実施計画様式!AF293&lt;&gt;""),"error",""))</f>
        <v/>
      </c>
      <c r="CB293" s="257" t="str">
        <f>IF(F293="","",IF(OR(AND(分岐管理シート!D293=1,分岐管理シート!AG293&gt;0,分岐管理シート!AG293&lt;25),AND(分岐管理シート!D293&gt;1,分岐管理シート!AG293&gt;12,分岐管理シート!AG293&lt;25)),"","error"))</f>
        <v/>
      </c>
      <c r="CC293" s="256" t="str">
        <f>IF(F293="","",IF(OR(AND(分岐管理シート!BH293="予算化方法",分岐管理シート!AH293&gt;0,分岐管理シート!AH293&lt;4),AND(分岐管理シート!BH293="予算化方法_未定なし",分岐管理シート!AH293&gt;0,分岐管理シート!AH293&lt;3)),"","error"))</f>
        <v/>
      </c>
      <c r="CD293" s="257" t="str">
        <f>IF(F293="","",IF(OR(分岐管理シート!AI293&lt;14,分岐管理シート!AI293&gt;25,分岐管理シート!AI293&gt;分岐管理シート!AJ293,分岐管理シート!AI293&gt;分岐管理シート!AK293),"error",""))</f>
        <v/>
      </c>
      <c r="CE293" s="257" t="str">
        <f>IF(F293="","",IF(OR(分岐管理シート!AJ293&lt;14,分岐管理シート!AJ293&gt;25,分岐管理シート!AJ293&lt;分岐管理シート!AI293,分岐管理シート!AJ293&gt;分岐管理シート!AK293),"error",""))</f>
        <v/>
      </c>
      <c r="CF293" s="256" t="str">
        <f>IF(F293="","",IF(OR(分岐管理シート!AK293&lt;14,分岐管理シート!AK293&gt;26,分岐管理シート!AK293&lt;分岐管理シート!AI293,分岐管理シート!AK293&lt;分岐管理シート!AJ293),"error",""))</f>
        <v/>
      </c>
      <c r="CG293" s="257" t="str">
        <f>IF(F293="","",IF(AND(AD293="－",分岐管理シート!AK293&gt;25),"error",""))</f>
        <v/>
      </c>
      <c r="CH293" s="257" t="str">
        <f t="shared" si="43"/>
        <v/>
      </c>
      <c r="CI293" s="252" t="str">
        <f>IF(F293="","",IF(分岐管理シート!AM293&lt;1,"error",""))</f>
        <v/>
      </c>
      <c r="CJ293" s="257" t="str">
        <f>IF(F293="","",IF(分岐管理シート!AN293&lt;1,"error",""))</f>
        <v/>
      </c>
      <c r="CK293" s="261" t="str">
        <f t="shared" si="40"/>
        <v/>
      </c>
      <c r="CL293" s="257" t="str">
        <f>IF(F293="","",IF(AND(SUM(分岐管理シート!AO293:AR293)&gt;180,分岐管理シート!AS293&lt;1),"error",""))</f>
        <v/>
      </c>
      <c r="CM293" s="257" t="str">
        <f>IF(F293="","",IF(OR(AND(分岐管理シート!D293=1,分岐管理シート!BB293&gt;0,分岐管理シート!BB293&lt;7),AND(分岐管理シート!D293&gt;1,分岐管理シート!BB293&gt;3,分岐管理シート!BB293&lt;7)),"","error"))</f>
        <v/>
      </c>
      <c r="CN293" s="260"/>
      <c r="CO293" s="257" t="str">
        <f>IF(分岐管理シート!BR293=0,"","error")</f>
        <v/>
      </c>
      <c r="CP293" s="304" t="str">
        <f>IF(AND(F293="",SUM(分岐管理シート!D293:BB293)&gt;0),"error","")</f>
        <v/>
      </c>
    </row>
    <row r="294" spans="1:94" ht="54.95" customHeight="1" x14ac:dyDescent="0.15">
      <c r="A294" s="29"/>
      <c r="B294" s="33"/>
      <c r="C294" s="445">
        <v>222</v>
      </c>
      <c r="D294" s="342"/>
      <c r="E294" s="342"/>
      <c r="F294" s="164"/>
      <c r="G294" s="164"/>
      <c r="H294" s="163"/>
      <c r="I294" s="164"/>
      <c r="J294" s="163"/>
      <c r="K294" s="164"/>
      <c r="L294" s="164"/>
      <c r="M294" s="164"/>
      <c r="N294" s="164"/>
      <c r="O294" s="343"/>
      <c r="P294" s="343"/>
      <c r="Q294" s="344"/>
      <c r="R294" s="345">
        <f t="shared" si="33"/>
        <v>0</v>
      </c>
      <c r="S294" s="346">
        <f t="shared" si="41"/>
        <v>0</v>
      </c>
      <c r="T294" s="347"/>
      <c r="U294" s="419"/>
      <c r="V294" s="386"/>
      <c r="W294" s="386"/>
      <c r="X294" s="386"/>
      <c r="Y294" s="347"/>
      <c r="Z294" s="347"/>
      <c r="AA294" s="163"/>
      <c r="AB294" s="164"/>
      <c r="AC294" s="348"/>
      <c r="AD294" s="348"/>
      <c r="AE294" s="348"/>
      <c r="AF294" s="349"/>
      <c r="AG294" s="349"/>
      <c r="AH294" s="370"/>
      <c r="AI294" s="163"/>
      <c r="AJ294" s="163"/>
      <c r="AK294" s="163"/>
      <c r="AL294" s="350"/>
      <c r="AM294" s="163"/>
      <c r="AN294" s="163"/>
      <c r="AO294" s="343"/>
      <c r="AP294" s="164"/>
      <c r="AQ294" s="164"/>
      <c r="AR294" s="164"/>
      <c r="AS294" s="351"/>
      <c r="AT294" s="352"/>
      <c r="AU294" s="352"/>
      <c r="AV294" s="352"/>
      <c r="AW294" s="352"/>
      <c r="AX294" s="352"/>
      <c r="AY294" s="352"/>
      <c r="AZ294" s="352"/>
      <c r="BA294" s="352"/>
      <c r="BB294" s="353"/>
      <c r="BC294" s="351"/>
      <c r="BD294" s="351"/>
      <c r="BE294" s="255" t="str">
        <f>IF(F294="","",IF(分岐管理シート!D294&gt;0,"","error"))</f>
        <v/>
      </c>
      <c r="BF294" s="256" t="str">
        <f>IF(F294="","",IF(分岐管理シート!E294=1,"","error"))</f>
        <v/>
      </c>
      <c r="BG294" s="257" t="str">
        <f>IF(F294="","",IF(分岐管理シート!G294=2,"","error"))</f>
        <v/>
      </c>
      <c r="BH294" s="257" t="str">
        <f>IF(F294="","",IF(OR(分岐管理シート!H294=0,LEN(H294)&lt;6),"error",""))</f>
        <v/>
      </c>
      <c r="BI294" s="258" t="str">
        <f>IF(F294="","",IF(分岐管理シート!I294=2,"","error"))</f>
        <v/>
      </c>
      <c r="BJ294" s="257" t="str">
        <f t="shared" si="34"/>
        <v/>
      </c>
      <c r="BK294" s="257" t="str">
        <f t="shared" si="35"/>
        <v/>
      </c>
      <c r="BL294" s="257" t="str">
        <f>IF(F294="","",IF(OR(AND(分岐管理シート!D294=1,分岐管理シート!K294=1),AND(分岐管理シート!D294=2,分岐管理シート!K294=2)),"","error"))</f>
        <v/>
      </c>
      <c r="BM294" s="255" t="str">
        <f>IF(F294="","",IF(分岐管理シート!L294=2,"","error"))</f>
        <v/>
      </c>
      <c r="BN294" s="257" t="str">
        <f>IF(F294="","",IF(分岐管理シート!M294&lt;1,"error",""))</f>
        <v/>
      </c>
      <c r="BO294" s="252" t="str">
        <f>IF(F294="","",IF(OR(AND(分岐管理シート!D294=1,分岐管理シート!M294&lt;12,分岐管理シート!M294&gt;0),AND(分岐管理シート!D294=2,分岐管理シート!M294&lt;13,分岐管理シート!M294&gt;1)),"","error"))</f>
        <v/>
      </c>
      <c r="BP294" s="257" t="str">
        <f>IF(AND(分岐管理シート!M294&lt;&gt;1,SUM(分岐管理シート!N294:P294)&gt;0),"error","")</f>
        <v/>
      </c>
      <c r="BQ294" s="256" t="str">
        <f>IF(OR(AND(分岐管理シート!N294=0,OR(分岐管理シート!O294&lt;&gt;0,分岐管理シート!P294&lt;&gt;0)),AND(分岐管理シート!O294=0,分岐管理シート!P294&lt;&gt;0)),"error","")</f>
        <v/>
      </c>
      <c r="BR294" s="259" t="str" cm="1">
        <f t="array" ref="BR294">IF(SUMPRODUCT(COUNTIF(N294:P294,N294:P294))&gt;COUNTA(N294:P294),"error","")</f>
        <v/>
      </c>
      <c r="BS294" s="257" t="str">
        <f t="shared" si="36"/>
        <v/>
      </c>
      <c r="BT294" s="257" t="str">
        <f t="shared" si="37"/>
        <v/>
      </c>
      <c r="BU294" s="257" t="str">
        <f>IF(F294="","",IF(OR(AND(分岐管理シート!D294=1,T294&gt;0,Y294&gt;=0,U294=0,R294=S294+Y294,S294=T294),AND(分岐管理シート!D294=2,U294&gt;0,Y294&gt;=0,T294=0,R294=S294+Y294,S294=U294)),"","error"))</f>
        <v/>
      </c>
      <c r="BV294" s="257" t="str">
        <f t="shared" si="38"/>
        <v/>
      </c>
      <c r="BW294" s="257" t="str">
        <f t="shared" si="42"/>
        <v/>
      </c>
      <c r="BX294" s="257" t="str">
        <f t="shared" si="39"/>
        <v/>
      </c>
      <c r="BY294" s="257" t="str">
        <f>IF(F294="","",IF(PRODUCT(分岐管理シート!AB294:'分岐管理シート'!AE294)=0,"error",""))</f>
        <v/>
      </c>
      <c r="BZ294" s="252" t="str">
        <f>IF(F294="","",IF(AND(AE294="○",分岐管理シート!AF294=0),"error",""))</f>
        <v/>
      </c>
      <c r="CA294" s="257" t="str">
        <f>IF(F294="","",IF(AND(分岐管理シート!AE294&lt;2,実施計画様式!AF294&lt;&gt;""),"error",""))</f>
        <v/>
      </c>
      <c r="CB294" s="257" t="str">
        <f>IF(F294="","",IF(OR(AND(分岐管理シート!D294=1,分岐管理シート!AG294&gt;0,分岐管理シート!AG294&lt;25),AND(分岐管理シート!D294&gt;1,分岐管理シート!AG294&gt;12,分岐管理シート!AG294&lt;25)),"","error"))</f>
        <v/>
      </c>
      <c r="CC294" s="256" t="str">
        <f>IF(F294="","",IF(OR(AND(分岐管理シート!BH294="予算化方法",分岐管理シート!AH294&gt;0,分岐管理シート!AH294&lt;4),AND(分岐管理シート!BH294="予算化方法_未定なし",分岐管理シート!AH294&gt;0,分岐管理シート!AH294&lt;3)),"","error"))</f>
        <v/>
      </c>
      <c r="CD294" s="257" t="str">
        <f>IF(F294="","",IF(OR(分岐管理シート!AI294&lt;14,分岐管理シート!AI294&gt;25,分岐管理シート!AI294&gt;分岐管理シート!AJ294,分岐管理シート!AI294&gt;分岐管理シート!AK294),"error",""))</f>
        <v/>
      </c>
      <c r="CE294" s="257" t="str">
        <f>IF(F294="","",IF(OR(分岐管理シート!AJ294&lt;14,分岐管理シート!AJ294&gt;25,分岐管理シート!AJ294&lt;分岐管理シート!AI294,分岐管理シート!AJ294&gt;分岐管理シート!AK294),"error",""))</f>
        <v/>
      </c>
      <c r="CF294" s="256" t="str">
        <f>IF(F294="","",IF(OR(分岐管理シート!AK294&lt;14,分岐管理シート!AK294&gt;26,分岐管理シート!AK294&lt;分岐管理シート!AI294,分岐管理シート!AK294&lt;分岐管理シート!AJ294),"error",""))</f>
        <v/>
      </c>
      <c r="CG294" s="257" t="str">
        <f>IF(F294="","",IF(AND(AD294="－",分岐管理シート!AK294&gt;25),"error",""))</f>
        <v/>
      </c>
      <c r="CH294" s="257" t="str">
        <f t="shared" si="43"/>
        <v/>
      </c>
      <c r="CI294" s="252" t="str">
        <f>IF(F294="","",IF(分岐管理シート!AM294&lt;1,"error",""))</f>
        <v/>
      </c>
      <c r="CJ294" s="257" t="str">
        <f>IF(F294="","",IF(分岐管理シート!AN294&lt;1,"error",""))</f>
        <v/>
      </c>
      <c r="CK294" s="261" t="str">
        <f t="shared" si="40"/>
        <v/>
      </c>
      <c r="CL294" s="257" t="str">
        <f>IF(F294="","",IF(AND(SUM(分岐管理シート!AO294:AR294)&gt;180,分岐管理シート!AS294&lt;1),"error",""))</f>
        <v/>
      </c>
      <c r="CM294" s="257" t="str">
        <f>IF(F294="","",IF(OR(AND(分岐管理シート!D294=1,分岐管理シート!BB294&gt;0,分岐管理シート!BB294&lt;7),AND(分岐管理シート!D294&gt;1,分岐管理シート!BB294&gt;3,分岐管理シート!BB294&lt;7)),"","error"))</f>
        <v/>
      </c>
      <c r="CN294" s="260"/>
      <c r="CO294" s="257" t="str">
        <f>IF(分岐管理シート!BR294=0,"","error")</f>
        <v/>
      </c>
      <c r="CP294" s="304" t="str">
        <f>IF(AND(F294="",SUM(分岐管理シート!D294:BB294)&gt;0),"error","")</f>
        <v/>
      </c>
    </row>
    <row r="295" spans="1:94" ht="54.95" customHeight="1" x14ac:dyDescent="0.15">
      <c r="A295" s="29"/>
      <c r="B295" s="33"/>
      <c r="C295" s="445">
        <v>223</v>
      </c>
      <c r="D295" s="342"/>
      <c r="E295" s="342"/>
      <c r="F295" s="164"/>
      <c r="G295" s="164"/>
      <c r="H295" s="163"/>
      <c r="I295" s="164"/>
      <c r="J295" s="163"/>
      <c r="K295" s="164"/>
      <c r="L295" s="164"/>
      <c r="M295" s="164"/>
      <c r="N295" s="164"/>
      <c r="O295" s="343"/>
      <c r="P295" s="343"/>
      <c r="Q295" s="344"/>
      <c r="R295" s="345">
        <f t="shared" si="33"/>
        <v>0</v>
      </c>
      <c r="S295" s="346">
        <f t="shared" si="41"/>
        <v>0</v>
      </c>
      <c r="T295" s="347"/>
      <c r="U295" s="419"/>
      <c r="V295" s="386"/>
      <c r="W295" s="386"/>
      <c r="X295" s="386"/>
      <c r="Y295" s="347"/>
      <c r="Z295" s="347"/>
      <c r="AA295" s="163"/>
      <c r="AB295" s="164"/>
      <c r="AC295" s="348"/>
      <c r="AD295" s="348"/>
      <c r="AE295" s="348"/>
      <c r="AF295" s="349"/>
      <c r="AG295" s="349"/>
      <c r="AH295" s="370"/>
      <c r="AI295" s="163"/>
      <c r="AJ295" s="163"/>
      <c r="AK295" s="163"/>
      <c r="AL295" s="350"/>
      <c r="AM295" s="163"/>
      <c r="AN295" s="163"/>
      <c r="AO295" s="343"/>
      <c r="AP295" s="164"/>
      <c r="AQ295" s="164"/>
      <c r="AR295" s="164"/>
      <c r="AS295" s="351"/>
      <c r="AT295" s="352"/>
      <c r="AU295" s="352"/>
      <c r="AV295" s="352"/>
      <c r="AW295" s="352"/>
      <c r="AX295" s="352"/>
      <c r="AY295" s="352"/>
      <c r="AZ295" s="352"/>
      <c r="BA295" s="352"/>
      <c r="BB295" s="353"/>
      <c r="BC295" s="351"/>
      <c r="BD295" s="351"/>
      <c r="BE295" s="255" t="str">
        <f>IF(F295="","",IF(分岐管理シート!D295&gt;0,"","error"))</f>
        <v/>
      </c>
      <c r="BF295" s="256" t="str">
        <f>IF(F295="","",IF(分岐管理シート!E295=1,"","error"))</f>
        <v/>
      </c>
      <c r="BG295" s="257" t="str">
        <f>IF(F295="","",IF(分岐管理シート!G295=2,"","error"))</f>
        <v/>
      </c>
      <c r="BH295" s="257" t="str">
        <f>IF(F295="","",IF(OR(分岐管理シート!H295=0,LEN(H295)&lt;6),"error",""))</f>
        <v/>
      </c>
      <c r="BI295" s="258" t="str">
        <f>IF(F295="","",IF(分岐管理シート!I295=2,"","error"))</f>
        <v/>
      </c>
      <c r="BJ295" s="257" t="str">
        <f t="shared" si="34"/>
        <v/>
      </c>
      <c r="BK295" s="257" t="str">
        <f t="shared" si="35"/>
        <v/>
      </c>
      <c r="BL295" s="257" t="str">
        <f>IF(F295="","",IF(OR(AND(分岐管理シート!D295=1,分岐管理シート!K295=1),AND(分岐管理シート!D295=2,分岐管理シート!K295=2)),"","error"))</f>
        <v/>
      </c>
      <c r="BM295" s="255" t="str">
        <f>IF(F295="","",IF(分岐管理シート!L295=2,"","error"))</f>
        <v/>
      </c>
      <c r="BN295" s="257" t="str">
        <f>IF(F295="","",IF(分岐管理シート!M295&lt;1,"error",""))</f>
        <v/>
      </c>
      <c r="BO295" s="252" t="str">
        <f>IF(F295="","",IF(OR(AND(分岐管理シート!D295=1,分岐管理シート!M295&lt;12,分岐管理シート!M295&gt;0),AND(分岐管理シート!D295=2,分岐管理シート!M295&lt;13,分岐管理シート!M295&gt;1)),"","error"))</f>
        <v/>
      </c>
      <c r="BP295" s="257" t="str">
        <f>IF(AND(分岐管理シート!M295&lt;&gt;1,SUM(分岐管理シート!N295:P295)&gt;0),"error","")</f>
        <v/>
      </c>
      <c r="BQ295" s="256" t="str">
        <f>IF(OR(AND(分岐管理シート!N295=0,OR(分岐管理シート!O295&lt;&gt;0,分岐管理シート!P295&lt;&gt;0)),AND(分岐管理シート!O295=0,分岐管理シート!P295&lt;&gt;0)),"error","")</f>
        <v/>
      </c>
      <c r="BR295" s="259" t="str" cm="1">
        <f t="array" ref="BR295">IF(SUMPRODUCT(COUNTIF(N295:P295,N295:P295))&gt;COUNTA(N295:P295),"error","")</f>
        <v/>
      </c>
      <c r="BS295" s="257" t="str">
        <f t="shared" si="36"/>
        <v/>
      </c>
      <c r="BT295" s="257" t="str">
        <f t="shared" si="37"/>
        <v/>
      </c>
      <c r="BU295" s="257" t="str">
        <f>IF(F295="","",IF(OR(AND(分岐管理シート!D295=1,T295&gt;0,Y295&gt;=0,U295=0,R295=S295+Y295,S295=T295),AND(分岐管理シート!D295=2,U295&gt;0,Y295&gt;=0,T295=0,R295=S295+Y295,S295=U295)),"","error"))</f>
        <v/>
      </c>
      <c r="BV295" s="257" t="str">
        <f t="shared" si="38"/>
        <v/>
      </c>
      <c r="BW295" s="257" t="str">
        <f t="shared" si="42"/>
        <v/>
      </c>
      <c r="BX295" s="257" t="str">
        <f t="shared" si="39"/>
        <v/>
      </c>
      <c r="BY295" s="257" t="str">
        <f>IF(F295="","",IF(PRODUCT(分岐管理シート!AB295:'分岐管理シート'!AE295)=0,"error",""))</f>
        <v/>
      </c>
      <c r="BZ295" s="252" t="str">
        <f>IF(F295="","",IF(AND(AE295="○",分岐管理シート!AF295=0),"error",""))</f>
        <v/>
      </c>
      <c r="CA295" s="257" t="str">
        <f>IF(F295="","",IF(AND(分岐管理シート!AE295&lt;2,実施計画様式!AF295&lt;&gt;""),"error",""))</f>
        <v/>
      </c>
      <c r="CB295" s="257" t="str">
        <f>IF(F295="","",IF(OR(AND(分岐管理シート!D295=1,分岐管理シート!AG295&gt;0,分岐管理シート!AG295&lt;25),AND(分岐管理シート!D295&gt;1,分岐管理シート!AG295&gt;12,分岐管理シート!AG295&lt;25)),"","error"))</f>
        <v/>
      </c>
      <c r="CC295" s="256" t="str">
        <f>IF(F295="","",IF(OR(AND(分岐管理シート!BH295="予算化方法",分岐管理シート!AH295&gt;0,分岐管理シート!AH295&lt;4),AND(分岐管理シート!BH295="予算化方法_未定なし",分岐管理シート!AH295&gt;0,分岐管理シート!AH295&lt;3)),"","error"))</f>
        <v/>
      </c>
      <c r="CD295" s="257" t="str">
        <f>IF(F295="","",IF(OR(分岐管理シート!AI295&lt;14,分岐管理シート!AI295&gt;25,分岐管理シート!AI295&gt;分岐管理シート!AJ295,分岐管理シート!AI295&gt;分岐管理シート!AK295),"error",""))</f>
        <v/>
      </c>
      <c r="CE295" s="257" t="str">
        <f>IF(F295="","",IF(OR(分岐管理シート!AJ295&lt;14,分岐管理シート!AJ295&gt;25,分岐管理シート!AJ295&lt;分岐管理シート!AI295,分岐管理シート!AJ295&gt;分岐管理シート!AK295),"error",""))</f>
        <v/>
      </c>
      <c r="CF295" s="256" t="str">
        <f>IF(F295="","",IF(OR(分岐管理シート!AK295&lt;14,分岐管理シート!AK295&gt;26,分岐管理シート!AK295&lt;分岐管理シート!AI295,分岐管理シート!AK295&lt;分岐管理シート!AJ295),"error",""))</f>
        <v/>
      </c>
      <c r="CG295" s="257" t="str">
        <f>IF(F295="","",IF(AND(AD295="－",分岐管理シート!AK295&gt;25),"error",""))</f>
        <v/>
      </c>
      <c r="CH295" s="257" t="str">
        <f t="shared" si="43"/>
        <v/>
      </c>
      <c r="CI295" s="252" t="str">
        <f>IF(F295="","",IF(分岐管理シート!AM295&lt;1,"error",""))</f>
        <v/>
      </c>
      <c r="CJ295" s="257" t="str">
        <f>IF(F295="","",IF(分岐管理シート!AN295&lt;1,"error",""))</f>
        <v/>
      </c>
      <c r="CK295" s="261" t="str">
        <f t="shared" si="40"/>
        <v/>
      </c>
      <c r="CL295" s="257" t="str">
        <f>IF(F295="","",IF(AND(SUM(分岐管理シート!AO295:AR295)&gt;180,分岐管理シート!AS295&lt;1),"error",""))</f>
        <v/>
      </c>
      <c r="CM295" s="257" t="str">
        <f>IF(F295="","",IF(OR(AND(分岐管理シート!D295=1,分岐管理シート!BB295&gt;0,分岐管理シート!BB295&lt;7),AND(分岐管理シート!D295&gt;1,分岐管理シート!BB295&gt;3,分岐管理シート!BB295&lt;7)),"","error"))</f>
        <v/>
      </c>
      <c r="CN295" s="260"/>
      <c r="CO295" s="257" t="str">
        <f>IF(分岐管理シート!BR295=0,"","error")</f>
        <v/>
      </c>
      <c r="CP295" s="304" t="str">
        <f>IF(AND(F295="",SUM(分岐管理シート!D295:BB295)&gt;0),"error","")</f>
        <v/>
      </c>
    </row>
    <row r="296" spans="1:94" ht="54.95" customHeight="1" x14ac:dyDescent="0.15">
      <c r="A296" s="29"/>
      <c r="B296" s="33"/>
      <c r="C296" s="445">
        <v>224</v>
      </c>
      <c r="D296" s="342"/>
      <c r="E296" s="342"/>
      <c r="F296" s="164"/>
      <c r="G296" s="164"/>
      <c r="H296" s="163"/>
      <c r="I296" s="164"/>
      <c r="J296" s="163"/>
      <c r="K296" s="164"/>
      <c r="L296" s="164"/>
      <c r="M296" s="164"/>
      <c r="N296" s="164"/>
      <c r="O296" s="343"/>
      <c r="P296" s="343"/>
      <c r="Q296" s="344"/>
      <c r="R296" s="345">
        <f t="shared" si="33"/>
        <v>0</v>
      </c>
      <c r="S296" s="346">
        <f t="shared" si="41"/>
        <v>0</v>
      </c>
      <c r="T296" s="347"/>
      <c r="U296" s="419"/>
      <c r="V296" s="386"/>
      <c r="W296" s="386"/>
      <c r="X296" s="386"/>
      <c r="Y296" s="347"/>
      <c r="Z296" s="347"/>
      <c r="AA296" s="163"/>
      <c r="AB296" s="164"/>
      <c r="AC296" s="348"/>
      <c r="AD296" s="348"/>
      <c r="AE296" s="348"/>
      <c r="AF296" s="349"/>
      <c r="AG296" s="349"/>
      <c r="AH296" s="370"/>
      <c r="AI296" s="163"/>
      <c r="AJ296" s="163"/>
      <c r="AK296" s="163"/>
      <c r="AL296" s="350"/>
      <c r="AM296" s="163"/>
      <c r="AN296" s="163"/>
      <c r="AO296" s="343"/>
      <c r="AP296" s="164"/>
      <c r="AQ296" s="164"/>
      <c r="AR296" s="164"/>
      <c r="AS296" s="351"/>
      <c r="AT296" s="352"/>
      <c r="AU296" s="352"/>
      <c r="AV296" s="352"/>
      <c r="AW296" s="352"/>
      <c r="AX296" s="352"/>
      <c r="AY296" s="352"/>
      <c r="AZ296" s="352"/>
      <c r="BA296" s="352"/>
      <c r="BB296" s="353"/>
      <c r="BC296" s="351"/>
      <c r="BD296" s="351"/>
      <c r="BE296" s="255" t="str">
        <f>IF(F296="","",IF(分岐管理シート!D296&gt;0,"","error"))</f>
        <v/>
      </c>
      <c r="BF296" s="256" t="str">
        <f>IF(F296="","",IF(分岐管理シート!E296=1,"","error"))</f>
        <v/>
      </c>
      <c r="BG296" s="257" t="str">
        <f>IF(F296="","",IF(分岐管理シート!G296=2,"","error"))</f>
        <v/>
      </c>
      <c r="BH296" s="257" t="str">
        <f>IF(F296="","",IF(OR(分岐管理シート!H296=0,LEN(H296)&lt;6),"error",""))</f>
        <v/>
      </c>
      <c r="BI296" s="258" t="str">
        <f>IF(F296="","",IF(分岐管理シート!I296=2,"","error"))</f>
        <v/>
      </c>
      <c r="BJ296" s="257" t="str">
        <f t="shared" si="34"/>
        <v/>
      </c>
      <c r="BK296" s="257" t="str">
        <f t="shared" si="35"/>
        <v/>
      </c>
      <c r="BL296" s="257" t="str">
        <f>IF(F296="","",IF(OR(AND(分岐管理シート!D296=1,分岐管理シート!K296=1),AND(分岐管理シート!D296=2,分岐管理シート!K296=2)),"","error"))</f>
        <v/>
      </c>
      <c r="BM296" s="255" t="str">
        <f>IF(F296="","",IF(分岐管理シート!L296=2,"","error"))</f>
        <v/>
      </c>
      <c r="BN296" s="257" t="str">
        <f>IF(F296="","",IF(分岐管理シート!M296&lt;1,"error",""))</f>
        <v/>
      </c>
      <c r="BO296" s="252" t="str">
        <f>IF(F296="","",IF(OR(AND(分岐管理シート!D296=1,分岐管理シート!M296&lt;12,分岐管理シート!M296&gt;0),AND(分岐管理シート!D296=2,分岐管理シート!M296&lt;13,分岐管理シート!M296&gt;1)),"","error"))</f>
        <v/>
      </c>
      <c r="BP296" s="257" t="str">
        <f>IF(AND(分岐管理シート!M296&lt;&gt;1,SUM(分岐管理シート!N296:P296)&gt;0),"error","")</f>
        <v/>
      </c>
      <c r="BQ296" s="256" t="str">
        <f>IF(OR(AND(分岐管理シート!N296=0,OR(分岐管理シート!O296&lt;&gt;0,分岐管理シート!P296&lt;&gt;0)),AND(分岐管理シート!O296=0,分岐管理シート!P296&lt;&gt;0)),"error","")</f>
        <v/>
      </c>
      <c r="BR296" s="259" t="str" cm="1">
        <f t="array" ref="BR296">IF(SUMPRODUCT(COUNTIF(N296:P296,N296:P296))&gt;COUNTA(N296:P296),"error","")</f>
        <v/>
      </c>
      <c r="BS296" s="257" t="str">
        <f t="shared" si="36"/>
        <v/>
      </c>
      <c r="BT296" s="257" t="str">
        <f t="shared" si="37"/>
        <v/>
      </c>
      <c r="BU296" s="257" t="str">
        <f>IF(F296="","",IF(OR(AND(分岐管理シート!D296=1,T296&gt;0,Y296&gt;=0,U296=0,R296=S296+Y296,S296=T296),AND(分岐管理シート!D296=2,U296&gt;0,Y296&gt;=0,T296=0,R296=S296+Y296,S296=U296)),"","error"))</f>
        <v/>
      </c>
      <c r="BV296" s="257" t="str">
        <f t="shared" si="38"/>
        <v/>
      </c>
      <c r="BW296" s="257" t="str">
        <f t="shared" si="42"/>
        <v/>
      </c>
      <c r="BX296" s="257" t="str">
        <f t="shared" si="39"/>
        <v/>
      </c>
      <c r="BY296" s="257" t="str">
        <f>IF(F296="","",IF(PRODUCT(分岐管理シート!AB296:'分岐管理シート'!AE296)=0,"error",""))</f>
        <v/>
      </c>
      <c r="BZ296" s="252" t="str">
        <f>IF(F296="","",IF(AND(AE296="○",分岐管理シート!AF296=0),"error",""))</f>
        <v/>
      </c>
      <c r="CA296" s="257" t="str">
        <f>IF(F296="","",IF(AND(分岐管理シート!AE296&lt;2,実施計画様式!AF296&lt;&gt;""),"error",""))</f>
        <v/>
      </c>
      <c r="CB296" s="257" t="str">
        <f>IF(F296="","",IF(OR(AND(分岐管理シート!D296=1,分岐管理シート!AG296&gt;0,分岐管理シート!AG296&lt;25),AND(分岐管理シート!D296&gt;1,分岐管理シート!AG296&gt;12,分岐管理シート!AG296&lt;25)),"","error"))</f>
        <v/>
      </c>
      <c r="CC296" s="256" t="str">
        <f>IF(F296="","",IF(OR(AND(分岐管理シート!BH296="予算化方法",分岐管理シート!AH296&gt;0,分岐管理シート!AH296&lt;4),AND(分岐管理シート!BH296="予算化方法_未定なし",分岐管理シート!AH296&gt;0,分岐管理シート!AH296&lt;3)),"","error"))</f>
        <v/>
      </c>
      <c r="CD296" s="257" t="str">
        <f>IF(F296="","",IF(OR(分岐管理シート!AI296&lt;14,分岐管理シート!AI296&gt;25,分岐管理シート!AI296&gt;分岐管理シート!AJ296,分岐管理シート!AI296&gt;分岐管理シート!AK296),"error",""))</f>
        <v/>
      </c>
      <c r="CE296" s="257" t="str">
        <f>IF(F296="","",IF(OR(分岐管理シート!AJ296&lt;14,分岐管理シート!AJ296&gt;25,分岐管理シート!AJ296&lt;分岐管理シート!AI296,分岐管理シート!AJ296&gt;分岐管理シート!AK296),"error",""))</f>
        <v/>
      </c>
      <c r="CF296" s="256" t="str">
        <f>IF(F296="","",IF(OR(分岐管理シート!AK296&lt;14,分岐管理シート!AK296&gt;26,分岐管理シート!AK296&lt;分岐管理シート!AI296,分岐管理シート!AK296&lt;分岐管理シート!AJ296),"error",""))</f>
        <v/>
      </c>
      <c r="CG296" s="257" t="str">
        <f>IF(F296="","",IF(AND(AD296="－",分岐管理シート!AK296&gt;25),"error",""))</f>
        <v/>
      </c>
      <c r="CH296" s="257" t="str">
        <f t="shared" si="43"/>
        <v/>
      </c>
      <c r="CI296" s="252" t="str">
        <f>IF(F296="","",IF(分岐管理シート!AM296&lt;1,"error",""))</f>
        <v/>
      </c>
      <c r="CJ296" s="257" t="str">
        <f>IF(F296="","",IF(分岐管理シート!AN296&lt;1,"error",""))</f>
        <v/>
      </c>
      <c r="CK296" s="261" t="str">
        <f t="shared" si="40"/>
        <v/>
      </c>
      <c r="CL296" s="257" t="str">
        <f>IF(F296="","",IF(AND(SUM(分岐管理シート!AO296:AR296)&gt;180,分岐管理シート!AS296&lt;1),"error",""))</f>
        <v/>
      </c>
      <c r="CM296" s="257" t="str">
        <f>IF(F296="","",IF(OR(AND(分岐管理シート!D296=1,分岐管理シート!BB296&gt;0,分岐管理シート!BB296&lt;7),AND(分岐管理シート!D296&gt;1,分岐管理シート!BB296&gt;3,分岐管理シート!BB296&lt;7)),"","error"))</f>
        <v/>
      </c>
      <c r="CN296" s="260"/>
      <c r="CO296" s="257" t="str">
        <f>IF(分岐管理シート!BR296=0,"","error")</f>
        <v/>
      </c>
      <c r="CP296" s="304" t="str">
        <f>IF(AND(F296="",SUM(分岐管理シート!D296:BB296)&gt;0),"error","")</f>
        <v/>
      </c>
    </row>
    <row r="297" spans="1:94" ht="54.95" customHeight="1" x14ac:dyDescent="0.15">
      <c r="A297" s="29"/>
      <c r="B297" s="33"/>
      <c r="C297" s="445">
        <v>225</v>
      </c>
      <c r="D297" s="342"/>
      <c r="E297" s="342"/>
      <c r="F297" s="164"/>
      <c r="G297" s="164"/>
      <c r="H297" s="163"/>
      <c r="I297" s="164"/>
      <c r="J297" s="163"/>
      <c r="K297" s="164"/>
      <c r="L297" s="164"/>
      <c r="M297" s="164"/>
      <c r="N297" s="164"/>
      <c r="O297" s="343"/>
      <c r="P297" s="343"/>
      <c r="Q297" s="344"/>
      <c r="R297" s="345">
        <f t="shared" si="33"/>
        <v>0</v>
      </c>
      <c r="S297" s="346">
        <f t="shared" si="41"/>
        <v>0</v>
      </c>
      <c r="T297" s="347"/>
      <c r="U297" s="419"/>
      <c r="V297" s="386"/>
      <c r="W297" s="386"/>
      <c r="X297" s="386"/>
      <c r="Y297" s="347"/>
      <c r="Z297" s="347"/>
      <c r="AA297" s="163"/>
      <c r="AB297" s="164"/>
      <c r="AC297" s="348"/>
      <c r="AD297" s="348"/>
      <c r="AE297" s="348"/>
      <c r="AF297" s="349"/>
      <c r="AG297" s="349"/>
      <c r="AH297" s="370"/>
      <c r="AI297" s="163"/>
      <c r="AJ297" s="163"/>
      <c r="AK297" s="163"/>
      <c r="AL297" s="350"/>
      <c r="AM297" s="163"/>
      <c r="AN297" s="163"/>
      <c r="AO297" s="343"/>
      <c r="AP297" s="164"/>
      <c r="AQ297" s="164"/>
      <c r="AR297" s="164"/>
      <c r="AS297" s="351"/>
      <c r="AT297" s="352"/>
      <c r="AU297" s="352"/>
      <c r="AV297" s="352"/>
      <c r="AW297" s="352"/>
      <c r="AX297" s="352"/>
      <c r="AY297" s="352"/>
      <c r="AZ297" s="352"/>
      <c r="BA297" s="352"/>
      <c r="BB297" s="353"/>
      <c r="BC297" s="351"/>
      <c r="BD297" s="351"/>
      <c r="BE297" s="255" t="str">
        <f>IF(F297="","",IF(分岐管理シート!D297&gt;0,"","error"))</f>
        <v/>
      </c>
      <c r="BF297" s="256" t="str">
        <f>IF(F297="","",IF(分岐管理シート!E297=1,"","error"))</f>
        <v/>
      </c>
      <c r="BG297" s="257" t="str">
        <f>IF(F297="","",IF(分岐管理シート!G297=2,"","error"))</f>
        <v/>
      </c>
      <c r="BH297" s="257" t="str">
        <f>IF(F297="","",IF(OR(分岐管理シート!H297=0,LEN(H297)&lt;6),"error",""))</f>
        <v/>
      </c>
      <c r="BI297" s="258" t="str">
        <f>IF(F297="","",IF(分岐管理シート!I297=2,"","error"))</f>
        <v/>
      </c>
      <c r="BJ297" s="257" t="str">
        <f t="shared" si="34"/>
        <v/>
      </c>
      <c r="BK297" s="257" t="str">
        <f t="shared" si="35"/>
        <v/>
      </c>
      <c r="BL297" s="257" t="str">
        <f>IF(F297="","",IF(OR(AND(分岐管理シート!D297=1,分岐管理シート!K297=1),AND(分岐管理シート!D297=2,分岐管理シート!K297=2)),"","error"))</f>
        <v/>
      </c>
      <c r="BM297" s="255" t="str">
        <f>IF(F297="","",IF(分岐管理シート!L297=2,"","error"))</f>
        <v/>
      </c>
      <c r="BN297" s="257" t="str">
        <f>IF(F297="","",IF(分岐管理シート!M297&lt;1,"error",""))</f>
        <v/>
      </c>
      <c r="BO297" s="252" t="str">
        <f>IF(F297="","",IF(OR(AND(分岐管理シート!D297=1,分岐管理シート!M297&lt;12,分岐管理シート!M297&gt;0),AND(分岐管理シート!D297=2,分岐管理シート!M297&lt;13,分岐管理シート!M297&gt;1)),"","error"))</f>
        <v/>
      </c>
      <c r="BP297" s="257" t="str">
        <f>IF(AND(分岐管理シート!M297&lt;&gt;1,SUM(分岐管理シート!N297:P297)&gt;0),"error","")</f>
        <v/>
      </c>
      <c r="BQ297" s="256" t="str">
        <f>IF(OR(AND(分岐管理シート!N297=0,OR(分岐管理シート!O297&lt;&gt;0,分岐管理シート!P297&lt;&gt;0)),AND(分岐管理シート!O297=0,分岐管理シート!P297&lt;&gt;0)),"error","")</f>
        <v/>
      </c>
      <c r="BR297" s="259" t="str" cm="1">
        <f t="array" ref="BR297">IF(SUMPRODUCT(COUNTIF(N297:P297,N297:P297))&gt;COUNTA(N297:P297),"error","")</f>
        <v/>
      </c>
      <c r="BS297" s="257" t="str">
        <f t="shared" si="36"/>
        <v/>
      </c>
      <c r="BT297" s="257" t="str">
        <f t="shared" si="37"/>
        <v/>
      </c>
      <c r="BU297" s="257" t="str">
        <f>IF(F297="","",IF(OR(AND(分岐管理シート!D297=1,T297&gt;0,Y297&gt;=0,U297=0,R297=S297+Y297,S297=T297),AND(分岐管理シート!D297=2,U297&gt;0,Y297&gt;=0,T297=0,R297=S297+Y297,S297=U297)),"","error"))</f>
        <v/>
      </c>
      <c r="BV297" s="257" t="str">
        <f t="shared" si="38"/>
        <v/>
      </c>
      <c r="BW297" s="257" t="str">
        <f t="shared" si="42"/>
        <v/>
      </c>
      <c r="BX297" s="257" t="str">
        <f t="shared" si="39"/>
        <v/>
      </c>
      <c r="BY297" s="257" t="str">
        <f>IF(F297="","",IF(PRODUCT(分岐管理シート!AB297:'分岐管理シート'!AE297)=0,"error",""))</f>
        <v/>
      </c>
      <c r="BZ297" s="252" t="str">
        <f>IF(F297="","",IF(AND(AE297="○",分岐管理シート!AF297=0),"error",""))</f>
        <v/>
      </c>
      <c r="CA297" s="257" t="str">
        <f>IF(F297="","",IF(AND(分岐管理シート!AE297&lt;2,実施計画様式!AF297&lt;&gt;""),"error",""))</f>
        <v/>
      </c>
      <c r="CB297" s="257" t="str">
        <f>IF(F297="","",IF(OR(AND(分岐管理シート!D297=1,分岐管理シート!AG297&gt;0,分岐管理シート!AG297&lt;25),AND(分岐管理シート!D297&gt;1,分岐管理シート!AG297&gt;12,分岐管理シート!AG297&lt;25)),"","error"))</f>
        <v/>
      </c>
      <c r="CC297" s="256" t="str">
        <f>IF(F297="","",IF(OR(AND(分岐管理シート!BH297="予算化方法",分岐管理シート!AH297&gt;0,分岐管理シート!AH297&lt;4),AND(分岐管理シート!BH297="予算化方法_未定なし",分岐管理シート!AH297&gt;0,分岐管理シート!AH297&lt;3)),"","error"))</f>
        <v/>
      </c>
      <c r="CD297" s="257" t="str">
        <f>IF(F297="","",IF(OR(分岐管理シート!AI297&lt;14,分岐管理シート!AI297&gt;25,分岐管理シート!AI297&gt;分岐管理シート!AJ297,分岐管理シート!AI297&gt;分岐管理シート!AK297),"error",""))</f>
        <v/>
      </c>
      <c r="CE297" s="257" t="str">
        <f>IF(F297="","",IF(OR(分岐管理シート!AJ297&lt;14,分岐管理シート!AJ297&gt;25,分岐管理シート!AJ297&lt;分岐管理シート!AI297,分岐管理シート!AJ297&gt;分岐管理シート!AK297),"error",""))</f>
        <v/>
      </c>
      <c r="CF297" s="256" t="str">
        <f>IF(F297="","",IF(OR(分岐管理シート!AK297&lt;14,分岐管理シート!AK297&gt;26,分岐管理シート!AK297&lt;分岐管理シート!AI297,分岐管理シート!AK297&lt;分岐管理シート!AJ297),"error",""))</f>
        <v/>
      </c>
      <c r="CG297" s="257" t="str">
        <f>IF(F297="","",IF(AND(AD297="－",分岐管理シート!AK297&gt;25),"error",""))</f>
        <v/>
      </c>
      <c r="CH297" s="257" t="str">
        <f t="shared" si="43"/>
        <v/>
      </c>
      <c r="CI297" s="252" t="str">
        <f>IF(F297="","",IF(分岐管理シート!AM297&lt;1,"error",""))</f>
        <v/>
      </c>
      <c r="CJ297" s="257" t="str">
        <f>IF(F297="","",IF(分岐管理シート!AN297&lt;1,"error",""))</f>
        <v/>
      </c>
      <c r="CK297" s="261" t="str">
        <f t="shared" si="40"/>
        <v/>
      </c>
      <c r="CL297" s="257" t="str">
        <f>IF(F297="","",IF(AND(SUM(分岐管理シート!AO297:AR297)&gt;180,分岐管理シート!AS297&lt;1),"error",""))</f>
        <v/>
      </c>
      <c r="CM297" s="257" t="str">
        <f>IF(F297="","",IF(OR(AND(分岐管理シート!D297=1,分岐管理シート!BB297&gt;0,分岐管理シート!BB297&lt;7),AND(分岐管理シート!D297&gt;1,分岐管理シート!BB297&gt;3,分岐管理シート!BB297&lt;7)),"","error"))</f>
        <v/>
      </c>
      <c r="CN297" s="260"/>
      <c r="CO297" s="257" t="str">
        <f>IF(分岐管理シート!BR297=0,"","error")</f>
        <v/>
      </c>
      <c r="CP297" s="304" t="str">
        <f>IF(AND(F297="",SUM(分岐管理シート!D297:BB297)&gt;0),"error","")</f>
        <v/>
      </c>
    </row>
    <row r="298" spans="1:94" ht="54.95" customHeight="1" x14ac:dyDescent="0.15">
      <c r="A298" s="29"/>
      <c r="B298" s="33"/>
      <c r="C298" s="445">
        <v>226</v>
      </c>
      <c r="D298" s="342"/>
      <c r="E298" s="342"/>
      <c r="F298" s="164"/>
      <c r="G298" s="164"/>
      <c r="H298" s="163"/>
      <c r="I298" s="164"/>
      <c r="J298" s="163"/>
      <c r="K298" s="164"/>
      <c r="L298" s="164"/>
      <c r="M298" s="164"/>
      <c r="N298" s="164"/>
      <c r="O298" s="343"/>
      <c r="P298" s="343"/>
      <c r="Q298" s="344"/>
      <c r="R298" s="345">
        <f t="shared" si="33"/>
        <v>0</v>
      </c>
      <c r="S298" s="346">
        <f t="shared" si="41"/>
        <v>0</v>
      </c>
      <c r="T298" s="347"/>
      <c r="U298" s="419"/>
      <c r="V298" s="386"/>
      <c r="W298" s="386"/>
      <c r="X298" s="386"/>
      <c r="Y298" s="347"/>
      <c r="Z298" s="347"/>
      <c r="AA298" s="163"/>
      <c r="AB298" s="164"/>
      <c r="AC298" s="348"/>
      <c r="AD298" s="348"/>
      <c r="AE298" s="348"/>
      <c r="AF298" s="349"/>
      <c r="AG298" s="349"/>
      <c r="AH298" s="370"/>
      <c r="AI298" s="163"/>
      <c r="AJ298" s="163"/>
      <c r="AK298" s="163"/>
      <c r="AL298" s="350"/>
      <c r="AM298" s="163"/>
      <c r="AN298" s="163"/>
      <c r="AO298" s="343"/>
      <c r="AP298" s="164"/>
      <c r="AQ298" s="164"/>
      <c r="AR298" s="164"/>
      <c r="AS298" s="351"/>
      <c r="AT298" s="352"/>
      <c r="AU298" s="352"/>
      <c r="AV298" s="352"/>
      <c r="AW298" s="352"/>
      <c r="AX298" s="352"/>
      <c r="AY298" s="352"/>
      <c r="AZ298" s="352"/>
      <c r="BA298" s="352"/>
      <c r="BB298" s="353"/>
      <c r="BC298" s="351"/>
      <c r="BD298" s="351"/>
      <c r="BE298" s="255" t="str">
        <f>IF(F298="","",IF(分岐管理シート!D298&gt;0,"","error"))</f>
        <v/>
      </c>
      <c r="BF298" s="256" t="str">
        <f>IF(F298="","",IF(分岐管理シート!E298=1,"","error"))</f>
        <v/>
      </c>
      <c r="BG298" s="257" t="str">
        <f>IF(F298="","",IF(分岐管理シート!G298=2,"","error"))</f>
        <v/>
      </c>
      <c r="BH298" s="257" t="str">
        <f>IF(F298="","",IF(OR(分岐管理シート!H298=0,LEN(H298)&lt;6),"error",""))</f>
        <v/>
      </c>
      <c r="BI298" s="258" t="str">
        <f>IF(F298="","",IF(分岐管理シート!I298=2,"","error"))</f>
        <v/>
      </c>
      <c r="BJ298" s="257" t="str">
        <f t="shared" si="34"/>
        <v/>
      </c>
      <c r="BK298" s="257" t="str">
        <f t="shared" si="35"/>
        <v/>
      </c>
      <c r="BL298" s="257" t="str">
        <f>IF(F298="","",IF(OR(AND(分岐管理シート!D298=1,分岐管理シート!K298=1),AND(分岐管理シート!D298=2,分岐管理シート!K298=2)),"","error"))</f>
        <v/>
      </c>
      <c r="BM298" s="255" t="str">
        <f>IF(F298="","",IF(分岐管理シート!L298=2,"","error"))</f>
        <v/>
      </c>
      <c r="BN298" s="257" t="str">
        <f>IF(F298="","",IF(分岐管理シート!M298&lt;1,"error",""))</f>
        <v/>
      </c>
      <c r="BO298" s="252" t="str">
        <f>IF(F298="","",IF(OR(AND(分岐管理シート!D298=1,分岐管理シート!M298&lt;12,分岐管理シート!M298&gt;0),AND(分岐管理シート!D298=2,分岐管理シート!M298&lt;13,分岐管理シート!M298&gt;1)),"","error"))</f>
        <v/>
      </c>
      <c r="BP298" s="257" t="str">
        <f>IF(AND(分岐管理シート!M298&lt;&gt;1,SUM(分岐管理シート!N298:P298)&gt;0),"error","")</f>
        <v/>
      </c>
      <c r="BQ298" s="256" t="str">
        <f>IF(OR(AND(分岐管理シート!N298=0,OR(分岐管理シート!O298&lt;&gt;0,分岐管理シート!P298&lt;&gt;0)),AND(分岐管理シート!O298=0,分岐管理シート!P298&lt;&gt;0)),"error","")</f>
        <v/>
      </c>
      <c r="BR298" s="259" t="str" cm="1">
        <f t="array" ref="BR298">IF(SUMPRODUCT(COUNTIF(N298:P298,N298:P298))&gt;COUNTA(N298:P298),"error","")</f>
        <v/>
      </c>
      <c r="BS298" s="257" t="str">
        <f t="shared" si="36"/>
        <v/>
      </c>
      <c r="BT298" s="257" t="str">
        <f t="shared" si="37"/>
        <v/>
      </c>
      <c r="BU298" s="257" t="str">
        <f>IF(F298="","",IF(OR(AND(分岐管理シート!D298=1,T298&gt;0,Y298&gt;=0,U298=0,R298=S298+Y298,S298=T298),AND(分岐管理シート!D298=2,U298&gt;0,Y298&gt;=0,T298=0,R298=S298+Y298,S298=U298)),"","error"))</f>
        <v/>
      </c>
      <c r="BV298" s="257" t="str">
        <f t="shared" si="38"/>
        <v/>
      </c>
      <c r="BW298" s="257" t="str">
        <f t="shared" si="42"/>
        <v/>
      </c>
      <c r="BX298" s="257" t="str">
        <f t="shared" si="39"/>
        <v/>
      </c>
      <c r="BY298" s="257" t="str">
        <f>IF(F298="","",IF(PRODUCT(分岐管理シート!AB298:'分岐管理シート'!AE298)=0,"error",""))</f>
        <v/>
      </c>
      <c r="BZ298" s="252" t="str">
        <f>IF(F298="","",IF(AND(AE298="○",分岐管理シート!AF298=0),"error",""))</f>
        <v/>
      </c>
      <c r="CA298" s="257" t="str">
        <f>IF(F298="","",IF(AND(分岐管理シート!AE298&lt;2,実施計画様式!AF298&lt;&gt;""),"error",""))</f>
        <v/>
      </c>
      <c r="CB298" s="257" t="str">
        <f>IF(F298="","",IF(OR(AND(分岐管理シート!D298=1,分岐管理シート!AG298&gt;0,分岐管理シート!AG298&lt;25),AND(分岐管理シート!D298&gt;1,分岐管理シート!AG298&gt;12,分岐管理シート!AG298&lt;25)),"","error"))</f>
        <v/>
      </c>
      <c r="CC298" s="256" t="str">
        <f>IF(F298="","",IF(OR(AND(分岐管理シート!BH298="予算化方法",分岐管理シート!AH298&gt;0,分岐管理シート!AH298&lt;4),AND(分岐管理シート!BH298="予算化方法_未定なし",分岐管理シート!AH298&gt;0,分岐管理シート!AH298&lt;3)),"","error"))</f>
        <v/>
      </c>
      <c r="CD298" s="257" t="str">
        <f>IF(F298="","",IF(OR(分岐管理シート!AI298&lt;14,分岐管理シート!AI298&gt;25,分岐管理シート!AI298&gt;分岐管理シート!AJ298,分岐管理シート!AI298&gt;分岐管理シート!AK298),"error",""))</f>
        <v/>
      </c>
      <c r="CE298" s="257" t="str">
        <f>IF(F298="","",IF(OR(分岐管理シート!AJ298&lt;14,分岐管理シート!AJ298&gt;25,分岐管理シート!AJ298&lt;分岐管理シート!AI298,分岐管理シート!AJ298&gt;分岐管理シート!AK298),"error",""))</f>
        <v/>
      </c>
      <c r="CF298" s="256" t="str">
        <f>IF(F298="","",IF(OR(分岐管理シート!AK298&lt;14,分岐管理シート!AK298&gt;26,分岐管理シート!AK298&lt;分岐管理シート!AI298,分岐管理シート!AK298&lt;分岐管理シート!AJ298),"error",""))</f>
        <v/>
      </c>
      <c r="CG298" s="257" t="str">
        <f>IF(F298="","",IF(AND(AD298="－",分岐管理シート!AK298&gt;25),"error",""))</f>
        <v/>
      </c>
      <c r="CH298" s="257" t="str">
        <f t="shared" si="43"/>
        <v/>
      </c>
      <c r="CI298" s="252" t="str">
        <f>IF(F298="","",IF(分岐管理シート!AM298&lt;1,"error",""))</f>
        <v/>
      </c>
      <c r="CJ298" s="257" t="str">
        <f>IF(F298="","",IF(分岐管理シート!AN298&lt;1,"error",""))</f>
        <v/>
      </c>
      <c r="CK298" s="261" t="str">
        <f t="shared" si="40"/>
        <v/>
      </c>
      <c r="CL298" s="257" t="str">
        <f>IF(F298="","",IF(AND(SUM(分岐管理シート!AO298:AR298)&gt;180,分岐管理シート!AS298&lt;1),"error",""))</f>
        <v/>
      </c>
      <c r="CM298" s="257" t="str">
        <f>IF(F298="","",IF(OR(AND(分岐管理シート!D298=1,分岐管理シート!BB298&gt;0,分岐管理シート!BB298&lt;7),AND(分岐管理シート!D298&gt;1,分岐管理シート!BB298&gt;3,分岐管理シート!BB298&lt;7)),"","error"))</f>
        <v/>
      </c>
      <c r="CN298" s="260"/>
      <c r="CO298" s="257" t="str">
        <f>IF(分岐管理シート!BR298=0,"","error")</f>
        <v/>
      </c>
      <c r="CP298" s="304" t="str">
        <f>IF(AND(F298="",SUM(分岐管理シート!D298:BB298)&gt;0),"error","")</f>
        <v/>
      </c>
    </row>
    <row r="299" spans="1:94" ht="54.95" customHeight="1" x14ac:dyDescent="0.15">
      <c r="A299" s="29"/>
      <c r="B299" s="33"/>
      <c r="C299" s="445">
        <v>227</v>
      </c>
      <c r="D299" s="342"/>
      <c r="E299" s="342"/>
      <c r="F299" s="164"/>
      <c r="G299" s="164"/>
      <c r="H299" s="163"/>
      <c r="I299" s="164"/>
      <c r="J299" s="163"/>
      <c r="K299" s="164"/>
      <c r="L299" s="164"/>
      <c r="M299" s="164"/>
      <c r="N299" s="164"/>
      <c r="O299" s="343"/>
      <c r="P299" s="343"/>
      <c r="Q299" s="344"/>
      <c r="R299" s="345">
        <f t="shared" si="33"/>
        <v>0</v>
      </c>
      <c r="S299" s="346">
        <f t="shared" si="41"/>
        <v>0</v>
      </c>
      <c r="T299" s="347"/>
      <c r="U299" s="419"/>
      <c r="V299" s="386"/>
      <c r="W299" s="386"/>
      <c r="X299" s="386"/>
      <c r="Y299" s="347"/>
      <c r="Z299" s="347"/>
      <c r="AA299" s="163"/>
      <c r="AB299" s="164"/>
      <c r="AC299" s="348"/>
      <c r="AD299" s="348"/>
      <c r="AE299" s="348"/>
      <c r="AF299" s="349"/>
      <c r="AG299" s="349"/>
      <c r="AH299" s="370"/>
      <c r="AI299" s="163"/>
      <c r="AJ299" s="163"/>
      <c r="AK299" s="163"/>
      <c r="AL299" s="350"/>
      <c r="AM299" s="163"/>
      <c r="AN299" s="163"/>
      <c r="AO299" s="343"/>
      <c r="AP299" s="164"/>
      <c r="AQ299" s="164"/>
      <c r="AR299" s="164"/>
      <c r="AS299" s="351"/>
      <c r="AT299" s="352"/>
      <c r="AU299" s="352"/>
      <c r="AV299" s="352"/>
      <c r="AW299" s="352"/>
      <c r="AX299" s="352"/>
      <c r="AY299" s="352"/>
      <c r="AZ299" s="352"/>
      <c r="BA299" s="352"/>
      <c r="BB299" s="353"/>
      <c r="BC299" s="351"/>
      <c r="BD299" s="351"/>
      <c r="BE299" s="255" t="str">
        <f>IF(F299="","",IF(分岐管理シート!D299&gt;0,"","error"))</f>
        <v/>
      </c>
      <c r="BF299" s="256" t="str">
        <f>IF(F299="","",IF(分岐管理シート!E299=1,"","error"))</f>
        <v/>
      </c>
      <c r="BG299" s="257" t="str">
        <f>IF(F299="","",IF(分岐管理シート!G299=2,"","error"))</f>
        <v/>
      </c>
      <c r="BH299" s="257" t="str">
        <f>IF(F299="","",IF(OR(分岐管理シート!H299=0,LEN(H299)&lt;6),"error",""))</f>
        <v/>
      </c>
      <c r="BI299" s="258" t="str">
        <f>IF(F299="","",IF(分岐管理シート!I299=2,"","error"))</f>
        <v/>
      </c>
      <c r="BJ299" s="257" t="str">
        <f t="shared" si="34"/>
        <v/>
      </c>
      <c r="BK299" s="257" t="str">
        <f t="shared" si="35"/>
        <v/>
      </c>
      <c r="BL299" s="257" t="str">
        <f>IF(F299="","",IF(OR(AND(分岐管理シート!D299=1,分岐管理シート!K299=1),AND(分岐管理シート!D299=2,分岐管理シート!K299=2)),"","error"))</f>
        <v/>
      </c>
      <c r="BM299" s="255" t="str">
        <f>IF(F299="","",IF(分岐管理シート!L299=2,"","error"))</f>
        <v/>
      </c>
      <c r="BN299" s="257" t="str">
        <f>IF(F299="","",IF(分岐管理シート!M299&lt;1,"error",""))</f>
        <v/>
      </c>
      <c r="BO299" s="252" t="str">
        <f>IF(F299="","",IF(OR(AND(分岐管理シート!D299=1,分岐管理シート!M299&lt;12,分岐管理シート!M299&gt;0),AND(分岐管理シート!D299=2,分岐管理シート!M299&lt;13,分岐管理シート!M299&gt;1)),"","error"))</f>
        <v/>
      </c>
      <c r="BP299" s="257" t="str">
        <f>IF(AND(分岐管理シート!M299&lt;&gt;1,SUM(分岐管理シート!N299:P299)&gt;0),"error","")</f>
        <v/>
      </c>
      <c r="BQ299" s="256" t="str">
        <f>IF(OR(AND(分岐管理シート!N299=0,OR(分岐管理シート!O299&lt;&gt;0,分岐管理シート!P299&lt;&gt;0)),AND(分岐管理シート!O299=0,分岐管理シート!P299&lt;&gt;0)),"error","")</f>
        <v/>
      </c>
      <c r="BR299" s="259" t="str" cm="1">
        <f t="array" ref="BR299">IF(SUMPRODUCT(COUNTIF(N299:P299,N299:P299))&gt;COUNTA(N299:P299),"error","")</f>
        <v/>
      </c>
      <c r="BS299" s="257" t="str">
        <f t="shared" si="36"/>
        <v/>
      </c>
      <c r="BT299" s="257" t="str">
        <f t="shared" si="37"/>
        <v/>
      </c>
      <c r="BU299" s="257" t="str">
        <f>IF(F299="","",IF(OR(AND(分岐管理シート!D299=1,T299&gt;0,Y299&gt;=0,U299=0,R299=S299+Y299,S299=T299),AND(分岐管理シート!D299=2,U299&gt;0,Y299&gt;=0,T299=0,R299=S299+Y299,S299=U299)),"","error"))</f>
        <v/>
      </c>
      <c r="BV299" s="257" t="str">
        <f t="shared" si="38"/>
        <v/>
      </c>
      <c r="BW299" s="257" t="str">
        <f t="shared" si="42"/>
        <v/>
      </c>
      <c r="BX299" s="257" t="str">
        <f t="shared" si="39"/>
        <v/>
      </c>
      <c r="BY299" s="257" t="str">
        <f>IF(F299="","",IF(PRODUCT(分岐管理シート!AB299:'分岐管理シート'!AE299)=0,"error",""))</f>
        <v/>
      </c>
      <c r="BZ299" s="252" t="str">
        <f>IF(F299="","",IF(AND(AE299="○",分岐管理シート!AF299=0),"error",""))</f>
        <v/>
      </c>
      <c r="CA299" s="257" t="str">
        <f>IF(F299="","",IF(AND(分岐管理シート!AE299&lt;2,実施計画様式!AF299&lt;&gt;""),"error",""))</f>
        <v/>
      </c>
      <c r="CB299" s="257" t="str">
        <f>IF(F299="","",IF(OR(AND(分岐管理シート!D299=1,分岐管理シート!AG299&gt;0,分岐管理シート!AG299&lt;25),AND(分岐管理シート!D299&gt;1,分岐管理シート!AG299&gt;12,分岐管理シート!AG299&lt;25)),"","error"))</f>
        <v/>
      </c>
      <c r="CC299" s="256" t="str">
        <f>IF(F299="","",IF(OR(AND(分岐管理シート!BH299="予算化方法",分岐管理シート!AH299&gt;0,分岐管理シート!AH299&lt;4),AND(分岐管理シート!BH299="予算化方法_未定なし",分岐管理シート!AH299&gt;0,分岐管理シート!AH299&lt;3)),"","error"))</f>
        <v/>
      </c>
      <c r="CD299" s="257" t="str">
        <f>IF(F299="","",IF(OR(分岐管理シート!AI299&lt;14,分岐管理シート!AI299&gt;25,分岐管理シート!AI299&gt;分岐管理シート!AJ299,分岐管理シート!AI299&gt;分岐管理シート!AK299),"error",""))</f>
        <v/>
      </c>
      <c r="CE299" s="257" t="str">
        <f>IF(F299="","",IF(OR(分岐管理シート!AJ299&lt;14,分岐管理シート!AJ299&gt;25,分岐管理シート!AJ299&lt;分岐管理シート!AI299,分岐管理シート!AJ299&gt;分岐管理シート!AK299),"error",""))</f>
        <v/>
      </c>
      <c r="CF299" s="256" t="str">
        <f>IF(F299="","",IF(OR(分岐管理シート!AK299&lt;14,分岐管理シート!AK299&gt;26,分岐管理シート!AK299&lt;分岐管理シート!AI299,分岐管理シート!AK299&lt;分岐管理シート!AJ299),"error",""))</f>
        <v/>
      </c>
      <c r="CG299" s="257" t="str">
        <f>IF(F299="","",IF(AND(AD299="－",分岐管理シート!AK299&gt;25),"error",""))</f>
        <v/>
      </c>
      <c r="CH299" s="257" t="str">
        <f t="shared" si="43"/>
        <v/>
      </c>
      <c r="CI299" s="252" t="str">
        <f>IF(F299="","",IF(分岐管理シート!AM299&lt;1,"error",""))</f>
        <v/>
      </c>
      <c r="CJ299" s="257" t="str">
        <f>IF(F299="","",IF(分岐管理シート!AN299&lt;1,"error",""))</f>
        <v/>
      </c>
      <c r="CK299" s="261" t="str">
        <f t="shared" si="40"/>
        <v/>
      </c>
      <c r="CL299" s="257" t="str">
        <f>IF(F299="","",IF(AND(SUM(分岐管理シート!AO299:AR299)&gt;180,分岐管理シート!AS299&lt;1),"error",""))</f>
        <v/>
      </c>
      <c r="CM299" s="257" t="str">
        <f>IF(F299="","",IF(OR(AND(分岐管理シート!D299=1,分岐管理シート!BB299&gt;0,分岐管理シート!BB299&lt;7),AND(分岐管理シート!D299&gt;1,分岐管理シート!BB299&gt;3,分岐管理シート!BB299&lt;7)),"","error"))</f>
        <v/>
      </c>
      <c r="CN299" s="260"/>
      <c r="CO299" s="257" t="str">
        <f>IF(分岐管理シート!BR299=0,"","error")</f>
        <v/>
      </c>
      <c r="CP299" s="304" t="str">
        <f>IF(AND(F299="",SUM(分岐管理シート!D299:BB299)&gt;0),"error","")</f>
        <v/>
      </c>
    </row>
    <row r="300" spans="1:94" ht="54.95" customHeight="1" x14ac:dyDescent="0.15">
      <c r="A300" s="29"/>
      <c r="B300" s="33"/>
      <c r="C300" s="445">
        <v>228</v>
      </c>
      <c r="D300" s="342"/>
      <c r="E300" s="342"/>
      <c r="F300" s="164"/>
      <c r="G300" s="164"/>
      <c r="H300" s="163"/>
      <c r="I300" s="164"/>
      <c r="J300" s="163"/>
      <c r="K300" s="164"/>
      <c r="L300" s="164"/>
      <c r="M300" s="164"/>
      <c r="N300" s="164"/>
      <c r="O300" s="343"/>
      <c r="P300" s="343"/>
      <c r="Q300" s="344"/>
      <c r="R300" s="345">
        <f t="shared" si="33"/>
        <v>0</v>
      </c>
      <c r="S300" s="346">
        <f t="shared" si="41"/>
        <v>0</v>
      </c>
      <c r="T300" s="347"/>
      <c r="U300" s="419"/>
      <c r="V300" s="386"/>
      <c r="W300" s="386"/>
      <c r="X300" s="386"/>
      <c r="Y300" s="347"/>
      <c r="Z300" s="347"/>
      <c r="AA300" s="163"/>
      <c r="AB300" s="164"/>
      <c r="AC300" s="348"/>
      <c r="AD300" s="348"/>
      <c r="AE300" s="348"/>
      <c r="AF300" s="349"/>
      <c r="AG300" s="349"/>
      <c r="AH300" s="370"/>
      <c r="AI300" s="163"/>
      <c r="AJ300" s="163"/>
      <c r="AK300" s="163"/>
      <c r="AL300" s="350"/>
      <c r="AM300" s="163"/>
      <c r="AN300" s="163"/>
      <c r="AO300" s="343"/>
      <c r="AP300" s="164"/>
      <c r="AQ300" s="164"/>
      <c r="AR300" s="164"/>
      <c r="AS300" s="351"/>
      <c r="AT300" s="352"/>
      <c r="AU300" s="352"/>
      <c r="AV300" s="352"/>
      <c r="AW300" s="352"/>
      <c r="AX300" s="352"/>
      <c r="AY300" s="352"/>
      <c r="AZ300" s="352"/>
      <c r="BA300" s="352"/>
      <c r="BB300" s="353"/>
      <c r="BC300" s="351"/>
      <c r="BD300" s="351"/>
      <c r="BE300" s="255" t="str">
        <f>IF(F300="","",IF(分岐管理シート!D300&gt;0,"","error"))</f>
        <v/>
      </c>
      <c r="BF300" s="256" t="str">
        <f>IF(F300="","",IF(分岐管理シート!E300=1,"","error"))</f>
        <v/>
      </c>
      <c r="BG300" s="257" t="str">
        <f>IF(F300="","",IF(分岐管理シート!G300=2,"","error"))</f>
        <v/>
      </c>
      <c r="BH300" s="257" t="str">
        <f>IF(F300="","",IF(OR(分岐管理シート!H300=0,LEN(H300)&lt;6),"error",""))</f>
        <v/>
      </c>
      <c r="BI300" s="258" t="str">
        <f>IF(F300="","",IF(分岐管理シート!I300=2,"","error"))</f>
        <v/>
      </c>
      <c r="BJ300" s="257" t="str">
        <f t="shared" si="34"/>
        <v/>
      </c>
      <c r="BK300" s="257" t="str">
        <f t="shared" si="35"/>
        <v/>
      </c>
      <c r="BL300" s="257" t="str">
        <f>IF(F300="","",IF(OR(AND(分岐管理シート!D300=1,分岐管理シート!K300=1),AND(分岐管理シート!D300=2,分岐管理シート!K300=2)),"","error"))</f>
        <v/>
      </c>
      <c r="BM300" s="255" t="str">
        <f>IF(F300="","",IF(分岐管理シート!L300=2,"","error"))</f>
        <v/>
      </c>
      <c r="BN300" s="257" t="str">
        <f>IF(F300="","",IF(分岐管理シート!M300&lt;1,"error",""))</f>
        <v/>
      </c>
      <c r="BO300" s="252" t="str">
        <f>IF(F300="","",IF(OR(AND(分岐管理シート!D300=1,分岐管理シート!M300&lt;12,分岐管理シート!M300&gt;0),AND(分岐管理シート!D300=2,分岐管理シート!M300&lt;13,分岐管理シート!M300&gt;1)),"","error"))</f>
        <v/>
      </c>
      <c r="BP300" s="257" t="str">
        <f>IF(AND(分岐管理シート!M300&lt;&gt;1,SUM(分岐管理シート!N300:P300)&gt;0),"error","")</f>
        <v/>
      </c>
      <c r="BQ300" s="256" t="str">
        <f>IF(OR(AND(分岐管理シート!N300=0,OR(分岐管理シート!O300&lt;&gt;0,分岐管理シート!P300&lt;&gt;0)),AND(分岐管理シート!O300=0,分岐管理シート!P300&lt;&gt;0)),"error","")</f>
        <v/>
      </c>
      <c r="BR300" s="259" t="str" cm="1">
        <f t="array" ref="BR300">IF(SUMPRODUCT(COUNTIF(N300:P300,N300:P300))&gt;COUNTA(N300:P300),"error","")</f>
        <v/>
      </c>
      <c r="BS300" s="257" t="str">
        <f t="shared" si="36"/>
        <v/>
      </c>
      <c r="BT300" s="257" t="str">
        <f t="shared" si="37"/>
        <v/>
      </c>
      <c r="BU300" s="257" t="str">
        <f>IF(F300="","",IF(OR(AND(分岐管理シート!D300=1,T300&gt;0,Y300&gt;=0,U300=0,R300=S300+Y300,S300=T300),AND(分岐管理シート!D300=2,U300&gt;0,Y300&gt;=0,T300=0,R300=S300+Y300,S300=U300)),"","error"))</f>
        <v/>
      </c>
      <c r="BV300" s="257" t="str">
        <f t="shared" si="38"/>
        <v/>
      </c>
      <c r="BW300" s="257" t="str">
        <f t="shared" si="42"/>
        <v/>
      </c>
      <c r="BX300" s="257" t="str">
        <f t="shared" si="39"/>
        <v/>
      </c>
      <c r="BY300" s="257" t="str">
        <f>IF(F300="","",IF(PRODUCT(分岐管理シート!AB300:'分岐管理シート'!AE300)=0,"error",""))</f>
        <v/>
      </c>
      <c r="BZ300" s="252" t="str">
        <f>IF(F300="","",IF(AND(AE300="○",分岐管理シート!AF300=0),"error",""))</f>
        <v/>
      </c>
      <c r="CA300" s="257" t="str">
        <f>IF(F300="","",IF(AND(分岐管理シート!AE300&lt;2,実施計画様式!AF300&lt;&gt;""),"error",""))</f>
        <v/>
      </c>
      <c r="CB300" s="257" t="str">
        <f>IF(F300="","",IF(OR(AND(分岐管理シート!D300=1,分岐管理シート!AG300&gt;0,分岐管理シート!AG300&lt;25),AND(分岐管理シート!D300&gt;1,分岐管理シート!AG300&gt;12,分岐管理シート!AG300&lt;25)),"","error"))</f>
        <v/>
      </c>
      <c r="CC300" s="256" t="str">
        <f>IF(F300="","",IF(OR(AND(分岐管理シート!BH300="予算化方法",分岐管理シート!AH300&gt;0,分岐管理シート!AH300&lt;4),AND(分岐管理シート!BH300="予算化方法_未定なし",分岐管理シート!AH300&gt;0,分岐管理シート!AH300&lt;3)),"","error"))</f>
        <v/>
      </c>
      <c r="CD300" s="257" t="str">
        <f>IF(F300="","",IF(OR(分岐管理シート!AI300&lt;14,分岐管理シート!AI300&gt;25,分岐管理シート!AI300&gt;分岐管理シート!AJ300,分岐管理シート!AI300&gt;分岐管理シート!AK300),"error",""))</f>
        <v/>
      </c>
      <c r="CE300" s="257" t="str">
        <f>IF(F300="","",IF(OR(分岐管理シート!AJ300&lt;14,分岐管理シート!AJ300&gt;25,分岐管理シート!AJ300&lt;分岐管理シート!AI300,分岐管理シート!AJ300&gt;分岐管理シート!AK300),"error",""))</f>
        <v/>
      </c>
      <c r="CF300" s="256" t="str">
        <f>IF(F300="","",IF(OR(分岐管理シート!AK300&lt;14,分岐管理シート!AK300&gt;26,分岐管理シート!AK300&lt;分岐管理シート!AI300,分岐管理シート!AK300&lt;分岐管理シート!AJ300),"error",""))</f>
        <v/>
      </c>
      <c r="CG300" s="257" t="str">
        <f>IF(F300="","",IF(AND(AD300="－",分岐管理シート!AK300&gt;25),"error",""))</f>
        <v/>
      </c>
      <c r="CH300" s="257" t="str">
        <f t="shared" si="43"/>
        <v/>
      </c>
      <c r="CI300" s="252" t="str">
        <f>IF(F300="","",IF(分岐管理シート!AM300&lt;1,"error",""))</f>
        <v/>
      </c>
      <c r="CJ300" s="257" t="str">
        <f>IF(F300="","",IF(分岐管理シート!AN300&lt;1,"error",""))</f>
        <v/>
      </c>
      <c r="CK300" s="261" t="str">
        <f t="shared" si="40"/>
        <v/>
      </c>
      <c r="CL300" s="257" t="str">
        <f>IF(F300="","",IF(AND(SUM(分岐管理シート!AO300:AR300)&gt;180,分岐管理シート!AS300&lt;1),"error",""))</f>
        <v/>
      </c>
      <c r="CM300" s="257" t="str">
        <f>IF(F300="","",IF(OR(AND(分岐管理シート!D300=1,分岐管理シート!BB300&gt;0,分岐管理シート!BB300&lt;7),AND(分岐管理シート!D300&gt;1,分岐管理シート!BB300&gt;3,分岐管理シート!BB300&lt;7)),"","error"))</f>
        <v/>
      </c>
      <c r="CN300" s="260"/>
      <c r="CO300" s="257" t="str">
        <f>IF(分岐管理シート!BR300=0,"","error")</f>
        <v/>
      </c>
      <c r="CP300" s="304" t="str">
        <f>IF(AND(F300="",SUM(分岐管理シート!D300:BB300)&gt;0),"error","")</f>
        <v/>
      </c>
    </row>
    <row r="301" spans="1:94" ht="54.95" customHeight="1" x14ac:dyDescent="0.15">
      <c r="A301" s="29"/>
      <c r="B301" s="33"/>
      <c r="C301" s="445">
        <v>229</v>
      </c>
      <c r="D301" s="342"/>
      <c r="E301" s="342"/>
      <c r="F301" s="164"/>
      <c r="G301" s="164"/>
      <c r="H301" s="163"/>
      <c r="I301" s="164"/>
      <c r="J301" s="163"/>
      <c r="K301" s="164"/>
      <c r="L301" s="164"/>
      <c r="M301" s="164"/>
      <c r="N301" s="164"/>
      <c r="O301" s="343"/>
      <c r="P301" s="343"/>
      <c r="Q301" s="344"/>
      <c r="R301" s="345">
        <f t="shared" si="33"/>
        <v>0</v>
      </c>
      <c r="S301" s="346">
        <f t="shared" si="41"/>
        <v>0</v>
      </c>
      <c r="T301" s="347"/>
      <c r="U301" s="419"/>
      <c r="V301" s="386"/>
      <c r="W301" s="386"/>
      <c r="X301" s="386"/>
      <c r="Y301" s="347"/>
      <c r="Z301" s="347"/>
      <c r="AA301" s="163"/>
      <c r="AB301" s="164"/>
      <c r="AC301" s="348"/>
      <c r="AD301" s="348"/>
      <c r="AE301" s="348"/>
      <c r="AF301" s="349"/>
      <c r="AG301" s="349"/>
      <c r="AH301" s="370"/>
      <c r="AI301" s="163"/>
      <c r="AJ301" s="163"/>
      <c r="AK301" s="163"/>
      <c r="AL301" s="350"/>
      <c r="AM301" s="163"/>
      <c r="AN301" s="163"/>
      <c r="AO301" s="343"/>
      <c r="AP301" s="164"/>
      <c r="AQ301" s="164"/>
      <c r="AR301" s="164"/>
      <c r="AS301" s="351"/>
      <c r="AT301" s="352"/>
      <c r="AU301" s="352"/>
      <c r="AV301" s="352"/>
      <c r="AW301" s="352"/>
      <c r="AX301" s="352"/>
      <c r="AY301" s="352"/>
      <c r="AZ301" s="352"/>
      <c r="BA301" s="352"/>
      <c r="BB301" s="353"/>
      <c r="BC301" s="351"/>
      <c r="BD301" s="351"/>
      <c r="BE301" s="255" t="str">
        <f>IF(F301="","",IF(分岐管理シート!D301&gt;0,"","error"))</f>
        <v/>
      </c>
      <c r="BF301" s="256" t="str">
        <f>IF(F301="","",IF(分岐管理シート!E301=1,"","error"))</f>
        <v/>
      </c>
      <c r="BG301" s="257" t="str">
        <f>IF(F301="","",IF(分岐管理シート!G301=2,"","error"))</f>
        <v/>
      </c>
      <c r="BH301" s="257" t="str">
        <f>IF(F301="","",IF(OR(分岐管理シート!H301=0,LEN(H301)&lt;6),"error",""))</f>
        <v/>
      </c>
      <c r="BI301" s="258" t="str">
        <f>IF(F301="","",IF(分岐管理シート!I301=2,"","error"))</f>
        <v/>
      </c>
      <c r="BJ301" s="257" t="str">
        <f t="shared" si="34"/>
        <v/>
      </c>
      <c r="BK301" s="257" t="str">
        <f t="shared" si="35"/>
        <v/>
      </c>
      <c r="BL301" s="257" t="str">
        <f>IF(F301="","",IF(OR(AND(分岐管理シート!D301=1,分岐管理シート!K301=1),AND(分岐管理シート!D301=2,分岐管理シート!K301=2)),"","error"))</f>
        <v/>
      </c>
      <c r="BM301" s="255" t="str">
        <f>IF(F301="","",IF(分岐管理シート!L301=2,"","error"))</f>
        <v/>
      </c>
      <c r="BN301" s="257" t="str">
        <f>IF(F301="","",IF(分岐管理シート!M301&lt;1,"error",""))</f>
        <v/>
      </c>
      <c r="BO301" s="252" t="str">
        <f>IF(F301="","",IF(OR(AND(分岐管理シート!D301=1,分岐管理シート!M301&lt;12,分岐管理シート!M301&gt;0),AND(分岐管理シート!D301=2,分岐管理シート!M301&lt;13,分岐管理シート!M301&gt;1)),"","error"))</f>
        <v/>
      </c>
      <c r="BP301" s="257" t="str">
        <f>IF(AND(分岐管理シート!M301&lt;&gt;1,SUM(分岐管理シート!N301:P301)&gt;0),"error","")</f>
        <v/>
      </c>
      <c r="BQ301" s="256" t="str">
        <f>IF(OR(AND(分岐管理シート!N301=0,OR(分岐管理シート!O301&lt;&gt;0,分岐管理シート!P301&lt;&gt;0)),AND(分岐管理シート!O301=0,分岐管理シート!P301&lt;&gt;0)),"error","")</f>
        <v/>
      </c>
      <c r="BR301" s="259" t="str" cm="1">
        <f t="array" ref="BR301">IF(SUMPRODUCT(COUNTIF(N301:P301,N301:P301))&gt;COUNTA(N301:P301),"error","")</f>
        <v/>
      </c>
      <c r="BS301" s="257" t="str">
        <f t="shared" si="36"/>
        <v/>
      </c>
      <c r="BT301" s="257" t="str">
        <f t="shared" si="37"/>
        <v/>
      </c>
      <c r="BU301" s="257" t="str">
        <f>IF(F301="","",IF(OR(AND(分岐管理シート!D301=1,T301&gt;0,Y301&gt;=0,U301=0,R301=S301+Y301,S301=T301),AND(分岐管理シート!D301=2,U301&gt;0,Y301&gt;=0,T301=0,R301=S301+Y301,S301=U301)),"","error"))</f>
        <v/>
      </c>
      <c r="BV301" s="257" t="str">
        <f t="shared" si="38"/>
        <v/>
      </c>
      <c r="BW301" s="257" t="str">
        <f t="shared" si="42"/>
        <v/>
      </c>
      <c r="BX301" s="257" t="str">
        <f t="shared" si="39"/>
        <v/>
      </c>
      <c r="BY301" s="257" t="str">
        <f>IF(F301="","",IF(PRODUCT(分岐管理シート!AB301:'分岐管理シート'!AE301)=0,"error",""))</f>
        <v/>
      </c>
      <c r="BZ301" s="252" t="str">
        <f>IF(F301="","",IF(AND(AE301="○",分岐管理シート!AF301=0),"error",""))</f>
        <v/>
      </c>
      <c r="CA301" s="257" t="str">
        <f>IF(F301="","",IF(AND(分岐管理シート!AE301&lt;2,実施計画様式!AF301&lt;&gt;""),"error",""))</f>
        <v/>
      </c>
      <c r="CB301" s="257" t="str">
        <f>IF(F301="","",IF(OR(AND(分岐管理シート!D301=1,分岐管理シート!AG301&gt;0,分岐管理シート!AG301&lt;25),AND(分岐管理シート!D301&gt;1,分岐管理シート!AG301&gt;12,分岐管理シート!AG301&lt;25)),"","error"))</f>
        <v/>
      </c>
      <c r="CC301" s="256" t="str">
        <f>IF(F301="","",IF(OR(AND(分岐管理シート!BH301="予算化方法",分岐管理シート!AH301&gt;0,分岐管理シート!AH301&lt;4),AND(分岐管理シート!BH301="予算化方法_未定なし",分岐管理シート!AH301&gt;0,分岐管理シート!AH301&lt;3)),"","error"))</f>
        <v/>
      </c>
      <c r="CD301" s="257" t="str">
        <f>IF(F301="","",IF(OR(分岐管理シート!AI301&lt;14,分岐管理シート!AI301&gt;25,分岐管理シート!AI301&gt;分岐管理シート!AJ301,分岐管理シート!AI301&gt;分岐管理シート!AK301),"error",""))</f>
        <v/>
      </c>
      <c r="CE301" s="257" t="str">
        <f>IF(F301="","",IF(OR(分岐管理シート!AJ301&lt;14,分岐管理シート!AJ301&gt;25,分岐管理シート!AJ301&lt;分岐管理シート!AI301,分岐管理シート!AJ301&gt;分岐管理シート!AK301),"error",""))</f>
        <v/>
      </c>
      <c r="CF301" s="256" t="str">
        <f>IF(F301="","",IF(OR(分岐管理シート!AK301&lt;14,分岐管理シート!AK301&gt;26,分岐管理シート!AK301&lt;分岐管理シート!AI301,分岐管理シート!AK301&lt;分岐管理シート!AJ301),"error",""))</f>
        <v/>
      </c>
      <c r="CG301" s="257" t="str">
        <f>IF(F301="","",IF(AND(AD301="－",分岐管理シート!AK301&gt;25),"error",""))</f>
        <v/>
      </c>
      <c r="CH301" s="257" t="str">
        <f t="shared" si="43"/>
        <v/>
      </c>
      <c r="CI301" s="252" t="str">
        <f>IF(F301="","",IF(分岐管理シート!AM301&lt;1,"error",""))</f>
        <v/>
      </c>
      <c r="CJ301" s="257" t="str">
        <f>IF(F301="","",IF(分岐管理シート!AN301&lt;1,"error",""))</f>
        <v/>
      </c>
      <c r="CK301" s="261" t="str">
        <f t="shared" si="40"/>
        <v/>
      </c>
      <c r="CL301" s="257" t="str">
        <f>IF(F301="","",IF(AND(SUM(分岐管理シート!AO301:AR301)&gt;180,分岐管理シート!AS301&lt;1),"error",""))</f>
        <v/>
      </c>
      <c r="CM301" s="257" t="str">
        <f>IF(F301="","",IF(OR(AND(分岐管理シート!D301=1,分岐管理シート!BB301&gt;0,分岐管理シート!BB301&lt;7),AND(分岐管理シート!D301&gt;1,分岐管理シート!BB301&gt;3,分岐管理シート!BB301&lt;7)),"","error"))</f>
        <v/>
      </c>
      <c r="CN301" s="260"/>
      <c r="CO301" s="257" t="str">
        <f>IF(分岐管理シート!BR301=0,"","error")</f>
        <v/>
      </c>
      <c r="CP301" s="304" t="str">
        <f>IF(AND(F301="",SUM(分岐管理シート!D301:BB301)&gt;0),"error","")</f>
        <v/>
      </c>
    </row>
    <row r="302" spans="1:94" ht="54.95" customHeight="1" x14ac:dyDescent="0.15">
      <c r="A302" s="29"/>
      <c r="B302" s="33"/>
      <c r="C302" s="445">
        <v>230</v>
      </c>
      <c r="D302" s="342"/>
      <c r="E302" s="342"/>
      <c r="F302" s="164"/>
      <c r="G302" s="164"/>
      <c r="H302" s="163"/>
      <c r="I302" s="164"/>
      <c r="J302" s="163"/>
      <c r="K302" s="164"/>
      <c r="L302" s="164"/>
      <c r="M302" s="164"/>
      <c r="N302" s="164"/>
      <c r="O302" s="343"/>
      <c r="P302" s="343"/>
      <c r="Q302" s="344"/>
      <c r="R302" s="345">
        <f t="shared" si="33"/>
        <v>0</v>
      </c>
      <c r="S302" s="346">
        <f t="shared" si="41"/>
        <v>0</v>
      </c>
      <c r="T302" s="347"/>
      <c r="U302" s="419"/>
      <c r="V302" s="386"/>
      <c r="W302" s="386"/>
      <c r="X302" s="386"/>
      <c r="Y302" s="347"/>
      <c r="Z302" s="347"/>
      <c r="AA302" s="163"/>
      <c r="AB302" s="164"/>
      <c r="AC302" s="348"/>
      <c r="AD302" s="348"/>
      <c r="AE302" s="348"/>
      <c r="AF302" s="349"/>
      <c r="AG302" s="349"/>
      <c r="AH302" s="370"/>
      <c r="AI302" s="163"/>
      <c r="AJ302" s="163"/>
      <c r="AK302" s="163"/>
      <c r="AL302" s="350"/>
      <c r="AM302" s="163"/>
      <c r="AN302" s="163"/>
      <c r="AO302" s="343"/>
      <c r="AP302" s="164"/>
      <c r="AQ302" s="164"/>
      <c r="AR302" s="164"/>
      <c r="AS302" s="351"/>
      <c r="AT302" s="352"/>
      <c r="AU302" s="352"/>
      <c r="AV302" s="352"/>
      <c r="AW302" s="352"/>
      <c r="AX302" s="352"/>
      <c r="AY302" s="352"/>
      <c r="AZ302" s="352"/>
      <c r="BA302" s="352"/>
      <c r="BB302" s="353"/>
      <c r="BC302" s="351"/>
      <c r="BD302" s="351"/>
      <c r="BE302" s="255" t="str">
        <f>IF(F302="","",IF(分岐管理シート!D302&gt;0,"","error"))</f>
        <v/>
      </c>
      <c r="BF302" s="256" t="str">
        <f>IF(F302="","",IF(分岐管理シート!E302=1,"","error"))</f>
        <v/>
      </c>
      <c r="BG302" s="257" t="str">
        <f>IF(F302="","",IF(分岐管理シート!G302=2,"","error"))</f>
        <v/>
      </c>
      <c r="BH302" s="257" t="str">
        <f>IF(F302="","",IF(OR(分岐管理シート!H302=0,LEN(H302)&lt;6),"error",""))</f>
        <v/>
      </c>
      <c r="BI302" s="258" t="str">
        <f>IF(F302="","",IF(分岐管理シート!I302=2,"","error"))</f>
        <v/>
      </c>
      <c r="BJ302" s="257" t="str">
        <f t="shared" si="34"/>
        <v/>
      </c>
      <c r="BK302" s="257" t="str">
        <f t="shared" si="35"/>
        <v/>
      </c>
      <c r="BL302" s="257" t="str">
        <f>IF(F302="","",IF(OR(AND(分岐管理シート!D302=1,分岐管理シート!K302=1),AND(分岐管理シート!D302=2,分岐管理シート!K302=2)),"","error"))</f>
        <v/>
      </c>
      <c r="BM302" s="255" t="str">
        <f>IF(F302="","",IF(分岐管理シート!L302=2,"","error"))</f>
        <v/>
      </c>
      <c r="BN302" s="257" t="str">
        <f>IF(F302="","",IF(分岐管理シート!M302&lt;1,"error",""))</f>
        <v/>
      </c>
      <c r="BO302" s="252" t="str">
        <f>IF(F302="","",IF(OR(AND(分岐管理シート!D302=1,分岐管理シート!M302&lt;12,分岐管理シート!M302&gt;0),AND(分岐管理シート!D302=2,分岐管理シート!M302&lt;13,分岐管理シート!M302&gt;1)),"","error"))</f>
        <v/>
      </c>
      <c r="BP302" s="257" t="str">
        <f>IF(AND(分岐管理シート!M302&lt;&gt;1,SUM(分岐管理シート!N302:P302)&gt;0),"error","")</f>
        <v/>
      </c>
      <c r="BQ302" s="256" t="str">
        <f>IF(OR(AND(分岐管理シート!N302=0,OR(分岐管理シート!O302&lt;&gt;0,分岐管理シート!P302&lt;&gt;0)),AND(分岐管理シート!O302=0,分岐管理シート!P302&lt;&gt;0)),"error","")</f>
        <v/>
      </c>
      <c r="BR302" s="259" t="str" cm="1">
        <f t="array" ref="BR302">IF(SUMPRODUCT(COUNTIF(N302:P302,N302:P302))&gt;COUNTA(N302:P302),"error","")</f>
        <v/>
      </c>
      <c r="BS302" s="257" t="str">
        <f t="shared" si="36"/>
        <v/>
      </c>
      <c r="BT302" s="257" t="str">
        <f t="shared" si="37"/>
        <v/>
      </c>
      <c r="BU302" s="257" t="str">
        <f>IF(F302="","",IF(OR(AND(分岐管理シート!D302=1,T302&gt;0,Y302&gt;=0,U302=0,R302=S302+Y302,S302=T302),AND(分岐管理シート!D302=2,U302&gt;0,Y302&gt;=0,T302=0,R302=S302+Y302,S302=U302)),"","error"))</f>
        <v/>
      </c>
      <c r="BV302" s="257" t="str">
        <f t="shared" si="38"/>
        <v/>
      </c>
      <c r="BW302" s="257" t="str">
        <f t="shared" si="42"/>
        <v/>
      </c>
      <c r="BX302" s="257" t="str">
        <f t="shared" si="39"/>
        <v/>
      </c>
      <c r="BY302" s="257" t="str">
        <f>IF(F302="","",IF(PRODUCT(分岐管理シート!AB302:'分岐管理シート'!AE302)=0,"error",""))</f>
        <v/>
      </c>
      <c r="BZ302" s="252" t="str">
        <f>IF(F302="","",IF(AND(AE302="○",分岐管理シート!AF302=0),"error",""))</f>
        <v/>
      </c>
      <c r="CA302" s="257" t="str">
        <f>IF(F302="","",IF(AND(分岐管理シート!AE302&lt;2,実施計画様式!AF302&lt;&gt;""),"error",""))</f>
        <v/>
      </c>
      <c r="CB302" s="257" t="str">
        <f>IF(F302="","",IF(OR(AND(分岐管理シート!D302=1,分岐管理シート!AG302&gt;0,分岐管理シート!AG302&lt;25),AND(分岐管理シート!D302&gt;1,分岐管理シート!AG302&gt;12,分岐管理シート!AG302&lt;25)),"","error"))</f>
        <v/>
      </c>
      <c r="CC302" s="256" t="str">
        <f>IF(F302="","",IF(OR(AND(分岐管理シート!BH302="予算化方法",分岐管理シート!AH302&gt;0,分岐管理シート!AH302&lt;4),AND(分岐管理シート!BH302="予算化方法_未定なし",分岐管理シート!AH302&gt;0,分岐管理シート!AH302&lt;3)),"","error"))</f>
        <v/>
      </c>
      <c r="CD302" s="257" t="str">
        <f>IF(F302="","",IF(OR(分岐管理シート!AI302&lt;14,分岐管理シート!AI302&gt;25,分岐管理シート!AI302&gt;分岐管理シート!AJ302,分岐管理シート!AI302&gt;分岐管理シート!AK302),"error",""))</f>
        <v/>
      </c>
      <c r="CE302" s="257" t="str">
        <f>IF(F302="","",IF(OR(分岐管理シート!AJ302&lt;14,分岐管理シート!AJ302&gt;25,分岐管理シート!AJ302&lt;分岐管理シート!AI302,分岐管理シート!AJ302&gt;分岐管理シート!AK302),"error",""))</f>
        <v/>
      </c>
      <c r="CF302" s="256" t="str">
        <f>IF(F302="","",IF(OR(分岐管理シート!AK302&lt;14,分岐管理シート!AK302&gt;26,分岐管理シート!AK302&lt;分岐管理シート!AI302,分岐管理シート!AK302&lt;分岐管理シート!AJ302),"error",""))</f>
        <v/>
      </c>
      <c r="CG302" s="257" t="str">
        <f>IF(F302="","",IF(AND(AD302="－",分岐管理シート!AK302&gt;25),"error",""))</f>
        <v/>
      </c>
      <c r="CH302" s="257" t="str">
        <f t="shared" si="43"/>
        <v/>
      </c>
      <c r="CI302" s="252" t="str">
        <f>IF(F302="","",IF(分岐管理シート!AM302&lt;1,"error",""))</f>
        <v/>
      </c>
      <c r="CJ302" s="257" t="str">
        <f>IF(F302="","",IF(分岐管理シート!AN302&lt;1,"error",""))</f>
        <v/>
      </c>
      <c r="CK302" s="261" t="str">
        <f t="shared" si="40"/>
        <v/>
      </c>
      <c r="CL302" s="257" t="str">
        <f>IF(F302="","",IF(AND(SUM(分岐管理シート!AO302:AR302)&gt;180,分岐管理シート!AS302&lt;1),"error",""))</f>
        <v/>
      </c>
      <c r="CM302" s="257" t="str">
        <f>IF(F302="","",IF(OR(AND(分岐管理シート!D302=1,分岐管理シート!BB302&gt;0,分岐管理シート!BB302&lt;7),AND(分岐管理シート!D302&gt;1,分岐管理シート!BB302&gt;3,分岐管理シート!BB302&lt;7)),"","error"))</f>
        <v/>
      </c>
      <c r="CN302" s="260"/>
      <c r="CO302" s="257" t="str">
        <f>IF(分岐管理シート!BR302=0,"","error")</f>
        <v/>
      </c>
      <c r="CP302" s="304" t="str">
        <f>IF(AND(F302="",SUM(分岐管理シート!D302:BB302)&gt;0),"error","")</f>
        <v/>
      </c>
    </row>
    <row r="303" spans="1:94" ht="54.95" customHeight="1" x14ac:dyDescent="0.15">
      <c r="A303" s="29"/>
      <c r="B303" s="33"/>
      <c r="C303" s="445">
        <v>231</v>
      </c>
      <c r="D303" s="342"/>
      <c r="E303" s="342"/>
      <c r="F303" s="164"/>
      <c r="G303" s="164"/>
      <c r="H303" s="163"/>
      <c r="I303" s="164"/>
      <c r="J303" s="163"/>
      <c r="K303" s="164"/>
      <c r="L303" s="164"/>
      <c r="M303" s="164"/>
      <c r="N303" s="164"/>
      <c r="O303" s="343"/>
      <c r="P303" s="343"/>
      <c r="Q303" s="344"/>
      <c r="R303" s="345">
        <f t="shared" si="33"/>
        <v>0</v>
      </c>
      <c r="S303" s="346">
        <f t="shared" si="41"/>
        <v>0</v>
      </c>
      <c r="T303" s="347"/>
      <c r="U303" s="419"/>
      <c r="V303" s="386"/>
      <c r="W303" s="386"/>
      <c r="X303" s="386"/>
      <c r="Y303" s="347"/>
      <c r="Z303" s="347"/>
      <c r="AA303" s="163"/>
      <c r="AB303" s="164"/>
      <c r="AC303" s="348"/>
      <c r="AD303" s="348"/>
      <c r="AE303" s="348"/>
      <c r="AF303" s="349"/>
      <c r="AG303" s="349"/>
      <c r="AH303" s="370"/>
      <c r="AI303" s="163"/>
      <c r="AJ303" s="163"/>
      <c r="AK303" s="163"/>
      <c r="AL303" s="350"/>
      <c r="AM303" s="163"/>
      <c r="AN303" s="163"/>
      <c r="AO303" s="343"/>
      <c r="AP303" s="164"/>
      <c r="AQ303" s="164"/>
      <c r="AR303" s="164"/>
      <c r="AS303" s="351"/>
      <c r="AT303" s="352"/>
      <c r="AU303" s="352"/>
      <c r="AV303" s="352"/>
      <c r="AW303" s="352"/>
      <c r="AX303" s="352"/>
      <c r="AY303" s="352"/>
      <c r="AZ303" s="352"/>
      <c r="BA303" s="352"/>
      <c r="BB303" s="353"/>
      <c r="BC303" s="351"/>
      <c r="BD303" s="351"/>
      <c r="BE303" s="255" t="str">
        <f>IF(F303="","",IF(分岐管理シート!D303&gt;0,"","error"))</f>
        <v/>
      </c>
      <c r="BF303" s="256" t="str">
        <f>IF(F303="","",IF(分岐管理シート!E303=1,"","error"))</f>
        <v/>
      </c>
      <c r="BG303" s="257" t="str">
        <f>IF(F303="","",IF(分岐管理シート!G303=2,"","error"))</f>
        <v/>
      </c>
      <c r="BH303" s="257" t="str">
        <f>IF(F303="","",IF(OR(分岐管理シート!H303=0,LEN(H303)&lt;6),"error",""))</f>
        <v/>
      </c>
      <c r="BI303" s="258" t="str">
        <f>IF(F303="","",IF(分岐管理シート!I303=2,"","error"))</f>
        <v/>
      </c>
      <c r="BJ303" s="257" t="str">
        <f t="shared" si="34"/>
        <v/>
      </c>
      <c r="BK303" s="257" t="str">
        <f t="shared" si="35"/>
        <v/>
      </c>
      <c r="BL303" s="257" t="str">
        <f>IF(F303="","",IF(OR(AND(分岐管理シート!D303=1,分岐管理シート!K303=1),AND(分岐管理シート!D303=2,分岐管理シート!K303=2)),"","error"))</f>
        <v/>
      </c>
      <c r="BM303" s="255" t="str">
        <f>IF(F303="","",IF(分岐管理シート!L303=2,"","error"))</f>
        <v/>
      </c>
      <c r="BN303" s="257" t="str">
        <f>IF(F303="","",IF(分岐管理シート!M303&lt;1,"error",""))</f>
        <v/>
      </c>
      <c r="BO303" s="252" t="str">
        <f>IF(F303="","",IF(OR(AND(分岐管理シート!D303=1,分岐管理シート!M303&lt;12,分岐管理シート!M303&gt;0),AND(分岐管理シート!D303=2,分岐管理シート!M303&lt;13,分岐管理シート!M303&gt;1)),"","error"))</f>
        <v/>
      </c>
      <c r="BP303" s="257" t="str">
        <f>IF(AND(分岐管理シート!M303&lt;&gt;1,SUM(分岐管理シート!N303:P303)&gt;0),"error","")</f>
        <v/>
      </c>
      <c r="BQ303" s="256" t="str">
        <f>IF(OR(AND(分岐管理シート!N303=0,OR(分岐管理シート!O303&lt;&gt;0,分岐管理シート!P303&lt;&gt;0)),AND(分岐管理シート!O303=0,分岐管理シート!P303&lt;&gt;0)),"error","")</f>
        <v/>
      </c>
      <c r="BR303" s="259" t="str" cm="1">
        <f t="array" ref="BR303">IF(SUMPRODUCT(COUNTIF(N303:P303,N303:P303))&gt;COUNTA(N303:P303),"error","")</f>
        <v/>
      </c>
      <c r="BS303" s="257" t="str">
        <f t="shared" si="36"/>
        <v/>
      </c>
      <c r="BT303" s="257" t="str">
        <f t="shared" si="37"/>
        <v/>
      </c>
      <c r="BU303" s="257" t="str">
        <f>IF(F303="","",IF(OR(AND(分岐管理シート!D303=1,T303&gt;0,Y303&gt;=0,U303=0,R303=S303+Y303,S303=T303),AND(分岐管理シート!D303=2,U303&gt;0,Y303&gt;=0,T303=0,R303=S303+Y303,S303=U303)),"","error"))</f>
        <v/>
      </c>
      <c r="BV303" s="257" t="str">
        <f t="shared" si="38"/>
        <v/>
      </c>
      <c r="BW303" s="257" t="str">
        <f t="shared" si="42"/>
        <v/>
      </c>
      <c r="BX303" s="257" t="str">
        <f t="shared" si="39"/>
        <v/>
      </c>
      <c r="BY303" s="257" t="str">
        <f>IF(F303="","",IF(PRODUCT(分岐管理シート!AB303:'分岐管理シート'!AE303)=0,"error",""))</f>
        <v/>
      </c>
      <c r="BZ303" s="252" t="str">
        <f>IF(F303="","",IF(AND(AE303="○",分岐管理シート!AF303=0),"error",""))</f>
        <v/>
      </c>
      <c r="CA303" s="257" t="str">
        <f>IF(F303="","",IF(AND(分岐管理シート!AE303&lt;2,実施計画様式!AF303&lt;&gt;""),"error",""))</f>
        <v/>
      </c>
      <c r="CB303" s="257" t="str">
        <f>IF(F303="","",IF(OR(AND(分岐管理シート!D303=1,分岐管理シート!AG303&gt;0,分岐管理シート!AG303&lt;25),AND(分岐管理シート!D303&gt;1,分岐管理シート!AG303&gt;12,分岐管理シート!AG303&lt;25)),"","error"))</f>
        <v/>
      </c>
      <c r="CC303" s="256" t="str">
        <f>IF(F303="","",IF(OR(AND(分岐管理シート!BH303="予算化方法",分岐管理シート!AH303&gt;0,分岐管理シート!AH303&lt;4),AND(分岐管理シート!BH303="予算化方法_未定なし",分岐管理シート!AH303&gt;0,分岐管理シート!AH303&lt;3)),"","error"))</f>
        <v/>
      </c>
      <c r="CD303" s="257" t="str">
        <f>IF(F303="","",IF(OR(分岐管理シート!AI303&lt;14,分岐管理シート!AI303&gt;25,分岐管理シート!AI303&gt;分岐管理シート!AJ303,分岐管理シート!AI303&gt;分岐管理シート!AK303),"error",""))</f>
        <v/>
      </c>
      <c r="CE303" s="257" t="str">
        <f>IF(F303="","",IF(OR(分岐管理シート!AJ303&lt;14,分岐管理シート!AJ303&gt;25,分岐管理シート!AJ303&lt;分岐管理シート!AI303,分岐管理シート!AJ303&gt;分岐管理シート!AK303),"error",""))</f>
        <v/>
      </c>
      <c r="CF303" s="256" t="str">
        <f>IF(F303="","",IF(OR(分岐管理シート!AK303&lt;14,分岐管理シート!AK303&gt;26,分岐管理シート!AK303&lt;分岐管理シート!AI303,分岐管理シート!AK303&lt;分岐管理シート!AJ303),"error",""))</f>
        <v/>
      </c>
      <c r="CG303" s="257" t="str">
        <f>IF(F303="","",IF(AND(AD303="－",分岐管理シート!AK303&gt;25),"error",""))</f>
        <v/>
      </c>
      <c r="CH303" s="257" t="str">
        <f t="shared" si="43"/>
        <v/>
      </c>
      <c r="CI303" s="252" t="str">
        <f>IF(F303="","",IF(分岐管理シート!AM303&lt;1,"error",""))</f>
        <v/>
      </c>
      <c r="CJ303" s="257" t="str">
        <f>IF(F303="","",IF(分岐管理シート!AN303&lt;1,"error",""))</f>
        <v/>
      </c>
      <c r="CK303" s="261" t="str">
        <f t="shared" si="40"/>
        <v/>
      </c>
      <c r="CL303" s="257" t="str">
        <f>IF(F303="","",IF(AND(SUM(分岐管理シート!AO303:AR303)&gt;180,分岐管理シート!AS303&lt;1),"error",""))</f>
        <v/>
      </c>
      <c r="CM303" s="257" t="str">
        <f>IF(F303="","",IF(OR(AND(分岐管理シート!D303=1,分岐管理シート!BB303&gt;0,分岐管理シート!BB303&lt;7),AND(分岐管理シート!D303&gt;1,分岐管理シート!BB303&gt;3,分岐管理シート!BB303&lt;7)),"","error"))</f>
        <v/>
      </c>
      <c r="CN303" s="260"/>
      <c r="CO303" s="257" t="str">
        <f>IF(分岐管理シート!BR303=0,"","error")</f>
        <v/>
      </c>
      <c r="CP303" s="304" t="str">
        <f>IF(AND(F303="",SUM(分岐管理シート!D303:BB303)&gt;0),"error","")</f>
        <v/>
      </c>
    </row>
    <row r="304" spans="1:94" ht="54.95" customHeight="1" x14ac:dyDescent="0.15">
      <c r="A304" s="29"/>
      <c r="B304" s="33"/>
      <c r="C304" s="445">
        <v>232</v>
      </c>
      <c r="D304" s="342"/>
      <c r="E304" s="342"/>
      <c r="F304" s="164"/>
      <c r="G304" s="164"/>
      <c r="H304" s="163"/>
      <c r="I304" s="164"/>
      <c r="J304" s="163"/>
      <c r="K304" s="164"/>
      <c r="L304" s="164"/>
      <c r="M304" s="164"/>
      <c r="N304" s="164"/>
      <c r="O304" s="343"/>
      <c r="P304" s="343"/>
      <c r="Q304" s="344"/>
      <c r="R304" s="345">
        <f t="shared" si="33"/>
        <v>0</v>
      </c>
      <c r="S304" s="346">
        <f t="shared" si="41"/>
        <v>0</v>
      </c>
      <c r="T304" s="347"/>
      <c r="U304" s="419"/>
      <c r="V304" s="386"/>
      <c r="W304" s="386"/>
      <c r="X304" s="386"/>
      <c r="Y304" s="347"/>
      <c r="Z304" s="347"/>
      <c r="AA304" s="163"/>
      <c r="AB304" s="164"/>
      <c r="AC304" s="348"/>
      <c r="AD304" s="348"/>
      <c r="AE304" s="348"/>
      <c r="AF304" s="349"/>
      <c r="AG304" s="349"/>
      <c r="AH304" s="370"/>
      <c r="AI304" s="163"/>
      <c r="AJ304" s="163"/>
      <c r="AK304" s="163"/>
      <c r="AL304" s="350"/>
      <c r="AM304" s="163"/>
      <c r="AN304" s="163"/>
      <c r="AO304" s="343"/>
      <c r="AP304" s="164"/>
      <c r="AQ304" s="164"/>
      <c r="AR304" s="164"/>
      <c r="AS304" s="351"/>
      <c r="AT304" s="352"/>
      <c r="AU304" s="352"/>
      <c r="AV304" s="352"/>
      <c r="AW304" s="352"/>
      <c r="AX304" s="352"/>
      <c r="AY304" s="352"/>
      <c r="AZ304" s="352"/>
      <c r="BA304" s="352"/>
      <c r="BB304" s="353"/>
      <c r="BC304" s="351"/>
      <c r="BD304" s="351"/>
      <c r="BE304" s="255" t="str">
        <f>IF(F304="","",IF(分岐管理シート!D304&gt;0,"","error"))</f>
        <v/>
      </c>
      <c r="BF304" s="256" t="str">
        <f>IF(F304="","",IF(分岐管理シート!E304=1,"","error"))</f>
        <v/>
      </c>
      <c r="BG304" s="257" t="str">
        <f>IF(F304="","",IF(分岐管理シート!G304=2,"","error"))</f>
        <v/>
      </c>
      <c r="BH304" s="257" t="str">
        <f>IF(F304="","",IF(OR(分岐管理シート!H304=0,LEN(H304)&lt;6),"error",""))</f>
        <v/>
      </c>
      <c r="BI304" s="258" t="str">
        <f>IF(F304="","",IF(分岐管理シート!I304=2,"","error"))</f>
        <v/>
      </c>
      <c r="BJ304" s="257" t="str">
        <f t="shared" si="34"/>
        <v/>
      </c>
      <c r="BK304" s="257" t="str">
        <f t="shared" si="35"/>
        <v/>
      </c>
      <c r="BL304" s="257" t="str">
        <f>IF(F304="","",IF(OR(AND(分岐管理シート!D304=1,分岐管理シート!K304=1),AND(分岐管理シート!D304=2,分岐管理シート!K304=2)),"","error"))</f>
        <v/>
      </c>
      <c r="BM304" s="255" t="str">
        <f>IF(F304="","",IF(分岐管理シート!L304=2,"","error"))</f>
        <v/>
      </c>
      <c r="BN304" s="257" t="str">
        <f>IF(F304="","",IF(分岐管理シート!M304&lt;1,"error",""))</f>
        <v/>
      </c>
      <c r="BO304" s="252" t="str">
        <f>IF(F304="","",IF(OR(AND(分岐管理シート!D304=1,分岐管理シート!M304&lt;12,分岐管理シート!M304&gt;0),AND(分岐管理シート!D304=2,分岐管理シート!M304&lt;13,分岐管理シート!M304&gt;1)),"","error"))</f>
        <v/>
      </c>
      <c r="BP304" s="257" t="str">
        <f>IF(AND(分岐管理シート!M304&lt;&gt;1,SUM(分岐管理シート!N304:P304)&gt;0),"error","")</f>
        <v/>
      </c>
      <c r="BQ304" s="256" t="str">
        <f>IF(OR(AND(分岐管理シート!N304=0,OR(分岐管理シート!O304&lt;&gt;0,分岐管理シート!P304&lt;&gt;0)),AND(分岐管理シート!O304=0,分岐管理シート!P304&lt;&gt;0)),"error","")</f>
        <v/>
      </c>
      <c r="BR304" s="259" t="str" cm="1">
        <f t="array" ref="BR304">IF(SUMPRODUCT(COUNTIF(N304:P304,N304:P304))&gt;COUNTA(N304:P304),"error","")</f>
        <v/>
      </c>
      <c r="BS304" s="257" t="str">
        <f t="shared" si="36"/>
        <v/>
      </c>
      <c r="BT304" s="257" t="str">
        <f t="shared" si="37"/>
        <v/>
      </c>
      <c r="BU304" s="257" t="str">
        <f>IF(F304="","",IF(OR(AND(分岐管理シート!D304=1,T304&gt;0,Y304&gt;=0,U304=0,R304=S304+Y304,S304=T304),AND(分岐管理シート!D304=2,U304&gt;0,Y304&gt;=0,T304=0,R304=S304+Y304,S304=U304)),"","error"))</f>
        <v/>
      </c>
      <c r="BV304" s="257" t="str">
        <f t="shared" si="38"/>
        <v/>
      </c>
      <c r="BW304" s="257" t="str">
        <f t="shared" si="42"/>
        <v/>
      </c>
      <c r="BX304" s="257" t="str">
        <f t="shared" si="39"/>
        <v/>
      </c>
      <c r="BY304" s="257" t="str">
        <f>IF(F304="","",IF(PRODUCT(分岐管理シート!AB304:'分岐管理シート'!AE304)=0,"error",""))</f>
        <v/>
      </c>
      <c r="BZ304" s="252" t="str">
        <f>IF(F304="","",IF(AND(AE304="○",分岐管理シート!AF304=0),"error",""))</f>
        <v/>
      </c>
      <c r="CA304" s="257" t="str">
        <f>IF(F304="","",IF(AND(分岐管理シート!AE304&lt;2,実施計画様式!AF304&lt;&gt;""),"error",""))</f>
        <v/>
      </c>
      <c r="CB304" s="257" t="str">
        <f>IF(F304="","",IF(OR(AND(分岐管理シート!D304=1,分岐管理シート!AG304&gt;0,分岐管理シート!AG304&lt;25),AND(分岐管理シート!D304&gt;1,分岐管理シート!AG304&gt;12,分岐管理シート!AG304&lt;25)),"","error"))</f>
        <v/>
      </c>
      <c r="CC304" s="256" t="str">
        <f>IF(F304="","",IF(OR(AND(分岐管理シート!BH304="予算化方法",分岐管理シート!AH304&gt;0,分岐管理シート!AH304&lt;4),AND(分岐管理シート!BH304="予算化方法_未定なし",分岐管理シート!AH304&gt;0,分岐管理シート!AH304&lt;3)),"","error"))</f>
        <v/>
      </c>
      <c r="CD304" s="257" t="str">
        <f>IF(F304="","",IF(OR(分岐管理シート!AI304&lt;14,分岐管理シート!AI304&gt;25,分岐管理シート!AI304&gt;分岐管理シート!AJ304,分岐管理シート!AI304&gt;分岐管理シート!AK304),"error",""))</f>
        <v/>
      </c>
      <c r="CE304" s="257" t="str">
        <f>IF(F304="","",IF(OR(分岐管理シート!AJ304&lt;14,分岐管理シート!AJ304&gt;25,分岐管理シート!AJ304&lt;分岐管理シート!AI304,分岐管理シート!AJ304&gt;分岐管理シート!AK304),"error",""))</f>
        <v/>
      </c>
      <c r="CF304" s="256" t="str">
        <f>IF(F304="","",IF(OR(分岐管理シート!AK304&lt;14,分岐管理シート!AK304&gt;26,分岐管理シート!AK304&lt;分岐管理シート!AI304,分岐管理シート!AK304&lt;分岐管理シート!AJ304),"error",""))</f>
        <v/>
      </c>
      <c r="CG304" s="257" t="str">
        <f>IF(F304="","",IF(AND(AD304="－",分岐管理シート!AK304&gt;25),"error",""))</f>
        <v/>
      </c>
      <c r="CH304" s="257" t="str">
        <f t="shared" si="43"/>
        <v/>
      </c>
      <c r="CI304" s="252" t="str">
        <f>IF(F304="","",IF(分岐管理シート!AM304&lt;1,"error",""))</f>
        <v/>
      </c>
      <c r="CJ304" s="257" t="str">
        <f>IF(F304="","",IF(分岐管理シート!AN304&lt;1,"error",""))</f>
        <v/>
      </c>
      <c r="CK304" s="261" t="str">
        <f t="shared" si="40"/>
        <v/>
      </c>
      <c r="CL304" s="257" t="str">
        <f>IF(F304="","",IF(AND(SUM(分岐管理シート!AO304:AR304)&gt;180,分岐管理シート!AS304&lt;1),"error",""))</f>
        <v/>
      </c>
      <c r="CM304" s="257" t="str">
        <f>IF(F304="","",IF(OR(AND(分岐管理シート!D304=1,分岐管理シート!BB304&gt;0,分岐管理シート!BB304&lt;7),AND(分岐管理シート!D304&gt;1,分岐管理シート!BB304&gt;3,分岐管理シート!BB304&lt;7)),"","error"))</f>
        <v/>
      </c>
      <c r="CN304" s="260"/>
      <c r="CO304" s="257" t="str">
        <f>IF(分岐管理シート!BR304=0,"","error")</f>
        <v/>
      </c>
      <c r="CP304" s="304" t="str">
        <f>IF(AND(F304="",SUM(分岐管理シート!D304:BB304)&gt;0),"error","")</f>
        <v/>
      </c>
    </row>
    <row r="305" spans="1:94" ht="54.95" customHeight="1" x14ac:dyDescent="0.15">
      <c r="A305" s="29"/>
      <c r="B305" s="33"/>
      <c r="C305" s="445">
        <v>233</v>
      </c>
      <c r="D305" s="342"/>
      <c r="E305" s="342"/>
      <c r="F305" s="164"/>
      <c r="G305" s="164"/>
      <c r="H305" s="163"/>
      <c r="I305" s="164"/>
      <c r="J305" s="163"/>
      <c r="K305" s="164"/>
      <c r="L305" s="164"/>
      <c r="M305" s="164"/>
      <c r="N305" s="164"/>
      <c r="O305" s="343"/>
      <c r="P305" s="343"/>
      <c r="Q305" s="344"/>
      <c r="R305" s="345">
        <f t="shared" si="33"/>
        <v>0</v>
      </c>
      <c r="S305" s="346">
        <f t="shared" si="41"/>
        <v>0</v>
      </c>
      <c r="T305" s="347"/>
      <c r="U305" s="419"/>
      <c r="V305" s="386"/>
      <c r="W305" s="386"/>
      <c r="X305" s="386"/>
      <c r="Y305" s="347"/>
      <c r="Z305" s="347"/>
      <c r="AA305" s="163"/>
      <c r="AB305" s="164"/>
      <c r="AC305" s="348"/>
      <c r="AD305" s="348"/>
      <c r="AE305" s="348"/>
      <c r="AF305" s="349"/>
      <c r="AG305" s="349"/>
      <c r="AH305" s="370"/>
      <c r="AI305" s="163"/>
      <c r="AJ305" s="163"/>
      <c r="AK305" s="163"/>
      <c r="AL305" s="350"/>
      <c r="AM305" s="163"/>
      <c r="AN305" s="163"/>
      <c r="AO305" s="343"/>
      <c r="AP305" s="164"/>
      <c r="AQ305" s="164"/>
      <c r="AR305" s="164"/>
      <c r="AS305" s="351"/>
      <c r="AT305" s="352"/>
      <c r="AU305" s="352"/>
      <c r="AV305" s="352"/>
      <c r="AW305" s="352"/>
      <c r="AX305" s="352"/>
      <c r="AY305" s="352"/>
      <c r="AZ305" s="352"/>
      <c r="BA305" s="352"/>
      <c r="BB305" s="353"/>
      <c r="BC305" s="351"/>
      <c r="BD305" s="351"/>
      <c r="BE305" s="255" t="str">
        <f>IF(F305="","",IF(分岐管理シート!D305&gt;0,"","error"))</f>
        <v/>
      </c>
      <c r="BF305" s="256" t="str">
        <f>IF(F305="","",IF(分岐管理シート!E305=1,"","error"))</f>
        <v/>
      </c>
      <c r="BG305" s="257" t="str">
        <f>IF(F305="","",IF(分岐管理シート!G305=2,"","error"))</f>
        <v/>
      </c>
      <c r="BH305" s="257" t="str">
        <f>IF(F305="","",IF(OR(分岐管理シート!H305=0,LEN(H305)&lt;6),"error",""))</f>
        <v/>
      </c>
      <c r="BI305" s="258" t="str">
        <f>IF(F305="","",IF(分岐管理シート!I305=2,"","error"))</f>
        <v/>
      </c>
      <c r="BJ305" s="257" t="str">
        <f t="shared" si="34"/>
        <v/>
      </c>
      <c r="BK305" s="257" t="str">
        <f t="shared" si="35"/>
        <v/>
      </c>
      <c r="BL305" s="257" t="str">
        <f>IF(F305="","",IF(OR(AND(分岐管理シート!D305=1,分岐管理シート!K305=1),AND(分岐管理シート!D305=2,分岐管理シート!K305=2)),"","error"))</f>
        <v/>
      </c>
      <c r="BM305" s="255" t="str">
        <f>IF(F305="","",IF(分岐管理シート!L305=2,"","error"))</f>
        <v/>
      </c>
      <c r="BN305" s="257" t="str">
        <f>IF(F305="","",IF(分岐管理シート!M305&lt;1,"error",""))</f>
        <v/>
      </c>
      <c r="BO305" s="252" t="str">
        <f>IF(F305="","",IF(OR(AND(分岐管理シート!D305=1,分岐管理シート!M305&lt;12,分岐管理シート!M305&gt;0),AND(分岐管理シート!D305=2,分岐管理シート!M305&lt;13,分岐管理シート!M305&gt;1)),"","error"))</f>
        <v/>
      </c>
      <c r="BP305" s="257" t="str">
        <f>IF(AND(分岐管理シート!M305&lt;&gt;1,SUM(分岐管理シート!N305:P305)&gt;0),"error","")</f>
        <v/>
      </c>
      <c r="BQ305" s="256" t="str">
        <f>IF(OR(AND(分岐管理シート!N305=0,OR(分岐管理シート!O305&lt;&gt;0,分岐管理シート!P305&lt;&gt;0)),AND(分岐管理シート!O305=0,分岐管理シート!P305&lt;&gt;0)),"error","")</f>
        <v/>
      </c>
      <c r="BR305" s="259" t="str" cm="1">
        <f t="array" ref="BR305">IF(SUMPRODUCT(COUNTIF(N305:P305,N305:P305))&gt;COUNTA(N305:P305),"error","")</f>
        <v/>
      </c>
      <c r="BS305" s="257" t="str">
        <f t="shared" si="36"/>
        <v/>
      </c>
      <c r="BT305" s="257" t="str">
        <f t="shared" si="37"/>
        <v/>
      </c>
      <c r="BU305" s="257" t="str">
        <f>IF(F305="","",IF(OR(AND(分岐管理シート!D305=1,T305&gt;0,Y305&gt;=0,U305=0,R305=S305+Y305,S305=T305),AND(分岐管理シート!D305=2,U305&gt;0,Y305&gt;=0,T305=0,R305=S305+Y305,S305=U305)),"","error"))</f>
        <v/>
      </c>
      <c r="BV305" s="257" t="str">
        <f t="shared" si="38"/>
        <v/>
      </c>
      <c r="BW305" s="257" t="str">
        <f t="shared" si="42"/>
        <v/>
      </c>
      <c r="BX305" s="257" t="str">
        <f t="shared" si="39"/>
        <v/>
      </c>
      <c r="BY305" s="257" t="str">
        <f>IF(F305="","",IF(PRODUCT(分岐管理シート!AB305:'分岐管理シート'!AE305)=0,"error",""))</f>
        <v/>
      </c>
      <c r="BZ305" s="252" t="str">
        <f>IF(F305="","",IF(AND(AE305="○",分岐管理シート!AF305=0),"error",""))</f>
        <v/>
      </c>
      <c r="CA305" s="257" t="str">
        <f>IF(F305="","",IF(AND(分岐管理シート!AE305&lt;2,実施計画様式!AF305&lt;&gt;""),"error",""))</f>
        <v/>
      </c>
      <c r="CB305" s="257" t="str">
        <f>IF(F305="","",IF(OR(AND(分岐管理シート!D305=1,分岐管理シート!AG305&gt;0,分岐管理シート!AG305&lt;25),AND(分岐管理シート!D305&gt;1,分岐管理シート!AG305&gt;12,分岐管理シート!AG305&lt;25)),"","error"))</f>
        <v/>
      </c>
      <c r="CC305" s="256" t="str">
        <f>IF(F305="","",IF(OR(AND(分岐管理シート!BH305="予算化方法",分岐管理シート!AH305&gt;0,分岐管理シート!AH305&lt;4),AND(分岐管理シート!BH305="予算化方法_未定なし",分岐管理シート!AH305&gt;0,分岐管理シート!AH305&lt;3)),"","error"))</f>
        <v/>
      </c>
      <c r="CD305" s="257" t="str">
        <f>IF(F305="","",IF(OR(分岐管理シート!AI305&lt;14,分岐管理シート!AI305&gt;25,分岐管理シート!AI305&gt;分岐管理シート!AJ305,分岐管理シート!AI305&gt;分岐管理シート!AK305),"error",""))</f>
        <v/>
      </c>
      <c r="CE305" s="257" t="str">
        <f>IF(F305="","",IF(OR(分岐管理シート!AJ305&lt;14,分岐管理シート!AJ305&gt;25,分岐管理シート!AJ305&lt;分岐管理シート!AI305,分岐管理シート!AJ305&gt;分岐管理シート!AK305),"error",""))</f>
        <v/>
      </c>
      <c r="CF305" s="256" t="str">
        <f>IF(F305="","",IF(OR(分岐管理シート!AK305&lt;14,分岐管理シート!AK305&gt;26,分岐管理シート!AK305&lt;分岐管理シート!AI305,分岐管理シート!AK305&lt;分岐管理シート!AJ305),"error",""))</f>
        <v/>
      </c>
      <c r="CG305" s="257" t="str">
        <f>IF(F305="","",IF(AND(AD305="－",分岐管理シート!AK305&gt;25),"error",""))</f>
        <v/>
      </c>
      <c r="CH305" s="257" t="str">
        <f t="shared" si="43"/>
        <v/>
      </c>
      <c r="CI305" s="252" t="str">
        <f>IF(F305="","",IF(分岐管理シート!AM305&lt;1,"error",""))</f>
        <v/>
      </c>
      <c r="CJ305" s="257" t="str">
        <f>IF(F305="","",IF(分岐管理シート!AN305&lt;1,"error",""))</f>
        <v/>
      </c>
      <c r="CK305" s="261" t="str">
        <f t="shared" si="40"/>
        <v/>
      </c>
      <c r="CL305" s="257" t="str">
        <f>IF(F305="","",IF(AND(SUM(分岐管理シート!AO305:AR305)&gt;180,分岐管理シート!AS305&lt;1),"error",""))</f>
        <v/>
      </c>
      <c r="CM305" s="257" t="str">
        <f>IF(F305="","",IF(OR(AND(分岐管理シート!D305=1,分岐管理シート!BB305&gt;0,分岐管理シート!BB305&lt;7),AND(分岐管理シート!D305&gt;1,分岐管理シート!BB305&gt;3,分岐管理シート!BB305&lt;7)),"","error"))</f>
        <v/>
      </c>
      <c r="CN305" s="260"/>
      <c r="CO305" s="257" t="str">
        <f>IF(分岐管理シート!BR305=0,"","error")</f>
        <v/>
      </c>
      <c r="CP305" s="304" t="str">
        <f>IF(AND(F305="",SUM(分岐管理シート!D305:BB305)&gt;0),"error","")</f>
        <v/>
      </c>
    </row>
    <row r="306" spans="1:94" ht="54.95" customHeight="1" x14ac:dyDescent="0.15">
      <c r="A306" s="29"/>
      <c r="B306" s="33"/>
      <c r="C306" s="445">
        <v>234</v>
      </c>
      <c r="D306" s="342"/>
      <c r="E306" s="342"/>
      <c r="F306" s="164"/>
      <c r="G306" s="164"/>
      <c r="H306" s="163"/>
      <c r="I306" s="164"/>
      <c r="J306" s="163"/>
      <c r="K306" s="164"/>
      <c r="L306" s="164"/>
      <c r="M306" s="164"/>
      <c r="N306" s="164"/>
      <c r="O306" s="343"/>
      <c r="P306" s="343"/>
      <c r="Q306" s="344"/>
      <c r="R306" s="345">
        <f t="shared" si="33"/>
        <v>0</v>
      </c>
      <c r="S306" s="346">
        <f t="shared" si="41"/>
        <v>0</v>
      </c>
      <c r="T306" s="347"/>
      <c r="U306" s="419"/>
      <c r="V306" s="386"/>
      <c r="W306" s="386"/>
      <c r="X306" s="386"/>
      <c r="Y306" s="347"/>
      <c r="Z306" s="347"/>
      <c r="AA306" s="163"/>
      <c r="AB306" s="164"/>
      <c r="AC306" s="348"/>
      <c r="AD306" s="348"/>
      <c r="AE306" s="348"/>
      <c r="AF306" s="349"/>
      <c r="AG306" s="349"/>
      <c r="AH306" s="370"/>
      <c r="AI306" s="163"/>
      <c r="AJ306" s="163"/>
      <c r="AK306" s="163"/>
      <c r="AL306" s="350"/>
      <c r="AM306" s="163"/>
      <c r="AN306" s="163"/>
      <c r="AO306" s="343"/>
      <c r="AP306" s="164"/>
      <c r="AQ306" s="164"/>
      <c r="AR306" s="164"/>
      <c r="AS306" s="351"/>
      <c r="AT306" s="352"/>
      <c r="AU306" s="352"/>
      <c r="AV306" s="352"/>
      <c r="AW306" s="352"/>
      <c r="AX306" s="352"/>
      <c r="AY306" s="352"/>
      <c r="AZ306" s="352"/>
      <c r="BA306" s="352"/>
      <c r="BB306" s="353"/>
      <c r="BC306" s="351"/>
      <c r="BD306" s="351"/>
      <c r="BE306" s="255" t="str">
        <f>IF(F306="","",IF(分岐管理シート!D306&gt;0,"","error"))</f>
        <v/>
      </c>
      <c r="BF306" s="256" t="str">
        <f>IF(F306="","",IF(分岐管理シート!E306=1,"","error"))</f>
        <v/>
      </c>
      <c r="BG306" s="257" t="str">
        <f>IF(F306="","",IF(分岐管理シート!G306=2,"","error"))</f>
        <v/>
      </c>
      <c r="BH306" s="257" t="str">
        <f>IF(F306="","",IF(OR(分岐管理シート!H306=0,LEN(H306)&lt;6),"error",""))</f>
        <v/>
      </c>
      <c r="BI306" s="258" t="str">
        <f>IF(F306="","",IF(分岐管理シート!I306=2,"","error"))</f>
        <v/>
      </c>
      <c r="BJ306" s="257" t="str">
        <f t="shared" si="34"/>
        <v/>
      </c>
      <c r="BK306" s="257" t="str">
        <f t="shared" si="35"/>
        <v/>
      </c>
      <c r="BL306" s="257" t="str">
        <f>IF(F306="","",IF(OR(AND(分岐管理シート!D306=1,分岐管理シート!K306=1),AND(分岐管理シート!D306=2,分岐管理シート!K306=2)),"","error"))</f>
        <v/>
      </c>
      <c r="BM306" s="255" t="str">
        <f>IF(F306="","",IF(分岐管理シート!L306=2,"","error"))</f>
        <v/>
      </c>
      <c r="BN306" s="257" t="str">
        <f>IF(F306="","",IF(分岐管理シート!M306&lt;1,"error",""))</f>
        <v/>
      </c>
      <c r="BO306" s="252" t="str">
        <f>IF(F306="","",IF(OR(AND(分岐管理シート!D306=1,分岐管理シート!M306&lt;12,分岐管理シート!M306&gt;0),AND(分岐管理シート!D306=2,分岐管理シート!M306&lt;13,分岐管理シート!M306&gt;1)),"","error"))</f>
        <v/>
      </c>
      <c r="BP306" s="257" t="str">
        <f>IF(AND(分岐管理シート!M306&lt;&gt;1,SUM(分岐管理シート!N306:P306)&gt;0),"error","")</f>
        <v/>
      </c>
      <c r="BQ306" s="256" t="str">
        <f>IF(OR(AND(分岐管理シート!N306=0,OR(分岐管理シート!O306&lt;&gt;0,分岐管理シート!P306&lt;&gt;0)),AND(分岐管理シート!O306=0,分岐管理シート!P306&lt;&gt;0)),"error","")</f>
        <v/>
      </c>
      <c r="BR306" s="259" t="str" cm="1">
        <f t="array" ref="BR306">IF(SUMPRODUCT(COUNTIF(N306:P306,N306:P306))&gt;COUNTA(N306:P306),"error","")</f>
        <v/>
      </c>
      <c r="BS306" s="257" t="str">
        <f t="shared" si="36"/>
        <v/>
      </c>
      <c r="BT306" s="257" t="str">
        <f t="shared" si="37"/>
        <v/>
      </c>
      <c r="BU306" s="257" t="str">
        <f>IF(F306="","",IF(OR(AND(分岐管理シート!D306=1,T306&gt;0,Y306&gt;=0,U306=0,R306=S306+Y306,S306=T306),AND(分岐管理シート!D306=2,U306&gt;0,Y306&gt;=0,T306=0,R306=S306+Y306,S306=U306)),"","error"))</f>
        <v/>
      </c>
      <c r="BV306" s="257" t="str">
        <f t="shared" si="38"/>
        <v/>
      </c>
      <c r="BW306" s="257" t="str">
        <f t="shared" si="42"/>
        <v/>
      </c>
      <c r="BX306" s="257" t="str">
        <f t="shared" si="39"/>
        <v/>
      </c>
      <c r="BY306" s="257" t="str">
        <f>IF(F306="","",IF(PRODUCT(分岐管理シート!AB306:'分岐管理シート'!AE306)=0,"error",""))</f>
        <v/>
      </c>
      <c r="BZ306" s="252" t="str">
        <f>IF(F306="","",IF(AND(AE306="○",分岐管理シート!AF306=0),"error",""))</f>
        <v/>
      </c>
      <c r="CA306" s="257" t="str">
        <f>IF(F306="","",IF(AND(分岐管理シート!AE306&lt;2,実施計画様式!AF306&lt;&gt;""),"error",""))</f>
        <v/>
      </c>
      <c r="CB306" s="257" t="str">
        <f>IF(F306="","",IF(OR(AND(分岐管理シート!D306=1,分岐管理シート!AG306&gt;0,分岐管理シート!AG306&lt;25),AND(分岐管理シート!D306&gt;1,分岐管理シート!AG306&gt;12,分岐管理シート!AG306&lt;25)),"","error"))</f>
        <v/>
      </c>
      <c r="CC306" s="256" t="str">
        <f>IF(F306="","",IF(OR(AND(分岐管理シート!BH306="予算化方法",分岐管理シート!AH306&gt;0,分岐管理シート!AH306&lt;4),AND(分岐管理シート!BH306="予算化方法_未定なし",分岐管理シート!AH306&gt;0,分岐管理シート!AH306&lt;3)),"","error"))</f>
        <v/>
      </c>
      <c r="CD306" s="257" t="str">
        <f>IF(F306="","",IF(OR(分岐管理シート!AI306&lt;14,分岐管理シート!AI306&gt;25,分岐管理シート!AI306&gt;分岐管理シート!AJ306,分岐管理シート!AI306&gt;分岐管理シート!AK306),"error",""))</f>
        <v/>
      </c>
      <c r="CE306" s="257" t="str">
        <f>IF(F306="","",IF(OR(分岐管理シート!AJ306&lt;14,分岐管理シート!AJ306&gt;25,分岐管理シート!AJ306&lt;分岐管理シート!AI306,分岐管理シート!AJ306&gt;分岐管理シート!AK306),"error",""))</f>
        <v/>
      </c>
      <c r="CF306" s="256" t="str">
        <f>IF(F306="","",IF(OR(分岐管理シート!AK306&lt;14,分岐管理シート!AK306&gt;26,分岐管理シート!AK306&lt;分岐管理シート!AI306,分岐管理シート!AK306&lt;分岐管理シート!AJ306),"error",""))</f>
        <v/>
      </c>
      <c r="CG306" s="257" t="str">
        <f>IF(F306="","",IF(AND(AD306="－",分岐管理シート!AK306&gt;25),"error",""))</f>
        <v/>
      </c>
      <c r="CH306" s="257" t="str">
        <f t="shared" si="43"/>
        <v/>
      </c>
      <c r="CI306" s="252" t="str">
        <f>IF(F306="","",IF(分岐管理シート!AM306&lt;1,"error",""))</f>
        <v/>
      </c>
      <c r="CJ306" s="257" t="str">
        <f>IF(F306="","",IF(分岐管理シート!AN306&lt;1,"error",""))</f>
        <v/>
      </c>
      <c r="CK306" s="261" t="str">
        <f t="shared" si="40"/>
        <v/>
      </c>
      <c r="CL306" s="257" t="str">
        <f>IF(F306="","",IF(AND(SUM(分岐管理シート!AO306:AR306)&gt;180,分岐管理シート!AS306&lt;1),"error",""))</f>
        <v/>
      </c>
      <c r="CM306" s="257" t="str">
        <f>IF(F306="","",IF(OR(AND(分岐管理シート!D306=1,分岐管理シート!BB306&gt;0,分岐管理シート!BB306&lt;7),AND(分岐管理シート!D306&gt;1,分岐管理シート!BB306&gt;3,分岐管理シート!BB306&lt;7)),"","error"))</f>
        <v/>
      </c>
      <c r="CN306" s="260"/>
      <c r="CO306" s="257" t="str">
        <f>IF(分岐管理シート!BR306=0,"","error")</f>
        <v/>
      </c>
      <c r="CP306" s="304" t="str">
        <f>IF(AND(F306="",SUM(分岐管理シート!D306:BB306)&gt;0),"error","")</f>
        <v/>
      </c>
    </row>
    <row r="307" spans="1:94" ht="54.95" customHeight="1" x14ac:dyDescent="0.15">
      <c r="A307" s="29"/>
      <c r="B307" s="33"/>
      <c r="C307" s="445">
        <v>235</v>
      </c>
      <c r="D307" s="342"/>
      <c r="E307" s="342"/>
      <c r="F307" s="164"/>
      <c r="G307" s="164"/>
      <c r="H307" s="163"/>
      <c r="I307" s="164"/>
      <c r="J307" s="163"/>
      <c r="K307" s="164"/>
      <c r="L307" s="164"/>
      <c r="M307" s="164"/>
      <c r="N307" s="164"/>
      <c r="O307" s="343"/>
      <c r="P307" s="343"/>
      <c r="Q307" s="344"/>
      <c r="R307" s="345">
        <f t="shared" si="33"/>
        <v>0</v>
      </c>
      <c r="S307" s="346">
        <f t="shared" si="41"/>
        <v>0</v>
      </c>
      <c r="T307" s="347"/>
      <c r="U307" s="419"/>
      <c r="V307" s="386"/>
      <c r="W307" s="386"/>
      <c r="X307" s="386"/>
      <c r="Y307" s="347"/>
      <c r="Z307" s="347"/>
      <c r="AA307" s="163"/>
      <c r="AB307" s="164"/>
      <c r="AC307" s="348"/>
      <c r="AD307" s="348"/>
      <c r="AE307" s="348"/>
      <c r="AF307" s="349"/>
      <c r="AG307" s="349"/>
      <c r="AH307" s="370"/>
      <c r="AI307" s="163"/>
      <c r="AJ307" s="163"/>
      <c r="AK307" s="163"/>
      <c r="AL307" s="350"/>
      <c r="AM307" s="163"/>
      <c r="AN307" s="163"/>
      <c r="AO307" s="343"/>
      <c r="AP307" s="164"/>
      <c r="AQ307" s="164"/>
      <c r="AR307" s="164"/>
      <c r="AS307" s="351"/>
      <c r="AT307" s="352"/>
      <c r="AU307" s="352"/>
      <c r="AV307" s="352"/>
      <c r="AW307" s="352"/>
      <c r="AX307" s="352"/>
      <c r="AY307" s="352"/>
      <c r="AZ307" s="352"/>
      <c r="BA307" s="352"/>
      <c r="BB307" s="353"/>
      <c r="BC307" s="351"/>
      <c r="BD307" s="351"/>
      <c r="BE307" s="255" t="str">
        <f>IF(F307="","",IF(分岐管理シート!D307&gt;0,"","error"))</f>
        <v/>
      </c>
      <c r="BF307" s="256" t="str">
        <f>IF(F307="","",IF(分岐管理シート!E307=1,"","error"))</f>
        <v/>
      </c>
      <c r="BG307" s="257" t="str">
        <f>IF(F307="","",IF(分岐管理シート!G307=2,"","error"))</f>
        <v/>
      </c>
      <c r="BH307" s="257" t="str">
        <f>IF(F307="","",IF(OR(分岐管理シート!H307=0,LEN(H307)&lt;6),"error",""))</f>
        <v/>
      </c>
      <c r="BI307" s="258" t="str">
        <f>IF(F307="","",IF(分岐管理シート!I307=2,"","error"))</f>
        <v/>
      </c>
      <c r="BJ307" s="257" t="str">
        <f t="shared" si="34"/>
        <v/>
      </c>
      <c r="BK307" s="257" t="str">
        <f t="shared" si="35"/>
        <v/>
      </c>
      <c r="BL307" s="257" t="str">
        <f>IF(F307="","",IF(OR(AND(分岐管理シート!D307=1,分岐管理シート!K307=1),AND(分岐管理シート!D307=2,分岐管理シート!K307=2)),"","error"))</f>
        <v/>
      </c>
      <c r="BM307" s="255" t="str">
        <f>IF(F307="","",IF(分岐管理シート!L307=2,"","error"))</f>
        <v/>
      </c>
      <c r="BN307" s="257" t="str">
        <f>IF(F307="","",IF(分岐管理シート!M307&lt;1,"error",""))</f>
        <v/>
      </c>
      <c r="BO307" s="252" t="str">
        <f>IF(F307="","",IF(OR(AND(分岐管理シート!D307=1,分岐管理シート!M307&lt;12,分岐管理シート!M307&gt;0),AND(分岐管理シート!D307=2,分岐管理シート!M307&lt;13,分岐管理シート!M307&gt;1)),"","error"))</f>
        <v/>
      </c>
      <c r="BP307" s="257" t="str">
        <f>IF(AND(分岐管理シート!M307&lt;&gt;1,SUM(分岐管理シート!N307:P307)&gt;0),"error","")</f>
        <v/>
      </c>
      <c r="BQ307" s="256" t="str">
        <f>IF(OR(AND(分岐管理シート!N307=0,OR(分岐管理シート!O307&lt;&gt;0,分岐管理シート!P307&lt;&gt;0)),AND(分岐管理シート!O307=0,分岐管理シート!P307&lt;&gt;0)),"error","")</f>
        <v/>
      </c>
      <c r="BR307" s="259" t="str" cm="1">
        <f t="array" ref="BR307">IF(SUMPRODUCT(COUNTIF(N307:P307,N307:P307))&gt;COUNTA(N307:P307),"error","")</f>
        <v/>
      </c>
      <c r="BS307" s="257" t="str">
        <f t="shared" si="36"/>
        <v/>
      </c>
      <c r="BT307" s="257" t="str">
        <f t="shared" si="37"/>
        <v/>
      </c>
      <c r="BU307" s="257" t="str">
        <f>IF(F307="","",IF(OR(AND(分岐管理シート!D307=1,T307&gt;0,Y307&gt;=0,U307=0,R307=S307+Y307,S307=T307),AND(分岐管理シート!D307=2,U307&gt;0,Y307&gt;=0,T307=0,R307=S307+Y307,S307=U307)),"","error"))</f>
        <v/>
      </c>
      <c r="BV307" s="257" t="str">
        <f t="shared" si="38"/>
        <v/>
      </c>
      <c r="BW307" s="257" t="str">
        <f t="shared" si="42"/>
        <v/>
      </c>
      <c r="BX307" s="257" t="str">
        <f t="shared" si="39"/>
        <v/>
      </c>
      <c r="BY307" s="257" t="str">
        <f>IF(F307="","",IF(PRODUCT(分岐管理シート!AB307:'分岐管理シート'!AE307)=0,"error",""))</f>
        <v/>
      </c>
      <c r="BZ307" s="252" t="str">
        <f>IF(F307="","",IF(AND(AE307="○",分岐管理シート!AF307=0),"error",""))</f>
        <v/>
      </c>
      <c r="CA307" s="257" t="str">
        <f>IF(F307="","",IF(AND(分岐管理シート!AE307&lt;2,実施計画様式!AF307&lt;&gt;""),"error",""))</f>
        <v/>
      </c>
      <c r="CB307" s="257" t="str">
        <f>IF(F307="","",IF(OR(AND(分岐管理シート!D307=1,分岐管理シート!AG307&gt;0,分岐管理シート!AG307&lt;25),AND(分岐管理シート!D307&gt;1,分岐管理シート!AG307&gt;12,分岐管理シート!AG307&lt;25)),"","error"))</f>
        <v/>
      </c>
      <c r="CC307" s="256" t="str">
        <f>IF(F307="","",IF(OR(AND(分岐管理シート!BH307="予算化方法",分岐管理シート!AH307&gt;0,分岐管理シート!AH307&lt;4),AND(分岐管理シート!BH307="予算化方法_未定なし",分岐管理シート!AH307&gt;0,分岐管理シート!AH307&lt;3)),"","error"))</f>
        <v/>
      </c>
      <c r="CD307" s="257" t="str">
        <f>IF(F307="","",IF(OR(分岐管理シート!AI307&lt;14,分岐管理シート!AI307&gt;25,分岐管理シート!AI307&gt;分岐管理シート!AJ307,分岐管理シート!AI307&gt;分岐管理シート!AK307),"error",""))</f>
        <v/>
      </c>
      <c r="CE307" s="257" t="str">
        <f>IF(F307="","",IF(OR(分岐管理シート!AJ307&lt;14,分岐管理シート!AJ307&gt;25,分岐管理シート!AJ307&lt;分岐管理シート!AI307,分岐管理シート!AJ307&gt;分岐管理シート!AK307),"error",""))</f>
        <v/>
      </c>
      <c r="CF307" s="256" t="str">
        <f>IF(F307="","",IF(OR(分岐管理シート!AK307&lt;14,分岐管理シート!AK307&gt;26,分岐管理シート!AK307&lt;分岐管理シート!AI307,分岐管理シート!AK307&lt;分岐管理シート!AJ307),"error",""))</f>
        <v/>
      </c>
      <c r="CG307" s="257" t="str">
        <f>IF(F307="","",IF(AND(AD307="－",分岐管理シート!AK307&gt;25),"error",""))</f>
        <v/>
      </c>
      <c r="CH307" s="257" t="str">
        <f t="shared" si="43"/>
        <v/>
      </c>
      <c r="CI307" s="252" t="str">
        <f>IF(F307="","",IF(分岐管理シート!AM307&lt;1,"error",""))</f>
        <v/>
      </c>
      <c r="CJ307" s="257" t="str">
        <f>IF(F307="","",IF(分岐管理シート!AN307&lt;1,"error",""))</f>
        <v/>
      </c>
      <c r="CK307" s="261" t="str">
        <f t="shared" si="40"/>
        <v/>
      </c>
      <c r="CL307" s="257" t="str">
        <f>IF(F307="","",IF(AND(SUM(分岐管理シート!AO307:AR307)&gt;180,分岐管理シート!AS307&lt;1),"error",""))</f>
        <v/>
      </c>
      <c r="CM307" s="257" t="str">
        <f>IF(F307="","",IF(OR(AND(分岐管理シート!D307=1,分岐管理シート!BB307&gt;0,分岐管理シート!BB307&lt;7),AND(分岐管理シート!D307&gt;1,分岐管理シート!BB307&gt;3,分岐管理シート!BB307&lt;7)),"","error"))</f>
        <v/>
      </c>
      <c r="CN307" s="260"/>
      <c r="CO307" s="257" t="str">
        <f>IF(分岐管理シート!BR307=0,"","error")</f>
        <v/>
      </c>
      <c r="CP307" s="304" t="str">
        <f>IF(AND(F307="",SUM(分岐管理シート!D307:BB307)&gt;0),"error","")</f>
        <v/>
      </c>
    </row>
    <row r="308" spans="1:94" ht="54.95" customHeight="1" x14ac:dyDescent="0.15">
      <c r="A308" s="29"/>
      <c r="B308" s="33"/>
      <c r="C308" s="445">
        <v>236</v>
      </c>
      <c r="D308" s="342"/>
      <c r="E308" s="342"/>
      <c r="F308" s="164"/>
      <c r="G308" s="164"/>
      <c r="H308" s="163"/>
      <c r="I308" s="164"/>
      <c r="J308" s="163"/>
      <c r="K308" s="164"/>
      <c r="L308" s="164"/>
      <c r="M308" s="164"/>
      <c r="N308" s="164"/>
      <c r="O308" s="343"/>
      <c r="P308" s="343"/>
      <c r="Q308" s="344"/>
      <c r="R308" s="345">
        <f t="shared" si="33"/>
        <v>0</v>
      </c>
      <c r="S308" s="346">
        <f t="shared" si="41"/>
        <v>0</v>
      </c>
      <c r="T308" s="347"/>
      <c r="U308" s="419"/>
      <c r="V308" s="386"/>
      <c r="W308" s="386"/>
      <c r="X308" s="386"/>
      <c r="Y308" s="347"/>
      <c r="Z308" s="347"/>
      <c r="AA308" s="163"/>
      <c r="AB308" s="164"/>
      <c r="AC308" s="348"/>
      <c r="AD308" s="348"/>
      <c r="AE308" s="348"/>
      <c r="AF308" s="349"/>
      <c r="AG308" s="349"/>
      <c r="AH308" s="370"/>
      <c r="AI308" s="163"/>
      <c r="AJ308" s="163"/>
      <c r="AK308" s="163"/>
      <c r="AL308" s="350"/>
      <c r="AM308" s="163"/>
      <c r="AN308" s="163"/>
      <c r="AO308" s="343"/>
      <c r="AP308" s="164"/>
      <c r="AQ308" s="164"/>
      <c r="AR308" s="164"/>
      <c r="AS308" s="351"/>
      <c r="AT308" s="352"/>
      <c r="AU308" s="352"/>
      <c r="AV308" s="352"/>
      <c r="AW308" s="352"/>
      <c r="AX308" s="352"/>
      <c r="AY308" s="352"/>
      <c r="AZ308" s="352"/>
      <c r="BA308" s="352"/>
      <c r="BB308" s="353"/>
      <c r="BC308" s="351"/>
      <c r="BD308" s="351"/>
      <c r="BE308" s="255" t="str">
        <f>IF(F308="","",IF(分岐管理シート!D308&gt;0,"","error"))</f>
        <v/>
      </c>
      <c r="BF308" s="256" t="str">
        <f>IF(F308="","",IF(分岐管理シート!E308=1,"","error"))</f>
        <v/>
      </c>
      <c r="BG308" s="257" t="str">
        <f>IF(F308="","",IF(分岐管理シート!G308=2,"","error"))</f>
        <v/>
      </c>
      <c r="BH308" s="257" t="str">
        <f>IF(F308="","",IF(OR(分岐管理シート!H308=0,LEN(H308)&lt;6),"error",""))</f>
        <v/>
      </c>
      <c r="BI308" s="258" t="str">
        <f>IF(F308="","",IF(分岐管理シート!I308=2,"","error"))</f>
        <v/>
      </c>
      <c r="BJ308" s="257" t="str">
        <f t="shared" si="34"/>
        <v/>
      </c>
      <c r="BK308" s="257" t="str">
        <f t="shared" si="35"/>
        <v/>
      </c>
      <c r="BL308" s="257" t="str">
        <f>IF(F308="","",IF(OR(AND(分岐管理シート!D308=1,分岐管理シート!K308=1),AND(分岐管理シート!D308=2,分岐管理シート!K308=2)),"","error"))</f>
        <v/>
      </c>
      <c r="BM308" s="255" t="str">
        <f>IF(F308="","",IF(分岐管理シート!L308=2,"","error"))</f>
        <v/>
      </c>
      <c r="BN308" s="257" t="str">
        <f>IF(F308="","",IF(分岐管理シート!M308&lt;1,"error",""))</f>
        <v/>
      </c>
      <c r="BO308" s="252" t="str">
        <f>IF(F308="","",IF(OR(AND(分岐管理シート!D308=1,分岐管理シート!M308&lt;12,分岐管理シート!M308&gt;0),AND(分岐管理シート!D308=2,分岐管理シート!M308&lt;13,分岐管理シート!M308&gt;1)),"","error"))</f>
        <v/>
      </c>
      <c r="BP308" s="257" t="str">
        <f>IF(AND(分岐管理シート!M308&lt;&gt;1,SUM(分岐管理シート!N308:P308)&gt;0),"error","")</f>
        <v/>
      </c>
      <c r="BQ308" s="256" t="str">
        <f>IF(OR(AND(分岐管理シート!N308=0,OR(分岐管理シート!O308&lt;&gt;0,分岐管理シート!P308&lt;&gt;0)),AND(分岐管理シート!O308=0,分岐管理シート!P308&lt;&gt;0)),"error","")</f>
        <v/>
      </c>
      <c r="BR308" s="259" t="str" cm="1">
        <f t="array" ref="BR308">IF(SUMPRODUCT(COUNTIF(N308:P308,N308:P308))&gt;COUNTA(N308:P308),"error","")</f>
        <v/>
      </c>
      <c r="BS308" s="257" t="str">
        <f t="shared" si="36"/>
        <v/>
      </c>
      <c r="BT308" s="257" t="str">
        <f t="shared" si="37"/>
        <v/>
      </c>
      <c r="BU308" s="257" t="str">
        <f>IF(F308="","",IF(OR(AND(分岐管理シート!D308=1,T308&gt;0,Y308&gt;=0,U308=0,R308=S308+Y308,S308=T308),AND(分岐管理シート!D308=2,U308&gt;0,Y308&gt;=0,T308=0,R308=S308+Y308,S308=U308)),"","error"))</f>
        <v/>
      </c>
      <c r="BV308" s="257" t="str">
        <f t="shared" si="38"/>
        <v/>
      </c>
      <c r="BW308" s="257" t="str">
        <f t="shared" si="42"/>
        <v/>
      </c>
      <c r="BX308" s="257" t="str">
        <f t="shared" si="39"/>
        <v/>
      </c>
      <c r="BY308" s="257" t="str">
        <f>IF(F308="","",IF(PRODUCT(分岐管理シート!AB308:'分岐管理シート'!AE308)=0,"error",""))</f>
        <v/>
      </c>
      <c r="BZ308" s="252" t="str">
        <f>IF(F308="","",IF(AND(AE308="○",分岐管理シート!AF308=0),"error",""))</f>
        <v/>
      </c>
      <c r="CA308" s="257" t="str">
        <f>IF(F308="","",IF(AND(分岐管理シート!AE308&lt;2,実施計画様式!AF308&lt;&gt;""),"error",""))</f>
        <v/>
      </c>
      <c r="CB308" s="257" t="str">
        <f>IF(F308="","",IF(OR(AND(分岐管理シート!D308=1,分岐管理シート!AG308&gt;0,分岐管理シート!AG308&lt;25),AND(分岐管理シート!D308&gt;1,分岐管理シート!AG308&gt;12,分岐管理シート!AG308&lt;25)),"","error"))</f>
        <v/>
      </c>
      <c r="CC308" s="256" t="str">
        <f>IF(F308="","",IF(OR(AND(分岐管理シート!BH308="予算化方法",分岐管理シート!AH308&gt;0,分岐管理シート!AH308&lt;4),AND(分岐管理シート!BH308="予算化方法_未定なし",分岐管理シート!AH308&gt;0,分岐管理シート!AH308&lt;3)),"","error"))</f>
        <v/>
      </c>
      <c r="CD308" s="257" t="str">
        <f>IF(F308="","",IF(OR(分岐管理シート!AI308&lt;14,分岐管理シート!AI308&gt;25,分岐管理シート!AI308&gt;分岐管理シート!AJ308,分岐管理シート!AI308&gt;分岐管理シート!AK308),"error",""))</f>
        <v/>
      </c>
      <c r="CE308" s="257" t="str">
        <f>IF(F308="","",IF(OR(分岐管理シート!AJ308&lt;14,分岐管理シート!AJ308&gt;25,分岐管理シート!AJ308&lt;分岐管理シート!AI308,分岐管理シート!AJ308&gt;分岐管理シート!AK308),"error",""))</f>
        <v/>
      </c>
      <c r="CF308" s="256" t="str">
        <f>IF(F308="","",IF(OR(分岐管理シート!AK308&lt;14,分岐管理シート!AK308&gt;26,分岐管理シート!AK308&lt;分岐管理シート!AI308,分岐管理シート!AK308&lt;分岐管理シート!AJ308),"error",""))</f>
        <v/>
      </c>
      <c r="CG308" s="257" t="str">
        <f>IF(F308="","",IF(AND(AD308="－",分岐管理シート!AK308&gt;25),"error",""))</f>
        <v/>
      </c>
      <c r="CH308" s="257" t="str">
        <f t="shared" si="43"/>
        <v/>
      </c>
      <c r="CI308" s="252" t="str">
        <f>IF(F308="","",IF(分岐管理シート!AM308&lt;1,"error",""))</f>
        <v/>
      </c>
      <c r="CJ308" s="257" t="str">
        <f>IF(F308="","",IF(分岐管理シート!AN308&lt;1,"error",""))</f>
        <v/>
      </c>
      <c r="CK308" s="261" t="str">
        <f t="shared" si="40"/>
        <v/>
      </c>
      <c r="CL308" s="257" t="str">
        <f>IF(F308="","",IF(AND(SUM(分岐管理シート!AO308:AR308)&gt;180,分岐管理シート!AS308&lt;1),"error",""))</f>
        <v/>
      </c>
      <c r="CM308" s="257" t="str">
        <f>IF(F308="","",IF(OR(AND(分岐管理シート!D308=1,分岐管理シート!BB308&gt;0,分岐管理シート!BB308&lt;7),AND(分岐管理シート!D308&gt;1,分岐管理シート!BB308&gt;3,分岐管理シート!BB308&lt;7)),"","error"))</f>
        <v/>
      </c>
      <c r="CN308" s="260"/>
      <c r="CO308" s="257" t="str">
        <f>IF(分岐管理シート!BR308=0,"","error")</f>
        <v/>
      </c>
      <c r="CP308" s="304" t="str">
        <f>IF(AND(F308="",SUM(分岐管理シート!D308:BB308)&gt;0),"error","")</f>
        <v/>
      </c>
    </row>
    <row r="309" spans="1:94" ht="54.95" customHeight="1" x14ac:dyDescent="0.15">
      <c r="A309" s="29"/>
      <c r="B309" s="33"/>
      <c r="C309" s="445">
        <v>237</v>
      </c>
      <c r="D309" s="342"/>
      <c r="E309" s="342"/>
      <c r="F309" s="164"/>
      <c r="G309" s="164"/>
      <c r="H309" s="163"/>
      <c r="I309" s="164"/>
      <c r="J309" s="163"/>
      <c r="K309" s="164"/>
      <c r="L309" s="164"/>
      <c r="M309" s="164"/>
      <c r="N309" s="164"/>
      <c r="O309" s="343"/>
      <c r="P309" s="343"/>
      <c r="Q309" s="344"/>
      <c r="R309" s="345">
        <f t="shared" si="33"/>
        <v>0</v>
      </c>
      <c r="S309" s="346">
        <f t="shared" si="41"/>
        <v>0</v>
      </c>
      <c r="T309" s="347"/>
      <c r="U309" s="419"/>
      <c r="V309" s="386"/>
      <c r="W309" s="386"/>
      <c r="X309" s="386"/>
      <c r="Y309" s="347"/>
      <c r="Z309" s="347"/>
      <c r="AA309" s="163"/>
      <c r="AB309" s="164"/>
      <c r="AC309" s="348"/>
      <c r="AD309" s="348"/>
      <c r="AE309" s="348"/>
      <c r="AF309" s="349"/>
      <c r="AG309" s="349"/>
      <c r="AH309" s="370"/>
      <c r="AI309" s="163"/>
      <c r="AJ309" s="163"/>
      <c r="AK309" s="163"/>
      <c r="AL309" s="350"/>
      <c r="AM309" s="163"/>
      <c r="AN309" s="163"/>
      <c r="AO309" s="343"/>
      <c r="AP309" s="164"/>
      <c r="AQ309" s="164"/>
      <c r="AR309" s="164"/>
      <c r="AS309" s="351"/>
      <c r="AT309" s="352"/>
      <c r="AU309" s="352"/>
      <c r="AV309" s="352"/>
      <c r="AW309" s="352"/>
      <c r="AX309" s="352"/>
      <c r="AY309" s="352"/>
      <c r="AZ309" s="352"/>
      <c r="BA309" s="352"/>
      <c r="BB309" s="353"/>
      <c r="BC309" s="351"/>
      <c r="BD309" s="351"/>
      <c r="BE309" s="255" t="str">
        <f>IF(F309="","",IF(分岐管理シート!D309&gt;0,"","error"))</f>
        <v/>
      </c>
      <c r="BF309" s="256" t="str">
        <f>IF(F309="","",IF(分岐管理シート!E309=1,"","error"))</f>
        <v/>
      </c>
      <c r="BG309" s="257" t="str">
        <f>IF(F309="","",IF(分岐管理シート!G309=2,"","error"))</f>
        <v/>
      </c>
      <c r="BH309" s="257" t="str">
        <f>IF(F309="","",IF(OR(分岐管理シート!H309=0,LEN(H309)&lt;6),"error",""))</f>
        <v/>
      </c>
      <c r="BI309" s="258" t="str">
        <f>IF(F309="","",IF(分岐管理シート!I309=2,"","error"))</f>
        <v/>
      </c>
      <c r="BJ309" s="257" t="str">
        <f t="shared" si="34"/>
        <v/>
      </c>
      <c r="BK309" s="257" t="str">
        <f t="shared" si="35"/>
        <v/>
      </c>
      <c r="BL309" s="257" t="str">
        <f>IF(F309="","",IF(OR(AND(分岐管理シート!D309=1,分岐管理シート!K309=1),AND(分岐管理シート!D309=2,分岐管理シート!K309=2)),"","error"))</f>
        <v/>
      </c>
      <c r="BM309" s="255" t="str">
        <f>IF(F309="","",IF(分岐管理シート!L309=2,"","error"))</f>
        <v/>
      </c>
      <c r="BN309" s="257" t="str">
        <f>IF(F309="","",IF(分岐管理シート!M309&lt;1,"error",""))</f>
        <v/>
      </c>
      <c r="BO309" s="252" t="str">
        <f>IF(F309="","",IF(OR(AND(分岐管理シート!D309=1,分岐管理シート!M309&lt;12,分岐管理シート!M309&gt;0),AND(分岐管理シート!D309=2,分岐管理シート!M309&lt;13,分岐管理シート!M309&gt;1)),"","error"))</f>
        <v/>
      </c>
      <c r="BP309" s="257" t="str">
        <f>IF(AND(分岐管理シート!M309&lt;&gt;1,SUM(分岐管理シート!N309:P309)&gt;0),"error","")</f>
        <v/>
      </c>
      <c r="BQ309" s="256" t="str">
        <f>IF(OR(AND(分岐管理シート!N309=0,OR(分岐管理シート!O309&lt;&gt;0,分岐管理シート!P309&lt;&gt;0)),AND(分岐管理シート!O309=0,分岐管理シート!P309&lt;&gt;0)),"error","")</f>
        <v/>
      </c>
      <c r="BR309" s="259" t="str" cm="1">
        <f t="array" ref="BR309">IF(SUMPRODUCT(COUNTIF(N309:P309,N309:P309))&gt;COUNTA(N309:P309),"error","")</f>
        <v/>
      </c>
      <c r="BS309" s="257" t="str">
        <f t="shared" si="36"/>
        <v/>
      </c>
      <c r="BT309" s="257" t="str">
        <f t="shared" si="37"/>
        <v/>
      </c>
      <c r="BU309" s="257" t="str">
        <f>IF(F309="","",IF(OR(AND(分岐管理シート!D309=1,T309&gt;0,Y309&gt;=0,U309=0,R309=S309+Y309,S309=T309),AND(分岐管理シート!D309=2,U309&gt;0,Y309&gt;=0,T309=0,R309=S309+Y309,S309=U309)),"","error"))</f>
        <v/>
      </c>
      <c r="BV309" s="257" t="str">
        <f t="shared" si="38"/>
        <v/>
      </c>
      <c r="BW309" s="257" t="str">
        <f t="shared" si="42"/>
        <v/>
      </c>
      <c r="BX309" s="257" t="str">
        <f t="shared" si="39"/>
        <v/>
      </c>
      <c r="BY309" s="257" t="str">
        <f>IF(F309="","",IF(PRODUCT(分岐管理シート!AB309:'分岐管理シート'!AE309)=0,"error",""))</f>
        <v/>
      </c>
      <c r="BZ309" s="252" t="str">
        <f>IF(F309="","",IF(AND(AE309="○",分岐管理シート!AF309=0),"error",""))</f>
        <v/>
      </c>
      <c r="CA309" s="257" t="str">
        <f>IF(F309="","",IF(AND(分岐管理シート!AE309&lt;2,実施計画様式!AF309&lt;&gt;""),"error",""))</f>
        <v/>
      </c>
      <c r="CB309" s="257" t="str">
        <f>IF(F309="","",IF(OR(AND(分岐管理シート!D309=1,分岐管理シート!AG309&gt;0,分岐管理シート!AG309&lt;25),AND(分岐管理シート!D309&gt;1,分岐管理シート!AG309&gt;12,分岐管理シート!AG309&lt;25)),"","error"))</f>
        <v/>
      </c>
      <c r="CC309" s="256" t="str">
        <f>IF(F309="","",IF(OR(AND(分岐管理シート!BH309="予算化方法",分岐管理シート!AH309&gt;0,分岐管理シート!AH309&lt;4),AND(分岐管理シート!BH309="予算化方法_未定なし",分岐管理シート!AH309&gt;0,分岐管理シート!AH309&lt;3)),"","error"))</f>
        <v/>
      </c>
      <c r="CD309" s="257" t="str">
        <f>IF(F309="","",IF(OR(分岐管理シート!AI309&lt;14,分岐管理シート!AI309&gt;25,分岐管理シート!AI309&gt;分岐管理シート!AJ309,分岐管理シート!AI309&gt;分岐管理シート!AK309),"error",""))</f>
        <v/>
      </c>
      <c r="CE309" s="257" t="str">
        <f>IF(F309="","",IF(OR(分岐管理シート!AJ309&lt;14,分岐管理シート!AJ309&gt;25,分岐管理シート!AJ309&lt;分岐管理シート!AI309,分岐管理シート!AJ309&gt;分岐管理シート!AK309),"error",""))</f>
        <v/>
      </c>
      <c r="CF309" s="256" t="str">
        <f>IF(F309="","",IF(OR(分岐管理シート!AK309&lt;14,分岐管理シート!AK309&gt;26,分岐管理シート!AK309&lt;分岐管理シート!AI309,分岐管理シート!AK309&lt;分岐管理シート!AJ309),"error",""))</f>
        <v/>
      </c>
      <c r="CG309" s="257" t="str">
        <f>IF(F309="","",IF(AND(AD309="－",分岐管理シート!AK309&gt;25),"error",""))</f>
        <v/>
      </c>
      <c r="CH309" s="257" t="str">
        <f t="shared" si="43"/>
        <v/>
      </c>
      <c r="CI309" s="252" t="str">
        <f>IF(F309="","",IF(分岐管理シート!AM309&lt;1,"error",""))</f>
        <v/>
      </c>
      <c r="CJ309" s="257" t="str">
        <f>IF(F309="","",IF(分岐管理シート!AN309&lt;1,"error",""))</f>
        <v/>
      </c>
      <c r="CK309" s="261" t="str">
        <f t="shared" si="40"/>
        <v/>
      </c>
      <c r="CL309" s="257" t="str">
        <f>IF(F309="","",IF(AND(SUM(分岐管理シート!AO309:AR309)&gt;180,分岐管理シート!AS309&lt;1),"error",""))</f>
        <v/>
      </c>
      <c r="CM309" s="257" t="str">
        <f>IF(F309="","",IF(OR(AND(分岐管理シート!D309=1,分岐管理シート!BB309&gt;0,分岐管理シート!BB309&lt;7),AND(分岐管理シート!D309&gt;1,分岐管理シート!BB309&gt;3,分岐管理シート!BB309&lt;7)),"","error"))</f>
        <v/>
      </c>
      <c r="CN309" s="260"/>
      <c r="CO309" s="257" t="str">
        <f>IF(分岐管理シート!BR309=0,"","error")</f>
        <v/>
      </c>
      <c r="CP309" s="304" t="str">
        <f>IF(AND(F309="",SUM(分岐管理シート!D309:BB309)&gt;0),"error","")</f>
        <v/>
      </c>
    </row>
    <row r="310" spans="1:94" ht="54.95" customHeight="1" x14ac:dyDescent="0.15">
      <c r="A310" s="29"/>
      <c r="B310" s="33"/>
      <c r="C310" s="445">
        <v>238</v>
      </c>
      <c r="D310" s="342"/>
      <c r="E310" s="342"/>
      <c r="F310" s="164"/>
      <c r="G310" s="164"/>
      <c r="H310" s="163"/>
      <c r="I310" s="164"/>
      <c r="J310" s="163"/>
      <c r="K310" s="164"/>
      <c r="L310" s="164"/>
      <c r="M310" s="164"/>
      <c r="N310" s="164"/>
      <c r="O310" s="343"/>
      <c r="P310" s="343"/>
      <c r="Q310" s="344"/>
      <c r="R310" s="345">
        <f t="shared" si="33"/>
        <v>0</v>
      </c>
      <c r="S310" s="346">
        <f t="shared" si="41"/>
        <v>0</v>
      </c>
      <c r="T310" s="347"/>
      <c r="U310" s="419"/>
      <c r="V310" s="386"/>
      <c r="W310" s="386"/>
      <c r="X310" s="386"/>
      <c r="Y310" s="347"/>
      <c r="Z310" s="347"/>
      <c r="AA310" s="163"/>
      <c r="AB310" s="164"/>
      <c r="AC310" s="348"/>
      <c r="AD310" s="348"/>
      <c r="AE310" s="348"/>
      <c r="AF310" s="349"/>
      <c r="AG310" s="349"/>
      <c r="AH310" s="370"/>
      <c r="AI310" s="163"/>
      <c r="AJ310" s="163"/>
      <c r="AK310" s="163"/>
      <c r="AL310" s="350"/>
      <c r="AM310" s="163"/>
      <c r="AN310" s="163"/>
      <c r="AO310" s="343"/>
      <c r="AP310" s="164"/>
      <c r="AQ310" s="164"/>
      <c r="AR310" s="164"/>
      <c r="AS310" s="351"/>
      <c r="AT310" s="352"/>
      <c r="AU310" s="352"/>
      <c r="AV310" s="352"/>
      <c r="AW310" s="352"/>
      <c r="AX310" s="352"/>
      <c r="AY310" s="352"/>
      <c r="AZ310" s="352"/>
      <c r="BA310" s="352"/>
      <c r="BB310" s="353"/>
      <c r="BC310" s="351"/>
      <c r="BD310" s="351"/>
      <c r="BE310" s="255" t="str">
        <f>IF(F310="","",IF(分岐管理シート!D310&gt;0,"","error"))</f>
        <v/>
      </c>
      <c r="BF310" s="256" t="str">
        <f>IF(F310="","",IF(分岐管理シート!E310=1,"","error"))</f>
        <v/>
      </c>
      <c r="BG310" s="257" t="str">
        <f>IF(F310="","",IF(分岐管理シート!G310=2,"","error"))</f>
        <v/>
      </c>
      <c r="BH310" s="257" t="str">
        <f>IF(F310="","",IF(OR(分岐管理シート!H310=0,LEN(H310)&lt;6),"error",""))</f>
        <v/>
      </c>
      <c r="BI310" s="258" t="str">
        <f>IF(F310="","",IF(分岐管理シート!I310=2,"","error"))</f>
        <v/>
      </c>
      <c r="BJ310" s="257" t="str">
        <f t="shared" si="34"/>
        <v/>
      </c>
      <c r="BK310" s="257" t="str">
        <f t="shared" si="35"/>
        <v/>
      </c>
      <c r="BL310" s="257" t="str">
        <f>IF(F310="","",IF(OR(AND(分岐管理シート!D310=1,分岐管理シート!K310=1),AND(分岐管理シート!D310=2,分岐管理シート!K310=2)),"","error"))</f>
        <v/>
      </c>
      <c r="BM310" s="255" t="str">
        <f>IF(F310="","",IF(分岐管理シート!L310=2,"","error"))</f>
        <v/>
      </c>
      <c r="BN310" s="257" t="str">
        <f>IF(F310="","",IF(分岐管理シート!M310&lt;1,"error",""))</f>
        <v/>
      </c>
      <c r="BO310" s="252" t="str">
        <f>IF(F310="","",IF(OR(AND(分岐管理シート!D310=1,分岐管理シート!M310&lt;12,分岐管理シート!M310&gt;0),AND(分岐管理シート!D310=2,分岐管理シート!M310&lt;13,分岐管理シート!M310&gt;1)),"","error"))</f>
        <v/>
      </c>
      <c r="BP310" s="257" t="str">
        <f>IF(AND(分岐管理シート!M310&lt;&gt;1,SUM(分岐管理シート!N310:P310)&gt;0),"error","")</f>
        <v/>
      </c>
      <c r="BQ310" s="256" t="str">
        <f>IF(OR(AND(分岐管理シート!N310=0,OR(分岐管理シート!O310&lt;&gt;0,分岐管理シート!P310&lt;&gt;0)),AND(分岐管理シート!O310=0,分岐管理シート!P310&lt;&gt;0)),"error","")</f>
        <v/>
      </c>
      <c r="BR310" s="259" t="str" cm="1">
        <f t="array" ref="BR310">IF(SUMPRODUCT(COUNTIF(N310:P310,N310:P310))&gt;COUNTA(N310:P310),"error","")</f>
        <v/>
      </c>
      <c r="BS310" s="257" t="str">
        <f t="shared" si="36"/>
        <v/>
      </c>
      <c r="BT310" s="257" t="str">
        <f t="shared" si="37"/>
        <v/>
      </c>
      <c r="BU310" s="257" t="str">
        <f>IF(F310="","",IF(OR(AND(分岐管理シート!D310=1,T310&gt;0,Y310&gt;=0,U310=0,R310=S310+Y310,S310=T310),AND(分岐管理シート!D310=2,U310&gt;0,Y310&gt;=0,T310=0,R310=S310+Y310,S310=U310)),"","error"))</f>
        <v/>
      </c>
      <c r="BV310" s="257" t="str">
        <f t="shared" si="38"/>
        <v/>
      </c>
      <c r="BW310" s="257" t="str">
        <f t="shared" si="42"/>
        <v/>
      </c>
      <c r="BX310" s="257" t="str">
        <f t="shared" si="39"/>
        <v/>
      </c>
      <c r="BY310" s="257" t="str">
        <f>IF(F310="","",IF(PRODUCT(分岐管理シート!AB310:'分岐管理シート'!AE310)=0,"error",""))</f>
        <v/>
      </c>
      <c r="BZ310" s="252" t="str">
        <f>IF(F310="","",IF(AND(AE310="○",分岐管理シート!AF310=0),"error",""))</f>
        <v/>
      </c>
      <c r="CA310" s="257" t="str">
        <f>IF(F310="","",IF(AND(分岐管理シート!AE310&lt;2,実施計画様式!AF310&lt;&gt;""),"error",""))</f>
        <v/>
      </c>
      <c r="CB310" s="257" t="str">
        <f>IF(F310="","",IF(OR(AND(分岐管理シート!D310=1,分岐管理シート!AG310&gt;0,分岐管理シート!AG310&lt;25),AND(分岐管理シート!D310&gt;1,分岐管理シート!AG310&gt;12,分岐管理シート!AG310&lt;25)),"","error"))</f>
        <v/>
      </c>
      <c r="CC310" s="256" t="str">
        <f>IF(F310="","",IF(OR(AND(分岐管理シート!BH310="予算化方法",分岐管理シート!AH310&gt;0,分岐管理シート!AH310&lt;4),AND(分岐管理シート!BH310="予算化方法_未定なし",分岐管理シート!AH310&gt;0,分岐管理シート!AH310&lt;3)),"","error"))</f>
        <v/>
      </c>
      <c r="CD310" s="257" t="str">
        <f>IF(F310="","",IF(OR(分岐管理シート!AI310&lt;14,分岐管理シート!AI310&gt;25,分岐管理シート!AI310&gt;分岐管理シート!AJ310,分岐管理シート!AI310&gt;分岐管理シート!AK310),"error",""))</f>
        <v/>
      </c>
      <c r="CE310" s="257" t="str">
        <f>IF(F310="","",IF(OR(分岐管理シート!AJ310&lt;14,分岐管理シート!AJ310&gt;25,分岐管理シート!AJ310&lt;分岐管理シート!AI310,分岐管理シート!AJ310&gt;分岐管理シート!AK310),"error",""))</f>
        <v/>
      </c>
      <c r="CF310" s="256" t="str">
        <f>IF(F310="","",IF(OR(分岐管理シート!AK310&lt;14,分岐管理シート!AK310&gt;26,分岐管理シート!AK310&lt;分岐管理シート!AI310,分岐管理シート!AK310&lt;分岐管理シート!AJ310),"error",""))</f>
        <v/>
      </c>
      <c r="CG310" s="257" t="str">
        <f>IF(F310="","",IF(AND(AD310="－",分岐管理シート!AK310&gt;25),"error",""))</f>
        <v/>
      </c>
      <c r="CH310" s="257" t="str">
        <f t="shared" si="43"/>
        <v/>
      </c>
      <c r="CI310" s="252" t="str">
        <f>IF(F310="","",IF(分岐管理シート!AM310&lt;1,"error",""))</f>
        <v/>
      </c>
      <c r="CJ310" s="257" t="str">
        <f>IF(F310="","",IF(分岐管理シート!AN310&lt;1,"error",""))</f>
        <v/>
      </c>
      <c r="CK310" s="261" t="str">
        <f t="shared" si="40"/>
        <v/>
      </c>
      <c r="CL310" s="257" t="str">
        <f>IF(F310="","",IF(AND(SUM(分岐管理シート!AO310:AR310)&gt;180,分岐管理シート!AS310&lt;1),"error",""))</f>
        <v/>
      </c>
      <c r="CM310" s="257" t="str">
        <f>IF(F310="","",IF(OR(AND(分岐管理シート!D310=1,分岐管理シート!BB310&gt;0,分岐管理シート!BB310&lt;7),AND(分岐管理シート!D310&gt;1,分岐管理シート!BB310&gt;3,分岐管理シート!BB310&lt;7)),"","error"))</f>
        <v/>
      </c>
      <c r="CN310" s="260"/>
      <c r="CO310" s="257" t="str">
        <f>IF(分岐管理シート!BR310=0,"","error")</f>
        <v/>
      </c>
      <c r="CP310" s="304" t="str">
        <f>IF(AND(F310="",SUM(分岐管理シート!D310:BB310)&gt;0),"error","")</f>
        <v/>
      </c>
    </row>
    <row r="311" spans="1:94" ht="54.95" customHeight="1" x14ac:dyDescent="0.15">
      <c r="A311" s="29"/>
      <c r="B311" s="33"/>
      <c r="C311" s="445">
        <v>239</v>
      </c>
      <c r="D311" s="342"/>
      <c r="E311" s="342"/>
      <c r="F311" s="164"/>
      <c r="G311" s="164"/>
      <c r="H311" s="163"/>
      <c r="I311" s="164"/>
      <c r="J311" s="163"/>
      <c r="K311" s="164"/>
      <c r="L311" s="164"/>
      <c r="M311" s="164"/>
      <c r="N311" s="164"/>
      <c r="O311" s="343"/>
      <c r="P311" s="343"/>
      <c r="Q311" s="344"/>
      <c r="R311" s="345">
        <f t="shared" si="33"/>
        <v>0</v>
      </c>
      <c r="S311" s="346">
        <f t="shared" si="41"/>
        <v>0</v>
      </c>
      <c r="T311" s="347"/>
      <c r="U311" s="419"/>
      <c r="V311" s="386"/>
      <c r="W311" s="386"/>
      <c r="X311" s="386"/>
      <c r="Y311" s="347"/>
      <c r="Z311" s="347"/>
      <c r="AA311" s="163"/>
      <c r="AB311" s="164"/>
      <c r="AC311" s="348"/>
      <c r="AD311" s="348"/>
      <c r="AE311" s="348"/>
      <c r="AF311" s="349"/>
      <c r="AG311" s="349"/>
      <c r="AH311" s="370"/>
      <c r="AI311" s="163"/>
      <c r="AJ311" s="163"/>
      <c r="AK311" s="163"/>
      <c r="AL311" s="350"/>
      <c r="AM311" s="163"/>
      <c r="AN311" s="163"/>
      <c r="AO311" s="343"/>
      <c r="AP311" s="164"/>
      <c r="AQ311" s="164"/>
      <c r="AR311" s="164"/>
      <c r="AS311" s="351"/>
      <c r="AT311" s="352"/>
      <c r="AU311" s="352"/>
      <c r="AV311" s="352"/>
      <c r="AW311" s="352"/>
      <c r="AX311" s="352"/>
      <c r="AY311" s="352"/>
      <c r="AZ311" s="352"/>
      <c r="BA311" s="352"/>
      <c r="BB311" s="353"/>
      <c r="BC311" s="351"/>
      <c r="BD311" s="351"/>
      <c r="BE311" s="255" t="str">
        <f>IF(F311="","",IF(分岐管理シート!D311&gt;0,"","error"))</f>
        <v/>
      </c>
      <c r="BF311" s="256" t="str">
        <f>IF(F311="","",IF(分岐管理シート!E311=1,"","error"))</f>
        <v/>
      </c>
      <c r="BG311" s="257" t="str">
        <f>IF(F311="","",IF(分岐管理シート!G311=2,"","error"))</f>
        <v/>
      </c>
      <c r="BH311" s="257" t="str">
        <f>IF(F311="","",IF(OR(分岐管理シート!H311=0,LEN(H311)&lt;6),"error",""))</f>
        <v/>
      </c>
      <c r="BI311" s="258" t="str">
        <f>IF(F311="","",IF(分岐管理シート!I311=2,"","error"))</f>
        <v/>
      </c>
      <c r="BJ311" s="257" t="str">
        <f t="shared" si="34"/>
        <v/>
      </c>
      <c r="BK311" s="257" t="str">
        <f t="shared" si="35"/>
        <v/>
      </c>
      <c r="BL311" s="257" t="str">
        <f>IF(F311="","",IF(OR(AND(分岐管理シート!D311=1,分岐管理シート!K311=1),AND(分岐管理シート!D311=2,分岐管理シート!K311=2)),"","error"))</f>
        <v/>
      </c>
      <c r="BM311" s="255" t="str">
        <f>IF(F311="","",IF(分岐管理シート!L311=2,"","error"))</f>
        <v/>
      </c>
      <c r="BN311" s="257" t="str">
        <f>IF(F311="","",IF(分岐管理シート!M311&lt;1,"error",""))</f>
        <v/>
      </c>
      <c r="BO311" s="252" t="str">
        <f>IF(F311="","",IF(OR(AND(分岐管理シート!D311=1,分岐管理シート!M311&lt;12,分岐管理シート!M311&gt;0),AND(分岐管理シート!D311=2,分岐管理シート!M311&lt;13,分岐管理シート!M311&gt;1)),"","error"))</f>
        <v/>
      </c>
      <c r="BP311" s="257" t="str">
        <f>IF(AND(分岐管理シート!M311&lt;&gt;1,SUM(分岐管理シート!N311:P311)&gt;0),"error","")</f>
        <v/>
      </c>
      <c r="BQ311" s="256" t="str">
        <f>IF(OR(AND(分岐管理シート!N311=0,OR(分岐管理シート!O311&lt;&gt;0,分岐管理シート!P311&lt;&gt;0)),AND(分岐管理シート!O311=0,分岐管理シート!P311&lt;&gt;0)),"error","")</f>
        <v/>
      </c>
      <c r="BR311" s="259" t="str" cm="1">
        <f t="array" ref="BR311">IF(SUMPRODUCT(COUNTIF(N311:P311,N311:P311))&gt;COUNTA(N311:P311),"error","")</f>
        <v/>
      </c>
      <c r="BS311" s="257" t="str">
        <f t="shared" si="36"/>
        <v/>
      </c>
      <c r="BT311" s="257" t="str">
        <f t="shared" si="37"/>
        <v/>
      </c>
      <c r="BU311" s="257" t="str">
        <f>IF(F311="","",IF(OR(AND(分岐管理シート!D311=1,T311&gt;0,Y311&gt;=0,U311=0,R311=S311+Y311,S311=T311),AND(分岐管理シート!D311=2,U311&gt;0,Y311&gt;=0,T311=0,R311=S311+Y311,S311=U311)),"","error"))</f>
        <v/>
      </c>
      <c r="BV311" s="257" t="str">
        <f t="shared" si="38"/>
        <v/>
      </c>
      <c r="BW311" s="257" t="str">
        <f t="shared" si="42"/>
        <v/>
      </c>
      <c r="BX311" s="257" t="str">
        <f t="shared" si="39"/>
        <v/>
      </c>
      <c r="BY311" s="257" t="str">
        <f>IF(F311="","",IF(PRODUCT(分岐管理シート!AB311:'分岐管理シート'!AE311)=0,"error",""))</f>
        <v/>
      </c>
      <c r="BZ311" s="252" t="str">
        <f>IF(F311="","",IF(AND(AE311="○",分岐管理シート!AF311=0),"error",""))</f>
        <v/>
      </c>
      <c r="CA311" s="257" t="str">
        <f>IF(F311="","",IF(AND(分岐管理シート!AE311&lt;2,実施計画様式!AF311&lt;&gt;""),"error",""))</f>
        <v/>
      </c>
      <c r="CB311" s="257" t="str">
        <f>IF(F311="","",IF(OR(AND(分岐管理シート!D311=1,分岐管理シート!AG311&gt;0,分岐管理シート!AG311&lt;25),AND(分岐管理シート!D311&gt;1,分岐管理シート!AG311&gt;12,分岐管理シート!AG311&lt;25)),"","error"))</f>
        <v/>
      </c>
      <c r="CC311" s="256" t="str">
        <f>IF(F311="","",IF(OR(AND(分岐管理シート!BH311="予算化方法",分岐管理シート!AH311&gt;0,分岐管理シート!AH311&lt;4),AND(分岐管理シート!BH311="予算化方法_未定なし",分岐管理シート!AH311&gt;0,分岐管理シート!AH311&lt;3)),"","error"))</f>
        <v/>
      </c>
      <c r="CD311" s="257" t="str">
        <f>IF(F311="","",IF(OR(分岐管理シート!AI311&lt;14,分岐管理シート!AI311&gt;25,分岐管理シート!AI311&gt;分岐管理シート!AJ311,分岐管理シート!AI311&gt;分岐管理シート!AK311),"error",""))</f>
        <v/>
      </c>
      <c r="CE311" s="257" t="str">
        <f>IF(F311="","",IF(OR(分岐管理シート!AJ311&lt;14,分岐管理シート!AJ311&gt;25,分岐管理シート!AJ311&lt;分岐管理シート!AI311,分岐管理シート!AJ311&gt;分岐管理シート!AK311),"error",""))</f>
        <v/>
      </c>
      <c r="CF311" s="256" t="str">
        <f>IF(F311="","",IF(OR(分岐管理シート!AK311&lt;14,分岐管理シート!AK311&gt;26,分岐管理シート!AK311&lt;分岐管理シート!AI311,分岐管理シート!AK311&lt;分岐管理シート!AJ311),"error",""))</f>
        <v/>
      </c>
      <c r="CG311" s="257" t="str">
        <f>IF(F311="","",IF(AND(AD311="－",分岐管理シート!AK311&gt;25),"error",""))</f>
        <v/>
      </c>
      <c r="CH311" s="257" t="str">
        <f t="shared" si="43"/>
        <v/>
      </c>
      <c r="CI311" s="252" t="str">
        <f>IF(F311="","",IF(分岐管理シート!AM311&lt;1,"error",""))</f>
        <v/>
      </c>
      <c r="CJ311" s="257" t="str">
        <f>IF(F311="","",IF(分岐管理シート!AN311&lt;1,"error",""))</f>
        <v/>
      </c>
      <c r="CK311" s="261" t="str">
        <f t="shared" si="40"/>
        <v/>
      </c>
      <c r="CL311" s="257" t="str">
        <f>IF(F311="","",IF(AND(SUM(分岐管理シート!AO311:AR311)&gt;180,分岐管理シート!AS311&lt;1),"error",""))</f>
        <v/>
      </c>
      <c r="CM311" s="257" t="str">
        <f>IF(F311="","",IF(OR(AND(分岐管理シート!D311=1,分岐管理シート!BB311&gt;0,分岐管理シート!BB311&lt;7),AND(分岐管理シート!D311&gt;1,分岐管理シート!BB311&gt;3,分岐管理シート!BB311&lt;7)),"","error"))</f>
        <v/>
      </c>
      <c r="CN311" s="260"/>
      <c r="CO311" s="257" t="str">
        <f>IF(分岐管理シート!BR311=0,"","error")</f>
        <v/>
      </c>
      <c r="CP311" s="304" t="str">
        <f>IF(AND(F311="",SUM(分岐管理シート!D311:BB311)&gt;0),"error","")</f>
        <v/>
      </c>
    </row>
    <row r="312" spans="1:94" ht="54.95" customHeight="1" x14ac:dyDescent="0.15">
      <c r="A312" s="29"/>
      <c r="B312" s="33"/>
      <c r="C312" s="445">
        <v>240</v>
      </c>
      <c r="D312" s="342"/>
      <c r="E312" s="342"/>
      <c r="F312" s="164"/>
      <c r="G312" s="164"/>
      <c r="H312" s="163"/>
      <c r="I312" s="164"/>
      <c r="J312" s="163"/>
      <c r="K312" s="164"/>
      <c r="L312" s="164"/>
      <c r="M312" s="164"/>
      <c r="N312" s="164"/>
      <c r="O312" s="343"/>
      <c r="P312" s="343"/>
      <c r="Q312" s="344"/>
      <c r="R312" s="345">
        <f t="shared" si="33"/>
        <v>0</v>
      </c>
      <c r="S312" s="346">
        <f t="shared" si="41"/>
        <v>0</v>
      </c>
      <c r="T312" s="347"/>
      <c r="U312" s="419"/>
      <c r="V312" s="386"/>
      <c r="W312" s="386"/>
      <c r="X312" s="386"/>
      <c r="Y312" s="347"/>
      <c r="Z312" s="347"/>
      <c r="AA312" s="163"/>
      <c r="AB312" s="164"/>
      <c r="AC312" s="348"/>
      <c r="AD312" s="348"/>
      <c r="AE312" s="348"/>
      <c r="AF312" s="349"/>
      <c r="AG312" s="349"/>
      <c r="AH312" s="370"/>
      <c r="AI312" s="163"/>
      <c r="AJ312" s="163"/>
      <c r="AK312" s="163"/>
      <c r="AL312" s="350"/>
      <c r="AM312" s="163"/>
      <c r="AN312" s="163"/>
      <c r="AO312" s="343"/>
      <c r="AP312" s="164"/>
      <c r="AQ312" s="164"/>
      <c r="AR312" s="164"/>
      <c r="AS312" s="351"/>
      <c r="AT312" s="352"/>
      <c r="AU312" s="352"/>
      <c r="AV312" s="352"/>
      <c r="AW312" s="352"/>
      <c r="AX312" s="352"/>
      <c r="AY312" s="352"/>
      <c r="AZ312" s="352"/>
      <c r="BA312" s="352"/>
      <c r="BB312" s="353"/>
      <c r="BC312" s="351"/>
      <c r="BD312" s="351"/>
      <c r="BE312" s="255" t="str">
        <f>IF(F312="","",IF(分岐管理シート!D312&gt;0,"","error"))</f>
        <v/>
      </c>
      <c r="BF312" s="256" t="str">
        <f>IF(F312="","",IF(分岐管理シート!E312=1,"","error"))</f>
        <v/>
      </c>
      <c r="BG312" s="257" t="str">
        <f>IF(F312="","",IF(分岐管理シート!G312=2,"","error"))</f>
        <v/>
      </c>
      <c r="BH312" s="257" t="str">
        <f>IF(F312="","",IF(OR(分岐管理シート!H312=0,LEN(H312)&lt;6),"error",""))</f>
        <v/>
      </c>
      <c r="BI312" s="258" t="str">
        <f>IF(F312="","",IF(分岐管理シート!I312=2,"","error"))</f>
        <v/>
      </c>
      <c r="BJ312" s="257" t="str">
        <f t="shared" si="34"/>
        <v/>
      </c>
      <c r="BK312" s="257" t="str">
        <f t="shared" si="35"/>
        <v/>
      </c>
      <c r="BL312" s="257" t="str">
        <f>IF(F312="","",IF(OR(AND(分岐管理シート!D312=1,分岐管理シート!K312=1),AND(分岐管理シート!D312=2,分岐管理シート!K312=2)),"","error"))</f>
        <v/>
      </c>
      <c r="BM312" s="255" t="str">
        <f>IF(F312="","",IF(分岐管理シート!L312=2,"","error"))</f>
        <v/>
      </c>
      <c r="BN312" s="257" t="str">
        <f>IF(F312="","",IF(分岐管理シート!M312&lt;1,"error",""))</f>
        <v/>
      </c>
      <c r="BO312" s="252" t="str">
        <f>IF(F312="","",IF(OR(AND(分岐管理シート!D312=1,分岐管理シート!M312&lt;12,分岐管理シート!M312&gt;0),AND(分岐管理シート!D312=2,分岐管理シート!M312&lt;13,分岐管理シート!M312&gt;1)),"","error"))</f>
        <v/>
      </c>
      <c r="BP312" s="257" t="str">
        <f>IF(AND(分岐管理シート!M312&lt;&gt;1,SUM(分岐管理シート!N312:P312)&gt;0),"error","")</f>
        <v/>
      </c>
      <c r="BQ312" s="256" t="str">
        <f>IF(OR(AND(分岐管理シート!N312=0,OR(分岐管理シート!O312&lt;&gt;0,分岐管理シート!P312&lt;&gt;0)),AND(分岐管理シート!O312=0,分岐管理シート!P312&lt;&gt;0)),"error","")</f>
        <v/>
      </c>
      <c r="BR312" s="259" t="str" cm="1">
        <f t="array" ref="BR312">IF(SUMPRODUCT(COUNTIF(N312:P312,N312:P312))&gt;COUNTA(N312:P312),"error","")</f>
        <v/>
      </c>
      <c r="BS312" s="257" t="str">
        <f t="shared" si="36"/>
        <v/>
      </c>
      <c r="BT312" s="257" t="str">
        <f t="shared" si="37"/>
        <v/>
      </c>
      <c r="BU312" s="257" t="str">
        <f>IF(F312="","",IF(OR(AND(分岐管理シート!D312=1,T312&gt;0,Y312&gt;=0,U312=0,R312=S312+Y312,S312=T312),AND(分岐管理シート!D312=2,U312&gt;0,Y312&gt;=0,T312=0,R312=S312+Y312,S312=U312)),"","error"))</f>
        <v/>
      </c>
      <c r="BV312" s="257" t="str">
        <f t="shared" si="38"/>
        <v/>
      </c>
      <c r="BW312" s="257" t="str">
        <f t="shared" si="42"/>
        <v/>
      </c>
      <c r="BX312" s="257" t="str">
        <f t="shared" si="39"/>
        <v/>
      </c>
      <c r="BY312" s="257" t="str">
        <f>IF(F312="","",IF(PRODUCT(分岐管理シート!AB312:'分岐管理シート'!AE312)=0,"error",""))</f>
        <v/>
      </c>
      <c r="BZ312" s="252" t="str">
        <f>IF(F312="","",IF(AND(AE312="○",分岐管理シート!AF312=0),"error",""))</f>
        <v/>
      </c>
      <c r="CA312" s="257" t="str">
        <f>IF(F312="","",IF(AND(分岐管理シート!AE312&lt;2,実施計画様式!AF312&lt;&gt;""),"error",""))</f>
        <v/>
      </c>
      <c r="CB312" s="257" t="str">
        <f>IF(F312="","",IF(OR(AND(分岐管理シート!D312=1,分岐管理シート!AG312&gt;0,分岐管理シート!AG312&lt;25),AND(分岐管理シート!D312&gt;1,分岐管理シート!AG312&gt;12,分岐管理シート!AG312&lt;25)),"","error"))</f>
        <v/>
      </c>
      <c r="CC312" s="256" t="str">
        <f>IF(F312="","",IF(OR(AND(分岐管理シート!BH312="予算化方法",分岐管理シート!AH312&gt;0,分岐管理シート!AH312&lt;4),AND(分岐管理シート!BH312="予算化方法_未定なし",分岐管理シート!AH312&gt;0,分岐管理シート!AH312&lt;3)),"","error"))</f>
        <v/>
      </c>
      <c r="CD312" s="257" t="str">
        <f>IF(F312="","",IF(OR(分岐管理シート!AI312&lt;14,分岐管理シート!AI312&gt;25,分岐管理シート!AI312&gt;分岐管理シート!AJ312,分岐管理シート!AI312&gt;分岐管理シート!AK312),"error",""))</f>
        <v/>
      </c>
      <c r="CE312" s="257" t="str">
        <f>IF(F312="","",IF(OR(分岐管理シート!AJ312&lt;14,分岐管理シート!AJ312&gt;25,分岐管理シート!AJ312&lt;分岐管理シート!AI312,分岐管理シート!AJ312&gt;分岐管理シート!AK312),"error",""))</f>
        <v/>
      </c>
      <c r="CF312" s="256" t="str">
        <f>IF(F312="","",IF(OR(分岐管理シート!AK312&lt;14,分岐管理シート!AK312&gt;26,分岐管理シート!AK312&lt;分岐管理シート!AI312,分岐管理シート!AK312&lt;分岐管理シート!AJ312),"error",""))</f>
        <v/>
      </c>
      <c r="CG312" s="257" t="str">
        <f>IF(F312="","",IF(AND(AD312="－",分岐管理シート!AK312&gt;25),"error",""))</f>
        <v/>
      </c>
      <c r="CH312" s="257" t="str">
        <f t="shared" si="43"/>
        <v/>
      </c>
      <c r="CI312" s="252" t="str">
        <f>IF(F312="","",IF(分岐管理シート!AM312&lt;1,"error",""))</f>
        <v/>
      </c>
      <c r="CJ312" s="257" t="str">
        <f>IF(F312="","",IF(分岐管理シート!AN312&lt;1,"error",""))</f>
        <v/>
      </c>
      <c r="CK312" s="261" t="str">
        <f t="shared" si="40"/>
        <v/>
      </c>
      <c r="CL312" s="257" t="str">
        <f>IF(F312="","",IF(AND(SUM(分岐管理シート!AO312:AR312)&gt;180,分岐管理シート!AS312&lt;1),"error",""))</f>
        <v/>
      </c>
      <c r="CM312" s="257" t="str">
        <f>IF(F312="","",IF(OR(AND(分岐管理シート!D312=1,分岐管理シート!BB312&gt;0,分岐管理シート!BB312&lt;7),AND(分岐管理シート!D312&gt;1,分岐管理シート!BB312&gt;3,分岐管理シート!BB312&lt;7)),"","error"))</f>
        <v/>
      </c>
      <c r="CN312" s="260"/>
      <c r="CO312" s="257" t="str">
        <f>IF(分岐管理シート!BR312=0,"","error")</f>
        <v/>
      </c>
      <c r="CP312" s="304" t="str">
        <f>IF(AND(F312="",SUM(分岐管理シート!D312:BB312)&gt;0),"error","")</f>
        <v/>
      </c>
    </row>
    <row r="313" spans="1:94" ht="54.95" customHeight="1" x14ac:dyDescent="0.15">
      <c r="A313" s="29"/>
      <c r="B313" s="33"/>
      <c r="C313" s="445">
        <v>241</v>
      </c>
      <c r="D313" s="342"/>
      <c r="E313" s="342"/>
      <c r="F313" s="164"/>
      <c r="G313" s="164"/>
      <c r="H313" s="163"/>
      <c r="I313" s="164"/>
      <c r="J313" s="163"/>
      <c r="K313" s="164"/>
      <c r="L313" s="164"/>
      <c r="M313" s="164"/>
      <c r="N313" s="164"/>
      <c r="O313" s="343"/>
      <c r="P313" s="343"/>
      <c r="Q313" s="344"/>
      <c r="R313" s="345">
        <f t="shared" si="33"/>
        <v>0</v>
      </c>
      <c r="S313" s="346">
        <f t="shared" si="41"/>
        <v>0</v>
      </c>
      <c r="T313" s="347"/>
      <c r="U313" s="419"/>
      <c r="V313" s="386"/>
      <c r="W313" s="386"/>
      <c r="X313" s="386"/>
      <c r="Y313" s="347"/>
      <c r="Z313" s="347"/>
      <c r="AA313" s="163"/>
      <c r="AB313" s="164"/>
      <c r="AC313" s="348"/>
      <c r="AD313" s="348"/>
      <c r="AE313" s="348"/>
      <c r="AF313" s="349"/>
      <c r="AG313" s="349"/>
      <c r="AH313" s="370"/>
      <c r="AI313" s="163"/>
      <c r="AJ313" s="163"/>
      <c r="AK313" s="163"/>
      <c r="AL313" s="350"/>
      <c r="AM313" s="163"/>
      <c r="AN313" s="163"/>
      <c r="AO313" s="343"/>
      <c r="AP313" s="164"/>
      <c r="AQ313" s="164"/>
      <c r="AR313" s="164"/>
      <c r="AS313" s="351"/>
      <c r="AT313" s="352"/>
      <c r="AU313" s="352"/>
      <c r="AV313" s="352"/>
      <c r="AW313" s="352"/>
      <c r="AX313" s="352"/>
      <c r="AY313" s="352"/>
      <c r="AZ313" s="352"/>
      <c r="BA313" s="352"/>
      <c r="BB313" s="353"/>
      <c r="BC313" s="351"/>
      <c r="BD313" s="351"/>
      <c r="BE313" s="255" t="str">
        <f>IF(F313="","",IF(分岐管理シート!D313&gt;0,"","error"))</f>
        <v/>
      </c>
      <c r="BF313" s="256" t="str">
        <f>IF(F313="","",IF(分岐管理シート!E313=1,"","error"))</f>
        <v/>
      </c>
      <c r="BG313" s="257" t="str">
        <f>IF(F313="","",IF(分岐管理シート!G313=2,"","error"))</f>
        <v/>
      </c>
      <c r="BH313" s="257" t="str">
        <f>IF(F313="","",IF(OR(分岐管理シート!H313=0,LEN(H313)&lt;6),"error",""))</f>
        <v/>
      </c>
      <c r="BI313" s="258" t="str">
        <f>IF(F313="","",IF(分岐管理シート!I313=2,"","error"))</f>
        <v/>
      </c>
      <c r="BJ313" s="257" t="str">
        <f t="shared" si="34"/>
        <v/>
      </c>
      <c r="BK313" s="257" t="str">
        <f t="shared" si="35"/>
        <v/>
      </c>
      <c r="BL313" s="257" t="str">
        <f>IF(F313="","",IF(OR(AND(分岐管理シート!D313=1,分岐管理シート!K313=1),AND(分岐管理シート!D313=2,分岐管理シート!K313=2)),"","error"))</f>
        <v/>
      </c>
      <c r="BM313" s="255" t="str">
        <f>IF(F313="","",IF(分岐管理シート!L313=2,"","error"))</f>
        <v/>
      </c>
      <c r="BN313" s="257" t="str">
        <f>IF(F313="","",IF(分岐管理シート!M313&lt;1,"error",""))</f>
        <v/>
      </c>
      <c r="BO313" s="252" t="str">
        <f>IF(F313="","",IF(OR(AND(分岐管理シート!D313=1,分岐管理シート!M313&lt;12,分岐管理シート!M313&gt;0),AND(分岐管理シート!D313=2,分岐管理シート!M313&lt;13,分岐管理シート!M313&gt;1)),"","error"))</f>
        <v/>
      </c>
      <c r="BP313" s="257" t="str">
        <f>IF(AND(分岐管理シート!M313&lt;&gt;1,SUM(分岐管理シート!N313:P313)&gt;0),"error","")</f>
        <v/>
      </c>
      <c r="BQ313" s="256" t="str">
        <f>IF(OR(AND(分岐管理シート!N313=0,OR(分岐管理シート!O313&lt;&gt;0,分岐管理シート!P313&lt;&gt;0)),AND(分岐管理シート!O313=0,分岐管理シート!P313&lt;&gt;0)),"error","")</f>
        <v/>
      </c>
      <c r="BR313" s="259" t="str" cm="1">
        <f t="array" ref="BR313">IF(SUMPRODUCT(COUNTIF(N313:P313,N313:P313))&gt;COUNTA(N313:P313),"error","")</f>
        <v/>
      </c>
      <c r="BS313" s="257" t="str">
        <f t="shared" si="36"/>
        <v/>
      </c>
      <c r="BT313" s="257" t="str">
        <f t="shared" si="37"/>
        <v/>
      </c>
      <c r="BU313" s="257" t="str">
        <f>IF(F313="","",IF(OR(AND(分岐管理シート!D313=1,T313&gt;0,Y313&gt;=0,U313=0,R313=S313+Y313,S313=T313),AND(分岐管理シート!D313=2,U313&gt;0,Y313&gt;=0,T313=0,R313=S313+Y313,S313=U313)),"","error"))</f>
        <v/>
      </c>
      <c r="BV313" s="257" t="str">
        <f t="shared" si="38"/>
        <v/>
      </c>
      <c r="BW313" s="257" t="str">
        <f t="shared" si="42"/>
        <v/>
      </c>
      <c r="BX313" s="257" t="str">
        <f t="shared" si="39"/>
        <v/>
      </c>
      <c r="BY313" s="257" t="str">
        <f>IF(F313="","",IF(PRODUCT(分岐管理シート!AB313:'分岐管理シート'!AE313)=0,"error",""))</f>
        <v/>
      </c>
      <c r="BZ313" s="252" t="str">
        <f>IF(F313="","",IF(AND(AE313="○",分岐管理シート!AF313=0),"error",""))</f>
        <v/>
      </c>
      <c r="CA313" s="257" t="str">
        <f>IF(F313="","",IF(AND(分岐管理シート!AE313&lt;2,実施計画様式!AF313&lt;&gt;""),"error",""))</f>
        <v/>
      </c>
      <c r="CB313" s="257" t="str">
        <f>IF(F313="","",IF(OR(AND(分岐管理シート!D313=1,分岐管理シート!AG313&gt;0,分岐管理シート!AG313&lt;25),AND(分岐管理シート!D313&gt;1,分岐管理シート!AG313&gt;12,分岐管理シート!AG313&lt;25)),"","error"))</f>
        <v/>
      </c>
      <c r="CC313" s="256" t="str">
        <f>IF(F313="","",IF(OR(AND(分岐管理シート!BH313="予算化方法",分岐管理シート!AH313&gt;0,分岐管理シート!AH313&lt;4),AND(分岐管理シート!BH313="予算化方法_未定なし",分岐管理シート!AH313&gt;0,分岐管理シート!AH313&lt;3)),"","error"))</f>
        <v/>
      </c>
      <c r="CD313" s="257" t="str">
        <f>IF(F313="","",IF(OR(分岐管理シート!AI313&lt;14,分岐管理シート!AI313&gt;25,分岐管理シート!AI313&gt;分岐管理シート!AJ313,分岐管理シート!AI313&gt;分岐管理シート!AK313),"error",""))</f>
        <v/>
      </c>
      <c r="CE313" s="257" t="str">
        <f>IF(F313="","",IF(OR(分岐管理シート!AJ313&lt;14,分岐管理シート!AJ313&gt;25,分岐管理シート!AJ313&lt;分岐管理シート!AI313,分岐管理シート!AJ313&gt;分岐管理シート!AK313),"error",""))</f>
        <v/>
      </c>
      <c r="CF313" s="256" t="str">
        <f>IF(F313="","",IF(OR(分岐管理シート!AK313&lt;14,分岐管理シート!AK313&gt;26,分岐管理シート!AK313&lt;分岐管理シート!AI313,分岐管理シート!AK313&lt;分岐管理シート!AJ313),"error",""))</f>
        <v/>
      </c>
      <c r="CG313" s="257" t="str">
        <f>IF(F313="","",IF(AND(AD313="－",分岐管理シート!AK313&gt;25),"error",""))</f>
        <v/>
      </c>
      <c r="CH313" s="257" t="str">
        <f t="shared" si="43"/>
        <v/>
      </c>
      <c r="CI313" s="252" t="str">
        <f>IF(F313="","",IF(分岐管理シート!AM313&lt;1,"error",""))</f>
        <v/>
      </c>
      <c r="CJ313" s="257" t="str">
        <f>IF(F313="","",IF(分岐管理シート!AN313&lt;1,"error",""))</f>
        <v/>
      </c>
      <c r="CK313" s="261" t="str">
        <f t="shared" si="40"/>
        <v/>
      </c>
      <c r="CL313" s="257" t="str">
        <f>IF(F313="","",IF(AND(SUM(分岐管理シート!AO313:AR313)&gt;180,分岐管理シート!AS313&lt;1),"error",""))</f>
        <v/>
      </c>
      <c r="CM313" s="257" t="str">
        <f>IF(F313="","",IF(OR(AND(分岐管理シート!D313=1,分岐管理シート!BB313&gt;0,分岐管理シート!BB313&lt;7),AND(分岐管理シート!D313&gt;1,分岐管理シート!BB313&gt;3,分岐管理シート!BB313&lt;7)),"","error"))</f>
        <v/>
      </c>
      <c r="CN313" s="260"/>
      <c r="CO313" s="257" t="str">
        <f>IF(分岐管理シート!BR313=0,"","error")</f>
        <v/>
      </c>
      <c r="CP313" s="304" t="str">
        <f>IF(AND(F313="",SUM(分岐管理シート!D313:BB313)&gt;0),"error","")</f>
        <v/>
      </c>
    </row>
    <row r="314" spans="1:94" ht="54.95" customHeight="1" x14ac:dyDescent="0.15">
      <c r="A314" s="29"/>
      <c r="B314" s="33"/>
      <c r="C314" s="445">
        <v>242</v>
      </c>
      <c r="D314" s="342"/>
      <c r="E314" s="342"/>
      <c r="F314" s="164"/>
      <c r="G314" s="164"/>
      <c r="H314" s="163"/>
      <c r="I314" s="164"/>
      <c r="J314" s="163"/>
      <c r="K314" s="164"/>
      <c r="L314" s="164"/>
      <c r="M314" s="164"/>
      <c r="N314" s="164"/>
      <c r="O314" s="343"/>
      <c r="P314" s="343"/>
      <c r="Q314" s="344"/>
      <c r="R314" s="345">
        <f t="shared" si="33"/>
        <v>0</v>
      </c>
      <c r="S314" s="346">
        <f t="shared" si="41"/>
        <v>0</v>
      </c>
      <c r="T314" s="347"/>
      <c r="U314" s="419"/>
      <c r="V314" s="386"/>
      <c r="W314" s="386"/>
      <c r="X314" s="386"/>
      <c r="Y314" s="347"/>
      <c r="Z314" s="347"/>
      <c r="AA314" s="163"/>
      <c r="AB314" s="164"/>
      <c r="AC314" s="348"/>
      <c r="AD314" s="348"/>
      <c r="AE314" s="348"/>
      <c r="AF314" s="349"/>
      <c r="AG314" s="349"/>
      <c r="AH314" s="370"/>
      <c r="AI314" s="163"/>
      <c r="AJ314" s="163"/>
      <c r="AK314" s="163"/>
      <c r="AL314" s="350"/>
      <c r="AM314" s="163"/>
      <c r="AN314" s="163"/>
      <c r="AO314" s="343"/>
      <c r="AP314" s="164"/>
      <c r="AQ314" s="164"/>
      <c r="AR314" s="164"/>
      <c r="AS314" s="351"/>
      <c r="AT314" s="352"/>
      <c r="AU314" s="352"/>
      <c r="AV314" s="352"/>
      <c r="AW314" s="352"/>
      <c r="AX314" s="352"/>
      <c r="AY314" s="352"/>
      <c r="AZ314" s="352"/>
      <c r="BA314" s="352"/>
      <c r="BB314" s="353"/>
      <c r="BC314" s="351"/>
      <c r="BD314" s="351"/>
      <c r="BE314" s="255" t="str">
        <f>IF(F314="","",IF(分岐管理シート!D314&gt;0,"","error"))</f>
        <v/>
      </c>
      <c r="BF314" s="256" t="str">
        <f>IF(F314="","",IF(分岐管理シート!E314=1,"","error"))</f>
        <v/>
      </c>
      <c r="BG314" s="257" t="str">
        <f>IF(F314="","",IF(分岐管理シート!G314=2,"","error"))</f>
        <v/>
      </c>
      <c r="BH314" s="257" t="str">
        <f>IF(F314="","",IF(OR(分岐管理シート!H314=0,LEN(H314)&lt;6),"error",""))</f>
        <v/>
      </c>
      <c r="BI314" s="258" t="str">
        <f>IF(F314="","",IF(分岐管理シート!I314=2,"","error"))</f>
        <v/>
      </c>
      <c r="BJ314" s="257" t="str">
        <f t="shared" si="34"/>
        <v/>
      </c>
      <c r="BK314" s="257" t="str">
        <f t="shared" si="35"/>
        <v/>
      </c>
      <c r="BL314" s="257" t="str">
        <f>IF(F314="","",IF(OR(AND(分岐管理シート!D314=1,分岐管理シート!K314=1),AND(分岐管理シート!D314=2,分岐管理シート!K314=2)),"","error"))</f>
        <v/>
      </c>
      <c r="BM314" s="255" t="str">
        <f>IF(F314="","",IF(分岐管理シート!L314=2,"","error"))</f>
        <v/>
      </c>
      <c r="BN314" s="257" t="str">
        <f>IF(F314="","",IF(分岐管理シート!M314&lt;1,"error",""))</f>
        <v/>
      </c>
      <c r="BO314" s="252" t="str">
        <f>IF(F314="","",IF(OR(AND(分岐管理シート!D314=1,分岐管理シート!M314&lt;12,分岐管理シート!M314&gt;0),AND(分岐管理シート!D314=2,分岐管理シート!M314&lt;13,分岐管理シート!M314&gt;1)),"","error"))</f>
        <v/>
      </c>
      <c r="BP314" s="257" t="str">
        <f>IF(AND(分岐管理シート!M314&lt;&gt;1,SUM(分岐管理シート!N314:P314)&gt;0),"error","")</f>
        <v/>
      </c>
      <c r="BQ314" s="256" t="str">
        <f>IF(OR(AND(分岐管理シート!N314=0,OR(分岐管理シート!O314&lt;&gt;0,分岐管理シート!P314&lt;&gt;0)),AND(分岐管理シート!O314=0,分岐管理シート!P314&lt;&gt;0)),"error","")</f>
        <v/>
      </c>
      <c r="BR314" s="259" t="str" cm="1">
        <f t="array" ref="BR314">IF(SUMPRODUCT(COUNTIF(N314:P314,N314:P314))&gt;COUNTA(N314:P314),"error","")</f>
        <v/>
      </c>
      <c r="BS314" s="257" t="str">
        <f t="shared" si="36"/>
        <v/>
      </c>
      <c r="BT314" s="257" t="str">
        <f t="shared" si="37"/>
        <v/>
      </c>
      <c r="BU314" s="257" t="str">
        <f>IF(F314="","",IF(OR(AND(分岐管理シート!D314=1,T314&gt;0,Y314&gt;=0,U314=0,R314=S314+Y314,S314=T314),AND(分岐管理シート!D314=2,U314&gt;0,Y314&gt;=0,T314=0,R314=S314+Y314,S314=U314)),"","error"))</f>
        <v/>
      </c>
      <c r="BV314" s="257" t="str">
        <f t="shared" si="38"/>
        <v/>
      </c>
      <c r="BW314" s="257" t="str">
        <f t="shared" si="42"/>
        <v/>
      </c>
      <c r="BX314" s="257" t="str">
        <f t="shared" si="39"/>
        <v/>
      </c>
      <c r="BY314" s="257" t="str">
        <f>IF(F314="","",IF(PRODUCT(分岐管理シート!AB314:'分岐管理シート'!AE314)=0,"error",""))</f>
        <v/>
      </c>
      <c r="BZ314" s="252" t="str">
        <f>IF(F314="","",IF(AND(AE314="○",分岐管理シート!AF314=0),"error",""))</f>
        <v/>
      </c>
      <c r="CA314" s="257" t="str">
        <f>IF(F314="","",IF(AND(分岐管理シート!AE314&lt;2,実施計画様式!AF314&lt;&gt;""),"error",""))</f>
        <v/>
      </c>
      <c r="CB314" s="257" t="str">
        <f>IF(F314="","",IF(OR(AND(分岐管理シート!D314=1,分岐管理シート!AG314&gt;0,分岐管理シート!AG314&lt;25),AND(分岐管理シート!D314&gt;1,分岐管理シート!AG314&gt;12,分岐管理シート!AG314&lt;25)),"","error"))</f>
        <v/>
      </c>
      <c r="CC314" s="256" t="str">
        <f>IF(F314="","",IF(OR(AND(分岐管理シート!BH314="予算化方法",分岐管理シート!AH314&gt;0,分岐管理シート!AH314&lt;4),AND(分岐管理シート!BH314="予算化方法_未定なし",分岐管理シート!AH314&gt;0,分岐管理シート!AH314&lt;3)),"","error"))</f>
        <v/>
      </c>
      <c r="CD314" s="257" t="str">
        <f>IF(F314="","",IF(OR(分岐管理シート!AI314&lt;14,分岐管理シート!AI314&gt;25,分岐管理シート!AI314&gt;分岐管理シート!AJ314,分岐管理シート!AI314&gt;分岐管理シート!AK314),"error",""))</f>
        <v/>
      </c>
      <c r="CE314" s="257" t="str">
        <f>IF(F314="","",IF(OR(分岐管理シート!AJ314&lt;14,分岐管理シート!AJ314&gt;25,分岐管理シート!AJ314&lt;分岐管理シート!AI314,分岐管理シート!AJ314&gt;分岐管理シート!AK314),"error",""))</f>
        <v/>
      </c>
      <c r="CF314" s="256" t="str">
        <f>IF(F314="","",IF(OR(分岐管理シート!AK314&lt;14,分岐管理シート!AK314&gt;26,分岐管理シート!AK314&lt;分岐管理シート!AI314,分岐管理シート!AK314&lt;分岐管理シート!AJ314),"error",""))</f>
        <v/>
      </c>
      <c r="CG314" s="257" t="str">
        <f>IF(F314="","",IF(AND(AD314="－",分岐管理シート!AK314&gt;25),"error",""))</f>
        <v/>
      </c>
      <c r="CH314" s="257" t="str">
        <f t="shared" si="43"/>
        <v/>
      </c>
      <c r="CI314" s="252" t="str">
        <f>IF(F314="","",IF(分岐管理シート!AM314&lt;1,"error",""))</f>
        <v/>
      </c>
      <c r="CJ314" s="257" t="str">
        <f>IF(F314="","",IF(分岐管理シート!AN314&lt;1,"error",""))</f>
        <v/>
      </c>
      <c r="CK314" s="261" t="str">
        <f t="shared" si="40"/>
        <v/>
      </c>
      <c r="CL314" s="257" t="str">
        <f>IF(F314="","",IF(AND(SUM(分岐管理シート!AO314:AR314)&gt;180,分岐管理シート!AS314&lt;1),"error",""))</f>
        <v/>
      </c>
      <c r="CM314" s="257" t="str">
        <f>IF(F314="","",IF(OR(AND(分岐管理シート!D314=1,分岐管理シート!BB314&gt;0,分岐管理シート!BB314&lt;7),AND(分岐管理シート!D314&gt;1,分岐管理シート!BB314&gt;3,分岐管理シート!BB314&lt;7)),"","error"))</f>
        <v/>
      </c>
      <c r="CN314" s="260"/>
      <c r="CO314" s="257" t="str">
        <f>IF(分岐管理シート!BR314=0,"","error")</f>
        <v/>
      </c>
      <c r="CP314" s="304" t="str">
        <f>IF(AND(F314="",SUM(分岐管理シート!D314:BB314)&gt;0),"error","")</f>
        <v/>
      </c>
    </row>
    <row r="315" spans="1:94" ht="54.95" customHeight="1" x14ac:dyDescent="0.15">
      <c r="A315" s="29"/>
      <c r="B315" s="33"/>
      <c r="C315" s="445">
        <v>243</v>
      </c>
      <c r="D315" s="342"/>
      <c r="E315" s="342"/>
      <c r="F315" s="164"/>
      <c r="G315" s="164"/>
      <c r="H315" s="163"/>
      <c r="I315" s="164"/>
      <c r="J315" s="163"/>
      <c r="K315" s="164"/>
      <c r="L315" s="164"/>
      <c r="M315" s="164"/>
      <c r="N315" s="164"/>
      <c r="O315" s="343"/>
      <c r="P315" s="343"/>
      <c r="Q315" s="344"/>
      <c r="R315" s="345">
        <f t="shared" si="33"/>
        <v>0</v>
      </c>
      <c r="S315" s="346">
        <f t="shared" si="41"/>
        <v>0</v>
      </c>
      <c r="T315" s="347"/>
      <c r="U315" s="419"/>
      <c r="V315" s="386"/>
      <c r="W315" s="386"/>
      <c r="X315" s="386"/>
      <c r="Y315" s="347"/>
      <c r="Z315" s="347"/>
      <c r="AA315" s="163"/>
      <c r="AB315" s="164"/>
      <c r="AC315" s="348"/>
      <c r="AD315" s="348"/>
      <c r="AE315" s="348"/>
      <c r="AF315" s="349"/>
      <c r="AG315" s="349"/>
      <c r="AH315" s="370"/>
      <c r="AI315" s="163"/>
      <c r="AJ315" s="163"/>
      <c r="AK315" s="163"/>
      <c r="AL315" s="350"/>
      <c r="AM315" s="163"/>
      <c r="AN315" s="163"/>
      <c r="AO315" s="343"/>
      <c r="AP315" s="164"/>
      <c r="AQ315" s="164"/>
      <c r="AR315" s="164"/>
      <c r="AS315" s="351"/>
      <c r="AT315" s="352"/>
      <c r="AU315" s="352"/>
      <c r="AV315" s="352"/>
      <c r="AW315" s="352"/>
      <c r="AX315" s="352"/>
      <c r="AY315" s="352"/>
      <c r="AZ315" s="352"/>
      <c r="BA315" s="352"/>
      <c r="BB315" s="353"/>
      <c r="BC315" s="351"/>
      <c r="BD315" s="351"/>
      <c r="BE315" s="255" t="str">
        <f>IF(F315="","",IF(分岐管理シート!D315&gt;0,"","error"))</f>
        <v/>
      </c>
      <c r="BF315" s="256" t="str">
        <f>IF(F315="","",IF(分岐管理シート!E315=1,"","error"))</f>
        <v/>
      </c>
      <c r="BG315" s="257" t="str">
        <f>IF(F315="","",IF(分岐管理シート!G315=2,"","error"))</f>
        <v/>
      </c>
      <c r="BH315" s="257" t="str">
        <f>IF(F315="","",IF(OR(分岐管理シート!H315=0,LEN(H315)&lt;6),"error",""))</f>
        <v/>
      </c>
      <c r="BI315" s="258" t="str">
        <f>IF(F315="","",IF(分岐管理シート!I315=2,"","error"))</f>
        <v/>
      </c>
      <c r="BJ315" s="257" t="str">
        <f t="shared" si="34"/>
        <v/>
      </c>
      <c r="BK315" s="257" t="str">
        <f t="shared" si="35"/>
        <v/>
      </c>
      <c r="BL315" s="257" t="str">
        <f>IF(F315="","",IF(OR(AND(分岐管理シート!D315=1,分岐管理シート!K315=1),AND(分岐管理シート!D315=2,分岐管理シート!K315=2)),"","error"))</f>
        <v/>
      </c>
      <c r="BM315" s="255" t="str">
        <f>IF(F315="","",IF(分岐管理シート!L315=2,"","error"))</f>
        <v/>
      </c>
      <c r="BN315" s="257" t="str">
        <f>IF(F315="","",IF(分岐管理シート!M315&lt;1,"error",""))</f>
        <v/>
      </c>
      <c r="BO315" s="252" t="str">
        <f>IF(F315="","",IF(OR(AND(分岐管理シート!D315=1,分岐管理シート!M315&lt;12,分岐管理シート!M315&gt;0),AND(分岐管理シート!D315=2,分岐管理シート!M315&lt;13,分岐管理シート!M315&gt;1)),"","error"))</f>
        <v/>
      </c>
      <c r="BP315" s="257" t="str">
        <f>IF(AND(分岐管理シート!M315&lt;&gt;1,SUM(分岐管理シート!N315:P315)&gt;0),"error","")</f>
        <v/>
      </c>
      <c r="BQ315" s="256" t="str">
        <f>IF(OR(AND(分岐管理シート!N315=0,OR(分岐管理シート!O315&lt;&gt;0,分岐管理シート!P315&lt;&gt;0)),AND(分岐管理シート!O315=0,分岐管理シート!P315&lt;&gt;0)),"error","")</f>
        <v/>
      </c>
      <c r="BR315" s="259" t="str" cm="1">
        <f t="array" ref="BR315">IF(SUMPRODUCT(COUNTIF(N315:P315,N315:P315))&gt;COUNTA(N315:P315),"error","")</f>
        <v/>
      </c>
      <c r="BS315" s="257" t="str">
        <f t="shared" si="36"/>
        <v/>
      </c>
      <c r="BT315" s="257" t="str">
        <f t="shared" si="37"/>
        <v/>
      </c>
      <c r="BU315" s="257" t="str">
        <f>IF(F315="","",IF(OR(AND(分岐管理シート!D315=1,T315&gt;0,Y315&gt;=0,U315=0,R315=S315+Y315,S315=T315),AND(分岐管理シート!D315=2,U315&gt;0,Y315&gt;=0,T315=0,R315=S315+Y315,S315=U315)),"","error"))</f>
        <v/>
      </c>
      <c r="BV315" s="257" t="str">
        <f t="shared" si="38"/>
        <v/>
      </c>
      <c r="BW315" s="257" t="str">
        <f t="shared" si="42"/>
        <v/>
      </c>
      <c r="BX315" s="257" t="str">
        <f t="shared" si="39"/>
        <v/>
      </c>
      <c r="BY315" s="257" t="str">
        <f>IF(F315="","",IF(PRODUCT(分岐管理シート!AB315:'分岐管理シート'!AE315)=0,"error",""))</f>
        <v/>
      </c>
      <c r="BZ315" s="252" t="str">
        <f>IF(F315="","",IF(AND(AE315="○",分岐管理シート!AF315=0),"error",""))</f>
        <v/>
      </c>
      <c r="CA315" s="257" t="str">
        <f>IF(F315="","",IF(AND(分岐管理シート!AE315&lt;2,実施計画様式!AF315&lt;&gt;""),"error",""))</f>
        <v/>
      </c>
      <c r="CB315" s="257" t="str">
        <f>IF(F315="","",IF(OR(AND(分岐管理シート!D315=1,分岐管理シート!AG315&gt;0,分岐管理シート!AG315&lt;25),AND(分岐管理シート!D315&gt;1,分岐管理シート!AG315&gt;12,分岐管理シート!AG315&lt;25)),"","error"))</f>
        <v/>
      </c>
      <c r="CC315" s="256" t="str">
        <f>IF(F315="","",IF(OR(AND(分岐管理シート!BH315="予算化方法",分岐管理シート!AH315&gt;0,分岐管理シート!AH315&lt;4),AND(分岐管理シート!BH315="予算化方法_未定なし",分岐管理シート!AH315&gt;0,分岐管理シート!AH315&lt;3)),"","error"))</f>
        <v/>
      </c>
      <c r="CD315" s="257" t="str">
        <f>IF(F315="","",IF(OR(分岐管理シート!AI315&lt;14,分岐管理シート!AI315&gt;25,分岐管理シート!AI315&gt;分岐管理シート!AJ315,分岐管理シート!AI315&gt;分岐管理シート!AK315),"error",""))</f>
        <v/>
      </c>
      <c r="CE315" s="257" t="str">
        <f>IF(F315="","",IF(OR(分岐管理シート!AJ315&lt;14,分岐管理シート!AJ315&gt;25,分岐管理シート!AJ315&lt;分岐管理シート!AI315,分岐管理シート!AJ315&gt;分岐管理シート!AK315),"error",""))</f>
        <v/>
      </c>
      <c r="CF315" s="256" t="str">
        <f>IF(F315="","",IF(OR(分岐管理シート!AK315&lt;14,分岐管理シート!AK315&gt;26,分岐管理シート!AK315&lt;分岐管理シート!AI315,分岐管理シート!AK315&lt;分岐管理シート!AJ315),"error",""))</f>
        <v/>
      </c>
      <c r="CG315" s="257" t="str">
        <f>IF(F315="","",IF(AND(AD315="－",分岐管理シート!AK315&gt;25),"error",""))</f>
        <v/>
      </c>
      <c r="CH315" s="257" t="str">
        <f t="shared" si="43"/>
        <v/>
      </c>
      <c r="CI315" s="252" t="str">
        <f>IF(F315="","",IF(分岐管理シート!AM315&lt;1,"error",""))</f>
        <v/>
      </c>
      <c r="CJ315" s="257" t="str">
        <f>IF(F315="","",IF(分岐管理シート!AN315&lt;1,"error",""))</f>
        <v/>
      </c>
      <c r="CK315" s="261" t="str">
        <f t="shared" si="40"/>
        <v/>
      </c>
      <c r="CL315" s="257" t="str">
        <f>IF(F315="","",IF(AND(SUM(分岐管理シート!AO315:AR315)&gt;180,分岐管理シート!AS315&lt;1),"error",""))</f>
        <v/>
      </c>
      <c r="CM315" s="257" t="str">
        <f>IF(F315="","",IF(OR(AND(分岐管理シート!D315=1,分岐管理シート!BB315&gt;0,分岐管理シート!BB315&lt;7),AND(分岐管理シート!D315&gt;1,分岐管理シート!BB315&gt;3,分岐管理シート!BB315&lt;7)),"","error"))</f>
        <v/>
      </c>
      <c r="CN315" s="260"/>
      <c r="CO315" s="257" t="str">
        <f>IF(分岐管理シート!BR315=0,"","error")</f>
        <v/>
      </c>
      <c r="CP315" s="304" t="str">
        <f>IF(AND(F315="",SUM(分岐管理シート!D315:BB315)&gt;0),"error","")</f>
        <v/>
      </c>
    </row>
    <row r="316" spans="1:94" ht="54.95" customHeight="1" x14ac:dyDescent="0.15">
      <c r="A316" s="29"/>
      <c r="B316" s="33"/>
      <c r="C316" s="445">
        <v>244</v>
      </c>
      <c r="D316" s="342"/>
      <c r="E316" s="342"/>
      <c r="F316" s="164"/>
      <c r="G316" s="164"/>
      <c r="H316" s="163"/>
      <c r="I316" s="164"/>
      <c r="J316" s="163"/>
      <c r="K316" s="164"/>
      <c r="L316" s="164"/>
      <c r="M316" s="164"/>
      <c r="N316" s="164"/>
      <c r="O316" s="343"/>
      <c r="P316" s="343"/>
      <c r="Q316" s="344"/>
      <c r="R316" s="345">
        <f t="shared" si="33"/>
        <v>0</v>
      </c>
      <c r="S316" s="346">
        <f t="shared" si="41"/>
        <v>0</v>
      </c>
      <c r="T316" s="347"/>
      <c r="U316" s="419"/>
      <c r="V316" s="386"/>
      <c r="W316" s="386"/>
      <c r="X316" s="386"/>
      <c r="Y316" s="347"/>
      <c r="Z316" s="347"/>
      <c r="AA316" s="163"/>
      <c r="AB316" s="164"/>
      <c r="AC316" s="348"/>
      <c r="AD316" s="348"/>
      <c r="AE316" s="348"/>
      <c r="AF316" s="349"/>
      <c r="AG316" s="349"/>
      <c r="AH316" s="370"/>
      <c r="AI316" s="163"/>
      <c r="AJ316" s="163"/>
      <c r="AK316" s="163"/>
      <c r="AL316" s="350"/>
      <c r="AM316" s="163"/>
      <c r="AN316" s="163"/>
      <c r="AO316" s="343"/>
      <c r="AP316" s="164"/>
      <c r="AQ316" s="164"/>
      <c r="AR316" s="164"/>
      <c r="AS316" s="351"/>
      <c r="AT316" s="352"/>
      <c r="AU316" s="352"/>
      <c r="AV316" s="352"/>
      <c r="AW316" s="352"/>
      <c r="AX316" s="352"/>
      <c r="AY316" s="352"/>
      <c r="AZ316" s="352"/>
      <c r="BA316" s="352"/>
      <c r="BB316" s="353"/>
      <c r="BC316" s="351"/>
      <c r="BD316" s="351"/>
      <c r="BE316" s="255" t="str">
        <f>IF(F316="","",IF(分岐管理シート!D316&gt;0,"","error"))</f>
        <v/>
      </c>
      <c r="BF316" s="256" t="str">
        <f>IF(F316="","",IF(分岐管理シート!E316=1,"","error"))</f>
        <v/>
      </c>
      <c r="BG316" s="257" t="str">
        <f>IF(F316="","",IF(分岐管理シート!G316=2,"","error"))</f>
        <v/>
      </c>
      <c r="BH316" s="257" t="str">
        <f>IF(F316="","",IF(OR(分岐管理シート!H316=0,LEN(H316)&lt;6),"error",""))</f>
        <v/>
      </c>
      <c r="BI316" s="258" t="str">
        <f>IF(F316="","",IF(分岐管理シート!I316=2,"","error"))</f>
        <v/>
      </c>
      <c r="BJ316" s="257" t="str">
        <f t="shared" si="34"/>
        <v/>
      </c>
      <c r="BK316" s="257" t="str">
        <f t="shared" si="35"/>
        <v/>
      </c>
      <c r="BL316" s="257" t="str">
        <f>IF(F316="","",IF(OR(AND(分岐管理シート!D316=1,分岐管理シート!K316=1),AND(分岐管理シート!D316=2,分岐管理シート!K316=2)),"","error"))</f>
        <v/>
      </c>
      <c r="BM316" s="255" t="str">
        <f>IF(F316="","",IF(分岐管理シート!L316=2,"","error"))</f>
        <v/>
      </c>
      <c r="BN316" s="257" t="str">
        <f>IF(F316="","",IF(分岐管理シート!M316&lt;1,"error",""))</f>
        <v/>
      </c>
      <c r="BO316" s="252" t="str">
        <f>IF(F316="","",IF(OR(AND(分岐管理シート!D316=1,分岐管理シート!M316&lt;12,分岐管理シート!M316&gt;0),AND(分岐管理シート!D316=2,分岐管理シート!M316&lt;13,分岐管理シート!M316&gt;1)),"","error"))</f>
        <v/>
      </c>
      <c r="BP316" s="257" t="str">
        <f>IF(AND(分岐管理シート!M316&lt;&gt;1,SUM(分岐管理シート!N316:P316)&gt;0),"error","")</f>
        <v/>
      </c>
      <c r="BQ316" s="256" t="str">
        <f>IF(OR(AND(分岐管理シート!N316=0,OR(分岐管理シート!O316&lt;&gt;0,分岐管理シート!P316&lt;&gt;0)),AND(分岐管理シート!O316=0,分岐管理シート!P316&lt;&gt;0)),"error","")</f>
        <v/>
      </c>
      <c r="BR316" s="259" t="str" cm="1">
        <f t="array" ref="BR316">IF(SUMPRODUCT(COUNTIF(N316:P316,N316:P316))&gt;COUNTA(N316:P316),"error","")</f>
        <v/>
      </c>
      <c r="BS316" s="257" t="str">
        <f t="shared" si="36"/>
        <v/>
      </c>
      <c r="BT316" s="257" t="str">
        <f t="shared" si="37"/>
        <v/>
      </c>
      <c r="BU316" s="257" t="str">
        <f>IF(F316="","",IF(OR(AND(分岐管理シート!D316=1,T316&gt;0,Y316&gt;=0,U316=0,R316=S316+Y316,S316=T316),AND(分岐管理シート!D316=2,U316&gt;0,Y316&gt;=0,T316=0,R316=S316+Y316,S316=U316)),"","error"))</f>
        <v/>
      </c>
      <c r="BV316" s="257" t="str">
        <f t="shared" si="38"/>
        <v/>
      </c>
      <c r="BW316" s="257" t="str">
        <f t="shared" si="42"/>
        <v/>
      </c>
      <c r="BX316" s="257" t="str">
        <f t="shared" si="39"/>
        <v/>
      </c>
      <c r="BY316" s="257" t="str">
        <f>IF(F316="","",IF(PRODUCT(分岐管理シート!AB316:'分岐管理シート'!AE316)=0,"error",""))</f>
        <v/>
      </c>
      <c r="BZ316" s="252" t="str">
        <f>IF(F316="","",IF(AND(AE316="○",分岐管理シート!AF316=0),"error",""))</f>
        <v/>
      </c>
      <c r="CA316" s="257" t="str">
        <f>IF(F316="","",IF(AND(分岐管理シート!AE316&lt;2,実施計画様式!AF316&lt;&gt;""),"error",""))</f>
        <v/>
      </c>
      <c r="CB316" s="257" t="str">
        <f>IF(F316="","",IF(OR(AND(分岐管理シート!D316=1,分岐管理シート!AG316&gt;0,分岐管理シート!AG316&lt;25),AND(分岐管理シート!D316&gt;1,分岐管理シート!AG316&gt;12,分岐管理シート!AG316&lt;25)),"","error"))</f>
        <v/>
      </c>
      <c r="CC316" s="256" t="str">
        <f>IF(F316="","",IF(OR(AND(分岐管理シート!BH316="予算化方法",分岐管理シート!AH316&gt;0,分岐管理シート!AH316&lt;4),AND(分岐管理シート!BH316="予算化方法_未定なし",分岐管理シート!AH316&gt;0,分岐管理シート!AH316&lt;3)),"","error"))</f>
        <v/>
      </c>
      <c r="CD316" s="257" t="str">
        <f>IF(F316="","",IF(OR(分岐管理シート!AI316&lt;14,分岐管理シート!AI316&gt;25,分岐管理シート!AI316&gt;分岐管理シート!AJ316,分岐管理シート!AI316&gt;分岐管理シート!AK316),"error",""))</f>
        <v/>
      </c>
      <c r="CE316" s="257" t="str">
        <f>IF(F316="","",IF(OR(分岐管理シート!AJ316&lt;14,分岐管理シート!AJ316&gt;25,分岐管理シート!AJ316&lt;分岐管理シート!AI316,分岐管理シート!AJ316&gt;分岐管理シート!AK316),"error",""))</f>
        <v/>
      </c>
      <c r="CF316" s="256" t="str">
        <f>IF(F316="","",IF(OR(分岐管理シート!AK316&lt;14,分岐管理シート!AK316&gt;26,分岐管理シート!AK316&lt;分岐管理シート!AI316,分岐管理シート!AK316&lt;分岐管理シート!AJ316),"error",""))</f>
        <v/>
      </c>
      <c r="CG316" s="257" t="str">
        <f>IF(F316="","",IF(AND(AD316="－",分岐管理シート!AK316&gt;25),"error",""))</f>
        <v/>
      </c>
      <c r="CH316" s="257" t="str">
        <f t="shared" si="43"/>
        <v/>
      </c>
      <c r="CI316" s="252" t="str">
        <f>IF(F316="","",IF(分岐管理シート!AM316&lt;1,"error",""))</f>
        <v/>
      </c>
      <c r="CJ316" s="257" t="str">
        <f>IF(F316="","",IF(分岐管理シート!AN316&lt;1,"error",""))</f>
        <v/>
      </c>
      <c r="CK316" s="261" t="str">
        <f t="shared" si="40"/>
        <v/>
      </c>
      <c r="CL316" s="257" t="str">
        <f>IF(F316="","",IF(AND(SUM(分岐管理シート!AO316:AR316)&gt;180,分岐管理シート!AS316&lt;1),"error",""))</f>
        <v/>
      </c>
      <c r="CM316" s="257" t="str">
        <f>IF(F316="","",IF(OR(AND(分岐管理シート!D316=1,分岐管理シート!BB316&gt;0,分岐管理シート!BB316&lt;7),AND(分岐管理シート!D316&gt;1,分岐管理シート!BB316&gt;3,分岐管理シート!BB316&lt;7)),"","error"))</f>
        <v/>
      </c>
      <c r="CN316" s="260"/>
      <c r="CO316" s="257" t="str">
        <f>IF(分岐管理シート!BR316=0,"","error")</f>
        <v/>
      </c>
      <c r="CP316" s="304" t="str">
        <f>IF(AND(F316="",SUM(分岐管理シート!D316:BB316)&gt;0),"error","")</f>
        <v/>
      </c>
    </row>
    <row r="317" spans="1:94" ht="54.95" customHeight="1" x14ac:dyDescent="0.15">
      <c r="A317" s="29"/>
      <c r="B317" s="33"/>
      <c r="C317" s="445">
        <v>245</v>
      </c>
      <c r="D317" s="342"/>
      <c r="E317" s="342"/>
      <c r="F317" s="164"/>
      <c r="G317" s="164"/>
      <c r="H317" s="163"/>
      <c r="I317" s="164"/>
      <c r="J317" s="163"/>
      <c r="K317" s="164"/>
      <c r="L317" s="164"/>
      <c r="M317" s="164"/>
      <c r="N317" s="164"/>
      <c r="O317" s="343"/>
      <c r="P317" s="343"/>
      <c r="Q317" s="344"/>
      <c r="R317" s="345">
        <f t="shared" si="33"/>
        <v>0</v>
      </c>
      <c r="S317" s="346">
        <f t="shared" si="41"/>
        <v>0</v>
      </c>
      <c r="T317" s="347"/>
      <c r="U317" s="419"/>
      <c r="V317" s="386"/>
      <c r="W317" s="386"/>
      <c r="X317" s="386"/>
      <c r="Y317" s="347"/>
      <c r="Z317" s="347"/>
      <c r="AA317" s="163"/>
      <c r="AB317" s="164"/>
      <c r="AC317" s="348"/>
      <c r="AD317" s="348"/>
      <c r="AE317" s="348"/>
      <c r="AF317" s="349"/>
      <c r="AG317" s="349"/>
      <c r="AH317" s="370"/>
      <c r="AI317" s="163"/>
      <c r="AJ317" s="163"/>
      <c r="AK317" s="163"/>
      <c r="AL317" s="350"/>
      <c r="AM317" s="163"/>
      <c r="AN317" s="163"/>
      <c r="AO317" s="343"/>
      <c r="AP317" s="164"/>
      <c r="AQ317" s="164"/>
      <c r="AR317" s="164"/>
      <c r="AS317" s="351"/>
      <c r="AT317" s="352"/>
      <c r="AU317" s="352"/>
      <c r="AV317" s="352"/>
      <c r="AW317" s="352"/>
      <c r="AX317" s="352"/>
      <c r="AY317" s="352"/>
      <c r="AZ317" s="352"/>
      <c r="BA317" s="352"/>
      <c r="BB317" s="353"/>
      <c r="BC317" s="351"/>
      <c r="BD317" s="351"/>
      <c r="BE317" s="255" t="str">
        <f>IF(F317="","",IF(分岐管理シート!D317&gt;0,"","error"))</f>
        <v/>
      </c>
      <c r="BF317" s="256" t="str">
        <f>IF(F317="","",IF(分岐管理シート!E317=1,"","error"))</f>
        <v/>
      </c>
      <c r="BG317" s="257" t="str">
        <f>IF(F317="","",IF(分岐管理シート!G317=2,"","error"))</f>
        <v/>
      </c>
      <c r="BH317" s="257" t="str">
        <f>IF(F317="","",IF(OR(分岐管理シート!H317=0,LEN(H317)&lt;6),"error",""))</f>
        <v/>
      </c>
      <c r="BI317" s="258" t="str">
        <f>IF(F317="","",IF(分岐管理シート!I317=2,"","error"))</f>
        <v/>
      </c>
      <c r="BJ317" s="257" t="str">
        <f t="shared" si="34"/>
        <v/>
      </c>
      <c r="BK317" s="257" t="str">
        <f t="shared" si="35"/>
        <v/>
      </c>
      <c r="BL317" s="257" t="str">
        <f>IF(F317="","",IF(OR(AND(分岐管理シート!D317=1,分岐管理シート!K317=1),AND(分岐管理シート!D317=2,分岐管理シート!K317=2)),"","error"))</f>
        <v/>
      </c>
      <c r="BM317" s="255" t="str">
        <f>IF(F317="","",IF(分岐管理シート!L317=2,"","error"))</f>
        <v/>
      </c>
      <c r="BN317" s="257" t="str">
        <f>IF(F317="","",IF(分岐管理シート!M317&lt;1,"error",""))</f>
        <v/>
      </c>
      <c r="BO317" s="252" t="str">
        <f>IF(F317="","",IF(OR(AND(分岐管理シート!D317=1,分岐管理シート!M317&lt;12,分岐管理シート!M317&gt;0),AND(分岐管理シート!D317=2,分岐管理シート!M317&lt;13,分岐管理シート!M317&gt;1)),"","error"))</f>
        <v/>
      </c>
      <c r="BP317" s="257" t="str">
        <f>IF(AND(分岐管理シート!M317&lt;&gt;1,SUM(分岐管理シート!N317:P317)&gt;0),"error","")</f>
        <v/>
      </c>
      <c r="BQ317" s="256" t="str">
        <f>IF(OR(AND(分岐管理シート!N317=0,OR(分岐管理シート!O317&lt;&gt;0,分岐管理シート!P317&lt;&gt;0)),AND(分岐管理シート!O317=0,分岐管理シート!P317&lt;&gt;0)),"error","")</f>
        <v/>
      </c>
      <c r="BR317" s="259" t="str" cm="1">
        <f t="array" ref="BR317">IF(SUMPRODUCT(COUNTIF(N317:P317,N317:P317))&gt;COUNTA(N317:P317),"error","")</f>
        <v/>
      </c>
      <c r="BS317" s="257" t="str">
        <f t="shared" si="36"/>
        <v/>
      </c>
      <c r="BT317" s="257" t="str">
        <f t="shared" si="37"/>
        <v/>
      </c>
      <c r="BU317" s="257" t="str">
        <f>IF(F317="","",IF(OR(AND(分岐管理シート!D317=1,T317&gt;0,Y317&gt;=0,U317=0,R317=S317+Y317,S317=T317),AND(分岐管理シート!D317=2,U317&gt;0,Y317&gt;=0,T317=0,R317=S317+Y317,S317=U317)),"","error"))</f>
        <v/>
      </c>
      <c r="BV317" s="257" t="str">
        <f t="shared" si="38"/>
        <v/>
      </c>
      <c r="BW317" s="257" t="str">
        <f t="shared" si="42"/>
        <v/>
      </c>
      <c r="BX317" s="257" t="str">
        <f t="shared" si="39"/>
        <v/>
      </c>
      <c r="BY317" s="257" t="str">
        <f>IF(F317="","",IF(PRODUCT(分岐管理シート!AB317:'分岐管理シート'!AE317)=0,"error",""))</f>
        <v/>
      </c>
      <c r="BZ317" s="252" t="str">
        <f>IF(F317="","",IF(AND(AE317="○",分岐管理シート!AF317=0),"error",""))</f>
        <v/>
      </c>
      <c r="CA317" s="257" t="str">
        <f>IF(F317="","",IF(AND(分岐管理シート!AE317&lt;2,実施計画様式!AF317&lt;&gt;""),"error",""))</f>
        <v/>
      </c>
      <c r="CB317" s="257" t="str">
        <f>IF(F317="","",IF(OR(AND(分岐管理シート!D317=1,分岐管理シート!AG317&gt;0,分岐管理シート!AG317&lt;25),AND(分岐管理シート!D317&gt;1,分岐管理シート!AG317&gt;12,分岐管理シート!AG317&lt;25)),"","error"))</f>
        <v/>
      </c>
      <c r="CC317" s="256" t="str">
        <f>IF(F317="","",IF(OR(AND(分岐管理シート!BH317="予算化方法",分岐管理シート!AH317&gt;0,分岐管理シート!AH317&lt;4),AND(分岐管理シート!BH317="予算化方法_未定なし",分岐管理シート!AH317&gt;0,分岐管理シート!AH317&lt;3)),"","error"))</f>
        <v/>
      </c>
      <c r="CD317" s="257" t="str">
        <f>IF(F317="","",IF(OR(分岐管理シート!AI317&lt;14,分岐管理シート!AI317&gt;25,分岐管理シート!AI317&gt;分岐管理シート!AJ317,分岐管理シート!AI317&gt;分岐管理シート!AK317),"error",""))</f>
        <v/>
      </c>
      <c r="CE317" s="257" t="str">
        <f>IF(F317="","",IF(OR(分岐管理シート!AJ317&lt;14,分岐管理シート!AJ317&gt;25,分岐管理シート!AJ317&lt;分岐管理シート!AI317,分岐管理シート!AJ317&gt;分岐管理シート!AK317),"error",""))</f>
        <v/>
      </c>
      <c r="CF317" s="256" t="str">
        <f>IF(F317="","",IF(OR(分岐管理シート!AK317&lt;14,分岐管理シート!AK317&gt;26,分岐管理シート!AK317&lt;分岐管理シート!AI317,分岐管理シート!AK317&lt;分岐管理シート!AJ317),"error",""))</f>
        <v/>
      </c>
      <c r="CG317" s="257" t="str">
        <f>IF(F317="","",IF(AND(AD317="－",分岐管理シート!AK317&gt;25),"error",""))</f>
        <v/>
      </c>
      <c r="CH317" s="257" t="str">
        <f t="shared" si="43"/>
        <v/>
      </c>
      <c r="CI317" s="252" t="str">
        <f>IF(F317="","",IF(分岐管理シート!AM317&lt;1,"error",""))</f>
        <v/>
      </c>
      <c r="CJ317" s="257" t="str">
        <f>IF(F317="","",IF(分岐管理シート!AN317&lt;1,"error",""))</f>
        <v/>
      </c>
      <c r="CK317" s="261" t="str">
        <f t="shared" si="40"/>
        <v/>
      </c>
      <c r="CL317" s="257" t="str">
        <f>IF(F317="","",IF(AND(SUM(分岐管理シート!AO317:AR317)&gt;180,分岐管理シート!AS317&lt;1),"error",""))</f>
        <v/>
      </c>
      <c r="CM317" s="257" t="str">
        <f>IF(F317="","",IF(OR(AND(分岐管理シート!D317=1,分岐管理シート!BB317&gt;0,分岐管理シート!BB317&lt;7),AND(分岐管理シート!D317&gt;1,分岐管理シート!BB317&gt;3,分岐管理シート!BB317&lt;7)),"","error"))</f>
        <v/>
      </c>
      <c r="CN317" s="260"/>
      <c r="CO317" s="257" t="str">
        <f>IF(分岐管理シート!BR317=0,"","error")</f>
        <v/>
      </c>
      <c r="CP317" s="304" t="str">
        <f>IF(AND(F317="",SUM(分岐管理シート!D317:BB317)&gt;0),"error","")</f>
        <v/>
      </c>
    </row>
    <row r="318" spans="1:94" ht="54.95" customHeight="1" x14ac:dyDescent="0.15">
      <c r="A318" s="29"/>
      <c r="B318" s="33"/>
      <c r="C318" s="445">
        <v>246</v>
      </c>
      <c r="D318" s="342"/>
      <c r="E318" s="342"/>
      <c r="F318" s="164"/>
      <c r="G318" s="164"/>
      <c r="H318" s="163"/>
      <c r="I318" s="164"/>
      <c r="J318" s="163"/>
      <c r="K318" s="164"/>
      <c r="L318" s="164"/>
      <c r="M318" s="164"/>
      <c r="N318" s="164"/>
      <c r="O318" s="343"/>
      <c r="P318" s="343"/>
      <c r="Q318" s="344"/>
      <c r="R318" s="345">
        <f t="shared" si="33"/>
        <v>0</v>
      </c>
      <c r="S318" s="346">
        <f t="shared" si="41"/>
        <v>0</v>
      </c>
      <c r="T318" s="347"/>
      <c r="U318" s="419"/>
      <c r="V318" s="386"/>
      <c r="W318" s="386"/>
      <c r="X318" s="386"/>
      <c r="Y318" s="347"/>
      <c r="Z318" s="347"/>
      <c r="AA318" s="163"/>
      <c r="AB318" s="164"/>
      <c r="AC318" s="348"/>
      <c r="AD318" s="348"/>
      <c r="AE318" s="348"/>
      <c r="AF318" s="349"/>
      <c r="AG318" s="349"/>
      <c r="AH318" s="370"/>
      <c r="AI318" s="163"/>
      <c r="AJ318" s="163"/>
      <c r="AK318" s="163"/>
      <c r="AL318" s="350"/>
      <c r="AM318" s="163"/>
      <c r="AN318" s="163"/>
      <c r="AO318" s="343"/>
      <c r="AP318" s="164"/>
      <c r="AQ318" s="164"/>
      <c r="AR318" s="164"/>
      <c r="AS318" s="351"/>
      <c r="AT318" s="352"/>
      <c r="AU318" s="352"/>
      <c r="AV318" s="352"/>
      <c r="AW318" s="352"/>
      <c r="AX318" s="352"/>
      <c r="AY318" s="352"/>
      <c r="AZ318" s="352"/>
      <c r="BA318" s="352"/>
      <c r="BB318" s="353"/>
      <c r="BC318" s="351"/>
      <c r="BD318" s="351"/>
      <c r="BE318" s="255" t="str">
        <f>IF(F318="","",IF(分岐管理シート!D318&gt;0,"","error"))</f>
        <v/>
      </c>
      <c r="BF318" s="256" t="str">
        <f>IF(F318="","",IF(分岐管理シート!E318=1,"","error"))</f>
        <v/>
      </c>
      <c r="BG318" s="257" t="str">
        <f>IF(F318="","",IF(分岐管理シート!G318=2,"","error"))</f>
        <v/>
      </c>
      <c r="BH318" s="257" t="str">
        <f>IF(F318="","",IF(OR(分岐管理シート!H318=0,LEN(H318)&lt;6),"error",""))</f>
        <v/>
      </c>
      <c r="BI318" s="258" t="str">
        <f>IF(F318="","",IF(分岐管理シート!I318=2,"","error"))</f>
        <v/>
      </c>
      <c r="BJ318" s="257" t="str">
        <f t="shared" si="34"/>
        <v/>
      </c>
      <c r="BK318" s="257" t="str">
        <f t="shared" si="35"/>
        <v/>
      </c>
      <c r="BL318" s="257" t="str">
        <f>IF(F318="","",IF(OR(AND(分岐管理シート!D318=1,分岐管理シート!K318=1),AND(分岐管理シート!D318=2,分岐管理シート!K318=2)),"","error"))</f>
        <v/>
      </c>
      <c r="BM318" s="255" t="str">
        <f>IF(F318="","",IF(分岐管理シート!L318=2,"","error"))</f>
        <v/>
      </c>
      <c r="BN318" s="257" t="str">
        <f>IF(F318="","",IF(分岐管理シート!M318&lt;1,"error",""))</f>
        <v/>
      </c>
      <c r="BO318" s="252" t="str">
        <f>IF(F318="","",IF(OR(AND(分岐管理シート!D318=1,分岐管理シート!M318&lt;12,分岐管理シート!M318&gt;0),AND(分岐管理シート!D318=2,分岐管理シート!M318&lt;13,分岐管理シート!M318&gt;1)),"","error"))</f>
        <v/>
      </c>
      <c r="BP318" s="257" t="str">
        <f>IF(AND(分岐管理シート!M318&lt;&gt;1,SUM(分岐管理シート!N318:P318)&gt;0),"error","")</f>
        <v/>
      </c>
      <c r="BQ318" s="256" t="str">
        <f>IF(OR(AND(分岐管理シート!N318=0,OR(分岐管理シート!O318&lt;&gt;0,分岐管理シート!P318&lt;&gt;0)),AND(分岐管理シート!O318=0,分岐管理シート!P318&lt;&gt;0)),"error","")</f>
        <v/>
      </c>
      <c r="BR318" s="259" t="str" cm="1">
        <f t="array" ref="BR318">IF(SUMPRODUCT(COUNTIF(N318:P318,N318:P318))&gt;COUNTA(N318:P318),"error","")</f>
        <v/>
      </c>
      <c r="BS318" s="257" t="str">
        <f t="shared" si="36"/>
        <v/>
      </c>
      <c r="BT318" s="257" t="str">
        <f t="shared" si="37"/>
        <v/>
      </c>
      <c r="BU318" s="257" t="str">
        <f>IF(F318="","",IF(OR(AND(分岐管理シート!D318=1,T318&gt;0,Y318&gt;=0,U318=0,R318=S318+Y318,S318=T318),AND(分岐管理シート!D318=2,U318&gt;0,Y318&gt;=0,T318=0,R318=S318+Y318,S318=U318)),"","error"))</f>
        <v/>
      </c>
      <c r="BV318" s="257" t="str">
        <f t="shared" si="38"/>
        <v/>
      </c>
      <c r="BW318" s="257" t="str">
        <f t="shared" si="42"/>
        <v/>
      </c>
      <c r="BX318" s="257" t="str">
        <f t="shared" si="39"/>
        <v/>
      </c>
      <c r="BY318" s="257" t="str">
        <f>IF(F318="","",IF(PRODUCT(分岐管理シート!AB318:'分岐管理シート'!AE318)=0,"error",""))</f>
        <v/>
      </c>
      <c r="BZ318" s="252" t="str">
        <f>IF(F318="","",IF(AND(AE318="○",分岐管理シート!AF318=0),"error",""))</f>
        <v/>
      </c>
      <c r="CA318" s="257" t="str">
        <f>IF(F318="","",IF(AND(分岐管理シート!AE318&lt;2,実施計画様式!AF318&lt;&gt;""),"error",""))</f>
        <v/>
      </c>
      <c r="CB318" s="257" t="str">
        <f>IF(F318="","",IF(OR(AND(分岐管理シート!D318=1,分岐管理シート!AG318&gt;0,分岐管理シート!AG318&lt;25),AND(分岐管理シート!D318&gt;1,分岐管理シート!AG318&gt;12,分岐管理シート!AG318&lt;25)),"","error"))</f>
        <v/>
      </c>
      <c r="CC318" s="256" t="str">
        <f>IF(F318="","",IF(OR(AND(分岐管理シート!BH318="予算化方法",分岐管理シート!AH318&gt;0,分岐管理シート!AH318&lt;4),AND(分岐管理シート!BH318="予算化方法_未定なし",分岐管理シート!AH318&gt;0,分岐管理シート!AH318&lt;3)),"","error"))</f>
        <v/>
      </c>
      <c r="CD318" s="257" t="str">
        <f>IF(F318="","",IF(OR(分岐管理シート!AI318&lt;14,分岐管理シート!AI318&gt;25,分岐管理シート!AI318&gt;分岐管理シート!AJ318,分岐管理シート!AI318&gt;分岐管理シート!AK318),"error",""))</f>
        <v/>
      </c>
      <c r="CE318" s="257" t="str">
        <f>IF(F318="","",IF(OR(分岐管理シート!AJ318&lt;14,分岐管理シート!AJ318&gt;25,分岐管理シート!AJ318&lt;分岐管理シート!AI318,分岐管理シート!AJ318&gt;分岐管理シート!AK318),"error",""))</f>
        <v/>
      </c>
      <c r="CF318" s="256" t="str">
        <f>IF(F318="","",IF(OR(分岐管理シート!AK318&lt;14,分岐管理シート!AK318&gt;26,分岐管理シート!AK318&lt;分岐管理シート!AI318,分岐管理シート!AK318&lt;分岐管理シート!AJ318),"error",""))</f>
        <v/>
      </c>
      <c r="CG318" s="257" t="str">
        <f>IF(F318="","",IF(AND(AD318="－",分岐管理シート!AK318&gt;25),"error",""))</f>
        <v/>
      </c>
      <c r="CH318" s="257" t="str">
        <f t="shared" si="43"/>
        <v/>
      </c>
      <c r="CI318" s="252" t="str">
        <f>IF(F318="","",IF(分岐管理シート!AM318&lt;1,"error",""))</f>
        <v/>
      </c>
      <c r="CJ318" s="257" t="str">
        <f>IF(F318="","",IF(分岐管理シート!AN318&lt;1,"error",""))</f>
        <v/>
      </c>
      <c r="CK318" s="261" t="str">
        <f t="shared" si="40"/>
        <v/>
      </c>
      <c r="CL318" s="257" t="str">
        <f>IF(F318="","",IF(AND(SUM(分岐管理シート!AO318:AR318)&gt;180,分岐管理シート!AS318&lt;1),"error",""))</f>
        <v/>
      </c>
      <c r="CM318" s="257" t="str">
        <f>IF(F318="","",IF(OR(AND(分岐管理シート!D318=1,分岐管理シート!BB318&gt;0,分岐管理シート!BB318&lt;7),AND(分岐管理シート!D318&gt;1,分岐管理シート!BB318&gt;3,分岐管理シート!BB318&lt;7)),"","error"))</f>
        <v/>
      </c>
      <c r="CN318" s="260"/>
      <c r="CO318" s="257" t="str">
        <f>IF(分岐管理シート!BR318=0,"","error")</f>
        <v/>
      </c>
      <c r="CP318" s="304" t="str">
        <f>IF(AND(F318="",SUM(分岐管理シート!D318:BB318)&gt;0),"error","")</f>
        <v/>
      </c>
    </row>
    <row r="319" spans="1:94" ht="54.95" customHeight="1" x14ac:dyDescent="0.15">
      <c r="A319" s="29"/>
      <c r="B319" s="33"/>
      <c r="C319" s="445">
        <v>247</v>
      </c>
      <c r="D319" s="342"/>
      <c r="E319" s="342"/>
      <c r="F319" s="164"/>
      <c r="G319" s="164"/>
      <c r="H319" s="163"/>
      <c r="I319" s="164"/>
      <c r="J319" s="163"/>
      <c r="K319" s="164"/>
      <c r="L319" s="164"/>
      <c r="M319" s="164"/>
      <c r="N319" s="164"/>
      <c r="O319" s="343"/>
      <c r="P319" s="343"/>
      <c r="Q319" s="344"/>
      <c r="R319" s="345">
        <f t="shared" si="33"/>
        <v>0</v>
      </c>
      <c r="S319" s="346">
        <f t="shared" si="41"/>
        <v>0</v>
      </c>
      <c r="T319" s="347"/>
      <c r="U319" s="419"/>
      <c r="V319" s="386"/>
      <c r="W319" s="386"/>
      <c r="X319" s="386"/>
      <c r="Y319" s="347"/>
      <c r="Z319" s="347"/>
      <c r="AA319" s="163"/>
      <c r="AB319" s="164"/>
      <c r="AC319" s="348"/>
      <c r="AD319" s="348"/>
      <c r="AE319" s="348"/>
      <c r="AF319" s="349"/>
      <c r="AG319" s="349"/>
      <c r="AH319" s="370"/>
      <c r="AI319" s="163"/>
      <c r="AJ319" s="163"/>
      <c r="AK319" s="163"/>
      <c r="AL319" s="350"/>
      <c r="AM319" s="163"/>
      <c r="AN319" s="163"/>
      <c r="AO319" s="343"/>
      <c r="AP319" s="164"/>
      <c r="AQ319" s="164"/>
      <c r="AR319" s="164"/>
      <c r="AS319" s="351"/>
      <c r="AT319" s="352"/>
      <c r="AU319" s="352"/>
      <c r="AV319" s="352"/>
      <c r="AW319" s="352"/>
      <c r="AX319" s="352"/>
      <c r="AY319" s="352"/>
      <c r="AZ319" s="352"/>
      <c r="BA319" s="352"/>
      <c r="BB319" s="353"/>
      <c r="BC319" s="351"/>
      <c r="BD319" s="351"/>
      <c r="BE319" s="255" t="str">
        <f>IF(F319="","",IF(分岐管理シート!D319&gt;0,"","error"))</f>
        <v/>
      </c>
      <c r="BF319" s="256" t="str">
        <f>IF(F319="","",IF(分岐管理シート!E319=1,"","error"))</f>
        <v/>
      </c>
      <c r="BG319" s="257" t="str">
        <f>IF(F319="","",IF(分岐管理シート!G319=2,"","error"))</f>
        <v/>
      </c>
      <c r="BH319" s="257" t="str">
        <f>IF(F319="","",IF(OR(分岐管理シート!H319=0,LEN(H319)&lt;6),"error",""))</f>
        <v/>
      </c>
      <c r="BI319" s="258" t="str">
        <f>IF(F319="","",IF(分岐管理シート!I319=2,"","error"))</f>
        <v/>
      </c>
      <c r="BJ319" s="257" t="str">
        <f t="shared" si="34"/>
        <v/>
      </c>
      <c r="BK319" s="257" t="str">
        <f t="shared" si="35"/>
        <v/>
      </c>
      <c r="BL319" s="257" t="str">
        <f>IF(F319="","",IF(OR(AND(分岐管理シート!D319=1,分岐管理シート!K319=1),AND(分岐管理シート!D319=2,分岐管理シート!K319=2)),"","error"))</f>
        <v/>
      </c>
      <c r="BM319" s="255" t="str">
        <f>IF(F319="","",IF(分岐管理シート!L319=2,"","error"))</f>
        <v/>
      </c>
      <c r="BN319" s="257" t="str">
        <f>IF(F319="","",IF(分岐管理シート!M319&lt;1,"error",""))</f>
        <v/>
      </c>
      <c r="BO319" s="252" t="str">
        <f>IF(F319="","",IF(OR(AND(分岐管理シート!D319=1,分岐管理シート!M319&lt;12,分岐管理シート!M319&gt;0),AND(分岐管理シート!D319=2,分岐管理シート!M319&lt;13,分岐管理シート!M319&gt;1)),"","error"))</f>
        <v/>
      </c>
      <c r="BP319" s="257" t="str">
        <f>IF(AND(分岐管理シート!M319&lt;&gt;1,SUM(分岐管理シート!N319:P319)&gt;0),"error","")</f>
        <v/>
      </c>
      <c r="BQ319" s="256" t="str">
        <f>IF(OR(AND(分岐管理シート!N319=0,OR(分岐管理シート!O319&lt;&gt;0,分岐管理シート!P319&lt;&gt;0)),AND(分岐管理シート!O319=0,分岐管理シート!P319&lt;&gt;0)),"error","")</f>
        <v/>
      </c>
      <c r="BR319" s="259" t="str" cm="1">
        <f t="array" ref="BR319">IF(SUMPRODUCT(COUNTIF(N319:P319,N319:P319))&gt;COUNTA(N319:P319),"error","")</f>
        <v/>
      </c>
      <c r="BS319" s="257" t="str">
        <f t="shared" si="36"/>
        <v/>
      </c>
      <c r="BT319" s="257" t="str">
        <f t="shared" si="37"/>
        <v/>
      </c>
      <c r="BU319" s="257" t="str">
        <f>IF(F319="","",IF(OR(AND(分岐管理シート!D319=1,T319&gt;0,Y319&gt;=0,U319=0,R319=S319+Y319,S319=T319),AND(分岐管理シート!D319=2,U319&gt;0,Y319&gt;=0,T319=0,R319=S319+Y319,S319=U319)),"","error"))</f>
        <v/>
      </c>
      <c r="BV319" s="257" t="str">
        <f t="shared" si="38"/>
        <v/>
      </c>
      <c r="BW319" s="257" t="str">
        <f t="shared" si="42"/>
        <v/>
      </c>
      <c r="BX319" s="257" t="str">
        <f t="shared" si="39"/>
        <v/>
      </c>
      <c r="BY319" s="257" t="str">
        <f>IF(F319="","",IF(PRODUCT(分岐管理シート!AB319:'分岐管理シート'!AE319)=0,"error",""))</f>
        <v/>
      </c>
      <c r="BZ319" s="252" t="str">
        <f>IF(F319="","",IF(AND(AE319="○",分岐管理シート!AF319=0),"error",""))</f>
        <v/>
      </c>
      <c r="CA319" s="257" t="str">
        <f>IF(F319="","",IF(AND(分岐管理シート!AE319&lt;2,実施計画様式!AF319&lt;&gt;""),"error",""))</f>
        <v/>
      </c>
      <c r="CB319" s="257" t="str">
        <f>IF(F319="","",IF(OR(AND(分岐管理シート!D319=1,分岐管理シート!AG319&gt;0,分岐管理シート!AG319&lt;25),AND(分岐管理シート!D319&gt;1,分岐管理シート!AG319&gt;12,分岐管理シート!AG319&lt;25)),"","error"))</f>
        <v/>
      </c>
      <c r="CC319" s="256" t="str">
        <f>IF(F319="","",IF(OR(AND(分岐管理シート!BH319="予算化方法",分岐管理シート!AH319&gt;0,分岐管理シート!AH319&lt;4),AND(分岐管理シート!BH319="予算化方法_未定なし",分岐管理シート!AH319&gt;0,分岐管理シート!AH319&lt;3)),"","error"))</f>
        <v/>
      </c>
      <c r="CD319" s="257" t="str">
        <f>IF(F319="","",IF(OR(分岐管理シート!AI319&lt;14,分岐管理シート!AI319&gt;25,分岐管理シート!AI319&gt;分岐管理シート!AJ319,分岐管理シート!AI319&gt;分岐管理シート!AK319),"error",""))</f>
        <v/>
      </c>
      <c r="CE319" s="257" t="str">
        <f>IF(F319="","",IF(OR(分岐管理シート!AJ319&lt;14,分岐管理シート!AJ319&gt;25,分岐管理シート!AJ319&lt;分岐管理シート!AI319,分岐管理シート!AJ319&gt;分岐管理シート!AK319),"error",""))</f>
        <v/>
      </c>
      <c r="CF319" s="256" t="str">
        <f>IF(F319="","",IF(OR(分岐管理シート!AK319&lt;14,分岐管理シート!AK319&gt;26,分岐管理シート!AK319&lt;分岐管理シート!AI319,分岐管理シート!AK319&lt;分岐管理シート!AJ319),"error",""))</f>
        <v/>
      </c>
      <c r="CG319" s="257" t="str">
        <f>IF(F319="","",IF(AND(AD319="－",分岐管理シート!AK319&gt;25),"error",""))</f>
        <v/>
      </c>
      <c r="CH319" s="257" t="str">
        <f t="shared" si="43"/>
        <v/>
      </c>
      <c r="CI319" s="252" t="str">
        <f>IF(F319="","",IF(分岐管理シート!AM319&lt;1,"error",""))</f>
        <v/>
      </c>
      <c r="CJ319" s="257" t="str">
        <f>IF(F319="","",IF(分岐管理シート!AN319&lt;1,"error",""))</f>
        <v/>
      </c>
      <c r="CK319" s="261" t="str">
        <f t="shared" si="40"/>
        <v/>
      </c>
      <c r="CL319" s="257" t="str">
        <f>IF(F319="","",IF(AND(SUM(分岐管理シート!AO319:AR319)&gt;180,分岐管理シート!AS319&lt;1),"error",""))</f>
        <v/>
      </c>
      <c r="CM319" s="257" t="str">
        <f>IF(F319="","",IF(OR(AND(分岐管理シート!D319=1,分岐管理シート!BB319&gt;0,分岐管理シート!BB319&lt;7),AND(分岐管理シート!D319&gt;1,分岐管理シート!BB319&gt;3,分岐管理シート!BB319&lt;7)),"","error"))</f>
        <v/>
      </c>
      <c r="CN319" s="260"/>
      <c r="CO319" s="257" t="str">
        <f>IF(分岐管理シート!BR319=0,"","error")</f>
        <v/>
      </c>
      <c r="CP319" s="304" t="str">
        <f>IF(AND(F319="",SUM(分岐管理シート!D319:BB319)&gt;0),"error","")</f>
        <v/>
      </c>
    </row>
    <row r="320" spans="1:94" ht="54.95" customHeight="1" x14ac:dyDescent="0.15">
      <c r="A320" s="29"/>
      <c r="B320" s="33"/>
      <c r="C320" s="445">
        <v>248</v>
      </c>
      <c r="D320" s="342"/>
      <c r="E320" s="342"/>
      <c r="F320" s="164"/>
      <c r="G320" s="164"/>
      <c r="H320" s="163"/>
      <c r="I320" s="164"/>
      <c r="J320" s="163"/>
      <c r="K320" s="164"/>
      <c r="L320" s="164"/>
      <c r="M320" s="164"/>
      <c r="N320" s="164"/>
      <c r="O320" s="343"/>
      <c r="P320" s="343"/>
      <c r="Q320" s="344"/>
      <c r="R320" s="345">
        <f t="shared" si="33"/>
        <v>0</v>
      </c>
      <c r="S320" s="346">
        <f t="shared" si="41"/>
        <v>0</v>
      </c>
      <c r="T320" s="347"/>
      <c r="U320" s="419"/>
      <c r="V320" s="386"/>
      <c r="W320" s="386"/>
      <c r="X320" s="386"/>
      <c r="Y320" s="347"/>
      <c r="Z320" s="347"/>
      <c r="AA320" s="163"/>
      <c r="AB320" s="164"/>
      <c r="AC320" s="348"/>
      <c r="AD320" s="348"/>
      <c r="AE320" s="348"/>
      <c r="AF320" s="349"/>
      <c r="AG320" s="349"/>
      <c r="AH320" s="370"/>
      <c r="AI320" s="163"/>
      <c r="AJ320" s="163"/>
      <c r="AK320" s="163"/>
      <c r="AL320" s="350"/>
      <c r="AM320" s="163"/>
      <c r="AN320" s="163"/>
      <c r="AO320" s="343"/>
      <c r="AP320" s="164"/>
      <c r="AQ320" s="164"/>
      <c r="AR320" s="164"/>
      <c r="AS320" s="351"/>
      <c r="AT320" s="352"/>
      <c r="AU320" s="352"/>
      <c r="AV320" s="352"/>
      <c r="AW320" s="352"/>
      <c r="AX320" s="352"/>
      <c r="AY320" s="352"/>
      <c r="AZ320" s="352"/>
      <c r="BA320" s="352"/>
      <c r="BB320" s="353"/>
      <c r="BC320" s="351"/>
      <c r="BD320" s="351"/>
      <c r="BE320" s="255" t="str">
        <f>IF(F320="","",IF(分岐管理シート!D320&gt;0,"","error"))</f>
        <v/>
      </c>
      <c r="BF320" s="256" t="str">
        <f>IF(F320="","",IF(分岐管理シート!E320=1,"","error"))</f>
        <v/>
      </c>
      <c r="BG320" s="257" t="str">
        <f>IF(F320="","",IF(分岐管理シート!G320=2,"","error"))</f>
        <v/>
      </c>
      <c r="BH320" s="257" t="str">
        <f>IF(F320="","",IF(OR(分岐管理シート!H320=0,LEN(H320)&lt;6),"error",""))</f>
        <v/>
      </c>
      <c r="BI320" s="258" t="str">
        <f>IF(F320="","",IF(分岐管理シート!I320=2,"","error"))</f>
        <v/>
      </c>
      <c r="BJ320" s="257" t="str">
        <f t="shared" si="34"/>
        <v/>
      </c>
      <c r="BK320" s="257" t="str">
        <f t="shared" si="35"/>
        <v/>
      </c>
      <c r="BL320" s="257" t="str">
        <f>IF(F320="","",IF(OR(AND(分岐管理シート!D320=1,分岐管理シート!K320=1),AND(分岐管理シート!D320=2,分岐管理シート!K320=2)),"","error"))</f>
        <v/>
      </c>
      <c r="BM320" s="255" t="str">
        <f>IF(F320="","",IF(分岐管理シート!L320=2,"","error"))</f>
        <v/>
      </c>
      <c r="BN320" s="257" t="str">
        <f>IF(F320="","",IF(分岐管理シート!M320&lt;1,"error",""))</f>
        <v/>
      </c>
      <c r="BO320" s="252" t="str">
        <f>IF(F320="","",IF(OR(AND(分岐管理シート!D320=1,分岐管理シート!M320&lt;12,分岐管理シート!M320&gt;0),AND(分岐管理シート!D320=2,分岐管理シート!M320&lt;13,分岐管理シート!M320&gt;1)),"","error"))</f>
        <v/>
      </c>
      <c r="BP320" s="257" t="str">
        <f>IF(AND(分岐管理シート!M320&lt;&gt;1,SUM(分岐管理シート!N320:P320)&gt;0),"error","")</f>
        <v/>
      </c>
      <c r="BQ320" s="256" t="str">
        <f>IF(OR(AND(分岐管理シート!N320=0,OR(分岐管理シート!O320&lt;&gt;0,分岐管理シート!P320&lt;&gt;0)),AND(分岐管理シート!O320=0,分岐管理シート!P320&lt;&gt;0)),"error","")</f>
        <v/>
      </c>
      <c r="BR320" s="259" t="str" cm="1">
        <f t="array" ref="BR320">IF(SUMPRODUCT(COUNTIF(N320:P320,N320:P320))&gt;COUNTA(N320:P320),"error","")</f>
        <v/>
      </c>
      <c r="BS320" s="257" t="str">
        <f t="shared" si="36"/>
        <v/>
      </c>
      <c r="BT320" s="257" t="str">
        <f t="shared" si="37"/>
        <v/>
      </c>
      <c r="BU320" s="257" t="str">
        <f>IF(F320="","",IF(OR(AND(分岐管理シート!D320=1,T320&gt;0,Y320&gt;=0,U320=0,R320=S320+Y320,S320=T320),AND(分岐管理シート!D320=2,U320&gt;0,Y320&gt;=0,T320=0,R320=S320+Y320,S320=U320)),"","error"))</f>
        <v/>
      </c>
      <c r="BV320" s="257" t="str">
        <f t="shared" si="38"/>
        <v/>
      </c>
      <c r="BW320" s="257" t="str">
        <f t="shared" si="42"/>
        <v/>
      </c>
      <c r="BX320" s="257" t="str">
        <f t="shared" si="39"/>
        <v/>
      </c>
      <c r="BY320" s="257" t="str">
        <f>IF(F320="","",IF(PRODUCT(分岐管理シート!AB320:'分岐管理シート'!AE320)=0,"error",""))</f>
        <v/>
      </c>
      <c r="BZ320" s="252" t="str">
        <f>IF(F320="","",IF(AND(AE320="○",分岐管理シート!AF320=0),"error",""))</f>
        <v/>
      </c>
      <c r="CA320" s="257" t="str">
        <f>IF(F320="","",IF(AND(分岐管理シート!AE320&lt;2,実施計画様式!AF320&lt;&gt;""),"error",""))</f>
        <v/>
      </c>
      <c r="CB320" s="257" t="str">
        <f>IF(F320="","",IF(OR(AND(分岐管理シート!D320=1,分岐管理シート!AG320&gt;0,分岐管理シート!AG320&lt;25),AND(分岐管理シート!D320&gt;1,分岐管理シート!AG320&gt;12,分岐管理シート!AG320&lt;25)),"","error"))</f>
        <v/>
      </c>
      <c r="CC320" s="256" t="str">
        <f>IF(F320="","",IF(OR(AND(分岐管理シート!BH320="予算化方法",分岐管理シート!AH320&gt;0,分岐管理シート!AH320&lt;4),AND(分岐管理シート!BH320="予算化方法_未定なし",分岐管理シート!AH320&gt;0,分岐管理シート!AH320&lt;3)),"","error"))</f>
        <v/>
      </c>
      <c r="CD320" s="257" t="str">
        <f>IF(F320="","",IF(OR(分岐管理シート!AI320&lt;14,分岐管理シート!AI320&gt;25,分岐管理シート!AI320&gt;分岐管理シート!AJ320,分岐管理シート!AI320&gt;分岐管理シート!AK320),"error",""))</f>
        <v/>
      </c>
      <c r="CE320" s="257" t="str">
        <f>IF(F320="","",IF(OR(分岐管理シート!AJ320&lt;14,分岐管理シート!AJ320&gt;25,分岐管理シート!AJ320&lt;分岐管理シート!AI320,分岐管理シート!AJ320&gt;分岐管理シート!AK320),"error",""))</f>
        <v/>
      </c>
      <c r="CF320" s="256" t="str">
        <f>IF(F320="","",IF(OR(分岐管理シート!AK320&lt;14,分岐管理シート!AK320&gt;26,分岐管理シート!AK320&lt;分岐管理シート!AI320,分岐管理シート!AK320&lt;分岐管理シート!AJ320),"error",""))</f>
        <v/>
      </c>
      <c r="CG320" s="257" t="str">
        <f>IF(F320="","",IF(AND(AD320="－",分岐管理シート!AK320&gt;25),"error",""))</f>
        <v/>
      </c>
      <c r="CH320" s="257" t="str">
        <f t="shared" si="43"/>
        <v/>
      </c>
      <c r="CI320" s="252" t="str">
        <f>IF(F320="","",IF(分岐管理シート!AM320&lt;1,"error",""))</f>
        <v/>
      </c>
      <c r="CJ320" s="257" t="str">
        <f>IF(F320="","",IF(分岐管理シート!AN320&lt;1,"error",""))</f>
        <v/>
      </c>
      <c r="CK320" s="261" t="str">
        <f t="shared" si="40"/>
        <v/>
      </c>
      <c r="CL320" s="257" t="str">
        <f>IF(F320="","",IF(AND(SUM(分岐管理シート!AO320:AR320)&gt;180,分岐管理シート!AS320&lt;1),"error",""))</f>
        <v/>
      </c>
      <c r="CM320" s="257" t="str">
        <f>IF(F320="","",IF(OR(AND(分岐管理シート!D320=1,分岐管理シート!BB320&gt;0,分岐管理シート!BB320&lt;7),AND(分岐管理シート!D320&gt;1,分岐管理シート!BB320&gt;3,分岐管理シート!BB320&lt;7)),"","error"))</f>
        <v/>
      </c>
      <c r="CN320" s="260"/>
      <c r="CO320" s="257" t="str">
        <f>IF(分岐管理シート!BR320=0,"","error")</f>
        <v/>
      </c>
      <c r="CP320" s="304" t="str">
        <f>IF(AND(F320="",SUM(分岐管理シート!D320:BB320)&gt;0),"error","")</f>
        <v/>
      </c>
    </row>
    <row r="321" spans="1:94" ht="54.95" customHeight="1" x14ac:dyDescent="0.15">
      <c r="A321" s="29"/>
      <c r="B321" s="33"/>
      <c r="C321" s="445">
        <v>249</v>
      </c>
      <c r="D321" s="342"/>
      <c r="E321" s="342"/>
      <c r="F321" s="164"/>
      <c r="G321" s="164"/>
      <c r="H321" s="163"/>
      <c r="I321" s="164"/>
      <c r="J321" s="163"/>
      <c r="K321" s="164"/>
      <c r="L321" s="164"/>
      <c r="M321" s="164"/>
      <c r="N321" s="164"/>
      <c r="O321" s="343"/>
      <c r="P321" s="343"/>
      <c r="Q321" s="344"/>
      <c r="R321" s="345">
        <f t="shared" si="33"/>
        <v>0</v>
      </c>
      <c r="S321" s="346">
        <f t="shared" si="41"/>
        <v>0</v>
      </c>
      <c r="T321" s="347"/>
      <c r="U321" s="419"/>
      <c r="V321" s="386"/>
      <c r="W321" s="386"/>
      <c r="X321" s="386"/>
      <c r="Y321" s="347"/>
      <c r="Z321" s="347"/>
      <c r="AA321" s="163"/>
      <c r="AB321" s="164"/>
      <c r="AC321" s="348"/>
      <c r="AD321" s="348"/>
      <c r="AE321" s="348"/>
      <c r="AF321" s="349"/>
      <c r="AG321" s="349"/>
      <c r="AH321" s="370"/>
      <c r="AI321" s="163"/>
      <c r="AJ321" s="163"/>
      <c r="AK321" s="163"/>
      <c r="AL321" s="350"/>
      <c r="AM321" s="163"/>
      <c r="AN321" s="163"/>
      <c r="AO321" s="343"/>
      <c r="AP321" s="164"/>
      <c r="AQ321" s="164"/>
      <c r="AR321" s="164"/>
      <c r="AS321" s="351"/>
      <c r="AT321" s="352"/>
      <c r="AU321" s="352"/>
      <c r="AV321" s="352"/>
      <c r="AW321" s="352"/>
      <c r="AX321" s="352"/>
      <c r="AY321" s="352"/>
      <c r="AZ321" s="352"/>
      <c r="BA321" s="352"/>
      <c r="BB321" s="353"/>
      <c r="BC321" s="351"/>
      <c r="BD321" s="351"/>
      <c r="BE321" s="255" t="str">
        <f>IF(F321="","",IF(分岐管理シート!D321&gt;0,"","error"))</f>
        <v/>
      </c>
      <c r="BF321" s="256" t="str">
        <f>IF(F321="","",IF(分岐管理シート!E321=1,"","error"))</f>
        <v/>
      </c>
      <c r="BG321" s="257" t="str">
        <f>IF(F321="","",IF(分岐管理シート!G321=2,"","error"))</f>
        <v/>
      </c>
      <c r="BH321" s="257" t="str">
        <f>IF(F321="","",IF(OR(分岐管理シート!H321=0,LEN(H321)&lt;6),"error",""))</f>
        <v/>
      </c>
      <c r="BI321" s="258" t="str">
        <f>IF(F321="","",IF(分岐管理シート!I321=2,"","error"))</f>
        <v/>
      </c>
      <c r="BJ321" s="257" t="str">
        <f t="shared" si="34"/>
        <v/>
      </c>
      <c r="BK321" s="257" t="str">
        <f t="shared" si="35"/>
        <v/>
      </c>
      <c r="BL321" s="257" t="str">
        <f>IF(F321="","",IF(OR(AND(分岐管理シート!D321=1,分岐管理シート!K321=1),AND(分岐管理シート!D321=2,分岐管理シート!K321=2)),"","error"))</f>
        <v/>
      </c>
      <c r="BM321" s="255" t="str">
        <f>IF(F321="","",IF(分岐管理シート!L321=2,"","error"))</f>
        <v/>
      </c>
      <c r="BN321" s="257" t="str">
        <f>IF(F321="","",IF(分岐管理シート!M321&lt;1,"error",""))</f>
        <v/>
      </c>
      <c r="BO321" s="252" t="str">
        <f>IF(F321="","",IF(OR(AND(分岐管理シート!D321=1,分岐管理シート!M321&lt;12,分岐管理シート!M321&gt;0),AND(分岐管理シート!D321=2,分岐管理シート!M321&lt;13,分岐管理シート!M321&gt;1)),"","error"))</f>
        <v/>
      </c>
      <c r="BP321" s="257" t="str">
        <f>IF(AND(分岐管理シート!M321&lt;&gt;1,SUM(分岐管理シート!N321:P321)&gt;0),"error","")</f>
        <v/>
      </c>
      <c r="BQ321" s="256" t="str">
        <f>IF(OR(AND(分岐管理シート!N321=0,OR(分岐管理シート!O321&lt;&gt;0,分岐管理シート!P321&lt;&gt;0)),AND(分岐管理シート!O321=0,分岐管理シート!P321&lt;&gt;0)),"error","")</f>
        <v/>
      </c>
      <c r="BR321" s="259" t="str" cm="1">
        <f t="array" ref="BR321">IF(SUMPRODUCT(COUNTIF(N321:P321,N321:P321))&gt;COUNTA(N321:P321),"error","")</f>
        <v/>
      </c>
      <c r="BS321" s="257" t="str">
        <f t="shared" si="36"/>
        <v/>
      </c>
      <c r="BT321" s="257" t="str">
        <f t="shared" si="37"/>
        <v/>
      </c>
      <c r="BU321" s="257" t="str">
        <f>IF(F321="","",IF(OR(AND(分岐管理シート!D321=1,T321&gt;0,Y321&gt;=0,U321=0,R321=S321+Y321,S321=T321),AND(分岐管理シート!D321=2,U321&gt;0,Y321&gt;=0,T321=0,R321=S321+Y321,S321=U321)),"","error"))</f>
        <v/>
      </c>
      <c r="BV321" s="257" t="str">
        <f t="shared" si="38"/>
        <v/>
      </c>
      <c r="BW321" s="257" t="str">
        <f t="shared" si="42"/>
        <v/>
      </c>
      <c r="BX321" s="257" t="str">
        <f t="shared" si="39"/>
        <v/>
      </c>
      <c r="BY321" s="257" t="str">
        <f>IF(F321="","",IF(PRODUCT(分岐管理シート!AB321:'分岐管理シート'!AE321)=0,"error",""))</f>
        <v/>
      </c>
      <c r="BZ321" s="252" t="str">
        <f>IF(F321="","",IF(AND(AE321="○",分岐管理シート!AF321=0),"error",""))</f>
        <v/>
      </c>
      <c r="CA321" s="257" t="str">
        <f>IF(F321="","",IF(AND(分岐管理シート!AE321&lt;2,実施計画様式!AF321&lt;&gt;""),"error",""))</f>
        <v/>
      </c>
      <c r="CB321" s="257" t="str">
        <f>IF(F321="","",IF(OR(AND(分岐管理シート!D321=1,分岐管理シート!AG321&gt;0,分岐管理シート!AG321&lt;25),AND(分岐管理シート!D321&gt;1,分岐管理シート!AG321&gt;12,分岐管理シート!AG321&lt;25)),"","error"))</f>
        <v/>
      </c>
      <c r="CC321" s="256" t="str">
        <f>IF(F321="","",IF(OR(AND(分岐管理シート!BH321="予算化方法",分岐管理シート!AH321&gt;0,分岐管理シート!AH321&lt;4),AND(分岐管理シート!BH321="予算化方法_未定なし",分岐管理シート!AH321&gt;0,分岐管理シート!AH321&lt;3)),"","error"))</f>
        <v/>
      </c>
      <c r="CD321" s="257" t="str">
        <f>IF(F321="","",IF(OR(分岐管理シート!AI321&lt;14,分岐管理シート!AI321&gt;25,分岐管理シート!AI321&gt;分岐管理シート!AJ321,分岐管理シート!AI321&gt;分岐管理シート!AK321),"error",""))</f>
        <v/>
      </c>
      <c r="CE321" s="257" t="str">
        <f>IF(F321="","",IF(OR(分岐管理シート!AJ321&lt;14,分岐管理シート!AJ321&gt;25,分岐管理シート!AJ321&lt;分岐管理シート!AI321,分岐管理シート!AJ321&gt;分岐管理シート!AK321),"error",""))</f>
        <v/>
      </c>
      <c r="CF321" s="256" t="str">
        <f>IF(F321="","",IF(OR(分岐管理シート!AK321&lt;14,分岐管理シート!AK321&gt;26,分岐管理シート!AK321&lt;分岐管理シート!AI321,分岐管理シート!AK321&lt;分岐管理シート!AJ321),"error",""))</f>
        <v/>
      </c>
      <c r="CG321" s="257" t="str">
        <f>IF(F321="","",IF(AND(AD321="－",分岐管理シート!AK321&gt;25),"error",""))</f>
        <v/>
      </c>
      <c r="CH321" s="257" t="str">
        <f t="shared" si="43"/>
        <v/>
      </c>
      <c r="CI321" s="252" t="str">
        <f>IF(F321="","",IF(分岐管理シート!AM321&lt;1,"error",""))</f>
        <v/>
      </c>
      <c r="CJ321" s="257" t="str">
        <f>IF(F321="","",IF(分岐管理シート!AN321&lt;1,"error",""))</f>
        <v/>
      </c>
      <c r="CK321" s="261" t="str">
        <f t="shared" si="40"/>
        <v/>
      </c>
      <c r="CL321" s="257" t="str">
        <f>IF(F321="","",IF(AND(SUM(分岐管理シート!AO321:AR321)&gt;180,分岐管理シート!AS321&lt;1),"error",""))</f>
        <v/>
      </c>
      <c r="CM321" s="257" t="str">
        <f>IF(F321="","",IF(OR(AND(分岐管理シート!D321=1,分岐管理シート!BB321&gt;0,分岐管理シート!BB321&lt;7),AND(分岐管理シート!D321&gt;1,分岐管理シート!BB321&gt;3,分岐管理シート!BB321&lt;7)),"","error"))</f>
        <v/>
      </c>
      <c r="CN321" s="260"/>
      <c r="CO321" s="257" t="str">
        <f>IF(分岐管理シート!BR321=0,"","error")</f>
        <v/>
      </c>
      <c r="CP321" s="304" t="str">
        <f>IF(AND(F321="",SUM(分岐管理シート!D321:BB321)&gt;0),"error","")</f>
        <v/>
      </c>
    </row>
    <row r="322" spans="1:94" ht="54.95" customHeight="1" x14ac:dyDescent="0.15">
      <c r="A322" s="29"/>
      <c r="B322" s="33"/>
      <c r="C322" s="445">
        <v>250</v>
      </c>
      <c r="D322" s="342"/>
      <c r="E322" s="342"/>
      <c r="F322" s="164"/>
      <c r="G322" s="164"/>
      <c r="H322" s="163"/>
      <c r="I322" s="164"/>
      <c r="J322" s="163"/>
      <c r="K322" s="164"/>
      <c r="L322" s="164"/>
      <c r="M322" s="164"/>
      <c r="N322" s="164"/>
      <c r="O322" s="343"/>
      <c r="P322" s="343"/>
      <c r="Q322" s="344"/>
      <c r="R322" s="345">
        <f t="shared" si="33"/>
        <v>0</v>
      </c>
      <c r="S322" s="346">
        <f t="shared" si="41"/>
        <v>0</v>
      </c>
      <c r="T322" s="347"/>
      <c r="U322" s="419"/>
      <c r="V322" s="386"/>
      <c r="W322" s="386"/>
      <c r="X322" s="386"/>
      <c r="Y322" s="347"/>
      <c r="Z322" s="347"/>
      <c r="AA322" s="163"/>
      <c r="AB322" s="164"/>
      <c r="AC322" s="348"/>
      <c r="AD322" s="348"/>
      <c r="AE322" s="348"/>
      <c r="AF322" s="349"/>
      <c r="AG322" s="349"/>
      <c r="AH322" s="370"/>
      <c r="AI322" s="163"/>
      <c r="AJ322" s="163"/>
      <c r="AK322" s="163"/>
      <c r="AL322" s="350"/>
      <c r="AM322" s="163"/>
      <c r="AN322" s="163"/>
      <c r="AO322" s="343"/>
      <c r="AP322" s="164"/>
      <c r="AQ322" s="164"/>
      <c r="AR322" s="164"/>
      <c r="AS322" s="351"/>
      <c r="AT322" s="352"/>
      <c r="AU322" s="352"/>
      <c r="AV322" s="352"/>
      <c r="AW322" s="352"/>
      <c r="AX322" s="352"/>
      <c r="AY322" s="352"/>
      <c r="AZ322" s="352"/>
      <c r="BA322" s="352"/>
      <c r="BB322" s="353"/>
      <c r="BC322" s="351"/>
      <c r="BD322" s="351"/>
      <c r="BE322" s="255" t="str">
        <f>IF(F322="","",IF(分岐管理シート!D322&gt;0,"","error"))</f>
        <v/>
      </c>
      <c r="BF322" s="256" t="str">
        <f>IF(F322="","",IF(分岐管理シート!E322=1,"","error"))</f>
        <v/>
      </c>
      <c r="BG322" s="257" t="str">
        <f>IF(F322="","",IF(分岐管理シート!G322=2,"","error"))</f>
        <v/>
      </c>
      <c r="BH322" s="257" t="str">
        <f>IF(F322="","",IF(OR(分岐管理シート!H322=0,LEN(H322)&lt;6),"error",""))</f>
        <v/>
      </c>
      <c r="BI322" s="258" t="str">
        <f>IF(F322="","",IF(分岐管理シート!I322=2,"","error"))</f>
        <v/>
      </c>
      <c r="BJ322" s="257" t="str">
        <f t="shared" si="34"/>
        <v/>
      </c>
      <c r="BK322" s="257" t="str">
        <f t="shared" si="35"/>
        <v/>
      </c>
      <c r="BL322" s="257" t="str">
        <f>IF(F322="","",IF(OR(AND(分岐管理シート!D322=1,分岐管理シート!K322=1),AND(分岐管理シート!D322=2,分岐管理シート!K322=2)),"","error"))</f>
        <v/>
      </c>
      <c r="BM322" s="255" t="str">
        <f>IF(F322="","",IF(分岐管理シート!L322=2,"","error"))</f>
        <v/>
      </c>
      <c r="BN322" s="257" t="str">
        <f>IF(F322="","",IF(分岐管理シート!M322&lt;1,"error",""))</f>
        <v/>
      </c>
      <c r="BO322" s="252" t="str">
        <f>IF(F322="","",IF(OR(AND(分岐管理シート!D322=1,分岐管理シート!M322&lt;12,分岐管理シート!M322&gt;0),AND(分岐管理シート!D322=2,分岐管理シート!M322&lt;13,分岐管理シート!M322&gt;1)),"","error"))</f>
        <v/>
      </c>
      <c r="BP322" s="257" t="str">
        <f>IF(AND(分岐管理シート!M322&lt;&gt;1,SUM(分岐管理シート!N322:P322)&gt;0),"error","")</f>
        <v/>
      </c>
      <c r="BQ322" s="256" t="str">
        <f>IF(OR(AND(分岐管理シート!N322=0,OR(分岐管理シート!O322&lt;&gt;0,分岐管理シート!P322&lt;&gt;0)),AND(分岐管理シート!O322=0,分岐管理シート!P322&lt;&gt;0)),"error","")</f>
        <v/>
      </c>
      <c r="BR322" s="259" t="str" cm="1">
        <f t="array" ref="BR322">IF(SUMPRODUCT(COUNTIF(N322:P322,N322:P322))&gt;COUNTA(N322:P322),"error","")</f>
        <v/>
      </c>
      <c r="BS322" s="257" t="str">
        <f t="shared" si="36"/>
        <v/>
      </c>
      <c r="BT322" s="257" t="str">
        <f t="shared" si="37"/>
        <v/>
      </c>
      <c r="BU322" s="257" t="str">
        <f>IF(F322="","",IF(OR(AND(分岐管理シート!D322=1,T322&gt;0,Y322&gt;=0,U322=0,R322=S322+Y322,S322=T322),AND(分岐管理シート!D322=2,U322&gt;0,Y322&gt;=0,T322=0,R322=S322+Y322,S322=U322)),"","error"))</f>
        <v/>
      </c>
      <c r="BV322" s="257" t="str">
        <f t="shared" si="38"/>
        <v/>
      </c>
      <c r="BW322" s="257" t="str">
        <f t="shared" si="42"/>
        <v/>
      </c>
      <c r="BX322" s="257" t="str">
        <f t="shared" si="39"/>
        <v/>
      </c>
      <c r="BY322" s="257" t="str">
        <f>IF(F322="","",IF(PRODUCT(分岐管理シート!AB322:'分岐管理シート'!AE322)=0,"error",""))</f>
        <v/>
      </c>
      <c r="BZ322" s="252" t="str">
        <f>IF(F322="","",IF(AND(AE322="○",分岐管理シート!AF322=0),"error",""))</f>
        <v/>
      </c>
      <c r="CA322" s="257" t="str">
        <f>IF(F322="","",IF(AND(分岐管理シート!AE322&lt;2,実施計画様式!AF322&lt;&gt;""),"error",""))</f>
        <v/>
      </c>
      <c r="CB322" s="257" t="str">
        <f>IF(F322="","",IF(OR(AND(分岐管理シート!D322=1,分岐管理シート!AG322&gt;0,分岐管理シート!AG322&lt;25),AND(分岐管理シート!D322&gt;1,分岐管理シート!AG322&gt;12,分岐管理シート!AG322&lt;25)),"","error"))</f>
        <v/>
      </c>
      <c r="CC322" s="256" t="str">
        <f>IF(F322="","",IF(OR(AND(分岐管理シート!BH322="予算化方法",分岐管理シート!AH322&gt;0,分岐管理シート!AH322&lt;4),AND(分岐管理シート!BH322="予算化方法_未定なし",分岐管理シート!AH322&gt;0,分岐管理シート!AH322&lt;3)),"","error"))</f>
        <v/>
      </c>
      <c r="CD322" s="257" t="str">
        <f>IF(F322="","",IF(OR(分岐管理シート!AI322&lt;14,分岐管理シート!AI322&gt;25,分岐管理シート!AI322&gt;分岐管理シート!AJ322,分岐管理シート!AI322&gt;分岐管理シート!AK322),"error",""))</f>
        <v/>
      </c>
      <c r="CE322" s="257" t="str">
        <f>IF(F322="","",IF(OR(分岐管理シート!AJ322&lt;14,分岐管理シート!AJ322&gt;25,分岐管理シート!AJ322&lt;分岐管理シート!AI322,分岐管理シート!AJ322&gt;分岐管理シート!AK322),"error",""))</f>
        <v/>
      </c>
      <c r="CF322" s="256" t="str">
        <f>IF(F322="","",IF(OR(分岐管理シート!AK322&lt;14,分岐管理シート!AK322&gt;26,分岐管理シート!AK322&lt;分岐管理シート!AI322,分岐管理シート!AK322&lt;分岐管理シート!AJ322),"error",""))</f>
        <v/>
      </c>
      <c r="CG322" s="257" t="str">
        <f>IF(F322="","",IF(AND(AD322="－",分岐管理シート!AK322&gt;25),"error",""))</f>
        <v/>
      </c>
      <c r="CH322" s="257" t="str">
        <f t="shared" si="43"/>
        <v/>
      </c>
      <c r="CI322" s="252" t="str">
        <f>IF(F322="","",IF(分岐管理シート!AM322&lt;1,"error",""))</f>
        <v/>
      </c>
      <c r="CJ322" s="257" t="str">
        <f>IF(F322="","",IF(分岐管理シート!AN322&lt;1,"error",""))</f>
        <v/>
      </c>
      <c r="CK322" s="261" t="str">
        <f t="shared" si="40"/>
        <v/>
      </c>
      <c r="CL322" s="257" t="str">
        <f>IF(F322="","",IF(AND(SUM(分岐管理シート!AO322:AR322)&gt;180,分岐管理シート!AS322&lt;1),"error",""))</f>
        <v/>
      </c>
      <c r="CM322" s="257" t="str">
        <f>IF(F322="","",IF(OR(AND(分岐管理シート!D322=1,分岐管理シート!BB322&gt;0,分岐管理シート!BB322&lt;7),AND(分岐管理シート!D322&gt;1,分岐管理シート!BB322&gt;3,分岐管理シート!BB322&lt;7)),"","error"))</f>
        <v/>
      </c>
      <c r="CN322" s="260"/>
      <c r="CO322" s="257" t="str">
        <f>IF(分岐管理シート!BR322=0,"","error")</f>
        <v/>
      </c>
      <c r="CP322" s="304" t="str">
        <f>IF(AND(F322="",SUM(分岐管理シート!D322:BB322)&gt;0),"error","")</f>
        <v/>
      </c>
    </row>
    <row r="323" spans="1:94" ht="54.95" customHeight="1" x14ac:dyDescent="0.15">
      <c r="A323" s="29"/>
      <c r="B323" s="33"/>
      <c r="C323" s="445">
        <v>251</v>
      </c>
      <c r="D323" s="342"/>
      <c r="E323" s="342"/>
      <c r="F323" s="164"/>
      <c r="G323" s="164"/>
      <c r="H323" s="163"/>
      <c r="I323" s="164"/>
      <c r="J323" s="163"/>
      <c r="K323" s="164"/>
      <c r="L323" s="164"/>
      <c r="M323" s="164"/>
      <c r="N323" s="164"/>
      <c r="O323" s="343"/>
      <c r="P323" s="343"/>
      <c r="Q323" s="344"/>
      <c r="R323" s="345">
        <f t="shared" si="33"/>
        <v>0</v>
      </c>
      <c r="S323" s="346">
        <f t="shared" si="41"/>
        <v>0</v>
      </c>
      <c r="T323" s="347"/>
      <c r="U323" s="419"/>
      <c r="V323" s="386"/>
      <c r="W323" s="386"/>
      <c r="X323" s="386"/>
      <c r="Y323" s="347"/>
      <c r="Z323" s="347"/>
      <c r="AA323" s="163"/>
      <c r="AB323" s="164"/>
      <c r="AC323" s="348"/>
      <c r="AD323" s="348"/>
      <c r="AE323" s="348"/>
      <c r="AF323" s="349"/>
      <c r="AG323" s="349"/>
      <c r="AH323" s="370"/>
      <c r="AI323" s="163"/>
      <c r="AJ323" s="163"/>
      <c r="AK323" s="163"/>
      <c r="AL323" s="350"/>
      <c r="AM323" s="163"/>
      <c r="AN323" s="163"/>
      <c r="AO323" s="343"/>
      <c r="AP323" s="164"/>
      <c r="AQ323" s="164"/>
      <c r="AR323" s="164"/>
      <c r="AS323" s="351"/>
      <c r="AT323" s="352"/>
      <c r="AU323" s="352"/>
      <c r="AV323" s="352"/>
      <c r="AW323" s="352"/>
      <c r="AX323" s="352"/>
      <c r="AY323" s="352"/>
      <c r="AZ323" s="352"/>
      <c r="BA323" s="352"/>
      <c r="BB323" s="353"/>
      <c r="BC323" s="351"/>
      <c r="BD323" s="351"/>
      <c r="BE323" s="255" t="str">
        <f>IF(F323="","",IF(分岐管理シート!D323&gt;0,"","error"))</f>
        <v/>
      </c>
      <c r="BF323" s="256" t="str">
        <f>IF(F323="","",IF(分岐管理シート!E323=1,"","error"))</f>
        <v/>
      </c>
      <c r="BG323" s="257" t="str">
        <f>IF(F323="","",IF(分岐管理シート!G323=2,"","error"))</f>
        <v/>
      </c>
      <c r="BH323" s="257" t="str">
        <f>IF(F323="","",IF(OR(分岐管理シート!H323=0,LEN(H323)&lt;6),"error",""))</f>
        <v/>
      </c>
      <c r="BI323" s="258" t="str">
        <f>IF(F323="","",IF(分岐管理シート!I323=2,"","error"))</f>
        <v/>
      </c>
      <c r="BJ323" s="257" t="str">
        <f t="shared" si="34"/>
        <v/>
      </c>
      <c r="BK323" s="257" t="str">
        <f t="shared" si="35"/>
        <v/>
      </c>
      <c r="BL323" s="257" t="str">
        <f>IF(F323="","",IF(OR(AND(分岐管理シート!D323=1,分岐管理シート!K323=1),AND(分岐管理シート!D323=2,分岐管理シート!K323=2)),"","error"))</f>
        <v/>
      </c>
      <c r="BM323" s="255" t="str">
        <f>IF(F323="","",IF(分岐管理シート!L323=2,"","error"))</f>
        <v/>
      </c>
      <c r="BN323" s="257" t="str">
        <f>IF(F323="","",IF(分岐管理シート!M323&lt;1,"error",""))</f>
        <v/>
      </c>
      <c r="BO323" s="252" t="str">
        <f>IF(F323="","",IF(OR(AND(分岐管理シート!D323=1,分岐管理シート!M323&lt;12,分岐管理シート!M323&gt;0),AND(分岐管理シート!D323=2,分岐管理シート!M323&lt;13,分岐管理シート!M323&gt;1)),"","error"))</f>
        <v/>
      </c>
      <c r="BP323" s="257" t="str">
        <f>IF(AND(分岐管理シート!M323&lt;&gt;1,SUM(分岐管理シート!N323:P323)&gt;0),"error","")</f>
        <v/>
      </c>
      <c r="BQ323" s="256" t="str">
        <f>IF(OR(AND(分岐管理シート!N323=0,OR(分岐管理シート!O323&lt;&gt;0,分岐管理シート!P323&lt;&gt;0)),AND(分岐管理シート!O323=0,分岐管理シート!P323&lt;&gt;0)),"error","")</f>
        <v/>
      </c>
      <c r="BR323" s="259" t="str" cm="1">
        <f t="array" ref="BR323">IF(SUMPRODUCT(COUNTIF(N323:P323,N323:P323))&gt;COUNTA(N323:P323),"error","")</f>
        <v/>
      </c>
      <c r="BS323" s="257" t="str">
        <f t="shared" si="36"/>
        <v/>
      </c>
      <c r="BT323" s="257" t="str">
        <f t="shared" si="37"/>
        <v/>
      </c>
      <c r="BU323" s="257" t="str">
        <f>IF(F323="","",IF(OR(AND(分岐管理シート!D323=1,T323&gt;0,Y323&gt;=0,U323=0,R323=S323+Y323,S323=T323),AND(分岐管理シート!D323=2,U323&gt;0,Y323&gt;=0,T323=0,R323=S323+Y323,S323=U323)),"","error"))</f>
        <v/>
      </c>
      <c r="BV323" s="257" t="str">
        <f t="shared" si="38"/>
        <v/>
      </c>
      <c r="BW323" s="257" t="str">
        <f t="shared" si="42"/>
        <v/>
      </c>
      <c r="BX323" s="257" t="str">
        <f t="shared" si="39"/>
        <v/>
      </c>
      <c r="BY323" s="257" t="str">
        <f>IF(F323="","",IF(PRODUCT(分岐管理シート!AB323:'分岐管理シート'!AE323)=0,"error",""))</f>
        <v/>
      </c>
      <c r="BZ323" s="252" t="str">
        <f>IF(F323="","",IF(AND(AE323="○",分岐管理シート!AF323=0),"error",""))</f>
        <v/>
      </c>
      <c r="CA323" s="257" t="str">
        <f>IF(F323="","",IF(AND(分岐管理シート!AE323&lt;2,実施計画様式!AF323&lt;&gt;""),"error",""))</f>
        <v/>
      </c>
      <c r="CB323" s="257" t="str">
        <f>IF(F323="","",IF(OR(AND(分岐管理シート!D323=1,分岐管理シート!AG323&gt;0,分岐管理シート!AG323&lt;25),AND(分岐管理シート!D323&gt;1,分岐管理シート!AG323&gt;12,分岐管理シート!AG323&lt;25)),"","error"))</f>
        <v/>
      </c>
      <c r="CC323" s="256" t="str">
        <f>IF(F323="","",IF(OR(AND(分岐管理シート!BH323="予算化方法",分岐管理シート!AH323&gt;0,分岐管理シート!AH323&lt;4),AND(分岐管理シート!BH323="予算化方法_未定なし",分岐管理シート!AH323&gt;0,分岐管理シート!AH323&lt;3)),"","error"))</f>
        <v/>
      </c>
      <c r="CD323" s="257" t="str">
        <f>IF(F323="","",IF(OR(分岐管理シート!AI323&lt;14,分岐管理シート!AI323&gt;25,分岐管理シート!AI323&gt;分岐管理シート!AJ323,分岐管理シート!AI323&gt;分岐管理シート!AK323),"error",""))</f>
        <v/>
      </c>
      <c r="CE323" s="257" t="str">
        <f>IF(F323="","",IF(OR(分岐管理シート!AJ323&lt;14,分岐管理シート!AJ323&gt;25,分岐管理シート!AJ323&lt;分岐管理シート!AI323,分岐管理シート!AJ323&gt;分岐管理シート!AK323),"error",""))</f>
        <v/>
      </c>
      <c r="CF323" s="256" t="str">
        <f>IF(F323="","",IF(OR(分岐管理シート!AK323&lt;14,分岐管理シート!AK323&gt;26,分岐管理シート!AK323&lt;分岐管理シート!AI323,分岐管理シート!AK323&lt;分岐管理シート!AJ323),"error",""))</f>
        <v/>
      </c>
      <c r="CG323" s="257" t="str">
        <f>IF(F323="","",IF(AND(AD323="－",分岐管理シート!AK323&gt;25),"error",""))</f>
        <v/>
      </c>
      <c r="CH323" s="257" t="str">
        <f t="shared" si="43"/>
        <v/>
      </c>
      <c r="CI323" s="252" t="str">
        <f>IF(F323="","",IF(分岐管理シート!AM323&lt;1,"error",""))</f>
        <v/>
      </c>
      <c r="CJ323" s="257" t="str">
        <f>IF(F323="","",IF(分岐管理シート!AN323&lt;1,"error",""))</f>
        <v/>
      </c>
      <c r="CK323" s="261" t="str">
        <f t="shared" si="40"/>
        <v/>
      </c>
      <c r="CL323" s="257" t="str">
        <f>IF(F323="","",IF(AND(SUM(分岐管理シート!AO323:AR323)&gt;180,分岐管理シート!AS323&lt;1),"error",""))</f>
        <v/>
      </c>
      <c r="CM323" s="257" t="str">
        <f>IF(F323="","",IF(OR(AND(分岐管理シート!D323=1,分岐管理シート!BB323&gt;0,分岐管理シート!BB323&lt;7),AND(分岐管理シート!D323&gt;1,分岐管理シート!BB323&gt;3,分岐管理シート!BB323&lt;7)),"","error"))</f>
        <v/>
      </c>
      <c r="CN323" s="260"/>
      <c r="CO323" s="257" t="str">
        <f>IF(分岐管理シート!BR323=0,"","error")</f>
        <v/>
      </c>
      <c r="CP323" s="304" t="str">
        <f>IF(AND(F323="",SUM(分岐管理シート!D323:BB323)&gt;0),"error","")</f>
        <v/>
      </c>
    </row>
    <row r="324" spans="1:94" ht="54.95" customHeight="1" x14ac:dyDescent="0.15">
      <c r="A324" s="29"/>
      <c r="B324" s="33"/>
      <c r="C324" s="445">
        <v>252</v>
      </c>
      <c r="D324" s="342"/>
      <c r="E324" s="342"/>
      <c r="F324" s="164"/>
      <c r="G324" s="164"/>
      <c r="H324" s="163"/>
      <c r="I324" s="164"/>
      <c r="J324" s="163"/>
      <c r="K324" s="164"/>
      <c r="L324" s="164"/>
      <c r="M324" s="164"/>
      <c r="N324" s="164"/>
      <c r="O324" s="343"/>
      <c r="P324" s="343"/>
      <c r="Q324" s="344"/>
      <c r="R324" s="345">
        <f t="shared" si="33"/>
        <v>0</v>
      </c>
      <c r="S324" s="346">
        <f t="shared" si="41"/>
        <v>0</v>
      </c>
      <c r="T324" s="347"/>
      <c r="U324" s="419"/>
      <c r="V324" s="386"/>
      <c r="W324" s="386"/>
      <c r="X324" s="386"/>
      <c r="Y324" s="347"/>
      <c r="Z324" s="347"/>
      <c r="AA324" s="163"/>
      <c r="AB324" s="164"/>
      <c r="AC324" s="348"/>
      <c r="AD324" s="348"/>
      <c r="AE324" s="348"/>
      <c r="AF324" s="349"/>
      <c r="AG324" s="349"/>
      <c r="AH324" s="370"/>
      <c r="AI324" s="163"/>
      <c r="AJ324" s="163"/>
      <c r="AK324" s="163"/>
      <c r="AL324" s="350"/>
      <c r="AM324" s="163"/>
      <c r="AN324" s="163"/>
      <c r="AO324" s="343"/>
      <c r="AP324" s="164"/>
      <c r="AQ324" s="164"/>
      <c r="AR324" s="164"/>
      <c r="AS324" s="351"/>
      <c r="AT324" s="352"/>
      <c r="AU324" s="352"/>
      <c r="AV324" s="352"/>
      <c r="AW324" s="352"/>
      <c r="AX324" s="352"/>
      <c r="AY324" s="352"/>
      <c r="AZ324" s="352"/>
      <c r="BA324" s="352"/>
      <c r="BB324" s="353"/>
      <c r="BC324" s="351"/>
      <c r="BD324" s="351"/>
      <c r="BE324" s="255" t="str">
        <f>IF(F324="","",IF(分岐管理シート!D324&gt;0,"","error"))</f>
        <v/>
      </c>
      <c r="BF324" s="256" t="str">
        <f>IF(F324="","",IF(分岐管理シート!E324=1,"","error"))</f>
        <v/>
      </c>
      <c r="BG324" s="257" t="str">
        <f>IF(F324="","",IF(分岐管理シート!G324=2,"","error"))</f>
        <v/>
      </c>
      <c r="BH324" s="257" t="str">
        <f>IF(F324="","",IF(OR(分岐管理シート!H324=0,LEN(H324)&lt;6),"error",""))</f>
        <v/>
      </c>
      <c r="BI324" s="258" t="str">
        <f>IF(F324="","",IF(分岐管理シート!I324=2,"","error"))</f>
        <v/>
      </c>
      <c r="BJ324" s="257" t="str">
        <f t="shared" si="34"/>
        <v/>
      </c>
      <c r="BK324" s="257" t="str">
        <f t="shared" si="35"/>
        <v/>
      </c>
      <c r="BL324" s="257" t="str">
        <f>IF(F324="","",IF(OR(AND(分岐管理シート!D324=1,分岐管理シート!K324=1),AND(分岐管理シート!D324=2,分岐管理シート!K324=2)),"","error"))</f>
        <v/>
      </c>
      <c r="BM324" s="255" t="str">
        <f>IF(F324="","",IF(分岐管理シート!L324=2,"","error"))</f>
        <v/>
      </c>
      <c r="BN324" s="257" t="str">
        <f>IF(F324="","",IF(分岐管理シート!M324&lt;1,"error",""))</f>
        <v/>
      </c>
      <c r="BO324" s="252" t="str">
        <f>IF(F324="","",IF(OR(AND(分岐管理シート!D324=1,分岐管理シート!M324&lt;12,分岐管理シート!M324&gt;0),AND(分岐管理シート!D324=2,分岐管理シート!M324&lt;13,分岐管理シート!M324&gt;1)),"","error"))</f>
        <v/>
      </c>
      <c r="BP324" s="257" t="str">
        <f>IF(AND(分岐管理シート!M324&lt;&gt;1,SUM(分岐管理シート!N324:P324)&gt;0),"error","")</f>
        <v/>
      </c>
      <c r="BQ324" s="256" t="str">
        <f>IF(OR(AND(分岐管理シート!N324=0,OR(分岐管理シート!O324&lt;&gt;0,分岐管理シート!P324&lt;&gt;0)),AND(分岐管理シート!O324=0,分岐管理シート!P324&lt;&gt;0)),"error","")</f>
        <v/>
      </c>
      <c r="BR324" s="259" t="str" cm="1">
        <f t="array" ref="BR324">IF(SUMPRODUCT(COUNTIF(N324:P324,N324:P324))&gt;COUNTA(N324:P324),"error","")</f>
        <v/>
      </c>
      <c r="BS324" s="257" t="str">
        <f t="shared" si="36"/>
        <v/>
      </c>
      <c r="BT324" s="257" t="str">
        <f t="shared" si="37"/>
        <v/>
      </c>
      <c r="BU324" s="257" t="str">
        <f>IF(F324="","",IF(OR(AND(分岐管理シート!D324=1,T324&gt;0,Y324&gt;=0,U324=0,R324=S324+Y324,S324=T324),AND(分岐管理シート!D324=2,U324&gt;0,Y324&gt;=0,T324=0,R324=S324+Y324,S324=U324)),"","error"))</f>
        <v/>
      </c>
      <c r="BV324" s="257" t="str">
        <f t="shared" si="38"/>
        <v/>
      </c>
      <c r="BW324" s="257" t="str">
        <f t="shared" si="42"/>
        <v/>
      </c>
      <c r="BX324" s="257" t="str">
        <f t="shared" si="39"/>
        <v/>
      </c>
      <c r="BY324" s="257" t="str">
        <f>IF(F324="","",IF(PRODUCT(分岐管理シート!AB324:'分岐管理シート'!AE324)=0,"error",""))</f>
        <v/>
      </c>
      <c r="BZ324" s="252" t="str">
        <f>IF(F324="","",IF(AND(AE324="○",分岐管理シート!AF324=0),"error",""))</f>
        <v/>
      </c>
      <c r="CA324" s="257" t="str">
        <f>IF(F324="","",IF(AND(分岐管理シート!AE324&lt;2,実施計画様式!AF324&lt;&gt;""),"error",""))</f>
        <v/>
      </c>
      <c r="CB324" s="257" t="str">
        <f>IF(F324="","",IF(OR(AND(分岐管理シート!D324=1,分岐管理シート!AG324&gt;0,分岐管理シート!AG324&lt;25),AND(分岐管理シート!D324&gt;1,分岐管理シート!AG324&gt;12,分岐管理シート!AG324&lt;25)),"","error"))</f>
        <v/>
      </c>
      <c r="CC324" s="256" t="str">
        <f>IF(F324="","",IF(OR(AND(分岐管理シート!BH324="予算化方法",分岐管理シート!AH324&gt;0,分岐管理シート!AH324&lt;4),AND(分岐管理シート!BH324="予算化方法_未定なし",分岐管理シート!AH324&gt;0,分岐管理シート!AH324&lt;3)),"","error"))</f>
        <v/>
      </c>
      <c r="CD324" s="257" t="str">
        <f>IF(F324="","",IF(OR(分岐管理シート!AI324&lt;14,分岐管理シート!AI324&gt;25,分岐管理シート!AI324&gt;分岐管理シート!AJ324,分岐管理シート!AI324&gt;分岐管理シート!AK324),"error",""))</f>
        <v/>
      </c>
      <c r="CE324" s="257" t="str">
        <f>IF(F324="","",IF(OR(分岐管理シート!AJ324&lt;14,分岐管理シート!AJ324&gt;25,分岐管理シート!AJ324&lt;分岐管理シート!AI324,分岐管理シート!AJ324&gt;分岐管理シート!AK324),"error",""))</f>
        <v/>
      </c>
      <c r="CF324" s="256" t="str">
        <f>IF(F324="","",IF(OR(分岐管理シート!AK324&lt;14,分岐管理シート!AK324&gt;26,分岐管理シート!AK324&lt;分岐管理シート!AI324,分岐管理シート!AK324&lt;分岐管理シート!AJ324),"error",""))</f>
        <v/>
      </c>
      <c r="CG324" s="257" t="str">
        <f>IF(F324="","",IF(AND(AD324="－",分岐管理シート!AK324&gt;25),"error",""))</f>
        <v/>
      </c>
      <c r="CH324" s="257" t="str">
        <f t="shared" si="43"/>
        <v/>
      </c>
      <c r="CI324" s="252" t="str">
        <f>IF(F324="","",IF(分岐管理シート!AM324&lt;1,"error",""))</f>
        <v/>
      </c>
      <c r="CJ324" s="257" t="str">
        <f>IF(F324="","",IF(分岐管理シート!AN324&lt;1,"error",""))</f>
        <v/>
      </c>
      <c r="CK324" s="261" t="str">
        <f t="shared" si="40"/>
        <v/>
      </c>
      <c r="CL324" s="257" t="str">
        <f>IF(F324="","",IF(AND(SUM(分岐管理シート!AO324:AR324)&gt;180,分岐管理シート!AS324&lt;1),"error",""))</f>
        <v/>
      </c>
      <c r="CM324" s="257" t="str">
        <f>IF(F324="","",IF(OR(AND(分岐管理シート!D324=1,分岐管理シート!BB324&gt;0,分岐管理シート!BB324&lt;7),AND(分岐管理シート!D324&gt;1,分岐管理シート!BB324&gt;3,分岐管理シート!BB324&lt;7)),"","error"))</f>
        <v/>
      </c>
      <c r="CN324" s="260"/>
      <c r="CO324" s="257" t="str">
        <f>IF(分岐管理シート!BR324=0,"","error")</f>
        <v/>
      </c>
      <c r="CP324" s="304" t="str">
        <f>IF(AND(F324="",SUM(分岐管理シート!D324:BB324)&gt;0),"error","")</f>
        <v/>
      </c>
    </row>
    <row r="325" spans="1:94" ht="54.95" customHeight="1" x14ac:dyDescent="0.15">
      <c r="A325" s="29"/>
      <c r="B325" s="33"/>
      <c r="C325" s="445">
        <v>253</v>
      </c>
      <c r="D325" s="342"/>
      <c r="E325" s="342"/>
      <c r="F325" s="164"/>
      <c r="G325" s="164"/>
      <c r="H325" s="163"/>
      <c r="I325" s="164"/>
      <c r="J325" s="163"/>
      <c r="K325" s="164"/>
      <c r="L325" s="164"/>
      <c r="M325" s="164"/>
      <c r="N325" s="164"/>
      <c r="O325" s="343"/>
      <c r="P325" s="343"/>
      <c r="Q325" s="344"/>
      <c r="R325" s="345">
        <f t="shared" si="33"/>
        <v>0</v>
      </c>
      <c r="S325" s="346">
        <f t="shared" si="41"/>
        <v>0</v>
      </c>
      <c r="T325" s="347"/>
      <c r="U325" s="419"/>
      <c r="V325" s="386"/>
      <c r="W325" s="386"/>
      <c r="X325" s="386"/>
      <c r="Y325" s="347"/>
      <c r="Z325" s="347"/>
      <c r="AA325" s="163"/>
      <c r="AB325" s="164"/>
      <c r="AC325" s="348"/>
      <c r="AD325" s="348"/>
      <c r="AE325" s="348"/>
      <c r="AF325" s="349"/>
      <c r="AG325" s="349"/>
      <c r="AH325" s="370"/>
      <c r="AI325" s="163"/>
      <c r="AJ325" s="163"/>
      <c r="AK325" s="163"/>
      <c r="AL325" s="350"/>
      <c r="AM325" s="163"/>
      <c r="AN325" s="163"/>
      <c r="AO325" s="343"/>
      <c r="AP325" s="164"/>
      <c r="AQ325" s="164"/>
      <c r="AR325" s="164"/>
      <c r="AS325" s="351"/>
      <c r="AT325" s="352"/>
      <c r="AU325" s="352"/>
      <c r="AV325" s="352"/>
      <c r="AW325" s="352"/>
      <c r="AX325" s="352"/>
      <c r="AY325" s="352"/>
      <c r="AZ325" s="352"/>
      <c r="BA325" s="352"/>
      <c r="BB325" s="353"/>
      <c r="BC325" s="351"/>
      <c r="BD325" s="351"/>
      <c r="BE325" s="255" t="str">
        <f>IF(F325="","",IF(分岐管理シート!D325&gt;0,"","error"))</f>
        <v/>
      </c>
      <c r="BF325" s="256" t="str">
        <f>IF(F325="","",IF(分岐管理シート!E325=1,"","error"))</f>
        <v/>
      </c>
      <c r="BG325" s="257" t="str">
        <f>IF(F325="","",IF(分岐管理シート!G325=2,"","error"))</f>
        <v/>
      </c>
      <c r="BH325" s="257" t="str">
        <f>IF(F325="","",IF(OR(分岐管理シート!H325=0,LEN(H325)&lt;6),"error",""))</f>
        <v/>
      </c>
      <c r="BI325" s="258" t="str">
        <f>IF(F325="","",IF(分岐管理シート!I325=2,"","error"))</f>
        <v/>
      </c>
      <c r="BJ325" s="257" t="str">
        <f t="shared" si="34"/>
        <v/>
      </c>
      <c r="BK325" s="257" t="str">
        <f t="shared" si="35"/>
        <v/>
      </c>
      <c r="BL325" s="257" t="str">
        <f>IF(F325="","",IF(OR(AND(分岐管理シート!D325=1,分岐管理シート!K325=1),AND(分岐管理シート!D325=2,分岐管理シート!K325=2)),"","error"))</f>
        <v/>
      </c>
      <c r="BM325" s="255" t="str">
        <f>IF(F325="","",IF(分岐管理シート!L325=2,"","error"))</f>
        <v/>
      </c>
      <c r="BN325" s="257" t="str">
        <f>IF(F325="","",IF(分岐管理シート!M325&lt;1,"error",""))</f>
        <v/>
      </c>
      <c r="BO325" s="252" t="str">
        <f>IF(F325="","",IF(OR(AND(分岐管理シート!D325=1,分岐管理シート!M325&lt;12,分岐管理シート!M325&gt;0),AND(分岐管理シート!D325=2,分岐管理シート!M325&lt;13,分岐管理シート!M325&gt;1)),"","error"))</f>
        <v/>
      </c>
      <c r="BP325" s="257" t="str">
        <f>IF(AND(分岐管理シート!M325&lt;&gt;1,SUM(分岐管理シート!N325:P325)&gt;0),"error","")</f>
        <v/>
      </c>
      <c r="BQ325" s="256" t="str">
        <f>IF(OR(AND(分岐管理シート!N325=0,OR(分岐管理シート!O325&lt;&gt;0,分岐管理シート!P325&lt;&gt;0)),AND(分岐管理シート!O325=0,分岐管理シート!P325&lt;&gt;0)),"error","")</f>
        <v/>
      </c>
      <c r="BR325" s="259" t="str" cm="1">
        <f t="array" ref="BR325">IF(SUMPRODUCT(COUNTIF(N325:P325,N325:P325))&gt;COUNTA(N325:P325),"error","")</f>
        <v/>
      </c>
      <c r="BS325" s="257" t="str">
        <f t="shared" si="36"/>
        <v/>
      </c>
      <c r="BT325" s="257" t="str">
        <f t="shared" si="37"/>
        <v/>
      </c>
      <c r="BU325" s="257" t="str">
        <f>IF(F325="","",IF(OR(AND(分岐管理シート!D325=1,T325&gt;0,Y325&gt;=0,U325=0,R325=S325+Y325,S325=T325),AND(分岐管理シート!D325=2,U325&gt;0,Y325&gt;=0,T325=0,R325=S325+Y325,S325=U325)),"","error"))</f>
        <v/>
      </c>
      <c r="BV325" s="257" t="str">
        <f t="shared" si="38"/>
        <v/>
      </c>
      <c r="BW325" s="257" t="str">
        <f t="shared" si="42"/>
        <v/>
      </c>
      <c r="BX325" s="257" t="str">
        <f t="shared" si="39"/>
        <v/>
      </c>
      <c r="BY325" s="257" t="str">
        <f>IF(F325="","",IF(PRODUCT(分岐管理シート!AB325:'分岐管理シート'!AE325)=0,"error",""))</f>
        <v/>
      </c>
      <c r="BZ325" s="252" t="str">
        <f>IF(F325="","",IF(AND(AE325="○",分岐管理シート!AF325=0),"error",""))</f>
        <v/>
      </c>
      <c r="CA325" s="257" t="str">
        <f>IF(F325="","",IF(AND(分岐管理シート!AE325&lt;2,実施計画様式!AF325&lt;&gt;""),"error",""))</f>
        <v/>
      </c>
      <c r="CB325" s="257" t="str">
        <f>IF(F325="","",IF(OR(AND(分岐管理シート!D325=1,分岐管理シート!AG325&gt;0,分岐管理シート!AG325&lt;25),AND(分岐管理シート!D325&gt;1,分岐管理シート!AG325&gt;12,分岐管理シート!AG325&lt;25)),"","error"))</f>
        <v/>
      </c>
      <c r="CC325" s="256" t="str">
        <f>IF(F325="","",IF(OR(AND(分岐管理シート!BH325="予算化方法",分岐管理シート!AH325&gt;0,分岐管理シート!AH325&lt;4),AND(分岐管理シート!BH325="予算化方法_未定なし",分岐管理シート!AH325&gt;0,分岐管理シート!AH325&lt;3)),"","error"))</f>
        <v/>
      </c>
      <c r="CD325" s="257" t="str">
        <f>IF(F325="","",IF(OR(分岐管理シート!AI325&lt;14,分岐管理シート!AI325&gt;25,分岐管理シート!AI325&gt;分岐管理シート!AJ325,分岐管理シート!AI325&gt;分岐管理シート!AK325),"error",""))</f>
        <v/>
      </c>
      <c r="CE325" s="257" t="str">
        <f>IF(F325="","",IF(OR(分岐管理シート!AJ325&lt;14,分岐管理シート!AJ325&gt;25,分岐管理シート!AJ325&lt;分岐管理シート!AI325,分岐管理シート!AJ325&gt;分岐管理シート!AK325),"error",""))</f>
        <v/>
      </c>
      <c r="CF325" s="256" t="str">
        <f>IF(F325="","",IF(OR(分岐管理シート!AK325&lt;14,分岐管理シート!AK325&gt;26,分岐管理シート!AK325&lt;分岐管理シート!AI325,分岐管理シート!AK325&lt;分岐管理シート!AJ325),"error",""))</f>
        <v/>
      </c>
      <c r="CG325" s="257" t="str">
        <f>IF(F325="","",IF(AND(AD325="－",分岐管理シート!AK325&gt;25),"error",""))</f>
        <v/>
      </c>
      <c r="CH325" s="257" t="str">
        <f t="shared" si="43"/>
        <v/>
      </c>
      <c r="CI325" s="252" t="str">
        <f>IF(F325="","",IF(分岐管理シート!AM325&lt;1,"error",""))</f>
        <v/>
      </c>
      <c r="CJ325" s="257" t="str">
        <f>IF(F325="","",IF(分岐管理シート!AN325&lt;1,"error",""))</f>
        <v/>
      </c>
      <c r="CK325" s="261" t="str">
        <f t="shared" si="40"/>
        <v/>
      </c>
      <c r="CL325" s="257" t="str">
        <f>IF(F325="","",IF(AND(SUM(分岐管理シート!AO325:AR325)&gt;180,分岐管理シート!AS325&lt;1),"error",""))</f>
        <v/>
      </c>
      <c r="CM325" s="257" t="str">
        <f>IF(F325="","",IF(OR(AND(分岐管理シート!D325=1,分岐管理シート!BB325&gt;0,分岐管理シート!BB325&lt;7),AND(分岐管理シート!D325&gt;1,分岐管理シート!BB325&gt;3,分岐管理シート!BB325&lt;7)),"","error"))</f>
        <v/>
      </c>
      <c r="CN325" s="260"/>
      <c r="CO325" s="257" t="str">
        <f>IF(分岐管理シート!BR325=0,"","error")</f>
        <v/>
      </c>
      <c r="CP325" s="304" t="str">
        <f>IF(AND(F325="",SUM(分岐管理シート!D325:BB325)&gt;0),"error","")</f>
        <v/>
      </c>
    </row>
    <row r="326" spans="1:94" ht="54.95" customHeight="1" x14ac:dyDescent="0.15">
      <c r="A326" s="29"/>
      <c r="B326" s="33"/>
      <c r="C326" s="445">
        <v>254</v>
      </c>
      <c r="D326" s="342"/>
      <c r="E326" s="342"/>
      <c r="F326" s="164"/>
      <c r="G326" s="164"/>
      <c r="H326" s="163"/>
      <c r="I326" s="164"/>
      <c r="J326" s="163"/>
      <c r="K326" s="164"/>
      <c r="L326" s="164"/>
      <c r="M326" s="164"/>
      <c r="N326" s="164"/>
      <c r="O326" s="343"/>
      <c r="P326" s="343"/>
      <c r="Q326" s="344"/>
      <c r="R326" s="345">
        <f t="shared" si="33"/>
        <v>0</v>
      </c>
      <c r="S326" s="346">
        <f t="shared" si="41"/>
        <v>0</v>
      </c>
      <c r="T326" s="347"/>
      <c r="U326" s="419"/>
      <c r="V326" s="386"/>
      <c r="W326" s="386"/>
      <c r="X326" s="386"/>
      <c r="Y326" s="347"/>
      <c r="Z326" s="347"/>
      <c r="AA326" s="163"/>
      <c r="AB326" s="164"/>
      <c r="AC326" s="348"/>
      <c r="AD326" s="348"/>
      <c r="AE326" s="348"/>
      <c r="AF326" s="349"/>
      <c r="AG326" s="349"/>
      <c r="AH326" s="370"/>
      <c r="AI326" s="163"/>
      <c r="AJ326" s="163"/>
      <c r="AK326" s="163"/>
      <c r="AL326" s="350"/>
      <c r="AM326" s="163"/>
      <c r="AN326" s="163"/>
      <c r="AO326" s="343"/>
      <c r="AP326" s="164"/>
      <c r="AQ326" s="164"/>
      <c r="AR326" s="164"/>
      <c r="AS326" s="351"/>
      <c r="AT326" s="352"/>
      <c r="AU326" s="352"/>
      <c r="AV326" s="352"/>
      <c r="AW326" s="352"/>
      <c r="AX326" s="352"/>
      <c r="AY326" s="352"/>
      <c r="AZ326" s="352"/>
      <c r="BA326" s="352"/>
      <c r="BB326" s="353"/>
      <c r="BC326" s="351"/>
      <c r="BD326" s="351"/>
      <c r="BE326" s="255" t="str">
        <f>IF(F326="","",IF(分岐管理シート!D326&gt;0,"","error"))</f>
        <v/>
      </c>
      <c r="BF326" s="256" t="str">
        <f>IF(F326="","",IF(分岐管理シート!E326=1,"","error"))</f>
        <v/>
      </c>
      <c r="BG326" s="257" t="str">
        <f>IF(F326="","",IF(分岐管理シート!G326=2,"","error"))</f>
        <v/>
      </c>
      <c r="BH326" s="257" t="str">
        <f>IF(F326="","",IF(OR(分岐管理シート!H326=0,LEN(H326)&lt;6),"error",""))</f>
        <v/>
      </c>
      <c r="BI326" s="258" t="str">
        <f>IF(F326="","",IF(分岐管理シート!I326=2,"","error"))</f>
        <v/>
      </c>
      <c r="BJ326" s="257" t="str">
        <f t="shared" si="34"/>
        <v/>
      </c>
      <c r="BK326" s="257" t="str">
        <f t="shared" si="35"/>
        <v/>
      </c>
      <c r="BL326" s="257" t="str">
        <f>IF(F326="","",IF(OR(AND(分岐管理シート!D326=1,分岐管理シート!K326=1),AND(分岐管理シート!D326=2,分岐管理シート!K326=2)),"","error"))</f>
        <v/>
      </c>
      <c r="BM326" s="255" t="str">
        <f>IF(F326="","",IF(分岐管理シート!L326=2,"","error"))</f>
        <v/>
      </c>
      <c r="BN326" s="257" t="str">
        <f>IF(F326="","",IF(分岐管理シート!M326&lt;1,"error",""))</f>
        <v/>
      </c>
      <c r="BO326" s="252" t="str">
        <f>IF(F326="","",IF(OR(AND(分岐管理シート!D326=1,分岐管理シート!M326&lt;12,分岐管理シート!M326&gt;0),AND(分岐管理シート!D326=2,分岐管理シート!M326&lt;13,分岐管理シート!M326&gt;1)),"","error"))</f>
        <v/>
      </c>
      <c r="BP326" s="257" t="str">
        <f>IF(AND(分岐管理シート!M326&lt;&gt;1,SUM(分岐管理シート!N326:P326)&gt;0),"error","")</f>
        <v/>
      </c>
      <c r="BQ326" s="256" t="str">
        <f>IF(OR(AND(分岐管理シート!N326=0,OR(分岐管理シート!O326&lt;&gt;0,分岐管理シート!P326&lt;&gt;0)),AND(分岐管理シート!O326=0,分岐管理シート!P326&lt;&gt;0)),"error","")</f>
        <v/>
      </c>
      <c r="BR326" s="259" t="str" cm="1">
        <f t="array" ref="BR326">IF(SUMPRODUCT(COUNTIF(N326:P326,N326:P326))&gt;COUNTA(N326:P326),"error","")</f>
        <v/>
      </c>
      <c r="BS326" s="257" t="str">
        <f t="shared" si="36"/>
        <v/>
      </c>
      <c r="BT326" s="257" t="str">
        <f t="shared" si="37"/>
        <v/>
      </c>
      <c r="BU326" s="257" t="str">
        <f>IF(F326="","",IF(OR(AND(分岐管理シート!D326=1,T326&gt;0,Y326&gt;=0,U326=0,R326=S326+Y326,S326=T326),AND(分岐管理シート!D326=2,U326&gt;0,Y326&gt;=0,T326=0,R326=S326+Y326,S326=U326)),"","error"))</f>
        <v/>
      </c>
      <c r="BV326" s="257" t="str">
        <f t="shared" si="38"/>
        <v/>
      </c>
      <c r="BW326" s="257" t="str">
        <f t="shared" si="42"/>
        <v/>
      </c>
      <c r="BX326" s="257" t="str">
        <f t="shared" si="39"/>
        <v/>
      </c>
      <c r="BY326" s="257" t="str">
        <f>IF(F326="","",IF(PRODUCT(分岐管理シート!AB326:'分岐管理シート'!AE326)=0,"error",""))</f>
        <v/>
      </c>
      <c r="BZ326" s="252" t="str">
        <f>IF(F326="","",IF(AND(AE326="○",分岐管理シート!AF326=0),"error",""))</f>
        <v/>
      </c>
      <c r="CA326" s="257" t="str">
        <f>IF(F326="","",IF(AND(分岐管理シート!AE326&lt;2,実施計画様式!AF326&lt;&gt;""),"error",""))</f>
        <v/>
      </c>
      <c r="CB326" s="257" t="str">
        <f>IF(F326="","",IF(OR(AND(分岐管理シート!D326=1,分岐管理シート!AG326&gt;0,分岐管理シート!AG326&lt;25),AND(分岐管理シート!D326&gt;1,分岐管理シート!AG326&gt;12,分岐管理シート!AG326&lt;25)),"","error"))</f>
        <v/>
      </c>
      <c r="CC326" s="256" t="str">
        <f>IF(F326="","",IF(OR(AND(分岐管理シート!BH326="予算化方法",分岐管理シート!AH326&gt;0,分岐管理シート!AH326&lt;4),AND(分岐管理シート!BH326="予算化方法_未定なし",分岐管理シート!AH326&gt;0,分岐管理シート!AH326&lt;3)),"","error"))</f>
        <v/>
      </c>
      <c r="CD326" s="257" t="str">
        <f>IF(F326="","",IF(OR(分岐管理シート!AI326&lt;14,分岐管理シート!AI326&gt;25,分岐管理シート!AI326&gt;分岐管理シート!AJ326,分岐管理シート!AI326&gt;分岐管理シート!AK326),"error",""))</f>
        <v/>
      </c>
      <c r="CE326" s="257" t="str">
        <f>IF(F326="","",IF(OR(分岐管理シート!AJ326&lt;14,分岐管理シート!AJ326&gt;25,分岐管理シート!AJ326&lt;分岐管理シート!AI326,分岐管理シート!AJ326&gt;分岐管理シート!AK326),"error",""))</f>
        <v/>
      </c>
      <c r="CF326" s="256" t="str">
        <f>IF(F326="","",IF(OR(分岐管理シート!AK326&lt;14,分岐管理シート!AK326&gt;26,分岐管理シート!AK326&lt;分岐管理シート!AI326,分岐管理シート!AK326&lt;分岐管理シート!AJ326),"error",""))</f>
        <v/>
      </c>
      <c r="CG326" s="257" t="str">
        <f>IF(F326="","",IF(AND(AD326="－",分岐管理シート!AK326&gt;25),"error",""))</f>
        <v/>
      </c>
      <c r="CH326" s="257" t="str">
        <f t="shared" si="43"/>
        <v/>
      </c>
      <c r="CI326" s="252" t="str">
        <f>IF(F326="","",IF(分岐管理シート!AM326&lt;1,"error",""))</f>
        <v/>
      </c>
      <c r="CJ326" s="257" t="str">
        <f>IF(F326="","",IF(分岐管理シート!AN326&lt;1,"error",""))</f>
        <v/>
      </c>
      <c r="CK326" s="261" t="str">
        <f t="shared" si="40"/>
        <v/>
      </c>
      <c r="CL326" s="257" t="str">
        <f>IF(F326="","",IF(AND(SUM(分岐管理シート!AO326:AR326)&gt;180,分岐管理シート!AS326&lt;1),"error",""))</f>
        <v/>
      </c>
      <c r="CM326" s="257" t="str">
        <f>IF(F326="","",IF(OR(AND(分岐管理シート!D326=1,分岐管理シート!BB326&gt;0,分岐管理シート!BB326&lt;7),AND(分岐管理シート!D326&gt;1,分岐管理シート!BB326&gt;3,分岐管理シート!BB326&lt;7)),"","error"))</f>
        <v/>
      </c>
      <c r="CN326" s="260"/>
      <c r="CO326" s="257" t="str">
        <f>IF(分岐管理シート!BR326=0,"","error")</f>
        <v/>
      </c>
      <c r="CP326" s="304" t="str">
        <f>IF(AND(F326="",SUM(分岐管理シート!D326:BB326)&gt;0),"error","")</f>
        <v/>
      </c>
    </row>
    <row r="327" spans="1:94" ht="54.95" customHeight="1" x14ac:dyDescent="0.15">
      <c r="A327" s="29"/>
      <c r="B327" s="33"/>
      <c r="C327" s="445">
        <v>255</v>
      </c>
      <c r="D327" s="342"/>
      <c r="E327" s="342"/>
      <c r="F327" s="164"/>
      <c r="G327" s="164"/>
      <c r="H327" s="163"/>
      <c r="I327" s="164"/>
      <c r="J327" s="163"/>
      <c r="K327" s="164"/>
      <c r="L327" s="164"/>
      <c r="M327" s="164"/>
      <c r="N327" s="164"/>
      <c r="O327" s="343"/>
      <c r="P327" s="343"/>
      <c r="Q327" s="344"/>
      <c r="R327" s="345">
        <f t="shared" si="33"/>
        <v>0</v>
      </c>
      <c r="S327" s="346">
        <f t="shared" si="41"/>
        <v>0</v>
      </c>
      <c r="T327" s="347"/>
      <c r="U327" s="419"/>
      <c r="V327" s="386"/>
      <c r="W327" s="386"/>
      <c r="X327" s="386"/>
      <c r="Y327" s="347"/>
      <c r="Z327" s="347"/>
      <c r="AA327" s="163"/>
      <c r="AB327" s="164"/>
      <c r="AC327" s="348"/>
      <c r="AD327" s="348"/>
      <c r="AE327" s="348"/>
      <c r="AF327" s="349"/>
      <c r="AG327" s="349"/>
      <c r="AH327" s="370"/>
      <c r="AI327" s="163"/>
      <c r="AJ327" s="163"/>
      <c r="AK327" s="163"/>
      <c r="AL327" s="350"/>
      <c r="AM327" s="163"/>
      <c r="AN327" s="163"/>
      <c r="AO327" s="343"/>
      <c r="AP327" s="164"/>
      <c r="AQ327" s="164"/>
      <c r="AR327" s="164"/>
      <c r="AS327" s="351"/>
      <c r="AT327" s="352"/>
      <c r="AU327" s="352"/>
      <c r="AV327" s="352"/>
      <c r="AW327" s="352"/>
      <c r="AX327" s="352"/>
      <c r="AY327" s="352"/>
      <c r="AZ327" s="352"/>
      <c r="BA327" s="352"/>
      <c r="BB327" s="353"/>
      <c r="BC327" s="351"/>
      <c r="BD327" s="351"/>
      <c r="BE327" s="255" t="str">
        <f>IF(F327="","",IF(分岐管理シート!D327&gt;0,"","error"))</f>
        <v/>
      </c>
      <c r="BF327" s="256" t="str">
        <f>IF(F327="","",IF(分岐管理シート!E327=1,"","error"))</f>
        <v/>
      </c>
      <c r="BG327" s="257" t="str">
        <f>IF(F327="","",IF(分岐管理シート!G327=2,"","error"))</f>
        <v/>
      </c>
      <c r="BH327" s="257" t="str">
        <f>IF(F327="","",IF(OR(分岐管理シート!H327=0,LEN(H327)&lt;6),"error",""))</f>
        <v/>
      </c>
      <c r="BI327" s="258" t="str">
        <f>IF(F327="","",IF(分岐管理シート!I327=2,"","error"))</f>
        <v/>
      </c>
      <c r="BJ327" s="257" t="str">
        <f t="shared" si="34"/>
        <v/>
      </c>
      <c r="BK327" s="257" t="str">
        <f t="shared" si="35"/>
        <v/>
      </c>
      <c r="BL327" s="257" t="str">
        <f>IF(F327="","",IF(OR(AND(分岐管理シート!D327=1,分岐管理シート!K327=1),AND(分岐管理シート!D327=2,分岐管理シート!K327=2)),"","error"))</f>
        <v/>
      </c>
      <c r="BM327" s="255" t="str">
        <f>IF(F327="","",IF(分岐管理シート!L327=2,"","error"))</f>
        <v/>
      </c>
      <c r="BN327" s="257" t="str">
        <f>IF(F327="","",IF(分岐管理シート!M327&lt;1,"error",""))</f>
        <v/>
      </c>
      <c r="BO327" s="252" t="str">
        <f>IF(F327="","",IF(OR(AND(分岐管理シート!D327=1,分岐管理シート!M327&lt;12,分岐管理シート!M327&gt;0),AND(分岐管理シート!D327=2,分岐管理シート!M327&lt;13,分岐管理シート!M327&gt;1)),"","error"))</f>
        <v/>
      </c>
      <c r="BP327" s="257" t="str">
        <f>IF(AND(分岐管理シート!M327&lt;&gt;1,SUM(分岐管理シート!N327:P327)&gt;0),"error","")</f>
        <v/>
      </c>
      <c r="BQ327" s="256" t="str">
        <f>IF(OR(AND(分岐管理シート!N327=0,OR(分岐管理シート!O327&lt;&gt;0,分岐管理シート!P327&lt;&gt;0)),AND(分岐管理シート!O327=0,分岐管理シート!P327&lt;&gt;0)),"error","")</f>
        <v/>
      </c>
      <c r="BR327" s="259" t="str" cm="1">
        <f t="array" ref="BR327">IF(SUMPRODUCT(COUNTIF(N327:P327,N327:P327))&gt;COUNTA(N327:P327),"error","")</f>
        <v/>
      </c>
      <c r="BS327" s="257" t="str">
        <f t="shared" si="36"/>
        <v/>
      </c>
      <c r="BT327" s="257" t="str">
        <f t="shared" si="37"/>
        <v/>
      </c>
      <c r="BU327" s="257" t="str">
        <f>IF(F327="","",IF(OR(AND(分岐管理シート!D327=1,T327&gt;0,Y327&gt;=0,U327=0,R327=S327+Y327,S327=T327),AND(分岐管理シート!D327=2,U327&gt;0,Y327&gt;=0,T327=0,R327=S327+Y327,S327=U327)),"","error"))</f>
        <v/>
      </c>
      <c r="BV327" s="257" t="str">
        <f t="shared" si="38"/>
        <v/>
      </c>
      <c r="BW327" s="257" t="str">
        <f t="shared" si="42"/>
        <v/>
      </c>
      <c r="BX327" s="257" t="str">
        <f t="shared" si="39"/>
        <v/>
      </c>
      <c r="BY327" s="257" t="str">
        <f>IF(F327="","",IF(PRODUCT(分岐管理シート!AB327:'分岐管理シート'!AE327)=0,"error",""))</f>
        <v/>
      </c>
      <c r="BZ327" s="252" t="str">
        <f>IF(F327="","",IF(AND(AE327="○",分岐管理シート!AF327=0),"error",""))</f>
        <v/>
      </c>
      <c r="CA327" s="257" t="str">
        <f>IF(F327="","",IF(AND(分岐管理シート!AE327&lt;2,実施計画様式!AF327&lt;&gt;""),"error",""))</f>
        <v/>
      </c>
      <c r="CB327" s="257" t="str">
        <f>IF(F327="","",IF(OR(AND(分岐管理シート!D327=1,分岐管理シート!AG327&gt;0,分岐管理シート!AG327&lt;25),AND(分岐管理シート!D327&gt;1,分岐管理シート!AG327&gt;12,分岐管理シート!AG327&lt;25)),"","error"))</f>
        <v/>
      </c>
      <c r="CC327" s="256" t="str">
        <f>IF(F327="","",IF(OR(AND(分岐管理シート!BH327="予算化方法",分岐管理シート!AH327&gt;0,分岐管理シート!AH327&lt;4),AND(分岐管理シート!BH327="予算化方法_未定なし",分岐管理シート!AH327&gt;0,分岐管理シート!AH327&lt;3)),"","error"))</f>
        <v/>
      </c>
      <c r="CD327" s="257" t="str">
        <f>IF(F327="","",IF(OR(分岐管理シート!AI327&lt;14,分岐管理シート!AI327&gt;25,分岐管理シート!AI327&gt;分岐管理シート!AJ327,分岐管理シート!AI327&gt;分岐管理シート!AK327),"error",""))</f>
        <v/>
      </c>
      <c r="CE327" s="257" t="str">
        <f>IF(F327="","",IF(OR(分岐管理シート!AJ327&lt;14,分岐管理シート!AJ327&gt;25,分岐管理シート!AJ327&lt;分岐管理シート!AI327,分岐管理シート!AJ327&gt;分岐管理シート!AK327),"error",""))</f>
        <v/>
      </c>
      <c r="CF327" s="256" t="str">
        <f>IF(F327="","",IF(OR(分岐管理シート!AK327&lt;14,分岐管理シート!AK327&gt;26,分岐管理シート!AK327&lt;分岐管理シート!AI327,分岐管理シート!AK327&lt;分岐管理シート!AJ327),"error",""))</f>
        <v/>
      </c>
      <c r="CG327" s="257" t="str">
        <f>IF(F327="","",IF(AND(AD327="－",分岐管理シート!AK327&gt;25),"error",""))</f>
        <v/>
      </c>
      <c r="CH327" s="257" t="str">
        <f t="shared" si="43"/>
        <v/>
      </c>
      <c r="CI327" s="252" t="str">
        <f>IF(F327="","",IF(分岐管理シート!AM327&lt;1,"error",""))</f>
        <v/>
      </c>
      <c r="CJ327" s="257" t="str">
        <f>IF(F327="","",IF(分岐管理シート!AN327&lt;1,"error",""))</f>
        <v/>
      </c>
      <c r="CK327" s="261" t="str">
        <f t="shared" si="40"/>
        <v/>
      </c>
      <c r="CL327" s="257" t="str">
        <f>IF(F327="","",IF(AND(SUM(分岐管理シート!AO327:AR327)&gt;180,分岐管理シート!AS327&lt;1),"error",""))</f>
        <v/>
      </c>
      <c r="CM327" s="257" t="str">
        <f>IF(F327="","",IF(OR(AND(分岐管理シート!D327=1,分岐管理シート!BB327&gt;0,分岐管理シート!BB327&lt;7),AND(分岐管理シート!D327&gt;1,分岐管理シート!BB327&gt;3,分岐管理シート!BB327&lt;7)),"","error"))</f>
        <v/>
      </c>
      <c r="CN327" s="260"/>
      <c r="CO327" s="257" t="str">
        <f>IF(分岐管理シート!BR327=0,"","error")</f>
        <v/>
      </c>
      <c r="CP327" s="304" t="str">
        <f>IF(AND(F327="",SUM(分岐管理シート!D327:BB327)&gt;0),"error","")</f>
        <v/>
      </c>
    </row>
    <row r="328" spans="1:94" ht="54.95" customHeight="1" x14ac:dyDescent="0.15">
      <c r="A328" s="29"/>
      <c r="B328" s="33"/>
      <c r="C328" s="445">
        <v>256</v>
      </c>
      <c r="D328" s="342"/>
      <c r="E328" s="342"/>
      <c r="F328" s="164"/>
      <c r="G328" s="164"/>
      <c r="H328" s="163"/>
      <c r="I328" s="164"/>
      <c r="J328" s="163"/>
      <c r="K328" s="164"/>
      <c r="L328" s="164"/>
      <c r="M328" s="164"/>
      <c r="N328" s="164"/>
      <c r="O328" s="343"/>
      <c r="P328" s="343"/>
      <c r="Q328" s="344"/>
      <c r="R328" s="345">
        <f t="shared" si="33"/>
        <v>0</v>
      </c>
      <c r="S328" s="346">
        <f t="shared" si="41"/>
        <v>0</v>
      </c>
      <c r="T328" s="347"/>
      <c r="U328" s="419"/>
      <c r="V328" s="386"/>
      <c r="W328" s="386"/>
      <c r="X328" s="386"/>
      <c r="Y328" s="347"/>
      <c r="Z328" s="347"/>
      <c r="AA328" s="163"/>
      <c r="AB328" s="164"/>
      <c r="AC328" s="348"/>
      <c r="AD328" s="348"/>
      <c r="AE328" s="348"/>
      <c r="AF328" s="349"/>
      <c r="AG328" s="349"/>
      <c r="AH328" s="370"/>
      <c r="AI328" s="163"/>
      <c r="AJ328" s="163"/>
      <c r="AK328" s="163"/>
      <c r="AL328" s="350"/>
      <c r="AM328" s="163"/>
      <c r="AN328" s="163"/>
      <c r="AO328" s="343"/>
      <c r="AP328" s="164"/>
      <c r="AQ328" s="164"/>
      <c r="AR328" s="164"/>
      <c r="AS328" s="351"/>
      <c r="AT328" s="352"/>
      <c r="AU328" s="352"/>
      <c r="AV328" s="352"/>
      <c r="AW328" s="352"/>
      <c r="AX328" s="352"/>
      <c r="AY328" s="352"/>
      <c r="AZ328" s="352"/>
      <c r="BA328" s="352"/>
      <c r="BB328" s="353"/>
      <c r="BC328" s="351"/>
      <c r="BD328" s="351"/>
      <c r="BE328" s="255" t="str">
        <f>IF(F328="","",IF(分岐管理シート!D328&gt;0,"","error"))</f>
        <v/>
      </c>
      <c r="BF328" s="256" t="str">
        <f>IF(F328="","",IF(分岐管理シート!E328=1,"","error"))</f>
        <v/>
      </c>
      <c r="BG328" s="257" t="str">
        <f>IF(F328="","",IF(分岐管理シート!G328=2,"","error"))</f>
        <v/>
      </c>
      <c r="BH328" s="257" t="str">
        <f>IF(F328="","",IF(OR(分岐管理シート!H328=0,LEN(H328)&lt;6),"error",""))</f>
        <v/>
      </c>
      <c r="BI328" s="258" t="str">
        <f>IF(F328="","",IF(分岐管理シート!I328=2,"","error"))</f>
        <v/>
      </c>
      <c r="BJ328" s="257" t="str">
        <f t="shared" si="34"/>
        <v/>
      </c>
      <c r="BK328" s="257" t="str">
        <f t="shared" si="35"/>
        <v/>
      </c>
      <c r="BL328" s="257" t="str">
        <f>IF(F328="","",IF(OR(AND(分岐管理シート!D328=1,分岐管理シート!K328=1),AND(分岐管理シート!D328=2,分岐管理シート!K328=2)),"","error"))</f>
        <v/>
      </c>
      <c r="BM328" s="255" t="str">
        <f>IF(F328="","",IF(分岐管理シート!L328=2,"","error"))</f>
        <v/>
      </c>
      <c r="BN328" s="257" t="str">
        <f>IF(F328="","",IF(分岐管理シート!M328&lt;1,"error",""))</f>
        <v/>
      </c>
      <c r="BO328" s="252" t="str">
        <f>IF(F328="","",IF(OR(AND(分岐管理シート!D328=1,分岐管理シート!M328&lt;12,分岐管理シート!M328&gt;0),AND(分岐管理シート!D328=2,分岐管理シート!M328&lt;13,分岐管理シート!M328&gt;1)),"","error"))</f>
        <v/>
      </c>
      <c r="BP328" s="257" t="str">
        <f>IF(AND(分岐管理シート!M328&lt;&gt;1,SUM(分岐管理シート!N328:P328)&gt;0),"error","")</f>
        <v/>
      </c>
      <c r="BQ328" s="256" t="str">
        <f>IF(OR(AND(分岐管理シート!N328=0,OR(分岐管理シート!O328&lt;&gt;0,分岐管理シート!P328&lt;&gt;0)),AND(分岐管理シート!O328=0,分岐管理シート!P328&lt;&gt;0)),"error","")</f>
        <v/>
      </c>
      <c r="BR328" s="259" t="str" cm="1">
        <f t="array" ref="BR328">IF(SUMPRODUCT(COUNTIF(N328:P328,N328:P328))&gt;COUNTA(N328:P328),"error","")</f>
        <v/>
      </c>
      <c r="BS328" s="257" t="str">
        <f t="shared" si="36"/>
        <v/>
      </c>
      <c r="BT328" s="257" t="str">
        <f t="shared" si="37"/>
        <v/>
      </c>
      <c r="BU328" s="257" t="str">
        <f>IF(F328="","",IF(OR(AND(分岐管理シート!D328=1,T328&gt;0,Y328&gt;=0,U328=0,R328=S328+Y328,S328=T328),AND(分岐管理シート!D328=2,U328&gt;0,Y328&gt;=0,T328=0,R328=S328+Y328,S328=U328)),"","error"))</f>
        <v/>
      </c>
      <c r="BV328" s="257" t="str">
        <f t="shared" si="38"/>
        <v/>
      </c>
      <c r="BW328" s="257" t="str">
        <f t="shared" si="42"/>
        <v/>
      </c>
      <c r="BX328" s="257" t="str">
        <f t="shared" si="39"/>
        <v/>
      </c>
      <c r="BY328" s="257" t="str">
        <f>IF(F328="","",IF(PRODUCT(分岐管理シート!AB328:'分岐管理シート'!AE328)=0,"error",""))</f>
        <v/>
      </c>
      <c r="BZ328" s="252" t="str">
        <f>IF(F328="","",IF(AND(AE328="○",分岐管理シート!AF328=0),"error",""))</f>
        <v/>
      </c>
      <c r="CA328" s="257" t="str">
        <f>IF(F328="","",IF(AND(分岐管理シート!AE328&lt;2,実施計画様式!AF328&lt;&gt;""),"error",""))</f>
        <v/>
      </c>
      <c r="CB328" s="257" t="str">
        <f>IF(F328="","",IF(OR(AND(分岐管理シート!D328=1,分岐管理シート!AG328&gt;0,分岐管理シート!AG328&lt;25),AND(分岐管理シート!D328&gt;1,分岐管理シート!AG328&gt;12,分岐管理シート!AG328&lt;25)),"","error"))</f>
        <v/>
      </c>
      <c r="CC328" s="256" t="str">
        <f>IF(F328="","",IF(OR(AND(分岐管理シート!BH328="予算化方法",分岐管理シート!AH328&gt;0,分岐管理シート!AH328&lt;4),AND(分岐管理シート!BH328="予算化方法_未定なし",分岐管理シート!AH328&gt;0,分岐管理シート!AH328&lt;3)),"","error"))</f>
        <v/>
      </c>
      <c r="CD328" s="257" t="str">
        <f>IF(F328="","",IF(OR(分岐管理シート!AI328&lt;14,分岐管理シート!AI328&gt;25,分岐管理シート!AI328&gt;分岐管理シート!AJ328,分岐管理シート!AI328&gt;分岐管理シート!AK328),"error",""))</f>
        <v/>
      </c>
      <c r="CE328" s="257" t="str">
        <f>IF(F328="","",IF(OR(分岐管理シート!AJ328&lt;14,分岐管理シート!AJ328&gt;25,分岐管理シート!AJ328&lt;分岐管理シート!AI328,分岐管理シート!AJ328&gt;分岐管理シート!AK328),"error",""))</f>
        <v/>
      </c>
      <c r="CF328" s="256" t="str">
        <f>IF(F328="","",IF(OR(分岐管理シート!AK328&lt;14,分岐管理シート!AK328&gt;26,分岐管理シート!AK328&lt;分岐管理シート!AI328,分岐管理シート!AK328&lt;分岐管理シート!AJ328),"error",""))</f>
        <v/>
      </c>
      <c r="CG328" s="257" t="str">
        <f>IF(F328="","",IF(AND(AD328="－",分岐管理シート!AK328&gt;25),"error",""))</f>
        <v/>
      </c>
      <c r="CH328" s="257" t="str">
        <f t="shared" si="43"/>
        <v/>
      </c>
      <c r="CI328" s="252" t="str">
        <f>IF(F328="","",IF(分岐管理シート!AM328&lt;1,"error",""))</f>
        <v/>
      </c>
      <c r="CJ328" s="257" t="str">
        <f>IF(F328="","",IF(分岐管理シート!AN328&lt;1,"error",""))</f>
        <v/>
      </c>
      <c r="CK328" s="261" t="str">
        <f t="shared" si="40"/>
        <v/>
      </c>
      <c r="CL328" s="257" t="str">
        <f>IF(F328="","",IF(AND(SUM(分岐管理シート!AO328:AR328)&gt;180,分岐管理シート!AS328&lt;1),"error",""))</f>
        <v/>
      </c>
      <c r="CM328" s="257" t="str">
        <f>IF(F328="","",IF(OR(AND(分岐管理シート!D328=1,分岐管理シート!BB328&gt;0,分岐管理シート!BB328&lt;7),AND(分岐管理シート!D328&gt;1,分岐管理シート!BB328&gt;3,分岐管理シート!BB328&lt;7)),"","error"))</f>
        <v/>
      </c>
      <c r="CN328" s="260"/>
      <c r="CO328" s="257" t="str">
        <f>IF(分岐管理シート!BR328=0,"","error")</f>
        <v/>
      </c>
      <c r="CP328" s="304" t="str">
        <f>IF(AND(F328="",SUM(分岐管理シート!D328:BB328)&gt;0),"error","")</f>
        <v/>
      </c>
    </row>
    <row r="329" spans="1:94" ht="54.95" customHeight="1" x14ac:dyDescent="0.15">
      <c r="A329" s="29"/>
      <c r="B329" s="33"/>
      <c r="C329" s="445">
        <v>257</v>
      </c>
      <c r="D329" s="342"/>
      <c r="E329" s="342"/>
      <c r="F329" s="164"/>
      <c r="G329" s="164"/>
      <c r="H329" s="163"/>
      <c r="I329" s="164"/>
      <c r="J329" s="163"/>
      <c r="K329" s="164"/>
      <c r="L329" s="164"/>
      <c r="M329" s="164"/>
      <c r="N329" s="164"/>
      <c r="O329" s="343"/>
      <c r="P329" s="343"/>
      <c r="Q329" s="344"/>
      <c r="R329" s="345">
        <f t="shared" ref="R329:R392" si="44">S329+Y329</f>
        <v>0</v>
      </c>
      <c r="S329" s="346">
        <f t="shared" si="41"/>
        <v>0</v>
      </c>
      <c r="T329" s="347"/>
      <c r="U329" s="419"/>
      <c r="V329" s="386"/>
      <c r="W329" s="386"/>
      <c r="X329" s="386"/>
      <c r="Y329" s="347"/>
      <c r="Z329" s="347"/>
      <c r="AA329" s="163"/>
      <c r="AB329" s="164"/>
      <c r="AC329" s="348"/>
      <c r="AD329" s="348"/>
      <c r="AE329" s="348"/>
      <c r="AF329" s="349"/>
      <c r="AG329" s="349"/>
      <c r="AH329" s="370"/>
      <c r="AI329" s="163"/>
      <c r="AJ329" s="163"/>
      <c r="AK329" s="163"/>
      <c r="AL329" s="350"/>
      <c r="AM329" s="163"/>
      <c r="AN329" s="163"/>
      <c r="AO329" s="343"/>
      <c r="AP329" s="164"/>
      <c r="AQ329" s="164"/>
      <c r="AR329" s="164"/>
      <c r="AS329" s="351"/>
      <c r="AT329" s="352"/>
      <c r="AU329" s="352"/>
      <c r="AV329" s="352"/>
      <c r="AW329" s="352"/>
      <c r="AX329" s="352"/>
      <c r="AY329" s="352"/>
      <c r="AZ329" s="352"/>
      <c r="BA329" s="352"/>
      <c r="BB329" s="353"/>
      <c r="BC329" s="351"/>
      <c r="BD329" s="351"/>
      <c r="BE329" s="255" t="str">
        <f>IF(F329="","",IF(分岐管理シート!D329&gt;0,"","error"))</f>
        <v/>
      </c>
      <c r="BF329" s="256" t="str">
        <f>IF(F329="","",IF(分岐管理シート!E329=1,"","error"))</f>
        <v/>
      </c>
      <c r="BG329" s="257" t="str">
        <f>IF(F329="","",IF(分岐管理シート!G329=2,"","error"))</f>
        <v/>
      </c>
      <c r="BH329" s="257" t="str">
        <f>IF(F329="","",IF(OR(分岐管理シート!H329=0,LEN(H329)&lt;6),"error",""))</f>
        <v/>
      </c>
      <c r="BI329" s="258" t="str">
        <f>IF(F329="","",IF(分岐管理シート!I329=2,"","error"))</f>
        <v/>
      </c>
      <c r="BJ329" s="257" t="str">
        <f t="shared" ref="BJ329:BJ392" si="45">IF(F329="","",IF(J329="","error",""))</f>
        <v/>
      </c>
      <c r="BK329" s="257" t="str">
        <f t="shared" ref="BK329:BK392" si="46">IF(F329="","",IF(COUNTIF($J$73:$J$472,J329)&gt;1,"error",""))</f>
        <v/>
      </c>
      <c r="BL329" s="257" t="str">
        <f>IF(F329="","",IF(OR(AND(分岐管理シート!D329=1,分岐管理シート!K329=1),AND(分岐管理シート!D329=2,分岐管理シート!K329=2)),"","error"))</f>
        <v/>
      </c>
      <c r="BM329" s="255" t="str">
        <f>IF(F329="","",IF(分岐管理シート!L329=2,"","error"))</f>
        <v/>
      </c>
      <c r="BN329" s="257" t="str">
        <f>IF(F329="","",IF(分岐管理シート!M329&lt;1,"error",""))</f>
        <v/>
      </c>
      <c r="BO329" s="252" t="str">
        <f>IF(F329="","",IF(OR(AND(分岐管理シート!D329=1,分岐管理シート!M329&lt;12,分岐管理シート!M329&gt;0),AND(分岐管理シート!D329=2,分岐管理シート!M329&lt;13,分岐管理シート!M329&gt;1)),"","error"))</f>
        <v/>
      </c>
      <c r="BP329" s="257" t="str">
        <f>IF(AND(分岐管理シート!M329&lt;&gt;1,SUM(分岐管理シート!N329:P329)&gt;0),"error","")</f>
        <v/>
      </c>
      <c r="BQ329" s="256" t="str">
        <f>IF(OR(AND(分岐管理シート!N329=0,OR(分岐管理シート!O329&lt;&gt;0,分岐管理シート!P329&lt;&gt;0)),AND(分岐管理シート!O329=0,分岐管理シート!P329&lt;&gt;0)),"error","")</f>
        <v/>
      </c>
      <c r="BR329" s="259" t="str" cm="1">
        <f t="array" ref="BR329">IF(SUMPRODUCT(COUNTIF(N329:P329,N329:P329))&gt;COUNTA(N329:P329),"error","")</f>
        <v/>
      </c>
      <c r="BS329" s="257" t="str">
        <f t="shared" ref="BS329:BS392" si="47">IF(AND(COUNTIF(M329,"*推奨*")&gt;0,Q329=""),"error","")</f>
        <v/>
      </c>
      <c r="BT329" s="257" t="str">
        <f t="shared" ref="BT329:BT392" si="48">IF(AND(COUNTIF(M329,"*推奨*")=0,Q329&lt;&gt;""),"error","")</f>
        <v/>
      </c>
      <c r="BU329" s="257" t="str">
        <f>IF(F329="","",IF(OR(AND(分岐管理シート!D329=1,T329&gt;0,Y329&gt;=0,U329=0,R329=S329+Y329,S329=T329),AND(分岐管理シート!D329=2,U329&gt;0,Y329&gt;=0,T329=0,R329=S329+Y329,S329=U329)),"","error"))</f>
        <v/>
      </c>
      <c r="BV329" s="257" t="str">
        <f t="shared" ref="BV329:BV392" si="49">IF(F329="","",IF(S329=INT(S329),"","error"))</f>
        <v/>
      </c>
      <c r="BW329" s="257" t="str">
        <f t="shared" si="42"/>
        <v/>
      </c>
      <c r="BX329" s="257" t="str">
        <f t="shared" ref="BX329:BX392" si="50">IF(F329="","",IF(AA329="","error",""))</f>
        <v/>
      </c>
      <c r="BY329" s="257" t="str">
        <f>IF(F329="","",IF(PRODUCT(分岐管理シート!AB329:'分岐管理シート'!AE329)=0,"error",""))</f>
        <v/>
      </c>
      <c r="BZ329" s="252" t="str">
        <f>IF(F329="","",IF(AND(AE329="○",分岐管理シート!AF329=0),"error",""))</f>
        <v/>
      </c>
      <c r="CA329" s="257" t="str">
        <f>IF(F329="","",IF(AND(分岐管理シート!AE329&lt;2,実施計画様式!AF329&lt;&gt;""),"error",""))</f>
        <v/>
      </c>
      <c r="CB329" s="257" t="str">
        <f>IF(F329="","",IF(OR(AND(分岐管理シート!D329=1,分岐管理シート!AG329&gt;0,分岐管理シート!AG329&lt;25),AND(分岐管理シート!D329&gt;1,分岐管理シート!AG329&gt;12,分岐管理シート!AG329&lt;25)),"","error"))</f>
        <v/>
      </c>
      <c r="CC329" s="256" t="str">
        <f>IF(F329="","",IF(OR(AND(分岐管理シート!BH329="予算化方法",分岐管理シート!AH329&gt;0,分岐管理シート!AH329&lt;4),AND(分岐管理シート!BH329="予算化方法_未定なし",分岐管理シート!AH329&gt;0,分岐管理シート!AH329&lt;3)),"","error"))</f>
        <v/>
      </c>
      <c r="CD329" s="257" t="str">
        <f>IF(F329="","",IF(OR(分岐管理シート!AI329&lt;14,分岐管理シート!AI329&gt;25,分岐管理シート!AI329&gt;分岐管理シート!AJ329,分岐管理シート!AI329&gt;分岐管理シート!AK329),"error",""))</f>
        <v/>
      </c>
      <c r="CE329" s="257" t="str">
        <f>IF(F329="","",IF(OR(分岐管理シート!AJ329&lt;14,分岐管理シート!AJ329&gt;25,分岐管理シート!AJ329&lt;分岐管理シート!AI329,分岐管理シート!AJ329&gt;分岐管理シート!AK329),"error",""))</f>
        <v/>
      </c>
      <c r="CF329" s="256" t="str">
        <f>IF(F329="","",IF(OR(分岐管理シート!AK329&lt;14,分岐管理シート!AK329&gt;26,分岐管理シート!AK329&lt;分岐管理シート!AI329,分岐管理シート!AK329&lt;分岐管理シート!AJ329),"error",""))</f>
        <v/>
      </c>
      <c r="CG329" s="257" t="str">
        <f>IF(F329="","",IF(AND(AD329="－",分岐管理シート!AK329&gt;25),"error",""))</f>
        <v/>
      </c>
      <c r="CH329" s="257" t="str">
        <f t="shared" si="43"/>
        <v/>
      </c>
      <c r="CI329" s="252" t="str">
        <f>IF(F329="","",IF(分岐管理シート!AM329&lt;1,"error",""))</f>
        <v/>
      </c>
      <c r="CJ329" s="257" t="str">
        <f>IF(F329="","",IF(分岐管理シート!AN329&lt;1,"error",""))</f>
        <v/>
      </c>
      <c r="CK329" s="261" t="str">
        <f t="shared" ref="CK329:CK392" si="51">IF(F329="","",IF(COUNTA(AO329:AR329)&gt;0,"","error"))</f>
        <v/>
      </c>
      <c r="CL329" s="257" t="str">
        <f>IF(F329="","",IF(AND(SUM(分岐管理シート!AO329:AR329)&gt;180,分岐管理シート!AS329&lt;1),"error",""))</f>
        <v/>
      </c>
      <c r="CM329" s="257" t="str">
        <f>IF(F329="","",IF(OR(AND(分岐管理シート!D329=1,分岐管理シート!BB329&gt;0,分岐管理シート!BB329&lt;7),AND(分岐管理シート!D329&gt;1,分岐管理シート!BB329&gt;3,分岐管理シート!BB329&lt;7)),"","error"))</f>
        <v/>
      </c>
      <c r="CN329" s="260"/>
      <c r="CO329" s="257" t="str">
        <f>IF(分岐管理シート!BR329=0,"","error")</f>
        <v/>
      </c>
      <c r="CP329" s="304" t="str">
        <f>IF(AND(F329="",SUM(分岐管理シート!D329:BB329)&gt;0),"error","")</f>
        <v/>
      </c>
    </row>
    <row r="330" spans="1:94" ht="54.95" customHeight="1" x14ac:dyDescent="0.15">
      <c r="A330" s="29"/>
      <c r="B330" s="33"/>
      <c r="C330" s="445">
        <v>258</v>
      </c>
      <c r="D330" s="342"/>
      <c r="E330" s="342"/>
      <c r="F330" s="164"/>
      <c r="G330" s="164"/>
      <c r="H330" s="163"/>
      <c r="I330" s="164"/>
      <c r="J330" s="163"/>
      <c r="K330" s="164"/>
      <c r="L330" s="164"/>
      <c r="M330" s="164"/>
      <c r="N330" s="164"/>
      <c r="O330" s="343"/>
      <c r="P330" s="343"/>
      <c r="Q330" s="344"/>
      <c r="R330" s="345">
        <f t="shared" si="44"/>
        <v>0</v>
      </c>
      <c r="S330" s="346">
        <f t="shared" si="41"/>
        <v>0</v>
      </c>
      <c r="T330" s="347"/>
      <c r="U330" s="419"/>
      <c r="V330" s="386"/>
      <c r="W330" s="386"/>
      <c r="X330" s="386"/>
      <c r="Y330" s="347"/>
      <c r="Z330" s="347"/>
      <c r="AA330" s="163"/>
      <c r="AB330" s="164"/>
      <c r="AC330" s="348"/>
      <c r="AD330" s="348"/>
      <c r="AE330" s="348"/>
      <c r="AF330" s="349"/>
      <c r="AG330" s="349"/>
      <c r="AH330" s="370"/>
      <c r="AI330" s="163"/>
      <c r="AJ330" s="163"/>
      <c r="AK330" s="163"/>
      <c r="AL330" s="350"/>
      <c r="AM330" s="163"/>
      <c r="AN330" s="163"/>
      <c r="AO330" s="343"/>
      <c r="AP330" s="164"/>
      <c r="AQ330" s="164"/>
      <c r="AR330" s="164"/>
      <c r="AS330" s="351"/>
      <c r="AT330" s="352"/>
      <c r="AU330" s="352"/>
      <c r="AV330" s="352"/>
      <c r="AW330" s="352"/>
      <c r="AX330" s="352"/>
      <c r="AY330" s="352"/>
      <c r="AZ330" s="352"/>
      <c r="BA330" s="352"/>
      <c r="BB330" s="353"/>
      <c r="BC330" s="351"/>
      <c r="BD330" s="351"/>
      <c r="BE330" s="255" t="str">
        <f>IF(F330="","",IF(分岐管理シート!D330&gt;0,"","error"))</f>
        <v/>
      </c>
      <c r="BF330" s="256" t="str">
        <f>IF(F330="","",IF(分岐管理シート!E330=1,"","error"))</f>
        <v/>
      </c>
      <c r="BG330" s="257" t="str">
        <f>IF(F330="","",IF(分岐管理シート!G330=2,"","error"))</f>
        <v/>
      </c>
      <c r="BH330" s="257" t="str">
        <f>IF(F330="","",IF(OR(分岐管理シート!H330=0,LEN(H330)&lt;6),"error",""))</f>
        <v/>
      </c>
      <c r="BI330" s="258" t="str">
        <f>IF(F330="","",IF(分岐管理シート!I330=2,"","error"))</f>
        <v/>
      </c>
      <c r="BJ330" s="257" t="str">
        <f t="shared" si="45"/>
        <v/>
      </c>
      <c r="BK330" s="257" t="str">
        <f t="shared" si="46"/>
        <v/>
      </c>
      <c r="BL330" s="257" t="str">
        <f>IF(F330="","",IF(OR(AND(分岐管理シート!D330=1,分岐管理シート!K330=1),AND(分岐管理シート!D330=2,分岐管理シート!K330=2)),"","error"))</f>
        <v/>
      </c>
      <c r="BM330" s="255" t="str">
        <f>IF(F330="","",IF(分岐管理シート!L330=2,"","error"))</f>
        <v/>
      </c>
      <c r="BN330" s="257" t="str">
        <f>IF(F330="","",IF(分岐管理シート!M330&lt;1,"error",""))</f>
        <v/>
      </c>
      <c r="BO330" s="252" t="str">
        <f>IF(F330="","",IF(OR(AND(分岐管理シート!D330=1,分岐管理シート!M330&lt;12,分岐管理シート!M330&gt;0),AND(分岐管理シート!D330=2,分岐管理シート!M330&lt;13,分岐管理シート!M330&gt;1)),"","error"))</f>
        <v/>
      </c>
      <c r="BP330" s="257" t="str">
        <f>IF(AND(分岐管理シート!M330&lt;&gt;1,SUM(分岐管理シート!N330:P330)&gt;0),"error","")</f>
        <v/>
      </c>
      <c r="BQ330" s="256" t="str">
        <f>IF(OR(AND(分岐管理シート!N330=0,OR(分岐管理シート!O330&lt;&gt;0,分岐管理シート!P330&lt;&gt;0)),AND(分岐管理シート!O330=0,分岐管理シート!P330&lt;&gt;0)),"error","")</f>
        <v/>
      </c>
      <c r="BR330" s="259" t="str" cm="1">
        <f t="array" ref="BR330">IF(SUMPRODUCT(COUNTIF(N330:P330,N330:P330))&gt;COUNTA(N330:P330),"error","")</f>
        <v/>
      </c>
      <c r="BS330" s="257" t="str">
        <f t="shared" si="47"/>
        <v/>
      </c>
      <c r="BT330" s="257" t="str">
        <f t="shared" si="48"/>
        <v/>
      </c>
      <c r="BU330" s="257" t="str">
        <f>IF(F330="","",IF(OR(AND(分岐管理シート!D330=1,T330&gt;0,Y330&gt;=0,U330=0,R330=S330+Y330,S330=T330),AND(分岐管理シート!D330=2,U330&gt;0,Y330&gt;=0,T330=0,R330=S330+Y330,S330=U330)),"","error"))</f>
        <v/>
      </c>
      <c r="BV330" s="257" t="str">
        <f t="shared" si="49"/>
        <v/>
      </c>
      <c r="BW330" s="257" t="str">
        <f t="shared" si="42"/>
        <v/>
      </c>
      <c r="BX330" s="257" t="str">
        <f t="shared" si="50"/>
        <v/>
      </c>
      <c r="BY330" s="257" t="str">
        <f>IF(F330="","",IF(PRODUCT(分岐管理シート!AB330:'分岐管理シート'!AE330)=0,"error",""))</f>
        <v/>
      </c>
      <c r="BZ330" s="252" t="str">
        <f>IF(F330="","",IF(AND(AE330="○",分岐管理シート!AF330=0),"error",""))</f>
        <v/>
      </c>
      <c r="CA330" s="257" t="str">
        <f>IF(F330="","",IF(AND(分岐管理シート!AE330&lt;2,実施計画様式!AF330&lt;&gt;""),"error",""))</f>
        <v/>
      </c>
      <c r="CB330" s="257" t="str">
        <f>IF(F330="","",IF(OR(AND(分岐管理シート!D330=1,分岐管理シート!AG330&gt;0,分岐管理シート!AG330&lt;25),AND(分岐管理シート!D330&gt;1,分岐管理シート!AG330&gt;12,分岐管理シート!AG330&lt;25)),"","error"))</f>
        <v/>
      </c>
      <c r="CC330" s="256" t="str">
        <f>IF(F330="","",IF(OR(AND(分岐管理シート!BH330="予算化方法",分岐管理シート!AH330&gt;0,分岐管理シート!AH330&lt;4),AND(分岐管理シート!BH330="予算化方法_未定なし",分岐管理シート!AH330&gt;0,分岐管理シート!AH330&lt;3)),"","error"))</f>
        <v/>
      </c>
      <c r="CD330" s="257" t="str">
        <f>IF(F330="","",IF(OR(分岐管理シート!AI330&lt;14,分岐管理シート!AI330&gt;25,分岐管理シート!AI330&gt;分岐管理シート!AJ330,分岐管理シート!AI330&gt;分岐管理シート!AK330),"error",""))</f>
        <v/>
      </c>
      <c r="CE330" s="257" t="str">
        <f>IF(F330="","",IF(OR(分岐管理シート!AJ330&lt;14,分岐管理シート!AJ330&gt;25,分岐管理シート!AJ330&lt;分岐管理シート!AI330,分岐管理シート!AJ330&gt;分岐管理シート!AK330),"error",""))</f>
        <v/>
      </c>
      <c r="CF330" s="256" t="str">
        <f>IF(F330="","",IF(OR(分岐管理シート!AK330&lt;14,分岐管理シート!AK330&gt;26,分岐管理シート!AK330&lt;分岐管理シート!AI330,分岐管理シート!AK330&lt;分岐管理シート!AJ330),"error",""))</f>
        <v/>
      </c>
      <c r="CG330" s="257" t="str">
        <f>IF(F330="","",IF(AND(AD330="－",分岐管理シート!AK330&gt;25),"error",""))</f>
        <v/>
      </c>
      <c r="CH330" s="257" t="str">
        <f t="shared" si="43"/>
        <v/>
      </c>
      <c r="CI330" s="252" t="str">
        <f>IF(F330="","",IF(分岐管理シート!AM330&lt;1,"error",""))</f>
        <v/>
      </c>
      <c r="CJ330" s="257" t="str">
        <f>IF(F330="","",IF(分岐管理シート!AN330&lt;1,"error",""))</f>
        <v/>
      </c>
      <c r="CK330" s="261" t="str">
        <f t="shared" si="51"/>
        <v/>
      </c>
      <c r="CL330" s="257" t="str">
        <f>IF(F330="","",IF(AND(SUM(分岐管理シート!AO330:AR330)&gt;180,分岐管理シート!AS330&lt;1),"error",""))</f>
        <v/>
      </c>
      <c r="CM330" s="257" t="str">
        <f>IF(F330="","",IF(OR(AND(分岐管理シート!D330=1,分岐管理シート!BB330&gt;0,分岐管理シート!BB330&lt;7),AND(分岐管理シート!D330&gt;1,分岐管理シート!BB330&gt;3,分岐管理シート!BB330&lt;7)),"","error"))</f>
        <v/>
      </c>
      <c r="CN330" s="260"/>
      <c r="CO330" s="257" t="str">
        <f>IF(分岐管理シート!BR330=0,"","error")</f>
        <v/>
      </c>
      <c r="CP330" s="304" t="str">
        <f>IF(AND(F330="",SUM(分岐管理シート!D330:BB330)&gt;0),"error","")</f>
        <v/>
      </c>
    </row>
    <row r="331" spans="1:94" ht="54.95" customHeight="1" x14ac:dyDescent="0.15">
      <c r="A331" s="29"/>
      <c r="B331" s="33"/>
      <c r="C331" s="445">
        <v>259</v>
      </c>
      <c r="D331" s="342"/>
      <c r="E331" s="342"/>
      <c r="F331" s="164"/>
      <c r="G331" s="164"/>
      <c r="H331" s="163"/>
      <c r="I331" s="164"/>
      <c r="J331" s="163"/>
      <c r="K331" s="164"/>
      <c r="L331" s="164"/>
      <c r="M331" s="164"/>
      <c r="N331" s="164"/>
      <c r="O331" s="343"/>
      <c r="P331" s="343"/>
      <c r="Q331" s="344"/>
      <c r="R331" s="345">
        <f t="shared" si="44"/>
        <v>0</v>
      </c>
      <c r="S331" s="346">
        <f t="shared" si="41"/>
        <v>0</v>
      </c>
      <c r="T331" s="347"/>
      <c r="U331" s="419"/>
      <c r="V331" s="386"/>
      <c r="W331" s="386"/>
      <c r="X331" s="386"/>
      <c r="Y331" s="347"/>
      <c r="Z331" s="347"/>
      <c r="AA331" s="163"/>
      <c r="AB331" s="164"/>
      <c r="AC331" s="348"/>
      <c r="AD331" s="348"/>
      <c r="AE331" s="348"/>
      <c r="AF331" s="349"/>
      <c r="AG331" s="349"/>
      <c r="AH331" s="370"/>
      <c r="AI331" s="163"/>
      <c r="AJ331" s="163"/>
      <c r="AK331" s="163"/>
      <c r="AL331" s="350"/>
      <c r="AM331" s="163"/>
      <c r="AN331" s="163"/>
      <c r="AO331" s="343"/>
      <c r="AP331" s="164"/>
      <c r="AQ331" s="164"/>
      <c r="AR331" s="164"/>
      <c r="AS331" s="351"/>
      <c r="AT331" s="352"/>
      <c r="AU331" s="352"/>
      <c r="AV331" s="352"/>
      <c r="AW331" s="352"/>
      <c r="AX331" s="352"/>
      <c r="AY331" s="352"/>
      <c r="AZ331" s="352"/>
      <c r="BA331" s="352"/>
      <c r="BB331" s="353"/>
      <c r="BC331" s="351"/>
      <c r="BD331" s="351"/>
      <c r="BE331" s="255" t="str">
        <f>IF(F331="","",IF(分岐管理シート!D331&gt;0,"","error"))</f>
        <v/>
      </c>
      <c r="BF331" s="256" t="str">
        <f>IF(F331="","",IF(分岐管理シート!E331=1,"","error"))</f>
        <v/>
      </c>
      <c r="BG331" s="257" t="str">
        <f>IF(F331="","",IF(分岐管理シート!G331=2,"","error"))</f>
        <v/>
      </c>
      <c r="BH331" s="257" t="str">
        <f>IF(F331="","",IF(OR(分岐管理シート!H331=0,LEN(H331)&lt;6),"error",""))</f>
        <v/>
      </c>
      <c r="BI331" s="258" t="str">
        <f>IF(F331="","",IF(分岐管理シート!I331=2,"","error"))</f>
        <v/>
      </c>
      <c r="BJ331" s="257" t="str">
        <f t="shared" si="45"/>
        <v/>
      </c>
      <c r="BK331" s="257" t="str">
        <f t="shared" si="46"/>
        <v/>
      </c>
      <c r="BL331" s="257" t="str">
        <f>IF(F331="","",IF(OR(AND(分岐管理シート!D331=1,分岐管理シート!K331=1),AND(分岐管理シート!D331=2,分岐管理シート!K331=2)),"","error"))</f>
        <v/>
      </c>
      <c r="BM331" s="255" t="str">
        <f>IF(F331="","",IF(分岐管理シート!L331=2,"","error"))</f>
        <v/>
      </c>
      <c r="BN331" s="257" t="str">
        <f>IF(F331="","",IF(分岐管理シート!M331&lt;1,"error",""))</f>
        <v/>
      </c>
      <c r="BO331" s="252" t="str">
        <f>IF(F331="","",IF(OR(AND(分岐管理シート!D331=1,分岐管理シート!M331&lt;12,分岐管理シート!M331&gt;0),AND(分岐管理シート!D331=2,分岐管理シート!M331&lt;13,分岐管理シート!M331&gt;1)),"","error"))</f>
        <v/>
      </c>
      <c r="BP331" s="257" t="str">
        <f>IF(AND(分岐管理シート!M331&lt;&gt;1,SUM(分岐管理シート!N331:P331)&gt;0),"error","")</f>
        <v/>
      </c>
      <c r="BQ331" s="256" t="str">
        <f>IF(OR(AND(分岐管理シート!N331=0,OR(分岐管理シート!O331&lt;&gt;0,分岐管理シート!P331&lt;&gt;0)),AND(分岐管理シート!O331=0,分岐管理シート!P331&lt;&gt;0)),"error","")</f>
        <v/>
      </c>
      <c r="BR331" s="259" t="str" cm="1">
        <f t="array" ref="BR331">IF(SUMPRODUCT(COUNTIF(N331:P331,N331:P331))&gt;COUNTA(N331:P331),"error","")</f>
        <v/>
      </c>
      <c r="BS331" s="257" t="str">
        <f t="shared" si="47"/>
        <v/>
      </c>
      <c r="BT331" s="257" t="str">
        <f t="shared" si="48"/>
        <v/>
      </c>
      <c r="BU331" s="257" t="str">
        <f>IF(F331="","",IF(OR(AND(分岐管理シート!D331=1,T331&gt;0,Y331&gt;=0,U331=0,R331=S331+Y331,S331=T331),AND(分岐管理シート!D331=2,U331&gt;0,Y331&gt;=0,T331=0,R331=S331+Y331,S331=U331)),"","error"))</f>
        <v/>
      </c>
      <c r="BV331" s="257" t="str">
        <f t="shared" si="49"/>
        <v/>
      </c>
      <c r="BW331" s="257" t="str">
        <f t="shared" si="42"/>
        <v/>
      </c>
      <c r="BX331" s="257" t="str">
        <f t="shared" si="50"/>
        <v/>
      </c>
      <c r="BY331" s="257" t="str">
        <f>IF(F331="","",IF(PRODUCT(分岐管理シート!AB331:'分岐管理シート'!AE331)=0,"error",""))</f>
        <v/>
      </c>
      <c r="BZ331" s="252" t="str">
        <f>IF(F331="","",IF(AND(AE331="○",分岐管理シート!AF331=0),"error",""))</f>
        <v/>
      </c>
      <c r="CA331" s="257" t="str">
        <f>IF(F331="","",IF(AND(分岐管理シート!AE331&lt;2,実施計画様式!AF331&lt;&gt;""),"error",""))</f>
        <v/>
      </c>
      <c r="CB331" s="257" t="str">
        <f>IF(F331="","",IF(OR(AND(分岐管理シート!D331=1,分岐管理シート!AG331&gt;0,分岐管理シート!AG331&lt;25),AND(分岐管理シート!D331&gt;1,分岐管理シート!AG331&gt;12,分岐管理シート!AG331&lt;25)),"","error"))</f>
        <v/>
      </c>
      <c r="CC331" s="256" t="str">
        <f>IF(F331="","",IF(OR(AND(分岐管理シート!BH331="予算化方法",分岐管理シート!AH331&gt;0,分岐管理シート!AH331&lt;4),AND(分岐管理シート!BH331="予算化方法_未定なし",分岐管理シート!AH331&gt;0,分岐管理シート!AH331&lt;3)),"","error"))</f>
        <v/>
      </c>
      <c r="CD331" s="257" t="str">
        <f>IF(F331="","",IF(OR(分岐管理シート!AI331&lt;14,分岐管理シート!AI331&gt;25,分岐管理シート!AI331&gt;分岐管理シート!AJ331,分岐管理シート!AI331&gt;分岐管理シート!AK331),"error",""))</f>
        <v/>
      </c>
      <c r="CE331" s="257" t="str">
        <f>IF(F331="","",IF(OR(分岐管理シート!AJ331&lt;14,分岐管理シート!AJ331&gt;25,分岐管理シート!AJ331&lt;分岐管理シート!AI331,分岐管理シート!AJ331&gt;分岐管理シート!AK331),"error",""))</f>
        <v/>
      </c>
      <c r="CF331" s="256" t="str">
        <f>IF(F331="","",IF(OR(分岐管理シート!AK331&lt;14,分岐管理シート!AK331&gt;26,分岐管理シート!AK331&lt;分岐管理シート!AI331,分岐管理シート!AK331&lt;分岐管理シート!AJ331),"error",""))</f>
        <v/>
      </c>
      <c r="CG331" s="257" t="str">
        <f>IF(F331="","",IF(AND(AD331="－",分岐管理シート!AK331&gt;25),"error",""))</f>
        <v/>
      </c>
      <c r="CH331" s="257" t="str">
        <f t="shared" si="43"/>
        <v/>
      </c>
      <c r="CI331" s="252" t="str">
        <f>IF(F331="","",IF(分岐管理シート!AM331&lt;1,"error",""))</f>
        <v/>
      </c>
      <c r="CJ331" s="257" t="str">
        <f>IF(F331="","",IF(分岐管理シート!AN331&lt;1,"error",""))</f>
        <v/>
      </c>
      <c r="CK331" s="261" t="str">
        <f t="shared" si="51"/>
        <v/>
      </c>
      <c r="CL331" s="257" t="str">
        <f>IF(F331="","",IF(AND(SUM(分岐管理シート!AO331:AR331)&gt;180,分岐管理シート!AS331&lt;1),"error",""))</f>
        <v/>
      </c>
      <c r="CM331" s="257" t="str">
        <f>IF(F331="","",IF(OR(AND(分岐管理シート!D331=1,分岐管理シート!BB331&gt;0,分岐管理シート!BB331&lt;7),AND(分岐管理シート!D331&gt;1,分岐管理シート!BB331&gt;3,分岐管理シート!BB331&lt;7)),"","error"))</f>
        <v/>
      </c>
      <c r="CN331" s="260"/>
      <c r="CO331" s="257" t="str">
        <f>IF(分岐管理シート!BR331=0,"","error")</f>
        <v/>
      </c>
      <c r="CP331" s="304" t="str">
        <f>IF(AND(F331="",SUM(分岐管理シート!D331:BB331)&gt;0),"error","")</f>
        <v/>
      </c>
    </row>
    <row r="332" spans="1:94" ht="54.95" customHeight="1" x14ac:dyDescent="0.15">
      <c r="A332" s="29"/>
      <c r="B332" s="33"/>
      <c r="C332" s="445">
        <v>260</v>
      </c>
      <c r="D332" s="342"/>
      <c r="E332" s="342"/>
      <c r="F332" s="164"/>
      <c r="G332" s="164"/>
      <c r="H332" s="163"/>
      <c r="I332" s="164"/>
      <c r="J332" s="163"/>
      <c r="K332" s="164"/>
      <c r="L332" s="164"/>
      <c r="M332" s="164"/>
      <c r="N332" s="164"/>
      <c r="O332" s="343"/>
      <c r="P332" s="343"/>
      <c r="Q332" s="344"/>
      <c r="R332" s="345">
        <f t="shared" si="44"/>
        <v>0</v>
      </c>
      <c r="S332" s="346">
        <f t="shared" ref="S332:S395" si="52">T332+U332</f>
        <v>0</v>
      </c>
      <c r="T332" s="347"/>
      <c r="U332" s="419"/>
      <c r="V332" s="386"/>
      <c r="W332" s="386"/>
      <c r="X332" s="386"/>
      <c r="Y332" s="347"/>
      <c r="Z332" s="347"/>
      <c r="AA332" s="163"/>
      <c r="AB332" s="164"/>
      <c r="AC332" s="348"/>
      <c r="AD332" s="348"/>
      <c r="AE332" s="348"/>
      <c r="AF332" s="349"/>
      <c r="AG332" s="349"/>
      <c r="AH332" s="370"/>
      <c r="AI332" s="163"/>
      <c r="AJ332" s="163"/>
      <c r="AK332" s="163"/>
      <c r="AL332" s="350"/>
      <c r="AM332" s="163"/>
      <c r="AN332" s="163"/>
      <c r="AO332" s="343"/>
      <c r="AP332" s="164"/>
      <c r="AQ332" s="164"/>
      <c r="AR332" s="164"/>
      <c r="AS332" s="351"/>
      <c r="AT332" s="352"/>
      <c r="AU332" s="352"/>
      <c r="AV332" s="352"/>
      <c r="AW332" s="352"/>
      <c r="AX332" s="352"/>
      <c r="AY332" s="352"/>
      <c r="AZ332" s="352"/>
      <c r="BA332" s="352"/>
      <c r="BB332" s="353"/>
      <c r="BC332" s="351"/>
      <c r="BD332" s="351"/>
      <c r="BE332" s="255" t="str">
        <f>IF(F332="","",IF(分岐管理シート!D332&gt;0,"","error"))</f>
        <v/>
      </c>
      <c r="BF332" s="256" t="str">
        <f>IF(F332="","",IF(分岐管理シート!E332=1,"","error"))</f>
        <v/>
      </c>
      <c r="BG332" s="257" t="str">
        <f>IF(F332="","",IF(分岐管理シート!G332=2,"","error"))</f>
        <v/>
      </c>
      <c r="BH332" s="257" t="str">
        <f>IF(F332="","",IF(OR(分岐管理シート!H332=0,LEN(H332)&lt;6),"error",""))</f>
        <v/>
      </c>
      <c r="BI332" s="258" t="str">
        <f>IF(F332="","",IF(分岐管理シート!I332=2,"","error"))</f>
        <v/>
      </c>
      <c r="BJ332" s="257" t="str">
        <f t="shared" si="45"/>
        <v/>
      </c>
      <c r="BK332" s="257" t="str">
        <f t="shared" si="46"/>
        <v/>
      </c>
      <c r="BL332" s="257" t="str">
        <f>IF(F332="","",IF(OR(AND(分岐管理シート!D332=1,分岐管理シート!K332=1),AND(分岐管理シート!D332=2,分岐管理シート!K332=2)),"","error"))</f>
        <v/>
      </c>
      <c r="BM332" s="255" t="str">
        <f>IF(F332="","",IF(分岐管理シート!L332=2,"","error"))</f>
        <v/>
      </c>
      <c r="BN332" s="257" t="str">
        <f>IF(F332="","",IF(分岐管理シート!M332&lt;1,"error",""))</f>
        <v/>
      </c>
      <c r="BO332" s="252" t="str">
        <f>IF(F332="","",IF(OR(AND(分岐管理シート!D332=1,分岐管理シート!M332&lt;12,分岐管理シート!M332&gt;0),AND(分岐管理シート!D332=2,分岐管理シート!M332&lt;13,分岐管理シート!M332&gt;1)),"","error"))</f>
        <v/>
      </c>
      <c r="BP332" s="257" t="str">
        <f>IF(AND(分岐管理シート!M332&lt;&gt;1,SUM(分岐管理シート!N332:P332)&gt;0),"error","")</f>
        <v/>
      </c>
      <c r="BQ332" s="256" t="str">
        <f>IF(OR(AND(分岐管理シート!N332=0,OR(分岐管理シート!O332&lt;&gt;0,分岐管理シート!P332&lt;&gt;0)),AND(分岐管理シート!O332=0,分岐管理シート!P332&lt;&gt;0)),"error","")</f>
        <v/>
      </c>
      <c r="BR332" s="259" t="str" cm="1">
        <f t="array" ref="BR332">IF(SUMPRODUCT(COUNTIF(N332:P332,N332:P332))&gt;COUNTA(N332:P332),"error","")</f>
        <v/>
      </c>
      <c r="BS332" s="257" t="str">
        <f t="shared" si="47"/>
        <v/>
      </c>
      <c r="BT332" s="257" t="str">
        <f t="shared" si="48"/>
        <v/>
      </c>
      <c r="BU332" s="257" t="str">
        <f>IF(F332="","",IF(OR(AND(分岐管理シート!D332=1,T332&gt;0,Y332&gt;=0,U332=0,R332=S332+Y332,S332=T332),AND(分岐管理シート!D332=2,U332&gt;0,Y332&gt;=0,T332=0,R332=S332+Y332,S332=U332)),"","error"))</f>
        <v/>
      </c>
      <c r="BV332" s="257" t="str">
        <f t="shared" si="49"/>
        <v/>
      </c>
      <c r="BW332" s="257" t="str">
        <f t="shared" ref="BW332:BW395" si="53">IF(F332="","",IF(R332&lt;Z332,"error",""))</f>
        <v/>
      </c>
      <c r="BX332" s="257" t="str">
        <f t="shared" si="50"/>
        <v/>
      </c>
      <c r="BY332" s="257" t="str">
        <f>IF(F332="","",IF(PRODUCT(分岐管理シート!AB332:'分岐管理シート'!AE332)=0,"error",""))</f>
        <v/>
      </c>
      <c r="BZ332" s="252" t="str">
        <f>IF(F332="","",IF(AND(AE332="○",分岐管理シート!AF332=0),"error",""))</f>
        <v/>
      </c>
      <c r="CA332" s="257" t="str">
        <f>IF(F332="","",IF(AND(分岐管理シート!AE332&lt;2,実施計画様式!AF332&lt;&gt;""),"error",""))</f>
        <v/>
      </c>
      <c r="CB332" s="257" t="str">
        <f>IF(F332="","",IF(OR(AND(分岐管理シート!D332=1,分岐管理シート!AG332&gt;0,分岐管理シート!AG332&lt;25),AND(分岐管理シート!D332&gt;1,分岐管理シート!AG332&gt;12,分岐管理シート!AG332&lt;25)),"","error"))</f>
        <v/>
      </c>
      <c r="CC332" s="256" t="str">
        <f>IF(F332="","",IF(OR(AND(分岐管理シート!BH332="予算化方法",分岐管理シート!AH332&gt;0,分岐管理シート!AH332&lt;4),AND(分岐管理シート!BH332="予算化方法_未定なし",分岐管理シート!AH332&gt;0,分岐管理シート!AH332&lt;3)),"","error"))</f>
        <v/>
      </c>
      <c r="CD332" s="257" t="str">
        <f>IF(F332="","",IF(OR(分岐管理シート!AI332&lt;14,分岐管理シート!AI332&gt;25,分岐管理シート!AI332&gt;分岐管理シート!AJ332,分岐管理シート!AI332&gt;分岐管理シート!AK332),"error",""))</f>
        <v/>
      </c>
      <c r="CE332" s="257" t="str">
        <f>IF(F332="","",IF(OR(分岐管理シート!AJ332&lt;14,分岐管理シート!AJ332&gt;25,分岐管理シート!AJ332&lt;分岐管理シート!AI332,分岐管理シート!AJ332&gt;分岐管理シート!AK332),"error",""))</f>
        <v/>
      </c>
      <c r="CF332" s="256" t="str">
        <f>IF(F332="","",IF(OR(分岐管理シート!AK332&lt;14,分岐管理シート!AK332&gt;26,分岐管理シート!AK332&lt;分岐管理シート!AI332,分岐管理シート!AK332&lt;分岐管理シート!AJ332),"error",""))</f>
        <v/>
      </c>
      <c r="CG332" s="257" t="str">
        <f>IF(F332="","",IF(AND(AD332="－",分岐管理シート!AK332&gt;25),"error",""))</f>
        <v/>
      </c>
      <c r="CH332" s="257" t="str">
        <f t="shared" ref="CH332:CH395" si="54">IF(F332="","",IF(AL332="","error",""))</f>
        <v/>
      </c>
      <c r="CI332" s="252" t="str">
        <f>IF(F332="","",IF(分岐管理シート!AM332&lt;1,"error",""))</f>
        <v/>
      </c>
      <c r="CJ332" s="257" t="str">
        <f>IF(F332="","",IF(分岐管理シート!AN332&lt;1,"error",""))</f>
        <v/>
      </c>
      <c r="CK332" s="261" t="str">
        <f t="shared" si="51"/>
        <v/>
      </c>
      <c r="CL332" s="257" t="str">
        <f>IF(F332="","",IF(AND(SUM(分岐管理シート!AO332:AR332)&gt;180,分岐管理シート!AS332&lt;1),"error",""))</f>
        <v/>
      </c>
      <c r="CM332" s="257" t="str">
        <f>IF(F332="","",IF(OR(AND(分岐管理シート!D332=1,分岐管理シート!BB332&gt;0,分岐管理シート!BB332&lt;7),AND(分岐管理シート!D332&gt;1,分岐管理シート!BB332&gt;3,分岐管理シート!BB332&lt;7)),"","error"))</f>
        <v/>
      </c>
      <c r="CN332" s="260"/>
      <c r="CO332" s="257" t="str">
        <f>IF(分岐管理シート!BR332=0,"","error")</f>
        <v/>
      </c>
      <c r="CP332" s="304" t="str">
        <f>IF(AND(F332="",SUM(分岐管理シート!D332:BB332)&gt;0),"error","")</f>
        <v/>
      </c>
    </row>
    <row r="333" spans="1:94" ht="54.95" customHeight="1" x14ac:dyDescent="0.15">
      <c r="A333" s="29"/>
      <c r="B333" s="33"/>
      <c r="C333" s="445">
        <v>261</v>
      </c>
      <c r="D333" s="342"/>
      <c r="E333" s="342"/>
      <c r="F333" s="164"/>
      <c r="G333" s="164"/>
      <c r="H333" s="163"/>
      <c r="I333" s="164"/>
      <c r="J333" s="163"/>
      <c r="K333" s="164"/>
      <c r="L333" s="164"/>
      <c r="M333" s="164"/>
      <c r="N333" s="164"/>
      <c r="O333" s="343"/>
      <c r="P333" s="343"/>
      <c r="Q333" s="344"/>
      <c r="R333" s="345">
        <f t="shared" si="44"/>
        <v>0</v>
      </c>
      <c r="S333" s="346">
        <f t="shared" si="52"/>
        <v>0</v>
      </c>
      <c r="T333" s="347"/>
      <c r="U333" s="419"/>
      <c r="V333" s="386"/>
      <c r="W333" s="386"/>
      <c r="X333" s="386"/>
      <c r="Y333" s="347"/>
      <c r="Z333" s="347"/>
      <c r="AA333" s="163"/>
      <c r="AB333" s="164"/>
      <c r="AC333" s="348"/>
      <c r="AD333" s="348"/>
      <c r="AE333" s="348"/>
      <c r="AF333" s="349"/>
      <c r="AG333" s="349"/>
      <c r="AH333" s="370"/>
      <c r="AI333" s="163"/>
      <c r="AJ333" s="163"/>
      <c r="AK333" s="163"/>
      <c r="AL333" s="350"/>
      <c r="AM333" s="163"/>
      <c r="AN333" s="163"/>
      <c r="AO333" s="343"/>
      <c r="AP333" s="164"/>
      <c r="AQ333" s="164"/>
      <c r="AR333" s="164"/>
      <c r="AS333" s="351"/>
      <c r="AT333" s="352"/>
      <c r="AU333" s="352"/>
      <c r="AV333" s="352"/>
      <c r="AW333" s="352"/>
      <c r="AX333" s="352"/>
      <c r="AY333" s="352"/>
      <c r="AZ333" s="352"/>
      <c r="BA333" s="352"/>
      <c r="BB333" s="353"/>
      <c r="BC333" s="351"/>
      <c r="BD333" s="351"/>
      <c r="BE333" s="255" t="str">
        <f>IF(F333="","",IF(分岐管理シート!D333&gt;0,"","error"))</f>
        <v/>
      </c>
      <c r="BF333" s="256" t="str">
        <f>IF(F333="","",IF(分岐管理シート!E333=1,"","error"))</f>
        <v/>
      </c>
      <c r="BG333" s="257" t="str">
        <f>IF(F333="","",IF(分岐管理シート!G333=2,"","error"))</f>
        <v/>
      </c>
      <c r="BH333" s="257" t="str">
        <f>IF(F333="","",IF(OR(分岐管理シート!H333=0,LEN(H333)&lt;6),"error",""))</f>
        <v/>
      </c>
      <c r="BI333" s="258" t="str">
        <f>IF(F333="","",IF(分岐管理シート!I333=2,"","error"))</f>
        <v/>
      </c>
      <c r="BJ333" s="257" t="str">
        <f t="shared" si="45"/>
        <v/>
      </c>
      <c r="BK333" s="257" t="str">
        <f t="shared" si="46"/>
        <v/>
      </c>
      <c r="BL333" s="257" t="str">
        <f>IF(F333="","",IF(OR(AND(分岐管理シート!D333=1,分岐管理シート!K333=1),AND(分岐管理シート!D333=2,分岐管理シート!K333=2)),"","error"))</f>
        <v/>
      </c>
      <c r="BM333" s="255" t="str">
        <f>IF(F333="","",IF(分岐管理シート!L333=2,"","error"))</f>
        <v/>
      </c>
      <c r="BN333" s="257" t="str">
        <f>IF(F333="","",IF(分岐管理シート!M333&lt;1,"error",""))</f>
        <v/>
      </c>
      <c r="BO333" s="252" t="str">
        <f>IF(F333="","",IF(OR(AND(分岐管理シート!D333=1,分岐管理シート!M333&lt;12,分岐管理シート!M333&gt;0),AND(分岐管理シート!D333=2,分岐管理シート!M333&lt;13,分岐管理シート!M333&gt;1)),"","error"))</f>
        <v/>
      </c>
      <c r="BP333" s="257" t="str">
        <f>IF(AND(分岐管理シート!M333&lt;&gt;1,SUM(分岐管理シート!N333:P333)&gt;0),"error","")</f>
        <v/>
      </c>
      <c r="BQ333" s="256" t="str">
        <f>IF(OR(AND(分岐管理シート!N333=0,OR(分岐管理シート!O333&lt;&gt;0,分岐管理シート!P333&lt;&gt;0)),AND(分岐管理シート!O333=0,分岐管理シート!P333&lt;&gt;0)),"error","")</f>
        <v/>
      </c>
      <c r="BR333" s="259" t="str" cm="1">
        <f t="array" ref="BR333">IF(SUMPRODUCT(COUNTIF(N333:P333,N333:P333))&gt;COUNTA(N333:P333),"error","")</f>
        <v/>
      </c>
      <c r="BS333" s="257" t="str">
        <f t="shared" si="47"/>
        <v/>
      </c>
      <c r="BT333" s="257" t="str">
        <f t="shared" si="48"/>
        <v/>
      </c>
      <c r="BU333" s="257" t="str">
        <f>IF(F333="","",IF(OR(AND(分岐管理シート!D333=1,T333&gt;0,Y333&gt;=0,U333=0,R333=S333+Y333,S333=T333),AND(分岐管理シート!D333=2,U333&gt;0,Y333&gt;=0,T333=0,R333=S333+Y333,S333=U333)),"","error"))</f>
        <v/>
      </c>
      <c r="BV333" s="257" t="str">
        <f t="shared" si="49"/>
        <v/>
      </c>
      <c r="BW333" s="257" t="str">
        <f t="shared" si="53"/>
        <v/>
      </c>
      <c r="BX333" s="257" t="str">
        <f t="shared" si="50"/>
        <v/>
      </c>
      <c r="BY333" s="257" t="str">
        <f>IF(F333="","",IF(PRODUCT(分岐管理シート!AB333:'分岐管理シート'!AE333)=0,"error",""))</f>
        <v/>
      </c>
      <c r="BZ333" s="252" t="str">
        <f>IF(F333="","",IF(AND(AE333="○",分岐管理シート!AF333=0),"error",""))</f>
        <v/>
      </c>
      <c r="CA333" s="257" t="str">
        <f>IF(F333="","",IF(AND(分岐管理シート!AE333&lt;2,実施計画様式!AF333&lt;&gt;""),"error",""))</f>
        <v/>
      </c>
      <c r="CB333" s="257" t="str">
        <f>IF(F333="","",IF(OR(AND(分岐管理シート!D333=1,分岐管理シート!AG333&gt;0,分岐管理シート!AG333&lt;25),AND(分岐管理シート!D333&gt;1,分岐管理シート!AG333&gt;12,分岐管理シート!AG333&lt;25)),"","error"))</f>
        <v/>
      </c>
      <c r="CC333" s="256" t="str">
        <f>IF(F333="","",IF(OR(AND(分岐管理シート!BH333="予算化方法",分岐管理シート!AH333&gt;0,分岐管理シート!AH333&lt;4),AND(分岐管理シート!BH333="予算化方法_未定なし",分岐管理シート!AH333&gt;0,分岐管理シート!AH333&lt;3)),"","error"))</f>
        <v/>
      </c>
      <c r="CD333" s="257" t="str">
        <f>IF(F333="","",IF(OR(分岐管理シート!AI333&lt;14,分岐管理シート!AI333&gt;25,分岐管理シート!AI333&gt;分岐管理シート!AJ333,分岐管理シート!AI333&gt;分岐管理シート!AK333),"error",""))</f>
        <v/>
      </c>
      <c r="CE333" s="257" t="str">
        <f>IF(F333="","",IF(OR(分岐管理シート!AJ333&lt;14,分岐管理シート!AJ333&gt;25,分岐管理シート!AJ333&lt;分岐管理シート!AI333,分岐管理シート!AJ333&gt;分岐管理シート!AK333),"error",""))</f>
        <v/>
      </c>
      <c r="CF333" s="256" t="str">
        <f>IF(F333="","",IF(OR(分岐管理シート!AK333&lt;14,分岐管理シート!AK333&gt;26,分岐管理シート!AK333&lt;分岐管理シート!AI333,分岐管理シート!AK333&lt;分岐管理シート!AJ333),"error",""))</f>
        <v/>
      </c>
      <c r="CG333" s="257" t="str">
        <f>IF(F333="","",IF(AND(AD333="－",分岐管理シート!AK333&gt;25),"error",""))</f>
        <v/>
      </c>
      <c r="CH333" s="257" t="str">
        <f t="shared" si="54"/>
        <v/>
      </c>
      <c r="CI333" s="252" t="str">
        <f>IF(F333="","",IF(分岐管理シート!AM333&lt;1,"error",""))</f>
        <v/>
      </c>
      <c r="CJ333" s="257" t="str">
        <f>IF(F333="","",IF(分岐管理シート!AN333&lt;1,"error",""))</f>
        <v/>
      </c>
      <c r="CK333" s="261" t="str">
        <f t="shared" si="51"/>
        <v/>
      </c>
      <c r="CL333" s="257" t="str">
        <f>IF(F333="","",IF(AND(SUM(分岐管理シート!AO333:AR333)&gt;180,分岐管理シート!AS333&lt;1),"error",""))</f>
        <v/>
      </c>
      <c r="CM333" s="257" t="str">
        <f>IF(F333="","",IF(OR(AND(分岐管理シート!D333=1,分岐管理シート!BB333&gt;0,分岐管理シート!BB333&lt;7),AND(分岐管理シート!D333&gt;1,分岐管理シート!BB333&gt;3,分岐管理シート!BB333&lt;7)),"","error"))</f>
        <v/>
      </c>
      <c r="CN333" s="260"/>
      <c r="CO333" s="257" t="str">
        <f>IF(分岐管理シート!BR333=0,"","error")</f>
        <v/>
      </c>
      <c r="CP333" s="304" t="str">
        <f>IF(AND(F333="",SUM(分岐管理シート!D333:BB333)&gt;0),"error","")</f>
        <v/>
      </c>
    </row>
    <row r="334" spans="1:94" ht="54.95" customHeight="1" x14ac:dyDescent="0.15">
      <c r="A334" s="29"/>
      <c r="B334" s="33"/>
      <c r="C334" s="445">
        <v>262</v>
      </c>
      <c r="D334" s="342"/>
      <c r="E334" s="342"/>
      <c r="F334" s="164"/>
      <c r="G334" s="164"/>
      <c r="H334" s="163"/>
      <c r="I334" s="164"/>
      <c r="J334" s="163"/>
      <c r="K334" s="164"/>
      <c r="L334" s="164"/>
      <c r="M334" s="164"/>
      <c r="N334" s="164"/>
      <c r="O334" s="343"/>
      <c r="P334" s="343"/>
      <c r="Q334" s="344"/>
      <c r="R334" s="345">
        <f t="shared" si="44"/>
        <v>0</v>
      </c>
      <c r="S334" s="346">
        <f t="shared" si="52"/>
        <v>0</v>
      </c>
      <c r="T334" s="347"/>
      <c r="U334" s="419"/>
      <c r="V334" s="386"/>
      <c r="W334" s="386"/>
      <c r="X334" s="386"/>
      <c r="Y334" s="347"/>
      <c r="Z334" s="347"/>
      <c r="AA334" s="163"/>
      <c r="AB334" s="164"/>
      <c r="AC334" s="348"/>
      <c r="AD334" s="348"/>
      <c r="AE334" s="348"/>
      <c r="AF334" s="349"/>
      <c r="AG334" s="349"/>
      <c r="AH334" s="370"/>
      <c r="AI334" s="163"/>
      <c r="AJ334" s="163"/>
      <c r="AK334" s="163"/>
      <c r="AL334" s="350"/>
      <c r="AM334" s="163"/>
      <c r="AN334" s="163"/>
      <c r="AO334" s="343"/>
      <c r="AP334" s="164"/>
      <c r="AQ334" s="164"/>
      <c r="AR334" s="164"/>
      <c r="AS334" s="351"/>
      <c r="AT334" s="352"/>
      <c r="AU334" s="352"/>
      <c r="AV334" s="352"/>
      <c r="AW334" s="352"/>
      <c r="AX334" s="352"/>
      <c r="AY334" s="352"/>
      <c r="AZ334" s="352"/>
      <c r="BA334" s="352"/>
      <c r="BB334" s="353"/>
      <c r="BC334" s="351"/>
      <c r="BD334" s="351"/>
      <c r="BE334" s="255" t="str">
        <f>IF(F334="","",IF(分岐管理シート!D334&gt;0,"","error"))</f>
        <v/>
      </c>
      <c r="BF334" s="256" t="str">
        <f>IF(F334="","",IF(分岐管理シート!E334=1,"","error"))</f>
        <v/>
      </c>
      <c r="BG334" s="257" t="str">
        <f>IF(F334="","",IF(分岐管理シート!G334=2,"","error"))</f>
        <v/>
      </c>
      <c r="BH334" s="257" t="str">
        <f>IF(F334="","",IF(OR(分岐管理シート!H334=0,LEN(H334)&lt;6),"error",""))</f>
        <v/>
      </c>
      <c r="BI334" s="258" t="str">
        <f>IF(F334="","",IF(分岐管理シート!I334=2,"","error"))</f>
        <v/>
      </c>
      <c r="BJ334" s="257" t="str">
        <f t="shared" si="45"/>
        <v/>
      </c>
      <c r="BK334" s="257" t="str">
        <f t="shared" si="46"/>
        <v/>
      </c>
      <c r="BL334" s="257" t="str">
        <f>IF(F334="","",IF(OR(AND(分岐管理シート!D334=1,分岐管理シート!K334=1),AND(分岐管理シート!D334=2,分岐管理シート!K334=2)),"","error"))</f>
        <v/>
      </c>
      <c r="BM334" s="255" t="str">
        <f>IF(F334="","",IF(分岐管理シート!L334=2,"","error"))</f>
        <v/>
      </c>
      <c r="BN334" s="257" t="str">
        <f>IF(F334="","",IF(分岐管理シート!M334&lt;1,"error",""))</f>
        <v/>
      </c>
      <c r="BO334" s="252" t="str">
        <f>IF(F334="","",IF(OR(AND(分岐管理シート!D334=1,分岐管理シート!M334&lt;12,分岐管理シート!M334&gt;0),AND(分岐管理シート!D334=2,分岐管理シート!M334&lt;13,分岐管理シート!M334&gt;1)),"","error"))</f>
        <v/>
      </c>
      <c r="BP334" s="257" t="str">
        <f>IF(AND(分岐管理シート!M334&lt;&gt;1,SUM(分岐管理シート!N334:P334)&gt;0),"error","")</f>
        <v/>
      </c>
      <c r="BQ334" s="256" t="str">
        <f>IF(OR(AND(分岐管理シート!N334=0,OR(分岐管理シート!O334&lt;&gt;0,分岐管理シート!P334&lt;&gt;0)),AND(分岐管理シート!O334=0,分岐管理シート!P334&lt;&gt;0)),"error","")</f>
        <v/>
      </c>
      <c r="BR334" s="259" t="str" cm="1">
        <f t="array" ref="BR334">IF(SUMPRODUCT(COUNTIF(N334:P334,N334:P334))&gt;COUNTA(N334:P334),"error","")</f>
        <v/>
      </c>
      <c r="BS334" s="257" t="str">
        <f t="shared" si="47"/>
        <v/>
      </c>
      <c r="BT334" s="257" t="str">
        <f t="shared" si="48"/>
        <v/>
      </c>
      <c r="BU334" s="257" t="str">
        <f>IF(F334="","",IF(OR(AND(分岐管理シート!D334=1,T334&gt;0,Y334&gt;=0,U334=0,R334=S334+Y334,S334=T334),AND(分岐管理シート!D334=2,U334&gt;0,Y334&gt;=0,T334=0,R334=S334+Y334,S334=U334)),"","error"))</f>
        <v/>
      </c>
      <c r="BV334" s="257" t="str">
        <f t="shared" si="49"/>
        <v/>
      </c>
      <c r="BW334" s="257" t="str">
        <f t="shared" si="53"/>
        <v/>
      </c>
      <c r="BX334" s="257" t="str">
        <f t="shared" si="50"/>
        <v/>
      </c>
      <c r="BY334" s="257" t="str">
        <f>IF(F334="","",IF(PRODUCT(分岐管理シート!AB334:'分岐管理シート'!AE334)=0,"error",""))</f>
        <v/>
      </c>
      <c r="BZ334" s="252" t="str">
        <f>IF(F334="","",IF(AND(AE334="○",分岐管理シート!AF334=0),"error",""))</f>
        <v/>
      </c>
      <c r="CA334" s="257" t="str">
        <f>IF(F334="","",IF(AND(分岐管理シート!AE334&lt;2,実施計画様式!AF334&lt;&gt;""),"error",""))</f>
        <v/>
      </c>
      <c r="CB334" s="257" t="str">
        <f>IF(F334="","",IF(OR(AND(分岐管理シート!D334=1,分岐管理シート!AG334&gt;0,分岐管理シート!AG334&lt;25),AND(分岐管理シート!D334&gt;1,分岐管理シート!AG334&gt;12,分岐管理シート!AG334&lt;25)),"","error"))</f>
        <v/>
      </c>
      <c r="CC334" s="256" t="str">
        <f>IF(F334="","",IF(OR(AND(分岐管理シート!BH334="予算化方法",分岐管理シート!AH334&gt;0,分岐管理シート!AH334&lt;4),AND(分岐管理シート!BH334="予算化方法_未定なし",分岐管理シート!AH334&gt;0,分岐管理シート!AH334&lt;3)),"","error"))</f>
        <v/>
      </c>
      <c r="CD334" s="257" t="str">
        <f>IF(F334="","",IF(OR(分岐管理シート!AI334&lt;14,分岐管理シート!AI334&gt;25,分岐管理シート!AI334&gt;分岐管理シート!AJ334,分岐管理シート!AI334&gt;分岐管理シート!AK334),"error",""))</f>
        <v/>
      </c>
      <c r="CE334" s="257" t="str">
        <f>IF(F334="","",IF(OR(分岐管理シート!AJ334&lt;14,分岐管理シート!AJ334&gt;25,分岐管理シート!AJ334&lt;分岐管理シート!AI334,分岐管理シート!AJ334&gt;分岐管理シート!AK334),"error",""))</f>
        <v/>
      </c>
      <c r="CF334" s="256" t="str">
        <f>IF(F334="","",IF(OR(分岐管理シート!AK334&lt;14,分岐管理シート!AK334&gt;26,分岐管理シート!AK334&lt;分岐管理シート!AI334,分岐管理シート!AK334&lt;分岐管理シート!AJ334),"error",""))</f>
        <v/>
      </c>
      <c r="CG334" s="257" t="str">
        <f>IF(F334="","",IF(AND(AD334="－",分岐管理シート!AK334&gt;25),"error",""))</f>
        <v/>
      </c>
      <c r="CH334" s="257" t="str">
        <f t="shared" si="54"/>
        <v/>
      </c>
      <c r="CI334" s="252" t="str">
        <f>IF(F334="","",IF(分岐管理シート!AM334&lt;1,"error",""))</f>
        <v/>
      </c>
      <c r="CJ334" s="257" t="str">
        <f>IF(F334="","",IF(分岐管理シート!AN334&lt;1,"error",""))</f>
        <v/>
      </c>
      <c r="CK334" s="261" t="str">
        <f t="shared" si="51"/>
        <v/>
      </c>
      <c r="CL334" s="257" t="str">
        <f>IF(F334="","",IF(AND(SUM(分岐管理シート!AO334:AR334)&gt;180,分岐管理シート!AS334&lt;1),"error",""))</f>
        <v/>
      </c>
      <c r="CM334" s="257" t="str">
        <f>IF(F334="","",IF(OR(AND(分岐管理シート!D334=1,分岐管理シート!BB334&gt;0,分岐管理シート!BB334&lt;7),AND(分岐管理シート!D334&gt;1,分岐管理シート!BB334&gt;3,分岐管理シート!BB334&lt;7)),"","error"))</f>
        <v/>
      </c>
      <c r="CN334" s="260"/>
      <c r="CO334" s="257" t="str">
        <f>IF(分岐管理シート!BR334=0,"","error")</f>
        <v/>
      </c>
      <c r="CP334" s="304" t="str">
        <f>IF(AND(F334="",SUM(分岐管理シート!D334:BB334)&gt;0),"error","")</f>
        <v/>
      </c>
    </row>
    <row r="335" spans="1:94" ht="54.95" customHeight="1" x14ac:dyDescent="0.15">
      <c r="A335" s="29"/>
      <c r="B335" s="33"/>
      <c r="C335" s="445">
        <v>263</v>
      </c>
      <c r="D335" s="342"/>
      <c r="E335" s="342"/>
      <c r="F335" s="164"/>
      <c r="G335" s="164"/>
      <c r="H335" s="163"/>
      <c r="I335" s="164"/>
      <c r="J335" s="163"/>
      <c r="K335" s="164"/>
      <c r="L335" s="164"/>
      <c r="M335" s="164"/>
      <c r="N335" s="164"/>
      <c r="O335" s="343"/>
      <c r="P335" s="343"/>
      <c r="Q335" s="344"/>
      <c r="R335" s="345">
        <f t="shared" si="44"/>
        <v>0</v>
      </c>
      <c r="S335" s="346">
        <f t="shared" si="52"/>
        <v>0</v>
      </c>
      <c r="T335" s="347"/>
      <c r="U335" s="419"/>
      <c r="V335" s="386"/>
      <c r="W335" s="386"/>
      <c r="X335" s="386"/>
      <c r="Y335" s="347"/>
      <c r="Z335" s="347"/>
      <c r="AA335" s="163"/>
      <c r="AB335" s="164"/>
      <c r="AC335" s="348"/>
      <c r="AD335" s="348"/>
      <c r="AE335" s="348"/>
      <c r="AF335" s="349"/>
      <c r="AG335" s="349"/>
      <c r="AH335" s="370"/>
      <c r="AI335" s="163"/>
      <c r="AJ335" s="163"/>
      <c r="AK335" s="163"/>
      <c r="AL335" s="350"/>
      <c r="AM335" s="163"/>
      <c r="AN335" s="163"/>
      <c r="AO335" s="343"/>
      <c r="AP335" s="164"/>
      <c r="AQ335" s="164"/>
      <c r="AR335" s="164"/>
      <c r="AS335" s="351"/>
      <c r="AT335" s="352"/>
      <c r="AU335" s="352"/>
      <c r="AV335" s="352"/>
      <c r="AW335" s="352"/>
      <c r="AX335" s="352"/>
      <c r="AY335" s="352"/>
      <c r="AZ335" s="352"/>
      <c r="BA335" s="352"/>
      <c r="BB335" s="353"/>
      <c r="BC335" s="351"/>
      <c r="BD335" s="351"/>
      <c r="BE335" s="255" t="str">
        <f>IF(F335="","",IF(分岐管理シート!D335&gt;0,"","error"))</f>
        <v/>
      </c>
      <c r="BF335" s="256" t="str">
        <f>IF(F335="","",IF(分岐管理シート!E335=1,"","error"))</f>
        <v/>
      </c>
      <c r="BG335" s="257" t="str">
        <f>IF(F335="","",IF(分岐管理シート!G335=2,"","error"))</f>
        <v/>
      </c>
      <c r="BH335" s="257" t="str">
        <f>IF(F335="","",IF(OR(分岐管理シート!H335=0,LEN(H335)&lt;6),"error",""))</f>
        <v/>
      </c>
      <c r="BI335" s="258" t="str">
        <f>IF(F335="","",IF(分岐管理シート!I335=2,"","error"))</f>
        <v/>
      </c>
      <c r="BJ335" s="257" t="str">
        <f t="shared" si="45"/>
        <v/>
      </c>
      <c r="BK335" s="257" t="str">
        <f t="shared" si="46"/>
        <v/>
      </c>
      <c r="BL335" s="257" t="str">
        <f>IF(F335="","",IF(OR(AND(分岐管理シート!D335=1,分岐管理シート!K335=1),AND(分岐管理シート!D335=2,分岐管理シート!K335=2)),"","error"))</f>
        <v/>
      </c>
      <c r="BM335" s="255" t="str">
        <f>IF(F335="","",IF(分岐管理シート!L335=2,"","error"))</f>
        <v/>
      </c>
      <c r="BN335" s="257" t="str">
        <f>IF(F335="","",IF(分岐管理シート!M335&lt;1,"error",""))</f>
        <v/>
      </c>
      <c r="BO335" s="252" t="str">
        <f>IF(F335="","",IF(OR(AND(分岐管理シート!D335=1,分岐管理シート!M335&lt;12,分岐管理シート!M335&gt;0),AND(分岐管理シート!D335=2,分岐管理シート!M335&lt;13,分岐管理シート!M335&gt;1)),"","error"))</f>
        <v/>
      </c>
      <c r="BP335" s="257" t="str">
        <f>IF(AND(分岐管理シート!M335&lt;&gt;1,SUM(分岐管理シート!N335:P335)&gt;0),"error","")</f>
        <v/>
      </c>
      <c r="BQ335" s="256" t="str">
        <f>IF(OR(AND(分岐管理シート!N335=0,OR(分岐管理シート!O335&lt;&gt;0,分岐管理シート!P335&lt;&gt;0)),AND(分岐管理シート!O335=0,分岐管理シート!P335&lt;&gt;0)),"error","")</f>
        <v/>
      </c>
      <c r="BR335" s="259" t="str" cm="1">
        <f t="array" ref="BR335">IF(SUMPRODUCT(COUNTIF(N335:P335,N335:P335))&gt;COUNTA(N335:P335),"error","")</f>
        <v/>
      </c>
      <c r="BS335" s="257" t="str">
        <f t="shared" si="47"/>
        <v/>
      </c>
      <c r="BT335" s="257" t="str">
        <f t="shared" si="48"/>
        <v/>
      </c>
      <c r="BU335" s="257" t="str">
        <f>IF(F335="","",IF(OR(AND(分岐管理シート!D335=1,T335&gt;0,Y335&gt;=0,U335=0,R335=S335+Y335,S335=T335),AND(分岐管理シート!D335=2,U335&gt;0,Y335&gt;=0,T335=0,R335=S335+Y335,S335=U335)),"","error"))</f>
        <v/>
      </c>
      <c r="BV335" s="257" t="str">
        <f t="shared" si="49"/>
        <v/>
      </c>
      <c r="BW335" s="257" t="str">
        <f t="shared" si="53"/>
        <v/>
      </c>
      <c r="BX335" s="257" t="str">
        <f t="shared" si="50"/>
        <v/>
      </c>
      <c r="BY335" s="257" t="str">
        <f>IF(F335="","",IF(PRODUCT(分岐管理シート!AB335:'分岐管理シート'!AE335)=0,"error",""))</f>
        <v/>
      </c>
      <c r="BZ335" s="252" t="str">
        <f>IF(F335="","",IF(AND(AE335="○",分岐管理シート!AF335=0),"error",""))</f>
        <v/>
      </c>
      <c r="CA335" s="257" t="str">
        <f>IF(F335="","",IF(AND(分岐管理シート!AE335&lt;2,実施計画様式!AF335&lt;&gt;""),"error",""))</f>
        <v/>
      </c>
      <c r="CB335" s="257" t="str">
        <f>IF(F335="","",IF(OR(AND(分岐管理シート!D335=1,分岐管理シート!AG335&gt;0,分岐管理シート!AG335&lt;25),AND(分岐管理シート!D335&gt;1,分岐管理シート!AG335&gt;12,分岐管理シート!AG335&lt;25)),"","error"))</f>
        <v/>
      </c>
      <c r="CC335" s="256" t="str">
        <f>IF(F335="","",IF(OR(AND(分岐管理シート!BH335="予算化方法",分岐管理シート!AH335&gt;0,分岐管理シート!AH335&lt;4),AND(分岐管理シート!BH335="予算化方法_未定なし",分岐管理シート!AH335&gt;0,分岐管理シート!AH335&lt;3)),"","error"))</f>
        <v/>
      </c>
      <c r="CD335" s="257" t="str">
        <f>IF(F335="","",IF(OR(分岐管理シート!AI335&lt;14,分岐管理シート!AI335&gt;25,分岐管理シート!AI335&gt;分岐管理シート!AJ335,分岐管理シート!AI335&gt;分岐管理シート!AK335),"error",""))</f>
        <v/>
      </c>
      <c r="CE335" s="257" t="str">
        <f>IF(F335="","",IF(OR(分岐管理シート!AJ335&lt;14,分岐管理シート!AJ335&gt;25,分岐管理シート!AJ335&lt;分岐管理シート!AI335,分岐管理シート!AJ335&gt;分岐管理シート!AK335),"error",""))</f>
        <v/>
      </c>
      <c r="CF335" s="256" t="str">
        <f>IF(F335="","",IF(OR(分岐管理シート!AK335&lt;14,分岐管理シート!AK335&gt;26,分岐管理シート!AK335&lt;分岐管理シート!AI335,分岐管理シート!AK335&lt;分岐管理シート!AJ335),"error",""))</f>
        <v/>
      </c>
      <c r="CG335" s="257" t="str">
        <f>IF(F335="","",IF(AND(AD335="－",分岐管理シート!AK335&gt;25),"error",""))</f>
        <v/>
      </c>
      <c r="CH335" s="257" t="str">
        <f t="shared" si="54"/>
        <v/>
      </c>
      <c r="CI335" s="252" t="str">
        <f>IF(F335="","",IF(分岐管理シート!AM335&lt;1,"error",""))</f>
        <v/>
      </c>
      <c r="CJ335" s="257" t="str">
        <f>IF(F335="","",IF(分岐管理シート!AN335&lt;1,"error",""))</f>
        <v/>
      </c>
      <c r="CK335" s="261" t="str">
        <f t="shared" si="51"/>
        <v/>
      </c>
      <c r="CL335" s="257" t="str">
        <f>IF(F335="","",IF(AND(SUM(分岐管理シート!AO335:AR335)&gt;180,分岐管理シート!AS335&lt;1),"error",""))</f>
        <v/>
      </c>
      <c r="CM335" s="257" t="str">
        <f>IF(F335="","",IF(OR(AND(分岐管理シート!D335=1,分岐管理シート!BB335&gt;0,分岐管理シート!BB335&lt;7),AND(分岐管理シート!D335&gt;1,分岐管理シート!BB335&gt;3,分岐管理シート!BB335&lt;7)),"","error"))</f>
        <v/>
      </c>
      <c r="CN335" s="260"/>
      <c r="CO335" s="257" t="str">
        <f>IF(分岐管理シート!BR335=0,"","error")</f>
        <v/>
      </c>
      <c r="CP335" s="304" t="str">
        <f>IF(AND(F335="",SUM(分岐管理シート!D335:BB335)&gt;0),"error","")</f>
        <v/>
      </c>
    </row>
    <row r="336" spans="1:94" ht="54.95" customHeight="1" x14ac:dyDescent="0.15">
      <c r="A336" s="29"/>
      <c r="B336" s="33"/>
      <c r="C336" s="445">
        <v>264</v>
      </c>
      <c r="D336" s="342"/>
      <c r="E336" s="342"/>
      <c r="F336" s="164"/>
      <c r="G336" s="164"/>
      <c r="H336" s="163"/>
      <c r="I336" s="164"/>
      <c r="J336" s="163"/>
      <c r="K336" s="164"/>
      <c r="L336" s="164"/>
      <c r="M336" s="164"/>
      <c r="N336" s="164"/>
      <c r="O336" s="343"/>
      <c r="P336" s="343"/>
      <c r="Q336" s="344"/>
      <c r="R336" s="345">
        <f t="shared" si="44"/>
        <v>0</v>
      </c>
      <c r="S336" s="346">
        <f t="shared" si="52"/>
        <v>0</v>
      </c>
      <c r="T336" s="347"/>
      <c r="U336" s="419"/>
      <c r="V336" s="386"/>
      <c r="W336" s="386"/>
      <c r="X336" s="386"/>
      <c r="Y336" s="347"/>
      <c r="Z336" s="347"/>
      <c r="AA336" s="163"/>
      <c r="AB336" s="164"/>
      <c r="AC336" s="348"/>
      <c r="AD336" s="348"/>
      <c r="AE336" s="348"/>
      <c r="AF336" s="349"/>
      <c r="AG336" s="349"/>
      <c r="AH336" s="370"/>
      <c r="AI336" s="163"/>
      <c r="AJ336" s="163"/>
      <c r="AK336" s="163"/>
      <c r="AL336" s="350"/>
      <c r="AM336" s="163"/>
      <c r="AN336" s="163"/>
      <c r="AO336" s="343"/>
      <c r="AP336" s="164"/>
      <c r="AQ336" s="164"/>
      <c r="AR336" s="164"/>
      <c r="AS336" s="351"/>
      <c r="AT336" s="352"/>
      <c r="AU336" s="352"/>
      <c r="AV336" s="352"/>
      <c r="AW336" s="352"/>
      <c r="AX336" s="352"/>
      <c r="AY336" s="352"/>
      <c r="AZ336" s="352"/>
      <c r="BA336" s="352"/>
      <c r="BB336" s="353"/>
      <c r="BC336" s="351"/>
      <c r="BD336" s="351"/>
      <c r="BE336" s="255" t="str">
        <f>IF(F336="","",IF(分岐管理シート!D336&gt;0,"","error"))</f>
        <v/>
      </c>
      <c r="BF336" s="256" t="str">
        <f>IF(F336="","",IF(分岐管理シート!E336=1,"","error"))</f>
        <v/>
      </c>
      <c r="BG336" s="257" t="str">
        <f>IF(F336="","",IF(分岐管理シート!G336=2,"","error"))</f>
        <v/>
      </c>
      <c r="BH336" s="257" t="str">
        <f>IF(F336="","",IF(OR(分岐管理シート!H336=0,LEN(H336)&lt;6),"error",""))</f>
        <v/>
      </c>
      <c r="BI336" s="258" t="str">
        <f>IF(F336="","",IF(分岐管理シート!I336=2,"","error"))</f>
        <v/>
      </c>
      <c r="BJ336" s="257" t="str">
        <f t="shared" si="45"/>
        <v/>
      </c>
      <c r="BK336" s="257" t="str">
        <f t="shared" si="46"/>
        <v/>
      </c>
      <c r="BL336" s="257" t="str">
        <f>IF(F336="","",IF(OR(AND(分岐管理シート!D336=1,分岐管理シート!K336=1),AND(分岐管理シート!D336=2,分岐管理シート!K336=2)),"","error"))</f>
        <v/>
      </c>
      <c r="BM336" s="255" t="str">
        <f>IF(F336="","",IF(分岐管理シート!L336=2,"","error"))</f>
        <v/>
      </c>
      <c r="BN336" s="257" t="str">
        <f>IF(F336="","",IF(分岐管理シート!M336&lt;1,"error",""))</f>
        <v/>
      </c>
      <c r="BO336" s="252" t="str">
        <f>IF(F336="","",IF(OR(AND(分岐管理シート!D336=1,分岐管理シート!M336&lt;12,分岐管理シート!M336&gt;0),AND(分岐管理シート!D336=2,分岐管理シート!M336&lt;13,分岐管理シート!M336&gt;1)),"","error"))</f>
        <v/>
      </c>
      <c r="BP336" s="257" t="str">
        <f>IF(AND(分岐管理シート!M336&lt;&gt;1,SUM(分岐管理シート!N336:P336)&gt;0),"error","")</f>
        <v/>
      </c>
      <c r="BQ336" s="256" t="str">
        <f>IF(OR(AND(分岐管理シート!N336=0,OR(分岐管理シート!O336&lt;&gt;0,分岐管理シート!P336&lt;&gt;0)),AND(分岐管理シート!O336=0,分岐管理シート!P336&lt;&gt;0)),"error","")</f>
        <v/>
      </c>
      <c r="BR336" s="259" t="str" cm="1">
        <f t="array" ref="BR336">IF(SUMPRODUCT(COUNTIF(N336:P336,N336:P336))&gt;COUNTA(N336:P336),"error","")</f>
        <v/>
      </c>
      <c r="BS336" s="257" t="str">
        <f t="shared" si="47"/>
        <v/>
      </c>
      <c r="BT336" s="257" t="str">
        <f t="shared" si="48"/>
        <v/>
      </c>
      <c r="BU336" s="257" t="str">
        <f>IF(F336="","",IF(OR(AND(分岐管理シート!D336=1,T336&gt;0,Y336&gt;=0,U336=0,R336=S336+Y336,S336=T336),AND(分岐管理シート!D336=2,U336&gt;0,Y336&gt;=0,T336=0,R336=S336+Y336,S336=U336)),"","error"))</f>
        <v/>
      </c>
      <c r="BV336" s="257" t="str">
        <f t="shared" si="49"/>
        <v/>
      </c>
      <c r="BW336" s="257" t="str">
        <f t="shared" si="53"/>
        <v/>
      </c>
      <c r="BX336" s="257" t="str">
        <f t="shared" si="50"/>
        <v/>
      </c>
      <c r="BY336" s="257" t="str">
        <f>IF(F336="","",IF(PRODUCT(分岐管理シート!AB336:'分岐管理シート'!AE336)=0,"error",""))</f>
        <v/>
      </c>
      <c r="BZ336" s="252" t="str">
        <f>IF(F336="","",IF(AND(AE336="○",分岐管理シート!AF336=0),"error",""))</f>
        <v/>
      </c>
      <c r="CA336" s="257" t="str">
        <f>IF(F336="","",IF(AND(分岐管理シート!AE336&lt;2,実施計画様式!AF336&lt;&gt;""),"error",""))</f>
        <v/>
      </c>
      <c r="CB336" s="257" t="str">
        <f>IF(F336="","",IF(OR(AND(分岐管理シート!D336=1,分岐管理シート!AG336&gt;0,分岐管理シート!AG336&lt;25),AND(分岐管理シート!D336&gt;1,分岐管理シート!AG336&gt;12,分岐管理シート!AG336&lt;25)),"","error"))</f>
        <v/>
      </c>
      <c r="CC336" s="256" t="str">
        <f>IF(F336="","",IF(OR(AND(分岐管理シート!BH336="予算化方法",分岐管理シート!AH336&gt;0,分岐管理シート!AH336&lt;4),AND(分岐管理シート!BH336="予算化方法_未定なし",分岐管理シート!AH336&gt;0,分岐管理シート!AH336&lt;3)),"","error"))</f>
        <v/>
      </c>
      <c r="CD336" s="257" t="str">
        <f>IF(F336="","",IF(OR(分岐管理シート!AI336&lt;14,分岐管理シート!AI336&gt;25,分岐管理シート!AI336&gt;分岐管理シート!AJ336,分岐管理シート!AI336&gt;分岐管理シート!AK336),"error",""))</f>
        <v/>
      </c>
      <c r="CE336" s="257" t="str">
        <f>IF(F336="","",IF(OR(分岐管理シート!AJ336&lt;14,分岐管理シート!AJ336&gt;25,分岐管理シート!AJ336&lt;分岐管理シート!AI336,分岐管理シート!AJ336&gt;分岐管理シート!AK336),"error",""))</f>
        <v/>
      </c>
      <c r="CF336" s="256" t="str">
        <f>IF(F336="","",IF(OR(分岐管理シート!AK336&lt;14,分岐管理シート!AK336&gt;26,分岐管理シート!AK336&lt;分岐管理シート!AI336,分岐管理シート!AK336&lt;分岐管理シート!AJ336),"error",""))</f>
        <v/>
      </c>
      <c r="CG336" s="257" t="str">
        <f>IF(F336="","",IF(AND(AD336="－",分岐管理シート!AK336&gt;25),"error",""))</f>
        <v/>
      </c>
      <c r="CH336" s="257" t="str">
        <f t="shared" si="54"/>
        <v/>
      </c>
      <c r="CI336" s="252" t="str">
        <f>IF(F336="","",IF(分岐管理シート!AM336&lt;1,"error",""))</f>
        <v/>
      </c>
      <c r="CJ336" s="257" t="str">
        <f>IF(F336="","",IF(分岐管理シート!AN336&lt;1,"error",""))</f>
        <v/>
      </c>
      <c r="CK336" s="261" t="str">
        <f t="shared" si="51"/>
        <v/>
      </c>
      <c r="CL336" s="257" t="str">
        <f>IF(F336="","",IF(AND(SUM(分岐管理シート!AO336:AR336)&gt;180,分岐管理シート!AS336&lt;1),"error",""))</f>
        <v/>
      </c>
      <c r="CM336" s="257" t="str">
        <f>IF(F336="","",IF(OR(AND(分岐管理シート!D336=1,分岐管理シート!BB336&gt;0,分岐管理シート!BB336&lt;7),AND(分岐管理シート!D336&gt;1,分岐管理シート!BB336&gt;3,分岐管理シート!BB336&lt;7)),"","error"))</f>
        <v/>
      </c>
      <c r="CN336" s="260"/>
      <c r="CO336" s="257" t="str">
        <f>IF(分岐管理シート!BR336=0,"","error")</f>
        <v/>
      </c>
      <c r="CP336" s="304" t="str">
        <f>IF(AND(F336="",SUM(分岐管理シート!D336:BB336)&gt;0),"error","")</f>
        <v/>
      </c>
    </row>
    <row r="337" spans="1:94" ht="54.95" customHeight="1" x14ac:dyDescent="0.15">
      <c r="A337" s="29"/>
      <c r="B337" s="33"/>
      <c r="C337" s="445">
        <v>265</v>
      </c>
      <c r="D337" s="342"/>
      <c r="E337" s="342"/>
      <c r="F337" s="164"/>
      <c r="G337" s="164"/>
      <c r="H337" s="163"/>
      <c r="I337" s="164"/>
      <c r="J337" s="163"/>
      <c r="K337" s="164"/>
      <c r="L337" s="164"/>
      <c r="M337" s="164"/>
      <c r="N337" s="164"/>
      <c r="O337" s="343"/>
      <c r="P337" s="343"/>
      <c r="Q337" s="344"/>
      <c r="R337" s="345">
        <f t="shared" si="44"/>
        <v>0</v>
      </c>
      <c r="S337" s="346">
        <f t="shared" si="52"/>
        <v>0</v>
      </c>
      <c r="T337" s="347"/>
      <c r="U337" s="419"/>
      <c r="V337" s="386"/>
      <c r="W337" s="386"/>
      <c r="X337" s="386"/>
      <c r="Y337" s="347"/>
      <c r="Z337" s="347"/>
      <c r="AA337" s="163"/>
      <c r="AB337" s="164"/>
      <c r="AC337" s="348"/>
      <c r="AD337" s="348"/>
      <c r="AE337" s="348"/>
      <c r="AF337" s="349"/>
      <c r="AG337" s="349"/>
      <c r="AH337" s="370"/>
      <c r="AI337" s="163"/>
      <c r="AJ337" s="163"/>
      <c r="AK337" s="163"/>
      <c r="AL337" s="350"/>
      <c r="AM337" s="163"/>
      <c r="AN337" s="163"/>
      <c r="AO337" s="343"/>
      <c r="AP337" s="164"/>
      <c r="AQ337" s="164"/>
      <c r="AR337" s="164"/>
      <c r="AS337" s="351"/>
      <c r="AT337" s="352"/>
      <c r="AU337" s="352"/>
      <c r="AV337" s="352"/>
      <c r="AW337" s="352"/>
      <c r="AX337" s="352"/>
      <c r="AY337" s="352"/>
      <c r="AZ337" s="352"/>
      <c r="BA337" s="352"/>
      <c r="BB337" s="353"/>
      <c r="BC337" s="351"/>
      <c r="BD337" s="351"/>
      <c r="BE337" s="255" t="str">
        <f>IF(F337="","",IF(分岐管理シート!D337&gt;0,"","error"))</f>
        <v/>
      </c>
      <c r="BF337" s="256" t="str">
        <f>IF(F337="","",IF(分岐管理シート!E337=1,"","error"))</f>
        <v/>
      </c>
      <c r="BG337" s="257" t="str">
        <f>IF(F337="","",IF(分岐管理シート!G337=2,"","error"))</f>
        <v/>
      </c>
      <c r="BH337" s="257" t="str">
        <f>IF(F337="","",IF(OR(分岐管理シート!H337=0,LEN(H337)&lt;6),"error",""))</f>
        <v/>
      </c>
      <c r="BI337" s="258" t="str">
        <f>IF(F337="","",IF(分岐管理シート!I337=2,"","error"))</f>
        <v/>
      </c>
      <c r="BJ337" s="257" t="str">
        <f t="shared" si="45"/>
        <v/>
      </c>
      <c r="BK337" s="257" t="str">
        <f t="shared" si="46"/>
        <v/>
      </c>
      <c r="BL337" s="257" t="str">
        <f>IF(F337="","",IF(OR(AND(分岐管理シート!D337=1,分岐管理シート!K337=1),AND(分岐管理シート!D337=2,分岐管理シート!K337=2)),"","error"))</f>
        <v/>
      </c>
      <c r="BM337" s="255" t="str">
        <f>IF(F337="","",IF(分岐管理シート!L337=2,"","error"))</f>
        <v/>
      </c>
      <c r="BN337" s="257" t="str">
        <f>IF(F337="","",IF(分岐管理シート!M337&lt;1,"error",""))</f>
        <v/>
      </c>
      <c r="BO337" s="252" t="str">
        <f>IF(F337="","",IF(OR(AND(分岐管理シート!D337=1,分岐管理シート!M337&lt;12,分岐管理シート!M337&gt;0),AND(分岐管理シート!D337=2,分岐管理シート!M337&lt;13,分岐管理シート!M337&gt;1)),"","error"))</f>
        <v/>
      </c>
      <c r="BP337" s="257" t="str">
        <f>IF(AND(分岐管理シート!M337&lt;&gt;1,SUM(分岐管理シート!N337:P337)&gt;0),"error","")</f>
        <v/>
      </c>
      <c r="BQ337" s="256" t="str">
        <f>IF(OR(AND(分岐管理シート!N337=0,OR(分岐管理シート!O337&lt;&gt;0,分岐管理シート!P337&lt;&gt;0)),AND(分岐管理シート!O337=0,分岐管理シート!P337&lt;&gt;0)),"error","")</f>
        <v/>
      </c>
      <c r="BR337" s="259" t="str" cm="1">
        <f t="array" ref="BR337">IF(SUMPRODUCT(COUNTIF(N337:P337,N337:P337))&gt;COUNTA(N337:P337),"error","")</f>
        <v/>
      </c>
      <c r="BS337" s="257" t="str">
        <f t="shared" si="47"/>
        <v/>
      </c>
      <c r="BT337" s="257" t="str">
        <f t="shared" si="48"/>
        <v/>
      </c>
      <c r="BU337" s="257" t="str">
        <f>IF(F337="","",IF(OR(AND(分岐管理シート!D337=1,T337&gt;0,Y337&gt;=0,U337=0,R337=S337+Y337,S337=T337),AND(分岐管理シート!D337=2,U337&gt;0,Y337&gt;=0,T337=0,R337=S337+Y337,S337=U337)),"","error"))</f>
        <v/>
      </c>
      <c r="BV337" s="257" t="str">
        <f t="shared" si="49"/>
        <v/>
      </c>
      <c r="BW337" s="257" t="str">
        <f t="shared" si="53"/>
        <v/>
      </c>
      <c r="BX337" s="257" t="str">
        <f t="shared" si="50"/>
        <v/>
      </c>
      <c r="BY337" s="257" t="str">
        <f>IF(F337="","",IF(PRODUCT(分岐管理シート!AB337:'分岐管理シート'!AE337)=0,"error",""))</f>
        <v/>
      </c>
      <c r="BZ337" s="252" t="str">
        <f>IF(F337="","",IF(AND(AE337="○",分岐管理シート!AF337=0),"error",""))</f>
        <v/>
      </c>
      <c r="CA337" s="257" t="str">
        <f>IF(F337="","",IF(AND(分岐管理シート!AE337&lt;2,実施計画様式!AF337&lt;&gt;""),"error",""))</f>
        <v/>
      </c>
      <c r="CB337" s="257" t="str">
        <f>IF(F337="","",IF(OR(AND(分岐管理シート!D337=1,分岐管理シート!AG337&gt;0,分岐管理シート!AG337&lt;25),AND(分岐管理シート!D337&gt;1,分岐管理シート!AG337&gt;12,分岐管理シート!AG337&lt;25)),"","error"))</f>
        <v/>
      </c>
      <c r="CC337" s="256" t="str">
        <f>IF(F337="","",IF(OR(AND(分岐管理シート!BH337="予算化方法",分岐管理シート!AH337&gt;0,分岐管理シート!AH337&lt;4),AND(分岐管理シート!BH337="予算化方法_未定なし",分岐管理シート!AH337&gt;0,分岐管理シート!AH337&lt;3)),"","error"))</f>
        <v/>
      </c>
      <c r="CD337" s="257" t="str">
        <f>IF(F337="","",IF(OR(分岐管理シート!AI337&lt;14,分岐管理シート!AI337&gt;25,分岐管理シート!AI337&gt;分岐管理シート!AJ337,分岐管理シート!AI337&gt;分岐管理シート!AK337),"error",""))</f>
        <v/>
      </c>
      <c r="CE337" s="257" t="str">
        <f>IF(F337="","",IF(OR(分岐管理シート!AJ337&lt;14,分岐管理シート!AJ337&gt;25,分岐管理シート!AJ337&lt;分岐管理シート!AI337,分岐管理シート!AJ337&gt;分岐管理シート!AK337),"error",""))</f>
        <v/>
      </c>
      <c r="CF337" s="256" t="str">
        <f>IF(F337="","",IF(OR(分岐管理シート!AK337&lt;14,分岐管理シート!AK337&gt;26,分岐管理シート!AK337&lt;分岐管理シート!AI337,分岐管理シート!AK337&lt;分岐管理シート!AJ337),"error",""))</f>
        <v/>
      </c>
      <c r="CG337" s="257" t="str">
        <f>IF(F337="","",IF(AND(AD337="－",分岐管理シート!AK337&gt;25),"error",""))</f>
        <v/>
      </c>
      <c r="CH337" s="257" t="str">
        <f t="shared" si="54"/>
        <v/>
      </c>
      <c r="CI337" s="252" t="str">
        <f>IF(F337="","",IF(分岐管理シート!AM337&lt;1,"error",""))</f>
        <v/>
      </c>
      <c r="CJ337" s="257" t="str">
        <f>IF(F337="","",IF(分岐管理シート!AN337&lt;1,"error",""))</f>
        <v/>
      </c>
      <c r="CK337" s="261" t="str">
        <f t="shared" si="51"/>
        <v/>
      </c>
      <c r="CL337" s="257" t="str">
        <f>IF(F337="","",IF(AND(SUM(分岐管理シート!AO337:AR337)&gt;180,分岐管理シート!AS337&lt;1),"error",""))</f>
        <v/>
      </c>
      <c r="CM337" s="257" t="str">
        <f>IF(F337="","",IF(OR(AND(分岐管理シート!D337=1,分岐管理シート!BB337&gt;0,分岐管理シート!BB337&lt;7),AND(分岐管理シート!D337&gt;1,分岐管理シート!BB337&gt;3,分岐管理シート!BB337&lt;7)),"","error"))</f>
        <v/>
      </c>
      <c r="CN337" s="260"/>
      <c r="CO337" s="257" t="str">
        <f>IF(分岐管理シート!BR337=0,"","error")</f>
        <v/>
      </c>
      <c r="CP337" s="304" t="str">
        <f>IF(AND(F337="",SUM(分岐管理シート!D337:BB337)&gt;0),"error","")</f>
        <v/>
      </c>
    </row>
    <row r="338" spans="1:94" ht="54.95" customHeight="1" x14ac:dyDescent="0.15">
      <c r="A338" s="29"/>
      <c r="B338" s="33"/>
      <c r="C338" s="445">
        <v>266</v>
      </c>
      <c r="D338" s="342"/>
      <c r="E338" s="342"/>
      <c r="F338" s="164"/>
      <c r="G338" s="164"/>
      <c r="H338" s="163"/>
      <c r="I338" s="164"/>
      <c r="J338" s="163"/>
      <c r="K338" s="164"/>
      <c r="L338" s="164"/>
      <c r="M338" s="164"/>
      <c r="N338" s="164"/>
      <c r="O338" s="343"/>
      <c r="P338" s="343"/>
      <c r="Q338" s="344"/>
      <c r="R338" s="345">
        <f t="shared" si="44"/>
        <v>0</v>
      </c>
      <c r="S338" s="346">
        <f t="shared" si="52"/>
        <v>0</v>
      </c>
      <c r="T338" s="347"/>
      <c r="U338" s="419"/>
      <c r="V338" s="386"/>
      <c r="W338" s="386"/>
      <c r="X338" s="386"/>
      <c r="Y338" s="347"/>
      <c r="Z338" s="347"/>
      <c r="AA338" s="163"/>
      <c r="AB338" s="164"/>
      <c r="AC338" s="348"/>
      <c r="AD338" s="348"/>
      <c r="AE338" s="348"/>
      <c r="AF338" s="349"/>
      <c r="AG338" s="349"/>
      <c r="AH338" s="370"/>
      <c r="AI338" s="163"/>
      <c r="AJ338" s="163"/>
      <c r="AK338" s="163"/>
      <c r="AL338" s="350"/>
      <c r="AM338" s="163"/>
      <c r="AN338" s="163"/>
      <c r="AO338" s="343"/>
      <c r="AP338" s="164"/>
      <c r="AQ338" s="164"/>
      <c r="AR338" s="164"/>
      <c r="AS338" s="351"/>
      <c r="AT338" s="352"/>
      <c r="AU338" s="352"/>
      <c r="AV338" s="352"/>
      <c r="AW338" s="352"/>
      <c r="AX338" s="352"/>
      <c r="AY338" s="352"/>
      <c r="AZ338" s="352"/>
      <c r="BA338" s="352"/>
      <c r="BB338" s="353"/>
      <c r="BC338" s="351"/>
      <c r="BD338" s="351"/>
      <c r="BE338" s="255" t="str">
        <f>IF(F338="","",IF(分岐管理シート!D338&gt;0,"","error"))</f>
        <v/>
      </c>
      <c r="BF338" s="256" t="str">
        <f>IF(F338="","",IF(分岐管理シート!E338=1,"","error"))</f>
        <v/>
      </c>
      <c r="BG338" s="257" t="str">
        <f>IF(F338="","",IF(分岐管理シート!G338=2,"","error"))</f>
        <v/>
      </c>
      <c r="BH338" s="257" t="str">
        <f>IF(F338="","",IF(OR(分岐管理シート!H338=0,LEN(H338)&lt;6),"error",""))</f>
        <v/>
      </c>
      <c r="BI338" s="258" t="str">
        <f>IF(F338="","",IF(分岐管理シート!I338=2,"","error"))</f>
        <v/>
      </c>
      <c r="BJ338" s="257" t="str">
        <f t="shared" si="45"/>
        <v/>
      </c>
      <c r="BK338" s="257" t="str">
        <f t="shared" si="46"/>
        <v/>
      </c>
      <c r="BL338" s="257" t="str">
        <f>IF(F338="","",IF(OR(AND(分岐管理シート!D338=1,分岐管理シート!K338=1),AND(分岐管理シート!D338=2,分岐管理シート!K338=2)),"","error"))</f>
        <v/>
      </c>
      <c r="BM338" s="255" t="str">
        <f>IF(F338="","",IF(分岐管理シート!L338=2,"","error"))</f>
        <v/>
      </c>
      <c r="BN338" s="257" t="str">
        <f>IF(F338="","",IF(分岐管理シート!M338&lt;1,"error",""))</f>
        <v/>
      </c>
      <c r="BO338" s="252" t="str">
        <f>IF(F338="","",IF(OR(AND(分岐管理シート!D338=1,分岐管理シート!M338&lt;12,分岐管理シート!M338&gt;0),AND(分岐管理シート!D338=2,分岐管理シート!M338&lt;13,分岐管理シート!M338&gt;1)),"","error"))</f>
        <v/>
      </c>
      <c r="BP338" s="257" t="str">
        <f>IF(AND(分岐管理シート!M338&lt;&gt;1,SUM(分岐管理シート!N338:P338)&gt;0),"error","")</f>
        <v/>
      </c>
      <c r="BQ338" s="256" t="str">
        <f>IF(OR(AND(分岐管理シート!N338=0,OR(分岐管理シート!O338&lt;&gt;0,分岐管理シート!P338&lt;&gt;0)),AND(分岐管理シート!O338=0,分岐管理シート!P338&lt;&gt;0)),"error","")</f>
        <v/>
      </c>
      <c r="BR338" s="259" t="str" cm="1">
        <f t="array" ref="BR338">IF(SUMPRODUCT(COUNTIF(N338:P338,N338:P338))&gt;COUNTA(N338:P338),"error","")</f>
        <v/>
      </c>
      <c r="BS338" s="257" t="str">
        <f t="shared" si="47"/>
        <v/>
      </c>
      <c r="BT338" s="257" t="str">
        <f t="shared" si="48"/>
        <v/>
      </c>
      <c r="BU338" s="257" t="str">
        <f>IF(F338="","",IF(OR(AND(分岐管理シート!D338=1,T338&gt;0,Y338&gt;=0,U338=0,R338=S338+Y338,S338=T338),AND(分岐管理シート!D338=2,U338&gt;0,Y338&gt;=0,T338=0,R338=S338+Y338,S338=U338)),"","error"))</f>
        <v/>
      </c>
      <c r="BV338" s="257" t="str">
        <f t="shared" si="49"/>
        <v/>
      </c>
      <c r="BW338" s="257" t="str">
        <f t="shared" si="53"/>
        <v/>
      </c>
      <c r="BX338" s="257" t="str">
        <f t="shared" si="50"/>
        <v/>
      </c>
      <c r="BY338" s="257" t="str">
        <f>IF(F338="","",IF(PRODUCT(分岐管理シート!AB338:'分岐管理シート'!AE338)=0,"error",""))</f>
        <v/>
      </c>
      <c r="BZ338" s="252" t="str">
        <f>IF(F338="","",IF(AND(AE338="○",分岐管理シート!AF338=0),"error",""))</f>
        <v/>
      </c>
      <c r="CA338" s="257" t="str">
        <f>IF(F338="","",IF(AND(分岐管理シート!AE338&lt;2,実施計画様式!AF338&lt;&gt;""),"error",""))</f>
        <v/>
      </c>
      <c r="CB338" s="257" t="str">
        <f>IF(F338="","",IF(OR(AND(分岐管理シート!D338=1,分岐管理シート!AG338&gt;0,分岐管理シート!AG338&lt;25),AND(分岐管理シート!D338&gt;1,分岐管理シート!AG338&gt;12,分岐管理シート!AG338&lt;25)),"","error"))</f>
        <v/>
      </c>
      <c r="CC338" s="256" t="str">
        <f>IF(F338="","",IF(OR(AND(分岐管理シート!BH338="予算化方法",分岐管理シート!AH338&gt;0,分岐管理シート!AH338&lt;4),AND(分岐管理シート!BH338="予算化方法_未定なし",分岐管理シート!AH338&gt;0,分岐管理シート!AH338&lt;3)),"","error"))</f>
        <v/>
      </c>
      <c r="CD338" s="257" t="str">
        <f>IF(F338="","",IF(OR(分岐管理シート!AI338&lt;14,分岐管理シート!AI338&gt;25,分岐管理シート!AI338&gt;分岐管理シート!AJ338,分岐管理シート!AI338&gt;分岐管理シート!AK338),"error",""))</f>
        <v/>
      </c>
      <c r="CE338" s="257" t="str">
        <f>IF(F338="","",IF(OR(分岐管理シート!AJ338&lt;14,分岐管理シート!AJ338&gt;25,分岐管理シート!AJ338&lt;分岐管理シート!AI338,分岐管理シート!AJ338&gt;分岐管理シート!AK338),"error",""))</f>
        <v/>
      </c>
      <c r="CF338" s="256" t="str">
        <f>IF(F338="","",IF(OR(分岐管理シート!AK338&lt;14,分岐管理シート!AK338&gt;26,分岐管理シート!AK338&lt;分岐管理シート!AI338,分岐管理シート!AK338&lt;分岐管理シート!AJ338),"error",""))</f>
        <v/>
      </c>
      <c r="CG338" s="257" t="str">
        <f>IF(F338="","",IF(AND(AD338="－",分岐管理シート!AK338&gt;25),"error",""))</f>
        <v/>
      </c>
      <c r="CH338" s="257" t="str">
        <f t="shared" si="54"/>
        <v/>
      </c>
      <c r="CI338" s="252" t="str">
        <f>IF(F338="","",IF(分岐管理シート!AM338&lt;1,"error",""))</f>
        <v/>
      </c>
      <c r="CJ338" s="257" t="str">
        <f>IF(F338="","",IF(分岐管理シート!AN338&lt;1,"error",""))</f>
        <v/>
      </c>
      <c r="CK338" s="261" t="str">
        <f t="shared" si="51"/>
        <v/>
      </c>
      <c r="CL338" s="257" t="str">
        <f>IF(F338="","",IF(AND(SUM(分岐管理シート!AO338:AR338)&gt;180,分岐管理シート!AS338&lt;1),"error",""))</f>
        <v/>
      </c>
      <c r="CM338" s="257" t="str">
        <f>IF(F338="","",IF(OR(AND(分岐管理シート!D338=1,分岐管理シート!BB338&gt;0,分岐管理シート!BB338&lt;7),AND(分岐管理シート!D338&gt;1,分岐管理シート!BB338&gt;3,分岐管理シート!BB338&lt;7)),"","error"))</f>
        <v/>
      </c>
      <c r="CN338" s="260"/>
      <c r="CO338" s="257" t="str">
        <f>IF(分岐管理シート!BR338=0,"","error")</f>
        <v/>
      </c>
      <c r="CP338" s="304" t="str">
        <f>IF(AND(F338="",SUM(分岐管理シート!D338:BB338)&gt;0),"error","")</f>
        <v/>
      </c>
    </row>
    <row r="339" spans="1:94" ht="54.95" customHeight="1" x14ac:dyDescent="0.15">
      <c r="A339" s="29"/>
      <c r="B339" s="33"/>
      <c r="C339" s="445">
        <v>267</v>
      </c>
      <c r="D339" s="342"/>
      <c r="E339" s="342"/>
      <c r="F339" s="164"/>
      <c r="G339" s="164"/>
      <c r="H339" s="163"/>
      <c r="I339" s="164"/>
      <c r="J339" s="163"/>
      <c r="K339" s="164"/>
      <c r="L339" s="164"/>
      <c r="M339" s="164"/>
      <c r="N339" s="164"/>
      <c r="O339" s="343"/>
      <c r="P339" s="343"/>
      <c r="Q339" s="344"/>
      <c r="R339" s="345">
        <f t="shared" si="44"/>
        <v>0</v>
      </c>
      <c r="S339" s="346">
        <f t="shared" si="52"/>
        <v>0</v>
      </c>
      <c r="T339" s="347"/>
      <c r="U339" s="419"/>
      <c r="V339" s="386"/>
      <c r="W339" s="386"/>
      <c r="X339" s="386"/>
      <c r="Y339" s="347"/>
      <c r="Z339" s="347"/>
      <c r="AA339" s="163"/>
      <c r="AB339" s="164"/>
      <c r="AC339" s="348"/>
      <c r="AD339" s="348"/>
      <c r="AE339" s="348"/>
      <c r="AF339" s="349"/>
      <c r="AG339" s="349"/>
      <c r="AH339" s="370"/>
      <c r="AI339" s="163"/>
      <c r="AJ339" s="163"/>
      <c r="AK339" s="163"/>
      <c r="AL339" s="350"/>
      <c r="AM339" s="163"/>
      <c r="AN339" s="163"/>
      <c r="AO339" s="343"/>
      <c r="AP339" s="164"/>
      <c r="AQ339" s="164"/>
      <c r="AR339" s="164"/>
      <c r="AS339" s="351"/>
      <c r="AT339" s="352"/>
      <c r="AU339" s="352"/>
      <c r="AV339" s="352"/>
      <c r="AW339" s="352"/>
      <c r="AX339" s="352"/>
      <c r="AY339" s="352"/>
      <c r="AZ339" s="352"/>
      <c r="BA339" s="352"/>
      <c r="BB339" s="353"/>
      <c r="BC339" s="351"/>
      <c r="BD339" s="351"/>
      <c r="BE339" s="255" t="str">
        <f>IF(F339="","",IF(分岐管理シート!D339&gt;0,"","error"))</f>
        <v/>
      </c>
      <c r="BF339" s="256" t="str">
        <f>IF(F339="","",IF(分岐管理シート!E339=1,"","error"))</f>
        <v/>
      </c>
      <c r="BG339" s="257" t="str">
        <f>IF(F339="","",IF(分岐管理シート!G339=2,"","error"))</f>
        <v/>
      </c>
      <c r="BH339" s="257" t="str">
        <f>IF(F339="","",IF(OR(分岐管理シート!H339=0,LEN(H339)&lt;6),"error",""))</f>
        <v/>
      </c>
      <c r="BI339" s="258" t="str">
        <f>IF(F339="","",IF(分岐管理シート!I339=2,"","error"))</f>
        <v/>
      </c>
      <c r="BJ339" s="257" t="str">
        <f t="shared" si="45"/>
        <v/>
      </c>
      <c r="BK339" s="257" t="str">
        <f t="shared" si="46"/>
        <v/>
      </c>
      <c r="BL339" s="257" t="str">
        <f>IF(F339="","",IF(OR(AND(分岐管理シート!D339=1,分岐管理シート!K339=1),AND(分岐管理シート!D339=2,分岐管理シート!K339=2)),"","error"))</f>
        <v/>
      </c>
      <c r="BM339" s="255" t="str">
        <f>IF(F339="","",IF(分岐管理シート!L339=2,"","error"))</f>
        <v/>
      </c>
      <c r="BN339" s="257" t="str">
        <f>IF(F339="","",IF(分岐管理シート!M339&lt;1,"error",""))</f>
        <v/>
      </c>
      <c r="BO339" s="252" t="str">
        <f>IF(F339="","",IF(OR(AND(分岐管理シート!D339=1,分岐管理シート!M339&lt;12,分岐管理シート!M339&gt;0),AND(分岐管理シート!D339=2,分岐管理シート!M339&lt;13,分岐管理シート!M339&gt;1)),"","error"))</f>
        <v/>
      </c>
      <c r="BP339" s="257" t="str">
        <f>IF(AND(分岐管理シート!M339&lt;&gt;1,SUM(分岐管理シート!N339:P339)&gt;0),"error","")</f>
        <v/>
      </c>
      <c r="BQ339" s="256" t="str">
        <f>IF(OR(AND(分岐管理シート!N339=0,OR(分岐管理シート!O339&lt;&gt;0,分岐管理シート!P339&lt;&gt;0)),AND(分岐管理シート!O339=0,分岐管理シート!P339&lt;&gt;0)),"error","")</f>
        <v/>
      </c>
      <c r="BR339" s="259" t="str" cm="1">
        <f t="array" ref="BR339">IF(SUMPRODUCT(COUNTIF(N339:P339,N339:P339))&gt;COUNTA(N339:P339),"error","")</f>
        <v/>
      </c>
      <c r="BS339" s="257" t="str">
        <f t="shared" si="47"/>
        <v/>
      </c>
      <c r="BT339" s="257" t="str">
        <f t="shared" si="48"/>
        <v/>
      </c>
      <c r="BU339" s="257" t="str">
        <f>IF(F339="","",IF(OR(AND(分岐管理シート!D339=1,T339&gt;0,Y339&gt;=0,U339=0,R339=S339+Y339,S339=T339),AND(分岐管理シート!D339=2,U339&gt;0,Y339&gt;=0,T339=0,R339=S339+Y339,S339=U339)),"","error"))</f>
        <v/>
      </c>
      <c r="BV339" s="257" t="str">
        <f t="shared" si="49"/>
        <v/>
      </c>
      <c r="BW339" s="257" t="str">
        <f t="shared" si="53"/>
        <v/>
      </c>
      <c r="BX339" s="257" t="str">
        <f t="shared" si="50"/>
        <v/>
      </c>
      <c r="BY339" s="257" t="str">
        <f>IF(F339="","",IF(PRODUCT(分岐管理シート!AB339:'分岐管理シート'!AE339)=0,"error",""))</f>
        <v/>
      </c>
      <c r="BZ339" s="252" t="str">
        <f>IF(F339="","",IF(AND(AE339="○",分岐管理シート!AF339=0),"error",""))</f>
        <v/>
      </c>
      <c r="CA339" s="257" t="str">
        <f>IF(F339="","",IF(AND(分岐管理シート!AE339&lt;2,実施計画様式!AF339&lt;&gt;""),"error",""))</f>
        <v/>
      </c>
      <c r="CB339" s="257" t="str">
        <f>IF(F339="","",IF(OR(AND(分岐管理シート!D339=1,分岐管理シート!AG339&gt;0,分岐管理シート!AG339&lt;25),AND(分岐管理シート!D339&gt;1,分岐管理シート!AG339&gt;12,分岐管理シート!AG339&lt;25)),"","error"))</f>
        <v/>
      </c>
      <c r="CC339" s="256" t="str">
        <f>IF(F339="","",IF(OR(AND(分岐管理シート!BH339="予算化方法",分岐管理シート!AH339&gt;0,分岐管理シート!AH339&lt;4),AND(分岐管理シート!BH339="予算化方法_未定なし",分岐管理シート!AH339&gt;0,分岐管理シート!AH339&lt;3)),"","error"))</f>
        <v/>
      </c>
      <c r="CD339" s="257" t="str">
        <f>IF(F339="","",IF(OR(分岐管理シート!AI339&lt;14,分岐管理シート!AI339&gt;25,分岐管理シート!AI339&gt;分岐管理シート!AJ339,分岐管理シート!AI339&gt;分岐管理シート!AK339),"error",""))</f>
        <v/>
      </c>
      <c r="CE339" s="257" t="str">
        <f>IF(F339="","",IF(OR(分岐管理シート!AJ339&lt;14,分岐管理シート!AJ339&gt;25,分岐管理シート!AJ339&lt;分岐管理シート!AI339,分岐管理シート!AJ339&gt;分岐管理シート!AK339),"error",""))</f>
        <v/>
      </c>
      <c r="CF339" s="256" t="str">
        <f>IF(F339="","",IF(OR(分岐管理シート!AK339&lt;14,分岐管理シート!AK339&gt;26,分岐管理シート!AK339&lt;分岐管理シート!AI339,分岐管理シート!AK339&lt;分岐管理シート!AJ339),"error",""))</f>
        <v/>
      </c>
      <c r="CG339" s="257" t="str">
        <f>IF(F339="","",IF(AND(AD339="－",分岐管理シート!AK339&gt;25),"error",""))</f>
        <v/>
      </c>
      <c r="CH339" s="257" t="str">
        <f t="shared" si="54"/>
        <v/>
      </c>
      <c r="CI339" s="252" t="str">
        <f>IF(F339="","",IF(分岐管理シート!AM339&lt;1,"error",""))</f>
        <v/>
      </c>
      <c r="CJ339" s="257" t="str">
        <f>IF(F339="","",IF(分岐管理シート!AN339&lt;1,"error",""))</f>
        <v/>
      </c>
      <c r="CK339" s="261" t="str">
        <f t="shared" si="51"/>
        <v/>
      </c>
      <c r="CL339" s="257" t="str">
        <f>IF(F339="","",IF(AND(SUM(分岐管理シート!AO339:AR339)&gt;180,分岐管理シート!AS339&lt;1),"error",""))</f>
        <v/>
      </c>
      <c r="CM339" s="257" t="str">
        <f>IF(F339="","",IF(OR(AND(分岐管理シート!D339=1,分岐管理シート!BB339&gt;0,分岐管理シート!BB339&lt;7),AND(分岐管理シート!D339&gt;1,分岐管理シート!BB339&gt;3,分岐管理シート!BB339&lt;7)),"","error"))</f>
        <v/>
      </c>
      <c r="CN339" s="260"/>
      <c r="CO339" s="257" t="str">
        <f>IF(分岐管理シート!BR339=0,"","error")</f>
        <v/>
      </c>
      <c r="CP339" s="304" t="str">
        <f>IF(AND(F339="",SUM(分岐管理シート!D339:BB339)&gt;0),"error","")</f>
        <v/>
      </c>
    </row>
    <row r="340" spans="1:94" ht="54.95" customHeight="1" x14ac:dyDescent="0.15">
      <c r="A340" s="29"/>
      <c r="B340" s="33"/>
      <c r="C340" s="445">
        <v>268</v>
      </c>
      <c r="D340" s="342"/>
      <c r="E340" s="342"/>
      <c r="F340" s="164"/>
      <c r="G340" s="164"/>
      <c r="H340" s="163"/>
      <c r="I340" s="164"/>
      <c r="J340" s="163"/>
      <c r="K340" s="164"/>
      <c r="L340" s="164"/>
      <c r="M340" s="164"/>
      <c r="N340" s="164"/>
      <c r="O340" s="343"/>
      <c r="P340" s="343"/>
      <c r="Q340" s="344"/>
      <c r="R340" s="345">
        <f t="shared" si="44"/>
        <v>0</v>
      </c>
      <c r="S340" s="346">
        <f t="shared" si="52"/>
        <v>0</v>
      </c>
      <c r="T340" s="347"/>
      <c r="U340" s="419"/>
      <c r="V340" s="386"/>
      <c r="W340" s="386"/>
      <c r="X340" s="386"/>
      <c r="Y340" s="347"/>
      <c r="Z340" s="347"/>
      <c r="AA340" s="163"/>
      <c r="AB340" s="164"/>
      <c r="AC340" s="348"/>
      <c r="AD340" s="348"/>
      <c r="AE340" s="348"/>
      <c r="AF340" s="349"/>
      <c r="AG340" s="349"/>
      <c r="AH340" s="370"/>
      <c r="AI340" s="163"/>
      <c r="AJ340" s="163"/>
      <c r="AK340" s="163"/>
      <c r="AL340" s="350"/>
      <c r="AM340" s="163"/>
      <c r="AN340" s="163"/>
      <c r="AO340" s="343"/>
      <c r="AP340" s="164"/>
      <c r="AQ340" s="164"/>
      <c r="AR340" s="164"/>
      <c r="AS340" s="351"/>
      <c r="AT340" s="352"/>
      <c r="AU340" s="352"/>
      <c r="AV340" s="352"/>
      <c r="AW340" s="352"/>
      <c r="AX340" s="352"/>
      <c r="AY340" s="352"/>
      <c r="AZ340" s="352"/>
      <c r="BA340" s="352"/>
      <c r="BB340" s="353"/>
      <c r="BC340" s="351"/>
      <c r="BD340" s="351"/>
      <c r="BE340" s="255" t="str">
        <f>IF(F340="","",IF(分岐管理シート!D340&gt;0,"","error"))</f>
        <v/>
      </c>
      <c r="BF340" s="256" t="str">
        <f>IF(F340="","",IF(分岐管理シート!E340=1,"","error"))</f>
        <v/>
      </c>
      <c r="BG340" s="257" t="str">
        <f>IF(F340="","",IF(分岐管理シート!G340=2,"","error"))</f>
        <v/>
      </c>
      <c r="BH340" s="257" t="str">
        <f>IF(F340="","",IF(OR(分岐管理シート!H340=0,LEN(H340)&lt;6),"error",""))</f>
        <v/>
      </c>
      <c r="BI340" s="258" t="str">
        <f>IF(F340="","",IF(分岐管理シート!I340=2,"","error"))</f>
        <v/>
      </c>
      <c r="BJ340" s="257" t="str">
        <f t="shared" si="45"/>
        <v/>
      </c>
      <c r="BK340" s="257" t="str">
        <f t="shared" si="46"/>
        <v/>
      </c>
      <c r="BL340" s="257" t="str">
        <f>IF(F340="","",IF(OR(AND(分岐管理シート!D340=1,分岐管理シート!K340=1),AND(分岐管理シート!D340=2,分岐管理シート!K340=2)),"","error"))</f>
        <v/>
      </c>
      <c r="BM340" s="255" t="str">
        <f>IF(F340="","",IF(分岐管理シート!L340=2,"","error"))</f>
        <v/>
      </c>
      <c r="BN340" s="257" t="str">
        <f>IF(F340="","",IF(分岐管理シート!M340&lt;1,"error",""))</f>
        <v/>
      </c>
      <c r="BO340" s="252" t="str">
        <f>IF(F340="","",IF(OR(AND(分岐管理シート!D340=1,分岐管理シート!M340&lt;12,分岐管理シート!M340&gt;0),AND(分岐管理シート!D340=2,分岐管理シート!M340&lt;13,分岐管理シート!M340&gt;1)),"","error"))</f>
        <v/>
      </c>
      <c r="BP340" s="257" t="str">
        <f>IF(AND(分岐管理シート!M340&lt;&gt;1,SUM(分岐管理シート!N340:P340)&gt;0),"error","")</f>
        <v/>
      </c>
      <c r="BQ340" s="256" t="str">
        <f>IF(OR(AND(分岐管理シート!N340=0,OR(分岐管理シート!O340&lt;&gt;0,分岐管理シート!P340&lt;&gt;0)),AND(分岐管理シート!O340=0,分岐管理シート!P340&lt;&gt;0)),"error","")</f>
        <v/>
      </c>
      <c r="BR340" s="259" t="str" cm="1">
        <f t="array" ref="BR340">IF(SUMPRODUCT(COUNTIF(N340:P340,N340:P340))&gt;COUNTA(N340:P340),"error","")</f>
        <v/>
      </c>
      <c r="BS340" s="257" t="str">
        <f t="shared" si="47"/>
        <v/>
      </c>
      <c r="BT340" s="257" t="str">
        <f t="shared" si="48"/>
        <v/>
      </c>
      <c r="BU340" s="257" t="str">
        <f>IF(F340="","",IF(OR(AND(分岐管理シート!D340=1,T340&gt;0,Y340&gt;=0,U340=0,R340=S340+Y340,S340=T340),AND(分岐管理シート!D340=2,U340&gt;0,Y340&gt;=0,T340=0,R340=S340+Y340,S340=U340)),"","error"))</f>
        <v/>
      </c>
      <c r="BV340" s="257" t="str">
        <f t="shared" si="49"/>
        <v/>
      </c>
      <c r="BW340" s="257" t="str">
        <f t="shared" si="53"/>
        <v/>
      </c>
      <c r="BX340" s="257" t="str">
        <f t="shared" si="50"/>
        <v/>
      </c>
      <c r="BY340" s="257" t="str">
        <f>IF(F340="","",IF(PRODUCT(分岐管理シート!AB340:'分岐管理シート'!AE340)=0,"error",""))</f>
        <v/>
      </c>
      <c r="BZ340" s="252" t="str">
        <f>IF(F340="","",IF(AND(AE340="○",分岐管理シート!AF340=0),"error",""))</f>
        <v/>
      </c>
      <c r="CA340" s="257" t="str">
        <f>IF(F340="","",IF(AND(分岐管理シート!AE340&lt;2,実施計画様式!AF340&lt;&gt;""),"error",""))</f>
        <v/>
      </c>
      <c r="CB340" s="257" t="str">
        <f>IF(F340="","",IF(OR(AND(分岐管理シート!D340=1,分岐管理シート!AG340&gt;0,分岐管理シート!AG340&lt;25),AND(分岐管理シート!D340&gt;1,分岐管理シート!AG340&gt;12,分岐管理シート!AG340&lt;25)),"","error"))</f>
        <v/>
      </c>
      <c r="CC340" s="256" t="str">
        <f>IF(F340="","",IF(OR(AND(分岐管理シート!BH340="予算化方法",分岐管理シート!AH340&gt;0,分岐管理シート!AH340&lt;4),AND(分岐管理シート!BH340="予算化方法_未定なし",分岐管理シート!AH340&gt;0,分岐管理シート!AH340&lt;3)),"","error"))</f>
        <v/>
      </c>
      <c r="CD340" s="257" t="str">
        <f>IF(F340="","",IF(OR(分岐管理シート!AI340&lt;14,分岐管理シート!AI340&gt;25,分岐管理シート!AI340&gt;分岐管理シート!AJ340,分岐管理シート!AI340&gt;分岐管理シート!AK340),"error",""))</f>
        <v/>
      </c>
      <c r="CE340" s="257" t="str">
        <f>IF(F340="","",IF(OR(分岐管理シート!AJ340&lt;14,分岐管理シート!AJ340&gt;25,分岐管理シート!AJ340&lt;分岐管理シート!AI340,分岐管理シート!AJ340&gt;分岐管理シート!AK340),"error",""))</f>
        <v/>
      </c>
      <c r="CF340" s="256" t="str">
        <f>IF(F340="","",IF(OR(分岐管理シート!AK340&lt;14,分岐管理シート!AK340&gt;26,分岐管理シート!AK340&lt;分岐管理シート!AI340,分岐管理シート!AK340&lt;分岐管理シート!AJ340),"error",""))</f>
        <v/>
      </c>
      <c r="CG340" s="257" t="str">
        <f>IF(F340="","",IF(AND(AD340="－",分岐管理シート!AK340&gt;25),"error",""))</f>
        <v/>
      </c>
      <c r="CH340" s="257" t="str">
        <f t="shared" si="54"/>
        <v/>
      </c>
      <c r="CI340" s="252" t="str">
        <f>IF(F340="","",IF(分岐管理シート!AM340&lt;1,"error",""))</f>
        <v/>
      </c>
      <c r="CJ340" s="257" t="str">
        <f>IF(F340="","",IF(分岐管理シート!AN340&lt;1,"error",""))</f>
        <v/>
      </c>
      <c r="CK340" s="261" t="str">
        <f t="shared" si="51"/>
        <v/>
      </c>
      <c r="CL340" s="257" t="str">
        <f>IF(F340="","",IF(AND(SUM(分岐管理シート!AO340:AR340)&gt;180,分岐管理シート!AS340&lt;1),"error",""))</f>
        <v/>
      </c>
      <c r="CM340" s="257" t="str">
        <f>IF(F340="","",IF(OR(AND(分岐管理シート!D340=1,分岐管理シート!BB340&gt;0,分岐管理シート!BB340&lt;7),AND(分岐管理シート!D340&gt;1,分岐管理シート!BB340&gt;3,分岐管理シート!BB340&lt;7)),"","error"))</f>
        <v/>
      </c>
      <c r="CN340" s="260"/>
      <c r="CO340" s="257" t="str">
        <f>IF(分岐管理シート!BR340=0,"","error")</f>
        <v/>
      </c>
      <c r="CP340" s="304" t="str">
        <f>IF(AND(F340="",SUM(分岐管理シート!D340:BB340)&gt;0),"error","")</f>
        <v/>
      </c>
    </row>
    <row r="341" spans="1:94" ht="54.95" customHeight="1" x14ac:dyDescent="0.15">
      <c r="A341" s="29"/>
      <c r="B341" s="33"/>
      <c r="C341" s="445">
        <v>269</v>
      </c>
      <c r="D341" s="342"/>
      <c r="E341" s="342"/>
      <c r="F341" s="164"/>
      <c r="G341" s="164"/>
      <c r="H341" s="163"/>
      <c r="I341" s="164"/>
      <c r="J341" s="163"/>
      <c r="K341" s="164"/>
      <c r="L341" s="164"/>
      <c r="M341" s="164"/>
      <c r="N341" s="164"/>
      <c r="O341" s="343"/>
      <c r="P341" s="343"/>
      <c r="Q341" s="344"/>
      <c r="R341" s="345">
        <f t="shared" si="44"/>
        <v>0</v>
      </c>
      <c r="S341" s="346">
        <f t="shared" si="52"/>
        <v>0</v>
      </c>
      <c r="T341" s="347"/>
      <c r="U341" s="419"/>
      <c r="V341" s="386"/>
      <c r="W341" s="386"/>
      <c r="X341" s="386"/>
      <c r="Y341" s="347"/>
      <c r="Z341" s="347"/>
      <c r="AA341" s="163"/>
      <c r="AB341" s="164"/>
      <c r="AC341" s="348"/>
      <c r="AD341" s="348"/>
      <c r="AE341" s="348"/>
      <c r="AF341" s="349"/>
      <c r="AG341" s="349"/>
      <c r="AH341" s="370"/>
      <c r="AI341" s="163"/>
      <c r="AJ341" s="163"/>
      <c r="AK341" s="163"/>
      <c r="AL341" s="350"/>
      <c r="AM341" s="163"/>
      <c r="AN341" s="163"/>
      <c r="AO341" s="343"/>
      <c r="AP341" s="164"/>
      <c r="AQ341" s="164"/>
      <c r="AR341" s="164"/>
      <c r="AS341" s="351"/>
      <c r="AT341" s="352"/>
      <c r="AU341" s="352"/>
      <c r="AV341" s="352"/>
      <c r="AW341" s="352"/>
      <c r="AX341" s="352"/>
      <c r="AY341" s="352"/>
      <c r="AZ341" s="352"/>
      <c r="BA341" s="352"/>
      <c r="BB341" s="353"/>
      <c r="BC341" s="351"/>
      <c r="BD341" s="351"/>
      <c r="BE341" s="255" t="str">
        <f>IF(F341="","",IF(分岐管理シート!D341&gt;0,"","error"))</f>
        <v/>
      </c>
      <c r="BF341" s="256" t="str">
        <f>IF(F341="","",IF(分岐管理シート!E341=1,"","error"))</f>
        <v/>
      </c>
      <c r="BG341" s="257" t="str">
        <f>IF(F341="","",IF(分岐管理シート!G341=2,"","error"))</f>
        <v/>
      </c>
      <c r="BH341" s="257" t="str">
        <f>IF(F341="","",IF(OR(分岐管理シート!H341=0,LEN(H341)&lt;6),"error",""))</f>
        <v/>
      </c>
      <c r="BI341" s="258" t="str">
        <f>IF(F341="","",IF(分岐管理シート!I341=2,"","error"))</f>
        <v/>
      </c>
      <c r="BJ341" s="257" t="str">
        <f t="shared" si="45"/>
        <v/>
      </c>
      <c r="BK341" s="257" t="str">
        <f t="shared" si="46"/>
        <v/>
      </c>
      <c r="BL341" s="257" t="str">
        <f>IF(F341="","",IF(OR(AND(分岐管理シート!D341=1,分岐管理シート!K341=1),AND(分岐管理シート!D341=2,分岐管理シート!K341=2)),"","error"))</f>
        <v/>
      </c>
      <c r="BM341" s="255" t="str">
        <f>IF(F341="","",IF(分岐管理シート!L341=2,"","error"))</f>
        <v/>
      </c>
      <c r="BN341" s="257" t="str">
        <f>IF(F341="","",IF(分岐管理シート!M341&lt;1,"error",""))</f>
        <v/>
      </c>
      <c r="BO341" s="252" t="str">
        <f>IF(F341="","",IF(OR(AND(分岐管理シート!D341=1,分岐管理シート!M341&lt;12,分岐管理シート!M341&gt;0),AND(分岐管理シート!D341=2,分岐管理シート!M341&lt;13,分岐管理シート!M341&gt;1)),"","error"))</f>
        <v/>
      </c>
      <c r="BP341" s="257" t="str">
        <f>IF(AND(分岐管理シート!M341&lt;&gt;1,SUM(分岐管理シート!N341:P341)&gt;0),"error","")</f>
        <v/>
      </c>
      <c r="BQ341" s="256" t="str">
        <f>IF(OR(AND(分岐管理シート!N341=0,OR(分岐管理シート!O341&lt;&gt;0,分岐管理シート!P341&lt;&gt;0)),AND(分岐管理シート!O341=0,分岐管理シート!P341&lt;&gt;0)),"error","")</f>
        <v/>
      </c>
      <c r="BR341" s="259" t="str" cm="1">
        <f t="array" ref="BR341">IF(SUMPRODUCT(COUNTIF(N341:P341,N341:P341))&gt;COUNTA(N341:P341),"error","")</f>
        <v/>
      </c>
      <c r="BS341" s="257" t="str">
        <f t="shared" si="47"/>
        <v/>
      </c>
      <c r="BT341" s="257" t="str">
        <f t="shared" si="48"/>
        <v/>
      </c>
      <c r="BU341" s="257" t="str">
        <f>IF(F341="","",IF(OR(AND(分岐管理シート!D341=1,T341&gt;0,Y341&gt;=0,U341=0,R341=S341+Y341,S341=T341),AND(分岐管理シート!D341=2,U341&gt;0,Y341&gt;=0,T341=0,R341=S341+Y341,S341=U341)),"","error"))</f>
        <v/>
      </c>
      <c r="BV341" s="257" t="str">
        <f t="shared" si="49"/>
        <v/>
      </c>
      <c r="BW341" s="257" t="str">
        <f t="shared" si="53"/>
        <v/>
      </c>
      <c r="BX341" s="257" t="str">
        <f t="shared" si="50"/>
        <v/>
      </c>
      <c r="BY341" s="257" t="str">
        <f>IF(F341="","",IF(PRODUCT(分岐管理シート!AB341:'分岐管理シート'!AE341)=0,"error",""))</f>
        <v/>
      </c>
      <c r="BZ341" s="252" t="str">
        <f>IF(F341="","",IF(AND(AE341="○",分岐管理シート!AF341=0),"error",""))</f>
        <v/>
      </c>
      <c r="CA341" s="257" t="str">
        <f>IF(F341="","",IF(AND(分岐管理シート!AE341&lt;2,実施計画様式!AF341&lt;&gt;""),"error",""))</f>
        <v/>
      </c>
      <c r="CB341" s="257" t="str">
        <f>IF(F341="","",IF(OR(AND(分岐管理シート!D341=1,分岐管理シート!AG341&gt;0,分岐管理シート!AG341&lt;25),AND(分岐管理シート!D341&gt;1,分岐管理シート!AG341&gt;12,分岐管理シート!AG341&lt;25)),"","error"))</f>
        <v/>
      </c>
      <c r="CC341" s="256" t="str">
        <f>IF(F341="","",IF(OR(AND(分岐管理シート!BH341="予算化方法",分岐管理シート!AH341&gt;0,分岐管理シート!AH341&lt;4),AND(分岐管理シート!BH341="予算化方法_未定なし",分岐管理シート!AH341&gt;0,分岐管理シート!AH341&lt;3)),"","error"))</f>
        <v/>
      </c>
      <c r="CD341" s="257" t="str">
        <f>IF(F341="","",IF(OR(分岐管理シート!AI341&lt;14,分岐管理シート!AI341&gt;25,分岐管理シート!AI341&gt;分岐管理シート!AJ341,分岐管理シート!AI341&gt;分岐管理シート!AK341),"error",""))</f>
        <v/>
      </c>
      <c r="CE341" s="257" t="str">
        <f>IF(F341="","",IF(OR(分岐管理シート!AJ341&lt;14,分岐管理シート!AJ341&gt;25,分岐管理シート!AJ341&lt;分岐管理シート!AI341,分岐管理シート!AJ341&gt;分岐管理シート!AK341),"error",""))</f>
        <v/>
      </c>
      <c r="CF341" s="256" t="str">
        <f>IF(F341="","",IF(OR(分岐管理シート!AK341&lt;14,分岐管理シート!AK341&gt;26,分岐管理シート!AK341&lt;分岐管理シート!AI341,分岐管理シート!AK341&lt;分岐管理シート!AJ341),"error",""))</f>
        <v/>
      </c>
      <c r="CG341" s="257" t="str">
        <f>IF(F341="","",IF(AND(AD341="－",分岐管理シート!AK341&gt;25),"error",""))</f>
        <v/>
      </c>
      <c r="CH341" s="257" t="str">
        <f t="shared" si="54"/>
        <v/>
      </c>
      <c r="CI341" s="252" t="str">
        <f>IF(F341="","",IF(分岐管理シート!AM341&lt;1,"error",""))</f>
        <v/>
      </c>
      <c r="CJ341" s="257" t="str">
        <f>IF(F341="","",IF(分岐管理シート!AN341&lt;1,"error",""))</f>
        <v/>
      </c>
      <c r="CK341" s="261" t="str">
        <f t="shared" si="51"/>
        <v/>
      </c>
      <c r="CL341" s="257" t="str">
        <f>IF(F341="","",IF(AND(SUM(分岐管理シート!AO341:AR341)&gt;180,分岐管理シート!AS341&lt;1),"error",""))</f>
        <v/>
      </c>
      <c r="CM341" s="257" t="str">
        <f>IF(F341="","",IF(OR(AND(分岐管理シート!D341=1,分岐管理シート!BB341&gt;0,分岐管理シート!BB341&lt;7),AND(分岐管理シート!D341&gt;1,分岐管理シート!BB341&gt;3,分岐管理シート!BB341&lt;7)),"","error"))</f>
        <v/>
      </c>
      <c r="CN341" s="260"/>
      <c r="CO341" s="257" t="str">
        <f>IF(分岐管理シート!BR341=0,"","error")</f>
        <v/>
      </c>
      <c r="CP341" s="304" t="str">
        <f>IF(AND(F341="",SUM(分岐管理シート!D341:BB341)&gt;0),"error","")</f>
        <v/>
      </c>
    </row>
    <row r="342" spans="1:94" ht="54.95" customHeight="1" x14ac:dyDescent="0.15">
      <c r="A342" s="29"/>
      <c r="B342" s="33"/>
      <c r="C342" s="445">
        <v>270</v>
      </c>
      <c r="D342" s="342"/>
      <c r="E342" s="342"/>
      <c r="F342" s="164"/>
      <c r="G342" s="164"/>
      <c r="H342" s="163"/>
      <c r="I342" s="164"/>
      <c r="J342" s="163"/>
      <c r="K342" s="164"/>
      <c r="L342" s="164"/>
      <c r="M342" s="164"/>
      <c r="N342" s="164"/>
      <c r="O342" s="343"/>
      <c r="P342" s="343"/>
      <c r="Q342" s="344"/>
      <c r="R342" s="345">
        <f t="shared" si="44"/>
        <v>0</v>
      </c>
      <c r="S342" s="346">
        <f t="shared" si="52"/>
        <v>0</v>
      </c>
      <c r="T342" s="347"/>
      <c r="U342" s="419"/>
      <c r="V342" s="386"/>
      <c r="W342" s="386"/>
      <c r="X342" s="386"/>
      <c r="Y342" s="347"/>
      <c r="Z342" s="347"/>
      <c r="AA342" s="163"/>
      <c r="AB342" s="164"/>
      <c r="AC342" s="348"/>
      <c r="AD342" s="348"/>
      <c r="AE342" s="348"/>
      <c r="AF342" s="349"/>
      <c r="AG342" s="349"/>
      <c r="AH342" s="370"/>
      <c r="AI342" s="163"/>
      <c r="AJ342" s="163"/>
      <c r="AK342" s="163"/>
      <c r="AL342" s="350"/>
      <c r="AM342" s="163"/>
      <c r="AN342" s="163"/>
      <c r="AO342" s="343"/>
      <c r="AP342" s="164"/>
      <c r="AQ342" s="164"/>
      <c r="AR342" s="164"/>
      <c r="AS342" s="351"/>
      <c r="AT342" s="352"/>
      <c r="AU342" s="352"/>
      <c r="AV342" s="352"/>
      <c r="AW342" s="352"/>
      <c r="AX342" s="352"/>
      <c r="AY342" s="352"/>
      <c r="AZ342" s="352"/>
      <c r="BA342" s="352"/>
      <c r="BB342" s="353"/>
      <c r="BC342" s="351"/>
      <c r="BD342" s="351"/>
      <c r="BE342" s="255" t="str">
        <f>IF(F342="","",IF(分岐管理シート!D342&gt;0,"","error"))</f>
        <v/>
      </c>
      <c r="BF342" s="256" t="str">
        <f>IF(F342="","",IF(分岐管理シート!E342=1,"","error"))</f>
        <v/>
      </c>
      <c r="BG342" s="257" t="str">
        <f>IF(F342="","",IF(分岐管理シート!G342=2,"","error"))</f>
        <v/>
      </c>
      <c r="BH342" s="257" t="str">
        <f>IF(F342="","",IF(OR(分岐管理シート!H342=0,LEN(H342)&lt;6),"error",""))</f>
        <v/>
      </c>
      <c r="BI342" s="258" t="str">
        <f>IF(F342="","",IF(分岐管理シート!I342=2,"","error"))</f>
        <v/>
      </c>
      <c r="BJ342" s="257" t="str">
        <f t="shared" si="45"/>
        <v/>
      </c>
      <c r="BK342" s="257" t="str">
        <f t="shared" si="46"/>
        <v/>
      </c>
      <c r="BL342" s="257" t="str">
        <f>IF(F342="","",IF(OR(AND(分岐管理シート!D342=1,分岐管理シート!K342=1),AND(分岐管理シート!D342=2,分岐管理シート!K342=2)),"","error"))</f>
        <v/>
      </c>
      <c r="BM342" s="255" t="str">
        <f>IF(F342="","",IF(分岐管理シート!L342=2,"","error"))</f>
        <v/>
      </c>
      <c r="BN342" s="257" t="str">
        <f>IF(F342="","",IF(分岐管理シート!M342&lt;1,"error",""))</f>
        <v/>
      </c>
      <c r="BO342" s="252" t="str">
        <f>IF(F342="","",IF(OR(AND(分岐管理シート!D342=1,分岐管理シート!M342&lt;12,分岐管理シート!M342&gt;0),AND(分岐管理シート!D342=2,分岐管理シート!M342&lt;13,分岐管理シート!M342&gt;1)),"","error"))</f>
        <v/>
      </c>
      <c r="BP342" s="257" t="str">
        <f>IF(AND(分岐管理シート!M342&lt;&gt;1,SUM(分岐管理シート!N342:P342)&gt;0),"error","")</f>
        <v/>
      </c>
      <c r="BQ342" s="256" t="str">
        <f>IF(OR(AND(分岐管理シート!N342=0,OR(分岐管理シート!O342&lt;&gt;0,分岐管理シート!P342&lt;&gt;0)),AND(分岐管理シート!O342=0,分岐管理シート!P342&lt;&gt;0)),"error","")</f>
        <v/>
      </c>
      <c r="BR342" s="259" t="str" cm="1">
        <f t="array" ref="BR342">IF(SUMPRODUCT(COUNTIF(N342:P342,N342:P342))&gt;COUNTA(N342:P342),"error","")</f>
        <v/>
      </c>
      <c r="BS342" s="257" t="str">
        <f t="shared" si="47"/>
        <v/>
      </c>
      <c r="BT342" s="257" t="str">
        <f t="shared" si="48"/>
        <v/>
      </c>
      <c r="BU342" s="257" t="str">
        <f>IF(F342="","",IF(OR(AND(分岐管理シート!D342=1,T342&gt;0,Y342&gt;=0,U342=0,R342=S342+Y342,S342=T342),AND(分岐管理シート!D342=2,U342&gt;0,Y342&gt;=0,T342=0,R342=S342+Y342,S342=U342)),"","error"))</f>
        <v/>
      </c>
      <c r="BV342" s="257" t="str">
        <f t="shared" si="49"/>
        <v/>
      </c>
      <c r="BW342" s="257" t="str">
        <f t="shared" si="53"/>
        <v/>
      </c>
      <c r="BX342" s="257" t="str">
        <f t="shared" si="50"/>
        <v/>
      </c>
      <c r="BY342" s="257" t="str">
        <f>IF(F342="","",IF(PRODUCT(分岐管理シート!AB342:'分岐管理シート'!AE342)=0,"error",""))</f>
        <v/>
      </c>
      <c r="BZ342" s="252" t="str">
        <f>IF(F342="","",IF(AND(AE342="○",分岐管理シート!AF342=0),"error",""))</f>
        <v/>
      </c>
      <c r="CA342" s="257" t="str">
        <f>IF(F342="","",IF(AND(分岐管理シート!AE342&lt;2,実施計画様式!AF342&lt;&gt;""),"error",""))</f>
        <v/>
      </c>
      <c r="CB342" s="257" t="str">
        <f>IF(F342="","",IF(OR(AND(分岐管理シート!D342=1,分岐管理シート!AG342&gt;0,分岐管理シート!AG342&lt;25),AND(分岐管理シート!D342&gt;1,分岐管理シート!AG342&gt;12,分岐管理シート!AG342&lt;25)),"","error"))</f>
        <v/>
      </c>
      <c r="CC342" s="256" t="str">
        <f>IF(F342="","",IF(OR(AND(分岐管理シート!BH342="予算化方法",分岐管理シート!AH342&gt;0,分岐管理シート!AH342&lt;4),AND(分岐管理シート!BH342="予算化方法_未定なし",分岐管理シート!AH342&gt;0,分岐管理シート!AH342&lt;3)),"","error"))</f>
        <v/>
      </c>
      <c r="CD342" s="257" t="str">
        <f>IF(F342="","",IF(OR(分岐管理シート!AI342&lt;14,分岐管理シート!AI342&gt;25,分岐管理シート!AI342&gt;分岐管理シート!AJ342,分岐管理シート!AI342&gt;分岐管理シート!AK342),"error",""))</f>
        <v/>
      </c>
      <c r="CE342" s="257" t="str">
        <f>IF(F342="","",IF(OR(分岐管理シート!AJ342&lt;14,分岐管理シート!AJ342&gt;25,分岐管理シート!AJ342&lt;分岐管理シート!AI342,分岐管理シート!AJ342&gt;分岐管理シート!AK342),"error",""))</f>
        <v/>
      </c>
      <c r="CF342" s="256" t="str">
        <f>IF(F342="","",IF(OR(分岐管理シート!AK342&lt;14,分岐管理シート!AK342&gt;26,分岐管理シート!AK342&lt;分岐管理シート!AI342,分岐管理シート!AK342&lt;分岐管理シート!AJ342),"error",""))</f>
        <v/>
      </c>
      <c r="CG342" s="257" t="str">
        <f>IF(F342="","",IF(AND(AD342="－",分岐管理シート!AK342&gt;25),"error",""))</f>
        <v/>
      </c>
      <c r="CH342" s="257" t="str">
        <f t="shared" si="54"/>
        <v/>
      </c>
      <c r="CI342" s="252" t="str">
        <f>IF(F342="","",IF(分岐管理シート!AM342&lt;1,"error",""))</f>
        <v/>
      </c>
      <c r="CJ342" s="257" t="str">
        <f>IF(F342="","",IF(分岐管理シート!AN342&lt;1,"error",""))</f>
        <v/>
      </c>
      <c r="CK342" s="261" t="str">
        <f t="shared" si="51"/>
        <v/>
      </c>
      <c r="CL342" s="257" t="str">
        <f>IF(F342="","",IF(AND(SUM(分岐管理シート!AO342:AR342)&gt;180,分岐管理シート!AS342&lt;1),"error",""))</f>
        <v/>
      </c>
      <c r="CM342" s="257" t="str">
        <f>IF(F342="","",IF(OR(AND(分岐管理シート!D342=1,分岐管理シート!BB342&gt;0,分岐管理シート!BB342&lt;7),AND(分岐管理シート!D342&gt;1,分岐管理シート!BB342&gt;3,分岐管理シート!BB342&lt;7)),"","error"))</f>
        <v/>
      </c>
      <c r="CN342" s="260"/>
      <c r="CO342" s="257" t="str">
        <f>IF(分岐管理シート!BR342=0,"","error")</f>
        <v/>
      </c>
      <c r="CP342" s="304" t="str">
        <f>IF(AND(F342="",SUM(分岐管理シート!D342:BB342)&gt;0),"error","")</f>
        <v/>
      </c>
    </row>
    <row r="343" spans="1:94" ht="54.95" customHeight="1" x14ac:dyDescent="0.15">
      <c r="A343" s="29"/>
      <c r="B343" s="33"/>
      <c r="C343" s="445">
        <v>271</v>
      </c>
      <c r="D343" s="342"/>
      <c r="E343" s="342"/>
      <c r="F343" s="164"/>
      <c r="G343" s="164"/>
      <c r="H343" s="163"/>
      <c r="I343" s="164"/>
      <c r="J343" s="163"/>
      <c r="K343" s="164"/>
      <c r="L343" s="164"/>
      <c r="M343" s="164"/>
      <c r="N343" s="164"/>
      <c r="O343" s="343"/>
      <c r="P343" s="343"/>
      <c r="Q343" s="344"/>
      <c r="R343" s="345">
        <f t="shared" si="44"/>
        <v>0</v>
      </c>
      <c r="S343" s="346">
        <f t="shared" si="52"/>
        <v>0</v>
      </c>
      <c r="T343" s="347"/>
      <c r="U343" s="419"/>
      <c r="V343" s="386"/>
      <c r="W343" s="386"/>
      <c r="X343" s="386"/>
      <c r="Y343" s="347"/>
      <c r="Z343" s="347"/>
      <c r="AA343" s="163"/>
      <c r="AB343" s="164"/>
      <c r="AC343" s="348"/>
      <c r="AD343" s="348"/>
      <c r="AE343" s="348"/>
      <c r="AF343" s="349"/>
      <c r="AG343" s="349"/>
      <c r="AH343" s="370"/>
      <c r="AI343" s="163"/>
      <c r="AJ343" s="163"/>
      <c r="AK343" s="163"/>
      <c r="AL343" s="350"/>
      <c r="AM343" s="163"/>
      <c r="AN343" s="163"/>
      <c r="AO343" s="343"/>
      <c r="AP343" s="164"/>
      <c r="AQ343" s="164"/>
      <c r="AR343" s="164"/>
      <c r="AS343" s="351"/>
      <c r="AT343" s="352"/>
      <c r="AU343" s="352"/>
      <c r="AV343" s="352"/>
      <c r="AW343" s="352"/>
      <c r="AX343" s="352"/>
      <c r="AY343" s="352"/>
      <c r="AZ343" s="352"/>
      <c r="BA343" s="352"/>
      <c r="BB343" s="353"/>
      <c r="BC343" s="351"/>
      <c r="BD343" s="351"/>
      <c r="BE343" s="255" t="str">
        <f>IF(F343="","",IF(分岐管理シート!D343&gt;0,"","error"))</f>
        <v/>
      </c>
      <c r="BF343" s="256" t="str">
        <f>IF(F343="","",IF(分岐管理シート!E343=1,"","error"))</f>
        <v/>
      </c>
      <c r="BG343" s="257" t="str">
        <f>IF(F343="","",IF(分岐管理シート!G343=2,"","error"))</f>
        <v/>
      </c>
      <c r="BH343" s="257" t="str">
        <f>IF(F343="","",IF(OR(分岐管理シート!H343=0,LEN(H343)&lt;6),"error",""))</f>
        <v/>
      </c>
      <c r="BI343" s="258" t="str">
        <f>IF(F343="","",IF(分岐管理シート!I343=2,"","error"))</f>
        <v/>
      </c>
      <c r="BJ343" s="257" t="str">
        <f t="shared" si="45"/>
        <v/>
      </c>
      <c r="BK343" s="257" t="str">
        <f t="shared" si="46"/>
        <v/>
      </c>
      <c r="BL343" s="257" t="str">
        <f>IF(F343="","",IF(OR(AND(分岐管理シート!D343=1,分岐管理シート!K343=1),AND(分岐管理シート!D343=2,分岐管理シート!K343=2)),"","error"))</f>
        <v/>
      </c>
      <c r="BM343" s="255" t="str">
        <f>IF(F343="","",IF(分岐管理シート!L343=2,"","error"))</f>
        <v/>
      </c>
      <c r="BN343" s="257" t="str">
        <f>IF(F343="","",IF(分岐管理シート!M343&lt;1,"error",""))</f>
        <v/>
      </c>
      <c r="BO343" s="252" t="str">
        <f>IF(F343="","",IF(OR(AND(分岐管理シート!D343=1,分岐管理シート!M343&lt;12,分岐管理シート!M343&gt;0),AND(分岐管理シート!D343=2,分岐管理シート!M343&lt;13,分岐管理シート!M343&gt;1)),"","error"))</f>
        <v/>
      </c>
      <c r="BP343" s="257" t="str">
        <f>IF(AND(分岐管理シート!M343&lt;&gt;1,SUM(分岐管理シート!N343:P343)&gt;0),"error","")</f>
        <v/>
      </c>
      <c r="BQ343" s="256" t="str">
        <f>IF(OR(AND(分岐管理シート!N343=0,OR(分岐管理シート!O343&lt;&gt;0,分岐管理シート!P343&lt;&gt;0)),AND(分岐管理シート!O343=0,分岐管理シート!P343&lt;&gt;0)),"error","")</f>
        <v/>
      </c>
      <c r="BR343" s="259" t="str" cm="1">
        <f t="array" ref="BR343">IF(SUMPRODUCT(COUNTIF(N343:P343,N343:P343))&gt;COUNTA(N343:P343),"error","")</f>
        <v/>
      </c>
      <c r="BS343" s="257" t="str">
        <f t="shared" si="47"/>
        <v/>
      </c>
      <c r="BT343" s="257" t="str">
        <f t="shared" si="48"/>
        <v/>
      </c>
      <c r="BU343" s="257" t="str">
        <f>IF(F343="","",IF(OR(AND(分岐管理シート!D343=1,T343&gt;0,Y343&gt;=0,U343=0,R343=S343+Y343,S343=T343),AND(分岐管理シート!D343=2,U343&gt;0,Y343&gt;=0,T343=0,R343=S343+Y343,S343=U343)),"","error"))</f>
        <v/>
      </c>
      <c r="BV343" s="257" t="str">
        <f t="shared" si="49"/>
        <v/>
      </c>
      <c r="BW343" s="257" t="str">
        <f t="shared" si="53"/>
        <v/>
      </c>
      <c r="BX343" s="257" t="str">
        <f t="shared" si="50"/>
        <v/>
      </c>
      <c r="BY343" s="257" t="str">
        <f>IF(F343="","",IF(PRODUCT(分岐管理シート!AB343:'分岐管理シート'!AE343)=0,"error",""))</f>
        <v/>
      </c>
      <c r="BZ343" s="252" t="str">
        <f>IF(F343="","",IF(AND(AE343="○",分岐管理シート!AF343=0),"error",""))</f>
        <v/>
      </c>
      <c r="CA343" s="257" t="str">
        <f>IF(F343="","",IF(AND(分岐管理シート!AE343&lt;2,実施計画様式!AF343&lt;&gt;""),"error",""))</f>
        <v/>
      </c>
      <c r="CB343" s="257" t="str">
        <f>IF(F343="","",IF(OR(AND(分岐管理シート!D343=1,分岐管理シート!AG343&gt;0,分岐管理シート!AG343&lt;25),AND(分岐管理シート!D343&gt;1,分岐管理シート!AG343&gt;12,分岐管理シート!AG343&lt;25)),"","error"))</f>
        <v/>
      </c>
      <c r="CC343" s="256" t="str">
        <f>IF(F343="","",IF(OR(AND(分岐管理シート!BH343="予算化方法",分岐管理シート!AH343&gt;0,分岐管理シート!AH343&lt;4),AND(分岐管理シート!BH343="予算化方法_未定なし",分岐管理シート!AH343&gt;0,分岐管理シート!AH343&lt;3)),"","error"))</f>
        <v/>
      </c>
      <c r="CD343" s="257" t="str">
        <f>IF(F343="","",IF(OR(分岐管理シート!AI343&lt;14,分岐管理シート!AI343&gt;25,分岐管理シート!AI343&gt;分岐管理シート!AJ343,分岐管理シート!AI343&gt;分岐管理シート!AK343),"error",""))</f>
        <v/>
      </c>
      <c r="CE343" s="257" t="str">
        <f>IF(F343="","",IF(OR(分岐管理シート!AJ343&lt;14,分岐管理シート!AJ343&gt;25,分岐管理シート!AJ343&lt;分岐管理シート!AI343,分岐管理シート!AJ343&gt;分岐管理シート!AK343),"error",""))</f>
        <v/>
      </c>
      <c r="CF343" s="256" t="str">
        <f>IF(F343="","",IF(OR(分岐管理シート!AK343&lt;14,分岐管理シート!AK343&gt;26,分岐管理シート!AK343&lt;分岐管理シート!AI343,分岐管理シート!AK343&lt;分岐管理シート!AJ343),"error",""))</f>
        <v/>
      </c>
      <c r="CG343" s="257" t="str">
        <f>IF(F343="","",IF(AND(AD343="－",分岐管理シート!AK343&gt;25),"error",""))</f>
        <v/>
      </c>
      <c r="CH343" s="257" t="str">
        <f t="shared" si="54"/>
        <v/>
      </c>
      <c r="CI343" s="252" t="str">
        <f>IF(F343="","",IF(分岐管理シート!AM343&lt;1,"error",""))</f>
        <v/>
      </c>
      <c r="CJ343" s="257" t="str">
        <f>IF(F343="","",IF(分岐管理シート!AN343&lt;1,"error",""))</f>
        <v/>
      </c>
      <c r="CK343" s="261" t="str">
        <f t="shared" si="51"/>
        <v/>
      </c>
      <c r="CL343" s="257" t="str">
        <f>IF(F343="","",IF(AND(SUM(分岐管理シート!AO343:AR343)&gt;180,分岐管理シート!AS343&lt;1),"error",""))</f>
        <v/>
      </c>
      <c r="CM343" s="257" t="str">
        <f>IF(F343="","",IF(OR(AND(分岐管理シート!D343=1,分岐管理シート!BB343&gt;0,分岐管理シート!BB343&lt;7),AND(分岐管理シート!D343&gt;1,分岐管理シート!BB343&gt;3,分岐管理シート!BB343&lt;7)),"","error"))</f>
        <v/>
      </c>
      <c r="CN343" s="260"/>
      <c r="CO343" s="257" t="str">
        <f>IF(分岐管理シート!BR343=0,"","error")</f>
        <v/>
      </c>
      <c r="CP343" s="304" t="str">
        <f>IF(AND(F343="",SUM(分岐管理シート!D343:BB343)&gt;0),"error","")</f>
        <v/>
      </c>
    </row>
    <row r="344" spans="1:94" ht="54.95" customHeight="1" x14ac:dyDescent="0.15">
      <c r="A344" s="29"/>
      <c r="B344" s="33"/>
      <c r="C344" s="445">
        <v>272</v>
      </c>
      <c r="D344" s="342"/>
      <c r="E344" s="342"/>
      <c r="F344" s="164"/>
      <c r="G344" s="164"/>
      <c r="H344" s="163"/>
      <c r="I344" s="164"/>
      <c r="J344" s="163"/>
      <c r="K344" s="164"/>
      <c r="L344" s="164"/>
      <c r="M344" s="164"/>
      <c r="N344" s="164"/>
      <c r="O344" s="343"/>
      <c r="P344" s="343"/>
      <c r="Q344" s="344"/>
      <c r="R344" s="345">
        <f t="shared" si="44"/>
        <v>0</v>
      </c>
      <c r="S344" s="346">
        <f t="shared" si="52"/>
        <v>0</v>
      </c>
      <c r="T344" s="347"/>
      <c r="U344" s="419"/>
      <c r="V344" s="386"/>
      <c r="W344" s="386"/>
      <c r="X344" s="386"/>
      <c r="Y344" s="347"/>
      <c r="Z344" s="347"/>
      <c r="AA344" s="163"/>
      <c r="AB344" s="164"/>
      <c r="AC344" s="348"/>
      <c r="AD344" s="348"/>
      <c r="AE344" s="348"/>
      <c r="AF344" s="349"/>
      <c r="AG344" s="349"/>
      <c r="AH344" s="370"/>
      <c r="AI344" s="163"/>
      <c r="AJ344" s="163"/>
      <c r="AK344" s="163"/>
      <c r="AL344" s="350"/>
      <c r="AM344" s="163"/>
      <c r="AN344" s="163"/>
      <c r="AO344" s="343"/>
      <c r="AP344" s="164"/>
      <c r="AQ344" s="164"/>
      <c r="AR344" s="164"/>
      <c r="AS344" s="351"/>
      <c r="AT344" s="352"/>
      <c r="AU344" s="352"/>
      <c r="AV344" s="352"/>
      <c r="AW344" s="352"/>
      <c r="AX344" s="352"/>
      <c r="AY344" s="352"/>
      <c r="AZ344" s="352"/>
      <c r="BA344" s="352"/>
      <c r="BB344" s="353"/>
      <c r="BC344" s="351"/>
      <c r="BD344" s="351"/>
      <c r="BE344" s="255" t="str">
        <f>IF(F344="","",IF(分岐管理シート!D344&gt;0,"","error"))</f>
        <v/>
      </c>
      <c r="BF344" s="256" t="str">
        <f>IF(F344="","",IF(分岐管理シート!E344=1,"","error"))</f>
        <v/>
      </c>
      <c r="BG344" s="257" t="str">
        <f>IF(F344="","",IF(分岐管理シート!G344=2,"","error"))</f>
        <v/>
      </c>
      <c r="BH344" s="257" t="str">
        <f>IF(F344="","",IF(OR(分岐管理シート!H344=0,LEN(H344)&lt;6),"error",""))</f>
        <v/>
      </c>
      <c r="BI344" s="258" t="str">
        <f>IF(F344="","",IF(分岐管理シート!I344=2,"","error"))</f>
        <v/>
      </c>
      <c r="BJ344" s="257" t="str">
        <f t="shared" si="45"/>
        <v/>
      </c>
      <c r="BK344" s="257" t="str">
        <f t="shared" si="46"/>
        <v/>
      </c>
      <c r="BL344" s="257" t="str">
        <f>IF(F344="","",IF(OR(AND(分岐管理シート!D344=1,分岐管理シート!K344=1),AND(分岐管理シート!D344=2,分岐管理シート!K344=2)),"","error"))</f>
        <v/>
      </c>
      <c r="BM344" s="255" t="str">
        <f>IF(F344="","",IF(分岐管理シート!L344=2,"","error"))</f>
        <v/>
      </c>
      <c r="BN344" s="257" t="str">
        <f>IF(F344="","",IF(分岐管理シート!M344&lt;1,"error",""))</f>
        <v/>
      </c>
      <c r="BO344" s="252" t="str">
        <f>IF(F344="","",IF(OR(AND(分岐管理シート!D344=1,分岐管理シート!M344&lt;12,分岐管理シート!M344&gt;0),AND(分岐管理シート!D344=2,分岐管理シート!M344&lt;13,分岐管理シート!M344&gt;1)),"","error"))</f>
        <v/>
      </c>
      <c r="BP344" s="257" t="str">
        <f>IF(AND(分岐管理シート!M344&lt;&gt;1,SUM(分岐管理シート!N344:P344)&gt;0),"error","")</f>
        <v/>
      </c>
      <c r="BQ344" s="256" t="str">
        <f>IF(OR(AND(分岐管理シート!N344=0,OR(分岐管理シート!O344&lt;&gt;0,分岐管理シート!P344&lt;&gt;0)),AND(分岐管理シート!O344=0,分岐管理シート!P344&lt;&gt;0)),"error","")</f>
        <v/>
      </c>
      <c r="BR344" s="259" t="str" cm="1">
        <f t="array" ref="BR344">IF(SUMPRODUCT(COUNTIF(N344:P344,N344:P344))&gt;COUNTA(N344:P344),"error","")</f>
        <v/>
      </c>
      <c r="BS344" s="257" t="str">
        <f t="shared" si="47"/>
        <v/>
      </c>
      <c r="BT344" s="257" t="str">
        <f t="shared" si="48"/>
        <v/>
      </c>
      <c r="BU344" s="257" t="str">
        <f>IF(F344="","",IF(OR(AND(分岐管理シート!D344=1,T344&gt;0,Y344&gt;=0,U344=0,R344=S344+Y344,S344=T344),AND(分岐管理シート!D344=2,U344&gt;0,Y344&gt;=0,T344=0,R344=S344+Y344,S344=U344)),"","error"))</f>
        <v/>
      </c>
      <c r="BV344" s="257" t="str">
        <f t="shared" si="49"/>
        <v/>
      </c>
      <c r="BW344" s="257" t="str">
        <f t="shared" si="53"/>
        <v/>
      </c>
      <c r="BX344" s="257" t="str">
        <f t="shared" si="50"/>
        <v/>
      </c>
      <c r="BY344" s="257" t="str">
        <f>IF(F344="","",IF(PRODUCT(分岐管理シート!AB344:'分岐管理シート'!AE344)=0,"error",""))</f>
        <v/>
      </c>
      <c r="BZ344" s="252" t="str">
        <f>IF(F344="","",IF(AND(AE344="○",分岐管理シート!AF344=0),"error",""))</f>
        <v/>
      </c>
      <c r="CA344" s="257" t="str">
        <f>IF(F344="","",IF(AND(分岐管理シート!AE344&lt;2,実施計画様式!AF344&lt;&gt;""),"error",""))</f>
        <v/>
      </c>
      <c r="CB344" s="257" t="str">
        <f>IF(F344="","",IF(OR(AND(分岐管理シート!D344=1,分岐管理シート!AG344&gt;0,分岐管理シート!AG344&lt;25),AND(分岐管理シート!D344&gt;1,分岐管理シート!AG344&gt;12,分岐管理シート!AG344&lt;25)),"","error"))</f>
        <v/>
      </c>
      <c r="CC344" s="256" t="str">
        <f>IF(F344="","",IF(OR(AND(分岐管理シート!BH344="予算化方法",分岐管理シート!AH344&gt;0,分岐管理シート!AH344&lt;4),AND(分岐管理シート!BH344="予算化方法_未定なし",分岐管理シート!AH344&gt;0,分岐管理シート!AH344&lt;3)),"","error"))</f>
        <v/>
      </c>
      <c r="CD344" s="257" t="str">
        <f>IF(F344="","",IF(OR(分岐管理シート!AI344&lt;14,分岐管理シート!AI344&gt;25,分岐管理シート!AI344&gt;分岐管理シート!AJ344,分岐管理シート!AI344&gt;分岐管理シート!AK344),"error",""))</f>
        <v/>
      </c>
      <c r="CE344" s="257" t="str">
        <f>IF(F344="","",IF(OR(分岐管理シート!AJ344&lt;14,分岐管理シート!AJ344&gt;25,分岐管理シート!AJ344&lt;分岐管理シート!AI344,分岐管理シート!AJ344&gt;分岐管理シート!AK344),"error",""))</f>
        <v/>
      </c>
      <c r="CF344" s="256" t="str">
        <f>IF(F344="","",IF(OR(分岐管理シート!AK344&lt;14,分岐管理シート!AK344&gt;26,分岐管理シート!AK344&lt;分岐管理シート!AI344,分岐管理シート!AK344&lt;分岐管理シート!AJ344),"error",""))</f>
        <v/>
      </c>
      <c r="CG344" s="257" t="str">
        <f>IF(F344="","",IF(AND(AD344="－",分岐管理シート!AK344&gt;25),"error",""))</f>
        <v/>
      </c>
      <c r="CH344" s="257" t="str">
        <f t="shared" si="54"/>
        <v/>
      </c>
      <c r="CI344" s="252" t="str">
        <f>IF(F344="","",IF(分岐管理シート!AM344&lt;1,"error",""))</f>
        <v/>
      </c>
      <c r="CJ344" s="257" t="str">
        <f>IF(F344="","",IF(分岐管理シート!AN344&lt;1,"error",""))</f>
        <v/>
      </c>
      <c r="CK344" s="261" t="str">
        <f t="shared" si="51"/>
        <v/>
      </c>
      <c r="CL344" s="257" t="str">
        <f>IF(F344="","",IF(AND(SUM(分岐管理シート!AO344:AR344)&gt;180,分岐管理シート!AS344&lt;1),"error",""))</f>
        <v/>
      </c>
      <c r="CM344" s="257" t="str">
        <f>IF(F344="","",IF(OR(AND(分岐管理シート!D344=1,分岐管理シート!BB344&gt;0,分岐管理シート!BB344&lt;7),AND(分岐管理シート!D344&gt;1,分岐管理シート!BB344&gt;3,分岐管理シート!BB344&lt;7)),"","error"))</f>
        <v/>
      </c>
      <c r="CN344" s="260"/>
      <c r="CO344" s="257" t="str">
        <f>IF(分岐管理シート!BR344=0,"","error")</f>
        <v/>
      </c>
      <c r="CP344" s="304" t="str">
        <f>IF(AND(F344="",SUM(分岐管理シート!D344:BB344)&gt;0),"error","")</f>
        <v/>
      </c>
    </row>
    <row r="345" spans="1:94" ht="54.95" customHeight="1" x14ac:dyDescent="0.15">
      <c r="A345" s="29"/>
      <c r="B345" s="33"/>
      <c r="C345" s="445">
        <v>273</v>
      </c>
      <c r="D345" s="342"/>
      <c r="E345" s="342"/>
      <c r="F345" s="164"/>
      <c r="G345" s="164"/>
      <c r="H345" s="163"/>
      <c r="I345" s="164"/>
      <c r="J345" s="163"/>
      <c r="K345" s="164"/>
      <c r="L345" s="164"/>
      <c r="M345" s="164"/>
      <c r="N345" s="164"/>
      <c r="O345" s="343"/>
      <c r="P345" s="343"/>
      <c r="Q345" s="344"/>
      <c r="R345" s="345">
        <f t="shared" si="44"/>
        <v>0</v>
      </c>
      <c r="S345" s="346">
        <f t="shared" si="52"/>
        <v>0</v>
      </c>
      <c r="T345" s="347"/>
      <c r="U345" s="419"/>
      <c r="V345" s="386"/>
      <c r="W345" s="386"/>
      <c r="X345" s="386"/>
      <c r="Y345" s="347"/>
      <c r="Z345" s="347"/>
      <c r="AA345" s="163"/>
      <c r="AB345" s="164"/>
      <c r="AC345" s="348"/>
      <c r="AD345" s="348"/>
      <c r="AE345" s="348"/>
      <c r="AF345" s="349"/>
      <c r="AG345" s="349"/>
      <c r="AH345" s="370"/>
      <c r="AI345" s="163"/>
      <c r="AJ345" s="163"/>
      <c r="AK345" s="163"/>
      <c r="AL345" s="350"/>
      <c r="AM345" s="163"/>
      <c r="AN345" s="163"/>
      <c r="AO345" s="343"/>
      <c r="AP345" s="164"/>
      <c r="AQ345" s="164"/>
      <c r="AR345" s="164"/>
      <c r="AS345" s="351"/>
      <c r="AT345" s="352"/>
      <c r="AU345" s="352"/>
      <c r="AV345" s="352"/>
      <c r="AW345" s="352"/>
      <c r="AX345" s="352"/>
      <c r="AY345" s="352"/>
      <c r="AZ345" s="352"/>
      <c r="BA345" s="352"/>
      <c r="BB345" s="353"/>
      <c r="BC345" s="351"/>
      <c r="BD345" s="351"/>
      <c r="BE345" s="255" t="str">
        <f>IF(F345="","",IF(分岐管理シート!D345&gt;0,"","error"))</f>
        <v/>
      </c>
      <c r="BF345" s="256" t="str">
        <f>IF(F345="","",IF(分岐管理シート!E345=1,"","error"))</f>
        <v/>
      </c>
      <c r="BG345" s="257" t="str">
        <f>IF(F345="","",IF(分岐管理シート!G345=2,"","error"))</f>
        <v/>
      </c>
      <c r="BH345" s="257" t="str">
        <f>IF(F345="","",IF(OR(分岐管理シート!H345=0,LEN(H345)&lt;6),"error",""))</f>
        <v/>
      </c>
      <c r="BI345" s="258" t="str">
        <f>IF(F345="","",IF(分岐管理シート!I345=2,"","error"))</f>
        <v/>
      </c>
      <c r="BJ345" s="257" t="str">
        <f t="shared" si="45"/>
        <v/>
      </c>
      <c r="BK345" s="257" t="str">
        <f t="shared" si="46"/>
        <v/>
      </c>
      <c r="BL345" s="257" t="str">
        <f>IF(F345="","",IF(OR(AND(分岐管理シート!D345=1,分岐管理シート!K345=1),AND(分岐管理シート!D345=2,分岐管理シート!K345=2)),"","error"))</f>
        <v/>
      </c>
      <c r="BM345" s="255" t="str">
        <f>IF(F345="","",IF(分岐管理シート!L345=2,"","error"))</f>
        <v/>
      </c>
      <c r="BN345" s="257" t="str">
        <f>IF(F345="","",IF(分岐管理シート!M345&lt;1,"error",""))</f>
        <v/>
      </c>
      <c r="BO345" s="252" t="str">
        <f>IF(F345="","",IF(OR(AND(分岐管理シート!D345=1,分岐管理シート!M345&lt;12,分岐管理シート!M345&gt;0),AND(分岐管理シート!D345=2,分岐管理シート!M345&lt;13,分岐管理シート!M345&gt;1)),"","error"))</f>
        <v/>
      </c>
      <c r="BP345" s="257" t="str">
        <f>IF(AND(分岐管理シート!M345&lt;&gt;1,SUM(分岐管理シート!N345:P345)&gt;0),"error","")</f>
        <v/>
      </c>
      <c r="BQ345" s="256" t="str">
        <f>IF(OR(AND(分岐管理シート!N345=0,OR(分岐管理シート!O345&lt;&gt;0,分岐管理シート!P345&lt;&gt;0)),AND(分岐管理シート!O345=0,分岐管理シート!P345&lt;&gt;0)),"error","")</f>
        <v/>
      </c>
      <c r="BR345" s="259" t="str" cm="1">
        <f t="array" ref="BR345">IF(SUMPRODUCT(COUNTIF(N345:P345,N345:P345))&gt;COUNTA(N345:P345),"error","")</f>
        <v/>
      </c>
      <c r="BS345" s="257" t="str">
        <f t="shared" si="47"/>
        <v/>
      </c>
      <c r="BT345" s="257" t="str">
        <f t="shared" si="48"/>
        <v/>
      </c>
      <c r="BU345" s="257" t="str">
        <f>IF(F345="","",IF(OR(AND(分岐管理シート!D345=1,T345&gt;0,Y345&gt;=0,U345=0,R345=S345+Y345,S345=T345),AND(分岐管理シート!D345=2,U345&gt;0,Y345&gt;=0,T345=0,R345=S345+Y345,S345=U345)),"","error"))</f>
        <v/>
      </c>
      <c r="BV345" s="257" t="str">
        <f t="shared" si="49"/>
        <v/>
      </c>
      <c r="BW345" s="257" t="str">
        <f t="shared" si="53"/>
        <v/>
      </c>
      <c r="BX345" s="257" t="str">
        <f t="shared" si="50"/>
        <v/>
      </c>
      <c r="BY345" s="257" t="str">
        <f>IF(F345="","",IF(PRODUCT(分岐管理シート!AB345:'分岐管理シート'!AE345)=0,"error",""))</f>
        <v/>
      </c>
      <c r="BZ345" s="252" t="str">
        <f>IF(F345="","",IF(AND(AE345="○",分岐管理シート!AF345=0),"error",""))</f>
        <v/>
      </c>
      <c r="CA345" s="257" t="str">
        <f>IF(F345="","",IF(AND(分岐管理シート!AE345&lt;2,実施計画様式!AF345&lt;&gt;""),"error",""))</f>
        <v/>
      </c>
      <c r="CB345" s="257" t="str">
        <f>IF(F345="","",IF(OR(AND(分岐管理シート!D345=1,分岐管理シート!AG345&gt;0,分岐管理シート!AG345&lt;25),AND(分岐管理シート!D345&gt;1,分岐管理シート!AG345&gt;12,分岐管理シート!AG345&lt;25)),"","error"))</f>
        <v/>
      </c>
      <c r="CC345" s="256" t="str">
        <f>IF(F345="","",IF(OR(AND(分岐管理シート!BH345="予算化方法",分岐管理シート!AH345&gt;0,分岐管理シート!AH345&lt;4),AND(分岐管理シート!BH345="予算化方法_未定なし",分岐管理シート!AH345&gt;0,分岐管理シート!AH345&lt;3)),"","error"))</f>
        <v/>
      </c>
      <c r="CD345" s="257" t="str">
        <f>IF(F345="","",IF(OR(分岐管理シート!AI345&lt;14,分岐管理シート!AI345&gt;25,分岐管理シート!AI345&gt;分岐管理シート!AJ345,分岐管理シート!AI345&gt;分岐管理シート!AK345),"error",""))</f>
        <v/>
      </c>
      <c r="CE345" s="257" t="str">
        <f>IF(F345="","",IF(OR(分岐管理シート!AJ345&lt;14,分岐管理シート!AJ345&gt;25,分岐管理シート!AJ345&lt;分岐管理シート!AI345,分岐管理シート!AJ345&gt;分岐管理シート!AK345),"error",""))</f>
        <v/>
      </c>
      <c r="CF345" s="256" t="str">
        <f>IF(F345="","",IF(OR(分岐管理シート!AK345&lt;14,分岐管理シート!AK345&gt;26,分岐管理シート!AK345&lt;分岐管理シート!AI345,分岐管理シート!AK345&lt;分岐管理シート!AJ345),"error",""))</f>
        <v/>
      </c>
      <c r="CG345" s="257" t="str">
        <f>IF(F345="","",IF(AND(AD345="－",分岐管理シート!AK345&gt;25),"error",""))</f>
        <v/>
      </c>
      <c r="CH345" s="257" t="str">
        <f t="shared" si="54"/>
        <v/>
      </c>
      <c r="CI345" s="252" t="str">
        <f>IF(F345="","",IF(分岐管理シート!AM345&lt;1,"error",""))</f>
        <v/>
      </c>
      <c r="CJ345" s="257" t="str">
        <f>IF(F345="","",IF(分岐管理シート!AN345&lt;1,"error",""))</f>
        <v/>
      </c>
      <c r="CK345" s="261" t="str">
        <f t="shared" si="51"/>
        <v/>
      </c>
      <c r="CL345" s="257" t="str">
        <f>IF(F345="","",IF(AND(SUM(分岐管理シート!AO345:AR345)&gt;180,分岐管理シート!AS345&lt;1),"error",""))</f>
        <v/>
      </c>
      <c r="CM345" s="257" t="str">
        <f>IF(F345="","",IF(OR(AND(分岐管理シート!D345=1,分岐管理シート!BB345&gt;0,分岐管理シート!BB345&lt;7),AND(分岐管理シート!D345&gt;1,分岐管理シート!BB345&gt;3,分岐管理シート!BB345&lt;7)),"","error"))</f>
        <v/>
      </c>
      <c r="CN345" s="260"/>
      <c r="CO345" s="257" t="str">
        <f>IF(分岐管理シート!BR345=0,"","error")</f>
        <v/>
      </c>
      <c r="CP345" s="304" t="str">
        <f>IF(AND(F345="",SUM(分岐管理シート!D345:BB345)&gt;0),"error","")</f>
        <v/>
      </c>
    </row>
    <row r="346" spans="1:94" ht="54.95" customHeight="1" x14ac:dyDescent="0.15">
      <c r="A346" s="29"/>
      <c r="B346" s="33"/>
      <c r="C346" s="445">
        <v>274</v>
      </c>
      <c r="D346" s="342"/>
      <c r="E346" s="342"/>
      <c r="F346" s="164"/>
      <c r="G346" s="164"/>
      <c r="H346" s="163"/>
      <c r="I346" s="164"/>
      <c r="J346" s="163"/>
      <c r="K346" s="164"/>
      <c r="L346" s="164"/>
      <c r="M346" s="164"/>
      <c r="N346" s="164"/>
      <c r="O346" s="343"/>
      <c r="P346" s="343"/>
      <c r="Q346" s="344"/>
      <c r="R346" s="345">
        <f t="shared" si="44"/>
        <v>0</v>
      </c>
      <c r="S346" s="346">
        <f t="shared" si="52"/>
        <v>0</v>
      </c>
      <c r="T346" s="347"/>
      <c r="U346" s="419"/>
      <c r="V346" s="386"/>
      <c r="W346" s="386"/>
      <c r="X346" s="386"/>
      <c r="Y346" s="347"/>
      <c r="Z346" s="347"/>
      <c r="AA346" s="163"/>
      <c r="AB346" s="164"/>
      <c r="AC346" s="348"/>
      <c r="AD346" s="348"/>
      <c r="AE346" s="348"/>
      <c r="AF346" s="349"/>
      <c r="AG346" s="349"/>
      <c r="AH346" s="370"/>
      <c r="AI346" s="163"/>
      <c r="AJ346" s="163"/>
      <c r="AK346" s="163"/>
      <c r="AL346" s="350"/>
      <c r="AM346" s="163"/>
      <c r="AN346" s="163"/>
      <c r="AO346" s="343"/>
      <c r="AP346" s="164"/>
      <c r="AQ346" s="164"/>
      <c r="AR346" s="164"/>
      <c r="AS346" s="351"/>
      <c r="AT346" s="352"/>
      <c r="AU346" s="352"/>
      <c r="AV346" s="352"/>
      <c r="AW346" s="352"/>
      <c r="AX346" s="352"/>
      <c r="AY346" s="352"/>
      <c r="AZ346" s="352"/>
      <c r="BA346" s="352"/>
      <c r="BB346" s="353"/>
      <c r="BC346" s="351"/>
      <c r="BD346" s="351"/>
      <c r="BE346" s="255" t="str">
        <f>IF(F346="","",IF(分岐管理シート!D346&gt;0,"","error"))</f>
        <v/>
      </c>
      <c r="BF346" s="256" t="str">
        <f>IF(F346="","",IF(分岐管理シート!E346=1,"","error"))</f>
        <v/>
      </c>
      <c r="BG346" s="257" t="str">
        <f>IF(F346="","",IF(分岐管理シート!G346=2,"","error"))</f>
        <v/>
      </c>
      <c r="BH346" s="257" t="str">
        <f>IF(F346="","",IF(OR(分岐管理シート!H346=0,LEN(H346)&lt;6),"error",""))</f>
        <v/>
      </c>
      <c r="BI346" s="258" t="str">
        <f>IF(F346="","",IF(分岐管理シート!I346=2,"","error"))</f>
        <v/>
      </c>
      <c r="BJ346" s="257" t="str">
        <f t="shared" si="45"/>
        <v/>
      </c>
      <c r="BK346" s="257" t="str">
        <f t="shared" si="46"/>
        <v/>
      </c>
      <c r="BL346" s="257" t="str">
        <f>IF(F346="","",IF(OR(AND(分岐管理シート!D346=1,分岐管理シート!K346=1),AND(分岐管理シート!D346=2,分岐管理シート!K346=2)),"","error"))</f>
        <v/>
      </c>
      <c r="BM346" s="255" t="str">
        <f>IF(F346="","",IF(分岐管理シート!L346=2,"","error"))</f>
        <v/>
      </c>
      <c r="BN346" s="257" t="str">
        <f>IF(F346="","",IF(分岐管理シート!M346&lt;1,"error",""))</f>
        <v/>
      </c>
      <c r="BO346" s="252" t="str">
        <f>IF(F346="","",IF(OR(AND(分岐管理シート!D346=1,分岐管理シート!M346&lt;12,分岐管理シート!M346&gt;0),AND(分岐管理シート!D346=2,分岐管理シート!M346&lt;13,分岐管理シート!M346&gt;1)),"","error"))</f>
        <v/>
      </c>
      <c r="BP346" s="257" t="str">
        <f>IF(AND(分岐管理シート!M346&lt;&gt;1,SUM(分岐管理シート!N346:P346)&gt;0),"error","")</f>
        <v/>
      </c>
      <c r="BQ346" s="256" t="str">
        <f>IF(OR(AND(分岐管理シート!N346=0,OR(分岐管理シート!O346&lt;&gt;0,分岐管理シート!P346&lt;&gt;0)),AND(分岐管理シート!O346=0,分岐管理シート!P346&lt;&gt;0)),"error","")</f>
        <v/>
      </c>
      <c r="BR346" s="259" t="str" cm="1">
        <f t="array" ref="BR346">IF(SUMPRODUCT(COUNTIF(N346:P346,N346:P346))&gt;COUNTA(N346:P346),"error","")</f>
        <v/>
      </c>
      <c r="BS346" s="257" t="str">
        <f t="shared" si="47"/>
        <v/>
      </c>
      <c r="BT346" s="257" t="str">
        <f t="shared" si="48"/>
        <v/>
      </c>
      <c r="BU346" s="257" t="str">
        <f>IF(F346="","",IF(OR(AND(分岐管理シート!D346=1,T346&gt;0,Y346&gt;=0,U346=0,R346=S346+Y346,S346=T346),AND(分岐管理シート!D346=2,U346&gt;0,Y346&gt;=0,T346=0,R346=S346+Y346,S346=U346)),"","error"))</f>
        <v/>
      </c>
      <c r="BV346" s="257" t="str">
        <f t="shared" si="49"/>
        <v/>
      </c>
      <c r="BW346" s="257" t="str">
        <f t="shared" si="53"/>
        <v/>
      </c>
      <c r="BX346" s="257" t="str">
        <f t="shared" si="50"/>
        <v/>
      </c>
      <c r="BY346" s="257" t="str">
        <f>IF(F346="","",IF(PRODUCT(分岐管理シート!AB346:'分岐管理シート'!AE346)=0,"error",""))</f>
        <v/>
      </c>
      <c r="BZ346" s="252" t="str">
        <f>IF(F346="","",IF(AND(AE346="○",分岐管理シート!AF346=0),"error",""))</f>
        <v/>
      </c>
      <c r="CA346" s="257" t="str">
        <f>IF(F346="","",IF(AND(分岐管理シート!AE346&lt;2,実施計画様式!AF346&lt;&gt;""),"error",""))</f>
        <v/>
      </c>
      <c r="CB346" s="257" t="str">
        <f>IF(F346="","",IF(OR(AND(分岐管理シート!D346=1,分岐管理シート!AG346&gt;0,分岐管理シート!AG346&lt;25),AND(分岐管理シート!D346&gt;1,分岐管理シート!AG346&gt;12,分岐管理シート!AG346&lt;25)),"","error"))</f>
        <v/>
      </c>
      <c r="CC346" s="256" t="str">
        <f>IF(F346="","",IF(OR(AND(分岐管理シート!BH346="予算化方法",分岐管理シート!AH346&gt;0,分岐管理シート!AH346&lt;4),AND(分岐管理シート!BH346="予算化方法_未定なし",分岐管理シート!AH346&gt;0,分岐管理シート!AH346&lt;3)),"","error"))</f>
        <v/>
      </c>
      <c r="CD346" s="257" t="str">
        <f>IF(F346="","",IF(OR(分岐管理シート!AI346&lt;14,分岐管理シート!AI346&gt;25,分岐管理シート!AI346&gt;分岐管理シート!AJ346,分岐管理シート!AI346&gt;分岐管理シート!AK346),"error",""))</f>
        <v/>
      </c>
      <c r="CE346" s="257" t="str">
        <f>IF(F346="","",IF(OR(分岐管理シート!AJ346&lt;14,分岐管理シート!AJ346&gt;25,分岐管理シート!AJ346&lt;分岐管理シート!AI346,分岐管理シート!AJ346&gt;分岐管理シート!AK346),"error",""))</f>
        <v/>
      </c>
      <c r="CF346" s="256" t="str">
        <f>IF(F346="","",IF(OR(分岐管理シート!AK346&lt;14,分岐管理シート!AK346&gt;26,分岐管理シート!AK346&lt;分岐管理シート!AI346,分岐管理シート!AK346&lt;分岐管理シート!AJ346),"error",""))</f>
        <v/>
      </c>
      <c r="CG346" s="257" t="str">
        <f>IF(F346="","",IF(AND(AD346="－",分岐管理シート!AK346&gt;25),"error",""))</f>
        <v/>
      </c>
      <c r="CH346" s="257" t="str">
        <f t="shared" si="54"/>
        <v/>
      </c>
      <c r="CI346" s="252" t="str">
        <f>IF(F346="","",IF(分岐管理シート!AM346&lt;1,"error",""))</f>
        <v/>
      </c>
      <c r="CJ346" s="257" t="str">
        <f>IF(F346="","",IF(分岐管理シート!AN346&lt;1,"error",""))</f>
        <v/>
      </c>
      <c r="CK346" s="261" t="str">
        <f t="shared" si="51"/>
        <v/>
      </c>
      <c r="CL346" s="257" t="str">
        <f>IF(F346="","",IF(AND(SUM(分岐管理シート!AO346:AR346)&gt;180,分岐管理シート!AS346&lt;1),"error",""))</f>
        <v/>
      </c>
      <c r="CM346" s="257" t="str">
        <f>IF(F346="","",IF(OR(AND(分岐管理シート!D346=1,分岐管理シート!BB346&gt;0,分岐管理シート!BB346&lt;7),AND(分岐管理シート!D346&gt;1,分岐管理シート!BB346&gt;3,分岐管理シート!BB346&lt;7)),"","error"))</f>
        <v/>
      </c>
      <c r="CN346" s="260"/>
      <c r="CO346" s="257" t="str">
        <f>IF(分岐管理シート!BR346=0,"","error")</f>
        <v/>
      </c>
      <c r="CP346" s="304" t="str">
        <f>IF(AND(F346="",SUM(分岐管理シート!D346:BB346)&gt;0),"error","")</f>
        <v/>
      </c>
    </row>
    <row r="347" spans="1:94" ht="54.95" customHeight="1" x14ac:dyDescent="0.15">
      <c r="A347" s="29"/>
      <c r="B347" s="33"/>
      <c r="C347" s="445">
        <v>275</v>
      </c>
      <c r="D347" s="342"/>
      <c r="E347" s="342"/>
      <c r="F347" s="164"/>
      <c r="G347" s="164"/>
      <c r="H347" s="163"/>
      <c r="I347" s="164"/>
      <c r="J347" s="163"/>
      <c r="K347" s="164"/>
      <c r="L347" s="164"/>
      <c r="M347" s="164"/>
      <c r="N347" s="164"/>
      <c r="O347" s="343"/>
      <c r="P347" s="343"/>
      <c r="Q347" s="344"/>
      <c r="R347" s="345">
        <f t="shared" si="44"/>
        <v>0</v>
      </c>
      <c r="S347" s="346">
        <f t="shared" si="52"/>
        <v>0</v>
      </c>
      <c r="T347" s="347"/>
      <c r="U347" s="419"/>
      <c r="V347" s="386"/>
      <c r="W347" s="386"/>
      <c r="X347" s="386"/>
      <c r="Y347" s="347"/>
      <c r="Z347" s="347"/>
      <c r="AA347" s="163"/>
      <c r="AB347" s="164"/>
      <c r="AC347" s="348"/>
      <c r="AD347" s="348"/>
      <c r="AE347" s="348"/>
      <c r="AF347" s="349"/>
      <c r="AG347" s="349"/>
      <c r="AH347" s="370"/>
      <c r="AI347" s="163"/>
      <c r="AJ347" s="163"/>
      <c r="AK347" s="163"/>
      <c r="AL347" s="350"/>
      <c r="AM347" s="163"/>
      <c r="AN347" s="163"/>
      <c r="AO347" s="343"/>
      <c r="AP347" s="164"/>
      <c r="AQ347" s="164"/>
      <c r="AR347" s="164"/>
      <c r="AS347" s="351"/>
      <c r="AT347" s="352"/>
      <c r="AU347" s="352"/>
      <c r="AV347" s="352"/>
      <c r="AW347" s="352"/>
      <c r="AX347" s="352"/>
      <c r="AY347" s="352"/>
      <c r="AZ347" s="352"/>
      <c r="BA347" s="352"/>
      <c r="BB347" s="353"/>
      <c r="BC347" s="351"/>
      <c r="BD347" s="351"/>
      <c r="BE347" s="255" t="str">
        <f>IF(F347="","",IF(分岐管理シート!D347&gt;0,"","error"))</f>
        <v/>
      </c>
      <c r="BF347" s="256" t="str">
        <f>IF(F347="","",IF(分岐管理シート!E347=1,"","error"))</f>
        <v/>
      </c>
      <c r="BG347" s="257" t="str">
        <f>IF(F347="","",IF(分岐管理シート!G347=2,"","error"))</f>
        <v/>
      </c>
      <c r="BH347" s="257" t="str">
        <f>IF(F347="","",IF(OR(分岐管理シート!H347=0,LEN(H347)&lt;6),"error",""))</f>
        <v/>
      </c>
      <c r="BI347" s="258" t="str">
        <f>IF(F347="","",IF(分岐管理シート!I347=2,"","error"))</f>
        <v/>
      </c>
      <c r="BJ347" s="257" t="str">
        <f t="shared" si="45"/>
        <v/>
      </c>
      <c r="BK347" s="257" t="str">
        <f t="shared" si="46"/>
        <v/>
      </c>
      <c r="BL347" s="257" t="str">
        <f>IF(F347="","",IF(OR(AND(分岐管理シート!D347=1,分岐管理シート!K347=1),AND(分岐管理シート!D347=2,分岐管理シート!K347=2)),"","error"))</f>
        <v/>
      </c>
      <c r="BM347" s="255" t="str">
        <f>IF(F347="","",IF(分岐管理シート!L347=2,"","error"))</f>
        <v/>
      </c>
      <c r="BN347" s="257" t="str">
        <f>IF(F347="","",IF(分岐管理シート!M347&lt;1,"error",""))</f>
        <v/>
      </c>
      <c r="BO347" s="252" t="str">
        <f>IF(F347="","",IF(OR(AND(分岐管理シート!D347=1,分岐管理シート!M347&lt;12,分岐管理シート!M347&gt;0),AND(分岐管理シート!D347=2,分岐管理シート!M347&lt;13,分岐管理シート!M347&gt;1)),"","error"))</f>
        <v/>
      </c>
      <c r="BP347" s="257" t="str">
        <f>IF(AND(分岐管理シート!M347&lt;&gt;1,SUM(分岐管理シート!N347:P347)&gt;0),"error","")</f>
        <v/>
      </c>
      <c r="BQ347" s="256" t="str">
        <f>IF(OR(AND(分岐管理シート!N347=0,OR(分岐管理シート!O347&lt;&gt;0,分岐管理シート!P347&lt;&gt;0)),AND(分岐管理シート!O347=0,分岐管理シート!P347&lt;&gt;0)),"error","")</f>
        <v/>
      </c>
      <c r="BR347" s="259" t="str" cm="1">
        <f t="array" ref="BR347">IF(SUMPRODUCT(COUNTIF(N347:P347,N347:P347))&gt;COUNTA(N347:P347),"error","")</f>
        <v/>
      </c>
      <c r="BS347" s="257" t="str">
        <f t="shared" si="47"/>
        <v/>
      </c>
      <c r="BT347" s="257" t="str">
        <f t="shared" si="48"/>
        <v/>
      </c>
      <c r="BU347" s="257" t="str">
        <f>IF(F347="","",IF(OR(AND(分岐管理シート!D347=1,T347&gt;0,Y347&gt;=0,U347=0,R347=S347+Y347,S347=T347),AND(分岐管理シート!D347=2,U347&gt;0,Y347&gt;=0,T347=0,R347=S347+Y347,S347=U347)),"","error"))</f>
        <v/>
      </c>
      <c r="BV347" s="257" t="str">
        <f t="shared" si="49"/>
        <v/>
      </c>
      <c r="BW347" s="257" t="str">
        <f t="shared" si="53"/>
        <v/>
      </c>
      <c r="BX347" s="257" t="str">
        <f t="shared" si="50"/>
        <v/>
      </c>
      <c r="BY347" s="257" t="str">
        <f>IF(F347="","",IF(PRODUCT(分岐管理シート!AB347:'分岐管理シート'!AE347)=0,"error",""))</f>
        <v/>
      </c>
      <c r="BZ347" s="252" t="str">
        <f>IF(F347="","",IF(AND(AE347="○",分岐管理シート!AF347=0),"error",""))</f>
        <v/>
      </c>
      <c r="CA347" s="257" t="str">
        <f>IF(F347="","",IF(AND(分岐管理シート!AE347&lt;2,実施計画様式!AF347&lt;&gt;""),"error",""))</f>
        <v/>
      </c>
      <c r="CB347" s="257" t="str">
        <f>IF(F347="","",IF(OR(AND(分岐管理シート!D347=1,分岐管理シート!AG347&gt;0,分岐管理シート!AG347&lt;25),AND(分岐管理シート!D347&gt;1,分岐管理シート!AG347&gt;12,分岐管理シート!AG347&lt;25)),"","error"))</f>
        <v/>
      </c>
      <c r="CC347" s="256" t="str">
        <f>IF(F347="","",IF(OR(AND(分岐管理シート!BH347="予算化方法",分岐管理シート!AH347&gt;0,分岐管理シート!AH347&lt;4),AND(分岐管理シート!BH347="予算化方法_未定なし",分岐管理シート!AH347&gt;0,分岐管理シート!AH347&lt;3)),"","error"))</f>
        <v/>
      </c>
      <c r="CD347" s="257" t="str">
        <f>IF(F347="","",IF(OR(分岐管理シート!AI347&lt;14,分岐管理シート!AI347&gt;25,分岐管理シート!AI347&gt;分岐管理シート!AJ347,分岐管理シート!AI347&gt;分岐管理シート!AK347),"error",""))</f>
        <v/>
      </c>
      <c r="CE347" s="257" t="str">
        <f>IF(F347="","",IF(OR(分岐管理シート!AJ347&lt;14,分岐管理シート!AJ347&gt;25,分岐管理シート!AJ347&lt;分岐管理シート!AI347,分岐管理シート!AJ347&gt;分岐管理シート!AK347),"error",""))</f>
        <v/>
      </c>
      <c r="CF347" s="256" t="str">
        <f>IF(F347="","",IF(OR(分岐管理シート!AK347&lt;14,分岐管理シート!AK347&gt;26,分岐管理シート!AK347&lt;分岐管理シート!AI347,分岐管理シート!AK347&lt;分岐管理シート!AJ347),"error",""))</f>
        <v/>
      </c>
      <c r="CG347" s="257" t="str">
        <f>IF(F347="","",IF(AND(AD347="－",分岐管理シート!AK347&gt;25),"error",""))</f>
        <v/>
      </c>
      <c r="CH347" s="257" t="str">
        <f t="shared" si="54"/>
        <v/>
      </c>
      <c r="CI347" s="252" t="str">
        <f>IF(F347="","",IF(分岐管理シート!AM347&lt;1,"error",""))</f>
        <v/>
      </c>
      <c r="CJ347" s="257" t="str">
        <f>IF(F347="","",IF(分岐管理シート!AN347&lt;1,"error",""))</f>
        <v/>
      </c>
      <c r="CK347" s="261" t="str">
        <f t="shared" si="51"/>
        <v/>
      </c>
      <c r="CL347" s="257" t="str">
        <f>IF(F347="","",IF(AND(SUM(分岐管理シート!AO347:AR347)&gt;180,分岐管理シート!AS347&lt;1),"error",""))</f>
        <v/>
      </c>
      <c r="CM347" s="257" t="str">
        <f>IF(F347="","",IF(OR(AND(分岐管理シート!D347=1,分岐管理シート!BB347&gt;0,分岐管理シート!BB347&lt;7),AND(分岐管理シート!D347&gt;1,分岐管理シート!BB347&gt;3,分岐管理シート!BB347&lt;7)),"","error"))</f>
        <v/>
      </c>
      <c r="CN347" s="260"/>
      <c r="CO347" s="257" t="str">
        <f>IF(分岐管理シート!BR347=0,"","error")</f>
        <v/>
      </c>
      <c r="CP347" s="304" t="str">
        <f>IF(AND(F347="",SUM(分岐管理シート!D347:BB347)&gt;0),"error","")</f>
        <v/>
      </c>
    </row>
    <row r="348" spans="1:94" ht="54.95" customHeight="1" x14ac:dyDescent="0.15">
      <c r="A348" s="29"/>
      <c r="B348" s="33"/>
      <c r="C348" s="445">
        <v>276</v>
      </c>
      <c r="D348" s="342"/>
      <c r="E348" s="342"/>
      <c r="F348" s="164"/>
      <c r="G348" s="164"/>
      <c r="H348" s="163"/>
      <c r="I348" s="164"/>
      <c r="J348" s="163"/>
      <c r="K348" s="164"/>
      <c r="L348" s="164"/>
      <c r="M348" s="164"/>
      <c r="N348" s="164"/>
      <c r="O348" s="343"/>
      <c r="P348" s="343"/>
      <c r="Q348" s="344"/>
      <c r="R348" s="345">
        <f t="shared" si="44"/>
        <v>0</v>
      </c>
      <c r="S348" s="346">
        <f t="shared" si="52"/>
        <v>0</v>
      </c>
      <c r="T348" s="347"/>
      <c r="U348" s="419"/>
      <c r="V348" s="386"/>
      <c r="W348" s="386"/>
      <c r="X348" s="386"/>
      <c r="Y348" s="347"/>
      <c r="Z348" s="347"/>
      <c r="AA348" s="163"/>
      <c r="AB348" s="164"/>
      <c r="AC348" s="348"/>
      <c r="AD348" s="348"/>
      <c r="AE348" s="348"/>
      <c r="AF348" s="349"/>
      <c r="AG348" s="349"/>
      <c r="AH348" s="370"/>
      <c r="AI348" s="163"/>
      <c r="AJ348" s="163"/>
      <c r="AK348" s="163"/>
      <c r="AL348" s="350"/>
      <c r="AM348" s="163"/>
      <c r="AN348" s="163"/>
      <c r="AO348" s="343"/>
      <c r="AP348" s="164"/>
      <c r="AQ348" s="164"/>
      <c r="AR348" s="164"/>
      <c r="AS348" s="351"/>
      <c r="AT348" s="352"/>
      <c r="AU348" s="352"/>
      <c r="AV348" s="352"/>
      <c r="AW348" s="352"/>
      <c r="AX348" s="352"/>
      <c r="AY348" s="352"/>
      <c r="AZ348" s="352"/>
      <c r="BA348" s="352"/>
      <c r="BB348" s="353"/>
      <c r="BC348" s="351"/>
      <c r="BD348" s="351"/>
      <c r="BE348" s="255" t="str">
        <f>IF(F348="","",IF(分岐管理シート!D348&gt;0,"","error"))</f>
        <v/>
      </c>
      <c r="BF348" s="256" t="str">
        <f>IF(F348="","",IF(分岐管理シート!E348=1,"","error"))</f>
        <v/>
      </c>
      <c r="BG348" s="257" t="str">
        <f>IF(F348="","",IF(分岐管理シート!G348=2,"","error"))</f>
        <v/>
      </c>
      <c r="BH348" s="257" t="str">
        <f>IF(F348="","",IF(OR(分岐管理シート!H348=0,LEN(H348)&lt;6),"error",""))</f>
        <v/>
      </c>
      <c r="BI348" s="258" t="str">
        <f>IF(F348="","",IF(分岐管理シート!I348=2,"","error"))</f>
        <v/>
      </c>
      <c r="BJ348" s="257" t="str">
        <f t="shared" si="45"/>
        <v/>
      </c>
      <c r="BK348" s="257" t="str">
        <f t="shared" si="46"/>
        <v/>
      </c>
      <c r="BL348" s="257" t="str">
        <f>IF(F348="","",IF(OR(AND(分岐管理シート!D348=1,分岐管理シート!K348=1),AND(分岐管理シート!D348=2,分岐管理シート!K348=2)),"","error"))</f>
        <v/>
      </c>
      <c r="BM348" s="255" t="str">
        <f>IF(F348="","",IF(分岐管理シート!L348=2,"","error"))</f>
        <v/>
      </c>
      <c r="BN348" s="257" t="str">
        <f>IF(F348="","",IF(分岐管理シート!M348&lt;1,"error",""))</f>
        <v/>
      </c>
      <c r="BO348" s="252" t="str">
        <f>IF(F348="","",IF(OR(AND(分岐管理シート!D348=1,分岐管理シート!M348&lt;12,分岐管理シート!M348&gt;0),AND(分岐管理シート!D348=2,分岐管理シート!M348&lt;13,分岐管理シート!M348&gt;1)),"","error"))</f>
        <v/>
      </c>
      <c r="BP348" s="257" t="str">
        <f>IF(AND(分岐管理シート!M348&lt;&gt;1,SUM(分岐管理シート!N348:P348)&gt;0),"error","")</f>
        <v/>
      </c>
      <c r="BQ348" s="256" t="str">
        <f>IF(OR(AND(分岐管理シート!N348=0,OR(分岐管理シート!O348&lt;&gt;0,分岐管理シート!P348&lt;&gt;0)),AND(分岐管理シート!O348=0,分岐管理シート!P348&lt;&gt;0)),"error","")</f>
        <v/>
      </c>
      <c r="BR348" s="259" t="str" cm="1">
        <f t="array" ref="BR348">IF(SUMPRODUCT(COUNTIF(N348:P348,N348:P348))&gt;COUNTA(N348:P348),"error","")</f>
        <v/>
      </c>
      <c r="BS348" s="257" t="str">
        <f t="shared" si="47"/>
        <v/>
      </c>
      <c r="BT348" s="257" t="str">
        <f t="shared" si="48"/>
        <v/>
      </c>
      <c r="BU348" s="257" t="str">
        <f>IF(F348="","",IF(OR(AND(分岐管理シート!D348=1,T348&gt;0,Y348&gt;=0,U348=0,R348=S348+Y348,S348=T348),AND(分岐管理シート!D348=2,U348&gt;0,Y348&gt;=0,T348=0,R348=S348+Y348,S348=U348)),"","error"))</f>
        <v/>
      </c>
      <c r="BV348" s="257" t="str">
        <f t="shared" si="49"/>
        <v/>
      </c>
      <c r="BW348" s="257" t="str">
        <f t="shared" si="53"/>
        <v/>
      </c>
      <c r="BX348" s="257" t="str">
        <f t="shared" si="50"/>
        <v/>
      </c>
      <c r="BY348" s="257" t="str">
        <f>IF(F348="","",IF(PRODUCT(分岐管理シート!AB348:'分岐管理シート'!AE348)=0,"error",""))</f>
        <v/>
      </c>
      <c r="BZ348" s="252" t="str">
        <f>IF(F348="","",IF(AND(AE348="○",分岐管理シート!AF348=0),"error",""))</f>
        <v/>
      </c>
      <c r="CA348" s="257" t="str">
        <f>IF(F348="","",IF(AND(分岐管理シート!AE348&lt;2,実施計画様式!AF348&lt;&gt;""),"error",""))</f>
        <v/>
      </c>
      <c r="CB348" s="257" t="str">
        <f>IF(F348="","",IF(OR(AND(分岐管理シート!D348=1,分岐管理シート!AG348&gt;0,分岐管理シート!AG348&lt;25),AND(分岐管理シート!D348&gt;1,分岐管理シート!AG348&gt;12,分岐管理シート!AG348&lt;25)),"","error"))</f>
        <v/>
      </c>
      <c r="CC348" s="256" t="str">
        <f>IF(F348="","",IF(OR(AND(分岐管理シート!BH348="予算化方法",分岐管理シート!AH348&gt;0,分岐管理シート!AH348&lt;4),AND(分岐管理シート!BH348="予算化方法_未定なし",分岐管理シート!AH348&gt;0,分岐管理シート!AH348&lt;3)),"","error"))</f>
        <v/>
      </c>
      <c r="CD348" s="257" t="str">
        <f>IF(F348="","",IF(OR(分岐管理シート!AI348&lt;14,分岐管理シート!AI348&gt;25,分岐管理シート!AI348&gt;分岐管理シート!AJ348,分岐管理シート!AI348&gt;分岐管理シート!AK348),"error",""))</f>
        <v/>
      </c>
      <c r="CE348" s="257" t="str">
        <f>IF(F348="","",IF(OR(分岐管理シート!AJ348&lt;14,分岐管理シート!AJ348&gt;25,分岐管理シート!AJ348&lt;分岐管理シート!AI348,分岐管理シート!AJ348&gt;分岐管理シート!AK348),"error",""))</f>
        <v/>
      </c>
      <c r="CF348" s="256" t="str">
        <f>IF(F348="","",IF(OR(分岐管理シート!AK348&lt;14,分岐管理シート!AK348&gt;26,分岐管理シート!AK348&lt;分岐管理シート!AI348,分岐管理シート!AK348&lt;分岐管理シート!AJ348),"error",""))</f>
        <v/>
      </c>
      <c r="CG348" s="257" t="str">
        <f>IF(F348="","",IF(AND(AD348="－",分岐管理シート!AK348&gt;25),"error",""))</f>
        <v/>
      </c>
      <c r="CH348" s="257" t="str">
        <f t="shared" si="54"/>
        <v/>
      </c>
      <c r="CI348" s="252" t="str">
        <f>IF(F348="","",IF(分岐管理シート!AM348&lt;1,"error",""))</f>
        <v/>
      </c>
      <c r="CJ348" s="257" t="str">
        <f>IF(F348="","",IF(分岐管理シート!AN348&lt;1,"error",""))</f>
        <v/>
      </c>
      <c r="CK348" s="261" t="str">
        <f t="shared" si="51"/>
        <v/>
      </c>
      <c r="CL348" s="257" t="str">
        <f>IF(F348="","",IF(AND(SUM(分岐管理シート!AO348:AR348)&gt;180,分岐管理シート!AS348&lt;1),"error",""))</f>
        <v/>
      </c>
      <c r="CM348" s="257" t="str">
        <f>IF(F348="","",IF(OR(AND(分岐管理シート!D348=1,分岐管理シート!BB348&gt;0,分岐管理シート!BB348&lt;7),AND(分岐管理シート!D348&gt;1,分岐管理シート!BB348&gt;3,分岐管理シート!BB348&lt;7)),"","error"))</f>
        <v/>
      </c>
      <c r="CN348" s="260"/>
      <c r="CO348" s="257" t="str">
        <f>IF(分岐管理シート!BR348=0,"","error")</f>
        <v/>
      </c>
      <c r="CP348" s="304" t="str">
        <f>IF(AND(F348="",SUM(分岐管理シート!D348:BB348)&gt;0),"error","")</f>
        <v/>
      </c>
    </row>
    <row r="349" spans="1:94" ht="54.95" customHeight="1" x14ac:dyDescent="0.15">
      <c r="A349" s="29"/>
      <c r="B349" s="33"/>
      <c r="C349" s="445">
        <v>277</v>
      </c>
      <c r="D349" s="342"/>
      <c r="E349" s="342"/>
      <c r="F349" s="164"/>
      <c r="G349" s="164"/>
      <c r="H349" s="163"/>
      <c r="I349" s="164"/>
      <c r="J349" s="163"/>
      <c r="K349" s="164"/>
      <c r="L349" s="164"/>
      <c r="M349" s="164"/>
      <c r="N349" s="164"/>
      <c r="O349" s="343"/>
      <c r="P349" s="343"/>
      <c r="Q349" s="344"/>
      <c r="R349" s="345">
        <f t="shared" si="44"/>
        <v>0</v>
      </c>
      <c r="S349" s="346">
        <f t="shared" si="52"/>
        <v>0</v>
      </c>
      <c r="T349" s="347"/>
      <c r="U349" s="419"/>
      <c r="V349" s="386"/>
      <c r="W349" s="386"/>
      <c r="X349" s="386"/>
      <c r="Y349" s="347"/>
      <c r="Z349" s="347"/>
      <c r="AA349" s="163"/>
      <c r="AB349" s="164"/>
      <c r="AC349" s="348"/>
      <c r="AD349" s="348"/>
      <c r="AE349" s="348"/>
      <c r="AF349" s="349"/>
      <c r="AG349" s="349"/>
      <c r="AH349" s="370"/>
      <c r="AI349" s="163"/>
      <c r="AJ349" s="163"/>
      <c r="AK349" s="163"/>
      <c r="AL349" s="350"/>
      <c r="AM349" s="163"/>
      <c r="AN349" s="163"/>
      <c r="AO349" s="343"/>
      <c r="AP349" s="164"/>
      <c r="AQ349" s="164"/>
      <c r="AR349" s="164"/>
      <c r="AS349" s="351"/>
      <c r="AT349" s="352"/>
      <c r="AU349" s="352"/>
      <c r="AV349" s="352"/>
      <c r="AW349" s="352"/>
      <c r="AX349" s="352"/>
      <c r="AY349" s="352"/>
      <c r="AZ349" s="352"/>
      <c r="BA349" s="352"/>
      <c r="BB349" s="353"/>
      <c r="BC349" s="351"/>
      <c r="BD349" s="351"/>
      <c r="BE349" s="255" t="str">
        <f>IF(F349="","",IF(分岐管理シート!D349&gt;0,"","error"))</f>
        <v/>
      </c>
      <c r="BF349" s="256" t="str">
        <f>IF(F349="","",IF(分岐管理シート!E349=1,"","error"))</f>
        <v/>
      </c>
      <c r="BG349" s="257" t="str">
        <f>IF(F349="","",IF(分岐管理シート!G349=2,"","error"))</f>
        <v/>
      </c>
      <c r="BH349" s="257" t="str">
        <f>IF(F349="","",IF(OR(分岐管理シート!H349=0,LEN(H349)&lt;6),"error",""))</f>
        <v/>
      </c>
      <c r="BI349" s="258" t="str">
        <f>IF(F349="","",IF(分岐管理シート!I349=2,"","error"))</f>
        <v/>
      </c>
      <c r="BJ349" s="257" t="str">
        <f t="shared" si="45"/>
        <v/>
      </c>
      <c r="BK349" s="257" t="str">
        <f t="shared" si="46"/>
        <v/>
      </c>
      <c r="BL349" s="257" t="str">
        <f>IF(F349="","",IF(OR(AND(分岐管理シート!D349=1,分岐管理シート!K349=1),AND(分岐管理シート!D349=2,分岐管理シート!K349=2)),"","error"))</f>
        <v/>
      </c>
      <c r="BM349" s="255" t="str">
        <f>IF(F349="","",IF(分岐管理シート!L349=2,"","error"))</f>
        <v/>
      </c>
      <c r="BN349" s="257" t="str">
        <f>IF(F349="","",IF(分岐管理シート!M349&lt;1,"error",""))</f>
        <v/>
      </c>
      <c r="BO349" s="252" t="str">
        <f>IF(F349="","",IF(OR(AND(分岐管理シート!D349=1,分岐管理シート!M349&lt;12,分岐管理シート!M349&gt;0),AND(分岐管理シート!D349=2,分岐管理シート!M349&lt;13,分岐管理シート!M349&gt;1)),"","error"))</f>
        <v/>
      </c>
      <c r="BP349" s="257" t="str">
        <f>IF(AND(分岐管理シート!M349&lt;&gt;1,SUM(分岐管理シート!N349:P349)&gt;0),"error","")</f>
        <v/>
      </c>
      <c r="BQ349" s="256" t="str">
        <f>IF(OR(AND(分岐管理シート!N349=0,OR(分岐管理シート!O349&lt;&gt;0,分岐管理シート!P349&lt;&gt;0)),AND(分岐管理シート!O349=0,分岐管理シート!P349&lt;&gt;0)),"error","")</f>
        <v/>
      </c>
      <c r="BR349" s="259" t="str" cm="1">
        <f t="array" ref="BR349">IF(SUMPRODUCT(COUNTIF(N349:P349,N349:P349))&gt;COUNTA(N349:P349),"error","")</f>
        <v/>
      </c>
      <c r="BS349" s="257" t="str">
        <f t="shared" si="47"/>
        <v/>
      </c>
      <c r="BT349" s="257" t="str">
        <f t="shared" si="48"/>
        <v/>
      </c>
      <c r="BU349" s="257" t="str">
        <f>IF(F349="","",IF(OR(AND(分岐管理シート!D349=1,T349&gt;0,Y349&gt;=0,U349=0,R349=S349+Y349,S349=T349),AND(分岐管理シート!D349=2,U349&gt;0,Y349&gt;=0,T349=0,R349=S349+Y349,S349=U349)),"","error"))</f>
        <v/>
      </c>
      <c r="BV349" s="257" t="str">
        <f t="shared" si="49"/>
        <v/>
      </c>
      <c r="BW349" s="257" t="str">
        <f t="shared" si="53"/>
        <v/>
      </c>
      <c r="BX349" s="257" t="str">
        <f t="shared" si="50"/>
        <v/>
      </c>
      <c r="BY349" s="257" t="str">
        <f>IF(F349="","",IF(PRODUCT(分岐管理シート!AB349:'分岐管理シート'!AE349)=0,"error",""))</f>
        <v/>
      </c>
      <c r="BZ349" s="252" t="str">
        <f>IF(F349="","",IF(AND(AE349="○",分岐管理シート!AF349=0),"error",""))</f>
        <v/>
      </c>
      <c r="CA349" s="257" t="str">
        <f>IF(F349="","",IF(AND(分岐管理シート!AE349&lt;2,実施計画様式!AF349&lt;&gt;""),"error",""))</f>
        <v/>
      </c>
      <c r="CB349" s="257" t="str">
        <f>IF(F349="","",IF(OR(AND(分岐管理シート!D349=1,分岐管理シート!AG349&gt;0,分岐管理シート!AG349&lt;25),AND(分岐管理シート!D349&gt;1,分岐管理シート!AG349&gt;12,分岐管理シート!AG349&lt;25)),"","error"))</f>
        <v/>
      </c>
      <c r="CC349" s="256" t="str">
        <f>IF(F349="","",IF(OR(AND(分岐管理シート!BH349="予算化方法",分岐管理シート!AH349&gt;0,分岐管理シート!AH349&lt;4),AND(分岐管理シート!BH349="予算化方法_未定なし",分岐管理シート!AH349&gt;0,分岐管理シート!AH349&lt;3)),"","error"))</f>
        <v/>
      </c>
      <c r="CD349" s="257" t="str">
        <f>IF(F349="","",IF(OR(分岐管理シート!AI349&lt;14,分岐管理シート!AI349&gt;25,分岐管理シート!AI349&gt;分岐管理シート!AJ349,分岐管理シート!AI349&gt;分岐管理シート!AK349),"error",""))</f>
        <v/>
      </c>
      <c r="CE349" s="257" t="str">
        <f>IF(F349="","",IF(OR(分岐管理シート!AJ349&lt;14,分岐管理シート!AJ349&gt;25,分岐管理シート!AJ349&lt;分岐管理シート!AI349,分岐管理シート!AJ349&gt;分岐管理シート!AK349),"error",""))</f>
        <v/>
      </c>
      <c r="CF349" s="256" t="str">
        <f>IF(F349="","",IF(OR(分岐管理シート!AK349&lt;14,分岐管理シート!AK349&gt;26,分岐管理シート!AK349&lt;分岐管理シート!AI349,分岐管理シート!AK349&lt;分岐管理シート!AJ349),"error",""))</f>
        <v/>
      </c>
      <c r="CG349" s="257" t="str">
        <f>IF(F349="","",IF(AND(AD349="－",分岐管理シート!AK349&gt;25),"error",""))</f>
        <v/>
      </c>
      <c r="CH349" s="257" t="str">
        <f t="shared" si="54"/>
        <v/>
      </c>
      <c r="CI349" s="252" t="str">
        <f>IF(F349="","",IF(分岐管理シート!AM349&lt;1,"error",""))</f>
        <v/>
      </c>
      <c r="CJ349" s="257" t="str">
        <f>IF(F349="","",IF(分岐管理シート!AN349&lt;1,"error",""))</f>
        <v/>
      </c>
      <c r="CK349" s="261" t="str">
        <f t="shared" si="51"/>
        <v/>
      </c>
      <c r="CL349" s="257" t="str">
        <f>IF(F349="","",IF(AND(SUM(分岐管理シート!AO349:AR349)&gt;180,分岐管理シート!AS349&lt;1),"error",""))</f>
        <v/>
      </c>
      <c r="CM349" s="257" t="str">
        <f>IF(F349="","",IF(OR(AND(分岐管理シート!D349=1,分岐管理シート!BB349&gt;0,分岐管理シート!BB349&lt;7),AND(分岐管理シート!D349&gt;1,分岐管理シート!BB349&gt;3,分岐管理シート!BB349&lt;7)),"","error"))</f>
        <v/>
      </c>
      <c r="CN349" s="260"/>
      <c r="CO349" s="257" t="str">
        <f>IF(分岐管理シート!BR349=0,"","error")</f>
        <v/>
      </c>
      <c r="CP349" s="304" t="str">
        <f>IF(AND(F349="",SUM(分岐管理シート!D349:BB349)&gt;0),"error","")</f>
        <v/>
      </c>
    </row>
    <row r="350" spans="1:94" ht="54.95" customHeight="1" x14ac:dyDescent="0.15">
      <c r="A350" s="29"/>
      <c r="B350" s="33"/>
      <c r="C350" s="445">
        <v>278</v>
      </c>
      <c r="D350" s="342"/>
      <c r="E350" s="342"/>
      <c r="F350" s="164"/>
      <c r="G350" s="164"/>
      <c r="H350" s="163"/>
      <c r="I350" s="164"/>
      <c r="J350" s="163"/>
      <c r="K350" s="164"/>
      <c r="L350" s="164"/>
      <c r="M350" s="164"/>
      <c r="N350" s="164"/>
      <c r="O350" s="343"/>
      <c r="P350" s="343"/>
      <c r="Q350" s="344"/>
      <c r="R350" s="345">
        <f t="shared" si="44"/>
        <v>0</v>
      </c>
      <c r="S350" s="346">
        <f t="shared" si="52"/>
        <v>0</v>
      </c>
      <c r="T350" s="347"/>
      <c r="U350" s="419"/>
      <c r="V350" s="386"/>
      <c r="W350" s="386"/>
      <c r="X350" s="386"/>
      <c r="Y350" s="347"/>
      <c r="Z350" s="347"/>
      <c r="AA350" s="163"/>
      <c r="AB350" s="164"/>
      <c r="AC350" s="348"/>
      <c r="AD350" s="348"/>
      <c r="AE350" s="348"/>
      <c r="AF350" s="349"/>
      <c r="AG350" s="349"/>
      <c r="AH350" s="370"/>
      <c r="AI350" s="163"/>
      <c r="AJ350" s="163"/>
      <c r="AK350" s="163"/>
      <c r="AL350" s="350"/>
      <c r="AM350" s="163"/>
      <c r="AN350" s="163"/>
      <c r="AO350" s="343"/>
      <c r="AP350" s="164"/>
      <c r="AQ350" s="164"/>
      <c r="AR350" s="164"/>
      <c r="AS350" s="351"/>
      <c r="AT350" s="352"/>
      <c r="AU350" s="352"/>
      <c r="AV350" s="352"/>
      <c r="AW350" s="352"/>
      <c r="AX350" s="352"/>
      <c r="AY350" s="352"/>
      <c r="AZ350" s="352"/>
      <c r="BA350" s="352"/>
      <c r="BB350" s="353"/>
      <c r="BC350" s="351"/>
      <c r="BD350" s="351"/>
      <c r="BE350" s="255" t="str">
        <f>IF(F350="","",IF(分岐管理シート!D350&gt;0,"","error"))</f>
        <v/>
      </c>
      <c r="BF350" s="256" t="str">
        <f>IF(F350="","",IF(分岐管理シート!E350=1,"","error"))</f>
        <v/>
      </c>
      <c r="BG350" s="257" t="str">
        <f>IF(F350="","",IF(分岐管理シート!G350=2,"","error"))</f>
        <v/>
      </c>
      <c r="BH350" s="257" t="str">
        <f>IF(F350="","",IF(OR(分岐管理シート!H350=0,LEN(H350)&lt;6),"error",""))</f>
        <v/>
      </c>
      <c r="BI350" s="258" t="str">
        <f>IF(F350="","",IF(分岐管理シート!I350=2,"","error"))</f>
        <v/>
      </c>
      <c r="BJ350" s="257" t="str">
        <f t="shared" si="45"/>
        <v/>
      </c>
      <c r="BK350" s="257" t="str">
        <f t="shared" si="46"/>
        <v/>
      </c>
      <c r="BL350" s="257" t="str">
        <f>IF(F350="","",IF(OR(AND(分岐管理シート!D350=1,分岐管理シート!K350=1),AND(分岐管理シート!D350=2,分岐管理シート!K350=2)),"","error"))</f>
        <v/>
      </c>
      <c r="BM350" s="255" t="str">
        <f>IF(F350="","",IF(分岐管理シート!L350=2,"","error"))</f>
        <v/>
      </c>
      <c r="BN350" s="257" t="str">
        <f>IF(F350="","",IF(分岐管理シート!M350&lt;1,"error",""))</f>
        <v/>
      </c>
      <c r="BO350" s="252" t="str">
        <f>IF(F350="","",IF(OR(AND(分岐管理シート!D350=1,分岐管理シート!M350&lt;12,分岐管理シート!M350&gt;0),AND(分岐管理シート!D350=2,分岐管理シート!M350&lt;13,分岐管理シート!M350&gt;1)),"","error"))</f>
        <v/>
      </c>
      <c r="BP350" s="257" t="str">
        <f>IF(AND(分岐管理シート!M350&lt;&gt;1,SUM(分岐管理シート!N350:P350)&gt;0),"error","")</f>
        <v/>
      </c>
      <c r="BQ350" s="256" t="str">
        <f>IF(OR(AND(分岐管理シート!N350=0,OR(分岐管理シート!O350&lt;&gt;0,分岐管理シート!P350&lt;&gt;0)),AND(分岐管理シート!O350=0,分岐管理シート!P350&lt;&gt;0)),"error","")</f>
        <v/>
      </c>
      <c r="BR350" s="259" t="str" cm="1">
        <f t="array" ref="BR350">IF(SUMPRODUCT(COUNTIF(N350:P350,N350:P350))&gt;COUNTA(N350:P350),"error","")</f>
        <v/>
      </c>
      <c r="BS350" s="257" t="str">
        <f t="shared" si="47"/>
        <v/>
      </c>
      <c r="BT350" s="257" t="str">
        <f t="shared" si="48"/>
        <v/>
      </c>
      <c r="BU350" s="257" t="str">
        <f>IF(F350="","",IF(OR(AND(分岐管理シート!D350=1,T350&gt;0,Y350&gt;=0,U350=0,R350=S350+Y350,S350=T350),AND(分岐管理シート!D350=2,U350&gt;0,Y350&gt;=0,T350=0,R350=S350+Y350,S350=U350)),"","error"))</f>
        <v/>
      </c>
      <c r="BV350" s="257" t="str">
        <f t="shared" si="49"/>
        <v/>
      </c>
      <c r="BW350" s="257" t="str">
        <f t="shared" si="53"/>
        <v/>
      </c>
      <c r="BX350" s="257" t="str">
        <f t="shared" si="50"/>
        <v/>
      </c>
      <c r="BY350" s="257" t="str">
        <f>IF(F350="","",IF(PRODUCT(分岐管理シート!AB350:'分岐管理シート'!AE350)=0,"error",""))</f>
        <v/>
      </c>
      <c r="BZ350" s="252" t="str">
        <f>IF(F350="","",IF(AND(AE350="○",分岐管理シート!AF350=0),"error",""))</f>
        <v/>
      </c>
      <c r="CA350" s="257" t="str">
        <f>IF(F350="","",IF(AND(分岐管理シート!AE350&lt;2,実施計画様式!AF350&lt;&gt;""),"error",""))</f>
        <v/>
      </c>
      <c r="CB350" s="257" t="str">
        <f>IF(F350="","",IF(OR(AND(分岐管理シート!D350=1,分岐管理シート!AG350&gt;0,分岐管理シート!AG350&lt;25),AND(分岐管理シート!D350&gt;1,分岐管理シート!AG350&gt;12,分岐管理シート!AG350&lt;25)),"","error"))</f>
        <v/>
      </c>
      <c r="CC350" s="256" t="str">
        <f>IF(F350="","",IF(OR(AND(分岐管理シート!BH350="予算化方法",分岐管理シート!AH350&gt;0,分岐管理シート!AH350&lt;4),AND(分岐管理シート!BH350="予算化方法_未定なし",分岐管理シート!AH350&gt;0,分岐管理シート!AH350&lt;3)),"","error"))</f>
        <v/>
      </c>
      <c r="CD350" s="257" t="str">
        <f>IF(F350="","",IF(OR(分岐管理シート!AI350&lt;14,分岐管理シート!AI350&gt;25,分岐管理シート!AI350&gt;分岐管理シート!AJ350,分岐管理シート!AI350&gt;分岐管理シート!AK350),"error",""))</f>
        <v/>
      </c>
      <c r="CE350" s="257" t="str">
        <f>IF(F350="","",IF(OR(分岐管理シート!AJ350&lt;14,分岐管理シート!AJ350&gt;25,分岐管理シート!AJ350&lt;分岐管理シート!AI350,分岐管理シート!AJ350&gt;分岐管理シート!AK350),"error",""))</f>
        <v/>
      </c>
      <c r="CF350" s="256" t="str">
        <f>IF(F350="","",IF(OR(分岐管理シート!AK350&lt;14,分岐管理シート!AK350&gt;26,分岐管理シート!AK350&lt;分岐管理シート!AI350,分岐管理シート!AK350&lt;分岐管理シート!AJ350),"error",""))</f>
        <v/>
      </c>
      <c r="CG350" s="257" t="str">
        <f>IF(F350="","",IF(AND(AD350="－",分岐管理シート!AK350&gt;25),"error",""))</f>
        <v/>
      </c>
      <c r="CH350" s="257" t="str">
        <f t="shared" si="54"/>
        <v/>
      </c>
      <c r="CI350" s="252" t="str">
        <f>IF(F350="","",IF(分岐管理シート!AM350&lt;1,"error",""))</f>
        <v/>
      </c>
      <c r="CJ350" s="257" t="str">
        <f>IF(F350="","",IF(分岐管理シート!AN350&lt;1,"error",""))</f>
        <v/>
      </c>
      <c r="CK350" s="261" t="str">
        <f t="shared" si="51"/>
        <v/>
      </c>
      <c r="CL350" s="257" t="str">
        <f>IF(F350="","",IF(AND(SUM(分岐管理シート!AO350:AR350)&gt;180,分岐管理シート!AS350&lt;1),"error",""))</f>
        <v/>
      </c>
      <c r="CM350" s="257" t="str">
        <f>IF(F350="","",IF(OR(AND(分岐管理シート!D350=1,分岐管理シート!BB350&gt;0,分岐管理シート!BB350&lt;7),AND(分岐管理シート!D350&gt;1,分岐管理シート!BB350&gt;3,分岐管理シート!BB350&lt;7)),"","error"))</f>
        <v/>
      </c>
      <c r="CN350" s="260"/>
      <c r="CO350" s="257" t="str">
        <f>IF(分岐管理シート!BR350=0,"","error")</f>
        <v/>
      </c>
      <c r="CP350" s="304" t="str">
        <f>IF(AND(F350="",SUM(分岐管理シート!D350:BB350)&gt;0),"error","")</f>
        <v/>
      </c>
    </row>
    <row r="351" spans="1:94" ht="54.95" customHeight="1" x14ac:dyDescent="0.15">
      <c r="A351" s="29"/>
      <c r="B351" s="33"/>
      <c r="C351" s="445">
        <v>279</v>
      </c>
      <c r="D351" s="342"/>
      <c r="E351" s="342"/>
      <c r="F351" s="164"/>
      <c r="G351" s="164"/>
      <c r="H351" s="163"/>
      <c r="I351" s="164"/>
      <c r="J351" s="163"/>
      <c r="K351" s="164"/>
      <c r="L351" s="164"/>
      <c r="M351" s="164"/>
      <c r="N351" s="164"/>
      <c r="O351" s="343"/>
      <c r="P351" s="343"/>
      <c r="Q351" s="344"/>
      <c r="R351" s="345">
        <f t="shared" si="44"/>
        <v>0</v>
      </c>
      <c r="S351" s="346">
        <f t="shared" si="52"/>
        <v>0</v>
      </c>
      <c r="T351" s="347"/>
      <c r="U351" s="419"/>
      <c r="V351" s="386"/>
      <c r="W351" s="386"/>
      <c r="X351" s="386"/>
      <c r="Y351" s="347"/>
      <c r="Z351" s="347"/>
      <c r="AA351" s="163"/>
      <c r="AB351" s="164"/>
      <c r="AC351" s="348"/>
      <c r="AD351" s="348"/>
      <c r="AE351" s="348"/>
      <c r="AF351" s="349"/>
      <c r="AG351" s="349"/>
      <c r="AH351" s="370"/>
      <c r="AI351" s="163"/>
      <c r="AJ351" s="163"/>
      <c r="AK351" s="163"/>
      <c r="AL351" s="350"/>
      <c r="AM351" s="163"/>
      <c r="AN351" s="163"/>
      <c r="AO351" s="343"/>
      <c r="AP351" s="164"/>
      <c r="AQ351" s="164"/>
      <c r="AR351" s="164"/>
      <c r="AS351" s="351"/>
      <c r="AT351" s="352"/>
      <c r="AU351" s="352"/>
      <c r="AV351" s="352"/>
      <c r="AW351" s="352"/>
      <c r="AX351" s="352"/>
      <c r="AY351" s="352"/>
      <c r="AZ351" s="352"/>
      <c r="BA351" s="352"/>
      <c r="BB351" s="353"/>
      <c r="BC351" s="351"/>
      <c r="BD351" s="351"/>
      <c r="BE351" s="255" t="str">
        <f>IF(F351="","",IF(分岐管理シート!D351&gt;0,"","error"))</f>
        <v/>
      </c>
      <c r="BF351" s="256" t="str">
        <f>IF(F351="","",IF(分岐管理シート!E351=1,"","error"))</f>
        <v/>
      </c>
      <c r="BG351" s="257" t="str">
        <f>IF(F351="","",IF(分岐管理シート!G351=2,"","error"))</f>
        <v/>
      </c>
      <c r="BH351" s="257" t="str">
        <f>IF(F351="","",IF(OR(分岐管理シート!H351=0,LEN(H351)&lt;6),"error",""))</f>
        <v/>
      </c>
      <c r="BI351" s="258" t="str">
        <f>IF(F351="","",IF(分岐管理シート!I351=2,"","error"))</f>
        <v/>
      </c>
      <c r="BJ351" s="257" t="str">
        <f t="shared" si="45"/>
        <v/>
      </c>
      <c r="BK351" s="257" t="str">
        <f t="shared" si="46"/>
        <v/>
      </c>
      <c r="BL351" s="257" t="str">
        <f>IF(F351="","",IF(OR(AND(分岐管理シート!D351=1,分岐管理シート!K351=1),AND(分岐管理シート!D351=2,分岐管理シート!K351=2)),"","error"))</f>
        <v/>
      </c>
      <c r="BM351" s="255" t="str">
        <f>IF(F351="","",IF(分岐管理シート!L351=2,"","error"))</f>
        <v/>
      </c>
      <c r="BN351" s="257" t="str">
        <f>IF(F351="","",IF(分岐管理シート!M351&lt;1,"error",""))</f>
        <v/>
      </c>
      <c r="BO351" s="252" t="str">
        <f>IF(F351="","",IF(OR(AND(分岐管理シート!D351=1,分岐管理シート!M351&lt;12,分岐管理シート!M351&gt;0),AND(分岐管理シート!D351=2,分岐管理シート!M351&lt;13,分岐管理シート!M351&gt;1)),"","error"))</f>
        <v/>
      </c>
      <c r="BP351" s="257" t="str">
        <f>IF(AND(分岐管理シート!M351&lt;&gt;1,SUM(分岐管理シート!N351:P351)&gt;0),"error","")</f>
        <v/>
      </c>
      <c r="BQ351" s="256" t="str">
        <f>IF(OR(AND(分岐管理シート!N351=0,OR(分岐管理シート!O351&lt;&gt;0,分岐管理シート!P351&lt;&gt;0)),AND(分岐管理シート!O351=0,分岐管理シート!P351&lt;&gt;0)),"error","")</f>
        <v/>
      </c>
      <c r="BR351" s="259" t="str" cm="1">
        <f t="array" ref="BR351">IF(SUMPRODUCT(COUNTIF(N351:P351,N351:P351))&gt;COUNTA(N351:P351),"error","")</f>
        <v/>
      </c>
      <c r="BS351" s="257" t="str">
        <f t="shared" si="47"/>
        <v/>
      </c>
      <c r="BT351" s="257" t="str">
        <f t="shared" si="48"/>
        <v/>
      </c>
      <c r="BU351" s="257" t="str">
        <f>IF(F351="","",IF(OR(AND(分岐管理シート!D351=1,T351&gt;0,Y351&gt;=0,U351=0,R351=S351+Y351,S351=T351),AND(分岐管理シート!D351=2,U351&gt;0,Y351&gt;=0,T351=0,R351=S351+Y351,S351=U351)),"","error"))</f>
        <v/>
      </c>
      <c r="BV351" s="257" t="str">
        <f t="shared" si="49"/>
        <v/>
      </c>
      <c r="BW351" s="257" t="str">
        <f t="shared" si="53"/>
        <v/>
      </c>
      <c r="BX351" s="257" t="str">
        <f t="shared" si="50"/>
        <v/>
      </c>
      <c r="BY351" s="257" t="str">
        <f>IF(F351="","",IF(PRODUCT(分岐管理シート!AB351:'分岐管理シート'!AE351)=0,"error",""))</f>
        <v/>
      </c>
      <c r="BZ351" s="252" t="str">
        <f>IF(F351="","",IF(AND(AE351="○",分岐管理シート!AF351=0),"error",""))</f>
        <v/>
      </c>
      <c r="CA351" s="257" t="str">
        <f>IF(F351="","",IF(AND(分岐管理シート!AE351&lt;2,実施計画様式!AF351&lt;&gt;""),"error",""))</f>
        <v/>
      </c>
      <c r="CB351" s="257" t="str">
        <f>IF(F351="","",IF(OR(AND(分岐管理シート!D351=1,分岐管理シート!AG351&gt;0,分岐管理シート!AG351&lt;25),AND(分岐管理シート!D351&gt;1,分岐管理シート!AG351&gt;12,分岐管理シート!AG351&lt;25)),"","error"))</f>
        <v/>
      </c>
      <c r="CC351" s="256" t="str">
        <f>IF(F351="","",IF(OR(AND(分岐管理シート!BH351="予算化方法",分岐管理シート!AH351&gt;0,分岐管理シート!AH351&lt;4),AND(分岐管理シート!BH351="予算化方法_未定なし",分岐管理シート!AH351&gt;0,分岐管理シート!AH351&lt;3)),"","error"))</f>
        <v/>
      </c>
      <c r="CD351" s="257" t="str">
        <f>IF(F351="","",IF(OR(分岐管理シート!AI351&lt;14,分岐管理シート!AI351&gt;25,分岐管理シート!AI351&gt;分岐管理シート!AJ351,分岐管理シート!AI351&gt;分岐管理シート!AK351),"error",""))</f>
        <v/>
      </c>
      <c r="CE351" s="257" t="str">
        <f>IF(F351="","",IF(OR(分岐管理シート!AJ351&lt;14,分岐管理シート!AJ351&gt;25,分岐管理シート!AJ351&lt;分岐管理シート!AI351,分岐管理シート!AJ351&gt;分岐管理シート!AK351),"error",""))</f>
        <v/>
      </c>
      <c r="CF351" s="256" t="str">
        <f>IF(F351="","",IF(OR(分岐管理シート!AK351&lt;14,分岐管理シート!AK351&gt;26,分岐管理シート!AK351&lt;分岐管理シート!AI351,分岐管理シート!AK351&lt;分岐管理シート!AJ351),"error",""))</f>
        <v/>
      </c>
      <c r="CG351" s="257" t="str">
        <f>IF(F351="","",IF(AND(AD351="－",分岐管理シート!AK351&gt;25),"error",""))</f>
        <v/>
      </c>
      <c r="CH351" s="257" t="str">
        <f t="shared" si="54"/>
        <v/>
      </c>
      <c r="CI351" s="252" t="str">
        <f>IF(F351="","",IF(分岐管理シート!AM351&lt;1,"error",""))</f>
        <v/>
      </c>
      <c r="CJ351" s="257" t="str">
        <f>IF(F351="","",IF(分岐管理シート!AN351&lt;1,"error",""))</f>
        <v/>
      </c>
      <c r="CK351" s="261" t="str">
        <f t="shared" si="51"/>
        <v/>
      </c>
      <c r="CL351" s="257" t="str">
        <f>IF(F351="","",IF(AND(SUM(分岐管理シート!AO351:AR351)&gt;180,分岐管理シート!AS351&lt;1),"error",""))</f>
        <v/>
      </c>
      <c r="CM351" s="257" t="str">
        <f>IF(F351="","",IF(OR(AND(分岐管理シート!D351=1,分岐管理シート!BB351&gt;0,分岐管理シート!BB351&lt;7),AND(分岐管理シート!D351&gt;1,分岐管理シート!BB351&gt;3,分岐管理シート!BB351&lt;7)),"","error"))</f>
        <v/>
      </c>
      <c r="CN351" s="260"/>
      <c r="CO351" s="257" t="str">
        <f>IF(分岐管理シート!BR351=0,"","error")</f>
        <v/>
      </c>
      <c r="CP351" s="304" t="str">
        <f>IF(AND(F351="",SUM(分岐管理シート!D351:BB351)&gt;0),"error","")</f>
        <v/>
      </c>
    </row>
    <row r="352" spans="1:94" ht="54.95" customHeight="1" x14ac:dyDescent="0.15">
      <c r="A352" s="29"/>
      <c r="B352" s="33"/>
      <c r="C352" s="445">
        <v>280</v>
      </c>
      <c r="D352" s="342"/>
      <c r="E352" s="342"/>
      <c r="F352" s="164"/>
      <c r="G352" s="164"/>
      <c r="H352" s="163"/>
      <c r="I352" s="164"/>
      <c r="J352" s="163"/>
      <c r="K352" s="164"/>
      <c r="L352" s="164"/>
      <c r="M352" s="164"/>
      <c r="N352" s="164"/>
      <c r="O352" s="343"/>
      <c r="P352" s="343"/>
      <c r="Q352" s="344"/>
      <c r="R352" s="345">
        <f t="shared" si="44"/>
        <v>0</v>
      </c>
      <c r="S352" s="346">
        <f t="shared" si="52"/>
        <v>0</v>
      </c>
      <c r="T352" s="347"/>
      <c r="U352" s="419"/>
      <c r="V352" s="386"/>
      <c r="W352" s="386"/>
      <c r="X352" s="386"/>
      <c r="Y352" s="347"/>
      <c r="Z352" s="347"/>
      <c r="AA352" s="163"/>
      <c r="AB352" s="164"/>
      <c r="AC352" s="348"/>
      <c r="AD352" s="348"/>
      <c r="AE352" s="348"/>
      <c r="AF352" s="349"/>
      <c r="AG352" s="349"/>
      <c r="AH352" s="370"/>
      <c r="AI352" s="163"/>
      <c r="AJ352" s="163"/>
      <c r="AK352" s="163"/>
      <c r="AL352" s="350"/>
      <c r="AM352" s="163"/>
      <c r="AN352" s="163"/>
      <c r="AO352" s="343"/>
      <c r="AP352" s="164"/>
      <c r="AQ352" s="164"/>
      <c r="AR352" s="164"/>
      <c r="AS352" s="351"/>
      <c r="AT352" s="352"/>
      <c r="AU352" s="352"/>
      <c r="AV352" s="352"/>
      <c r="AW352" s="352"/>
      <c r="AX352" s="352"/>
      <c r="AY352" s="352"/>
      <c r="AZ352" s="352"/>
      <c r="BA352" s="352"/>
      <c r="BB352" s="353"/>
      <c r="BC352" s="351"/>
      <c r="BD352" s="351"/>
      <c r="BE352" s="255" t="str">
        <f>IF(F352="","",IF(分岐管理シート!D352&gt;0,"","error"))</f>
        <v/>
      </c>
      <c r="BF352" s="256" t="str">
        <f>IF(F352="","",IF(分岐管理シート!E352=1,"","error"))</f>
        <v/>
      </c>
      <c r="BG352" s="257" t="str">
        <f>IF(F352="","",IF(分岐管理シート!G352=2,"","error"))</f>
        <v/>
      </c>
      <c r="BH352" s="257" t="str">
        <f>IF(F352="","",IF(OR(分岐管理シート!H352=0,LEN(H352)&lt;6),"error",""))</f>
        <v/>
      </c>
      <c r="BI352" s="258" t="str">
        <f>IF(F352="","",IF(分岐管理シート!I352=2,"","error"))</f>
        <v/>
      </c>
      <c r="BJ352" s="257" t="str">
        <f t="shared" si="45"/>
        <v/>
      </c>
      <c r="BK352" s="257" t="str">
        <f t="shared" si="46"/>
        <v/>
      </c>
      <c r="BL352" s="257" t="str">
        <f>IF(F352="","",IF(OR(AND(分岐管理シート!D352=1,分岐管理シート!K352=1),AND(分岐管理シート!D352=2,分岐管理シート!K352=2)),"","error"))</f>
        <v/>
      </c>
      <c r="BM352" s="255" t="str">
        <f>IF(F352="","",IF(分岐管理シート!L352=2,"","error"))</f>
        <v/>
      </c>
      <c r="BN352" s="257" t="str">
        <f>IF(F352="","",IF(分岐管理シート!M352&lt;1,"error",""))</f>
        <v/>
      </c>
      <c r="BO352" s="252" t="str">
        <f>IF(F352="","",IF(OR(AND(分岐管理シート!D352=1,分岐管理シート!M352&lt;12,分岐管理シート!M352&gt;0),AND(分岐管理シート!D352=2,分岐管理シート!M352&lt;13,分岐管理シート!M352&gt;1)),"","error"))</f>
        <v/>
      </c>
      <c r="BP352" s="257" t="str">
        <f>IF(AND(分岐管理シート!M352&lt;&gt;1,SUM(分岐管理シート!N352:P352)&gt;0),"error","")</f>
        <v/>
      </c>
      <c r="BQ352" s="256" t="str">
        <f>IF(OR(AND(分岐管理シート!N352=0,OR(分岐管理シート!O352&lt;&gt;0,分岐管理シート!P352&lt;&gt;0)),AND(分岐管理シート!O352=0,分岐管理シート!P352&lt;&gt;0)),"error","")</f>
        <v/>
      </c>
      <c r="BR352" s="259" t="str" cm="1">
        <f t="array" ref="BR352">IF(SUMPRODUCT(COUNTIF(N352:P352,N352:P352))&gt;COUNTA(N352:P352),"error","")</f>
        <v/>
      </c>
      <c r="BS352" s="257" t="str">
        <f t="shared" si="47"/>
        <v/>
      </c>
      <c r="BT352" s="257" t="str">
        <f t="shared" si="48"/>
        <v/>
      </c>
      <c r="BU352" s="257" t="str">
        <f>IF(F352="","",IF(OR(AND(分岐管理シート!D352=1,T352&gt;0,Y352&gt;=0,U352=0,R352=S352+Y352,S352=T352),AND(分岐管理シート!D352=2,U352&gt;0,Y352&gt;=0,T352=0,R352=S352+Y352,S352=U352)),"","error"))</f>
        <v/>
      </c>
      <c r="BV352" s="257" t="str">
        <f t="shared" si="49"/>
        <v/>
      </c>
      <c r="BW352" s="257" t="str">
        <f t="shared" si="53"/>
        <v/>
      </c>
      <c r="BX352" s="257" t="str">
        <f t="shared" si="50"/>
        <v/>
      </c>
      <c r="BY352" s="257" t="str">
        <f>IF(F352="","",IF(PRODUCT(分岐管理シート!AB352:'分岐管理シート'!AE352)=0,"error",""))</f>
        <v/>
      </c>
      <c r="BZ352" s="252" t="str">
        <f>IF(F352="","",IF(AND(AE352="○",分岐管理シート!AF352=0),"error",""))</f>
        <v/>
      </c>
      <c r="CA352" s="257" t="str">
        <f>IF(F352="","",IF(AND(分岐管理シート!AE352&lt;2,実施計画様式!AF352&lt;&gt;""),"error",""))</f>
        <v/>
      </c>
      <c r="CB352" s="257" t="str">
        <f>IF(F352="","",IF(OR(AND(分岐管理シート!D352=1,分岐管理シート!AG352&gt;0,分岐管理シート!AG352&lt;25),AND(分岐管理シート!D352&gt;1,分岐管理シート!AG352&gt;12,分岐管理シート!AG352&lt;25)),"","error"))</f>
        <v/>
      </c>
      <c r="CC352" s="256" t="str">
        <f>IF(F352="","",IF(OR(AND(分岐管理シート!BH352="予算化方法",分岐管理シート!AH352&gt;0,分岐管理シート!AH352&lt;4),AND(分岐管理シート!BH352="予算化方法_未定なし",分岐管理シート!AH352&gt;0,分岐管理シート!AH352&lt;3)),"","error"))</f>
        <v/>
      </c>
      <c r="CD352" s="257" t="str">
        <f>IF(F352="","",IF(OR(分岐管理シート!AI352&lt;14,分岐管理シート!AI352&gt;25,分岐管理シート!AI352&gt;分岐管理シート!AJ352,分岐管理シート!AI352&gt;分岐管理シート!AK352),"error",""))</f>
        <v/>
      </c>
      <c r="CE352" s="257" t="str">
        <f>IF(F352="","",IF(OR(分岐管理シート!AJ352&lt;14,分岐管理シート!AJ352&gt;25,分岐管理シート!AJ352&lt;分岐管理シート!AI352,分岐管理シート!AJ352&gt;分岐管理シート!AK352),"error",""))</f>
        <v/>
      </c>
      <c r="CF352" s="256" t="str">
        <f>IF(F352="","",IF(OR(分岐管理シート!AK352&lt;14,分岐管理シート!AK352&gt;26,分岐管理シート!AK352&lt;分岐管理シート!AI352,分岐管理シート!AK352&lt;分岐管理シート!AJ352),"error",""))</f>
        <v/>
      </c>
      <c r="CG352" s="257" t="str">
        <f>IF(F352="","",IF(AND(AD352="－",分岐管理シート!AK352&gt;25),"error",""))</f>
        <v/>
      </c>
      <c r="CH352" s="257" t="str">
        <f t="shared" si="54"/>
        <v/>
      </c>
      <c r="CI352" s="252" t="str">
        <f>IF(F352="","",IF(分岐管理シート!AM352&lt;1,"error",""))</f>
        <v/>
      </c>
      <c r="CJ352" s="257" t="str">
        <f>IF(F352="","",IF(分岐管理シート!AN352&lt;1,"error",""))</f>
        <v/>
      </c>
      <c r="CK352" s="261" t="str">
        <f t="shared" si="51"/>
        <v/>
      </c>
      <c r="CL352" s="257" t="str">
        <f>IF(F352="","",IF(AND(SUM(分岐管理シート!AO352:AR352)&gt;180,分岐管理シート!AS352&lt;1),"error",""))</f>
        <v/>
      </c>
      <c r="CM352" s="257" t="str">
        <f>IF(F352="","",IF(OR(AND(分岐管理シート!D352=1,分岐管理シート!BB352&gt;0,分岐管理シート!BB352&lt;7),AND(分岐管理シート!D352&gt;1,分岐管理シート!BB352&gt;3,分岐管理シート!BB352&lt;7)),"","error"))</f>
        <v/>
      </c>
      <c r="CN352" s="260"/>
      <c r="CO352" s="257" t="str">
        <f>IF(分岐管理シート!BR352=0,"","error")</f>
        <v/>
      </c>
      <c r="CP352" s="304" t="str">
        <f>IF(AND(F352="",SUM(分岐管理シート!D352:BB352)&gt;0),"error","")</f>
        <v/>
      </c>
    </row>
    <row r="353" spans="1:94" ht="54.95" customHeight="1" x14ac:dyDescent="0.15">
      <c r="A353" s="29"/>
      <c r="B353" s="33"/>
      <c r="C353" s="445">
        <v>281</v>
      </c>
      <c r="D353" s="342"/>
      <c r="E353" s="342"/>
      <c r="F353" s="164"/>
      <c r="G353" s="164"/>
      <c r="H353" s="163"/>
      <c r="I353" s="164"/>
      <c r="J353" s="163"/>
      <c r="K353" s="164"/>
      <c r="L353" s="164"/>
      <c r="M353" s="164"/>
      <c r="N353" s="164"/>
      <c r="O353" s="343"/>
      <c r="P353" s="343"/>
      <c r="Q353" s="344"/>
      <c r="R353" s="345">
        <f t="shared" si="44"/>
        <v>0</v>
      </c>
      <c r="S353" s="346">
        <f t="shared" si="52"/>
        <v>0</v>
      </c>
      <c r="T353" s="347"/>
      <c r="U353" s="419"/>
      <c r="V353" s="386"/>
      <c r="W353" s="386"/>
      <c r="X353" s="386"/>
      <c r="Y353" s="347"/>
      <c r="Z353" s="347"/>
      <c r="AA353" s="163"/>
      <c r="AB353" s="164"/>
      <c r="AC353" s="348"/>
      <c r="AD353" s="348"/>
      <c r="AE353" s="348"/>
      <c r="AF353" s="349"/>
      <c r="AG353" s="349"/>
      <c r="AH353" s="370"/>
      <c r="AI353" s="163"/>
      <c r="AJ353" s="163"/>
      <c r="AK353" s="163"/>
      <c r="AL353" s="350"/>
      <c r="AM353" s="163"/>
      <c r="AN353" s="163"/>
      <c r="AO353" s="343"/>
      <c r="AP353" s="164"/>
      <c r="AQ353" s="164"/>
      <c r="AR353" s="164"/>
      <c r="AS353" s="351"/>
      <c r="AT353" s="352"/>
      <c r="AU353" s="352"/>
      <c r="AV353" s="352"/>
      <c r="AW353" s="352"/>
      <c r="AX353" s="352"/>
      <c r="AY353" s="352"/>
      <c r="AZ353" s="352"/>
      <c r="BA353" s="352"/>
      <c r="BB353" s="353"/>
      <c r="BC353" s="351"/>
      <c r="BD353" s="351"/>
      <c r="BE353" s="255" t="str">
        <f>IF(F353="","",IF(分岐管理シート!D353&gt;0,"","error"))</f>
        <v/>
      </c>
      <c r="BF353" s="256" t="str">
        <f>IF(F353="","",IF(分岐管理シート!E353=1,"","error"))</f>
        <v/>
      </c>
      <c r="BG353" s="257" t="str">
        <f>IF(F353="","",IF(分岐管理シート!G353=2,"","error"))</f>
        <v/>
      </c>
      <c r="BH353" s="257" t="str">
        <f>IF(F353="","",IF(OR(分岐管理シート!H353=0,LEN(H353)&lt;6),"error",""))</f>
        <v/>
      </c>
      <c r="BI353" s="258" t="str">
        <f>IF(F353="","",IF(分岐管理シート!I353=2,"","error"))</f>
        <v/>
      </c>
      <c r="BJ353" s="257" t="str">
        <f t="shared" si="45"/>
        <v/>
      </c>
      <c r="BK353" s="257" t="str">
        <f t="shared" si="46"/>
        <v/>
      </c>
      <c r="BL353" s="257" t="str">
        <f>IF(F353="","",IF(OR(AND(分岐管理シート!D353=1,分岐管理シート!K353=1),AND(分岐管理シート!D353=2,分岐管理シート!K353=2)),"","error"))</f>
        <v/>
      </c>
      <c r="BM353" s="255" t="str">
        <f>IF(F353="","",IF(分岐管理シート!L353=2,"","error"))</f>
        <v/>
      </c>
      <c r="BN353" s="257" t="str">
        <f>IF(F353="","",IF(分岐管理シート!M353&lt;1,"error",""))</f>
        <v/>
      </c>
      <c r="BO353" s="252" t="str">
        <f>IF(F353="","",IF(OR(AND(分岐管理シート!D353=1,分岐管理シート!M353&lt;12,分岐管理シート!M353&gt;0),AND(分岐管理シート!D353=2,分岐管理シート!M353&lt;13,分岐管理シート!M353&gt;1)),"","error"))</f>
        <v/>
      </c>
      <c r="BP353" s="257" t="str">
        <f>IF(AND(分岐管理シート!M353&lt;&gt;1,SUM(分岐管理シート!N353:P353)&gt;0),"error","")</f>
        <v/>
      </c>
      <c r="BQ353" s="256" t="str">
        <f>IF(OR(AND(分岐管理シート!N353=0,OR(分岐管理シート!O353&lt;&gt;0,分岐管理シート!P353&lt;&gt;0)),AND(分岐管理シート!O353=0,分岐管理シート!P353&lt;&gt;0)),"error","")</f>
        <v/>
      </c>
      <c r="BR353" s="259" t="str" cm="1">
        <f t="array" ref="BR353">IF(SUMPRODUCT(COUNTIF(N353:P353,N353:P353))&gt;COUNTA(N353:P353),"error","")</f>
        <v/>
      </c>
      <c r="BS353" s="257" t="str">
        <f t="shared" si="47"/>
        <v/>
      </c>
      <c r="BT353" s="257" t="str">
        <f t="shared" si="48"/>
        <v/>
      </c>
      <c r="BU353" s="257" t="str">
        <f>IF(F353="","",IF(OR(AND(分岐管理シート!D353=1,T353&gt;0,Y353&gt;=0,U353=0,R353=S353+Y353,S353=T353),AND(分岐管理シート!D353=2,U353&gt;0,Y353&gt;=0,T353=0,R353=S353+Y353,S353=U353)),"","error"))</f>
        <v/>
      </c>
      <c r="BV353" s="257" t="str">
        <f t="shared" si="49"/>
        <v/>
      </c>
      <c r="BW353" s="257" t="str">
        <f t="shared" si="53"/>
        <v/>
      </c>
      <c r="BX353" s="257" t="str">
        <f t="shared" si="50"/>
        <v/>
      </c>
      <c r="BY353" s="257" t="str">
        <f>IF(F353="","",IF(PRODUCT(分岐管理シート!AB353:'分岐管理シート'!AE353)=0,"error",""))</f>
        <v/>
      </c>
      <c r="BZ353" s="252" t="str">
        <f>IF(F353="","",IF(AND(AE353="○",分岐管理シート!AF353=0),"error",""))</f>
        <v/>
      </c>
      <c r="CA353" s="257" t="str">
        <f>IF(F353="","",IF(AND(分岐管理シート!AE353&lt;2,実施計画様式!AF353&lt;&gt;""),"error",""))</f>
        <v/>
      </c>
      <c r="CB353" s="257" t="str">
        <f>IF(F353="","",IF(OR(AND(分岐管理シート!D353=1,分岐管理シート!AG353&gt;0,分岐管理シート!AG353&lt;25),AND(分岐管理シート!D353&gt;1,分岐管理シート!AG353&gt;12,分岐管理シート!AG353&lt;25)),"","error"))</f>
        <v/>
      </c>
      <c r="CC353" s="256" t="str">
        <f>IF(F353="","",IF(OR(AND(分岐管理シート!BH353="予算化方法",分岐管理シート!AH353&gt;0,分岐管理シート!AH353&lt;4),AND(分岐管理シート!BH353="予算化方法_未定なし",分岐管理シート!AH353&gt;0,分岐管理シート!AH353&lt;3)),"","error"))</f>
        <v/>
      </c>
      <c r="CD353" s="257" t="str">
        <f>IF(F353="","",IF(OR(分岐管理シート!AI353&lt;14,分岐管理シート!AI353&gt;25,分岐管理シート!AI353&gt;分岐管理シート!AJ353,分岐管理シート!AI353&gt;分岐管理シート!AK353),"error",""))</f>
        <v/>
      </c>
      <c r="CE353" s="257" t="str">
        <f>IF(F353="","",IF(OR(分岐管理シート!AJ353&lt;14,分岐管理シート!AJ353&gt;25,分岐管理シート!AJ353&lt;分岐管理シート!AI353,分岐管理シート!AJ353&gt;分岐管理シート!AK353),"error",""))</f>
        <v/>
      </c>
      <c r="CF353" s="256" t="str">
        <f>IF(F353="","",IF(OR(分岐管理シート!AK353&lt;14,分岐管理シート!AK353&gt;26,分岐管理シート!AK353&lt;分岐管理シート!AI353,分岐管理シート!AK353&lt;分岐管理シート!AJ353),"error",""))</f>
        <v/>
      </c>
      <c r="CG353" s="257" t="str">
        <f>IF(F353="","",IF(AND(AD353="－",分岐管理シート!AK353&gt;25),"error",""))</f>
        <v/>
      </c>
      <c r="CH353" s="257" t="str">
        <f t="shared" si="54"/>
        <v/>
      </c>
      <c r="CI353" s="252" t="str">
        <f>IF(F353="","",IF(分岐管理シート!AM353&lt;1,"error",""))</f>
        <v/>
      </c>
      <c r="CJ353" s="257" t="str">
        <f>IF(F353="","",IF(分岐管理シート!AN353&lt;1,"error",""))</f>
        <v/>
      </c>
      <c r="CK353" s="261" t="str">
        <f t="shared" si="51"/>
        <v/>
      </c>
      <c r="CL353" s="257" t="str">
        <f>IF(F353="","",IF(AND(SUM(分岐管理シート!AO353:AR353)&gt;180,分岐管理シート!AS353&lt;1),"error",""))</f>
        <v/>
      </c>
      <c r="CM353" s="257" t="str">
        <f>IF(F353="","",IF(OR(AND(分岐管理シート!D353=1,分岐管理シート!BB353&gt;0,分岐管理シート!BB353&lt;7),AND(分岐管理シート!D353&gt;1,分岐管理シート!BB353&gt;3,分岐管理シート!BB353&lt;7)),"","error"))</f>
        <v/>
      </c>
      <c r="CN353" s="260"/>
      <c r="CO353" s="257" t="str">
        <f>IF(分岐管理シート!BR353=0,"","error")</f>
        <v/>
      </c>
      <c r="CP353" s="304" t="str">
        <f>IF(AND(F353="",SUM(分岐管理シート!D353:BB353)&gt;0),"error","")</f>
        <v/>
      </c>
    </row>
    <row r="354" spans="1:94" ht="54.95" customHeight="1" x14ac:dyDescent="0.15">
      <c r="A354" s="29"/>
      <c r="B354" s="33"/>
      <c r="C354" s="445">
        <v>282</v>
      </c>
      <c r="D354" s="342"/>
      <c r="E354" s="342"/>
      <c r="F354" s="164"/>
      <c r="G354" s="164"/>
      <c r="H354" s="163"/>
      <c r="I354" s="164"/>
      <c r="J354" s="163"/>
      <c r="K354" s="164"/>
      <c r="L354" s="164"/>
      <c r="M354" s="164"/>
      <c r="N354" s="164"/>
      <c r="O354" s="343"/>
      <c r="P354" s="343"/>
      <c r="Q354" s="344"/>
      <c r="R354" s="345">
        <f t="shared" si="44"/>
        <v>0</v>
      </c>
      <c r="S354" s="346">
        <f t="shared" si="52"/>
        <v>0</v>
      </c>
      <c r="T354" s="347"/>
      <c r="U354" s="419"/>
      <c r="V354" s="386"/>
      <c r="W354" s="386"/>
      <c r="X354" s="386"/>
      <c r="Y354" s="347"/>
      <c r="Z354" s="347"/>
      <c r="AA354" s="163"/>
      <c r="AB354" s="164"/>
      <c r="AC354" s="348"/>
      <c r="AD354" s="348"/>
      <c r="AE354" s="348"/>
      <c r="AF354" s="349"/>
      <c r="AG354" s="349"/>
      <c r="AH354" s="370"/>
      <c r="AI354" s="163"/>
      <c r="AJ354" s="163"/>
      <c r="AK354" s="163"/>
      <c r="AL354" s="350"/>
      <c r="AM354" s="163"/>
      <c r="AN354" s="163"/>
      <c r="AO354" s="343"/>
      <c r="AP354" s="164"/>
      <c r="AQ354" s="164"/>
      <c r="AR354" s="164"/>
      <c r="AS354" s="351"/>
      <c r="AT354" s="352"/>
      <c r="AU354" s="352"/>
      <c r="AV354" s="352"/>
      <c r="AW354" s="352"/>
      <c r="AX354" s="352"/>
      <c r="AY354" s="352"/>
      <c r="AZ354" s="352"/>
      <c r="BA354" s="352"/>
      <c r="BB354" s="353"/>
      <c r="BC354" s="351"/>
      <c r="BD354" s="351"/>
      <c r="BE354" s="255" t="str">
        <f>IF(F354="","",IF(分岐管理シート!D354&gt;0,"","error"))</f>
        <v/>
      </c>
      <c r="BF354" s="256" t="str">
        <f>IF(F354="","",IF(分岐管理シート!E354=1,"","error"))</f>
        <v/>
      </c>
      <c r="BG354" s="257" t="str">
        <f>IF(F354="","",IF(分岐管理シート!G354=2,"","error"))</f>
        <v/>
      </c>
      <c r="BH354" s="257" t="str">
        <f>IF(F354="","",IF(OR(分岐管理シート!H354=0,LEN(H354)&lt;6),"error",""))</f>
        <v/>
      </c>
      <c r="BI354" s="258" t="str">
        <f>IF(F354="","",IF(分岐管理シート!I354=2,"","error"))</f>
        <v/>
      </c>
      <c r="BJ354" s="257" t="str">
        <f t="shared" si="45"/>
        <v/>
      </c>
      <c r="BK354" s="257" t="str">
        <f t="shared" si="46"/>
        <v/>
      </c>
      <c r="BL354" s="257" t="str">
        <f>IF(F354="","",IF(OR(AND(分岐管理シート!D354=1,分岐管理シート!K354=1),AND(分岐管理シート!D354=2,分岐管理シート!K354=2)),"","error"))</f>
        <v/>
      </c>
      <c r="BM354" s="255" t="str">
        <f>IF(F354="","",IF(分岐管理シート!L354=2,"","error"))</f>
        <v/>
      </c>
      <c r="BN354" s="257" t="str">
        <f>IF(F354="","",IF(分岐管理シート!M354&lt;1,"error",""))</f>
        <v/>
      </c>
      <c r="BO354" s="252" t="str">
        <f>IF(F354="","",IF(OR(AND(分岐管理シート!D354=1,分岐管理シート!M354&lt;12,分岐管理シート!M354&gt;0),AND(分岐管理シート!D354=2,分岐管理シート!M354&lt;13,分岐管理シート!M354&gt;1)),"","error"))</f>
        <v/>
      </c>
      <c r="BP354" s="257" t="str">
        <f>IF(AND(分岐管理シート!M354&lt;&gt;1,SUM(分岐管理シート!N354:P354)&gt;0),"error","")</f>
        <v/>
      </c>
      <c r="BQ354" s="256" t="str">
        <f>IF(OR(AND(分岐管理シート!N354=0,OR(分岐管理シート!O354&lt;&gt;0,分岐管理シート!P354&lt;&gt;0)),AND(分岐管理シート!O354=0,分岐管理シート!P354&lt;&gt;0)),"error","")</f>
        <v/>
      </c>
      <c r="BR354" s="259" t="str" cm="1">
        <f t="array" ref="BR354">IF(SUMPRODUCT(COUNTIF(N354:P354,N354:P354))&gt;COUNTA(N354:P354),"error","")</f>
        <v/>
      </c>
      <c r="BS354" s="257" t="str">
        <f t="shared" si="47"/>
        <v/>
      </c>
      <c r="BT354" s="257" t="str">
        <f t="shared" si="48"/>
        <v/>
      </c>
      <c r="BU354" s="257" t="str">
        <f>IF(F354="","",IF(OR(AND(分岐管理シート!D354=1,T354&gt;0,Y354&gt;=0,U354=0,R354=S354+Y354,S354=T354),AND(分岐管理シート!D354=2,U354&gt;0,Y354&gt;=0,T354=0,R354=S354+Y354,S354=U354)),"","error"))</f>
        <v/>
      </c>
      <c r="BV354" s="257" t="str">
        <f t="shared" si="49"/>
        <v/>
      </c>
      <c r="BW354" s="257" t="str">
        <f t="shared" si="53"/>
        <v/>
      </c>
      <c r="BX354" s="257" t="str">
        <f t="shared" si="50"/>
        <v/>
      </c>
      <c r="BY354" s="257" t="str">
        <f>IF(F354="","",IF(PRODUCT(分岐管理シート!AB354:'分岐管理シート'!AE354)=0,"error",""))</f>
        <v/>
      </c>
      <c r="BZ354" s="252" t="str">
        <f>IF(F354="","",IF(AND(AE354="○",分岐管理シート!AF354=0),"error",""))</f>
        <v/>
      </c>
      <c r="CA354" s="257" t="str">
        <f>IF(F354="","",IF(AND(分岐管理シート!AE354&lt;2,実施計画様式!AF354&lt;&gt;""),"error",""))</f>
        <v/>
      </c>
      <c r="CB354" s="257" t="str">
        <f>IF(F354="","",IF(OR(AND(分岐管理シート!D354=1,分岐管理シート!AG354&gt;0,分岐管理シート!AG354&lt;25),AND(分岐管理シート!D354&gt;1,分岐管理シート!AG354&gt;12,分岐管理シート!AG354&lt;25)),"","error"))</f>
        <v/>
      </c>
      <c r="CC354" s="256" t="str">
        <f>IF(F354="","",IF(OR(AND(分岐管理シート!BH354="予算化方法",分岐管理シート!AH354&gt;0,分岐管理シート!AH354&lt;4),AND(分岐管理シート!BH354="予算化方法_未定なし",分岐管理シート!AH354&gt;0,分岐管理シート!AH354&lt;3)),"","error"))</f>
        <v/>
      </c>
      <c r="CD354" s="257" t="str">
        <f>IF(F354="","",IF(OR(分岐管理シート!AI354&lt;14,分岐管理シート!AI354&gt;25,分岐管理シート!AI354&gt;分岐管理シート!AJ354,分岐管理シート!AI354&gt;分岐管理シート!AK354),"error",""))</f>
        <v/>
      </c>
      <c r="CE354" s="257" t="str">
        <f>IF(F354="","",IF(OR(分岐管理シート!AJ354&lt;14,分岐管理シート!AJ354&gt;25,分岐管理シート!AJ354&lt;分岐管理シート!AI354,分岐管理シート!AJ354&gt;分岐管理シート!AK354),"error",""))</f>
        <v/>
      </c>
      <c r="CF354" s="256" t="str">
        <f>IF(F354="","",IF(OR(分岐管理シート!AK354&lt;14,分岐管理シート!AK354&gt;26,分岐管理シート!AK354&lt;分岐管理シート!AI354,分岐管理シート!AK354&lt;分岐管理シート!AJ354),"error",""))</f>
        <v/>
      </c>
      <c r="CG354" s="257" t="str">
        <f>IF(F354="","",IF(AND(AD354="－",分岐管理シート!AK354&gt;25),"error",""))</f>
        <v/>
      </c>
      <c r="CH354" s="257" t="str">
        <f t="shared" si="54"/>
        <v/>
      </c>
      <c r="CI354" s="252" t="str">
        <f>IF(F354="","",IF(分岐管理シート!AM354&lt;1,"error",""))</f>
        <v/>
      </c>
      <c r="CJ354" s="257" t="str">
        <f>IF(F354="","",IF(分岐管理シート!AN354&lt;1,"error",""))</f>
        <v/>
      </c>
      <c r="CK354" s="261" t="str">
        <f t="shared" si="51"/>
        <v/>
      </c>
      <c r="CL354" s="257" t="str">
        <f>IF(F354="","",IF(AND(SUM(分岐管理シート!AO354:AR354)&gt;180,分岐管理シート!AS354&lt;1),"error",""))</f>
        <v/>
      </c>
      <c r="CM354" s="257" t="str">
        <f>IF(F354="","",IF(OR(AND(分岐管理シート!D354=1,分岐管理シート!BB354&gt;0,分岐管理シート!BB354&lt;7),AND(分岐管理シート!D354&gt;1,分岐管理シート!BB354&gt;3,分岐管理シート!BB354&lt;7)),"","error"))</f>
        <v/>
      </c>
      <c r="CN354" s="260"/>
      <c r="CO354" s="257" t="str">
        <f>IF(分岐管理シート!BR354=0,"","error")</f>
        <v/>
      </c>
      <c r="CP354" s="304" t="str">
        <f>IF(AND(F354="",SUM(分岐管理シート!D354:BB354)&gt;0),"error","")</f>
        <v/>
      </c>
    </row>
    <row r="355" spans="1:94" ht="54.95" customHeight="1" x14ac:dyDescent="0.15">
      <c r="A355" s="29"/>
      <c r="B355" s="33"/>
      <c r="C355" s="445">
        <v>283</v>
      </c>
      <c r="D355" s="342"/>
      <c r="E355" s="342"/>
      <c r="F355" s="164"/>
      <c r="G355" s="164"/>
      <c r="H355" s="163"/>
      <c r="I355" s="164"/>
      <c r="J355" s="163"/>
      <c r="K355" s="164"/>
      <c r="L355" s="164"/>
      <c r="M355" s="164"/>
      <c r="N355" s="164"/>
      <c r="O355" s="343"/>
      <c r="P355" s="343"/>
      <c r="Q355" s="344"/>
      <c r="R355" s="345">
        <f t="shared" si="44"/>
        <v>0</v>
      </c>
      <c r="S355" s="346">
        <f t="shared" si="52"/>
        <v>0</v>
      </c>
      <c r="T355" s="347"/>
      <c r="U355" s="419"/>
      <c r="V355" s="386"/>
      <c r="W355" s="386"/>
      <c r="X355" s="386"/>
      <c r="Y355" s="347"/>
      <c r="Z355" s="347"/>
      <c r="AA355" s="163"/>
      <c r="AB355" s="164"/>
      <c r="AC355" s="348"/>
      <c r="AD355" s="348"/>
      <c r="AE355" s="348"/>
      <c r="AF355" s="349"/>
      <c r="AG355" s="349"/>
      <c r="AH355" s="370"/>
      <c r="AI355" s="163"/>
      <c r="AJ355" s="163"/>
      <c r="AK355" s="163"/>
      <c r="AL355" s="350"/>
      <c r="AM355" s="163"/>
      <c r="AN355" s="163"/>
      <c r="AO355" s="343"/>
      <c r="AP355" s="164"/>
      <c r="AQ355" s="164"/>
      <c r="AR355" s="164"/>
      <c r="AS355" s="351"/>
      <c r="AT355" s="352"/>
      <c r="AU355" s="352"/>
      <c r="AV355" s="352"/>
      <c r="AW355" s="352"/>
      <c r="AX355" s="352"/>
      <c r="AY355" s="352"/>
      <c r="AZ355" s="352"/>
      <c r="BA355" s="352"/>
      <c r="BB355" s="353"/>
      <c r="BC355" s="351"/>
      <c r="BD355" s="351"/>
      <c r="BE355" s="255" t="str">
        <f>IF(F355="","",IF(分岐管理シート!D355&gt;0,"","error"))</f>
        <v/>
      </c>
      <c r="BF355" s="256" t="str">
        <f>IF(F355="","",IF(分岐管理シート!E355=1,"","error"))</f>
        <v/>
      </c>
      <c r="BG355" s="257" t="str">
        <f>IF(F355="","",IF(分岐管理シート!G355=2,"","error"))</f>
        <v/>
      </c>
      <c r="BH355" s="257" t="str">
        <f>IF(F355="","",IF(OR(分岐管理シート!H355=0,LEN(H355)&lt;6),"error",""))</f>
        <v/>
      </c>
      <c r="BI355" s="258" t="str">
        <f>IF(F355="","",IF(分岐管理シート!I355=2,"","error"))</f>
        <v/>
      </c>
      <c r="BJ355" s="257" t="str">
        <f t="shared" si="45"/>
        <v/>
      </c>
      <c r="BK355" s="257" t="str">
        <f t="shared" si="46"/>
        <v/>
      </c>
      <c r="BL355" s="257" t="str">
        <f>IF(F355="","",IF(OR(AND(分岐管理シート!D355=1,分岐管理シート!K355=1),AND(分岐管理シート!D355=2,分岐管理シート!K355=2)),"","error"))</f>
        <v/>
      </c>
      <c r="BM355" s="255" t="str">
        <f>IF(F355="","",IF(分岐管理シート!L355=2,"","error"))</f>
        <v/>
      </c>
      <c r="BN355" s="257" t="str">
        <f>IF(F355="","",IF(分岐管理シート!M355&lt;1,"error",""))</f>
        <v/>
      </c>
      <c r="BO355" s="252" t="str">
        <f>IF(F355="","",IF(OR(AND(分岐管理シート!D355=1,分岐管理シート!M355&lt;12,分岐管理シート!M355&gt;0),AND(分岐管理シート!D355=2,分岐管理シート!M355&lt;13,分岐管理シート!M355&gt;1)),"","error"))</f>
        <v/>
      </c>
      <c r="BP355" s="257" t="str">
        <f>IF(AND(分岐管理シート!M355&lt;&gt;1,SUM(分岐管理シート!N355:P355)&gt;0),"error","")</f>
        <v/>
      </c>
      <c r="BQ355" s="256" t="str">
        <f>IF(OR(AND(分岐管理シート!N355=0,OR(分岐管理シート!O355&lt;&gt;0,分岐管理シート!P355&lt;&gt;0)),AND(分岐管理シート!O355=0,分岐管理シート!P355&lt;&gt;0)),"error","")</f>
        <v/>
      </c>
      <c r="BR355" s="259" t="str" cm="1">
        <f t="array" ref="BR355">IF(SUMPRODUCT(COUNTIF(N355:P355,N355:P355))&gt;COUNTA(N355:P355),"error","")</f>
        <v/>
      </c>
      <c r="BS355" s="257" t="str">
        <f t="shared" si="47"/>
        <v/>
      </c>
      <c r="BT355" s="257" t="str">
        <f t="shared" si="48"/>
        <v/>
      </c>
      <c r="BU355" s="257" t="str">
        <f>IF(F355="","",IF(OR(AND(分岐管理シート!D355=1,T355&gt;0,Y355&gt;=0,U355=0,R355=S355+Y355,S355=T355),AND(分岐管理シート!D355=2,U355&gt;0,Y355&gt;=0,T355=0,R355=S355+Y355,S355=U355)),"","error"))</f>
        <v/>
      </c>
      <c r="BV355" s="257" t="str">
        <f t="shared" si="49"/>
        <v/>
      </c>
      <c r="BW355" s="257" t="str">
        <f t="shared" si="53"/>
        <v/>
      </c>
      <c r="BX355" s="257" t="str">
        <f t="shared" si="50"/>
        <v/>
      </c>
      <c r="BY355" s="257" t="str">
        <f>IF(F355="","",IF(PRODUCT(分岐管理シート!AB355:'分岐管理シート'!AE355)=0,"error",""))</f>
        <v/>
      </c>
      <c r="BZ355" s="252" t="str">
        <f>IF(F355="","",IF(AND(AE355="○",分岐管理シート!AF355=0),"error",""))</f>
        <v/>
      </c>
      <c r="CA355" s="257" t="str">
        <f>IF(F355="","",IF(AND(分岐管理シート!AE355&lt;2,実施計画様式!AF355&lt;&gt;""),"error",""))</f>
        <v/>
      </c>
      <c r="CB355" s="257" t="str">
        <f>IF(F355="","",IF(OR(AND(分岐管理シート!D355=1,分岐管理シート!AG355&gt;0,分岐管理シート!AG355&lt;25),AND(分岐管理シート!D355&gt;1,分岐管理シート!AG355&gt;12,分岐管理シート!AG355&lt;25)),"","error"))</f>
        <v/>
      </c>
      <c r="CC355" s="256" t="str">
        <f>IF(F355="","",IF(OR(AND(分岐管理シート!BH355="予算化方法",分岐管理シート!AH355&gt;0,分岐管理シート!AH355&lt;4),AND(分岐管理シート!BH355="予算化方法_未定なし",分岐管理シート!AH355&gt;0,分岐管理シート!AH355&lt;3)),"","error"))</f>
        <v/>
      </c>
      <c r="CD355" s="257" t="str">
        <f>IF(F355="","",IF(OR(分岐管理シート!AI355&lt;14,分岐管理シート!AI355&gt;25,分岐管理シート!AI355&gt;分岐管理シート!AJ355,分岐管理シート!AI355&gt;分岐管理シート!AK355),"error",""))</f>
        <v/>
      </c>
      <c r="CE355" s="257" t="str">
        <f>IF(F355="","",IF(OR(分岐管理シート!AJ355&lt;14,分岐管理シート!AJ355&gt;25,分岐管理シート!AJ355&lt;分岐管理シート!AI355,分岐管理シート!AJ355&gt;分岐管理シート!AK355),"error",""))</f>
        <v/>
      </c>
      <c r="CF355" s="256" t="str">
        <f>IF(F355="","",IF(OR(分岐管理シート!AK355&lt;14,分岐管理シート!AK355&gt;26,分岐管理シート!AK355&lt;分岐管理シート!AI355,分岐管理シート!AK355&lt;分岐管理シート!AJ355),"error",""))</f>
        <v/>
      </c>
      <c r="CG355" s="257" t="str">
        <f>IF(F355="","",IF(AND(AD355="－",分岐管理シート!AK355&gt;25),"error",""))</f>
        <v/>
      </c>
      <c r="CH355" s="257" t="str">
        <f t="shared" si="54"/>
        <v/>
      </c>
      <c r="CI355" s="252" t="str">
        <f>IF(F355="","",IF(分岐管理シート!AM355&lt;1,"error",""))</f>
        <v/>
      </c>
      <c r="CJ355" s="257" t="str">
        <f>IF(F355="","",IF(分岐管理シート!AN355&lt;1,"error",""))</f>
        <v/>
      </c>
      <c r="CK355" s="261" t="str">
        <f t="shared" si="51"/>
        <v/>
      </c>
      <c r="CL355" s="257" t="str">
        <f>IF(F355="","",IF(AND(SUM(分岐管理シート!AO355:AR355)&gt;180,分岐管理シート!AS355&lt;1),"error",""))</f>
        <v/>
      </c>
      <c r="CM355" s="257" t="str">
        <f>IF(F355="","",IF(OR(AND(分岐管理シート!D355=1,分岐管理シート!BB355&gt;0,分岐管理シート!BB355&lt;7),AND(分岐管理シート!D355&gt;1,分岐管理シート!BB355&gt;3,分岐管理シート!BB355&lt;7)),"","error"))</f>
        <v/>
      </c>
      <c r="CN355" s="260"/>
      <c r="CO355" s="257" t="str">
        <f>IF(分岐管理シート!BR355=0,"","error")</f>
        <v/>
      </c>
      <c r="CP355" s="304" t="str">
        <f>IF(AND(F355="",SUM(分岐管理シート!D355:BB355)&gt;0),"error","")</f>
        <v/>
      </c>
    </row>
    <row r="356" spans="1:94" ht="54.95" customHeight="1" x14ac:dyDescent="0.15">
      <c r="A356" s="29"/>
      <c r="B356" s="33"/>
      <c r="C356" s="445">
        <v>284</v>
      </c>
      <c r="D356" s="342"/>
      <c r="E356" s="342"/>
      <c r="F356" s="164"/>
      <c r="G356" s="164"/>
      <c r="H356" s="163"/>
      <c r="I356" s="164"/>
      <c r="J356" s="163"/>
      <c r="K356" s="164"/>
      <c r="L356" s="164"/>
      <c r="M356" s="164"/>
      <c r="N356" s="164"/>
      <c r="O356" s="343"/>
      <c r="P356" s="343"/>
      <c r="Q356" s="344"/>
      <c r="R356" s="345">
        <f t="shared" si="44"/>
        <v>0</v>
      </c>
      <c r="S356" s="346">
        <f t="shared" si="52"/>
        <v>0</v>
      </c>
      <c r="T356" s="347"/>
      <c r="U356" s="419"/>
      <c r="V356" s="386"/>
      <c r="W356" s="386"/>
      <c r="X356" s="386"/>
      <c r="Y356" s="347"/>
      <c r="Z356" s="347"/>
      <c r="AA356" s="163"/>
      <c r="AB356" s="164"/>
      <c r="AC356" s="348"/>
      <c r="AD356" s="348"/>
      <c r="AE356" s="348"/>
      <c r="AF356" s="349"/>
      <c r="AG356" s="349"/>
      <c r="AH356" s="370"/>
      <c r="AI356" s="163"/>
      <c r="AJ356" s="163"/>
      <c r="AK356" s="163"/>
      <c r="AL356" s="350"/>
      <c r="AM356" s="163"/>
      <c r="AN356" s="163"/>
      <c r="AO356" s="343"/>
      <c r="AP356" s="164"/>
      <c r="AQ356" s="164"/>
      <c r="AR356" s="164"/>
      <c r="AS356" s="351"/>
      <c r="AT356" s="352"/>
      <c r="AU356" s="352"/>
      <c r="AV356" s="352"/>
      <c r="AW356" s="352"/>
      <c r="AX356" s="352"/>
      <c r="AY356" s="352"/>
      <c r="AZ356" s="352"/>
      <c r="BA356" s="352"/>
      <c r="BB356" s="353"/>
      <c r="BC356" s="351"/>
      <c r="BD356" s="351"/>
      <c r="BE356" s="255" t="str">
        <f>IF(F356="","",IF(分岐管理シート!D356&gt;0,"","error"))</f>
        <v/>
      </c>
      <c r="BF356" s="256" t="str">
        <f>IF(F356="","",IF(分岐管理シート!E356=1,"","error"))</f>
        <v/>
      </c>
      <c r="BG356" s="257" t="str">
        <f>IF(F356="","",IF(分岐管理シート!G356=2,"","error"))</f>
        <v/>
      </c>
      <c r="BH356" s="257" t="str">
        <f>IF(F356="","",IF(OR(分岐管理シート!H356=0,LEN(H356)&lt;6),"error",""))</f>
        <v/>
      </c>
      <c r="BI356" s="258" t="str">
        <f>IF(F356="","",IF(分岐管理シート!I356=2,"","error"))</f>
        <v/>
      </c>
      <c r="BJ356" s="257" t="str">
        <f t="shared" si="45"/>
        <v/>
      </c>
      <c r="BK356" s="257" t="str">
        <f t="shared" si="46"/>
        <v/>
      </c>
      <c r="BL356" s="257" t="str">
        <f>IF(F356="","",IF(OR(AND(分岐管理シート!D356=1,分岐管理シート!K356=1),AND(分岐管理シート!D356=2,分岐管理シート!K356=2)),"","error"))</f>
        <v/>
      </c>
      <c r="BM356" s="255" t="str">
        <f>IF(F356="","",IF(分岐管理シート!L356=2,"","error"))</f>
        <v/>
      </c>
      <c r="BN356" s="257" t="str">
        <f>IF(F356="","",IF(分岐管理シート!M356&lt;1,"error",""))</f>
        <v/>
      </c>
      <c r="BO356" s="252" t="str">
        <f>IF(F356="","",IF(OR(AND(分岐管理シート!D356=1,分岐管理シート!M356&lt;12,分岐管理シート!M356&gt;0),AND(分岐管理シート!D356=2,分岐管理シート!M356&lt;13,分岐管理シート!M356&gt;1)),"","error"))</f>
        <v/>
      </c>
      <c r="BP356" s="257" t="str">
        <f>IF(AND(分岐管理シート!M356&lt;&gt;1,SUM(分岐管理シート!N356:P356)&gt;0),"error","")</f>
        <v/>
      </c>
      <c r="BQ356" s="256" t="str">
        <f>IF(OR(AND(分岐管理シート!N356=0,OR(分岐管理シート!O356&lt;&gt;0,分岐管理シート!P356&lt;&gt;0)),AND(分岐管理シート!O356=0,分岐管理シート!P356&lt;&gt;0)),"error","")</f>
        <v/>
      </c>
      <c r="BR356" s="259" t="str" cm="1">
        <f t="array" ref="BR356">IF(SUMPRODUCT(COUNTIF(N356:P356,N356:P356))&gt;COUNTA(N356:P356),"error","")</f>
        <v/>
      </c>
      <c r="BS356" s="257" t="str">
        <f t="shared" si="47"/>
        <v/>
      </c>
      <c r="BT356" s="257" t="str">
        <f t="shared" si="48"/>
        <v/>
      </c>
      <c r="BU356" s="257" t="str">
        <f>IF(F356="","",IF(OR(AND(分岐管理シート!D356=1,T356&gt;0,Y356&gt;=0,U356=0,R356=S356+Y356,S356=T356),AND(分岐管理シート!D356=2,U356&gt;0,Y356&gt;=0,T356=0,R356=S356+Y356,S356=U356)),"","error"))</f>
        <v/>
      </c>
      <c r="BV356" s="257" t="str">
        <f t="shared" si="49"/>
        <v/>
      </c>
      <c r="BW356" s="257" t="str">
        <f t="shared" si="53"/>
        <v/>
      </c>
      <c r="BX356" s="257" t="str">
        <f t="shared" si="50"/>
        <v/>
      </c>
      <c r="BY356" s="257" t="str">
        <f>IF(F356="","",IF(PRODUCT(分岐管理シート!AB356:'分岐管理シート'!AE356)=0,"error",""))</f>
        <v/>
      </c>
      <c r="BZ356" s="252" t="str">
        <f>IF(F356="","",IF(AND(AE356="○",分岐管理シート!AF356=0),"error",""))</f>
        <v/>
      </c>
      <c r="CA356" s="257" t="str">
        <f>IF(F356="","",IF(AND(分岐管理シート!AE356&lt;2,実施計画様式!AF356&lt;&gt;""),"error",""))</f>
        <v/>
      </c>
      <c r="CB356" s="257" t="str">
        <f>IF(F356="","",IF(OR(AND(分岐管理シート!D356=1,分岐管理シート!AG356&gt;0,分岐管理シート!AG356&lt;25),AND(分岐管理シート!D356&gt;1,分岐管理シート!AG356&gt;12,分岐管理シート!AG356&lt;25)),"","error"))</f>
        <v/>
      </c>
      <c r="CC356" s="256" t="str">
        <f>IF(F356="","",IF(OR(AND(分岐管理シート!BH356="予算化方法",分岐管理シート!AH356&gt;0,分岐管理シート!AH356&lt;4),AND(分岐管理シート!BH356="予算化方法_未定なし",分岐管理シート!AH356&gt;0,分岐管理シート!AH356&lt;3)),"","error"))</f>
        <v/>
      </c>
      <c r="CD356" s="257" t="str">
        <f>IF(F356="","",IF(OR(分岐管理シート!AI356&lt;14,分岐管理シート!AI356&gt;25,分岐管理シート!AI356&gt;分岐管理シート!AJ356,分岐管理シート!AI356&gt;分岐管理シート!AK356),"error",""))</f>
        <v/>
      </c>
      <c r="CE356" s="257" t="str">
        <f>IF(F356="","",IF(OR(分岐管理シート!AJ356&lt;14,分岐管理シート!AJ356&gt;25,分岐管理シート!AJ356&lt;分岐管理シート!AI356,分岐管理シート!AJ356&gt;分岐管理シート!AK356),"error",""))</f>
        <v/>
      </c>
      <c r="CF356" s="256" t="str">
        <f>IF(F356="","",IF(OR(分岐管理シート!AK356&lt;14,分岐管理シート!AK356&gt;26,分岐管理シート!AK356&lt;分岐管理シート!AI356,分岐管理シート!AK356&lt;分岐管理シート!AJ356),"error",""))</f>
        <v/>
      </c>
      <c r="CG356" s="257" t="str">
        <f>IF(F356="","",IF(AND(AD356="－",分岐管理シート!AK356&gt;25),"error",""))</f>
        <v/>
      </c>
      <c r="CH356" s="257" t="str">
        <f t="shared" si="54"/>
        <v/>
      </c>
      <c r="CI356" s="252" t="str">
        <f>IF(F356="","",IF(分岐管理シート!AM356&lt;1,"error",""))</f>
        <v/>
      </c>
      <c r="CJ356" s="257" t="str">
        <f>IF(F356="","",IF(分岐管理シート!AN356&lt;1,"error",""))</f>
        <v/>
      </c>
      <c r="CK356" s="261" t="str">
        <f t="shared" si="51"/>
        <v/>
      </c>
      <c r="CL356" s="257" t="str">
        <f>IF(F356="","",IF(AND(SUM(分岐管理シート!AO356:AR356)&gt;180,分岐管理シート!AS356&lt;1),"error",""))</f>
        <v/>
      </c>
      <c r="CM356" s="257" t="str">
        <f>IF(F356="","",IF(OR(AND(分岐管理シート!D356=1,分岐管理シート!BB356&gt;0,分岐管理シート!BB356&lt;7),AND(分岐管理シート!D356&gt;1,分岐管理シート!BB356&gt;3,分岐管理シート!BB356&lt;7)),"","error"))</f>
        <v/>
      </c>
      <c r="CN356" s="260"/>
      <c r="CO356" s="257" t="str">
        <f>IF(分岐管理シート!BR356=0,"","error")</f>
        <v/>
      </c>
      <c r="CP356" s="304" t="str">
        <f>IF(AND(F356="",SUM(分岐管理シート!D356:BB356)&gt;0),"error","")</f>
        <v/>
      </c>
    </row>
    <row r="357" spans="1:94" ht="54.95" customHeight="1" x14ac:dyDescent="0.15">
      <c r="A357" s="29"/>
      <c r="B357" s="33"/>
      <c r="C357" s="445">
        <v>285</v>
      </c>
      <c r="D357" s="342"/>
      <c r="E357" s="342"/>
      <c r="F357" s="164"/>
      <c r="G357" s="164"/>
      <c r="H357" s="163"/>
      <c r="I357" s="164"/>
      <c r="J357" s="163"/>
      <c r="K357" s="164"/>
      <c r="L357" s="164"/>
      <c r="M357" s="164"/>
      <c r="N357" s="164"/>
      <c r="O357" s="343"/>
      <c r="P357" s="343"/>
      <c r="Q357" s="344"/>
      <c r="R357" s="345">
        <f t="shared" si="44"/>
        <v>0</v>
      </c>
      <c r="S357" s="346">
        <f t="shared" si="52"/>
        <v>0</v>
      </c>
      <c r="T357" s="347"/>
      <c r="U357" s="419"/>
      <c r="V357" s="386"/>
      <c r="W357" s="386"/>
      <c r="X357" s="386"/>
      <c r="Y357" s="347"/>
      <c r="Z357" s="347"/>
      <c r="AA357" s="163"/>
      <c r="AB357" s="164"/>
      <c r="AC357" s="348"/>
      <c r="AD357" s="348"/>
      <c r="AE357" s="348"/>
      <c r="AF357" s="349"/>
      <c r="AG357" s="349"/>
      <c r="AH357" s="370"/>
      <c r="AI357" s="163"/>
      <c r="AJ357" s="163"/>
      <c r="AK357" s="163"/>
      <c r="AL357" s="350"/>
      <c r="AM357" s="163"/>
      <c r="AN357" s="163"/>
      <c r="AO357" s="343"/>
      <c r="AP357" s="164"/>
      <c r="AQ357" s="164"/>
      <c r="AR357" s="164"/>
      <c r="AS357" s="351"/>
      <c r="AT357" s="352"/>
      <c r="AU357" s="352"/>
      <c r="AV357" s="352"/>
      <c r="AW357" s="352"/>
      <c r="AX357" s="352"/>
      <c r="AY357" s="352"/>
      <c r="AZ357" s="352"/>
      <c r="BA357" s="352"/>
      <c r="BB357" s="353"/>
      <c r="BC357" s="351"/>
      <c r="BD357" s="351"/>
      <c r="BE357" s="255" t="str">
        <f>IF(F357="","",IF(分岐管理シート!D357&gt;0,"","error"))</f>
        <v/>
      </c>
      <c r="BF357" s="256" t="str">
        <f>IF(F357="","",IF(分岐管理シート!E357=1,"","error"))</f>
        <v/>
      </c>
      <c r="BG357" s="257" t="str">
        <f>IF(F357="","",IF(分岐管理シート!G357=2,"","error"))</f>
        <v/>
      </c>
      <c r="BH357" s="257" t="str">
        <f>IF(F357="","",IF(OR(分岐管理シート!H357=0,LEN(H357)&lt;6),"error",""))</f>
        <v/>
      </c>
      <c r="BI357" s="258" t="str">
        <f>IF(F357="","",IF(分岐管理シート!I357=2,"","error"))</f>
        <v/>
      </c>
      <c r="BJ357" s="257" t="str">
        <f t="shared" si="45"/>
        <v/>
      </c>
      <c r="BK357" s="257" t="str">
        <f t="shared" si="46"/>
        <v/>
      </c>
      <c r="BL357" s="257" t="str">
        <f>IF(F357="","",IF(OR(AND(分岐管理シート!D357=1,分岐管理シート!K357=1),AND(分岐管理シート!D357=2,分岐管理シート!K357=2)),"","error"))</f>
        <v/>
      </c>
      <c r="BM357" s="255" t="str">
        <f>IF(F357="","",IF(分岐管理シート!L357=2,"","error"))</f>
        <v/>
      </c>
      <c r="BN357" s="257" t="str">
        <f>IF(F357="","",IF(分岐管理シート!M357&lt;1,"error",""))</f>
        <v/>
      </c>
      <c r="BO357" s="252" t="str">
        <f>IF(F357="","",IF(OR(AND(分岐管理シート!D357=1,分岐管理シート!M357&lt;12,分岐管理シート!M357&gt;0),AND(分岐管理シート!D357=2,分岐管理シート!M357&lt;13,分岐管理シート!M357&gt;1)),"","error"))</f>
        <v/>
      </c>
      <c r="BP357" s="257" t="str">
        <f>IF(AND(分岐管理シート!M357&lt;&gt;1,SUM(分岐管理シート!N357:P357)&gt;0),"error","")</f>
        <v/>
      </c>
      <c r="BQ357" s="256" t="str">
        <f>IF(OR(AND(分岐管理シート!N357=0,OR(分岐管理シート!O357&lt;&gt;0,分岐管理シート!P357&lt;&gt;0)),AND(分岐管理シート!O357=0,分岐管理シート!P357&lt;&gt;0)),"error","")</f>
        <v/>
      </c>
      <c r="BR357" s="259" t="str" cm="1">
        <f t="array" ref="BR357">IF(SUMPRODUCT(COUNTIF(N357:P357,N357:P357))&gt;COUNTA(N357:P357),"error","")</f>
        <v/>
      </c>
      <c r="BS357" s="257" t="str">
        <f t="shared" si="47"/>
        <v/>
      </c>
      <c r="BT357" s="257" t="str">
        <f t="shared" si="48"/>
        <v/>
      </c>
      <c r="BU357" s="257" t="str">
        <f>IF(F357="","",IF(OR(AND(分岐管理シート!D357=1,T357&gt;0,Y357&gt;=0,U357=0,R357=S357+Y357,S357=T357),AND(分岐管理シート!D357=2,U357&gt;0,Y357&gt;=0,T357=0,R357=S357+Y357,S357=U357)),"","error"))</f>
        <v/>
      </c>
      <c r="BV357" s="257" t="str">
        <f t="shared" si="49"/>
        <v/>
      </c>
      <c r="BW357" s="257" t="str">
        <f t="shared" si="53"/>
        <v/>
      </c>
      <c r="BX357" s="257" t="str">
        <f t="shared" si="50"/>
        <v/>
      </c>
      <c r="BY357" s="257" t="str">
        <f>IF(F357="","",IF(PRODUCT(分岐管理シート!AB357:'分岐管理シート'!AE357)=0,"error",""))</f>
        <v/>
      </c>
      <c r="BZ357" s="252" t="str">
        <f>IF(F357="","",IF(AND(AE357="○",分岐管理シート!AF357=0),"error",""))</f>
        <v/>
      </c>
      <c r="CA357" s="257" t="str">
        <f>IF(F357="","",IF(AND(分岐管理シート!AE357&lt;2,実施計画様式!AF357&lt;&gt;""),"error",""))</f>
        <v/>
      </c>
      <c r="CB357" s="257" t="str">
        <f>IF(F357="","",IF(OR(AND(分岐管理シート!D357=1,分岐管理シート!AG357&gt;0,分岐管理シート!AG357&lt;25),AND(分岐管理シート!D357&gt;1,分岐管理シート!AG357&gt;12,分岐管理シート!AG357&lt;25)),"","error"))</f>
        <v/>
      </c>
      <c r="CC357" s="256" t="str">
        <f>IF(F357="","",IF(OR(AND(分岐管理シート!BH357="予算化方法",分岐管理シート!AH357&gt;0,分岐管理シート!AH357&lt;4),AND(分岐管理シート!BH357="予算化方法_未定なし",分岐管理シート!AH357&gt;0,分岐管理シート!AH357&lt;3)),"","error"))</f>
        <v/>
      </c>
      <c r="CD357" s="257" t="str">
        <f>IF(F357="","",IF(OR(分岐管理シート!AI357&lt;14,分岐管理シート!AI357&gt;25,分岐管理シート!AI357&gt;分岐管理シート!AJ357,分岐管理シート!AI357&gt;分岐管理シート!AK357),"error",""))</f>
        <v/>
      </c>
      <c r="CE357" s="257" t="str">
        <f>IF(F357="","",IF(OR(分岐管理シート!AJ357&lt;14,分岐管理シート!AJ357&gt;25,分岐管理シート!AJ357&lt;分岐管理シート!AI357,分岐管理シート!AJ357&gt;分岐管理シート!AK357),"error",""))</f>
        <v/>
      </c>
      <c r="CF357" s="256" t="str">
        <f>IF(F357="","",IF(OR(分岐管理シート!AK357&lt;14,分岐管理シート!AK357&gt;26,分岐管理シート!AK357&lt;分岐管理シート!AI357,分岐管理シート!AK357&lt;分岐管理シート!AJ357),"error",""))</f>
        <v/>
      </c>
      <c r="CG357" s="257" t="str">
        <f>IF(F357="","",IF(AND(AD357="－",分岐管理シート!AK357&gt;25),"error",""))</f>
        <v/>
      </c>
      <c r="CH357" s="257" t="str">
        <f t="shared" si="54"/>
        <v/>
      </c>
      <c r="CI357" s="252" t="str">
        <f>IF(F357="","",IF(分岐管理シート!AM357&lt;1,"error",""))</f>
        <v/>
      </c>
      <c r="CJ357" s="257" t="str">
        <f>IF(F357="","",IF(分岐管理シート!AN357&lt;1,"error",""))</f>
        <v/>
      </c>
      <c r="CK357" s="261" t="str">
        <f t="shared" si="51"/>
        <v/>
      </c>
      <c r="CL357" s="257" t="str">
        <f>IF(F357="","",IF(AND(SUM(分岐管理シート!AO357:AR357)&gt;180,分岐管理シート!AS357&lt;1),"error",""))</f>
        <v/>
      </c>
      <c r="CM357" s="257" t="str">
        <f>IF(F357="","",IF(OR(AND(分岐管理シート!D357=1,分岐管理シート!BB357&gt;0,分岐管理シート!BB357&lt;7),AND(分岐管理シート!D357&gt;1,分岐管理シート!BB357&gt;3,分岐管理シート!BB357&lt;7)),"","error"))</f>
        <v/>
      </c>
      <c r="CN357" s="260"/>
      <c r="CO357" s="257" t="str">
        <f>IF(分岐管理シート!BR357=0,"","error")</f>
        <v/>
      </c>
      <c r="CP357" s="304" t="str">
        <f>IF(AND(F357="",SUM(分岐管理シート!D357:BB357)&gt;0),"error","")</f>
        <v/>
      </c>
    </row>
    <row r="358" spans="1:94" ht="54.95" customHeight="1" x14ac:dyDescent="0.15">
      <c r="A358" s="29"/>
      <c r="B358" s="33"/>
      <c r="C358" s="445">
        <v>286</v>
      </c>
      <c r="D358" s="342"/>
      <c r="E358" s="342"/>
      <c r="F358" s="164"/>
      <c r="G358" s="164"/>
      <c r="H358" s="163"/>
      <c r="I358" s="164"/>
      <c r="J358" s="163"/>
      <c r="K358" s="164"/>
      <c r="L358" s="164"/>
      <c r="M358" s="164"/>
      <c r="N358" s="164"/>
      <c r="O358" s="343"/>
      <c r="P358" s="343"/>
      <c r="Q358" s="344"/>
      <c r="R358" s="345">
        <f t="shared" si="44"/>
        <v>0</v>
      </c>
      <c r="S358" s="346">
        <f t="shared" si="52"/>
        <v>0</v>
      </c>
      <c r="T358" s="347"/>
      <c r="U358" s="419"/>
      <c r="V358" s="386"/>
      <c r="W358" s="386"/>
      <c r="X358" s="386"/>
      <c r="Y358" s="347"/>
      <c r="Z358" s="347"/>
      <c r="AA358" s="163"/>
      <c r="AB358" s="164"/>
      <c r="AC358" s="348"/>
      <c r="AD358" s="348"/>
      <c r="AE358" s="348"/>
      <c r="AF358" s="349"/>
      <c r="AG358" s="349"/>
      <c r="AH358" s="370"/>
      <c r="AI358" s="163"/>
      <c r="AJ358" s="163"/>
      <c r="AK358" s="163"/>
      <c r="AL358" s="350"/>
      <c r="AM358" s="163"/>
      <c r="AN358" s="163"/>
      <c r="AO358" s="343"/>
      <c r="AP358" s="164"/>
      <c r="AQ358" s="164"/>
      <c r="AR358" s="164"/>
      <c r="AS358" s="351"/>
      <c r="AT358" s="352"/>
      <c r="AU358" s="352"/>
      <c r="AV358" s="352"/>
      <c r="AW358" s="352"/>
      <c r="AX358" s="352"/>
      <c r="AY358" s="352"/>
      <c r="AZ358" s="352"/>
      <c r="BA358" s="352"/>
      <c r="BB358" s="353"/>
      <c r="BC358" s="351"/>
      <c r="BD358" s="351"/>
      <c r="BE358" s="255" t="str">
        <f>IF(F358="","",IF(分岐管理シート!D358&gt;0,"","error"))</f>
        <v/>
      </c>
      <c r="BF358" s="256" t="str">
        <f>IF(F358="","",IF(分岐管理シート!E358=1,"","error"))</f>
        <v/>
      </c>
      <c r="BG358" s="257" t="str">
        <f>IF(F358="","",IF(分岐管理シート!G358=2,"","error"))</f>
        <v/>
      </c>
      <c r="BH358" s="257" t="str">
        <f>IF(F358="","",IF(OR(分岐管理シート!H358=0,LEN(H358)&lt;6),"error",""))</f>
        <v/>
      </c>
      <c r="BI358" s="258" t="str">
        <f>IF(F358="","",IF(分岐管理シート!I358=2,"","error"))</f>
        <v/>
      </c>
      <c r="BJ358" s="257" t="str">
        <f t="shared" si="45"/>
        <v/>
      </c>
      <c r="BK358" s="257" t="str">
        <f t="shared" si="46"/>
        <v/>
      </c>
      <c r="BL358" s="257" t="str">
        <f>IF(F358="","",IF(OR(AND(分岐管理シート!D358=1,分岐管理シート!K358=1),AND(分岐管理シート!D358=2,分岐管理シート!K358=2)),"","error"))</f>
        <v/>
      </c>
      <c r="BM358" s="255" t="str">
        <f>IF(F358="","",IF(分岐管理シート!L358=2,"","error"))</f>
        <v/>
      </c>
      <c r="BN358" s="257" t="str">
        <f>IF(F358="","",IF(分岐管理シート!M358&lt;1,"error",""))</f>
        <v/>
      </c>
      <c r="BO358" s="252" t="str">
        <f>IF(F358="","",IF(OR(AND(分岐管理シート!D358=1,分岐管理シート!M358&lt;12,分岐管理シート!M358&gt;0),AND(分岐管理シート!D358=2,分岐管理シート!M358&lt;13,分岐管理シート!M358&gt;1)),"","error"))</f>
        <v/>
      </c>
      <c r="BP358" s="257" t="str">
        <f>IF(AND(分岐管理シート!M358&lt;&gt;1,SUM(分岐管理シート!N358:P358)&gt;0),"error","")</f>
        <v/>
      </c>
      <c r="BQ358" s="256" t="str">
        <f>IF(OR(AND(分岐管理シート!N358=0,OR(分岐管理シート!O358&lt;&gt;0,分岐管理シート!P358&lt;&gt;0)),AND(分岐管理シート!O358=0,分岐管理シート!P358&lt;&gt;0)),"error","")</f>
        <v/>
      </c>
      <c r="BR358" s="259" t="str" cm="1">
        <f t="array" ref="BR358">IF(SUMPRODUCT(COUNTIF(N358:P358,N358:P358))&gt;COUNTA(N358:P358),"error","")</f>
        <v/>
      </c>
      <c r="BS358" s="257" t="str">
        <f t="shared" si="47"/>
        <v/>
      </c>
      <c r="BT358" s="257" t="str">
        <f t="shared" si="48"/>
        <v/>
      </c>
      <c r="BU358" s="257" t="str">
        <f>IF(F358="","",IF(OR(AND(分岐管理シート!D358=1,T358&gt;0,Y358&gt;=0,U358=0,R358=S358+Y358,S358=T358),AND(分岐管理シート!D358=2,U358&gt;0,Y358&gt;=0,T358=0,R358=S358+Y358,S358=U358)),"","error"))</f>
        <v/>
      </c>
      <c r="BV358" s="257" t="str">
        <f t="shared" si="49"/>
        <v/>
      </c>
      <c r="BW358" s="257" t="str">
        <f t="shared" si="53"/>
        <v/>
      </c>
      <c r="BX358" s="257" t="str">
        <f t="shared" si="50"/>
        <v/>
      </c>
      <c r="BY358" s="257" t="str">
        <f>IF(F358="","",IF(PRODUCT(分岐管理シート!AB358:'分岐管理シート'!AE358)=0,"error",""))</f>
        <v/>
      </c>
      <c r="BZ358" s="252" t="str">
        <f>IF(F358="","",IF(AND(AE358="○",分岐管理シート!AF358=0),"error",""))</f>
        <v/>
      </c>
      <c r="CA358" s="257" t="str">
        <f>IF(F358="","",IF(AND(分岐管理シート!AE358&lt;2,実施計画様式!AF358&lt;&gt;""),"error",""))</f>
        <v/>
      </c>
      <c r="CB358" s="257" t="str">
        <f>IF(F358="","",IF(OR(AND(分岐管理シート!D358=1,分岐管理シート!AG358&gt;0,分岐管理シート!AG358&lt;25),AND(分岐管理シート!D358&gt;1,分岐管理シート!AG358&gt;12,分岐管理シート!AG358&lt;25)),"","error"))</f>
        <v/>
      </c>
      <c r="CC358" s="256" t="str">
        <f>IF(F358="","",IF(OR(AND(分岐管理シート!BH358="予算化方法",分岐管理シート!AH358&gt;0,分岐管理シート!AH358&lt;4),AND(分岐管理シート!BH358="予算化方法_未定なし",分岐管理シート!AH358&gt;0,分岐管理シート!AH358&lt;3)),"","error"))</f>
        <v/>
      </c>
      <c r="CD358" s="257" t="str">
        <f>IF(F358="","",IF(OR(分岐管理シート!AI358&lt;14,分岐管理シート!AI358&gt;25,分岐管理シート!AI358&gt;分岐管理シート!AJ358,分岐管理シート!AI358&gt;分岐管理シート!AK358),"error",""))</f>
        <v/>
      </c>
      <c r="CE358" s="257" t="str">
        <f>IF(F358="","",IF(OR(分岐管理シート!AJ358&lt;14,分岐管理シート!AJ358&gt;25,分岐管理シート!AJ358&lt;分岐管理シート!AI358,分岐管理シート!AJ358&gt;分岐管理シート!AK358),"error",""))</f>
        <v/>
      </c>
      <c r="CF358" s="256" t="str">
        <f>IF(F358="","",IF(OR(分岐管理シート!AK358&lt;14,分岐管理シート!AK358&gt;26,分岐管理シート!AK358&lt;分岐管理シート!AI358,分岐管理シート!AK358&lt;分岐管理シート!AJ358),"error",""))</f>
        <v/>
      </c>
      <c r="CG358" s="257" t="str">
        <f>IF(F358="","",IF(AND(AD358="－",分岐管理シート!AK358&gt;25),"error",""))</f>
        <v/>
      </c>
      <c r="CH358" s="257" t="str">
        <f t="shared" si="54"/>
        <v/>
      </c>
      <c r="CI358" s="252" t="str">
        <f>IF(F358="","",IF(分岐管理シート!AM358&lt;1,"error",""))</f>
        <v/>
      </c>
      <c r="CJ358" s="257" t="str">
        <f>IF(F358="","",IF(分岐管理シート!AN358&lt;1,"error",""))</f>
        <v/>
      </c>
      <c r="CK358" s="261" t="str">
        <f t="shared" si="51"/>
        <v/>
      </c>
      <c r="CL358" s="257" t="str">
        <f>IF(F358="","",IF(AND(SUM(分岐管理シート!AO358:AR358)&gt;180,分岐管理シート!AS358&lt;1),"error",""))</f>
        <v/>
      </c>
      <c r="CM358" s="257" t="str">
        <f>IF(F358="","",IF(OR(AND(分岐管理シート!D358=1,分岐管理シート!BB358&gt;0,分岐管理シート!BB358&lt;7),AND(分岐管理シート!D358&gt;1,分岐管理シート!BB358&gt;3,分岐管理シート!BB358&lt;7)),"","error"))</f>
        <v/>
      </c>
      <c r="CN358" s="260"/>
      <c r="CO358" s="257" t="str">
        <f>IF(分岐管理シート!BR358=0,"","error")</f>
        <v/>
      </c>
      <c r="CP358" s="304" t="str">
        <f>IF(AND(F358="",SUM(分岐管理シート!D358:BB358)&gt;0),"error","")</f>
        <v/>
      </c>
    </row>
    <row r="359" spans="1:94" ht="54.95" customHeight="1" x14ac:dyDescent="0.15">
      <c r="A359" s="29"/>
      <c r="B359" s="33"/>
      <c r="C359" s="445">
        <v>287</v>
      </c>
      <c r="D359" s="342"/>
      <c r="E359" s="342"/>
      <c r="F359" s="164"/>
      <c r="G359" s="164"/>
      <c r="H359" s="163"/>
      <c r="I359" s="164"/>
      <c r="J359" s="163"/>
      <c r="K359" s="164"/>
      <c r="L359" s="164"/>
      <c r="M359" s="164"/>
      <c r="N359" s="164"/>
      <c r="O359" s="343"/>
      <c r="P359" s="343"/>
      <c r="Q359" s="344"/>
      <c r="R359" s="345">
        <f t="shared" si="44"/>
        <v>0</v>
      </c>
      <c r="S359" s="346">
        <f t="shared" si="52"/>
        <v>0</v>
      </c>
      <c r="T359" s="347"/>
      <c r="U359" s="419"/>
      <c r="V359" s="386"/>
      <c r="W359" s="386"/>
      <c r="X359" s="386"/>
      <c r="Y359" s="347"/>
      <c r="Z359" s="347"/>
      <c r="AA359" s="163"/>
      <c r="AB359" s="164"/>
      <c r="AC359" s="348"/>
      <c r="AD359" s="348"/>
      <c r="AE359" s="348"/>
      <c r="AF359" s="349"/>
      <c r="AG359" s="349"/>
      <c r="AH359" s="370"/>
      <c r="AI359" s="163"/>
      <c r="AJ359" s="163"/>
      <c r="AK359" s="163"/>
      <c r="AL359" s="350"/>
      <c r="AM359" s="163"/>
      <c r="AN359" s="163"/>
      <c r="AO359" s="343"/>
      <c r="AP359" s="164"/>
      <c r="AQ359" s="164"/>
      <c r="AR359" s="164"/>
      <c r="AS359" s="351"/>
      <c r="AT359" s="352"/>
      <c r="AU359" s="352"/>
      <c r="AV359" s="352"/>
      <c r="AW359" s="352"/>
      <c r="AX359" s="352"/>
      <c r="AY359" s="352"/>
      <c r="AZ359" s="352"/>
      <c r="BA359" s="352"/>
      <c r="BB359" s="353"/>
      <c r="BC359" s="351"/>
      <c r="BD359" s="351"/>
      <c r="BE359" s="255" t="str">
        <f>IF(F359="","",IF(分岐管理シート!D359&gt;0,"","error"))</f>
        <v/>
      </c>
      <c r="BF359" s="256" t="str">
        <f>IF(F359="","",IF(分岐管理シート!E359=1,"","error"))</f>
        <v/>
      </c>
      <c r="BG359" s="257" t="str">
        <f>IF(F359="","",IF(分岐管理シート!G359=2,"","error"))</f>
        <v/>
      </c>
      <c r="BH359" s="257" t="str">
        <f>IF(F359="","",IF(OR(分岐管理シート!H359=0,LEN(H359)&lt;6),"error",""))</f>
        <v/>
      </c>
      <c r="BI359" s="258" t="str">
        <f>IF(F359="","",IF(分岐管理シート!I359=2,"","error"))</f>
        <v/>
      </c>
      <c r="BJ359" s="257" t="str">
        <f t="shared" si="45"/>
        <v/>
      </c>
      <c r="BK359" s="257" t="str">
        <f t="shared" si="46"/>
        <v/>
      </c>
      <c r="BL359" s="257" t="str">
        <f>IF(F359="","",IF(OR(AND(分岐管理シート!D359=1,分岐管理シート!K359=1),AND(分岐管理シート!D359=2,分岐管理シート!K359=2)),"","error"))</f>
        <v/>
      </c>
      <c r="BM359" s="255" t="str">
        <f>IF(F359="","",IF(分岐管理シート!L359=2,"","error"))</f>
        <v/>
      </c>
      <c r="BN359" s="257" t="str">
        <f>IF(F359="","",IF(分岐管理シート!M359&lt;1,"error",""))</f>
        <v/>
      </c>
      <c r="BO359" s="252" t="str">
        <f>IF(F359="","",IF(OR(AND(分岐管理シート!D359=1,分岐管理シート!M359&lt;12,分岐管理シート!M359&gt;0),AND(分岐管理シート!D359=2,分岐管理シート!M359&lt;13,分岐管理シート!M359&gt;1)),"","error"))</f>
        <v/>
      </c>
      <c r="BP359" s="257" t="str">
        <f>IF(AND(分岐管理シート!M359&lt;&gt;1,SUM(分岐管理シート!N359:P359)&gt;0),"error","")</f>
        <v/>
      </c>
      <c r="BQ359" s="256" t="str">
        <f>IF(OR(AND(分岐管理シート!N359=0,OR(分岐管理シート!O359&lt;&gt;0,分岐管理シート!P359&lt;&gt;0)),AND(分岐管理シート!O359=0,分岐管理シート!P359&lt;&gt;0)),"error","")</f>
        <v/>
      </c>
      <c r="BR359" s="259" t="str" cm="1">
        <f t="array" ref="BR359">IF(SUMPRODUCT(COUNTIF(N359:P359,N359:P359))&gt;COUNTA(N359:P359),"error","")</f>
        <v/>
      </c>
      <c r="BS359" s="257" t="str">
        <f t="shared" si="47"/>
        <v/>
      </c>
      <c r="BT359" s="257" t="str">
        <f t="shared" si="48"/>
        <v/>
      </c>
      <c r="BU359" s="257" t="str">
        <f>IF(F359="","",IF(OR(AND(分岐管理シート!D359=1,T359&gt;0,Y359&gt;=0,U359=0,R359=S359+Y359,S359=T359),AND(分岐管理シート!D359=2,U359&gt;0,Y359&gt;=0,T359=0,R359=S359+Y359,S359=U359)),"","error"))</f>
        <v/>
      </c>
      <c r="BV359" s="257" t="str">
        <f t="shared" si="49"/>
        <v/>
      </c>
      <c r="BW359" s="257" t="str">
        <f t="shared" si="53"/>
        <v/>
      </c>
      <c r="BX359" s="257" t="str">
        <f t="shared" si="50"/>
        <v/>
      </c>
      <c r="BY359" s="257" t="str">
        <f>IF(F359="","",IF(PRODUCT(分岐管理シート!AB359:'分岐管理シート'!AE359)=0,"error",""))</f>
        <v/>
      </c>
      <c r="BZ359" s="252" t="str">
        <f>IF(F359="","",IF(AND(AE359="○",分岐管理シート!AF359=0),"error",""))</f>
        <v/>
      </c>
      <c r="CA359" s="257" t="str">
        <f>IF(F359="","",IF(AND(分岐管理シート!AE359&lt;2,実施計画様式!AF359&lt;&gt;""),"error",""))</f>
        <v/>
      </c>
      <c r="CB359" s="257" t="str">
        <f>IF(F359="","",IF(OR(AND(分岐管理シート!D359=1,分岐管理シート!AG359&gt;0,分岐管理シート!AG359&lt;25),AND(分岐管理シート!D359&gt;1,分岐管理シート!AG359&gt;12,分岐管理シート!AG359&lt;25)),"","error"))</f>
        <v/>
      </c>
      <c r="CC359" s="256" t="str">
        <f>IF(F359="","",IF(OR(AND(分岐管理シート!BH359="予算化方法",分岐管理シート!AH359&gt;0,分岐管理シート!AH359&lt;4),AND(分岐管理シート!BH359="予算化方法_未定なし",分岐管理シート!AH359&gt;0,分岐管理シート!AH359&lt;3)),"","error"))</f>
        <v/>
      </c>
      <c r="CD359" s="257" t="str">
        <f>IF(F359="","",IF(OR(分岐管理シート!AI359&lt;14,分岐管理シート!AI359&gt;25,分岐管理シート!AI359&gt;分岐管理シート!AJ359,分岐管理シート!AI359&gt;分岐管理シート!AK359),"error",""))</f>
        <v/>
      </c>
      <c r="CE359" s="257" t="str">
        <f>IF(F359="","",IF(OR(分岐管理シート!AJ359&lt;14,分岐管理シート!AJ359&gt;25,分岐管理シート!AJ359&lt;分岐管理シート!AI359,分岐管理シート!AJ359&gt;分岐管理シート!AK359),"error",""))</f>
        <v/>
      </c>
      <c r="CF359" s="256" t="str">
        <f>IF(F359="","",IF(OR(分岐管理シート!AK359&lt;14,分岐管理シート!AK359&gt;26,分岐管理シート!AK359&lt;分岐管理シート!AI359,分岐管理シート!AK359&lt;分岐管理シート!AJ359),"error",""))</f>
        <v/>
      </c>
      <c r="CG359" s="257" t="str">
        <f>IF(F359="","",IF(AND(AD359="－",分岐管理シート!AK359&gt;25),"error",""))</f>
        <v/>
      </c>
      <c r="CH359" s="257" t="str">
        <f t="shared" si="54"/>
        <v/>
      </c>
      <c r="CI359" s="252" t="str">
        <f>IF(F359="","",IF(分岐管理シート!AM359&lt;1,"error",""))</f>
        <v/>
      </c>
      <c r="CJ359" s="257" t="str">
        <f>IF(F359="","",IF(分岐管理シート!AN359&lt;1,"error",""))</f>
        <v/>
      </c>
      <c r="CK359" s="261" t="str">
        <f t="shared" si="51"/>
        <v/>
      </c>
      <c r="CL359" s="257" t="str">
        <f>IF(F359="","",IF(AND(SUM(分岐管理シート!AO359:AR359)&gt;180,分岐管理シート!AS359&lt;1),"error",""))</f>
        <v/>
      </c>
      <c r="CM359" s="257" t="str">
        <f>IF(F359="","",IF(OR(AND(分岐管理シート!D359=1,分岐管理シート!BB359&gt;0,分岐管理シート!BB359&lt;7),AND(分岐管理シート!D359&gt;1,分岐管理シート!BB359&gt;3,分岐管理シート!BB359&lt;7)),"","error"))</f>
        <v/>
      </c>
      <c r="CN359" s="260"/>
      <c r="CO359" s="257" t="str">
        <f>IF(分岐管理シート!BR359=0,"","error")</f>
        <v/>
      </c>
      <c r="CP359" s="304" t="str">
        <f>IF(AND(F359="",SUM(分岐管理シート!D359:BB359)&gt;0),"error","")</f>
        <v/>
      </c>
    </row>
    <row r="360" spans="1:94" ht="54.95" customHeight="1" x14ac:dyDescent="0.15">
      <c r="A360" s="29"/>
      <c r="B360" s="33"/>
      <c r="C360" s="445">
        <v>288</v>
      </c>
      <c r="D360" s="342"/>
      <c r="E360" s="342"/>
      <c r="F360" s="164"/>
      <c r="G360" s="164"/>
      <c r="H360" s="163"/>
      <c r="I360" s="164"/>
      <c r="J360" s="163"/>
      <c r="K360" s="164"/>
      <c r="L360" s="164"/>
      <c r="M360" s="164"/>
      <c r="N360" s="164"/>
      <c r="O360" s="343"/>
      <c r="P360" s="343"/>
      <c r="Q360" s="344"/>
      <c r="R360" s="345">
        <f t="shared" si="44"/>
        <v>0</v>
      </c>
      <c r="S360" s="346">
        <f t="shared" si="52"/>
        <v>0</v>
      </c>
      <c r="T360" s="347"/>
      <c r="U360" s="419"/>
      <c r="V360" s="386"/>
      <c r="W360" s="386"/>
      <c r="X360" s="386"/>
      <c r="Y360" s="347"/>
      <c r="Z360" s="347"/>
      <c r="AA360" s="163"/>
      <c r="AB360" s="164"/>
      <c r="AC360" s="348"/>
      <c r="AD360" s="348"/>
      <c r="AE360" s="348"/>
      <c r="AF360" s="349"/>
      <c r="AG360" s="349"/>
      <c r="AH360" s="370"/>
      <c r="AI360" s="163"/>
      <c r="AJ360" s="163"/>
      <c r="AK360" s="163"/>
      <c r="AL360" s="350"/>
      <c r="AM360" s="163"/>
      <c r="AN360" s="163"/>
      <c r="AO360" s="343"/>
      <c r="AP360" s="164"/>
      <c r="AQ360" s="164"/>
      <c r="AR360" s="164"/>
      <c r="AS360" s="351"/>
      <c r="AT360" s="352"/>
      <c r="AU360" s="352"/>
      <c r="AV360" s="352"/>
      <c r="AW360" s="352"/>
      <c r="AX360" s="352"/>
      <c r="AY360" s="352"/>
      <c r="AZ360" s="352"/>
      <c r="BA360" s="352"/>
      <c r="BB360" s="353"/>
      <c r="BC360" s="351"/>
      <c r="BD360" s="351"/>
      <c r="BE360" s="255" t="str">
        <f>IF(F360="","",IF(分岐管理シート!D360&gt;0,"","error"))</f>
        <v/>
      </c>
      <c r="BF360" s="256" t="str">
        <f>IF(F360="","",IF(分岐管理シート!E360=1,"","error"))</f>
        <v/>
      </c>
      <c r="BG360" s="257" t="str">
        <f>IF(F360="","",IF(分岐管理シート!G360=2,"","error"))</f>
        <v/>
      </c>
      <c r="BH360" s="257" t="str">
        <f>IF(F360="","",IF(OR(分岐管理シート!H360=0,LEN(H360)&lt;6),"error",""))</f>
        <v/>
      </c>
      <c r="BI360" s="258" t="str">
        <f>IF(F360="","",IF(分岐管理シート!I360=2,"","error"))</f>
        <v/>
      </c>
      <c r="BJ360" s="257" t="str">
        <f t="shared" si="45"/>
        <v/>
      </c>
      <c r="BK360" s="257" t="str">
        <f t="shared" si="46"/>
        <v/>
      </c>
      <c r="BL360" s="257" t="str">
        <f>IF(F360="","",IF(OR(AND(分岐管理シート!D360=1,分岐管理シート!K360=1),AND(分岐管理シート!D360=2,分岐管理シート!K360=2)),"","error"))</f>
        <v/>
      </c>
      <c r="BM360" s="255" t="str">
        <f>IF(F360="","",IF(分岐管理シート!L360=2,"","error"))</f>
        <v/>
      </c>
      <c r="BN360" s="257" t="str">
        <f>IF(F360="","",IF(分岐管理シート!M360&lt;1,"error",""))</f>
        <v/>
      </c>
      <c r="BO360" s="252" t="str">
        <f>IF(F360="","",IF(OR(AND(分岐管理シート!D360=1,分岐管理シート!M360&lt;12,分岐管理シート!M360&gt;0),AND(分岐管理シート!D360=2,分岐管理シート!M360&lt;13,分岐管理シート!M360&gt;1)),"","error"))</f>
        <v/>
      </c>
      <c r="BP360" s="257" t="str">
        <f>IF(AND(分岐管理シート!M360&lt;&gt;1,SUM(分岐管理シート!N360:P360)&gt;0),"error","")</f>
        <v/>
      </c>
      <c r="BQ360" s="256" t="str">
        <f>IF(OR(AND(分岐管理シート!N360=0,OR(分岐管理シート!O360&lt;&gt;0,分岐管理シート!P360&lt;&gt;0)),AND(分岐管理シート!O360=0,分岐管理シート!P360&lt;&gt;0)),"error","")</f>
        <v/>
      </c>
      <c r="BR360" s="259" t="str" cm="1">
        <f t="array" ref="BR360">IF(SUMPRODUCT(COUNTIF(N360:P360,N360:P360))&gt;COUNTA(N360:P360),"error","")</f>
        <v/>
      </c>
      <c r="BS360" s="257" t="str">
        <f t="shared" si="47"/>
        <v/>
      </c>
      <c r="BT360" s="257" t="str">
        <f t="shared" si="48"/>
        <v/>
      </c>
      <c r="BU360" s="257" t="str">
        <f>IF(F360="","",IF(OR(AND(分岐管理シート!D360=1,T360&gt;0,Y360&gt;=0,U360=0,R360=S360+Y360,S360=T360),AND(分岐管理シート!D360=2,U360&gt;0,Y360&gt;=0,T360=0,R360=S360+Y360,S360=U360)),"","error"))</f>
        <v/>
      </c>
      <c r="BV360" s="257" t="str">
        <f t="shared" si="49"/>
        <v/>
      </c>
      <c r="BW360" s="257" t="str">
        <f t="shared" si="53"/>
        <v/>
      </c>
      <c r="BX360" s="257" t="str">
        <f t="shared" si="50"/>
        <v/>
      </c>
      <c r="BY360" s="257" t="str">
        <f>IF(F360="","",IF(PRODUCT(分岐管理シート!AB360:'分岐管理シート'!AE360)=0,"error",""))</f>
        <v/>
      </c>
      <c r="BZ360" s="252" t="str">
        <f>IF(F360="","",IF(AND(AE360="○",分岐管理シート!AF360=0),"error",""))</f>
        <v/>
      </c>
      <c r="CA360" s="257" t="str">
        <f>IF(F360="","",IF(AND(分岐管理シート!AE360&lt;2,実施計画様式!AF360&lt;&gt;""),"error",""))</f>
        <v/>
      </c>
      <c r="CB360" s="257" t="str">
        <f>IF(F360="","",IF(OR(AND(分岐管理シート!D360=1,分岐管理シート!AG360&gt;0,分岐管理シート!AG360&lt;25),AND(分岐管理シート!D360&gt;1,分岐管理シート!AG360&gt;12,分岐管理シート!AG360&lt;25)),"","error"))</f>
        <v/>
      </c>
      <c r="CC360" s="256" t="str">
        <f>IF(F360="","",IF(OR(AND(分岐管理シート!BH360="予算化方法",分岐管理シート!AH360&gt;0,分岐管理シート!AH360&lt;4),AND(分岐管理シート!BH360="予算化方法_未定なし",分岐管理シート!AH360&gt;0,分岐管理シート!AH360&lt;3)),"","error"))</f>
        <v/>
      </c>
      <c r="CD360" s="257" t="str">
        <f>IF(F360="","",IF(OR(分岐管理シート!AI360&lt;14,分岐管理シート!AI360&gt;25,分岐管理シート!AI360&gt;分岐管理シート!AJ360,分岐管理シート!AI360&gt;分岐管理シート!AK360),"error",""))</f>
        <v/>
      </c>
      <c r="CE360" s="257" t="str">
        <f>IF(F360="","",IF(OR(分岐管理シート!AJ360&lt;14,分岐管理シート!AJ360&gt;25,分岐管理シート!AJ360&lt;分岐管理シート!AI360,分岐管理シート!AJ360&gt;分岐管理シート!AK360),"error",""))</f>
        <v/>
      </c>
      <c r="CF360" s="256" t="str">
        <f>IF(F360="","",IF(OR(分岐管理シート!AK360&lt;14,分岐管理シート!AK360&gt;26,分岐管理シート!AK360&lt;分岐管理シート!AI360,分岐管理シート!AK360&lt;分岐管理シート!AJ360),"error",""))</f>
        <v/>
      </c>
      <c r="CG360" s="257" t="str">
        <f>IF(F360="","",IF(AND(AD360="－",分岐管理シート!AK360&gt;25),"error",""))</f>
        <v/>
      </c>
      <c r="CH360" s="257" t="str">
        <f t="shared" si="54"/>
        <v/>
      </c>
      <c r="CI360" s="252" t="str">
        <f>IF(F360="","",IF(分岐管理シート!AM360&lt;1,"error",""))</f>
        <v/>
      </c>
      <c r="CJ360" s="257" t="str">
        <f>IF(F360="","",IF(分岐管理シート!AN360&lt;1,"error",""))</f>
        <v/>
      </c>
      <c r="CK360" s="261" t="str">
        <f t="shared" si="51"/>
        <v/>
      </c>
      <c r="CL360" s="257" t="str">
        <f>IF(F360="","",IF(AND(SUM(分岐管理シート!AO360:AR360)&gt;180,分岐管理シート!AS360&lt;1),"error",""))</f>
        <v/>
      </c>
      <c r="CM360" s="257" t="str">
        <f>IF(F360="","",IF(OR(AND(分岐管理シート!D360=1,分岐管理シート!BB360&gt;0,分岐管理シート!BB360&lt;7),AND(分岐管理シート!D360&gt;1,分岐管理シート!BB360&gt;3,分岐管理シート!BB360&lt;7)),"","error"))</f>
        <v/>
      </c>
      <c r="CN360" s="260"/>
      <c r="CO360" s="257" t="str">
        <f>IF(分岐管理シート!BR360=0,"","error")</f>
        <v/>
      </c>
      <c r="CP360" s="304" t="str">
        <f>IF(AND(F360="",SUM(分岐管理シート!D360:BB360)&gt;0),"error","")</f>
        <v/>
      </c>
    </row>
    <row r="361" spans="1:94" ht="54.95" customHeight="1" x14ac:dyDescent="0.15">
      <c r="A361" s="29"/>
      <c r="B361" s="33"/>
      <c r="C361" s="445">
        <v>289</v>
      </c>
      <c r="D361" s="342"/>
      <c r="E361" s="342"/>
      <c r="F361" s="164"/>
      <c r="G361" s="164"/>
      <c r="H361" s="163"/>
      <c r="I361" s="164"/>
      <c r="J361" s="163"/>
      <c r="K361" s="164"/>
      <c r="L361" s="164"/>
      <c r="M361" s="164"/>
      <c r="N361" s="164"/>
      <c r="O361" s="343"/>
      <c r="P361" s="343"/>
      <c r="Q361" s="344"/>
      <c r="R361" s="345">
        <f t="shared" si="44"/>
        <v>0</v>
      </c>
      <c r="S361" s="346">
        <f t="shared" si="52"/>
        <v>0</v>
      </c>
      <c r="T361" s="347"/>
      <c r="U361" s="419"/>
      <c r="V361" s="386"/>
      <c r="W361" s="386"/>
      <c r="X361" s="386"/>
      <c r="Y361" s="347"/>
      <c r="Z361" s="347"/>
      <c r="AA361" s="163"/>
      <c r="AB361" s="164"/>
      <c r="AC361" s="348"/>
      <c r="AD361" s="348"/>
      <c r="AE361" s="348"/>
      <c r="AF361" s="349"/>
      <c r="AG361" s="349"/>
      <c r="AH361" s="370"/>
      <c r="AI361" s="163"/>
      <c r="AJ361" s="163"/>
      <c r="AK361" s="163"/>
      <c r="AL361" s="350"/>
      <c r="AM361" s="163"/>
      <c r="AN361" s="163"/>
      <c r="AO361" s="343"/>
      <c r="AP361" s="164"/>
      <c r="AQ361" s="164"/>
      <c r="AR361" s="164"/>
      <c r="AS361" s="351"/>
      <c r="AT361" s="352"/>
      <c r="AU361" s="352"/>
      <c r="AV361" s="352"/>
      <c r="AW361" s="352"/>
      <c r="AX361" s="352"/>
      <c r="AY361" s="352"/>
      <c r="AZ361" s="352"/>
      <c r="BA361" s="352"/>
      <c r="BB361" s="353"/>
      <c r="BC361" s="351"/>
      <c r="BD361" s="351"/>
      <c r="BE361" s="255" t="str">
        <f>IF(F361="","",IF(分岐管理シート!D361&gt;0,"","error"))</f>
        <v/>
      </c>
      <c r="BF361" s="256" t="str">
        <f>IF(F361="","",IF(分岐管理シート!E361=1,"","error"))</f>
        <v/>
      </c>
      <c r="BG361" s="257" t="str">
        <f>IF(F361="","",IF(分岐管理シート!G361=2,"","error"))</f>
        <v/>
      </c>
      <c r="BH361" s="257" t="str">
        <f>IF(F361="","",IF(OR(分岐管理シート!H361=0,LEN(H361)&lt;6),"error",""))</f>
        <v/>
      </c>
      <c r="BI361" s="258" t="str">
        <f>IF(F361="","",IF(分岐管理シート!I361=2,"","error"))</f>
        <v/>
      </c>
      <c r="BJ361" s="257" t="str">
        <f t="shared" si="45"/>
        <v/>
      </c>
      <c r="BK361" s="257" t="str">
        <f t="shared" si="46"/>
        <v/>
      </c>
      <c r="BL361" s="257" t="str">
        <f>IF(F361="","",IF(OR(AND(分岐管理シート!D361=1,分岐管理シート!K361=1),AND(分岐管理シート!D361=2,分岐管理シート!K361=2)),"","error"))</f>
        <v/>
      </c>
      <c r="BM361" s="255" t="str">
        <f>IF(F361="","",IF(分岐管理シート!L361=2,"","error"))</f>
        <v/>
      </c>
      <c r="BN361" s="257" t="str">
        <f>IF(F361="","",IF(分岐管理シート!M361&lt;1,"error",""))</f>
        <v/>
      </c>
      <c r="BO361" s="252" t="str">
        <f>IF(F361="","",IF(OR(AND(分岐管理シート!D361=1,分岐管理シート!M361&lt;12,分岐管理シート!M361&gt;0),AND(分岐管理シート!D361=2,分岐管理シート!M361&lt;13,分岐管理シート!M361&gt;1)),"","error"))</f>
        <v/>
      </c>
      <c r="BP361" s="257" t="str">
        <f>IF(AND(分岐管理シート!M361&lt;&gt;1,SUM(分岐管理シート!N361:P361)&gt;0),"error","")</f>
        <v/>
      </c>
      <c r="BQ361" s="256" t="str">
        <f>IF(OR(AND(分岐管理シート!N361=0,OR(分岐管理シート!O361&lt;&gt;0,分岐管理シート!P361&lt;&gt;0)),AND(分岐管理シート!O361=0,分岐管理シート!P361&lt;&gt;0)),"error","")</f>
        <v/>
      </c>
      <c r="BR361" s="259" t="str" cm="1">
        <f t="array" ref="BR361">IF(SUMPRODUCT(COUNTIF(N361:P361,N361:P361))&gt;COUNTA(N361:P361),"error","")</f>
        <v/>
      </c>
      <c r="BS361" s="257" t="str">
        <f t="shared" si="47"/>
        <v/>
      </c>
      <c r="BT361" s="257" t="str">
        <f t="shared" si="48"/>
        <v/>
      </c>
      <c r="BU361" s="257" t="str">
        <f>IF(F361="","",IF(OR(AND(分岐管理シート!D361=1,T361&gt;0,Y361&gt;=0,U361=0,R361=S361+Y361,S361=T361),AND(分岐管理シート!D361=2,U361&gt;0,Y361&gt;=0,T361=0,R361=S361+Y361,S361=U361)),"","error"))</f>
        <v/>
      </c>
      <c r="BV361" s="257" t="str">
        <f t="shared" si="49"/>
        <v/>
      </c>
      <c r="BW361" s="257" t="str">
        <f t="shared" si="53"/>
        <v/>
      </c>
      <c r="BX361" s="257" t="str">
        <f t="shared" si="50"/>
        <v/>
      </c>
      <c r="BY361" s="257" t="str">
        <f>IF(F361="","",IF(PRODUCT(分岐管理シート!AB361:'分岐管理シート'!AE361)=0,"error",""))</f>
        <v/>
      </c>
      <c r="BZ361" s="252" t="str">
        <f>IF(F361="","",IF(AND(AE361="○",分岐管理シート!AF361=0),"error",""))</f>
        <v/>
      </c>
      <c r="CA361" s="257" t="str">
        <f>IF(F361="","",IF(AND(分岐管理シート!AE361&lt;2,実施計画様式!AF361&lt;&gt;""),"error",""))</f>
        <v/>
      </c>
      <c r="CB361" s="257" t="str">
        <f>IF(F361="","",IF(OR(AND(分岐管理シート!D361=1,分岐管理シート!AG361&gt;0,分岐管理シート!AG361&lt;25),AND(分岐管理シート!D361&gt;1,分岐管理シート!AG361&gt;12,分岐管理シート!AG361&lt;25)),"","error"))</f>
        <v/>
      </c>
      <c r="CC361" s="256" t="str">
        <f>IF(F361="","",IF(OR(AND(分岐管理シート!BH361="予算化方法",分岐管理シート!AH361&gt;0,分岐管理シート!AH361&lt;4),AND(分岐管理シート!BH361="予算化方法_未定なし",分岐管理シート!AH361&gt;0,分岐管理シート!AH361&lt;3)),"","error"))</f>
        <v/>
      </c>
      <c r="CD361" s="257" t="str">
        <f>IF(F361="","",IF(OR(分岐管理シート!AI361&lt;14,分岐管理シート!AI361&gt;25,分岐管理シート!AI361&gt;分岐管理シート!AJ361,分岐管理シート!AI361&gt;分岐管理シート!AK361),"error",""))</f>
        <v/>
      </c>
      <c r="CE361" s="257" t="str">
        <f>IF(F361="","",IF(OR(分岐管理シート!AJ361&lt;14,分岐管理シート!AJ361&gt;25,分岐管理シート!AJ361&lt;分岐管理シート!AI361,分岐管理シート!AJ361&gt;分岐管理シート!AK361),"error",""))</f>
        <v/>
      </c>
      <c r="CF361" s="256" t="str">
        <f>IF(F361="","",IF(OR(分岐管理シート!AK361&lt;14,分岐管理シート!AK361&gt;26,分岐管理シート!AK361&lt;分岐管理シート!AI361,分岐管理シート!AK361&lt;分岐管理シート!AJ361),"error",""))</f>
        <v/>
      </c>
      <c r="CG361" s="257" t="str">
        <f>IF(F361="","",IF(AND(AD361="－",分岐管理シート!AK361&gt;25),"error",""))</f>
        <v/>
      </c>
      <c r="CH361" s="257" t="str">
        <f t="shared" si="54"/>
        <v/>
      </c>
      <c r="CI361" s="252" t="str">
        <f>IF(F361="","",IF(分岐管理シート!AM361&lt;1,"error",""))</f>
        <v/>
      </c>
      <c r="CJ361" s="257" t="str">
        <f>IF(F361="","",IF(分岐管理シート!AN361&lt;1,"error",""))</f>
        <v/>
      </c>
      <c r="CK361" s="261" t="str">
        <f t="shared" si="51"/>
        <v/>
      </c>
      <c r="CL361" s="257" t="str">
        <f>IF(F361="","",IF(AND(SUM(分岐管理シート!AO361:AR361)&gt;180,分岐管理シート!AS361&lt;1),"error",""))</f>
        <v/>
      </c>
      <c r="CM361" s="257" t="str">
        <f>IF(F361="","",IF(OR(AND(分岐管理シート!D361=1,分岐管理シート!BB361&gt;0,分岐管理シート!BB361&lt;7),AND(分岐管理シート!D361&gt;1,分岐管理シート!BB361&gt;3,分岐管理シート!BB361&lt;7)),"","error"))</f>
        <v/>
      </c>
      <c r="CN361" s="260"/>
      <c r="CO361" s="257" t="str">
        <f>IF(分岐管理シート!BR361=0,"","error")</f>
        <v/>
      </c>
      <c r="CP361" s="304" t="str">
        <f>IF(AND(F361="",SUM(分岐管理シート!D361:BB361)&gt;0),"error","")</f>
        <v/>
      </c>
    </row>
    <row r="362" spans="1:94" ht="54.95" customHeight="1" x14ac:dyDescent="0.15">
      <c r="A362" s="29"/>
      <c r="B362" s="33"/>
      <c r="C362" s="445">
        <v>290</v>
      </c>
      <c r="D362" s="342"/>
      <c r="E362" s="342"/>
      <c r="F362" s="164"/>
      <c r="G362" s="164"/>
      <c r="H362" s="163"/>
      <c r="I362" s="164"/>
      <c r="J362" s="163"/>
      <c r="K362" s="164"/>
      <c r="L362" s="164"/>
      <c r="M362" s="164"/>
      <c r="N362" s="164"/>
      <c r="O362" s="343"/>
      <c r="P362" s="343"/>
      <c r="Q362" s="344"/>
      <c r="R362" s="345">
        <f t="shared" si="44"/>
        <v>0</v>
      </c>
      <c r="S362" s="346">
        <f t="shared" si="52"/>
        <v>0</v>
      </c>
      <c r="T362" s="347"/>
      <c r="U362" s="419"/>
      <c r="V362" s="386"/>
      <c r="W362" s="386"/>
      <c r="X362" s="386"/>
      <c r="Y362" s="347"/>
      <c r="Z362" s="347"/>
      <c r="AA362" s="163"/>
      <c r="AB362" s="164"/>
      <c r="AC362" s="348"/>
      <c r="AD362" s="348"/>
      <c r="AE362" s="348"/>
      <c r="AF362" s="349"/>
      <c r="AG362" s="349"/>
      <c r="AH362" s="370"/>
      <c r="AI362" s="163"/>
      <c r="AJ362" s="163"/>
      <c r="AK362" s="163"/>
      <c r="AL362" s="350"/>
      <c r="AM362" s="163"/>
      <c r="AN362" s="163"/>
      <c r="AO362" s="343"/>
      <c r="AP362" s="164"/>
      <c r="AQ362" s="164"/>
      <c r="AR362" s="164"/>
      <c r="AS362" s="351"/>
      <c r="AT362" s="352"/>
      <c r="AU362" s="352"/>
      <c r="AV362" s="352"/>
      <c r="AW362" s="352"/>
      <c r="AX362" s="352"/>
      <c r="AY362" s="352"/>
      <c r="AZ362" s="352"/>
      <c r="BA362" s="352"/>
      <c r="BB362" s="353"/>
      <c r="BC362" s="351"/>
      <c r="BD362" s="351"/>
      <c r="BE362" s="255" t="str">
        <f>IF(F362="","",IF(分岐管理シート!D362&gt;0,"","error"))</f>
        <v/>
      </c>
      <c r="BF362" s="256" t="str">
        <f>IF(F362="","",IF(分岐管理シート!E362=1,"","error"))</f>
        <v/>
      </c>
      <c r="BG362" s="257" t="str">
        <f>IF(F362="","",IF(分岐管理シート!G362=2,"","error"))</f>
        <v/>
      </c>
      <c r="BH362" s="257" t="str">
        <f>IF(F362="","",IF(OR(分岐管理シート!H362=0,LEN(H362)&lt;6),"error",""))</f>
        <v/>
      </c>
      <c r="BI362" s="258" t="str">
        <f>IF(F362="","",IF(分岐管理シート!I362=2,"","error"))</f>
        <v/>
      </c>
      <c r="BJ362" s="257" t="str">
        <f t="shared" si="45"/>
        <v/>
      </c>
      <c r="BK362" s="257" t="str">
        <f t="shared" si="46"/>
        <v/>
      </c>
      <c r="BL362" s="257" t="str">
        <f>IF(F362="","",IF(OR(AND(分岐管理シート!D362=1,分岐管理シート!K362=1),AND(分岐管理シート!D362=2,分岐管理シート!K362=2)),"","error"))</f>
        <v/>
      </c>
      <c r="BM362" s="255" t="str">
        <f>IF(F362="","",IF(分岐管理シート!L362=2,"","error"))</f>
        <v/>
      </c>
      <c r="BN362" s="257" t="str">
        <f>IF(F362="","",IF(分岐管理シート!M362&lt;1,"error",""))</f>
        <v/>
      </c>
      <c r="BO362" s="252" t="str">
        <f>IF(F362="","",IF(OR(AND(分岐管理シート!D362=1,分岐管理シート!M362&lt;12,分岐管理シート!M362&gt;0),AND(分岐管理シート!D362=2,分岐管理シート!M362&lt;13,分岐管理シート!M362&gt;1)),"","error"))</f>
        <v/>
      </c>
      <c r="BP362" s="257" t="str">
        <f>IF(AND(分岐管理シート!M362&lt;&gt;1,SUM(分岐管理シート!N362:P362)&gt;0),"error","")</f>
        <v/>
      </c>
      <c r="BQ362" s="256" t="str">
        <f>IF(OR(AND(分岐管理シート!N362=0,OR(分岐管理シート!O362&lt;&gt;0,分岐管理シート!P362&lt;&gt;0)),AND(分岐管理シート!O362=0,分岐管理シート!P362&lt;&gt;0)),"error","")</f>
        <v/>
      </c>
      <c r="BR362" s="259" t="str" cm="1">
        <f t="array" ref="BR362">IF(SUMPRODUCT(COUNTIF(N362:P362,N362:P362))&gt;COUNTA(N362:P362),"error","")</f>
        <v/>
      </c>
      <c r="BS362" s="257" t="str">
        <f t="shared" si="47"/>
        <v/>
      </c>
      <c r="BT362" s="257" t="str">
        <f t="shared" si="48"/>
        <v/>
      </c>
      <c r="BU362" s="257" t="str">
        <f>IF(F362="","",IF(OR(AND(分岐管理シート!D362=1,T362&gt;0,Y362&gt;=0,U362=0,R362=S362+Y362,S362=T362),AND(分岐管理シート!D362=2,U362&gt;0,Y362&gt;=0,T362=0,R362=S362+Y362,S362=U362)),"","error"))</f>
        <v/>
      </c>
      <c r="BV362" s="257" t="str">
        <f t="shared" si="49"/>
        <v/>
      </c>
      <c r="BW362" s="257" t="str">
        <f t="shared" si="53"/>
        <v/>
      </c>
      <c r="BX362" s="257" t="str">
        <f t="shared" si="50"/>
        <v/>
      </c>
      <c r="BY362" s="257" t="str">
        <f>IF(F362="","",IF(PRODUCT(分岐管理シート!AB362:'分岐管理シート'!AE362)=0,"error",""))</f>
        <v/>
      </c>
      <c r="BZ362" s="252" t="str">
        <f>IF(F362="","",IF(AND(AE362="○",分岐管理シート!AF362=0),"error",""))</f>
        <v/>
      </c>
      <c r="CA362" s="257" t="str">
        <f>IF(F362="","",IF(AND(分岐管理シート!AE362&lt;2,実施計画様式!AF362&lt;&gt;""),"error",""))</f>
        <v/>
      </c>
      <c r="CB362" s="257" t="str">
        <f>IF(F362="","",IF(OR(AND(分岐管理シート!D362=1,分岐管理シート!AG362&gt;0,分岐管理シート!AG362&lt;25),AND(分岐管理シート!D362&gt;1,分岐管理シート!AG362&gt;12,分岐管理シート!AG362&lt;25)),"","error"))</f>
        <v/>
      </c>
      <c r="CC362" s="256" t="str">
        <f>IF(F362="","",IF(OR(AND(分岐管理シート!BH362="予算化方法",分岐管理シート!AH362&gt;0,分岐管理シート!AH362&lt;4),AND(分岐管理シート!BH362="予算化方法_未定なし",分岐管理シート!AH362&gt;0,分岐管理シート!AH362&lt;3)),"","error"))</f>
        <v/>
      </c>
      <c r="CD362" s="257" t="str">
        <f>IF(F362="","",IF(OR(分岐管理シート!AI362&lt;14,分岐管理シート!AI362&gt;25,分岐管理シート!AI362&gt;分岐管理シート!AJ362,分岐管理シート!AI362&gt;分岐管理シート!AK362),"error",""))</f>
        <v/>
      </c>
      <c r="CE362" s="257" t="str">
        <f>IF(F362="","",IF(OR(分岐管理シート!AJ362&lt;14,分岐管理シート!AJ362&gt;25,分岐管理シート!AJ362&lt;分岐管理シート!AI362,分岐管理シート!AJ362&gt;分岐管理シート!AK362),"error",""))</f>
        <v/>
      </c>
      <c r="CF362" s="256" t="str">
        <f>IF(F362="","",IF(OR(分岐管理シート!AK362&lt;14,分岐管理シート!AK362&gt;26,分岐管理シート!AK362&lt;分岐管理シート!AI362,分岐管理シート!AK362&lt;分岐管理シート!AJ362),"error",""))</f>
        <v/>
      </c>
      <c r="CG362" s="257" t="str">
        <f>IF(F362="","",IF(AND(AD362="－",分岐管理シート!AK362&gt;25),"error",""))</f>
        <v/>
      </c>
      <c r="CH362" s="257" t="str">
        <f t="shared" si="54"/>
        <v/>
      </c>
      <c r="CI362" s="252" t="str">
        <f>IF(F362="","",IF(分岐管理シート!AM362&lt;1,"error",""))</f>
        <v/>
      </c>
      <c r="CJ362" s="257" t="str">
        <f>IF(F362="","",IF(分岐管理シート!AN362&lt;1,"error",""))</f>
        <v/>
      </c>
      <c r="CK362" s="261" t="str">
        <f t="shared" si="51"/>
        <v/>
      </c>
      <c r="CL362" s="257" t="str">
        <f>IF(F362="","",IF(AND(SUM(分岐管理シート!AO362:AR362)&gt;180,分岐管理シート!AS362&lt;1),"error",""))</f>
        <v/>
      </c>
      <c r="CM362" s="257" t="str">
        <f>IF(F362="","",IF(OR(AND(分岐管理シート!D362=1,分岐管理シート!BB362&gt;0,分岐管理シート!BB362&lt;7),AND(分岐管理シート!D362&gt;1,分岐管理シート!BB362&gt;3,分岐管理シート!BB362&lt;7)),"","error"))</f>
        <v/>
      </c>
      <c r="CN362" s="260"/>
      <c r="CO362" s="257" t="str">
        <f>IF(分岐管理シート!BR362=0,"","error")</f>
        <v/>
      </c>
      <c r="CP362" s="304" t="str">
        <f>IF(AND(F362="",SUM(分岐管理シート!D362:BB362)&gt;0),"error","")</f>
        <v/>
      </c>
    </row>
    <row r="363" spans="1:94" ht="54.95" customHeight="1" x14ac:dyDescent="0.15">
      <c r="A363" s="29"/>
      <c r="B363" s="33"/>
      <c r="C363" s="445">
        <v>291</v>
      </c>
      <c r="D363" s="342"/>
      <c r="E363" s="342"/>
      <c r="F363" s="164"/>
      <c r="G363" s="164"/>
      <c r="H363" s="163"/>
      <c r="I363" s="164"/>
      <c r="J363" s="163"/>
      <c r="K363" s="164"/>
      <c r="L363" s="164"/>
      <c r="M363" s="164"/>
      <c r="N363" s="164"/>
      <c r="O363" s="343"/>
      <c r="P363" s="343"/>
      <c r="Q363" s="344"/>
      <c r="R363" s="345">
        <f t="shared" si="44"/>
        <v>0</v>
      </c>
      <c r="S363" s="346">
        <f t="shared" si="52"/>
        <v>0</v>
      </c>
      <c r="T363" s="347"/>
      <c r="U363" s="419"/>
      <c r="V363" s="386"/>
      <c r="W363" s="386"/>
      <c r="X363" s="386"/>
      <c r="Y363" s="347"/>
      <c r="Z363" s="347"/>
      <c r="AA363" s="163"/>
      <c r="AB363" s="164"/>
      <c r="AC363" s="348"/>
      <c r="AD363" s="348"/>
      <c r="AE363" s="348"/>
      <c r="AF363" s="349"/>
      <c r="AG363" s="349"/>
      <c r="AH363" s="370"/>
      <c r="AI363" s="163"/>
      <c r="AJ363" s="163"/>
      <c r="AK363" s="163"/>
      <c r="AL363" s="350"/>
      <c r="AM363" s="163"/>
      <c r="AN363" s="163"/>
      <c r="AO363" s="343"/>
      <c r="AP363" s="164"/>
      <c r="AQ363" s="164"/>
      <c r="AR363" s="164"/>
      <c r="AS363" s="351"/>
      <c r="AT363" s="352"/>
      <c r="AU363" s="352"/>
      <c r="AV363" s="352"/>
      <c r="AW363" s="352"/>
      <c r="AX363" s="352"/>
      <c r="AY363" s="352"/>
      <c r="AZ363" s="352"/>
      <c r="BA363" s="352"/>
      <c r="BB363" s="353"/>
      <c r="BC363" s="351"/>
      <c r="BD363" s="351"/>
      <c r="BE363" s="255" t="str">
        <f>IF(F363="","",IF(分岐管理シート!D363&gt;0,"","error"))</f>
        <v/>
      </c>
      <c r="BF363" s="256" t="str">
        <f>IF(F363="","",IF(分岐管理シート!E363=1,"","error"))</f>
        <v/>
      </c>
      <c r="BG363" s="257" t="str">
        <f>IF(F363="","",IF(分岐管理シート!G363=2,"","error"))</f>
        <v/>
      </c>
      <c r="BH363" s="257" t="str">
        <f>IF(F363="","",IF(OR(分岐管理シート!H363=0,LEN(H363)&lt;6),"error",""))</f>
        <v/>
      </c>
      <c r="BI363" s="258" t="str">
        <f>IF(F363="","",IF(分岐管理シート!I363=2,"","error"))</f>
        <v/>
      </c>
      <c r="BJ363" s="257" t="str">
        <f t="shared" si="45"/>
        <v/>
      </c>
      <c r="BK363" s="257" t="str">
        <f t="shared" si="46"/>
        <v/>
      </c>
      <c r="BL363" s="257" t="str">
        <f>IF(F363="","",IF(OR(AND(分岐管理シート!D363=1,分岐管理シート!K363=1),AND(分岐管理シート!D363=2,分岐管理シート!K363=2)),"","error"))</f>
        <v/>
      </c>
      <c r="BM363" s="255" t="str">
        <f>IF(F363="","",IF(分岐管理シート!L363=2,"","error"))</f>
        <v/>
      </c>
      <c r="BN363" s="257" t="str">
        <f>IF(F363="","",IF(分岐管理シート!M363&lt;1,"error",""))</f>
        <v/>
      </c>
      <c r="BO363" s="252" t="str">
        <f>IF(F363="","",IF(OR(AND(分岐管理シート!D363=1,分岐管理シート!M363&lt;12,分岐管理シート!M363&gt;0),AND(分岐管理シート!D363=2,分岐管理シート!M363&lt;13,分岐管理シート!M363&gt;1)),"","error"))</f>
        <v/>
      </c>
      <c r="BP363" s="257" t="str">
        <f>IF(AND(分岐管理シート!M363&lt;&gt;1,SUM(分岐管理シート!N363:P363)&gt;0),"error","")</f>
        <v/>
      </c>
      <c r="BQ363" s="256" t="str">
        <f>IF(OR(AND(分岐管理シート!N363=0,OR(分岐管理シート!O363&lt;&gt;0,分岐管理シート!P363&lt;&gt;0)),AND(分岐管理シート!O363=0,分岐管理シート!P363&lt;&gt;0)),"error","")</f>
        <v/>
      </c>
      <c r="BR363" s="259" t="str" cm="1">
        <f t="array" ref="BR363">IF(SUMPRODUCT(COUNTIF(N363:P363,N363:P363))&gt;COUNTA(N363:P363),"error","")</f>
        <v/>
      </c>
      <c r="BS363" s="257" t="str">
        <f t="shared" si="47"/>
        <v/>
      </c>
      <c r="BT363" s="257" t="str">
        <f t="shared" si="48"/>
        <v/>
      </c>
      <c r="BU363" s="257" t="str">
        <f>IF(F363="","",IF(OR(AND(分岐管理シート!D363=1,T363&gt;0,Y363&gt;=0,U363=0,R363=S363+Y363,S363=T363),AND(分岐管理シート!D363=2,U363&gt;0,Y363&gt;=0,T363=0,R363=S363+Y363,S363=U363)),"","error"))</f>
        <v/>
      </c>
      <c r="BV363" s="257" t="str">
        <f t="shared" si="49"/>
        <v/>
      </c>
      <c r="BW363" s="257" t="str">
        <f t="shared" si="53"/>
        <v/>
      </c>
      <c r="BX363" s="257" t="str">
        <f t="shared" si="50"/>
        <v/>
      </c>
      <c r="BY363" s="257" t="str">
        <f>IF(F363="","",IF(PRODUCT(分岐管理シート!AB363:'分岐管理シート'!AE363)=0,"error",""))</f>
        <v/>
      </c>
      <c r="BZ363" s="252" t="str">
        <f>IF(F363="","",IF(AND(AE363="○",分岐管理シート!AF363=0),"error",""))</f>
        <v/>
      </c>
      <c r="CA363" s="257" t="str">
        <f>IF(F363="","",IF(AND(分岐管理シート!AE363&lt;2,実施計画様式!AF363&lt;&gt;""),"error",""))</f>
        <v/>
      </c>
      <c r="CB363" s="257" t="str">
        <f>IF(F363="","",IF(OR(AND(分岐管理シート!D363=1,分岐管理シート!AG363&gt;0,分岐管理シート!AG363&lt;25),AND(分岐管理シート!D363&gt;1,分岐管理シート!AG363&gt;12,分岐管理シート!AG363&lt;25)),"","error"))</f>
        <v/>
      </c>
      <c r="CC363" s="256" t="str">
        <f>IF(F363="","",IF(OR(AND(分岐管理シート!BH363="予算化方法",分岐管理シート!AH363&gt;0,分岐管理シート!AH363&lt;4),AND(分岐管理シート!BH363="予算化方法_未定なし",分岐管理シート!AH363&gt;0,分岐管理シート!AH363&lt;3)),"","error"))</f>
        <v/>
      </c>
      <c r="CD363" s="257" t="str">
        <f>IF(F363="","",IF(OR(分岐管理シート!AI363&lt;14,分岐管理シート!AI363&gt;25,分岐管理シート!AI363&gt;分岐管理シート!AJ363,分岐管理シート!AI363&gt;分岐管理シート!AK363),"error",""))</f>
        <v/>
      </c>
      <c r="CE363" s="257" t="str">
        <f>IF(F363="","",IF(OR(分岐管理シート!AJ363&lt;14,分岐管理シート!AJ363&gt;25,分岐管理シート!AJ363&lt;分岐管理シート!AI363,分岐管理シート!AJ363&gt;分岐管理シート!AK363),"error",""))</f>
        <v/>
      </c>
      <c r="CF363" s="256" t="str">
        <f>IF(F363="","",IF(OR(分岐管理シート!AK363&lt;14,分岐管理シート!AK363&gt;26,分岐管理シート!AK363&lt;分岐管理シート!AI363,分岐管理シート!AK363&lt;分岐管理シート!AJ363),"error",""))</f>
        <v/>
      </c>
      <c r="CG363" s="257" t="str">
        <f>IF(F363="","",IF(AND(AD363="－",分岐管理シート!AK363&gt;25),"error",""))</f>
        <v/>
      </c>
      <c r="CH363" s="257" t="str">
        <f t="shared" si="54"/>
        <v/>
      </c>
      <c r="CI363" s="252" t="str">
        <f>IF(F363="","",IF(分岐管理シート!AM363&lt;1,"error",""))</f>
        <v/>
      </c>
      <c r="CJ363" s="257" t="str">
        <f>IF(F363="","",IF(分岐管理シート!AN363&lt;1,"error",""))</f>
        <v/>
      </c>
      <c r="CK363" s="261" t="str">
        <f t="shared" si="51"/>
        <v/>
      </c>
      <c r="CL363" s="257" t="str">
        <f>IF(F363="","",IF(AND(SUM(分岐管理シート!AO363:AR363)&gt;180,分岐管理シート!AS363&lt;1),"error",""))</f>
        <v/>
      </c>
      <c r="CM363" s="257" t="str">
        <f>IF(F363="","",IF(OR(AND(分岐管理シート!D363=1,分岐管理シート!BB363&gt;0,分岐管理シート!BB363&lt;7),AND(分岐管理シート!D363&gt;1,分岐管理シート!BB363&gt;3,分岐管理シート!BB363&lt;7)),"","error"))</f>
        <v/>
      </c>
      <c r="CN363" s="260"/>
      <c r="CO363" s="257" t="str">
        <f>IF(分岐管理シート!BR363=0,"","error")</f>
        <v/>
      </c>
      <c r="CP363" s="304" t="str">
        <f>IF(AND(F363="",SUM(分岐管理シート!D363:BB363)&gt;0),"error","")</f>
        <v/>
      </c>
    </row>
    <row r="364" spans="1:94" ht="54.95" customHeight="1" x14ac:dyDescent="0.15">
      <c r="A364" s="29"/>
      <c r="B364" s="33"/>
      <c r="C364" s="445">
        <v>292</v>
      </c>
      <c r="D364" s="342"/>
      <c r="E364" s="342"/>
      <c r="F364" s="164"/>
      <c r="G364" s="164"/>
      <c r="H364" s="163"/>
      <c r="I364" s="164"/>
      <c r="J364" s="163"/>
      <c r="K364" s="164"/>
      <c r="L364" s="164"/>
      <c r="M364" s="164"/>
      <c r="N364" s="164"/>
      <c r="O364" s="343"/>
      <c r="P364" s="343"/>
      <c r="Q364" s="344"/>
      <c r="R364" s="345">
        <f t="shared" si="44"/>
        <v>0</v>
      </c>
      <c r="S364" s="346">
        <f t="shared" si="52"/>
        <v>0</v>
      </c>
      <c r="T364" s="347"/>
      <c r="U364" s="419"/>
      <c r="V364" s="386"/>
      <c r="W364" s="386"/>
      <c r="X364" s="386"/>
      <c r="Y364" s="347"/>
      <c r="Z364" s="347"/>
      <c r="AA364" s="163"/>
      <c r="AB364" s="164"/>
      <c r="AC364" s="348"/>
      <c r="AD364" s="348"/>
      <c r="AE364" s="348"/>
      <c r="AF364" s="349"/>
      <c r="AG364" s="349"/>
      <c r="AH364" s="370"/>
      <c r="AI364" s="163"/>
      <c r="AJ364" s="163"/>
      <c r="AK364" s="163"/>
      <c r="AL364" s="350"/>
      <c r="AM364" s="163"/>
      <c r="AN364" s="163"/>
      <c r="AO364" s="343"/>
      <c r="AP364" s="164"/>
      <c r="AQ364" s="164"/>
      <c r="AR364" s="164"/>
      <c r="AS364" s="351"/>
      <c r="AT364" s="352"/>
      <c r="AU364" s="352"/>
      <c r="AV364" s="352"/>
      <c r="AW364" s="352"/>
      <c r="AX364" s="352"/>
      <c r="AY364" s="352"/>
      <c r="AZ364" s="352"/>
      <c r="BA364" s="352"/>
      <c r="BB364" s="353"/>
      <c r="BC364" s="351"/>
      <c r="BD364" s="351"/>
      <c r="BE364" s="255" t="str">
        <f>IF(F364="","",IF(分岐管理シート!D364&gt;0,"","error"))</f>
        <v/>
      </c>
      <c r="BF364" s="256" t="str">
        <f>IF(F364="","",IF(分岐管理シート!E364=1,"","error"))</f>
        <v/>
      </c>
      <c r="BG364" s="257" t="str">
        <f>IF(F364="","",IF(分岐管理シート!G364=2,"","error"))</f>
        <v/>
      </c>
      <c r="BH364" s="257" t="str">
        <f>IF(F364="","",IF(OR(分岐管理シート!H364=0,LEN(H364)&lt;6),"error",""))</f>
        <v/>
      </c>
      <c r="BI364" s="258" t="str">
        <f>IF(F364="","",IF(分岐管理シート!I364=2,"","error"))</f>
        <v/>
      </c>
      <c r="BJ364" s="257" t="str">
        <f t="shared" si="45"/>
        <v/>
      </c>
      <c r="BK364" s="257" t="str">
        <f t="shared" si="46"/>
        <v/>
      </c>
      <c r="BL364" s="257" t="str">
        <f>IF(F364="","",IF(OR(AND(分岐管理シート!D364=1,分岐管理シート!K364=1),AND(分岐管理シート!D364=2,分岐管理シート!K364=2)),"","error"))</f>
        <v/>
      </c>
      <c r="BM364" s="255" t="str">
        <f>IF(F364="","",IF(分岐管理シート!L364=2,"","error"))</f>
        <v/>
      </c>
      <c r="BN364" s="257" t="str">
        <f>IF(F364="","",IF(分岐管理シート!M364&lt;1,"error",""))</f>
        <v/>
      </c>
      <c r="BO364" s="252" t="str">
        <f>IF(F364="","",IF(OR(AND(分岐管理シート!D364=1,分岐管理シート!M364&lt;12,分岐管理シート!M364&gt;0),AND(分岐管理シート!D364=2,分岐管理シート!M364&lt;13,分岐管理シート!M364&gt;1)),"","error"))</f>
        <v/>
      </c>
      <c r="BP364" s="257" t="str">
        <f>IF(AND(分岐管理シート!M364&lt;&gt;1,SUM(分岐管理シート!N364:P364)&gt;0),"error","")</f>
        <v/>
      </c>
      <c r="BQ364" s="256" t="str">
        <f>IF(OR(AND(分岐管理シート!N364=0,OR(分岐管理シート!O364&lt;&gt;0,分岐管理シート!P364&lt;&gt;0)),AND(分岐管理シート!O364=0,分岐管理シート!P364&lt;&gt;0)),"error","")</f>
        <v/>
      </c>
      <c r="BR364" s="259" t="str" cm="1">
        <f t="array" ref="BR364">IF(SUMPRODUCT(COUNTIF(N364:P364,N364:P364))&gt;COUNTA(N364:P364),"error","")</f>
        <v/>
      </c>
      <c r="BS364" s="257" t="str">
        <f t="shared" si="47"/>
        <v/>
      </c>
      <c r="BT364" s="257" t="str">
        <f t="shared" si="48"/>
        <v/>
      </c>
      <c r="BU364" s="257" t="str">
        <f>IF(F364="","",IF(OR(AND(分岐管理シート!D364=1,T364&gt;0,Y364&gt;=0,U364=0,R364=S364+Y364,S364=T364),AND(分岐管理シート!D364=2,U364&gt;0,Y364&gt;=0,T364=0,R364=S364+Y364,S364=U364)),"","error"))</f>
        <v/>
      </c>
      <c r="BV364" s="257" t="str">
        <f t="shared" si="49"/>
        <v/>
      </c>
      <c r="BW364" s="257" t="str">
        <f t="shared" si="53"/>
        <v/>
      </c>
      <c r="BX364" s="257" t="str">
        <f t="shared" si="50"/>
        <v/>
      </c>
      <c r="BY364" s="257" t="str">
        <f>IF(F364="","",IF(PRODUCT(分岐管理シート!AB364:'分岐管理シート'!AE364)=0,"error",""))</f>
        <v/>
      </c>
      <c r="BZ364" s="252" t="str">
        <f>IF(F364="","",IF(AND(AE364="○",分岐管理シート!AF364=0),"error",""))</f>
        <v/>
      </c>
      <c r="CA364" s="257" t="str">
        <f>IF(F364="","",IF(AND(分岐管理シート!AE364&lt;2,実施計画様式!AF364&lt;&gt;""),"error",""))</f>
        <v/>
      </c>
      <c r="CB364" s="257" t="str">
        <f>IF(F364="","",IF(OR(AND(分岐管理シート!D364=1,分岐管理シート!AG364&gt;0,分岐管理シート!AG364&lt;25),AND(分岐管理シート!D364&gt;1,分岐管理シート!AG364&gt;12,分岐管理シート!AG364&lt;25)),"","error"))</f>
        <v/>
      </c>
      <c r="CC364" s="256" t="str">
        <f>IF(F364="","",IF(OR(AND(分岐管理シート!BH364="予算化方法",分岐管理シート!AH364&gt;0,分岐管理シート!AH364&lt;4),AND(分岐管理シート!BH364="予算化方法_未定なし",分岐管理シート!AH364&gt;0,分岐管理シート!AH364&lt;3)),"","error"))</f>
        <v/>
      </c>
      <c r="CD364" s="257" t="str">
        <f>IF(F364="","",IF(OR(分岐管理シート!AI364&lt;14,分岐管理シート!AI364&gt;25,分岐管理シート!AI364&gt;分岐管理シート!AJ364,分岐管理シート!AI364&gt;分岐管理シート!AK364),"error",""))</f>
        <v/>
      </c>
      <c r="CE364" s="257" t="str">
        <f>IF(F364="","",IF(OR(分岐管理シート!AJ364&lt;14,分岐管理シート!AJ364&gt;25,分岐管理シート!AJ364&lt;分岐管理シート!AI364,分岐管理シート!AJ364&gt;分岐管理シート!AK364),"error",""))</f>
        <v/>
      </c>
      <c r="CF364" s="256" t="str">
        <f>IF(F364="","",IF(OR(分岐管理シート!AK364&lt;14,分岐管理シート!AK364&gt;26,分岐管理シート!AK364&lt;分岐管理シート!AI364,分岐管理シート!AK364&lt;分岐管理シート!AJ364),"error",""))</f>
        <v/>
      </c>
      <c r="CG364" s="257" t="str">
        <f>IF(F364="","",IF(AND(AD364="－",分岐管理シート!AK364&gt;25),"error",""))</f>
        <v/>
      </c>
      <c r="CH364" s="257" t="str">
        <f t="shared" si="54"/>
        <v/>
      </c>
      <c r="CI364" s="252" t="str">
        <f>IF(F364="","",IF(分岐管理シート!AM364&lt;1,"error",""))</f>
        <v/>
      </c>
      <c r="CJ364" s="257" t="str">
        <f>IF(F364="","",IF(分岐管理シート!AN364&lt;1,"error",""))</f>
        <v/>
      </c>
      <c r="CK364" s="261" t="str">
        <f t="shared" si="51"/>
        <v/>
      </c>
      <c r="CL364" s="257" t="str">
        <f>IF(F364="","",IF(AND(SUM(分岐管理シート!AO364:AR364)&gt;180,分岐管理シート!AS364&lt;1),"error",""))</f>
        <v/>
      </c>
      <c r="CM364" s="257" t="str">
        <f>IF(F364="","",IF(OR(AND(分岐管理シート!D364=1,分岐管理シート!BB364&gt;0,分岐管理シート!BB364&lt;7),AND(分岐管理シート!D364&gt;1,分岐管理シート!BB364&gt;3,分岐管理シート!BB364&lt;7)),"","error"))</f>
        <v/>
      </c>
      <c r="CN364" s="260"/>
      <c r="CO364" s="257" t="str">
        <f>IF(分岐管理シート!BR364=0,"","error")</f>
        <v/>
      </c>
      <c r="CP364" s="304" t="str">
        <f>IF(AND(F364="",SUM(分岐管理シート!D364:BB364)&gt;0),"error","")</f>
        <v/>
      </c>
    </row>
    <row r="365" spans="1:94" ht="54.95" customHeight="1" x14ac:dyDescent="0.15">
      <c r="A365" s="29"/>
      <c r="B365" s="33"/>
      <c r="C365" s="445">
        <v>293</v>
      </c>
      <c r="D365" s="342"/>
      <c r="E365" s="342"/>
      <c r="F365" s="164"/>
      <c r="G365" s="164"/>
      <c r="H365" s="163"/>
      <c r="I365" s="164"/>
      <c r="J365" s="163"/>
      <c r="K365" s="164"/>
      <c r="L365" s="164"/>
      <c r="M365" s="164"/>
      <c r="N365" s="164"/>
      <c r="O365" s="343"/>
      <c r="P365" s="343"/>
      <c r="Q365" s="344"/>
      <c r="R365" s="345">
        <f t="shared" si="44"/>
        <v>0</v>
      </c>
      <c r="S365" s="346">
        <f t="shared" si="52"/>
        <v>0</v>
      </c>
      <c r="T365" s="347"/>
      <c r="U365" s="419"/>
      <c r="V365" s="386"/>
      <c r="W365" s="386"/>
      <c r="X365" s="386"/>
      <c r="Y365" s="347"/>
      <c r="Z365" s="347"/>
      <c r="AA365" s="163"/>
      <c r="AB365" s="164"/>
      <c r="AC365" s="348"/>
      <c r="AD365" s="348"/>
      <c r="AE365" s="348"/>
      <c r="AF365" s="349"/>
      <c r="AG365" s="349"/>
      <c r="AH365" s="370"/>
      <c r="AI365" s="163"/>
      <c r="AJ365" s="163"/>
      <c r="AK365" s="163"/>
      <c r="AL365" s="350"/>
      <c r="AM365" s="163"/>
      <c r="AN365" s="163"/>
      <c r="AO365" s="343"/>
      <c r="AP365" s="164"/>
      <c r="AQ365" s="164"/>
      <c r="AR365" s="164"/>
      <c r="AS365" s="351"/>
      <c r="AT365" s="352"/>
      <c r="AU365" s="352"/>
      <c r="AV365" s="352"/>
      <c r="AW365" s="352"/>
      <c r="AX365" s="352"/>
      <c r="AY365" s="352"/>
      <c r="AZ365" s="352"/>
      <c r="BA365" s="352"/>
      <c r="BB365" s="353"/>
      <c r="BC365" s="351"/>
      <c r="BD365" s="351"/>
      <c r="BE365" s="255" t="str">
        <f>IF(F365="","",IF(分岐管理シート!D365&gt;0,"","error"))</f>
        <v/>
      </c>
      <c r="BF365" s="256" t="str">
        <f>IF(F365="","",IF(分岐管理シート!E365=1,"","error"))</f>
        <v/>
      </c>
      <c r="BG365" s="257" t="str">
        <f>IF(F365="","",IF(分岐管理シート!G365=2,"","error"))</f>
        <v/>
      </c>
      <c r="BH365" s="257" t="str">
        <f>IF(F365="","",IF(OR(分岐管理シート!H365=0,LEN(H365)&lt;6),"error",""))</f>
        <v/>
      </c>
      <c r="BI365" s="258" t="str">
        <f>IF(F365="","",IF(分岐管理シート!I365=2,"","error"))</f>
        <v/>
      </c>
      <c r="BJ365" s="257" t="str">
        <f t="shared" si="45"/>
        <v/>
      </c>
      <c r="BK365" s="257" t="str">
        <f t="shared" si="46"/>
        <v/>
      </c>
      <c r="BL365" s="257" t="str">
        <f>IF(F365="","",IF(OR(AND(分岐管理シート!D365=1,分岐管理シート!K365=1),AND(分岐管理シート!D365=2,分岐管理シート!K365=2)),"","error"))</f>
        <v/>
      </c>
      <c r="BM365" s="255" t="str">
        <f>IF(F365="","",IF(分岐管理シート!L365=2,"","error"))</f>
        <v/>
      </c>
      <c r="BN365" s="257" t="str">
        <f>IF(F365="","",IF(分岐管理シート!M365&lt;1,"error",""))</f>
        <v/>
      </c>
      <c r="BO365" s="252" t="str">
        <f>IF(F365="","",IF(OR(AND(分岐管理シート!D365=1,分岐管理シート!M365&lt;12,分岐管理シート!M365&gt;0),AND(分岐管理シート!D365=2,分岐管理シート!M365&lt;13,分岐管理シート!M365&gt;1)),"","error"))</f>
        <v/>
      </c>
      <c r="BP365" s="257" t="str">
        <f>IF(AND(分岐管理シート!M365&lt;&gt;1,SUM(分岐管理シート!N365:P365)&gt;0),"error","")</f>
        <v/>
      </c>
      <c r="BQ365" s="256" t="str">
        <f>IF(OR(AND(分岐管理シート!N365=0,OR(分岐管理シート!O365&lt;&gt;0,分岐管理シート!P365&lt;&gt;0)),AND(分岐管理シート!O365=0,分岐管理シート!P365&lt;&gt;0)),"error","")</f>
        <v/>
      </c>
      <c r="BR365" s="259" t="str" cm="1">
        <f t="array" ref="BR365">IF(SUMPRODUCT(COUNTIF(N365:P365,N365:P365))&gt;COUNTA(N365:P365),"error","")</f>
        <v/>
      </c>
      <c r="BS365" s="257" t="str">
        <f t="shared" si="47"/>
        <v/>
      </c>
      <c r="BT365" s="257" t="str">
        <f t="shared" si="48"/>
        <v/>
      </c>
      <c r="BU365" s="257" t="str">
        <f>IF(F365="","",IF(OR(AND(分岐管理シート!D365=1,T365&gt;0,Y365&gt;=0,U365=0,R365=S365+Y365,S365=T365),AND(分岐管理シート!D365=2,U365&gt;0,Y365&gt;=0,T365=0,R365=S365+Y365,S365=U365)),"","error"))</f>
        <v/>
      </c>
      <c r="BV365" s="257" t="str">
        <f t="shared" si="49"/>
        <v/>
      </c>
      <c r="BW365" s="257" t="str">
        <f t="shared" si="53"/>
        <v/>
      </c>
      <c r="BX365" s="257" t="str">
        <f t="shared" si="50"/>
        <v/>
      </c>
      <c r="BY365" s="257" t="str">
        <f>IF(F365="","",IF(PRODUCT(分岐管理シート!AB365:'分岐管理シート'!AE365)=0,"error",""))</f>
        <v/>
      </c>
      <c r="BZ365" s="252" t="str">
        <f>IF(F365="","",IF(AND(AE365="○",分岐管理シート!AF365=0),"error",""))</f>
        <v/>
      </c>
      <c r="CA365" s="257" t="str">
        <f>IF(F365="","",IF(AND(分岐管理シート!AE365&lt;2,実施計画様式!AF365&lt;&gt;""),"error",""))</f>
        <v/>
      </c>
      <c r="CB365" s="257" t="str">
        <f>IF(F365="","",IF(OR(AND(分岐管理シート!D365=1,分岐管理シート!AG365&gt;0,分岐管理シート!AG365&lt;25),AND(分岐管理シート!D365&gt;1,分岐管理シート!AG365&gt;12,分岐管理シート!AG365&lt;25)),"","error"))</f>
        <v/>
      </c>
      <c r="CC365" s="256" t="str">
        <f>IF(F365="","",IF(OR(AND(分岐管理シート!BH365="予算化方法",分岐管理シート!AH365&gt;0,分岐管理シート!AH365&lt;4),AND(分岐管理シート!BH365="予算化方法_未定なし",分岐管理シート!AH365&gt;0,分岐管理シート!AH365&lt;3)),"","error"))</f>
        <v/>
      </c>
      <c r="CD365" s="257" t="str">
        <f>IF(F365="","",IF(OR(分岐管理シート!AI365&lt;14,分岐管理シート!AI365&gt;25,分岐管理シート!AI365&gt;分岐管理シート!AJ365,分岐管理シート!AI365&gt;分岐管理シート!AK365),"error",""))</f>
        <v/>
      </c>
      <c r="CE365" s="257" t="str">
        <f>IF(F365="","",IF(OR(分岐管理シート!AJ365&lt;14,分岐管理シート!AJ365&gt;25,分岐管理シート!AJ365&lt;分岐管理シート!AI365,分岐管理シート!AJ365&gt;分岐管理シート!AK365),"error",""))</f>
        <v/>
      </c>
      <c r="CF365" s="256" t="str">
        <f>IF(F365="","",IF(OR(分岐管理シート!AK365&lt;14,分岐管理シート!AK365&gt;26,分岐管理シート!AK365&lt;分岐管理シート!AI365,分岐管理シート!AK365&lt;分岐管理シート!AJ365),"error",""))</f>
        <v/>
      </c>
      <c r="CG365" s="257" t="str">
        <f>IF(F365="","",IF(AND(AD365="－",分岐管理シート!AK365&gt;25),"error",""))</f>
        <v/>
      </c>
      <c r="CH365" s="257" t="str">
        <f t="shared" si="54"/>
        <v/>
      </c>
      <c r="CI365" s="252" t="str">
        <f>IF(F365="","",IF(分岐管理シート!AM365&lt;1,"error",""))</f>
        <v/>
      </c>
      <c r="CJ365" s="257" t="str">
        <f>IF(F365="","",IF(分岐管理シート!AN365&lt;1,"error",""))</f>
        <v/>
      </c>
      <c r="CK365" s="261" t="str">
        <f t="shared" si="51"/>
        <v/>
      </c>
      <c r="CL365" s="257" t="str">
        <f>IF(F365="","",IF(AND(SUM(分岐管理シート!AO365:AR365)&gt;180,分岐管理シート!AS365&lt;1),"error",""))</f>
        <v/>
      </c>
      <c r="CM365" s="257" t="str">
        <f>IF(F365="","",IF(OR(AND(分岐管理シート!D365=1,分岐管理シート!BB365&gt;0,分岐管理シート!BB365&lt;7),AND(分岐管理シート!D365&gt;1,分岐管理シート!BB365&gt;3,分岐管理シート!BB365&lt;7)),"","error"))</f>
        <v/>
      </c>
      <c r="CN365" s="260"/>
      <c r="CO365" s="257" t="str">
        <f>IF(分岐管理シート!BR365=0,"","error")</f>
        <v/>
      </c>
      <c r="CP365" s="304" t="str">
        <f>IF(AND(F365="",SUM(分岐管理シート!D365:BB365)&gt;0),"error","")</f>
        <v/>
      </c>
    </row>
    <row r="366" spans="1:94" ht="54.95" customHeight="1" x14ac:dyDescent="0.15">
      <c r="A366" s="29"/>
      <c r="B366" s="33"/>
      <c r="C366" s="445">
        <v>294</v>
      </c>
      <c r="D366" s="342"/>
      <c r="E366" s="342"/>
      <c r="F366" s="164"/>
      <c r="G366" s="164"/>
      <c r="H366" s="163"/>
      <c r="I366" s="164"/>
      <c r="J366" s="163"/>
      <c r="K366" s="164"/>
      <c r="L366" s="164"/>
      <c r="M366" s="164"/>
      <c r="N366" s="164"/>
      <c r="O366" s="343"/>
      <c r="P366" s="343"/>
      <c r="Q366" s="344"/>
      <c r="R366" s="345">
        <f t="shared" si="44"/>
        <v>0</v>
      </c>
      <c r="S366" s="346">
        <f t="shared" si="52"/>
        <v>0</v>
      </c>
      <c r="T366" s="347"/>
      <c r="U366" s="419"/>
      <c r="V366" s="386"/>
      <c r="W366" s="386"/>
      <c r="X366" s="386"/>
      <c r="Y366" s="347"/>
      <c r="Z366" s="347"/>
      <c r="AA366" s="163"/>
      <c r="AB366" s="164"/>
      <c r="AC366" s="348"/>
      <c r="AD366" s="348"/>
      <c r="AE366" s="348"/>
      <c r="AF366" s="349"/>
      <c r="AG366" s="349"/>
      <c r="AH366" s="370"/>
      <c r="AI366" s="163"/>
      <c r="AJ366" s="163"/>
      <c r="AK366" s="163"/>
      <c r="AL366" s="350"/>
      <c r="AM366" s="163"/>
      <c r="AN366" s="163"/>
      <c r="AO366" s="343"/>
      <c r="AP366" s="164"/>
      <c r="AQ366" s="164"/>
      <c r="AR366" s="164"/>
      <c r="AS366" s="351"/>
      <c r="AT366" s="352"/>
      <c r="AU366" s="352"/>
      <c r="AV366" s="352"/>
      <c r="AW366" s="352"/>
      <c r="AX366" s="352"/>
      <c r="AY366" s="352"/>
      <c r="AZ366" s="352"/>
      <c r="BA366" s="352"/>
      <c r="BB366" s="353"/>
      <c r="BC366" s="351"/>
      <c r="BD366" s="351"/>
      <c r="BE366" s="255" t="str">
        <f>IF(F366="","",IF(分岐管理シート!D366&gt;0,"","error"))</f>
        <v/>
      </c>
      <c r="BF366" s="256" t="str">
        <f>IF(F366="","",IF(分岐管理シート!E366=1,"","error"))</f>
        <v/>
      </c>
      <c r="BG366" s="257" t="str">
        <f>IF(F366="","",IF(分岐管理シート!G366=2,"","error"))</f>
        <v/>
      </c>
      <c r="BH366" s="257" t="str">
        <f>IF(F366="","",IF(OR(分岐管理シート!H366=0,LEN(H366)&lt;6),"error",""))</f>
        <v/>
      </c>
      <c r="BI366" s="258" t="str">
        <f>IF(F366="","",IF(分岐管理シート!I366=2,"","error"))</f>
        <v/>
      </c>
      <c r="BJ366" s="257" t="str">
        <f t="shared" si="45"/>
        <v/>
      </c>
      <c r="BK366" s="257" t="str">
        <f t="shared" si="46"/>
        <v/>
      </c>
      <c r="BL366" s="257" t="str">
        <f>IF(F366="","",IF(OR(AND(分岐管理シート!D366=1,分岐管理シート!K366=1),AND(分岐管理シート!D366=2,分岐管理シート!K366=2)),"","error"))</f>
        <v/>
      </c>
      <c r="BM366" s="255" t="str">
        <f>IF(F366="","",IF(分岐管理シート!L366=2,"","error"))</f>
        <v/>
      </c>
      <c r="BN366" s="257" t="str">
        <f>IF(F366="","",IF(分岐管理シート!M366&lt;1,"error",""))</f>
        <v/>
      </c>
      <c r="BO366" s="252" t="str">
        <f>IF(F366="","",IF(OR(AND(分岐管理シート!D366=1,分岐管理シート!M366&lt;12,分岐管理シート!M366&gt;0),AND(分岐管理シート!D366=2,分岐管理シート!M366&lt;13,分岐管理シート!M366&gt;1)),"","error"))</f>
        <v/>
      </c>
      <c r="BP366" s="257" t="str">
        <f>IF(AND(分岐管理シート!M366&lt;&gt;1,SUM(分岐管理シート!N366:P366)&gt;0),"error","")</f>
        <v/>
      </c>
      <c r="BQ366" s="256" t="str">
        <f>IF(OR(AND(分岐管理シート!N366=0,OR(分岐管理シート!O366&lt;&gt;0,分岐管理シート!P366&lt;&gt;0)),AND(分岐管理シート!O366=0,分岐管理シート!P366&lt;&gt;0)),"error","")</f>
        <v/>
      </c>
      <c r="BR366" s="259" t="str" cm="1">
        <f t="array" ref="BR366">IF(SUMPRODUCT(COUNTIF(N366:P366,N366:P366))&gt;COUNTA(N366:P366),"error","")</f>
        <v/>
      </c>
      <c r="BS366" s="257" t="str">
        <f t="shared" si="47"/>
        <v/>
      </c>
      <c r="BT366" s="257" t="str">
        <f t="shared" si="48"/>
        <v/>
      </c>
      <c r="BU366" s="257" t="str">
        <f>IF(F366="","",IF(OR(AND(分岐管理シート!D366=1,T366&gt;0,Y366&gt;=0,U366=0,R366=S366+Y366,S366=T366),AND(分岐管理シート!D366=2,U366&gt;0,Y366&gt;=0,T366=0,R366=S366+Y366,S366=U366)),"","error"))</f>
        <v/>
      </c>
      <c r="BV366" s="257" t="str">
        <f t="shared" si="49"/>
        <v/>
      </c>
      <c r="BW366" s="257" t="str">
        <f t="shared" si="53"/>
        <v/>
      </c>
      <c r="BX366" s="257" t="str">
        <f t="shared" si="50"/>
        <v/>
      </c>
      <c r="BY366" s="257" t="str">
        <f>IF(F366="","",IF(PRODUCT(分岐管理シート!AB366:'分岐管理シート'!AE366)=0,"error",""))</f>
        <v/>
      </c>
      <c r="BZ366" s="252" t="str">
        <f>IF(F366="","",IF(AND(AE366="○",分岐管理シート!AF366=0),"error",""))</f>
        <v/>
      </c>
      <c r="CA366" s="257" t="str">
        <f>IF(F366="","",IF(AND(分岐管理シート!AE366&lt;2,実施計画様式!AF366&lt;&gt;""),"error",""))</f>
        <v/>
      </c>
      <c r="CB366" s="257" t="str">
        <f>IF(F366="","",IF(OR(AND(分岐管理シート!D366=1,分岐管理シート!AG366&gt;0,分岐管理シート!AG366&lt;25),AND(分岐管理シート!D366&gt;1,分岐管理シート!AG366&gt;12,分岐管理シート!AG366&lt;25)),"","error"))</f>
        <v/>
      </c>
      <c r="CC366" s="256" t="str">
        <f>IF(F366="","",IF(OR(AND(分岐管理シート!BH366="予算化方法",分岐管理シート!AH366&gt;0,分岐管理シート!AH366&lt;4),AND(分岐管理シート!BH366="予算化方法_未定なし",分岐管理シート!AH366&gt;0,分岐管理シート!AH366&lt;3)),"","error"))</f>
        <v/>
      </c>
      <c r="CD366" s="257" t="str">
        <f>IF(F366="","",IF(OR(分岐管理シート!AI366&lt;14,分岐管理シート!AI366&gt;25,分岐管理シート!AI366&gt;分岐管理シート!AJ366,分岐管理シート!AI366&gt;分岐管理シート!AK366),"error",""))</f>
        <v/>
      </c>
      <c r="CE366" s="257" t="str">
        <f>IF(F366="","",IF(OR(分岐管理シート!AJ366&lt;14,分岐管理シート!AJ366&gt;25,分岐管理シート!AJ366&lt;分岐管理シート!AI366,分岐管理シート!AJ366&gt;分岐管理シート!AK366),"error",""))</f>
        <v/>
      </c>
      <c r="CF366" s="256" t="str">
        <f>IF(F366="","",IF(OR(分岐管理シート!AK366&lt;14,分岐管理シート!AK366&gt;26,分岐管理シート!AK366&lt;分岐管理シート!AI366,分岐管理シート!AK366&lt;分岐管理シート!AJ366),"error",""))</f>
        <v/>
      </c>
      <c r="CG366" s="257" t="str">
        <f>IF(F366="","",IF(AND(AD366="－",分岐管理シート!AK366&gt;25),"error",""))</f>
        <v/>
      </c>
      <c r="CH366" s="257" t="str">
        <f t="shared" si="54"/>
        <v/>
      </c>
      <c r="CI366" s="252" t="str">
        <f>IF(F366="","",IF(分岐管理シート!AM366&lt;1,"error",""))</f>
        <v/>
      </c>
      <c r="CJ366" s="257" t="str">
        <f>IF(F366="","",IF(分岐管理シート!AN366&lt;1,"error",""))</f>
        <v/>
      </c>
      <c r="CK366" s="261" t="str">
        <f t="shared" si="51"/>
        <v/>
      </c>
      <c r="CL366" s="257" t="str">
        <f>IF(F366="","",IF(AND(SUM(分岐管理シート!AO366:AR366)&gt;180,分岐管理シート!AS366&lt;1),"error",""))</f>
        <v/>
      </c>
      <c r="CM366" s="257" t="str">
        <f>IF(F366="","",IF(OR(AND(分岐管理シート!D366=1,分岐管理シート!BB366&gt;0,分岐管理シート!BB366&lt;7),AND(分岐管理シート!D366&gt;1,分岐管理シート!BB366&gt;3,分岐管理シート!BB366&lt;7)),"","error"))</f>
        <v/>
      </c>
      <c r="CN366" s="260"/>
      <c r="CO366" s="257" t="str">
        <f>IF(分岐管理シート!BR366=0,"","error")</f>
        <v/>
      </c>
      <c r="CP366" s="304" t="str">
        <f>IF(AND(F366="",SUM(分岐管理シート!D366:BB366)&gt;0),"error","")</f>
        <v/>
      </c>
    </row>
    <row r="367" spans="1:94" ht="54.95" customHeight="1" x14ac:dyDescent="0.15">
      <c r="A367" s="29"/>
      <c r="B367" s="33"/>
      <c r="C367" s="445">
        <v>295</v>
      </c>
      <c r="D367" s="342"/>
      <c r="E367" s="342"/>
      <c r="F367" s="164"/>
      <c r="G367" s="164"/>
      <c r="H367" s="163"/>
      <c r="I367" s="164"/>
      <c r="J367" s="163"/>
      <c r="K367" s="164"/>
      <c r="L367" s="164"/>
      <c r="M367" s="164"/>
      <c r="N367" s="164"/>
      <c r="O367" s="343"/>
      <c r="P367" s="343"/>
      <c r="Q367" s="344"/>
      <c r="R367" s="345">
        <f t="shared" si="44"/>
        <v>0</v>
      </c>
      <c r="S367" s="346">
        <f t="shared" si="52"/>
        <v>0</v>
      </c>
      <c r="T367" s="347"/>
      <c r="U367" s="419"/>
      <c r="V367" s="386"/>
      <c r="W367" s="386"/>
      <c r="X367" s="386"/>
      <c r="Y367" s="347"/>
      <c r="Z367" s="347"/>
      <c r="AA367" s="163"/>
      <c r="AB367" s="164"/>
      <c r="AC367" s="348"/>
      <c r="AD367" s="348"/>
      <c r="AE367" s="348"/>
      <c r="AF367" s="349"/>
      <c r="AG367" s="349"/>
      <c r="AH367" s="370"/>
      <c r="AI367" s="163"/>
      <c r="AJ367" s="163"/>
      <c r="AK367" s="163"/>
      <c r="AL367" s="350"/>
      <c r="AM367" s="163"/>
      <c r="AN367" s="163"/>
      <c r="AO367" s="343"/>
      <c r="AP367" s="164"/>
      <c r="AQ367" s="164"/>
      <c r="AR367" s="164"/>
      <c r="AS367" s="351"/>
      <c r="AT367" s="352"/>
      <c r="AU367" s="352"/>
      <c r="AV367" s="352"/>
      <c r="AW367" s="352"/>
      <c r="AX367" s="352"/>
      <c r="AY367" s="352"/>
      <c r="AZ367" s="352"/>
      <c r="BA367" s="352"/>
      <c r="BB367" s="353"/>
      <c r="BC367" s="351"/>
      <c r="BD367" s="351"/>
      <c r="BE367" s="255" t="str">
        <f>IF(F367="","",IF(分岐管理シート!D367&gt;0,"","error"))</f>
        <v/>
      </c>
      <c r="BF367" s="256" t="str">
        <f>IF(F367="","",IF(分岐管理シート!E367=1,"","error"))</f>
        <v/>
      </c>
      <c r="BG367" s="257" t="str">
        <f>IF(F367="","",IF(分岐管理シート!G367=2,"","error"))</f>
        <v/>
      </c>
      <c r="BH367" s="257" t="str">
        <f>IF(F367="","",IF(OR(分岐管理シート!H367=0,LEN(H367)&lt;6),"error",""))</f>
        <v/>
      </c>
      <c r="BI367" s="258" t="str">
        <f>IF(F367="","",IF(分岐管理シート!I367=2,"","error"))</f>
        <v/>
      </c>
      <c r="BJ367" s="257" t="str">
        <f t="shared" si="45"/>
        <v/>
      </c>
      <c r="BK367" s="257" t="str">
        <f t="shared" si="46"/>
        <v/>
      </c>
      <c r="BL367" s="257" t="str">
        <f>IF(F367="","",IF(OR(AND(分岐管理シート!D367=1,分岐管理シート!K367=1),AND(分岐管理シート!D367=2,分岐管理シート!K367=2)),"","error"))</f>
        <v/>
      </c>
      <c r="BM367" s="255" t="str">
        <f>IF(F367="","",IF(分岐管理シート!L367=2,"","error"))</f>
        <v/>
      </c>
      <c r="BN367" s="257" t="str">
        <f>IF(F367="","",IF(分岐管理シート!M367&lt;1,"error",""))</f>
        <v/>
      </c>
      <c r="BO367" s="252" t="str">
        <f>IF(F367="","",IF(OR(AND(分岐管理シート!D367=1,分岐管理シート!M367&lt;12,分岐管理シート!M367&gt;0),AND(分岐管理シート!D367=2,分岐管理シート!M367&lt;13,分岐管理シート!M367&gt;1)),"","error"))</f>
        <v/>
      </c>
      <c r="BP367" s="257" t="str">
        <f>IF(AND(分岐管理シート!M367&lt;&gt;1,SUM(分岐管理シート!N367:P367)&gt;0),"error","")</f>
        <v/>
      </c>
      <c r="BQ367" s="256" t="str">
        <f>IF(OR(AND(分岐管理シート!N367=0,OR(分岐管理シート!O367&lt;&gt;0,分岐管理シート!P367&lt;&gt;0)),AND(分岐管理シート!O367=0,分岐管理シート!P367&lt;&gt;0)),"error","")</f>
        <v/>
      </c>
      <c r="BR367" s="259" t="str" cm="1">
        <f t="array" ref="BR367">IF(SUMPRODUCT(COUNTIF(N367:P367,N367:P367))&gt;COUNTA(N367:P367),"error","")</f>
        <v/>
      </c>
      <c r="BS367" s="257" t="str">
        <f t="shared" si="47"/>
        <v/>
      </c>
      <c r="BT367" s="257" t="str">
        <f t="shared" si="48"/>
        <v/>
      </c>
      <c r="BU367" s="257" t="str">
        <f>IF(F367="","",IF(OR(AND(分岐管理シート!D367=1,T367&gt;0,Y367&gt;=0,U367=0,R367=S367+Y367,S367=T367),AND(分岐管理シート!D367=2,U367&gt;0,Y367&gt;=0,T367=0,R367=S367+Y367,S367=U367)),"","error"))</f>
        <v/>
      </c>
      <c r="BV367" s="257" t="str">
        <f t="shared" si="49"/>
        <v/>
      </c>
      <c r="BW367" s="257" t="str">
        <f t="shared" si="53"/>
        <v/>
      </c>
      <c r="BX367" s="257" t="str">
        <f t="shared" si="50"/>
        <v/>
      </c>
      <c r="BY367" s="257" t="str">
        <f>IF(F367="","",IF(PRODUCT(分岐管理シート!AB367:'分岐管理シート'!AE367)=0,"error",""))</f>
        <v/>
      </c>
      <c r="BZ367" s="252" t="str">
        <f>IF(F367="","",IF(AND(AE367="○",分岐管理シート!AF367=0),"error",""))</f>
        <v/>
      </c>
      <c r="CA367" s="257" t="str">
        <f>IF(F367="","",IF(AND(分岐管理シート!AE367&lt;2,実施計画様式!AF367&lt;&gt;""),"error",""))</f>
        <v/>
      </c>
      <c r="CB367" s="257" t="str">
        <f>IF(F367="","",IF(OR(AND(分岐管理シート!D367=1,分岐管理シート!AG367&gt;0,分岐管理シート!AG367&lt;25),AND(分岐管理シート!D367&gt;1,分岐管理シート!AG367&gt;12,分岐管理シート!AG367&lt;25)),"","error"))</f>
        <v/>
      </c>
      <c r="CC367" s="256" t="str">
        <f>IF(F367="","",IF(OR(AND(分岐管理シート!BH367="予算化方法",分岐管理シート!AH367&gt;0,分岐管理シート!AH367&lt;4),AND(分岐管理シート!BH367="予算化方法_未定なし",分岐管理シート!AH367&gt;0,分岐管理シート!AH367&lt;3)),"","error"))</f>
        <v/>
      </c>
      <c r="CD367" s="257" t="str">
        <f>IF(F367="","",IF(OR(分岐管理シート!AI367&lt;14,分岐管理シート!AI367&gt;25,分岐管理シート!AI367&gt;分岐管理シート!AJ367,分岐管理シート!AI367&gt;分岐管理シート!AK367),"error",""))</f>
        <v/>
      </c>
      <c r="CE367" s="257" t="str">
        <f>IF(F367="","",IF(OR(分岐管理シート!AJ367&lt;14,分岐管理シート!AJ367&gt;25,分岐管理シート!AJ367&lt;分岐管理シート!AI367,分岐管理シート!AJ367&gt;分岐管理シート!AK367),"error",""))</f>
        <v/>
      </c>
      <c r="CF367" s="256" t="str">
        <f>IF(F367="","",IF(OR(分岐管理シート!AK367&lt;14,分岐管理シート!AK367&gt;26,分岐管理シート!AK367&lt;分岐管理シート!AI367,分岐管理シート!AK367&lt;分岐管理シート!AJ367),"error",""))</f>
        <v/>
      </c>
      <c r="CG367" s="257" t="str">
        <f>IF(F367="","",IF(AND(AD367="－",分岐管理シート!AK367&gt;25),"error",""))</f>
        <v/>
      </c>
      <c r="CH367" s="257" t="str">
        <f t="shared" si="54"/>
        <v/>
      </c>
      <c r="CI367" s="252" t="str">
        <f>IF(F367="","",IF(分岐管理シート!AM367&lt;1,"error",""))</f>
        <v/>
      </c>
      <c r="CJ367" s="257" t="str">
        <f>IF(F367="","",IF(分岐管理シート!AN367&lt;1,"error",""))</f>
        <v/>
      </c>
      <c r="CK367" s="261" t="str">
        <f t="shared" si="51"/>
        <v/>
      </c>
      <c r="CL367" s="257" t="str">
        <f>IF(F367="","",IF(AND(SUM(分岐管理シート!AO367:AR367)&gt;180,分岐管理シート!AS367&lt;1),"error",""))</f>
        <v/>
      </c>
      <c r="CM367" s="257" t="str">
        <f>IF(F367="","",IF(OR(AND(分岐管理シート!D367=1,分岐管理シート!BB367&gt;0,分岐管理シート!BB367&lt;7),AND(分岐管理シート!D367&gt;1,分岐管理シート!BB367&gt;3,分岐管理シート!BB367&lt;7)),"","error"))</f>
        <v/>
      </c>
      <c r="CN367" s="260"/>
      <c r="CO367" s="257" t="str">
        <f>IF(分岐管理シート!BR367=0,"","error")</f>
        <v/>
      </c>
      <c r="CP367" s="304" t="str">
        <f>IF(AND(F367="",SUM(分岐管理シート!D367:BB367)&gt;0),"error","")</f>
        <v/>
      </c>
    </row>
    <row r="368" spans="1:94" ht="54.95" customHeight="1" x14ac:dyDescent="0.15">
      <c r="A368" s="29"/>
      <c r="B368" s="33"/>
      <c r="C368" s="445">
        <v>296</v>
      </c>
      <c r="D368" s="342"/>
      <c r="E368" s="342"/>
      <c r="F368" s="164"/>
      <c r="G368" s="164"/>
      <c r="H368" s="163"/>
      <c r="I368" s="164"/>
      <c r="J368" s="163"/>
      <c r="K368" s="164"/>
      <c r="L368" s="164"/>
      <c r="M368" s="164"/>
      <c r="N368" s="164"/>
      <c r="O368" s="343"/>
      <c r="P368" s="343"/>
      <c r="Q368" s="344"/>
      <c r="R368" s="345">
        <f t="shared" si="44"/>
        <v>0</v>
      </c>
      <c r="S368" s="346">
        <f t="shared" si="52"/>
        <v>0</v>
      </c>
      <c r="T368" s="347"/>
      <c r="U368" s="419"/>
      <c r="V368" s="386"/>
      <c r="W368" s="386"/>
      <c r="X368" s="386"/>
      <c r="Y368" s="347"/>
      <c r="Z368" s="347"/>
      <c r="AA368" s="163"/>
      <c r="AB368" s="164"/>
      <c r="AC368" s="348"/>
      <c r="AD368" s="348"/>
      <c r="AE368" s="348"/>
      <c r="AF368" s="349"/>
      <c r="AG368" s="349"/>
      <c r="AH368" s="370"/>
      <c r="AI368" s="163"/>
      <c r="AJ368" s="163"/>
      <c r="AK368" s="163"/>
      <c r="AL368" s="350"/>
      <c r="AM368" s="163"/>
      <c r="AN368" s="163"/>
      <c r="AO368" s="343"/>
      <c r="AP368" s="164"/>
      <c r="AQ368" s="164"/>
      <c r="AR368" s="164"/>
      <c r="AS368" s="351"/>
      <c r="AT368" s="352"/>
      <c r="AU368" s="352"/>
      <c r="AV368" s="352"/>
      <c r="AW368" s="352"/>
      <c r="AX368" s="352"/>
      <c r="AY368" s="352"/>
      <c r="AZ368" s="352"/>
      <c r="BA368" s="352"/>
      <c r="BB368" s="353"/>
      <c r="BC368" s="351"/>
      <c r="BD368" s="351"/>
      <c r="BE368" s="255" t="str">
        <f>IF(F368="","",IF(分岐管理シート!D368&gt;0,"","error"))</f>
        <v/>
      </c>
      <c r="BF368" s="256" t="str">
        <f>IF(F368="","",IF(分岐管理シート!E368=1,"","error"))</f>
        <v/>
      </c>
      <c r="BG368" s="257" t="str">
        <f>IF(F368="","",IF(分岐管理シート!G368=2,"","error"))</f>
        <v/>
      </c>
      <c r="BH368" s="257" t="str">
        <f>IF(F368="","",IF(OR(分岐管理シート!H368=0,LEN(H368)&lt;6),"error",""))</f>
        <v/>
      </c>
      <c r="BI368" s="258" t="str">
        <f>IF(F368="","",IF(分岐管理シート!I368=2,"","error"))</f>
        <v/>
      </c>
      <c r="BJ368" s="257" t="str">
        <f t="shared" si="45"/>
        <v/>
      </c>
      <c r="BK368" s="257" t="str">
        <f t="shared" si="46"/>
        <v/>
      </c>
      <c r="BL368" s="257" t="str">
        <f>IF(F368="","",IF(OR(AND(分岐管理シート!D368=1,分岐管理シート!K368=1),AND(分岐管理シート!D368=2,分岐管理シート!K368=2)),"","error"))</f>
        <v/>
      </c>
      <c r="BM368" s="255" t="str">
        <f>IF(F368="","",IF(分岐管理シート!L368=2,"","error"))</f>
        <v/>
      </c>
      <c r="BN368" s="257" t="str">
        <f>IF(F368="","",IF(分岐管理シート!M368&lt;1,"error",""))</f>
        <v/>
      </c>
      <c r="BO368" s="252" t="str">
        <f>IF(F368="","",IF(OR(AND(分岐管理シート!D368=1,分岐管理シート!M368&lt;12,分岐管理シート!M368&gt;0),AND(分岐管理シート!D368=2,分岐管理シート!M368&lt;13,分岐管理シート!M368&gt;1)),"","error"))</f>
        <v/>
      </c>
      <c r="BP368" s="257" t="str">
        <f>IF(AND(分岐管理シート!M368&lt;&gt;1,SUM(分岐管理シート!N368:P368)&gt;0),"error","")</f>
        <v/>
      </c>
      <c r="BQ368" s="256" t="str">
        <f>IF(OR(AND(分岐管理シート!N368=0,OR(分岐管理シート!O368&lt;&gt;0,分岐管理シート!P368&lt;&gt;0)),AND(分岐管理シート!O368=0,分岐管理シート!P368&lt;&gt;0)),"error","")</f>
        <v/>
      </c>
      <c r="BR368" s="259" t="str" cm="1">
        <f t="array" ref="BR368">IF(SUMPRODUCT(COUNTIF(N368:P368,N368:P368))&gt;COUNTA(N368:P368),"error","")</f>
        <v/>
      </c>
      <c r="BS368" s="257" t="str">
        <f t="shared" si="47"/>
        <v/>
      </c>
      <c r="BT368" s="257" t="str">
        <f t="shared" si="48"/>
        <v/>
      </c>
      <c r="BU368" s="257" t="str">
        <f>IF(F368="","",IF(OR(AND(分岐管理シート!D368=1,T368&gt;0,Y368&gt;=0,U368=0,R368=S368+Y368,S368=T368),AND(分岐管理シート!D368=2,U368&gt;0,Y368&gt;=0,T368=0,R368=S368+Y368,S368=U368)),"","error"))</f>
        <v/>
      </c>
      <c r="BV368" s="257" t="str">
        <f t="shared" si="49"/>
        <v/>
      </c>
      <c r="BW368" s="257" t="str">
        <f t="shared" si="53"/>
        <v/>
      </c>
      <c r="BX368" s="257" t="str">
        <f t="shared" si="50"/>
        <v/>
      </c>
      <c r="BY368" s="257" t="str">
        <f>IF(F368="","",IF(PRODUCT(分岐管理シート!AB368:'分岐管理シート'!AE368)=0,"error",""))</f>
        <v/>
      </c>
      <c r="BZ368" s="252" t="str">
        <f>IF(F368="","",IF(AND(AE368="○",分岐管理シート!AF368=0),"error",""))</f>
        <v/>
      </c>
      <c r="CA368" s="257" t="str">
        <f>IF(F368="","",IF(AND(分岐管理シート!AE368&lt;2,実施計画様式!AF368&lt;&gt;""),"error",""))</f>
        <v/>
      </c>
      <c r="CB368" s="257" t="str">
        <f>IF(F368="","",IF(OR(AND(分岐管理シート!D368=1,分岐管理シート!AG368&gt;0,分岐管理シート!AG368&lt;25),AND(分岐管理シート!D368&gt;1,分岐管理シート!AG368&gt;12,分岐管理シート!AG368&lt;25)),"","error"))</f>
        <v/>
      </c>
      <c r="CC368" s="256" t="str">
        <f>IF(F368="","",IF(OR(AND(分岐管理シート!BH368="予算化方法",分岐管理シート!AH368&gt;0,分岐管理シート!AH368&lt;4),AND(分岐管理シート!BH368="予算化方法_未定なし",分岐管理シート!AH368&gt;0,分岐管理シート!AH368&lt;3)),"","error"))</f>
        <v/>
      </c>
      <c r="CD368" s="257" t="str">
        <f>IF(F368="","",IF(OR(分岐管理シート!AI368&lt;14,分岐管理シート!AI368&gt;25,分岐管理シート!AI368&gt;分岐管理シート!AJ368,分岐管理シート!AI368&gt;分岐管理シート!AK368),"error",""))</f>
        <v/>
      </c>
      <c r="CE368" s="257" t="str">
        <f>IF(F368="","",IF(OR(分岐管理シート!AJ368&lt;14,分岐管理シート!AJ368&gt;25,分岐管理シート!AJ368&lt;分岐管理シート!AI368,分岐管理シート!AJ368&gt;分岐管理シート!AK368),"error",""))</f>
        <v/>
      </c>
      <c r="CF368" s="256" t="str">
        <f>IF(F368="","",IF(OR(分岐管理シート!AK368&lt;14,分岐管理シート!AK368&gt;26,分岐管理シート!AK368&lt;分岐管理シート!AI368,分岐管理シート!AK368&lt;分岐管理シート!AJ368),"error",""))</f>
        <v/>
      </c>
      <c r="CG368" s="257" t="str">
        <f>IF(F368="","",IF(AND(AD368="－",分岐管理シート!AK368&gt;25),"error",""))</f>
        <v/>
      </c>
      <c r="CH368" s="257" t="str">
        <f t="shared" si="54"/>
        <v/>
      </c>
      <c r="CI368" s="252" t="str">
        <f>IF(F368="","",IF(分岐管理シート!AM368&lt;1,"error",""))</f>
        <v/>
      </c>
      <c r="CJ368" s="257" t="str">
        <f>IF(F368="","",IF(分岐管理シート!AN368&lt;1,"error",""))</f>
        <v/>
      </c>
      <c r="CK368" s="261" t="str">
        <f t="shared" si="51"/>
        <v/>
      </c>
      <c r="CL368" s="257" t="str">
        <f>IF(F368="","",IF(AND(SUM(分岐管理シート!AO368:AR368)&gt;180,分岐管理シート!AS368&lt;1),"error",""))</f>
        <v/>
      </c>
      <c r="CM368" s="257" t="str">
        <f>IF(F368="","",IF(OR(AND(分岐管理シート!D368=1,分岐管理シート!BB368&gt;0,分岐管理シート!BB368&lt;7),AND(分岐管理シート!D368&gt;1,分岐管理シート!BB368&gt;3,分岐管理シート!BB368&lt;7)),"","error"))</f>
        <v/>
      </c>
      <c r="CN368" s="260"/>
      <c r="CO368" s="257" t="str">
        <f>IF(分岐管理シート!BR368=0,"","error")</f>
        <v/>
      </c>
      <c r="CP368" s="304" t="str">
        <f>IF(AND(F368="",SUM(分岐管理シート!D368:BB368)&gt;0),"error","")</f>
        <v/>
      </c>
    </row>
    <row r="369" spans="1:94" ht="54.95" customHeight="1" x14ac:dyDescent="0.15">
      <c r="A369" s="29"/>
      <c r="B369" s="33"/>
      <c r="C369" s="445">
        <v>297</v>
      </c>
      <c r="D369" s="342"/>
      <c r="E369" s="342"/>
      <c r="F369" s="164"/>
      <c r="G369" s="164"/>
      <c r="H369" s="163"/>
      <c r="I369" s="164"/>
      <c r="J369" s="163"/>
      <c r="K369" s="164"/>
      <c r="L369" s="164"/>
      <c r="M369" s="164"/>
      <c r="N369" s="164"/>
      <c r="O369" s="343"/>
      <c r="P369" s="343"/>
      <c r="Q369" s="344"/>
      <c r="R369" s="345">
        <f t="shared" si="44"/>
        <v>0</v>
      </c>
      <c r="S369" s="346">
        <f t="shared" si="52"/>
        <v>0</v>
      </c>
      <c r="T369" s="347"/>
      <c r="U369" s="419"/>
      <c r="V369" s="386"/>
      <c r="W369" s="386"/>
      <c r="X369" s="386"/>
      <c r="Y369" s="347"/>
      <c r="Z369" s="347"/>
      <c r="AA369" s="163"/>
      <c r="AB369" s="164"/>
      <c r="AC369" s="348"/>
      <c r="AD369" s="348"/>
      <c r="AE369" s="348"/>
      <c r="AF369" s="349"/>
      <c r="AG369" s="349"/>
      <c r="AH369" s="370"/>
      <c r="AI369" s="163"/>
      <c r="AJ369" s="163"/>
      <c r="AK369" s="163"/>
      <c r="AL369" s="350"/>
      <c r="AM369" s="163"/>
      <c r="AN369" s="163"/>
      <c r="AO369" s="343"/>
      <c r="AP369" s="164"/>
      <c r="AQ369" s="164"/>
      <c r="AR369" s="164"/>
      <c r="AS369" s="351"/>
      <c r="AT369" s="352"/>
      <c r="AU369" s="352"/>
      <c r="AV369" s="352"/>
      <c r="AW369" s="352"/>
      <c r="AX369" s="352"/>
      <c r="AY369" s="352"/>
      <c r="AZ369" s="352"/>
      <c r="BA369" s="352"/>
      <c r="BB369" s="353"/>
      <c r="BC369" s="351"/>
      <c r="BD369" s="351"/>
      <c r="BE369" s="255" t="str">
        <f>IF(F369="","",IF(分岐管理シート!D369&gt;0,"","error"))</f>
        <v/>
      </c>
      <c r="BF369" s="256" t="str">
        <f>IF(F369="","",IF(分岐管理シート!E369=1,"","error"))</f>
        <v/>
      </c>
      <c r="BG369" s="257" t="str">
        <f>IF(F369="","",IF(分岐管理シート!G369=2,"","error"))</f>
        <v/>
      </c>
      <c r="BH369" s="257" t="str">
        <f>IF(F369="","",IF(OR(分岐管理シート!H369=0,LEN(H369)&lt;6),"error",""))</f>
        <v/>
      </c>
      <c r="BI369" s="258" t="str">
        <f>IF(F369="","",IF(分岐管理シート!I369=2,"","error"))</f>
        <v/>
      </c>
      <c r="BJ369" s="257" t="str">
        <f t="shared" si="45"/>
        <v/>
      </c>
      <c r="BK369" s="257" t="str">
        <f t="shared" si="46"/>
        <v/>
      </c>
      <c r="BL369" s="257" t="str">
        <f>IF(F369="","",IF(OR(AND(分岐管理シート!D369=1,分岐管理シート!K369=1),AND(分岐管理シート!D369=2,分岐管理シート!K369=2)),"","error"))</f>
        <v/>
      </c>
      <c r="BM369" s="255" t="str">
        <f>IF(F369="","",IF(分岐管理シート!L369=2,"","error"))</f>
        <v/>
      </c>
      <c r="BN369" s="257" t="str">
        <f>IF(F369="","",IF(分岐管理シート!M369&lt;1,"error",""))</f>
        <v/>
      </c>
      <c r="BO369" s="252" t="str">
        <f>IF(F369="","",IF(OR(AND(分岐管理シート!D369=1,分岐管理シート!M369&lt;12,分岐管理シート!M369&gt;0),AND(分岐管理シート!D369=2,分岐管理シート!M369&lt;13,分岐管理シート!M369&gt;1)),"","error"))</f>
        <v/>
      </c>
      <c r="BP369" s="257" t="str">
        <f>IF(AND(分岐管理シート!M369&lt;&gt;1,SUM(分岐管理シート!N369:P369)&gt;0),"error","")</f>
        <v/>
      </c>
      <c r="BQ369" s="256" t="str">
        <f>IF(OR(AND(分岐管理シート!N369=0,OR(分岐管理シート!O369&lt;&gt;0,分岐管理シート!P369&lt;&gt;0)),AND(分岐管理シート!O369=0,分岐管理シート!P369&lt;&gt;0)),"error","")</f>
        <v/>
      </c>
      <c r="BR369" s="259" t="str" cm="1">
        <f t="array" ref="BR369">IF(SUMPRODUCT(COUNTIF(N369:P369,N369:P369))&gt;COUNTA(N369:P369),"error","")</f>
        <v/>
      </c>
      <c r="BS369" s="257" t="str">
        <f t="shared" si="47"/>
        <v/>
      </c>
      <c r="BT369" s="257" t="str">
        <f t="shared" si="48"/>
        <v/>
      </c>
      <c r="BU369" s="257" t="str">
        <f>IF(F369="","",IF(OR(AND(分岐管理シート!D369=1,T369&gt;0,Y369&gt;=0,U369=0,R369=S369+Y369,S369=T369),AND(分岐管理シート!D369=2,U369&gt;0,Y369&gt;=0,T369=0,R369=S369+Y369,S369=U369)),"","error"))</f>
        <v/>
      </c>
      <c r="BV369" s="257" t="str">
        <f t="shared" si="49"/>
        <v/>
      </c>
      <c r="BW369" s="257" t="str">
        <f t="shared" si="53"/>
        <v/>
      </c>
      <c r="BX369" s="257" t="str">
        <f t="shared" si="50"/>
        <v/>
      </c>
      <c r="BY369" s="257" t="str">
        <f>IF(F369="","",IF(PRODUCT(分岐管理シート!AB369:'分岐管理シート'!AE369)=0,"error",""))</f>
        <v/>
      </c>
      <c r="BZ369" s="252" t="str">
        <f>IF(F369="","",IF(AND(AE369="○",分岐管理シート!AF369=0),"error",""))</f>
        <v/>
      </c>
      <c r="CA369" s="257" t="str">
        <f>IF(F369="","",IF(AND(分岐管理シート!AE369&lt;2,実施計画様式!AF369&lt;&gt;""),"error",""))</f>
        <v/>
      </c>
      <c r="CB369" s="257" t="str">
        <f>IF(F369="","",IF(OR(AND(分岐管理シート!D369=1,分岐管理シート!AG369&gt;0,分岐管理シート!AG369&lt;25),AND(分岐管理シート!D369&gt;1,分岐管理シート!AG369&gt;12,分岐管理シート!AG369&lt;25)),"","error"))</f>
        <v/>
      </c>
      <c r="CC369" s="256" t="str">
        <f>IF(F369="","",IF(OR(AND(分岐管理シート!BH369="予算化方法",分岐管理シート!AH369&gt;0,分岐管理シート!AH369&lt;4),AND(分岐管理シート!BH369="予算化方法_未定なし",分岐管理シート!AH369&gt;0,分岐管理シート!AH369&lt;3)),"","error"))</f>
        <v/>
      </c>
      <c r="CD369" s="257" t="str">
        <f>IF(F369="","",IF(OR(分岐管理シート!AI369&lt;14,分岐管理シート!AI369&gt;25,分岐管理シート!AI369&gt;分岐管理シート!AJ369,分岐管理シート!AI369&gt;分岐管理シート!AK369),"error",""))</f>
        <v/>
      </c>
      <c r="CE369" s="257" t="str">
        <f>IF(F369="","",IF(OR(分岐管理シート!AJ369&lt;14,分岐管理シート!AJ369&gt;25,分岐管理シート!AJ369&lt;分岐管理シート!AI369,分岐管理シート!AJ369&gt;分岐管理シート!AK369),"error",""))</f>
        <v/>
      </c>
      <c r="CF369" s="256" t="str">
        <f>IF(F369="","",IF(OR(分岐管理シート!AK369&lt;14,分岐管理シート!AK369&gt;26,分岐管理シート!AK369&lt;分岐管理シート!AI369,分岐管理シート!AK369&lt;分岐管理シート!AJ369),"error",""))</f>
        <v/>
      </c>
      <c r="CG369" s="257" t="str">
        <f>IF(F369="","",IF(AND(AD369="－",分岐管理シート!AK369&gt;25),"error",""))</f>
        <v/>
      </c>
      <c r="CH369" s="257" t="str">
        <f t="shared" si="54"/>
        <v/>
      </c>
      <c r="CI369" s="252" t="str">
        <f>IF(F369="","",IF(分岐管理シート!AM369&lt;1,"error",""))</f>
        <v/>
      </c>
      <c r="CJ369" s="257" t="str">
        <f>IF(F369="","",IF(分岐管理シート!AN369&lt;1,"error",""))</f>
        <v/>
      </c>
      <c r="CK369" s="261" t="str">
        <f t="shared" si="51"/>
        <v/>
      </c>
      <c r="CL369" s="257" t="str">
        <f>IF(F369="","",IF(AND(SUM(分岐管理シート!AO369:AR369)&gt;180,分岐管理シート!AS369&lt;1),"error",""))</f>
        <v/>
      </c>
      <c r="CM369" s="257" t="str">
        <f>IF(F369="","",IF(OR(AND(分岐管理シート!D369=1,分岐管理シート!BB369&gt;0,分岐管理シート!BB369&lt;7),AND(分岐管理シート!D369&gt;1,分岐管理シート!BB369&gt;3,分岐管理シート!BB369&lt;7)),"","error"))</f>
        <v/>
      </c>
      <c r="CN369" s="260"/>
      <c r="CO369" s="257" t="str">
        <f>IF(分岐管理シート!BR369=0,"","error")</f>
        <v/>
      </c>
      <c r="CP369" s="304" t="str">
        <f>IF(AND(F369="",SUM(分岐管理シート!D369:BB369)&gt;0),"error","")</f>
        <v/>
      </c>
    </row>
    <row r="370" spans="1:94" ht="54.95" customHeight="1" x14ac:dyDescent="0.15">
      <c r="A370" s="29"/>
      <c r="B370" s="33"/>
      <c r="C370" s="445">
        <v>298</v>
      </c>
      <c r="D370" s="342"/>
      <c r="E370" s="342"/>
      <c r="F370" s="164"/>
      <c r="G370" s="164"/>
      <c r="H370" s="163"/>
      <c r="I370" s="164"/>
      <c r="J370" s="163"/>
      <c r="K370" s="164"/>
      <c r="L370" s="164"/>
      <c r="M370" s="164"/>
      <c r="N370" s="164"/>
      <c r="O370" s="343"/>
      <c r="P370" s="343"/>
      <c r="Q370" s="344"/>
      <c r="R370" s="345">
        <f t="shared" si="44"/>
        <v>0</v>
      </c>
      <c r="S370" s="346">
        <f t="shared" si="52"/>
        <v>0</v>
      </c>
      <c r="T370" s="347"/>
      <c r="U370" s="419"/>
      <c r="V370" s="386"/>
      <c r="W370" s="386"/>
      <c r="X370" s="386"/>
      <c r="Y370" s="347"/>
      <c r="Z370" s="347"/>
      <c r="AA370" s="163"/>
      <c r="AB370" s="164"/>
      <c r="AC370" s="348"/>
      <c r="AD370" s="348"/>
      <c r="AE370" s="348"/>
      <c r="AF370" s="349"/>
      <c r="AG370" s="349"/>
      <c r="AH370" s="370"/>
      <c r="AI370" s="163"/>
      <c r="AJ370" s="163"/>
      <c r="AK370" s="163"/>
      <c r="AL370" s="350"/>
      <c r="AM370" s="163"/>
      <c r="AN370" s="163"/>
      <c r="AO370" s="343"/>
      <c r="AP370" s="164"/>
      <c r="AQ370" s="164"/>
      <c r="AR370" s="164"/>
      <c r="AS370" s="351"/>
      <c r="AT370" s="352"/>
      <c r="AU370" s="352"/>
      <c r="AV370" s="352"/>
      <c r="AW370" s="352"/>
      <c r="AX370" s="352"/>
      <c r="AY370" s="352"/>
      <c r="AZ370" s="352"/>
      <c r="BA370" s="352"/>
      <c r="BB370" s="353"/>
      <c r="BC370" s="351"/>
      <c r="BD370" s="351"/>
      <c r="BE370" s="255" t="str">
        <f>IF(F370="","",IF(分岐管理シート!D370&gt;0,"","error"))</f>
        <v/>
      </c>
      <c r="BF370" s="256" t="str">
        <f>IF(F370="","",IF(分岐管理シート!E370=1,"","error"))</f>
        <v/>
      </c>
      <c r="BG370" s="257" t="str">
        <f>IF(F370="","",IF(分岐管理シート!G370=2,"","error"))</f>
        <v/>
      </c>
      <c r="BH370" s="257" t="str">
        <f>IF(F370="","",IF(OR(分岐管理シート!H370=0,LEN(H370)&lt;6),"error",""))</f>
        <v/>
      </c>
      <c r="BI370" s="258" t="str">
        <f>IF(F370="","",IF(分岐管理シート!I370=2,"","error"))</f>
        <v/>
      </c>
      <c r="BJ370" s="257" t="str">
        <f t="shared" si="45"/>
        <v/>
      </c>
      <c r="BK370" s="257" t="str">
        <f t="shared" si="46"/>
        <v/>
      </c>
      <c r="BL370" s="257" t="str">
        <f>IF(F370="","",IF(OR(AND(分岐管理シート!D370=1,分岐管理シート!K370=1),AND(分岐管理シート!D370=2,分岐管理シート!K370=2)),"","error"))</f>
        <v/>
      </c>
      <c r="BM370" s="255" t="str">
        <f>IF(F370="","",IF(分岐管理シート!L370=2,"","error"))</f>
        <v/>
      </c>
      <c r="BN370" s="257" t="str">
        <f>IF(F370="","",IF(分岐管理シート!M370&lt;1,"error",""))</f>
        <v/>
      </c>
      <c r="BO370" s="252" t="str">
        <f>IF(F370="","",IF(OR(AND(分岐管理シート!D370=1,分岐管理シート!M370&lt;12,分岐管理シート!M370&gt;0),AND(分岐管理シート!D370=2,分岐管理シート!M370&lt;13,分岐管理シート!M370&gt;1)),"","error"))</f>
        <v/>
      </c>
      <c r="BP370" s="257" t="str">
        <f>IF(AND(分岐管理シート!M370&lt;&gt;1,SUM(分岐管理シート!N370:P370)&gt;0),"error","")</f>
        <v/>
      </c>
      <c r="BQ370" s="256" t="str">
        <f>IF(OR(AND(分岐管理シート!N370=0,OR(分岐管理シート!O370&lt;&gt;0,分岐管理シート!P370&lt;&gt;0)),AND(分岐管理シート!O370=0,分岐管理シート!P370&lt;&gt;0)),"error","")</f>
        <v/>
      </c>
      <c r="BR370" s="259" t="str" cm="1">
        <f t="array" ref="BR370">IF(SUMPRODUCT(COUNTIF(N370:P370,N370:P370))&gt;COUNTA(N370:P370),"error","")</f>
        <v/>
      </c>
      <c r="BS370" s="257" t="str">
        <f t="shared" si="47"/>
        <v/>
      </c>
      <c r="BT370" s="257" t="str">
        <f t="shared" si="48"/>
        <v/>
      </c>
      <c r="BU370" s="257" t="str">
        <f>IF(F370="","",IF(OR(AND(分岐管理シート!D370=1,T370&gt;0,Y370&gt;=0,U370=0,R370=S370+Y370,S370=T370),AND(分岐管理シート!D370=2,U370&gt;0,Y370&gt;=0,T370=0,R370=S370+Y370,S370=U370)),"","error"))</f>
        <v/>
      </c>
      <c r="BV370" s="257" t="str">
        <f t="shared" si="49"/>
        <v/>
      </c>
      <c r="BW370" s="257" t="str">
        <f t="shared" si="53"/>
        <v/>
      </c>
      <c r="BX370" s="257" t="str">
        <f t="shared" si="50"/>
        <v/>
      </c>
      <c r="BY370" s="257" t="str">
        <f>IF(F370="","",IF(PRODUCT(分岐管理シート!AB370:'分岐管理シート'!AE370)=0,"error",""))</f>
        <v/>
      </c>
      <c r="BZ370" s="252" t="str">
        <f>IF(F370="","",IF(AND(AE370="○",分岐管理シート!AF370=0),"error",""))</f>
        <v/>
      </c>
      <c r="CA370" s="257" t="str">
        <f>IF(F370="","",IF(AND(分岐管理シート!AE370&lt;2,実施計画様式!AF370&lt;&gt;""),"error",""))</f>
        <v/>
      </c>
      <c r="CB370" s="257" t="str">
        <f>IF(F370="","",IF(OR(AND(分岐管理シート!D370=1,分岐管理シート!AG370&gt;0,分岐管理シート!AG370&lt;25),AND(分岐管理シート!D370&gt;1,分岐管理シート!AG370&gt;12,分岐管理シート!AG370&lt;25)),"","error"))</f>
        <v/>
      </c>
      <c r="CC370" s="256" t="str">
        <f>IF(F370="","",IF(OR(AND(分岐管理シート!BH370="予算化方法",分岐管理シート!AH370&gt;0,分岐管理シート!AH370&lt;4),AND(分岐管理シート!BH370="予算化方法_未定なし",分岐管理シート!AH370&gt;0,分岐管理シート!AH370&lt;3)),"","error"))</f>
        <v/>
      </c>
      <c r="CD370" s="257" t="str">
        <f>IF(F370="","",IF(OR(分岐管理シート!AI370&lt;14,分岐管理シート!AI370&gt;25,分岐管理シート!AI370&gt;分岐管理シート!AJ370,分岐管理シート!AI370&gt;分岐管理シート!AK370),"error",""))</f>
        <v/>
      </c>
      <c r="CE370" s="257" t="str">
        <f>IF(F370="","",IF(OR(分岐管理シート!AJ370&lt;14,分岐管理シート!AJ370&gt;25,分岐管理シート!AJ370&lt;分岐管理シート!AI370,分岐管理シート!AJ370&gt;分岐管理シート!AK370),"error",""))</f>
        <v/>
      </c>
      <c r="CF370" s="256" t="str">
        <f>IF(F370="","",IF(OR(分岐管理シート!AK370&lt;14,分岐管理シート!AK370&gt;26,分岐管理シート!AK370&lt;分岐管理シート!AI370,分岐管理シート!AK370&lt;分岐管理シート!AJ370),"error",""))</f>
        <v/>
      </c>
      <c r="CG370" s="257" t="str">
        <f>IF(F370="","",IF(AND(AD370="－",分岐管理シート!AK370&gt;25),"error",""))</f>
        <v/>
      </c>
      <c r="CH370" s="257" t="str">
        <f t="shared" si="54"/>
        <v/>
      </c>
      <c r="CI370" s="252" t="str">
        <f>IF(F370="","",IF(分岐管理シート!AM370&lt;1,"error",""))</f>
        <v/>
      </c>
      <c r="CJ370" s="257" t="str">
        <f>IF(F370="","",IF(分岐管理シート!AN370&lt;1,"error",""))</f>
        <v/>
      </c>
      <c r="CK370" s="261" t="str">
        <f t="shared" si="51"/>
        <v/>
      </c>
      <c r="CL370" s="257" t="str">
        <f>IF(F370="","",IF(AND(SUM(分岐管理シート!AO370:AR370)&gt;180,分岐管理シート!AS370&lt;1),"error",""))</f>
        <v/>
      </c>
      <c r="CM370" s="257" t="str">
        <f>IF(F370="","",IF(OR(AND(分岐管理シート!D370=1,分岐管理シート!BB370&gt;0,分岐管理シート!BB370&lt;7),AND(分岐管理シート!D370&gt;1,分岐管理シート!BB370&gt;3,分岐管理シート!BB370&lt;7)),"","error"))</f>
        <v/>
      </c>
      <c r="CN370" s="260"/>
      <c r="CO370" s="257" t="str">
        <f>IF(分岐管理シート!BR370=0,"","error")</f>
        <v/>
      </c>
      <c r="CP370" s="304" t="str">
        <f>IF(AND(F370="",SUM(分岐管理シート!D370:BB370)&gt;0),"error","")</f>
        <v/>
      </c>
    </row>
    <row r="371" spans="1:94" ht="54.95" customHeight="1" x14ac:dyDescent="0.15">
      <c r="A371" s="29"/>
      <c r="B371" s="33"/>
      <c r="C371" s="445">
        <v>299</v>
      </c>
      <c r="D371" s="342"/>
      <c r="E371" s="342"/>
      <c r="F371" s="164"/>
      <c r="G371" s="164"/>
      <c r="H371" s="163"/>
      <c r="I371" s="164"/>
      <c r="J371" s="163"/>
      <c r="K371" s="164"/>
      <c r="L371" s="164"/>
      <c r="M371" s="164"/>
      <c r="N371" s="164"/>
      <c r="O371" s="343"/>
      <c r="P371" s="343"/>
      <c r="Q371" s="344"/>
      <c r="R371" s="345">
        <f t="shared" si="44"/>
        <v>0</v>
      </c>
      <c r="S371" s="346">
        <f t="shared" si="52"/>
        <v>0</v>
      </c>
      <c r="T371" s="347"/>
      <c r="U371" s="419"/>
      <c r="V371" s="386"/>
      <c r="W371" s="386"/>
      <c r="X371" s="386"/>
      <c r="Y371" s="347"/>
      <c r="Z371" s="347"/>
      <c r="AA371" s="163"/>
      <c r="AB371" s="164"/>
      <c r="AC371" s="348"/>
      <c r="AD371" s="348"/>
      <c r="AE371" s="348"/>
      <c r="AF371" s="349"/>
      <c r="AG371" s="349"/>
      <c r="AH371" s="370"/>
      <c r="AI371" s="163"/>
      <c r="AJ371" s="163"/>
      <c r="AK371" s="163"/>
      <c r="AL371" s="350"/>
      <c r="AM371" s="163"/>
      <c r="AN371" s="163"/>
      <c r="AO371" s="343"/>
      <c r="AP371" s="164"/>
      <c r="AQ371" s="164"/>
      <c r="AR371" s="164"/>
      <c r="AS371" s="351"/>
      <c r="AT371" s="352"/>
      <c r="AU371" s="352"/>
      <c r="AV371" s="352"/>
      <c r="AW371" s="352"/>
      <c r="AX371" s="352"/>
      <c r="AY371" s="352"/>
      <c r="AZ371" s="352"/>
      <c r="BA371" s="352"/>
      <c r="BB371" s="353"/>
      <c r="BC371" s="351"/>
      <c r="BD371" s="351"/>
      <c r="BE371" s="255" t="str">
        <f>IF(F371="","",IF(分岐管理シート!D371&gt;0,"","error"))</f>
        <v/>
      </c>
      <c r="BF371" s="256" t="str">
        <f>IF(F371="","",IF(分岐管理シート!E371=1,"","error"))</f>
        <v/>
      </c>
      <c r="BG371" s="257" t="str">
        <f>IF(F371="","",IF(分岐管理シート!G371=2,"","error"))</f>
        <v/>
      </c>
      <c r="BH371" s="257" t="str">
        <f>IF(F371="","",IF(OR(分岐管理シート!H371=0,LEN(H371)&lt;6),"error",""))</f>
        <v/>
      </c>
      <c r="BI371" s="258" t="str">
        <f>IF(F371="","",IF(分岐管理シート!I371=2,"","error"))</f>
        <v/>
      </c>
      <c r="BJ371" s="257" t="str">
        <f t="shared" si="45"/>
        <v/>
      </c>
      <c r="BK371" s="257" t="str">
        <f t="shared" si="46"/>
        <v/>
      </c>
      <c r="BL371" s="257" t="str">
        <f>IF(F371="","",IF(OR(AND(分岐管理シート!D371=1,分岐管理シート!K371=1),AND(分岐管理シート!D371=2,分岐管理シート!K371=2)),"","error"))</f>
        <v/>
      </c>
      <c r="BM371" s="255" t="str">
        <f>IF(F371="","",IF(分岐管理シート!L371=2,"","error"))</f>
        <v/>
      </c>
      <c r="BN371" s="257" t="str">
        <f>IF(F371="","",IF(分岐管理シート!M371&lt;1,"error",""))</f>
        <v/>
      </c>
      <c r="BO371" s="252" t="str">
        <f>IF(F371="","",IF(OR(AND(分岐管理シート!D371=1,分岐管理シート!M371&lt;12,分岐管理シート!M371&gt;0),AND(分岐管理シート!D371=2,分岐管理シート!M371&lt;13,分岐管理シート!M371&gt;1)),"","error"))</f>
        <v/>
      </c>
      <c r="BP371" s="257" t="str">
        <f>IF(AND(分岐管理シート!M371&lt;&gt;1,SUM(分岐管理シート!N371:P371)&gt;0),"error","")</f>
        <v/>
      </c>
      <c r="BQ371" s="256" t="str">
        <f>IF(OR(AND(分岐管理シート!N371=0,OR(分岐管理シート!O371&lt;&gt;0,分岐管理シート!P371&lt;&gt;0)),AND(分岐管理シート!O371=0,分岐管理シート!P371&lt;&gt;0)),"error","")</f>
        <v/>
      </c>
      <c r="BR371" s="259" t="str" cm="1">
        <f t="array" ref="BR371">IF(SUMPRODUCT(COUNTIF(N371:P371,N371:P371))&gt;COUNTA(N371:P371),"error","")</f>
        <v/>
      </c>
      <c r="BS371" s="257" t="str">
        <f t="shared" si="47"/>
        <v/>
      </c>
      <c r="BT371" s="257" t="str">
        <f t="shared" si="48"/>
        <v/>
      </c>
      <c r="BU371" s="257" t="str">
        <f>IF(F371="","",IF(OR(AND(分岐管理シート!D371=1,T371&gt;0,Y371&gt;=0,U371=0,R371=S371+Y371,S371=T371),AND(分岐管理シート!D371=2,U371&gt;0,Y371&gt;=0,T371=0,R371=S371+Y371,S371=U371)),"","error"))</f>
        <v/>
      </c>
      <c r="BV371" s="257" t="str">
        <f t="shared" si="49"/>
        <v/>
      </c>
      <c r="BW371" s="257" t="str">
        <f t="shared" si="53"/>
        <v/>
      </c>
      <c r="BX371" s="257" t="str">
        <f t="shared" si="50"/>
        <v/>
      </c>
      <c r="BY371" s="257" t="str">
        <f>IF(F371="","",IF(PRODUCT(分岐管理シート!AB371:'分岐管理シート'!AE371)=0,"error",""))</f>
        <v/>
      </c>
      <c r="BZ371" s="252" t="str">
        <f>IF(F371="","",IF(AND(AE371="○",分岐管理シート!AF371=0),"error",""))</f>
        <v/>
      </c>
      <c r="CA371" s="257" t="str">
        <f>IF(F371="","",IF(AND(分岐管理シート!AE371&lt;2,実施計画様式!AF371&lt;&gt;""),"error",""))</f>
        <v/>
      </c>
      <c r="CB371" s="257" t="str">
        <f>IF(F371="","",IF(OR(AND(分岐管理シート!D371=1,分岐管理シート!AG371&gt;0,分岐管理シート!AG371&lt;25),AND(分岐管理シート!D371&gt;1,分岐管理シート!AG371&gt;12,分岐管理シート!AG371&lt;25)),"","error"))</f>
        <v/>
      </c>
      <c r="CC371" s="256" t="str">
        <f>IF(F371="","",IF(OR(AND(分岐管理シート!BH371="予算化方法",分岐管理シート!AH371&gt;0,分岐管理シート!AH371&lt;4),AND(分岐管理シート!BH371="予算化方法_未定なし",分岐管理シート!AH371&gt;0,分岐管理シート!AH371&lt;3)),"","error"))</f>
        <v/>
      </c>
      <c r="CD371" s="257" t="str">
        <f>IF(F371="","",IF(OR(分岐管理シート!AI371&lt;14,分岐管理シート!AI371&gt;25,分岐管理シート!AI371&gt;分岐管理シート!AJ371,分岐管理シート!AI371&gt;分岐管理シート!AK371),"error",""))</f>
        <v/>
      </c>
      <c r="CE371" s="257" t="str">
        <f>IF(F371="","",IF(OR(分岐管理シート!AJ371&lt;14,分岐管理シート!AJ371&gt;25,分岐管理シート!AJ371&lt;分岐管理シート!AI371,分岐管理シート!AJ371&gt;分岐管理シート!AK371),"error",""))</f>
        <v/>
      </c>
      <c r="CF371" s="256" t="str">
        <f>IF(F371="","",IF(OR(分岐管理シート!AK371&lt;14,分岐管理シート!AK371&gt;26,分岐管理シート!AK371&lt;分岐管理シート!AI371,分岐管理シート!AK371&lt;分岐管理シート!AJ371),"error",""))</f>
        <v/>
      </c>
      <c r="CG371" s="257" t="str">
        <f>IF(F371="","",IF(AND(AD371="－",分岐管理シート!AK371&gt;25),"error",""))</f>
        <v/>
      </c>
      <c r="CH371" s="257" t="str">
        <f t="shared" si="54"/>
        <v/>
      </c>
      <c r="CI371" s="252" t="str">
        <f>IF(F371="","",IF(分岐管理シート!AM371&lt;1,"error",""))</f>
        <v/>
      </c>
      <c r="CJ371" s="257" t="str">
        <f>IF(F371="","",IF(分岐管理シート!AN371&lt;1,"error",""))</f>
        <v/>
      </c>
      <c r="CK371" s="261" t="str">
        <f t="shared" si="51"/>
        <v/>
      </c>
      <c r="CL371" s="257" t="str">
        <f>IF(F371="","",IF(AND(SUM(分岐管理シート!AO371:AR371)&gt;180,分岐管理シート!AS371&lt;1),"error",""))</f>
        <v/>
      </c>
      <c r="CM371" s="257" t="str">
        <f>IF(F371="","",IF(OR(AND(分岐管理シート!D371=1,分岐管理シート!BB371&gt;0,分岐管理シート!BB371&lt;7),AND(分岐管理シート!D371&gt;1,分岐管理シート!BB371&gt;3,分岐管理シート!BB371&lt;7)),"","error"))</f>
        <v/>
      </c>
      <c r="CN371" s="260"/>
      <c r="CO371" s="257" t="str">
        <f>IF(分岐管理シート!BR371=0,"","error")</f>
        <v/>
      </c>
      <c r="CP371" s="304" t="str">
        <f>IF(AND(F371="",SUM(分岐管理シート!D371:BB371)&gt;0),"error","")</f>
        <v/>
      </c>
    </row>
    <row r="372" spans="1:94" ht="54.95" customHeight="1" x14ac:dyDescent="0.15">
      <c r="A372" s="29"/>
      <c r="B372" s="33"/>
      <c r="C372" s="445">
        <v>300</v>
      </c>
      <c r="D372" s="342"/>
      <c r="E372" s="342"/>
      <c r="F372" s="164"/>
      <c r="G372" s="164"/>
      <c r="H372" s="163"/>
      <c r="I372" s="164"/>
      <c r="J372" s="163"/>
      <c r="K372" s="164"/>
      <c r="L372" s="164"/>
      <c r="M372" s="164"/>
      <c r="N372" s="164"/>
      <c r="O372" s="343"/>
      <c r="P372" s="343"/>
      <c r="Q372" s="344"/>
      <c r="R372" s="345">
        <f t="shared" si="44"/>
        <v>0</v>
      </c>
      <c r="S372" s="346">
        <f t="shared" si="52"/>
        <v>0</v>
      </c>
      <c r="T372" s="347"/>
      <c r="U372" s="419"/>
      <c r="V372" s="386"/>
      <c r="W372" s="386"/>
      <c r="X372" s="386"/>
      <c r="Y372" s="347"/>
      <c r="Z372" s="347"/>
      <c r="AA372" s="163"/>
      <c r="AB372" s="164"/>
      <c r="AC372" s="348"/>
      <c r="AD372" s="348"/>
      <c r="AE372" s="348"/>
      <c r="AF372" s="349"/>
      <c r="AG372" s="349"/>
      <c r="AH372" s="370"/>
      <c r="AI372" s="163"/>
      <c r="AJ372" s="163"/>
      <c r="AK372" s="163"/>
      <c r="AL372" s="350"/>
      <c r="AM372" s="163"/>
      <c r="AN372" s="163"/>
      <c r="AO372" s="343"/>
      <c r="AP372" s="164"/>
      <c r="AQ372" s="164"/>
      <c r="AR372" s="164"/>
      <c r="AS372" s="351"/>
      <c r="AT372" s="352"/>
      <c r="AU372" s="352"/>
      <c r="AV372" s="352"/>
      <c r="AW372" s="352"/>
      <c r="AX372" s="352"/>
      <c r="AY372" s="352"/>
      <c r="AZ372" s="352"/>
      <c r="BA372" s="352"/>
      <c r="BB372" s="353"/>
      <c r="BC372" s="351"/>
      <c r="BD372" s="351"/>
      <c r="BE372" s="255" t="str">
        <f>IF(F372="","",IF(分岐管理シート!D372&gt;0,"","error"))</f>
        <v/>
      </c>
      <c r="BF372" s="256" t="str">
        <f>IF(F372="","",IF(分岐管理シート!E372=1,"","error"))</f>
        <v/>
      </c>
      <c r="BG372" s="257" t="str">
        <f>IF(F372="","",IF(分岐管理シート!G372=2,"","error"))</f>
        <v/>
      </c>
      <c r="BH372" s="257" t="str">
        <f>IF(F372="","",IF(OR(分岐管理シート!H372=0,LEN(H372)&lt;6),"error",""))</f>
        <v/>
      </c>
      <c r="BI372" s="258" t="str">
        <f>IF(F372="","",IF(分岐管理シート!I372=2,"","error"))</f>
        <v/>
      </c>
      <c r="BJ372" s="257" t="str">
        <f t="shared" si="45"/>
        <v/>
      </c>
      <c r="BK372" s="257" t="str">
        <f t="shared" si="46"/>
        <v/>
      </c>
      <c r="BL372" s="257" t="str">
        <f>IF(F372="","",IF(OR(AND(分岐管理シート!D372=1,分岐管理シート!K372=1),AND(分岐管理シート!D372=2,分岐管理シート!K372=2)),"","error"))</f>
        <v/>
      </c>
      <c r="BM372" s="255" t="str">
        <f>IF(F372="","",IF(分岐管理シート!L372=2,"","error"))</f>
        <v/>
      </c>
      <c r="BN372" s="257" t="str">
        <f>IF(F372="","",IF(分岐管理シート!M372&lt;1,"error",""))</f>
        <v/>
      </c>
      <c r="BO372" s="252" t="str">
        <f>IF(F372="","",IF(OR(AND(分岐管理シート!D372=1,分岐管理シート!M372&lt;12,分岐管理シート!M372&gt;0),AND(分岐管理シート!D372=2,分岐管理シート!M372&lt;13,分岐管理シート!M372&gt;1)),"","error"))</f>
        <v/>
      </c>
      <c r="BP372" s="257" t="str">
        <f>IF(AND(分岐管理シート!M372&lt;&gt;1,SUM(分岐管理シート!N372:P372)&gt;0),"error","")</f>
        <v/>
      </c>
      <c r="BQ372" s="256" t="str">
        <f>IF(OR(AND(分岐管理シート!N372=0,OR(分岐管理シート!O372&lt;&gt;0,分岐管理シート!P372&lt;&gt;0)),AND(分岐管理シート!O372=0,分岐管理シート!P372&lt;&gt;0)),"error","")</f>
        <v/>
      </c>
      <c r="BR372" s="259" t="str" cm="1">
        <f t="array" ref="BR372">IF(SUMPRODUCT(COUNTIF(N372:P372,N372:P372))&gt;COUNTA(N372:P372),"error","")</f>
        <v/>
      </c>
      <c r="BS372" s="257" t="str">
        <f t="shared" si="47"/>
        <v/>
      </c>
      <c r="BT372" s="257" t="str">
        <f t="shared" si="48"/>
        <v/>
      </c>
      <c r="BU372" s="257" t="str">
        <f>IF(F372="","",IF(OR(AND(分岐管理シート!D372=1,T372&gt;0,Y372&gt;=0,U372=0,R372=S372+Y372,S372=T372),AND(分岐管理シート!D372=2,U372&gt;0,Y372&gt;=0,T372=0,R372=S372+Y372,S372=U372)),"","error"))</f>
        <v/>
      </c>
      <c r="BV372" s="257" t="str">
        <f t="shared" si="49"/>
        <v/>
      </c>
      <c r="BW372" s="257" t="str">
        <f t="shared" si="53"/>
        <v/>
      </c>
      <c r="BX372" s="257" t="str">
        <f t="shared" si="50"/>
        <v/>
      </c>
      <c r="BY372" s="257" t="str">
        <f>IF(F372="","",IF(PRODUCT(分岐管理シート!AB372:'分岐管理シート'!AE372)=0,"error",""))</f>
        <v/>
      </c>
      <c r="BZ372" s="252" t="str">
        <f>IF(F372="","",IF(AND(AE372="○",分岐管理シート!AF372=0),"error",""))</f>
        <v/>
      </c>
      <c r="CA372" s="257" t="str">
        <f>IF(F372="","",IF(AND(分岐管理シート!AE372&lt;2,実施計画様式!AF372&lt;&gt;""),"error",""))</f>
        <v/>
      </c>
      <c r="CB372" s="257" t="str">
        <f>IF(F372="","",IF(OR(AND(分岐管理シート!D372=1,分岐管理シート!AG372&gt;0,分岐管理シート!AG372&lt;25),AND(分岐管理シート!D372&gt;1,分岐管理シート!AG372&gt;12,分岐管理シート!AG372&lt;25)),"","error"))</f>
        <v/>
      </c>
      <c r="CC372" s="256" t="str">
        <f>IF(F372="","",IF(OR(AND(分岐管理シート!BH372="予算化方法",分岐管理シート!AH372&gt;0,分岐管理シート!AH372&lt;4),AND(分岐管理シート!BH372="予算化方法_未定なし",分岐管理シート!AH372&gt;0,分岐管理シート!AH372&lt;3)),"","error"))</f>
        <v/>
      </c>
      <c r="CD372" s="257" t="str">
        <f>IF(F372="","",IF(OR(分岐管理シート!AI372&lt;14,分岐管理シート!AI372&gt;25,分岐管理シート!AI372&gt;分岐管理シート!AJ372,分岐管理シート!AI372&gt;分岐管理シート!AK372),"error",""))</f>
        <v/>
      </c>
      <c r="CE372" s="257" t="str">
        <f>IF(F372="","",IF(OR(分岐管理シート!AJ372&lt;14,分岐管理シート!AJ372&gt;25,分岐管理シート!AJ372&lt;分岐管理シート!AI372,分岐管理シート!AJ372&gt;分岐管理シート!AK372),"error",""))</f>
        <v/>
      </c>
      <c r="CF372" s="256" t="str">
        <f>IF(F372="","",IF(OR(分岐管理シート!AK372&lt;14,分岐管理シート!AK372&gt;26,分岐管理シート!AK372&lt;分岐管理シート!AI372,分岐管理シート!AK372&lt;分岐管理シート!AJ372),"error",""))</f>
        <v/>
      </c>
      <c r="CG372" s="257" t="str">
        <f>IF(F372="","",IF(AND(AD372="－",分岐管理シート!AK372&gt;25),"error",""))</f>
        <v/>
      </c>
      <c r="CH372" s="257" t="str">
        <f t="shared" si="54"/>
        <v/>
      </c>
      <c r="CI372" s="252" t="str">
        <f>IF(F372="","",IF(分岐管理シート!AM372&lt;1,"error",""))</f>
        <v/>
      </c>
      <c r="CJ372" s="257" t="str">
        <f>IF(F372="","",IF(分岐管理シート!AN372&lt;1,"error",""))</f>
        <v/>
      </c>
      <c r="CK372" s="261" t="str">
        <f t="shared" si="51"/>
        <v/>
      </c>
      <c r="CL372" s="257" t="str">
        <f>IF(F372="","",IF(AND(SUM(分岐管理シート!AO372:AR372)&gt;180,分岐管理シート!AS372&lt;1),"error",""))</f>
        <v/>
      </c>
      <c r="CM372" s="257" t="str">
        <f>IF(F372="","",IF(OR(AND(分岐管理シート!D372=1,分岐管理シート!BB372&gt;0,分岐管理シート!BB372&lt;7),AND(分岐管理シート!D372&gt;1,分岐管理シート!BB372&gt;3,分岐管理シート!BB372&lt;7)),"","error"))</f>
        <v/>
      </c>
      <c r="CN372" s="260"/>
      <c r="CO372" s="257" t="str">
        <f>IF(分岐管理シート!BR372=0,"","error")</f>
        <v/>
      </c>
      <c r="CP372" s="304" t="str">
        <f>IF(AND(F372="",SUM(分岐管理シート!D372:BB372)&gt;0),"error","")</f>
        <v/>
      </c>
    </row>
    <row r="373" spans="1:94" ht="54.95" customHeight="1" x14ac:dyDescent="0.15">
      <c r="A373" s="29"/>
      <c r="B373" s="33"/>
      <c r="C373" s="445">
        <v>301</v>
      </c>
      <c r="D373" s="342"/>
      <c r="E373" s="342"/>
      <c r="F373" s="164"/>
      <c r="G373" s="164"/>
      <c r="H373" s="163"/>
      <c r="I373" s="164"/>
      <c r="J373" s="163"/>
      <c r="K373" s="164"/>
      <c r="L373" s="164"/>
      <c r="M373" s="164"/>
      <c r="N373" s="164"/>
      <c r="O373" s="343"/>
      <c r="P373" s="343"/>
      <c r="Q373" s="344"/>
      <c r="R373" s="345">
        <f t="shared" si="44"/>
        <v>0</v>
      </c>
      <c r="S373" s="346">
        <f t="shared" si="52"/>
        <v>0</v>
      </c>
      <c r="T373" s="347"/>
      <c r="U373" s="419"/>
      <c r="V373" s="386"/>
      <c r="W373" s="386"/>
      <c r="X373" s="386"/>
      <c r="Y373" s="347"/>
      <c r="Z373" s="347"/>
      <c r="AA373" s="163"/>
      <c r="AB373" s="164"/>
      <c r="AC373" s="348"/>
      <c r="AD373" s="348"/>
      <c r="AE373" s="348"/>
      <c r="AF373" s="349"/>
      <c r="AG373" s="349"/>
      <c r="AH373" s="370"/>
      <c r="AI373" s="163"/>
      <c r="AJ373" s="163"/>
      <c r="AK373" s="163"/>
      <c r="AL373" s="350"/>
      <c r="AM373" s="163"/>
      <c r="AN373" s="163"/>
      <c r="AO373" s="343"/>
      <c r="AP373" s="164"/>
      <c r="AQ373" s="164"/>
      <c r="AR373" s="164"/>
      <c r="AS373" s="351"/>
      <c r="AT373" s="352"/>
      <c r="AU373" s="352"/>
      <c r="AV373" s="352"/>
      <c r="AW373" s="352"/>
      <c r="AX373" s="352"/>
      <c r="AY373" s="352"/>
      <c r="AZ373" s="352"/>
      <c r="BA373" s="352"/>
      <c r="BB373" s="353"/>
      <c r="BC373" s="351"/>
      <c r="BD373" s="351"/>
      <c r="BE373" s="255" t="str">
        <f>IF(F373="","",IF(分岐管理シート!D373&gt;0,"","error"))</f>
        <v/>
      </c>
      <c r="BF373" s="256" t="str">
        <f>IF(F373="","",IF(分岐管理シート!E373=1,"","error"))</f>
        <v/>
      </c>
      <c r="BG373" s="257" t="str">
        <f>IF(F373="","",IF(分岐管理シート!G373=2,"","error"))</f>
        <v/>
      </c>
      <c r="BH373" s="257" t="str">
        <f>IF(F373="","",IF(OR(分岐管理シート!H373=0,LEN(H373)&lt;6),"error",""))</f>
        <v/>
      </c>
      <c r="BI373" s="258" t="str">
        <f>IF(F373="","",IF(分岐管理シート!I373=2,"","error"))</f>
        <v/>
      </c>
      <c r="BJ373" s="257" t="str">
        <f t="shared" si="45"/>
        <v/>
      </c>
      <c r="BK373" s="257" t="str">
        <f t="shared" si="46"/>
        <v/>
      </c>
      <c r="BL373" s="257" t="str">
        <f>IF(F373="","",IF(OR(AND(分岐管理シート!D373=1,分岐管理シート!K373=1),AND(分岐管理シート!D373=2,分岐管理シート!K373=2)),"","error"))</f>
        <v/>
      </c>
      <c r="BM373" s="255" t="str">
        <f>IF(F373="","",IF(分岐管理シート!L373=2,"","error"))</f>
        <v/>
      </c>
      <c r="BN373" s="257" t="str">
        <f>IF(F373="","",IF(分岐管理シート!M373&lt;1,"error",""))</f>
        <v/>
      </c>
      <c r="BO373" s="252" t="str">
        <f>IF(F373="","",IF(OR(AND(分岐管理シート!D373=1,分岐管理シート!M373&lt;12,分岐管理シート!M373&gt;0),AND(分岐管理シート!D373=2,分岐管理シート!M373&lt;13,分岐管理シート!M373&gt;1)),"","error"))</f>
        <v/>
      </c>
      <c r="BP373" s="257" t="str">
        <f>IF(AND(分岐管理シート!M373&lt;&gt;1,SUM(分岐管理シート!N373:P373)&gt;0),"error","")</f>
        <v/>
      </c>
      <c r="BQ373" s="256" t="str">
        <f>IF(OR(AND(分岐管理シート!N373=0,OR(分岐管理シート!O373&lt;&gt;0,分岐管理シート!P373&lt;&gt;0)),AND(分岐管理シート!O373=0,分岐管理シート!P373&lt;&gt;0)),"error","")</f>
        <v/>
      </c>
      <c r="BR373" s="259" t="str" cm="1">
        <f t="array" ref="BR373">IF(SUMPRODUCT(COUNTIF(N373:P373,N373:P373))&gt;COUNTA(N373:P373),"error","")</f>
        <v/>
      </c>
      <c r="BS373" s="257" t="str">
        <f t="shared" si="47"/>
        <v/>
      </c>
      <c r="BT373" s="257" t="str">
        <f t="shared" si="48"/>
        <v/>
      </c>
      <c r="BU373" s="257" t="str">
        <f>IF(F373="","",IF(OR(AND(分岐管理シート!D373=1,T373&gt;0,Y373&gt;=0,U373=0,R373=S373+Y373,S373=T373),AND(分岐管理シート!D373=2,U373&gt;0,Y373&gt;=0,T373=0,R373=S373+Y373,S373=U373)),"","error"))</f>
        <v/>
      </c>
      <c r="BV373" s="257" t="str">
        <f t="shared" si="49"/>
        <v/>
      </c>
      <c r="BW373" s="257" t="str">
        <f t="shared" si="53"/>
        <v/>
      </c>
      <c r="BX373" s="257" t="str">
        <f t="shared" si="50"/>
        <v/>
      </c>
      <c r="BY373" s="257" t="str">
        <f>IF(F373="","",IF(PRODUCT(分岐管理シート!AB373:'分岐管理シート'!AE373)=0,"error",""))</f>
        <v/>
      </c>
      <c r="BZ373" s="252" t="str">
        <f>IF(F373="","",IF(AND(AE373="○",分岐管理シート!AF373=0),"error",""))</f>
        <v/>
      </c>
      <c r="CA373" s="257" t="str">
        <f>IF(F373="","",IF(AND(分岐管理シート!AE373&lt;2,実施計画様式!AF373&lt;&gt;""),"error",""))</f>
        <v/>
      </c>
      <c r="CB373" s="257" t="str">
        <f>IF(F373="","",IF(OR(AND(分岐管理シート!D373=1,分岐管理シート!AG373&gt;0,分岐管理シート!AG373&lt;25),AND(分岐管理シート!D373&gt;1,分岐管理シート!AG373&gt;12,分岐管理シート!AG373&lt;25)),"","error"))</f>
        <v/>
      </c>
      <c r="CC373" s="256" t="str">
        <f>IF(F373="","",IF(OR(AND(分岐管理シート!BH373="予算化方法",分岐管理シート!AH373&gt;0,分岐管理シート!AH373&lt;4),AND(分岐管理シート!BH373="予算化方法_未定なし",分岐管理シート!AH373&gt;0,分岐管理シート!AH373&lt;3)),"","error"))</f>
        <v/>
      </c>
      <c r="CD373" s="257" t="str">
        <f>IF(F373="","",IF(OR(分岐管理シート!AI373&lt;14,分岐管理シート!AI373&gt;25,分岐管理シート!AI373&gt;分岐管理シート!AJ373,分岐管理シート!AI373&gt;分岐管理シート!AK373),"error",""))</f>
        <v/>
      </c>
      <c r="CE373" s="257" t="str">
        <f>IF(F373="","",IF(OR(分岐管理シート!AJ373&lt;14,分岐管理シート!AJ373&gt;25,分岐管理シート!AJ373&lt;分岐管理シート!AI373,分岐管理シート!AJ373&gt;分岐管理シート!AK373),"error",""))</f>
        <v/>
      </c>
      <c r="CF373" s="256" t="str">
        <f>IF(F373="","",IF(OR(分岐管理シート!AK373&lt;14,分岐管理シート!AK373&gt;26,分岐管理シート!AK373&lt;分岐管理シート!AI373,分岐管理シート!AK373&lt;分岐管理シート!AJ373),"error",""))</f>
        <v/>
      </c>
      <c r="CG373" s="257" t="str">
        <f>IF(F373="","",IF(AND(AD373="－",分岐管理シート!AK373&gt;25),"error",""))</f>
        <v/>
      </c>
      <c r="CH373" s="257" t="str">
        <f t="shared" si="54"/>
        <v/>
      </c>
      <c r="CI373" s="252" t="str">
        <f>IF(F373="","",IF(分岐管理シート!AM373&lt;1,"error",""))</f>
        <v/>
      </c>
      <c r="CJ373" s="257" t="str">
        <f>IF(F373="","",IF(分岐管理シート!AN373&lt;1,"error",""))</f>
        <v/>
      </c>
      <c r="CK373" s="261" t="str">
        <f t="shared" si="51"/>
        <v/>
      </c>
      <c r="CL373" s="257" t="str">
        <f>IF(F373="","",IF(AND(SUM(分岐管理シート!AO373:AR373)&gt;180,分岐管理シート!AS373&lt;1),"error",""))</f>
        <v/>
      </c>
      <c r="CM373" s="257" t="str">
        <f>IF(F373="","",IF(OR(AND(分岐管理シート!D373=1,分岐管理シート!BB373&gt;0,分岐管理シート!BB373&lt;7),AND(分岐管理シート!D373&gt;1,分岐管理シート!BB373&gt;3,分岐管理シート!BB373&lt;7)),"","error"))</f>
        <v/>
      </c>
      <c r="CN373" s="260"/>
      <c r="CO373" s="257" t="str">
        <f>IF(分岐管理シート!BR373=0,"","error")</f>
        <v/>
      </c>
      <c r="CP373" s="304" t="str">
        <f>IF(AND(F373="",SUM(分岐管理シート!D373:BB373)&gt;0),"error","")</f>
        <v/>
      </c>
    </row>
    <row r="374" spans="1:94" ht="54.95" customHeight="1" x14ac:dyDescent="0.15">
      <c r="A374" s="29"/>
      <c r="B374" s="33"/>
      <c r="C374" s="445">
        <v>302</v>
      </c>
      <c r="D374" s="342"/>
      <c r="E374" s="342"/>
      <c r="F374" s="164"/>
      <c r="G374" s="164"/>
      <c r="H374" s="163"/>
      <c r="I374" s="164"/>
      <c r="J374" s="163"/>
      <c r="K374" s="164"/>
      <c r="L374" s="164"/>
      <c r="M374" s="164"/>
      <c r="N374" s="164"/>
      <c r="O374" s="343"/>
      <c r="P374" s="343"/>
      <c r="Q374" s="344"/>
      <c r="R374" s="345">
        <f t="shared" si="44"/>
        <v>0</v>
      </c>
      <c r="S374" s="346">
        <f t="shared" si="52"/>
        <v>0</v>
      </c>
      <c r="T374" s="347"/>
      <c r="U374" s="419"/>
      <c r="V374" s="386"/>
      <c r="W374" s="386"/>
      <c r="X374" s="386"/>
      <c r="Y374" s="347"/>
      <c r="Z374" s="347"/>
      <c r="AA374" s="163"/>
      <c r="AB374" s="164"/>
      <c r="AC374" s="348"/>
      <c r="AD374" s="348"/>
      <c r="AE374" s="348"/>
      <c r="AF374" s="349"/>
      <c r="AG374" s="349"/>
      <c r="AH374" s="370"/>
      <c r="AI374" s="163"/>
      <c r="AJ374" s="163"/>
      <c r="AK374" s="163"/>
      <c r="AL374" s="350"/>
      <c r="AM374" s="163"/>
      <c r="AN374" s="163"/>
      <c r="AO374" s="343"/>
      <c r="AP374" s="164"/>
      <c r="AQ374" s="164"/>
      <c r="AR374" s="164"/>
      <c r="AS374" s="351"/>
      <c r="AT374" s="352"/>
      <c r="AU374" s="352"/>
      <c r="AV374" s="352"/>
      <c r="AW374" s="352"/>
      <c r="AX374" s="352"/>
      <c r="AY374" s="352"/>
      <c r="AZ374" s="352"/>
      <c r="BA374" s="352"/>
      <c r="BB374" s="353"/>
      <c r="BC374" s="351"/>
      <c r="BD374" s="351"/>
      <c r="BE374" s="255" t="str">
        <f>IF(F374="","",IF(分岐管理シート!D374&gt;0,"","error"))</f>
        <v/>
      </c>
      <c r="BF374" s="256" t="str">
        <f>IF(F374="","",IF(分岐管理シート!E374=1,"","error"))</f>
        <v/>
      </c>
      <c r="BG374" s="257" t="str">
        <f>IF(F374="","",IF(分岐管理シート!G374=2,"","error"))</f>
        <v/>
      </c>
      <c r="BH374" s="257" t="str">
        <f>IF(F374="","",IF(OR(分岐管理シート!H374=0,LEN(H374)&lt;6),"error",""))</f>
        <v/>
      </c>
      <c r="BI374" s="258" t="str">
        <f>IF(F374="","",IF(分岐管理シート!I374=2,"","error"))</f>
        <v/>
      </c>
      <c r="BJ374" s="257" t="str">
        <f t="shared" si="45"/>
        <v/>
      </c>
      <c r="BK374" s="257" t="str">
        <f t="shared" si="46"/>
        <v/>
      </c>
      <c r="BL374" s="257" t="str">
        <f>IF(F374="","",IF(OR(AND(分岐管理シート!D374=1,分岐管理シート!K374=1),AND(分岐管理シート!D374=2,分岐管理シート!K374=2)),"","error"))</f>
        <v/>
      </c>
      <c r="BM374" s="255" t="str">
        <f>IF(F374="","",IF(分岐管理シート!L374=2,"","error"))</f>
        <v/>
      </c>
      <c r="BN374" s="257" t="str">
        <f>IF(F374="","",IF(分岐管理シート!M374&lt;1,"error",""))</f>
        <v/>
      </c>
      <c r="BO374" s="252" t="str">
        <f>IF(F374="","",IF(OR(AND(分岐管理シート!D374=1,分岐管理シート!M374&lt;12,分岐管理シート!M374&gt;0),AND(分岐管理シート!D374=2,分岐管理シート!M374&lt;13,分岐管理シート!M374&gt;1)),"","error"))</f>
        <v/>
      </c>
      <c r="BP374" s="257" t="str">
        <f>IF(AND(分岐管理シート!M374&lt;&gt;1,SUM(分岐管理シート!N374:P374)&gt;0),"error","")</f>
        <v/>
      </c>
      <c r="BQ374" s="256" t="str">
        <f>IF(OR(AND(分岐管理シート!N374=0,OR(分岐管理シート!O374&lt;&gt;0,分岐管理シート!P374&lt;&gt;0)),AND(分岐管理シート!O374=0,分岐管理シート!P374&lt;&gt;0)),"error","")</f>
        <v/>
      </c>
      <c r="BR374" s="259" t="str" cm="1">
        <f t="array" ref="BR374">IF(SUMPRODUCT(COUNTIF(N374:P374,N374:P374))&gt;COUNTA(N374:P374),"error","")</f>
        <v/>
      </c>
      <c r="BS374" s="257" t="str">
        <f t="shared" si="47"/>
        <v/>
      </c>
      <c r="BT374" s="257" t="str">
        <f t="shared" si="48"/>
        <v/>
      </c>
      <c r="BU374" s="257" t="str">
        <f>IF(F374="","",IF(OR(AND(分岐管理シート!D374=1,T374&gt;0,Y374&gt;=0,U374=0,R374=S374+Y374,S374=T374),AND(分岐管理シート!D374=2,U374&gt;0,Y374&gt;=0,T374=0,R374=S374+Y374,S374=U374)),"","error"))</f>
        <v/>
      </c>
      <c r="BV374" s="257" t="str">
        <f t="shared" si="49"/>
        <v/>
      </c>
      <c r="BW374" s="257" t="str">
        <f t="shared" si="53"/>
        <v/>
      </c>
      <c r="BX374" s="257" t="str">
        <f t="shared" si="50"/>
        <v/>
      </c>
      <c r="BY374" s="257" t="str">
        <f>IF(F374="","",IF(PRODUCT(分岐管理シート!AB374:'分岐管理シート'!AE374)=0,"error",""))</f>
        <v/>
      </c>
      <c r="BZ374" s="252" t="str">
        <f>IF(F374="","",IF(AND(AE374="○",分岐管理シート!AF374=0),"error",""))</f>
        <v/>
      </c>
      <c r="CA374" s="257" t="str">
        <f>IF(F374="","",IF(AND(分岐管理シート!AE374&lt;2,実施計画様式!AF374&lt;&gt;""),"error",""))</f>
        <v/>
      </c>
      <c r="CB374" s="257" t="str">
        <f>IF(F374="","",IF(OR(AND(分岐管理シート!D374=1,分岐管理シート!AG374&gt;0,分岐管理シート!AG374&lt;25),AND(分岐管理シート!D374&gt;1,分岐管理シート!AG374&gt;12,分岐管理シート!AG374&lt;25)),"","error"))</f>
        <v/>
      </c>
      <c r="CC374" s="256" t="str">
        <f>IF(F374="","",IF(OR(AND(分岐管理シート!BH374="予算化方法",分岐管理シート!AH374&gt;0,分岐管理シート!AH374&lt;4),AND(分岐管理シート!BH374="予算化方法_未定なし",分岐管理シート!AH374&gt;0,分岐管理シート!AH374&lt;3)),"","error"))</f>
        <v/>
      </c>
      <c r="CD374" s="257" t="str">
        <f>IF(F374="","",IF(OR(分岐管理シート!AI374&lt;14,分岐管理シート!AI374&gt;25,分岐管理シート!AI374&gt;分岐管理シート!AJ374,分岐管理シート!AI374&gt;分岐管理シート!AK374),"error",""))</f>
        <v/>
      </c>
      <c r="CE374" s="257" t="str">
        <f>IF(F374="","",IF(OR(分岐管理シート!AJ374&lt;14,分岐管理シート!AJ374&gt;25,分岐管理シート!AJ374&lt;分岐管理シート!AI374,分岐管理シート!AJ374&gt;分岐管理シート!AK374),"error",""))</f>
        <v/>
      </c>
      <c r="CF374" s="256" t="str">
        <f>IF(F374="","",IF(OR(分岐管理シート!AK374&lt;14,分岐管理シート!AK374&gt;26,分岐管理シート!AK374&lt;分岐管理シート!AI374,分岐管理シート!AK374&lt;分岐管理シート!AJ374),"error",""))</f>
        <v/>
      </c>
      <c r="CG374" s="257" t="str">
        <f>IF(F374="","",IF(AND(AD374="－",分岐管理シート!AK374&gt;25),"error",""))</f>
        <v/>
      </c>
      <c r="CH374" s="257" t="str">
        <f t="shared" si="54"/>
        <v/>
      </c>
      <c r="CI374" s="252" t="str">
        <f>IF(F374="","",IF(分岐管理シート!AM374&lt;1,"error",""))</f>
        <v/>
      </c>
      <c r="CJ374" s="257" t="str">
        <f>IF(F374="","",IF(分岐管理シート!AN374&lt;1,"error",""))</f>
        <v/>
      </c>
      <c r="CK374" s="261" t="str">
        <f t="shared" si="51"/>
        <v/>
      </c>
      <c r="CL374" s="257" t="str">
        <f>IF(F374="","",IF(AND(SUM(分岐管理シート!AO374:AR374)&gt;180,分岐管理シート!AS374&lt;1),"error",""))</f>
        <v/>
      </c>
      <c r="CM374" s="257" t="str">
        <f>IF(F374="","",IF(OR(AND(分岐管理シート!D374=1,分岐管理シート!BB374&gt;0,分岐管理シート!BB374&lt;7),AND(分岐管理シート!D374&gt;1,分岐管理シート!BB374&gt;3,分岐管理シート!BB374&lt;7)),"","error"))</f>
        <v/>
      </c>
      <c r="CN374" s="260"/>
      <c r="CO374" s="257" t="str">
        <f>IF(分岐管理シート!BR374=0,"","error")</f>
        <v/>
      </c>
      <c r="CP374" s="304" t="str">
        <f>IF(AND(F374="",SUM(分岐管理シート!D374:BB374)&gt;0),"error","")</f>
        <v/>
      </c>
    </row>
    <row r="375" spans="1:94" ht="54.95" customHeight="1" x14ac:dyDescent="0.15">
      <c r="A375" s="29"/>
      <c r="B375" s="33"/>
      <c r="C375" s="445">
        <v>303</v>
      </c>
      <c r="D375" s="342"/>
      <c r="E375" s="342"/>
      <c r="F375" s="164"/>
      <c r="G375" s="164"/>
      <c r="H375" s="163"/>
      <c r="I375" s="164"/>
      <c r="J375" s="163"/>
      <c r="K375" s="164"/>
      <c r="L375" s="164"/>
      <c r="M375" s="164"/>
      <c r="N375" s="164"/>
      <c r="O375" s="343"/>
      <c r="P375" s="343"/>
      <c r="Q375" s="344"/>
      <c r="R375" s="345">
        <f t="shared" si="44"/>
        <v>0</v>
      </c>
      <c r="S375" s="346">
        <f t="shared" si="52"/>
        <v>0</v>
      </c>
      <c r="T375" s="347"/>
      <c r="U375" s="419"/>
      <c r="V375" s="386"/>
      <c r="W375" s="386"/>
      <c r="X375" s="386"/>
      <c r="Y375" s="347"/>
      <c r="Z375" s="347"/>
      <c r="AA375" s="163"/>
      <c r="AB375" s="164"/>
      <c r="AC375" s="348"/>
      <c r="AD375" s="348"/>
      <c r="AE375" s="348"/>
      <c r="AF375" s="349"/>
      <c r="AG375" s="349"/>
      <c r="AH375" s="370"/>
      <c r="AI375" s="163"/>
      <c r="AJ375" s="163"/>
      <c r="AK375" s="163"/>
      <c r="AL375" s="350"/>
      <c r="AM375" s="163"/>
      <c r="AN375" s="163"/>
      <c r="AO375" s="343"/>
      <c r="AP375" s="164"/>
      <c r="AQ375" s="164"/>
      <c r="AR375" s="164"/>
      <c r="AS375" s="351"/>
      <c r="AT375" s="352"/>
      <c r="AU375" s="352"/>
      <c r="AV375" s="352"/>
      <c r="AW375" s="352"/>
      <c r="AX375" s="352"/>
      <c r="AY375" s="352"/>
      <c r="AZ375" s="352"/>
      <c r="BA375" s="352"/>
      <c r="BB375" s="353"/>
      <c r="BC375" s="351"/>
      <c r="BD375" s="351"/>
      <c r="BE375" s="255" t="str">
        <f>IF(F375="","",IF(分岐管理シート!D375&gt;0,"","error"))</f>
        <v/>
      </c>
      <c r="BF375" s="256" t="str">
        <f>IF(F375="","",IF(分岐管理シート!E375=1,"","error"))</f>
        <v/>
      </c>
      <c r="BG375" s="257" t="str">
        <f>IF(F375="","",IF(分岐管理シート!G375=2,"","error"))</f>
        <v/>
      </c>
      <c r="BH375" s="257" t="str">
        <f>IF(F375="","",IF(OR(分岐管理シート!H375=0,LEN(H375)&lt;6),"error",""))</f>
        <v/>
      </c>
      <c r="BI375" s="258" t="str">
        <f>IF(F375="","",IF(分岐管理シート!I375=2,"","error"))</f>
        <v/>
      </c>
      <c r="BJ375" s="257" t="str">
        <f t="shared" si="45"/>
        <v/>
      </c>
      <c r="BK375" s="257" t="str">
        <f t="shared" si="46"/>
        <v/>
      </c>
      <c r="BL375" s="257" t="str">
        <f>IF(F375="","",IF(OR(AND(分岐管理シート!D375=1,分岐管理シート!K375=1),AND(分岐管理シート!D375=2,分岐管理シート!K375=2)),"","error"))</f>
        <v/>
      </c>
      <c r="BM375" s="255" t="str">
        <f>IF(F375="","",IF(分岐管理シート!L375=2,"","error"))</f>
        <v/>
      </c>
      <c r="BN375" s="257" t="str">
        <f>IF(F375="","",IF(分岐管理シート!M375&lt;1,"error",""))</f>
        <v/>
      </c>
      <c r="BO375" s="252" t="str">
        <f>IF(F375="","",IF(OR(AND(分岐管理シート!D375=1,分岐管理シート!M375&lt;12,分岐管理シート!M375&gt;0),AND(分岐管理シート!D375=2,分岐管理シート!M375&lt;13,分岐管理シート!M375&gt;1)),"","error"))</f>
        <v/>
      </c>
      <c r="BP375" s="257" t="str">
        <f>IF(AND(分岐管理シート!M375&lt;&gt;1,SUM(分岐管理シート!N375:P375)&gt;0),"error","")</f>
        <v/>
      </c>
      <c r="BQ375" s="256" t="str">
        <f>IF(OR(AND(分岐管理シート!N375=0,OR(分岐管理シート!O375&lt;&gt;0,分岐管理シート!P375&lt;&gt;0)),AND(分岐管理シート!O375=0,分岐管理シート!P375&lt;&gt;0)),"error","")</f>
        <v/>
      </c>
      <c r="BR375" s="259" t="str" cm="1">
        <f t="array" ref="BR375">IF(SUMPRODUCT(COUNTIF(N375:P375,N375:P375))&gt;COUNTA(N375:P375),"error","")</f>
        <v/>
      </c>
      <c r="BS375" s="257" t="str">
        <f t="shared" si="47"/>
        <v/>
      </c>
      <c r="BT375" s="257" t="str">
        <f t="shared" si="48"/>
        <v/>
      </c>
      <c r="BU375" s="257" t="str">
        <f>IF(F375="","",IF(OR(AND(分岐管理シート!D375=1,T375&gt;0,Y375&gt;=0,U375=0,R375=S375+Y375,S375=T375),AND(分岐管理シート!D375=2,U375&gt;0,Y375&gt;=0,T375=0,R375=S375+Y375,S375=U375)),"","error"))</f>
        <v/>
      </c>
      <c r="BV375" s="257" t="str">
        <f t="shared" si="49"/>
        <v/>
      </c>
      <c r="BW375" s="257" t="str">
        <f t="shared" si="53"/>
        <v/>
      </c>
      <c r="BX375" s="257" t="str">
        <f t="shared" si="50"/>
        <v/>
      </c>
      <c r="BY375" s="257" t="str">
        <f>IF(F375="","",IF(PRODUCT(分岐管理シート!AB375:'分岐管理シート'!AE375)=0,"error",""))</f>
        <v/>
      </c>
      <c r="BZ375" s="252" t="str">
        <f>IF(F375="","",IF(AND(AE375="○",分岐管理シート!AF375=0),"error",""))</f>
        <v/>
      </c>
      <c r="CA375" s="257" t="str">
        <f>IF(F375="","",IF(AND(分岐管理シート!AE375&lt;2,実施計画様式!AF375&lt;&gt;""),"error",""))</f>
        <v/>
      </c>
      <c r="CB375" s="257" t="str">
        <f>IF(F375="","",IF(OR(AND(分岐管理シート!D375=1,分岐管理シート!AG375&gt;0,分岐管理シート!AG375&lt;25),AND(分岐管理シート!D375&gt;1,分岐管理シート!AG375&gt;12,分岐管理シート!AG375&lt;25)),"","error"))</f>
        <v/>
      </c>
      <c r="CC375" s="256" t="str">
        <f>IF(F375="","",IF(OR(AND(分岐管理シート!BH375="予算化方法",分岐管理シート!AH375&gt;0,分岐管理シート!AH375&lt;4),AND(分岐管理シート!BH375="予算化方法_未定なし",分岐管理シート!AH375&gt;0,分岐管理シート!AH375&lt;3)),"","error"))</f>
        <v/>
      </c>
      <c r="CD375" s="257" t="str">
        <f>IF(F375="","",IF(OR(分岐管理シート!AI375&lt;14,分岐管理シート!AI375&gt;25,分岐管理シート!AI375&gt;分岐管理シート!AJ375,分岐管理シート!AI375&gt;分岐管理シート!AK375),"error",""))</f>
        <v/>
      </c>
      <c r="CE375" s="257" t="str">
        <f>IF(F375="","",IF(OR(分岐管理シート!AJ375&lt;14,分岐管理シート!AJ375&gt;25,分岐管理シート!AJ375&lt;分岐管理シート!AI375,分岐管理シート!AJ375&gt;分岐管理シート!AK375),"error",""))</f>
        <v/>
      </c>
      <c r="CF375" s="256" t="str">
        <f>IF(F375="","",IF(OR(分岐管理シート!AK375&lt;14,分岐管理シート!AK375&gt;26,分岐管理シート!AK375&lt;分岐管理シート!AI375,分岐管理シート!AK375&lt;分岐管理シート!AJ375),"error",""))</f>
        <v/>
      </c>
      <c r="CG375" s="257" t="str">
        <f>IF(F375="","",IF(AND(AD375="－",分岐管理シート!AK375&gt;25),"error",""))</f>
        <v/>
      </c>
      <c r="CH375" s="257" t="str">
        <f t="shared" si="54"/>
        <v/>
      </c>
      <c r="CI375" s="252" t="str">
        <f>IF(F375="","",IF(分岐管理シート!AM375&lt;1,"error",""))</f>
        <v/>
      </c>
      <c r="CJ375" s="257" t="str">
        <f>IF(F375="","",IF(分岐管理シート!AN375&lt;1,"error",""))</f>
        <v/>
      </c>
      <c r="CK375" s="261" t="str">
        <f t="shared" si="51"/>
        <v/>
      </c>
      <c r="CL375" s="257" t="str">
        <f>IF(F375="","",IF(AND(SUM(分岐管理シート!AO375:AR375)&gt;180,分岐管理シート!AS375&lt;1),"error",""))</f>
        <v/>
      </c>
      <c r="CM375" s="257" t="str">
        <f>IF(F375="","",IF(OR(AND(分岐管理シート!D375=1,分岐管理シート!BB375&gt;0,分岐管理シート!BB375&lt;7),AND(分岐管理シート!D375&gt;1,分岐管理シート!BB375&gt;3,分岐管理シート!BB375&lt;7)),"","error"))</f>
        <v/>
      </c>
      <c r="CN375" s="260"/>
      <c r="CO375" s="257" t="str">
        <f>IF(分岐管理シート!BR375=0,"","error")</f>
        <v/>
      </c>
      <c r="CP375" s="304" t="str">
        <f>IF(AND(F375="",SUM(分岐管理シート!D375:BB375)&gt;0),"error","")</f>
        <v/>
      </c>
    </row>
    <row r="376" spans="1:94" ht="54.95" customHeight="1" x14ac:dyDescent="0.15">
      <c r="A376" s="29"/>
      <c r="B376" s="33"/>
      <c r="C376" s="445">
        <v>304</v>
      </c>
      <c r="D376" s="342"/>
      <c r="E376" s="342"/>
      <c r="F376" s="164"/>
      <c r="G376" s="164"/>
      <c r="H376" s="163"/>
      <c r="I376" s="164"/>
      <c r="J376" s="163"/>
      <c r="K376" s="164"/>
      <c r="L376" s="164"/>
      <c r="M376" s="164"/>
      <c r="N376" s="164"/>
      <c r="O376" s="343"/>
      <c r="P376" s="343"/>
      <c r="Q376" s="344"/>
      <c r="R376" s="345">
        <f t="shared" si="44"/>
        <v>0</v>
      </c>
      <c r="S376" s="346">
        <f t="shared" si="52"/>
        <v>0</v>
      </c>
      <c r="T376" s="347"/>
      <c r="U376" s="419"/>
      <c r="V376" s="386"/>
      <c r="W376" s="386"/>
      <c r="X376" s="386"/>
      <c r="Y376" s="347"/>
      <c r="Z376" s="347"/>
      <c r="AA376" s="163"/>
      <c r="AB376" s="164"/>
      <c r="AC376" s="348"/>
      <c r="AD376" s="348"/>
      <c r="AE376" s="348"/>
      <c r="AF376" s="349"/>
      <c r="AG376" s="349"/>
      <c r="AH376" s="370"/>
      <c r="AI376" s="163"/>
      <c r="AJ376" s="163"/>
      <c r="AK376" s="163"/>
      <c r="AL376" s="350"/>
      <c r="AM376" s="163"/>
      <c r="AN376" s="163"/>
      <c r="AO376" s="343"/>
      <c r="AP376" s="164"/>
      <c r="AQ376" s="164"/>
      <c r="AR376" s="164"/>
      <c r="AS376" s="351"/>
      <c r="AT376" s="352"/>
      <c r="AU376" s="352"/>
      <c r="AV376" s="352"/>
      <c r="AW376" s="352"/>
      <c r="AX376" s="352"/>
      <c r="AY376" s="352"/>
      <c r="AZ376" s="352"/>
      <c r="BA376" s="352"/>
      <c r="BB376" s="353"/>
      <c r="BC376" s="351"/>
      <c r="BD376" s="351"/>
      <c r="BE376" s="255" t="str">
        <f>IF(F376="","",IF(分岐管理シート!D376&gt;0,"","error"))</f>
        <v/>
      </c>
      <c r="BF376" s="256" t="str">
        <f>IF(F376="","",IF(分岐管理シート!E376=1,"","error"))</f>
        <v/>
      </c>
      <c r="BG376" s="257" t="str">
        <f>IF(F376="","",IF(分岐管理シート!G376=2,"","error"))</f>
        <v/>
      </c>
      <c r="BH376" s="257" t="str">
        <f>IF(F376="","",IF(OR(分岐管理シート!H376=0,LEN(H376)&lt;6),"error",""))</f>
        <v/>
      </c>
      <c r="BI376" s="258" t="str">
        <f>IF(F376="","",IF(分岐管理シート!I376=2,"","error"))</f>
        <v/>
      </c>
      <c r="BJ376" s="257" t="str">
        <f t="shared" si="45"/>
        <v/>
      </c>
      <c r="BK376" s="257" t="str">
        <f t="shared" si="46"/>
        <v/>
      </c>
      <c r="BL376" s="257" t="str">
        <f>IF(F376="","",IF(OR(AND(分岐管理シート!D376=1,分岐管理シート!K376=1),AND(分岐管理シート!D376=2,分岐管理シート!K376=2)),"","error"))</f>
        <v/>
      </c>
      <c r="BM376" s="255" t="str">
        <f>IF(F376="","",IF(分岐管理シート!L376=2,"","error"))</f>
        <v/>
      </c>
      <c r="BN376" s="257" t="str">
        <f>IF(F376="","",IF(分岐管理シート!M376&lt;1,"error",""))</f>
        <v/>
      </c>
      <c r="BO376" s="252" t="str">
        <f>IF(F376="","",IF(OR(AND(分岐管理シート!D376=1,分岐管理シート!M376&lt;12,分岐管理シート!M376&gt;0),AND(分岐管理シート!D376=2,分岐管理シート!M376&lt;13,分岐管理シート!M376&gt;1)),"","error"))</f>
        <v/>
      </c>
      <c r="BP376" s="257" t="str">
        <f>IF(AND(分岐管理シート!M376&lt;&gt;1,SUM(分岐管理シート!N376:P376)&gt;0),"error","")</f>
        <v/>
      </c>
      <c r="BQ376" s="256" t="str">
        <f>IF(OR(AND(分岐管理シート!N376=0,OR(分岐管理シート!O376&lt;&gt;0,分岐管理シート!P376&lt;&gt;0)),AND(分岐管理シート!O376=0,分岐管理シート!P376&lt;&gt;0)),"error","")</f>
        <v/>
      </c>
      <c r="BR376" s="259" t="str" cm="1">
        <f t="array" ref="BR376">IF(SUMPRODUCT(COUNTIF(N376:P376,N376:P376))&gt;COUNTA(N376:P376),"error","")</f>
        <v/>
      </c>
      <c r="BS376" s="257" t="str">
        <f t="shared" si="47"/>
        <v/>
      </c>
      <c r="BT376" s="257" t="str">
        <f t="shared" si="48"/>
        <v/>
      </c>
      <c r="BU376" s="257" t="str">
        <f>IF(F376="","",IF(OR(AND(分岐管理シート!D376=1,T376&gt;0,Y376&gt;=0,U376=0,R376=S376+Y376,S376=T376),AND(分岐管理シート!D376=2,U376&gt;0,Y376&gt;=0,T376=0,R376=S376+Y376,S376=U376)),"","error"))</f>
        <v/>
      </c>
      <c r="BV376" s="257" t="str">
        <f t="shared" si="49"/>
        <v/>
      </c>
      <c r="BW376" s="257" t="str">
        <f t="shared" si="53"/>
        <v/>
      </c>
      <c r="BX376" s="257" t="str">
        <f t="shared" si="50"/>
        <v/>
      </c>
      <c r="BY376" s="257" t="str">
        <f>IF(F376="","",IF(PRODUCT(分岐管理シート!AB376:'分岐管理シート'!AE376)=0,"error",""))</f>
        <v/>
      </c>
      <c r="BZ376" s="252" t="str">
        <f>IF(F376="","",IF(AND(AE376="○",分岐管理シート!AF376=0),"error",""))</f>
        <v/>
      </c>
      <c r="CA376" s="257" t="str">
        <f>IF(F376="","",IF(AND(分岐管理シート!AE376&lt;2,実施計画様式!AF376&lt;&gt;""),"error",""))</f>
        <v/>
      </c>
      <c r="CB376" s="257" t="str">
        <f>IF(F376="","",IF(OR(AND(分岐管理シート!D376=1,分岐管理シート!AG376&gt;0,分岐管理シート!AG376&lt;25),AND(分岐管理シート!D376&gt;1,分岐管理シート!AG376&gt;12,分岐管理シート!AG376&lt;25)),"","error"))</f>
        <v/>
      </c>
      <c r="CC376" s="256" t="str">
        <f>IF(F376="","",IF(OR(AND(分岐管理シート!BH376="予算化方法",分岐管理シート!AH376&gt;0,分岐管理シート!AH376&lt;4),AND(分岐管理シート!BH376="予算化方法_未定なし",分岐管理シート!AH376&gt;0,分岐管理シート!AH376&lt;3)),"","error"))</f>
        <v/>
      </c>
      <c r="CD376" s="257" t="str">
        <f>IF(F376="","",IF(OR(分岐管理シート!AI376&lt;14,分岐管理シート!AI376&gt;25,分岐管理シート!AI376&gt;分岐管理シート!AJ376,分岐管理シート!AI376&gt;分岐管理シート!AK376),"error",""))</f>
        <v/>
      </c>
      <c r="CE376" s="257" t="str">
        <f>IF(F376="","",IF(OR(分岐管理シート!AJ376&lt;14,分岐管理シート!AJ376&gt;25,分岐管理シート!AJ376&lt;分岐管理シート!AI376,分岐管理シート!AJ376&gt;分岐管理シート!AK376),"error",""))</f>
        <v/>
      </c>
      <c r="CF376" s="256" t="str">
        <f>IF(F376="","",IF(OR(分岐管理シート!AK376&lt;14,分岐管理シート!AK376&gt;26,分岐管理シート!AK376&lt;分岐管理シート!AI376,分岐管理シート!AK376&lt;分岐管理シート!AJ376),"error",""))</f>
        <v/>
      </c>
      <c r="CG376" s="257" t="str">
        <f>IF(F376="","",IF(AND(AD376="－",分岐管理シート!AK376&gt;25),"error",""))</f>
        <v/>
      </c>
      <c r="CH376" s="257" t="str">
        <f t="shared" si="54"/>
        <v/>
      </c>
      <c r="CI376" s="252" t="str">
        <f>IF(F376="","",IF(分岐管理シート!AM376&lt;1,"error",""))</f>
        <v/>
      </c>
      <c r="CJ376" s="257" t="str">
        <f>IF(F376="","",IF(分岐管理シート!AN376&lt;1,"error",""))</f>
        <v/>
      </c>
      <c r="CK376" s="261" t="str">
        <f t="shared" si="51"/>
        <v/>
      </c>
      <c r="CL376" s="257" t="str">
        <f>IF(F376="","",IF(AND(SUM(分岐管理シート!AO376:AR376)&gt;180,分岐管理シート!AS376&lt;1),"error",""))</f>
        <v/>
      </c>
      <c r="CM376" s="257" t="str">
        <f>IF(F376="","",IF(OR(AND(分岐管理シート!D376=1,分岐管理シート!BB376&gt;0,分岐管理シート!BB376&lt;7),AND(分岐管理シート!D376&gt;1,分岐管理シート!BB376&gt;3,分岐管理シート!BB376&lt;7)),"","error"))</f>
        <v/>
      </c>
      <c r="CN376" s="260"/>
      <c r="CO376" s="257" t="str">
        <f>IF(分岐管理シート!BR376=0,"","error")</f>
        <v/>
      </c>
      <c r="CP376" s="304" t="str">
        <f>IF(AND(F376="",SUM(分岐管理シート!D376:BB376)&gt;0),"error","")</f>
        <v/>
      </c>
    </row>
    <row r="377" spans="1:94" ht="54.95" customHeight="1" x14ac:dyDescent="0.15">
      <c r="A377" s="29"/>
      <c r="B377" s="33"/>
      <c r="C377" s="445">
        <v>305</v>
      </c>
      <c r="D377" s="342"/>
      <c r="E377" s="342"/>
      <c r="F377" s="164"/>
      <c r="G377" s="164"/>
      <c r="H377" s="163"/>
      <c r="I377" s="164"/>
      <c r="J377" s="163"/>
      <c r="K377" s="164"/>
      <c r="L377" s="164"/>
      <c r="M377" s="164"/>
      <c r="N377" s="164"/>
      <c r="O377" s="343"/>
      <c r="P377" s="343"/>
      <c r="Q377" s="344"/>
      <c r="R377" s="345">
        <f t="shared" si="44"/>
        <v>0</v>
      </c>
      <c r="S377" s="346">
        <f t="shared" si="52"/>
        <v>0</v>
      </c>
      <c r="T377" s="347"/>
      <c r="U377" s="419"/>
      <c r="V377" s="386"/>
      <c r="W377" s="386"/>
      <c r="X377" s="386"/>
      <c r="Y377" s="347"/>
      <c r="Z377" s="347"/>
      <c r="AA377" s="163"/>
      <c r="AB377" s="164"/>
      <c r="AC377" s="348"/>
      <c r="AD377" s="348"/>
      <c r="AE377" s="348"/>
      <c r="AF377" s="349"/>
      <c r="AG377" s="349"/>
      <c r="AH377" s="370"/>
      <c r="AI377" s="163"/>
      <c r="AJ377" s="163"/>
      <c r="AK377" s="163"/>
      <c r="AL377" s="350"/>
      <c r="AM377" s="163"/>
      <c r="AN377" s="163"/>
      <c r="AO377" s="343"/>
      <c r="AP377" s="164"/>
      <c r="AQ377" s="164"/>
      <c r="AR377" s="164"/>
      <c r="AS377" s="351"/>
      <c r="AT377" s="352"/>
      <c r="AU377" s="352"/>
      <c r="AV377" s="352"/>
      <c r="AW377" s="352"/>
      <c r="AX377" s="352"/>
      <c r="AY377" s="352"/>
      <c r="AZ377" s="352"/>
      <c r="BA377" s="352"/>
      <c r="BB377" s="353"/>
      <c r="BC377" s="351"/>
      <c r="BD377" s="351"/>
      <c r="BE377" s="255" t="str">
        <f>IF(F377="","",IF(分岐管理シート!D377&gt;0,"","error"))</f>
        <v/>
      </c>
      <c r="BF377" s="256" t="str">
        <f>IF(F377="","",IF(分岐管理シート!E377=1,"","error"))</f>
        <v/>
      </c>
      <c r="BG377" s="257" t="str">
        <f>IF(F377="","",IF(分岐管理シート!G377=2,"","error"))</f>
        <v/>
      </c>
      <c r="BH377" s="257" t="str">
        <f>IF(F377="","",IF(OR(分岐管理シート!H377=0,LEN(H377)&lt;6),"error",""))</f>
        <v/>
      </c>
      <c r="BI377" s="258" t="str">
        <f>IF(F377="","",IF(分岐管理シート!I377=2,"","error"))</f>
        <v/>
      </c>
      <c r="BJ377" s="257" t="str">
        <f t="shared" si="45"/>
        <v/>
      </c>
      <c r="BK377" s="257" t="str">
        <f t="shared" si="46"/>
        <v/>
      </c>
      <c r="BL377" s="257" t="str">
        <f>IF(F377="","",IF(OR(AND(分岐管理シート!D377=1,分岐管理シート!K377=1),AND(分岐管理シート!D377=2,分岐管理シート!K377=2)),"","error"))</f>
        <v/>
      </c>
      <c r="BM377" s="255" t="str">
        <f>IF(F377="","",IF(分岐管理シート!L377=2,"","error"))</f>
        <v/>
      </c>
      <c r="BN377" s="257" t="str">
        <f>IF(F377="","",IF(分岐管理シート!M377&lt;1,"error",""))</f>
        <v/>
      </c>
      <c r="BO377" s="252" t="str">
        <f>IF(F377="","",IF(OR(AND(分岐管理シート!D377=1,分岐管理シート!M377&lt;12,分岐管理シート!M377&gt;0),AND(分岐管理シート!D377=2,分岐管理シート!M377&lt;13,分岐管理シート!M377&gt;1)),"","error"))</f>
        <v/>
      </c>
      <c r="BP377" s="257" t="str">
        <f>IF(AND(分岐管理シート!M377&lt;&gt;1,SUM(分岐管理シート!N377:P377)&gt;0),"error","")</f>
        <v/>
      </c>
      <c r="BQ377" s="256" t="str">
        <f>IF(OR(AND(分岐管理シート!N377=0,OR(分岐管理シート!O377&lt;&gt;0,分岐管理シート!P377&lt;&gt;0)),AND(分岐管理シート!O377=0,分岐管理シート!P377&lt;&gt;0)),"error","")</f>
        <v/>
      </c>
      <c r="BR377" s="259" t="str" cm="1">
        <f t="array" ref="BR377">IF(SUMPRODUCT(COUNTIF(N377:P377,N377:P377))&gt;COUNTA(N377:P377),"error","")</f>
        <v/>
      </c>
      <c r="BS377" s="257" t="str">
        <f t="shared" si="47"/>
        <v/>
      </c>
      <c r="BT377" s="257" t="str">
        <f t="shared" si="48"/>
        <v/>
      </c>
      <c r="BU377" s="257" t="str">
        <f>IF(F377="","",IF(OR(AND(分岐管理シート!D377=1,T377&gt;0,Y377&gt;=0,U377=0,R377=S377+Y377,S377=T377),AND(分岐管理シート!D377=2,U377&gt;0,Y377&gt;=0,T377=0,R377=S377+Y377,S377=U377)),"","error"))</f>
        <v/>
      </c>
      <c r="BV377" s="257" t="str">
        <f t="shared" si="49"/>
        <v/>
      </c>
      <c r="BW377" s="257" t="str">
        <f t="shared" si="53"/>
        <v/>
      </c>
      <c r="BX377" s="257" t="str">
        <f t="shared" si="50"/>
        <v/>
      </c>
      <c r="BY377" s="257" t="str">
        <f>IF(F377="","",IF(PRODUCT(分岐管理シート!AB377:'分岐管理シート'!AE377)=0,"error",""))</f>
        <v/>
      </c>
      <c r="BZ377" s="252" t="str">
        <f>IF(F377="","",IF(AND(AE377="○",分岐管理シート!AF377=0),"error",""))</f>
        <v/>
      </c>
      <c r="CA377" s="257" t="str">
        <f>IF(F377="","",IF(AND(分岐管理シート!AE377&lt;2,実施計画様式!AF377&lt;&gt;""),"error",""))</f>
        <v/>
      </c>
      <c r="CB377" s="257" t="str">
        <f>IF(F377="","",IF(OR(AND(分岐管理シート!D377=1,分岐管理シート!AG377&gt;0,分岐管理シート!AG377&lt;25),AND(分岐管理シート!D377&gt;1,分岐管理シート!AG377&gt;12,分岐管理シート!AG377&lt;25)),"","error"))</f>
        <v/>
      </c>
      <c r="CC377" s="256" t="str">
        <f>IF(F377="","",IF(OR(AND(分岐管理シート!BH377="予算化方法",分岐管理シート!AH377&gt;0,分岐管理シート!AH377&lt;4),AND(分岐管理シート!BH377="予算化方法_未定なし",分岐管理シート!AH377&gt;0,分岐管理シート!AH377&lt;3)),"","error"))</f>
        <v/>
      </c>
      <c r="CD377" s="257" t="str">
        <f>IF(F377="","",IF(OR(分岐管理シート!AI377&lt;14,分岐管理シート!AI377&gt;25,分岐管理シート!AI377&gt;分岐管理シート!AJ377,分岐管理シート!AI377&gt;分岐管理シート!AK377),"error",""))</f>
        <v/>
      </c>
      <c r="CE377" s="257" t="str">
        <f>IF(F377="","",IF(OR(分岐管理シート!AJ377&lt;14,分岐管理シート!AJ377&gt;25,分岐管理シート!AJ377&lt;分岐管理シート!AI377,分岐管理シート!AJ377&gt;分岐管理シート!AK377),"error",""))</f>
        <v/>
      </c>
      <c r="CF377" s="256" t="str">
        <f>IF(F377="","",IF(OR(分岐管理シート!AK377&lt;14,分岐管理シート!AK377&gt;26,分岐管理シート!AK377&lt;分岐管理シート!AI377,分岐管理シート!AK377&lt;分岐管理シート!AJ377),"error",""))</f>
        <v/>
      </c>
      <c r="CG377" s="257" t="str">
        <f>IF(F377="","",IF(AND(AD377="－",分岐管理シート!AK377&gt;25),"error",""))</f>
        <v/>
      </c>
      <c r="CH377" s="257" t="str">
        <f t="shared" si="54"/>
        <v/>
      </c>
      <c r="CI377" s="252" t="str">
        <f>IF(F377="","",IF(分岐管理シート!AM377&lt;1,"error",""))</f>
        <v/>
      </c>
      <c r="CJ377" s="257" t="str">
        <f>IF(F377="","",IF(分岐管理シート!AN377&lt;1,"error",""))</f>
        <v/>
      </c>
      <c r="CK377" s="261" t="str">
        <f t="shared" si="51"/>
        <v/>
      </c>
      <c r="CL377" s="257" t="str">
        <f>IF(F377="","",IF(AND(SUM(分岐管理シート!AO377:AR377)&gt;180,分岐管理シート!AS377&lt;1),"error",""))</f>
        <v/>
      </c>
      <c r="CM377" s="257" t="str">
        <f>IF(F377="","",IF(OR(AND(分岐管理シート!D377=1,分岐管理シート!BB377&gt;0,分岐管理シート!BB377&lt;7),AND(分岐管理シート!D377&gt;1,分岐管理シート!BB377&gt;3,分岐管理シート!BB377&lt;7)),"","error"))</f>
        <v/>
      </c>
      <c r="CN377" s="260"/>
      <c r="CO377" s="257" t="str">
        <f>IF(分岐管理シート!BR377=0,"","error")</f>
        <v/>
      </c>
      <c r="CP377" s="304" t="str">
        <f>IF(AND(F377="",SUM(分岐管理シート!D377:BB377)&gt;0),"error","")</f>
        <v/>
      </c>
    </row>
    <row r="378" spans="1:94" ht="54.95" customHeight="1" x14ac:dyDescent="0.15">
      <c r="A378" s="29"/>
      <c r="B378" s="33"/>
      <c r="C378" s="445">
        <v>306</v>
      </c>
      <c r="D378" s="342"/>
      <c r="E378" s="342"/>
      <c r="F378" s="164"/>
      <c r="G378" s="164"/>
      <c r="H378" s="163"/>
      <c r="I378" s="164"/>
      <c r="J378" s="163"/>
      <c r="K378" s="164"/>
      <c r="L378" s="164"/>
      <c r="M378" s="164"/>
      <c r="N378" s="164"/>
      <c r="O378" s="343"/>
      <c r="P378" s="343"/>
      <c r="Q378" s="344"/>
      <c r="R378" s="345">
        <f t="shared" si="44"/>
        <v>0</v>
      </c>
      <c r="S378" s="346">
        <f t="shared" si="52"/>
        <v>0</v>
      </c>
      <c r="T378" s="347"/>
      <c r="U378" s="419"/>
      <c r="V378" s="386"/>
      <c r="W378" s="386"/>
      <c r="X378" s="386"/>
      <c r="Y378" s="347"/>
      <c r="Z378" s="347"/>
      <c r="AA378" s="163"/>
      <c r="AB378" s="164"/>
      <c r="AC378" s="348"/>
      <c r="AD378" s="348"/>
      <c r="AE378" s="348"/>
      <c r="AF378" s="349"/>
      <c r="AG378" s="349"/>
      <c r="AH378" s="370"/>
      <c r="AI378" s="163"/>
      <c r="AJ378" s="163"/>
      <c r="AK378" s="163"/>
      <c r="AL378" s="350"/>
      <c r="AM378" s="163"/>
      <c r="AN378" s="163"/>
      <c r="AO378" s="343"/>
      <c r="AP378" s="164"/>
      <c r="AQ378" s="164"/>
      <c r="AR378" s="164"/>
      <c r="AS378" s="351"/>
      <c r="AT378" s="352"/>
      <c r="AU378" s="352"/>
      <c r="AV378" s="352"/>
      <c r="AW378" s="352"/>
      <c r="AX378" s="352"/>
      <c r="AY378" s="352"/>
      <c r="AZ378" s="352"/>
      <c r="BA378" s="352"/>
      <c r="BB378" s="353"/>
      <c r="BC378" s="351"/>
      <c r="BD378" s="351"/>
      <c r="BE378" s="255" t="str">
        <f>IF(F378="","",IF(分岐管理シート!D378&gt;0,"","error"))</f>
        <v/>
      </c>
      <c r="BF378" s="256" t="str">
        <f>IF(F378="","",IF(分岐管理シート!E378=1,"","error"))</f>
        <v/>
      </c>
      <c r="BG378" s="257" t="str">
        <f>IF(F378="","",IF(分岐管理シート!G378=2,"","error"))</f>
        <v/>
      </c>
      <c r="BH378" s="257" t="str">
        <f>IF(F378="","",IF(OR(分岐管理シート!H378=0,LEN(H378)&lt;6),"error",""))</f>
        <v/>
      </c>
      <c r="BI378" s="258" t="str">
        <f>IF(F378="","",IF(分岐管理シート!I378=2,"","error"))</f>
        <v/>
      </c>
      <c r="BJ378" s="257" t="str">
        <f t="shared" si="45"/>
        <v/>
      </c>
      <c r="BK378" s="257" t="str">
        <f t="shared" si="46"/>
        <v/>
      </c>
      <c r="BL378" s="257" t="str">
        <f>IF(F378="","",IF(OR(AND(分岐管理シート!D378=1,分岐管理シート!K378=1),AND(分岐管理シート!D378=2,分岐管理シート!K378=2)),"","error"))</f>
        <v/>
      </c>
      <c r="BM378" s="255" t="str">
        <f>IF(F378="","",IF(分岐管理シート!L378=2,"","error"))</f>
        <v/>
      </c>
      <c r="BN378" s="257" t="str">
        <f>IF(F378="","",IF(分岐管理シート!M378&lt;1,"error",""))</f>
        <v/>
      </c>
      <c r="BO378" s="252" t="str">
        <f>IF(F378="","",IF(OR(AND(分岐管理シート!D378=1,分岐管理シート!M378&lt;12,分岐管理シート!M378&gt;0),AND(分岐管理シート!D378=2,分岐管理シート!M378&lt;13,分岐管理シート!M378&gt;1)),"","error"))</f>
        <v/>
      </c>
      <c r="BP378" s="257" t="str">
        <f>IF(AND(分岐管理シート!M378&lt;&gt;1,SUM(分岐管理シート!N378:P378)&gt;0),"error","")</f>
        <v/>
      </c>
      <c r="BQ378" s="256" t="str">
        <f>IF(OR(AND(分岐管理シート!N378=0,OR(分岐管理シート!O378&lt;&gt;0,分岐管理シート!P378&lt;&gt;0)),AND(分岐管理シート!O378=0,分岐管理シート!P378&lt;&gt;0)),"error","")</f>
        <v/>
      </c>
      <c r="BR378" s="259" t="str" cm="1">
        <f t="array" ref="BR378">IF(SUMPRODUCT(COUNTIF(N378:P378,N378:P378))&gt;COUNTA(N378:P378),"error","")</f>
        <v/>
      </c>
      <c r="BS378" s="257" t="str">
        <f t="shared" si="47"/>
        <v/>
      </c>
      <c r="BT378" s="257" t="str">
        <f t="shared" si="48"/>
        <v/>
      </c>
      <c r="BU378" s="257" t="str">
        <f>IF(F378="","",IF(OR(AND(分岐管理シート!D378=1,T378&gt;0,Y378&gt;=0,U378=0,R378=S378+Y378,S378=T378),AND(分岐管理シート!D378=2,U378&gt;0,Y378&gt;=0,T378=0,R378=S378+Y378,S378=U378)),"","error"))</f>
        <v/>
      </c>
      <c r="BV378" s="257" t="str">
        <f t="shared" si="49"/>
        <v/>
      </c>
      <c r="BW378" s="257" t="str">
        <f t="shared" si="53"/>
        <v/>
      </c>
      <c r="BX378" s="257" t="str">
        <f t="shared" si="50"/>
        <v/>
      </c>
      <c r="BY378" s="257" t="str">
        <f>IF(F378="","",IF(PRODUCT(分岐管理シート!AB378:'分岐管理シート'!AE378)=0,"error",""))</f>
        <v/>
      </c>
      <c r="BZ378" s="252" t="str">
        <f>IF(F378="","",IF(AND(AE378="○",分岐管理シート!AF378=0),"error",""))</f>
        <v/>
      </c>
      <c r="CA378" s="257" t="str">
        <f>IF(F378="","",IF(AND(分岐管理シート!AE378&lt;2,実施計画様式!AF378&lt;&gt;""),"error",""))</f>
        <v/>
      </c>
      <c r="CB378" s="257" t="str">
        <f>IF(F378="","",IF(OR(AND(分岐管理シート!D378=1,分岐管理シート!AG378&gt;0,分岐管理シート!AG378&lt;25),AND(分岐管理シート!D378&gt;1,分岐管理シート!AG378&gt;12,分岐管理シート!AG378&lt;25)),"","error"))</f>
        <v/>
      </c>
      <c r="CC378" s="256" t="str">
        <f>IF(F378="","",IF(OR(AND(分岐管理シート!BH378="予算化方法",分岐管理シート!AH378&gt;0,分岐管理シート!AH378&lt;4),AND(分岐管理シート!BH378="予算化方法_未定なし",分岐管理シート!AH378&gt;0,分岐管理シート!AH378&lt;3)),"","error"))</f>
        <v/>
      </c>
      <c r="CD378" s="257" t="str">
        <f>IF(F378="","",IF(OR(分岐管理シート!AI378&lt;14,分岐管理シート!AI378&gt;25,分岐管理シート!AI378&gt;分岐管理シート!AJ378,分岐管理シート!AI378&gt;分岐管理シート!AK378),"error",""))</f>
        <v/>
      </c>
      <c r="CE378" s="257" t="str">
        <f>IF(F378="","",IF(OR(分岐管理シート!AJ378&lt;14,分岐管理シート!AJ378&gt;25,分岐管理シート!AJ378&lt;分岐管理シート!AI378,分岐管理シート!AJ378&gt;分岐管理シート!AK378),"error",""))</f>
        <v/>
      </c>
      <c r="CF378" s="256" t="str">
        <f>IF(F378="","",IF(OR(分岐管理シート!AK378&lt;14,分岐管理シート!AK378&gt;26,分岐管理シート!AK378&lt;分岐管理シート!AI378,分岐管理シート!AK378&lt;分岐管理シート!AJ378),"error",""))</f>
        <v/>
      </c>
      <c r="CG378" s="257" t="str">
        <f>IF(F378="","",IF(AND(AD378="－",分岐管理シート!AK378&gt;25),"error",""))</f>
        <v/>
      </c>
      <c r="CH378" s="257" t="str">
        <f t="shared" si="54"/>
        <v/>
      </c>
      <c r="CI378" s="252" t="str">
        <f>IF(F378="","",IF(分岐管理シート!AM378&lt;1,"error",""))</f>
        <v/>
      </c>
      <c r="CJ378" s="257" t="str">
        <f>IF(F378="","",IF(分岐管理シート!AN378&lt;1,"error",""))</f>
        <v/>
      </c>
      <c r="CK378" s="261" t="str">
        <f t="shared" si="51"/>
        <v/>
      </c>
      <c r="CL378" s="257" t="str">
        <f>IF(F378="","",IF(AND(SUM(分岐管理シート!AO378:AR378)&gt;180,分岐管理シート!AS378&lt;1),"error",""))</f>
        <v/>
      </c>
      <c r="CM378" s="257" t="str">
        <f>IF(F378="","",IF(OR(AND(分岐管理シート!D378=1,分岐管理シート!BB378&gt;0,分岐管理シート!BB378&lt;7),AND(分岐管理シート!D378&gt;1,分岐管理シート!BB378&gt;3,分岐管理シート!BB378&lt;7)),"","error"))</f>
        <v/>
      </c>
      <c r="CN378" s="260"/>
      <c r="CO378" s="257" t="str">
        <f>IF(分岐管理シート!BR378=0,"","error")</f>
        <v/>
      </c>
      <c r="CP378" s="304" t="str">
        <f>IF(AND(F378="",SUM(分岐管理シート!D378:BB378)&gt;0),"error","")</f>
        <v/>
      </c>
    </row>
    <row r="379" spans="1:94" ht="54.95" customHeight="1" x14ac:dyDescent="0.15">
      <c r="A379" s="29"/>
      <c r="B379" s="33"/>
      <c r="C379" s="445">
        <v>307</v>
      </c>
      <c r="D379" s="342"/>
      <c r="E379" s="342"/>
      <c r="F379" s="164"/>
      <c r="G379" s="164"/>
      <c r="H379" s="163"/>
      <c r="I379" s="164"/>
      <c r="J379" s="163"/>
      <c r="K379" s="164"/>
      <c r="L379" s="164"/>
      <c r="M379" s="164"/>
      <c r="N379" s="164"/>
      <c r="O379" s="343"/>
      <c r="P379" s="343"/>
      <c r="Q379" s="344"/>
      <c r="R379" s="345">
        <f t="shared" si="44"/>
        <v>0</v>
      </c>
      <c r="S379" s="346">
        <f t="shared" si="52"/>
        <v>0</v>
      </c>
      <c r="T379" s="347"/>
      <c r="U379" s="419"/>
      <c r="V379" s="386"/>
      <c r="W379" s="386"/>
      <c r="X379" s="386"/>
      <c r="Y379" s="347"/>
      <c r="Z379" s="347"/>
      <c r="AA379" s="163"/>
      <c r="AB379" s="164"/>
      <c r="AC379" s="348"/>
      <c r="AD379" s="348"/>
      <c r="AE379" s="348"/>
      <c r="AF379" s="349"/>
      <c r="AG379" s="349"/>
      <c r="AH379" s="370"/>
      <c r="AI379" s="163"/>
      <c r="AJ379" s="163"/>
      <c r="AK379" s="163"/>
      <c r="AL379" s="350"/>
      <c r="AM379" s="163"/>
      <c r="AN379" s="163"/>
      <c r="AO379" s="343"/>
      <c r="AP379" s="164"/>
      <c r="AQ379" s="164"/>
      <c r="AR379" s="164"/>
      <c r="AS379" s="351"/>
      <c r="AT379" s="352"/>
      <c r="AU379" s="352"/>
      <c r="AV379" s="352"/>
      <c r="AW379" s="352"/>
      <c r="AX379" s="352"/>
      <c r="AY379" s="352"/>
      <c r="AZ379" s="352"/>
      <c r="BA379" s="352"/>
      <c r="BB379" s="353"/>
      <c r="BC379" s="351"/>
      <c r="BD379" s="351"/>
      <c r="BE379" s="255" t="str">
        <f>IF(F379="","",IF(分岐管理シート!D379&gt;0,"","error"))</f>
        <v/>
      </c>
      <c r="BF379" s="256" t="str">
        <f>IF(F379="","",IF(分岐管理シート!E379=1,"","error"))</f>
        <v/>
      </c>
      <c r="BG379" s="257" t="str">
        <f>IF(F379="","",IF(分岐管理シート!G379=2,"","error"))</f>
        <v/>
      </c>
      <c r="BH379" s="257" t="str">
        <f>IF(F379="","",IF(OR(分岐管理シート!H379=0,LEN(H379)&lt;6),"error",""))</f>
        <v/>
      </c>
      <c r="BI379" s="258" t="str">
        <f>IF(F379="","",IF(分岐管理シート!I379=2,"","error"))</f>
        <v/>
      </c>
      <c r="BJ379" s="257" t="str">
        <f t="shared" si="45"/>
        <v/>
      </c>
      <c r="BK379" s="257" t="str">
        <f t="shared" si="46"/>
        <v/>
      </c>
      <c r="BL379" s="257" t="str">
        <f>IF(F379="","",IF(OR(AND(分岐管理シート!D379=1,分岐管理シート!K379=1),AND(分岐管理シート!D379=2,分岐管理シート!K379=2)),"","error"))</f>
        <v/>
      </c>
      <c r="BM379" s="255" t="str">
        <f>IF(F379="","",IF(分岐管理シート!L379=2,"","error"))</f>
        <v/>
      </c>
      <c r="BN379" s="257" t="str">
        <f>IF(F379="","",IF(分岐管理シート!M379&lt;1,"error",""))</f>
        <v/>
      </c>
      <c r="BO379" s="252" t="str">
        <f>IF(F379="","",IF(OR(AND(分岐管理シート!D379=1,分岐管理シート!M379&lt;12,分岐管理シート!M379&gt;0),AND(分岐管理シート!D379=2,分岐管理シート!M379&lt;13,分岐管理シート!M379&gt;1)),"","error"))</f>
        <v/>
      </c>
      <c r="BP379" s="257" t="str">
        <f>IF(AND(分岐管理シート!M379&lt;&gt;1,SUM(分岐管理シート!N379:P379)&gt;0),"error","")</f>
        <v/>
      </c>
      <c r="BQ379" s="256" t="str">
        <f>IF(OR(AND(分岐管理シート!N379=0,OR(分岐管理シート!O379&lt;&gt;0,分岐管理シート!P379&lt;&gt;0)),AND(分岐管理シート!O379=0,分岐管理シート!P379&lt;&gt;0)),"error","")</f>
        <v/>
      </c>
      <c r="BR379" s="259" t="str" cm="1">
        <f t="array" ref="BR379">IF(SUMPRODUCT(COUNTIF(N379:P379,N379:P379))&gt;COUNTA(N379:P379),"error","")</f>
        <v/>
      </c>
      <c r="BS379" s="257" t="str">
        <f t="shared" si="47"/>
        <v/>
      </c>
      <c r="BT379" s="257" t="str">
        <f t="shared" si="48"/>
        <v/>
      </c>
      <c r="BU379" s="257" t="str">
        <f>IF(F379="","",IF(OR(AND(分岐管理シート!D379=1,T379&gt;0,Y379&gt;=0,U379=0,R379=S379+Y379,S379=T379),AND(分岐管理シート!D379=2,U379&gt;0,Y379&gt;=0,T379=0,R379=S379+Y379,S379=U379)),"","error"))</f>
        <v/>
      </c>
      <c r="BV379" s="257" t="str">
        <f t="shared" si="49"/>
        <v/>
      </c>
      <c r="BW379" s="257" t="str">
        <f t="shared" si="53"/>
        <v/>
      </c>
      <c r="BX379" s="257" t="str">
        <f t="shared" si="50"/>
        <v/>
      </c>
      <c r="BY379" s="257" t="str">
        <f>IF(F379="","",IF(PRODUCT(分岐管理シート!AB379:'分岐管理シート'!AE379)=0,"error",""))</f>
        <v/>
      </c>
      <c r="BZ379" s="252" t="str">
        <f>IF(F379="","",IF(AND(AE379="○",分岐管理シート!AF379=0),"error",""))</f>
        <v/>
      </c>
      <c r="CA379" s="257" t="str">
        <f>IF(F379="","",IF(AND(分岐管理シート!AE379&lt;2,実施計画様式!AF379&lt;&gt;""),"error",""))</f>
        <v/>
      </c>
      <c r="CB379" s="257" t="str">
        <f>IF(F379="","",IF(OR(AND(分岐管理シート!D379=1,分岐管理シート!AG379&gt;0,分岐管理シート!AG379&lt;25),AND(分岐管理シート!D379&gt;1,分岐管理シート!AG379&gt;12,分岐管理シート!AG379&lt;25)),"","error"))</f>
        <v/>
      </c>
      <c r="CC379" s="256" t="str">
        <f>IF(F379="","",IF(OR(AND(分岐管理シート!BH379="予算化方法",分岐管理シート!AH379&gt;0,分岐管理シート!AH379&lt;4),AND(分岐管理シート!BH379="予算化方法_未定なし",分岐管理シート!AH379&gt;0,分岐管理シート!AH379&lt;3)),"","error"))</f>
        <v/>
      </c>
      <c r="CD379" s="257" t="str">
        <f>IF(F379="","",IF(OR(分岐管理シート!AI379&lt;14,分岐管理シート!AI379&gt;25,分岐管理シート!AI379&gt;分岐管理シート!AJ379,分岐管理シート!AI379&gt;分岐管理シート!AK379),"error",""))</f>
        <v/>
      </c>
      <c r="CE379" s="257" t="str">
        <f>IF(F379="","",IF(OR(分岐管理シート!AJ379&lt;14,分岐管理シート!AJ379&gt;25,分岐管理シート!AJ379&lt;分岐管理シート!AI379,分岐管理シート!AJ379&gt;分岐管理シート!AK379),"error",""))</f>
        <v/>
      </c>
      <c r="CF379" s="256" t="str">
        <f>IF(F379="","",IF(OR(分岐管理シート!AK379&lt;14,分岐管理シート!AK379&gt;26,分岐管理シート!AK379&lt;分岐管理シート!AI379,分岐管理シート!AK379&lt;分岐管理シート!AJ379),"error",""))</f>
        <v/>
      </c>
      <c r="CG379" s="257" t="str">
        <f>IF(F379="","",IF(AND(AD379="－",分岐管理シート!AK379&gt;25),"error",""))</f>
        <v/>
      </c>
      <c r="CH379" s="257" t="str">
        <f t="shared" si="54"/>
        <v/>
      </c>
      <c r="CI379" s="252" t="str">
        <f>IF(F379="","",IF(分岐管理シート!AM379&lt;1,"error",""))</f>
        <v/>
      </c>
      <c r="CJ379" s="257" t="str">
        <f>IF(F379="","",IF(分岐管理シート!AN379&lt;1,"error",""))</f>
        <v/>
      </c>
      <c r="CK379" s="261" t="str">
        <f t="shared" si="51"/>
        <v/>
      </c>
      <c r="CL379" s="257" t="str">
        <f>IF(F379="","",IF(AND(SUM(分岐管理シート!AO379:AR379)&gt;180,分岐管理シート!AS379&lt;1),"error",""))</f>
        <v/>
      </c>
      <c r="CM379" s="257" t="str">
        <f>IF(F379="","",IF(OR(AND(分岐管理シート!D379=1,分岐管理シート!BB379&gt;0,分岐管理シート!BB379&lt;7),AND(分岐管理シート!D379&gt;1,分岐管理シート!BB379&gt;3,分岐管理シート!BB379&lt;7)),"","error"))</f>
        <v/>
      </c>
      <c r="CN379" s="260"/>
      <c r="CO379" s="257" t="str">
        <f>IF(分岐管理シート!BR379=0,"","error")</f>
        <v/>
      </c>
      <c r="CP379" s="304" t="str">
        <f>IF(AND(F379="",SUM(分岐管理シート!D379:BB379)&gt;0),"error","")</f>
        <v/>
      </c>
    </row>
    <row r="380" spans="1:94" ht="54.95" customHeight="1" x14ac:dyDescent="0.15">
      <c r="A380" s="29"/>
      <c r="B380" s="33"/>
      <c r="C380" s="445">
        <v>308</v>
      </c>
      <c r="D380" s="342"/>
      <c r="E380" s="342"/>
      <c r="F380" s="164"/>
      <c r="G380" s="164"/>
      <c r="H380" s="163"/>
      <c r="I380" s="164"/>
      <c r="J380" s="163"/>
      <c r="K380" s="164"/>
      <c r="L380" s="164"/>
      <c r="M380" s="164"/>
      <c r="N380" s="164"/>
      <c r="O380" s="343"/>
      <c r="P380" s="343"/>
      <c r="Q380" s="344"/>
      <c r="R380" s="345">
        <f t="shared" si="44"/>
        <v>0</v>
      </c>
      <c r="S380" s="346">
        <f t="shared" si="52"/>
        <v>0</v>
      </c>
      <c r="T380" s="347"/>
      <c r="U380" s="419"/>
      <c r="V380" s="386"/>
      <c r="W380" s="386"/>
      <c r="X380" s="386"/>
      <c r="Y380" s="347"/>
      <c r="Z380" s="347"/>
      <c r="AA380" s="163"/>
      <c r="AB380" s="164"/>
      <c r="AC380" s="348"/>
      <c r="AD380" s="348"/>
      <c r="AE380" s="348"/>
      <c r="AF380" s="349"/>
      <c r="AG380" s="349"/>
      <c r="AH380" s="370"/>
      <c r="AI380" s="163"/>
      <c r="AJ380" s="163"/>
      <c r="AK380" s="163"/>
      <c r="AL380" s="350"/>
      <c r="AM380" s="163"/>
      <c r="AN380" s="163"/>
      <c r="AO380" s="343"/>
      <c r="AP380" s="164"/>
      <c r="AQ380" s="164"/>
      <c r="AR380" s="164"/>
      <c r="AS380" s="351"/>
      <c r="AT380" s="352"/>
      <c r="AU380" s="352"/>
      <c r="AV380" s="352"/>
      <c r="AW380" s="352"/>
      <c r="AX380" s="352"/>
      <c r="AY380" s="352"/>
      <c r="AZ380" s="352"/>
      <c r="BA380" s="352"/>
      <c r="BB380" s="353"/>
      <c r="BC380" s="351"/>
      <c r="BD380" s="351"/>
      <c r="BE380" s="255" t="str">
        <f>IF(F380="","",IF(分岐管理シート!D380&gt;0,"","error"))</f>
        <v/>
      </c>
      <c r="BF380" s="256" t="str">
        <f>IF(F380="","",IF(分岐管理シート!E380=1,"","error"))</f>
        <v/>
      </c>
      <c r="BG380" s="257" t="str">
        <f>IF(F380="","",IF(分岐管理シート!G380=2,"","error"))</f>
        <v/>
      </c>
      <c r="BH380" s="257" t="str">
        <f>IF(F380="","",IF(OR(分岐管理シート!H380=0,LEN(H380)&lt;6),"error",""))</f>
        <v/>
      </c>
      <c r="BI380" s="258" t="str">
        <f>IF(F380="","",IF(分岐管理シート!I380=2,"","error"))</f>
        <v/>
      </c>
      <c r="BJ380" s="257" t="str">
        <f t="shared" si="45"/>
        <v/>
      </c>
      <c r="BK380" s="257" t="str">
        <f t="shared" si="46"/>
        <v/>
      </c>
      <c r="BL380" s="257" t="str">
        <f>IF(F380="","",IF(OR(AND(分岐管理シート!D380=1,分岐管理シート!K380=1),AND(分岐管理シート!D380=2,分岐管理シート!K380=2)),"","error"))</f>
        <v/>
      </c>
      <c r="BM380" s="255" t="str">
        <f>IF(F380="","",IF(分岐管理シート!L380=2,"","error"))</f>
        <v/>
      </c>
      <c r="BN380" s="257" t="str">
        <f>IF(F380="","",IF(分岐管理シート!M380&lt;1,"error",""))</f>
        <v/>
      </c>
      <c r="BO380" s="252" t="str">
        <f>IF(F380="","",IF(OR(AND(分岐管理シート!D380=1,分岐管理シート!M380&lt;12,分岐管理シート!M380&gt;0),AND(分岐管理シート!D380=2,分岐管理シート!M380&lt;13,分岐管理シート!M380&gt;1)),"","error"))</f>
        <v/>
      </c>
      <c r="BP380" s="257" t="str">
        <f>IF(AND(分岐管理シート!M380&lt;&gt;1,SUM(分岐管理シート!N380:P380)&gt;0),"error","")</f>
        <v/>
      </c>
      <c r="BQ380" s="256" t="str">
        <f>IF(OR(AND(分岐管理シート!N380=0,OR(分岐管理シート!O380&lt;&gt;0,分岐管理シート!P380&lt;&gt;0)),AND(分岐管理シート!O380=0,分岐管理シート!P380&lt;&gt;0)),"error","")</f>
        <v/>
      </c>
      <c r="BR380" s="259" t="str" cm="1">
        <f t="array" ref="BR380">IF(SUMPRODUCT(COUNTIF(N380:P380,N380:P380))&gt;COUNTA(N380:P380),"error","")</f>
        <v/>
      </c>
      <c r="BS380" s="257" t="str">
        <f t="shared" si="47"/>
        <v/>
      </c>
      <c r="BT380" s="257" t="str">
        <f t="shared" si="48"/>
        <v/>
      </c>
      <c r="BU380" s="257" t="str">
        <f>IF(F380="","",IF(OR(AND(分岐管理シート!D380=1,T380&gt;0,Y380&gt;=0,U380=0,R380=S380+Y380,S380=T380),AND(分岐管理シート!D380=2,U380&gt;0,Y380&gt;=0,T380=0,R380=S380+Y380,S380=U380)),"","error"))</f>
        <v/>
      </c>
      <c r="BV380" s="257" t="str">
        <f t="shared" si="49"/>
        <v/>
      </c>
      <c r="BW380" s="257" t="str">
        <f t="shared" si="53"/>
        <v/>
      </c>
      <c r="BX380" s="257" t="str">
        <f t="shared" si="50"/>
        <v/>
      </c>
      <c r="BY380" s="257" t="str">
        <f>IF(F380="","",IF(PRODUCT(分岐管理シート!AB380:'分岐管理シート'!AE380)=0,"error",""))</f>
        <v/>
      </c>
      <c r="BZ380" s="252" t="str">
        <f>IF(F380="","",IF(AND(AE380="○",分岐管理シート!AF380=0),"error",""))</f>
        <v/>
      </c>
      <c r="CA380" s="257" t="str">
        <f>IF(F380="","",IF(AND(分岐管理シート!AE380&lt;2,実施計画様式!AF380&lt;&gt;""),"error",""))</f>
        <v/>
      </c>
      <c r="CB380" s="257" t="str">
        <f>IF(F380="","",IF(OR(AND(分岐管理シート!D380=1,分岐管理シート!AG380&gt;0,分岐管理シート!AG380&lt;25),AND(分岐管理シート!D380&gt;1,分岐管理シート!AG380&gt;12,分岐管理シート!AG380&lt;25)),"","error"))</f>
        <v/>
      </c>
      <c r="CC380" s="256" t="str">
        <f>IF(F380="","",IF(OR(AND(分岐管理シート!BH380="予算化方法",分岐管理シート!AH380&gt;0,分岐管理シート!AH380&lt;4),AND(分岐管理シート!BH380="予算化方法_未定なし",分岐管理シート!AH380&gt;0,分岐管理シート!AH380&lt;3)),"","error"))</f>
        <v/>
      </c>
      <c r="CD380" s="257" t="str">
        <f>IF(F380="","",IF(OR(分岐管理シート!AI380&lt;14,分岐管理シート!AI380&gt;25,分岐管理シート!AI380&gt;分岐管理シート!AJ380,分岐管理シート!AI380&gt;分岐管理シート!AK380),"error",""))</f>
        <v/>
      </c>
      <c r="CE380" s="257" t="str">
        <f>IF(F380="","",IF(OR(分岐管理シート!AJ380&lt;14,分岐管理シート!AJ380&gt;25,分岐管理シート!AJ380&lt;分岐管理シート!AI380,分岐管理シート!AJ380&gt;分岐管理シート!AK380),"error",""))</f>
        <v/>
      </c>
      <c r="CF380" s="256" t="str">
        <f>IF(F380="","",IF(OR(分岐管理シート!AK380&lt;14,分岐管理シート!AK380&gt;26,分岐管理シート!AK380&lt;分岐管理シート!AI380,分岐管理シート!AK380&lt;分岐管理シート!AJ380),"error",""))</f>
        <v/>
      </c>
      <c r="CG380" s="257" t="str">
        <f>IF(F380="","",IF(AND(AD380="－",分岐管理シート!AK380&gt;25),"error",""))</f>
        <v/>
      </c>
      <c r="CH380" s="257" t="str">
        <f t="shared" si="54"/>
        <v/>
      </c>
      <c r="CI380" s="252" t="str">
        <f>IF(F380="","",IF(分岐管理シート!AM380&lt;1,"error",""))</f>
        <v/>
      </c>
      <c r="CJ380" s="257" t="str">
        <f>IF(F380="","",IF(分岐管理シート!AN380&lt;1,"error",""))</f>
        <v/>
      </c>
      <c r="CK380" s="261" t="str">
        <f t="shared" si="51"/>
        <v/>
      </c>
      <c r="CL380" s="257" t="str">
        <f>IF(F380="","",IF(AND(SUM(分岐管理シート!AO380:AR380)&gt;180,分岐管理シート!AS380&lt;1),"error",""))</f>
        <v/>
      </c>
      <c r="CM380" s="257" t="str">
        <f>IF(F380="","",IF(OR(AND(分岐管理シート!D380=1,分岐管理シート!BB380&gt;0,分岐管理シート!BB380&lt;7),AND(分岐管理シート!D380&gt;1,分岐管理シート!BB380&gt;3,分岐管理シート!BB380&lt;7)),"","error"))</f>
        <v/>
      </c>
      <c r="CN380" s="260"/>
      <c r="CO380" s="257" t="str">
        <f>IF(分岐管理シート!BR380=0,"","error")</f>
        <v/>
      </c>
      <c r="CP380" s="304" t="str">
        <f>IF(AND(F380="",SUM(分岐管理シート!D380:BB380)&gt;0),"error","")</f>
        <v/>
      </c>
    </row>
    <row r="381" spans="1:94" ht="54.95" customHeight="1" x14ac:dyDescent="0.15">
      <c r="A381" s="29"/>
      <c r="B381" s="33"/>
      <c r="C381" s="445">
        <v>309</v>
      </c>
      <c r="D381" s="342"/>
      <c r="E381" s="342"/>
      <c r="F381" s="164"/>
      <c r="G381" s="164"/>
      <c r="H381" s="163"/>
      <c r="I381" s="164"/>
      <c r="J381" s="163"/>
      <c r="K381" s="164"/>
      <c r="L381" s="164"/>
      <c r="M381" s="164"/>
      <c r="N381" s="164"/>
      <c r="O381" s="343"/>
      <c r="P381" s="343"/>
      <c r="Q381" s="344"/>
      <c r="R381" s="345">
        <f t="shared" si="44"/>
        <v>0</v>
      </c>
      <c r="S381" s="346">
        <f t="shared" si="52"/>
        <v>0</v>
      </c>
      <c r="T381" s="347"/>
      <c r="U381" s="419"/>
      <c r="V381" s="386"/>
      <c r="W381" s="386"/>
      <c r="X381" s="386"/>
      <c r="Y381" s="347"/>
      <c r="Z381" s="347"/>
      <c r="AA381" s="163"/>
      <c r="AB381" s="164"/>
      <c r="AC381" s="348"/>
      <c r="AD381" s="348"/>
      <c r="AE381" s="348"/>
      <c r="AF381" s="349"/>
      <c r="AG381" s="349"/>
      <c r="AH381" s="370"/>
      <c r="AI381" s="163"/>
      <c r="AJ381" s="163"/>
      <c r="AK381" s="163"/>
      <c r="AL381" s="350"/>
      <c r="AM381" s="163"/>
      <c r="AN381" s="163"/>
      <c r="AO381" s="343"/>
      <c r="AP381" s="164"/>
      <c r="AQ381" s="164"/>
      <c r="AR381" s="164"/>
      <c r="AS381" s="351"/>
      <c r="AT381" s="352"/>
      <c r="AU381" s="352"/>
      <c r="AV381" s="352"/>
      <c r="AW381" s="352"/>
      <c r="AX381" s="352"/>
      <c r="AY381" s="352"/>
      <c r="AZ381" s="352"/>
      <c r="BA381" s="352"/>
      <c r="BB381" s="353"/>
      <c r="BC381" s="351"/>
      <c r="BD381" s="351"/>
      <c r="BE381" s="255" t="str">
        <f>IF(F381="","",IF(分岐管理シート!D381&gt;0,"","error"))</f>
        <v/>
      </c>
      <c r="BF381" s="256" t="str">
        <f>IF(F381="","",IF(分岐管理シート!E381=1,"","error"))</f>
        <v/>
      </c>
      <c r="BG381" s="257" t="str">
        <f>IF(F381="","",IF(分岐管理シート!G381=2,"","error"))</f>
        <v/>
      </c>
      <c r="BH381" s="257" t="str">
        <f>IF(F381="","",IF(OR(分岐管理シート!H381=0,LEN(H381)&lt;6),"error",""))</f>
        <v/>
      </c>
      <c r="BI381" s="258" t="str">
        <f>IF(F381="","",IF(分岐管理シート!I381=2,"","error"))</f>
        <v/>
      </c>
      <c r="BJ381" s="257" t="str">
        <f t="shared" si="45"/>
        <v/>
      </c>
      <c r="BK381" s="257" t="str">
        <f t="shared" si="46"/>
        <v/>
      </c>
      <c r="BL381" s="257" t="str">
        <f>IF(F381="","",IF(OR(AND(分岐管理シート!D381=1,分岐管理シート!K381=1),AND(分岐管理シート!D381=2,分岐管理シート!K381=2)),"","error"))</f>
        <v/>
      </c>
      <c r="BM381" s="255" t="str">
        <f>IF(F381="","",IF(分岐管理シート!L381=2,"","error"))</f>
        <v/>
      </c>
      <c r="BN381" s="257" t="str">
        <f>IF(F381="","",IF(分岐管理シート!M381&lt;1,"error",""))</f>
        <v/>
      </c>
      <c r="BO381" s="252" t="str">
        <f>IF(F381="","",IF(OR(AND(分岐管理シート!D381=1,分岐管理シート!M381&lt;12,分岐管理シート!M381&gt;0),AND(分岐管理シート!D381=2,分岐管理シート!M381&lt;13,分岐管理シート!M381&gt;1)),"","error"))</f>
        <v/>
      </c>
      <c r="BP381" s="257" t="str">
        <f>IF(AND(分岐管理シート!M381&lt;&gt;1,SUM(分岐管理シート!N381:P381)&gt;0),"error","")</f>
        <v/>
      </c>
      <c r="BQ381" s="256" t="str">
        <f>IF(OR(AND(分岐管理シート!N381=0,OR(分岐管理シート!O381&lt;&gt;0,分岐管理シート!P381&lt;&gt;0)),AND(分岐管理シート!O381=0,分岐管理シート!P381&lt;&gt;0)),"error","")</f>
        <v/>
      </c>
      <c r="BR381" s="259" t="str" cm="1">
        <f t="array" ref="BR381">IF(SUMPRODUCT(COUNTIF(N381:P381,N381:P381))&gt;COUNTA(N381:P381),"error","")</f>
        <v/>
      </c>
      <c r="BS381" s="257" t="str">
        <f t="shared" si="47"/>
        <v/>
      </c>
      <c r="BT381" s="257" t="str">
        <f t="shared" si="48"/>
        <v/>
      </c>
      <c r="BU381" s="257" t="str">
        <f>IF(F381="","",IF(OR(AND(分岐管理シート!D381=1,T381&gt;0,Y381&gt;=0,U381=0,R381=S381+Y381,S381=T381),AND(分岐管理シート!D381=2,U381&gt;0,Y381&gt;=0,T381=0,R381=S381+Y381,S381=U381)),"","error"))</f>
        <v/>
      </c>
      <c r="BV381" s="257" t="str">
        <f t="shared" si="49"/>
        <v/>
      </c>
      <c r="BW381" s="257" t="str">
        <f t="shared" si="53"/>
        <v/>
      </c>
      <c r="BX381" s="257" t="str">
        <f t="shared" si="50"/>
        <v/>
      </c>
      <c r="BY381" s="257" t="str">
        <f>IF(F381="","",IF(PRODUCT(分岐管理シート!AB381:'分岐管理シート'!AE381)=0,"error",""))</f>
        <v/>
      </c>
      <c r="BZ381" s="252" t="str">
        <f>IF(F381="","",IF(AND(AE381="○",分岐管理シート!AF381=0),"error",""))</f>
        <v/>
      </c>
      <c r="CA381" s="257" t="str">
        <f>IF(F381="","",IF(AND(分岐管理シート!AE381&lt;2,実施計画様式!AF381&lt;&gt;""),"error",""))</f>
        <v/>
      </c>
      <c r="CB381" s="257" t="str">
        <f>IF(F381="","",IF(OR(AND(分岐管理シート!D381=1,分岐管理シート!AG381&gt;0,分岐管理シート!AG381&lt;25),AND(分岐管理シート!D381&gt;1,分岐管理シート!AG381&gt;12,分岐管理シート!AG381&lt;25)),"","error"))</f>
        <v/>
      </c>
      <c r="CC381" s="256" t="str">
        <f>IF(F381="","",IF(OR(AND(分岐管理シート!BH381="予算化方法",分岐管理シート!AH381&gt;0,分岐管理シート!AH381&lt;4),AND(分岐管理シート!BH381="予算化方法_未定なし",分岐管理シート!AH381&gt;0,分岐管理シート!AH381&lt;3)),"","error"))</f>
        <v/>
      </c>
      <c r="CD381" s="257" t="str">
        <f>IF(F381="","",IF(OR(分岐管理シート!AI381&lt;14,分岐管理シート!AI381&gt;25,分岐管理シート!AI381&gt;分岐管理シート!AJ381,分岐管理シート!AI381&gt;分岐管理シート!AK381),"error",""))</f>
        <v/>
      </c>
      <c r="CE381" s="257" t="str">
        <f>IF(F381="","",IF(OR(分岐管理シート!AJ381&lt;14,分岐管理シート!AJ381&gt;25,分岐管理シート!AJ381&lt;分岐管理シート!AI381,分岐管理シート!AJ381&gt;分岐管理シート!AK381),"error",""))</f>
        <v/>
      </c>
      <c r="CF381" s="256" t="str">
        <f>IF(F381="","",IF(OR(分岐管理シート!AK381&lt;14,分岐管理シート!AK381&gt;26,分岐管理シート!AK381&lt;分岐管理シート!AI381,分岐管理シート!AK381&lt;分岐管理シート!AJ381),"error",""))</f>
        <v/>
      </c>
      <c r="CG381" s="257" t="str">
        <f>IF(F381="","",IF(AND(AD381="－",分岐管理シート!AK381&gt;25),"error",""))</f>
        <v/>
      </c>
      <c r="CH381" s="257" t="str">
        <f t="shared" si="54"/>
        <v/>
      </c>
      <c r="CI381" s="252" t="str">
        <f>IF(F381="","",IF(分岐管理シート!AM381&lt;1,"error",""))</f>
        <v/>
      </c>
      <c r="CJ381" s="257" t="str">
        <f>IF(F381="","",IF(分岐管理シート!AN381&lt;1,"error",""))</f>
        <v/>
      </c>
      <c r="CK381" s="261" t="str">
        <f t="shared" si="51"/>
        <v/>
      </c>
      <c r="CL381" s="257" t="str">
        <f>IF(F381="","",IF(AND(SUM(分岐管理シート!AO381:AR381)&gt;180,分岐管理シート!AS381&lt;1),"error",""))</f>
        <v/>
      </c>
      <c r="CM381" s="257" t="str">
        <f>IF(F381="","",IF(OR(AND(分岐管理シート!D381=1,分岐管理シート!BB381&gt;0,分岐管理シート!BB381&lt;7),AND(分岐管理シート!D381&gt;1,分岐管理シート!BB381&gt;3,分岐管理シート!BB381&lt;7)),"","error"))</f>
        <v/>
      </c>
      <c r="CN381" s="260"/>
      <c r="CO381" s="257" t="str">
        <f>IF(分岐管理シート!BR381=0,"","error")</f>
        <v/>
      </c>
      <c r="CP381" s="304" t="str">
        <f>IF(AND(F381="",SUM(分岐管理シート!D381:BB381)&gt;0),"error","")</f>
        <v/>
      </c>
    </row>
    <row r="382" spans="1:94" ht="54.95" customHeight="1" x14ac:dyDescent="0.15">
      <c r="A382" s="29"/>
      <c r="B382" s="33"/>
      <c r="C382" s="445">
        <v>310</v>
      </c>
      <c r="D382" s="342"/>
      <c r="E382" s="342"/>
      <c r="F382" s="164"/>
      <c r="G382" s="164"/>
      <c r="H382" s="163"/>
      <c r="I382" s="164"/>
      <c r="J382" s="163"/>
      <c r="K382" s="164"/>
      <c r="L382" s="164"/>
      <c r="M382" s="164"/>
      <c r="N382" s="164"/>
      <c r="O382" s="343"/>
      <c r="P382" s="343"/>
      <c r="Q382" s="344"/>
      <c r="R382" s="345">
        <f t="shared" si="44"/>
        <v>0</v>
      </c>
      <c r="S382" s="346">
        <f t="shared" si="52"/>
        <v>0</v>
      </c>
      <c r="T382" s="347"/>
      <c r="U382" s="419"/>
      <c r="V382" s="386"/>
      <c r="W382" s="386"/>
      <c r="X382" s="386"/>
      <c r="Y382" s="347"/>
      <c r="Z382" s="347"/>
      <c r="AA382" s="163"/>
      <c r="AB382" s="164"/>
      <c r="AC382" s="348"/>
      <c r="AD382" s="348"/>
      <c r="AE382" s="348"/>
      <c r="AF382" s="349"/>
      <c r="AG382" s="349"/>
      <c r="AH382" s="370"/>
      <c r="AI382" s="163"/>
      <c r="AJ382" s="163"/>
      <c r="AK382" s="163"/>
      <c r="AL382" s="350"/>
      <c r="AM382" s="163"/>
      <c r="AN382" s="163"/>
      <c r="AO382" s="343"/>
      <c r="AP382" s="164"/>
      <c r="AQ382" s="164"/>
      <c r="AR382" s="164"/>
      <c r="AS382" s="351"/>
      <c r="AT382" s="352"/>
      <c r="AU382" s="352"/>
      <c r="AV382" s="352"/>
      <c r="AW382" s="352"/>
      <c r="AX382" s="352"/>
      <c r="AY382" s="352"/>
      <c r="AZ382" s="352"/>
      <c r="BA382" s="352"/>
      <c r="BB382" s="353"/>
      <c r="BC382" s="351"/>
      <c r="BD382" s="351"/>
      <c r="BE382" s="255" t="str">
        <f>IF(F382="","",IF(分岐管理シート!D382&gt;0,"","error"))</f>
        <v/>
      </c>
      <c r="BF382" s="256" t="str">
        <f>IF(F382="","",IF(分岐管理シート!E382=1,"","error"))</f>
        <v/>
      </c>
      <c r="BG382" s="257" t="str">
        <f>IF(F382="","",IF(分岐管理シート!G382=2,"","error"))</f>
        <v/>
      </c>
      <c r="BH382" s="257" t="str">
        <f>IF(F382="","",IF(OR(分岐管理シート!H382=0,LEN(H382)&lt;6),"error",""))</f>
        <v/>
      </c>
      <c r="BI382" s="258" t="str">
        <f>IF(F382="","",IF(分岐管理シート!I382=2,"","error"))</f>
        <v/>
      </c>
      <c r="BJ382" s="257" t="str">
        <f t="shared" si="45"/>
        <v/>
      </c>
      <c r="BK382" s="257" t="str">
        <f t="shared" si="46"/>
        <v/>
      </c>
      <c r="BL382" s="257" t="str">
        <f>IF(F382="","",IF(OR(AND(分岐管理シート!D382=1,分岐管理シート!K382=1),AND(分岐管理シート!D382=2,分岐管理シート!K382=2)),"","error"))</f>
        <v/>
      </c>
      <c r="BM382" s="255" t="str">
        <f>IF(F382="","",IF(分岐管理シート!L382=2,"","error"))</f>
        <v/>
      </c>
      <c r="BN382" s="257" t="str">
        <f>IF(F382="","",IF(分岐管理シート!M382&lt;1,"error",""))</f>
        <v/>
      </c>
      <c r="BO382" s="252" t="str">
        <f>IF(F382="","",IF(OR(AND(分岐管理シート!D382=1,分岐管理シート!M382&lt;12,分岐管理シート!M382&gt;0),AND(分岐管理シート!D382=2,分岐管理シート!M382&lt;13,分岐管理シート!M382&gt;1)),"","error"))</f>
        <v/>
      </c>
      <c r="BP382" s="257" t="str">
        <f>IF(AND(分岐管理シート!M382&lt;&gt;1,SUM(分岐管理シート!N382:P382)&gt;0),"error","")</f>
        <v/>
      </c>
      <c r="BQ382" s="256" t="str">
        <f>IF(OR(AND(分岐管理シート!N382=0,OR(分岐管理シート!O382&lt;&gt;0,分岐管理シート!P382&lt;&gt;0)),AND(分岐管理シート!O382=0,分岐管理シート!P382&lt;&gt;0)),"error","")</f>
        <v/>
      </c>
      <c r="BR382" s="259" t="str" cm="1">
        <f t="array" ref="BR382">IF(SUMPRODUCT(COUNTIF(N382:P382,N382:P382))&gt;COUNTA(N382:P382),"error","")</f>
        <v/>
      </c>
      <c r="BS382" s="257" t="str">
        <f t="shared" si="47"/>
        <v/>
      </c>
      <c r="BT382" s="257" t="str">
        <f t="shared" si="48"/>
        <v/>
      </c>
      <c r="BU382" s="257" t="str">
        <f>IF(F382="","",IF(OR(AND(分岐管理シート!D382=1,T382&gt;0,Y382&gt;=0,U382=0,R382=S382+Y382,S382=T382),AND(分岐管理シート!D382=2,U382&gt;0,Y382&gt;=0,T382=0,R382=S382+Y382,S382=U382)),"","error"))</f>
        <v/>
      </c>
      <c r="BV382" s="257" t="str">
        <f t="shared" si="49"/>
        <v/>
      </c>
      <c r="BW382" s="257" t="str">
        <f t="shared" si="53"/>
        <v/>
      </c>
      <c r="BX382" s="257" t="str">
        <f t="shared" si="50"/>
        <v/>
      </c>
      <c r="BY382" s="257" t="str">
        <f>IF(F382="","",IF(PRODUCT(分岐管理シート!AB382:'分岐管理シート'!AE382)=0,"error",""))</f>
        <v/>
      </c>
      <c r="BZ382" s="252" t="str">
        <f>IF(F382="","",IF(AND(AE382="○",分岐管理シート!AF382=0),"error",""))</f>
        <v/>
      </c>
      <c r="CA382" s="257" t="str">
        <f>IF(F382="","",IF(AND(分岐管理シート!AE382&lt;2,実施計画様式!AF382&lt;&gt;""),"error",""))</f>
        <v/>
      </c>
      <c r="CB382" s="257" t="str">
        <f>IF(F382="","",IF(OR(AND(分岐管理シート!D382=1,分岐管理シート!AG382&gt;0,分岐管理シート!AG382&lt;25),AND(分岐管理シート!D382&gt;1,分岐管理シート!AG382&gt;12,分岐管理シート!AG382&lt;25)),"","error"))</f>
        <v/>
      </c>
      <c r="CC382" s="256" t="str">
        <f>IF(F382="","",IF(OR(AND(分岐管理シート!BH382="予算化方法",分岐管理シート!AH382&gt;0,分岐管理シート!AH382&lt;4),AND(分岐管理シート!BH382="予算化方法_未定なし",分岐管理シート!AH382&gt;0,分岐管理シート!AH382&lt;3)),"","error"))</f>
        <v/>
      </c>
      <c r="CD382" s="257" t="str">
        <f>IF(F382="","",IF(OR(分岐管理シート!AI382&lt;14,分岐管理シート!AI382&gt;25,分岐管理シート!AI382&gt;分岐管理シート!AJ382,分岐管理シート!AI382&gt;分岐管理シート!AK382),"error",""))</f>
        <v/>
      </c>
      <c r="CE382" s="257" t="str">
        <f>IF(F382="","",IF(OR(分岐管理シート!AJ382&lt;14,分岐管理シート!AJ382&gt;25,分岐管理シート!AJ382&lt;分岐管理シート!AI382,分岐管理シート!AJ382&gt;分岐管理シート!AK382),"error",""))</f>
        <v/>
      </c>
      <c r="CF382" s="256" t="str">
        <f>IF(F382="","",IF(OR(分岐管理シート!AK382&lt;14,分岐管理シート!AK382&gt;26,分岐管理シート!AK382&lt;分岐管理シート!AI382,分岐管理シート!AK382&lt;分岐管理シート!AJ382),"error",""))</f>
        <v/>
      </c>
      <c r="CG382" s="257" t="str">
        <f>IF(F382="","",IF(AND(AD382="－",分岐管理シート!AK382&gt;25),"error",""))</f>
        <v/>
      </c>
      <c r="CH382" s="257" t="str">
        <f t="shared" si="54"/>
        <v/>
      </c>
      <c r="CI382" s="252" t="str">
        <f>IF(F382="","",IF(分岐管理シート!AM382&lt;1,"error",""))</f>
        <v/>
      </c>
      <c r="CJ382" s="257" t="str">
        <f>IF(F382="","",IF(分岐管理シート!AN382&lt;1,"error",""))</f>
        <v/>
      </c>
      <c r="CK382" s="261" t="str">
        <f t="shared" si="51"/>
        <v/>
      </c>
      <c r="CL382" s="257" t="str">
        <f>IF(F382="","",IF(AND(SUM(分岐管理シート!AO382:AR382)&gt;180,分岐管理シート!AS382&lt;1),"error",""))</f>
        <v/>
      </c>
      <c r="CM382" s="257" t="str">
        <f>IF(F382="","",IF(OR(AND(分岐管理シート!D382=1,分岐管理シート!BB382&gt;0,分岐管理シート!BB382&lt;7),AND(分岐管理シート!D382&gt;1,分岐管理シート!BB382&gt;3,分岐管理シート!BB382&lt;7)),"","error"))</f>
        <v/>
      </c>
      <c r="CN382" s="260"/>
      <c r="CO382" s="257" t="str">
        <f>IF(分岐管理シート!BR382=0,"","error")</f>
        <v/>
      </c>
      <c r="CP382" s="304" t="str">
        <f>IF(AND(F382="",SUM(分岐管理シート!D382:BB382)&gt;0),"error","")</f>
        <v/>
      </c>
    </row>
    <row r="383" spans="1:94" ht="54.95" customHeight="1" x14ac:dyDescent="0.15">
      <c r="A383" s="29"/>
      <c r="B383" s="33"/>
      <c r="C383" s="445">
        <v>311</v>
      </c>
      <c r="D383" s="342"/>
      <c r="E383" s="342"/>
      <c r="F383" s="164"/>
      <c r="G383" s="164"/>
      <c r="H383" s="163"/>
      <c r="I383" s="164"/>
      <c r="J383" s="163"/>
      <c r="K383" s="164"/>
      <c r="L383" s="164"/>
      <c r="M383" s="164"/>
      <c r="N383" s="164"/>
      <c r="O383" s="343"/>
      <c r="P383" s="343"/>
      <c r="Q383" s="344"/>
      <c r="R383" s="345">
        <f t="shared" si="44"/>
        <v>0</v>
      </c>
      <c r="S383" s="346">
        <f t="shared" si="52"/>
        <v>0</v>
      </c>
      <c r="T383" s="347"/>
      <c r="U383" s="419"/>
      <c r="V383" s="386"/>
      <c r="W383" s="386"/>
      <c r="X383" s="386"/>
      <c r="Y383" s="347"/>
      <c r="Z383" s="347"/>
      <c r="AA383" s="163"/>
      <c r="AB383" s="164"/>
      <c r="AC383" s="348"/>
      <c r="AD383" s="348"/>
      <c r="AE383" s="348"/>
      <c r="AF383" s="349"/>
      <c r="AG383" s="349"/>
      <c r="AH383" s="370"/>
      <c r="AI383" s="163"/>
      <c r="AJ383" s="163"/>
      <c r="AK383" s="163"/>
      <c r="AL383" s="350"/>
      <c r="AM383" s="163"/>
      <c r="AN383" s="163"/>
      <c r="AO383" s="343"/>
      <c r="AP383" s="164"/>
      <c r="AQ383" s="164"/>
      <c r="AR383" s="164"/>
      <c r="AS383" s="351"/>
      <c r="AT383" s="352"/>
      <c r="AU383" s="352"/>
      <c r="AV383" s="352"/>
      <c r="AW383" s="352"/>
      <c r="AX383" s="352"/>
      <c r="AY383" s="352"/>
      <c r="AZ383" s="352"/>
      <c r="BA383" s="352"/>
      <c r="BB383" s="353"/>
      <c r="BC383" s="351"/>
      <c r="BD383" s="351"/>
      <c r="BE383" s="255" t="str">
        <f>IF(F383="","",IF(分岐管理シート!D383&gt;0,"","error"))</f>
        <v/>
      </c>
      <c r="BF383" s="256" t="str">
        <f>IF(F383="","",IF(分岐管理シート!E383=1,"","error"))</f>
        <v/>
      </c>
      <c r="BG383" s="257" t="str">
        <f>IF(F383="","",IF(分岐管理シート!G383=2,"","error"))</f>
        <v/>
      </c>
      <c r="BH383" s="257" t="str">
        <f>IF(F383="","",IF(OR(分岐管理シート!H383=0,LEN(H383)&lt;6),"error",""))</f>
        <v/>
      </c>
      <c r="BI383" s="258" t="str">
        <f>IF(F383="","",IF(分岐管理シート!I383=2,"","error"))</f>
        <v/>
      </c>
      <c r="BJ383" s="257" t="str">
        <f t="shared" si="45"/>
        <v/>
      </c>
      <c r="BK383" s="257" t="str">
        <f t="shared" si="46"/>
        <v/>
      </c>
      <c r="BL383" s="257" t="str">
        <f>IF(F383="","",IF(OR(AND(分岐管理シート!D383=1,分岐管理シート!K383=1),AND(分岐管理シート!D383=2,分岐管理シート!K383=2)),"","error"))</f>
        <v/>
      </c>
      <c r="BM383" s="255" t="str">
        <f>IF(F383="","",IF(分岐管理シート!L383=2,"","error"))</f>
        <v/>
      </c>
      <c r="BN383" s="257" t="str">
        <f>IF(F383="","",IF(分岐管理シート!M383&lt;1,"error",""))</f>
        <v/>
      </c>
      <c r="BO383" s="252" t="str">
        <f>IF(F383="","",IF(OR(AND(分岐管理シート!D383=1,分岐管理シート!M383&lt;12,分岐管理シート!M383&gt;0),AND(分岐管理シート!D383=2,分岐管理シート!M383&lt;13,分岐管理シート!M383&gt;1)),"","error"))</f>
        <v/>
      </c>
      <c r="BP383" s="257" t="str">
        <f>IF(AND(分岐管理シート!M383&lt;&gt;1,SUM(分岐管理シート!N383:P383)&gt;0),"error","")</f>
        <v/>
      </c>
      <c r="BQ383" s="256" t="str">
        <f>IF(OR(AND(分岐管理シート!N383=0,OR(分岐管理シート!O383&lt;&gt;0,分岐管理シート!P383&lt;&gt;0)),AND(分岐管理シート!O383=0,分岐管理シート!P383&lt;&gt;0)),"error","")</f>
        <v/>
      </c>
      <c r="BR383" s="259" t="str" cm="1">
        <f t="array" ref="BR383">IF(SUMPRODUCT(COUNTIF(N383:P383,N383:P383))&gt;COUNTA(N383:P383),"error","")</f>
        <v/>
      </c>
      <c r="BS383" s="257" t="str">
        <f t="shared" si="47"/>
        <v/>
      </c>
      <c r="BT383" s="257" t="str">
        <f t="shared" si="48"/>
        <v/>
      </c>
      <c r="BU383" s="257" t="str">
        <f>IF(F383="","",IF(OR(AND(分岐管理シート!D383=1,T383&gt;0,Y383&gt;=0,U383=0,R383=S383+Y383,S383=T383),AND(分岐管理シート!D383=2,U383&gt;0,Y383&gt;=0,T383=0,R383=S383+Y383,S383=U383)),"","error"))</f>
        <v/>
      </c>
      <c r="BV383" s="257" t="str">
        <f t="shared" si="49"/>
        <v/>
      </c>
      <c r="BW383" s="257" t="str">
        <f t="shared" si="53"/>
        <v/>
      </c>
      <c r="BX383" s="257" t="str">
        <f t="shared" si="50"/>
        <v/>
      </c>
      <c r="BY383" s="257" t="str">
        <f>IF(F383="","",IF(PRODUCT(分岐管理シート!AB383:'分岐管理シート'!AE383)=0,"error",""))</f>
        <v/>
      </c>
      <c r="BZ383" s="252" t="str">
        <f>IF(F383="","",IF(AND(AE383="○",分岐管理シート!AF383=0),"error",""))</f>
        <v/>
      </c>
      <c r="CA383" s="257" t="str">
        <f>IF(F383="","",IF(AND(分岐管理シート!AE383&lt;2,実施計画様式!AF383&lt;&gt;""),"error",""))</f>
        <v/>
      </c>
      <c r="CB383" s="257" t="str">
        <f>IF(F383="","",IF(OR(AND(分岐管理シート!D383=1,分岐管理シート!AG383&gt;0,分岐管理シート!AG383&lt;25),AND(分岐管理シート!D383&gt;1,分岐管理シート!AG383&gt;12,分岐管理シート!AG383&lt;25)),"","error"))</f>
        <v/>
      </c>
      <c r="CC383" s="256" t="str">
        <f>IF(F383="","",IF(OR(AND(分岐管理シート!BH383="予算化方法",分岐管理シート!AH383&gt;0,分岐管理シート!AH383&lt;4),AND(分岐管理シート!BH383="予算化方法_未定なし",分岐管理シート!AH383&gt;0,分岐管理シート!AH383&lt;3)),"","error"))</f>
        <v/>
      </c>
      <c r="CD383" s="257" t="str">
        <f>IF(F383="","",IF(OR(分岐管理シート!AI383&lt;14,分岐管理シート!AI383&gt;25,分岐管理シート!AI383&gt;分岐管理シート!AJ383,分岐管理シート!AI383&gt;分岐管理シート!AK383),"error",""))</f>
        <v/>
      </c>
      <c r="CE383" s="257" t="str">
        <f>IF(F383="","",IF(OR(分岐管理シート!AJ383&lt;14,分岐管理シート!AJ383&gt;25,分岐管理シート!AJ383&lt;分岐管理シート!AI383,分岐管理シート!AJ383&gt;分岐管理シート!AK383),"error",""))</f>
        <v/>
      </c>
      <c r="CF383" s="256" t="str">
        <f>IF(F383="","",IF(OR(分岐管理シート!AK383&lt;14,分岐管理シート!AK383&gt;26,分岐管理シート!AK383&lt;分岐管理シート!AI383,分岐管理シート!AK383&lt;分岐管理シート!AJ383),"error",""))</f>
        <v/>
      </c>
      <c r="CG383" s="257" t="str">
        <f>IF(F383="","",IF(AND(AD383="－",分岐管理シート!AK383&gt;25),"error",""))</f>
        <v/>
      </c>
      <c r="CH383" s="257" t="str">
        <f t="shared" si="54"/>
        <v/>
      </c>
      <c r="CI383" s="252" t="str">
        <f>IF(F383="","",IF(分岐管理シート!AM383&lt;1,"error",""))</f>
        <v/>
      </c>
      <c r="CJ383" s="257" t="str">
        <f>IF(F383="","",IF(分岐管理シート!AN383&lt;1,"error",""))</f>
        <v/>
      </c>
      <c r="CK383" s="261" t="str">
        <f t="shared" si="51"/>
        <v/>
      </c>
      <c r="CL383" s="257" t="str">
        <f>IF(F383="","",IF(AND(SUM(分岐管理シート!AO383:AR383)&gt;180,分岐管理シート!AS383&lt;1),"error",""))</f>
        <v/>
      </c>
      <c r="CM383" s="257" t="str">
        <f>IF(F383="","",IF(OR(AND(分岐管理シート!D383=1,分岐管理シート!BB383&gt;0,分岐管理シート!BB383&lt;7),AND(分岐管理シート!D383&gt;1,分岐管理シート!BB383&gt;3,分岐管理シート!BB383&lt;7)),"","error"))</f>
        <v/>
      </c>
      <c r="CN383" s="260"/>
      <c r="CO383" s="257" t="str">
        <f>IF(分岐管理シート!BR383=0,"","error")</f>
        <v/>
      </c>
      <c r="CP383" s="304" t="str">
        <f>IF(AND(F383="",SUM(分岐管理シート!D383:BB383)&gt;0),"error","")</f>
        <v/>
      </c>
    </row>
    <row r="384" spans="1:94" ht="54.95" customHeight="1" x14ac:dyDescent="0.15">
      <c r="A384" s="29"/>
      <c r="B384" s="33"/>
      <c r="C384" s="445">
        <v>312</v>
      </c>
      <c r="D384" s="342"/>
      <c r="E384" s="342"/>
      <c r="F384" s="164"/>
      <c r="G384" s="164"/>
      <c r="H384" s="163"/>
      <c r="I384" s="164"/>
      <c r="J384" s="163"/>
      <c r="K384" s="164"/>
      <c r="L384" s="164"/>
      <c r="M384" s="164"/>
      <c r="N384" s="164"/>
      <c r="O384" s="343"/>
      <c r="P384" s="343"/>
      <c r="Q384" s="344"/>
      <c r="R384" s="345">
        <f t="shared" si="44"/>
        <v>0</v>
      </c>
      <c r="S384" s="346">
        <f t="shared" si="52"/>
        <v>0</v>
      </c>
      <c r="T384" s="347"/>
      <c r="U384" s="419"/>
      <c r="V384" s="386"/>
      <c r="W384" s="386"/>
      <c r="X384" s="386"/>
      <c r="Y384" s="347"/>
      <c r="Z384" s="347"/>
      <c r="AA384" s="163"/>
      <c r="AB384" s="164"/>
      <c r="AC384" s="348"/>
      <c r="AD384" s="348"/>
      <c r="AE384" s="348"/>
      <c r="AF384" s="349"/>
      <c r="AG384" s="349"/>
      <c r="AH384" s="370"/>
      <c r="AI384" s="163"/>
      <c r="AJ384" s="163"/>
      <c r="AK384" s="163"/>
      <c r="AL384" s="350"/>
      <c r="AM384" s="163"/>
      <c r="AN384" s="163"/>
      <c r="AO384" s="343"/>
      <c r="AP384" s="164"/>
      <c r="AQ384" s="164"/>
      <c r="AR384" s="164"/>
      <c r="AS384" s="351"/>
      <c r="AT384" s="352"/>
      <c r="AU384" s="352"/>
      <c r="AV384" s="352"/>
      <c r="AW384" s="352"/>
      <c r="AX384" s="352"/>
      <c r="AY384" s="352"/>
      <c r="AZ384" s="352"/>
      <c r="BA384" s="352"/>
      <c r="BB384" s="353"/>
      <c r="BC384" s="351"/>
      <c r="BD384" s="351"/>
      <c r="BE384" s="255" t="str">
        <f>IF(F384="","",IF(分岐管理シート!D384&gt;0,"","error"))</f>
        <v/>
      </c>
      <c r="BF384" s="256" t="str">
        <f>IF(F384="","",IF(分岐管理シート!E384=1,"","error"))</f>
        <v/>
      </c>
      <c r="BG384" s="257" t="str">
        <f>IF(F384="","",IF(分岐管理シート!G384=2,"","error"))</f>
        <v/>
      </c>
      <c r="BH384" s="257" t="str">
        <f>IF(F384="","",IF(OR(分岐管理シート!H384=0,LEN(H384)&lt;6),"error",""))</f>
        <v/>
      </c>
      <c r="BI384" s="258" t="str">
        <f>IF(F384="","",IF(分岐管理シート!I384=2,"","error"))</f>
        <v/>
      </c>
      <c r="BJ384" s="257" t="str">
        <f t="shared" si="45"/>
        <v/>
      </c>
      <c r="BK384" s="257" t="str">
        <f t="shared" si="46"/>
        <v/>
      </c>
      <c r="BL384" s="257" t="str">
        <f>IF(F384="","",IF(OR(AND(分岐管理シート!D384=1,分岐管理シート!K384=1),AND(分岐管理シート!D384=2,分岐管理シート!K384=2)),"","error"))</f>
        <v/>
      </c>
      <c r="BM384" s="255" t="str">
        <f>IF(F384="","",IF(分岐管理シート!L384=2,"","error"))</f>
        <v/>
      </c>
      <c r="BN384" s="257" t="str">
        <f>IF(F384="","",IF(分岐管理シート!M384&lt;1,"error",""))</f>
        <v/>
      </c>
      <c r="BO384" s="252" t="str">
        <f>IF(F384="","",IF(OR(AND(分岐管理シート!D384=1,分岐管理シート!M384&lt;12,分岐管理シート!M384&gt;0),AND(分岐管理シート!D384=2,分岐管理シート!M384&lt;13,分岐管理シート!M384&gt;1)),"","error"))</f>
        <v/>
      </c>
      <c r="BP384" s="257" t="str">
        <f>IF(AND(分岐管理シート!M384&lt;&gt;1,SUM(分岐管理シート!N384:P384)&gt;0),"error","")</f>
        <v/>
      </c>
      <c r="BQ384" s="256" t="str">
        <f>IF(OR(AND(分岐管理シート!N384=0,OR(分岐管理シート!O384&lt;&gt;0,分岐管理シート!P384&lt;&gt;0)),AND(分岐管理シート!O384=0,分岐管理シート!P384&lt;&gt;0)),"error","")</f>
        <v/>
      </c>
      <c r="BR384" s="259" t="str" cm="1">
        <f t="array" ref="BR384">IF(SUMPRODUCT(COUNTIF(N384:P384,N384:P384))&gt;COUNTA(N384:P384),"error","")</f>
        <v/>
      </c>
      <c r="BS384" s="257" t="str">
        <f t="shared" si="47"/>
        <v/>
      </c>
      <c r="BT384" s="257" t="str">
        <f t="shared" si="48"/>
        <v/>
      </c>
      <c r="BU384" s="257" t="str">
        <f>IF(F384="","",IF(OR(AND(分岐管理シート!D384=1,T384&gt;0,Y384&gt;=0,U384=0,R384=S384+Y384,S384=T384),AND(分岐管理シート!D384=2,U384&gt;0,Y384&gt;=0,T384=0,R384=S384+Y384,S384=U384)),"","error"))</f>
        <v/>
      </c>
      <c r="BV384" s="257" t="str">
        <f t="shared" si="49"/>
        <v/>
      </c>
      <c r="BW384" s="257" t="str">
        <f t="shared" si="53"/>
        <v/>
      </c>
      <c r="BX384" s="257" t="str">
        <f t="shared" si="50"/>
        <v/>
      </c>
      <c r="BY384" s="257" t="str">
        <f>IF(F384="","",IF(PRODUCT(分岐管理シート!AB384:'分岐管理シート'!AE384)=0,"error",""))</f>
        <v/>
      </c>
      <c r="BZ384" s="252" t="str">
        <f>IF(F384="","",IF(AND(AE384="○",分岐管理シート!AF384=0),"error",""))</f>
        <v/>
      </c>
      <c r="CA384" s="257" t="str">
        <f>IF(F384="","",IF(AND(分岐管理シート!AE384&lt;2,実施計画様式!AF384&lt;&gt;""),"error",""))</f>
        <v/>
      </c>
      <c r="CB384" s="257" t="str">
        <f>IF(F384="","",IF(OR(AND(分岐管理シート!D384=1,分岐管理シート!AG384&gt;0,分岐管理シート!AG384&lt;25),AND(分岐管理シート!D384&gt;1,分岐管理シート!AG384&gt;12,分岐管理シート!AG384&lt;25)),"","error"))</f>
        <v/>
      </c>
      <c r="CC384" s="256" t="str">
        <f>IF(F384="","",IF(OR(AND(分岐管理シート!BH384="予算化方法",分岐管理シート!AH384&gt;0,分岐管理シート!AH384&lt;4),AND(分岐管理シート!BH384="予算化方法_未定なし",分岐管理シート!AH384&gt;0,分岐管理シート!AH384&lt;3)),"","error"))</f>
        <v/>
      </c>
      <c r="CD384" s="257" t="str">
        <f>IF(F384="","",IF(OR(分岐管理シート!AI384&lt;14,分岐管理シート!AI384&gt;25,分岐管理シート!AI384&gt;分岐管理シート!AJ384,分岐管理シート!AI384&gt;分岐管理シート!AK384),"error",""))</f>
        <v/>
      </c>
      <c r="CE384" s="257" t="str">
        <f>IF(F384="","",IF(OR(分岐管理シート!AJ384&lt;14,分岐管理シート!AJ384&gt;25,分岐管理シート!AJ384&lt;分岐管理シート!AI384,分岐管理シート!AJ384&gt;分岐管理シート!AK384),"error",""))</f>
        <v/>
      </c>
      <c r="CF384" s="256" t="str">
        <f>IF(F384="","",IF(OR(分岐管理シート!AK384&lt;14,分岐管理シート!AK384&gt;26,分岐管理シート!AK384&lt;分岐管理シート!AI384,分岐管理シート!AK384&lt;分岐管理シート!AJ384),"error",""))</f>
        <v/>
      </c>
      <c r="CG384" s="257" t="str">
        <f>IF(F384="","",IF(AND(AD384="－",分岐管理シート!AK384&gt;25),"error",""))</f>
        <v/>
      </c>
      <c r="CH384" s="257" t="str">
        <f t="shared" si="54"/>
        <v/>
      </c>
      <c r="CI384" s="252" t="str">
        <f>IF(F384="","",IF(分岐管理シート!AM384&lt;1,"error",""))</f>
        <v/>
      </c>
      <c r="CJ384" s="257" t="str">
        <f>IF(F384="","",IF(分岐管理シート!AN384&lt;1,"error",""))</f>
        <v/>
      </c>
      <c r="CK384" s="261" t="str">
        <f t="shared" si="51"/>
        <v/>
      </c>
      <c r="CL384" s="257" t="str">
        <f>IF(F384="","",IF(AND(SUM(分岐管理シート!AO384:AR384)&gt;180,分岐管理シート!AS384&lt;1),"error",""))</f>
        <v/>
      </c>
      <c r="CM384" s="257" t="str">
        <f>IF(F384="","",IF(OR(AND(分岐管理シート!D384=1,分岐管理シート!BB384&gt;0,分岐管理シート!BB384&lt;7),AND(分岐管理シート!D384&gt;1,分岐管理シート!BB384&gt;3,分岐管理シート!BB384&lt;7)),"","error"))</f>
        <v/>
      </c>
      <c r="CN384" s="260"/>
      <c r="CO384" s="257" t="str">
        <f>IF(分岐管理シート!BR384=0,"","error")</f>
        <v/>
      </c>
      <c r="CP384" s="304" t="str">
        <f>IF(AND(F384="",SUM(分岐管理シート!D384:BB384)&gt;0),"error","")</f>
        <v/>
      </c>
    </row>
    <row r="385" spans="1:94" ht="54.95" customHeight="1" x14ac:dyDescent="0.15">
      <c r="A385" s="29"/>
      <c r="B385" s="33"/>
      <c r="C385" s="445">
        <v>313</v>
      </c>
      <c r="D385" s="342"/>
      <c r="E385" s="342"/>
      <c r="F385" s="164"/>
      <c r="G385" s="164"/>
      <c r="H385" s="163"/>
      <c r="I385" s="164"/>
      <c r="J385" s="163"/>
      <c r="K385" s="164"/>
      <c r="L385" s="164"/>
      <c r="M385" s="164"/>
      <c r="N385" s="164"/>
      <c r="O385" s="343"/>
      <c r="P385" s="343"/>
      <c r="Q385" s="344"/>
      <c r="R385" s="345">
        <f t="shared" si="44"/>
        <v>0</v>
      </c>
      <c r="S385" s="346">
        <f t="shared" si="52"/>
        <v>0</v>
      </c>
      <c r="T385" s="347"/>
      <c r="U385" s="419"/>
      <c r="V385" s="386"/>
      <c r="W385" s="386"/>
      <c r="X385" s="386"/>
      <c r="Y385" s="347"/>
      <c r="Z385" s="347"/>
      <c r="AA385" s="163"/>
      <c r="AB385" s="164"/>
      <c r="AC385" s="348"/>
      <c r="AD385" s="348"/>
      <c r="AE385" s="348"/>
      <c r="AF385" s="349"/>
      <c r="AG385" s="349"/>
      <c r="AH385" s="370"/>
      <c r="AI385" s="163"/>
      <c r="AJ385" s="163"/>
      <c r="AK385" s="163"/>
      <c r="AL385" s="350"/>
      <c r="AM385" s="163"/>
      <c r="AN385" s="163"/>
      <c r="AO385" s="343"/>
      <c r="AP385" s="164"/>
      <c r="AQ385" s="164"/>
      <c r="AR385" s="164"/>
      <c r="AS385" s="351"/>
      <c r="AT385" s="352"/>
      <c r="AU385" s="352"/>
      <c r="AV385" s="352"/>
      <c r="AW385" s="352"/>
      <c r="AX385" s="352"/>
      <c r="AY385" s="352"/>
      <c r="AZ385" s="352"/>
      <c r="BA385" s="352"/>
      <c r="BB385" s="353"/>
      <c r="BC385" s="351"/>
      <c r="BD385" s="351"/>
      <c r="BE385" s="255" t="str">
        <f>IF(F385="","",IF(分岐管理シート!D385&gt;0,"","error"))</f>
        <v/>
      </c>
      <c r="BF385" s="256" t="str">
        <f>IF(F385="","",IF(分岐管理シート!E385=1,"","error"))</f>
        <v/>
      </c>
      <c r="BG385" s="257" t="str">
        <f>IF(F385="","",IF(分岐管理シート!G385=2,"","error"))</f>
        <v/>
      </c>
      <c r="BH385" s="257" t="str">
        <f>IF(F385="","",IF(OR(分岐管理シート!H385=0,LEN(H385)&lt;6),"error",""))</f>
        <v/>
      </c>
      <c r="BI385" s="258" t="str">
        <f>IF(F385="","",IF(分岐管理シート!I385=2,"","error"))</f>
        <v/>
      </c>
      <c r="BJ385" s="257" t="str">
        <f t="shared" si="45"/>
        <v/>
      </c>
      <c r="BK385" s="257" t="str">
        <f t="shared" si="46"/>
        <v/>
      </c>
      <c r="BL385" s="257" t="str">
        <f>IF(F385="","",IF(OR(AND(分岐管理シート!D385=1,分岐管理シート!K385=1),AND(分岐管理シート!D385=2,分岐管理シート!K385=2)),"","error"))</f>
        <v/>
      </c>
      <c r="BM385" s="255" t="str">
        <f>IF(F385="","",IF(分岐管理シート!L385=2,"","error"))</f>
        <v/>
      </c>
      <c r="BN385" s="257" t="str">
        <f>IF(F385="","",IF(分岐管理シート!M385&lt;1,"error",""))</f>
        <v/>
      </c>
      <c r="BO385" s="252" t="str">
        <f>IF(F385="","",IF(OR(AND(分岐管理シート!D385=1,分岐管理シート!M385&lt;12,分岐管理シート!M385&gt;0),AND(分岐管理シート!D385=2,分岐管理シート!M385&lt;13,分岐管理シート!M385&gt;1)),"","error"))</f>
        <v/>
      </c>
      <c r="BP385" s="257" t="str">
        <f>IF(AND(分岐管理シート!M385&lt;&gt;1,SUM(分岐管理シート!N385:P385)&gt;0),"error","")</f>
        <v/>
      </c>
      <c r="BQ385" s="256" t="str">
        <f>IF(OR(AND(分岐管理シート!N385=0,OR(分岐管理シート!O385&lt;&gt;0,分岐管理シート!P385&lt;&gt;0)),AND(分岐管理シート!O385=0,分岐管理シート!P385&lt;&gt;0)),"error","")</f>
        <v/>
      </c>
      <c r="BR385" s="259" t="str" cm="1">
        <f t="array" ref="BR385">IF(SUMPRODUCT(COUNTIF(N385:P385,N385:P385))&gt;COUNTA(N385:P385),"error","")</f>
        <v/>
      </c>
      <c r="BS385" s="257" t="str">
        <f t="shared" si="47"/>
        <v/>
      </c>
      <c r="BT385" s="257" t="str">
        <f t="shared" si="48"/>
        <v/>
      </c>
      <c r="BU385" s="257" t="str">
        <f>IF(F385="","",IF(OR(AND(分岐管理シート!D385=1,T385&gt;0,Y385&gt;=0,U385=0,R385=S385+Y385,S385=T385),AND(分岐管理シート!D385=2,U385&gt;0,Y385&gt;=0,T385=0,R385=S385+Y385,S385=U385)),"","error"))</f>
        <v/>
      </c>
      <c r="BV385" s="257" t="str">
        <f t="shared" si="49"/>
        <v/>
      </c>
      <c r="BW385" s="257" t="str">
        <f t="shared" si="53"/>
        <v/>
      </c>
      <c r="BX385" s="257" t="str">
        <f t="shared" si="50"/>
        <v/>
      </c>
      <c r="BY385" s="257" t="str">
        <f>IF(F385="","",IF(PRODUCT(分岐管理シート!AB385:'分岐管理シート'!AE385)=0,"error",""))</f>
        <v/>
      </c>
      <c r="BZ385" s="252" t="str">
        <f>IF(F385="","",IF(AND(AE385="○",分岐管理シート!AF385=0),"error",""))</f>
        <v/>
      </c>
      <c r="CA385" s="257" t="str">
        <f>IF(F385="","",IF(AND(分岐管理シート!AE385&lt;2,実施計画様式!AF385&lt;&gt;""),"error",""))</f>
        <v/>
      </c>
      <c r="CB385" s="257" t="str">
        <f>IF(F385="","",IF(OR(AND(分岐管理シート!D385=1,分岐管理シート!AG385&gt;0,分岐管理シート!AG385&lt;25),AND(分岐管理シート!D385&gt;1,分岐管理シート!AG385&gt;12,分岐管理シート!AG385&lt;25)),"","error"))</f>
        <v/>
      </c>
      <c r="CC385" s="256" t="str">
        <f>IF(F385="","",IF(OR(AND(分岐管理シート!BH385="予算化方法",分岐管理シート!AH385&gt;0,分岐管理シート!AH385&lt;4),AND(分岐管理シート!BH385="予算化方法_未定なし",分岐管理シート!AH385&gt;0,分岐管理シート!AH385&lt;3)),"","error"))</f>
        <v/>
      </c>
      <c r="CD385" s="257" t="str">
        <f>IF(F385="","",IF(OR(分岐管理シート!AI385&lt;14,分岐管理シート!AI385&gt;25,分岐管理シート!AI385&gt;分岐管理シート!AJ385,分岐管理シート!AI385&gt;分岐管理シート!AK385),"error",""))</f>
        <v/>
      </c>
      <c r="CE385" s="257" t="str">
        <f>IF(F385="","",IF(OR(分岐管理シート!AJ385&lt;14,分岐管理シート!AJ385&gt;25,分岐管理シート!AJ385&lt;分岐管理シート!AI385,分岐管理シート!AJ385&gt;分岐管理シート!AK385),"error",""))</f>
        <v/>
      </c>
      <c r="CF385" s="256" t="str">
        <f>IF(F385="","",IF(OR(分岐管理シート!AK385&lt;14,分岐管理シート!AK385&gt;26,分岐管理シート!AK385&lt;分岐管理シート!AI385,分岐管理シート!AK385&lt;分岐管理シート!AJ385),"error",""))</f>
        <v/>
      </c>
      <c r="CG385" s="257" t="str">
        <f>IF(F385="","",IF(AND(AD385="－",分岐管理シート!AK385&gt;25),"error",""))</f>
        <v/>
      </c>
      <c r="CH385" s="257" t="str">
        <f t="shared" si="54"/>
        <v/>
      </c>
      <c r="CI385" s="252" t="str">
        <f>IF(F385="","",IF(分岐管理シート!AM385&lt;1,"error",""))</f>
        <v/>
      </c>
      <c r="CJ385" s="257" t="str">
        <f>IF(F385="","",IF(分岐管理シート!AN385&lt;1,"error",""))</f>
        <v/>
      </c>
      <c r="CK385" s="261" t="str">
        <f t="shared" si="51"/>
        <v/>
      </c>
      <c r="CL385" s="257" t="str">
        <f>IF(F385="","",IF(AND(SUM(分岐管理シート!AO385:AR385)&gt;180,分岐管理シート!AS385&lt;1),"error",""))</f>
        <v/>
      </c>
      <c r="CM385" s="257" t="str">
        <f>IF(F385="","",IF(OR(AND(分岐管理シート!D385=1,分岐管理シート!BB385&gt;0,分岐管理シート!BB385&lt;7),AND(分岐管理シート!D385&gt;1,分岐管理シート!BB385&gt;3,分岐管理シート!BB385&lt;7)),"","error"))</f>
        <v/>
      </c>
      <c r="CN385" s="260"/>
      <c r="CO385" s="257" t="str">
        <f>IF(分岐管理シート!BR385=0,"","error")</f>
        <v/>
      </c>
      <c r="CP385" s="304" t="str">
        <f>IF(AND(F385="",SUM(分岐管理シート!D385:BB385)&gt;0),"error","")</f>
        <v/>
      </c>
    </row>
    <row r="386" spans="1:94" ht="54.95" customHeight="1" x14ac:dyDescent="0.15">
      <c r="A386" s="29"/>
      <c r="B386" s="33"/>
      <c r="C386" s="445">
        <v>314</v>
      </c>
      <c r="D386" s="342"/>
      <c r="E386" s="342"/>
      <c r="F386" s="164"/>
      <c r="G386" s="164"/>
      <c r="H386" s="163"/>
      <c r="I386" s="164"/>
      <c r="J386" s="163"/>
      <c r="K386" s="164"/>
      <c r="L386" s="164"/>
      <c r="M386" s="164"/>
      <c r="N386" s="164"/>
      <c r="O386" s="343"/>
      <c r="P386" s="343"/>
      <c r="Q386" s="344"/>
      <c r="R386" s="345">
        <f t="shared" si="44"/>
        <v>0</v>
      </c>
      <c r="S386" s="346">
        <f t="shared" si="52"/>
        <v>0</v>
      </c>
      <c r="T386" s="347"/>
      <c r="U386" s="419"/>
      <c r="V386" s="386"/>
      <c r="W386" s="386"/>
      <c r="X386" s="386"/>
      <c r="Y386" s="347"/>
      <c r="Z386" s="347"/>
      <c r="AA386" s="163"/>
      <c r="AB386" s="164"/>
      <c r="AC386" s="348"/>
      <c r="AD386" s="348"/>
      <c r="AE386" s="348"/>
      <c r="AF386" s="349"/>
      <c r="AG386" s="349"/>
      <c r="AH386" s="370"/>
      <c r="AI386" s="163"/>
      <c r="AJ386" s="163"/>
      <c r="AK386" s="163"/>
      <c r="AL386" s="350"/>
      <c r="AM386" s="163"/>
      <c r="AN386" s="163"/>
      <c r="AO386" s="343"/>
      <c r="AP386" s="164"/>
      <c r="AQ386" s="164"/>
      <c r="AR386" s="164"/>
      <c r="AS386" s="351"/>
      <c r="AT386" s="352"/>
      <c r="AU386" s="352"/>
      <c r="AV386" s="352"/>
      <c r="AW386" s="352"/>
      <c r="AX386" s="352"/>
      <c r="AY386" s="352"/>
      <c r="AZ386" s="352"/>
      <c r="BA386" s="352"/>
      <c r="BB386" s="353"/>
      <c r="BC386" s="351"/>
      <c r="BD386" s="351"/>
      <c r="BE386" s="255" t="str">
        <f>IF(F386="","",IF(分岐管理シート!D386&gt;0,"","error"))</f>
        <v/>
      </c>
      <c r="BF386" s="256" t="str">
        <f>IF(F386="","",IF(分岐管理シート!E386=1,"","error"))</f>
        <v/>
      </c>
      <c r="BG386" s="257" t="str">
        <f>IF(F386="","",IF(分岐管理シート!G386=2,"","error"))</f>
        <v/>
      </c>
      <c r="BH386" s="257" t="str">
        <f>IF(F386="","",IF(OR(分岐管理シート!H386=0,LEN(H386)&lt;6),"error",""))</f>
        <v/>
      </c>
      <c r="BI386" s="258" t="str">
        <f>IF(F386="","",IF(分岐管理シート!I386=2,"","error"))</f>
        <v/>
      </c>
      <c r="BJ386" s="257" t="str">
        <f t="shared" si="45"/>
        <v/>
      </c>
      <c r="BK386" s="257" t="str">
        <f t="shared" si="46"/>
        <v/>
      </c>
      <c r="BL386" s="257" t="str">
        <f>IF(F386="","",IF(OR(AND(分岐管理シート!D386=1,分岐管理シート!K386=1),AND(分岐管理シート!D386=2,分岐管理シート!K386=2)),"","error"))</f>
        <v/>
      </c>
      <c r="BM386" s="255" t="str">
        <f>IF(F386="","",IF(分岐管理シート!L386=2,"","error"))</f>
        <v/>
      </c>
      <c r="BN386" s="257" t="str">
        <f>IF(F386="","",IF(分岐管理シート!M386&lt;1,"error",""))</f>
        <v/>
      </c>
      <c r="BO386" s="252" t="str">
        <f>IF(F386="","",IF(OR(AND(分岐管理シート!D386=1,分岐管理シート!M386&lt;12,分岐管理シート!M386&gt;0),AND(分岐管理シート!D386=2,分岐管理シート!M386&lt;13,分岐管理シート!M386&gt;1)),"","error"))</f>
        <v/>
      </c>
      <c r="BP386" s="257" t="str">
        <f>IF(AND(分岐管理シート!M386&lt;&gt;1,SUM(分岐管理シート!N386:P386)&gt;0),"error","")</f>
        <v/>
      </c>
      <c r="BQ386" s="256" t="str">
        <f>IF(OR(AND(分岐管理シート!N386=0,OR(分岐管理シート!O386&lt;&gt;0,分岐管理シート!P386&lt;&gt;0)),AND(分岐管理シート!O386=0,分岐管理シート!P386&lt;&gt;0)),"error","")</f>
        <v/>
      </c>
      <c r="BR386" s="259" t="str" cm="1">
        <f t="array" ref="BR386">IF(SUMPRODUCT(COUNTIF(N386:P386,N386:P386))&gt;COUNTA(N386:P386),"error","")</f>
        <v/>
      </c>
      <c r="BS386" s="257" t="str">
        <f t="shared" si="47"/>
        <v/>
      </c>
      <c r="BT386" s="257" t="str">
        <f t="shared" si="48"/>
        <v/>
      </c>
      <c r="BU386" s="257" t="str">
        <f>IF(F386="","",IF(OR(AND(分岐管理シート!D386=1,T386&gt;0,Y386&gt;=0,U386=0,R386=S386+Y386,S386=T386),AND(分岐管理シート!D386=2,U386&gt;0,Y386&gt;=0,T386=0,R386=S386+Y386,S386=U386)),"","error"))</f>
        <v/>
      </c>
      <c r="BV386" s="257" t="str">
        <f t="shared" si="49"/>
        <v/>
      </c>
      <c r="BW386" s="257" t="str">
        <f t="shared" si="53"/>
        <v/>
      </c>
      <c r="BX386" s="257" t="str">
        <f t="shared" si="50"/>
        <v/>
      </c>
      <c r="BY386" s="257" t="str">
        <f>IF(F386="","",IF(PRODUCT(分岐管理シート!AB386:'分岐管理シート'!AE386)=0,"error",""))</f>
        <v/>
      </c>
      <c r="BZ386" s="252" t="str">
        <f>IF(F386="","",IF(AND(AE386="○",分岐管理シート!AF386=0),"error",""))</f>
        <v/>
      </c>
      <c r="CA386" s="257" t="str">
        <f>IF(F386="","",IF(AND(分岐管理シート!AE386&lt;2,実施計画様式!AF386&lt;&gt;""),"error",""))</f>
        <v/>
      </c>
      <c r="CB386" s="257" t="str">
        <f>IF(F386="","",IF(OR(AND(分岐管理シート!D386=1,分岐管理シート!AG386&gt;0,分岐管理シート!AG386&lt;25),AND(分岐管理シート!D386&gt;1,分岐管理シート!AG386&gt;12,分岐管理シート!AG386&lt;25)),"","error"))</f>
        <v/>
      </c>
      <c r="CC386" s="256" t="str">
        <f>IF(F386="","",IF(OR(AND(分岐管理シート!BH386="予算化方法",分岐管理シート!AH386&gt;0,分岐管理シート!AH386&lt;4),AND(分岐管理シート!BH386="予算化方法_未定なし",分岐管理シート!AH386&gt;0,分岐管理シート!AH386&lt;3)),"","error"))</f>
        <v/>
      </c>
      <c r="CD386" s="257" t="str">
        <f>IF(F386="","",IF(OR(分岐管理シート!AI386&lt;14,分岐管理シート!AI386&gt;25,分岐管理シート!AI386&gt;分岐管理シート!AJ386,分岐管理シート!AI386&gt;分岐管理シート!AK386),"error",""))</f>
        <v/>
      </c>
      <c r="CE386" s="257" t="str">
        <f>IF(F386="","",IF(OR(分岐管理シート!AJ386&lt;14,分岐管理シート!AJ386&gt;25,分岐管理シート!AJ386&lt;分岐管理シート!AI386,分岐管理シート!AJ386&gt;分岐管理シート!AK386),"error",""))</f>
        <v/>
      </c>
      <c r="CF386" s="256" t="str">
        <f>IF(F386="","",IF(OR(分岐管理シート!AK386&lt;14,分岐管理シート!AK386&gt;26,分岐管理シート!AK386&lt;分岐管理シート!AI386,分岐管理シート!AK386&lt;分岐管理シート!AJ386),"error",""))</f>
        <v/>
      </c>
      <c r="CG386" s="257" t="str">
        <f>IF(F386="","",IF(AND(AD386="－",分岐管理シート!AK386&gt;25),"error",""))</f>
        <v/>
      </c>
      <c r="CH386" s="257" t="str">
        <f t="shared" si="54"/>
        <v/>
      </c>
      <c r="CI386" s="252" t="str">
        <f>IF(F386="","",IF(分岐管理シート!AM386&lt;1,"error",""))</f>
        <v/>
      </c>
      <c r="CJ386" s="257" t="str">
        <f>IF(F386="","",IF(分岐管理シート!AN386&lt;1,"error",""))</f>
        <v/>
      </c>
      <c r="CK386" s="261" t="str">
        <f t="shared" si="51"/>
        <v/>
      </c>
      <c r="CL386" s="257" t="str">
        <f>IF(F386="","",IF(AND(SUM(分岐管理シート!AO386:AR386)&gt;180,分岐管理シート!AS386&lt;1),"error",""))</f>
        <v/>
      </c>
      <c r="CM386" s="257" t="str">
        <f>IF(F386="","",IF(OR(AND(分岐管理シート!D386=1,分岐管理シート!BB386&gt;0,分岐管理シート!BB386&lt;7),AND(分岐管理シート!D386&gt;1,分岐管理シート!BB386&gt;3,分岐管理シート!BB386&lt;7)),"","error"))</f>
        <v/>
      </c>
      <c r="CN386" s="260"/>
      <c r="CO386" s="257" t="str">
        <f>IF(分岐管理シート!BR386=0,"","error")</f>
        <v/>
      </c>
      <c r="CP386" s="304" t="str">
        <f>IF(AND(F386="",SUM(分岐管理シート!D386:BB386)&gt;0),"error","")</f>
        <v/>
      </c>
    </row>
    <row r="387" spans="1:94" ht="54.95" customHeight="1" x14ac:dyDescent="0.15">
      <c r="A387" s="29"/>
      <c r="B387" s="33"/>
      <c r="C387" s="445">
        <v>315</v>
      </c>
      <c r="D387" s="342"/>
      <c r="E387" s="342"/>
      <c r="F387" s="164"/>
      <c r="G387" s="164"/>
      <c r="H387" s="163"/>
      <c r="I387" s="164"/>
      <c r="J387" s="163"/>
      <c r="K387" s="164"/>
      <c r="L387" s="164"/>
      <c r="M387" s="164"/>
      <c r="N387" s="164"/>
      <c r="O387" s="343"/>
      <c r="P387" s="343"/>
      <c r="Q387" s="344"/>
      <c r="R387" s="345">
        <f t="shared" si="44"/>
        <v>0</v>
      </c>
      <c r="S387" s="346">
        <f t="shared" si="52"/>
        <v>0</v>
      </c>
      <c r="T387" s="347"/>
      <c r="U387" s="419"/>
      <c r="V387" s="386"/>
      <c r="W387" s="386"/>
      <c r="X387" s="386"/>
      <c r="Y387" s="347"/>
      <c r="Z387" s="347"/>
      <c r="AA387" s="163"/>
      <c r="AB387" s="164"/>
      <c r="AC387" s="348"/>
      <c r="AD387" s="348"/>
      <c r="AE387" s="348"/>
      <c r="AF387" s="349"/>
      <c r="AG387" s="349"/>
      <c r="AH387" s="370"/>
      <c r="AI387" s="163"/>
      <c r="AJ387" s="163"/>
      <c r="AK387" s="163"/>
      <c r="AL387" s="350"/>
      <c r="AM387" s="163"/>
      <c r="AN387" s="163"/>
      <c r="AO387" s="343"/>
      <c r="AP387" s="164"/>
      <c r="AQ387" s="164"/>
      <c r="AR387" s="164"/>
      <c r="AS387" s="351"/>
      <c r="AT387" s="352"/>
      <c r="AU387" s="352"/>
      <c r="AV387" s="352"/>
      <c r="AW387" s="352"/>
      <c r="AX387" s="352"/>
      <c r="AY387" s="352"/>
      <c r="AZ387" s="352"/>
      <c r="BA387" s="352"/>
      <c r="BB387" s="353"/>
      <c r="BC387" s="351"/>
      <c r="BD387" s="351"/>
      <c r="BE387" s="255" t="str">
        <f>IF(F387="","",IF(分岐管理シート!D387&gt;0,"","error"))</f>
        <v/>
      </c>
      <c r="BF387" s="256" t="str">
        <f>IF(F387="","",IF(分岐管理シート!E387=1,"","error"))</f>
        <v/>
      </c>
      <c r="BG387" s="257" t="str">
        <f>IF(F387="","",IF(分岐管理シート!G387=2,"","error"))</f>
        <v/>
      </c>
      <c r="BH387" s="257" t="str">
        <f>IF(F387="","",IF(OR(分岐管理シート!H387=0,LEN(H387)&lt;6),"error",""))</f>
        <v/>
      </c>
      <c r="BI387" s="258" t="str">
        <f>IF(F387="","",IF(分岐管理シート!I387=2,"","error"))</f>
        <v/>
      </c>
      <c r="BJ387" s="257" t="str">
        <f t="shared" si="45"/>
        <v/>
      </c>
      <c r="BK387" s="257" t="str">
        <f t="shared" si="46"/>
        <v/>
      </c>
      <c r="BL387" s="257" t="str">
        <f>IF(F387="","",IF(OR(AND(分岐管理シート!D387=1,分岐管理シート!K387=1),AND(分岐管理シート!D387=2,分岐管理シート!K387=2)),"","error"))</f>
        <v/>
      </c>
      <c r="BM387" s="255" t="str">
        <f>IF(F387="","",IF(分岐管理シート!L387=2,"","error"))</f>
        <v/>
      </c>
      <c r="BN387" s="257" t="str">
        <f>IF(F387="","",IF(分岐管理シート!M387&lt;1,"error",""))</f>
        <v/>
      </c>
      <c r="BO387" s="252" t="str">
        <f>IF(F387="","",IF(OR(AND(分岐管理シート!D387=1,分岐管理シート!M387&lt;12,分岐管理シート!M387&gt;0),AND(分岐管理シート!D387=2,分岐管理シート!M387&lt;13,分岐管理シート!M387&gt;1)),"","error"))</f>
        <v/>
      </c>
      <c r="BP387" s="257" t="str">
        <f>IF(AND(分岐管理シート!M387&lt;&gt;1,SUM(分岐管理シート!N387:P387)&gt;0),"error","")</f>
        <v/>
      </c>
      <c r="BQ387" s="256" t="str">
        <f>IF(OR(AND(分岐管理シート!N387=0,OR(分岐管理シート!O387&lt;&gt;0,分岐管理シート!P387&lt;&gt;0)),AND(分岐管理シート!O387=0,分岐管理シート!P387&lt;&gt;0)),"error","")</f>
        <v/>
      </c>
      <c r="BR387" s="259" t="str" cm="1">
        <f t="array" ref="BR387">IF(SUMPRODUCT(COUNTIF(N387:P387,N387:P387))&gt;COUNTA(N387:P387),"error","")</f>
        <v/>
      </c>
      <c r="BS387" s="257" t="str">
        <f t="shared" si="47"/>
        <v/>
      </c>
      <c r="BT387" s="257" t="str">
        <f t="shared" si="48"/>
        <v/>
      </c>
      <c r="BU387" s="257" t="str">
        <f>IF(F387="","",IF(OR(AND(分岐管理シート!D387=1,T387&gt;0,Y387&gt;=0,U387=0,R387=S387+Y387,S387=T387),AND(分岐管理シート!D387=2,U387&gt;0,Y387&gt;=0,T387=0,R387=S387+Y387,S387=U387)),"","error"))</f>
        <v/>
      </c>
      <c r="BV387" s="257" t="str">
        <f t="shared" si="49"/>
        <v/>
      </c>
      <c r="BW387" s="257" t="str">
        <f t="shared" si="53"/>
        <v/>
      </c>
      <c r="BX387" s="257" t="str">
        <f t="shared" si="50"/>
        <v/>
      </c>
      <c r="BY387" s="257" t="str">
        <f>IF(F387="","",IF(PRODUCT(分岐管理シート!AB387:'分岐管理シート'!AE387)=0,"error",""))</f>
        <v/>
      </c>
      <c r="BZ387" s="252" t="str">
        <f>IF(F387="","",IF(AND(AE387="○",分岐管理シート!AF387=0),"error",""))</f>
        <v/>
      </c>
      <c r="CA387" s="257" t="str">
        <f>IF(F387="","",IF(AND(分岐管理シート!AE387&lt;2,実施計画様式!AF387&lt;&gt;""),"error",""))</f>
        <v/>
      </c>
      <c r="CB387" s="257" t="str">
        <f>IF(F387="","",IF(OR(AND(分岐管理シート!D387=1,分岐管理シート!AG387&gt;0,分岐管理シート!AG387&lt;25),AND(分岐管理シート!D387&gt;1,分岐管理シート!AG387&gt;12,分岐管理シート!AG387&lt;25)),"","error"))</f>
        <v/>
      </c>
      <c r="CC387" s="256" t="str">
        <f>IF(F387="","",IF(OR(AND(分岐管理シート!BH387="予算化方法",分岐管理シート!AH387&gt;0,分岐管理シート!AH387&lt;4),AND(分岐管理シート!BH387="予算化方法_未定なし",分岐管理シート!AH387&gt;0,分岐管理シート!AH387&lt;3)),"","error"))</f>
        <v/>
      </c>
      <c r="CD387" s="257" t="str">
        <f>IF(F387="","",IF(OR(分岐管理シート!AI387&lt;14,分岐管理シート!AI387&gt;25,分岐管理シート!AI387&gt;分岐管理シート!AJ387,分岐管理シート!AI387&gt;分岐管理シート!AK387),"error",""))</f>
        <v/>
      </c>
      <c r="CE387" s="257" t="str">
        <f>IF(F387="","",IF(OR(分岐管理シート!AJ387&lt;14,分岐管理シート!AJ387&gt;25,分岐管理シート!AJ387&lt;分岐管理シート!AI387,分岐管理シート!AJ387&gt;分岐管理シート!AK387),"error",""))</f>
        <v/>
      </c>
      <c r="CF387" s="256" t="str">
        <f>IF(F387="","",IF(OR(分岐管理シート!AK387&lt;14,分岐管理シート!AK387&gt;26,分岐管理シート!AK387&lt;分岐管理シート!AI387,分岐管理シート!AK387&lt;分岐管理シート!AJ387),"error",""))</f>
        <v/>
      </c>
      <c r="CG387" s="257" t="str">
        <f>IF(F387="","",IF(AND(AD387="－",分岐管理シート!AK387&gt;25),"error",""))</f>
        <v/>
      </c>
      <c r="CH387" s="257" t="str">
        <f t="shared" si="54"/>
        <v/>
      </c>
      <c r="CI387" s="252" t="str">
        <f>IF(F387="","",IF(分岐管理シート!AM387&lt;1,"error",""))</f>
        <v/>
      </c>
      <c r="CJ387" s="257" t="str">
        <f>IF(F387="","",IF(分岐管理シート!AN387&lt;1,"error",""))</f>
        <v/>
      </c>
      <c r="CK387" s="261" t="str">
        <f t="shared" si="51"/>
        <v/>
      </c>
      <c r="CL387" s="257" t="str">
        <f>IF(F387="","",IF(AND(SUM(分岐管理シート!AO387:AR387)&gt;180,分岐管理シート!AS387&lt;1),"error",""))</f>
        <v/>
      </c>
      <c r="CM387" s="257" t="str">
        <f>IF(F387="","",IF(OR(AND(分岐管理シート!D387=1,分岐管理シート!BB387&gt;0,分岐管理シート!BB387&lt;7),AND(分岐管理シート!D387&gt;1,分岐管理シート!BB387&gt;3,分岐管理シート!BB387&lt;7)),"","error"))</f>
        <v/>
      </c>
      <c r="CN387" s="260"/>
      <c r="CO387" s="257" t="str">
        <f>IF(分岐管理シート!BR387=0,"","error")</f>
        <v/>
      </c>
      <c r="CP387" s="304" t="str">
        <f>IF(AND(F387="",SUM(分岐管理シート!D387:BB387)&gt;0),"error","")</f>
        <v/>
      </c>
    </row>
    <row r="388" spans="1:94" ht="54.95" customHeight="1" x14ac:dyDescent="0.15">
      <c r="A388" s="29"/>
      <c r="B388" s="33"/>
      <c r="C388" s="445">
        <v>316</v>
      </c>
      <c r="D388" s="342"/>
      <c r="E388" s="342"/>
      <c r="F388" s="164"/>
      <c r="G388" s="164"/>
      <c r="H388" s="163"/>
      <c r="I388" s="164"/>
      <c r="J388" s="163"/>
      <c r="K388" s="164"/>
      <c r="L388" s="164"/>
      <c r="M388" s="164"/>
      <c r="N388" s="164"/>
      <c r="O388" s="343"/>
      <c r="P388" s="343"/>
      <c r="Q388" s="344"/>
      <c r="R388" s="345">
        <f t="shared" si="44"/>
        <v>0</v>
      </c>
      <c r="S388" s="346">
        <f t="shared" si="52"/>
        <v>0</v>
      </c>
      <c r="T388" s="347"/>
      <c r="U388" s="419"/>
      <c r="V388" s="386"/>
      <c r="W388" s="386"/>
      <c r="X388" s="386"/>
      <c r="Y388" s="347"/>
      <c r="Z388" s="347"/>
      <c r="AA388" s="163"/>
      <c r="AB388" s="164"/>
      <c r="AC388" s="348"/>
      <c r="AD388" s="348"/>
      <c r="AE388" s="348"/>
      <c r="AF388" s="349"/>
      <c r="AG388" s="349"/>
      <c r="AH388" s="370"/>
      <c r="AI388" s="163"/>
      <c r="AJ388" s="163"/>
      <c r="AK388" s="163"/>
      <c r="AL388" s="350"/>
      <c r="AM388" s="163"/>
      <c r="AN388" s="163"/>
      <c r="AO388" s="343"/>
      <c r="AP388" s="164"/>
      <c r="AQ388" s="164"/>
      <c r="AR388" s="164"/>
      <c r="AS388" s="351"/>
      <c r="AT388" s="352"/>
      <c r="AU388" s="352"/>
      <c r="AV388" s="352"/>
      <c r="AW388" s="352"/>
      <c r="AX388" s="352"/>
      <c r="AY388" s="352"/>
      <c r="AZ388" s="352"/>
      <c r="BA388" s="352"/>
      <c r="BB388" s="353"/>
      <c r="BC388" s="351"/>
      <c r="BD388" s="351"/>
      <c r="BE388" s="255" t="str">
        <f>IF(F388="","",IF(分岐管理シート!D388&gt;0,"","error"))</f>
        <v/>
      </c>
      <c r="BF388" s="256" t="str">
        <f>IF(F388="","",IF(分岐管理シート!E388=1,"","error"))</f>
        <v/>
      </c>
      <c r="BG388" s="257" t="str">
        <f>IF(F388="","",IF(分岐管理シート!G388=2,"","error"))</f>
        <v/>
      </c>
      <c r="BH388" s="257" t="str">
        <f>IF(F388="","",IF(OR(分岐管理シート!H388=0,LEN(H388)&lt;6),"error",""))</f>
        <v/>
      </c>
      <c r="BI388" s="258" t="str">
        <f>IF(F388="","",IF(分岐管理シート!I388=2,"","error"))</f>
        <v/>
      </c>
      <c r="BJ388" s="257" t="str">
        <f t="shared" si="45"/>
        <v/>
      </c>
      <c r="BK388" s="257" t="str">
        <f t="shared" si="46"/>
        <v/>
      </c>
      <c r="BL388" s="257" t="str">
        <f>IF(F388="","",IF(OR(AND(分岐管理シート!D388=1,分岐管理シート!K388=1),AND(分岐管理シート!D388=2,分岐管理シート!K388=2)),"","error"))</f>
        <v/>
      </c>
      <c r="BM388" s="255" t="str">
        <f>IF(F388="","",IF(分岐管理シート!L388=2,"","error"))</f>
        <v/>
      </c>
      <c r="BN388" s="257" t="str">
        <f>IF(F388="","",IF(分岐管理シート!M388&lt;1,"error",""))</f>
        <v/>
      </c>
      <c r="BO388" s="252" t="str">
        <f>IF(F388="","",IF(OR(AND(分岐管理シート!D388=1,分岐管理シート!M388&lt;12,分岐管理シート!M388&gt;0),AND(分岐管理シート!D388=2,分岐管理シート!M388&lt;13,分岐管理シート!M388&gt;1)),"","error"))</f>
        <v/>
      </c>
      <c r="BP388" s="257" t="str">
        <f>IF(AND(分岐管理シート!M388&lt;&gt;1,SUM(分岐管理シート!N388:P388)&gt;0),"error","")</f>
        <v/>
      </c>
      <c r="BQ388" s="256" t="str">
        <f>IF(OR(AND(分岐管理シート!N388=0,OR(分岐管理シート!O388&lt;&gt;0,分岐管理シート!P388&lt;&gt;0)),AND(分岐管理シート!O388=0,分岐管理シート!P388&lt;&gt;0)),"error","")</f>
        <v/>
      </c>
      <c r="BR388" s="259" t="str" cm="1">
        <f t="array" ref="BR388">IF(SUMPRODUCT(COUNTIF(N388:P388,N388:P388))&gt;COUNTA(N388:P388),"error","")</f>
        <v/>
      </c>
      <c r="BS388" s="257" t="str">
        <f t="shared" si="47"/>
        <v/>
      </c>
      <c r="BT388" s="257" t="str">
        <f t="shared" si="48"/>
        <v/>
      </c>
      <c r="BU388" s="257" t="str">
        <f>IF(F388="","",IF(OR(AND(分岐管理シート!D388=1,T388&gt;0,Y388&gt;=0,U388=0,R388=S388+Y388,S388=T388),AND(分岐管理シート!D388=2,U388&gt;0,Y388&gt;=0,T388=0,R388=S388+Y388,S388=U388)),"","error"))</f>
        <v/>
      </c>
      <c r="BV388" s="257" t="str">
        <f t="shared" si="49"/>
        <v/>
      </c>
      <c r="BW388" s="257" t="str">
        <f t="shared" si="53"/>
        <v/>
      </c>
      <c r="BX388" s="257" t="str">
        <f t="shared" si="50"/>
        <v/>
      </c>
      <c r="BY388" s="257" t="str">
        <f>IF(F388="","",IF(PRODUCT(分岐管理シート!AB388:'分岐管理シート'!AE388)=0,"error",""))</f>
        <v/>
      </c>
      <c r="BZ388" s="252" t="str">
        <f>IF(F388="","",IF(AND(AE388="○",分岐管理シート!AF388=0),"error",""))</f>
        <v/>
      </c>
      <c r="CA388" s="257" t="str">
        <f>IF(F388="","",IF(AND(分岐管理シート!AE388&lt;2,実施計画様式!AF388&lt;&gt;""),"error",""))</f>
        <v/>
      </c>
      <c r="CB388" s="257" t="str">
        <f>IF(F388="","",IF(OR(AND(分岐管理シート!D388=1,分岐管理シート!AG388&gt;0,分岐管理シート!AG388&lt;25),AND(分岐管理シート!D388&gt;1,分岐管理シート!AG388&gt;12,分岐管理シート!AG388&lt;25)),"","error"))</f>
        <v/>
      </c>
      <c r="CC388" s="256" t="str">
        <f>IF(F388="","",IF(OR(AND(分岐管理シート!BH388="予算化方法",分岐管理シート!AH388&gt;0,分岐管理シート!AH388&lt;4),AND(分岐管理シート!BH388="予算化方法_未定なし",分岐管理シート!AH388&gt;0,分岐管理シート!AH388&lt;3)),"","error"))</f>
        <v/>
      </c>
      <c r="CD388" s="257" t="str">
        <f>IF(F388="","",IF(OR(分岐管理シート!AI388&lt;14,分岐管理シート!AI388&gt;25,分岐管理シート!AI388&gt;分岐管理シート!AJ388,分岐管理シート!AI388&gt;分岐管理シート!AK388),"error",""))</f>
        <v/>
      </c>
      <c r="CE388" s="257" t="str">
        <f>IF(F388="","",IF(OR(分岐管理シート!AJ388&lt;14,分岐管理シート!AJ388&gt;25,分岐管理シート!AJ388&lt;分岐管理シート!AI388,分岐管理シート!AJ388&gt;分岐管理シート!AK388),"error",""))</f>
        <v/>
      </c>
      <c r="CF388" s="256" t="str">
        <f>IF(F388="","",IF(OR(分岐管理シート!AK388&lt;14,分岐管理シート!AK388&gt;26,分岐管理シート!AK388&lt;分岐管理シート!AI388,分岐管理シート!AK388&lt;分岐管理シート!AJ388),"error",""))</f>
        <v/>
      </c>
      <c r="CG388" s="257" t="str">
        <f>IF(F388="","",IF(AND(AD388="－",分岐管理シート!AK388&gt;25),"error",""))</f>
        <v/>
      </c>
      <c r="CH388" s="257" t="str">
        <f t="shared" si="54"/>
        <v/>
      </c>
      <c r="CI388" s="252" t="str">
        <f>IF(F388="","",IF(分岐管理シート!AM388&lt;1,"error",""))</f>
        <v/>
      </c>
      <c r="CJ388" s="257" t="str">
        <f>IF(F388="","",IF(分岐管理シート!AN388&lt;1,"error",""))</f>
        <v/>
      </c>
      <c r="CK388" s="261" t="str">
        <f t="shared" si="51"/>
        <v/>
      </c>
      <c r="CL388" s="257" t="str">
        <f>IF(F388="","",IF(AND(SUM(分岐管理シート!AO388:AR388)&gt;180,分岐管理シート!AS388&lt;1),"error",""))</f>
        <v/>
      </c>
      <c r="CM388" s="257" t="str">
        <f>IF(F388="","",IF(OR(AND(分岐管理シート!D388=1,分岐管理シート!BB388&gt;0,分岐管理シート!BB388&lt;7),AND(分岐管理シート!D388&gt;1,分岐管理シート!BB388&gt;3,分岐管理シート!BB388&lt;7)),"","error"))</f>
        <v/>
      </c>
      <c r="CN388" s="260"/>
      <c r="CO388" s="257" t="str">
        <f>IF(分岐管理シート!BR388=0,"","error")</f>
        <v/>
      </c>
      <c r="CP388" s="304" t="str">
        <f>IF(AND(F388="",SUM(分岐管理シート!D388:BB388)&gt;0),"error","")</f>
        <v/>
      </c>
    </row>
    <row r="389" spans="1:94" ht="54.95" customHeight="1" x14ac:dyDescent="0.15">
      <c r="A389" s="29"/>
      <c r="B389" s="33"/>
      <c r="C389" s="445">
        <v>317</v>
      </c>
      <c r="D389" s="342"/>
      <c r="E389" s="342"/>
      <c r="F389" s="164"/>
      <c r="G389" s="164"/>
      <c r="H389" s="163"/>
      <c r="I389" s="164"/>
      <c r="J389" s="163"/>
      <c r="K389" s="164"/>
      <c r="L389" s="164"/>
      <c r="M389" s="164"/>
      <c r="N389" s="164"/>
      <c r="O389" s="343"/>
      <c r="P389" s="343"/>
      <c r="Q389" s="344"/>
      <c r="R389" s="345">
        <f t="shared" si="44"/>
        <v>0</v>
      </c>
      <c r="S389" s="346">
        <f t="shared" si="52"/>
        <v>0</v>
      </c>
      <c r="T389" s="347"/>
      <c r="U389" s="419"/>
      <c r="V389" s="386"/>
      <c r="W389" s="386"/>
      <c r="X389" s="386"/>
      <c r="Y389" s="347"/>
      <c r="Z389" s="347"/>
      <c r="AA389" s="163"/>
      <c r="AB389" s="164"/>
      <c r="AC389" s="348"/>
      <c r="AD389" s="348"/>
      <c r="AE389" s="348"/>
      <c r="AF389" s="349"/>
      <c r="AG389" s="349"/>
      <c r="AH389" s="370"/>
      <c r="AI389" s="163"/>
      <c r="AJ389" s="163"/>
      <c r="AK389" s="163"/>
      <c r="AL389" s="350"/>
      <c r="AM389" s="163"/>
      <c r="AN389" s="163"/>
      <c r="AO389" s="343"/>
      <c r="AP389" s="164"/>
      <c r="AQ389" s="164"/>
      <c r="AR389" s="164"/>
      <c r="AS389" s="351"/>
      <c r="AT389" s="352"/>
      <c r="AU389" s="352"/>
      <c r="AV389" s="352"/>
      <c r="AW389" s="352"/>
      <c r="AX389" s="352"/>
      <c r="AY389" s="352"/>
      <c r="AZ389" s="352"/>
      <c r="BA389" s="352"/>
      <c r="BB389" s="353"/>
      <c r="BC389" s="351"/>
      <c r="BD389" s="351"/>
      <c r="BE389" s="255" t="str">
        <f>IF(F389="","",IF(分岐管理シート!D389&gt;0,"","error"))</f>
        <v/>
      </c>
      <c r="BF389" s="256" t="str">
        <f>IF(F389="","",IF(分岐管理シート!E389=1,"","error"))</f>
        <v/>
      </c>
      <c r="BG389" s="257" t="str">
        <f>IF(F389="","",IF(分岐管理シート!G389=2,"","error"))</f>
        <v/>
      </c>
      <c r="BH389" s="257" t="str">
        <f>IF(F389="","",IF(OR(分岐管理シート!H389=0,LEN(H389)&lt;6),"error",""))</f>
        <v/>
      </c>
      <c r="BI389" s="258" t="str">
        <f>IF(F389="","",IF(分岐管理シート!I389=2,"","error"))</f>
        <v/>
      </c>
      <c r="BJ389" s="257" t="str">
        <f t="shared" si="45"/>
        <v/>
      </c>
      <c r="BK389" s="257" t="str">
        <f t="shared" si="46"/>
        <v/>
      </c>
      <c r="BL389" s="257" t="str">
        <f>IF(F389="","",IF(OR(AND(分岐管理シート!D389=1,分岐管理シート!K389=1),AND(分岐管理シート!D389=2,分岐管理シート!K389=2)),"","error"))</f>
        <v/>
      </c>
      <c r="BM389" s="255" t="str">
        <f>IF(F389="","",IF(分岐管理シート!L389=2,"","error"))</f>
        <v/>
      </c>
      <c r="BN389" s="257" t="str">
        <f>IF(F389="","",IF(分岐管理シート!M389&lt;1,"error",""))</f>
        <v/>
      </c>
      <c r="BO389" s="252" t="str">
        <f>IF(F389="","",IF(OR(AND(分岐管理シート!D389=1,分岐管理シート!M389&lt;12,分岐管理シート!M389&gt;0),AND(分岐管理シート!D389=2,分岐管理シート!M389&lt;13,分岐管理シート!M389&gt;1)),"","error"))</f>
        <v/>
      </c>
      <c r="BP389" s="257" t="str">
        <f>IF(AND(分岐管理シート!M389&lt;&gt;1,SUM(分岐管理シート!N389:P389)&gt;0),"error","")</f>
        <v/>
      </c>
      <c r="BQ389" s="256" t="str">
        <f>IF(OR(AND(分岐管理シート!N389=0,OR(分岐管理シート!O389&lt;&gt;0,分岐管理シート!P389&lt;&gt;0)),AND(分岐管理シート!O389=0,分岐管理シート!P389&lt;&gt;0)),"error","")</f>
        <v/>
      </c>
      <c r="BR389" s="259" t="str" cm="1">
        <f t="array" ref="BR389">IF(SUMPRODUCT(COUNTIF(N389:P389,N389:P389))&gt;COUNTA(N389:P389),"error","")</f>
        <v/>
      </c>
      <c r="BS389" s="257" t="str">
        <f t="shared" si="47"/>
        <v/>
      </c>
      <c r="BT389" s="257" t="str">
        <f t="shared" si="48"/>
        <v/>
      </c>
      <c r="BU389" s="257" t="str">
        <f>IF(F389="","",IF(OR(AND(分岐管理シート!D389=1,T389&gt;0,Y389&gt;=0,U389=0,R389=S389+Y389,S389=T389),AND(分岐管理シート!D389=2,U389&gt;0,Y389&gt;=0,T389=0,R389=S389+Y389,S389=U389)),"","error"))</f>
        <v/>
      </c>
      <c r="BV389" s="257" t="str">
        <f t="shared" si="49"/>
        <v/>
      </c>
      <c r="BW389" s="257" t="str">
        <f t="shared" si="53"/>
        <v/>
      </c>
      <c r="BX389" s="257" t="str">
        <f t="shared" si="50"/>
        <v/>
      </c>
      <c r="BY389" s="257" t="str">
        <f>IF(F389="","",IF(PRODUCT(分岐管理シート!AB389:'分岐管理シート'!AE389)=0,"error",""))</f>
        <v/>
      </c>
      <c r="BZ389" s="252" t="str">
        <f>IF(F389="","",IF(AND(AE389="○",分岐管理シート!AF389=0),"error",""))</f>
        <v/>
      </c>
      <c r="CA389" s="257" t="str">
        <f>IF(F389="","",IF(AND(分岐管理シート!AE389&lt;2,実施計画様式!AF389&lt;&gt;""),"error",""))</f>
        <v/>
      </c>
      <c r="CB389" s="257" t="str">
        <f>IF(F389="","",IF(OR(AND(分岐管理シート!D389=1,分岐管理シート!AG389&gt;0,分岐管理シート!AG389&lt;25),AND(分岐管理シート!D389&gt;1,分岐管理シート!AG389&gt;12,分岐管理シート!AG389&lt;25)),"","error"))</f>
        <v/>
      </c>
      <c r="CC389" s="256" t="str">
        <f>IF(F389="","",IF(OR(AND(分岐管理シート!BH389="予算化方法",分岐管理シート!AH389&gt;0,分岐管理シート!AH389&lt;4),AND(分岐管理シート!BH389="予算化方法_未定なし",分岐管理シート!AH389&gt;0,分岐管理シート!AH389&lt;3)),"","error"))</f>
        <v/>
      </c>
      <c r="CD389" s="257" t="str">
        <f>IF(F389="","",IF(OR(分岐管理シート!AI389&lt;14,分岐管理シート!AI389&gt;25,分岐管理シート!AI389&gt;分岐管理シート!AJ389,分岐管理シート!AI389&gt;分岐管理シート!AK389),"error",""))</f>
        <v/>
      </c>
      <c r="CE389" s="257" t="str">
        <f>IF(F389="","",IF(OR(分岐管理シート!AJ389&lt;14,分岐管理シート!AJ389&gt;25,分岐管理シート!AJ389&lt;分岐管理シート!AI389,分岐管理シート!AJ389&gt;分岐管理シート!AK389),"error",""))</f>
        <v/>
      </c>
      <c r="CF389" s="256" t="str">
        <f>IF(F389="","",IF(OR(分岐管理シート!AK389&lt;14,分岐管理シート!AK389&gt;26,分岐管理シート!AK389&lt;分岐管理シート!AI389,分岐管理シート!AK389&lt;分岐管理シート!AJ389),"error",""))</f>
        <v/>
      </c>
      <c r="CG389" s="257" t="str">
        <f>IF(F389="","",IF(AND(AD389="－",分岐管理シート!AK389&gt;25),"error",""))</f>
        <v/>
      </c>
      <c r="CH389" s="257" t="str">
        <f t="shared" si="54"/>
        <v/>
      </c>
      <c r="CI389" s="252" t="str">
        <f>IF(F389="","",IF(分岐管理シート!AM389&lt;1,"error",""))</f>
        <v/>
      </c>
      <c r="CJ389" s="257" t="str">
        <f>IF(F389="","",IF(分岐管理シート!AN389&lt;1,"error",""))</f>
        <v/>
      </c>
      <c r="CK389" s="261" t="str">
        <f t="shared" si="51"/>
        <v/>
      </c>
      <c r="CL389" s="257" t="str">
        <f>IF(F389="","",IF(AND(SUM(分岐管理シート!AO389:AR389)&gt;180,分岐管理シート!AS389&lt;1),"error",""))</f>
        <v/>
      </c>
      <c r="CM389" s="257" t="str">
        <f>IF(F389="","",IF(OR(AND(分岐管理シート!D389=1,分岐管理シート!BB389&gt;0,分岐管理シート!BB389&lt;7),AND(分岐管理シート!D389&gt;1,分岐管理シート!BB389&gt;3,分岐管理シート!BB389&lt;7)),"","error"))</f>
        <v/>
      </c>
      <c r="CN389" s="260"/>
      <c r="CO389" s="257" t="str">
        <f>IF(分岐管理シート!BR389=0,"","error")</f>
        <v/>
      </c>
      <c r="CP389" s="304" t="str">
        <f>IF(AND(F389="",SUM(分岐管理シート!D389:BB389)&gt;0),"error","")</f>
        <v/>
      </c>
    </row>
    <row r="390" spans="1:94" ht="54.95" customHeight="1" x14ac:dyDescent="0.15">
      <c r="A390" s="29"/>
      <c r="B390" s="33"/>
      <c r="C390" s="445">
        <v>318</v>
      </c>
      <c r="D390" s="342"/>
      <c r="E390" s="342"/>
      <c r="F390" s="164"/>
      <c r="G390" s="164"/>
      <c r="H390" s="163"/>
      <c r="I390" s="164"/>
      <c r="J390" s="163"/>
      <c r="K390" s="164"/>
      <c r="L390" s="164"/>
      <c r="M390" s="164"/>
      <c r="N390" s="164"/>
      <c r="O390" s="343"/>
      <c r="P390" s="343"/>
      <c r="Q390" s="344"/>
      <c r="R390" s="345">
        <f t="shared" si="44"/>
        <v>0</v>
      </c>
      <c r="S390" s="346">
        <f t="shared" si="52"/>
        <v>0</v>
      </c>
      <c r="T390" s="347"/>
      <c r="U390" s="419"/>
      <c r="V390" s="386"/>
      <c r="W390" s="386"/>
      <c r="X390" s="386"/>
      <c r="Y390" s="347"/>
      <c r="Z390" s="347"/>
      <c r="AA390" s="163"/>
      <c r="AB390" s="164"/>
      <c r="AC390" s="348"/>
      <c r="AD390" s="348"/>
      <c r="AE390" s="348"/>
      <c r="AF390" s="349"/>
      <c r="AG390" s="349"/>
      <c r="AH390" s="370"/>
      <c r="AI390" s="163"/>
      <c r="AJ390" s="163"/>
      <c r="AK390" s="163"/>
      <c r="AL390" s="350"/>
      <c r="AM390" s="163"/>
      <c r="AN390" s="163"/>
      <c r="AO390" s="343"/>
      <c r="AP390" s="164"/>
      <c r="AQ390" s="164"/>
      <c r="AR390" s="164"/>
      <c r="AS390" s="351"/>
      <c r="AT390" s="352"/>
      <c r="AU390" s="352"/>
      <c r="AV390" s="352"/>
      <c r="AW390" s="352"/>
      <c r="AX390" s="352"/>
      <c r="AY390" s="352"/>
      <c r="AZ390" s="352"/>
      <c r="BA390" s="352"/>
      <c r="BB390" s="353"/>
      <c r="BC390" s="351"/>
      <c r="BD390" s="351"/>
      <c r="BE390" s="255" t="str">
        <f>IF(F390="","",IF(分岐管理シート!D390&gt;0,"","error"))</f>
        <v/>
      </c>
      <c r="BF390" s="256" t="str">
        <f>IF(F390="","",IF(分岐管理シート!E390=1,"","error"))</f>
        <v/>
      </c>
      <c r="BG390" s="257" t="str">
        <f>IF(F390="","",IF(分岐管理シート!G390=2,"","error"))</f>
        <v/>
      </c>
      <c r="BH390" s="257" t="str">
        <f>IF(F390="","",IF(OR(分岐管理シート!H390=0,LEN(H390)&lt;6),"error",""))</f>
        <v/>
      </c>
      <c r="BI390" s="258" t="str">
        <f>IF(F390="","",IF(分岐管理シート!I390=2,"","error"))</f>
        <v/>
      </c>
      <c r="BJ390" s="257" t="str">
        <f t="shared" si="45"/>
        <v/>
      </c>
      <c r="BK390" s="257" t="str">
        <f t="shared" si="46"/>
        <v/>
      </c>
      <c r="BL390" s="257" t="str">
        <f>IF(F390="","",IF(OR(AND(分岐管理シート!D390=1,分岐管理シート!K390=1),AND(分岐管理シート!D390=2,分岐管理シート!K390=2)),"","error"))</f>
        <v/>
      </c>
      <c r="BM390" s="255" t="str">
        <f>IF(F390="","",IF(分岐管理シート!L390=2,"","error"))</f>
        <v/>
      </c>
      <c r="BN390" s="257" t="str">
        <f>IF(F390="","",IF(分岐管理シート!M390&lt;1,"error",""))</f>
        <v/>
      </c>
      <c r="BO390" s="252" t="str">
        <f>IF(F390="","",IF(OR(AND(分岐管理シート!D390=1,分岐管理シート!M390&lt;12,分岐管理シート!M390&gt;0),AND(分岐管理シート!D390=2,分岐管理シート!M390&lt;13,分岐管理シート!M390&gt;1)),"","error"))</f>
        <v/>
      </c>
      <c r="BP390" s="257" t="str">
        <f>IF(AND(分岐管理シート!M390&lt;&gt;1,SUM(分岐管理シート!N390:P390)&gt;0),"error","")</f>
        <v/>
      </c>
      <c r="BQ390" s="256" t="str">
        <f>IF(OR(AND(分岐管理シート!N390=0,OR(分岐管理シート!O390&lt;&gt;0,分岐管理シート!P390&lt;&gt;0)),AND(分岐管理シート!O390=0,分岐管理シート!P390&lt;&gt;0)),"error","")</f>
        <v/>
      </c>
      <c r="BR390" s="259" t="str" cm="1">
        <f t="array" ref="BR390">IF(SUMPRODUCT(COUNTIF(N390:P390,N390:P390))&gt;COUNTA(N390:P390),"error","")</f>
        <v/>
      </c>
      <c r="BS390" s="257" t="str">
        <f t="shared" si="47"/>
        <v/>
      </c>
      <c r="BT390" s="257" t="str">
        <f t="shared" si="48"/>
        <v/>
      </c>
      <c r="BU390" s="257" t="str">
        <f>IF(F390="","",IF(OR(AND(分岐管理シート!D390=1,T390&gt;0,Y390&gt;=0,U390=0,R390=S390+Y390,S390=T390),AND(分岐管理シート!D390=2,U390&gt;0,Y390&gt;=0,T390=0,R390=S390+Y390,S390=U390)),"","error"))</f>
        <v/>
      </c>
      <c r="BV390" s="257" t="str">
        <f t="shared" si="49"/>
        <v/>
      </c>
      <c r="BW390" s="257" t="str">
        <f t="shared" si="53"/>
        <v/>
      </c>
      <c r="BX390" s="257" t="str">
        <f t="shared" si="50"/>
        <v/>
      </c>
      <c r="BY390" s="257" t="str">
        <f>IF(F390="","",IF(PRODUCT(分岐管理シート!AB390:'分岐管理シート'!AE390)=0,"error",""))</f>
        <v/>
      </c>
      <c r="BZ390" s="252" t="str">
        <f>IF(F390="","",IF(AND(AE390="○",分岐管理シート!AF390=0),"error",""))</f>
        <v/>
      </c>
      <c r="CA390" s="257" t="str">
        <f>IF(F390="","",IF(AND(分岐管理シート!AE390&lt;2,実施計画様式!AF390&lt;&gt;""),"error",""))</f>
        <v/>
      </c>
      <c r="CB390" s="257" t="str">
        <f>IF(F390="","",IF(OR(AND(分岐管理シート!D390=1,分岐管理シート!AG390&gt;0,分岐管理シート!AG390&lt;25),AND(分岐管理シート!D390&gt;1,分岐管理シート!AG390&gt;12,分岐管理シート!AG390&lt;25)),"","error"))</f>
        <v/>
      </c>
      <c r="CC390" s="256" t="str">
        <f>IF(F390="","",IF(OR(AND(分岐管理シート!BH390="予算化方法",分岐管理シート!AH390&gt;0,分岐管理シート!AH390&lt;4),AND(分岐管理シート!BH390="予算化方法_未定なし",分岐管理シート!AH390&gt;0,分岐管理シート!AH390&lt;3)),"","error"))</f>
        <v/>
      </c>
      <c r="CD390" s="257" t="str">
        <f>IF(F390="","",IF(OR(分岐管理シート!AI390&lt;14,分岐管理シート!AI390&gt;25,分岐管理シート!AI390&gt;分岐管理シート!AJ390,分岐管理シート!AI390&gt;分岐管理シート!AK390),"error",""))</f>
        <v/>
      </c>
      <c r="CE390" s="257" t="str">
        <f>IF(F390="","",IF(OR(分岐管理シート!AJ390&lt;14,分岐管理シート!AJ390&gt;25,分岐管理シート!AJ390&lt;分岐管理シート!AI390,分岐管理シート!AJ390&gt;分岐管理シート!AK390),"error",""))</f>
        <v/>
      </c>
      <c r="CF390" s="256" t="str">
        <f>IF(F390="","",IF(OR(分岐管理シート!AK390&lt;14,分岐管理シート!AK390&gt;26,分岐管理シート!AK390&lt;分岐管理シート!AI390,分岐管理シート!AK390&lt;分岐管理シート!AJ390),"error",""))</f>
        <v/>
      </c>
      <c r="CG390" s="257" t="str">
        <f>IF(F390="","",IF(AND(AD390="－",分岐管理シート!AK390&gt;25),"error",""))</f>
        <v/>
      </c>
      <c r="CH390" s="257" t="str">
        <f t="shared" si="54"/>
        <v/>
      </c>
      <c r="CI390" s="252" t="str">
        <f>IF(F390="","",IF(分岐管理シート!AM390&lt;1,"error",""))</f>
        <v/>
      </c>
      <c r="CJ390" s="257" t="str">
        <f>IF(F390="","",IF(分岐管理シート!AN390&lt;1,"error",""))</f>
        <v/>
      </c>
      <c r="CK390" s="261" t="str">
        <f t="shared" si="51"/>
        <v/>
      </c>
      <c r="CL390" s="257" t="str">
        <f>IF(F390="","",IF(AND(SUM(分岐管理シート!AO390:AR390)&gt;180,分岐管理シート!AS390&lt;1),"error",""))</f>
        <v/>
      </c>
      <c r="CM390" s="257" t="str">
        <f>IF(F390="","",IF(OR(AND(分岐管理シート!D390=1,分岐管理シート!BB390&gt;0,分岐管理シート!BB390&lt;7),AND(分岐管理シート!D390&gt;1,分岐管理シート!BB390&gt;3,分岐管理シート!BB390&lt;7)),"","error"))</f>
        <v/>
      </c>
      <c r="CN390" s="260"/>
      <c r="CO390" s="257" t="str">
        <f>IF(分岐管理シート!BR390=0,"","error")</f>
        <v/>
      </c>
      <c r="CP390" s="304" t="str">
        <f>IF(AND(F390="",SUM(分岐管理シート!D390:BB390)&gt;0),"error","")</f>
        <v/>
      </c>
    </row>
    <row r="391" spans="1:94" ht="54.95" customHeight="1" x14ac:dyDescent="0.15">
      <c r="A391" s="29"/>
      <c r="B391" s="33"/>
      <c r="C391" s="445">
        <v>319</v>
      </c>
      <c r="D391" s="342"/>
      <c r="E391" s="342"/>
      <c r="F391" s="164"/>
      <c r="G391" s="164"/>
      <c r="H391" s="163"/>
      <c r="I391" s="164"/>
      <c r="J391" s="163"/>
      <c r="K391" s="164"/>
      <c r="L391" s="164"/>
      <c r="M391" s="164"/>
      <c r="N391" s="164"/>
      <c r="O391" s="343"/>
      <c r="P391" s="343"/>
      <c r="Q391" s="344"/>
      <c r="R391" s="345">
        <f t="shared" si="44"/>
        <v>0</v>
      </c>
      <c r="S391" s="346">
        <f t="shared" si="52"/>
        <v>0</v>
      </c>
      <c r="T391" s="347"/>
      <c r="U391" s="419"/>
      <c r="V391" s="386"/>
      <c r="W391" s="386"/>
      <c r="X391" s="386"/>
      <c r="Y391" s="347"/>
      <c r="Z391" s="347"/>
      <c r="AA391" s="163"/>
      <c r="AB391" s="164"/>
      <c r="AC391" s="348"/>
      <c r="AD391" s="348"/>
      <c r="AE391" s="348"/>
      <c r="AF391" s="349"/>
      <c r="AG391" s="349"/>
      <c r="AH391" s="370"/>
      <c r="AI391" s="163"/>
      <c r="AJ391" s="163"/>
      <c r="AK391" s="163"/>
      <c r="AL391" s="350"/>
      <c r="AM391" s="163"/>
      <c r="AN391" s="163"/>
      <c r="AO391" s="343"/>
      <c r="AP391" s="164"/>
      <c r="AQ391" s="164"/>
      <c r="AR391" s="164"/>
      <c r="AS391" s="351"/>
      <c r="AT391" s="352"/>
      <c r="AU391" s="352"/>
      <c r="AV391" s="352"/>
      <c r="AW391" s="352"/>
      <c r="AX391" s="352"/>
      <c r="AY391" s="352"/>
      <c r="AZ391" s="352"/>
      <c r="BA391" s="352"/>
      <c r="BB391" s="353"/>
      <c r="BC391" s="351"/>
      <c r="BD391" s="351"/>
      <c r="BE391" s="255" t="str">
        <f>IF(F391="","",IF(分岐管理シート!D391&gt;0,"","error"))</f>
        <v/>
      </c>
      <c r="BF391" s="256" t="str">
        <f>IF(F391="","",IF(分岐管理シート!E391=1,"","error"))</f>
        <v/>
      </c>
      <c r="BG391" s="257" t="str">
        <f>IF(F391="","",IF(分岐管理シート!G391=2,"","error"))</f>
        <v/>
      </c>
      <c r="BH391" s="257" t="str">
        <f>IF(F391="","",IF(OR(分岐管理シート!H391=0,LEN(H391)&lt;6),"error",""))</f>
        <v/>
      </c>
      <c r="BI391" s="258" t="str">
        <f>IF(F391="","",IF(分岐管理シート!I391=2,"","error"))</f>
        <v/>
      </c>
      <c r="BJ391" s="257" t="str">
        <f t="shared" si="45"/>
        <v/>
      </c>
      <c r="BK391" s="257" t="str">
        <f t="shared" si="46"/>
        <v/>
      </c>
      <c r="BL391" s="257" t="str">
        <f>IF(F391="","",IF(OR(AND(分岐管理シート!D391=1,分岐管理シート!K391=1),AND(分岐管理シート!D391=2,分岐管理シート!K391=2)),"","error"))</f>
        <v/>
      </c>
      <c r="BM391" s="255" t="str">
        <f>IF(F391="","",IF(分岐管理シート!L391=2,"","error"))</f>
        <v/>
      </c>
      <c r="BN391" s="257" t="str">
        <f>IF(F391="","",IF(分岐管理シート!M391&lt;1,"error",""))</f>
        <v/>
      </c>
      <c r="BO391" s="252" t="str">
        <f>IF(F391="","",IF(OR(AND(分岐管理シート!D391=1,分岐管理シート!M391&lt;12,分岐管理シート!M391&gt;0),AND(分岐管理シート!D391=2,分岐管理シート!M391&lt;13,分岐管理シート!M391&gt;1)),"","error"))</f>
        <v/>
      </c>
      <c r="BP391" s="257" t="str">
        <f>IF(AND(分岐管理シート!M391&lt;&gt;1,SUM(分岐管理シート!N391:P391)&gt;0),"error","")</f>
        <v/>
      </c>
      <c r="BQ391" s="256" t="str">
        <f>IF(OR(AND(分岐管理シート!N391=0,OR(分岐管理シート!O391&lt;&gt;0,分岐管理シート!P391&lt;&gt;0)),AND(分岐管理シート!O391=0,分岐管理シート!P391&lt;&gt;0)),"error","")</f>
        <v/>
      </c>
      <c r="BR391" s="259" t="str" cm="1">
        <f t="array" ref="BR391">IF(SUMPRODUCT(COUNTIF(N391:P391,N391:P391))&gt;COUNTA(N391:P391),"error","")</f>
        <v/>
      </c>
      <c r="BS391" s="257" t="str">
        <f t="shared" si="47"/>
        <v/>
      </c>
      <c r="BT391" s="257" t="str">
        <f t="shared" si="48"/>
        <v/>
      </c>
      <c r="BU391" s="257" t="str">
        <f>IF(F391="","",IF(OR(AND(分岐管理シート!D391=1,T391&gt;0,Y391&gt;=0,U391=0,R391=S391+Y391,S391=T391),AND(分岐管理シート!D391=2,U391&gt;0,Y391&gt;=0,T391=0,R391=S391+Y391,S391=U391)),"","error"))</f>
        <v/>
      </c>
      <c r="BV391" s="257" t="str">
        <f t="shared" si="49"/>
        <v/>
      </c>
      <c r="BW391" s="257" t="str">
        <f t="shared" si="53"/>
        <v/>
      </c>
      <c r="BX391" s="257" t="str">
        <f t="shared" si="50"/>
        <v/>
      </c>
      <c r="BY391" s="257" t="str">
        <f>IF(F391="","",IF(PRODUCT(分岐管理シート!AB391:'分岐管理シート'!AE391)=0,"error",""))</f>
        <v/>
      </c>
      <c r="BZ391" s="252" t="str">
        <f>IF(F391="","",IF(AND(AE391="○",分岐管理シート!AF391=0),"error",""))</f>
        <v/>
      </c>
      <c r="CA391" s="257" t="str">
        <f>IF(F391="","",IF(AND(分岐管理シート!AE391&lt;2,実施計画様式!AF391&lt;&gt;""),"error",""))</f>
        <v/>
      </c>
      <c r="CB391" s="257" t="str">
        <f>IF(F391="","",IF(OR(AND(分岐管理シート!D391=1,分岐管理シート!AG391&gt;0,分岐管理シート!AG391&lt;25),AND(分岐管理シート!D391&gt;1,分岐管理シート!AG391&gt;12,分岐管理シート!AG391&lt;25)),"","error"))</f>
        <v/>
      </c>
      <c r="CC391" s="256" t="str">
        <f>IF(F391="","",IF(OR(AND(分岐管理シート!BH391="予算化方法",分岐管理シート!AH391&gt;0,分岐管理シート!AH391&lt;4),AND(分岐管理シート!BH391="予算化方法_未定なし",分岐管理シート!AH391&gt;0,分岐管理シート!AH391&lt;3)),"","error"))</f>
        <v/>
      </c>
      <c r="CD391" s="257" t="str">
        <f>IF(F391="","",IF(OR(分岐管理シート!AI391&lt;14,分岐管理シート!AI391&gt;25,分岐管理シート!AI391&gt;分岐管理シート!AJ391,分岐管理シート!AI391&gt;分岐管理シート!AK391),"error",""))</f>
        <v/>
      </c>
      <c r="CE391" s="257" t="str">
        <f>IF(F391="","",IF(OR(分岐管理シート!AJ391&lt;14,分岐管理シート!AJ391&gt;25,分岐管理シート!AJ391&lt;分岐管理シート!AI391,分岐管理シート!AJ391&gt;分岐管理シート!AK391),"error",""))</f>
        <v/>
      </c>
      <c r="CF391" s="256" t="str">
        <f>IF(F391="","",IF(OR(分岐管理シート!AK391&lt;14,分岐管理シート!AK391&gt;26,分岐管理シート!AK391&lt;分岐管理シート!AI391,分岐管理シート!AK391&lt;分岐管理シート!AJ391),"error",""))</f>
        <v/>
      </c>
      <c r="CG391" s="257" t="str">
        <f>IF(F391="","",IF(AND(AD391="－",分岐管理シート!AK391&gt;25),"error",""))</f>
        <v/>
      </c>
      <c r="CH391" s="257" t="str">
        <f t="shared" si="54"/>
        <v/>
      </c>
      <c r="CI391" s="252" t="str">
        <f>IF(F391="","",IF(分岐管理シート!AM391&lt;1,"error",""))</f>
        <v/>
      </c>
      <c r="CJ391" s="257" t="str">
        <f>IF(F391="","",IF(分岐管理シート!AN391&lt;1,"error",""))</f>
        <v/>
      </c>
      <c r="CK391" s="261" t="str">
        <f t="shared" si="51"/>
        <v/>
      </c>
      <c r="CL391" s="257" t="str">
        <f>IF(F391="","",IF(AND(SUM(分岐管理シート!AO391:AR391)&gt;180,分岐管理シート!AS391&lt;1),"error",""))</f>
        <v/>
      </c>
      <c r="CM391" s="257" t="str">
        <f>IF(F391="","",IF(OR(AND(分岐管理シート!D391=1,分岐管理シート!BB391&gt;0,分岐管理シート!BB391&lt;7),AND(分岐管理シート!D391&gt;1,分岐管理シート!BB391&gt;3,分岐管理シート!BB391&lt;7)),"","error"))</f>
        <v/>
      </c>
      <c r="CN391" s="260"/>
      <c r="CO391" s="257" t="str">
        <f>IF(分岐管理シート!BR391=0,"","error")</f>
        <v/>
      </c>
      <c r="CP391" s="304" t="str">
        <f>IF(AND(F391="",SUM(分岐管理シート!D391:BB391)&gt;0),"error","")</f>
        <v/>
      </c>
    </row>
    <row r="392" spans="1:94" ht="54.95" customHeight="1" x14ac:dyDescent="0.15">
      <c r="A392" s="29"/>
      <c r="B392" s="33"/>
      <c r="C392" s="445">
        <v>320</v>
      </c>
      <c r="D392" s="342"/>
      <c r="E392" s="342"/>
      <c r="F392" s="164"/>
      <c r="G392" s="164"/>
      <c r="H392" s="163"/>
      <c r="I392" s="164"/>
      <c r="J392" s="163"/>
      <c r="K392" s="164"/>
      <c r="L392" s="164"/>
      <c r="M392" s="164"/>
      <c r="N392" s="164"/>
      <c r="O392" s="343"/>
      <c r="P392" s="343"/>
      <c r="Q392" s="344"/>
      <c r="R392" s="345">
        <f t="shared" si="44"/>
        <v>0</v>
      </c>
      <c r="S392" s="346">
        <f t="shared" si="52"/>
        <v>0</v>
      </c>
      <c r="T392" s="347"/>
      <c r="U392" s="419"/>
      <c r="V392" s="386"/>
      <c r="W392" s="386"/>
      <c r="X392" s="386"/>
      <c r="Y392" s="347"/>
      <c r="Z392" s="347"/>
      <c r="AA392" s="163"/>
      <c r="AB392" s="164"/>
      <c r="AC392" s="348"/>
      <c r="AD392" s="348"/>
      <c r="AE392" s="348"/>
      <c r="AF392" s="349"/>
      <c r="AG392" s="349"/>
      <c r="AH392" s="370"/>
      <c r="AI392" s="163"/>
      <c r="AJ392" s="163"/>
      <c r="AK392" s="163"/>
      <c r="AL392" s="350"/>
      <c r="AM392" s="163"/>
      <c r="AN392" s="163"/>
      <c r="AO392" s="343"/>
      <c r="AP392" s="164"/>
      <c r="AQ392" s="164"/>
      <c r="AR392" s="164"/>
      <c r="AS392" s="351"/>
      <c r="AT392" s="352"/>
      <c r="AU392" s="352"/>
      <c r="AV392" s="352"/>
      <c r="AW392" s="352"/>
      <c r="AX392" s="352"/>
      <c r="AY392" s="352"/>
      <c r="AZ392" s="352"/>
      <c r="BA392" s="352"/>
      <c r="BB392" s="353"/>
      <c r="BC392" s="351"/>
      <c r="BD392" s="351"/>
      <c r="BE392" s="255" t="str">
        <f>IF(F392="","",IF(分岐管理シート!D392&gt;0,"","error"))</f>
        <v/>
      </c>
      <c r="BF392" s="256" t="str">
        <f>IF(F392="","",IF(分岐管理シート!E392=1,"","error"))</f>
        <v/>
      </c>
      <c r="BG392" s="257" t="str">
        <f>IF(F392="","",IF(分岐管理シート!G392=2,"","error"))</f>
        <v/>
      </c>
      <c r="BH392" s="257" t="str">
        <f>IF(F392="","",IF(OR(分岐管理シート!H392=0,LEN(H392)&lt;6),"error",""))</f>
        <v/>
      </c>
      <c r="BI392" s="258" t="str">
        <f>IF(F392="","",IF(分岐管理シート!I392=2,"","error"))</f>
        <v/>
      </c>
      <c r="BJ392" s="257" t="str">
        <f t="shared" si="45"/>
        <v/>
      </c>
      <c r="BK392" s="257" t="str">
        <f t="shared" si="46"/>
        <v/>
      </c>
      <c r="BL392" s="257" t="str">
        <f>IF(F392="","",IF(OR(AND(分岐管理シート!D392=1,分岐管理シート!K392=1),AND(分岐管理シート!D392=2,分岐管理シート!K392=2)),"","error"))</f>
        <v/>
      </c>
      <c r="BM392" s="255" t="str">
        <f>IF(F392="","",IF(分岐管理シート!L392=2,"","error"))</f>
        <v/>
      </c>
      <c r="BN392" s="257" t="str">
        <f>IF(F392="","",IF(分岐管理シート!M392&lt;1,"error",""))</f>
        <v/>
      </c>
      <c r="BO392" s="252" t="str">
        <f>IF(F392="","",IF(OR(AND(分岐管理シート!D392=1,分岐管理シート!M392&lt;12,分岐管理シート!M392&gt;0),AND(分岐管理シート!D392=2,分岐管理シート!M392&lt;13,分岐管理シート!M392&gt;1)),"","error"))</f>
        <v/>
      </c>
      <c r="BP392" s="257" t="str">
        <f>IF(AND(分岐管理シート!M392&lt;&gt;1,SUM(分岐管理シート!N392:P392)&gt;0),"error","")</f>
        <v/>
      </c>
      <c r="BQ392" s="256" t="str">
        <f>IF(OR(AND(分岐管理シート!N392=0,OR(分岐管理シート!O392&lt;&gt;0,分岐管理シート!P392&lt;&gt;0)),AND(分岐管理シート!O392=0,分岐管理シート!P392&lt;&gt;0)),"error","")</f>
        <v/>
      </c>
      <c r="BR392" s="259" t="str" cm="1">
        <f t="array" ref="BR392">IF(SUMPRODUCT(COUNTIF(N392:P392,N392:P392))&gt;COUNTA(N392:P392),"error","")</f>
        <v/>
      </c>
      <c r="BS392" s="257" t="str">
        <f t="shared" si="47"/>
        <v/>
      </c>
      <c r="BT392" s="257" t="str">
        <f t="shared" si="48"/>
        <v/>
      </c>
      <c r="BU392" s="257" t="str">
        <f>IF(F392="","",IF(OR(AND(分岐管理シート!D392=1,T392&gt;0,Y392&gt;=0,U392=0,R392=S392+Y392,S392=T392),AND(分岐管理シート!D392=2,U392&gt;0,Y392&gt;=0,T392=0,R392=S392+Y392,S392=U392)),"","error"))</f>
        <v/>
      </c>
      <c r="BV392" s="257" t="str">
        <f t="shared" si="49"/>
        <v/>
      </c>
      <c r="BW392" s="257" t="str">
        <f t="shared" si="53"/>
        <v/>
      </c>
      <c r="BX392" s="257" t="str">
        <f t="shared" si="50"/>
        <v/>
      </c>
      <c r="BY392" s="257" t="str">
        <f>IF(F392="","",IF(PRODUCT(分岐管理シート!AB392:'分岐管理シート'!AE392)=0,"error",""))</f>
        <v/>
      </c>
      <c r="BZ392" s="252" t="str">
        <f>IF(F392="","",IF(AND(AE392="○",分岐管理シート!AF392=0),"error",""))</f>
        <v/>
      </c>
      <c r="CA392" s="257" t="str">
        <f>IF(F392="","",IF(AND(分岐管理シート!AE392&lt;2,実施計画様式!AF392&lt;&gt;""),"error",""))</f>
        <v/>
      </c>
      <c r="CB392" s="257" t="str">
        <f>IF(F392="","",IF(OR(AND(分岐管理シート!D392=1,分岐管理シート!AG392&gt;0,分岐管理シート!AG392&lt;25),AND(分岐管理シート!D392&gt;1,分岐管理シート!AG392&gt;12,分岐管理シート!AG392&lt;25)),"","error"))</f>
        <v/>
      </c>
      <c r="CC392" s="256" t="str">
        <f>IF(F392="","",IF(OR(AND(分岐管理シート!BH392="予算化方法",分岐管理シート!AH392&gt;0,分岐管理シート!AH392&lt;4),AND(分岐管理シート!BH392="予算化方法_未定なし",分岐管理シート!AH392&gt;0,分岐管理シート!AH392&lt;3)),"","error"))</f>
        <v/>
      </c>
      <c r="CD392" s="257" t="str">
        <f>IF(F392="","",IF(OR(分岐管理シート!AI392&lt;14,分岐管理シート!AI392&gt;25,分岐管理シート!AI392&gt;分岐管理シート!AJ392,分岐管理シート!AI392&gt;分岐管理シート!AK392),"error",""))</f>
        <v/>
      </c>
      <c r="CE392" s="257" t="str">
        <f>IF(F392="","",IF(OR(分岐管理シート!AJ392&lt;14,分岐管理シート!AJ392&gt;25,分岐管理シート!AJ392&lt;分岐管理シート!AI392,分岐管理シート!AJ392&gt;分岐管理シート!AK392),"error",""))</f>
        <v/>
      </c>
      <c r="CF392" s="256" t="str">
        <f>IF(F392="","",IF(OR(分岐管理シート!AK392&lt;14,分岐管理シート!AK392&gt;26,分岐管理シート!AK392&lt;分岐管理シート!AI392,分岐管理シート!AK392&lt;分岐管理シート!AJ392),"error",""))</f>
        <v/>
      </c>
      <c r="CG392" s="257" t="str">
        <f>IF(F392="","",IF(AND(AD392="－",分岐管理シート!AK392&gt;25),"error",""))</f>
        <v/>
      </c>
      <c r="CH392" s="257" t="str">
        <f t="shared" si="54"/>
        <v/>
      </c>
      <c r="CI392" s="252" t="str">
        <f>IF(F392="","",IF(分岐管理シート!AM392&lt;1,"error",""))</f>
        <v/>
      </c>
      <c r="CJ392" s="257" t="str">
        <f>IF(F392="","",IF(分岐管理シート!AN392&lt;1,"error",""))</f>
        <v/>
      </c>
      <c r="CK392" s="261" t="str">
        <f t="shared" si="51"/>
        <v/>
      </c>
      <c r="CL392" s="257" t="str">
        <f>IF(F392="","",IF(AND(SUM(分岐管理シート!AO392:AR392)&gt;180,分岐管理シート!AS392&lt;1),"error",""))</f>
        <v/>
      </c>
      <c r="CM392" s="257" t="str">
        <f>IF(F392="","",IF(OR(AND(分岐管理シート!D392=1,分岐管理シート!BB392&gt;0,分岐管理シート!BB392&lt;7),AND(分岐管理シート!D392&gt;1,分岐管理シート!BB392&gt;3,分岐管理シート!BB392&lt;7)),"","error"))</f>
        <v/>
      </c>
      <c r="CN392" s="260"/>
      <c r="CO392" s="257" t="str">
        <f>IF(分岐管理シート!BR392=0,"","error")</f>
        <v/>
      </c>
      <c r="CP392" s="304" t="str">
        <f>IF(AND(F392="",SUM(分岐管理シート!D392:BB392)&gt;0),"error","")</f>
        <v/>
      </c>
    </row>
    <row r="393" spans="1:94" ht="54.95" customHeight="1" x14ac:dyDescent="0.15">
      <c r="A393" s="29"/>
      <c r="B393" s="33"/>
      <c r="C393" s="445">
        <v>321</v>
      </c>
      <c r="D393" s="342"/>
      <c r="E393" s="342"/>
      <c r="F393" s="164"/>
      <c r="G393" s="164"/>
      <c r="H393" s="163"/>
      <c r="I393" s="164"/>
      <c r="J393" s="163"/>
      <c r="K393" s="164"/>
      <c r="L393" s="164"/>
      <c r="M393" s="164"/>
      <c r="N393" s="164"/>
      <c r="O393" s="343"/>
      <c r="P393" s="343"/>
      <c r="Q393" s="344"/>
      <c r="R393" s="345">
        <f t="shared" ref="R393:R456" si="55">S393+Y393</f>
        <v>0</v>
      </c>
      <c r="S393" s="346">
        <f t="shared" si="52"/>
        <v>0</v>
      </c>
      <c r="T393" s="347"/>
      <c r="U393" s="419"/>
      <c r="V393" s="386"/>
      <c r="W393" s="386"/>
      <c r="X393" s="386"/>
      <c r="Y393" s="347"/>
      <c r="Z393" s="347"/>
      <c r="AA393" s="163"/>
      <c r="AB393" s="164"/>
      <c r="AC393" s="348"/>
      <c r="AD393" s="348"/>
      <c r="AE393" s="348"/>
      <c r="AF393" s="349"/>
      <c r="AG393" s="349"/>
      <c r="AH393" s="370"/>
      <c r="AI393" s="163"/>
      <c r="AJ393" s="163"/>
      <c r="AK393" s="163"/>
      <c r="AL393" s="350"/>
      <c r="AM393" s="163"/>
      <c r="AN393" s="163"/>
      <c r="AO393" s="343"/>
      <c r="AP393" s="164"/>
      <c r="AQ393" s="164"/>
      <c r="AR393" s="164"/>
      <c r="AS393" s="351"/>
      <c r="AT393" s="352"/>
      <c r="AU393" s="352"/>
      <c r="AV393" s="352"/>
      <c r="AW393" s="352"/>
      <c r="AX393" s="352"/>
      <c r="AY393" s="352"/>
      <c r="AZ393" s="352"/>
      <c r="BA393" s="352"/>
      <c r="BB393" s="353"/>
      <c r="BC393" s="351"/>
      <c r="BD393" s="351"/>
      <c r="BE393" s="255" t="str">
        <f>IF(F393="","",IF(分岐管理シート!D393&gt;0,"","error"))</f>
        <v/>
      </c>
      <c r="BF393" s="256" t="str">
        <f>IF(F393="","",IF(分岐管理シート!E393=1,"","error"))</f>
        <v/>
      </c>
      <c r="BG393" s="257" t="str">
        <f>IF(F393="","",IF(分岐管理シート!G393=2,"","error"))</f>
        <v/>
      </c>
      <c r="BH393" s="257" t="str">
        <f>IF(F393="","",IF(OR(分岐管理シート!H393=0,LEN(H393)&lt;6),"error",""))</f>
        <v/>
      </c>
      <c r="BI393" s="258" t="str">
        <f>IF(F393="","",IF(分岐管理シート!I393=2,"","error"))</f>
        <v/>
      </c>
      <c r="BJ393" s="257" t="str">
        <f t="shared" ref="BJ393:BJ456" si="56">IF(F393="","",IF(J393="","error",""))</f>
        <v/>
      </c>
      <c r="BK393" s="257" t="str">
        <f t="shared" ref="BK393:BK456" si="57">IF(F393="","",IF(COUNTIF($J$73:$J$472,J393)&gt;1,"error",""))</f>
        <v/>
      </c>
      <c r="BL393" s="257" t="str">
        <f>IF(F393="","",IF(OR(AND(分岐管理シート!D393=1,分岐管理シート!K393=1),AND(分岐管理シート!D393=2,分岐管理シート!K393=2)),"","error"))</f>
        <v/>
      </c>
      <c r="BM393" s="255" t="str">
        <f>IF(F393="","",IF(分岐管理シート!L393=2,"","error"))</f>
        <v/>
      </c>
      <c r="BN393" s="257" t="str">
        <f>IF(F393="","",IF(分岐管理シート!M393&lt;1,"error",""))</f>
        <v/>
      </c>
      <c r="BO393" s="252" t="str">
        <f>IF(F393="","",IF(OR(AND(分岐管理シート!D393=1,分岐管理シート!M393&lt;12,分岐管理シート!M393&gt;0),AND(分岐管理シート!D393=2,分岐管理シート!M393&lt;13,分岐管理シート!M393&gt;1)),"","error"))</f>
        <v/>
      </c>
      <c r="BP393" s="257" t="str">
        <f>IF(AND(分岐管理シート!M393&lt;&gt;1,SUM(分岐管理シート!N393:P393)&gt;0),"error","")</f>
        <v/>
      </c>
      <c r="BQ393" s="256" t="str">
        <f>IF(OR(AND(分岐管理シート!N393=0,OR(分岐管理シート!O393&lt;&gt;0,分岐管理シート!P393&lt;&gt;0)),AND(分岐管理シート!O393=0,分岐管理シート!P393&lt;&gt;0)),"error","")</f>
        <v/>
      </c>
      <c r="BR393" s="259" t="str" cm="1">
        <f t="array" ref="BR393">IF(SUMPRODUCT(COUNTIF(N393:P393,N393:P393))&gt;COUNTA(N393:P393),"error","")</f>
        <v/>
      </c>
      <c r="BS393" s="257" t="str">
        <f t="shared" ref="BS393:BS456" si="58">IF(AND(COUNTIF(M393,"*推奨*")&gt;0,Q393=""),"error","")</f>
        <v/>
      </c>
      <c r="BT393" s="257" t="str">
        <f t="shared" ref="BT393:BT456" si="59">IF(AND(COUNTIF(M393,"*推奨*")=0,Q393&lt;&gt;""),"error","")</f>
        <v/>
      </c>
      <c r="BU393" s="257" t="str">
        <f>IF(F393="","",IF(OR(AND(分岐管理シート!D393=1,T393&gt;0,Y393&gt;=0,U393=0,R393=S393+Y393,S393=T393),AND(分岐管理シート!D393=2,U393&gt;0,Y393&gt;=0,T393=0,R393=S393+Y393,S393=U393)),"","error"))</f>
        <v/>
      </c>
      <c r="BV393" s="257" t="str">
        <f t="shared" ref="BV393:BV456" si="60">IF(F393="","",IF(S393=INT(S393),"","error"))</f>
        <v/>
      </c>
      <c r="BW393" s="257" t="str">
        <f t="shared" si="53"/>
        <v/>
      </c>
      <c r="BX393" s="257" t="str">
        <f t="shared" ref="BX393:BX456" si="61">IF(F393="","",IF(AA393="","error",""))</f>
        <v/>
      </c>
      <c r="BY393" s="257" t="str">
        <f>IF(F393="","",IF(PRODUCT(分岐管理シート!AB393:'分岐管理シート'!AE393)=0,"error",""))</f>
        <v/>
      </c>
      <c r="BZ393" s="252" t="str">
        <f>IF(F393="","",IF(AND(AE393="○",分岐管理シート!AF393=0),"error",""))</f>
        <v/>
      </c>
      <c r="CA393" s="257" t="str">
        <f>IF(F393="","",IF(AND(分岐管理シート!AE393&lt;2,実施計画様式!AF393&lt;&gt;""),"error",""))</f>
        <v/>
      </c>
      <c r="CB393" s="257" t="str">
        <f>IF(F393="","",IF(OR(AND(分岐管理シート!D393=1,分岐管理シート!AG393&gt;0,分岐管理シート!AG393&lt;25),AND(分岐管理シート!D393&gt;1,分岐管理シート!AG393&gt;12,分岐管理シート!AG393&lt;25)),"","error"))</f>
        <v/>
      </c>
      <c r="CC393" s="256" t="str">
        <f>IF(F393="","",IF(OR(AND(分岐管理シート!BH393="予算化方法",分岐管理シート!AH393&gt;0,分岐管理シート!AH393&lt;4),AND(分岐管理シート!BH393="予算化方法_未定なし",分岐管理シート!AH393&gt;0,分岐管理シート!AH393&lt;3)),"","error"))</f>
        <v/>
      </c>
      <c r="CD393" s="257" t="str">
        <f>IF(F393="","",IF(OR(分岐管理シート!AI393&lt;14,分岐管理シート!AI393&gt;25,分岐管理シート!AI393&gt;分岐管理シート!AJ393,分岐管理シート!AI393&gt;分岐管理シート!AK393),"error",""))</f>
        <v/>
      </c>
      <c r="CE393" s="257" t="str">
        <f>IF(F393="","",IF(OR(分岐管理シート!AJ393&lt;14,分岐管理シート!AJ393&gt;25,分岐管理シート!AJ393&lt;分岐管理シート!AI393,分岐管理シート!AJ393&gt;分岐管理シート!AK393),"error",""))</f>
        <v/>
      </c>
      <c r="CF393" s="256" t="str">
        <f>IF(F393="","",IF(OR(分岐管理シート!AK393&lt;14,分岐管理シート!AK393&gt;26,分岐管理シート!AK393&lt;分岐管理シート!AI393,分岐管理シート!AK393&lt;分岐管理シート!AJ393),"error",""))</f>
        <v/>
      </c>
      <c r="CG393" s="257" t="str">
        <f>IF(F393="","",IF(AND(AD393="－",分岐管理シート!AK393&gt;25),"error",""))</f>
        <v/>
      </c>
      <c r="CH393" s="257" t="str">
        <f t="shared" si="54"/>
        <v/>
      </c>
      <c r="CI393" s="252" t="str">
        <f>IF(F393="","",IF(分岐管理シート!AM393&lt;1,"error",""))</f>
        <v/>
      </c>
      <c r="CJ393" s="257" t="str">
        <f>IF(F393="","",IF(分岐管理シート!AN393&lt;1,"error",""))</f>
        <v/>
      </c>
      <c r="CK393" s="261" t="str">
        <f t="shared" ref="CK393:CK456" si="62">IF(F393="","",IF(COUNTA(AO393:AR393)&gt;0,"","error"))</f>
        <v/>
      </c>
      <c r="CL393" s="257" t="str">
        <f>IF(F393="","",IF(AND(SUM(分岐管理シート!AO393:AR393)&gt;180,分岐管理シート!AS393&lt;1),"error",""))</f>
        <v/>
      </c>
      <c r="CM393" s="257" t="str">
        <f>IF(F393="","",IF(OR(AND(分岐管理シート!D393=1,分岐管理シート!BB393&gt;0,分岐管理シート!BB393&lt;7),AND(分岐管理シート!D393&gt;1,分岐管理シート!BB393&gt;3,分岐管理シート!BB393&lt;7)),"","error"))</f>
        <v/>
      </c>
      <c r="CN393" s="260"/>
      <c r="CO393" s="257" t="str">
        <f>IF(分岐管理シート!BR393=0,"","error")</f>
        <v/>
      </c>
      <c r="CP393" s="304" t="str">
        <f>IF(AND(F393="",SUM(分岐管理シート!D393:BB393)&gt;0),"error","")</f>
        <v/>
      </c>
    </row>
    <row r="394" spans="1:94" ht="54.95" customHeight="1" x14ac:dyDescent="0.15">
      <c r="A394" s="29"/>
      <c r="B394" s="33"/>
      <c r="C394" s="445">
        <v>322</v>
      </c>
      <c r="D394" s="342"/>
      <c r="E394" s="342"/>
      <c r="F394" s="164"/>
      <c r="G394" s="164"/>
      <c r="H394" s="163"/>
      <c r="I394" s="164"/>
      <c r="J394" s="163"/>
      <c r="K394" s="164"/>
      <c r="L394" s="164"/>
      <c r="M394" s="164"/>
      <c r="N394" s="164"/>
      <c r="O394" s="343"/>
      <c r="P394" s="343"/>
      <c r="Q394" s="344"/>
      <c r="R394" s="345">
        <f t="shared" si="55"/>
        <v>0</v>
      </c>
      <c r="S394" s="346">
        <f t="shared" si="52"/>
        <v>0</v>
      </c>
      <c r="T394" s="347"/>
      <c r="U394" s="419"/>
      <c r="V394" s="386"/>
      <c r="W394" s="386"/>
      <c r="X394" s="386"/>
      <c r="Y394" s="347"/>
      <c r="Z394" s="347"/>
      <c r="AA394" s="163"/>
      <c r="AB394" s="164"/>
      <c r="AC394" s="348"/>
      <c r="AD394" s="348"/>
      <c r="AE394" s="348"/>
      <c r="AF394" s="349"/>
      <c r="AG394" s="349"/>
      <c r="AH394" s="370"/>
      <c r="AI394" s="163"/>
      <c r="AJ394" s="163"/>
      <c r="AK394" s="163"/>
      <c r="AL394" s="350"/>
      <c r="AM394" s="163"/>
      <c r="AN394" s="163"/>
      <c r="AO394" s="343"/>
      <c r="AP394" s="164"/>
      <c r="AQ394" s="164"/>
      <c r="AR394" s="164"/>
      <c r="AS394" s="351"/>
      <c r="AT394" s="352"/>
      <c r="AU394" s="352"/>
      <c r="AV394" s="352"/>
      <c r="AW394" s="352"/>
      <c r="AX394" s="352"/>
      <c r="AY394" s="352"/>
      <c r="AZ394" s="352"/>
      <c r="BA394" s="352"/>
      <c r="BB394" s="353"/>
      <c r="BC394" s="351"/>
      <c r="BD394" s="351"/>
      <c r="BE394" s="255" t="str">
        <f>IF(F394="","",IF(分岐管理シート!D394&gt;0,"","error"))</f>
        <v/>
      </c>
      <c r="BF394" s="256" t="str">
        <f>IF(F394="","",IF(分岐管理シート!E394=1,"","error"))</f>
        <v/>
      </c>
      <c r="BG394" s="257" t="str">
        <f>IF(F394="","",IF(分岐管理シート!G394=2,"","error"))</f>
        <v/>
      </c>
      <c r="BH394" s="257" t="str">
        <f>IF(F394="","",IF(OR(分岐管理シート!H394=0,LEN(H394)&lt;6),"error",""))</f>
        <v/>
      </c>
      <c r="BI394" s="258" t="str">
        <f>IF(F394="","",IF(分岐管理シート!I394=2,"","error"))</f>
        <v/>
      </c>
      <c r="BJ394" s="257" t="str">
        <f t="shared" si="56"/>
        <v/>
      </c>
      <c r="BK394" s="257" t="str">
        <f t="shared" si="57"/>
        <v/>
      </c>
      <c r="BL394" s="257" t="str">
        <f>IF(F394="","",IF(OR(AND(分岐管理シート!D394=1,分岐管理シート!K394=1),AND(分岐管理シート!D394=2,分岐管理シート!K394=2)),"","error"))</f>
        <v/>
      </c>
      <c r="BM394" s="255" t="str">
        <f>IF(F394="","",IF(分岐管理シート!L394=2,"","error"))</f>
        <v/>
      </c>
      <c r="BN394" s="257" t="str">
        <f>IF(F394="","",IF(分岐管理シート!M394&lt;1,"error",""))</f>
        <v/>
      </c>
      <c r="BO394" s="252" t="str">
        <f>IF(F394="","",IF(OR(AND(分岐管理シート!D394=1,分岐管理シート!M394&lt;12,分岐管理シート!M394&gt;0),AND(分岐管理シート!D394=2,分岐管理シート!M394&lt;13,分岐管理シート!M394&gt;1)),"","error"))</f>
        <v/>
      </c>
      <c r="BP394" s="257" t="str">
        <f>IF(AND(分岐管理シート!M394&lt;&gt;1,SUM(分岐管理シート!N394:P394)&gt;0),"error","")</f>
        <v/>
      </c>
      <c r="BQ394" s="256" t="str">
        <f>IF(OR(AND(分岐管理シート!N394=0,OR(分岐管理シート!O394&lt;&gt;0,分岐管理シート!P394&lt;&gt;0)),AND(分岐管理シート!O394=0,分岐管理シート!P394&lt;&gt;0)),"error","")</f>
        <v/>
      </c>
      <c r="BR394" s="259" t="str" cm="1">
        <f t="array" ref="BR394">IF(SUMPRODUCT(COUNTIF(N394:P394,N394:P394))&gt;COUNTA(N394:P394),"error","")</f>
        <v/>
      </c>
      <c r="BS394" s="257" t="str">
        <f t="shared" si="58"/>
        <v/>
      </c>
      <c r="BT394" s="257" t="str">
        <f t="shared" si="59"/>
        <v/>
      </c>
      <c r="BU394" s="257" t="str">
        <f>IF(F394="","",IF(OR(AND(分岐管理シート!D394=1,T394&gt;0,Y394&gt;=0,U394=0,R394=S394+Y394,S394=T394),AND(分岐管理シート!D394=2,U394&gt;0,Y394&gt;=0,T394=0,R394=S394+Y394,S394=U394)),"","error"))</f>
        <v/>
      </c>
      <c r="BV394" s="257" t="str">
        <f t="shared" si="60"/>
        <v/>
      </c>
      <c r="BW394" s="257" t="str">
        <f t="shared" si="53"/>
        <v/>
      </c>
      <c r="BX394" s="257" t="str">
        <f t="shared" si="61"/>
        <v/>
      </c>
      <c r="BY394" s="257" t="str">
        <f>IF(F394="","",IF(PRODUCT(分岐管理シート!AB394:'分岐管理シート'!AE394)=0,"error",""))</f>
        <v/>
      </c>
      <c r="BZ394" s="252" t="str">
        <f>IF(F394="","",IF(AND(AE394="○",分岐管理シート!AF394=0),"error",""))</f>
        <v/>
      </c>
      <c r="CA394" s="257" t="str">
        <f>IF(F394="","",IF(AND(分岐管理シート!AE394&lt;2,実施計画様式!AF394&lt;&gt;""),"error",""))</f>
        <v/>
      </c>
      <c r="CB394" s="257" t="str">
        <f>IF(F394="","",IF(OR(AND(分岐管理シート!D394=1,分岐管理シート!AG394&gt;0,分岐管理シート!AG394&lt;25),AND(分岐管理シート!D394&gt;1,分岐管理シート!AG394&gt;12,分岐管理シート!AG394&lt;25)),"","error"))</f>
        <v/>
      </c>
      <c r="CC394" s="256" t="str">
        <f>IF(F394="","",IF(OR(AND(分岐管理シート!BH394="予算化方法",分岐管理シート!AH394&gt;0,分岐管理シート!AH394&lt;4),AND(分岐管理シート!BH394="予算化方法_未定なし",分岐管理シート!AH394&gt;0,分岐管理シート!AH394&lt;3)),"","error"))</f>
        <v/>
      </c>
      <c r="CD394" s="257" t="str">
        <f>IF(F394="","",IF(OR(分岐管理シート!AI394&lt;14,分岐管理シート!AI394&gt;25,分岐管理シート!AI394&gt;分岐管理シート!AJ394,分岐管理シート!AI394&gt;分岐管理シート!AK394),"error",""))</f>
        <v/>
      </c>
      <c r="CE394" s="257" t="str">
        <f>IF(F394="","",IF(OR(分岐管理シート!AJ394&lt;14,分岐管理シート!AJ394&gt;25,分岐管理シート!AJ394&lt;分岐管理シート!AI394,分岐管理シート!AJ394&gt;分岐管理シート!AK394),"error",""))</f>
        <v/>
      </c>
      <c r="CF394" s="256" t="str">
        <f>IF(F394="","",IF(OR(分岐管理シート!AK394&lt;14,分岐管理シート!AK394&gt;26,分岐管理シート!AK394&lt;分岐管理シート!AI394,分岐管理シート!AK394&lt;分岐管理シート!AJ394),"error",""))</f>
        <v/>
      </c>
      <c r="CG394" s="257" t="str">
        <f>IF(F394="","",IF(AND(AD394="－",分岐管理シート!AK394&gt;25),"error",""))</f>
        <v/>
      </c>
      <c r="CH394" s="257" t="str">
        <f t="shared" si="54"/>
        <v/>
      </c>
      <c r="CI394" s="252" t="str">
        <f>IF(F394="","",IF(分岐管理シート!AM394&lt;1,"error",""))</f>
        <v/>
      </c>
      <c r="CJ394" s="257" t="str">
        <f>IF(F394="","",IF(分岐管理シート!AN394&lt;1,"error",""))</f>
        <v/>
      </c>
      <c r="CK394" s="261" t="str">
        <f t="shared" si="62"/>
        <v/>
      </c>
      <c r="CL394" s="257" t="str">
        <f>IF(F394="","",IF(AND(SUM(分岐管理シート!AO394:AR394)&gt;180,分岐管理シート!AS394&lt;1),"error",""))</f>
        <v/>
      </c>
      <c r="CM394" s="257" t="str">
        <f>IF(F394="","",IF(OR(AND(分岐管理シート!D394=1,分岐管理シート!BB394&gt;0,分岐管理シート!BB394&lt;7),AND(分岐管理シート!D394&gt;1,分岐管理シート!BB394&gt;3,分岐管理シート!BB394&lt;7)),"","error"))</f>
        <v/>
      </c>
      <c r="CN394" s="260"/>
      <c r="CO394" s="257" t="str">
        <f>IF(分岐管理シート!BR394=0,"","error")</f>
        <v/>
      </c>
      <c r="CP394" s="304" t="str">
        <f>IF(AND(F394="",SUM(分岐管理シート!D394:BB394)&gt;0),"error","")</f>
        <v/>
      </c>
    </row>
    <row r="395" spans="1:94" ht="54.95" customHeight="1" x14ac:dyDescent="0.15">
      <c r="A395" s="29"/>
      <c r="B395" s="33"/>
      <c r="C395" s="445">
        <v>323</v>
      </c>
      <c r="D395" s="342"/>
      <c r="E395" s="342"/>
      <c r="F395" s="164"/>
      <c r="G395" s="164"/>
      <c r="H395" s="163"/>
      <c r="I395" s="164"/>
      <c r="J395" s="163"/>
      <c r="K395" s="164"/>
      <c r="L395" s="164"/>
      <c r="M395" s="164"/>
      <c r="N395" s="164"/>
      <c r="O395" s="343"/>
      <c r="P395" s="343"/>
      <c r="Q395" s="344"/>
      <c r="R395" s="345">
        <f t="shared" si="55"/>
        <v>0</v>
      </c>
      <c r="S395" s="346">
        <f t="shared" si="52"/>
        <v>0</v>
      </c>
      <c r="T395" s="347"/>
      <c r="U395" s="419"/>
      <c r="V395" s="386"/>
      <c r="W395" s="386"/>
      <c r="X395" s="386"/>
      <c r="Y395" s="347"/>
      <c r="Z395" s="347"/>
      <c r="AA395" s="163"/>
      <c r="AB395" s="164"/>
      <c r="AC395" s="348"/>
      <c r="AD395" s="348"/>
      <c r="AE395" s="348"/>
      <c r="AF395" s="349"/>
      <c r="AG395" s="349"/>
      <c r="AH395" s="370"/>
      <c r="AI395" s="163"/>
      <c r="AJ395" s="163"/>
      <c r="AK395" s="163"/>
      <c r="AL395" s="350"/>
      <c r="AM395" s="163"/>
      <c r="AN395" s="163"/>
      <c r="AO395" s="343"/>
      <c r="AP395" s="164"/>
      <c r="AQ395" s="164"/>
      <c r="AR395" s="164"/>
      <c r="AS395" s="351"/>
      <c r="AT395" s="352"/>
      <c r="AU395" s="352"/>
      <c r="AV395" s="352"/>
      <c r="AW395" s="352"/>
      <c r="AX395" s="352"/>
      <c r="AY395" s="352"/>
      <c r="AZ395" s="352"/>
      <c r="BA395" s="352"/>
      <c r="BB395" s="353"/>
      <c r="BC395" s="351"/>
      <c r="BD395" s="351"/>
      <c r="BE395" s="255" t="str">
        <f>IF(F395="","",IF(分岐管理シート!D395&gt;0,"","error"))</f>
        <v/>
      </c>
      <c r="BF395" s="256" t="str">
        <f>IF(F395="","",IF(分岐管理シート!E395=1,"","error"))</f>
        <v/>
      </c>
      <c r="BG395" s="257" t="str">
        <f>IF(F395="","",IF(分岐管理シート!G395=2,"","error"))</f>
        <v/>
      </c>
      <c r="BH395" s="257" t="str">
        <f>IF(F395="","",IF(OR(分岐管理シート!H395=0,LEN(H395)&lt;6),"error",""))</f>
        <v/>
      </c>
      <c r="BI395" s="258" t="str">
        <f>IF(F395="","",IF(分岐管理シート!I395=2,"","error"))</f>
        <v/>
      </c>
      <c r="BJ395" s="257" t="str">
        <f t="shared" si="56"/>
        <v/>
      </c>
      <c r="BK395" s="257" t="str">
        <f t="shared" si="57"/>
        <v/>
      </c>
      <c r="BL395" s="257" t="str">
        <f>IF(F395="","",IF(OR(AND(分岐管理シート!D395=1,分岐管理シート!K395=1),AND(分岐管理シート!D395=2,分岐管理シート!K395=2)),"","error"))</f>
        <v/>
      </c>
      <c r="BM395" s="255" t="str">
        <f>IF(F395="","",IF(分岐管理シート!L395=2,"","error"))</f>
        <v/>
      </c>
      <c r="BN395" s="257" t="str">
        <f>IF(F395="","",IF(分岐管理シート!M395&lt;1,"error",""))</f>
        <v/>
      </c>
      <c r="BO395" s="252" t="str">
        <f>IF(F395="","",IF(OR(AND(分岐管理シート!D395=1,分岐管理シート!M395&lt;12,分岐管理シート!M395&gt;0),AND(分岐管理シート!D395=2,分岐管理シート!M395&lt;13,分岐管理シート!M395&gt;1)),"","error"))</f>
        <v/>
      </c>
      <c r="BP395" s="257" t="str">
        <f>IF(AND(分岐管理シート!M395&lt;&gt;1,SUM(分岐管理シート!N395:P395)&gt;0),"error","")</f>
        <v/>
      </c>
      <c r="BQ395" s="256" t="str">
        <f>IF(OR(AND(分岐管理シート!N395=0,OR(分岐管理シート!O395&lt;&gt;0,分岐管理シート!P395&lt;&gt;0)),AND(分岐管理シート!O395=0,分岐管理シート!P395&lt;&gt;0)),"error","")</f>
        <v/>
      </c>
      <c r="BR395" s="259" t="str" cm="1">
        <f t="array" ref="BR395">IF(SUMPRODUCT(COUNTIF(N395:P395,N395:P395))&gt;COUNTA(N395:P395),"error","")</f>
        <v/>
      </c>
      <c r="BS395" s="257" t="str">
        <f t="shared" si="58"/>
        <v/>
      </c>
      <c r="BT395" s="257" t="str">
        <f t="shared" si="59"/>
        <v/>
      </c>
      <c r="BU395" s="257" t="str">
        <f>IF(F395="","",IF(OR(AND(分岐管理シート!D395=1,T395&gt;0,Y395&gt;=0,U395=0,R395=S395+Y395,S395=T395),AND(分岐管理シート!D395=2,U395&gt;0,Y395&gt;=0,T395=0,R395=S395+Y395,S395=U395)),"","error"))</f>
        <v/>
      </c>
      <c r="BV395" s="257" t="str">
        <f t="shared" si="60"/>
        <v/>
      </c>
      <c r="BW395" s="257" t="str">
        <f t="shared" si="53"/>
        <v/>
      </c>
      <c r="BX395" s="257" t="str">
        <f t="shared" si="61"/>
        <v/>
      </c>
      <c r="BY395" s="257" t="str">
        <f>IF(F395="","",IF(PRODUCT(分岐管理シート!AB395:'分岐管理シート'!AE395)=0,"error",""))</f>
        <v/>
      </c>
      <c r="BZ395" s="252" t="str">
        <f>IF(F395="","",IF(AND(AE395="○",分岐管理シート!AF395=0),"error",""))</f>
        <v/>
      </c>
      <c r="CA395" s="257" t="str">
        <f>IF(F395="","",IF(AND(分岐管理シート!AE395&lt;2,実施計画様式!AF395&lt;&gt;""),"error",""))</f>
        <v/>
      </c>
      <c r="CB395" s="257" t="str">
        <f>IF(F395="","",IF(OR(AND(分岐管理シート!D395=1,分岐管理シート!AG395&gt;0,分岐管理シート!AG395&lt;25),AND(分岐管理シート!D395&gt;1,分岐管理シート!AG395&gt;12,分岐管理シート!AG395&lt;25)),"","error"))</f>
        <v/>
      </c>
      <c r="CC395" s="256" t="str">
        <f>IF(F395="","",IF(OR(AND(分岐管理シート!BH395="予算化方法",分岐管理シート!AH395&gt;0,分岐管理シート!AH395&lt;4),AND(分岐管理シート!BH395="予算化方法_未定なし",分岐管理シート!AH395&gt;0,分岐管理シート!AH395&lt;3)),"","error"))</f>
        <v/>
      </c>
      <c r="CD395" s="257" t="str">
        <f>IF(F395="","",IF(OR(分岐管理シート!AI395&lt;14,分岐管理シート!AI395&gt;25,分岐管理シート!AI395&gt;分岐管理シート!AJ395,分岐管理シート!AI395&gt;分岐管理シート!AK395),"error",""))</f>
        <v/>
      </c>
      <c r="CE395" s="257" t="str">
        <f>IF(F395="","",IF(OR(分岐管理シート!AJ395&lt;14,分岐管理シート!AJ395&gt;25,分岐管理シート!AJ395&lt;分岐管理シート!AI395,分岐管理シート!AJ395&gt;分岐管理シート!AK395),"error",""))</f>
        <v/>
      </c>
      <c r="CF395" s="256" t="str">
        <f>IF(F395="","",IF(OR(分岐管理シート!AK395&lt;14,分岐管理シート!AK395&gt;26,分岐管理シート!AK395&lt;分岐管理シート!AI395,分岐管理シート!AK395&lt;分岐管理シート!AJ395),"error",""))</f>
        <v/>
      </c>
      <c r="CG395" s="257" t="str">
        <f>IF(F395="","",IF(AND(AD395="－",分岐管理シート!AK395&gt;25),"error",""))</f>
        <v/>
      </c>
      <c r="CH395" s="257" t="str">
        <f t="shared" si="54"/>
        <v/>
      </c>
      <c r="CI395" s="252" t="str">
        <f>IF(F395="","",IF(分岐管理シート!AM395&lt;1,"error",""))</f>
        <v/>
      </c>
      <c r="CJ395" s="257" t="str">
        <f>IF(F395="","",IF(分岐管理シート!AN395&lt;1,"error",""))</f>
        <v/>
      </c>
      <c r="CK395" s="261" t="str">
        <f t="shared" si="62"/>
        <v/>
      </c>
      <c r="CL395" s="257" t="str">
        <f>IF(F395="","",IF(AND(SUM(分岐管理シート!AO395:AR395)&gt;180,分岐管理シート!AS395&lt;1),"error",""))</f>
        <v/>
      </c>
      <c r="CM395" s="257" t="str">
        <f>IF(F395="","",IF(OR(AND(分岐管理シート!D395=1,分岐管理シート!BB395&gt;0,分岐管理シート!BB395&lt;7),AND(分岐管理シート!D395&gt;1,分岐管理シート!BB395&gt;3,分岐管理シート!BB395&lt;7)),"","error"))</f>
        <v/>
      </c>
      <c r="CN395" s="260"/>
      <c r="CO395" s="257" t="str">
        <f>IF(分岐管理シート!BR395=0,"","error")</f>
        <v/>
      </c>
      <c r="CP395" s="304" t="str">
        <f>IF(AND(F395="",SUM(分岐管理シート!D395:BB395)&gt;0),"error","")</f>
        <v/>
      </c>
    </row>
    <row r="396" spans="1:94" ht="54.95" customHeight="1" x14ac:dyDescent="0.15">
      <c r="A396" s="29"/>
      <c r="B396" s="33"/>
      <c r="C396" s="445">
        <v>324</v>
      </c>
      <c r="D396" s="342"/>
      <c r="E396" s="342"/>
      <c r="F396" s="164"/>
      <c r="G396" s="164"/>
      <c r="H396" s="163"/>
      <c r="I396" s="164"/>
      <c r="J396" s="163"/>
      <c r="K396" s="164"/>
      <c r="L396" s="164"/>
      <c r="M396" s="164"/>
      <c r="N396" s="164"/>
      <c r="O396" s="343"/>
      <c r="P396" s="343"/>
      <c r="Q396" s="344"/>
      <c r="R396" s="345">
        <f t="shared" si="55"/>
        <v>0</v>
      </c>
      <c r="S396" s="346">
        <f t="shared" ref="S396:S459" si="63">T396+U396</f>
        <v>0</v>
      </c>
      <c r="T396" s="347"/>
      <c r="U396" s="419"/>
      <c r="V396" s="386"/>
      <c r="W396" s="386"/>
      <c r="X396" s="386"/>
      <c r="Y396" s="347"/>
      <c r="Z396" s="347"/>
      <c r="AA396" s="163"/>
      <c r="AB396" s="164"/>
      <c r="AC396" s="348"/>
      <c r="AD396" s="348"/>
      <c r="AE396" s="348"/>
      <c r="AF396" s="349"/>
      <c r="AG396" s="349"/>
      <c r="AH396" s="370"/>
      <c r="AI396" s="163"/>
      <c r="AJ396" s="163"/>
      <c r="AK396" s="163"/>
      <c r="AL396" s="350"/>
      <c r="AM396" s="163"/>
      <c r="AN396" s="163"/>
      <c r="AO396" s="343"/>
      <c r="AP396" s="164"/>
      <c r="AQ396" s="164"/>
      <c r="AR396" s="164"/>
      <c r="AS396" s="351"/>
      <c r="AT396" s="352"/>
      <c r="AU396" s="352"/>
      <c r="AV396" s="352"/>
      <c r="AW396" s="352"/>
      <c r="AX396" s="352"/>
      <c r="AY396" s="352"/>
      <c r="AZ396" s="352"/>
      <c r="BA396" s="352"/>
      <c r="BB396" s="353"/>
      <c r="BC396" s="351"/>
      <c r="BD396" s="351"/>
      <c r="BE396" s="255" t="str">
        <f>IF(F396="","",IF(分岐管理シート!D396&gt;0,"","error"))</f>
        <v/>
      </c>
      <c r="BF396" s="256" t="str">
        <f>IF(F396="","",IF(分岐管理シート!E396=1,"","error"))</f>
        <v/>
      </c>
      <c r="BG396" s="257" t="str">
        <f>IF(F396="","",IF(分岐管理シート!G396=2,"","error"))</f>
        <v/>
      </c>
      <c r="BH396" s="257" t="str">
        <f>IF(F396="","",IF(OR(分岐管理シート!H396=0,LEN(H396)&lt;6),"error",""))</f>
        <v/>
      </c>
      <c r="BI396" s="258" t="str">
        <f>IF(F396="","",IF(分岐管理シート!I396=2,"","error"))</f>
        <v/>
      </c>
      <c r="BJ396" s="257" t="str">
        <f t="shared" si="56"/>
        <v/>
      </c>
      <c r="BK396" s="257" t="str">
        <f t="shared" si="57"/>
        <v/>
      </c>
      <c r="BL396" s="257" t="str">
        <f>IF(F396="","",IF(OR(AND(分岐管理シート!D396=1,分岐管理シート!K396=1),AND(分岐管理シート!D396=2,分岐管理シート!K396=2)),"","error"))</f>
        <v/>
      </c>
      <c r="BM396" s="255" t="str">
        <f>IF(F396="","",IF(分岐管理シート!L396=2,"","error"))</f>
        <v/>
      </c>
      <c r="BN396" s="257" t="str">
        <f>IF(F396="","",IF(分岐管理シート!M396&lt;1,"error",""))</f>
        <v/>
      </c>
      <c r="BO396" s="252" t="str">
        <f>IF(F396="","",IF(OR(AND(分岐管理シート!D396=1,分岐管理シート!M396&lt;12,分岐管理シート!M396&gt;0),AND(分岐管理シート!D396=2,分岐管理シート!M396&lt;13,分岐管理シート!M396&gt;1)),"","error"))</f>
        <v/>
      </c>
      <c r="BP396" s="257" t="str">
        <f>IF(AND(分岐管理シート!M396&lt;&gt;1,SUM(分岐管理シート!N396:P396)&gt;0),"error","")</f>
        <v/>
      </c>
      <c r="BQ396" s="256" t="str">
        <f>IF(OR(AND(分岐管理シート!N396=0,OR(分岐管理シート!O396&lt;&gt;0,分岐管理シート!P396&lt;&gt;0)),AND(分岐管理シート!O396=0,分岐管理シート!P396&lt;&gt;0)),"error","")</f>
        <v/>
      </c>
      <c r="BR396" s="259" t="str" cm="1">
        <f t="array" ref="BR396">IF(SUMPRODUCT(COUNTIF(N396:P396,N396:P396))&gt;COUNTA(N396:P396),"error","")</f>
        <v/>
      </c>
      <c r="BS396" s="257" t="str">
        <f t="shared" si="58"/>
        <v/>
      </c>
      <c r="BT396" s="257" t="str">
        <f t="shared" si="59"/>
        <v/>
      </c>
      <c r="BU396" s="257" t="str">
        <f>IF(F396="","",IF(OR(AND(分岐管理シート!D396=1,T396&gt;0,Y396&gt;=0,U396=0,R396=S396+Y396,S396=T396),AND(分岐管理シート!D396=2,U396&gt;0,Y396&gt;=0,T396=0,R396=S396+Y396,S396=U396)),"","error"))</f>
        <v/>
      </c>
      <c r="BV396" s="257" t="str">
        <f t="shared" si="60"/>
        <v/>
      </c>
      <c r="BW396" s="257" t="str">
        <f t="shared" ref="BW396:BW459" si="64">IF(F396="","",IF(R396&lt;Z396,"error",""))</f>
        <v/>
      </c>
      <c r="BX396" s="257" t="str">
        <f t="shared" si="61"/>
        <v/>
      </c>
      <c r="BY396" s="257" t="str">
        <f>IF(F396="","",IF(PRODUCT(分岐管理シート!AB396:'分岐管理シート'!AE396)=0,"error",""))</f>
        <v/>
      </c>
      <c r="BZ396" s="252" t="str">
        <f>IF(F396="","",IF(AND(AE396="○",分岐管理シート!AF396=0),"error",""))</f>
        <v/>
      </c>
      <c r="CA396" s="257" t="str">
        <f>IF(F396="","",IF(AND(分岐管理シート!AE396&lt;2,実施計画様式!AF396&lt;&gt;""),"error",""))</f>
        <v/>
      </c>
      <c r="CB396" s="257" t="str">
        <f>IF(F396="","",IF(OR(AND(分岐管理シート!D396=1,分岐管理シート!AG396&gt;0,分岐管理シート!AG396&lt;25),AND(分岐管理シート!D396&gt;1,分岐管理シート!AG396&gt;12,分岐管理シート!AG396&lt;25)),"","error"))</f>
        <v/>
      </c>
      <c r="CC396" s="256" t="str">
        <f>IF(F396="","",IF(OR(AND(分岐管理シート!BH396="予算化方法",分岐管理シート!AH396&gt;0,分岐管理シート!AH396&lt;4),AND(分岐管理シート!BH396="予算化方法_未定なし",分岐管理シート!AH396&gt;0,分岐管理シート!AH396&lt;3)),"","error"))</f>
        <v/>
      </c>
      <c r="CD396" s="257" t="str">
        <f>IF(F396="","",IF(OR(分岐管理シート!AI396&lt;14,分岐管理シート!AI396&gt;25,分岐管理シート!AI396&gt;分岐管理シート!AJ396,分岐管理シート!AI396&gt;分岐管理シート!AK396),"error",""))</f>
        <v/>
      </c>
      <c r="CE396" s="257" t="str">
        <f>IF(F396="","",IF(OR(分岐管理シート!AJ396&lt;14,分岐管理シート!AJ396&gt;25,分岐管理シート!AJ396&lt;分岐管理シート!AI396,分岐管理シート!AJ396&gt;分岐管理シート!AK396),"error",""))</f>
        <v/>
      </c>
      <c r="CF396" s="256" t="str">
        <f>IF(F396="","",IF(OR(分岐管理シート!AK396&lt;14,分岐管理シート!AK396&gt;26,分岐管理シート!AK396&lt;分岐管理シート!AI396,分岐管理シート!AK396&lt;分岐管理シート!AJ396),"error",""))</f>
        <v/>
      </c>
      <c r="CG396" s="257" t="str">
        <f>IF(F396="","",IF(AND(AD396="－",分岐管理シート!AK396&gt;25),"error",""))</f>
        <v/>
      </c>
      <c r="CH396" s="257" t="str">
        <f t="shared" ref="CH396:CH459" si="65">IF(F396="","",IF(AL396="","error",""))</f>
        <v/>
      </c>
      <c r="CI396" s="252" t="str">
        <f>IF(F396="","",IF(分岐管理シート!AM396&lt;1,"error",""))</f>
        <v/>
      </c>
      <c r="CJ396" s="257" t="str">
        <f>IF(F396="","",IF(分岐管理シート!AN396&lt;1,"error",""))</f>
        <v/>
      </c>
      <c r="CK396" s="261" t="str">
        <f t="shared" si="62"/>
        <v/>
      </c>
      <c r="CL396" s="257" t="str">
        <f>IF(F396="","",IF(AND(SUM(分岐管理シート!AO396:AR396)&gt;180,分岐管理シート!AS396&lt;1),"error",""))</f>
        <v/>
      </c>
      <c r="CM396" s="257" t="str">
        <f>IF(F396="","",IF(OR(AND(分岐管理シート!D396=1,分岐管理シート!BB396&gt;0,分岐管理シート!BB396&lt;7),AND(分岐管理シート!D396&gt;1,分岐管理シート!BB396&gt;3,分岐管理シート!BB396&lt;7)),"","error"))</f>
        <v/>
      </c>
      <c r="CN396" s="260"/>
      <c r="CO396" s="257" t="str">
        <f>IF(分岐管理シート!BR396=0,"","error")</f>
        <v/>
      </c>
      <c r="CP396" s="304" t="str">
        <f>IF(AND(F396="",SUM(分岐管理シート!D396:BB396)&gt;0),"error","")</f>
        <v/>
      </c>
    </row>
    <row r="397" spans="1:94" ht="54.95" customHeight="1" x14ac:dyDescent="0.15">
      <c r="A397" s="29"/>
      <c r="B397" s="33"/>
      <c r="C397" s="445">
        <v>325</v>
      </c>
      <c r="D397" s="342"/>
      <c r="E397" s="342"/>
      <c r="F397" s="164"/>
      <c r="G397" s="164"/>
      <c r="H397" s="163"/>
      <c r="I397" s="164"/>
      <c r="J397" s="163"/>
      <c r="K397" s="164"/>
      <c r="L397" s="164"/>
      <c r="M397" s="164"/>
      <c r="N397" s="164"/>
      <c r="O397" s="343"/>
      <c r="P397" s="343"/>
      <c r="Q397" s="344"/>
      <c r="R397" s="345">
        <f t="shared" si="55"/>
        <v>0</v>
      </c>
      <c r="S397" s="346">
        <f t="shared" si="63"/>
        <v>0</v>
      </c>
      <c r="T397" s="347"/>
      <c r="U397" s="419"/>
      <c r="V397" s="386"/>
      <c r="W397" s="386"/>
      <c r="X397" s="386"/>
      <c r="Y397" s="347"/>
      <c r="Z397" s="347"/>
      <c r="AA397" s="163"/>
      <c r="AB397" s="164"/>
      <c r="AC397" s="348"/>
      <c r="AD397" s="348"/>
      <c r="AE397" s="348"/>
      <c r="AF397" s="349"/>
      <c r="AG397" s="349"/>
      <c r="AH397" s="370"/>
      <c r="AI397" s="163"/>
      <c r="AJ397" s="163"/>
      <c r="AK397" s="163"/>
      <c r="AL397" s="350"/>
      <c r="AM397" s="163"/>
      <c r="AN397" s="163"/>
      <c r="AO397" s="343"/>
      <c r="AP397" s="164"/>
      <c r="AQ397" s="164"/>
      <c r="AR397" s="164"/>
      <c r="AS397" s="351"/>
      <c r="AT397" s="352"/>
      <c r="AU397" s="352"/>
      <c r="AV397" s="352"/>
      <c r="AW397" s="352"/>
      <c r="AX397" s="352"/>
      <c r="AY397" s="352"/>
      <c r="AZ397" s="352"/>
      <c r="BA397" s="352"/>
      <c r="BB397" s="353"/>
      <c r="BC397" s="351"/>
      <c r="BD397" s="351"/>
      <c r="BE397" s="255" t="str">
        <f>IF(F397="","",IF(分岐管理シート!D397&gt;0,"","error"))</f>
        <v/>
      </c>
      <c r="BF397" s="256" t="str">
        <f>IF(F397="","",IF(分岐管理シート!E397=1,"","error"))</f>
        <v/>
      </c>
      <c r="BG397" s="257" t="str">
        <f>IF(F397="","",IF(分岐管理シート!G397=2,"","error"))</f>
        <v/>
      </c>
      <c r="BH397" s="257" t="str">
        <f>IF(F397="","",IF(OR(分岐管理シート!H397=0,LEN(H397)&lt;6),"error",""))</f>
        <v/>
      </c>
      <c r="BI397" s="258" t="str">
        <f>IF(F397="","",IF(分岐管理シート!I397=2,"","error"))</f>
        <v/>
      </c>
      <c r="BJ397" s="257" t="str">
        <f t="shared" si="56"/>
        <v/>
      </c>
      <c r="BK397" s="257" t="str">
        <f t="shared" si="57"/>
        <v/>
      </c>
      <c r="BL397" s="257" t="str">
        <f>IF(F397="","",IF(OR(AND(分岐管理シート!D397=1,分岐管理シート!K397=1),AND(分岐管理シート!D397=2,分岐管理シート!K397=2)),"","error"))</f>
        <v/>
      </c>
      <c r="BM397" s="255" t="str">
        <f>IF(F397="","",IF(分岐管理シート!L397=2,"","error"))</f>
        <v/>
      </c>
      <c r="BN397" s="257" t="str">
        <f>IF(F397="","",IF(分岐管理シート!M397&lt;1,"error",""))</f>
        <v/>
      </c>
      <c r="BO397" s="252" t="str">
        <f>IF(F397="","",IF(OR(AND(分岐管理シート!D397=1,分岐管理シート!M397&lt;12,分岐管理シート!M397&gt;0),AND(分岐管理シート!D397=2,分岐管理シート!M397&lt;13,分岐管理シート!M397&gt;1)),"","error"))</f>
        <v/>
      </c>
      <c r="BP397" s="257" t="str">
        <f>IF(AND(分岐管理シート!M397&lt;&gt;1,SUM(分岐管理シート!N397:P397)&gt;0),"error","")</f>
        <v/>
      </c>
      <c r="BQ397" s="256" t="str">
        <f>IF(OR(AND(分岐管理シート!N397=0,OR(分岐管理シート!O397&lt;&gt;0,分岐管理シート!P397&lt;&gt;0)),AND(分岐管理シート!O397=0,分岐管理シート!P397&lt;&gt;0)),"error","")</f>
        <v/>
      </c>
      <c r="BR397" s="259" t="str" cm="1">
        <f t="array" ref="BR397">IF(SUMPRODUCT(COUNTIF(N397:P397,N397:P397))&gt;COUNTA(N397:P397),"error","")</f>
        <v/>
      </c>
      <c r="BS397" s="257" t="str">
        <f t="shared" si="58"/>
        <v/>
      </c>
      <c r="BT397" s="257" t="str">
        <f t="shared" si="59"/>
        <v/>
      </c>
      <c r="BU397" s="257" t="str">
        <f>IF(F397="","",IF(OR(AND(分岐管理シート!D397=1,T397&gt;0,Y397&gt;=0,U397=0,R397=S397+Y397,S397=T397),AND(分岐管理シート!D397=2,U397&gt;0,Y397&gt;=0,T397=0,R397=S397+Y397,S397=U397)),"","error"))</f>
        <v/>
      </c>
      <c r="BV397" s="257" t="str">
        <f t="shared" si="60"/>
        <v/>
      </c>
      <c r="BW397" s="257" t="str">
        <f t="shared" si="64"/>
        <v/>
      </c>
      <c r="BX397" s="257" t="str">
        <f t="shared" si="61"/>
        <v/>
      </c>
      <c r="BY397" s="257" t="str">
        <f>IF(F397="","",IF(PRODUCT(分岐管理シート!AB397:'分岐管理シート'!AE397)=0,"error",""))</f>
        <v/>
      </c>
      <c r="BZ397" s="252" t="str">
        <f>IF(F397="","",IF(AND(AE397="○",分岐管理シート!AF397=0),"error",""))</f>
        <v/>
      </c>
      <c r="CA397" s="257" t="str">
        <f>IF(F397="","",IF(AND(分岐管理シート!AE397&lt;2,実施計画様式!AF397&lt;&gt;""),"error",""))</f>
        <v/>
      </c>
      <c r="CB397" s="257" t="str">
        <f>IF(F397="","",IF(OR(AND(分岐管理シート!D397=1,分岐管理シート!AG397&gt;0,分岐管理シート!AG397&lt;25),AND(分岐管理シート!D397&gt;1,分岐管理シート!AG397&gt;12,分岐管理シート!AG397&lt;25)),"","error"))</f>
        <v/>
      </c>
      <c r="CC397" s="256" t="str">
        <f>IF(F397="","",IF(OR(AND(分岐管理シート!BH397="予算化方法",分岐管理シート!AH397&gt;0,分岐管理シート!AH397&lt;4),AND(分岐管理シート!BH397="予算化方法_未定なし",分岐管理シート!AH397&gt;0,分岐管理シート!AH397&lt;3)),"","error"))</f>
        <v/>
      </c>
      <c r="CD397" s="257" t="str">
        <f>IF(F397="","",IF(OR(分岐管理シート!AI397&lt;14,分岐管理シート!AI397&gt;25,分岐管理シート!AI397&gt;分岐管理シート!AJ397,分岐管理シート!AI397&gt;分岐管理シート!AK397),"error",""))</f>
        <v/>
      </c>
      <c r="CE397" s="257" t="str">
        <f>IF(F397="","",IF(OR(分岐管理シート!AJ397&lt;14,分岐管理シート!AJ397&gt;25,分岐管理シート!AJ397&lt;分岐管理シート!AI397,分岐管理シート!AJ397&gt;分岐管理シート!AK397),"error",""))</f>
        <v/>
      </c>
      <c r="CF397" s="256" t="str">
        <f>IF(F397="","",IF(OR(分岐管理シート!AK397&lt;14,分岐管理シート!AK397&gt;26,分岐管理シート!AK397&lt;分岐管理シート!AI397,分岐管理シート!AK397&lt;分岐管理シート!AJ397),"error",""))</f>
        <v/>
      </c>
      <c r="CG397" s="257" t="str">
        <f>IF(F397="","",IF(AND(AD397="－",分岐管理シート!AK397&gt;25),"error",""))</f>
        <v/>
      </c>
      <c r="CH397" s="257" t="str">
        <f t="shared" si="65"/>
        <v/>
      </c>
      <c r="CI397" s="252" t="str">
        <f>IF(F397="","",IF(分岐管理シート!AM397&lt;1,"error",""))</f>
        <v/>
      </c>
      <c r="CJ397" s="257" t="str">
        <f>IF(F397="","",IF(分岐管理シート!AN397&lt;1,"error",""))</f>
        <v/>
      </c>
      <c r="CK397" s="261" t="str">
        <f t="shared" si="62"/>
        <v/>
      </c>
      <c r="CL397" s="257" t="str">
        <f>IF(F397="","",IF(AND(SUM(分岐管理シート!AO397:AR397)&gt;180,分岐管理シート!AS397&lt;1),"error",""))</f>
        <v/>
      </c>
      <c r="CM397" s="257" t="str">
        <f>IF(F397="","",IF(OR(AND(分岐管理シート!D397=1,分岐管理シート!BB397&gt;0,分岐管理シート!BB397&lt;7),AND(分岐管理シート!D397&gt;1,分岐管理シート!BB397&gt;3,分岐管理シート!BB397&lt;7)),"","error"))</f>
        <v/>
      </c>
      <c r="CN397" s="260"/>
      <c r="CO397" s="257" t="str">
        <f>IF(分岐管理シート!BR397=0,"","error")</f>
        <v/>
      </c>
      <c r="CP397" s="304" t="str">
        <f>IF(AND(F397="",SUM(分岐管理シート!D397:BB397)&gt;0),"error","")</f>
        <v/>
      </c>
    </row>
    <row r="398" spans="1:94" ht="54.95" customHeight="1" x14ac:dyDescent="0.15">
      <c r="A398" s="29"/>
      <c r="B398" s="33"/>
      <c r="C398" s="445">
        <v>326</v>
      </c>
      <c r="D398" s="342"/>
      <c r="E398" s="342"/>
      <c r="F398" s="164"/>
      <c r="G398" s="164"/>
      <c r="H398" s="163"/>
      <c r="I398" s="164"/>
      <c r="J398" s="163"/>
      <c r="K398" s="164"/>
      <c r="L398" s="164"/>
      <c r="M398" s="164"/>
      <c r="N398" s="164"/>
      <c r="O398" s="343"/>
      <c r="P398" s="343"/>
      <c r="Q398" s="344"/>
      <c r="R398" s="345">
        <f t="shared" si="55"/>
        <v>0</v>
      </c>
      <c r="S398" s="346">
        <f t="shared" si="63"/>
        <v>0</v>
      </c>
      <c r="T398" s="347"/>
      <c r="U398" s="419"/>
      <c r="V398" s="386"/>
      <c r="W398" s="386"/>
      <c r="X398" s="386"/>
      <c r="Y398" s="347"/>
      <c r="Z398" s="347"/>
      <c r="AA398" s="163"/>
      <c r="AB398" s="164"/>
      <c r="AC398" s="348"/>
      <c r="AD398" s="348"/>
      <c r="AE398" s="348"/>
      <c r="AF398" s="349"/>
      <c r="AG398" s="349"/>
      <c r="AH398" s="370"/>
      <c r="AI398" s="163"/>
      <c r="AJ398" s="163"/>
      <c r="AK398" s="163"/>
      <c r="AL398" s="350"/>
      <c r="AM398" s="163"/>
      <c r="AN398" s="163"/>
      <c r="AO398" s="343"/>
      <c r="AP398" s="164"/>
      <c r="AQ398" s="164"/>
      <c r="AR398" s="164"/>
      <c r="AS398" s="351"/>
      <c r="AT398" s="352"/>
      <c r="AU398" s="352"/>
      <c r="AV398" s="352"/>
      <c r="AW398" s="352"/>
      <c r="AX398" s="352"/>
      <c r="AY398" s="352"/>
      <c r="AZ398" s="352"/>
      <c r="BA398" s="352"/>
      <c r="BB398" s="353"/>
      <c r="BC398" s="351"/>
      <c r="BD398" s="351"/>
      <c r="BE398" s="255" t="str">
        <f>IF(F398="","",IF(分岐管理シート!D398&gt;0,"","error"))</f>
        <v/>
      </c>
      <c r="BF398" s="256" t="str">
        <f>IF(F398="","",IF(分岐管理シート!E398=1,"","error"))</f>
        <v/>
      </c>
      <c r="BG398" s="257" t="str">
        <f>IF(F398="","",IF(分岐管理シート!G398=2,"","error"))</f>
        <v/>
      </c>
      <c r="BH398" s="257" t="str">
        <f>IF(F398="","",IF(OR(分岐管理シート!H398=0,LEN(H398)&lt;6),"error",""))</f>
        <v/>
      </c>
      <c r="BI398" s="258" t="str">
        <f>IF(F398="","",IF(分岐管理シート!I398=2,"","error"))</f>
        <v/>
      </c>
      <c r="BJ398" s="257" t="str">
        <f t="shared" si="56"/>
        <v/>
      </c>
      <c r="BK398" s="257" t="str">
        <f t="shared" si="57"/>
        <v/>
      </c>
      <c r="BL398" s="257" t="str">
        <f>IF(F398="","",IF(OR(AND(分岐管理シート!D398=1,分岐管理シート!K398=1),AND(分岐管理シート!D398=2,分岐管理シート!K398=2)),"","error"))</f>
        <v/>
      </c>
      <c r="BM398" s="255" t="str">
        <f>IF(F398="","",IF(分岐管理シート!L398=2,"","error"))</f>
        <v/>
      </c>
      <c r="BN398" s="257" t="str">
        <f>IF(F398="","",IF(分岐管理シート!M398&lt;1,"error",""))</f>
        <v/>
      </c>
      <c r="BO398" s="252" t="str">
        <f>IF(F398="","",IF(OR(AND(分岐管理シート!D398=1,分岐管理シート!M398&lt;12,分岐管理シート!M398&gt;0),AND(分岐管理シート!D398=2,分岐管理シート!M398&lt;13,分岐管理シート!M398&gt;1)),"","error"))</f>
        <v/>
      </c>
      <c r="BP398" s="257" t="str">
        <f>IF(AND(分岐管理シート!M398&lt;&gt;1,SUM(分岐管理シート!N398:P398)&gt;0),"error","")</f>
        <v/>
      </c>
      <c r="BQ398" s="256" t="str">
        <f>IF(OR(AND(分岐管理シート!N398=0,OR(分岐管理シート!O398&lt;&gt;0,分岐管理シート!P398&lt;&gt;0)),AND(分岐管理シート!O398=0,分岐管理シート!P398&lt;&gt;0)),"error","")</f>
        <v/>
      </c>
      <c r="BR398" s="259" t="str" cm="1">
        <f t="array" ref="BR398">IF(SUMPRODUCT(COUNTIF(N398:P398,N398:P398))&gt;COUNTA(N398:P398),"error","")</f>
        <v/>
      </c>
      <c r="BS398" s="257" t="str">
        <f t="shared" si="58"/>
        <v/>
      </c>
      <c r="BT398" s="257" t="str">
        <f t="shared" si="59"/>
        <v/>
      </c>
      <c r="BU398" s="257" t="str">
        <f>IF(F398="","",IF(OR(AND(分岐管理シート!D398=1,T398&gt;0,Y398&gt;=0,U398=0,R398=S398+Y398,S398=T398),AND(分岐管理シート!D398=2,U398&gt;0,Y398&gt;=0,T398=0,R398=S398+Y398,S398=U398)),"","error"))</f>
        <v/>
      </c>
      <c r="BV398" s="257" t="str">
        <f t="shared" si="60"/>
        <v/>
      </c>
      <c r="BW398" s="257" t="str">
        <f t="shared" si="64"/>
        <v/>
      </c>
      <c r="BX398" s="257" t="str">
        <f t="shared" si="61"/>
        <v/>
      </c>
      <c r="BY398" s="257" t="str">
        <f>IF(F398="","",IF(PRODUCT(分岐管理シート!AB398:'分岐管理シート'!AE398)=0,"error",""))</f>
        <v/>
      </c>
      <c r="BZ398" s="252" t="str">
        <f>IF(F398="","",IF(AND(AE398="○",分岐管理シート!AF398=0),"error",""))</f>
        <v/>
      </c>
      <c r="CA398" s="257" t="str">
        <f>IF(F398="","",IF(AND(分岐管理シート!AE398&lt;2,実施計画様式!AF398&lt;&gt;""),"error",""))</f>
        <v/>
      </c>
      <c r="CB398" s="257" t="str">
        <f>IF(F398="","",IF(OR(AND(分岐管理シート!D398=1,分岐管理シート!AG398&gt;0,分岐管理シート!AG398&lt;25),AND(分岐管理シート!D398&gt;1,分岐管理シート!AG398&gt;12,分岐管理シート!AG398&lt;25)),"","error"))</f>
        <v/>
      </c>
      <c r="CC398" s="256" t="str">
        <f>IF(F398="","",IF(OR(AND(分岐管理シート!BH398="予算化方法",分岐管理シート!AH398&gt;0,分岐管理シート!AH398&lt;4),AND(分岐管理シート!BH398="予算化方法_未定なし",分岐管理シート!AH398&gt;0,分岐管理シート!AH398&lt;3)),"","error"))</f>
        <v/>
      </c>
      <c r="CD398" s="257" t="str">
        <f>IF(F398="","",IF(OR(分岐管理シート!AI398&lt;14,分岐管理シート!AI398&gt;25,分岐管理シート!AI398&gt;分岐管理シート!AJ398,分岐管理シート!AI398&gt;分岐管理シート!AK398),"error",""))</f>
        <v/>
      </c>
      <c r="CE398" s="257" t="str">
        <f>IF(F398="","",IF(OR(分岐管理シート!AJ398&lt;14,分岐管理シート!AJ398&gt;25,分岐管理シート!AJ398&lt;分岐管理シート!AI398,分岐管理シート!AJ398&gt;分岐管理シート!AK398),"error",""))</f>
        <v/>
      </c>
      <c r="CF398" s="256" t="str">
        <f>IF(F398="","",IF(OR(分岐管理シート!AK398&lt;14,分岐管理シート!AK398&gt;26,分岐管理シート!AK398&lt;分岐管理シート!AI398,分岐管理シート!AK398&lt;分岐管理シート!AJ398),"error",""))</f>
        <v/>
      </c>
      <c r="CG398" s="257" t="str">
        <f>IF(F398="","",IF(AND(AD398="－",分岐管理シート!AK398&gt;25),"error",""))</f>
        <v/>
      </c>
      <c r="CH398" s="257" t="str">
        <f t="shared" si="65"/>
        <v/>
      </c>
      <c r="CI398" s="252" t="str">
        <f>IF(F398="","",IF(分岐管理シート!AM398&lt;1,"error",""))</f>
        <v/>
      </c>
      <c r="CJ398" s="257" t="str">
        <f>IF(F398="","",IF(分岐管理シート!AN398&lt;1,"error",""))</f>
        <v/>
      </c>
      <c r="CK398" s="261" t="str">
        <f t="shared" si="62"/>
        <v/>
      </c>
      <c r="CL398" s="257" t="str">
        <f>IF(F398="","",IF(AND(SUM(分岐管理シート!AO398:AR398)&gt;180,分岐管理シート!AS398&lt;1),"error",""))</f>
        <v/>
      </c>
      <c r="CM398" s="257" t="str">
        <f>IF(F398="","",IF(OR(AND(分岐管理シート!D398=1,分岐管理シート!BB398&gt;0,分岐管理シート!BB398&lt;7),AND(分岐管理シート!D398&gt;1,分岐管理シート!BB398&gt;3,分岐管理シート!BB398&lt;7)),"","error"))</f>
        <v/>
      </c>
      <c r="CN398" s="260"/>
      <c r="CO398" s="257" t="str">
        <f>IF(分岐管理シート!BR398=0,"","error")</f>
        <v/>
      </c>
      <c r="CP398" s="304" t="str">
        <f>IF(AND(F398="",SUM(分岐管理シート!D398:BB398)&gt;0),"error","")</f>
        <v/>
      </c>
    </row>
    <row r="399" spans="1:94" ht="54.95" customHeight="1" x14ac:dyDescent="0.15">
      <c r="A399" s="29"/>
      <c r="B399" s="33"/>
      <c r="C399" s="445">
        <v>327</v>
      </c>
      <c r="D399" s="342"/>
      <c r="E399" s="342"/>
      <c r="F399" s="164"/>
      <c r="G399" s="164"/>
      <c r="H399" s="163"/>
      <c r="I399" s="164"/>
      <c r="J399" s="163"/>
      <c r="K399" s="164"/>
      <c r="L399" s="164"/>
      <c r="M399" s="164"/>
      <c r="N399" s="164"/>
      <c r="O399" s="343"/>
      <c r="P399" s="343"/>
      <c r="Q399" s="344"/>
      <c r="R399" s="345">
        <f t="shared" si="55"/>
        <v>0</v>
      </c>
      <c r="S399" s="346">
        <f t="shared" si="63"/>
        <v>0</v>
      </c>
      <c r="T399" s="347"/>
      <c r="U399" s="419"/>
      <c r="V399" s="386"/>
      <c r="W399" s="386"/>
      <c r="X399" s="386"/>
      <c r="Y399" s="347"/>
      <c r="Z399" s="347"/>
      <c r="AA399" s="163"/>
      <c r="AB399" s="164"/>
      <c r="AC399" s="348"/>
      <c r="AD399" s="348"/>
      <c r="AE399" s="348"/>
      <c r="AF399" s="349"/>
      <c r="AG399" s="349"/>
      <c r="AH399" s="370"/>
      <c r="AI399" s="163"/>
      <c r="AJ399" s="163"/>
      <c r="AK399" s="163"/>
      <c r="AL399" s="350"/>
      <c r="AM399" s="163"/>
      <c r="AN399" s="163"/>
      <c r="AO399" s="164"/>
      <c r="AP399" s="164"/>
      <c r="AQ399" s="164"/>
      <c r="AR399" s="164"/>
      <c r="AS399" s="351"/>
      <c r="AT399" s="352"/>
      <c r="AU399" s="352"/>
      <c r="AV399" s="352"/>
      <c r="AW399" s="352"/>
      <c r="AX399" s="352"/>
      <c r="AY399" s="352"/>
      <c r="AZ399" s="352"/>
      <c r="BA399" s="352"/>
      <c r="BB399" s="353"/>
      <c r="BC399" s="351"/>
      <c r="BD399" s="351"/>
      <c r="BE399" s="255" t="str">
        <f>IF(F399="","",IF(分岐管理シート!D399&gt;0,"","error"))</f>
        <v/>
      </c>
      <c r="BF399" s="256" t="str">
        <f>IF(F399="","",IF(分岐管理シート!E399=1,"","error"))</f>
        <v/>
      </c>
      <c r="BG399" s="257" t="str">
        <f>IF(F399="","",IF(分岐管理シート!G399=2,"","error"))</f>
        <v/>
      </c>
      <c r="BH399" s="257" t="str">
        <f>IF(F399="","",IF(OR(分岐管理シート!H399=0,LEN(H399)&lt;6),"error",""))</f>
        <v/>
      </c>
      <c r="BI399" s="258" t="str">
        <f>IF(F399="","",IF(分岐管理シート!I399=2,"","error"))</f>
        <v/>
      </c>
      <c r="BJ399" s="257" t="str">
        <f t="shared" si="56"/>
        <v/>
      </c>
      <c r="BK399" s="257" t="str">
        <f t="shared" si="57"/>
        <v/>
      </c>
      <c r="BL399" s="257" t="str">
        <f>IF(F399="","",IF(OR(AND(分岐管理シート!D399=1,分岐管理シート!K399=1),AND(分岐管理シート!D399=2,分岐管理シート!K399=2)),"","error"))</f>
        <v/>
      </c>
      <c r="BM399" s="255" t="str">
        <f>IF(F399="","",IF(分岐管理シート!L399=2,"","error"))</f>
        <v/>
      </c>
      <c r="BN399" s="257" t="str">
        <f>IF(F399="","",IF(分岐管理シート!M399&lt;1,"error",""))</f>
        <v/>
      </c>
      <c r="BO399" s="252" t="str">
        <f>IF(F399="","",IF(OR(AND(分岐管理シート!D399=1,分岐管理シート!M399&lt;12,分岐管理シート!M399&gt;0),AND(分岐管理シート!D399=2,分岐管理シート!M399&lt;13,分岐管理シート!M399&gt;1)),"","error"))</f>
        <v/>
      </c>
      <c r="BP399" s="257" t="str">
        <f>IF(AND(分岐管理シート!M399&lt;&gt;1,SUM(分岐管理シート!N399:P399)&gt;0),"error","")</f>
        <v/>
      </c>
      <c r="BQ399" s="256" t="str">
        <f>IF(OR(AND(分岐管理シート!N399=0,OR(分岐管理シート!O399&lt;&gt;0,分岐管理シート!P399&lt;&gt;0)),AND(分岐管理シート!O399=0,分岐管理シート!P399&lt;&gt;0)),"error","")</f>
        <v/>
      </c>
      <c r="BR399" s="259" t="str" cm="1">
        <f t="array" ref="BR399">IF(SUMPRODUCT(COUNTIF(N399:P399,N399:P399))&gt;COUNTA(N399:P399),"error","")</f>
        <v/>
      </c>
      <c r="BS399" s="257" t="str">
        <f t="shared" si="58"/>
        <v/>
      </c>
      <c r="BT399" s="257" t="str">
        <f t="shared" si="59"/>
        <v/>
      </c>
      <c r="BU399" s="257" t="str">
        <f>IF(F399="","",IF(OR(AND(分岐管理シート!D399=1,T399&gt;0,Y399&gt;=0,U399=0,R399=S399+Y399,S399=T399),AND(分岐管理シート!D399=2,U399&gt;0,Y399&gt;=0,T399=0,R399=S399+Y399,S399=U399)),"","error"))</f>
        <v/>
      </c>
      <c r="BV399" s="257" t="str">
        <f t="shared" si="60"/>
        <v/>
      </c>
      <c r="BW399" s="257" t="str">
        <f t="shared" si="64"/>
        <v/>
      </c>
      <c r="BX399" s="257" t="str">
        <f t="shared" si="61"/>
        <v/>
      </c>
      <c r="BY399" s="257" t="str">
        <f>IF(F399="","",IF(PRODUCT(分岐管理シート!AB399:'分岐管理シート'!AE399)=0,"error",""))</f>
        <v/>
      </c>
      <c r="BZ399" s="252" t="str">
        <f>IF(F399="","",IF(AND(AE399="○",分岐管理シート!AF399=0),"error",""))</f>
        <v/>
      </c>
      <c r="CA399" s="257" t="str">
        <f>IF(F399="","",IF(AND(分岐管理シート!AE399&lt;2,実施計画様式!AF399&lt;&gt;""),"error",""))</f>
        <v/>
      </c>
      <c r="CB399" s="257" t="str">
        <f>IF(F399="","",IF(OR(AND(分岐管理シート!D399=1,分岐管理シート!AG399&gt;0,分岐管理シート!AG399&lt;25),AND(分岐管理シート!D399&gt;1,分岐管理シート!AG399&gt;12,分岐管理シート!AG399&lt;25)),"","error"))</f>
        <v/>
      </c>
      <c r="CC399" s="256" t="str">
        <f>IF(F399="","",IF(OR(AND(分岐管理シート!BH399="予算化方法",分岐管理シート!AH399&gt;0,分岐管理シート!AH399&lt;4),AND(分岐管理シート!BH399="予算化方法_未定なし",分岐管理シート!AH399&gt;0,分岐管理シート!AH399&lt;3)),"","error"))</f>
        <v/>
      </c>
      <c r="CD399" s="257" t="str">
        <f>IF(F399="","",IF(OR(分岐管理シート!AI399&lt;14,分岐管理シート!AI399&gt;25,分岐管理シート!AI399&gt;分岐管理シート!AJ399,分岐管理シート!AI399&gt;分岐管理シート!AK399),"error",""))</f>
        <v/>
      </c>
      <c r="CE399" s="257" t="str">
        <f>IF(F399="","",IF(OR(分岐管理シート!AJ399&lt;14,分岐管理シート!AJ399&gt;25,分岐管理シート!AJ399&lt;分岐管理シート!AI399,分岐管理シート!AJ399&gt;分岐管理シート!AK399),"error",""))</f>
        <v/>
      </c>
      <c r="CF399" s="256" t="str">
        <f>IF(F399="","",IF(OR(分岐管理シート!AK399&lt;14,分岐管理シート!AK399&gt;26,分岐管理シート!AK399&lt;分岐管理シート!AI399,分岐管理シート!AK399&lt;分岐管理シート!AJ399),"error",""))</f>
        <v/>
      </c>
      <c r="CG399" s="257" t="str">
        <f>IF(F399="","",IF(AND(AD399="－",分岐管理シート!AK399&gt;25),"error",""))</f>
        <v/>
      </c>
      <c r="CH399" s="257" t="str">
        <f t="shared" si="65"/>
        <v/>
      </c>
      <c r="CI399" s="252" t="str">
        <f>IF(F399="","",IF(分岐管理シート!AM399&lt;1,"error",""))</f>
        <v/>
      </c>
      <c r="CJ399" s="257" t="str">
        <f>IF(F399="","",IF(分岐管理シート!AN399&lt;1,"error",""))</f>
        <v/>
      </c>
      <c r="CK399" s="261" t="str">
        <f t="shared" si="62"/>
        <v/>
      </c>
      <c r="CL399" s="257" t="str">
        <f>IF(F399="","",IF(AND(SUM(分岐管理シート!AO399:AR399)&gt;180,分岐管理シート!AS399&lt;1),"error",""))</f>
        <v/>
      </c>
      <c r="CM399" s="257" t="str">
        <f>IF(F399="","",IF(OR(AND(分岐管理シート!D399=1,分岐管理シート!BB399&gt;0,分岐管理シート!BB399&lt;7),AND(分岐管理シート!D399&gt;1,分岐管理シート!BB399&gt;3,分岐管理シート!BB399&lt;7)),"","error"))</f>
        <v/>
      </c>
      <c r="CN399" s="260"/>
      <c r="CO399" s="257" t="str">
        <f>IF(分岐管理シート!BR399=0,"","error")</f>
        <v/>
      </c>
      <c r="CP399" s="304" t="str">
        <f>IF(AND(F399="",SUM(分岐管理シート!D399:BB399)&gt;0),"error","")</f>
        <v/>
      </c>
    </row>
    <row r="400" spans="1:94" ht="54.95" customHeight="1" x14ac:dyDescent="0.15">
      <c r="A400" s="29"/>
      <c r="B400" s="33"/>
      <c r="C400" s="445">
        <v>328</v>
      </c>
      <c r="D400" s="342"/>
      <c r="E400" s="342"/>
      <c r="F400" s="164"/>
      <c r="G400" s="164"/>
      <c r="H400" s="163"/>
      <c r="I400" s="164"/>
      <c r="J400" s="163"/>
      <c r="K400" s="164"/>
      <c r="L400" s="164"/>
      <c r="M400" s="164"/>
      <c r="N400" s="164"/>
      <c r="O400" s="343"/>
      <c r="P400" s="343"/>
      <c r="Q400" s="344"/>
      <c r="R400" s="345">
        <f t="shared" si="55"/>
        <v>0</v>
      </c>
      <c r="S400" s="346">
        <f t="shared" si="63"/>
        <v>0</v>
      </c>
      <c r="T400" s="347"/>
      <c r="U400" s="419"/>
      <c r="V400" s="386"/>
      <c r="W400" s="386"/>
      <c r="X400" s="386"/>
      <c r="Y400" s="347"/>
      <c r="Z400" s="347"/>
      <c r="AA400" s="163"/>
      <c r="AB400" s="164"/>
      <c r="AC400" s="348"/>
      <c r="AD400" s="348"/>
      <c r="AE400" s="348"/>
      <c r="AF400" s="349"/>
      <c r="AG400" s="349"/>
      <c r="AH400" s="370"/>
      <c r="AI400" s="163"/>
      <c r="AJ400" s="163"/>
      <c r="AK400" s="163"/>
      <c r="AL400" s="350"/>
      <c r="AM400" s="163"/>
      <c r="AN400" s="163"/>
      <c r="AO400" s="343"/>
      <c r="AP400" s="164"/>
      <c r="AQ400" s="164"/>
      <c r="AR400" s="164"/>
      <c r="AS400" s="351"/>
      <c r="AT400" s="352"/>
      <c r="AU400" s="352"/>
      <c r="AV400" s="352"/>
      <c r="AW400" s="352"/>
      <c r="AX400" s="352"/>
      <c r="AY400" s="352"/>
      <c r="AZ400" s="352"/>
      <c r="BA400" s="352"/>
      <c r="BB400" s="353"/>
      <c r="BC400" s="351"/>
      <c r="BD400" s="351"/>
      <c r="BE400" s="255" t="str">
        <f>IF(F400="","",IF(分岐管理シート!D400&gt;0,"","error"))</f>
        <v/>
      </c>
      <c r="BF400" s="256" t="str">
        <f>IF(F400="","",IF(分岐管理シート!E400=1,"","error"))</f>
        <v/>
      </c>
      <c r="BG400" s="257" t="str">
        <f>IF(F400="","",IF(分岐管理シート!G400=2,"","error"))</f>
        <v/>
      </c>
      <c r="BH400" s="257" t="str">
        <f>IF(F400="","",IF(OR(分岐管理シート!H400=0,LEN(H400)&lt;6),"error",""))</f>
        <v/>
      </c>
      <c r="BI400" s="258" t="str">
        <f>IF(F400="","",IF(分岐管理シート!I400=2,"","error"))</f>
        <v/>
      </c>
      <c r="BJ400" s="257" t="str">
        <f t="shared" si="56"/>
        <v/>
      </c>
      <c r="BK400" s="257" t="str">
        <f t="shared" si="57"/>
        <v/>
      </c>
      <c r="BL400" s="257" t="str">
        <f>IF(F400="","",IF(OR(AND(分岐管理シート!D400=1,分岐管理シート!K400=1),AND(分岐管理シート!D400=2,分岐管理シート!K400=2)),"","error"))</f>
        <v/>
      </c>
      <c r="BM400" s="255" t="str">
        <f>IF(F400="","",IF(分岐管理シート!L400=2,"","error"))</f>
        <v/>
      </c>
      <c r="BN400" s="257" t="str">
        <f>IF(F400="","",IF(分岐管理シート!M400&lt;1,"error",""))</f>
        <v/>
      </c>
      <c r="BO400" s="252" t="str">
        <f>IF(F400="","",IF(OR(AND(分岐管理シート!D400=1,分岐管理シート!M400&lt;12,分岐管理シート!M400&gt;0),AND(分岐管理シート!D400=2,分岐管理シート!M400&lt;13,分岐管理シート!M400&gt;1)),"","error"))</f>
        <v/>
      </c>
      <c r="BP400" s="257" t="str">
        <f>IF(AND(分岐管理シート!M400&lt;&gt;1,SUM(分岐管理シート!N400:P400)&gt;0),"error","")</f>
        <v/>
      </c>
      <c r="BQ400" s="256" t="str">
        <f>IF(OR(AND(分岐管理シート!N400=0,OR(分岐管理シート!O400&lt;&gt;0,分岐管理シート!P400&lt;&gt;0)),AND(分岐管理シート!O400=0,分岐管理シート!P400&lt;&gt;0)),"error","")</f>
        <v/>
      </c>
      <c r="BR400" s="259" t="str" cm="1">
        <f t="array" ref="BR400">IF(SUMPRODUCT(COUNTIF(N400:P400,N400:P400))&gt;COUNTA(N400:P400),"error","")</f>
        <v/>
      </c>
      <c r="BS400" s="257" t="str">
        <f t="shared" si="58"/>
        <v/>
      </c>
      <c r="BT400" s="257" t="str">
        <f t="shared" si="59"/>
        <v/>
      </c>
      <c r="BU400" s="257" t="str">
        <f>IF(F400="","",IF(OR(AND(分岐管理シート!D400=1,T400&gt;0,Y400&gt;=0,U400=0,R400=S400+Y400,S400=T400),AND(分岐管理シート!D400=2,U400&gt;0,Y400&gt;=0,T400=0,R400=S400+Y400,S400=U400)),"","error"))</f>
        <v/>
      </c>
      <c r="BV400" s="257" t="str">
        <f t="shared" si="60"/>
        <v/>
      </c>
      <c r="BW400" s="257" t="str">
        <f t="shared" si="64"/>
        <v/>
      </c>
      <c r="BX400" s="257" t="str">
        <f t="shared" si="61"/>
        <v/>
      </c>
      <c r="BY400" s="257" t="str">
        <f>IF(F400="","",IF(PRODUCT(分岐管理シート!AB400:'分岐管理シート'!AE400)=0,"error",""))</f>
        <v/>
      </c>
      <c r="BZ400" s="252" t="str">
        <f>IF(F400="","",IF(AND(AE400="○",分岐管理シート!AF400=0),"error",""))</f>
        <v/>
      </c>
      <c r="CA400" s="257" t="str">
        <f>IF(F400="","",IF(AND(分岐管理シート!AE400&lt;2,実施計画様式!AF400&lt;&gt;""),"error",""))</f>
        <v/>
      </c>
      <c r="CB400" s="257" t="str">
        <f>IF(F400="","",IF(OR(AND(分岐管理シート!D400=1,分岐管理シート!AG400&gt;0,分岐管理シート!AG400&lt;25),AND(分岐管理シート!D400&gt;1,分岐管理シート!AG400&gt;12,分岐管理シート!AG400&lt;25)),"","error"))</f>
        <v/>
      </c>
      <c r="CC400" s="256" t="str">
        <f>IF(F400="","",IF(OR(AND(分岐管理シート!BH400="予算化方法",分岐管理シート!AH400&gt;0,分岐管理シート!AH400&lt;4),AND(分岐管理シート!BH400="予算化方法_未定なし",分岐管理シート!AH400&gt;0,分岐管理シート!AH400&lt;3)),"","error"))</f>
        <v/>
      </c>
      <c r="CD400" s="257" t="str">
        <f>IF(F400="","",IF(OR(分岐管理シート!AI400&lt;14,分岐管理シート!AI400&gt;25,分岐管理シート!AI400&gt;分岐管理シート!AJ400,分岐管理シート!AI400&gt;分岐管理シート!AK400),"error",""))</f>
        <v/>
      </c>
      <c r="CE400" s="257" t="str">
        <f>IF(F400="","",IF(OR(分岐管理シート!AJ400&lt;14,分岐管理シート!AJ400&gt;25,分岐管理シート!AJ400&lt;分岐管理シート!AI400,分岐管理シート!AJ400&gt;分岐管理シート!AK400),"error",""))</f>
        <v/>
      </c>
      <c r="CF400" s="256" t="str">
        <f>IF(F400="","",IF(OR(分岐管理シート!AK400&lt;14,分岐管理シート!AK400&gt;26,分岐管理シート!AK400&lt;分岐管理シート!AI400,分岐管理シート!AK400&lt;分岐管理シート!AJ400),"error",""))</f>
        <v/>
      </c>
      <c r="CG400" s="257" t="str">
        <f>IF(F400="","",IF(AND(AD400="－",分岐管理シート!AK400&gt;25),"error",""))</f>
        <v/>
      </c>
      <c r="CH400" s="257" t="str">
        <f t="shared" si="65"/>
        <v/>
      </c>
      <c r="CI400" s="252" t="str">
        <f>IF(F400="","",IF(分岐管理シート!AM400&lt;1,"error",""))</f>
        <v/>
      </c>
      <c r="CJ400" s="257" t="str">
        <f>IF(F400="","",IF(分岐管理シート!AN400&lt;1,"error",""))</f>
        <v/>
      </c>
      <c r="CK400" s="261" t="str">
        <f t="shared" si="62"/>
        <v/>
      </c>
      <c r="CL400" s="257" t="str">
        <f>IF(F400="","",IF(AND(SUM(分岐管理シート!AO400:AR400)&gt;180,分岐管理シート!AS400&lt;1),"error",""))</f>
        <v/>
      </c>
      <c r="CM400" s="257" t="str">
        <f>IF(F400="","",IF(OR(AND(分岐管理シート!D400=1,分岐管理シート!BB400&gt;0,分岐管理シート!BB400&lt;7),AND(分岐管理シート!D400&gt;1,分岐管理シート!BB400&gt;3,分岐管理シート!BB400&lt;7)),"","error"))</f>
        <v/>
      </c>
      <c r="CN400" s="260"/>
      <c r="CO400" s="257" t="str">
        <f>IF(分岐管理シート!BR400=0,"","error")</f>
        <v/>
      </c>
      <c r="CP400" s="304" t="str">
        <f>IF(AND(F400="",SUM(分岐管理シート!D400:BB400)&gt;0),"error","")</f>
        <v/>
      </c>
    </row>
    <row r="401" spans="1:94" ht="54.95" customHeight="1" x14ac:dyDescent="0.15">
      <c r="A401" s="29"/>
      <c r="B401" s="33"/>
      <c r="C401" s="445">
        <v>329</v>
      </c>
      <c r="D401" s="342"/>
      <c r="E401" s="342"/>
      <c r="F401" s="164"/>
      <c r="G401" s="164"/>
      <c r="H401" s="163"/>
      <c r="I401" s="164"/>
      <c r="J401" s="163"/>
      <c r="K401" s="164"/>
      <c r="L401" s="164"/>
      <c r="M401" s="164"/>
      <c r="N401" s="164"/>
      <c r="O401" s="343"/>
      <c r="P401" s="343"/>
      <c r="Q401" s="344"/>
      <c r="R401" s="345">
        <f t="shared" si="55"/>
        <v>0</v>
      </c>
      <c r="S401" s="346">
        <f t="shared" si="63"/>
        <v>0</v>
      </c>
      <c r="T401" s="347"/>
      <c r="U401" s="419"/>
      <c r="V401" s="386"/>
      <c r="W401" s="386"/>
      <c r="X401" s="386"/>
      <c r="Y401" s="347"/>
      <c r="Z401" s="347"/>
      <c r="AA401" s="163"/>
      <c r="AB401" s="164"/>
      <c r="AC401" s="348"/>
      <c r="AD401" s="348"/>
      <c r="AE401" s="348"/>
      <c r="AF401" s="349"/>
      <c r="AG401" s="349"/>
      <c r="AH401" s="370"/>
      <c r="AI401" s="163"/>
      <c r="AJ401" s="163"/>
      <c r="AK401" s="163"/>
      <c r="AL401" s="350"/>
      <c r="AM401" s="163"/>
      <c r="AN401" s="163"/>
      <c r="AO401" s="343"/>
      <c r="AP401" s="164"/>
      <c r="AQ401" s="164"/>
      <c r="AR401" s="164"/>
      <c r="AS401" s="351"/>
      <c r="AT401" s="352"/>
      <c r="AU401" s="352"/>
      <c r="AV401" s="352"/>
      <c r="AW401" s="352"/>
      <c r="AX401" s="352"/>
      <c r="AY401" s="352"/>
      <c r="AZ401" s="352"/>
      <c r="BA401" s="352"/>
      <c r="BB401" s="353"/>
      <c r="BC401" s="351"/>
      <c r="BD401" s="351"/>
      <c r="BE401" s="255" t="str">
        <f>IF(F401="","",IF(分岐管理シート!D401&gt;0,"","error"))</f>
        <v/>
      </c>
      <c r="BF401" s="256" t="str">
        <f>IF(F401="","",IF(分岐管理シート!E401=1,"","error"))</f>
        <v/>
      </c>
      <c r="BG401" s="257" t="str">
        <f>IF(F401="","",IF(分岐管理シート!G401=2,"","error"))</f>
        <v/>
      </c>
      <c r="BH401" s="257" t="str">
        <f>IF(F401="","",IF(OR(分岐管理シート!H401=0,LEN(H401)&lt;6),"error",""))</f>
        <v/>
      </c>
      <c r="BI401" s="258" t="str">
        <f>IF(F401="","",IF(分岐管理シート!I401=2,"","error"))</f>
        <v/>
      </c>
      <c r="BJ401" s="257" t="str">
        <f t="shared" si="56"/>
        <v/>
      </c>
      <c r="BK401" s="257" t="str">
        <f t="shared" si="57"/>
        <v/>
      </c>
      <c r="BL401" s="257" t="str">
        <f>IF(F401="","",IF(OR(AND(分岐管理シート!D401=1,分岐管理シート!K401=1),AND(分岐管理シート!D401=2,分岐管理シート!K401=2)),"","error"))</f>
        <v/>
      </c>
      <c r="BM401" s="255" t="str">
        <f>IF(F401="","",IF(分岐管理シート!L401=2,"","error"))</f>
        <v/>
      </c>
      <c r="BN401" s="257" t="str">
        <f>IF(F401="","",IF(分岐管理シート!M401&lt;1,"error",""))</f>
        <v/>
      </c>
      <c r="BO401" s="252" t="str">
        <f>IF(F401="","",IF(OR(AND(分岐管理シート!D401=1,分岐管理シート!M401&lt;12,分岐管理シート!M401&gt;0),AND(分岐管理シート!D401=2,分岐管理シート!M401&lt;13,分岐管理シート!M401&gt;1)),"","error"))</f>
        <v/>
      </c>
      <c r="BP401" s="257" t="str">
        <f>IF(AND(分岐管理シート!M401&lt;&gt;1,SUM(分岐管理シート!N401:P401)&gt;0),"error","")</f>
        <v/>
      </c>
      <c r="BQ401" s="256" t="str">
        <f>IF(OR(AND(分岐管理シート!N401=0,OR(分岐管理シート!O401&lt;&gt;0,分岐管理シート!P401&lt;&gt;0)),AND(分岐管理シート!O401=0,分岐管理シート!P401&lt;&gt;0)),"error","")</f>
        <v/>
      </c>
      <c r="BR401" s="259" t="str" cm="1">
        <f t="array" ref="BR401">IF(SUMPRODUCT(COUNTIF(N401:P401,N401:P401))&gt;COUNTA(N401:P401),"error","")</f>
        <v/>
      </c>
      <c r="BS401" s="257" t="str">
        <f t="shared" si="58"/>
        <v/>
      </c>
      <c r="BT401" s="257" t="str">
        <f t="shared" si="59"/>
        <v/>
      </c>
      <c r="BU401" s="257" t="str">
        <f>IF(F401="","",IF(OR(AND(分岐管理シート!D401=1,T401&gt;0,Y401&gt;=0,U401=0,R401=S401+Y401,S401=T401),AND(分岐管理シート!D401=2,U401&gt;0,Y401&gt;=0,T401=0,R401=S401+Y401,S401=U401)),"","error"))</f>
        <v/>
      </c>
      <c r="BV401" s="257" t="str">
        <f t="shared" si="60"/>
        <v/>
      </c>
      <c r="BW401" s="257" t="str">
        <f t="shared" si="64"/>
        <v/>
      </c>
      <c r="BX401" s="257" t="str">
        <f t="shared" si="61"/>
        <v/>
      </c>
      <c r="BY401" s="257" t="str">
        <f>IF(F401="","",IF(PRODUCT(分岐管理シート!AB401:'分岐管理シート'!AE401)=0,"error",""))</f>
        <v/>
      </c>
      <c r="BZ401" s="252" t="str">
        <f>IF(F401="","",IF(AND(AE401="○",分岐管理シート!AF401=0),"error",""))</f>
        <v/>
      </c>
      <c r="CA401" s="257" t="str">
        <f>IF(F401="","",IF(AND(分岐管理シート!AE401&lt;2,実施計画様式!AF401&lt;&gt;""),"error",""))</f>
        <v/>
      </c>
      <c r="CB401" s="257" t="str">
        <f>IF(F401="","",IF(OR(AND(分岐管理シート!D401=1,分岐管理シート!AG401&gt;0,分岐管理シート!AG401&lt;25),AND(分岐管理シート!D401&gt;1,分岐管理シート!AG401&gt;12,分岐管理シート!AG401&lt;25)),"","error"))</f>
        <v/>
      </c>
      <c r="CC401" s="256" t="str">
        <f>IF(F401="","",IF(OR(AND(分岐管理シート!BH401="予算化方法",分岐管理シート!AH401&gt;0,分岐管理シート!AH401&lt;4),AND(分岐管理シート!BH401="予算化方法_未定なし",分岐管理シート!AH401&gt;0,分岐管理シート!AH401&lt;3)),"","error"))</f>
        <v/>
      </c>
      <c r="CD401" s="257" t="str">
        <f>IF(F401="","",IF(OR(分岐管理シート!AI401&lt;14,分岐管理シート!AI401&gt;25,分岐管理シート!AI401&gt;分岐管理シート!AJ401,分岐管理シート!AI401&gt;分岐管理シート!AK401),"error",""))</f>
        <v/>
      </c>
      <c r="CE401" s="257" t="str">
        <f>IF(F401="","",IF(OR(分岐管理シート!AJ401&lt;14,分岐管理シート!AJ401&gt;25,分岐管理シート!AJ401&lt;分岐管理シート!AI401,分岐管理シート!AJ401&gt;分岐管理シート!AK401),"error",""))</f>
        <v/>
      </c>
      <c r="CF401" s="256" t="str">
        <f>IF(F401="","",IF(OR(分岐管理シート!AK401&lt;14,分岐管理シート!AK401&gt;26,分岐管理シート!AK401&lt;分岐管理シート!AI401,分岐管理シート!AK401&lt;分岐管理シート!AJ401),"error",""))</f>
        <v/>
      </c>
      <c r="CG401" s="257" t="str">
        <f>IF(F401="","",IF(AND(AD401="－",分岐管理シート!AK401&gt;25),"error",""))</f>
        <v/>
      </c>
      <c r="CH401" s="257" t="str">
        <f t="shared" si="65"/>
        <v/>
      </c>
      <c r="CI401" s="252" t="str">
        <f>IF(F401="","",IF(分岐管理シート!AM401&lt;1,"error",""))</f>
        <v/>
      </c>
      <c r="CJ401" s="257" t="str">
        <f>IF(F401="","",IF(分岐管理シート!AN401&lt;1,"error",""))</f>
        <v/>
      </c>
      <c r="CK401" s="261" t="str">
        <f t="shared" si="62"/>
        <v/>
      </c>
      <c r="CL401" s="257" t="str">
        <f>IF(F401="","",IF(AND(SUM(分岐管理シート!AO401:AR401)&gt;180,分岐管理シート!AS401&lt;1),"error",""))</f>
        <v/>
      </c>
      <c r="CM401" s="257" t="str">
        <f>IF(F401="","",IF(OR(AND(分岐管理シート!D401=1,分岐管理シート!BB401&gt;0,分岐管理シート!BB401&lt;7),AND(分岐管理シート!D401&gt;1,分岐管理シート!BB401&gt;3,分岐管理シート!BB401&lt;7)),"","error"))</f>
        <v/>
      </c>
      <c r="CN401" s="260"/>
      <c r="CO401" s="257" t="str">
        <f>IF(分岐管理シート!BR401=0,"","error")</f>
        <v/>
      </c>
      <c r="CP401" s="304" t="str">
        <f>IF(AND(F401="",SUM(分岐管理シート!D401:BB401)&gt;0),"error","")</f>
        <v/>
      </c>
    </row>
    <row r="402" spans="1:94" ht="54.95" customHeight="1" x14ac:dyDescent="0.15">
      <c r="A402" s="29"/>
      <c r="B402" s="33"/>
      <c r="C402" s="445">
        <v>330</v>
      </c>
      <c r="D402" s="342"/>
      <c r="E402" s="342"/>
      <c r="F402" s="164"/>
      <c r="G402" s="164"/>
      <c r="H402" s="163"/>
      <c r="I402" s="164"/>
      <c r="J402" s="163"/>
      <c r="K402" s="164"/>
      <c r="L402" s="164"/>
      <c r="M402" s="164"/>
      <c r="N402" s="164"/>
      <c r="O402" s="343"/>
      <c r="P402" s="343"/>
      <c r="Q402" s="344"/>
      <c r="R402" s="345">
        <f t="shared" si="55"/>
        <v>0</v>
      </c>
      <c r="S402" s="346">
        <f t="shared" si="63"/>
        <v>0</v>
      </c>
      <c r="T402" s="347"/>
      <c r="U402" s="419"/>
      <c r="V402" s="386"/>
      <c r="W402" s="386"/>
      <c r="X402" s="386"/>
      <c r="Y402" s="347"/>
      <c r="Z402" s="347"/>
      <c r="AA402" s="163"/>
      <c r="AB402" s="164"/>
      <c r="AC402" s="348"/>
      <c r="AD402" s="348"/>
      <c r="AE402" s="348"/>
      <c r="AF402" s="349"/>
      <c r="AG402" s="349"/>
      <c r="AH402" s="370"/>
      <c r="AI402" s="163"/>
      <c r="AJ402" s="163"/>
      <c r="AK402" s="163"/>
      <c r="AL402" s="350"/>
      <c r="AM402" s="163"/>
      <c r="AN402" s="163"/>
      <c r="AO402" s="343"/>
      <c r="AP402" s="164"/>
      <c r="AQ402" s="164"/>
      <c r="AR402" s="164"/>
      <c r="AS402" s="351"/>
      <c r="AT402" s="352"/>
      <c r="AU402" s="352"/>
      <c r="AV402" s="352"/>
      <c r="AW402" s="352"/>
      <c r="AX402" s="352"/>
      <c r="AY402" s="352"/>
      <c r="AZ402" s="352"/>
      <c r="BA402" s="352"/>
      <c r="BB402" s="353"/>
      <c r="BC402" s="351"/>
      <c r="BD402" s="351"/>
      <c r="BE402" s="255" t="str">
        <f>IF(F402="","",IF(分岐管理シート!D402&gt;0,"","error"))</f>
        <v/>
      </c>
      <c r="BF402" s="256" t="str">
        <f>IF(F402="","",IF(分岐管理シート!E402=1,"","error"))</f>
        <v/>
      </c>
      <c r="BG402" s="257" t="str">
        <f>IF(F402="","",IF(分岐管理シート!G402=2,"","error"))</f>
        <v/>
      </c>
      <c r="BH402" s="257" t="str">
        <f>IF(F402="","",IF(OR(分岐管理シート!H402=0,LEN(H402)&lt;6),"error",""))</f>
        <v/>
      </c>
      <c r="BI402" s="258" t="str">
        <f>IF(F402="","",IF(分岐管理シート!I402=2,"","error"))</f>
        <v/>
      </c>
      <c r="BJ402" s="257" t="str">
        <f t="shared" si="56"/>
        <v/>
      </c>
      <c r="BK402" s="257" t="str">
        <f t="shared" si="57"/>
        <v/>
      </c>
      <c r="BL402" s="257" t="str">
        <f>IF(F402="","",IF(OR(AND(分岐管理シート!D402=1,分岐管理シート!K402=1),AND(分岐管理シート!D402=2,分岐管理シート!K402=2)),"","error"))</f>
        <v/>
      </c>
      <c r="BM402" s="255" t="str">
        <f>IF(F402="","",IF(分岐管理シート!L402=2,"","error"))</f>
        <v/>
      </c>
      <c r="BN402" s="257" t="str">
        <f>IF(F402="","",IF(分岐管理シート!M402&lt;1,"error",""))</f>
        <v/>
      </c>
      <c r="BO402" s="252" t="str">
        <f>IF(F402="","",IF(OR(AND(分岐管理シート!D402=1,分岐管理シート!M402&lt;12,分岐管理シート!M402&gt;0),AND(分岐管理シート!D402=2,分岐管理シート!M402&lt;13,分岐管理シート!M402&gt;1)),"","error"))</f>
        <v/>
      </c>
      <c r="BP402" s="257" t="str">
        <f>IF(AND(分岐管理シート!M402&lt;&gt;1,SUM(分岐管理シート!N402:P402)&gt;0),"error","")</f>
        <v/>
      </c>
      <c r="BQ402" s="256" t="str">
        <f>IF(OR(AND(分岐管理シート!N402=0,OR(分岐管理シート!O402&lt;&gt;0,分岐管理シート!P402&lt;&gt;0)),AND(分岐管理シート!O402=0,分岐管理シート!P402&lt;&gt;0)),"error","")</f>
        <v/>
      </c>
      <c r="BR402" s="259" t="str" cm="1">
        <f t="array" ref="BR402">IF(SUMPRODUCT(COUNTIF(N402:P402,N402:P402))&gt;COUNTA(N402:P402),"error","")</f>
        <v/>
      </c>
      <c r="BS402" s="257" t="str">
        <f t="shared" si="58"/>
        <v/>
      </c>
      <c r="BT402" s="257" t="str">
        <f t="shared" si="59"/>
        <v/>
      </c>
      <c r="BU402" s="257" t="str">
        <f>IF(F402="","",IF(OR(AND(分岐管理シート!D402=1,T402&gt;0,Y402&gt;=0,U402=0,R402=S402+Y402,S402=T402),AND(分岐管理シート!D402=2,U402&gt;0,Y402&gt;=0,T402=0,R402=S402+Y402,S402=U402)),"","error"))</f>
        <v/>
      </c>
      <c r="BV402" s="257" t="str">
        <f t="shared" si="60"/>
        <v/>
      </c>
      <c r="BW402" s="257" t="str">
        <f t="shared" si="64"/>
        <v/>
      </c>
      <c r="BX402" s="257" t="str">
        <f t="shared" si="61"/>
        <v/>
      </c>
      <c r="BY402" s="257" t="str">
        <f>IF(F402="","",IF(PRODUCT(分岐管理シート!AB402:'分岐管理シート'!AE402)=0,"error",""))</f>
        <v/>
      </c>
      <c r="BZ402" s="252" t="str">
        <f>IF(F402="","",IF(AND(AE402="○",分岐管理シート!AF402=0),"error",""))</f>
        <v/>
      </c>
      <c r="CA402" s="257" t="str">
        <f>IF(F402="","",IF(AND(分岐管理シート!AE402&lt;2,実施計画様式!AF402&lt;&gt;""),"error",""))</f>
        <v/>
      </c>
      <c r="CB402" s="257" t="str">
        <f>IF(F402="","",IF(OR(AND(分岐管理シート!D402=1,分岐管理シート!AG402&gt;0,分岐管理シート!AG402&lt;25),AND(分岐管理シート!D402&gt;1,分岐管理シート!AG402&gt;12,分岐管理シート!AG402&lt;25)),"","error"))</f>
        <v/>
      </c>
      <c r="CC402" s="256" t="str">
        <f>IF(F402="","",IF(OR(AND(分岐管理シート!BH402="予算化方法",分岐管理シート!AH402&gt;0,分岐管理シート!AH402&lt;4),AND(分岐管理シート!BH402="予算化方法_未定なし",分岐管理シート!AH402&gt;0,分岐管理シート!AH402&lt;3)),"","error"))</f>
        <v/>
      </c>
      <c r="CD402" s="257" t="str">
        <f>IF(F402="","",IF(OR(分岐管理シート!AI402&lt;14,分岐管理シート!AI402&gt;25,分岐管理シート!AI402&gt;分岐管理シート!AJ402,分岐管理シート!AI402&gt;分岐管理シート!AK402),"error",""))</f>
        <v/>
      </c>
      <c r="CE402" s="257" t="str">
        <f>IF(F402="","",IF(OR(分岐管理シート!AJ402&lt;14,分岐管理シート!AJ402&gt;25,分岐管理シート!AJ402&lt;分岐管理シート!AI402,分岐管理シート!AJ402&gt;分岐管理シート!AK402),"error",""))</f>
        <v/>
      </c>
      <c r="CF402" s="256" t="str">
        <f>IF(F402="","",IF(OR(分岐管理シート!AK402&lt;14,分岐管理シート!AK402&gt;26,分岐管理シート!AK402&lt;分岐管理シート!AI402,分岐管理シート!AK402&lt;分岐管理シート!AJ402),"error",""))</f>
        <v/>
      </c>
      <c r="CG402" s="257" t="str">
        <f>IF(F402="","",IF(AND(AD402="－",分岐管理シート!AK402&gt;25),"error",""))</f>
        <v/>
      </c>
      <c r="CH402" s="257" t="str">
        <f t="shared" si="65"/>
        <v/>
      </c>
      <c r="CI402" s="252" t="str">
        <f>IF(F402="","",IF(分岐管理シート!AM402&lt;1,"error",""))</f>
        <v/>
      </c>
      <c r="CJ402" s="257" t="str">
        <f>IF(F402="","",IF(分岐管理シート!AN402&lt;1,"error",""))</f>
        <v/>
      </c>
      <c r="CK402" s="261" t="str">
        <f t="shared" si="62"/>
        <v/>
      </c>
      <c r="CL402" s="257" t="str">
        <f>IF(F402="","",IF(AND(SUM(分岐管理シート!AO402:AR402)&gt;180,分岐管理シート!AS402&lt;1),"error",""))</f>
        <v/>
      </c>
      <c r="CM402" s="257" t="str">
        <f>IF(F402="","",IF(OR(AND(分岐管理シート!D402=1,分岐管理シート!BB402&gt;0,分岐管理シート!BB402&lt;7),AND(分岐管理シート!D402&gt;1,分岐管理シート!BB402&gt;3,分岐管理シート!BB402&lt;7)),"","error"))</f>
        <v/>
      </c>
      <c r="CN402" s="260"/>
      <c r="CO402" s="257" t="str">
        <f>IF(分岐管理シート!BR402=0,"","error")</f>
        <v/>
      </c>
      <c r="CP402" s="304" t="str">
        <f>IF(AND(F402="",SUM(分岐管理シート!D402:BB402)&gt;0),"error","")</f>
        <v/>
      </c>
    </row>
    <row r="403" spans="1:94" ht="54.95" customHeight="1" x14ac:dyDescent="0.15">
      <c r="A403" s="29"/>
      <c r="B403" s="33"/>
      <c r="C403" s="445">
        <v>331</v>
      </c>
      <c r="D403" s="342"/>
      <c r="E403" s="342"/>
      <c r="F403" s="164"/>
      <c r="G403" s="164"/>
      <c r="H403" s="163"/>
      <c r="I403" s="164"/>
      <c r="J403" s="163"/>
      <c r="K403" s="164"/>
      <c r="L403" s="164"/>
      <c r="M403" s="164"/>
      <c r="N403" s="164"/>
      <c r="O403" s="343"/>
      <c r="P403" s="343"/>
      <c r="Q403" s="344"/>
      <c r="R403" s="345">
        <f t="shared" si="55"/>
        <v>0</v>
      </c>
      <c r="S403" s="346">
        <f t="shared" si="63"/>
        <v>0</v>
      </c>
      <c r="T403" s="347"/>
      <c r="U403" s="419"/>
      <c r="V403" s="386"/>
      <c r="W403" s="386"/>
      <c r="X403" s="386"/>
      <c r="Y403" s="347"/>
      <c r="Z403" s="347"/>
      <c r="AA403" s="163"/>
      <c r="AB403" s="164"/>
      <c r="AC403" s="348"/>
      <c r="AD403" s="348"/>
      <c r="AE403" s="348"/>
      <c r="AF403" s="349"/>
      <c r="AG403" s="349"/>
      <c r="AH403" s="370"/>
      <c r="AI403" s="163"/>
      <c r="AJ403" s="163"/>
      <c r="AK403" s="163"/>
      <c r="AL403" s="350"/>
      <c r="AM403" s="163"/>
      <c r="AN403" s="163"/>
      <c r="AO403" s="343"/>
      <c r="AP403" s="164"/>
      <c r="AQ403" s="164"/>
      <c r="AR403" s="164"/>
      <c r="AS403" s="351"/>
      <c r="AT403" s="352"/>
      <c r="AU403" s="352"/>
      <c r="AV403" s="352"/>
      <c r="AW403" s="352"/>
      <c r="AX403" s="352"/>
      <c r="AY403" s="352"/>
      <c r="AZ403" s="352"/>
      <c r="BA403" s="352"/>
      <c r="BB403" s="353"/>
      <c r="BC403" s="351"/>
      <c r="BD403" s="351"/>
      <c r="BE403" s="255" t="str">
        <f>IF(F403="","",IF(分岐管理シート!D403&gt;0,"","error"))</f>
        <v/>
      </c>
      <c r="BF403" s="256" t="str">
        <f>IF(F403="","",IF(分岐管理シート!E403=1,"","error"))</f>
        <v/>
      </c>
      <c r="BG403" s="257" t="str">
        <f>IF(F403="","",IF(分岐管理シート!G403=2,"","error"))</f>
        <v/>
      </c>
      <c r="BH403" s="257" t="str">
        <f>IF(F403="","",IF(OR(分岐管理シート!H403=0,LEN(H403)&lt;6),"error",""))</f>
        <v/>
      </c>
      <c r="BI403" s="258" t="str">
        <f>IF(F403="","",IF(分岐管理シート!I403=2,"","error"))</f>
        <v/>
      </c>
      <c r="BJ403" s="257" t="str">
        <f t="shared" si="56"/>
        <v/>
      </c>
      <c r="BK403" s="257" t="str">
        <f t="shared" si="57"/>
        <v/>
      </c>
      <c r="BL403" s="257" t="str">
        <f>IF(F403="","",IF(OR(AND(分岐管理シート!D403=1,分岐管理シート!K403=1),AND(分岐管理シート!D403=2,分岐管理シート!K403=2)),"","error"))</f>
        <v/>
      </c>
      <c r="BM403" s="255" t="str">
        <f>IF(F403="","",IF(分岐管理シート!L403=2,"","error"))</f>
        <v/>
      </c>
      <c r="BN403" s="257" t="str">
        <f>IF(F403="","",IF(分岐管理シート!M403&lt;1,"error",""))</f>
        <v/>
      </c>
      <c r="BO403" s="252" t="str">
        <f>IF(F403="","",IF(OR(AND(分岐管理シート!D403=1,分岐管理シート!M403&lt;12,分岐管理シート!M403&gt;0),AND(分岐管理シート!D403=2,分岐管理シート!M403&lt;13,分岐管理シート!M403&gt;1)),"","error"))</f>
        <v/>
      </c>
      <c r="BP403" s="257" t="str">
        <f>IF(AND(分岐管理シート!M403&lt;&gt;1,SUM(分岐管理シート!N403:P403)&gt;0),"error","")</f>
        <v/>
      </c>
      <c r="BQ403" s="256" t="str">
        <f>IF(OR(AND(分岐管理シート!N403=0,OR(分岐管理シート!O403&lt;&gt;0,分岐管理シート!P403&lt;&gt;0)),AND(分岐管理シート!O403=0,分岐管理シート!P403&lt;&gt;0)),"error","")</f>
        <v/>
      </c>
      <c r="BR403" s="259" t="str" cm="1">
        <f t="array" ref="BR403">IF(SUMPRODUCT(COUNTIF(N403:P403,N403:P403))&gt;COUNTA(N403:P403),"error","")</f>
        <v/>
      </c>
      <c r="BS403" s="257" t="str">
        <f t="shared" si="58"/>
        <v/>
      </c>
      <c r="BT403" s="257" t="str">
        <f t="shared" si="59"/>
        <v/>
      </c>
      <c r="BU403" s="257" t="str">
        <f>IF(F403="","",IF(OR(AND(分岐管理シート!D403=1,T403&gt;0,Y403&gt;=0,U403=0,R403=S403+Y403,S403=T403),AND(分岐管理シート!D403=2,U403&gt;0,Y403&gt;=0,T403=0,R403=S403+Y403,S403=U403)),"","error"))</f>
        <v/>
      </c>
      <c r="BV403" s="257" t="str">
        <f t="shared" si="60"/>
        <v/>
      </c>
      <c r="BW403" s="257" t="str">
        <f t="shared" si="64"/>
        <v/>
      </c>
      <c r="BX403" s="257" t="str">
        <f t="shared" si="61"/>
        <v/>
      </c>
      <c r="BY403" s="257" t="str">
        <f>IF(F403="","",IF(PRODUCT(分岐管理シート!AB403:'分岐管理シート'!AE403)=0,"error",""))</f>
        <v/>
      </c>
      <c r="BZ403" s="252" t="str">
        <f>IF(F403="","",IF(AND(AE403="○",分岐管理シート!AF403=0),"error",""))</f>
        <v/>
      </c>
      <c r="CA403" s="257" t="str">
        <f>IF(F403="","",IF(AND(分岐管理シート!AE403&lt;2,実施計画様式!AF403&lt;&gt;""),"error",""))</f>
        <v/>
      </c>
      <c r="CB403" s="257" t="str">
        <f>IF(F403="","",IF(OR(AND(分岐管理シート!D403=1,分岐管理シート!AG403&gt;0,分岐管理シート!AG403&lt;25),AND(分岐管理シート!D403&gt;1,分岐管理シート!AG403&gt;12,分岐管理シート!AG403&lt;25)),"","error"))</f>
        <v/>
      </c>
      <c r="CC403" s="256" t="str">
        <f>IF(F403="","",IF(OR(AND(分岐管理シート!BH403="予算化方法",分岐管理シート!AH403&gt;0,分岐管理シート!AH403&lt;4),AND(分岐管理シート!BH403="予算化方法_未定なし",分岐管理シート!AH403&gt;0,分岐管理シート!AH403&lt;3)),"","error"))</f>
        <v/>
      </c>
      <c r="CD403" s="257" t="str">
        <f>IF(F403="","",IF(OR(分岐管理シート!AI403&lt;14,分岐管理シート!AI403&gt;25,分岐管理シート!AI403&gt;分岐管理シート!AJ403,分岐管理シート!AI403&gt;分岐管理シート!AK403),"error",""))</f>
        <v/>
      </c>
      <c r="CE403" s="257" t="str">
        <f>IF(F403="","",IF(OR(分岐管理シート!AJ403&lt;14,分岐管理シート!AJ403&gt;25,分岐管理シート!AJ403&lt;分岐管理シート!AI403,分岐管理シート!AJ403&gt;分岐管理シート!AK403),"error",""))</f>
        <v/>
      </c>
      <c r="CF403" s="256" t="str">
        <f>IF(F403="","",IF(OR(分岐管理シート!AK403&lt;14,分岐管理シート!AK403&gt;26,分岐管理シート!AK403&lt;分岐管理シート!AI403,分岐管理シート!AK403&lt;分岐管理シート!AJ403),"error",""))</f>
        <v/>
      </c>
      <c r="CG403" s="257" t="str">
        <f>IF(F403="","",IF(AND(AD403="－",分岐管理シート!AK403&gt;25),"error",""))</f>
        <v/>
      </c>
      <c r="CH403" s="257" t="str">
        <f t="shared" si="65"/>
        <v/>
      </c>
      <c r="CI403" s="252" t="str">
        <f>IF(F403="","",IF(分岐管理シート!AM403&lt;1,"error",""))</f>
        <v/>
      </c>
      <c r="CJ403" s="257" t="str">
        <f>IF(F403="","",IF(分岐管理シート!AN403&lt;1,"error",""))</f>
        <v/>
      </c>
      <c r="CK403" s="261" t="str">
        <f t="shared" si="62"/>
        <v/>
      </c>
      <c r="CL403" s="257" t="str">
        <f>IF(F403="","",IF(AND(SUM(分岐管理シート!AO403:AR403)&gt;180,分岐管理シート!AS403&lt;1),"error",""))</f>
        <v/>
      </c>
      <c r="CM403" s="257" t="str">
        <f>IF(F403="","",IF(OR(AND(分岐管理シート!D403=1,分岐管理シート!BB403&gt;0,分岐管理シート!BB403&lt;7),AND(分岐管理シート!D403&gt;1,分岐管理シート!BB403&gt;3,分岐管理シート!BB403&lt;7)),"","error"))</f>
        <v/>
      </c>
      <c r="CN403" s="260"/>
      <c r="CO403" s="257" t="str">
        <f>IF(分岐管理シート!BR403=0,"","error")</f>
        <v/>
      </c>
      <c r="CP403" s="304" t="str">
        <f>IF(AND(F403="",SUM(分岐管理シート!D403:BB403)&gt;0),"error","")</f>
        <v/>
      </c>
    </row>
    <row r="404" spans="1:94" ht="54.95" customHeight="1" x14ac:dyDescent="0.15">
      <c r="A404" s="29"/>
      <c r="B404" s="33"/>
      <c r="C404" s="445">
        <v>332</v>
      </c>
      <c r="D404" s="342"/>
      <c r="E404" s="342"/>
      <c r="F404" s="164"/>
      <c r="G404" s="164"/>
      <c r="H404" s="163"/>
      <c r="I404" s="164"/>
      <c r="J404" s="163"/>
      <c r="K404" s="164"/>
      <c r="L404" s="164"/>
      <c r="M404" s="164"/>
      <c r="N404" s="164"/>
      <c r="O404" s="343"/>
      <c r="P404" s="343"/>
      <c r="Q404" s="344"/>
      <c r="R404" s="345">
        <f t="shared" si="55"/>
        <v>0</v>
      </c>
      <c r="S404" s="346">
        <f t="shared" si="63"/>
        <v>0</v>
      </c>
      <c r="T404" s="347"/>
      <c r="U404" s="419"/>
      <c r="V404" s="386"/>
      <c r="W404" s="386"/>
      <c r="X404" s="386"/>
      <c r="Y404" s="347"/>
      <c r="Z404" s="347"/>
      <c r="AA404" s="163"/>
      <c r="AB404" s="164"/>
      <c r="AC404" s="348"/>
      <c r="AD404" s="348"/>
      <c r="AE404" s="348"/>
      <c r="AF404" s="349"/>
      <c r="AG404" s="349"/>
      <c r="AH404" s="370"/>
      <c r="AI404" s="163"/>
      <c r="AJ404" s="163"/>
      <c r="AK404" s="163"/>
      <c r="AL404" s="350"/>
      <c r="AM404" s="163"/>
      <c r="AN404" s="163"/>
      <c r="AO404" s="343"/>
      <c r="AP404" s="164"/>
      <c r="AQ404" s="164"/>
      <c r="AR404" s="164"/>
      <c r="AS404" s="351"/>
      <c r="AT404" s="352"/>
      <c r="AU404" s="352"/>
      <c r="AV404" s="352"/>
      <c r="AW404" s="352"/>
      <c r="AX404" s="352"/>
      <c r="AY404" s="352"/>
      <c r="AZ404" s="352"/>
      <c r="BA404" s="352"/>
      <c r="BB404" s="353"/>
      <c r="BC404" s="351"/>
      <c r="BD404" s="351"/>
      <c r="BE404" s="255" t="str">
        <f>IF(F404="","",IF(分岐管理シート!D404&gt;0,"","error"))</f>
        <v/>
      </c>
      <c r="BF404" s="256" t="str">
        <f>IF(F404="","",IF(分岐管理シート!E404=1,"","error"))</f>
        <v/>
      </c>
      <c r="BG404" s="257" t="str">
        <f>IF(F404="","",IF(分岐管理シート!G404=2,"","error"))</f>
        <v/>
      </c>
      <c r="BH404" s="257" t="str">
        <f>IF(F404="","",IF(OR(分岐管理シート!H404=0,LEN(H404)&lt;6),"error",""))</f>
        <v/>
      </c>
      <c r="BI404" s="258" t="str">
        <f>IF(F404="","",IF(分岐管理シート!I404=2,"","error"))</f>
        <v/>
      </c>
      <c r="BJ404" s="257" t="str">
        <f t="shared" si="56"/>
        <v/>
      </c>
      <c r="BK404" s="257" t="str">
        <f t="shared" si="57"/>
        <v/>
      </c>
      <c r="BL404" s="257" t="str">
        <f>IF(F404="","",IF(OR(AND(分岐管理シート!D404=1,分岐管理シート!K404=1),AND(分岐管理シート!D404=2,分岐管理シート!K404=2)),"","error"))</f>
        <v/>
      </c>
      <c r="BM404" s="255" t="str">
        <f>IF(F404="","",IF(分岐管理シート!L404=2,"","error"))</f>
        <v/>
      </c>
      <c r="BN404" s="257" t="str">
        <f>IF(F404="","",IF(分岐管理シート!M404&lt;1,"error",""))</f>
        <v/>
      </c>
      <c r="BO404" s="252" t="str">
        <f>IF(F404="","",IF(OR(AND(分岐管理シート!D404=1,分岐管理シート!M404&lt;12,分岐管理シート!M404&gt;0),AND(分岐管理シート!D404=2,分岐管理シート!M404&lt;13,分岐管理シート!M404&gt;1)),"","error"))</f>
        <v/>
      </c>
      <c r="BP404" s="257" t="str">
        <f>IF(AND(分岐管理シート!M404&lt;&gt;1,SUM(分岐管理シート!N404:P404)&gt;0),"error","")</f>
        <v/>
      </c>
      <c r="BQ404" s="256" t="str">
        <f>IF(OR(AND(分岐管理シート!N404=0,OR(分岐管理シート!O404&lt;&gt;0,分岐管理シート!P404&lt;&gt;0)),AND(分岐管理シート!O404=0,分岐管理シート!P404&lt;&gt;0)),"error","")</f>
        <v/>
      </c>
      <c r="BR404" s="259" t="str" cm="1">
        <f t="array" ref="BR404">IF(SUMPRODUCT(COUNTIF(N404:P404,N404:P404))&gt;COUNTA(N404:P404),"error","")</f>
        <v/>
      </c>
      <c r="BS404" s="257" t="str">
        <f t="shared" si="58"/>
        <v/>
      </c>
      <c r="BT404" s="257" t="str">
        <f t="shared" si="59"/>
        <v/>
      </c>
      <c r="BU404" s="257" t="str">
        <f>IF(F404="","",IF(OR(AND(分岐管理シート!D404=1,T404&gt;0,Y404&gt;=0,U404=0,R404=S404+Y404,S404=T404),AND(分岐管理シート!D404=2,U404&gt;0,Y404&gt;=0,T404=0,R404=S404+Y404,S404=U404)),"","error"))</f>
        <v/>
      </c>
      <c r="BV404" s="257" t="str">
        <f t="shared" si="60"/>
        <v/>
      </c>
      <c r="BW404" s="257" t="str">
        <f t="shared" si="64"/>
        <v/>
      </c>
      <c r="BX404" s="257" t="str">
        <f t="shared" si="61"/>
        <v/>
      </c>
      <c r="BY404" s="257" t="str">
        <f>IF(F404="","",IF(PRODUCT(分岐管理シート!AB404:'分岐管理シート'!AE404)=0,"error",""))</f>
        <v/>
      </c>
      <c r="BZ404" s="252" t="str">
        <f>IF(F404="","",IF(AND(AE404="○",分岐管理シート!AF404=0),"error",""))</f>
        <v/>
      </c>
      <c r="CA404" s="257" t="str">
        <f>IF(F404="","",IF(AND(分岐管理シート!AE404&lt;2,実施計画様式!AF404&lt;&gt;""),"error",""))</f>
        <v/>
      </c>
      <c r="CB404" s="257" t="str">
        <f>IF(F404="","",IF(OR(AND(分岐管理シート!D404=1,分岐管理シート!AG404&gt;0,分岐管理シート!AG404&lt;25),AND(分岐管理シート!D404&gt;1,分岐管理シート!AG404&gt;12,分岐管理シート!AG404&lt;25)),"","error"))</f>
        <v/>
      </c>
      <c r="CC404" s="256" t="str">
        <f>IF(F404="","",IF(OR(AND(分岐管理シート!BH404="予算化方法",分岐管理シート!AH404&gt;0,分岐管理シート!AH404&lt;4),AND(分岐管理シート!BH404="予算化方法_未定なし",分岐管理シート!AH404&gt;0,分岐管理シート!AH404&lt;3)),"","error"))</f>
        <v/>
      </c>
      <c r="CD404" s="257" t="str">
        <f>IF(F404="","",IF(OR(分岐管理シート!AI404&lt;14,分岐管理シート!AI404&gt;25,分岐管理シート!AI404&gt;分岐管理シート!AJ404,分岐管理シート!AI404&gt;分岐管理シート!AK404),"error",""))</f>
        <v/>
      </c>
      <c r="CE404" s="257" t="str">
        <f>IF(F404="","",IF(OR(分岐管理シート!AJ404&lt;14,分岐管理シート!AJ404&gt;25,分岐管理シート!AJ404&lt;分岐管理シート!AI404,分岐管理シート!AJ404&gt;分岐管理シート!AK404),"error",""))</f>
        <v/>
      </c>
      <c r="CF404" s="256" t="str">
        <f>IF(F404="","",IF(OR(分岐管理シート!AK404&lt;14,分岐管理シート!AK404&gt;26,分岐管理シート!AK404&lt;分岐管理シート!AI404,分岐管理シート!AK404&lt;分岐管理シート!AJ404),"error",""))</f>
        <v/>
      </c>
      <c r="CG404" s="257" t="str">
        <f>IF(F404="","",IF(AND(AD404="－",分岐管理シート!AK404&gt;25),"error",""))</f>
        <v/>
      </c>
      <c r="CH404" s="257" t="str">
        <f t="shared" si="65"/>
        <v/>
      </c>
      <c r="CI404" s="252" t="str">
        <f>IF(F404="","",IF(分岐管理シート!AM404&lt;1,"error",""))</f>
        <v/>
      </c>
      <c r="CJ404" s="257" t="str">
        <f>IF(F404="","",IF(分岐管理シート!AN404&lt;1,"error",""))</f>
        <v/>
      </c>
      <c r="CK404" s="261" t="str">
        <f t="shared" si="62"/>
        <v/>
      </c>
      <c r="CL404" s="257" t="str">
        <f>IF(F404="","",IF(AND(SUM(分岐管理シート!AO404:AR404)&gt;180,分岐管理シート!AS404&lt;1),"error",""))</f>
        <v/>
      </c>
      <c r="CM404" s="257" t="str">
        <f>IF(F404="","",IF(OR(AND(分岐管理シート!D404=1,分岐管理シート!BB404&gt;0,分岐管理シート!BB404&lt;7),AND(分岐管理シート!D404&gt;1,分岐管理シート!BB404&gt;3,分岐管理シート!BB404&lt;7)),"","error"))</f>
        <v/>
      </c>
      <c r="CN404" s="260"/>
      <c r="CO404" s="257" t="str">
        <f>IF(分岐管理シート!BR404=0,"","error")</f>
        <v/>
      </c>
      <c r="CP404" s="304" t="str">
        <f>IF(AND(F404="",SUM(分岐管理シート!D404:BB404)&gt;0),"error","")</f>
        <v/>
      </c>
    </row>
    <row r="405" spans="1:94" ht="54.95" customHeight="1" x14ac:dyDescent="0.15">
      <c r="A405" s="29"/>
      <c r="B405" s="33"/>
      <c r="C405" s="445">
        <v>333</v>
      </c>
      <c r="D405" s="342"/>
      <c r="E405" s="342"/>
      <c r="F405" s="164"/>
      <c r="G405" s="164"/>
      <c r="H405" s="163"/>
      <c r="I405" s="164"/>
      <c r="J405" s="163"/>
      <c r="K405" s="164"/>
      <c r="L405" s="164"/>
      <c r="M405" s="164"/>
      <c r="N405" s="164"/>
      <c r="O405" s="343"/>
      <c r="P405" s="343"/>
      <c r="Q405" s="344"/>
      <c r="R405" s="345">
        <f t="shared" si="55"/>
        <v>0</v>
      </c>
      <c r="S405" s="346">
        <f t="shared" si="63"/>
        <v>0</v>
      </c>
      <c r="T405" s="347"/>
      <c r="U405" s="419"/>
      <c r="V405" s="386"/>
      <c r="W405" s="386"/>
      <c r="X405" s="386"/>
      <c r="Y405" s="347"/>
      <c r="Z405" s="347"/>
      <c r="AA405" s="163"/>
      <c r="AB405" s="164"/>
      <c r="AC405" s="348"/>
      <c r="AD405" s="348"/>
      <c r="AE405" s="348"/>
      <c r="AF405" s="349"/>
      <c r="AG405" s="349"/>
      <c r="AH405" s="370"/>
      <c r="AI405" s="163"/>
      <c r="AJ405" s="163"/>
      <c r="AK405" s="163"/>
      <c r="AL405" s="350"/>
      <c r="AM405" s="163"/>
      <c r="AN405" s="163"/>
      <c r="AO405" s="343"/>
      <c r="AP405" s="164"/>
      <c r="AQ405" s="164"/>
      <c r="AR405" s="164"/>
      <c r="AS405" s="351"/>
      <c r="AT405" s="352"/>
      <c r="AU405" s="352"/>
      <c r="AV405" s="352"/>
      <c r="AW405" s="352"/>
      <c r="AX405" s="352"/>
      <c r="AY405" s="352"/>
      <c r="AZ405" s="352"/>
      <c r="BA405" s="352"/>
      <c r="BB405" s="353"/>
      <c r="BC405" s="351"/>
      <c r="BD405" s="351"/>
      <c r="BE405" s="255" t="str">
        <f>IF(F405="","",IF(分岐管理シート!D405&gt;0,"","error"))</f>
        <v/>
      </c>
      <c r="BF405" s="256" t="str">
        <f>IF(F405="","",IF(分岐管理シート!E405=1,"","error"))</f>
        <v/>
      </c>
      <c r="BG405" s="257" t="str">
        <f>IF(F405="","",IF(分岐管理シート!G405=2,"","error"))</f>
        <v/>
      </c>
      <c r="BH405" s="257" t="str">
        <f>IF(F405="","",IF(OR(分岐管理シート!H405=0,LEN(H405)&lt;6),"error",""))</f>
        <v/>
      </c>
      <c r="BI405" s="258" t="str">
        <f>IF(F405="","",IF(分岐管理シート!I405=2,"","error"))</f>
        <v/>
      </c>
      <c r="BJ405" s="257" t="str">
        <f t="shared" si="56"/>
        <v/>
      </c>
      <c r="BK405" s="257" t="str">
        <f t="shared" si="57"/>
        <v/>
      </c>
      <c r="BL405" s="257" t="str">
        <f>IF(F405="","",IF(OR(AND(分岐管理シート!D405=1,分岐管理シート!K405=1),AND(分岐管理シート!D405=2,分岐管理シート!K405=2)),"","error"))</f>
        <v/>
      </c>
      <c r="BM405" s="255" t="str">
        <f>IF(F405="","",IF(分岐管理シート!L405=2,"","error"))</f>
        <v/>
      </c>
      <c r="BN405" s="257" t="str">
        <f>IF(F405="","",IF(分岐管理シート!M405&lt;1,"error",""))</f>
        <v/>
      </c>
      <c r="BO405" s="252" t="str">
        <f>IF(F405="","",IF(OR(AND(分岐管理シート!D405=1,分岐管理シート!M405&lt;12,分岐管理シート!M405&gt;0),AND(分岐管理シート!D405=2,分岐管理シート!M405&lt;13,分岐管理シート!M405&gt;1)),"","error"))</f>
        <v/>
      </c>
      <c r="BP405" s="257" t="str">
        <f>IF(AND(分岐管理シート!M405&lt;&gt;1,SUM(分岐管理シート!N405:P405)&gt;0),"error","")</f>
        <v/>
      </c>
      <c r="BQ405" s="256" t="str">
        <f>IF(OR(AND(分岐管理シート!N405=0,OR(分岐管理シート!O405&lt;&gt;0,分岐管理シート!P405&lt;&gt;0)),AND(分岐管理シート!O405=0,分岐管理シート!P405&lt;&gt;0)),"error","")</f>
        <v/>
      </c>
      <c r="BR405" s="259" t="str" cm="1">
        <f t="array" ref="BR405">IF(SUMPRODUCT(COUNTIF(N405:P405,N405:P405))&gt;COUNTA(N405:P405),"error","")</f>
        <v/>
      </c>
      <c r="BS405" s="257" t="str">
        <f t="shared" si="58"/>
        <v/>
      </c>
      <c r="BT405" s="257" t="str">
        <f t="shared" si="59"/>
        <v/>
      </c>
      <c r="BU405" s="257" t="str">
        <f>IF(F405="","",IF(OR(AND(分岐管理シート!D405=1,T405&gt;0,Y405&gt;=0,U405=0,R405=S405+Y405,S405=T405),AND(分岐管理シート!D405=2,U405&gt;0,Y405&gt;=0,T405=0,R405=S405+Y405,S405=U405)),"","error"))</f>
        <v/>
      </c>
      <c r="BV405" s="257" t="str">
        <f t="shared" si="60"/>
        <v/>
      </c>
      <c r="BW405" s="257" t="str">
        <f t="shared" si="64"/>
        <v/>
      </c>
      <c r="BX405" s="257" t="str">
        <f t="shared" si="61"/>
        <v/>
      </c>
      <c r="BY405" s="257" t="str">
        <f>IF(F405="","",IF(PRODUCT(分岐管理シート!AB405:'分岐管理シート'!AE405)=0,"error",""))</f>
        <v/>
      </c>
      <c r="BZ405" s="252" t="str">
        <f>IF(F405="","",IF(AND(AE405="○",分岐管理シート!AF405=0),"error",""))</f>
        <v/>
      </c>
      <c r="CA405" s="257" t="str">
        <f>IF(F405="","",IF(AND(分岐管理シート!AE405&lt;2,実施計画様式!AF405&lt;&gt;""),"error",""))</f>
        <v/>
      </c>
      <c r="CB405" s="257" t="str">
        <f>IF(F405="","",IF(OR(AND(分岐管理シート!D405=1,分岐管理シート!AG405&gt;0,分岐管理シート!AG405&lt;25),AND(分岐管理シート!D405&gt;1,分岐管理シート!AG405&gt;12,分岐管理シート!AG405&lt;25)),"","error"))</f>
        <v/>
      </c>
      <c r="CC405" s="256" t="str">
        <f>IF(F405="","",IF(OR(AND(分岐管理シート!BH405="予算化方法",分岐管理シート!AH405&gt;0,分岐管理シート!AH405&lt;4),AND(分岐管理シート!BH405="予算化方法_未定なし",分岐管理シート!AH405&gt;0,分岐管理シート!AH405&lt;3)),"","error"))</f>
        <v/>
      </c>
      <c r="CD405" s="257" t="str">
        <f>IF(F405="","",IF(OR(分岐管理シート!AI405&lt;14,分岐管理シート!AI405&gt;25,分岐管理シート!AI405&gt;分岐管理シート!AJ405,分岐管理シート!AI405&gt;分岐管理シート!AK405),"error",""))</f>
        <v/>
      </c>
      <c r="CE405" s="257" t="str">
        <f>IF(F405="","",IF(OR(分岐管理シート!AJ405&lt;14,分岐管理シート!AJ405&gt;25,分岐管理シート!AJ405&lt;分岐管理シート!AI405,分岐管理シート!AJ405&gt;分岐管理シート!AK405),"error",""))</f>
        <v/>
      </c>
      <c r="CF405" s="256" t="str">
        <f>IF(F405="","",IF(OR(分岐管理シート!AK405&lt;14,分岐管理シート!AK405&gt;26,分岐管理シート!AK405&lt;分岐管理シート!AI405,分岐管理シート!AK405&lt;分岐管理シート!AJ405),"error",""))</f>
        <v/>
      </c>
      <c r="CG405" s="257" t="str">
        <f>IF(F405="","",IF(AND(AD405="－",分岐管理シート!AK405&gt;25),"error",""))</f>
        <v/>
      </c>
      <c r="CH405" s="257" t="str">
        <f t="shared" si="65"/>
        <v/>
      </c>
      <c r="CI405" s="252" t="str">
        <f>IF(F405="","",IF(分岐管理シート!AM405&lt;1,"error",""))</f>
        <v/>
      </c>
      <c r="CJ405" s="257" t="str">
        <f>IF(F405="","",IF(分岐管理シート!AN405&lt;1,"error",""))</f>
        <v/>
      </c>
      <c r="CK405" s="261" t="str">
        <f t="shared" si="62"/>
        <v/>
      </c>
      <c r="CL405" s="257" t="str">
        <f>IF(F405="","",IF(AND(SUM(分岐管理シート!AO405:AR405)&gt;180,分岐管理シート!AS405&lt;1),"error",""))</f>
        <v/>
      </c>
      <c r="CM405" s="257" t="str">
        <f>IF(F405="","",IF(OR(AND(分岐管理シート!D405=1,分岐管理シート!BB405&gt;0,分岐管理シート!BB405&lt;7),AND(分岐管理シート!D405&gt;1,分岐管理シート!BB405&gt;3,分岐管理シート!BB405&lt;7)),"","error"))</f>
        <v/>
      </c>
      <c r="CN405" s="260"/>
      <c r="CO405" s="257" t="str">
        <f>IF(分岐管理シート!BR405=0,"","error")</f>
        <v/>
      </c>
      <c r="CP405" s="304" t="str">
        <f>IF(AND(F405="",SUM(分岐管理シート!D405:BB405)&gt;0),"error","")</f>
        <v/>
      </c>
    </row>
    <row r="406" spans="1:94" ht="54.95" customHeight="1" x14ac:dyDescent="0.15">
      <c r="A406" s="29"/>
      <c r="B406" s="33"/>
      <c r="C406" s="445">
        <v>334</v>
      </c>
      <c r="D406" s="342"/>
      <c r="E406" s="342"/>
      <c r="F406" s="164"/>
      <c r="G406" s="164"/>
      <c r="H406" s="163"/>
      <c r="I406" s="164"/>
      <c r="J406" s="163"/>
      <c r="K406" s="164"/>
      <c r="L406" s="164"/>
      <c r="M406" s="164"/>
      <c r="N406" s="164"/>
      <c r="O406" s="343"/>
      <c r="P406" s="343"/>
      <c r="Q406" s="344"/>
      <c r="R406" s="345">
        <f t="shared" si="55"/>
        <v>0</v>
      </c>
      <c r="S406" s="346">
        <f t="shared" si="63"/>
        <v>0</v>
      </c>
      <c r="T406" s="347"/>
      <c r="U406" s="419"/>
      <c r="V406" s="386"/>
      <c r="W406" s="386"/>
      <c r="X406" s="386"/>
      <c r="Y406" s="347"/>
      <c r="Z406" s="347"/>
      <c r="AA406" s="163"/>
      <c r="AB406" s="164"/>
      <c r="AC406" s="348"/>
      <c r="AD406" s="348"/>
      <c r="AE406" s="348"/>
      <c r="AF406" s="349"/>
      <c r="AG406" s="349"/>
      <c r="AH406" s="370"/>
      <c r="AI406" s="163"/>
      <c r="AJ406" s="163"/>
      <c r="AK406" s="163"/>
      <c r="AL406" s="350"/>
      <c r="AM406" s="163"/>
      <c r="AN406" s="163"/>
      <c r="AO406" s="343"/>
      <c r="AP406" s="164"/>
      <c r="AQ406" s="164"/>
      <c r="AR406" s="164"/>
      <c r="AS406" s="351"/>
      <c r="AT406" s="352"/>
      <c r="AU406" s="352"/>
      <c r="AV406" s="352"/>
      <c r="AW406" s="352"/>
      <c r="AX406" s="352"/>
      <c r="AY406" s="352"/>
      <c r="AZ406" s="352"/>
      <c r="BA406" s="352"/>
      <c r="BB406" s="353"/>
      <c r="BC406" s="351"/>
      <c r="BD406" s="351"/>
      <c r="BE406" s="255" t="str">
        <f>IF(F406="","",IF(分岐管理シート!D406&gt;0,"","error"))</f>
        <v/>
      </c>
      <c r="BF406" s="256" t="str">
        <f>IF(F406="","",IF(分岐管理シート!E406=1,"","error"))</f>
        <v/>
      </c>
      <c r="BG406" s="257" t="str">
        <f>IF(F406="","",IF(分岐管理シート!G406=2,"","error"))</f>
        <v/>
      </c>
      <c r="BH406" s="257" t="str">
        <f>IF(F406="","",IF(OR(分岐管理シート!H406=0,LEN(H406)&lt;6),"error",""))</f>
        <v/>
      </c>
      <c r="BI406" s="258" t="str">
        <f>IF(F406="","",IF(分岐管理シート!I406=2,"","error"))</f>
        <v/>
      </c>
      <c r="BJ406" s="257" t="str">
        <f t="shared" si="56"/>
        <v/>
      </c>
      <c r="BK406" s="257" t="str">
        <f t="shared" si="57"/>
        <v/>
      </c>
      <c r="BL406" s="257" t="str">
        <f>IF(F406="","",IF(OR(AND(分岐管理シート!D406=1,分岐管理シート!K406=1),AND(分岐管理シート!D406=2,分岐管理シート!K406=2)),"","error"))</f>
        <v/>
      </c>
      <c r="BM406" s="255" t="str">
        <f>IF(F406="","",IF(分岐管理シート!L406=2,"","error"))</f>
        <v/>
      </c>
      <c r="BN406" s="257" t="str">
        <f>IF(F406="","",IF(分岐管理シート!M406&lt;1,"error",""))</f>
        <v/>
      </c>
      <c r="BO406" s="252" t="str">
        <f>IF(F406="","",IF(OR(AND(分岐管理シート!D406=1,分岐管理シート!M406&lt;12,分岐管理シート!M406&gt;0),AND(分岐管理シート!D406=2,分岐管理シート!M406&lt;13,分岐管理シート!M406&gt;1)),"","error"))</f>
        <v/>
      </c>
      <c r="BP406" s="257" t="str">
        <f>IF(AND(分岐管理シート!M406&lt;&gt;1,SUM(分岐管理シート!N406:P406)&gt;0),"error","")</f>
        <v/>
      </c>
      <c r="BQ406" s="256" t="str">
        <f>IF(OR(AND(分岐管理シート!N406=0,OR(分岐管理シート!O406&lt;&gt;0,分岐管理シート!P406&lt;&gt;0)),AND(分岐管理シート!O406=0,分岐管理シート!P406&lt;&gt;0)),"error","")</f>
        <v/>
      </c>
      <c r="BR406" s="259" t="str" cm="1">
        <f t="array" ref="BR406">IF(SUMPRODUCT(COUNTIF(N406:P406,N406:P406))&gt;COUNTA(N406:P406),"error","")</f>
        <v/>
      </c>
      <c r="BS406" s="257" t="str">
        <f t="shared" si="58"/>
        <v/>
      </c>
      <c r="BT406" s="257" t="str">
        <f t="shared" si="59"/>
        <v/>
      </c>
      <c r="BU406" s="257" t="str">
        <f>IF(F406="","",IF(OR(AND(分岐管理シート!D406=1,T406&gt;0,Y406&gt;=0,U406=0,R406=S406+Y406,S406=T406),AND(分岐管理シート!D406=2,U406&gt;0,Y406&gt;=0,T406=0,R406=S406+Y406,S406=U406)),"","error"))</f>
        <v/>
      </c>
      <c r="BV406" s="257" t="str">
        <f t="shared" si="60"/>
        <v/>
      </c>
      <c r="BW406" s="257" t="str">
        <f t="shared" si="64"/>
        <v/>
      </c>
      <c r="BX406" s="257" t="str">
        <f t="shared" si="61"/>
        <v/>
      </c>
      <c r="BY406" s="257" t="str">
        <f>IF(F406="","",IF(PRODUCT(分岐管理シート!AB406:'分岐管理シート'!AE406)=0,"error",""))</f>
        <v/>
      </c>
      <c r="BZ406" s="252" t="str">
        <f>IF(F406="","",IF(AND(AE406="○",分岐管理シート!AF406=0),"error",""))</f>
        <v/>
      </c>
      <c r="CA406" s="257" t="str">
        <f>IF(F406="","",IF(AND(分岐管理シート!AE406&lt;2,実施計画様式!AF406&lt;&gt;""),"error",""))</f>
        <v/>
      </c>
      <c r="CB406" s="257" t="str">
        <f>IF(F406="","",IF(OR(AND(分岐管理シート!D406=1,分岐管理シート!AG406&gt;0,分岐管理シート!AG406&lt;25),AND(分岐管理シート!D406&gt;1,分岐管理シート!AG406&gt;12,分岐管理シート!AG406&lt;25)),"","error"))</f>
        <v/>
      </c>
      <c r="CC406" s="256" t="str">
        <f>IF(F406="","",IF(OR(AND(分岐管理シート!BH406="予算化方法",分岐管理シート!AH406&gt;0,分岐管理シート!AH406&lt;4),AND(分岐管理シート!BH406="予算化方法_未定なし",分岐管理シート!AH406&gt;0,分岐管理シート!AH406&lt;3)),"","error"))</f>
        <v/>
      </c>
      <c r="CD406" s="257" t="str">
        <f>IF(F406="","",IF(OR(分岐管理シート!AI406&lt;14,分岐管理シート!AI406&gt;25,分岐管理シート!AI406&gt;分岐管理シート!AJ406,分岐管理シート!AI406&gt;分岐管理シート!AK406),"error",""))</f>
        <v/>
      </c>
      <c r="CE406" s="257" t="str">
        <f>IF(F406="","",IF(OR(分岐管理シート!AJ406&lt;14,分岐管理シート!AJ406&gt;25,分岐管理シート!AJ406&lt;分岐管理シート!AI406,分岐管理シート!AJ406&gt;分岐管理シート!AK406),"error",""))</f>
        <v/>
      </c>
      <c r="CF406" s="256" t="str">
        <f>IF(F406="","",IF(OR(分岐管理シート!AK406&lt;14,分岐管理シート!AK406&gt;26,分岐管理シート!AK406&lt;分岐管理シート!AI406,分岐管理シート!AK406&lt;分岐管理シート!AJ406),"error",""))</f>
        <v/>
      </c>
      <c r="CG406" s="257" t="str">
        <f>IF(F406="","",IF(AND(AD406="－",分岐管理シート!AK406&gt;25),"error",""))</f>
        <v/>
      </c>
      <c r="CH406" s="257" t="str">
        <f t="shared" si="65"/>
        <v/>
      </c>
      <c r="CI406" s="252" t="str">
        <f>IF(F406="","",IF(分岐管理シート!AM406&lt;1,"error",""))</f>
        <v/>
      </c>
      <c r="CJ406" s="257" t="str">
        <f>IF(F406="","",IF(分岐管理シート!AN406&lt;1,"error",""))</f>
        <v/>
      </c>
      <c r="CK406" s="261" t="str">
        <f t="shared" si="62"/>
        <v/>
      </c>
      <c r="CL406" s="257" t="str">
        <f>IF(F406="","",IF(AND(SUM(分岐管理シート!AO406:AR406)&gt;180,分岐管理シート!AS406&lt;1),"error",""))</f>
        <v/>
      </c>
      <c r="CM406" s="257" t="str">
        <f>IF(F406="","",IF(OR(AND(分岐管理シート!D406=1,分岐管理シート!BB406&gt;0,分岐管理シート!BB406&lt;7),AND(分岐管理シート!D406&gt;1,分岐管理シート!BB406&gt;3,分岐管理シート!BB406&lt;7)),"","error"))</f>
        <v/>
      </c>
      <c r="CN406" s="260"/>
      <c r="CO406" s="257" t="str">
        <f>IF(分岐管理シート!BR406=0,"","error")</f>
        <v/>
      </c>
      <c r="CP406" s="304" t="str">
        <f>IF(AND(F406="",SUM(分岐管理シート!D406:BB406)&gt;0),"error","")</f>
        <v/>
      </c>
    </row>
    <row r="407" spans="1:94" ht="54.95" customHeight="1" x14ac:dyDescent="0.15">
      <c r="A407" s="29"/>
      <c r="B407" s="33"/>
      <c r="C407" s="445">
        <v>335</v>
      </c>
      <c r="D407" s="342"/>
      <c r="E407" s="342"/>
      <c r="F407" s="164"/>
      <c r="G407" s="164"/>
      <c r="H407" s="163"/>
      <c r="I407" s="164"/>
      <c r="J407" s="163"/>
      <c r="K407" s="164"/>
      <c r="L407" s="164"/>
      <c r="M407" s="164"/>
      <c r="N407" s="164"/>
      <c r="O407" s="343"/>
      <c r="P407" s="343"/>
      <c r="Q407" s="344"/>
      <c r="R407" s="345">
        <f t="shared" si="55"/>
        <v>0</v>
      </c>
      <c r="S407" s="346">
        <f t="shared" si="63"/>
        <v>0</v>
      </c>
      <c r="T407" s="347"/>
      <c r="U407" s="419"/>
      <c r="V407" s="386"/>
      <c r="W407" s="386"/>
      <c r="X407" s="386"/>
      <c r="Y407" s="347"/>
      <c r="Z407" s="347"/>
      <c r="AA407" s="163"/>
      <c r="AB407" s="164"/>
      <c r="AC407" s="348"/>
      <c r="AD407" s="348"/>
      <c r="AE407" s="348"/>
      <c r="AF407" s="349"/>
      <c r="AG407" s="349"/>
      <c r="AH407" s="370"/>
      <c r="AI407" s="163"/>
      <c r="AJ407" s="163"/>
      <c r="AK407" s="163"/>
      <c r="AL407" s="350"/>
      <c r="AM407" s="163"/>
      <c r="AN407" s="163"/>
      <c r="AO407" s="343"/>
      <c r="AP407" s="164"/>
      <c r="AQ407" s="164"/>
      <c r="AR407" s="164"/>
      <c r="AS407" s="351"/>
      <c r="AT407" s="352"/>
      <c r="AU407" s="352"/>
      <c r="AV407" s="352"/>
      <c r="AW407" s="352"/>
      <c r="AX407" s="352"/>
      <c r="AY407" s="352"/>
      <c r="AZ407" s="352"/>
      <c r="BA407" s="352"/>
      <c r="BB407" s="353"/>
      <c r="BC407" s="351"/>
      <c r="BD407" s="351"/>
      <c r="BE407" s="255" t="str">
        <f>IF(F407="","",IF(分岐管理シート!D407&gt;0,"","error"))</f>
        <v/>
      </c>
      <c r="BF407" s="256" t="str">
        <f>IF(F407="","",IF(分岐管理シート!E407=1,"","error"))</f>
        <v/>
      </c>
      <c r="BG407" s="257" t="str">
        <f>IF(F407="","",IF(分岐管理シート!G407=2,"","error"))</f>
        <v/>
      </c>
      <c r="BH407" s="257" t="str">
        <f>IF(F407="","",IF(OR(分岐管理シート!H407=0,LEN(H407)&lt;6),"error",""))</f>
        <v/>
      </c>
      <c r="BI407" s="258" t="str">
        <f>IF(F407="","",IF(分岐管理シート!I407=2,"","error"))</f>
        <v/>
      </c>
      <c r="BJ407" s="257" t="str">
        <f t="shared" si="56"/>
        <v/>
      </c>
      <c r="BK407" s="257" t="str">
        <f t="shared" si="57"/>
        <v/>
      </c>
      <c r="BL407" s="257" t="str">
        <f>IF(F407="","",IF(OR(AND(分岐管理シート!D407=1,分岐管理シート!K407=1),AND(分岐管理シート!D407=2,分岐管理シート!K407=2)),"","error"))</f>
        <v/>
      </c>
      <c r="BM407" s="255" t="str">
        <f>IF(F407="","",IF(分岐管理シート!L407=2,"","error"))</f>
        <v/>
      </c>
      <c r="BN407" s="257" t="str">
        <f>IF(F407="","",IF(分岐管理シート!M407&lt;1,"error",""))</f>
        <v/>
      </c>
      <c r="BO407" s="252" t="str">
        <f>IF(F407="","",IF(OR(AND(分岐管理シート!D407=1,分岐管理シート!M407&lt;12,分岐管理シート!M407&gt;0),AND(分岐管理シート!D407=2,分岐管理シート!M407&lt;13,分岐管理シート!M407&gt;1)),"","error"))</f>
        <v/>
      </c>
      <c r="BP407" s="257" t="str">
        <f>IF(AND(分岐管理シート!M407&lt;&gt;1,SUM(分岐管理シート!N407:P407)&gt;0),"error","")</f>
        <v/>
      </c>
      <c r="BQ407" s="256" t="str">
        <f>IF(OR(AND(分岐管理シート!N407=0,OR(分岐管理シート!O407&lt;&gt;0,分岐管理シート!P407&lt;&gt;0)),AND(分岐管理シート!O407=0,分岐管理シート!P407&lt;&gt;0)),"error","")</f>
        <v/>
      </c>
      <c r="BR407" s="259" t="str" cm="1">
        <f t="array" ref="BR407">IF(SUMPRODUCT(COUNTIF(N407:P407,N407:P407))&gt;COUNTA(N407:P407),"error","")</f>
        <v/>
      </c>
      <c r="BS407" s="257" t="str">
        <f t="shared" si="58"/>
        <v/>
      </c>
      <c r="BT407" s="257" t="str">
        <f t="shared" si="59"/>
        <v/>
      </c>
      <c r="BU407" s="257" t="str">
        <f>IF(F407="","",IF(OR(AND(分岐管理シート!D407=1,T407&gt;0,Y407&gt;=0,U407=0,R407=S407+Y407,S407=T407),AND(分岐管理シート!D407=2,U407&gt;0,Y407&gt;=0,T407=0,R407=S407+Y407,S407=U407)),"","error"))</f>
        <v/>
      </c>
      <c r="BV407" s="257" t="str">
        <f t="shared" si="60"/>
        <v/>
      </c>
      <c r="BW407" s="257" t="str">
        <f t="shared" si="64"/>
        <v/>
      </c>
      <c r="BX407" s="257" t="str">
        <f t="shared" si="61"/>
        <v/>
      </c>
      <c r="BY407" s="257" t="str">
        <f>IF(F407="","",IF(PRODUCT(分岐管理シート!AB407:'分岐管理シート'!AE407)=0,"error",""))</f>
        <v/>
      </c>
      <c r="BZ407" s="252" t="str">
        <f>IF(F407="","",IF(AND(AE407="○",分岐管理シート!AF407=0),"error",""))</f>
        <v/>
      </c>
      <c r="CA407" s="257" t="str">
        <f>IF(F407="","",IF(AND(分岐管理シート!AE407&lt;2,実施計画様式!AF407&lt;&gt;""),"error",""))</f>
        <v/>
      </c>
      <c r="CB407" s="257" t="str">
        <f>IF(F407="","",IF(OR(AND(分岐管理シート!D407=1,分岐管理シート!AG407&gt;0,分岐管理シート!AG407&lt;25),AND(分岐管理シート!D407&gt;1,分岐管理シート!AG407&gt;12,分岐管理シート!AG407&lt;25)),"","error"))</f>
        <v/>
      </c>
      <c r="CC407" s="256" t="str">
        <f>IF(F407="","",IF(OR(AND(分岐管理シート!BH407="予算化方法",分岐管理シート!AH407&gt;0,分岐管理シート!AH407&lt;4),AND(分岐管理シート!BH407="予算化方法_未定なし",分岐管理シート!AH407&gt;0,分岐管理シート!AH407&lt;3)),"","error"))</f>
        <v/>
      </c>
      <c r="CD407" s="257" t="str">
        <f>IF(F407="","",IF(OR(分岐管理シート!AI407&lt;14,分岐管理シート!AI407&gt;25,分岐管理シート!AI407&gt;分岐管理シート!AJ407,分岐管理シート!AI407&gt;分岐管理シート!AK407),"error",""))</f>
        <v/>
      </c>
      <c r="CE407" s="257" t="str">
        <f>IF(F407="","",IF(OR(分岐管理シート!AJ407&lt;14,分岐管理シート!AJ407&gt;25,分岐管理シート!AJ407&lt;分岐管理シート!AI407,分岐管理シート!AJ407&gt;分岐管理シート!AK407),"error",""))</f>
        <v/>
      </c>
      <c r="CF407" s="256" t="str">
        <f>IF(F407="","",IF(OR(分岐管理シート!AK407&lt;14,分岐管理シート!AK407&gt;26,分岐管理シート!AK407&lt;分岐管理シート!AI407,分岐管理シート!AK407&lt;分岐管理シート!AJ407),"error",""))</f>
        <v/>
      </c>
      <c r="CG407" s="257" t="str">
        <f>IF(F407="","",IF(AND(AD407="－",分岐管理シート!AK407&gt;25),"error",""))</f>
        <v/>
      </c>
      <c r="CH407" s="257" t="str">
        <f t="shared" si="65"/>
        <v/>
      </c>
      <c r="CI407" s="252" t="str">
        <f>IF(F407="","",IF(分岐管理シート!AM407&lt;1,"error",""))</f>
        <v/>
      </c>
      <c r="CJ407" s="257" t="str">
        <f>IF(F407="","",IF(分岐管理シート!AN407&lt;1,"error",""))</f>
        <v/>
      </c>
      <c r="CK407" s="261" t="str">
        <f t="shared" si="62"/>
        <v/>
      </c>
      <c r="CL407" s="257" t="str">
        <f>IF(F407="","",IF(AND(SUM(分岐管理シート!AO407:AR407)&gt;180,分岐管理シート!AS407&lt;1),"error",""))</f>
        <v/>
      </c>
      <c r="CM407" s="257" t="str">
        <f>IF(F407="","",IF(OR(AND(分岐管理シート!D407=1,分岐管理シート!BB407&gt;0,分岐管理シート!BB407&lt;7),AND(分岐管理シート!D407&gt;1,分岐管理シート!BB407&gt;3,分岐管理シート!BB407&lt;7)),"","error"))</f>
        <v/>
      </c>
      <c r="CN407" s="260"/>
      <c r="CO407" s="257" t="str">
        <f>IF(分岐管理シート!BR407=0,"","error")</f>
        <v/>
      </c>
      <c r="CP407" s="304" t="str">
        <f>IF(AND(F407="",SUM(分岐管理シート!D407:BB407)&gt;0),"error","")</f>
        <v/>
      </c>
    </row>
    <row r="408" spans="1:94" ht="54.95" customHeight="1" x14ac:dyDescent="0.15">
      <c r="A408" s="29"/>
      <c r="B408" s="33"/>
      <c r="C408" s="445">
        <v>336</v>
      </c>
      <c r="D408" s="342"/>
      <c r="E408" s="342"/>
      <c r="F408" s="164"/>
      <c r="G408" s="164"/>
      <c r="H408" s="163"/>
      <c r="I408" s="164"/>
      <c r="J408" s="163"/>
      <c r="K408" s="164"/>
      <c r="L408" s="164"/>
      <c r="M408" s="164"/>
      <c r="N408" s="164"/>
      <c r="O408" s="343"/>
      <c r="P408" s="343"/>
      <c r="Q408" s="344"/>
      <c r="R408" s="345">
        <f t="shared" si="55"/>
        <v>0</v>
      </c>
      <c r="S408" s="346">
        <f t="shared" si="63"/>
        <v>0</v>
      </c>
      <c r="T408" s="347"/>
      <c r="U408" s="419"/>
      <c r="V408" s="386"/>
      <c r="W408" s="386"/>
      <c r="X408" s="386"/>
      <c r="Y408" s="347"/>
      <c r="Z408" s="347"/>
      <c r="AA408" s="163"/>
      <c r="AB408" s="164"/>
      <c r="AC408" s="348"/>
      <c r="AD408" s="348"/>
      <c r="AE408" s="348"/>
      <c r="AF408" s="349"/>
      <c r="AG408" s="349"/>
      <c r="AH408" s="370"/>
      <c r="AI408" s="163"/>
      <c r="AJ408" s="163"/>
      <c r="AK408" s="163"/>
      <c r="AL408" s="350"/>
      <c r="AM408" s="163"/>
      <c r="AN408" s="163"/>
      <c r="AO408" s="343"/>
      <c r="AP408" s="164"/>
      <c r="AQ408" s="164"/>
      <c r="AR408" s="164"/>
      <c r="AS408" s="351"/>
      <c r="AT408" s="352"/>
      <c r="AU408" s="352"/>
      <c r="AV408" s="352"/>
      <c r="AW408" s="352"/>
      <c r="AX408" s="352"/>
      <c r="AY408" s="352"/>
      <c r="AZ408" s="352"/>
      <c r="BA408" s="352"/>
      <c r="BB408" s="353"/>
      <c r="BC408" s="351"/>
      <c r="BD408" s="351"/>
      <c r="BE408" s="255" t="str">
        <f>IF(F408="","",IF(分岐管理シート!D408&gt;0,"","error"))</f>
        <v/>
      </c>
      <c r="BF408" s="256" t="str">
        <f>IF(F408="","",IF(分岐管理シート!E408=1,"","error"))</f>
        <v/>
      </c>
      <c r="BG408" s="257" t="str">
        <f>IF(F408="","",IF(分岐管理シート!G408=2,"","error"))</f>
        <v/>
      </c>
      <c r="BH408" s="257" t="str">
        <f>IF(F408="","",IF(OR(分岐管理シート!H408=0,LEN(H408)&lt;6),"error",""))</f>
        <v/>
      </c>
      <c r="BI408" s="258" t="str">
        <f>IF(F408="","",IF(分岐管理シート!I408=2,"","error"))</f>
        <v/>
      </c>
      <c r="BJ408" s="257" t="str">
        <f t="shared" si="56"/>
        <v/>
      </c>
      <c r="BK408" s="257" t="str">
        <f t="shared" si="57"/>
        <v/>
      </c>
      <c r="BL408" s="257" t="str">
        <f>IF(F408="","",IF(OR(AND(分岐管理シート!D408=1,分岐管理シート!K408=1),AND(分岐管理シート!D408=2,分岐管理シート!K408=2)),"","error"))</f>
        <v/>
      </c>
      <c r="BM408" s="255" t="str">
        <f>IF(F408="","",IF(分岐管理シート!L408=2,"","error"))</f>
        <v/>
      </c>
      <c r="BN408" s="257" t="str">
        <f>IF(F408="","",IF(分岐管理シート!M408&lt;1,"error",""))</f>
        <v/>
      </c>
      <c r="BO408" s="252" t="str">
        <f>IF(F408="","",IF(OR(AND(分岐管理シート!D408=1,分岐管理シート!M408&lt;12,分岐管理シート!M408&gt;0),AND(分岐管理シート!D408=2,分岐管理シート!M408&lt;13,分岐管理シート!M408&gt;1)),"","error"))</f>
        <v/>
      </c>
      <c r="BP408" s="257" t="str">
        <f>IF(AND(分岐管理シート!M408&lt;&gt;1,SUM(分岐管理シート!N408:P408)&gt;0),"error","")</f>
        <v/>
      </c>
      <c r="BQ408" s="256" t="str">
        <f>IF(OR(AND(分岐管理シート!N408=0,OR(分岐管理シート!O408&lt;&gt;0,分岐管理シート!P408&lt;&gt;0)),AND(分岐管理シート!O408=0,分岐管理シート!P408&lt;&gt;0)),"error","")</f>
        <v/>
      </c>
      <c r="BR408" s="259" t="str" cm="1">
        <f t="array" ref="BR408">IF(SUMPRODUCT(COUNTIF(N408:P408,N408:P408))&gt;COUNTA(N408:P408),"error","")</f>
        <v/>
      </c>
      <c r="BS408" s="257" t="str">
        <f t="shared" si="58"/>
        <v/>
      </c>
      <c r="BT408" s="257" t="str">
        <f t="shared" si="59"/>
        <v/>
      </c>
      <c r="BU408" s="257" t="str">
        <f>IF(F408="","",IF(OR(AND(分岐管理シート!D408=1,T408&gt;0,Y408&gt;=0,U408=0,R408=S408+Y408,S408=T408),AND(分岐管理シート!D408=2,U408&gt;0,Y408&gt;=0,T408=0,R408=S408+Y408,S408=U408)),"","error"))</f>
        <v/>
      </c>
      <c r="BV408" s="257" t="str">
        <f t="shared" si="60"/>
        <v/>
      </c>
      <c r="BW408" s="257" t="str">
        <f t="shared" si="64"/>
        <v/>
      </c>
      <c r="BX408" s="257" t="str">
        <f t="shared" si="61"/>
        <v/>
      </c>
      <c r="BY408" s="257" t="str">
        <f>IF(F408="","",IF(PRODUCT(分岐管理シート!AB408:'分岐管理シート'!AE408)=0,"error",""))</f>
        <v/>
      </c>
      <c r="BZ408" s="252" t="str">
        <f>IF(F408="","",IF(AND(AE408="○",分岐管理シート!AF408=0),"error",""))</f>
        <v/>
      </c>
      <c r="CA408" s="257" t="str">
        <f>IF(F408="","",IF(AND(分岐管理シート!AE408&lt;2,実施計画様式!AF408&lt;&gt;""),"error",""))</f>
        <v/>
      </c>
      <c r="CB408" s="257" t="str">
        <f>IF(F408="","",IF(OR(AND(分岐管理シート!D408=1,分岐管理シート!AG408&gt;0,分岐管理シート!AG408&lt;25),AND(分岐管理シート!D408&gt;1,分岐管理シート!AG408&gt;12,分岐管理シート!AG408&lt;25)),"","error"))</f>
        <v/>
      </c>
      <c r="CC408" s="256" t="str">
        <f>IF(F408="","",IF(OR(AND(分岐管理シート!BH408="予算化方法",分岐管理シート!AH408&gt;0,分岐管理シート!AH408&lt;4),AND(分岐管理シート!BH408="予算化方法_未定なし",分岐管理シート!AH408&gt;0,分岐管理シート!AH408&lt;3)),"","error"))</f>
        <v/>
      </c>
      <c r="CD408" s="257" t="str">
        <f>IF(F408="","",IF(OR(分岐管理シート!AI408&lt;14,分岐管理シート!AI408&gt;25,分岐管理シート!AI408&gt;分岐管理シート!AJ408,分岐管理シート!AI408&gt;分岐管理シート!AK408),"error",""))</f>
        <v/>
      </c>
      <c r="CE408" s="257" t="str">
        <f>IF(F408="","",IF(OR(分岐管理シート!AJ408&lt;14,分岐管理シート!AJ408&gt;25,分岐管理シート!AJ408&lt;分岐管理シート!AI408,分岐管理シート!AJ408&gt;分岐管理シート!AK408),"error",""))</f>
        <v/>
      </c>
      <c r="CF408" s="256" t="str">
        <f>IF(F408="","",IF(OR(分岐管理シート!AK408&lt;14,分岐管理シート!AK408&gt;26,分岐管理シート!AK408&lt;分岐管理シート!AI408,分岐管理シート!AK408&lt;分岐管理シート!AJ408),"error",""))</f>
        <v/>
      </c>
      <c r="CG408" s="257" t="str">
        <f>IF(F408="","",IF(AND(AD408="－",分岐管理シート!AK408&gt;25),"error",""))</f>
        <v/>
      </c>
      <c r="CH408" s="257" t="str">
        <f t="shared" si="65"/>
        <v/>
      </c>
      <c r="CI408" s="252" t="str">
        <f>IF(F408="","",IF(分岐管理シート!AM408&lt;1,"error",""))</f>
        <v/>
      </c>
      <c r="CJ408" s="257" t="str">
        <f>IF(F408="","",IF(分岐管理シート!AN408&lt;1,"error",""))</f>
        <v/>
      </c>
      <c r="CK408" s="261" t="str">
        <f t="shared" si="62"/>
        <v/>
      </c>
      <c r="CL408" s="257" t="str">
        <f>IF(F408="","",IF(AND(SUM(分岐管理シート!AO408:AR408)&gt;180,分岐管理シート!AS408&lt;1),"error",""))</f>
        <v/>
      </c>
      <c r="CM408" s="257" t="str">
        <f>IF(F408="","",IF(OR(AND(分岐管理シート!D408=1,分岐管理シート!BB408&gt;0,分岐管理シート!BB408&lt;7),AND(分岐管理シート!D408&gt;1,分岐管理シート!BB408&gt;3,分岐管理シート!BB408&lt;7)),"","error"))</f>
        <v/>
      </c>
      <c r="CN408" s="260"/>
      <c r="CO408" s="257" t="str">
        <f>IF(分岐管理シート!BR408=0,"","error")</f>
        <v/>
      </c>
      <c r="CP408" s="304" t="str">
        <f>IF(AND(F408="",SUM(分岐管理シート!D408:BB408)&gt;0),"error","")</f>
        <v/>
      </c>
    </row>
    <row r="409" spans="1:94" ht="54.95" customHeight="1" x14ac:dyDescent="0.15">
      <c r="A409" s="29"/>
      <c r="B409" s="33"/>
      <c r="C409" s="445">
        <v>337</v>
      </c>
      <c r="D409" s="342"/>
      <c r="E409" s="342"/>
      <c r="F409" s="164"/>
      <c r="G409" s="164"/>
      <c r="H409" s="163"/>
      <c r="I409" s="164"/>
      <c r="J409" s="163"/>
      <c r="K409" s="164"/>
      <c r="L409" s="164"/>
      <c r="M409" s="164"/>
      <c r="N409" s="164"/>
      <c r="O409" s="343"/>
      <c r="P409" s="343"/>
      <c r="Q409" s="344"/>
      <c r="R409" s="345">
        <f t="shared" si="55"/>
        <v>0</v>
      </c>
      <c r="S409" s="346">
        <f t="shared" si="63"/>
        <v>0</v>
      </c>
      <c r="T409" s="347"/>
      <c r="U409" s="419"/>
      <c r="V409" s="386"/>
      <c r="W409" s="386"/>
      <c r="X409" s="386"/>
      <c r="Y409" s="347"/>
      <c r="Z409" s="347"/>
      <c r="AA409" s="163"/>
      <c r="AB409" s="164"/>
      <c r="AC409" s="348"/>
      <c r="AD409" s="348"/>
      <c r="AE409" s="348"/>
      <c r="AF409" s="349"/>
      <c r="AG409" s="349"/>
      <c r="AH409" s="370"/>
      <c r="AI409" s="163"/>
      <c r="AJ409" s="163"/>
      <c r="AK409" s="163"/>
      <c r="AL409" s="350"/>
      <c r="AM409" s="163"/>
      <c r="AN409" s="163"/>
      <c r="AO409" s="343"/>
      <c r="AP409" s="164"/>
      <c r="AQ409" s="164"/>
      <c r="AR409" s="164"/>
      <c r="AS409" s="351"/>
      <c r="AT409" s="352"/>
      <c r="AU409" s="352"/>
      <c r="AV409" s="352"/>
      <c r="AW409" s="352"/>
      <c r="AX409" s="352"/>
      <c r="AY409" s="352"/>
      <c r="AZ409" s="352"/>
      <c r="BA409" s="352"/>
      <c r="BB409" s="353"/>
      <c r="BC409" s="351"/>
      <c r="BD409" s="351"/>
      <c r="BE409" s="255" t="str">
        <f>IF(F409="","",IF(分岐管理シート!D409&gt;0,"","error"))</f>
        <v/>
      </c>
      <c r="BF409" s="256" t="str">
        <f>IF(F409="","",IF(分岐管理シート!E409=1,"","error"))</f>
        <v/>
      </c>
      <c r="BG409" s="257" t="str">
        <f>IF(F409="","",IF(分岐管理シート!G409=2,"","error"))</f>
        <v/>
      </c>
      <c r="BH409" s="257" t="str">
        <f>IF(F409="","",IF(OR(分岐管理シート!H409=0,LEN(H409)&lt;6),"error",""))</f>
        <v/>
      </c>
      <c r="BI409" s="258" t="str">
        <f>IF(F409="","",IF(分岐管理シート!I409=2,"","error"))</f>
        <v/>
      </c>
      <c r="BJ409" s="257" t="str">
        <f t="shared" si="56"/>
        <v/>
      </c>
      <c r="BK409" s="257" t="str">
        <f t="shared" si="57"/>
        <v/>
      </c>
      <c r="BL409" s="257" t="str">
        <f>IF(F409="","",IF(OR(AND(分岐管理シート!D409=1,分岐管理シート!K409=1),AND(分岐管理シート!D409=2,分岐管理シート!K409=2)),"","error"))</f>
        <v/>
      </c>
      <c r="BM409" s="255" t="str">
        <f>IF(F409="","",IF(分岐管理シート!L409=2,"","error"))</f>
        <v/>
      </c>
      <c r="BN409" s="257" t="str">
        <f>IF(F409="","",IF(分岐管理シート!M409&lt;1,"error",""))</f>
        <v/>
      </c>
      <c r="BO409" s="252" t="str">
        <f>IF(F409="","",IF(OR(AND(分岐管理シート!D409=1,分岐管理シート!M409&lt;12,分岐管理シート!M409&gt;0),AND(分岐管理シート!D409=2,分岐管理シート!M409&lt;13,分岐管理シート!M409&gt;1)),"","error"))</f>
        <v/>
      </c>
      <c r="BP409" s="257" t="str">
        <f>IF(AND(分岐管理シート!M409&lt;&gt;1,SUM(分岐管理シート!N409:P409)&gt;0),"error","")</f>
        <v/>
      </c>
      <c r="BQ409" s="256" t="str">
        <f>IF(OR(AND(分岐管理シート!N409=0,OR(分岐管理シート!O409&lt;&gt;0,分岐管理シート!P409&lt;&gt;0)),AND(分岐管理シート!O409=0,分岐管理シート!P409&lt;&gt;0)),"error","")</f>
        <v/>
      </c>
      <c r="BR409" s="259" t="str" cm="1">
        <f t="array" ref="BR409">IF(SUMPRODUCT(COUNTIF(N409:P409,N409:P409))&gt;COUNTA(N409:P409),"error","")</f>
        <v/>
      </c>
      <c r="BS409" s="257" t="str">
        <f t="shared" si="58"/>
        <v/>
      </c>
      <c r="BT409" s="257" t="str">
        <f t="shared" si="59"/>
        <v/>
      </c>
      <c r="BU409" s="257" t="str">
        <f>IF(F409="","",IF(OR(AND(分岐管理シート!D409=1,T409&gt;0,Y409&gt;=0,U409=0,R409=S409+Y409,S409=T409),AND(分岐管理シート!D409=2,U409&gt;0,Y409&gt;=0,T409=0,R409=S409+Y409,S409=U409)),"","error"))</f>
        <v/>
      </c>
      <c r="BV409" s="257" t="str">
        <f t="shared" si="60"/>
        <v/>
      </c>
      <c r="BW409" s="257" t="str">
        <f t="shared" si="64"/>
        <v/>
      </c>
      <c r="BX409" s="257" t="str">
        <f t="shared" si="61"/>
        <v/>
      </c>
      <c r="BY409" s="257" t="str">
        <f>IF(F409="","",IF(PRODUCT(分岐管理シート!AB409:'分岐管理シート'!AE409)=0,"error",""))</f>
        <v/>
      </c>
      <c r="BZ409" s="252" t="str">
        <f>IF(F409="","",IF(AND(AE409="○",分岐管理シート!AF409=0),"error",""))</f>
        <v/>
      </c>
      <c r="CA409" s="257" t="str">
        <f>IF(F409="","",IF(AND(分岐管理シート!AE409&lt;2,実施計画様式!AF409&lt;&gt;""),"error",""))</f>
        <v/>
      </c>
      <c r="CB409" s="257" t="str">
        <f>IF(F409="","",IF(OR(AND(分岐管理シート!D409=1,分岐管理シート!AG409&gt;0,分岐管理シート!AG409&lt;25),AND(分岐管理シート!D409&gt;1,分岐管理シート!AG409&gt;12,分岐管理シート!AG409&lt;25)),"","error"))</f>
        <v/>
      </c>
      <c r="CC409" s="256" t="str">
        <f>IF(F409="","",IF(OR(AND(分岐管理シート!BH409="予算化方法",分岐管理シート!AH409&gt;0,分岐管理シート!AH409&lt;4),AND(分岐管理シート!BH409="予算化方法_未定なし",分岐管理シート!AH409&gt;0,分岐管理シート!AH409&lt;3)),"","error"))</f>
        <v/>
      </c>
      <c r="CD409" s="257" t="str">
        <f>IF(F409="","",IF(OR(分岐管理シート!AI409&lt;14,分岐管理シート!AI409&gt;25,分岐管理シート!AI409&gt;分岐管理シート!AJ409,分岐管理シート!AI409&gt;分岐管理シート!AK409),"error",""))</f>
        <v/>
      </c>
      <c r="CE409" s="257" t="str">
        <f>IF(F409="","",IF(OR(分岐管理シート!AJ409&lt;14,分岐管理シート!AJ409&gt;25,分岐管理シート!AJ409&lt;分岐管理シート!AI409,分岐管理シート!AJ409&gt;分岐管理シート!AK409),"error",""))</f>
        <v/>
      </c>
      <c r="CF409" s="256" t="str">
        <f>IF(F409="","",IF(OR(分岐管理シート!AK409&lt;14,分岐管理シート!AK409&gt;26,分岐管理シート!AK409&lt;分岐管理シート!AI409,分岐管理シート!AK409&lt;分岐管理シート!AJ409),"error",""))</f>
        <v/>
      </c>
      <c r="CG409" s="257" t="str">
        <f>IF(F409="","",IF(AND(AD409="－",分岐管理シート!AK409&gt;25),"error",""))</f>
        <v/>
      </c>
      <c r="CH409" s="257" t="str">
        <f t="shared" si="65"/>
        <v/>
      </c>
      <c r="CI409" s="252" t="str">
        <f>IF(F409="","",IF(分岐管理シート!AM409&lt;1,"error",""))</f>
        <v/>
      </c>
      <c r="CJ409" s="257" t="str">
        <f>IF(F409="","",IF(分岐管理シート!AN409&lt;1,"error",""))</f>
        <v/>
      </c>
      <c r="CK409" s="261" t="str">
        <f t="shared" si="62"/>
        <v/>
      </c>
      <c r="CL409" s="257" t="str">
        <f>IF(F409="","",IF(AND(SUM(分岐管理シート!AO409:AR409)&gt;180,分岐管理シート!AS409&lt;1),"error",""))</f>
        <v/>
      </c>
      <c r="CM409" s="257" t="str">
        <f>IF(F409="","",IF(OR(AND(分岐管理シート!D409=1,分岐管理シート!BB409&gt;0,分岐管理シート!BB409&lt;7),AND(分岐管理シート!D409&gt;1,分岐管理シート!BB409&gt;3,分岐管理シート!BB409&lt;7)),"","error"))</f>
        <v/>
      </c>
      <c r="CN409" s="260"/>
      <c r="CO409" s="257" t="str">
        <f>IF(分岐管理シート!BR409=0,"","error")</f>
        <v/>
      </c>
      <c r="CP409" s="304" t="str">
        <f>IF(AND(F409="",SUM(分岐管理シート!D409:BB409)&gt;0),"error","")</f>
        <v/>
      </c>
    </row>
    <row r="410" spans="1:94" ht="54.95" customHeight="1" x14ac:dyDescent="0.15">
      <c r="A410" s="29"/>
      <c r="B410" s="33"/>
      <c r="C410" s="445">
        <v>338</v>
      </c>
      <c r="D410" s="342"/>
      <c r="E410" s="342"/>
      <c r="F410" s="164"/>
      <c r="G410" s="164"/>
      <c r="H410" s="163"/>
      <c r="I410" s="164"/>
      <c r="J410" s="163"/>
      <c r="K410" s="164"/>
      <c r="L410" s="164"/>
      <c r="M410" s="164"/>
      <c r="N410" s="164"/>
      <c r="O410" s="343"/>
      <c r="P410" s="343"/>
      <c r="Q410" s="344"/>
      <c r="R410" s="345">
        <f t="shared" si="55"/>
        <v>0</v>
      </c>
      <c r="S410" s="346">
        <f t="shared" si="63"/>
        <v>0</v>
      </c>
      <c r="T410" s="347"/>
      <c r="U410" s="419"/>
      <c r="V410" s="386"/>
      <c r="W410" s="386"/>
      <c r="X410" s="386"/>
      <c r="Y410" s="347"/>
      <c r="Z410" s="347"/>
      <c r="AA410" s="163"/>
      <c r="AB410" s="164"/>
      <c r="AC410" s="348"/>
      <c r="AD410" s="348"/>
      <c r="AE410" s="348"/>
      <c r="AF410" s="349"/>
      <c r="AG410" s="349"/>
      <c r="AH410" s="370"/>
      <c r="AI410" s="163"/>
      <c r="AJ410" s="163"/>
      <c r="AK410" s="163"/>
      <c r="AL410" s="350"/>
      <c r="AM410" s="163"/>
      <c r="AN410" s="163"/>
      <c r="AO410" s="343"/>
      <c r="AP410" s="164"/>
      <c r="AQ410" s="164"/>
      <c r="AR410" s="164"/>
      <c r="AS410" s="351"/>
      <c r="AT410" s="352"/>
      <c r="AU410" s="352"/>
      <c r="AV410" s="352"/>
      <c r="AW410" s="352"/>
      <c r="AX410" s="352"/>
      <c r="AY410" s="352"/>
      <c r="AZ410" s="352"/>
      <c r="BA410" s="352"/>
      <c r="BB410" s="353"/>
      <c r="BC410" s="351"/>
      <c r="BD410" s="351"/>
      <c r="BE410" s="255" t="str">
        <f>IF(F410="","",IF(分岐管理シート!D410&gt;0,"","error"))</f>
        <v/>
      </c>
      <c r="BF410" s="256" t="str">
        <f>IF(F410="","",IF(分岐管理シート!E410=1,"","error"))</f>
        <v/>
      </c>
      <c r="BG410" s="257" t="str">
        <f>IF(F410="","",IF(分岐管理シート!G410=2,"","error"))</f>
        <v/>
      </c>
      <c r="BH410" s="257" t="str">
        <f>IF(F410="","",IF(OR(分岐管理シート!H410=0,LEN(H410)&lt;6),"error",""))</f>
        <v/>
      </c>
      <c r="BI410" s="258" t="str">
        <f>IF(F410="","",IF(分岐管理シート!I410=2,"","error"))</f>
        <v/>
      </c>
      <c r="BJ410" s="257" t="str">
        <f t="shared" si="56"/>
        <v/>
      </c>
      <c r="BK410" s="257" t="str">
        <f t="shared" si="57"/>
        <v/>
      </c>
      <c r="BL410" s="257" t="str">
        <f>IF(F410="","",IF(OR(AND(分岐管理シート!D410=1,分岐管理シート!K410=1),AND(分岐管理シート!D410=2,分岐管理シート!K410=2)),"","error"))</f>
        <v/>
      </c>
      <c r="BM410" s="255" t="str">
        <f>IF(F410="","",IF(分岐管理シート!L410=2,"","error"))</f>
        <v/>
      </c>
      <c r="BN410" s="257" t="str">
        <f>IF(F410="","",IF(分岐管理シート!M410&lt;1,"error",""))</f>
        <v/>
      </c>
      <c r="BO410" s="252" t="str">
        <f>IF(F410="","",IF(OR(AND(分岐管理シート!D410=1,分岐管理シート!M410&lt;12,分岐管理シート!M410&gt;0),AND(分岐管理シート!D410=2,分岐管理シート!M410&lt;13,分岐管理シート!M410&gt;1)),"","error"))</f>
        <v/>
      </c>
      <c r="BP410" s="257" t="str">
        <f>IF(AND(分岐管理シート!M410&lt;&gt;1,SUM(分岐管理シート!N410:P410)&gt;0),"error","")</f>
        <v/>
      </c>
      <c r="BQ410" s="256" t="str">
        <f>IF(OR(AND(分岐管理シート!N410=0,OR(分岐管理シート!O410&lt;&gt;0,分岐管理シート!P410&lt;&gt;0)),AND(分岐管理シート!O410=0,分岐管理シート!P410&lt;&gt;0)),"error","")</f>
        <v/>
      </c>
      <c r="BR410" s="259" t="str" cm="1">
        <f t="array" ref="BR410">IF(SUMPRODUCT(COUNTIF(N410:P410,N410:P410))&gt;COUNTA(N410:P410),"error","")</f>
        <v/>
      </c>
      <c r="BS410" s="257" t="str">
        <f t="shared" si="58"/>
        <v/>
      </c>
      <c r="BT410" s="257" t="str">
        <f t="shared" si="59"/>
        <v/>
      </c>
      <c r="BU410" s="257" t="str">
        <f>IF(F410="","",IF(OR(AND(分岐管理シート!D410=1,T410&gt;0,Y410&gt;=0,U410=0,R410=S410+Y410,S410=T410),AND(分岐管理シート!D410=2,U410&gt;0,Y410&gt;=0,T410=0,R410=S410+Y410,S410=U410)),"","error"))</f>
        <v/>
      </c>
      <c r="BV410" s="257" t="str">
        <f t="shared" si="60"/>
        <v/>
      </c>
      <c r="BW410" s="257" t="str">
        <f t="shared" si="64"/>
        <v/>
      </c>
      <c r="BX410" s="257" t="str">
        <f t="shared" si="61"/>
        <v/>
      </c>
      <c r="BY410" s="257" t="str">
        <f>IF(F410="","",IF(PRODUCT(分岐管理シート!AB410:'分岐管理シート'!AE410)=0,"error",""))</f>
        <v/>
      </c>
      <c r="BZ410" s="252" t="str">
        <f>IF(F410="","",IF(AND(AE410="○",分岐管理シート!AF410=0),"error",""))</f>
        <v/>
      </c>
      <c r="CA410" s="257" t="str">
        <f>IF(F410="","",IF(AND(分岐管理シート!AE410&lt;2,実施計画様式!AF410&lt;&gt;""),"error",""))</f>
        <v/>
      </c>
      <c r="CB410" s="257" t="str">
        <f>IF(F410="","",IF(OR(AND(分岐管理シート!D410=1,分岐管理シート!AG410&gt;0,分岐管理シート!AG410&lt;25),AND(分岐管理シート!D410&gt;1,分岐管理シート!AG410&gt;12,分岐管理シート!AG410&lt;25)),"","error"))</f>
        <v/>
      </c>
      <c r="CC410" s="256" t="str">
        <f>IF(F410="","",IF(OR(AND(分岐管理シート!BH410="予算化方法",分岐管理シート!AH410&gt;0,分岐管理シート!AH410&lt;4),AND(分岐管理シート!BH410="予算化方法_未定なし",分岐管理シート!AH410&gt;0,分岐管理シート!AH410&lt;3)),"","error"))</f>
        <v/>
      </c>
      <c r="CD410" s="257" t="str">
        <f>IF(F410="","",IF(OR(分岐管理シート!AI410&lt;14,分岐管理シート!AI410&gt;25,分岐管理シート!AI410&gt;分岐管理シート!AJ410,分岐管理シート!AI410&gt;分岐管理シート!AK410),"error",""))</f>
        <v/>
      </c>
      <c r="CE410" s="257" t="str">
        <f>IF(F410="","",IF(OR(分岐管理シート!AJ410&lt;14,分岐管理シート!AJ410&gt;25,分岐管理シート!AJ410&lt;分岐管理シート!AI410,分岐管理シート!AJ410&gt;分岐管理シート!AK410),"error",""))</f>
        <v/>
      </c>
      <c r="CF410" s="256" t="str">
        <f>IF(F410="","",IF(OR(分岐管理シート!AK410&lt;14,分岐管理シート!AK410&gt;26,分岐管理シート!AK410&lt;分岐管理シート!AI410,分岐管理シート!AK410&lt;分岐管理シート!AJ410),"error",""))</f>
        <v/>
      </c>
      <c r="CG410" s="257" t="str">
        <f>IF(F410="","",IF(AND(AD410="－",分岐管理シート!AK410&gt;25),"error",""))</f>
        <v/>
      </c>
      <c r="CH410" s="257" t="str">
        <f t="shared" si="65"/>
        <v/>
      </c>
      <c r="CI410" s="252" t="str">
        <f>IF(F410="","",IF(分岐管理シート!AM410&lt;1,"error",""))</f>
        <v/>
      </c>
      <c r="CJ410" s="257" t="str">
        <f>IF(F410="","",IF(分岐管理シート!AN410&lt;1,"error",""))</f>
        <v/>
      </c>
      <c r="CK410" s="261" t="str">
        <f t="shared" si="62"/>
        <v/>
      </c>
      <c r="CL410" s="257" t="str">
        <f>IF(F410="","",IF(AND(SUM(分岐管理シート!AO410:AR410)&gt;180,分岐管理シート!AS410&lt;1),"error",""))</f>
        <v/>
      </c>
      <c r="CM410" s="257" t="str">
        <f>IF(F410="","",IF(OR(AND(分岐管理シート!D410=1,分岐管理シート!BB410&gt;0,分岐管理シート!BB410&lt;7),AND(分岐管理シート!D410&gt;1,分岐管理シート!BB410&gt;3,分岐管理シート!BB410&lt;7)),"","error"))</f>
        <v/>
      </c>
      <c r="CN410" s="260"/>
      <c r="CO410" s="257" t="str">
        <f>IF(分岐管理シート!BR410=0,"","error")</f>
        <v/>
      </c>
      <c r="CP410" s="304" t="str">
        <f>IF(AND(F410="",SUM(分岐管理シート!D410:BB410)&gt;0),"error","")</f>
        <v/>
      </c>
    </row>
    <row r="411" spans="1:94" ht="54.95" customHeight="1" x14ac:dyDescent="0.15">
      <c r="A411" s="29"/>
      <c r="B411" s="33"/>
      <c r="C411" s="445">
        <v>339</v>
      </c>
      <c r="D411" s="342"/>
      <c r="E411" s="342"/>
      <c r="F411" s="164"/>
      <c r="G411" s="164"/>
      <c r="H411" s="163"/>
      <c r="I411" s="164"/>
      <c r="J411" s="163"/>
      <c r="K411" s="164"/>
      <c r="L411" s="164"/>
      <c r="M411" s="164"/>
      <c r="N411" s="164"/>
      <c r="O411" s="343"/>
      <c r="P411" s="343"/>
      <c r="Q411" s="344"/>
      <c r="R411" s="345">
        <f t="shared" si="55"/>
        <v>0</v>
      </c>
      <c r="S411" s="346">
        <f t="shared" si="63"/>
        <v>0</v>
      </c>
      <c r="T411" s="347"/>
      <c r="U411" s="419"/>
      <c r="V411" s="386"/>
      <c r="W411" s="386"/>
      <c r="X411" s="386"/>
      <c r="Y411" s="347"/>
      <c r="Z411" s="347"/>
      <c r="AA411" s="163"/>
      <c r="AB411" s="164"/>
      <c r="AC411" s="348"/>
      <c r="AD411" s="348"/>
      <c r="AE411" s="348"/>
      <c r="AF411" s="349"/>
      <c r="AG411" s="349"/>
      <c r="AH411" s="370"/>
      <c r="AI411" s="163"/>
      <c r="AJ411" s="163"/>
      <c r="AK411" s="163"/>
      <c r="AL411" s="350"/>
      <c r="AM411" s="163"/>
      <c r="AN411" s="163"/>
      <c r="AO411" s="164"/>
      <c r="AP411" s="164"/>
      <c r="AQ411" s="164"/>
      <c r="AR411" s="164"/>
      <c r="AS411" s="351"/>
      <c r="AT411" s="352"/>
      <c r="AU411" s="352"/>
      <c r="AV411" s="352"/>
      <c r="AW411" s="352"/>
      <c r="AX411" s="352"/>
      <c r="AY411" s="352"/>
      <c r="AZ411" s="352"/>
      <c r="BA411" s="352"/>
      <c r="BB411" s="353"/>
      <c r="BC411" s="351"/>
      <c r="BD411" s="351"/>
      <c r="BE411" s="255" t="str">
        <f>IF(F411="","",IF(分岐管理シート!D411&gt;0,"","error"))</f>
        <v/>
      </c>
      <c r="BF411" s="256" t="str">
        <f>IF(F411="","",IF(分岐管理シート!E411=1,"","error"))</f>
        <v/>
      </c>
      <c r="BG411" s="257" t="str">
        <f>IF(F411="","",IF(分岐管理シート!G411=2,"","error"))</f>
        <v/>
      </c>
      <c r="BH411" s="257" t="str">
        <f>IF(F411="","",IF(OR(分岐管理シート!H411=0,LEN(H411)&lt;6),"error",""))</f>
        <v/>
      </c>
      <c r="BI411" s="258" t="str">
        <f>IF(F411="","",IF(分岐管理シート!I411=2,"","error"))</f>
        <v/>
      </c>
      <c r="BJ411" s="257" t="str">
        <f t="shared" si="56"/>
        <v/>
      </c>
      <c r="BK411" s="257" t="str">
        <f t="shared" si="57"/>
        <v/>
      </c>
      <c r="BL411" s="257" t="str">
        <f>IF(F411="","",IF(OR(AND(分岐管理シート!D411=1,分岐管理シート!K411=1),AND(分岐管理シート!D411=2,分岐管理シート!K411=2)),"","error"))</f>
        <v/>
      </c>
      <c r="BM411" s="255" t="str">
        <f>IF(F411="","",IF(分岐管理シート!L411=2,"","error"))</f>
        <v/>
      </c>
      <c r="BN411" s="257" t="str">
        <f>IF(F411="","",IF(分岐管理シート!M411&lt;1,"error",""))</f>
        <v/>
      </c>
      <c r="BO411" s="252" t="str">
        <f>IF(F411="","",IF(OR(AND(分岐管理シート!D411=1,分岐管理シート!M411&lt;12,分岐管理シート!M411&gt;0),AND(分岐管理シート!D411=2,分岐管理シート!M411&lt;13,分岐管理シート!M411&gt;1)),"","error"))</f>
        <v/>
      </c>
      <c r="BP411" s="257" t="str">
        <f>IF(AND(分岐管理シート!M411&lt;&gt;1,SUM(分岐管理シート!N411:P411)&gt;0),"error","")</f>
        <v/>
      </c>
      <c r="BQ411" s="256" t="str">
        <f>IF(OR(AND(分岐管理シート!N411=0,OR(分岐管理シート!O411&lt;&gt;0,分岐管理シート!P411&lt;&gt;0)),AND(分岐管理シート!O411=0,分岐管理シート!P411&lt;&gt;0)),"error","")</f>
        <v/>
      </c>
      <c r="BR411" s="259" t="str" cm="1">
        <f t="array" ref="BR411">IF(SUMPRODUCT(COUNTIF(N411:P411,N411:P411))&gt;COUNTA(N411:P411),"error","")</f>
        <v/>
      </c>
      <c r="BS411" s="257" t="str">
        <f t="shared" si="58"/>
        <v/>
      </c>
      <c r="BT411" s="257" t="str">
        <f t="shared" si="59"/>
        <v/>
      </c>
      <c r="BU411" s="257" t="str">
        <f>IF(F411="","",IF(OR(AND(分岐管理シート!D411=1,T411&gt;0,Y411&gt;=0,U411=0,R411=S411+Y411,S411=T411),AND(分岐管理シート!D411=2,U411&gt;0,Y411&gt;=0,T411=0,R411=S411+Y411,S411=U411)),"","error"))</f>
        <v/>
      </c>
      <c r="BV411" s="257" t="str">
        <f t="shared" si="60"/>
        <v/>
      </c>
      <c r="BW411" s="257" t="str">
        <f t="shared" si="64"/>
        <v/>
      </c>
      <c r="BX411" s="257" t="str">
        <f t="shared" si="61"/>
        <v/>
      </c>
      <c r="BY411" s="257" t="str">
        <f>IF(F411="","",IF(PRODUCT(分岐管理シート!AB411:'分岐管理シート'!AE411)=0,"error",""))</f>
        <v/>
      </c>
      <c r="BZ411" s="252" t="str">
        <f>IF(F411="","",IF(AND(AE411="○",分岐管理シート!AF411=0),"error",""))</f>
        <v/>
      </c>
      <c r="CA411" s="257" t="str">
        <f>IF(F411="","",IF(AND(分岐管理シート!AE411&lt;2,実施計画様式!AF411&lt;&gt;""),"error",""))</f>
        <v/>
      </c>
      <c r="CB411" s="257" t="str">
        <f>IF(F411="","",IF(OR(AND(分岐管理シート!D411=1,分岐管理シート!AG411&gt;0,分岐管理シート!AG411&lt;25),AND(分岐管理シート!D411&gt;1,分岐管理シート!AG411&gt;12,分岐管理シート!AG411&lt;25)),"","error"))</f>
        <v/>
      </c>
      <c r="CC411" s="256" t="str">
        <f>IF(F411="","",IF(OR(AND(分岐管理シート!BH411="予算化方法",分岐管理シート!AH411&gt;0,分岐管理シート!AH411&lt;4),AND(分岐管理シート!BH411="予算化方法_未定なし",分岐管理シート!AH411&gt;0,分岐管理シート!AH411&lt;3)),"","error"))</f>
        <v/>
      </c>
      <c r="CD411" s="257" t="str">
        <f>IF(F411="","",IF(OR(分岐管理シート!AI411&lt;14,分岐管理シート!AI411&gt;25,分岐管理シート!AI411&gt;分岐管理シート!AJ411,分岐管理シート!AI411&gt;分岐管理シート!AK411),"error",""))</f>
        <v/>
      </c>
      <c r="CE411" s="257" t="str">
        <f>IF(F411="","",IF(OR(分岐管理シート!AJ411&lt;14,分岐管理シート!AJ411&gt;25,分岐管理シート!AJ411&lt;分岐管理シート!AI411,分岐管理シート!AJ411&gt;分岐管理シート!AK411),"error",""))</f>
        <v/>
      </c>
      <c r="CF411" s="256" t="str">
        <f>IF(F411="","",IF(OR(分岐管理シート!AK411&lt;14,分岐管理シート!AK411&gt;26,分岐管理シート!AK411&lt;分岐管理シート!AI411,分岐管理シート!AK411&lt;分岐管理シート!AJ411),"error",""))</f>
        <v/>
      </c>
      <c r="CG411" s="257" t="str">
        <f>IF(F411="","",IF(AND(AD411="－",分岐管理シート!AK411&gt;25),"error",""))</f>
        <v/>
      </c>
      <c r="CH411" s="257" t="str">
        <f t="shared" si="65"/>
        <v/>
      </c>
      <c r="CI411" s="252" t="str">
        <f>IF(F411="","",IF(分岐管理シート!AM411&lt;1,"error",""))</f>
        <v/>
      </c>
      <c r="CJ411" s="257" t="str">
        <f>IF(F411="","",IF(分岐管理シート!AN411&lt;1,"error",""))</f>
        <v/>
      </c>
      <c r="CK411" s="261" t="str">
        <f t="shared" si="62"/>
        <v/>
      </c>
      <c r="CL411" s="257" t="str">
        <f>IF(F411="","",IF(AND(SUM(分岐管理シート!AO411:AR411)&gt;180,分岐管理シート!AS411&lt;1),"error",""))</f>
        <v/>
      </c>
      <c r="CM411" s="257" t="str">
        <f>IF(F411="","",IF(OR(AND(分岐管理シート!D411=1,分岐管理シート!BB411&gt;0,分岐管理シート!BB411&lt;7),AND(分岐管理シート!D411&gt;1,分岐管理シート!BB411&gt;3,分岐管理シート!BB411&lt;7)),"","error"))</f>
        <v/>
      </c>
      <c r="CN411" s="260"/>
      <c r="CO411" s="257" t="str">
        <f>IF(分岐管理シート!BR411=0,"","error")</f>
        <v/>
      </c>
      <c r="CP411" s="304" t="str">
        <f>IF(AND(F411="",SUM(分岐管理シート!D411:BB411)&gt;0),"error","")</f>
        <v/>
      </c>
    </row>
    <row r="412" spans="1:94" ht="54.95" customHeight="1" x14ac:dyDescent="0.15">
      <c r="A412" s="29"/>
      <c r="B412" s="33"/>
      <c r="C412" s="445">
        <v>340</v>
      </c>
      <c r="D412" s="342"/>
      <c r="E412" s="342"/>
      <c r="F412" s="164"/>
      <c r="G412" s="164"/>
      <c r="H412" s="163"/>
      <c r="I412" s="164"/>
      <c r="J412" s="163"/>
      <c r="K412" s="164"/>
      <c r="L412" s="164"/>
      <c r="M412" s="164"/>
      <c r="N412" s="164"/>
      <c r="O412" s="343"/>
      <c r="P412" s="343"/>
      <c r="Q412" s="344"/>
      <c r="R412" s="345">
        <f t="shared" si="55"/>
        <v>0</v>
      </c>
      <c r="S412" s="346">
        <f t="shared" si="63"/>
        <v>0</v>
      </c>
      <c r="T412" s="347"/>
      <c r="U412" s="419"/>
      <c r="V412" s="386"/>
      <c r="W412" s="386"/>
      <c r="X412" s="386"/>
      <c r="Y412" s="347"/>
      <c r="Z412" s="347"/>
      <c r="AA412" s="163"/>
      <c r="AB412" s="164"/>
      <c r="AC412" s="348"/>
      <c r="AD412" s="348"/>
      <c r="AE412" s="348"/>
      <c r="AF412" s="349"/>
      <c r="AG412" s="349"/>
      <c r="AH412" s="370"/>
      <c r="AI412" s="163"/>
      <c r="AJ412" s="163"/>
      <c r="AK412" s="163"/>
      <c r="AL412" s="350"/>
      <c r="AM412" s="163"/>
      <c r="AN412" s="163"/>
      <c r="AO412" s="343"/>
      <c r="AP412" s="164"/>
      <c r="AQ412" s="164"/>
      <c r="AR412" s="164"/>
      <c r="AS412" s="351"/>
      <c r="AT412" s="352"/>
      <c r="AU412" s="352"/>
      <c r="AV412" s="352"/>
      <c r="AW412" s="352"/>
      <c r="AX412" s="352"/>
      <c r="AY412" s="352"/>
      <c r="AZ412" s="352"/>
      <c r="BA412" s="352"/>
      <c r="BB412" s="353"/>
      <c r="BC412" s="351"/>
      <c r="BD412" s="351"/>
      <c r="BE412" s="255" t="str">
        <f>IF(F412="","",IF(分岐管理シート!D412&gt;0,"","error"))</f>
        <v/>
      </c>
      <c r="BF412" s="256" t="str">
        <f>IF(F412="","",IF(分岐管理シート!E412=1,"","error"))</f>
        <v/>
      </c>
      <c r="BG412" s="257" t="str">
        <f>IF(F412="","",IF(分岐管理シート!G412=2,"","error"))</f>
        <v/>
      </c>
      <c r="BH412" s="257" t="str">
        <f>IF(F412="","",IF(OR(分岐管理シート!H412=0,LEN(H412)&lt;6),"error",""))</f>
        <v/>
      </c>
      <c r="BI412" s="258" t="str">
        <f>IF(F412="","",IF(分岐管理シート!I412=2,"","error"))</f>
        <v/>
      </c>
      <c r="BJ412" s="257" t="str">
        <f t="shared" si="56"/>
        <v/>
      </c>
      <c r="BK412" s="257" t="str">
        <f t="shared" si="57"/>
        <v/>
      </c>
      <c r="BL412" s="257" t="str">
        <f>IF(F412="","",IF(OR(AND(分岐管理シート!D412=1,分岐管理シート!K412=1),AND(分岐管理シート!D412=2,分岐管理シート!K412=2)),"","error"))</f>
        <v/>
      </c>
      <c r="BM412" s="255" t="str">
        <f>IF(F412="","",IF(分岐管理シート!L412=2,"","error"))</f>
        <v/>
      </c>
      <c r="BN412" s="257" t="str">
        <f>IF(F412="","",IF(分岐管理シート!M412&lt;1,"error",""))</f>
        <v/>
      </c>
      <c r="BO412" s="252" t="str">
        <f>IF(F412="","",IF(OR(AND(分岐管理シート!D412=1,分岐管理シート!M412&lt;12,分岐管理シート!M412&gt;0),AND(分岐管理シート!D412=2,分岐管理シート!M412&lt;13,分岐管理シート!M412&gt;1)),"","error"))</f>
        <v/>
      </c>
      <c r="BP412" s="257" t="str">
        <f>IF(AND(分岐管理シート!M412&lt;&gt;1,SUM(分岐管理シート!N412:P412)&gt;0),"error","")</f>
        <v/>
      </c>
      <c r="BQ412" s="256" t="str">
        <f>IF(OR(AND(分岐管理シート!N412=0,OR(分岐管理シート!O412&lt;&gt;0,分岐管理シート!P412&lt;&gt;0)),AND(分岐管理シート!O412=0,分岐管理シート!P412&lt;&gt;0)),"error","")</f>
        <v/>
      </c>
      <c r="BR412" s="259" t="str" cm="1">
        <f t="array" ref="BR412">IF(SUMPRODUCT(COUNTIF(N412:P412,N412:P412))&gt;COUNTA(N412:P412),"error","")</f>
        <v/>
      </c>
      <c r="BS412" s="257" t="str">
        <f t="shared" si="58"/>
        <v/>
      </c>
      <c r="BT412" s="257" t="str">
        <f t="shared" si="59"/>
        <v/>
      </c>
      <c r="BU412" s="257" t="str">
        <f>IF(F412="","",IF(OR(AND(分岐管理シート!D412=1,T412&gt;0,Y412&gt;=0,U412=0,R412=S412+Y412,S412=T412),AND(分岐管理シート!D412=2,U412&gt;0,Y412&gt;=0,T412=0,R412=S412+Y412,S412=U412)),"","error"))</f>
        <v/>
      </c>
      <c r="BV412" s="257" t="str">
        <f t="shared" si="60"/>
        <v/>
      </c>
      <c r="BW412" s="257" t="str">
        <f t="shared" si="64"/>
        <v/>
      </c>
      <c r="BX412" s="257" t="str">
        <f t="shared" si="61"/>
        <v/>
      </c>
      <c r="BY412" s="257" t="str">
        <f>IF(F412="","",IF(PRODUCT(分岐管理シート!AB412:'分岐管理シート'!AE412)=0,"error",""))</f>
        <v/>
      </c>
      <c r="BZ412" s="252" t="str">
        <f>IF(F412="","",IF(AND(AE412="○",分岐管理シート!AF412=0),"error",""))</f>
        <v/>
      </c>
      <c r="CA412" s="257" t="str">
        <f>IF(F412="","",IF(AND(分岐管理シート!AE412&lt;2,実施計画様式!AF412&lt;&gt;""),"error",""))</f>
        <v/>
      </c>
      <c r="CB412" s="257" t="str">
        <f>IF(F412="","",IF(OR(AND(分岐管理シート!D412=1,分岐管理シート!AG412&gt;0,分岐管理シート!AG412&lt;25),AND(分岐管理シート!D412&gt;1,分岐管理シート!AG412&gt;12,分岐管理シート!AG412&lt;25)),"","error"))</f>
        <v/>
      </c>
      <c r="CC412" s="256" t="str">
        <f>IF(F412="","",IF(OR(AND(分岐管理シート!BH412="予算化方法",分岐管理シート!AH412&gt;0,分岐管理シート!AH412&lt;4),AND(分岐管理シート!BH412="予算化方法_未定なし",分岐管理シート!AH412&gt;0,分岐管理シート!AH412&lt;3)),"","error"))</f>
        <v/>
      </c>
      <c r="CD412" s="257" t="str">
        <f>IF(F412="","",IF(OR(分岐管理シート!AI412&lt;14,分岐管理シート!AI412&gt;25,分岐管理シート!AI412&gt;分岐管理シート!AJ412,分岐管理シート!AI412&gt;分岐管理シート!AK412),"error",""))</f>
        <v/>
      </c>
      <c r="CE412" s="257" t="str">
        <f>IF(F412="","",IF(OR(分岐管理シート!AJ412&lt;14,分岐管理シート!AJ412&gt;25,分岐管理シート!AJ412&lt;分岐管理シート!AI412,分岐管理シート!AJ412&gt;分岐管理シート!AK412),"error",""))</f>
        <v/>
      </c>
      <c r="CF412" s="256" t="str">
        <f>IF(F412="","",IF(OR(分岐管理シート!AK412&lt;14,分岐管理シート!AK412&gt;26,分岐管理シート!AK412&lt;分岐管理シート!AI412,分岐管理シート!AK412&lt;分岐管理シート!AJ412),"error",""))</f>
        <v/>
      </c>
      <c r="CG412" s="257" t="str">
        <f>IF(F412="","",IF(AND(AD412="－",分岐管理シート!AK412&gt;25),"error",""))</f>
        <v/>
      </c>
      <c r="CH412" s="257" t="str">
        <f t="shared" si="65"/>
        <v/>
      </c>
      <c r="CI412" s="252" t="str">
        <f>IF(F412="","",IF(分岐管理シート!AM412&lt;1,"error",""))</f>
        <v/>
      </c>
      <c r="CJ412" s="257" t="str">
        <f>IF(F412="","",IF(分岐管理シート!AN412&lt;1,"error",""))</f>
        <v/>
      </c>
      <c r="CK412" s="261" t="str">
        <f t="shared" si="62"/>
        <v/>
      </c>
      <c r="CL412" s="257" t="str">
        <f>IF(F412="","",IF(AND(SUM(分岐管理シート!AO412:AR412)&gt;180,分岐管理シート!AS412&lt;1),"error",""))</f>
        <v/>
      </c>
      <c r="CM412" s="257" t="str">
        <f>IF(F412="","",IF(OR(AND(分岐管理シート!D412=1,分岐管理シート!BB412&gt;0,分岐管理シート!BB412&lt;7),AND(分岐管理シート!D412&gt;1,分岐管理シート!BB412&gt;3,分岐管理シート!BB412&lt;7)),"","error"))</f>
        <v/>
      </c>
      <c r="CN412" s="260"/>
      <c r="CO412" s="257" t="str">
        <f>IF(分岐管理シート!BR412=0,"","error")</f>
        <v/>
      </c>
      <c r="CP412" s="304" t="str">
        <f>IF(AND(F412="",SUM(分岐管理シート!D412:BB412)&gt;0),"error","")</f>
        <v/>
      </c>
    </row>
    <row r="413" spans="1:94" ht="54.95" customHeight="1" x14ac:dyDescent="0.15">
      <c r="A413" s="29"/>
      <c r="B413" s="33"/>
      <c r="C413" s="445">
        <v>341</v>
      </c>
      <c r="D413" s="342"/>
      <c r="E413" s="342"/>
      <c r="F413" s="164"/>
      <c r="G413" s="164"/>
      <c r="H413" s="163"/>
      <c r="I413" s="164"/>
      <c r="J413" s="163"/>
      <c r="K413" s="164"/>
      <c r="L413" s="164"/>
      <c r="M413" s="164"/>
      <c r="N413" s="164"/>
      <c r="O413" s="343"/>
      <c r="P413" s="343"/>
      <c r="Q413" s="344"/>
      <c r="R413" s="345">
        <f t="shared" si="55"/>
        <v>0</v>
      </c>
      <c r="S413" s="346">
        <f t="shared" si="63"/>
        <v>0</v>
      </c>
      <c r="T413" s="347"/>
      <c r="U413" s="419"/>
      <c r="V413" s="386"/>
      <c r="W413" s="386"/>
      <c r="X413" s="386"/>
      <c r="Y413" s="347"/>
      <c r="Z413" s="347"/>
      <c r="AA413" s="163"/>
      <c r="AB413" s="164"/>
      <c r="AC413" s="348"/>
      <c r="AD413" s="348"/>
      <c r="AE413" s="348"/>
      <c r="AF413" s="349"/>
      <c r="AG413" s="349"/>
      <c r="AH413" s="370"/>
      <c r="AI413" s="163"/>
      <c r="AJ413" s="163"/>
      <c r="AK413" s="163"/>
      <c r="AL413" s="350"/>
      <c r="AM413" s="163"/>
      <c r="AN413" s="163"/>
      <c r="AO413" s="343"/>
      <c r="AP413" s="164"/>
      <c r="AQ413" s="164"/>
      <c r="AR413" s="164"/>
      <c r="AS413" s="351"/>
      <c r="AT413" s="352"/>
      <c r="AU413" s="352"/>
      <c r="AV413" s="352"/>
      <c r="AW413" s="352"/>
      <c r="AX413" s="352"/>
      <c r="AY413" s="352"/>
      <c r="AZ413" s="352"/>
      <c r="BA413" s="352"/>
      <c r="BB413" s="353"/>
      <c r="BC413" s="351"/>
      <c r="BD413" s="351"/>
      <c r="BE413" s="255" t="str">
        <f>IF(F413="","",IF(分岐管理シート!D413&gt;0,"","error"))</f>
        <v/>
      </c>
      <c r="BF413" s="256" t="str">
        <f>IF(F413="","",IF(分岐管理シート!E413=1,"","error"))</f>
        <v/>
      </c>
      <c r="BG413" s="257" t="str">
        <f>IF(F413="","",IF(分岐管理シート!G413=2,"","error"))</f>
        <v/>
      </c>
      <c r="BH413" s="257" t="str">
        <f>IF(F413="","",IF(OR(分岐管理シート!H413=0,LEN(H413)&lt;6),"error",""))</f>
        <v/>
      </c>
      <c r="BI413" s="258" t="str">
        <f>IF(F413="","",IF(分岐管理シート!I413=2,"","error"))</f>
        <v/>
      </c>
      <c r="BJ413" s="257" t="str">
        <f t="shared" si="56"/>
        <v/>
      </c>
      <c r="BK413" s="257" t="str">
        <f t="shared" si="57"/>
        <v/>
      </c>
      <c r="BL413" s="257" t="str">
        <f>IF(F413="","",IF(OR(AND(分岐管理シート!D413=1,分岐管理シート!K413=1),AND(分岐管理シート!D413=2,分岐管理シート!K413=2)),"","error"))</f>
        <v/>
      </c>
      <c r="BM413" s="255" t="str">
        <f>IF(F413="","",IF(分岐管理シート!L413=2,"","error"))</f>
        <v/>
      </c>
      <c r="BN413" s="257" t="str">
        <f>IF(F413="","",IF(分岐管理シート!M413&lt;1,"error",""))</f>
        <v/>
      </c>
      <c r="BO413" s="252" t="str">
        <f>IF(F413="","",IF(OR(AND(分岐管理シート!D413=1,分岐管理シート!M413&lt;12,分岐管理シート!M413&gt;0),AND(分岐管理シート!D413=2,分岐管理シート!M413&lt;13,分岐管理シート!M413&gt;1)),"","error"))</f>
        <v/>
      </c>
      <c r="BP413" s="257" t="str">
        <f>IF(AND(分岐管理シート!M413&lt;&gt;1,SUM(分岐管理シート!N413:P413)&gt;0),"error","")</f>
        <v/>
      </c>
      <c r="BQ413" s="256" t="str">
        <f>IF(OR(AND(分岐管理シート!N413=0,OR(分岐管理シート!O413&lt;&gt;0,分岐管理シート!P413&lt;&gt;0)),AND(分岐管理シート!O413=0,分岐管理シート!P413&lt;&gt;0)),"error","")</f>
        <v/>
      </c>
      <c r="BR413" s="259" t="str" cm="1">
        <f t="array" ref="BR413">IF(SUMPRODUCT(COUNTIF(N413:P413,N413:P413))&gt;COUNTA(N413:P413),"error","")</f>
        <v/>
      </c>
      <c r="BS413" s="257" t="str">
        <f t="shared" si="58"/>
        <v/>
      </c>
      <c r="BT413" s="257" t="str">
        <f t="shared" si="59"/>
        <v/>
      </c>
      <c r="BU413" s="257" t="str">
        <f>IF(F413="","",IF(OR(AND(分岐管理シート!D413=1,T413&gt;0,Y413&gt;=0,U413=0,R413=S413+Y413,S413=T413),AND(分岐管理シート!D413=2,U413&gt;0,Y413&gt;=0,T413=0,R413=S413+Y413,S413=U413)),"","error"))</f>
        <v/>
      </c>
      <c r="BV413" s="257" t="str">
        <f t="shared" si="60"/>
        <v/>
      </c>
      <c r="BW413" s="257" t="str">
        <f t="shared" si="64"/>
        <v/>
      </c>
      <c r="BX413" s="257" t="str">
        <f t="shared" si="61"/>
        <v/>
      </c>
      <c r="BY413" s="257" t="str">
        <f>IF(F413="","",IF(PRODUCT(分岐管理シート!AB413:'分岐管理シート'!AE413)=0,"error",""))</f>
        <v/>
      </c>
      <c r="BZ413" s="252" t="str">
        <f>IF(F413="","",IF(AND(AE413="○",分岐管理シート!AF413=0),"error",""))</f>
        <v/>
      </c>
      <c r="CA413" s="257" t="str">
        <f>IF(F413="","",IF(AND(分岐管理シート!AE413&lt;2,実施計画様式!AF413&lt;&gt;""),"error",""))</f>
        <v/>
      </c>
      <c r="CB413" s="257" t="str">
        <f>IF(F413="","",IF(OR(AND(分岐管理シート!D413=1,分岐管理シート!AG413&gt;0,分岐管理シート!AG413&lt;25),AND(分岐管理シート!D413&gt;1,分岐管理シート!AG413&gt;12,分岐管理シート!AG413&lt;25)),"","error"))</f>
        <v/>
      </c>
      <c r="CC413" s="256" t="str">
        <f>IF(F413="","",IF(OR(AND(分岐管理シート!BH413="予算化方法",分岐管理シート!AH413&gt;0,分岐管理シート!AH413&lt;4),AND(分岐管理シート!BH413="予算化方法_未定なし",分岐管理シート!AH413&gt;0,分岐管理シート!AH413&lt;3)),"","error"))</f>
        <v/>
      </c>
      <c r="CD413" s="257" t="str">
        <f>IF(F413="","",IF(OR(分岐管理シート!AI413&lt;14,分岐管理シート!AI413&gt;25,分岐管理シート!AI413&gt;分岐管理シート!AJ413,分岐管理シート!AI413&gt;分岐管理シート!AK413),"error",""))</f>
        <v/>
      </c>
      <c r="CE413" s="257" t="str">
        <f>IF(F413="","",IF(OR(分岐管理シート!AJ413&lt;14,分岐管理シート!AJ413&gt;25,分岐管理シート!AJ413&lt;分岐管理シート!AI413,分岐管理シート!AJ413&gt;分岐管理シート!AK413),"error",""))</f>
        <v/>
      </c>
      <c r="CF413" s="256" t="str">
        <f>IF(F413="","",IF(OR(分岐管理シート!AK413&lt;14,分岐管理シート!AK413&gt;26,分岐管理シート!AK413&lt;分岐管理シート!AI413,分岐管理シート!AK413&lt;分岐管理シート!AJ413),"error",""))</f>
        <v/>
      </c>
      <c r="CG413" s="257" t="str">
        <f>IF(F413="","",IF(AND(AD413="－",分岐管理シート!AK413&gt;25),"error",""))</f>
        <v/>
      </c>
      <c r="CH413" s="257" t="str">
        <f t="shared" si="65"/>
        <v/>
      </c>
      <c r="CI413" s="252" t="str">
        <f>IF(F413="","",IF(分岐管理シート!AM413&lt;1,"error",""))</f>
        <v/>
      </c>
      <c r="CJ413" s="257" t="str">
        <f>IF(F413="","",IF(分岐管理シート!AN413&lt;1,"error",""))</f>
        <v/>
      </c>
      <c r="CK413" s="261" t="str">
        <f t="shared" si="62"/>
        <v/>
      </c>
      <c r="CL413" s="257" t="str">
        <f>IF(F413="","",IF(AND(SUM(分岐管理シート!AO413:AR413)&gt;180,分岐管理シート!AS413&lt;1),"error",""))</f>
        <v/>
      </c>
      <c r="CM413" s="257" t="str">
        <f>IF(F413="","",IF(OR(AND(分岐管理シート!D413=1,分岐管理シート!BB413&gt;0,分岐管理シート!BB413&lt;7),AND(分岐管理シート!D413&gt;1,分岐管理シート!BB413&gt;3,分岐管理シート!BB413&lt;7)),"","error"))</f>
        <v/>
      </c>
      <c r="CN413" s="260"/>
      <c r="CO413" s="257" t="str">
        <f>IF(分岐管理シート!BR413=0,"","error")</f>
        <v/>
      </c>
      <c r="CP413" s="304" t="str">
        <f>IF(AND(F413="",SUM(分岐管理シート!D413:BB413)&gt;0),"error","")</f>
        <v/>
      </c>
    </row>
    <row r="414" spans="1:94" ht="54.95" customHeight="1" x14ac:dyDescent="0.15">
      <c r="A414" s="29"/>
      <c r="B414" s="33"/>
      <c r="C414" s="445">
        <v>342</v>
      </c>
      <c r="D414" s="342"/>
      <c r="E414" s="342"/>
      <c r="F414" s="164"/>
      <c r="G414" s="164"/>
      <c r="H414" s="163"/>
      <c r="I414" s="164"/>
      <c r="J414" s="163"/>
      <c r="K414" s="164"/>
      <c r="L414" s="164"/>
      <c r="M414" s="164"/>
      <c r="N414" s="164"/>
      <c r="O414" s="343"/>
      <c r="P414" s="343"/>
      <c r="Q414" s="344"/>
      <c r="R414" s="345">
        <f t="shared" si="55"/>
        <v>0</v>
      </c>
      <c r="S414" s="346">
        <f t="shared" si="63"/>
        <v>0</v>
      </c>
      <c r="T414" s="347"/>
      <c r="U414" s="419"/>
      <c r="V414" s="386"/>
      <c r="W414" s="386"/>
      <c r="X414" s="386"/>
      <c r="Y414" s="347"/>
      <c r="Z414" s="347"/>
      <c r="AA414" s="163"/>
      <c r="AB414" s="164"/>
      <c r="AC414" s="348"/>
      <c r="AD414" s="348"/>
      <c r="AE414" s="348"/>
      <c r="AF414" s="349"/>
      <c r="AG414" s="349"/>
      <c r="AH414" s="370"/>
      <c r="AI414" s="163"/>
      <c r="AJ414" s="163"/>
      <c r="AK414" s="163"/>
      <c r="AL414" s="350"/>
      <c r="AM414" s="163"/>
      <c r="AN414" s="163"/>
      <c r="AO414" s="343"/>
      <c r="AP414" s="164"/>
      <c r="AQ414" s="164"/>
      <c r="AR414" s="164"/>
      <c r="AS414" s="351"/>
      <c r="AT414" s="352"/>
      <c r="AU414" s="352"/>
      <c r="AV414" s="352"/>
      <c r="AW414" s="352"/>
      <c r="AX414" s="352"/>
      <c r="AY414" s="352"/>
      <c r="AZ414" s="352"/>
      <c r="BA414" s="352"/>
      <c r="BB414" s="353"/>
      <c r="BC414" s="351"/>
      <c r="BD414" s="351"/>
      <c r="BE414" s="255" t="str">
        <f>IF(F414="","",IF(分岐管理シート!D414&gt;0,"","error"))</f>
        <v/>
      </c>
      <c r="BF414" s="256" t="str">
        <f>IF(F414="","",IF(分岐管理シート!E414=1,"","error"))</f>
        <v/>
      </c>
      <c r="BG414" s="257" t="str">
        <f>IF(F414="","",IF(分岐管理シート!G414=2,"","error"))</f>
        <v/>
      </c>
      <c r="BH414" s="257" t="str">
        <f>IF(F414="","",IF(OR(分岐管理シート!H414=0,LEN(H414)&lt;6),"error",""))</f>
        <v/>
      </c>
      <c r="BI414" s="258" t="str">
        <f>IF(F414="","",IF(分岐管理シート!I414=2,"","error"))</f>
        <v/>
      </c>
      <c r="BJ414" s="257" t="str">
        <f t="shared" si="56"/>
        <v/>
      </c>
      <c r="BK414" s="257" t="str">
        <f t="shared" si="57"/>
        <v/>
      </c>
      <c r="BL414" s="257" t="str">
        <f>IF(F414="","",IF(OR(AND(分岐管理シート!D414=1,分岐管理シート!K414=1),AND(分岐管理シート!D414=2,分岐管理シート!K414=2)),"","error"))</f>
        <v/>
      </c>
      <c r="BM414" s="255" t="str">
        <f>IF(F414="","",IF(分岐管理シート!L414=2,"","error"))</f>
        <v/>
      </c>
      <c r="BN414" s="257" t="str">
        <f>IF(F414="","",IF(分岐管理シート!M414&lt;1,"error",""))</f>
        <v/>
      </c>
      <c r="BO414" s="252" t="str">
        <f>IF(F414="","",IF(OR(AND(分岐管理シート!D414=1,分岐管理シート!M414&lt;12,分岐管理シート!M414&gt;0),AND(分岐管理シート!D414=2,分岐管理シート!M414&lt;13,分岐管理シート!M414&gt;1)),"","error"))</f>
        <v/>
      </c>
      <c r="BP414" s="257" t="str">
        <f>IF(AND(分岐管理シート!M414&lt;&gt;1,SUM(分岐管理シート!N414:P414)&gt;0),"error","")</f>
        <v/>
      </c>
      <c r="BQ414" s="256" t="str">
        <f>IF(OR(AND(分岐管理シート!N414=0,OR(分岐管理シート!O414&lt;&gt;0,分岐管理シート!P414&lt;&gt;0)),AND(分岐管理シート!O414=0,分岐管理シート!P414&lt;&gt;0)),"error","")</f>
        <v/>
      </c>
      <c r="BR414" s="259" t="str" cm="1">
        <f t="array" ref="BR414">IF(SUMPRODUCT(COUNTIF(N414:P414,N414:P414))&gt;COUNTA(N414:P414),"error","")</f>
        <v/>
      </c>
      <c r="BS414" s="257" t="str">
        <f t="shared" si="58"/>
        <v/>
      </c>
      <c r="BT414" s="257" t="str">
        <f t="shared" si="59"/>
        <v/>
      </c>
      <c r="BU414" s="257" t="str">
        <f>IF(F414="","",IF(OR(AND(分岐管理シート!D414=1,T414&gt;0,Y414&gt;=0,U414=0,R414=S414+Y414,S414=T414),AND(分岐管理シート!D414=2,U414&gt;0,Y414&gt;=0,T414=0,R414=S414+Y414,S414=U414)),"","error"))</f>
        <v/>
      </c>
      <c r="BV414" s="257" t="str">
        <f t="shared" si="60"/>
        <v/>
      </c>
      <c r="BW414" s="257" t="str">
        <f t="shared" si="64"/>
        <v/>
      </c>
      <c r="BX414" s="257" t="str">
        <f t="shared" si="61"/>
        <v/>
      </c>
      <c r="BY414" s="257" t="str">
        <f>IF(F414="","",IF(PRODUCT(分岐管理シート!AB414:'分岐管理シート'!AE414)=0,"error",""))</f>
        <v/>
      </c>
      <c r="BZ414" s="252" t="str">
        <f>IF(F414="","",IF(AND(AE414="○",分岐管理シート!AF414=0),"error",""))</f>
        <v/>
      </c>
      <c r="CA414" s="257" t="str">
        <f>IF(F414="","",IF(AND(分岐管理シート!AE414&lt;2,実施計画様式!AF414&lt;&gt;""),"error",""))</f>
        <v/>
      </c>
      <c r="CB414" s="257" t="str">
        <f>IF(F414="","",IF(OR(AND(分岐管理シート!D414=1,分岐管理シート!AG414&gt;0,分岐管理シート!AG414&lt;25),AND(分岐管理シート!D414&gt;1,分岐管理シート!AG414&gt;12,分岐管理シート!AG414&lt;25)),"","error"))</f>
        <v/>
      </c>
      <c r="CC414" s="256" t="str">
        <f>IF(F414="","",IF(OR(AND(分岐管理シート!BH414="予算化方法",分岐管理シート!AH414&gt;0,分岐管理シート!AH414&lt;4),AND(分岐管理シート!BH414="予算化方法_未定なし",分岐管理シート!AH414&gt;0,分岐管理シート!AH414&lt;3)),"","error"))</f>
        <v/>
      </c>
      <c r="CD414" s="257" t="str">
        <f>IF(F414="","",IF(OR(分岐管理シート!AI414&lt;14,分岐管理シート!AI414&gt;25,分岐管理シート!AI414&gt;分岐管理シート!AJ414,分岐管理シート!AI414&gt;分岐管理シート!AK414),"error",""))</f>
        <v/>
      </c>
      <c r="CE414" s="257" t="str">
        <f>IF(F414="","",IF(OR(分岐管理シート!AJ414&lt;14,分岐管理シート!AJ414&gt;25,分岐管理シート!AJ414&lt;分岐管理シート!AI414,分岐管理シート!AJ414&gt;分岐管理シート!AK414),"error",""))</f>
        <v/>
      </c>
      <c r="CF414" s="256" t="str">
        <f>IF(F414="","",IF(OR(分岐管理シート!AK414&lt;14,分岐管理シート!AK414&gt;26,分岐管理シート!AK414&lt;分岐管理シート!AI414,分岐管理シート!AK414&lt;分岐管理シート!AJ414),"error",""))</f>
        <v/>
      </c>
      <c r="CG414" s="257" t="str">
        <f>IF(F414="","",IF(AND(AD414="－",分岐管理シート!AK414&gt;25),"error",""))</f>
        <v/>
      </c>
      <c r="CH414" s="257" t="str">
        <f t="shared" si="65"/>
        <v/>
      </c>
      <c r="CI414" s="252" t="str">
        <f>IF(F414="","",IF(分岐管理シート!AM414&lt;1,"error",""))</f>
        <v/>
      </c>
      <c r="CJ414" s="257" t="str">
        <f>IF(F414="","",IF(分岐管理シート!AN414&lt;1,"error",""))</f>
        <v/>
      </c>
      <c r="CK414" s="261" t="str">
        <f t="shared" si="62"/>
        <v/>
      </c>
      <c r="CL414" s="257" t="str">
        <f>IF(F414="","",IF(AND(SUM(分岐管理シート!AO414:AR414)&gt;180,分岐管理シート!AS414&lt;1),"error",""))</f>
        <v/>
      </c>
      <c r="CM414" s="257" t="str">
        <f>IF(F414="","",IF(OR(AND(分岐管理シート!D414=1,分岐管理シート!BB414&gt;0,分岐管理シート!BB414&lt;7),AND(分岐管理シート!D414&gt;1,分岐管理シート!BB414&gt;3,分岐管理シート!BB414&lt;7)),"","error"))</f>
        <v/>
      </c>
      <c r="CN414" s="260"/>
      <c r="CO414" s="257" t="str">
        <f>IF(分岐管理シート!BR414=0,"","error")</f>
        <v/>
      </c>
      <c r="CP414" s="304" t="str">
        <f>IF(AND(F414="",SUM(分岐管理シート!D414:BB414)&gt;0),"error","")</f>
        <v/>
      </c>
    </row>
    <row r="415" spans="1:94" ht="54.95" customHeight="1" x14ac:dyDescent="0.15">
      <c r="A415" s="29"/>
      <c r="B415" s="33"/>
      <c r="C415" s="445">
        <v>343</v>
      </c>
      <c r="D415" s="342"/>
      <c r="E415" s="342"/>
      <c r="F415" s="164"/>
      <c r="G415" s="164"/>
      <c r="H415" s="163"/>
      <c r="I415" s="164"/>
      <c r="J415" s="163"/>
      <c r="K415" s="164"/>
      <c r="L415" s="164"/>
      <c r="M415" s="164"/>
      <c r="N415" s="164"/>
      <c r="O415" s="343"/>
      <c r="P415" s="343"/>
      <c r="Q415" s="344"/>
      <c r="R415" s="345">
        <f t="shared" si="55"/>
        <v>0</v>
      </c>
      <c r="S415" s="346">
        <f t="shared" si="63"/>
        <v>0</v>
      </c>
      <c r="T415" s="347"/>
      <c r="U415" s="419"/>
      <c r="V415" s="386"/>
      <c r="W415" s="386"/>
      <c r="X415" s="386"/>
      <c r="Y415" s="347"/>
      <c r="Z415" s="347"/>
      <c r="AA415" s="163"/>
      <c r="AB415" s="164"/>
      <c r="AC415" s="348"/>
      <c r="AD415" s="348"/>
      <c r="AE415" s="348"/>
      <c r="AF415" s="349"/>
      <c r="AG415" s="349"/>
      <c r="AH415" s="370"/>
      <c r="AI415" s="163"/>
      <c r="AJ415" s="163"/>
      <c r="AK415" s="163"/>
      <c r="AL415" s="350"/>
      <c r="AM415" s="163"/>
      <c r="AN415" s="163"/>
      <c r="AO415" s="343"/>
      <c r="AP415" s="164"/>
      <c r="AQ415" s="164"/>
      <c r="AR415" s="164"/>
      <c r="AS415" s="351"/>
      <c r="AT415" s="352"/>
      <c r="AU415" s="352"/>
      <c r="AV415" s="352"/>
      <c r="AW415" s="352"/>
      <c r="AX415" s="352"/>
      <c r="AY415" s="352"/>
      <c r="AZ415" s="352"/>
      <c r="BA415" s="352"/>
      <c r="BB415" s="353"/>
      <c r="BC415" s="351"/>
      <c r="BD415" s="351"/>
      <c r="BE415" s="255" t="str">
        <f>IF(F415="","",IF(分岐管理シート!D415&gt;0,"","error"))</f>
        <v/>
      </c>
      <c r="BF415" s="256" t="str">
        <f>IF(F415="","",IF(分岐管理シート!E415=1,"","error"))</f>
        <v/>
      </c>
      <c r="BG415" s="257" t="str">
        <f>IF(F415="","",IF(分岐管理シート!G415=2,"","error"))</f>
        <v/>
      </c>
      <c r="BH415" s="257" t="str">
        <f>IF(F415="","",IF(OR(分岐管理シート!H415=0,LEN(H415)&lt;6),"error",""))</f>
        <v/>
      </c>
      <c r="BI415" s="258" t="str">
        <f>IF(F415="","",IF(分岐管理シート!I415=2,"","error"))</f>
        <v/>
      </c>
      <c r="BJ415" s="257" t="str">
        <f t="shared" si="56"/>
        <v/>
      </c>
      <c r="BK415" s="257" t="str">
        <f t="shared" si="57"/>
        <v/>
      </c>
      <c r="BL415" s="257" t="str">
        <f>IF(F415="","",IF(OR(AND(分岐管理シート!D415=1,分岐管理シート!K415=1),AND(分岐管理シート!D415=2,分岐管理シート!K415=2)),"","error"))</f>
        <v/>
      </c>
      <c r="BM415" s="255" t="str">
        <f>IF(F415="","",IF(分岐管理シート!L415=2,"","error"))</f>
        <v/>
      </c>
      <c r="BN415" s="257" t="str">
        <f>IF(F415="","",IF(分岐管理シート!M415&lt;1,"error",""))</f>
        <v/>
      </c>
      <c r="BO415" s="252" t="str">
        <f>IF(F415="","",IF(OR(AND(分岐管理シート!D415=1,分岐管理シート!M415&lt;12,分岐管理シート!M415&gt;0),AND(分岐管理シート!D415=2,分岐管理シート!M415&lt;13,分岐管理シート!M415&gt;1)),"","error"))</f>
        <v/>
      </c>
      <c r="BP415" s="257" t="str">
        <f>IF(AND(分岐管理シート!M415&lt;&gt;1,SUM(分岐管理シート!N415:P415)&gt;0),"error","")</f>
        <v/>
      </c>
      <c r="BQ415" s="256" t="str">
        <f>IF(OR(AND(分岐管理シート!N415=0,OR(分岐管理シート!O415&lt;&gt;0,分岐管理シート!P415&lt;&gt;0)),AND(分岐管理シート!O415=0,分岐管理シート!P415&lt;&gt;0)),"error","")</f>
        <v/>
      </c>
      <c r="BR415" s="259" t="str" cm="1">
        <f t="array" ref="BR415">IF(SUMPRODUCT(COUNTIF(N415:P415,N415:P415))&gt;COUNTA(N415:P415),"error","")</f>
        <v/>
      </c>
      <c r="BS415" s="257" t="str">
        <f t="shared" si="58"/>
        <v/>
      </c>
      <c r="BT415" s="257" t="str">
        <f t="shared" si="59"/>
        <v/>
      </c>
      <c r="BU415" s="257" t="str">
        <f>IF(F415="","",IF(OR(AND(分岐管理シート!D415=1,T415&gt;0,Y415&gt;=0,U415=0,R415=S415+Y415,S415=T415),AND(分岐管理シート!D415=2,U415&gt;0,Y415&gt;=0,T415=0,R415=S415+Y415,S415=U415)),"","error"))</f>
        <v/>
      </c>
      <c r="BV415" s="257" t="str">
        <f t="shared" si="60"/>
        <v/>
      </c>
      <c r="BW415" s="257" t="str">
        <f t="shared" si="64"/>
        <v/>
      </c>
      <c r="BX415" s="257" t="str">
        <f t="shared" si="61"/>
        <v/>
      </c>
      <c r="BY415" s="257" t="str">
        <f>IF(F415="","",IF(PRODUCT(分岐管理シート!AB415:'分岐管理シート'!AE415)=0,"error",""))</f>
        <v/>
      </c>
      <c r="BZ415" s="252" t="str">
        <f>IF(F415="","",IF(AND(AE415="○",分岐管理シート!AF415=0),"error",""))</f>
        <v/>
      </c>
      <c r="CA415" s="257" t="str">
        <f>IF(F415="","",IF(AND(分岐管理シート!AE415&lt;2,実施計画様式!AF415&lt;&gt;""),"error",""))</f>
        <v/>
      </c>
      <c r="CB415" s="257" t="str">
        <f>IF(F415="","",IF(OR(AND(分岐管理シート!D415=1,分岐管理シート!AG415&gt;0,分岐管理シート!AG415&lt;25),AND(分岐管理シート!D415&gt;1,分岐管理シート!AG415&gt;12,分岐管理シート!AG415&lt;25)),"","error"))</f>
        <v/>
      </c>
      <c r="CC415" s="256" t="str">
        <f>IF(F415="","",IF(OR(AND(分岐管理シート!BH415="予算化方法",分岐管理シート!AH415&gt;0,分岐管理シート!AH415&lt;4),AND(分岐管理シート!BH415="予算化方法_未定なし",分岐管理シート!AH415&gt;0,分岐管理シート!AH415&lt;3)),"","error"))</f>
        <v/>
      </c>
      <c r="CD415" s="257" t="str">
        <f>IF(F415="","",IF(OR(分岐管理シート!AI415&lt;14,分岐管理シート!AI415&gt;25,分岐管理シート!AI415&gt;分岐管理シート!AJ415,分岐管理シート!AI415&gt;分岐管理シート!AK415),"error",""))</f>
        <v/>
      </c>
      <c r="CE415" s="257" t="str">
        <f>IF(F415="","",IF(OR(分岐管理シート!AJ415&lt;14,分岐管理シート!AJ415&gt;25,分岐管理シート!AJ415&lt;分岐管理シート!AI415,分岐管理シート!AJ415&gt;分岐管理シート!AK415),"error",""))</f>
        <v/>
      </c>
      <c r="CF415" s="256" t="str">
        <f>IF(F415="","",IF(OR(分岐管理シート!AK415&lt;14,分岐管理シート!AK415&gt;26,分岐管理シート!AK415&lt;分岐管理シート!AI415,分岐管理シート!AK415&lt;分岐管理シート!AJ415),"error",""))</f>
        <v/>
      </c>
      <c r="CG415" s="257" t="str">
        <f>IF(F415="","",IF(AND(AD415="－",分岐管理シート!AK415&gt;25),"error",""))</f>
        <v/>
      </c>
      <c r="CH415" s="257" t="str">
        <f t="shared" si="65"/>
        <v/>
      </c>
      <c r="CI415" s="252" t="str">
        <f>IF(F415="","",IF(分岐管理シート!AM415&lt;1,"error",""))</f>
        <v/>
      </c>
      <c r="CJ415" s="257" t="str">
        <f>IF(F415="","",IF(分岐管理シート!AN415&lt;1,"error",""))</f>
        <v/>
      </c>
      <c r="CK415" s="261" t="str">
        <f t="shared" si="62"/>
        <v/>
      </c>
      <c r="CL415" s="257" t="str">
        <f>IF(F415="","",IF(AND(SUM(分岐管理シート!AO415:AR415)&gt;180,分岐管理シート!AS415&lt;1),"error",""))</f>
        <v/>
      </c>
      <c r="CM415" s="257" t="str">
        <f>IF(F415="","",IF(OR(AND(分岐管理シート!D415=1,分岐管理シート!BB415&gt;0,分岐管理シート!BB415&lt;7),AND(分岐管理シート!D415&gt;1,分岐管理シート!BB415&gt;3,分岐管理シート!BB415&lt;7)),"","error"))</f>
        <v/>
      </c>
      <c r="CN415" s="260"/>
      <c r="CO415" s="257" t="str">
        <f>IF(分岐管理シート!BR415=0,"","error")</f>
        <v/>
      </c>
      <c r="CP415" s="304" t="str">
        <f>IF(AND(F415="",SUM(分岐管理シート!D415:BB415)&gt;0),"error","")</f>
        <v/>
      </c>
    </row>
    <row r="416" spans="1:94" ht="54.95" customHeight="1" x14ac:dyDescent="0.15">
      <c r="A416" s="29"/>
      <c r="B416" s="33"/>
      <c r="C416" s="445">
        <v>344</v>
      </c>
      <c r="D416" s="342"/>
      <c r="E416" s="342"/>
      <c r="F416" s="164"/>
      <c r="G416" s="164"/>
      <c r="H416" s="163"/>
      <c r="I416" s="164"/>
      <c r="J416" s="163"/>
      <c r="K416" s="164"/>
      <c r="L416" s="164"/>
      <c r="M416" s="164"/>
      <c r="N416" s="164"/>
      <c r="O416" s="343"/>
      <c r="P416" s="343"/>
      <c r="Q416" s="344"/>
      <c r="R416" s="345">
        <f t="shared" si="55"/>
        <v>0</v>
      </c>
      <c r="S416" s="346">
        <f t="shared" si="63"/>
        <v>0</v>
      </c>
      <c r="T416" s="347"/>
      <c r="U416" s="419"/>
      <c r="V416" s="386"/>
      <c r="W416" s="386"/>
      <c r="X416" s="386"/>
      <c r="Y416" s="347"/>
      <c r="Z416" s="347"/>
      <c r="AA416" s="163"/>
      <c r="AB416" s="164"/>
      <c r="AC416" s="348"/>
      <c r="AD416" s="348"/>
      <c r="AE416" s="348"/>
      <c r="AF416" s="349"/>
      <c r="AG416" s="349"/>
      <c r="AH416" s="370"/>
      <c r="AI416" s="163"/>
      <c r="AJ416" s="163"/>
      <c r="AK416" s="163"/>
      <c r="AL416" s="350"/>
      <c r="AM416" s="163"/>
      <c r="AN416" s="163"/>
      <c r="AO416" s="343"/>
      <c r="AP416" s="164"/>
      <c r="AQ416" s="164"/>
      <c r="AR416" s="164"/>
      <c r="AS416" s="351"/>
      <c r="AT416" s="352"/>
      <c r="AU416" s="352"/>
      <c r="AV416" s="352"/>
      <c r="AW416" s="352"/>
      <c r="AX416" s="352"/>
      <c r="AY416" s="352"/>
      <c r="AZ416" s="352"/>
      <c r="BA416" s="352"/>
      <c r="BB416" s="353"/>
      <c r="BC416" s="351"/>
      <c r="BD416" s="351"/>
      <c r="BE416" s="255" t="str">
        <f>IF(F416="","",IF(分岐管理シート!D416&gt;0,"","error"))</f>
        <v/>
      </c>
      <c r="BF416" s="256" t="str">
        <f>IF(F416="","",IF(分岐管理シート!E416=1,"","error"))</f>
        <v/>
      </c>
      <c r="BG416" s="257" t="str">
        <f>IF(F416="","",IF(分岐管理シート!G416=2,"","error"))</f>
        <v/>
      </c>
      <c r="BH416" s="257" t="str">
        <f>IF(F416="","",IF(OR(分岐管理シート!H416=0,LEN(H416)&lt;6),"error",""))</f>
        <v/>
      </c>
      <c r="BI416" s="258" t="str">
        <f>IF(F416="","",IF(分岐管理シート!I416=2,"","error"))</f>
        <v/>
      </c>
      <c r="BJ416" s="257" t="str">
        <f t="shared" si="56"/>
        <v/>
      </c>
      <c r="BK416" s="257" t="str">
        <f t="shared" si="57"/>
        <v/>
      </c>
      <c r="BL416" s="257" t="str">
        <f>IF(F416="","",IF(OR(AND(分岐管理シート!D416=1,分岐管理シート!K416=1),AND(分岐管理シート!D416=2,分岐管理シート!K416=2)),"","error"))</f>
        <v/>
      </c>
      <c r="BM416" s="255" t="str">
        <f>IF(F416="","",IF(分岐管理シート!L416=2,"","error"))</f>
        <v/>
      </c>
      <c r="BN416" s="257" t="str">
        <f>IF(F416="","",IF(分岐管理シート!M416&lt;1,"error",""))</f>
        <v/>
      </c>
      <c r="BO416" s="252" t="str">
        <f>IF(F416="","",IF(OR(AND(分岐管理シート!D416=1,分岐管理シート!M416&lt;12,分岐管理シート!M416&gt;0),AND(分岐管理シート!D416=2,分岐管理シート!M416&lt;13,分岐管理シート!M416&gt;1)),"","error"))</f>
        <v/>
      </c>
      <c r="BP416" s="257" t="str">
        <f>IF(AND(分岐管理シート!M416&lt;&gt;1,SUM(分岐管理シート!N416:P416)&gt;0),"error","")</f>
        <v/>
      </c>
      <c r="BQ416" s="256" t="str">
        <f>IF(OR(AND(分岐管理シート!N416=0,OR(分岐管理シート!O416&lt;&gt;0,分岐管理シート!P416&lt;&gt;0)),AND(分岐管理シート!O416=0,分岐管理シート!P416&lt;&gt;0)),"error","")</f>
        <v/>
      </c>
      <c r="BR416" s="259" t="str" cm="1">
        <f t="array" ref="BR416">IF(SUMPRODUCT(COUNTIF(N416:P416,N416:P416))&gt;COUNTA(N416:P416),"error","")</f>
        <v/>
      </c>
      <c r="BS416" s="257" t="str">
        <f t="shared" si="58"/>
        <v/>
      </c>
      <c r="BT416" s="257" t="str">
        <f t="shared" si="59"/>
        <v/>
      </c>
      <c r="BU416" s="257" t="str">
        <f>IF(F416="","",IF(OR(AND(分岐管理シート!D416=1,T416&gt;0,Y416&gt;=0,U416=0,R416=S416+Y416,S416=T416),AND(分岐管理シート!D416=2,U416&gt;0,Y416&gt;=0,T416=0,R416=S416+Y416,S416=U416)),"","error"))</f>
        <v/>
      </c>
      <c r="BV416" s="257" t="str">
        <f t="shared" si="60"/>
        <v/>
      </c>
      <c r="BW416" s="257" t="str">
        <f t="shared" si="64"/>
        <v/>
      </c>
      <c r="BX416" s="257" t="str">
        <f t="shared" si="61"/>
        <v/>
      </c>
      <c r="BY416" s="257" t="str">
        <f>IF(F416="","",IF(PRODUCT(分岐管理シート!AB416:'分岐管理シート'!AE416)=0,"error",""))</f>
        <v/>
      </c>
      <c r="BZ416" s="252" t="str">
        <f>IF(F416="","",IF(AND(AE416="○",分岐管理シート!AF416=0),"error",""))</f>
        <v/>
      </c>
      <c r="CA416" s="257" t="str">
        <f>IF(F416="","",IF(AND(分岐管理シート!AE416&lt;2,実施計画様式!AF416&lt;&gt;""),"error",""))</f>
        <v/>
      </c>
      <c r="CB416" s="257" t="str">
        <f>IF(F416="","",IF(OR(AND(分岐管理シート!D416=1,分岐管理シート!AG416&gt;0,分岐管理シート!AG416&lt;25),AND(分岐管理シート!D416&gt;1,分岐管理シート!AG416&gt;12,分岐管理シート!AG416&lt;25)),"","error"))</f>
        <v/>
      </c>
      <c r="CC416" s="256" t="str">
        <f>IF(F416="","",IF(OR(AND(分岐管理シート!BH416="予算化方法",分岐管理シート!AH416&gt;0,分岐管理シート!AH416&lt;4),AND(分岐管理シート!BH416="予算化方法_未定なし",分岐管理シート!AH416&gt;0,分岐管理シート!AH416&lt;3)),"","error"))</f>
        <v/>
      </c>
      <c r="CD416" s="257" t="str">
        <f>IF(F416="","",IF(OR(分岐管理シート!AI416&lt;14,分岐管理シート!AI416&gt;25,分岐管理シート!AI416&gt;分岐管理シート!AJ416,分岐管理シート!AI416&gt;分岐管理シート!AK416),"error",""))</f>
        <v/>
      </c>
      <c r="CE416" s="257" t="str">
        <f>IF(F416="","",IF(OR(分岐管理シート!AJ416&lt;14,分岐管理シート!AJ416&gt;25,分岐管理シート!AJ416&lt;分岐管理シート!AI416,分岐管理シート!AJ416&gt;分岐管理シート!AK416),"error",""))</f>
        <v/>
      </c>
      <c r="CF416" s="256" t="str">
        <f>IF(F416="","",IF(OR(分岐管理シート!AK416&lt;14,分岐管理シート!AK416&gt;26,分岐管理シート!AK416&lt;分岐管理シート!AI416,分岐管理シート!AK416&lt;分岐管理シート!AJ416),"error",""))</f>
        <v/>
      </c>
      <c r="CG416" s="257" t="str">
        <f>IF(F416="","",IF(AND(AD416="－",分岐管理シート!AK416&gt;25),"error",""))</f>
        <v/>
      </c>
      <c r="CH416" s="257" t="str">
        <f t="shared" si="65"/>
        <v/>
      </c>
      <c r="CI416" s="252" t="str">
        <f>IF(F416="","",IF(分岐管理シート!AM416&lt;1,"error",""))</f>
        <v/>
      </c>
      <c r="CJ416" s="257" t="str">
        <f>IF(F416="","",IF(分岐管理シート!AN416&lt;1,"error",""))</f>
        <v/>
      </c>
      <c r="CK416" s="261" t="str">
        <f t="shared" si="62"/>
        <v/>
      </c>
      <c r="CL416" s="257" t="str">
        <f>IF(F416="","",IF(AND(SUM(分岐管理シート!AO416:AR416)&gt;180,分岐管理シート!AS416&lt;1),"error",""))</f>
        <v/>
      </c>
      <c r="CM416" s="257" t="str">
        <f>IF(F416="","",IF(OR(AND(分岐管理シート!D416=1,分岐管理シート!BB416&gt;0,分岐管理シート!BB416&lt;7),AND(分岐管理シート!D416&gt;1,分岐管理シート!BB416&gt;3,分岐管理シート!BB416&lt;7)),"","error"))</f>
        <v/>
      </c>
      <c r="CN416" s="260"/>
      <c r="CO416" s="257" t="str">
        <f>IF(分岐管理シート!BR416=0,"","error")</f>
        <v/>
      </c>
      <c r="CP416" s="304" t="str">
        <f>IF(AND(F416="",SUM(分岐管理シート!D416:BB416)&gt;0),"error","")</f>
        <v/>
      </c>
    </row>
    <row r="417" spans="1:94" ht="54.95" customHeight="1" x14ac:dyDescent="0.15">
      <c r="A417" s="29"/>
      <c r="B417" s="33"/>
      <c r="C417" s="445">
        <v>345</v>
      </c>
      <c r="D417" s="342"/>
      <c r="E417" s="342"/>
      <c r="F417" s="164"/>
      <c r="G417" s="164"/>
      <c r="H417" s="163"/>
      <c r="I417" s="164"/>
      <c r="J417" s="163"/>
      <c r="K417" s="164"/>
      <c r="L417" s="164"/>
      <c r="M417" s="164"/>
      <c r="N417" s="164"/>
      <c r="O417" s="343"/>
      <c r="P417" s="343"/>
      <c r="Q417" s="344"/>
      <c r="R417" s="345">
        <f t="shared" si="55"/>
        <v>0</v>
      </c>
      <c r="S417" s="346">
        <f t="shared" si="63"/>
        <v>0</v>
      </c>
      <c r="T417" s="347"/>
      <c r="U417" s="419"/>
      <c r="V417" s="386"/>
      <c r="W417" s="386"/>
      <c r="X417" s="386"/>
      <c r="Y417" s="347"/>
      <c r="Z417" s="347"/>
      <c r="AA417" s="163"/>
      <c r="AB417" s="164"/>
      <c r="AC417" s="348"/>
      <c r="AD417" s="348"/>
      <c r="AE417" s="348"/>
      <c r="AF417" s="349"/>
      <c r="AG417" s="349"/>
      <c r="AH417" s="370"/>
      <c r="AI417" s="163"/>
      <c r="AJ417" s="163"/>
      <c r="AK417" s="163"/>
      <c r="AL417" s="350"/>
      <c r="AM417" s="163"/>
      <c r="AN417" s="163"/>
      <c r="AO417" s="343"/>
      <c r="AP417" s="164"/>
      <c r="AQ417" s="164"/>
      <c r="AR417" s="164"/>
      <c r="AS417" s="351"/>
      <c r="AT417" s="352"/>
      <c r="AU417" s="352"/>
      <c r="AV417" s="352"/>
      <c r="AW417" s="352"/>
      <c r="AX417" s="352"/>
      <c r="AY417" s="352"/>
      <c r="AZ417" s="352"/>
      <c r="BA417" s="352"/>
      <c r="BB417" s="353"/>
      <c r="BC417" s="351"/>
      <c r="BD417" s="351"/>
      <c r="BE417" s="255" t="str">
        <f>IF(F417="","",IF(分岐管理シート!D417&gt;0,"","error"))</f>
        <v/>
      </c>
      <c r="BF417" s="256" t="str">
        <f>IF(F417="","",IF(分岐管理シート!E417=1,"","error"))</f>
        <v/>
      </c>
      <c r="BG417" s="257" t="str">
        <f>IF(F417="","",IF(分岐管理シート!G417=2,"","error"))</f>
        <v/>
      </c>
      <c r="BH417" s="257" t="str">
        <f>IF(F417="","",IF(OR(分岐管理シート!H417=0,LEN(H417)&lt;6),"error",""))</f>
        <v/>
      </c>
      <c r="BI417" s="258" t="str">
        <f>IF(F417="","",IF(分岐管理シート!I417=2,"","error"))</f>
        <v/>
      </c>
      <c r="BJ417" s="257" t="str">
        <f t="shared" si="56"/>
        <v/>
      </c>
      <c r="BK417" s="257" t="str">
        <f t="shared" si="57"/>
        <v/>
      </c>
      <c r="BL417" s="257" t="str">
        <f>IF(F417="","",IF(OR(AND(分岐管理シート!D417=1,分岐管理シート!K417=1),AND(分岐管理シート!D417=2,分岐管理シート!K417=2)),"","error"))</f>
        <v/>
      </c>
      <c r="BM417" s="255" t="str">
        <f>IF(F417="","",IF(分岐管理シート!L417=2,"","error"))</f>
        <v/>
      </c>
      <c r="BN417" s="257" t="str">
        <f>IF(F417="","",IF(分岐管理シート!M417&lt;1,"error",""))</f>
        <v/>
      </c>
      <c r="BO417" s="252" t="str">
        <f>IF(F417="","",IF(OR(AND(分岐管理シート!D417=1,分岐管理シート!M417&lt;12,分岐管理シート!M417&gt;0),AND(分岐管理シート!D417=2,分岐管理シート!M417&lt;13,分岐管理シート!M417&gt;1)),"","error"))</f>
        <v/>
      </c>
      <c r="BP417" s="257" t="str">
        <f>IF(AND(分岐管理シート!M417&lt;&gt;1,SUM(分岐管理シート!N417:P417)&gt;0),"error","")</f>
        <v/>
      </c>
      <c r="BQ417" s="256" t="str">
        <f>IF(OR(AND(分岐管理シート!N417=0,OR(分岐管理シート!O417&lt;&gt;0,分岐管理シート!P417&lt;&gt;0)),AND(分岐管理シート!O417=0,分岐管理シート!P417&lt;&gt;0)),"error","")</f>
        <v/>
      </c>
      <c r="BR417" s="259" t="str" cm="1">
        <f t="array" ref="BR417">IF(SUMPRODUCT(COUNTIF(N417:P417,N417:P417))&gt;COUNTA(N417:P417),"error","")</f>
        <v/>
      </c>
      <c r="BS417" s="257" t="str">
        <f t="shared" si="58"/>
        <v/>
      </c>
      <c r="BT417" s="257" t="str">
        <f t="shared" si="59"/>
        <v/>
      </c>
      <c r="BU417" s="257" t="str">
        <f>IF(F417="","",IF(OR(AND(分岐管理シート!D417=1,T417&gt;0,Y417&gt;=0,U417=0,R417=S417+Y417,S417=T417),AND(分岐管理シート!D417=2,U417&gt;0,Y417&gt;=0,T417=0,R417=S417+Y417,S417=U417)),"","error"))</f>
        <v/>
      </c>
      <c r="BV417" s="257" t="str">
        <f t="shared" si="60"/>
        <v/>
      </c>
      <c r="BW417" s="257" t="str">
        <f t="shared" si="64"/>
        <v/>
      </c>
      <c r="BX417" s="257" t="str">
        <f t="shared" si="61"/>
        <v/>
      </c>
      <c r="BY417" s="257" t="str">
        <f>IF(F417="","",IF(PRODUCT(分岐管理シート!AB417:'分岐管理シート'!AE417)=0,"error",""))</f>
        <v/>
      </c>
      <c r="BZ417" s="252" t="str">
        <f>IF(F417="","",IF(AND(AE417="○",分岐管理シート!AF417=0),"error",""))</f>
        <v/>
      </c>
      <c r="CA417" s="257" t="str">
        <f>IF(F417="","",IF(AND(分岐管理シート!AE417&lt;2,実施計画様式!AF417&lt;&gt;""),"error",""))</f>
        <v/>
      </c>
      <c r="CB417" s="257" t="str">
        <f>IF(F417="","",IF(OR(AND(分岐管理シート!D417=1,分岐管理シート!AG417&gt;0,分岐管理シート!AG417&lt;25),AND(分岐管理シート!D417&gt;1,分岐管理シート!AG417&gt;12,分岐管理シート!AG417&lt;25)),"","error"))</f>
        <v/>
      </c>
      <c r="CC417" s="256" t="str">
        <f>IF(F417="","",IF(OR(AND(分岐管理シート!BH417="予算化方法",分岐管理シート!AH417&gt;0,分岐管理シート!AH417&lt;4),AND(分岐管理シート!BH417="予算化方法_未定なし",分岐管理シート!AH417&gt;0,分岐管理シート!AH417&lt;3)),"","error"))</f>
        <v/>
      </c>
      <c r="CD417" s="257" t="str">
        <f>IF(F417="","",IF(OR(分岐管理シート!AI417&lt;14,分岐管理シート!AI417&gt;25,分岐管理シート!AI417&gt;分岐管理シート!AJ417,分岐管理シート!AI417&gt;分岐管理シート!AK417),"error",""))</f>
        <v/>
      </c>
      <c r="CE417" s="257" t="str">
        <f>IF(F417="","",IF(OR(分岐管理シート!AJ417&lt;14,分岐管理シート!AJ417&gt;25,分岐管理シート!AJ417&lt;分岐管理シート!AI417,分岐管理シート!AJ417&gt;分岐管理シート!AK417),"error",""))</f>
        <v/>
      </c>
      <c r="CF417" s="256" t="str">
        <f>IF(F417="","",IF(OR(分岐管理シート!AK417&lt;14,分岐管理シート!AK417&gt;26,分岐管理シート!AK417&lt;分岐管理シート!AI417,分岐管理シート!AK417&lt;分岐管理シート!AJ417),"error",""))</f>
        <v/>
      </c>
      <c r="CG417" s="257" t="str">
        <f>IF(F417="","",IF(AND(AD417="－",分岐管理シート!AK417&gt;25),"error",""))</f>
        <v/>
      </c>
      <c r="CH417" s="257" t="str">
        <f t="shared" si="65"/>
        <v/>
      </c>
      <c r="CI417" s="252" t="str">
        <f>IF(F417="","",IF(分岐管理シート!AM417&lt;1,"error",""))</f>
        <v/>
      </c>
      <c r="CJ417" s="257" t="str">
        <f>IF(F417="","",IF(分岐管理シート!AN417&lt;1,"error",""))</f>
        <v/>
      </c>
      <c r="CK417" s="261" t="str">
        <f t="shared" si="62"/>
        <v/>
      </c>
      <c r="CL417" s="257" t="str">
        <f>IF(F417="","",IF(AND(SUM(分岐管理シート!AO417:AR417)&gt;180,分岐管理シート!AS417&lt;1),"error",""))</f>
        <v/>
      </c>
      <c r="CM417" s="257" t="str">
        <f>IF(F417="","",IF(OR(AND(分岐管理シート!D417=1,分岐管理シート!BB417&gt;0,分岐管理シート!BB417&lt;7),AND(分岐管理シート!D417&gt;1,分岐管理シート!BB417&gt;3,分岐管理シート!BB417&lt;7)),"","error"))</f>
        <v/>
      </c>
      <c r="CN417" s="260"/>
      <c r="CO417" s="257" t="str">
        <f>IF(分岐管理シート!BR417=0,"","error")</f>
        <v/>
      </c>
      <c r="CP417" s="304" t="str">
        <f>IF(AND(F417="",SUM(分岐管理シート!D417:BB417)&gt;0),"error","")</f>
        <v/>
      </c>
    </row>
    <row r="418" spans="1:94" ht="54.95" customHeight="1" x14ac:dyDescent="0.15">
      <c r="A418" s="29"/>
      <c r="B418" s="33"/>
      <c r="C418" s="445">
        <v>346</v>
      </c>
      <c r="D418" s="342"/>
      <c r="E418" s="342"/>
      <c r="F418" s="164"/>
      <c r="G418" s="164"/>
      <c r="H418" s="163"/>
      <c r="I418" s="164"/>
      <c r="J418" s="163"/>
      <c r="K418" s="164"/>
      <c r="L418" s="164"/>
      <c r="M418" s="164"/>
      <c r="N418" s="164"/>
      <c r="O418" s="343"/>
      <c r="P418" s="343"/>
      <c r="Q418" s="344"/>
      <c r="R418" s="345">
        <f t="shared" si="55"/>
        <v>0</v>
      </c>
      <c r="S418" s="346">
        <f t="shared" si="63"/>
        <v>0</v>
      </c>
      <c r="T418" s="347"/>
      <c r="U418" s="419"/>
      <c r="V418" s="386"/>
      <c r="W418" s="386"/>
      <c r="X418" s="386"/>
      <c r="Y418" s="347"/>
      <c r="Z418" s="347"/>
      <c r="AA418" s="163"/>
      <c r="AB418" s="164"/>
      <c r="AC418" s="348"/>
      <c r="AD418" s="348"/>
      <c r="AE418" s="348"/>
      <c r="AF418" s="349"/>
      <c r="AG418" s="349"/>
      <c r="AH418" s="370"/>
      <c r="AI418" s="163"/>
      <c r="AJ418" s="163"/>
      <c r="AK418" s="163"/>
      <c r="AL418" s="350"/>
      <c r="AM418" s="163"/>
      <c r="AN418" s="163"/>
      <c r="AO418" s="343"/>
      <c r="AP418" s="164"/>
      <c r="AQ418" s="164"/>
      <c r="AR418" s="164"/>
      <c r="AS418" s="351"/>
      <c r="AT418" s="352"/>
      <c r="AU418" s="352"/>
      <c r="AV418" s="352"/>
      <c r="AW418" s="352"/>
      <c r="AX418" s="352"/>
      <c r="AY418" s="352"/>
      <c r="AZ418" s="352"/>
      <c r="BA418" s="352"/>
      <c r="BB418" s="353"/>
      <c r="BC418" s="351"/>
      <c r="BD418" s="351"/>
      <c r="BE418" s="255" t="str">
        <f>IF(F418="","",IF(分岐管理シート!D418&gt;0,"","error"))</f>
        <v/>
      </c>
      <c r="BF418" s="256" t="str">
        <f>IF(F418="","",IF(分岐管理シート!E418=1,"","error"))</f>
        <v/>
      </c>
      <c r="BG418" s="257" t="str">
        <f>IF(F418="","",IF(分岐管理シート!G418=2,"","error"))</f>
        <v/>
      </c>
      <c r="BH418" s="257" t="str">
        <f>IF(F418="","",IF(OR(分岐管理シート!H418=0,LEN(H418)&lt;6),"error",""))</f>
        <v/>
      </c>
      <c r="BI418" s="258" t="str">
        <f>IF(F418="","",IF(分岐管理シート!I418=2,"","error"))</f>
        <v/>
      </c>
      <c r="BJ418" s="257" t="str">
        <f t="shared" si="56"/>
        <v/>
      </c>
      <c r="BK418" s="257" t="str">
        <f t="shared" si="57"/>
        <v/>
      </c>
      <c r="BL418" s="257" t="str">
        <f>IF(F418="","",IF(OR(AND(分岐管理シート!D418=1,分岐管理シート!K418=1),AND(分岐管理シート!D418=2,分岐管理シート!K418=2)),"","error"))</f>
        <v/>
      </c>
      <c r="BM418" s="255" t="str">
        <f>IF(F418="","",IF(分岐管理シート!L418=2,"","error"))</f>
        <v/>
      </c>
      <c r="BN418" s="257" t="str">
        <f>IF(F418="","",IF(分岐管理シート!M418&lt;1,"error",""))</f>
        <v/>
      </c>
      <c r="BO418" s="252" t="str">
        <f>IF(F418="","",IF(OR(AND(分岐管理シート!D418=1,分岐管理シート!M418&lt;12,分岐管理シート!M418&gt;0),AND(分岐管理シート!D418=2,分岐管理シート!M418&lt;13,分岐管理シート!M418&gt;1)),"","error"))</f>
        <v/>
      </c>
      <c r="BP418" s="257" t="str">
        <f>IF(AND(分岐管理シート!M418&lt;&gt;1,SUM(分岐管理シート!N418:P418)&gt;0),"error","")</f>
        <v/>
      </c>
      <c r="BQ418" s="256" t="str">
        <f>IF(OR(AND(分岐管理シート!N418=0,OR(分岐管理シート!O418&lt;&gt;0,分岐管理シート!P418&lt;&gt;0)),AND(分岐管理シート!O418=0,分岐管理シート!P418&lt;&gt;0)),"error","")</f>
        <v/>
      </c>
      <c r="BR418" s="259" t="str" cm="1">
        <f t="array" ref="BR418">IF(SUMPRODUCT(COUNTIF(N418:P418,N418:P418))&gt;COUNTA(N418:P418),"error","")</f>
        <v/>
      </c>
      <c r="BS418" s="257" t="str">
        <f t="shared" si="58"/>
        <v/>
      </c>
      <c r="BT418" s="257" t="str">
        <f t="shared" si="59"/>
        <v/>
      </c>
      <c r="BU418" s="257" t="str">
        <f>IF(F418="","",IF(OR(AND(分岐管理シート!D418=1,T418&gt;0,Y418&gt;=0,U418=0,R418=S418+Y418,S418=T418),AND(分岐管理シート!D418=2,U418&gt;0,Y418&gt;=0,T418=0,R418=S418+Y418,S418=U418)),"","error"))</f>
        <v/>
      </c>
      <c r="BV418" s="257" t="str">
        <f t="shared" si="60"/>
        <v/>
      </c>
      <c r="BW418" s="257" t="str">
        <f t="shared" si="64"/>
        <v/>
      </c>
      <c r="BX418" s="257" t="str">
        <f t="shared" si="61"/>
        <v/>
      </c>
      <c r="BY418" s="257" t="str">
        <f>IF(F418="","",IF(PRODUCT(分岐管理シート!AB418:'分岐管理シート'!AE418)=0,"error",""))</f>
        <v/>
      </c>
      <c r="BZ418" s="252" t="str">
        <f>IF(F418="","",IF(AND(AE418="○",分岐管理シート!AF418=0),"error",""))</f>
        <v/>
      </c>
      <c r="CA418" s="257" t="str">
        <f>IF(F418="","",IF(AND(分岐管理シート!AE418&lt;2,実施計画様式!AF418&lt;&gt;""),"error",""))</f>
        <v/>
      </c>
      <c r="CB418" s="257" t="str">
        <f>IF(F418="","",IF(OR(AND(分岐管理シート!D418=1,分岐管理シート!AG418&gt;0,分岐管理シート!AG418&lt;25),AND(分岐管理シート!D418&gt;1,分岐管理シート!AG418&gt;12,分岐管理シート!AG418&lt;25)),"","error"))</f>
        <v/>
      </c>
      <c r="CC418" s="256" t="str">
        <f>IF(F418="","",IF(OR(AND(分岐管理シート!BH418="予算化方法",分岐管理シート!AH418&gt;0,分岐管理シート!AH418&lt;4),AND(分岐管理シート!BH418="予算化方法_未定なし",分岐管理シート!AH418&gt;0,分岐管理シート!AH418&lt;3)),"","error"))</f>
        <v/>
      </c>
      <c r="CD418" s="257" t="str">
        <f>IF(F418="","",IF(OR(分岐管理シート!AI418&lt;14,分岐管理シート!AI418&gt;25,分岐管理シート!AI418&gt;分岐管理シート!AJ418,分岐管理シート!AI418&gt;分岐管理シート!AK418),"error",""))</f>
        <v/>
      </c>
      <c r="CE418" s="257" t="str">
        <f>IF(F418="","",IF(OR(分岐管理シート!AJ418&lt;14,分岐管理シート!AJ418&gt;25,分岐管理シート!AJ418&lt;分岐管理シート!AI418,分岐管理シート!AJ418&gt;分岐管理シート!AK418),"error",""))</f>
        <v/>
      </c>
      <c r="CF418" s="256" t="str">
        <f>IF(F418="","",IF(OR(分岐管理シート!AK418&lt;14,分岐管理シート!AK418&gt;26,分岐管理シート!AK418&lt;分岐管理シート!AI418,分岐管理シート!AK418&lt;分岐管理シート!AJ418),"error",""))</f>
        <v/>
      </c>
      <c r="CG418" s="257" t="str">
        <f>IF(F418="","",IF(AND(AD418="－",分岐管理シート!AK418&gt;25),"error",""))</f>
        <v/>
      </c>
      <c r="CH418" s="257" t="str">
        <f t="shared" si="65"/>
        <v/>
      </c>
      <c r="CI418" s="252" t="str">
        <f>IF(F418="","",IF(分岐管理シート!AM418&lt;1,"error",""))</f>
        <v/>
      </c>
      <c r="CJ418" s="257" t="str">
        <f>IF(F418="","",IF(分岐管理シート!AN418&lt;1,"error",""))</f>
        <v/>
      </c>
      <c r="CK418" s="261" t="str">
        <f t="shared" si="62"/>
        <v/>
      </c>
      <c r="CL418" s="257" t="str">
        <f>IF(F418="","",IF(AND(SUM(分岐管理シート!AO418:AR418)&gt;180,分岐管理シート!AS418&lt;1),"error",""))</f>
        <v/>
      </c>
      <c r="CM418" s="257" t="str">
        <f>IF(F418="","",IF(OR(AND(分岐管理シート!D418=1,分岐管理シート!BB418&gt;0,分岐管理シート!BB418&lt;7),AND(分岐管理シート!D418&gt;1,分岐管理シート!BB418&gt;3,分岐管理シート!BB418&lt;7)),"","error"))</f>
        <v/>
      </c>
      <c r="CN418" s="260"/>
      <c r="CO418" s="257" t="str">
        <f>IF(分岐管理シート!BR418=0,"","error")</f>
        <v/>
      </c>
      <c r="CP418" s="304" t="str">
        <f>IF(AND(F418="",SUM(分岐管理シート!D418:BB418)&gt;0),"error","")</f>
        <v/>
      </c>
    </row>
    <row r="419" spans="1:94" ht="54.95" customHeight="1" x14ac:dyDescent="0.15">
      <c r="A419" s="29"/>
      <c r="B419" s="33"/>
      <c r="C419" s="445">
        <v>347</v>
      </c>
      <c r="D419" s="342"/>
      <c r="E419" s="342"/>
      <c r="F419" s="164"/>
      <c r="G419" s="164"/>
      <c r="H419" s="163"/>
      <c r="I419" s="164"/>
      <c r="J419" s="163"/>
      <c r="K419" s="164"/>
      <c r="L419" s="164"/>
      <c r="M419" s="164"/>
      <c r="N419" s="164"/>
      <c r="O419" s="343"/>
      <c r="P419" s="343"/>
      <c r="Q419" s="344"/>
      <c r="R419" s="345">
        <f t="shared" si="55"/>
        <v>0</v>
      </c>
      <c r="S419" s="346">
        <f t="shared" si="63"/>
        <v>0</v>
      </c>
      <c r="T419" s="347"/>
      <c r="U419" s="419"/>
      <c r="V419" s="386"/>
      <c r="W419" s="386"/>
      <c r="X419" s="386"/>
      <c r="Y419" s="347"/>
      <c r="Z419" s="347"/>
      <c r="AA419" s="163"/>
      <c r="AB419" s="164"/>
      <c r="AC419" s="348"/>
      <c r="AD419" s="348"/>
      <c r="AE419" s="348"/>
      <c r="AF419" s="349"/>
      <c r="AG419" s="349"/>
      <c r="AH419" s="370"/>
      <c r="AI419" s="163"/>
      <c r="AJ419" s="163"/>
      <c r="AK419" s="163"/>
      <c r="AL419" s="350"/>
      <c r="AM419" s="163"/>
      <c r="AN419" s="163"/>
      <c r="AO419" s="343"/>
      <c r="AP419" s="164"/>
      <c r="AQ419" s="164"/>
      <c r="AR419" s="164"/>
      <c r="AS419" s="351"/>
      <c r="AT419" s="352"/>
      <c r="AU419" s="352"/>
      <c r="AV419" s="352"/>
      <c r="AW419" s="352"/>
      <c r="AX419" s="352"/>
      <c r="AY419" s="352"/>
      <c r="AZ419" s="352"/>
      <c r="BA419" s="352"/>
      <c r="BB419" s="353"/>
      <c r="BC419" s="351"/>
      <c r="BD419" s="351"/>
      <c r="BE419" s="255" t="str">
        <f>IF(F419="","",IF(分岐管理シート!D419&gt;0,"","error"))</f>
        <v/>
      </c>
      <c r="BF419" s="256" t="str">
        <f>IF(F419="","",IF(分岐管理シート!E419=1,"","error"))</f>
        <v/>
      </c>
      <c r="BG419" s="257" t="str">
        <f>IF(F419="","",IF(分岐管理シート!G419=2,"","error"))</f>
        <v/>
      </c>
      <c r="BH419" s="257" t="str">
        <f>IF(F419="","",IF(OR(分岐管理シート!H419=0,LEN(H419)&lt;6),"error",""))</f>
        <v/>
      </c>
      <c r="BI419" s="258" t="str">
        <f>IF(F419="","",IF(分岐管理シート!I419=2,"","error"))</f>
        <v/>
      </c>
      <c r="BJ419" s="257" t="str">
        <f t="shared" si="56"/>
        <v/>
      </c>
      <c r="BK419" s="257" t="str">
        <f t="shared" si="57"/>
        <v/>
      </c>
      <c r="BL419" s="257" t="str">
        <f>IF(F419="","",IF(OR(AND(分岐管理シート!D419=1,分岐管理シート!K419=1),AND(分岐管理シート!D419=2,分岐管理シート!K419=2)),"","error"))</f>
        <v/>
      </c>
      <c r="BM419" s="255" t="str">
        <f>IF(F419="","",IF(分岐管理シート!L419=2,"","error"))</f>
        <v/>
      </c>
      <c r="BN419" s="257" t="str">
        <f>IF(F419="","",IF(分岐管理シート!M419&lt;1,"error",""))</f>
        <v/>
      </c>
      <c r="BO419" s="252" t="str">
        <f>IF(F419="","",IF(OR(AND(分岐管理シート!D419=1,分岐管理シート!M419&lt;12,分岐管理シート!M419&gt;0),AND(分岐管理シート!D419=2,分岐管理シート!M419&lt;13,分岐管理シート!M419&gt;1)),"","error"))</f>
        <v/>
      </c>
      <c r="BP419" s="257" t="str">
        <f>IF(AND(分岐管理シート!M419&lt;&gt;1,SUM(分岐管理シート!N419:P419)&gt;0),"error","")</f>
        <v/>
      </c>
      <c r="BQ419" s="256" t="str">
        <f>IF(OR(AND(分岐管理シート!N419=0,OR(分岐管理シート!O419&lt;&gt;0,分岐管理シート!P419&lt;&gt;0)),AND(分岐管理シート!O419=0,分岐管理シート!P419&lt;&gt;0)),"error","")</f>
        <v/>
      </c>
      <c r="BR419" s="259" t="str" cm="1">
        <f t="array" ref="BR419">IF(SUMPRODUCT(COUNTIF(N419:P419,N419:P419))&gt;COUNTA(N419:P419),"error","")</f>
        <v/>
      </c>
      <c r="BS419" s="257" t="str">
        <f t="shared" si="58"/>
        <v/>
      </c>
      <c r="BT419" s="257" t="str">
        <f t="shared" si="59"/>
        <v/>
      </c>
      <c r="BU419" s="257" t="str">
        <f>IF(F419="","",IF(OR(AND(分岐管理シート!D419=1,T419&gt;0,Y419&gt;=0,U419=0,R419=S419+Y419,S419=T419),AND(分岐管理シート!D419=2,U419&gt;0,Y419&gt;=0,T419=0,R419=S419+Y419,S419=U419)),"","error"))</f>
        <v/>
      </c>
      <c r="BV419" s="257" t="str">
        <f t="shared" si="60"/>
        <v/>
      </c>
      <c r="BW419" s="257" t="str">
        <f t="shared" si="64"/>
        <v/>
      </c>
      <c r="BX419" s="257" t="str">
        <f t="shared" si="61"/>
        <v/>
      </c>
      <c r="BY419" s="257" t="str">
        <f>IF(F419="","",IF(PRODUCT(分岐管理シート!AB419:'分岐管理シート'!AE419)=0,"error",""))</f>
        <v/>
      </c>
      <c r="BZ419" s="252" t="str">
        <f>IF(F419="","",IF(AND(AE419="○",分岐管理シート!AF419=0),"error",""))</f>
        <v/>
      </c>
      <c r="CA419" s="257" t="str">
        <f>IF(F419="","",IF(AND(分岐管理シート!AE419&lt;2,実施計画様式!AF419&lt;&gt;""),"error",""))</f>
        <v/>
      </c>
      <c r="CB419" s="257" t="str">
        <f>IF(F419="","",IF(OR(AND(分岐管理シート!D419=1,分岐管理シート!AG419&gt;0,分岐管理シート!AG419&lt;25),AND(分岐管理シート!D419&gt;1,分岐管理シート!AG419&gt;12,分岐管理シート!AG419&lt;25)),"","error"))</f>
        <v/>
      </c>
      <c r="CC419" s="256" t="str">
        <f>IF(F419="","",IF(OR(AND(分岐管理シート!BH419="予算化方法",分岐管理シート!AH419&gt;0,分岐管理シート!AH419&lt;4),AND(分岐管理シート!BH419="予算化方法_未定なし",分岐管理シート!AH419&gt;0,分岐管理シート!AH419&lt;3)),"","error"))</f>
        <v/>
      </c>
      <c r="CD419" s="257" t="str">
        <f>IF(F419="","",IF(OR(分岐管理シート!AI419&lt;14,分岐管理シート!AI419&gt;25,分岐管理シート!AI419&gt;分岐管理シート!AJ419,分岐管理シート!AI419&gt;分岐管理シート!AK419),"error",""))</f>
        <v/>
      </c>
      <c r="CE419" s="257" t="str">
        <f>IF(F419="","",IF(OR(分岐管理シート!AJ419&lt;14,分岐管理シート!AJ419&gt;25,分岐管理シート!AJ419&lt;分岐管理シート!AI419,分岐管理シート!AJ419&gt;分岐管理シート!AK419),"error",""))</f>
        <v/>
      </c>
      <c r="CF419" s="256" t="str">
        <f>IF(F419="","",IF(OR(分岐管理シート!AK419&lt;14,分岐管理シート!AK419&gt;26,分岐管理シート!AK419&lt;分岐管理シート!AI419,分岐管理シート!AK419&lt;分岐管理シート!AJ419),"error",""))</f>
        <v/>
      </c>
      <c r="CG419" s="257" t="str">
        <f>IF(F419="","",IF(AND(AD419="－",分岐管理シート!AK419&gt;25),"error",""))</f>
        <v/>
      </c>
      <c r="CH419" s="257" t="str">
        <f t="shared" si="65"/>
        <v/>
      </c>
      <c r="CI419" s="252" t="str">
        <f>IF(F419="","",IF(分岐管理シート!AM419&lt;1,"error",""))</f>
        <v/>
      </c>
      <c r="CJ419" s="257" t="str">
        <f>IF(F419="","",IF(分岐管理シート!AN419&lt;1,"error",""))</f>
        <v/>
      </c>
      <c r="CK419" s="261" t="str">
        <f t="shared" si="62"/>
        <v/>
      </c>
      <c r="CL419" s="257" t="str">
        <f>IF(F419="","",IF(AND(SUM(分岐管理シート!AO419:AR419)&gt;180,分岐管理シート!AS419&lt;1),"error",""))</f>
        <v/>
      </c>
      <c r="CM419" s="257" t="str">
        <f>IF(F419="","",IF(OR(AND(分岐管理シート!D419=1,分岐管理シート!BB419&gt;0,分岐管理シート!BB419&lt;7),AND(分岐管理シート!D419&gt;1,分岐管理シート!BB419&gt;3,分岐管理シート!BB419&lt;7)),"","error"))</f>
        <v/>
      </c>
      <c r="CN419" s="260"/>
      <c r="CO419" s="257" t="str">
        <f>IF(分岐管理シート!BR419=0,"","error")</f>
        <v/>
      </c>
      <c r="CP419" s="304" t="str">
        <f>IF(AND(F419="",SUM(分岐管理シート!D419:BB419)&gt;0),"error","")</f>
        <v/>
      </c>
    </row>
    <row r="420" spans="1:94" ht="54.95" customHeight="1" x14ac:dyDescent="0.15">
      <c r="A420" s="29"/>
      <c r="B420" s="33"/>
      <c r="C420" s="445">
        <v>348</v>
      </c>
      <c r="D420" s="342"/>
      <c r="E420" s="342"/>
      <c r="F420" s="164"/>
      <c r="G420" s="164"/>
      <c r="H420" s="163"/>
      <c r="I420" s="164"/>
      <c r="J420" s="163"/>
      <c r="K420" s="164"/>
      <c r="L420" s="164"/>
      <c r="M420" s="164"/>
      <c r="N420" s="164"/>
      <c r="O420" s="343"/>
      <c r="P420" s="343"/>
      <c r="Q420" s="344"/>
      <c r="R420" s="345">
        <f t="shared" si="55"/>
        <v>0</v>
      </c>
      <c r="S420" s="346">
        <f t="shared" si="63"/>
        <v>0</v>
      </c>
      <c r="T420" s="347"/>
      <c r="U420" s="419"/>
      <c r="V420" s="386"/>
      <c r="W420" s="386"/>
      <c r="X420" s="386"/>
      <c r="Y420" s="347"/>
      <c r="Z420" s="347"/>
      <c r="AA420" s="163"/>
      <c r="AB420" s="164"/>
      <c r="AC420" s="348"/>
      <c r="AD420" s="348"/>
      <c r="AE420" s="348"/>
      <c r="AF420" s="349"/>
      <c r="AG420" s="349"/>
      <c r="AH420" s="370"/>
      <c r="AI420" s="163"/>
      <c r="AJ420" s="163"/>
      <c r="AK420" s="163"/>
      <c r="AL420" s="350"/>
      <c r="AM420" s="163"/>
      <c r="AN420" s="163"/>
      <c r="AO420" s="343"/>
      <c r="AP420" s="164"/>
      <c r="AQ420" s="164"/>
      <c r="AR420" s="164"/>
      <c r="AS420" s="351"/>
      <c r="AT420" s="352"/>
      <c r="AU420" s="352"/>
      <c r="AV420" s="352"/>
      <c r="AW420" s="352"/>
      <c r="AX420" s="352"/>
      <c r="AY420" s="352"/>
      <c r="AZ420" s="352"/>
      <c r="BA420" s="352"/>
      <c r="BB420" s="353"/>
      <c r="BC420" s="351"/>
      <c r="BD420" s="351"/>
      <c r="BE420" s="255" t="str">
        <f>IF(F420="","",IF(分岐管理シート!D420&gt;0,"","error"))</f>
        <v/>
      </c>
      <c r="BF420" s="256" t="str">
        <f>IF(F420="","",IF(分岐管理シート!E420=1,"","error"))</f>
        <v/>
      </c>
      <c r="BG420" s="257" t="str">
        <f>IF(F420="","",IF(分岐管理シート!G420=2,"","error"))</f>
        <v/>
      </c>
      <c r="BH420" s="257" t="str">
        <f>IF(F420="","",IF(OR(分岐管理シート!H420=0,LEN(H420)&lt;6),"error",""))</f>
        <v/>
      </c>
      <c r="BI420" s="258" t="str">
        <f>IF(F420="","",IF(分岐管理シート!I420=2,"","error"))</f>
        <v/>
      </c>
      <c r="BJ420" s="257" t="str">
        <f t="shared" si="56"/>
        <v/>
      </c>
      <c r="BK420" s="257" t="str">
        <f t="shared" si="57"/>
        <v/>
      </c>
      <c r="BL420" s="257" t="str">
        <f>IF(F420="","",IF(OR(AND(分岐管理シート!D420=1,分岐管理シート!K420=1),AND(分岐管理シート!D420=2,分岐管理シート!K420=2)),"","error"))</f>
        <v/>
      </c>
      <c r="BM420" s="255" t="str">
        <f>IF(F420="","",IF(分岐管理シート!L420=2,"","error"))</f>
        <v/>
      </c>
      <c r="BN420" s="257" t="str">
        <f>IF(F420="","",IF(分岐管理シート!M420&lt;1,"error",""))</f>
        <v/>
      </c>
      <c r="BO420" s="252" t="str">
        <f>IF(F420="","",IF(OR(AND(分岐管理シート!D420=1,分岐管理シート!M420&lt;12,分岐管理シート!M420&gt;0),AND(分岐管理シート!D420=2,分岐管理シート!M420&lt;13,分岐管理シート!M420&gt;1)),"","error"))</f>
        <v/>
      </c>
      <c r="BP420" s="257" t="str">
        <f>IF(AND(分岐管理シート!M420&lt;&gt;1,SUM(分岐管理シート!N420:P420)&gt;0),"error","")</f>
        <v/>
      </c>
      <c r="BQ420" s="256" t="str">
        <f>IF(OR(AND(分岐管理シート!N420=0,OR(分岐管理シート!O420&lt;&gt;0,分岐管理シート!P420&lt;&gt;0)),AND(分岐管理シート!O420=0,分岐管理シート!P420&lt;&gt;0)),"error","")</f>
        <v/>
      </c>
      <c r="BR420" s="259" t="str" cm="1">
        <f t="array" ref="BR420">IF(SUMPRODUCT(COUNTIF(N420:P420,N420:P420))&gt;COUNTA(N420:P420),"error","")</f>
        <v/>
      </c>
      <c r="BS420" s="257" t="str">
        <f t="shared" si="58"/>
        <v/>
      </c>
      <c r="BT420" s="257" t="str">
        <f t="shared" si="59"/>
        <v/>
      </c>
      <c r="BU420" s="257" t="str">
        <f>IF(F420="","",IF(OR(AND(分岐管理シート!D420=1,T420&gt;0,Y420&gt;=0,U420=0,R420=S420+Y420,S420=T420),AND(分岐管理シート!D420=2,U420&gt;0,Y420&gt;=0,T420=0,R420=S420+Y420,S420=U420)),"","error"))</f>
        <v/>
      </c>
      <c r="BV420" s="257" t="str">
        <f t="shared" si="60"/>
        <v/>
      </c>
      <c r="BW420" s="257" t="str">
        <f t="shared" si="64"/>
        <v/>
      </c>
      <c r="BX420" s="257" t="str">
        <f t="shared" si="61"/>
        <v/>
      </c>
      <c r="BY420" s="257" t="str">
        <f>IF(F420="","",IF(PRODUCT(分岐管理シート!AB420:'分岐管理シート'!AE420)=0,"error",""))</f>
        <v/>
      </c>
      <c r="BZ420" s="252" t="str">
        <f>IF(F420="","",IF(AND(AE420="○",分岐管理シート!AF420=0),"error",""))</f>
        <v/>
      </c>
      <c r="CA420" s="257" t="str">
        <f>IF(F420="","",IF(AND(分岐管理シート!AE420&lt;2,実施計画様式!AF420&lt;&gt;""),"error",""))</f>
        <v/>
      </c>
      <c r="CB420" s="257" t="str">
        <f>IF(F420="","",IF(OR(AND(分岐管理シート!D420=1,分岐管理シート!AG420&gt;0,分岐管理シート!AG420&lt;25),AND(分岐管理シート!D420&gt;1,分岐管理シート!AG420&gt;12,分岐管理シート!AG420&lt;25)),"","error"))</f>
        <v/>
      </c>
      <c r="CC420" s="256" t="str">
        <f>IF(F420="","",IF(OR(AND(分岐管理シート!BH420="予算化方法",分岐管理シート!AH420&gt;0,分岐管理シート!AH420&lt;4),AND(分岐管理シート!BH420="予算化方法_未定なし",分岐管理シート!AH420&gt;0,分岐管理シート!AH420&lt;3)),"","error"))</f>
        <v/>
      </c>
      <c r="CD420" s="257" t="str">
        <f>IF(F420="","",IF(OR(分岐管理シート!AI420&lt;14,分岐管理シート!AI420&gt;25,分岐管理シート!AI420&gt;分岐管理シート!AJ420,分岐管理シート!AI420&gt;分岐管理シート!AK420),"error",""))</f>
        <v/>
      </c>
      <c r="CE420" s="257" t="str">
        <f>IF(F420="","",IF(OR(分岐管理シート!AJ420&lt;14,分岐管理シート!AJ420&gt;25,分岐管理シート!AJ420&lt;分岐管理シート!AI420,分岐管理シート!AJ420&gt;分岐管理シート!AK420),"error",""))</f>
        <v/>
      </c>
      <c r="CF420" s="256" t="str">
        <f>IF(F420="","",IF(OR(分岐管理シート!AK420&lt;14,分岐管理シート!AK420&gt;26,分岐管理シート!AK420&lt;分岐管理シート!AI420,分岐管理シート!AK420&lt;分岐管理シート!AJ420),"error",""))</f>
        <v/>
      </c>
      <c r="CG420" s="257" t="str">
        <f>IF(F420="","",IF(AND(AD420="－",分岐管理シート!AK420&gt;25),"error",""))</f>
        <v/>
      </c>
      <c r="CH420" s="257" t="str">
        <f t="shared" si="65"/>
        <v/>
      </c>
      <c r="CI420" s="252" t="str">
        <f>IF(F420="","",IF(分岐管理シート!AM420&lt;1,"error",""))</f>
        <v/>
      </c>
      <c r="CJ420" s="257" t="str">
        <f>IF(F420="","",IF(分岐管理シート!AN420&lt;1,"error",""))</f>
        <v/>
      </c>
      <c r="CK420" s="261" t="str">
        <f t="shared" si="62"/>
        <v/>
      </c>
      <c r="CL420" s="257" t="str">
        <f>IF(F420="","",IF(AND(SUM(分岐管理シート!AO420:AR420)&gt;180,分岐管理シート!AS420&lt;1),"error",""))</f>
        <v/>
      </c>
      <c r="CM420" s="257" t="str">
        <f>IF(F420="","",IF(OR(AND(分岐管理シート!D420=1,分岐管理シート!BB420&gt;0,分岐管理シート!BB420&lt;7),AND(分岐管理シート!D420&gt;1,分岐管理シート!BB420&gt;3,分岐管理シート!BB420&lt;7)),"","error"))</f>
        <v/>
      </c>
      <c r="CN420" s="260"/>
      <c r="CO420" s="257" t="str">
        <f>IF(分岐管理シート!BR420=0,"","error")</f>
        <v/>
      </c>
      <c r="CP420" s="304" t="str">
        <f>IF(AND(F420="",SUM(分岐管理シート!D420:BB420)&gt;0),"error","")</f>
        <v/>
      </c>
    </row>
    <row r="421" spans="1:94" ht="54.95" customHeight="1" x14ac:dyDescent="0.15">
      <c r="A421" s="29"/>
      <c r="B421" s="33"/>
      <c r="C421" s="445">
        <v>349</v>
      </c>
      <c r="D421" s="342"/>
      <c r="E421" s="342"/>
      <c r="F421" s="164"/>
      <c r="G421" s="164"/>
      <c r="H421" s="163"/>
      <c r="I421" s="164"/>
      <c r="J421" s="163"/>
      <c r="K421" s="164"/>
      <c r="L421" s="164"/>
      <c r="M421" s="164"/>
      <c r="N421" s="164"/>
      <c r="O421" s="343"/>
      <c r="P421" s="343"/>
      <c r="Q421" s="344"/>
      <c r="R421" s="345">
        <f t="shared" si="55"/>
        <v>0</v>
      </c>
      <c r="S421" s="346">
        <f t="shared" si="63"/>
        <v>0</v>
      </c>
      <c r="T421" s="347"/>
      <c r="U421" s="419"/>
      <c r="V421" s="386"/>
      <c r="W421" s="386"/>
      <c r="X421" s="386"/>
      <c r="Y421" s="347"/>
      <c r="Z421" s="347"/>
      <c r="AA421" s="163"/>
      <c r="AB421" s="164"/>
      <c r="AC421" s="348"/>
      <c r="AD421" s="348"/>
      <c r="AE421" s="348"/>
      <c r="AF421" s="349"/>
      <c r="AG421" s="349"/>
      <c r="AH421" s="370"/>
      <c r="AI421" s="163"/>
      <c r="AJ421" s="163"/>
      <c r="AK421" s="163"/>
      <c r="AL421" s="350"/>
      <c r="AM421" s="163"/>
      <c r="AN421" s="163"/>
      <c r="AO421" s="343"/>
      <c r="AP421" s="164"/>
      <c r="AQ421" s="164"/>
      <c r="AR421" s="164"/>
      <c r="AS421" s="351"/>
      <c r="AT421" s="352"/>
      <c r="AU421" s="352"/>
      <c r="AV421" s="352"/>
      <c r="AW421" s="352"/>
      <c r="AX421" s="352"/>
      <c r="AY421" s="352"/>
      <c r="AZ421" s="352"/>
      <c r="BA421" s="352"/>
      <c r="BB421" s="353"/>
      <c r="BC421" s="351"/>
      <c r="BD421" s="351"/>
      <c r="BE421" s="255" t="str">
        <f>IF(F421="","",IF(分岐管理シート!D421&gt;0,"","error"))</f>
        <v/>
      </c>
      <c r="BF421" s="256" t="str">
        <f>IF(F421="","",IF(分岐管理シート!E421=1,"","error"))</f>
        <v/>
      </c>
      <c r="BG421" s="257" t="str">
        <f>IF(F421="","",IF(分岐管理シート!G421=2,"","error"))</f>
        <v/>
      </c>
      <c r="BH421" s="257" t="str">
        <f>IF(F421="","",IF(OR(分岐管理シート!H421=0,LEN(H421)&lt;6),"error",""))</f>
        <v/>
      </c>
      <c r="BI421" s="258" t="str">
        <f>IF(F421="","",IF(分岐管理シート!I421=2,"","error"))</f>
        <v/>
      </c>
      <c r="BJ421" s="257" t="str">
        <f t="shared" si="56"/>
        <v/>
      </c>
      <c r="BK421" s="257" t="str">
        <f t="shared" si="57"/>
        <v/>
      </c>
      <c r="BL421" s="257" t="str">
        <f>IF(F421="","",IF(OR(AND(分岐管理シート!D421=1,分岐管理シート!K421=1),AND(分岐管理シート!D421=2,分岐管理シート!K421=2)),"","error"))</f>
        <v/>
      </c>
      <c r="BM421" s="255" t="str">
        <f>IF(F421="","",IF(分岐管理シート!L421=2,"","error"))</f>
        <v/>
      </c>
      <c r="BN421" s="257" t="str">
        <f>IF(F421="","",IF(分岐管理シート!M421&lt;1,"error",""))</f>
        <v/>
      </c>
      <c r="BO421" s="252" t="str">
        <f>IF(F421="","",IF(OR(AND(分岐管理シート!D421=1,分岐管理シート!M421&lt;12,分岐管理シート!M421&gt;0),AND(分岐管理シート!D421=2,分岐管理シート!M421&lt;13,分岐管理シート!M421&gt;1)),"","error"))</f>
        <v/>
      </c>
      <c r="BP421" s="257" t="str">
        <f>IF(AND(分岐管理シート!M421&lt;&gt;1,SUM(分岐管理シート!N421:P421)&gt;0),"error","")</f>
        <v/>
      </c>
      <c r="BQ421" s="256" t="str">
        <f>IF(OR(AND(分岐管理シート!N421=0,OR(分岐管理シート!O421&lt;&gt;0,分岐管理シート!P421&lt;&gt;0)),AND(分岐管理シート!O421=0,分岐管理シート!P421&lt;&gt;0)),"error","")</f>
        <v/>
      </c>
      <c r="BR421" s="259" t="str" cm="1">
        <f t="array" ref="BR421">IF(SUMPRODUCT(COUNTIF(N421:P421,N421:P421))&gt;COUNTA(N421:P421),"error","")</f>
        <v/>
      </c>
      <c r="BS421" s="257" t="str">
        <f t="shared" si="58"/>
        <v/>
      </c>
      <c r="BT421" s="257" t="str">
        <f t="shared" si="59"/>
        <v/>
      </c>
      <c r="BU421" s="257" t="str">
        <f>IF(F421="","",IF(OR(AND(分岐管理シート!D421=1,T421&gt;0,Y421&gt;=0,U421=0,R421=S421+Y421,S421=T421),AND(分岐管理シート!D421=2,U421&gt;0,Y421&gt;=0,T421=0,R421=S421+Y421,S421=U421)),"","error"))</f>
        <v/>
      </c>
      <c r="BV421" s="257" t="str">
        <f t="shared" si="60"/>
        <v/>
      </c>
      <c r="BW421" s="257" t="str">
        <f t="shared" si="64"/>
        <v/>
      </c>
      <c r="BX421" s="257" t="str">
        <f t="shared" si="61"/>
        <v/>
      </c>
      <c r="BY421" s="257" t="str">
        <f>IF(F421="","",IF(PRODUCT(分岐管理シート!AB421:'分岐管理シート'!AE421)=0,"error",""))</f>
        <v/>
      </c>
      <c r="BZ421" s="252" t="str">
        <f>IF(F421="","",IF(AND(AE421="○",分岐管理シート!AF421=0),"error",""))</f>
        <v/>
      </c>
      <c r="CA421" s="257" t="str">
        <f>IF(F421="","",IF(AND(分岐管理シート!AE421&lt;2,実施計画様式!AF421&lt;&gt;""),"error",""))</f>
        <v/>
      </c>
      <c r="CB421" s="257" t="str">
        <f>IF(F421="","",IF(OR(AND(分岐管理シート!D421=1,分岐管理シート!AG421&gt;0,分岐管理シート!AG421&lt;25),AND(分岐管理シート!D421&gt;1,分岐管理シート!AG421&gt;12,分岐管理シート!AG421&lt;25)),"","error"))</f>
        <v/>
      </c>
      <c r="CC421" s="256" t="str">
        <f>IF(F421="","",IF(OR(AND(分岐管理シート!BH421="予算化方法",分岐管理シート!AH421&gt;0,分岐管理シート!AH421&lt;4),AND(分岐管理シート!BH421="予算化方法_未定なし",分岐管理シート!AH421&gt;0,分岐管理シート!AH421&lt;3)),"","error"))</f>
        <v/>
      </c>
      <c r="CD421" s="257" t="str">
        <f>IF(F421="","",IF(OR(分岐管理シート!AI421&lt;14,分岐管理シート!AI421&gt;25,分岐管理シート!AI421&gt;分岐管理シート!AJ421,分岐管理シート!AI421&gt;分岐管理シート!AK421),"error",""))</f>
        <v/>
      </c>
      <c r="CE421" s="257" t="str">
        <f>IF(F421="","",IF(OR(分岐管理シート!AJ421&lt;14,分岐管理シート!AJ421&gt;25,分岐管理シート!AJ421&lt;分岐管理シート!AI421,分岐管理シート!AJ421&gt;分岐管理シート!AK421),"error",""))</f>
        <v/>
      </c>
      <c r="CF421" s="256" t="str">
        <f>IF(F421="","",IF(OR(分岐管理シート!AK421&lt;14,分岐管理シート!AK421&gt;26,分岐管理シート!AK421&lt;分岐管理シート!AI421,分岐管理シート!AK421&lt;分岐管理シート!AJ421),"error",""))</f>
        <v/>
      </c>
      <c r="CG421" s="257" t="str">
        <f>IF(F421="","",IF(AND(AD421="－",分岐管理シート!AK421&gt;25),"error",""))</f>
        <v/>
      </c>
      <c r="CH421" s="257" t="str">
        <f t="shared" si="65"/>
        <v/>
      </c>
      <c r="CI421" s="252" t="str">
        <f>IF(F421="","",IF(分岐管理シート!AM421&lt;1,"error",""))</f>
        <v/>
      </c>
      <c r="CJ421" s="257" t="str">
        <f>IF(F421="","",IF(分岐管理シート!AN421&lt;1,"error",""))</f>
        <v/>
      </c>
      <c r="CK421" s="261" t="str">
        <f t="shared" si="62"/>
        <v/>
      </c>
      <c r="CL421" s="257" t="str">
        <f>IF(F421="","",IF(AND(SUM(分岐管理シート!AO421:AR421)&gt;180,分岐管理シート!AS421&lt;1),"error",""))</f>
        <v/>
      </c>
      <c r="CM421" s="257" t="str">
        <f>IF(F421="","",IF(OR(AND(分岐管理シート!D421=1,分岐管理シート!BB421&gt;0,分岐管理シート!BB421&lt;7),AND(分岐管理シート!D421&gt;1,分岐管理シート!BB421&gt;3,分岐管理シート!BB421&lt;7)),"","error"))</f>
        <v/>
      </c>
      <c r="CN421" s="260"/>
      <c r="CO421" s="257" t="str">
        <f>IF(分岐管理シート!BR421=0,"","error")</f>
        <v/>
      </c>
      <c r="CP421" s="304" t="str">
        <f>IF(AND(F421="",SUM(分岐管理シート!D421:BB421)&gt;0),"error","")</f>
        <v/>
      </c>
    </row>
    <row r="422" spans="1:94" ht="54.95" customHeight="1" x14ac:dyDescent="0.15">
      <c r="A422" s="29"/>
      <c r="B422" s="33"/>
      <c r="C422" s="445">
        <v>350</v>
      </c>
      <c r="D422" s="342"/>
      <c r="E422" s="342"/>
      <c r="F422" s="164"/>
      <c r="G422" s="164"/>
      <c r="H422" s="163"/>
      <c r="I422" s="164"/>
      <c r="J422" s="163"/>
      <c r="K422" s="164"/>
      <c r="L422" s="164"/>
      <c r="M422" s="164"/>
      <c r="N422" s="164"/>
      <c r="O422" s="343"/>
      <c r="P422" s="343"/>
      <c r="Q422" s="344"/>
      <c r="R422" s="345">
        <f t="shared" si="55"/>
        <v>0</v>
      </c>
      <c r="S422" s="346">
        <f t="shared" si="63"/>
        <v>0</v>
      </c>
      <c r="T422" s="347"/>
      <c r="U422" s="419"/>
      <c r="V422" s="386"/>
      <c r="W422" s="386"/>
      <c r="X422" s="386"/>
      <c r="Y422" s="347"/>
      <c r="Z422" s="347"/>
      <c r="AA422" s="163"/>
      <c r="AB422" s="164"/>
      <c r="AC422" s="348"/>
      <c r="AD422" s="348"/>
      <c r="AE422" s="348"/>
      <c r="AF422" s="349"/>
      <c r="AG422" s="349"/>
      <c r="AH422" s="370"/>
      <c r="AI422" s="163"/>
      <c r="AJ422" s="163"/>
      <c r="AK422" s="163"/>
      <c r="AL422" s="350"/>
      <c r="AM422" s="163"/>
      <c r="AN422" s="163"/>
      <c r="AO422" s="343"/>
      <c r="AP422" s="164"/>
      <c r="AQ422" s="164"/>
      <c r="AR422" s="164"/>
      <c r="AS422" s="351"/>
      <c r="AT422" s="352"/>
      <c r="AU422" s="352"/>
      <c r="AV422" s="352"/>
      <c r="AW422" s="352"/>
      <c r="AX422" s="352"/>
      <c r="AY422" s="352"/>
      <c r="AZ422" s="352"/>
      <c r="BA422" s="352"/>
      <c r="BB422" s="353"/>
      <c r="BC422" s="351"/>
      <c r="BD422" s="351"/>
      <c r="BE422" s="255" t="str">
        <f>IF(F422="","",IF(分岐管理シート!D422&gt;0,"","error"))</f>
        <v/>
      </c>
      <c r="BF422" s="256" t="str">
        <f>IF(F422="","",IF(分岐管理シート!E422=1,"","error"))</f>
        <v/>
      </c>
      <c r="BG422" s="257" t="str">
        <f>IF(F422="","",IF(分岐管理シート!G422=2,"","error"))</f>
        <v/>
      </c>
      <c r="BH422" s="257" t="str">
        <f>IF(F422="","",IF(OR(分岐管理シート!H422=0,LEN(H422)&lt;6),"error",""))</f>
        <v/>
      </c>
      <c r="BI422" s="258" t="str">
        <f>IF(F422="","",IF(分岐管理シート!I422=2,"","error"))</f>
        <v/>
      </c>
      <c r="BJ422" s="257" t="str">
        <f t="shared" si="56"/>
        <v/>
      </c>
      <c r="BK422" s="257" t="str">
        <f t="shared" si="57"/>
        <v/>
      </c>
      <c r="BL422" s="257" t="str">
        <f>IF(F422="","",IF(OR(AND(分岐管理シート!D422=1,分岐管理シート!K422=1),AND(分岐管理シート!D422=2,分岐管理シート!K422=2)),"","error"))</f>
        <v/>
      </c>
      <c r="BM422" s="255" t="str">
        <f>IF(F422="","",IF(分岐管理シート!L422=2,"","error"))</f>
        <v/>
      </c>
      <c r="BN422" s="257" t="str">
        <f>IF(F422="","",IF(分岐管理シート!M422&lt;1,"error",""))</f>
        <v/>
      </c>
      <c r="BO422" s="252" t="str">
        <f>IF(F422="","",IF(OR(AND(分岐管理シート!D422=1,分岐管理シート!M422&lt;12,分岐管理シート!M422&gt;0),AND(分岐管理シート!D422=2,分岐管理シート!M422&lt;13,分岐管理シート!M422&gt;1)),"","error"))</f>
        <v/>
      </c>
      <c r="BP422" s="257" t="str">
        <f>IF(AND(分岐管理シート!M422&lt;&gt;1,SUM(分岐管理シート!N422:P422)&gt;0),"error","")</f>
        <v/>
      </c>
      <c r="BQ422" s="256" t="str">
        <f>IF(OR(AND(分岐管理シート!N422=0,OR(分岐管理シート!O422&lt;&gt;0,分岐管理シート!P422&lt;&gt;0)),AND(分岐管理シート!O422=0,分岐管理シート!P422&lt;&gt;0)),"error","")</f>
        <v/>
      </c>
      <c r="BR422" s="259" t="str" cm="1">
        <f t="array" ref="BR422">IF(SUMPRODUCT(COUNTIF(N422:P422,N422:P422))&gt;COUNTA(N422:P422),"error","")</f>
        <v/>
      </c>
      <c r="BS422" s="257" t="str">
        <f t="shared" si="58"/>
        <v/>
      </c>
      <c r="BT422" s="257" t="str">
        <f t="shared" si="59"/>
        <v/>
      </c>
      <c r="BU422" s="257" t="str">
        <f>IF(F422="","",IF(OR(AND(分岐管理シート!D422=1,T422&gt;0,Y422&gt;=0,U422=0,R422=S422+Y422,S422=T422),AND(分岐管理シート!D422=2,U422&gt;0,Y422&gt;=0,T422=0,R422=S422+Y422,S422=U422)),"","error"))</f>
        <v/>
      </c>
      <c r="BV422" s="257" t="str">
        <f t="shared" si="60"/>
        <v/>
      </c>
      <c r="BW422" s="257" t="str">
        <f t="shared" si="64"/>
        <v/>
      </c>
      <c r="BX422" s="257" t="str">
        <f t="shared" si="61"/>
        <v/>
      </c>
      <c r="BY422" s="257" t="str">
        <f>IF(F422="","",IF(PRODUCT(分岐管理シート!AB422:'分岐管理シート'!AE422)=0,"error",""))</f>
        <v/>
      </c>
      <c r="BZ422" s="252" t="str">
        <f>IF(F422="","",IF(AND(AE422="○",分岐管理シート!AF422=0),"error",""))</f>
        <v/>
      </c>
      <c r="CA422" s="257" t="str">
        <f>IF(F422="","",IF(AND(分岐管理シート!AE422&lt;2,実施計画様式!AF422&lt;&gt;""),"error",""))</f>
        <v/>
      </c>
      <c r="CB422" s="257" t="str">
        <f>IF(F422="","",IF(OR(AND(分岐管理シート!D422=1,分岐管理シート!AG422&gt;0,分岐管理シート!AG422&lt;25),AND(分岐管理シート!D422&gt;1,分岐管理シート!AG422&gt;12,分岐管理シート!AG422&lt;25)),"","error"))</f>
        <v/>
      </c>
      <c r="CC422" s="256" t="str">
        <f>IF(F422="","",IF(OR(AND(分岐管理シート!BH422="予算化方法",分岐管理シート!AH422&gt;0,分岐管理シート!AH422&lt;4),AND(分岐管理シート!BH422="予算化方法_未定なし",分岐管理シート!AH422&gt;0,分岐管理シート!AH422&lt;3)),"","error"))</f>
        <v/>
      </c>
      <c r="CD422" s="257" t="str">
        <f>IF(F422="","",IF(OR(分岐管理シート!AI422&lt;14,分岐管理シート!AI422&gt;25,分岐管理シート!AI422&gt;分岐管理シート!AJ422,分岐管理シート!AI422&gt;分岐管理シート!AK422),"error",""))</f>
        <v/>
      </c>
      <c r="CE422" s="257" t="str">
        <f>IF(F422="","",IF(OR(分岐管理シート!AJ422&lt;14,分岐管理シート!AJ422&gt;25,分岐管理シート!AJ422&lt;分岐管理シート!AI422,分岐管理シート!AJ422&gt;分岐管理シート!AK422),"error",""))</f>
        <v/>
      </c>
      <c r="CF422" s="256" t="str">
        <f>IF(F422="","",IF(OR(分岐管理シート!AK422&lt;14,分岐管理シート!AK422&gt;26,分岐管理シート!AK422&lt;分岐管理シート!AI422,分岐管理シート!AK422&lt;分岐管理シート!AJ422),"error",""))</f>
        <v/>
      </c>
      <c r="CG422" s="257" t="str">
        <f>IF(F422="","",IF(AND(AD422="－",分岐管理シート!AK422&gt;25),"error",""))</f>
        <v/>
      </c>
      <c r="CH422" s="257" t="str">
        <f t="shared" si="65"/>
        <v/>
      </c>
      <c r="CI422" s="252" t="str">
        <f>IF(F422="","",IF(分岐管理シート!AM422&lt;1,"error",""))</f>
        <v/>
      </c>
      <c r="CJ422" s="257" t="str">
        <f>IF(F422="","",IF(分岐管理シート!AN422&lt;1,"error",""))</f>
        <v/>
      </c>
      <c r="CK422" s="261" t="str">
        <f t="shared" si="62"/>
        <v/>
      </c>
      <c r="CL422" s="257" t="str">
        <f>IF(F422="","",IF(AND(SUM(分岐管理シート!AO422:AR422)&gt;180,分岐管理シート!AS422&lt;1),"error",""))</f>
        <v/>
      </c>
      <c r="CM422" s="257" t="str">
        <f>IF(F422="","",IF(OR(AND(分岐管理シート!D422=1,分岐管理シート!BB422&gt;0,分岐管理シート!BB422&lt;7),AND(分岐管理シート!D422&gt;1,分岐管理シート!BB422&gt;3,分岐管理シート!BB422&lt;7)),"","error"))</f>
        <v/>
      </c>
      <c r="CN422" s="260"/>
      <c r="CO422" s="257" t="str">
        <f>IF(分岐管理シート!BR422=0,"","error")</f>
        <v/>
      </c>
      <c r="CP422" s="304" t="str">
        <f>IF(AND(F422="",SUM(分岐管理シート!D422:BB422)&gt;0),"error","")</f>
        <v/>
      </c>
    </row>
    <row r="423" spans="1:94" ht="54.95" customHeight="1" x14ac:dyDescent="0.15">
      <c r="A423" s="29"/>
      <c r="B423" s="33"/>
      <c r="C423" s="445">
        <v>351</v>
      </c>
      <c r="D423" s="342"/>
      <c r="E423" s="342"/>
      <c r="F423" s="164"/>
      <c r="G423" s="164"/>
      <c r="H423" s="163"/>
      <c r="I423" s="164"/>
      <c r="J423" s="163"/>
      <c r="K423" s="164"/>
      <c r="L423" s="164"/>
      <c r="M423" s="164"/>
      <c r="N423" s="164"/>
      <c r="O423" s="343"/>
      <c r="P423" s="343"/>
      <c r="Q423" s="344"/>
      <c r="R423" s="345">
        <f t="shared" si="55"/>
        <v>0</v>
      </c>
      <c r="S423" s="346">
        <f t="shared" si="63"/>
        <v>0</v>
      </c>
      <c r="T423" s="347"/>
      <c r="U423" s="419"/>
      <c r="V423" s="386"/>
      <c r="W423" s="386"/>
      <c r="X423" s="386"/>
      <c r="Y423" s="347"/>
      <c r="Z423" s="347"/>
      <c r="AA423" s="163"/>
      <c r="AB423" s="164"/>
      <c r="AC423" s="348"/>
      <c r="AD423" s="348"/>
      <c r="AE423" s="348"/>
      <c r="AF423" s="349"/>
      <c r="AG423" s="349"/>
      <c r="AH423" s="370"/>
      <c r="AI423" s="163"/>
      <c r="AJ423" s="163"/>
      <c r="AK423" s="163"/>
      <c r="AL423" s="350"/>
      <c r="AM423" s="163"/>
      <c r="AN423" s="163"/>
      <c r="AO423" s="343"/>
      <c r="AP423" s="164"/>
      <c r="AQ423" s="164"/>
      <c r="AR423" s="164"/>
      <c r="AS423" s="351"/>
      <c r="AT423" s="352"/>
      <c r="AU423" s="352"/>
      <c r="AV423" s="352"/>
      <c r="AW423" s="352"/>
      <c r="AX423" s="352"/>
      <c r="AY423" s="352"/>
      <c r="AZ423" s="352"/>
      <c r="BA423" s="352"/>
      <c r="BB423" s="353"/>
      <c r="BC423" s="351"/>
      <c r="BD423" s="351"/>
      <c r="BE423" s="255" t="str">
        <f>IF(F423="","",IF(分岐管理シート!D423&gt;0,"","error"))</f>
        <v/>
      </c>
      <c r="BF423" s="256" t="str">
        <f>IF(F423="","",IF(分岐管理シート!E423=1,"","error"))</f>
        <v/>
      </c>
      <c r="BG423" s="257" t="str">
        <f>IF(F423="","",IF(分岐管理シート!G423=2,"","error"))</f>
        <v/>
      </c>
      <c r="BH423" s="257" t="str">
        <f>IF(F423="","",IF(OR(分岐管理シート!H423=0,LEN(H423)&lt;6),"error",""))</f>
        <v/>
      </c>
      <c r="BI423" s="258" t="str">
        <f>IF(F423="","",IF(分岐管理シート!I423=2,"","error"))</f>
        <v/>
      </c>
      <c r="BJ423" s="257" t="str">
        <f t="shared" si="56"/>
        <v/>
      </c>
      <c r="BK423" s="257" t="str">
        <f t="shared" si="57"/>
        <v/>
      </c>
      <c r="BL423" s="257" t="str">
        <f>IF(F423="","",IF(OR(AND(分岐管理シート!D423=1,分岐管理シート!K423=1),AND(分岐管理シート!D423=2,分岐管理シート!K423=2)),"","error"))</f>
        <v/>
      </c>
      <c r="BM423" s="255" t="str">
        <f>IF(F423="","",IF(分岐管理シート!L423=2,"","error"))</f>
        <v/>
      </c>
      <c r="BN423" s="257" t="str">
        <f>IF(F423="","",IF(分岐管理シート!M423&lt;1,"error",""))</f>
        <v/>
      </c>
      <c r="BO423" s="252" t="str">
        <f>IF(F423="","",IF(OR(AND(分岐管理シート!D423=1,分岐管理シート!M423&lt;12,分岐管理シート!M423&gt;0),AND(分岐管理シート!D423=2,分岐管理シート!M423&lt;13,分岐管理シート!M423&gt;1)),"","error"))</f>
        <v/>
      </c>
      <c r="BP423" s="257" t="str">
        <f>IF(AND(分岐管理シート!M423&lt;&gt;1,SUM(分岐管理シート!N423:P423)&gt;0),"error","")</f>
        <v/>
      </c>
      <c r="BQ423" s="256" t="str">
        <f>IF(OR(AND(分岐管理シート!N423=0,OR(分岐管理シート!O423&lt;&gt;0,分岐管理シート!P423&lt;&gt;0)),AND(分岐管理シート!O423=0,分岐管理シート!P423&lt;&gt;0)),"error","")</f>
        <v/>
      </c>
      <c r="BR423" s="259" t="str" cm="1">
        <f t="array" ref="BR423">IF(SUMPRODUCT(COUNTIF(N423:P423,N423:P423))&gt;COUNTA(N423:P423),"error","")</f>
        <v/>
      </c>
      <c r="BS423" s="257" t="str">
        <f t="shared" si="58"/>
        <v/>
      </c>
      <c r="BT423" s="257" t="str">
        <f t="shared" si="59"/>
        <v/>
      </c>
      <c r="BU423" s="257" t="str">
        <f>IF(F423="","",IF(OR(AND(分岐管理シート!D423=1,T423&gt;0,Y423&gt;=0,U423=0,R423=S423+Y423,S423=T423),AND(分岐管理シート!D423=2,U423&gt;0,Y423&gt;=0,T423=0,R423=S423+Y423,S423=U423)),"","error"))</f>
        <v/>
      </c>
      <c r="BV423" s="257" t="str">
        <f t="shared" si="60"/>
        <v/>
      </c>
      <c r="BW423" s="257" t="str">
        <f t="shared" si="64"/>
        <v/>
      </c>
      <c r="BX423" s="257" t="str">
        <f t="shared" si="61"/>
        <v/>
      </c>
      <c r="BY423" s="257" t="str">
        <f>IF(F423="","",IF(PRODUCT(分岐管理シート!AB423:'分岐管理シート'!AE423)=0,"error",""))</f>
        <v/>
      </c>
      <c r="BZ423" s="252" t="str">
        <f>IF(F423="","",IF(AND(AE423="○",分岐管理シート!AF423=0),"error",""))</f>
        <v/>
      </c>
      <c r="CA423" s="257" t="str">
        <f>IF(F423="","",IF(AND(分岐管理シート!AE423&lt;2,実施計画様式!AF423&lt;&gt;""),"error",""))</f>
        <v/>
      </c>
      <c r="CB423" s="257" t="str">
        <f>IF(F423="","",IF(OR(AND(分岐管理シート!D423=1,分岐管理シート!AG423&gt;0,分岐管理シート!AG423&lt;25),AND(分岐管理シート!D423&gt;1,分岐管理シート!AG423&gt;12,分岐管理シート!AG423&lt;25)),"","error"))</f>
        <v/>
      </c>
      <c r="CC423" s="256" t="str">
        <f>IF(F423="","",IF(OR(AND(分岐管理シート!BH423="予算化方法",分岐管理シート!AH423&gt;0,分岐管理シート!AH423&lt;4),AND(分岐管理シート!BH423="予算化方法_未定なし",分岐管理シート!AH423&gt;0,分岐管理シート!AH423&lt;3)),"","error"))</f>
        <v/>
      </c>
      <c r="CD423" s="257" t="str">
        <f>IF(F423="","",IF(OR(分岐管理シート!AI423&lt;14,分岐管理シート!AI423&gt;25,分岐管理シート!AI423&gt;分岐管理シート!AJ423,分岐管理シート!AI423&gt;分岐管理シート!AK423),"error",""))</f>
        <v/>
      </c>
      <c r="CE423" s="257" t="str">
        <f>IF(F423="","",IF(OR(分岐管理シート!AJ423&lt;14,分岐管理シート!AJ423&gt;25,分岐管理シート!AJ423&lt;分岐管理シート!AI423,分岐管理シート!AJ423&gt;分岐管理シート!AK423),"error",""))</f>
        <v/>
      </c>
      <c r="CF423" s="256" t="str">
        <f>IF(F423="","",IF(OR(分岐管理シート!AK423&lt;14,分岐管理シート!AK423&gt;26,分岐管理シート!AK423&lt;分岐管理シート!AI423,分岐管理シート!AK423&lt;分岐管理シート!AJ423),"error",""))</f>
        <v/>
      </c>
      <c r="CG423" s="257" t="str">
        <f>IF(F423="","",IF(AND(AD423="－",分岐管理シート!AK423&gt;25),"error",""))</f>
        <v/>
      </c>
      <c r="CH423" s="257" t="str">
        <f t="shared" si="65"/>
        <v/>
      </c>
      <c r="CI423" s="252" t="str">
        <f>IF(F423="","",IF(分岐管理シート!AM423&lt;1,"error",""))</f>
        <v/>
      </c>
      <c r="CJ423" s="257" t="str">
        <f>IF(F423="","",IF(分岐管理シート!AN423&lt;1,"error",""))</f>
        <v/>
      </c>
      <c r="CK423" s="261" t="str">
        <f t="shared" si="62"/>
        <v/>
      </c>
      <c r="CL423" s="257" t="str">
        <f>IF(F423="","",IF(AND(SUM(分岐管理シート!AO423:AR423)&gt;180,分岐管理シート!AS423&lt;1),"error",""))</f>
        <v/>
      </c>
      <c r="CM423" s="257" t="str">
        <f>IF(F423="","",IF(OR(AND(分岐管理シート!D423=1,分岐管理シート!BB423&gt;0,分岐管理シート!BB423&lt;7),AND(分岐管理シート!D423&gt;1,分岐管理シート!BB423&gt;3,分岐管理シート!BB423&lt;7)),"","error"))</f>
        <v/>
      </c>
      <c r="CN423" s="260"/>
      <c r="CO423" s="257" t="str">
        <f>IF(分岐管理シート!BR423=0,"","error")</f>
        <v/>
      </c>
      <c r="CP423" s="304" t="str">
        <f>IF(AND(F423="",SUM(分岐管理シート!D423:BB423)&gt;0),"error","")</f>
        <v/>
      </c>
    </row>
    <row r="424" spans="1:94" ht="54.95" customHeight="1" x14ac:dyDescent="0.15">
      <c r="A424" s="29"/>
      <c r="B424" s="33"/>
      <c r="C424" s="445">
        <v>352</v>
      </c>
      <c r="D424" s="342"/>
      <c r="E424" s="342"/>
      <c r="F424" s="164"/>
      <c r="G424" s="164"/>
      <c r="H424" s="163"/>
      <c r="I424" s="164"/>
      <c r="J424" s="163"/>
      <c r="K424" s="164"/>
      <c r="L424" s="164"/>
      <c r="M424" s="164"/>
      <c r="N424" s="164"/>
      <c r="O424" s="343"/>
      <c r="P424" s="343"/>
      <c r="Q424" s="344"/>
      <c r="R424" s="345">
        <f t="shared" si="55"/>
        <v>0</v>
      </c>
      <c r="S424" s="346">
        <f t="shared" si="63"/>
        <v>0</v>
      </c>
      <c r="T424" s="347"/>
      <c r="U424" s="419"/>
      <c r="V424" s="386"/>
      <c r="W424" s="386"/>
      <c r="X424" s="386"/>
      <c r="Y424" s="347"/>
      <c r="Z424" s="347"/>
      <c r="AA424" s="163"/>
      <c r="AB424" s="164"/>
      <c r="AC424" s="348"/>
      <c r="AD424" s="348"/>
      <c r="AE424" s="348"/>
      <c r="AF424" s="349"/>
      <c r="AG424" s="349"/>
      <c r="AH424" s="370"/>
      <c r="AI424" s="163"/>
      <c r="AJ424" s="163"/>
      <c r="AK424" s="163"/>
      <c r="AL424" s="350"/>
      <c r="AM424" s="163"/>
      <c r="AN424" s="163"/>
      <c r="AO424" s="357"/>
      <c r="AP424" s="164"/>
      <c r="AQ424" s="164"/>
      <c r="AR424" s="164"/>
      <c r="AS424" s="351"/>
      <c r="AT424" s="352"/>
      <c r="AU424" s="352"/>
      <c r="AV424" s="352"/>
      <c r="AW424" s="352"/>
      <c r="AX424" s="352"/>
      <c r="AY424" s="352"/>
      <c r="AZ424" s="352"/>
      <c r="BA424" s="352"/>
      <c r="BB424" s="353"/>
      <c r="BC424" s="351"/>
      <c r="BD424" s="351"/>
      <c r="BE424" s="255" t="str">
        <f>IF(F424="","",IF(分岐管理シート!D424&gt;0,"","error"))</f>
        <v/>
      </c>
      <c r="BF424" s="256" t="str">
        <f>IF(F424="","",IF(分岐管理シート!E424=1,"","error"))</f>
        <v/>
      </c>
      <c r="BG424" s="257" t="str">
        <f>IF(F424="","",IF(分岐管理シート!G424=2,"","error"))</f>
        <v/>
      </c>
      <c r="BH424" s="257" t="str">
        <f>IF(F424="","",IF(OR(分岐管理シート!H424=0,LEN(H424)&lt;6),"error",""))</f>
        <v/>
      </c>
      <c r="BI424" s="258" t="str">
        <f>IF(F424="","",IF(分岐管理シート!I424=2,"","error"))</f>
        <v/>
      </c>
      <c r="BJ424" s="257" t="str">
        <f t="shared" si="56"/>
        <v/>
      </c>
      <c r="BK424" s="257" t="str">
        <f t="shared" si="57"/>
        <v/>
      </c>
      <c r="BL424" s="257" t="str">
        <f>IF(F424="","",IF(OR(AND(分岐管理シート!D424=1,分岐管理シート!K424=1),AND(分岐管理シート!D424=2,分岐管理シート!K424=2)),"","error"))</f>
        <v/>
      </c>
      <c r="BM424" s="255" t="str">
        <f>IF(F424="","",IF(分岐管理シート!L424=2,"","error"))</f>
        <v/>
      </c>
      <c r="BN424" s="257" t="str">
        <f>IF(F424="","",IF(分岐管理シート!M424&lt;1,"error",""))</f>
        <v/>
      </c>
      <c r="BO424" s="252" t="str">
        <f>IF(F424="","",IF(OR(AND(分岐管理シート!D424=1,分岐管理シート!M424&lt;12,分岐管理シート!M424&gt;0),AND(分岐管理シート!D424=2,分岐管理シート!M424&lt;13,分岐管理シート!M424&gt;1)),"","error"))</f>
        <v/>
      </c>
      <c r="BP424" s="257" t="str">
        <f>IF(AND(分岐管理シート!M424&lt;&gt;1,SUM(分岐管理シート!N424:P424)&gt;0),"error","")</f>
        <v/>
      </c>
      <c r="BQ424" s="256" t="str">
        <f>IF(OR(AND(分岐管理シート!N424=0,OR(分岐管理シート!O424&lt;&gt;0,分岐管理シート!P424&lt;&gt;0)),AND(分岐管理シート!O424=0,分岐管理シート!P424&lt;&gt;0)),"error","")</f>
        <v/>
      </c>
      <c r="BR424" s="259" t="str" cm="1">
        <f t="array" ref="BR424">IF(SUMPRODUCT(COUNTIF(N424:P424,N424:P424))&gt;COUNTA(N424:P424),"error","")</f>
        <v/>
      </c>
      <c r="BS424" s="257" t="str">
        <f t="shared" si="58"/>
        <v/>
      </c>
      <c r="BT424" s="257" t="str">
        <f t="shared" si="59"/>
        <v/>
      </c>
      <c r="BU424" s="257" t="str">
        <f>IF(F424="","",IF(OR(AND(分岐管理シート!D424=1,T424&gt;0,Y424&gt;=0,U424=0,R424=S424+Y424,S424=T424),AND(分岐管理シート!D424=2,U424&gt;0,Y424&gt;=0,T424=0,R424=S424+Y424,S424=U424)),"","error"))</f>
        <v/>
      </c>
      <c r="BV424" s="257" t="str">
        <f t="shared" si="60"/>
        <v/>
      </c>
      <c r="BW424" s="257" t="str">
        <f t="shared" si="64"/>
        <v/>
      </c>
      <c r="BX424" s="257" t="str">
        <f t="shared" si="61"/>
        <v/>
      </c>
      <c r="BY424" s="257" t="str">
        <f>IF(F424="","",IF(PRODUCT(分岐管理シート!AB424:'分岐管理シート'!AE424)=0,"error",""))</f>
        <v/>
      </c>
      <c r="BZ424" s="252" t="str">
        <f>IF(F424="","",IF(AND(AE424="○",分岐管理シート!AF424=0),"error",""))</f>
        <v/>
      </c>
      <c r="CA424" s="257" t="str">
        <f>IF(F424="","",IF(AND(分岐管理シート!AE424&lt;2,実施計画様式!AF424&lt;&gt;""),"error",""))</f>
        <v/>
      </c>
      <c r="CB424" s="257" t="str">
        <f>IF(F424="","",IF(OR(AND(分岐管理シート!D424=1,分岐管理シート!AG424&gt;0,分岐管理シート!AG424&lt;25),AND(分岐管理シート!D424&gt;1,分岐管理シート!AG424&gt;12,分岐管理シート!AG424&lt;25)),"","error"))</f>
        <v/>
      </c>
      <c r="CC424" s="256" t="str">
        <f>IF(F424="","",IF(OR(AND(分岐管理シート!BH424="予算化方法",分岐管理シート!AH424&gt;0,分岐管理シート!AH424&lt;4),AND(分岐管理シート!BH424="予算化方法_未定なし",分岐管理シート!AH424&gt;0,分岐管理シート!AH424&lt;3)),"","error"))</f>
        <v/>
      </c>
      <c r="CD424" s="257" t="str">
        <f>IF(F424="","",IF(OR(分岐管理シート!AI424&lt;14,分岐管理シート!AI424&gt;25,分岐管理シート!AI424&gt;分岐管理シート!AJ424,分岐管理シート!AI424&gt;分岐管理シート!AK424),"error",""))</f>
        <v/>
      </c>
      <c r="CE424" s="257" t="str">
        <f>IF(F424="","",IF(OR(分岐管理シート!AJ424&lt;14,分岐管理シート!AJ424&gt;25,分岐管理シート!AJ424&lt;分岐管理シート!AI424,分岐管理シート!AJ424&gt;分岐管理シート!AK424),"error",""))</f>
        <v/>
      </c>
      <c r="CF424" s="256" t="str">
        <f>IF(F424="","",IF(OR(分岐管理シート!AK424&lt;14,分岐管理シート!AK424&gt;26,分岐管理シート!AK424&lt;分岐管理シート!AI424,分岐管理シート!AK424&lt;分岐管理シート!AJ424),"error",""))</f>
        <v/>
      </c>
      <c r="CG424" s="257" t="str">
        <f>IF(F424="","",IF(AND(AD424="－",分岐管理シート!AK424&gt;25),"error",""))</f>
        <v/>
      </c>
      <c r="CH424" s="257" t="str">
        <f t="shared" si="65"/>
        <v/>
      </c>
      <c r="CI424" s="252" t="str">
        <f>IF(F424="","",IF(分岐管理シート!AM424&lt;1,"error",""))</f>
        <v/>
      </c>
      <c r="CJ424" s="257" t="str">
        <f>IF(F424="","",IF(分岐管理シート!AN424&lt;1,"error",""))</f>
        <v/>
      </c>
      <c r="CK424" s="261" t="str">
        <f t="shared" si="62"/>
        <v/>
      </c>
      <c r="CL424" s="257" t="str">
        <f>IF(F424="","",IF(AND(SUM(分岐管理シート!AO424:AR424)&gt;180,分岐管理シート!AS424&lt;1),"error",""))</f>
        <v/>
      </c>
      <c r="CM424" s="257" t="str">
        <f>IF(F424="","",IF(OR(AND(分岐管理シート!D424=1,分岐管理シート!BB424&gt;0,分岐管理シート!BB424&lt;7),AND(分岐管理シート!D424&gt;1,分岐管理シート!BB424&gt;3,分岐管理シート!BB424&lt;7)),"","error"))</f>
        <v/>
      </c>
      <c r="CN424" s="260"/>
      <c r="CO424" s="257" t="str">
        <f>IF(分岐管理シート!BR424=0,"","error")</f>
        <v/>
      </c>
      <c r="CP424" s="304" t="str">
        <f>IF(AND(F424="",SUM(分岐管理シート!D424:BB424)&gt;0),"error","")</f>
        <v/>
      </c>
    </row>
    <row r="425" spans="1:94" ht="54.95" customHeight="1" x14ac:dyDescent="0.15">
      <c r="A425" s="29"/>
      <c r="B425" s="33"/>
      <c r="C425" s="445">
        <v>353</v>
      </c>
      <c r="D425" s="342"/>
      <c r="E425" s="342"/>
      <c r="F425" s="164"/>
      <c r="G425" s="164"/>
      <c r="H425" s="163"/>
      <c r="I425" s="164"/>
      <c r="J425" s="163"/>
      <c r="K425" s="164"/>
      <c r="L425" s="164"/>
      <c r="M425" s="164"/>
      <c r="N425" s="164"/>
      <c r="O425" s="343"/>
      <c r="P425" s="343"/>
      <c r="Q425" s="344"/>
      <c r="R425" s="345">
        <f t="shared" si="55"/>
        <v>0</v>
      </c>
      <c r="S425" s="346">
        <f t="shared" si="63"/>
        <v>0</v>
      </c>
      <c r="T425" s="347"/>
      <c r="U425" s="419"/>
      <c r="V425" s="386"/>
      <c r="W425" s="386"/>
      <c r="X425" s="386"/>
      <c r="Y425" s="347"/>
      <c r="Z425" s="347"/>
      <c r="AA425" s="163"/>
      <c r="AB425" s="164"/>
      <c r="AC425" s="348"/>
      <c r="AD425" s="348"/>
      <c r="AE425" s="348"/>
      <c r="AF425" s="349"/>
      <c r="AG425" s="349"/>
      <c r="AH425" s="370"/>
      <c r="AI425" s="163"/>
      <c r="AJ425" s="163"/>
      <c r="AK425" s="163"/>
      <c r="AL425" s="350"/>
      <c r="AM425" s="163"/>
      <c r="AN425" s="163"/>
      <c r="AO425" s="357"/>
      <c r="AP425" s="164"/>
      <c r="AQ425" s="164"/>
      <c r="AR425" s="164"/>
      <c r="AS425" s="351"/>
      <c r="AT425" s="352"/>
      <c r="AU425" s="352"/>
      <c r="AV425" s="352"/>
      <c r="AW425" s="352"/>
      <c r="AX425" s="352"/>
      <c r="AY425" s="352"/>
      <c r="AZ425" s="352"/>
      <c r="BA425" s="352"/>
      <c r="BB425" s="353"/>
      <c r="BC425" s="351"/>
      <c r="BD425" s="351"/>
      <c r="BE425" s="255" t="str">
        <f>IF(F425="","",IF(分岐管理シート!D425&gt;0,"","error"))</f>
        <v/>
      </c>
      <c r="BF425" s="256" t="str">
        <f>IF(F425="","",IF(分岐管理シート!E425=1,"","error"))</f>
        <v/>
      </c>
      <c r="BG425" s="257" t="str">
        <f>IF(F425="","",IF(分岐管理シート!G425=2,"","error"))</f>
        <v/>
      </c>
      <c r="BH425" s="257" t="str">
        <f>IF(F425="","",IF(OR(分岐管理シート!H425=0,LEN(H425)&lt;6),"error",""))</f>
        <v/>
      </c>
      <c r="BI425" s="258" t="str">
        <f>IF(F425="","",IF(分岐管理シート!I425=2,"","error"))</f>
        <v/>
      </c>
      <c r="BJ425" s="257" t="str">
        <f t="shared" si="56"/>
        <v/>
      </c>
      <c r="BK425" s="257" t="str">
        <f t="shared" si="57"/>
        <v/>
      </c>
      <c r="BL425" s="257" t="str">
        <f>IF(F425="","",IF(OR(AND(分岐管理シート!D425=1,分岐管理シート!K425=1),AND(分岐管理シート!D425=2,分岐管理シート!K425=2)),"","error"))</f>
        <v/>
      </c>
      <c r="BM425" s="255" t="str">
        <f>IF(F425="","",IF(分岐管理シート!L425=2,"","error"))</f>
        <v/>
      </c>
      <c r="BN425" s="257" t="str">
        <f>IF(F425="","",IF(分岐管理シート!M425&lt;1,"error",""))</f>
        <v/>
      </c>
      <c r="BO425" s="252" t="str">
        <f>IF(F425="","",IF(OR(AND(分岐管理シート!D425=1,分岐管理シート!M425&lt;12,分岐管理シート!M425&gt;0),AND(分岐管理シート!D425=2,分岐管理シート!M425&lt;13,分岐管理シート!M425&gt;1)),"","error"))</f>
        <v/>
      </c>
      <c r="BP425" s="257" t="str">
        <f>IF(AND(分岐管理シート!M425&lt;&gt;1,SUM(分岐管理シート!N425:P425)&gt;0),"error","")</f>
        <v/>
      </c>
      <c r="BQ425" s="256" t="str">
        <f>IF(OR(AND(分岐管理シート!N425=0,OR(分岐管理シート!O425&lt;&gt;0,分岐管理シート!P425&lt;&gt;0)),AND(分岐管理シート!O425=0,分岐管理シート!P425&lt;&gt;0)),"error","")</f>
        <v/>
      </c>
      <c r="BR425" s="259" t="str" cm="1">
        <f t="array" ref="BR425">IF(SUMPRODUCT(COUNTIF(N425:P425,N425:P425))&gt;COUNTA(N425:P425),"error","")</f>
        <v/>
      </c>
      <c r="BS425" s="257" t="str">
        <f t="shared" si="58"/>
        <v/>
      </c>
      <c r="BT425" s="257" t="str">
        <f t="shared" si="59"/>
        <v/>
      </c>
      <c r="BU425" s="257" t="str">
        <f>IF(F425="","",IF(OR(AND(分岐管理シート!D425=1,T425&gt;0,Y425&gt;=0,U425=0,R425=S425+Y425,S425=T425),AND(分岐管理シート!D425=2,U425&gt;0,Y425&gt;=0,T425=0,R425=S425+Y425,S425=U425)),"","error"))</f>
        <v/>
      </c>
      <c r="BV425" s="257" t="str">
        <f t="shared" si="60"/>
        <v/>
      </c>
      <c r="BW425" s="257" t="str">
        <f t="shared" si="64"/>
        <v/>
      </c>
      <c r="BX425" s="257" t="str">
        <f t="shared" si="61"/>
        <v/>
      </c>
      <c r="BY425" s="257" t="str">
        <f>IF(F425="","",IF(PRODUCT(分岐管理シート!AB425:'分岐管理シート'!AE425)=0,"error",""))</f>
        <v/>
      </c>
      <c r="BZ425" s="252" t="str">
        <f>IF(F425="","",IF(AND(AE425="○",分岐管理シート!AF425=0),"error",""))</f>
        <v/>
      </c>
      <c r="CA425" s="257" t="str">
        <f>IF(F425="","",IF(AND(分岐管理シート!AE425&lt;2,実施計画様式!AF425&lt;&gt;""),"error",""))</f>
        <v/>
      </c>
      <c r="CB425" s="257" t="str">
        <f>IF(F425="","",IF(OR(AND(分岐管理シート!D425=1,分岐管理シート!AG425&gt;0,分岐管理シート!AG425&lt;25),AND(分岐管理シート!D425&gt;1,分岐管理シート!AG425&gt;12,分岐管理シート!AG425&lt;25)),"","error"))</f>
        <v/>
      </c>
      <c r="CC425" s="256" t="str">
        <f>IF(F425="","",IF(OR(AND(分岐管理シート!BH425="予算化方法",分岐管理シート!AH425&gt;0,分岐管理シート!AH425&lt;4),AND(分岐管理シート!BH425="予算化方法_未定なし",分岐管理シート!AH425&gt;0,分岐管理シート!AH425&lt;3)),"","error"))</f>
        <v/>
      </c>
      <c r="CD425" s="257" t="str">
        <f>IF(F425="","",IF(OR(分岐管理シート!AI425&lt;14,分岐管理シート!AI425&gt;25,分岐管理シート!AI425&gt;分岐管理シート!AJ425,分岐管理シート!AI425&gt;分岐管理シート!AK425),"error",""))</f>
        <v/>
      </c>
      <c r="CE425" s="257" t="str">
        <f>IF(F425="","",IF(OR(分岐管理シート!AJ425&lt;14,分岐管理シート!AJ425&gt;25,分岐管理シート!AJ425&lt;分岐管理シート!AI425,分岐管理シート!AJ425&gt;分岐管理シート!AK425),"error",""))</f>
        <v/>
      </c>
      <c r="CF425" s="256" t="str">
        <f>IF(F425="","",IF(OR(分岐管理シート!AK425&lt;14,分岐管理シート!AK425&gt;26,分岐管理シート!AK425&lt;分岐管理シート!AI425,分岐管理シート!AK425&lt;分岐管理シート!AJ425),"error",""))</f>
        <v/>
      </c>
      <c r="CG425" s="257" t="str">
        <f>IF(F425="","",IF(AND(AD425="－",分岐管理シート!AK425&gt;25),"error",""))</f>
        <v/>
      </c>
      <c r="CH425" s="257" t="str">
        <f t="shared" si="65"/>
        <v/>
      </c>
      <c r="CI425" s="252" t="str">
        <f>IF(F425="","",IF(分岐管理シート!AM425&lt;1,"error",""))</f>
        <v/>
      </c>
      <c r="CJ425" s="257" t="str">
        <f>IF(F425="","",IF(分岐管理シート!AN425&lt;1,"error",""))</f>
        <v/>
      </c>
      <c r="CK425" s="261" t="str">
        <f t="shared" si="62"/>
        <v/>
      </c>
      <c r="CL425" s="257" t="str">
        <f>IF(F425="","",IF(AND(SUM(分岐管理シート!AO425:AR425)&gt;180,分岐管理シート!AS425&lt;1),"error",""))</f>
        <v/>
      </c>
      <c r="CM425" s="257" t="str">
        <f>IF(F425="","",IF(OR(AND(分岐管理シート!D425=1,分岐管理シート!BB425&gt;0,分岐管理シート!BB425&lt;7),AND(分岐管理シート!D425&gt;1,分岐管理シート!BB425&gt;3,分岐管理シート!BB425&lt;7)),"","error"))</f>
        <v/>
      </c>
      <c r="CN425" s="260"/>
      <c r="CO425" s="257" t="str">
        <f>IF(分岐管理シート!BR425=0,"","error")</f>
        <v/>
      </c>
      <c r="CP425" s="304" t="str">
        <f>IF(AND(F425="",SUM(分岐管理シート!D425:BB425)&gt;0),"error","")</f>
        <v/>
      </c>
    </row>
    <row r="426" spans="1:94" ht="54.95" customHeight="1" x14ac:dyDescent="0.15">
      <c r="A426" s="29"/>
      <c r="B426" s="33"/>
      <c r="C426" s="445">
        <v>354</v>
      </c>
      <c r="D426" s="342"/>
      <c r="E426" s="342"/>
      <c r="F426" s="164"/>
      <c r="G426" s="164"/>
      <c r="H426" s="163"/>
      <c r="I426" s="164"/>
      <c r="J426" s="163"/>
      <c r="K426" s="164"/>
      <c r="L426" s="164"/>
      <c r="M426" s="164"/>
      <c r="N426" s="164"/>
      <c r="O426" s="343"/>
      <c r="P426" s="343"/>
      <c r="Q426" s="344"/>
      <c r="R426" s="345">
        <f t="shared" si="55"/>
        <v>0</v>
      </c>
      <c r="S426" s="346">
        <f t="shared" si="63"/>
        <v>0</v>
      </c>
      <c r="T426" s="347"/>
      <c r="U426" s="419"/>
      <c r="V426" s="386"/>
      <c r="W426" s="386"/>
      <c r="X426" s="386"/>
      <c r="Y426" s="347"/>
      <c r="Z426" s="347"/>
      <c r="AA426" s="163"/>
      <c r="AB426" s="164"/>
      <c r="AC426" s="348"/>
      <c r="AD426" s="348"/>
      <c r="AE426" s="348"/>
      <c r="AF426" s="349"/>
      <c r="AG426" s="349"/>
      <c r="AH426" s="370"/>
      <c r="AI426" s="163"/>
      <c r="AJ426" s="163"/>
      <c r="AK426" s="163"/>
      <c r="AL426" s="350"/>
      <c r="AM426" s="163"/>
      <c r="AN426" s="163"/>
      <c r="AO426" s="357"/>
      <c r="AP426" s="164"/>
      <c r="AQ426" s="164"/>
      <c r="AR426" s="164"/>
      <c r="AS426" s="351"/>
      <c r="AT426" s="352"/>
      <c r="AU426" s="352"/>
      <c r="AV426" s="352"/>
      <c r="AW426" s="352"/>
      <c r="AX426" s="352"/>
      <c r="AY426" s="352"/>
      <c r="AZ426" s="352"/>
      <c r="BA426" s="352"/>
      <c r="BB426" s="353"/>
      <c r="BC426" s="351"/>
      <c r="BD426" s="351"/>
      <c r="BE426" s="255" t="str">
        <f>IF(F426="","",IF(分岐管理シート!D426&gt;0,"","error"))</f>
        <v/>
      </c>
      <c r="BF426" s="256" t="str">
        <f>IF(F426="","",IF(分岐管理シート!E426=1,"","error"))</f>
        <v/>
      </c>
      <c r="BG426" s="257" t="str">
        <f>IF(F426="","",IF(分岐管理シート!G426=2,"","error"))</f>
        <v/>
      </c>
      <c r="BH426" s="257" t="str">
        <f>IF(F426="","",IF(OR(分岐管理シート!H426=0,LEN(H426)&lt;6),"error",""))</f>
        <v/>
      </c>
      <c r="BI426" s="258" t="str">
        <f>IF(F426="","",IF(分岐管理シート!I426=2,"","error"))</f>
        <v/>
      </c>
      <c r="BJ426" s="257" t="str">
        <f t="shared" si="56"/>
        <v/>
      </c>
      <c r="BK426" s="257" t="str">
        <f t="shared" si="57"/>
        <v/>
      </c>
      <c r="BL426" s="257" t="str">
        <f>IF(F426="","",IF(OR(AND(分岐管理シート!D426=1,分岐管理シート!K426=1),AND(分岐管理シート!D426=2,分岐管理シート!K426=2)),"","error"))</f>
        <v/>
      </c>
      <c r="BM426" s="255" t="str">
        <f>IF(F426="","",IF(分岐管理シート!L426=2,"","error"))</f>
        <v/>
      </c>
      <c r="BN426" s="257" t="str">
        <f>IF(F426="","",IF(分岐管理シート!M426&lt;1,"error",""))</f>
        <v/>
      </c>
      <c r="BO426" s="252" t="str">
        <f>IF(F426="","",IF(OR(AND(分岐管理シート!D426=1,分岐管理シート!M426&lt;12,分岐管理シート!M426&gt;0),AND(分岐管理シート!D426=2,分岐管理シート!M426&lt;13,分岐管理シート!M426&gt;1)),"","error"))</f>
        <v/>
      </c>
      <c r="BP426" s="257" t="str">
        <f>IF(AND(分岐管理シート!M426&lt;&gt;1,SUM(分岐管理シート!N426:P426)&gt;0),"error","")</f>
        <v/>
      </c>
      <c r="BQ426" s="256" t="str">
        <f>IF(OR(AND(分岐管理シート!N426=0,OR(分岐管理シート!O426&lt;&gt;0,分岐管理シート!P426&lt;&gt;0)),AND(分岐管理シート!O426=0,分岐管理シート!P426&lt;&gt;0)),"error","")</f>
        <v/>
      </c>
      <c r="BR426" s="259" t="str" cm="1">
        <f t="array" ref="BR426">IF(SUMPRODUCT(COUNTIF(N426:P426,N426:P426))&gt;COUNTA(N426:P426),"error","")</f>
        <v/>
      </c>
      <c r="BS426" s="257" t="str">
        <f t="shared" si="58"/>
        <v/>
      </c>
      <c r="BT426" s="257" t="str">
        <f t="shared" si="59"/>
        <v/>
      </c>
      <c r="BU426" s="257" t="str">
        <f>IF(F426="","",IF(OR(AND(分岐管理シート!D426=1,T426&gt;0,Y426&gt;=0,U426=0,R426=S426+Y426,S426=T426),AND(分岐管理シート!D426=2,U426&gt;0,Y426&gt;=0,T426=0,R426=S426+Y426,S426=U426)),"","error"))</f>
        <v/>
      </c>
      <c r="BV426" s="257" t="str">
        <f t="shared" si="60"/>
        <v/>
      </c>
      <c r="BW426" s="257" t="str">
        <f t="shared" si="64"/>
        <v/>
      </c>
      <c r="BX426" s="257" t="str">
        <f t="shared" si="61"/>
        <v/>
      </c>
      <c r="BY426" s="257" t="str">
        <f>IF(F426="","",IF(PRODUCT(分岐管理シート!AB426:'分岐管理シート'!AE426)=0,"error",""))</f>
        <v/>
      </c>
      <c r="BZ426" s="252" t="str">
        <f>IF(F426="","",IF(AND(AE426="○",分岐管理シート!AF426=0),"error",""))</f>
        <v/>
      </c>
      <c r="CA426" s="257" t="str">
        <f>IF(F426="","",IF(AND(分岐管理シート!AE426&lt;2,実施計画様式!AF426&lt;&gt;""),"error",""))</f>
        <v/>
      </c>
      <c r="CB426" s="257" t="str">
        <f>IF(F426="","",IF(OR(AND(分岐管理シート!D426=1,分岐管理シート!AG426&gt;0,分岐管理シート!AG426&lt;25),AND(分岐管理シート!D426&gt;1,分岐管理シート!AG426&gt;12,分岐管理シート!AG426&lt;25)),"","error"))</f>
        <v/>
      </c>
      <c r="CC426" s="256" t="str">
        <f>IF(F426="","",IF(OR(AND(分岐管理シート!BH426="予算化方法",分岐管理シート!AH426&gt;0,分岐管理シート!AH426&lt;4),AND(分岐管理シート!BH426="予算化方法_未定なし",分岐管理シート!AH426&gt;0,分岐管理シート!AH426&lt;3)),"","error"))</f>
        <v/>
      </c>
      <c r="CD426" s="257" t="str">
        <f>IF(F426="","",IF(OR(分岐管理シート!AI426&lt;14,分岐管理シート!AI426&gt;25,分岐管理シート!AI426&gt;分岐管理シート!AJ426,分岐管理シート!AI426&gt;分岐管理シート!AK426),"error",""))</f>
        <v/>
      </c>
      <c r="CE426" s="257" t="str">
        <f>IF(F426="","",IF(OR(分岐管理シート!AJ426&lt;14,分岐管理シート!AJ426&gt;25,分岐管理シート!AJ426&lt;分岐管理シート!AI426,分岐管理シート!AJ426&gt;分岐管理シート!AK426),"error",""))</f>
        <v/>
      </c>
      <c r="CF426" s="256" t="str">
        <f>IF(F426="","",IF(OR(分岐管理シート!AK426&lt;14,分岐管理シート!AK426&gt;26,分岐管理シート!AK426&lt;分岐管理シート!AI426,分岐管理シート!AK426&lt;分岐管理シート!AJ426),"error",""))</f>
        <v/>
      </c>
      <c r="CG426" s="257" t="str">
        <f>IF(F426="","",IF(AND(AD426="－",分岐管理シート!AK426&gt;25),"error",""))</f>
        <v/>
      </c>
      <c r="CH426" s="257" t="str">
        <f t="shared" si="65"/>
        <v/>
      </c>
      <c r="CI426" s="252" t="str">
        <f>IF(F426="","",IF(分岐管理シート!AM426&lt;1,"error",""))</f>
        <v/>
      </c>
      <c r="CJ426" s="257" t="str">
        <f>IF(F426="","",IF(分岐管理シート!AN426&lt;1,"error",""))</f>
        <v/>
      </c>
      <c r="CK426" s="261" t="str">
        <f t="shared" si="62"/>
        <v/>
      </c>
      <c r="CL426" s="257" t="str">
        <f>IF(F426="","",IF(AND(SUM(分岐管理シート!AO426:AR426)&gt;180,分岐管理シート!AS426&lt;1),"error",""))</f>
        <v/>
      </c>
      <c r="CM426" s="257" t="str">
        <f>IF(F426="","",IF(OR(AND(分岐管理シート!D426=1,分岐管理シート!BB426&gt;0,分岐管理シート!BB426&lt;7),AND(分岐管理シート!D426&gt;1,分岐管理シート!BB426&gt;3,分岐管理シート!BB426&lt;7)),"","error"))</f>
        <v/>
      </c>
      <c r="CN426" s="260"/>
      <c r="CO426" s="257" t="str">
        <f>IF(分岐管理シート!BR426=0,"","error")</f>
        <v/>
      </c>
      <c r="CP426" s="304" t="str">
        <f>IF(AND(F426="",SUM(分岐管理シート!D426:BB426)&gt;0),"error","")</f>
        <v/>
      </c>
    </row>
    <row r="427" spans="1:94" ht="54.95" customHeight="1" x14ac:dyDescent="0.15">
      <c r="A427" s="29"/>
      <c r="B427" s="33"/>
      <c r="C427" s="445">
        <v>355</v>
      </c>
      <c r="D427" s="342"/>
      <c r="E427" s="342"/>
      <c r="F427" s="164"/>
      <c r="G427" s="164"/>
      <c r="H427" s="163"/>
      <c r="I427" s="164"/>
      <c r="J427" s="163"/>
      <c r="K427" s="164"/>
      <c r="L427" s="164"/>
      <c r="M427" s="164"/>
      <c r="N427" s="164"/>
      <c r="O427" s="343"/>
      <c r="P427" s="343"/>
      <c r="Q427" s="344"/>
      <c r="R427" s="345">
        <f t="shared" si="55"/>
        <v>0</v>
      </c>
      <c r="S427" s="346">
        <f t="shared" si="63"/>
        <v>0</v>
      </c>
      <c r="T427" s="347"/>
      <c r="U427" s="419"/>
      <c r="V427" s="386"/>
      <c r="W427" s="386"/>
      <c r="X427" s="386"/>
      <c r="Y427" s="347"/>
      <c r="Z427" s="347"/>
      <c r="AA427" s="163"/>
      <c r="AB427" s="164"/>
      <c r="AC427" s="348"/>
      <c r="AD427" s="348"/>
      <c r="AE427" s="348"/>
      <c r="AF427" s="349"/>
      <c r="AG427" s="349"/>
      <c r="AH427" s="370"/>
      <c r="AI427" s="163"/>
      <c r="AJ427" s="163"/>
      <c r="AK427" s="163"/>
      <c r="AL427" s="350"/>
      <c r="AM427" s="163"/>
      <c r="AN427" s="163"/>
      <c r="AO427" s="357"/>
      <c r="AP427" s="164"/>
      <c r="AQ427" s="164"/>
      <c r="AR427" s="164"/>
      <c r="AS427" s="351"/>
      <c r="AT427" s="352"/>
      <c r="AU427" s="352"/>
      <c r="AV427" s="352"/>
      <c r="AW427" s="352"/>
      <c r="AX427" s="352"/>
      <c r="AY427" s="352"/>
      <c r="AZ427" s="352"/>
      <c r="BA427" s="352"/>
      <c r="BB427" s="353"/>
      <c r="BC427" s="351"/>
      <c r="BD427" s="351"/>
      <c r="BE427" s="255" t="str">
        <f>IF(F427="","",IF(分岐管理シート!D427&gt;0,"","error"))</f>
        <v/>
      </c>
      <c r="BF427" s="256" t="str">
        <f>IF(F427="","",IF(分岐管理シート!E427=1,"","error"))</f>
        <v/>
      </c>
      <c r="BG427" s="257" t="str">
        <f>IF(F427="","",IF(分岐管理シート!G427=2,"","error"))</f>
        <v/>
      </c>
      <c r="BH427" s="257" t="str">
        <f>IF(F427="","",IF(OR(分岐管理シート!H427=0,LEN(H427)&lt;6),"error",""))</f>
        <v/>
      </c>
      <c r="BI427" s="258" t="str">
        <f>IF(F427="","",IF(分岐管理シート!I427=2,"","error"))</f>
        <v/>
      </c>
      <c r="BJ427" s="257" t="str">
        <f t="shared" si="56"/>
        <v/>
      </c>
      <c r="BK427" s="257" t="str">
        <f t="shared" si="57"/>
        <v/>
      </c>
      <c r="BL427" s="257" t="str">
        <f>IF(F427="","",IF(OR(AND(分岐管理シート!D427=1,分岐管理シート!K427=1),AND(分岐管理シート!D427=2,分岐管理シート!K427=2)),"","error"))</f>
        <v/>
      </c>
      <c r="BM427" s="255" t="str">
        <f>IF(F427="","",IF(分岐管理シート!L427=2,"","error"))</f>
        <v/>
      </c>
      <c r="BN427" s="257" t="str">
        <f>IF(F427="","",IF(分岐管理シート!M427&lt;1,"error",""))</f>
        <v/>
      </c>
      <c r="BO427" s="252" t="str">
        <f>IF(F427="","",IF(OR(AND(分岐管理シート!D427=1,分岐管理シート!M427&lt;12,分岐管理シート!M427&gt;0),AND(分岐管理シート!D427=2,分岐管理シート!M427&lt;13,分岐管理シート!M427&gt;1)),"","error"))</f>
        <v/>
      </c>
      <c r="BP427" s="257" t="str">
        <f>IF(AND(分岐管理シート!M427&lt;&gt;1,SUM(分岐管理シート!N427:P427)&gt;0),"error","")</f>
        <v/>
      </c>
      <c r="BQ427" s="256" t="str">
        <f>IF(OR(AND(分岐管理シート!N427=0,OR(分岐管理シート!O427&lt;&gt;0,分岐管理シート!P427&lt;&gt;0)),AND(分岐管理シート!O427=0,分岐管理シート!P427&lt;&gt;0)),"error","")</f>
        <v/>
      </c>
      <c r="BR427" s="259" t="str" cm="1">
        <f t="array" ref="BR427">IF(SUMPRODUCT(COUNTIF(N427:P427,N427:P427))&gt;COUNTA(N427:P427),"error","")</f>
        <v/>
      </c>
      <c r="BS427" s="257" t="str">
        <f t="shared" si="58"/>
        <v/>
      </c>
      <c r="BT427" s="257" t="str">
        <f t="shared" si="59"/>
        <v/>
      </c>
      <c r="BU427" s="257" t="str">
        <f>IF(F427="","",IF(OR(AND(分岐管理シート!D427=1,T427&gt;0,Y427&gt;=0,U427=0,R427=S427+Y427,S427=T427),AND(分岐管理シート!D427=2,U427&gt;0,Y427&gt;=0,T427=0,R427=S427+Y427,S427=U427)),"","error"))</f>
        <v/>
      </c>
      <c r="BV427" s="257" t="str">
        <f t="shared" si="60"/>
        <v/>
      </c>
      <c r="BW427" s="257" t="str">
        <f t="shared" si="64"/>
        <v/>
      </c>
      <c r="BX427" s="257" t="str">
        <f t="shared" si="61"/>
        <v/>
      </c>
      <c r="BY427" s="257" t="str">
        <f>IF(F427="","",IF(PRODUCT(分岐管理シート!AB427:'分岐管理シート'!AE427)=0,"error",""))</f>
        <v/>
      </c>
      <c r="BZ427" s="252" t="str">
        <f>IF(F427="","",IF(AND(AE427="○",分岐管理シート!AF427=0),"error",""))</f>
        <v/>
      </c>
      <c r="CA427" s="257" t="str">
        <f>IF(F427="","",IF(AND(分岐管理シート!AE427&lt;2,実施計画様式!AF427&lt;&gt;""),"error",""))</f>
        <v/>
      </c>
      <c r="CB427" s="257" t="str">
        <f>IF(F427="","",IF(OR(AND(分岐管理シート!D427=1,分岐管理シート!AG427&gt;0,分岐管理シート!AG427&lt;25),AND(分岐管理シート!D427&gt;1,分岐管理シート!AG427&gt;12,分岐管理シート!AG427&lt;25)),"","error"))</f>
        <v/>
      </c>
      <c r="CC427" s="256" t="str">
        <f>IF(F427="","",IF(OR(AND(分岐管理シート!BH427="予算化方法",分岐管理シート!AH427&gt;0,分岐管理シート!AH427&lt;4),AND(分岐管理シート!BH427="予算化方法_未定なし",分岐管理シート!AH427&gt;0,分岐管理シート!AH427&lt;3)),"","error"))</f>
        <v/>
      </c>
      <c r="CD427" s="257" t="str">
        <f>IF(F427="","",IF(OR(分岐管理シート!AI427&lt;14,分岐管理シート!AI427&gt;25,分岐管理シート!AI427&gt;分岐管理シート!AJ427,分岐管理シート!AI427&gt;分岐管理シート!AK427),"error",""))</f>
        <v/>
      </c>
      <c r="CE427" s="257" t="str">
        <f>IF(F427="","",IF(OR(分岐管理シート!AJ427&lt;14,分岐管理シート!AJ427&gt;25,分岐管理シート!AJ427&lt;分岐管理シート!AI427,分岐管理シート!AJ427&gt;分岐管理シート!AK427),"error",""))</f>
        <v/>
      </c>
      <c r="CF427" s="256" t="str">
        <f>IF(F427="","",IF(OR(分岐管理シート!AK427&lt;14,分岐管理シート!AK427&gt;26,分岐管理シート!AK427&lt;分岐管理シート!AI427,分岐管理シート!AK427&lt;分岐管理シート!AJ427),"error",""))</f>
        <v/>
      </c>
      <c r="CG427" s="257" t="str">
        <f>IF(F427="","",IF(AND(AD427="－",分岐管理シート!AK427&gt;25),"error",""))</f>
        <v/>
      </c>
      <c r="CH427" s="257" t="str">
        <f t="shared" si="65"/>
        <v/>
      </c>
      <c r="CI427" s="252" t="str">
        <f>IF(F427="","",IF(分岐管理シート!AM427&lt;1,"error",""))</f>
        <v/>
      </c>
      <c r="CJ427" s="257" t="str">
        <f>IF(F427="","",IF(分岐管理シート!AN427&lt;1,"error",""))</f>
        <v/>
      </c>
      <c r="CK427" s="261" t="str">
        <f t="shared" si="62"/>
        <v/>
      </c>
      <c r="CL427" s="257" t="str">
        <f>IF(F427="","",IF(AND(SUM(分岐管理シート!AO427:AR427)&gt;180,分岐管理シート!AS427&lt;1),"error",""))</f>
        <v/>
      </c>
      <c r="CM427" s="257" t="str">
        <f>IF(F427="","",IF(OR(AND(分岐管理シート!D427=1,分岐管理シート!BB427&gt;0,分岐管理シート!BB427&lt;7),AND(分岐管理シート!D427&gt;1,分岐管理シート!BB427&gt;3,分岐管理シート!BB427&lt;7)),"","error"))</f>
        <v/>
      </c>
      <c r="CN427" s="260"/>
      <c r="CO427" s="257" t="str">
        <f>IF(分岐管理シート!BR427=0,"","error")</f>
        <v/>
      </c>
      <c r="CP427" s="304" t="str">
        <f>IF(AND(F427="",SUM(分岐管理シート!D427:BB427)&gt;0),"error","")</f>
        <v/>
      </c>
    </row>
    <row r="428" spans="1:94" ht="54.95" customHeight="1" x14ac:dyDescent="0.15">
      <c r="A428" s="29"/>
      <c r="B428" s="33"/>
      <c r="C428" s="445">
        <v>356</v>
      </c>
      <c r="D428" s="342"/>
      <c r="E428" s="342"/>
      <c r="F428" s="164"/>
      <c r="G428" s="164"/>
      <c r="H428" s="163"/>
      <c r="I428" s="164"/>
      <c r="J428" s="163"/>
      <c r="K428" s="164"/>
      <c r="L428" s="164"/>
      <c r="M428" s="164"/>
      <c r="N428" s="164"/>
      <c r="O428" s="343"/>
      <c r="P428" s="343"/>
      <c r="Q428" s="344"/>
      <c r="R428" s="345">
        <f t="shared" si="55"/>
        <v>0</v>
      </c>
      <c r="S428" s="346">
        <f t="shared" si="63"/>
        <v>0</v>
      </c>
      <c r="T428" s="347"/>
      <c r="U428" s="419"/>
      <c r="V428" s="386"/>
      <c r="W428" s="386"/>
      <c r="X428" s="386"/>
      <c r="Y428" s="347"/>
      <c r="Z428" s="347"/>
      <c r="AA428" s="163"/>
      <c r="AB428" s="164"/>
      <c r="AC428" s="348"/>
      <c r="AD428" s="348"/>
      <c r="AE428" s="348"/>
      <c r="AF428" s="349"/>
      <c r="AG428" s="349"/>
      <c r="AH428" s="370"/>
      <c r="AI428" s="163"/>
      <c r="AJ428" s="163"/>
      <c r="AK428" s="163"/>
      <c r="AL428" s="350"/>
      <c r="AM428" s="163"/>
      <c r="AN428" s="163"/>
      <c r="AO428" s="357"/>
      <c r="AP428" s="164"/>
      <c r="AQ428" s="164"/>
      <c r="AR428" s="164"/>
      <c r="AS428" s="351"/>
      <c r="AT428" s="352"/>
      <c r="AU428" s="352"/>
      <c r="AV428" s="352"/>
      <c r="AW428" s="352"/>
      <c r="AX428" s="352"/>
      <c r="AY428" s="352"/>
      <c r="AZ428" s="352"/>
      <c r="BA428" s="352"/>
      <c r="BB428" s="353"/>
      <c r="BC428" s="351"/>
      <c r="BD428" s="351"/>
      <c r="BE428" s="255" t="str">
        <f>IF(F428="","",IF(分岐管理シート!D428&gt;0,"","error"))</f>
        <v/>
      </c>
      <c r="BF428" s="256" t="str">
        <f>IF(F428="","",IF(分岐管理シート!E428=1,"","error"))</f>
        <v/>
      </c>
      <c r="BG428" s="257" t="str">
        <f>IF(F428="","",IF(分岐管理シート!G428=2,"","error"))</f>
        <v/>
      </c>
      <c r="BH428" s="257" t="str">
        <f>IF(F428="","",IF(OR(分岐管理シート!H428=0,LEN(H428)&lt;6),"error",""))</f>
        <v/>
      </c>
      <c r="BI428" s="258" t="str">
        <f>IF(F428="","",IF(分岐管理シート!I428=2,"","error"))</f>
        <v/>
      </c>
      <c r="BJ428" s="257" t="str">
        <f t="shared" si="56"/>
        <v/>
      </c>
      <c r="BK428" s="257" t="str">
        <f t="shared" si="57"/>
        <v/>
      </c>
      <c r="BL428" s="257" t="str">
        <f>IF(F428="","",IF(OR(AND(分岐管理シート!D428=1,分岐管理シート!K428=1),AND(分岐管理シート!D428=2,分岐管理シート!K428=2)),"","error"))</f>
        <v/>
      </c>
      <c r="BM428" s="255" t="str">
        <f>IF(F428="","",IF(分岐管理シート!L428=2,"","error"))</f>
        <v/>
      </c>
      <c r="BN428" s="257" t="str">
        <f>IF(F428="","",IF(分岐管理シート!M428&lt;1,"error",""))</f>
        <v/>
      </c>
      <c r="BO428" s="252" t="str">
        <f>IF(F428="","",IF(OR(AND(分岐管理シート!D428=1,分岐管理シート!M428&lt;12,分岐管理シート!M428&gt;0),AND(分岐管理シート!D428=2,分岐管理シート!M428&lt;13,分岐管理シート!M428&gt;1)),"","error"))</f>
        <v/>
      </c>
      <c r="BP428" s="257" t="str">
        <f>IF(AND(分岐管理シート!M428&lt;&gt;1,SUM(分岐管理シート!N428:P428)&gt;0),"error","")</f>
        <v/>
      </c>
      <c r="BQ428" s="256" t="str">
        <f>IF(OR(AND(分岐管理シート!N428=0,OR(分岐管理シート!O428&lt;&gt;0,分岐管理シート!P428&lt;&gt;0)),AND(分岐管理シート!O428=0,分岐管理シート!P428&lt;&gt;0)),"error","")</f>
        <v/>
      </c>
      <c r="BR428" s="259" t="str" cm="1">
        <f t="array" ref="BR428">IF(SUMPRODUCT(COUNTIF(N428:P428,N428:P428))&gt;COUNTA(N428:P428),"error","")</f>
        <v/>
      </c>
      <c r="BS428" s="257" t="str">
        <f t="shared" si="58"/>
        <v/>
      </c>
      <c r="BT428" s="257" t="str">
        <f t="shared" si="59"/>
        <v/>
      </c>
      <c r="BU428" s="257" t="str">
        <f>IF(F428="","",IF(OR(AND(分岐管理シート!D428=1,T428&gt;0,Y428&gt;=0,U428=0,R428=S428+Y428,S428=T428),AND(分岐管理シート!D428=2,U428&gt;0,Y428&gt;=0,T428=0,R428=S428+Y428,S428=U428)),"","error"))</f>
        <v/>
      </c>
      <c r="BV428" s="257" t="str">
        <f t="shared" si="60"/>
        <v/>
      </c>
      <c r="BW428" s="257" t="str">
        <f t="shared" si="64"/>
        <v/>
      </c>
      <c r="BX428" s="257" t="str">
        <f t="shared" si="61"/>
        <v/>
      </c>
      <c r="BY428" s="257" t="str">
        <f>IF(F428="","",IF(PRODUCT(分岐管理シート!AB428:'分岐管理シート'!AE428)=0,"error",""))</f>
        <v/>
      </c>
      <c r="BZ428" s="252" t="str">
        <f>IF(F428="","",IF(AND(AE428="○",分岐管理シート!AF428=0),"error",""))</f>
        <v/>
      </c>
      <c r="CA428" s="257" t="str">
        <f>IF(F428="","",IF(AND(分岐管理シート!AE428&lt;2,実施計画様式!AF428&lt;&gt;""),"error",""))</f>
        <v/>
      </c>
      <c r="CB428" s="257" t="str">
        <f>IF(F428="","",IF(OR(AND(分岐管理シート!D428=1,分岐管理シート!AG428&gt;0,分岐管理シート!AG428&lt;25),AND(分岐管理シート!D428&gt;1,分岐管理シート!AG428&gt;12,分岐管理シート!AG428&lt;25)),"","error"))</f>
        <v/>
      </c>
      <c r="CC428" s="256" t="str">
        <f>IF(F428="","",IF(OR(AND(分岐管理シート!BH428="予算化方法",分岐管理シート!AH428&gt;0,分岐管理シート!AH428&lt;4),AND(分岐管理シート!BH428="予算化方法_未定なし",分岐管理シート!AH428&gt;0,分岐管理シート!AH428&lt;3)),"","error"))</f>
        <v/>
      </c>
      <c r="CD428" s="257" t="str">
        <f>IF(F428="","",IF(OR(分岐管理シート!AI428&lt;14,分岐管理シート!AI428&gt;25,分岐管理シート!AI428&gt;分岐管理シート!AJ428,分岐管理シート!AI428&gt;分岐管理シート!AK428),"error",""))</f>
        <v/>
      </c>
      <c r="CE428" s="257" t="str">
        <f>IF(F428="","",IF(OR(分岐管理シート!AJ428&lt;14,分岐管理シート!AJ428&gt;25,分岐管理シート!AJ428&lt;分岐管理シート!AI428,分岐管理シート!AJ428&gt;分岐管理シート!AK428),"error",""))</f>
        <v/>
      </c>
      <c r="CF428" s="256" t="str">
        <f>IF(F428="","",IF(OR(分岐管理シート!AK428&lt;14,分岐管理シート!AK428&gt;26,分岐管理シート!AK428&lt;分岐管理シート!AI428,分岐管理シート!AK428&lt;分岐管理シート!AJ428),"error",""))</f>
        <v/>
      </c>
      <c r="CG428" s="257" t="str">
        <f>IF(F428="","",IF(AND(AD428="－",分岐管理シート!AK428&gt;25),"error",""))</f>
        <v/>
      </c>
      <c r="CH428" s="257" t="str">
        <f t="shared" si="65"/>
        <v/>
      </c>
      <c r="CI428" s="252" t="str">
        <f>IF(F428="","",IF(分岐管理シート!AM428&lt;1,"error",""))</f>
        <v/>
      </c>
      <c r="CJ428" s="257" t="str">
        <f>IF(F428="","",IF(分岐管理シート!AN428&lt;1,"error",""))</f>
        <v/>
      </c>
      <c r="CK428" s="261" t="str">
        <f t="shared" si="62"/>
        <v/>
      </c>
      <c r="CL428" s="257" t="str">
        <f>IF(F428="","",IF(AND(SUM(分岐管理シート!AO428:AR428)&gt;180,分岐管理シート!AS428&lt;1),"error",""))</f>
        <v/>
      </c>
      <c r="CM428" s="257" t="str">
        <f>IF(F428="","",IF(OR(AND(分岐管理シート!D428=1,分岐管理シート!BB428&gt;0,分岐管理シート!BB428&lt;7),AND(分岐管理シート!D428&gt;1,分岐管理シート!BB428&gt;3,分岐管理シート!BB428&lt;7)),"","error"))</f>
        <v/>
      </c>
      <c r="CN428" s="260"/>
      <c r="CO428" s="257" t="str">
        <f>IF(分岐管理シート!BR428=0,"","error")</f>
        <v/>
      </c>
      <c r="CP428" s="304" t="str">
        <f>IF(AND(F428="",SUM(分岐管理シート!D428:BB428)&gt;0),"error","")</f>
        <v/>
      </c>
    </row>
    <row r="429" spans="1:94" ht="54.95" customHeight="1" x14ac:dyDescent="0.15">
      <c r="A429" s="29"/>
      <c r="B429" s="33"/>
      <c r="C429" s="445">
        <v>357</v>
      </c>
      <c r="D429" s="342"/>
      <c r="E429" s="342"/>
      <c r="F429" s="164"/>
      <c r="G429" s="164"/>
      <c r="H429" s="163"/>
      <c r="I429" s="164"/>
      <c r="J429" s="163"/>
      <c r="K429" s="164"/>
      <c r="L429" s="164"/>
      <c r="M429" s="164"/>
      <c r="N429" s="164"/>
      <c r="O429" s="343"/>
      <c r="P429" s="343"/>
      <c r="Q429" s="344"/>
      <c r="R429" s="345">
        <f t="shared" si="55"/>
        <v>0</v>
      </c>
      <c r="S429" s="346">
        <f t="shared" si="63"/>
        <v>0</v>
      </c>
      <c r="T429" s="347"/>
      <c r="U429" s="419"/>
      <c r="V429" s="386"/>
      <c r="W429" s="386"/>
      <c r="X429" s="386"/>
      <c r="Y429" s="347"/>
      <c r="Z429" s="347"/>
      <c r="AA429" s="163"/>
      <c r="AB429" s="164"/>
      <c r="AC429" s="348"/>
      <c r="AD429" s="348"/>
      <c r="AE429" s="348"/>
      <c r="AF429" s="349"/>
      <c r="AG429" s="349"/>
      <c r="AH429" s="370"/>
      <c r="AI429" s="163"/>
      <c r="AJ429" s="163"/>
      <c r="AK429" s="163"/>
      <c r="AL429" s="350"/>
      <c r="AM429" s="163"/>
      <c r="AN429" s="163"/>
      <c r="AO429" s="357"/>
      <c r="AP429" s="164"/>
      <c r="AQ429" s="164"/>
      <c r="AR429" s="164"/>
      <c r="AS429" s="351"/>
      <c r="AT429" s="352"/>
      <c r="AU429" s="352"/>
      <c r="AV429" s="352"/>
      <c r="AW429" s="352"/>
      <c r="AX429" s="352"/>
      <c r="AY429" s="352"/>
      <c r="AZ429" s="352"/>
      <c r="BA429" s="352"/>
      <c r="BB429" s="353"/>
      <c r="BC429" s="351"/>
      <c r="BD429" s="351"/>
      <c r="BE429" s="255" t="str">
        <f>IF(F429="","",IF(分岐管理シート!D429&gt;0,"","error"))</f>
        <v/>
      </c>
      <c r="BF429" s="256" t="str">
        <f>IF(F429="","",IF(分岐管理シート!E429=1,"","error"))</f>
        <v/>
      </c>
      <c r="BG429" s="257" t="str">
        <f>IF(F429="","",IF(分岐管理シート!G429=2,"","error"))</f>
        <v/>
      </c>
      <c r="BH429" s="257" t="str">
        <f>IF(F429="","",IF(OR(分岐管理シート!H429=0,LEN(H429)&lt;6),"error",""))</f>
        <v/>
      </c>
      <c r="BI429" s="258" t="str">
        <f>IF(F429="","",IF(分岐管理シート!I429=2,"","error"))</f>
        <v/>
      </c>
      <c r="BJ429" s="257" t="str">
        <f t="shared" si="56"/>
        <v/>
      </c>
      <c r="BK429" s="257" t="str">
        <f t="shared" si="57"/>
        <v/>
      </c>
      <c r="BL429" s="257" t="str">
        <f>IF(F429="","",IF(OR(AND(分岐管理シート!D429=1,分岐管理シート!K429=1),AND(分岐管理シート!D429=2,分岐管理シート!K429=2)),"","error"))</f>
        <v/>
      </c>
      <c r="BM429" s="255" t="str">
        <f>IF(F429="","",IF(分岐管理シート!L429=2,"","error"))</f>
        <v/>
      </c>
      <c r="BN429" s="257" t="str">
        <f>IF(F429="","",IF(分岐管理シート!M429&lt;1,"error",""))</f>
        <v/>
      </c>
      <c r="BO429" s="252" t="str">
        <f>IF(F429="","",IF(OR(AND(分岐管理シート!D429=1,分岐管理シート!M429&lt;12,分岐管理シート!M429&gt;0),AND(分岐管理シート!D429=2,分岐管理シート!M429&lt;13,分岐管理シート!M429&gt;1)),"","error"))</f>
        <v/>
      </c>
      <c r="BP429" s="257" t="str">
        <f>IF(AND(分岐管理シート!M429&lt;&gt;1,SUM(分岐管理シート!N429:P429)&gt;0),"error","")</f>
        <v/>
      </c>
      <c r="BQ429" s="256" t="str">
        <f>IF(OR(AND(分岐管理シート!N429=0,OR(分岐管理シート!O429&lt;&gt;0,分岐管理シート!P429&lt;&gt;0)),AND(分岐管理シート!O429=0,分岐管理シート!P429&lt;&gt;0)),"error","")</f>
        <v/>
      </c>
      <c r="BR429" s="259" t="str" cm="1">
        <f t="array" ref="BR429">IF(SUMPRODUCT(COUNTIF(N429:P429,N429:P429))&gt;COUNTA(N429:P429),"error","")</f>
        <v/>
      </c>
      <c r="BS429" s="257" t="str">
        <f t="shared" si="58"/>
        <v/>
      </c>
      <c r="BT429" s="257" t="str">
        <f t="shared" si="59"/>
        <v/>
      </c>
      <c r="BU429" s="257" t="str">
        <f>IF(F429="","",IF(OR(AND(分岐管理シート!D429=1,T429&gt;0,Y429&gt;=0,U429=0,R429=S429+Y429,S429=T429),AND(分岐管理シート!D429=2,U429&gt;0,Y429&gt;=0,T429=0,R429=S429+Y429,S429=U429)),"","error"))</f>
        <v/>
      </c>
      <c r="BV429" s="257" t="str">
        <f t="shared" si="60"/>
        <v/>
      </c>
      <c r="BW429" s="257" t="str">
        <f t="shared" si="64"/>
        <v/>
      </c>
      <c r="BX429" s="257" t="str">
        <f t="shared" si="61"/>
        <v/>
      </c>
      <c r="BY429" s="257" t="str">
        <f>IF(F429="","",IF(PRODUCT(分岐管理シート!AB429:'分岐管理シート'!AE429)=0,"error",""))</f>
        <v/>
      </c>
      <c r="BZ429" s="252" t="str">
        <f>IF(F429="","",IF(AND(AE429="○",分岐管理シート!AF429=0),"error",""))</f>
        <v/>
      </c>
      <c r="CA429" s="257" t="str">
        <f>IF(F429="","",IF(AND(分岐管理シート!AE429&lt;2,実施計画様式!AF429&lt;&gt;""),"error",""))</f>
        <v/>
      </c>
      <c r="CB429" s="257" t="str">
        <f>IF(F429="","",IF(OR(AND(分岐管理シート!D429=1,分岐管理シート!AG429&gt;0,分岐管理シート!AG429&lt;25),AND(分岐管理シート!D429&gt;1,分岐管理シート!AG429&gt;12,分岐管理シート!AG429&lt;25)),"","error"))</f>
        <v/>
      </c>
      <c r="CC429" s="256" t="str">
        <f>IF(F429="","",IF(OR(AND(分岐管理シート!BH429="予算化方法",分岐管理シート!AH429&gt;0,分岐管理シート!AH429&lt;4),AND(分岐管理シート!BH429="予算化方法_未定なし",分岐管理シート!AH429&gt;0,分岐管理シート!AH429&lt;3)),"","error"))</f>
        <v/>
      </c>
      <c r="CD429" s="257" t="str">
        <f>IF(F429="","",IF(OR(分岐管理シート!AI429&lt;14,分岐管理シート!AI429&gt;25,分岐管理シート!AI429&gt;分岐管理シート!AJ429,分岐管理シート!AI429&gt;分岐管理シート!AK429),"error",""))</f>
        <v/>
      </c>
      <c r="CE429" s="257" t="str">
        <f>IF(F429="","",IF(OR(分岐管理シート!AJ429&lt;14,分岐管理シート!AJ429&gt;25,分岐管理シート!AJ429&lt;分岐管理シート!AI429,分岐管理シート!AJ429&gt;分岐管理シート!AK429),"error",""))</f>
        <v/>
      </c>
      <c r="CF429" s="256" t="str">
        <f>IF(F429="","",IF(OR(分岐管理シート!AK429&lt;14,分岐管理シート!AK429&gt;26,分岐管理シート!AK429&lt;分岐管理シート!AI429,分岐管理シート!AK429&lt;分岐管理シート!AJ429),"error",""))</f>
        <v/>
      </c>
      <c r="CG429" s="257" t="str">
        <f>IF(F429="","",IF(AND(AD429="－",分岐管理シート!AK429&gt;25),"error",""))</f>
        <v/>
      </c>
      <c r="CH429" s="257" t="str">
        <f t="shared" si="65"/>
        <v/>
      </c>
      <c r="CI429" s="252" t="str">
        <f>IF(F429="","",IF(分岐管理シート!AM429&lt;1,"error",""))</f>
        <v/>
      </c>
      <c r="CJ429" s="257" t="str">
        <f>IF(F429="","",IF(分岐管理シート!AN429&lt;1,"error",""))</f>
        <v/>
      </c>
      <c r="CK429" s="261" t="str">
        <f t="shared" si="62"/>
        <v/>
      </c>
      <c r="CL429" s="257" t="str">
        <f>IF(F429="","",IF(AND(SUM(分岐管理シート!AO429:AR429)&gt;180,分岐管理シート!AS429&lt;1),"error",""))</f>
        <v/>
      </c>
      <c r="CM429" s="257" t="str">
        <f>IF(F429="","",IF(OR(AND(分岐管理シート!D429=1,分岐管理シート!BB429&gt;0,分岐管理シート!BB429&lt;7),AND(分岐管理シート!D429&gt;1,分岐管理シート!BB429&gt;3,分岐管理シート!BB429&lt;7)),"","error"))</f>
        <v/>
      </c>
      <c r="CN429" s="260"/>
      <c r="CO429" s="257" t="str">
        <f>IF(分岐管理シート!BR429=0,"","error")</f>
        <v/>
      </c>
      <c r="CP429" s="304" t="str">
        <f>IF(AND(F429="",SUM(分岐管理シート!D429:BB429)&gt;0),"error","")</f>
        <v/>
      </c>
    </row>
    <row r="430" spans="1:94" ht="54.95" customHeight="1" x14ac:dyDescent="0.15">
      <c r="A430" s="29"/>
      <c r="B430" s="33"/>
      <c r="C430" s="445">
        <v>358</v>
      </c>
      <c r="D430" s="342"/>
      <c r="E430" s="342"/>
      <c r="F430" s="164"/>
      <c r="G430" s="164"/>
      <c r="H430" s="163"/>
      <c r="I430" s="164"/>
      <c r="J430" s="163"/>
      <c r="K430" s="164"/>
      <c r="L430" s="164"/>
      <c r="M430" s="164"/>
      <c r="N430" s="164"/>
      <c r="O430" s="343"/>
      <c r="P430" s="343"/>
      <c r="Q430" s="344"/>
      <c r="R430" s="345">
        <f t="shared" si="55"/>
        <v>0</v>
      </c>
      <c r="S430" s="346">
        <f t="shared" si="63"/>
        <v>0</v>
      </c>
      <c r="T430" s="347"/>
      <c r="U430" s="419"/>
      <c r="V430" s="386"/>
      <c r="W430" s="386"/>
      <c r="X430" s="386"/>
      <c r="Y430" s="347"/>
      <c r="Z430" s="347"/>
      <c r="AA430" s="163"/>
      <c r="AB430" s="164"/>
      <c r="AC430" s="348"/>
      <c r="AD430" s="348"/>
      <c r="AE430" s="348"/>
      <c r="AF430" s="349"/>
      <c r="AG430" s="349"/>
      <c r="AH430" s="370"/>
      <c r="AI430" s="163"/>
      <c r="AJ430" s="163"/>
      <c r="AK430" s="163"/>
      <c r="AL430" s="350"/>
      <c r="AM430" s="163"/>
      <c r="AN430" s="163"/>
      <c r="AO430" s="357"/>
      <c r="AP430" s="164"/>
      <c r="AQ430" s="164"/>
      <c r="AR430" s="164"/>
      <c r="AS430" s="351"/>
      <c r="AT430" s="352"/>
      <c r="AU430" s="352"/>
      <c r="AV430" s="352"/>
      <c r="AW430" s="352"/>
      <c r="AX430" s="352"/>
      <c r="AY430" s="352"/>
      <c r="AZ430" s="352"/>
      <c r="BA430" s="352"/>
      <c r="BB430" s="353"/>
      <c r="BC430" s="351"/>
      <c r="BD430" s="351"/>
      <c r="BE430" s="255" t="str">
        <f>IF(F430="","",IF(分岐管理シート!D430&gt;0,"","error"))</f>
        <v/>
      </c>
      <c r="BF430" s="256" t="str">
        <f>IF(F430="","",IF(分岐管理シート!E430=1,"","error"))</f>
        <v/>
      </c>
      <c r="BG430" s="257" t="str">
        <f>IF(F430="","",IF(分岐管理シート!G430=2,"","error"))</f>
        <v/>
      </c>
      <c r="BH430" s="257" t="str">
        <f>IF(F430="","",IF(OR(分岐管理シート!H430=0,LEN(H430)&lt;6),"error",""))</f>
        <v/>
      </c>
      <c r="BI430" s="258" t="str">
        <f>IF(F430="","",IF(分岐管理シート!I430=2,"","error"))</f>
        <v/>
      </c>
      <c r="BJ430" s="257" t="str">
        <f t="shared" si="56"/>
        <v/>
      </c>
      <c r="BK430" s="257" t="str">
        <f t="shared" si="57"/>
        <v/>
      </c>
      <c r="BL430" s="257" t="str">
        <f>IF(F430="","",IF(OR(AND(分岐管理シート!D430=1,分岐管理シート!K430=1),AND(分岐管理シート!D430=2,分岐管理シート!K430=2)),"","error"))</f>
        <v/>
      </c>
      <c r="BM430" s="255" t="str">
        <f>IF(F430="","",IF(分岐管理シート!L430=2,"","error"))</f>
        <v/>
      </c>
      <c r="BN430" s="257" t="str">
        <f>IF(F430="","",IF(分岐管理シート!M430&lt;1,"error",""))</f>
        <v/>
      </c>
      <c r="BO430" s="252" t="str">
        <f>IF(F430="","",IF(OR(AND(分岐管理シート!D430=1,分岐管理シート!M430&lt;12,分岐管理シート!M430&gt;0),AND(分岐管理シート!D430=2,分岐管理シート!M430&lt;13,分岐管理シート!M430&gt;1)),"","error"))</f>
        <v/>
      </c>
      <c r="BP430" s="257" t="str">
        <f>IF(AND(分岐管理シート!M430&lt;&gt;1,SUM(分岐管理シート!N430:P430)&gt;0),"error","")</f>
        <v/>
      </c>
      <c r="BQ430" s="256" t="str">
        <f>IF(OR(AND(分岐管理シート!N430=0,OR(分岐管理シート!O430&lt;&gt;0,分岐管理シート!P430&lt;&gt;0)),AND(分岐管理シート!O430=0,分岐管理シート!P430&lt;&gt;0)),"error","")</f>
        <v/>
      </c>
      <c r="BR430" s="259" t="str" cm="1">
        <f t="array" ref="BR430">IF(SUMPRODUCT(COUNTIF(N430:P430,N430:P430))&gt;COUNTA(N430:P430),"error","")</f>
        <v/>
      </c>
      <c r="BS430" s="257" t="str">
        <f t="shared" si="58"/>
        <v/>
      </c>
      <c r="BT430" s="257" t="str">
        <f t="shared" si="59"/>
        <v/>
      </c>
      <c r="BU430" s="257" t="str">
        <f>IF(F430="","",IF(OR(AND(分岐管理シート!D430=1,T430&gt;0,Y430&gt;=0,U430=0,R430=S430+Y430,S430=T430),AND(分岐管理シート!D430=2,U430&gt;0,Y430&gt;=0,T430=0,R430=S430+Y430,S430=U430)),"","error"))</f>
        <v/>
      </c>
      <c r="BV430" s="257" t="str">
        <f t="shared" si="60"/>
        <v/>
      </c>
      <c r="BW430" s="257" t="str">
        <f t="shared" si="64"/>
        <v/>
      </c>
      <c r="BX430" s="257" t="str">
        <f t="shared" si="61"/>
        <v/>
      </c>
      <c r="BY430" s="257" t="str">
        <f>IF(F430="","",IF(PRODUCT(分岐管理シート!AB430:'分岐管理シート'!AE430)=0,"error",""))</f>
        <v/>
      </c>
      <c r="BZ430" s="252" t="str">
        <f>IF(F430="","",IF(AND(AE430="○",分岐管理シート!AF430=0),"error",""))</f>
        <v/>
      </c>
      <c r="CA430" s="257" t="str">
        <f>IF(F430="","",IF(AND(分岐管理シート!AE430&lt;2,実施計画様式!AF430&lt;&gt;""),"error",""))</f>
        <v/>
      </c>
      <c r="CB430" s="257" t="str">
        <f>IF(F430="","",IF(OR(AND(分岐管理シート!D430=1,分岐管理シート!AG430&gt;0,分岐管理シート!AG430&lt;25),AND(分岐管理シート!D430&gt;1,分岐管理シート!AG430&gt;12,分岐管理シート!AG430&lt;25)),"","error"))</f>
        <v/>
      </c>
      <c r="CC430" s="256" t="str">
        <f>IF(F430="","",IF(OR(AND(分岐管理シート!BH430="予算化方法",分岐管理シート!AH430&gt;0,分岐管理シート!AH430&lt;4),AND(分岐管理シート!BH430="予算化方法_未定なし",分岐管理シート!AH430&gt;0,分岐管理シート!AH430&lt;3)),"","error"))</f>
        <v/>
      </c>
      <c r="CD430" s="257" t="str">
        <f>IF(F430="","",IF(OR(分岐管理シート!AI430&lt;14,分岐管理シート!AI430&gt;25,分岐管理シート!AI430&gt;分岐管理シート!AJ430,分岐管理シート!AI430&gt;分岐管理シート!AK430),"error",""))</f>
        <v/>
      </c>
      <c r="CE430" s="257" t="str">
        <f>IF(F430="","",IF(OR(分岐管理シート!AJ430&lt;14,分岐管理シート!AJ430&gt;25,分岐管理シート!AJ430&lt;分岐管理シート!AI430,分岐管理シート!AJ430&gt;分岐管理シート!AK430),"error",""))</f>
        <v/>
      </c>
      <c r="CF430" s="256" t="str">
        <f>IF(F430="","",IF(OR(分岐管理シート!AK430&lt;14,分岐管理シート!AK430&gt;26,分岐管理シート!AK430&lt;分岐管理シート!AI430,分岐管理シート!AK430&lt;分岐管理シート!AJ430),"error",""))</f>
        <v/>
      </c>
      <c r="CG430" s="257" t="str">
        <f>IF(F430="","",IF(AND(AD430="－",分岐管理シート!AK430&gt;25),"error",""))</f>
        <v/>
      </c>
      <c r="CH430" s="257" t="str">
        <f t="shared" si="65"/>
        <v/>
      </c>
      <c r="CI430" s="252" t="str">
        <f>IF(F430="","",IF(分岐管理シート!AM430&lt;1,"error",""))</f>
        <v/>
      </c>
      <c r="CJ430" s="257" t="str">
        <f>IF(F430="","",IF(分岐管理シート!AN430&lt;1,"error",""))</f>
        <v/>
      </c>
      <c r="CK430" s="261" t="str">
        <f t="shared" si="62"/>
        <v/>
      </c>
      <c r="CL430" s="257" t="str">
        <f>IF(F430="","",IF(AND(SUM(分岐管理シート!AO430:AR430)&gt;180,分岐管理シート!AS430&lt;1),"error",""))</f>
        <v/>
      </c>
      <c r="CM430" s="257" t="str">
        <f>IF(F430="","",IF(OR(AND(分岐管理シート!D430=1,分岐管理シート!BB430&gt;0,分岐管理シート!BB430&lt;7),AND(分岐管理シート!D430&gt;1,分岐管理シート!BB430&gt;3,分岐管理シート!BB430&lt;7)),"","error"))</f>
        <v/>
      </c>
      <c r="CN430" s="260"/>
      <c r="CO430" s="257" t="str">
        <f>IF(分岐管理シート!BR430=0,"","error")</f>
        <v/>
      </c>
      <c r="CP430" s="304" t="str">
        <f>IF(AND(F430="",SUM(分岐管理シート!D430:BB430)&gt;0),"error","")</f>
        <v/>
      </c>
    </row>
    <row r="431" spans="1:94" ht="54.95" customHeight="1" x14ac:dyDescent="0.15">
      <c r="A431" s="29"/>
      <c r="B431" s="33"/>
      <c r="C431" s="445">
        <v>359</v>
      </c>
      <c r="D431" s="342"/>
      <c r="E431" s="342"/>
      <c r="F431" s="164"/>
      <c r="G431" s="164"/>
      <c r="H431" s="163"/>
      <c r="I431" s="164"/>
      <c r="J431" s="163"/>
      <c r="K431" s="164"/>
      <c r="L431" s="164"/>
      <c r="M431" s="164"/>
      <c r="N431" s="164"/>
      <c r="O431" s="343"/>
      <c r="P431" s="343"/>
      <c r="Q431" s="344"/>
      <c r="R431" s="345">
        <f t="shared" si="55"/>
        <v>0</v>
      </c>
      <c r="S431" s="346">
        <f t="shared" si="63"/>
        <v>0</v>
      </c>
      <c r="T431" s="347"/>
      <c r="U431" s="419"/>
      <c r="V431" s="386"/>
      <c r="W431" s="386"/>
      <c r="X431" s="386"/>
      <c r="Y431" s="347"/>
      <c r="Z431" s="347"/>
      <c r="AA431" s="163"/>
      <c r="AB431" s="164"/>
      <c r="AC431" s="348"/>
      <c r="AD431" s="348"/>
      <c r="AE431" s="348"/>
      <c r="AF431" s="349"/>
      <c r="AG431" s="349"/>
      <c r="AH431" s="370"/>
      <c r="AI431" s="163"/>
      <c r="AJ431" s="163"/>
      <c r="AK431" s="163"/>
      <c r="AL431" s="350"/>
      <c r="AM431" s="163"/>
      <c r="AN431" s="163"/>
      <c r="AO431" s="357"/>
      <c r="AP431" s="164"/>
      <c r="AQ431" s="164"/>
      <c r="AR431" s="164"/>
      <c r="AS431" s="351"/>
      <c r="AT431" s="352"/>
      <c r="AU431" s="352"/>
      <c r="AV431" s="352"/>
      <c r="AW431" s="352"/>
      <c r="AX431" s="352"/>
      <c r="AY431" s="352"/>
      <c r="AZ431" s="352"/>
      <c r="BA431" s="352"/>
      <c r="BB431" s="353"/>
      <c r="BC431" s="351"/>
      <c r="BD431" s="351"/>
      <c r="BE431" s="255" t="str">
        <f>IF(F431="","",IF(分岐管理シート!D431&gt;0,"","error"))</f>
        <v/>
      </c>
      <c r="BF431" s="256" t="str">
        <f>IF(F431="","",IF(分岐管理シート!E431=1,"","error"))</f>
        <v/>
      </c>
      <c r="BG431" s="257" t="str">
        <f>IF(F431="","",IF(分岐管理シート!G431=2,"","error"))</f>
        <v/>
      </c>
      <c r="BH431" s="257" t="str">
        <f>IF(F431="","",IF(OR(分岐管理シート!H431=0,LEN(H431)&lt;6),"error",""))</f>
        <v/>
      </c>
      <c r="BI431" s="258" t="str">
        <f>IF(F431="","",IF(分岐管理シート!I431=2,"","error"))</f>
        <v/>
      </c>
      <c r="BJ431" s="257" t="str">
        <f t="shared" si="56"/>
        <v/>
      </c>
      <c r="BK431" s="257" t="str">
        <f t="shared" si="57"/>
        <v/>
      </c>
      <c r="BL431" s="257" t="str">
        <f>IF(F431="","",IF(OR(AND(分岐管理シート!D431=1,分岐管理シート!K431=1),AND(分岐管理シート!D431=2,分岐管理シート!K431=2)),"","error"))</f>
        <v/>
      </c>
      <c r="BM431" s="255" t="str">
        <f>IF(F431="","",IF(分岐管理シート!L431=2,"","error"))</f>
        <v/>
      </c>
      <c r="BN431" s="257" t="str">
        <f>IF(F431="","",IF(分岐管理シート!M431&lt;1,"error",""))</f>
        <v/>
      </c>
      <c r="BO431" s="252" t="str">
        <f>IF(F431="","",IF(OR(AND(分岐管理シート!D431=1,分岐管理シート!M431&lt;12,分岐管理シート!M431&gt;0),AND(分岐管理シート!D431=2,分岐管理シート!M431&lt;13,分岐管理シート!M431&gt;1)),"","error"))</f>
        <v/>
      </c>
      <c r="BP431" s="257" t="str">
        <f>IF(AND(分岐管理シート!M431&lt;&gt;1,SUM(分岐管理シート!N431:P431)&gt;0),"error","")</f>
        <v/>
      </c>
      <c r="BQ431" s="256" t="str">
        <f>IF(OR(AND(分岐管理シート!N431=0,OR(分岐管理シート!O431&lt;&gt;0,分岐管理シート!P431&lt;&gt;0)),AND(分岐管理シート!O431=0,分岐管理シート!P431&lt;&gt;0)),"error","")</f>
        <v/>
      </c>
      <c r="BR431" s="259" t="str" cm="1">
        <f t="array" ref="BR431">IF(SUMPRODUCT(COUNTIF(N431:P431,N431:P431))&gt;COUNTA(N431:P431),"error","")</f>
        <v/>
      </c>
      <c r="BS431" s="257" t="str">
        <f t="shared" si="58"/>
        <v/>
      </c>
      <c r="BT431" s="257" t="str">
        <f t="shared" si="59"/>
        <v/>
      </c>
      <c r="BU431" s="257" t="str">
        <f>IF(F431="","",IF(OR(AND(分岐管理シート!D431=1,T431&gt;0,Y431&gt;=0,U431=0,R431=S431+Y431,S431=T431),AND(分岐管理シート!D431=2,U431&gt;0,Y431&gt;=0,T431=0,R431=S431+Y431,S431=U431)),"","error"))</f>
        <v/>
      </c>
      <c r="BV431" s="257" t="str">
        <f t="shared" si="60"/>
        <v/>
      </c>
      <c r="BW431" s="257" t="str">
        <f t="shared" si="64"/>
        <v/>
      </c>
      <c r="BX431" s="257" t="str">
        <f t="shared" si="61"/>
        <v/>
      </c>
      <c r="BY431" s="257" t="str">
        <f>IF(F431="","",IF(PRODUCT(分岐管理シート!AB431:'分岐管理シート'!AE431)=0,"error",""))</f>
        <v/>
      </c>
      <c r="BZ431" s="252" t="str">
        <f>IF(F431="","",IF(AND(AE431="○",分岐管理シート!AF431=0),"error",""))</f>
        <v/>
      </c>
      <c r="CA431" s="257" t="str">
        <f>IF(F431="","",IF(AND(分岐管理シート!AE431&lt;2,実施計画様式!AF431&lt;&gt;""),"error",""))</f>
        <v/>
      </c>
      <c r="CB431" s="257" t="str">
        <f>IF(F431="","",IF(OR(AND(分岐管理シート!D431=1,分岐管理シート!AG431&gt;0,分岐管理シート!AG431&lt;25),AND(分岐管理シート!D431&gt;1,分岐管理シート!AG431&gt;12,分岐管理シート!AG431&lt;25)),"","error"))</f>
        <v/>
      </c>
      <c r="CC431" s="256" t="str">
        <f>IF(F431="","",IF(OR(AND(分岐管理シート!BH431="予算化方法",分岐管理シート!AH431&gt;0,分岐管理シート!AH431&lt;4),AND(分岐管理シート!BH431="予算化方法_未定なし",分岐管理シート!AH431&gt;0,分岐管理シート!AH431&lt;3)),"","error"))</f>
        <v/>
      </c>
      <c r="CD431" s="257" t="str">
        <f>IF(F431="","",IF(OR(分岐管理シート!AI431&lt;14,分岐管理シート!AI431&gt;25,分岐管理シート!AI431&gt;分岐管理シート!AJ431,分岐管理シート!AI431&gt;分岐管理シート!AK431),"error",""))</f>
        <v/>
      </c>
      <c r="CE431" s="257" t="str">
        <f>IF(F431="","",IF(OR(分岐管理シート!AJ431&lt;14,分岐管理シート!AJ431&gt;25,分岐管理シート!AJ431&lt;分岐管理シート!AI431,分岐管理シート!AJ431&gt;分岐管理シート!AK431),"error",""))</f>
        <v/>
      </c>
      <c r="CF431" s="256" t="str">
        <f>IF(F431="","",IF(OR(分岐管理シート!AK431&lt;14,分岐管理シート!AK431&gt;26,分岐管理シート!AK431&lt;分岐管理シート!AI431,分岐管理シート!AK431&lt;分岐管理シート!AJ431),"error",""))</f>
        <v/>
      </c>
      <c r="CG431" s="257" t="str">
        <f>IF(F431="","",IF(AND(AD431="－",分岐管理シート!AK431&gt;25),"error",""))</f>
        <v/>
      </c>
      <c r="CH431" s="257" t="str">
        <f t="shared" si="65"/>
        <v/>
      </c>
      <c r="CI431" s="252" t="str">
        <f>IF(F431="","",IF(分岐管理シート!AM431&lt;1,"error",""))</f>
        <v/>
      </c>
      <c r="CJ431" s="257" t="str">
        <f>IF(F431="","",IF(分岐管理シート!AN431&lt;1,"error",""))</f>
        <v/>
      </c>
      <c r="CK431" s="261" t="str">
        <f t="shared" si="62"/>
        <v/>
      </c>
      <c r="CL431" s="257" t="str">
        <f>IF(F431="","",IF(AND(SUM(分岐管理シート!AO431:AR431)&gt;180,分岐管理シート!AS431&lt;1),"error",""))</f>
        <v/>
      </c>
      <c r="CM431" s="257" t="str">
        <f>IF(F431="","",IF(OR(AND(分岐管理シート!D431=1,分岐管理シート!BB431&gt;0,分岐管理シート!BB431&lt;7),AND(分岐管理シート!D431&gt;1,分岐管理シート!BB431&gt;3,分岐管理シート!BB431&lt;7)),"","error"))</f>
        <v/>
      </c>
      <c r="CN431" s="260"/>
      <c r="CO431" s="257" t="str">
        <f>IF(分岐管理シート!BR431=0,"","error")</f>
        <v/>
      </c>
      <c r="CP431" s="304" t="str">
        <f>IF(AND(F431="",SUM(分岐管理シート!D431:BB431)&gt;0),"error","")</f>
        <v/>
      </c>
    </row>
    <row r="432" spans="1:94" ht="54.95" customHeight="1" x14ac:dyDescent="0.15">
      <c r="A432" s="29"/>
      <c r="B432" s="33"/>
      <c r="C432" s="445">
        <v>360</v>
      </c>
      <c r="D432" s="342"/>
      <c r="E432" s="342"/>
      <c r="F432" s="164"/>
      <c r="G432" s="164"/>
      <c r="H432" s="163"/>
      <c r="I432" s="164"/>
      <c r="J432" s="163"/>
      <c r="K432" s="164"/>
      <c r="L432" s="164"/>
      <c r="M432" s="164"/>
      <c r="N432" s="164"/>
      <c r="O432" s="343"/>
      <c r="P432" s="343"/>
      <c r="Q432" s="344"/>
      <c r="R432" s="345">
        <f t="shared" si="55"/>
        <v>0</v>
      </c>
      <c r="S432" s="346">
        <f t="shared" si="63"/>
        <v>0</v>
      </c>
      <c r="T432" s="347"/>
      <c r="U432" s="419"/>
      <c r="V432" s="386"/>
      <c r="W432" s="386"/>
      <c r="X432" s="386"/>
      <c r="Y432" s="347"/>
      <c r="Z432" s="347"/>
      <c r="AA432" s="163"/>
      <c r="AB432" s="164"/>
      <c r="AC432" s="348"/>
      <c r="AD432" s="348"/>
      <c r="AE432" s="348"/>
      <c r="AF432" s="349"/>
      <c r="AG432" s="349"/>
      <c r="AH432" s="370"/>
      <c r="AI432" s="163"/>
      <c r="AJ432" s="163"/>
      <c r="AK432" s="163"/>
      <c r="AL432" s="350"/>
      <c r="AM432" s="163"/>
      <c r="AN432" s="163"/>
      <c r="AO432" s="357"/>
      <c r="AP432" s="164"/>
      <c r="AQ432" s="164"/>
      <c r="AR432" s="164"/>
      <c r="AS432" s="351"/>
      <c r="AT432" s="352"/>
      <c r="AU432" s="352"/>
      <c r="AV432" s="352"/>
      <c r="AW432" s="352"/>
      <c r="AX432" s="352"/>
      <c r="AY432" s="352"/>
      <c r="AZ432" s="352"/>
      <c r="BA432" s="352"/>
      <c r="BB432" s="353"/>
      <c r="BC432" s="351"/>
      <c r="BD432" s="351"/>
      <c r="BE432" s="255" t="str">
        <f>IF(F432="","",IF(分岐管理シート!D432&gt;0,"","error"))</f>
        <v/>
      </c>
      <c r="BF432" s="256" t="str">
        <f>IF(F432="","",IF(分岐管理シート!E432=1,"","error"))</f>
        <v/>
      </c>
      <c r="BG432" s="257" t="str">
        <f>IF(F432="","",IF(分岐管理シート!G432=2,"","error"))</f>
        <v/>
      </c>
      <c r="BH432" s="257" t="str">
        <f>IF(F432="","",IF(OR(分岐管理シート!H432=0,LEN(H432)&lt;6),"error",""))</f>
        <v/>
      </c>
      <c r="BI432" s="258" t="str">
        <f>IF(F432="","",IF(分岐管理シート!I432=2,"","error"))</f>
        <v/>
      </c>
      <c r="BJ432" s="257" t="str">
        <f t="shared" si="56"/>
        <v/>
      </c>
      <c r="BK432" s="257" t="str">
        <f t="shared" si="57"/>
        <v/>
      </c>
      <c r="BL432" s="257" t="str">
        <f>IF(F432="","",IF(OR(AND(分岐管理シート!D432=1,分岐管理シート!K432=1),AND(分岐管理シート!D432=2,分岐管理シート!K432=2)),"","error"))</f>
        <v/>
      </c>
      <c r="BM432" s="255" t="str">
        <f>IF(F432="","",IF(分岐管理シート!L432=2,"","error"))</f>
        <v/>
      </c>
      <c r="BN432" s="257" t="str">
        <f>IF(F432="","",IF(分岐管理シート!M432&lt;1,"error",""))</f>
        <v/>
      </c>
      <c r="BO432" s="252" t="str">
        <f>IF(F432="","",IF(OR(AND(分岐管理シート!D432=1,分岐管理シート!M432&lt;12,分岐管理シート!M432&gt;0),AND(分岐管理シート!D432=2,分岐管理シート!M432&lt;13,分岐管理シート!M432&gt;1)),"","error"))</f>
        <v/>
      </c>
      <c r="BP432" s="257" t="str">
        <f>IF(AND(分岐管理シート!M432&lt;&gt;1,SUM(分岐管理シート!N432:P432)&gt;0),"error","")</f>
        <v/>
      </c>
      <c r="BQ432" s="256" t="str">
        <f>IF(OR(AND(分岐管理シート!N432=0,OR(分岐管理シート!O432&lt;&gt;0,分岐管理シート!P432&lt;&gt;0)),AND(分岐管理シート!O432=0,分岐管理シート!P432&lt;&gt;0)),"error","")</f>
        <v/>
      </c>
      <c r="BR432" s="259" t="str" cm="1">
        <f t="array" ref="BR432">IF(SUMPRODUCT(COUNTIF(N432:P432,N432:P432))&gt;COUNTA(N432:P432),"error","")</f>
        <v/>
      </c>
      <c r="BS432" s="257" t="str">
        <f t="shared" si="58"/>
        <v/>
      </c>
      <c r="BT432" s="257" t="str">
        <f t="shared" si="59"/>
        <v/>
      </c>
      <c r="BU432" s="257" t="str">
        <f>IF(F432="","",IF(OR(AND(分岐管理シート!D432=1,T432&gt;0,Y432&gt;=0,U432=0,R432=S432+Y432,S432=T432),AND(分岐管理シート!D432=2,U432&gt;0,Y432&gt;=0,T432=0,R432=S432+Y432,S432=U432)),"","error"))</f>
        <v/>
      </c>
      <c r="BV432" s="257" t="str">
        <f t="shared" si="60"/>
        <v/>
      </c>
      <c r="BW432" s="257" t="str">
        <f t="shared" si="64"/>
        <v/>
      </c>
      <c r="BX432" s="257" t="str">
        <f t="shared" si="61"/>
        <v/>
      </c>
      <c r="BY432" s="257" t="str">
        <f>IF(F432="","",IF(PRODUCT(分岐管理シート!AB432:'分岐管理シート'!AE432)=0,"error",""))</f>
        <v/>
      </c>
      <c r="BZ432" s="252" t="str">
        <f>IF(F432="","",IF(AND(AE432="○",分岐管理シート!AF432=0),"error",""))</f>
        <v/>
      </c>
      <c r="CA432" s="257" t="str">
        <f>IF(F432="","",IF(AND(分岐管理シート!AE432&lt;2,実施計画様式!AF432&lt;&gt;""),"error",""))</f>
        <v/>
      </c>
      <c r="CB432" s="257" t="str">
        <f>IF(F432="","",IF(OR(AND(分岐管理シート!D432=1,分岐管理シート!AG432&gt;0,分岐管理シート!AG432&lt;25),AND(分岐管理シート!D432&gt;1,分岐管理シート!AG432&gt;12,分岐管理シート!AG432&lt;25)),"","error"))</f>
        <v/>
      </c>
      <c r="CC432" s="256" t="str">
        <f>IF(F432="","",IF(OR(AND(分岐管理シート!BH432="予算化方法",分岐管理シート!AH432&gt;0,分岐管理シート!AH432&lt;4),AND(分岐管理シート!BH432="予算化方法_未定なし",分岐管理シート!AH432&gt;0,分岐管理シート!AH432&lt;3)),"","error"))</f>
        <v/>
      </c>
      <c r="CD432" s="257" t="str">
        <f>IF(F432="","",IF(OR(分岐管理シート!AI432&lt;14,分岐管理シート!AI432&gt;25,分岐管理シート!AI432&gt;分岐管理シート!AJ432,分岐管理シート!AI432&gt;分岐管理シート!AK432),"error",""))</f>
        <v/>
      </c>
      <c r="CE432" s="257" t="str">
        <f>IF(F432="","",IF(OR(分岐管理シート!AJ432&lt;14,分岐管理シート!AJ432&gt;25,分岐管理シート!AJ432&lt;分岐管理シート!AI432,分岐管理シート!AJ432&gt;分岐管理シート!AK432),"error",""))</f>
        <v/>
      </c>
      <c r="CF432" s="256" t="str">
        <f>IF(F432="","",IF(OR(分岐管理シート!AK432&lt;14,分岐管理シート!AK432&gt;26,分岐管理シート!AK432&lt;分岐管理シート!AI432,分岐管理シート!AK432&lt;分岐管理シート!AJ432),"error",""))</f>
        <v/>
      </c>
      <c r="CG432" s="257" t="str">
        <f>IF(F432="","",IF(AND(AD432="－",分岐管理シート!AK432&gt;25),"error",""))</f>
        <v/>
      </c>
      <c r="CH432" s="257" t="str">
        <f t="shared" si="65"/>
        <v/>
      </c>
      <c r="CI432" s="252" t="str">
        <f>IF(F432="","",IF(分岐管理シート!AM432&lt;1,"error",""))</f>
        <v/>
      </c>
      <c r="CJ432" s="257" t="str">
        <f>IF(F432="","",IF(分岐管理シート!AN432&lt;1,"error",""))</f>
        <v/>
      </c>
      <c r="CK432" s="261" t="str">
        <f t="shared" si="62"/>
        <v/>
      </c>
      <c r="CL432" s="257" t="str">
        <f>IF(F432="","",IF(AND(SUM(分岐管理シート!AO432:AR432)&gt;180,分岐管理シート!AS432&lt;1),"error",""))</f>
        <v/>
      </c>
      <c r="CM432" s="257" t="str">
        <f>IF(F432="","",IF(OR(AND(分岐管理シート!D432=1,分岐管理シート!BB432&gt;0,分岐管理シート!BB432&lt;7),AND(分岐管理シート!D432&gt;1,分岐管理シート!BB432&gt;3,分岐管理シート!BB432&lt;7)),"","error"))</f>
        <v/>
      </c>
      <c r="CN432" s="260"/>
      <c r="CO432" s="257" t="str">
        <f>IF(分岐管理シート!BR432=0,"","error")</f>
        <v/>
      </c>
      <c r="CP432" s="304" t="str">
        <f>IF(AND(F432="",SUM(分岐管理シート!D432:BB432)&gt;0),"error","")</f>
        <v/>
      </c>
    </row>
    <row r="433" spans="1:94" ht="54.95" customHeight="1" x14ac:dyDescent="0.15">
      <c r="A433" s="29"/>
      <c r="B433" s="33"/>
      <c r="C433" s="445">
        <v>361</v>
      </c>
      <c r="D433" s="342"/>
      <c r="E433" s="342"/>
      <c r="F433" s="164"/>
      <c r="G433" s="164"/>
      <c r="H433" s="163"/>
      <c r="I433" s="164"/>
      <c r="J433" s="163"/>
      <c r="K433" s="164"/>
      <c r="L433" s="164"/>
      <c r="M433" s="164"/>
      <c r="N433" s="164"/>
      <c r="O433" s="343"/>
      <c r="P433" s="343"/>
      <c r="Q433" s="344"/>
      <c r="R433" s="345">
        <f t="shared" si="55"/>
        <v>0</v>
      </c>
      <c r="S433" s="346">
        <f t="shared" si="63"/>
        <v>0</v>
      </c>
      <c r="T433" s="347"/>
      <c r="U433" s="419"/>
      <c r="V433" s="386"/>
      <c r="W433" s="386"/>
      <c r="X433" s="386"/>
      <c r="Y433" s="347"/>
      <c r="Z433" s="347"/>
      <c r="AA433" s="163"/>
      <c r="AB433" s="164"/>
      <c r="AC433" s="348"/>
      <c r="AD433" s="348"/>
      <c r="AE433" s="348"/>
      <c r="AF433" s="349"/>
      <c r="AG433" s="349"/>
      <c r="AH433" s="370"/>
      <c r="AI433" s="163"/>
      <c r="AJ433" s="163"/>
      <c r="AK433" s="163"/>
      <c r="AL433" s="350"/>
      <c r="AM433" s="163"/>
      <c r="AN433" s="163"/>
      <c r="AO433" s="357"/>
      <c r="AP433" s="164"/>
      <c r="AQ433" s="164"/>
      <c r="AR433" s="164"/>
      <c r="AS433" s="351"/>
      <c r="AT433" s="352"/>
      <c r="AU433" s="352"/>
      <c r="AV433" s="352"/>
      <c r="AW433" s="352"/>
      <c r="AX433" s="352"/>
      <c r="AY433" s="352"/>
      <c r="AZ433" s="352"/>
      <c r="BA433" s="352"/>
      <c r="BB433" s="353"/>
      <c r="BC433" s="351"/>
      <c r="BD433" s="351"/>
      <c r="BE433" s="255" t="str">
        <f>IF(F433="","",IF(分岐管理シート!D433&gt;0,"","error"))</f>
        <v/>
      </c>
      <c r="BF433" s="256" t="str">
        <f>IF(F433="","",IF(分岐管理シート!E433=1,"","error"))</f>
        <v/>
      </c>
      <c r="BG433" s="257" t="str">
        <f>IF(F433="","",IF(分岐管理シート!G433=2,"","error"))</f>
        <v/>
      </c>
      <c r="BH433" s="257" t="str">
        <f>IF(F433="","",IF(OR(分岐管理シート!H433=0,LEN(H433)&lt;6),"error",""))</f>
        <v/>
      </c>
      <c r="BI433" s="258" t="str">
        <f>IF(F433="","",IF(分岐管理シート!I433=2,"","error"))</f>
        <v/>
      </c>
      <c r="BJ433" s="257" t="str">
        <f t="shared" si="56"/>
        <v/>
      </c>
      <c r="BK433" s="257" t="str">
        <f t="shared" si="57"/>
        <v/>
      </c>
      <c r="BL433" s="257" t="str">
        <f>IF(F433="","",IF(OR(AND(分岐管理シート!D433=1,分岐管理シート!K433=1),AND(分岐管理シート!D433=2,分岐管理シート!K433=2)),"","error"))</f>
        <v/>
      </c>
      <c r="BM433" s="255" t="str">
        <f>IF(F433="","",IF(分岐管理シート!L433=2,"","error"))</f>
        <v/>
      </c>
      <c r="BN433" s="257" t="str">
        <f>IF(F433="","",IF(分岐管理シート!M433&lt;1,"error",""))</f>
        <v/>
      </c>
      <c r="BO433" s="252" t="str">
        <f>IF(F433="","",IF(OR(AND(分岐管理シート!D433=1,分岐管理シート!M433&lt;12,分岐管理シート!M433&gt;0),AND(分岐管理シート!D433=2,分岐管理シート!M433&lt;13,分岐管理シート!M433&gt;1)),"","error"))</f>
        <v/>
      </c>
      <c r="BP433" s="257" t="str">
        <f>IF(AND(分岐管理シート!M433&lt;&gt;1,SUM(分岐管理シート!N433:P433)&gt;0),"error","")</f>
        <v/>
      </c>
      <c r="BQ433" s="256" t="str">
        <f>IF(OR(AND(分岐管理シート!N433=0,OR(分岐管理シート!O433&lt;&gt;0,分岐管理シート!P433&lt;&gt;0)),AND(分岐管理シート!O433=0,分岐管理シート!P433&lt;&gt;0)),"error","")</f>
        <v/>
      </c>
      <c r="BR433" s="259" t="str" cm="1">
        <f t="array" ref="BR433">IF(SUMPRODUCT(COUNTIF(N433:P433,N433:P433))&gt;COUNTA(N433:P433),"error","")</f>
        <v/>
      </c>
      <c r="BS433" s="257" t="str">
        <f t="shared" si="58"/>
        <v/>
      </c>
      <c r="BT433" s="257" t="str">
        <f t="shared" si="59"/>
        <v/>
      </c>
      <c r="BU433" s="257" t="str">
        <f>IF(F433="","",IF(OR(AND(分岐管理シート!D433=1,T433&gt;0,Y433&gt;=0,U433=0,R433=S433+Y433,S433=T433),AND(分岐管理シート!D433=2,U433&gt;0,Y433&gt;=0,T433=0,R433=S433+Y433,S433=U433)),"","error"))</f>
        <v/>
      </c>
      <c r="BV433" s="257" t="str">
        <f t="shared" si="60"/>
        <v/>
      </c>
      <c r="BW433" s="257" t="str">
        <f t="shared" si="64"/>
        <v/>
      </c>
      <c r="BX433" s="257" t="str">
        <f t="shared" si="61"/>
        <v/>
      </c>
      <c r="BY433" s="257" t="str">
        <f>IF(F433="","",IF(PRODUCT(分岐管理シート!AB433:'分岐管理シート'!AE433)=0,"error",""))</f>
        <v/>
      </c>
      <c r="BZ433" s="252" t="str">
        <f>IF(F433="","",IF(AND(AE433="○",分岐管理シート!AF433=0),"error",""))</f>
        <v/>
      </c>
      <c r="CA433" s="257" t="str">
        <f>IF(F433="","",IF(AND(分岐管理シート!AE433&lt;2,実施計画様式!AF433&lt;&gt;""),"error",""))</f>
        <v/>
      </c>
      <c r="CB433" s="257" t="str">
        <f>IF(F433="","",IF(OR(AND(分岐管理シート!D433=1,分岐管理シート!AG433&gt;0,分岐管理シート!AG433&lt;25),AND(分岐管理シート!D433&gt;1,分岐管理シート!AG433&gt;12,分岐管理シート!AG433&lt;25)),"","error"))</f>
        <v/>
      </c>
      <c r="CC433" s="256" t="str">
        <f>IF(F433="","",IF(OR(AND(分岐管理シート!BH433="予算化方法",分岐管理シート!AH433&gt;0,分岐管理シート!AH433&lt;4),AND(分岐管理シート!BH433="予算化方法_未定なし",分岐管理シート!AH433&gt;0,分岐管理シート!AH433&lt;3)),"","error"))</f>
        <v/>
      </c>
      <c r="CD433" s="257" t="str">
        <f>IF(F433="","",IF(OR(分岐管理シート!AI433&lt;14,分岐管理シート!AI433&gt;25,分岐管理シート!AI433&gt;分岐管理シート!AJ433,分岐管理シート!AI433&gt;分岐管理シート!AK433),"error",""))</f>
        <v/>
      </c>
      <c r="CE433" s="257" t="str">
        <f>IF(F433="","",IF(OR(分岐管理シート!AJ433&lt;14,分岐管理シート!AJ433&gt;25,分岐管理シート!AJ433&lt;分岐管理シート!AI433,分岐管理シート!AJ433&gt;分岐管理シート!AK433),"error",""))</f>
        <v/>
      </c>
      <c r="CF433" s="256" t="str">
        <f>IF(F433="","",IF(OR(分岐管理シート!AK433&lt;14,分岐管理シート!AK433&gt;26,分岐管理シート!AK433&lt;分岐管理シート!AI433,分岐管理シート!AK433&lt;分岐管理シート!AJ433),"error",""))</f>
        <v/>
      </c>
      <c r="CG433" s="257" t="str">
        <f>IF(F433="","",IF(AND(AD433="－",分岐管理シート!AK433&gt;25),"error",""))</f>
        <v/>
      </c>
      <c r="CH433" s="257" t="str">
        <f t="shared" si="65"/>
        <v/>
      </c>
      <c r="CI433" s="252" t="str">
        <f>IF(F433="","",IF(分岐管理シート!AM433&lt;1,"error",""))</f>
        <v/>
      </c>
      <c r="CJ433" s="257" t="str">
        <f>IF(F433="","",IF(分岐管理シート!AN433&lt;1,"error",""))</f>
        <v/>
      </c>
      <c r="CK433" s="261" t="str">
        <f t="shared" si="62"/>
        <v/>
      </c>
      <c r="CL433" s="257" t="str">
        <f>IF(F433="","",IF(AND(SUM(分岐管理シート!AO433:AR433)&gt;180,分岐管理シート!AS433&lt;1),"error",""))</f>
        <v/>
      </c>
      <c r="CM433" s="257" t="str">
        <f>IF(F433="","",IF(OR(AND(分岐管理シート!D433=1,分岐管理シート!BB433&gt;0,分岐管理シート!BB433&lt;7),AND(分岐管理シート!D433&gt;1,分岐管理シート!BB433&gt;3,分岐管理シート!BB433&lt;7)),"","error"))</f>
        <v/>
      </c>
      <c r="CN433" s="260"/>
      <c r="CO433" s="257" t="str">
        <f>IF(分岐管理シート!BR433=0,"","error")</f>
        <v/>
      </c>
      <c r="CP433" s="304" t="str">
        <f>IF(AND(F433="",SUM(分岐管理シート!D433:BB433)&gt;0),"error","")</f>
        <v/>
      </c>
    </row>
    <row r="434" spans="1:94" ht="54.95" customHeight="1" x14ac:dyDescent="0.15">
      <c r="A434" s="29"/>
      <c r="B434" s="33"/>
      <c r="C434" s="445">
        <v>362</v>
      </c>
      <c r="D434" s="342"/>
      <c r="E434" s="342"/>
      <c r="F434" s="164"/>
      <c r="G434" s="164"/>
      <c r="H434" s="163"/>
      <c r="I434" s="164"/>
      <c r="J434" s="163"/>
      <c r="K434" s="164"/>
      <c r="L434" s="164"/>
      <c r="M434" s="164"/>
      <c r="N434" s="164"/>
      <c r="O434" s="343"/>
      <c r="P434" s="343"/>
      <c r="Q434" s="344"/>
      <c r="R434" s="345">
        <f t="shared" si="55"/>
        <v>0</v>
      </c>
      <c r="S434" s="346">
        <f t="shared" si="63"/>
        <v>0</v>
      </c>
      <c r="T434" s="347"/>
      <c r="U434" s="419"/>
      <c r="V434" s="386"/>
      <c r="W434" s="386"/>
      <c r="X434" s="386"/>
      <c r="Y434" s="347"/>
      <c r="Z434" s="347"/>
      <c r="AA434" s="163"/>
      <c r="AB434" s="164"/>
      <c r="AC434" s="348"/>
      <c r="AD434" s="348"/>
      <c r="AE434" s="348"/>
      <c r="AF434" s="349"/>
      <c r="AG434" s="349"/>
      <c r="AH434" s="370"/>
      <c r="AI434" s="163"/>
      <c r="AJ434" s="163"/>
      <c r="AK434" s="163"/>
      <c r="AL434" s="350"/>
      <c r="AM434" s="163"/>
      <c r="AN434" s="163"/>
      <c r="AO434" s="357"/>
      <c r="AP434" s="164"/>
      <c r="AQ434" s="164"/>
      <c r="AR434" s="164"/>
      <c r="AS434" s="351"/>
      <c r="AT434" s="352"/>
      <c r="AU434" s="352"/>
      <c r="AV434" s="352"/>
      <c r="AW434" s="352"/>
      <c r="AX434" s="352"/>
      <c r="AY434" s="352"/>
      <c r="AZ434" s="352"/>
      <c r="BA434" s="352"/>
      <c r="BB434" s="353"/>
      <c r="BC434" s="351"/>
      <c r="BD434" s="351"/>
      <c r="BE434" s="255" t="str">
        <f>IF(F434="","",IF(分岐管理シート!D434&gt;0,"","error"))</f>
        <v/>
      </c>
      <c r="BF434" s="256" t="str">
        <f>IF(F434="","",IF(分岐管理シート!E434=1,"","error"))</f>
        <v/>
      </c>
      <c r="BG434" s="257" t="str">
        <f>IF(F434="","",IF(分岐管理シート!G434=2,"","error"))</f>
        <v/>
      </c>
      <c r="BH434" s="257" t="str">
        <f>IF(F434="","",IF(OR(分岐管理シート!H434=0,LEN(H434)&lt;6),"error",""))</f>
        <v/>
      </c>
      <c r="BI434" s="258" t="str">
        <f>IF(F434="","",IF(分岐管理シート!I434=2,"","error"))</f>
        <v/>
      </c>
      <c r="BJ434" s="257" t="str">
        <f t="shared" si="56"/>
        <v/>
      </c>
      <c r="BK434" s="257" t="str">
        <f t="shared" si="57"/>
        <v/>
      </c>
      <c r="BL434" s="257" t="str">
        <f>IF(F434="","",IF(OR(AND(分岐管理シート!D434=1,分岐管理シート!K434=1),AND(分岐管理シート!D434=2,分岐管理シート!K434=2)),"","error"))</f>
        <v/>
      </c>
      <c r="BM434" s="255" t="str">
        <f>IF(F434="","",IF(分岐管理シート!L434=2,"","error"))</f>
        <v/>
      </c>
      <c r="BN434" s="257" t="str">
        <f>IF(F434="","",IF(分岐管理シート!M434&lt;1,"error",""))</f>
        <v/>
      </c>
      <c r="BO434" s="252" t="str">
        <f>IF(F434="","",IF(OR(AND(分岐管理シート!D434=1,分岐管理シート!M434&lt;12,分岐管理シート!M434&gt;0),AND(分岐管理シート!D434=2,分岐管理シート!M434&lt;13,分岐管理シート!M434&gt;1)),"","error"))</f>
        <v/>
      </c>
      <c r="BP434" s="257" t="str">
        <f>IF(AND(分岐管理シート!M434&lt;&gt;1,SUM(分岐管理シート!N434:P434)&gt;0),"error","")</f>
        <v/>
      </c>
      <c r="BQ434" s="256" t="str">
        <f>IF(OR(AND(分岐管理シート!N434=0,OR(分岐管理シート!O434&lt;&gt;0,分岐管理シート!P434&lt;&gt;0)),AND(分岐管理シート!O434=0,分岐管理シート!P434&lt;&gt;0)),"error","")</f>
        <v/>
      </c>
      <c r="BR434" s="259" t="str" cm="1">
        <f t="array" ref="BR434">IF(SUMPRODUCT(COUNTIF(N434:P434,N434:P434))&gt;COUNTA(N434:P434),"error","")</f>
        <v/>
      </c>
      <c r="BS434" s="257" t="str">
        <f t="shared" si="58"/>
        <v/>
      </c>
      <c r="BT434" s="257" t="str">
        <f t="shared" si="59"/>
        <v/>
      </c>
      <c r="BU434" s="257" t="str">
        <f>IF(F434="","",IF(OR(AND(分岐管理シート!D434=1,T434&gt;0,Y434&gt;=0,U434=0,R434=S434+Y434,S434=T434),AND(分岐管理シート!D434=2,U434&gt;0,Y434&gt;=0,T434=0,R434=S434+Y434,S434=U434)),"","error"))</f>
        <v/>
      </c>
      <c r="BV434" s="257" t="str">
        <f t="shared" si="60"/>
        <v/>
      </c>
      <c r="BW434" s="257" t="str">
        <f t="shared" si="64"/>
        <v/>
      </c>
      <c r="BX434" s="257" t="str">
        <f t="shared" si="61"/>
        <v/>
      </c>
      <c r="BY434" s="257" t="str">
        <f>IF(F434="","",IF(PRODUCT(分岐管理シート!AB434:'分岐管理シート'!AE434)=0,"error",""))</f>
        <v/>
      </c>
      <c r="BZ434" s="252" t="str">
        <f>IF(F434="","",IF(AND(AE434="○",分岐管理シート!AF434=0),"error",""))</f>
        <v/>
      </c>
      <c r="CA434" s="257" t="str">
        <f>IF(F434="","",IF(AND(分岐管理シート!AE434&lt;2,実施計画様式!AF434&lt;&gt;""),"error",""))</f>
        <v/>
      </c>
      <c r="CB434" s="257" t="str">
        <f>IF(F434="","",IF(OR(AND(分岐管理シート!D434=1,分岐管理シート!AG434&gt;0,分岐管理シート!AG434&lt;25),AND(分岐管理シート!D434&gt;1,分岐管理シート!AG434&gt;12,分岐管理シート!AG434&lt;25)),"","error"))</f>
        <v/>
      </c>
      <c r="CC434" s="256" t="str">
        <f>IF(F434="","",IF(OR(AND(分岐管理シート!BH434="予算化方法",分岐管理シート!AH434&gt;0,分岐管理シート!AH434&lt;4),AND(分岐管理シート!BH434="予算化方法_未定なし",分岐管理シート!AH434&gt;0,分岐管理シート!AH434&lt;3)),"","error"))</f>
        <v/>
      </c>
      <c r="CD434" s="257" t="str">
        <f>IF(F434="","",IF(OR(分岐管理シート!AI434&lt;14,分岐管理シート!AI434&gt;25,分岐管理シート!AI434&gt;分岐管理シート!AJ434,分岐管理シート!AI434&gt;分岐管理シート!AK434),"error",""))</f>
        <v/>
      </c>
      <c r="CE434" s="257" t="str">
        <f>IF(F434="","",IF(OR(分岐管理シート!AJ434&lt;14,分岐管理シート!AJ434&gt;25,分岐管理シート!AJ434&lt;分岐管理シート!AI434,分岐管理シート!AJ434&gt;分岐管理シート!AK434),"error",""))</f>
        <v/>
      </c>
      <c r="CF434" s="256" t="str">
        <f>IF(F434="","",IF(OR(分岐管理シート!AK434&lt;14,分岐管理シート!AK434&gt;26,分岐管理シート!AK434&lt;分岐管理シート!AI434,分岐管理シート!AK434&lt;分岐管理シート!AJ434),"error",""))</f>
        <v/>
      </c>
      <c r="CG434" s="257" t="str">
        <f>IF(F434="","",IF(AND(AD434="－",分岐管理シート!AK434&gt;25),"error",""))</f>
        <v/>
      </c>
      <c r="CH434" s="257" t="str">
        <f t="shared" si="65"/>
        <v/>
      </c>
      <c r="CI434" s="252" t="str">
        <f>IF(F434="","",IF(分岐管理シート!AM434&lt;1,"error",""))</f>
        <v/>
      </c>
      <c r="CJ434" s="257" t="str">
        <f>IF(F434="","",IF(分岐管理シート!AN434&lt;1,"error",""))</f>
        <v/>
      </c>
      <c r="CK434" s="261" t="str">
        <f t="shared" si="62"/>
        <v/>
      </c>
      <c r="CL434" s="257" t="str">
        <f>IF(F434="","",IF(AND(SUM(分岐管理シート!AO434:AR434)&gt;180,分岐管理シート!AS434&lt;1),"error",""))</f>
        <v/>
      </c>
      <c r="CM434" s="257" t="str">
        <f>IF(F434="","",IF(OR(AND(分岐管理シート!D434=1,分岐管理シート!BB434&gt;0,分岐管理シート!BB434&lt;7),AND(分岐管理シート!D434&gt;1,分岐管理シート!BB434&gt;3,分岐管理シート!BB434&lt;7)),"","error"))</f>
        <v/>
      </c>
      <c r="CN434" s="260"/>
      <c r="CO434" s="257" t="str">
        <f>IF(分岐管理シート!BR434=0,"","error")</f>
        <v/>
      </c>
      <c r="CP434" s="304" t="str">
        <f>IF(AND(F434="",SUM(分岐管理シート!D434:BB434)&gt;0),"error","")</f>
        <v/>
      </c>
    </row>
    <row r="435" spans="1:94" ht="54.95" customHeight="1" x14ac:dyDescent="0.15">
      <c r="A435" s="29"/>
      <c r="B435" s="33"/>
      <c r="C435" s="445">
        <v>363</v>
      </c>
      <c r="D435" s="342"/>
      <c r="E435" s="342"/>
      <c r="F435" s="164"/>
      <c r="G435" s="164"/>
      <c r="H435" s="163"/>
      <c r="I435" s="164"/>
      <c r="J435" s="163"/>
      <c r="K435" s="164"/>
      <c r="L435" s="164"/>
      <c r="M435" s="164"/>
      <c r="N435" s="164"/>
      <c r="O435" s="343"/>
      <c r="P435" s="343"/>
      <c r="Q435" s="344"/>
      <c r="R435" s="345">
        <f t="shared" si="55"/>
        <v>0</v>
      </c>
      <c r="S435" s="346">
        <f t="shared" si="63"/>
        <v>0</v>
      </c>
      <c r="T435" s="347"/>
      <c r="U435" s="419"/>
      <c r="V435" s="386"/>
      <c r="W435" s="386"/>
      <c r="X435" s="386"/>
      <c r="Y435" s="347"/>
      <c r="Z435" s="347"/>
      <c r="AA435" s="163"/>
      <c r="AB435" s="164"/>
      <c r="AC435" s="348"/>
      <c r="AD435" s="348"/>
      <c r="AE435" s="348"/>
      <c r="AF435" s="349"/>
      <c r="AG435" s="349"/>
      <c r="AH435" s="370"/>
      <c r="AI435" s="163"/>
      <c r="AJ435" s="163"/>
      <c r="AK435" s="163"/>
      <c r="AL435" s="350"/>
      <c r="AM435" s="163"/>
      <c r="AN435" s="163"/>
      <c r="AO435" s="357"/>
      <c r="AP435" s="164"/>
      <c r="AQ435" s="164"/>
      <c r="AR435" s="164"/>
      <c r="AS435" s="351"/>
      <c r="AT435" s="352"/>
      <c r="AU435" s="352"/>
      <c r="AV435" s="352"/>
      <c r="AW435" s="352"/>
      <c r="AX435" s="352"/>
      <c r="AY435" s="352"/>
      <c r="AZ435" s="352"/>
      <c r="BA435" s="352"/>
      <c r="BB435" s="353"/>
      <c r="BC435" s="351"/>
      <c r="BD435" s="351"/>
      <c r="BE435" s="255" t="str">
        <f>IF(F435="","",IF(分岐管理シート!D435&gt;0,"","error"))</f>
        <v/>
      </c>
      <c r="BF435" s="256" t="str">
        <f>IF(F435="","",IF(分岐管理シート!E435=1,"","error"))</f>
        <v/>
      </c>
      <c r="BG435" s="257" t="str">
        <f>IF(F435="","",IF(分岐管理シート!G435=2,"","error"))</f>
        <v/>
      </c>
      <c r="BH435" s="257" t="str">
        <f>IF(F435="","",IF(OR(分岐管理シート!H435=0,LEN(H435)&lt;6),"error",""))</f>
        <v/>
      </c>
      <c r="BI435" s="258" t="str">
        <f>IF(F435="","",IF(分岐管理シート!I435=2,"","error"))</f>
        <v/>
      </c>
      <c r="BJ435" s="257" t="str">
        <f t="shared" si="56"/>
        <v/>
      </c>
      <c r="BK435" s="257" t="str">
        <f t="shared" si="57"/>
        <v/>
      </c>
      <c r="BL435" s="257" t="str">
        <f>IF(F435="","",IF(OR(AND(分岐管理シート!D435=1,分岐管理シート!K435=1),AND(分岐管理シート!D435=2,分岐管理シート!K435=2)),"","error"))</f>
        <v/>
      </c>
      <c r="BM435" s="255" t="str">
        <f>IF(F435="","",IF(分岐管理シート!L435=2,"","error"))</f>
        <v/>
      </c>
      <c r="BN435" s="257" t="str">
        <f>IF(F435="","",IF(分岐管理シート!M435&lt;1,"error",""))</f>
        <v/>
      </c>
      <c r="BO435" s="252" t="str">
        <f>IF(F435="","",IF(OR(AND(分岐管理シート!D435=1,分岐管理シート!M435&lt;12,分岐管理シート!M435&gt;0),AND(分岐管理シート!D435=2,分岐管理シート!M435&lt;13,分岐管理シート!M435&gt;1)),"","error"))</f>
        <v/>
      </c>
      <c r="BP435" s="257" t="str">
        <f>IF(AND(分岐管理シート!M435&lt;&gt;1,SUM(分岐管理シート!N435:P435)&gt;0),"error","")</f>
        <v/>
      </c>
      <c r="BQ435" s="256" t="str">
        <f>IF(OR(AND(分岐管理シート!N435=0,OR(分岐管理シート!O435&lt;&gt;0,分岐管理シート!P435&lt;&gt;0)),AND(分岐管理シート!O435=0,分岐管理シート!P435&lt;&gt;0)),"error","")</f>
        <v/>
      </c>
      <c r="BR435" s="259" t="str" cm="1">
        <f t="array" ref="BR435">IF(SUMPRODUCT(COUNTIF(N435:P435,N435:P435))&gt;COUNTA(N435:P435),"error","")</f>
        <v/>
      </c>
      <c r="BS435" s="257" t="str">
        <f t="shared" si="58"/>
        <v/>
      </c>
      <c r="BT435" s="257" t="str">
        <f t="shared" si="59"/>
        <v/>
      </c>
      <c r="BU435" s="257" t="str">
        <f>IF(F435="","",IF(OR(AND(分岐管理シート!D435=1,T435&gt;0,Y435&gt;=0,U435=0,R435=S435+Y435,S435=T435),AND(分岐管理シート!D435=2,U435&gt;0,Y435&gt;=0,T435=0,R435=S435+Y435,S435=U435)),"","error"))</f>
        <v/>
      </c>
      <c r="BV435" s="257" t="str">
        <f t="shared" si="60"/>
        <v/>
      </c>
      <c r="BW435" s="257" t="str">
        <f t="shared" si="64"/>
        <v/>
      </c>
      <c r="BX435" s="257" t="str">
        <f t="shared" si="61"/>
        <v/>
      </c>
      <c r="BY435" s="257" t="str">
        <f>IF(F435="","",IF(PRODUCT(分岐管理シート!AB435:'分岐管理シート'!AE435)=0,"error",""))</f>
        <v/>
      </c>
      <c r="BZ435" s="252" t="str">
        <f>IF(F435="","",IF(AND(AE435="○",分岐管理シート!AF435=0),"error",""))</f>
        <v/>
      </c>
      <c r="CA435" s="257" t="str">
        <f>IF(F435="","",IF(AND(分岐管理シート!AE435&lt;2,実施計画様式!AF435&lt;&gt;""),"error",""))</f>
        <v/>
      </c>
      <c r="CB435" s="257" t="str">
        <f>IF(F435="","",IF(OR(AND(分岐管理シート!D435=1,分岐管理シート!AG435&gt;0,分岐管理シート!AG435&lt;25),AND(分岐管理シート!D435&gt;1,分岐管理シート!AG435&gt;12,分岐管理シート!AG435&lt;25)),"","error"))</f>
        <v/>
      </c>
      <c r="CC435" s="256" t="str">
        <f>IF(F435="","",IF(OR(AND(分岐管理シート!BH435="予算化方法",分岐管理シート!AH435&gt;0,分岐管理シート!AH435&lt;4),AND(分岐管理シート!BH435="予算化方法_未定なし",分岐管理シート!AH435&gt;0,分岐管理シート!AH435&lt;3)),"","error"))</f>
        <v/>
      </c>
      <c r="CD435" s="257" t="str">
        <f>IF(F435="","",IF(OR(分岐管理シート!AI435&lt;14,分岐管理シート!AI435&gt;25,分岐管理シート!AI435&gt;分岐管理シート!AJ435,分岐管理シート!AI435&gt;分岐管理シート!AK435),"error",""))</f>
        <v/>
      </c>
      <c r="CE435" s="257" t="str">
        <f>IF(F435="","",IF(OR(分岐管理シート!AJ435&lt;14,分岐管理シート!AJ435&gt;25,分岐管理シート!AJ435&lt;分岐管理シート!AI435,分岐管理シート!AJ435&gt;分岐管理シート!AK435),"error",""))</f>
        <v/>
      </c>
      <c r="CF435" s="256" t="str">
        <f>IF(F435="","",IF(OR(分岐管理シート!AK435&lt;14,分岐管理シート!AK435&gt;26,分岐管理シート!AK435&lt;分岐管理シート!AI435,分岐管理シート!AK435&lt;分岐管理シート!AJ435),"error",""))</f>
        <v/>
      </c>
      <c r="CG435" s="257" t="str">
        <f>IF(F435="","",IF(AND(AD435="－",分岐管理シート!AK435&gt;25),"error",""))</f>
        <v/>
      </c>
      <c r="CH435" s="257" t="str">
        <f t="shared" si="65"/>
        <v/>
      </c>
      <c r="CI435" s="252" t="str">
        <f>IF(F435="","",IF(分岐管理シート!AM435&lt;1,"error",""))</f>
        <v/>
      </c>
      <c r="CJ435" s="257" t="str">
        <f>IF(F435="","",IF(分岐管理シート!AN435&lt;1,"error",""))</f>
        <v/>
      </c>
      <c r="CK435" s="261" t="str">
        <f t="shared" si="62"/>
        <v/>
      </c>
      <c r="CL435" s="257" t="str">
        <f>IF(F435="","",IF(AND(SUM(分岐管理シート!AO435:AR435)&gt;180,分岐管理シート!AS435&lt;1),"error",""))</f>
        <v/>
      </c>
      <c r="CM435" s="257" t="str">
        <f>IF(F435="","",IF(OR(AND(分岐管理シート!D435=1,分岐管理シート!BB435&gt;0,分岐管理シート!BB435&lt;7),AND(分岐管理シート!D435&gt;1,分岐管理シート!BB435&gt;3,分岐管理シート!BB435&lt;7)),"","error"))</f>
        <v/>
      </c>
      <c r="CN435" s="260"/>
      <c r="CO435" s="257" t="str">
        <f>IF(分岐管理シート!BR435=0,"","error")</f>
        <v/>
      </c>
      <c r="CP435" s="304" t="str">
        <f>IF(AND(F435="",SUM(分岐管理シート!D435:BB435)&gt;0),"error","")</f>
        <v/>
      </c>
    </row>
    <row r="436" spans="1:94" ht="54.95" customHeight="1" x14ac:dyDescent="0.15">
      <c r="A436" s="29"/>
      <c r="B436" s="33"/>
      <c r="C436" s="445">
        <v>364</v>
      </c>
      <c r="D436" s="342"/>
      <c r="E436" s="342"/>
      <c r="F436" s="164"/>
      <c r="G436" s="164"/>
      <c r="H436" s="163"/>
      <c r="I436" s="164"/>
      <c r="J436" s="163"/>
      <c r="K436" s="164"/>
      <c r="L436" s="164"/>
      <c r="M436" s="164"/>
      <c r="N436" s="164"/>
      <c r="O436" s="343"/>
      <c r="P436" s="343"/>
      <c r="Q436" s="344"/>
      <c r="R436" s="345">
        <f t="shared" si="55"/>
        <v>0</v>
      </c>
      <c r="S436" s="346">
        <f t="shared" si="63"/>
        <v>0</v>
      </c>
      <c r="T436" s="347"/>
      <c r="U436" s="419"/>
      <c r="V436" s="386"/>
      <c r="W436" s="386"/>
      <c r="X436" s="386"/>
      <c r="Y436" s="347"/>
      <c r="Z436" s="347"/>
      <c r="AA436" s="163"/>
      <c r="AB436" s="164"/>
      <c r="AC436" s="348"/>
      <c r="AD436" s="348"/>
      <c r="AE436" s="348"/>
      <c r="AF436" s="349"/>
      <c r="AG436" s="349"/>
      <c r="AH436" s="370"/>
      <c r="AI436" s="163"/>
      <c r="AJ436" s="163"/>
      <c r="AK436" s="163"/>
      <c r="AL436" s="350"/>
      <c r="AM436" s="163"/>
      <c r="AN436" s="163"/>
      <c r="AO436" s="357"/>
      <c r="AP436" s="164"/>
      <c r="AQ436" s="164"/>
      <c r="AR436" s="164"/>
      <c r="AS436" s="351"/>
      <c r="AT436" s="352"/>
      <c r="AU436" s="352"/>
      <c r="AV436" s="352"/>
      <c r="AW436" s="352"/>
      <c r="AX436" s="352"/>
      <c r="AY436" s="352"/>
      <c r="AZ436" s="352"/>
      <c r="BA436" s="352"/>
      <c r="BB436" s="353"/>
      <c r="BC436" s="351"/>
      <c r="BD436" s="351"/>
      <c r="BE436" s="255" t="str">
        <f>IF(F436="","",IF(分岐管理シート!D436&gt;0,"","error"))</f>
        <v/>
      </c>
      <c r="BF436" s="256" t="str">
        <f>IF(F436="","",IF(分岐管理シート!E436=1,"","error"))</f>
        <v/>
      </c>
      <c r="BG436" s="257" t="str">
        <f>IF(F436="","",IF(分岐管理シート!G436=2,"","error"))</f>
        <v/>
      </c>
      <c r="BH436" s="257" t="str">
        <f>IF(F436="","",IF(OR(分岐管理シート!H436=0,LEN(H436)&lt;6),"error",""))</f>
        <v/>
      </c>
      <c r="BI436" s="258" t="str">
        <f>IF(F436="","",IF(分岐管理シート!I436=2,"","error"))</f>
        <v/>
      </c>
      <c r="BJ436" s="257" t="str">
        <f t="shared" si="56"/>
        <v/>
      </c>
      <c r="BK436" s="257" t="str">
        <f t="shared" si="57"/>
        <v/>
      </c>
      <c r="BL436" s="257" t="str">
        <f>IF(F436="","",IF(OR(AND(分岐管理シート!D436=1,分岐管理シート!K436=1),AND(分岐管理シート!D436=2,分岐管理シート!K436=2)),"","error"))</f>
        <v/>
      </c>
      <c r="BM436" s="255" t="str">
        <f>IF(F436="","",IF(分岐管理シート!L436=2,"","error"))</f>
        <v/>
      </c>
      <c r="BN436" s="257" t="str">
        <f>IF(F436="","",IF(分岐管理シート!M436&lt;1,"error",""))</f>
        <v/>
      </c>
      <c r="BO436" s="252" t="str">
        <f>IF(F436="","",IF(OR(AND(分岐管理シート!D436=1,分岐管理シート!M436&lt;12,分岐管理シート!M436&gt;0),AND(分岐管理シート!D436=2,分岐管理シート!M436&lt;13,分岐管理シート!M436&gt;1)),"","error"))</f>
        <v/>
      </c>
      <c r="BP436" s="257" t="str">
        <f>IF(AND(分岐管理シート!M436&lt;&gt;1,SUM(分岐管理シート!N436:P436)&gt;0),"error","")</f>
        <v/>
      </c>
      <c r="BQ436" s="256" t="str">
        <f>IF(OR(AND(分岐管理シート!N436=0,OR(分岐管理シート!O436&lt;&gt;0,分岐管理シート!P436&lt;&gt;0)),AND(分岐管理シート!O436=0,分岐管理シート!P436&lt;&gt;0)),"error","")</f>
        <v/>
      </c>
      <c r="BR436" s="259" t="str" cm="1">
        <f t="array" ref="BR436">IF(SUMPRODUCT(COUNTIF(N436:P436,N436:P436))&gt;COUNTA(N436:P436),"error","")</f>
        <v/>
      </c>
      <c r="BS436" s="257" t="str">
        <f t="shared" si="58"/>
        <v/>
      </c>
      <c r="BT436" s="257" t="str">
        <f t="shared" si="59"/>
        <v/>
      </c>
      <c r="BU436" s="257" t="str">
        <f>IF(F436="","",IF(OR(AND(分岐管理シート!D436=1,T436&gt;0,Y436&gt;=0,U436=0,R436=S436+Y436,S436=T436),AND(分岐管理シート!D436=2,U436&gt;0,Y436&gt;=0,T436=0,R436=S436+Y436,S436=U436)),"","error"))</f>
        <v/>
      </c>
      <c r="BV436" s="257" t="str">
        <f t="shared" si="60"/>
        <v/>
      </c>
      <c r="BW436" s="257" t="str">
        <f t="shared" si="64"/>
        <v/>
      </c>
      <c r="BX436" s="257" t="str">
        <f t="shared" si="61"/>
        <v/>
      </c>
      <c r="BY436" s="257" t="str">
        <f>IF(F436="","",IF(PRODUCT(分岐管理シート!AB436:'分岐管理シート'!AE436)=0,"error",""))</f>
        <v/>
      </c>
      <c r="BZ436" s="252" t="str">
        <f>IF(F436="","",IF(AND(AE436="○",分岐管理シート!AF436=0),"error",""))</f>
        <v/>
      </c>
      <c r="CA436" s="257" t="str">
        <f>IF(F436="","",IF(AND(分岐管理シート!AE436&lt;2,実施計画様式!AF436&lt;&gt;""),"error",""))</f>
        <v/>
      </c>
      <c r="CB436" s="257" t="str">
        <f>IF(F436="","",IF(OR(AND(分岐管理シート!D436=1,分岐管理シート!AG436&gt;0,分岐管理シート!AG436&lt;25),AND(分岐管理シート!D436&gt;1,分岐管理シート!AG436&gt;12,分岐管理シート!AG436&lt;25)),"","error"))</f>
        <v/>
      </c>
      <c r="CC436" s="256" t="str">
        <f>IF(F436="","",IF(OR(AND(分岐管理シート!BH436="予算化方法",分岐管理シート!AH436&gt;0,分岐管理シート!AH436&lt;4),AND(分岐管理シート!BH436="予算化方法_未定なし",分岐管理シート!AH436&gt;0,分岐管理シート!AH436&lt;3)),"","error"))</f>
        <v/>
      </c>
      <c r="CD436" s="257" t="str">
        <f>IF(F436="","",IF(OR(分岐管理シート!AI436&lt;14,分岐管理シート!AI436&gt;25,分岐管理シート!AI436&gt;分岐管理シート!AJ436,分岐管理シート!AI436&gt;分岐管理シート!AK436),"error",""))</f>
        <v/>
      </c>
      <c r="CE436" s="257" t="str">
        <f>IF(F436="","",IF(OR(分岐管理シート!AJ436&lt;14,分岐管理シート!AJ436&gt;25,分岐管理シート!AJ436&lt;分岐管理シート!AI436,分岐管理シート!AJ436&gt;分岐管理シート!AK436),"error",""))</f>
        <v/>
      </c>
      <c r="CF436" s="256" t="str">
        <f>IF(F436="","",IF(OR(分岐管理シート!AK436&lt;14,分岐管理シート!AK436&gt;26,分岐管理シート!AK436&lt;分岐管理シート!AI436,分岐管理シート!AK436&lt;分岐管理シート!AJ436),"error",""))</f>
        <v/>
      </c>
      <c r="CG436" s="257" t="str">
        <f>IF(F436="","",IF(AND(AD436="－",分岐管理シート!AK436&gt;25),"error",""))</f>
        <v/>
      </c>
      <c r="CH436" s="257" t="str">
        <f t="shared" si="65"/>
        <v/>
      </c>
      <c r="CI436" s="252" t="str">
        <f>IF(F436="","",IF(分岐管理シート!AM436&lt;1,"error",""))</f>
        <v/>
      </c>
      <c r="CJ436" s="257" t="str">
        <f>IF(F436="","",IF(分岐管理シート!AN436&lt;1,"error",""))</f>
        <v/>
      </c>
      <c r="CK436" s="261" t="str">
        <f t="shared" si="62"/>
        <v/>
      </c>
      <c r="CL436" s="257" t="str">
        <f>IF(F436="","",IF(AND(SUM(分岐管理シート!AO436:AR436)&gt;180,分岐管理シート!AS436&lt;1),"error",""))</f>
        <v/>
      </c>
      <c r="CM436" s="257" t="str">
        <f>IF(F436="","",IF(OR(AND(分岐管理シート!D436=1,分岐管理シート!BB436&gt;0,分岐管理シート!BB436&lt;7),AND(分岐管理シート!D436&gt;1,分岐管理シート!BB436&gt;3,分岐管理シート!BB436&lt;7)),"","error"))</f>
        <v/>
      </c>
      <c r="CN436" s="260"/>
      <c r="CO436" s="257" t="str">
        <f>IF(分岐管理シート!BR436=0,"","error")</f>
        <v/>
      </c>
      <c r="CP436" s="304" t="str">
        <f>IF(AND(F436="",SUM(分岐管理シート!D436:BB436)&gt;0),"error","")</f>
        <v/>
      </c>
    </row>
    <row r="437" spans="1:94" ht="54.95" customHeight="1" x14ac:dyDescent="0.15">
      <c r="A437" s="29"/>
      <c r="B437" s="33"/>
      <c r="C437" s="445">
        <v>365</v>
      </c>
      <c r="D437" s="342"/>
      <c r="E437" s="342"/>
      <c r="F437" s="164"/>
      <c r="G437" s="164"/>
      <c r="H437" s="163"/>
      <c r="I437" s="164"/>
      <c r="J437" s="163"/>
      <c r="K437" s="164"/>
      <c r="L437" s="164"/>
      <c r="M437" s="164"/>
      <c r="N437" s="164"/>
      <c r="O437" s="343"/>
      <c r="P437" s="343"/>
      <c r="Q437" s="344"/>
      <c r="R437" s="345">
        <f t="shared" si="55"/>
        <v>0</v>
      </c>
      <c r="S437" s="346">
        <f t="shared" si="63"/>
        <v>0</v>
      </c>
      <c r="T437" s="347"/>
      <c r="U437" s="419"/>
      <c r="V437" s="386"/>
      <c r="W437" s="386"/>
      <c r="X437" s="386"/>
      <c r="Y437" s="347"/>
      <c r="Z437" s="347"/>
      <c r="AA437" s="163"/>
      <c r="AB437" s="164"/>
      <c r="AC437" s="348"/>
      <c r="AD437" s="348"/>
      <c r="AE437" s="348"/>
      <c r="AF437" s="349"/>
      <c r="AG437" s="349"/>
      <c r="AH437" s="370"/>
      <c r="AI437" s="163"/>
      <c r="AJ437" s="163"/>
      <c r="AK437" s="163"/>
      <c r="AL437" s="350"/>
      <c r="AM437" s="163"/>
      <c r="AN437" s="163"/>
      <c r="AO437" s="357"/>
      <c r="AP437" s="164"/>
      <c r="AQ437" s="164"/>
      <c r="AR437" s="164"/>
      <c r="AS437" s="351"/>
      <c r="AT437" s="352"/>
      <c r="AU437" s="352"/>
      <c r="AV437" s="352"/>
      <c r="AW437" s="352"/>
      <c r="AX437" s="352"/>
      <c r="AY437" s="352"/>
      <c r="AZ437" s="352"/>
      <c r="BA437" s="352"/>
      <c r="BB437" s="353"/>
      <c r="BC437" s="351"/>
      <c r="BD437" s="351"/>
      <c r="BE437" s="255" t="str">
        <f>IF(F437="","",IF(分岐管理シート!D437&gt;0,"","error"))</f>
        <v/>
      </c>
      <c r="BF437" s="256" t="str">
        <f>IF(F437="","",IF(分岐管理シート!E437=1,"","error"))</f>
        <v/>
      </c>
      <c r="BG437" s="257" t="str">
        <f>IF(F437="","",IF(分岐管理シート!G437=2,"","error"))</f>
        <v/>
      </c>
      <c r="BH437" s="257" t="str">
        <f>IF(F437="","",IF(OR(分岐管理シート!H437=0,LEN(H437)&lt;6),"error",""))</f>
        <v/>
      </c>
      <c r="BI437" s="258" t="str">
        <f>IF(F437="","",IF(分岐管理シート!I437=2,"","error"))</f>
        <v/>
      </c>
      <c r="BJ437" s="257" t="str">
        <f t="shared" si="56"/>
        <v/>
      </c>
      <c r="BK437" s="257" t="str">
        <f t="shared" si="57"/>
        <v/>
      </c>
      <c r="BL437" s="257" t="str">
        <f>IF(F437="","",IF(OR(AND(分岐管理シート!D437=1,分岐管理シート!K437=1),AND(分岐管理シート!D437=2,分岐管理シート!K437=2)),"","error"))</f>
        <v/>
      </c>
      <c r="BM437" s="255" t="str">
        <f>IF(F437="","",IF(分岐管理シート!L437=2,"","error"))</f>
        <v/>
      </c>
      <c r="BN437" s="257" t="str">
        <f>IF(F437="","",IF(分岐管理シート!M437&lt;1,"error",""))</f>
        <v/>
      </c>
      <c r="BO437" s="252" t="str">
        <f>IF(F437="","",IF(OR(AND(分岐管理シート!D437=1,分岐管理シート!M437&lt;12,分岐管理シート!M437&gt;0),AND(分岐管理シート!D437=2,分岐管理シート!M437&lt;13,分岐管理シート!M437&gt;1)),"","error"))</f>
        <v/>
      </c>
      <c r="BP437" s="257" t="str">
        <f>IF(AND(分岐管理シート!M437&lt;&gt;1,SUM(分岐管理シート!N437:P437)&gt;0),"error","")</f>
        <v/>
      </c>
      <c r="BQ437" s="256" t="str">
        <f>IF(OR(AND(分岐管理シート!N437=0,OR(分岐管理シート!O437&lt;&gt;0,分岐管理シート!P437&lt;&gt;0)),AND(分岐管理シート!O437=0,分岐管理シート!P437&lt;&gt;0)),"error","")</f>
        <v/>
      </c>
      <c r="BR437" s="259" t="str" cm="1">
        <f t="array" ref="BR437">IF(SUMPRODUCT(COUNTIF(N437:P437,N437:P437))&gt;COUNTA(N437:P437),"error","")</f>
        <v/>
      </c>
      <c r="BS437" s="257" t="str">
        <f t="shared" si="58"/>
        <v/>
      </c>
      <c r="BT437" s="257" t="str">
        <f t="shared" si="59"/>
        <v/>
      </c>
      <c r="BU437" s="257" t="str">
        <f>IF(F437="","",IF(OR(AND(分岐管理シート!D437=1,T437&gt;0,Y437&gt;=0,U437=0,R437=S437+Y437,S437=T437),AND(分岐管理シート!D437=2,U437&gt;0,Y437&gt;=0,T437=0,R437=S437+Y437,S437=U437)),"","error"))</f>
        <v/>
      </c>
      <c r="BV437" s="257" t="str">
        <f t="shared" si="60"/>
        <v/>
      </c>
      <c r="BW437" s="257" t="str">
        <f t="shared" si="64"/>
        <v/>
      </c>
      <c r="BX437" s="257" t="str">
        <f t="shared" si="61"/>
        <v/>
      </c>
      <c r="BY437" s="257" t="str">
        <f>IF(F437="","",IF(PRODUCT(分岐管理シート!AB437:'分岐管理シート'!AE437)=0,"error",""))</f>
        <v/>
      </c>
      <c r="BZ437" s="252" t="str">
        <f>IF(F437="","",IF(AND(AE437="○",分岐管理シート!AF437=0),"error",""))</f>
        <v/>
      </c>
      <c r="CA437" s="257" t="str">
        <f>IF(F437="","",IF(AND(分岐管理シート!AE437&lt;2,実施計画様式!AF437&lt;&gt;""),"error",""))</f>
        <v/>
      </c>
      <c r="CB437" s="257" t="str">
        <f>IF(F437="","",IF(OR(AND(分岐管理シート!D437=1,分岐管理シート!AG437&gt;0,分岐管理シート!AG437&lt;25),AND(分岐管理シート!D437&gt;1,分岐管理シート!AG437&gt;12,分岐管理シート!AG437&lt;25)),"","error"))</f>
        <v/>
      </c>
      <c r="CC437" s="256" t="str">
        <f>IF(F437="","",IF(OR(AND(分岐管理シート!BH437="予算化方法",分岐管理シート!AH437&gt;0,分岐管理シート!AH437&lt;4),AND(分岐管理シート!BH437="予算化方法_未定なし",分岐管理シート!AH437&gt;0,分岐管理シート!AH437&lt;3)),"","error"))</f>
        <v/>
      </c>
      <c r="CD437" s="257" t="str">
        <f>IF(F437="","",IF(OR(分岐管理シート!AI437&lt;14,分岐管理シート!AI437&gt;25,分岐管理シート!AI437&gt;分岐管理シート!AJ437,分岐管理シート!AI437&gt;分岐管理シート!AK437),"error",""))</f>
        <v/>
      </c>
      <c r="CE437" s="257" t="str">
        <f>IF(F437="","",IF(OR(分岐管理シート!AJ437&lt;14,分岐管理シート!AJ437&gt;25,分岐管理シート!AJ437&lt;分岐管理シート!AI437,分岐管理シート!AJ437&gt;分岐管理シート!AK437),"error",""))</f>
        <v/>
      </c>
      <c r="CF437" s="256" t="str">
        <f>IF(F437="","",IF(OR(分岐管理シート!AK437&lt;14,分岐管理シート!AK437&gt;26,分岐管理シート!AK437&lt;分岐管理シート!AI437,分岐管理シート!AK437&lt;分岐管理シート!AJ437),"error",""))</f>
        <v/>
      </c>
      <c r="CG437" s="257" t="str">
        <f>IF(F437="","",IF(AND(AD437="－",分岐管理シート!AK437&gt;25),"error",""))</f>
        <v/>
      </c>
      <c r="CH437" s="257" t="str">
        <f t="shared" si="65"/>
        <v/>
      </c>
      <c r="CI437" s="252" t="str">
        <f>IF(F437="","",IF(分岐管理シート!AM437&lt;1,"error",""))</f>
        <v/>
      </c>
      <c r="CJ437" s="257" t="str">
        <f>IF(F437="","",IF(分岐管理シート!AN437&lt;1,"error",""))</f>
        <v/>
      </c>
      <c r="CK437" s="261" t="str">
        <f t="shared" si="62"/>
        <v/>
      </c>
      <c r="CL437" s="257" t="str">
        <f>IF(F437="","",IF(AND(SUM(分岐管理シート!AO437:AR437)&gt;180,分岐管理シート!AS437&lt;1),"error",""))</f>
        <v/>
      </c>
      <c r="CM437" s="257" t="str">
        <f>IF(F437="","",IF(OR(AND(分岐管理シート!D437=1,分岐管理シート!BB437&gt;0,分岐管理シート!BB437&lt;7),AND(分岐管理シート!D437&gt;1,分岐管理シート!BB437&gt;3,分岐管理シート!BB437&lt;7)),"","error"))</f>
        <v/>
      </c>
      <c r="CN437" s="260"/>
      <c r="CO437" s="257" t="str">
        <f>IF(分岐管理シート!BR437=0,"","error")</f>
        <v/>
      </c>
      <c r="CP437" s="304" t="str">
        <f>IF(AND(F437="",SUM(分岐管理シート!D437:BB437)&gt;0),"error","")</f>
        <v/>
      </c>
    </row>
    <row r="438" spans="1:94" ht="54.95" customHeight="1" x14ac:dyDescent="0.15">
      <c r="A438" s="29"/>
      <c r="B438" s="33"/>
      <c r="C438" s="445">
        <v>366</v>
      </c>
      <c r="D438" s="342"/>
      <c r="E438" s="342"/>
      <c r="F438" s="164"/>
      <c r="G438" s="164"/>
      <c r="H438" s="163"/>
      <c r="I438" s="164"/>
      <c r="J438" s="163"/>
      <c r="K438" s="164"/>
      <c r="L438" s="164"/>
      <c r="M438" s="164"/>
      <c r="N438" s="164"/>
      <c r="O438" s="343"/>
      <c r="P438" s="343"/>
      <c r="Q438" s="344"/>
      <c r="R438" s="345">
        <f t="shared" si="55"/>
        <v>0</v>
      </c>
      <c r="S438" s="346">
        <f t="shared" si="63"/>
        <v>0</v>
      </c>
      <c r="T438" s="347"/>
      <c r="U438" s="419"/>
      <c r="V438" s="386"/>
      <c r="W438" s="386"/>
      <c r="X438" s="386"/>
      <c r="Y438" s="347"/>
      <c r="Z438" s="347"/>
      <c r="AA438" s="163"/>
      <c r="AB438" s="164"/>
      <c r="AC438" s="348"/>
      <c r="AD438" s="348"/>
      <c r="AE438" s="348"/>
      <c r="AF438" s="349"/>
      <c r="AG438" s="349"/>
      <c r="AH438" s="370"/>
      <c r="AI438" s="163"/>
      <c r="AJ438" s="163"/>
      <c r="AK438" s="163"/>
      <c r="AL438" s="350"/>
      <c r="AM438" s="163"/>
      <c r="AN438" s="163"/>
      <c r="AO438" s="357"/>
      <c r="AP438" s="164"/>
      <c r="AQ438" s="164"/>
      <c r="AR438" s="164"/>
      <c r="AS438" s="351"/>
      <c r="AT438" s="352"/>
      <c r="AU438" s="352"/>
      <c r="AV438" s="352"/>
      <c r="AW438" s="352"/>
      <c r="AX438" s="352"/>
      <c r="AY438" s="352"/>
      <c r="AZ438" s="352"/>
      <c r="BA438" s="352"/>
      <c r="BB438" s="353"/>
      <c r="BC438" s="351"/>
      <c r="BD438" s="351"/>
      <c r="BE438" s="255" t="str">
        <f>IF(F438="","",IF(分岐管理シート!D438&gt;0,"","error"))</f>
        <v/>
      </c>
      <c r="BF438" s="256" t="str">
        <f>IF(F438="","",IF(分岐管理シート!E438=1,"","error"))</f>
        <v/>
      </c>
      <c r="BG438" s="257" t="str">
        <f>IF(F438="","",IF(分岐管理シート!G438=2,"","error"))</f>
        <v/>
      </c>
      <c r="BH438" s="257" t="str">
        <f>IF(F438="","",IF(OR(分岐管理シート!H438=0,LEN(H438)&lt;6),"error",""))</f>
        <v/>
      </c>
      <c r="BI438" s="258" t="str">
        <f>IF(F438="","",IF(分岐管理シート!I438=2,"","error"))</f>
        <v/>
      </c>
      <c r="BJ438" s="257" t="str">
        <f t="shared" si="56"/>
        <v/>
      </c>
      <c r="BK438" s="257" t="str">
        <f t="shared" si="57"/>
        <v/>
      </c>
      <c r="BL438" s="257" t="str">
        <f>IF(F438="","",IF(OR(AND(分岐管理シート!D438=1,分岐管理シート!K438=1),AND(分岐管理シート!D438=2,分岐管理シート!K438=2)),"","error"))</f>
        <v/>
      </c>
      <c r="BM438" s="255" t="str">
        <f>IF(F438="","",IF(分岐管理シート!L438=2,"","error"))</f>
        <v/>
      </c>
      <c r="BN438" s="257" t="str">
        <f>IF(F438="","",IF(分岐管理シート!M438&lt;1,"error",""))</f>
        <v/>
      </c>
      <c r="BO438" s="252" t="str">
        <f>IF(F438="","",IF(OR(AND(分岐管理シート!D438=1,分岐管理シート!M438&lt;12,分岐管理シート!M438&gt;0),AND(分岐管理シート!D438=2,分岐管理シート!M438&lt;13,分岐管理シート!M438&gt;1)),"","error"))</f>
        <v/>
      </c>
      <c r="BP438" s="257" t="str">
        <f>IF(AND(分岐管理シート!M438&lt;&gt;1,SUM(分岐管理シート!N438:P438)&gt;0),"error","")</f>
        <v/>
      </c>
      <c r="BQ438" s="256" t="str">
        <f>IF(OR(AND(分岐管理シート!N438=0,OR(分岐管理シート!O438&lt;&gt;0,分岐管理シート!P438&lt;&gt;0)),AND(分岐管理シート!O438=0,分岐管理シート!P438&lt;&gt;0)),"error","")</f>
        <v/>
      </c>
      <c r="BR438" s="259" t="str" cm="1">
        <f t="array" ref="BR438">IF(SUMPRODUCT(COUNTIF(N438:P438,N438:P438))&gt;COUNTA(N438:P438),"error","")</f>
        <v/>
      </c>
      <c r="BS438" s="257" t="str">
        <f t="shared" si="58"/>
        <v/>
      </c>
      <c r="BT438" s="257" t="str">
        <f t="shared" si="59"/>
        <v/>
      </c>
      <c r="BU438" s="257" t="str">
        <f>IF(F438="","",IF(OR(AND(分岐管理シート!D438=1,T438&gt;0,Y438&gt;=0,U438=0,R438=S438+Y438,S438=T438),AND(分岐管理シート!D438=2,U438&gt;0,Y438&gt;=0,T438=0,R438=S438+Y438,S438=U438)),"","error"))</f>
        <v/>
      </c>
      <c r="BV438" s="257" t="str">
        <f t="shared" si="60"/>
        <v/>
      </c>
      <c r="BW438" s="257" t="str">
        <f t="shared" si="64"/>
        <v/>
      </c>
      <c r="BX438" s="257" t="str">
        <f t="shared" si="61"/>
        <v/>
      </c>
      <c r="BY438" s="257" t="str">
        <f>IF(F438="","",IF(PRODUCT(分岐管理シート!AB438:'分岐管理シート'!AE438)=0,"error",""))</f>
        <v/>
      </c>
      <c r="BZ438" s="252" t="str">
        <f>IF(F438="","",IF(AND(AE438="○",分岐管理シート!AF438=0),"error",""))</f>
        <v/>
      </c>
      <c r="CA438" s="257" t="str">
        <f>IF(F438="","",IF(AND(分岐管理シート!AE438&lt;2,実施計画様式!AF438&lt;&gt;""),"error",""))</f>
        <v/>
      </c>
      <c r="CB438" s="257" t="str">
        <f>IF(F438="","",IF(OR(AND(分岐管理シート!D438=1,分岐管理シート!AG438&gt;0,分岐管理シート!AG438&lt;25),AND(分岐管理シート!D438&gt;1,分岐管理シート!AG438&gt;12,分岐管理シート!AG438&lt;25)),"","error"))</f>
        <v/>
      </c>
      <c r="CC438" s="256" t="str">
        <f>IF(F438="","",IF(OR(AND(分岐管理シート!BH438="予算化方法",分岐管理シート!AH438&gt;0,分岐管理シート!AH438&lt;4),AND(分岐管理シート!BH438="予算化方法_未定なし",分岐管理シート!AH438&gt;0,分岐管理シート!AH438&lt;3)),"","error"))</f>
        <v/>
      </c>
      <c r="CD438" s="257" t="str">
        <f>IF(F438="","",IF(OR(分岐管理シート!AI438&lt;14,分岐管理シート!AI438&gt;25,分岐管理シート!AI438&gt;分岐管理シート!AJ438,分岐管理シート!AI438&gt;分岐管理シート!AK438),"error",""))</f>
        <v/>
      </c>
      <c r="CE438" s="257" t="str">
        <f>IF(F438="","",IF(OR(分岐管理シート!AJ438&lt;14,分岐管理シート!AJ438&gt;25,分岐管理シート!AJ438&lt;分岐管理シート!AI438,分岐管理シート!AJ438&gt;分岐管理シート!AK438),"error",""))</f>
        <v/>
      </c>
      <c r="CF438" s="256" t="str">
        <f>IF(F438="","",IF(OR(分岐管理シート!AK438&lt;14,分岐管理シート!AK438&gt;26,分岐管理シート!AK438&lt;分岐管理シート!AI438,分岐管理シート!AK438&lt;分岐管理シート!AJ438),"error",""))</f>
        <v/>
      </c>
      <c r="CG438" s="257" t="str">
        <f>IF(F438="","",IF(AND(AD438="－",分岐管理シート!AK438&gt;25),"error",""))</f>
        <v/>
      </c>
      <c r="CH438" s="257" t="str">
        <f t="shared" si="65"/>
        <v/>
      </c>
      <c r="CI438" s="252" t="str">
        <f>IF(F438="","",IF(分岐管理シート!AM438&lt;1,"error",""))</f>
        <v/>
      </c>
      <c r="CJ438" s="257" t="str">
        <f>IF(F438="","",IF(分岐管理シート!AN438&lt;1,"error",""))</f>
        <v/>
      </c>
      <c r="CK438" s="261" t="str">
        <f t="shared" si="62"/>
        <v/>
      </c>
      <c r="CL438" s="257" t="str">
        <f>IF(F438="","",IF(AND(SUM(分岐管理シート!AO438:AR438)&gt;180,分岐管理シート!AS438&lt;1),"error",""))</f>
        <v/>
      </c>
      <c r="CM438" s="257" t="str">
        <f>IF(F438="","",IF(OR(AND(分岐管理シート!D438=1,分岐管理シート!BB438&gt;0,分岐管理シート!BB438&lt;7),AND(分岐管理シート!D438&gt;1,分岐管理シート!BB438&gt;3,分岐管理シート!BB438&lt;7)),"","error"))</f>
        <v/>
      </c>
      <c r="CN438" s="260"/>
      <c r="CO438" s="257" t="str">
        <f>IF(分岐管理シート!BR438=0,"","error")</f>
        <v/>
      </c>
      <c r="CP438" s="304" t="str">
        <f>IF(AND(F438="",SUM(分岐管理シート!D438:BB438)&gt;0),"error","")</f>
        <v/>
      </c>
    </row>
    <row r="439" spans="1:94" ht="54.95" customHeight="1" x14ac:dyDescent="0.15">
      <c r="A439" s="29"/>
      <c r="B439" s="33"/>
      <c r="C439" s="445">
        <v>367</v>
      </c>
      <c r="D439" s="342"/>
      <c r="E439" s="342"/>
      <c r="F439" s="164"/>
      <c r="G439" s="164"/>
      <c r="H439" s="163"/>
      <c r="I439" s="164"/>
      <c r="J439" s="163"/>
      <c r="K439" s="164"/>
      <c r="L439" s="164"/>
      <c r="M439" s="164"/>
      <c r="N439" s="164"/>
      <c r="O439" s="343"/>
      <c r="P439" s="343"/>
      <c r="Q439" s="344"/>
      <c r="R439" s="345">
        <f t="shared" si="55"/>
        <v>0</v>
      </c>
      <c r="S439" s="346">
        <f t="shared" si="63"/>
        <v>0</v>
      </c>
      <c r="T439" s="347"/>
      <c r="U439" s="419"/>
      <c r="V439" s="386"/>
      <c r="W439" s="386"/>
      <c r="X439" s="386"/>
      <c r="Y439" s="347"/>
      <c r="Z439" s="347"/>
      <c r="AA439" s="163"/>
      <c r="AB439" s="164"/>
      <c r="AC439" s="348"/>
      <c r="AD439" s="348"/>
      <c r="AE439" s="348"/>
      <c r="AF439" s="349"/>
      <c r="AG439" s="349"/>
      <c r="AH439" s="370"/>
      <c r="AI439" s="163"/>
      <c r="AJ439" s="163"/>
      <c r="AK439" s="163"/>
      <c r="AL439" s="350"/>
      <c r="AM439" s="163"/>
      <c r="AN439" s="163"/>
      <c r="AO439" s="357"/>
      <c r="AP439" s="164"/>
      <c r="AQ439" s="164"/>
      <c r="AR439" s="164"/>
      <c r="AS439" s="351"/>
      <c r="AT439" s="352"/>
      <c r="AU439" s="352"/>
      <c r="AV439" s="352"/>
      <c r="AW439" s="352"/>
      <c r="AX439" s="352"/>
      <c r="AY439" s="352"/>
      <c r="AZ439" s="352"/>
      <c r="BA439" s="352"/>
      <c r="BB439" s="353"/>
      <c r="BC439" s="351"/>
      <c r="BD439" s="351"/>
      <c r="BE439" s="255" t="str">
        <f>IF(F439="","",IF(分岐管理シート!D439&gt;0,"","error"))</f>
        <v/>
      </c>
      <c r="BF439" s="256" t="str">
        <f>IF(F439="","",IF(分岐管理シート!E439=1,"","error"))</f>
        <v/>
      </c>
      <c r="BG439" s="257" t="str">
        <f>IF(F439="","",IF(分岐管理シート!G439=2,"","error"))</f>
        <v/>
      </c>
      <c r="BH439" s="257" t="str">
        <f>IF(F439="","",IF(OR(分岐管理シート!H439=0,LEN(H439)&lt;6),"error",""))</f>
        <v/>
      </c>
      <c r="BI439" s="258" t="str">
        <f>IF(F439="","",IF(分岐管理シート!I439=2,"","error"))</f>
        <v/>
      </c>
      <c r="BJ439" s="257" t="str">
        <f t="shared" si="56"/>
        <v/>
      </c>
      <c r="BK439" s="257" t="str">
        <f t="shared" si="57"/>
        <v/>
      </c>
      <c r="BL439" s="257" t="str">
        <f>IF(F439="","",IF(OR(AND(分岐管理シート!D439=1,分岐管理シート!K439=1),AND(分岐管理シート!D439=2,分岐管理シート!K439=2)),"","error"))</f>
        <v/>
      </c>
      <c r="BM439" s="255" t="str">
        <f>IF(F439="","",IF(分岐管理シート!L439=2,"","error"))</f>
        <v/>
      </c>
      <c r="BN439" s="257" t="str">
        <f>IF(F439="","",IF(分岐管理シート!M439&lt;1,"error",""))</f>
        <v/>
      </c>
      <c r="BO439" s="252" t="str">
        <f>IF(F439="","",IF(OR(AND(分岐管理シート!D439=1,分岐管理シート!M439&lt;12,分岐管理シート!M439&gt;0),AND(分岐管理シート!D439=2,分岐管理シート!M439&lt;13,分岐管理シート!M439&gt;1)),"","error"))</f>
        <v/>
      </c>
      <c r="BP439" s="257" t="str">
        <f>IF(AND(分岐管理シート!M439&lt;&gt;1,SUM(分岐管理シート!N439:P439)&gt;0),"error","")</f>
        <v/>
      </c>
      <c r="BQ439" s="256" t="str">
        <f>IF(OR(AND(分岐管理シート!N439=0,OR(分岐管理シート!O439&lt;&gt;0,分岐管理シート!P439&lt;&gt;0)),AND(分岐管理シート!O439=0,分岐管理シート!P439&lt;&gt;0)),"error","")</f>
        <v/>
      </c>
      <c r="BR439" s="259" t="str" cm="1">
        <f t="array" ref="BR439">IF(SUMPRODUCT(COUNTIF(N439:P439,N439:P439))&gt;COUNTA(N439:P439),"error","")</f>
        <v/>
      </c>
      <c r="BS439" s="257" t="str">
        <f t="shared" si="58"/>
        <v/>
      </c>
      <c r="BT439" s="257" t="str">
        <f t="shared" si="59"/>
        <v/>
      </c>
      <c r="BU439" s="257" t="str">
        <f>IF(F439="","",IF(OR(AND(分岐管理シート!D439=1,T439&gt;0,Y439&gt;=0,U439=0,R439=S439+Y439,S439=T439),AND(分岐管理シート!D439=2,U439&gt;0,Y439&gt;=0,T439=0,R439=S439+Y439,S439=U439)),"","error"))</f>
        <v/>
      </c>
      <c r="BV439" s="257" t="str">
        <f t="shared" si="60"/>
        <v/>
      </c>
      <c r="BW439" s="257" t="str">
        <f t="shared" si="64"/>
        <v/>
      </c>
      <c r="BX439" s="257" t="str">
        <f t="shared" si="61"/>
        <v/>
      </c>
      <c r="BY439" s="257" t="str">
        <f>IF(F439="","",IF(PRODUCT(分岐管理シート!AB439:'分岐管理シート'!AE439)=0,"error",""))</f>
        <v/>
      </c>
      <c r="BZ439" s="252" t="str">
        <f>IF(F439="","",IF(AND(AE439="○",分岐管理シート!AF439=0),"error",""))</f>
        <v/>
      </c>
      <c r="CA439" s="257" t="str">
        <f>IF(F439="","",IF(AND(分岐管理シート!AE439&lt;2,実施計画様式!AF439&lt;&gt;""),"error",""))</f>
        <v/>
      </c>
      <c r="CB439" s="257" t="str">
        <f>IF(F439="","",IF(OR(AND(分岐管理シート!D439=1,分岐管理シート!AG439&gt;0,分岐管理シート!AG439&lt;25),AND(分岐管理シート!D439&gt;1,分岐管理シート!AG439&gt;12,分岐管理シート!AG439&lt;25)),"","error"))</f>
        <v/>
      </c>
      <c r="CC439" s="256" t="str">
        <f>IF(F439="","",IF(OR(AND(分岐管理シート!BH439="予算化方法",分岐管理シート!AH439&gt;0,分岐管理シート!AH439&lt;4),AND(分岐管理シート!BH439="予算化方法_未定なし",分岐管理シート!AH439&gt;0,分岐管理シート!AH439&lt;3)),"","error"))</f>
        <v/>
      </c>
      <c r="CD439" s="257" t="str">
        <f>IF(F439="","",IF(OR(分岐管理シート!AI439&lt;14,分岐管理シート!AI439&gt;25,分岐管理シート!AI439&gt;分岐管理シート!AJ439,分岐管理シート!AI439&gt;分岐管理シート!AK439),"error",""))</f>
        <v/>
      </c>
      <c r="CE439" s="257" t="str">
        <f>IF(F439="","",IF(OR(分岐管理シート!AJ439&lt;14,分岐管理シート!AJ439&gt;25,分岐管理シート!AJ439&lt;分岐管理シート!AI439,分岐管理シート!AJ439&gt;分岐管理シート!AK439),"error",""))</f>
        <v/>
      </c>
      <c r="CF439" s="256" t="str">
        <f>IF(F439="","",IF(OR(分岐管理シート!AK439&lt;14,分岐管理シート!AK439&gt;26,分岐管理シート!AK439&lt;分岐管理シート!AI439,分岐管理シート!AK439&lt;分岐管理シート!AJ439),"error",""))</f>
        <v/>
      </c>
      <c r="CG439" s="257" t="str">
        <f>IF(F439="","",IF(AND(AD439="－",分岐管理シート!AK439&gt;25),"error",""))</f>
        <v/>
      </c>
      <c r="CH439" s="257" t="str">
        <f t="shared" si="65"/>
        <v/>
      </c>
      <c r="CI439" s="252" t="str">
        <f>IF(F439="","",IF(分岐管理シート!AM439&lt;1,"error",""))</f>
        <v/>
      </c>
      <c r="CJ439" s="257" t="str">
        <f>IF(F439="","",IF(分岐管理シート!AN439&lt;1,"error",""))</f>
        <v/>
      </c>
      <c r="CK439" s="261" t="str">
        <f t="shared" si="62"/>
        <v/>
      </c>
      <c r="CL439" s="257" t="str">
        <f>IF(F439="","",IF(AND(SUM(分岐管理シート!AO439:AR439)&gt;180,分岐管理シート!AS439&lt;1),"error",""))</f>
        <v/>
      </c>
      <c r="CM439" s="257" t="str">
        <f>IF(F439="","",IF(OR(AND(分岐管理シート!D439=1,分岐管理シート!BB439&gt;0,分岐管理シート!BB439&lt;7),AND(分岐管理シート!D439&gt;1,分岐管理シート!BB439&gt;3,分岐管理シート!BB439&lt;7)),"","error"))</f>
        <v/>
      </c>
      <c r="CN439" s="260"/>
      <c r="CO439" s="257" t="str">
        <f>IF(分岐管理シート!BR439=0,"","error")</f>
        <v/>
      </c>
      <c r="CP439" s="304" t="str">
        <f>IF(AND(F439="",SUM(分岐管理シート!D439:BB439)&gt;0),"error","")</f>
        <v/>
      </c>
    </row>
    <row r="440" spans="1:94" ht="54.95" customHeight="1" x14ac:dyDescent="0.15">
      <c r="A440" s="29"/>
      <c r="B440" s="33"/>
      <c r="C440" s="445">
        <v>368</v>
      </c>
      <c r="D440" s="342"/>
      <c r="E440" s="342"/>
      <c r="F440" s="164"/>
      <c r="G440" s="164"/>
      <c r="H440" s="163"/>
      <c r="I440" s="164"/>
      <c r="J440" s="163"/>
      <c r="K440" s="164"/>
      <c r="L440" s="164"/>
      <c r="M440" s="164"/>
      <c r="N440" s="164"/>
      <c r="O440" s="343"/>
      <c r="P440" s="343"/>
      <c r="Q440" s="344"/>
      <c r="R440" s="345">
        <f t="shared" si="55"/>
        <v>0</v>
      </c>
      <c r="S440" s="346">
        <f t="shared" si="63"/>
        <v>0</v>
      </c>
      <c r="T440" s="347"/>
      <c r="U440" s="419"/>
      <c r="V440" s="386"/>
      <c r="W440" s="386"/>
      <c r="X440" s="386"/>
      <c r="Y440" s="347"/>
      <c r="Z440" s="347"/>
      <c r="AA440" s="163"/>
      <c r="AB440" s="164"/>
      <c r="AC440" s="348"/>
      <c r="AD440" s="348"/>
      <c r="AE440" s="348"/>
      <c r="AF440" s="349"/>
      <c r="AG440" s="349"/>
      <c r="AH440" s="370"/>
      <c r="AI440" s="163"/>
      <c r="AJ440" s="163"/>
      <c r="AK440" s="163"/>
      <c r="AL440" s="350"/>
      <c r="AM440" s="163"/>
      <c r="AN440" s="163"/>
      <c r="AO440" s="357"/>
      <c r="AP440" s="164"/>
      <c r="AQ440" s="164"/>
      <c r="AR440" s="164"/>
      <c r="AS440" s="351"/>
      <c r="AT440" s="352"/>
      <c r="AU440" s="352"/>
      <c r="AV440" s="352"/>
      <c r="AW440" s="352"/>
      <c r="AX440" s="352"/>
      <c r="AY440" s="352"/>
      <c r="AZ440" s="352"/>
      <c r="BA440" s="352"/>
      <c r="BB440" s="353"/>
      <c r="BC440" s="351"/>
      <c r="BD440" s="351"/>
      <c r="BE440" s="255" t="str">
        <f>IF(F440="","",IF(分岐管理シート!D440&gt;0,"","error"))</f>
        <v/>
      </c>
      <c r="BF440" s="256" t="str">
        <f>IF(F440="","",IF(分岐管理シート!E440=1,"","error"))</f>
        <v/>
      </c>
      <c r="BG440" s="257" t="str">
        <f>IF(F440="","",IF(分岐管理シート!G440=2,"","error"))</f>
        <v/>
      </c>
      <c r="BH440" s="257" t="str">
        <f>IF(F440="","",IF(OR(分岐管理シート!H440=0,LEN(H440)&lt;6),"error",""))</f>
        <v/>
      </c>
      <c r="BI440" s="258" t="str">
        <f>IF(F440="","",IF(分岐管理シート!I440=2,"","error"))</f>
        <v/>
      </c>
      <c r="BJ440" s="257" t="str">
        <f t="shared" si="56"/>
        <v/>
      </c>
      <c r="BK440" s="257" t="str">
        <f t="shared" si="57"/>
        <v/>
      </c>
      <c r="BL440" s="257" t="str">
        <f>IF(F440="","",IF(OR(AND(分岐管理シート!D440=1,分岐管理シート!K440=1),AND(分岐管理シート!D440=2,分岐管理シート!K440=2)),"","error"))</f>
        <v/>
      </c>
      <c r="BM440" s="255" t="str">
        <f>IF(F440="","",IF(分岐管理シート!L440=2,"","error"))</f>
        <v/>
      </c>
      <c r="BN440" s="257" t="str">
        <f>IF(F440="","",IF(分岐管理シート!M440&lt;1,"error",""))</f>
        <v/>
      </c>
      <c r="BO440" s="252" t="str">
        <f>IF(F440="","",IF(OR(AND(分岐管理シート!D440=1,分岐管理シート!M440&lt;12,分岐管理シート!M440&gt;0),AND(分岐管理シート!D440=2,分岐管理シート!M440&lt;13,分岐管理シート!M440&gt;1)),"","error"))</f>
        <v/>
      </c>
      <c r="BP440" s="257" t="str">
        <f>IF(AND(分岐管理シート!M440&lt;&gt;1,SUM(分岐管理シート!N440:P440)&gt;0),"error","")</f>
        <v/>
      </c>
      <c r="BQ440" s="256" t="str">
        <f>IF(OR(AND(分岐管理シート!N440=0,OR(分岐管理シート!O440&lt;&gt;0,分岐管理シート!P440&lt;&gt;0)),AND(分岐管理シート!O440=0,分岐管理シート!P440&lt;&gt;0)),"error","")</f>
        <v/>
      </c>
      <c r="BR440" s="259" t="str" cm="1">
        <f t="array" ref="BR440">IF(SUMPRODUCT(COUNTIF(N440:P440,N440:P440))&gt;COUNTA(N440:P440),"error","")</f>
        <v/>
      </c>
      <c r="BS440" s="257" t="str">
        <f t="shared" si="58"/>
        <v/>
      </c>
      <c r="BT440" s="257" t="str">
        <f t="shared" si="59"/>
        <v/>
      </c>
      <c r="BU440" s="257" t="str">
        <f>IF(F440="","",IF(OR(AND(分岐管理シート!D440=1,T440&gt;0,Y440&gt;=0,U440=0,R440=S440+Y440,S440=T440),AND(分岐管理シート!D440=2,U440&gt;0,Y440&gt;=0,T440=0,R440=S440+Y440,S440=U440)),"","error"))</f>
        <v/>
      </c>
      <c r="BV440" s="257" t="str">
        <f t="shared" si="60"/>
        <v/>
      </c>
      <c r="BW440" s="257" t="str">
        <f t="shared" si="64"/>
        <v/>
      </c>
      <c r="BX440" s="257" t="str">
        <f t="shared" si="61"/>
        <v/>
      </c>
      <c r="BY440" s="257" t="str">
        <f>IF(F440="","",IF(PRODUCT(分岐管理シート!AB440:'分岐管理シート'!AE440)=0,"error",""))</f>
        <v/>
      </c>
      <c r="BZ440" s="252" t="str">
        <f>IF(F440="","",IF(AND(AE440="○",分岐管理シート!AF440=0),"error",""))</f>
        <v/>
      </c>
      <c r="CA440" s="257" t="str">
        <f>IF(F440="","",IF(AND(分岐管理シート!AE440&lt;2,実施計画様式!AF440&lt;&gt;""),"error",""))</f>
        <v/>
      </c>
      <c r="CB440" s="257" t="str">
        <f>IF(F440="","",IF(OR(AND(分岐管理シート!D440=1,分岐管理シート!AG440&gt;0,分岐管理シート!AG440&lt;25),AND(分岐管理シート!D440&gt;1,分岐管理シート!AG440&gt;12,分岐管理シート!AG440&lt;25)),"","error"))</f>
        <v/>
      </c>
      <c r="CC440" s="256" t="str">
        <f>IF(F440="","",IF(OR(AND(分岐管理シート!BH440="予算化方法",分岐管理シート!AH440&gt;0,分岐管理シート!AH440&lt;4),AND(分岐管理シート!BH440="予算化方法_未定なし",分岐管理シート!AH440&gt;0,分岐管理シート!AH440&lt;3)),"","error"))</f>
        <v/>
      </c>
      <c r="CD440" s="257" t="str">
        <f>IF(F440="","",IF(OR(分岐管理シート!AI440&lt;14,分岐管理シート!AI440&gt;25,分岐管理シート!AI440&gt;分岐管理シート!AJ440,分岐管理シート!AI440&gt;分岐管理シート!AK440),"error",""))</f>
        <v/>
      </c>
      <c r="CE440" s="257" t="str">
        <f>IF(F440="","",IF(OR(分岐管理シート!AJ440&lt;14,分岐管理シート!AJ440&gt;25,分岐管理シート!AJ440&lt;分岐管理シート!AI440,分岐管理シート!AJ440&gt;分岐管理シート!AK440),"error",""))</f>
        <v/>
      </c>
      <c r="CF440" s="256" t="str">
        <f>IF(F440="","",IF(OR(分岐管理シート!AK440&lt;14,分岐管理シート!AK440&gt;26,分岐管理シート!AK440&lt;分岐管理シート!AI440,分岐管理シート!AK440&lt;分岐管理シート!AJ440),"error",""))</f>
        <v/>
      </c>
      <c r="CG440" s="257" t="str">
        <f>IF(F440="","",IF(AND(AD440="－",分岐管理シート!AK440&gt;25),"error",""))</f>
        <v/>
      </c>
      <c r="CH440" s="257" t="str">
        <f t="shared" si="65"/>
        <v/>
      </c>
      <c r="CI440" s="252" t="str">
        <f>IF(F440="","",IF(分岐管理シート!AM440&lt;1,"error",""))</f>
        <v/>
      </c>
      <c r="CJ440" s="257" t="str">
        <f>IF(F440="","",IF(分岐管理シート!AN440&lt;1,"error",""))</f>
        <v/>
      </c>
      <c r="CK440" s="261" t="str">
        <f t="shared" si="62"/>
        <v/>
      </c>
      <c r="CL440" s="257" t="str">
        <f>IF(F440="","",IF(AND(SUM(分岐管理シート!AO440:AR440)&gt;180,分岐管理シート!AS440&lt;1),"error",""))</f>
        <v/>
      </c>
      <c r="CM440" s="257" t="str">
        <f>IF(F440="","",IF(OR(AND(分岐管理シート!D440=1,分岐管理シート!BB440&gt;0,分岐管理シート!BB440&lt;7),AND(分岐管理シート!D440&gt;1,分岐管理シート!BB440&gt;3,分岐管理シート!BB440&lt;7)),"","error"))</f>
        <v/>
      </c>
      <c r="CN440" s="260"/>
      <c r="CO440" s="257" t="str">
        <f>IF(分岐管理シート!BR440=0,"","error")</f>
        <v/>
      </c>
      <c r="CP440" s="304" t="str">
        <f>IF(AND(F440="",SUM(分岐管理シート!D440:BB440)&gt;0),"error","")</f>
        <v/>
      </c>
    </row>
    <row r="441" spans="1:94" ht="54.95" customHeight="1" x14ac:dyDescent="0.15">
      <c r="A441" s="29"/>
      <c r="B441" s="33"/>
      <c r="C441" s="445">
        <v>369</v>
      </c>
      <c r="D441" s="342"/>
      <c r="E441" s="342"/>
      <c r="F441" s="164"/>
      <c r="G441" s="164"/>
      <c r="H441" s="163"/>
      <c r="I441" s="164"/>
      <c r="J441" s="163"/>
      <c r="K441" s="164"/>
      <c r="L441" s="164"/>
      <c r="M441" s="164"/>
      <c r="N441" s="164"/>
      <c r="O441" s="343"/>
      <c r="P441" s="343"/>
      <c r="Q441" s="344"/>
      <c r="R441" s="345">
        <f t="shared" si="55"/>
        <v>0</v>
      </c>
      <c r="S441" s="346">
        <f t="shared" si="63"/>
        <v>0</v>
      </c>
      <c r="T441" s="347"/>
      <c r="U441" s="419"/>
      <c r="V441" s="386"/>
      <c r="W441" s="386"/>
      <c r="X441" s="386"/>
      <c r="Y441" s="347"/>
      <c r="Z441" s="347"/>
      <c r="AA441" s="163"/>
      <c r="AB441" s="164"/>
      <c r="AC441" s="348"/>
      <c r="AD441" s="348"/>
      <c r="AE441" s="348"/>
      <c r="AF441" s="349"/>
      <c r="AG441" s="349"/>
      <c r="AH441" s="370"/>
      <c r="AI441" s="163"/>
      <c r="AJ441" s="163"/>
      <c r="AK441" s="163"/>
      <c r="AL441" s="350"/>
      <c r="AM441" s="163"/>
      <c r="AN441" s="163"/>
      <c r="AO441" s="357"/>
      <c r="AP441" s="164"/>
      <c r="AQ441" s="164"/>
      <c r="AR441" s="164"/>
      <c r="AS441" s="351"/>
      <c r="AT441" s="352"/>
      <c r="AU441" s="352"/>
      <c r="AV441" s="352"/>
      <c r="AW441" s="352"/>
      <c r="AX441" s="352"/>
      <c r="AY441" s="352"/>
      <c r="AZ441" s="352"/>
      <c r="BA441" s="352"/>
      <c r="BB441" s="353"/>
      <c r="BC441" s="351"/>
      <c r="BD441" s="351"/>
      <c r="BE441" s="255" t="str">
        <f>IF(F441="","",IF(分岐管理シート!D441&gt;0,"","error"))</f>
        <v/>
      </c>
      <c r="BF441" s="256" t="str">
        <f>IF(F441="","",IF(分岐管理シート!E441=1,"","error"))</f>
        <v/>
      </c>
      <c r="BG441" s="257" t="str">
        <f>IF(F441="","",IF(分岐管理シート!G441=2,"","error"))</f>
        <v/>
      </c>
      <c r="BH441" s="257" t="str">
        <f>IF(F441="","",IF(OR(分岐管理シート!H441=0,LEN(H441)&lt;6),"error",""))</f>
        <v/>
      </c>
      <c r="BI441" s="258" t="str">
        <f>IF(F441="","",IF(分岐管理シート!I441=2,"","error"))</f>
        <v/>
      </c>
      <c r="BJ441" s="257" t="str">
        <f t="shared" si="56"/>
        <v/>
      </c>
      <c r="BK441" s="257" t="str">
        <f t="shared" si="57"/>
        <v/>
      </c>
      <c r="BL441" s="257" t="str">
        <f>IF(F441="","",IF(OR(AND(分岐管理シート!D441=1,分岐管理シート!K441=1),AND(分岐管理シート!D441=2,分岐管理シート!K441=2)),"","error"))</f>
        <v/>
      </c>
      <c r="BM441" s="255" t="str">
        <f>IF(F441="","",IF(分岐管理シート!L441=2,"","error"))</f>
        <v/>
      </c>
      <c r="BN441" s="257" t="str">
        <f>IF(F441="","",IF(分岐管理シート!M441&lt;1,"error",""))</f>
        <v/>
      </c>
      <c r="BO441" s="252" t="str">
        <f>IF(F441="","",IF(OR(AND(分岐管理シート!D441=1,分岐管理シート!M441&lt;12,分岐管理シート!M441&gt;0),AND(分岐管理シート!D441=2,分岐管理シート!M441&lt;13,分岐管理シート!M441&gt;1)),"","error"))</f>
        <v/>
      </c>
      <c r="BP441" s="257" t="str">
        <f>IF(AND(分岐管理シート!M441&lt;&gt;1,SUM(分岐管理シート!N441:P441)&gt;0),"error","")</f>
        <v/>
      </c>
      <c r="BQ441" s="256" t="str">
        <f>IF(OR(AND(分岐管理シート!N441=0,OR(分岐管理シート!O441&lt;&gt;0,分岐管理シート!P441&lt;&gt;0)),AND(分岐管理シート!O441=0,分岐管理シート!P441&lt;&gt;0)),"error","")</f>
        <v/>
      </c>
      <c r="BR441" s="259" t="str" cm="1">
        <f t="array" ref="BR441">IF(SUMPRODUCT(COUNTIF(N441:P441,N441:P441))&gt;COUNTA(N441:P441),"error","")</f>
        <v/>
      </c>
      <c r="BS441" s="257" t="str">
        <f t="shared" si="58"/>
        <v/>
      </c>
      <c r="BT441" s="257" t="str">
        <f t="shared" si="59"/>
        <v/>
      </c>
      <c r="BU441" s="257" t="str">
        <f>IF(F441="","",IF(OR(AND(分岐管理シート!D441=1,T441&gt;0,Y441&gt;=0,U441=0,R441=S441+Y441,S441=T441),AND(分岐管理シート!D441=2,U441&gt;0,Y441&gt;=0,T441=0,R441=S441+Y441,S441=U441)),"","error"))</f>
        <v/>
      </c>
      <c r="BV441" s="257" t="str">
        <f t="shared" si="60"/>
        <v/>
      </c>
      <c r="BW441" s="257" t="str">
        <f t="shared" si="64"/>
        <v/>
      </c>
      <c r="BX441" s="257" t="str">
        <f t="shared" si="61"/>
        <v/>
      </c>
      <c r="BY441" s="257" t="str">
        <f>IF(F441="","",IF(PRODUCT(分岐管理シート!AB441:'分岐管理シート'!AE441)=0,"error",""))</f>
        <v/>
      </c>
      <c r="BZ441" s="252" t="str">
        <f>IF(F441="","",IF(AND(AE441="○",分岐管理シート!AF441=0),"error",""))</f>
        <v/>
      </c>
      <c r="CA441" s="257" t="str">
        <f>IF(F441="","",IF(AND(分岐管理シート!AE441&lt;2,実施計画様式!AF441&lt;&gt;""),"error",""))</f>
        <v/>
      </c>
      <c r="CB441" s="257" t="str">
        <f>IF(F441="","",IF(OR(AND(分岐管理シート!D441=1,分岐管理シート!AG441&gt;0,分岐管理シート!AG441&lt;25),AND(分岐管理シート!D441&gt;1,分岐管理シート!AG441&gt;12,分岐管理シート!AG441&lt;25)),"","error"))</f>
        <v/>
      </c>
      <c r="CC441" s="256" t="str">
        <f>IF(F441="","",IF(OR(AND(分岐管理シート!BH441="予算化方法",分岐管理シート!AH441&gt;0,分岐管理シート!AH441&lt;4),AND(分岐管理シート!BH441="予算化方法_未定なし",分岐管理シート!AH441&gt;0,分岐管理シート!AH441&lt;3)),"","error"))</f>
        <v/>
      </c>
      <c r="CD441" s="257" t="str">
        <f>IF(F441="","",IF(OR(分岐管理シート!AI441&lt;14,分岐管理シート!AI441&gt;25,分岐管理シート!AI441&gt;分岐管理シート!AJ441,分岐管理シート!AI441&gt;分岐管理シート!AK441),"error",""))</f>
        <v/>
      </c>
      <c r="CE441" s="257" t="str">
        <f>IF(F441="","",IF(OR(分岐管理シート!AJ441&lt;14,分岐管理シート!AJ441&gt;25,分岐管理シート!AJ441&lt;分岐管理シート!AI441,分岐管理シート!AJ441&gt;分岐管理シート!AK441),"error",""))</f>
        <v/>
      </c>
      <c r="CF441" s="256" t="str">
        <f>IF(F441="","",IF(OR(分岐管理シート!AK441&lt;14,分岐管理シート!AK441&gt;26,分岐管理シート!AK441&lt;分岐管理シート!AI441,分岐管理シート!AK441&lt;分岐管理シート!AJ441),"error",""))</f>
        <v/>
      </c>
      <c r="CG441" s="257" t="str">
        <f>IF(F441="","",IF(AND(AD441="－",分岐管理シート!AK441&gt;25),"error",""))</f>
        <v/>
      </c>
      <c r="CH441" s="257" t="str">
        <f t="shared" si="65"/>
        <v/>
      </c>
      <c r="CI441" s="252" t="str">
        <f>IF(F441="","",IF(分岐管理シート!AM441&lt;1,"error",""))</f>
        <v/>
      </c>
      <c r="CJ441" s="257" t="str">
        <f>IF(F441="","",IF(分岐管理シート!AN441&lt;1,"error",""))</f>
        <v/>
      </c>
      <c r="CK441" s="261" t="str">
        <f t="shared" si="62"/>
        <v/>
      </c>
      <c r="CL441" s="257" t="str">
        <f>IF(F441="","",IF(AND(SUM(分岐管理シート!AO441:AR441)&gt;180,分岐管理シート!AS441&lt;1),"error",""))</f>
        <v/>
      </c>
      <c r="CM441" s="257" t="str">
        <f>IF(F441="","",IF(OR(AND(分岐管理シート!D441=1,分岐管理シート!BB441&gt;0,分岐管理シート!BB441&lt;7),AND(分岐管理シート!D441&gt;1,分岐管理シート!BB441&gt;3,分岐管理シート!BB441&lt;7)),"","error"))</f>
        <v/>
      </c>
      <c r="CN441" s="260"/>
      <c r="CO441" s="257" t="str">
        <f>IF(分岐管理シート!BR441=0,"","error")</f>
        <v/>
      </c>
      <c r="CP441" s="304" t="str">
        <f>IF(AND(F441="",SUM(分岐管理シート!D441:BB441)&gt;0),"error","")</f>
        <v/>
      </c>
    </row>
    <row r="442" spans="1:94" ht="54.95" customHeight="1" x14ac:dyDescent="0.15">
      <c r="A442" s="29"/>
      <c r="B442" s="33"/>
      <c r="C442" s="445">
        <v>370</v>
      </c>
      <c r="D442" s="342"/>
      <c r="E442" s="342"/>
      <c r="F442" s="164"/>
      <c r="G442" s="164"/>
      <c r="H442" s="163"/>
      <c r="I442" s="164"/>
      <c r="J442" s="163"/>
      <c r="K442" s="164"/>
      <c r="L442" s="164"/>
      <c r="M442" s="164"/>
      <c r="N442" s="164"/>
      <c r="O442" s="343"/>
      <c r="P442" s="343"/>
      <c r="Q442" s="344"/>
      <c r="R442" s="345">
        <f t="shared" si="55"/>
        <v>0</v>
      </c>
      <c r="S442" s="346">
        <f t="shared" si="63"/>
        <v>0</v>
      </c>
      <c r="T442" s="347"/>
      <c r="U442" s="419"/>
      <c r="V442" s="386"/>
      <c r="W442" s="386"/>
      <c r="X442" s="386"/>
      <c r="Y442" s="347"/>
      <c r="Z442" s="347"/>
      <c r="AA442" s="163"/>
      <c r="AB442" s="164"/>
      <c r="AC442" s="348"/>
      <c r="AD442" s="348"/>
      <c r="AE442" s="348"/>
      <c r="AF442" s="349"/>
      <c r="AG442" s="349"/>
      <c r="AH442" s="370"/>
      <c r="AI442" s="163"/>
      <c r="AJ442" s="163"/>
      <c r="AK442" s="163"/>
      <c r="AL442" s="350"/>
      <c r="AM442" s="163"/>
      <c r="AN442" s="163"/>
      <c r="AO442" s="357"/>
      <c r="AP442" s="164"/>
      <c r="AQ442" s="164"/>
      <c r="AR442" s="164"/>
      <c r="AS442" s="351"/>
      <c r="AT442" s="352"/>
      <c r="AU442" s="352"/>
      <c r="AV442" s="352"/>
      <c r="AW442" s="352"/>
      <c r="AX442" s="352"/>
      <c r="AY442" s="352"/>
      <c r="AZ442" s="352"/>
      <c r="BA442" s="352"/>
      <c r="BB442" s="353"/>
      <c r="BC442" s="351"/>
      <c r="BD442" s="351"/>
      <c r="BE442" s="255" t="str">
        <f>IF(F442="","",IF(分岐管理シート!D442&gt;0,"","error"))</f>
        <v/>
      </c>
      <c r="BF442" s="256" t="str">
        <f>IF(F442="","",IF(分岐管理シート!E442=1,"","error"))</f>
        <v/>
      </c>
      <c r="BG442" s="257" t="str">
        <f>IF(F442="","",IF(分岐管理シート!G442=2,"","error"))</f>
        <v/>
      </c>
      <c r="BH442" s="257" t="str">
        <f>IF(F442="","",IF(OR(分岐管理シート!H442=0,LEN(H442)&lt;6),"error",""))</f>
        <v/>
      </c>
      <c r="BI442" s="258" t="str">
        <f>IF(F442="","",IF(分岐管理シート!I442=2,"","error"))</f>
        <v/>
      </c>
      <c r="BJ442" s="257" t="str">
        <f t="shared" si="56"/>
        <v/>
      </c>
      <c r="BK442" s="257" t="str">
        <f t="shared" si="57"/>
        <v/>
      </c>
      <c r="BL442" s="257" t="str">
        <f>IF(F442="","",IF(OR(AND(分岐管理シート!D442=1,分岐管理シート!K442=1),AND(分岐管理シート!D442=2,分岐管理シート!K442=2)),"","error"))</f>
        <v/>
      </c>
      <c r="BM442" s="255" t="str">
        <f>IF(F442="","",IF(分岐管理シート!L442=2,"","error"))</f>
        <v/>
      </c>
      <c r="BN442" s="257" t="str">
        <f>IF(F442="","",IF(分岐管理シート!M442&lt;1,"error",""))</f>
        <v/>
      </c>
      <c r="BO442" s="252" t="str">
        <f>IF(F442="","",IF(OR(AND(分岐管理シート!D442=1,分岐管理シート!M442&lt;12,分岐管理シート!M442&gt;0),AND(分岐管理シート!D442=2,分岐管理シート!M442&lt;13,分岐管理シート!M442&gt;1)),"","error"))</f>
        <v/>
      </c>
      <c r="BP442" s="257" t="str">
        <f>IF(AND(分岐管理シート!M442&lt;&gt;1,SUM(分岐管理シート!N442:P442)&gt;0),"error","")</f>
        <v/>
      </c>
      <c r="BQ442" s="256" t="str">
        <f>IF(OR(AND(分岐管理シート!N442=0,OR(分岐管理シート!O442&lt;&gt;0,分岐管理シート!P442&lt;&gt;0)),AND(分岐管理シート!O442=0,分岐管理シート!P442&lt;&gt;0)),"error","")</f>
        <v/>
      </c>
      <c r="BR442" s="259" t="str" cm="1">
        <f t="array" ref="BR442">IF(SUMPRODUCT(COUNTIF(N442:P442,N442:P442))&gt;COUNTA(N442:P442),"error","")</f>
        <v/>
      </c>
      <c r="BS442" s="257" t="str">
        <f t="shared" si="58"/>
        <v/>
      </c>
      <c r="BT442" s="257" t="str">
        <f t="shared" si="59"/>
        <v/>
      </c>
      <c r="BU442" s="257" t="str">
        <f>IF(F442="","",IF(OR(AND(分岐管理シート!D442=1,T442&gt;0,Y442&gt;=0,U442=0,R442=S442+Y442,S442=T442),AND(分岐管理シート!D442=2,U442&gt;0,Y442&gt;=0,T442=0,R442=S442+Y442,S442=U442)),"","error"))</f>
        <v/>
      </c>
      <c r="BV442" s="257" t="str">
        <f t="shared" si="60"/>
        <v/>
      </c>
      <c r="BW442" s="257" t="str">
        <f t="shared" si="64"/>
        <v/>
      </c>
      <c r="BX442" s="257" t="str">
        <f t="shared" si="61"/>
        <v/>
      </c>
      <c r="BY442" s="257" t="str">
        <f>IF(F442="","",IF(PRODUCT(分岐管理シート!AB442:'分岐管理シート'!AE442)=0,"error",""))</f>
        <v/>
      </c>
      <c r="BZ442" s="252" t="str">
        <f>IF(F442="","",IF(AND(AE442="○",分岐管理シート!AF442=0),"error",""))</f>
        <v/>
      </c>
      <c r="CA442" s="257" t="str">
        <f>IF(F442="","",IF(AND(分岐管理シート!AE442&lt;2,実施計画様式!AF442&lt;&gt;""),"error",""))</f>
        <v/>
      </c>
      <c r="CB442" s="257" t="str">
        <f>IF(F442="","",IF(OR(AND(分岐管理シート!D442=1,分岐管理シート!AG442&gt;0,分岐管理シート!AG442&lt;25),AND(分岐管理シート!D442&gt;1,分岐管理シート!AG442&gt;12,分岐管理シート!AG442&lt;25)),"","error"))</f>
        <v/>
      </c>
      <c r="CC442" s="256" t="str">
        <f>IF(F442="","",IF(OR(AND(分岐管理シート!BH442="予算化方法",分岐管理シート!AH442&gt;0,分岐管理シート!AH442&lt;4),AND(分岐管理シート!BH442="予算化方法_未定なし",分岐管理シート!AH442&gt;0,分岐管理シート!AH442&lt;3)),"","error"))</f>
        <v/>
      </c>
      <c r="CD442" s="257" t="str">
        <f>IF(F442="","",IF(OR(分岐管理シート!AI442&lt;14,分岐管理シート!AI442&gt;25,分岐管理シート!AI442&gt;分岐管理シート!AJ442,分岐管理シート!AI442&gt;分岐管理シート!AK442),"error",""))</f>
        <v/>
      </c>
      <c r="CE442" s="257" t="str">
        <f>IF(F442="","",IF(OR(分岐管理シート!AJ442&lt;14,分岐管理シート!AJ442&gt;25,分岐管理シート!AJ442&lt;分岐管理シート!AI442,分岐管理シート!AJ442&gt;分岐管理シート!AK442),"error",""))</f>
        <v/>
      </c>
      <c r="CF442" s="256" t="str">
        <f>IF(F442="","",IF(OR(分岐管理シート!AK442&lt;14,分岐管理シート!AK442&gt;26,分岐管理シート!AK442&lt;分岐管理シート!AI442,分岐管理シート!AK442&lt;分岐管理シート!AJ442),"error",""))</f>
        <v/>
      </c>
      <c r="CG442" s="257" t="str">
        <f>IF(F442="","",IF(AND(AD442="－",分岐管理シート!AK442&gt;25),"error",""))</f>
        <v/>
      </c>
      <c r="CH442" s="257" t="str">
        <f t="shared" si="65"/>
        <v/>
      </c>
      <c r="CI442" s="252" t="str">
        <f>IF(F442="","",IF(分岐管理シート!AM442&lt;1,"error",""))</f>
        <v/>
      </c>
      <c r="CJ442" s="257" t="str">
        <f>IF(F442="","",IF(分岐管理シート!AN442&lt;1,"error",""))</f>
        <v/>
      </c>
      <c r="CK442" s="261" t="str">
        <f t="shared" si="62"/>
        <v/>
      </c>
      <c r="CL442" s="257" t="str">
        <f>IF(F442="","",IF(AND(SUM(分岐管理シート!AO442:AR442)&gt;180,分岐管理シート!AS442&lt;1),"error",""))</f>
        <v/>
      </c>
      <c r="CM442" s="257" t="str">
        <f>IF(F442="","",IF(OR(AND(分岐管理シート!D442=1,分岐管理シート!BB442&gt;0,分岐管理シート!BB442&lt;7),AND(分岐管理シート!D442&gt;1,分岐管理シート!BB442&gt;3,分岐管理シート!BB442&lt;7)),"","error"))</f>
        <v/>
      </c>
      <c r="CN442" s="260"/>
      <c r="CO442" s="257" t="str">
        <f>IF(分岐管理シート!BR442=0,"","error")</f>
        <v/>
      </c>
      <c r="CP442" s="304" t="str">
        <f>IF(AND(F442="",SUM(分岐管理シート!D442:BB442)&gt;0),"error","")</f>
        <v/>
      </c>
    </row>
    <row r="443" spans="1:94" ht="54.95" customHeight="1" x14ac:dyDescent="0.15">
      <c r="A443" s="29"/>
      <c r="B443" s="33"/>
      <c r="C443" s="445">
        <v>371</v>
      </c>
      <c r="D443" s="342"/>
      <c r="E443" s="342"/>
      <c r="F443" s="164"/>
      <c r="G443" s="164"/>
      <c r="H443" s="163"/>
      <c r="I443" s="164"/>
      <c r="J443" s="163"/>
      <c r="K443" s="164"/>
      <c r="L443" s="164"/>
      <c r="M443" s="164"/>
      <c r="N443" s="164"/>
      <c r="O443" s="343"/>
      <c r="P443" s="343"/>
      <c r="Q443" s="344"/>
      <c r="R443" s="345">
        <f t="shared" si="55"/>
        <v>0</v>
      </c>
      <c r="S443" s="346">
        <f t="shared" si="63"/>
        <v>0</v>
      </c>
      <c r="T443" s="347"/>
      <c r="U443" s="419"/>
      <c r="V443" s="386"/>
      <c r="W443" s="386"/>
      <c r="X443" s="386"/>
      <c r="Y443" s="347"/>
      <c r="Z443" s="347"/>
      <c r="AA443" s="163"/>
      <c r="AB443" s="164"/>
      <c r="AC443" s="348"/>
      <c r="AD443" s="348"/>
      <c r="AE443" s="348"/>
      <c r="AF443" s="349"/>
      <c r="AG443" s="349"/>
      <c r="AH443" s="370"/>
      <c r="AI443" s="163"/>
      <c r="AJ443" s="163"/>
      <c r="AK443" s="163"/>
      <c r="AL443" s="350"/>
      <c r="AM443" s="163"/>
      <c r="AN443" s="163"/>
      <c r="AO443" s="357"/>
      <c r="AP443" s="164"/>
      <c r="AQ443" s="164"/>
      <c r="AR443" s="164"/>
      <c r="AS443" s="351"/>
      <c r="AT443" s="352"/>
      <c r="AU443" s="352"/>
      <c r="AV443" s="352"/>
      <c r="AW443" s="352"/>
      <c r="AX443" s="352"/>
      <c r="AY443" s="352"/>
      <c r="AZ443" s="352"/>
      <c r="BA443" s="352"/>
      <c r="BB443" s="353"/>
      <c r="BC443" s="351"/>
      <c r="BD443" s="351"/>
      <c r="BE443" s="255" t="str">
        <f>IF(F443="","",IF(分岐管理シート!D443&gt;0,"","error"))</f>
        <v/>
      </c>
      <c r="BF443" s="256" t="str">
        <f>IF(F443="","",IF(分岐管理シート!E443=1,"","error"))</f>
        <v/>
      </c>
      <c r="BG443" s="257" t="str">
        <f>IF(F443="","",IF(分岐管理シート!G443=2,"","error"))</f>
        <v/>
      </c>
      <c r="BH443" s="257" t="str">
        <f>IF(F443="","",IF(OR(分岐管理シート!H443=0,LEN(H443)&lt;6),"error",""))</f>
        <v/>
      </c>
      <c r="BI443" s="258" t="str">
        <f>IF(F443="","",IF(分岐管理シート!I443=2,"","error"))</f>
        <v/>
      </c>
      <c r="BJ443" s="257" t="str">
        <f t="shared" si="56"/>
        <v/>
      </c>
      <c r="BK443" s="257" t="str">
        <f t="shared" si="57"/>
        <v/>
      </c>
      <c r="BL443" s="257" t="str">
        <f>IF(F443="","",IF(OR(AND(分岐管理シート!D443=1,分岐管理シート!K443=1),AND(分岐管理シート!D443=2,分岐管理シート!K443=2)),"","error"))</f>
        <v/>
      </c>
      <c r="BM443" s="255" t="str">
        <f>IF(F443="","",IF(分岐管理シート!L443=2,"","error"))</f>
        <v/>
      </c>
      <c r="BN443" s="257" t="str">
        <f>IF(F443="","",IF(分岐管理シート!M443&lt;1,"error",""))</f>
        <v/>
      </c>
      <c r="BO443" s="252" t="str">
        <f>IF(F443="","",IF(OR(AND(分岐管理シート!D443=1,分岐管理シート!M443&lt;12,分岐管理シート!M443&gt;0),AND(分岐管理シート!D443=2,分岐管理シート!M443&lt;13,分岐管理シート!M443&gt;1)),"","error"))</f>
        <v/>
      </c>
      <c r="BP443" s="257" t="str">
        <f>IF(AND(分岐管理シート!M443&lt;&gt;1,SUM(分岐管理シート!N443:P443)&gt;0),"error","")</f>
        <v/>
      </c>
      <c r="BQ443" s="256" t="str">
        <f>IF(OR(AND(分岐管理シート!N443=0,OR(分岐管理シート!O443&lt;&gt;0,分岐管理シート!P443&lt;&gt;0)),AND(分岐管理シート!O443=0,分岐管理シート!P443&lt;&gt;0)),"error","")</f>
        <v/>
      </c>
      <c r="BR443" s="259" t="str" cm="1">
        <f t="array" ref="BR443">IF(SUMPRODUCT(COUNTIF(N443:P443,N443:P443))&gt;COUNTA(N443:P443),"error","")</f>
        <v/>
      </c>
      <c r="BS443" s="257" t="str">
        <f t="shared" si="58"/>
        <v/>
      </c>
      <c r="BT443" s="257" t="str">
        <f t="shared" si="59"/>
        <v/>
      </c>
      <c r="BU443" s="257" t="str">
        <f>IF(F443="","",IF(OR(AND(分岐管理シート!D443=1,T443&gt;0,Y443&gt;=0,U443=0,R443=S443+Y443,S443=T443),AND(分岐管理シート!D443=2,U443&gt;0,Y443&gt;=0,T443=0,R443=S443+Y443,S443=U443)),"","error"))</f>
        <v/>
      </c>
      <c r="BV443" s="257" t="str">
        <f t="shared" si="60"/>
        <v/>
      </c>
      <c r="BW443" s="257" t="str">
        <f t="shared" si="64"/>
        <v/>
      </c>
      <c r="BX443" s="257" t="str">
        <f t="shared" si="61"/>
        <v/>
      </c>
      <c r="BY443" s="257" t="str">
        <f>IF(F443="","",IF(PRODUCT(分岐管理シート!AB443:'分岐管理シート'!AE443)=0,"error",""))</f>
        <v/>
      </c>
      <c r="BZ443" s="252" t="str">
        <f>IF(F443="","",IF(AND(AE443="○",分岐管理シート!AF443=0),"error",""))</f>
        <v/>
      </c>
      <c r="CA443" s="257" t="str">
        <f>IF(F443="","",IF(AND(分岐管理シート!AE443&lt;2,実施計画様式!AF443&lt;&gt;""),"error",""))</f>
        <v/>
      </c>
      <c r="CB443" s="257" t="str">
        <f>IF(F443="","",IF(OR(AND(分岐管理シート!D443=1,分岐管理シート!AG443&gt;0,分岐管理シート!AG443&lt;25),AND(分岐管理シート!D443&gt;1,分岐管理シート!AG443&gt;12,分岐管理シート!AG443&lt;25)),"","error"))</f>
        <v/>
      </c>
      <c r="CC443" s="256" t="str">
        <f>IF(F443="","",IF(OR(AND(分岐管理シート!BH443="予算化方法",分岐管理シート!AH443&gt;0,分岐管理シート!AH443&lt;4),AND(分岐管理シート!BH443="予算化方法_未定なし",分岐管理シート!AH443&gt;0,分岐管理シート!AH443&lt;3)),"","error"))</f>
        <v/>
      </c>
      <c r="CD443" s="257" t="str">
        <f>IF(F443="","",IF(OR(分岐管理シート!AI443&lt;14,分岐管理シート!AI443&gt;25,分岐管理シート!AI443&gt;分岐管理シート!AJ443,分岐管理シート!AI443&gt;分岐管理シート!AK443),"error",""))</f>
        <v/>
      </c>
      <c r="CE443" s="257" t="str">
        <f>IF(F443="","",IF(OR(分岐管理シート!AJ443&lt;14,分岐管理シート!AJ443&gt;25,分岐管理シート!AJ443&lt;分岐管理シート!AI443,分岐管理シート!AJ443&gt;分岐管理シート!AK443),"error",""))</f>
        <v/>
      </c>
      <c r="CF443" s="256" t="str">
        <f>IF(F443="","",IF(OR(分岐管理シート!AK443&lt;14,分岐管理シート!AK443&gt;26,分岐管理シート!AK443&lt;分岐管理シート!AI443,分岐管理シート!AK443&lt;分岐管理シート!AJ443),"error",""))</f>
        <v/>
      </c>
      <c r="CG443" s="257" t="str">
        <f>IF(F443="","",IF(AND(AD443="－",分岐管理シート!AK443&gt;25),"error",""))</f>
        <v/>
      </c>
      <c r="CH443" s="257" t="str">
        <f t="shared" si="65"/>
        <v/>
      </c>
      <c r="CI443" s="252" t="str">
        <f>IF(F443="","",IF(分岐管理シート!AM443&lt;1,"error",""))</f>
        <v/>
      </c>
      <c r="CJ443" s="257" t="str">
        <f>IF(F443="","",IF(分岐管理シート!AN443&lt;1,"error",""))</f>
        <v/>
      </c>
      <c r="CK443" s="261" t="str">
        <f t="shared" si="62"/>
        <v/>
      </c>
      <c r="CL443" s="257" t="str">
        <f>IF(F443="","",IF(AND(SUM(分岐管理シート!AO443:AR443)&gt;180,分岐管理シート!AS443&lt;1),"error",""))</f>
        <v/>
      </c>
      <c r="CM443" s="257" t="str">
        <f>IF(F443="","",IF(OR(AND(分岐管理シート!D443=1,分岐管理シート!BB443&gt;0,分岐管理シート!BB443&lt;7),AND(分岐管理シート!D443&gt;1,分岐管理シート!BB443&gt;3,分岐管理シート!BB443&lt;7)),"","error"))</f>
        <v/>
      </c>
      <c r="CN443" s="260"/>
      <c r="CO443" s="257" t="str">
        <f>IF(分岐管理シート!BR443=0,"","error")</f>
        <v/>
      </c>
      <c r="CP443" s="304" t="str">
        <f>IF(AND(F443="",SUM(分岐管理シート!D443:BB443)&gt;0),"error","")</f>
        <v/>
      </c>
    </row>
    <row r="444" spans="1:94" ht="54.95" customHeight="1" x14ac:dyDescent="0.15">
      <c r="A444" s="29"/>
      <c r="B444" s="33"/>
      <c r="C444" s="445">
        <v>372</v>
      </c>
      <c r="D444" s="342"/>
      <c r="E444" s="342"/>
      <c r="F444" s="164"/>
      <c r="G444" s="164"/>
      <c r="H444" s="163"/>
      <c r="I444" s="164"/>
      <c r="J444" s="163"/>
      <c r="K444" s="164"/>
      <c r="L444" s="164"/>
      <c r="M444" s="164"/>
      <c r="N444" s="164"/>
      <c r="O444" s="343"/>
      <c r="P444" s="343"/>
      <c r="Q444" s="344"/>
      <c r="R444" s="345">
        <f t="shared" si="55"/>
        <v>0</v>
      </c>
      <c r="S444" s="346">
        <f t="shared" si="63"/>
        <v>0</v>
      </c>
      <c r="T444" s="347"/>
      <c r="U444" s="419"/>
      <c r="V444" s="386"/>
      <c r="W444" s="386"/>
      <c r="X444" s="386"/>
      <c r="Y444" s="347"/>
      <c r="Z444" s="347"/>
      <c r="AA444" s="163"/>
      <c r="AB444" s="164"/>
      <c r="AC444" s="348"/>
      <c r="AD444" s="348"/>
      <c r="AE444" s="348"/>
      <c r="AF444" s="349"/>
      <c r="AG444" s="349"/>
      <c r="AH444" s="370"/>
      <c r="AI444" s="163"/>
      <c r="AJ444" s="163"/>
      <c r="AK444" s="163"/>
      <c r="AL444" s="350"/>
      <c r="AM444" s="163"/>
      <c r="AN444" s="163"/>
      <c r="AO444" s="357"/>
      <c r="AP444" s="164"/>
      <c r="AQ444" s="164"/>
      <c r="AR444" s="164"/>
      <c r="AS444" s="351"/>
      <c r="AT444" s="352"/>
      <c r="AU444" s="352"/>
      <c r="AV444" s="352"/>
      <c r="AW444" s="352"/>
      <c r="AX444" s="352"/>
      <c r="AY444" s="352"/>
      <c r="AZ444" s="352"/>
      <c r="BA444" s="352"/>
      <c r="BB444" s="353"/>
      <c r="BC444" s="351"/>
      <c r="BD444" s="351"/>
      <c r="BE444" s="255" t="str">
        <f>IF(F444="","",IF(分岐管理シート!D444&gt;0,"","error"))</f>
        <v/>
      </c>
      <c r="BF444" s="256" t="str">
        <f>IF(F444="","",IF(分岐管理シート!E444=1,"","error"))</f>
        <v/>
      </c>
      <c r="BG444" s="257" t="str">
        <f>IF(F444="","",IF(分岐管理シート!G444=2,"","error"))</f>
        <v/>
      </c>
      <c r="BH444" s="257" t="str">
        <f>IF(F444="","",IF(OR(分岐管理シート!H444=0,LEN(H444)&lt;6),"error",""))</f>
        <v/>
      </c>
      <c r="BI444" s="258" t="str">
        <f>IF(F444="","",IF(分岐管理シート!I444=2,"","error"))</f>
        <v/>
      </c>
      <c r="BJ444" s="257" t="str">
        <f t="shared" si="56"/>
        <v/>
      </c>
      <c r="BK444" s="257" t="str">
        <f t="shared" si="57"/>
        <v/>
      </c>
      <c r="BL444" s="257" t="str">
        <f>IF(F444="","",IF(OR(AND(分岐管理シート!D444=1,分岐管理シート!K444=1),AND(分岐管理シート!D444=2,分岐管理シート!K444=2)),"","error"))</f>
        <v/>
      </c>
      <c r="BM444" s="255" t="str">
        <f>IF(F444="","",IF(分岐管理シート!L444=2,"","error"))</f>
        <v/>
      </c>
      <c r="BN444" s="257" t="str">
        <f>IF(F444="","",IF(分岐管理シート!M444&lt;1,"error",""))</f>
        <v/>
      </c>
      <c r="BO444" s="252" t="str">
        <f>IF(F444="","",IF(OR(AND(分岐管理シート!D444=1,分岐管理シート!M444&lt;12,分岐管理シート!M444&gt;0),AND(分岐管理シート!D444=2,分岐管理シート!M444&lt;13,分岐管理シート!M444&gt;1)),"","error"))</f>
        <v/>
      </c>
      <c r="BP444" s="257" t="str">
        <f>IF(AND(分岐管理シート!M444&lt;&gt;1,SUM(分岐管理シート!N444:P444)&gt;0),"error","")</f>
        <v/>
      </c>
      <c r="BQ444" s="256" t="str">
        <f>IF(OR(AND(分岐管理シート!N444=0,OR(分岐管理シート!O444&lt;&gt;0,分岐管理シート!P444&lt;&gt;0)),AND(分岐管理シート!O444=0,分岐管理シート!P444&lt;&gt;0)),"error","")</f>
        <v/>
      </c>
      <c r="BR444" s="259" t="str" cm="1">
        <f t="array" ref="BR444">IF(SUMPRODUCT(COUNTIF(N444:P444,N444:P444))&gt;COUNTA(N444:P444),"error","")</f>
        <v/>
      </c>
      <c r="BS444" s="257" t="str">
        <f t="shared" si="58"/>
        <v/>
      </c>
      <c r="BT444" s="257" t="str">
        <f t="shared" si="59"/>
        <v/>
      </c>
      <c r="BU444" s="257" t="str">
        <f>IF(F444="","",IF(OR(AND(分岐管理シート!D444=1,T444&gt;0,Y444&gt;=0,U444=0,R444=S444+Y444,S444=T444),AND(分岐管理シート!D444=2,U444&gt;0,Y444&gt;=0,T444=0,R444=S444+Y444,S444=U444)),"","error"))</f>
        <v/>
      </c>
      <c r="BV444" s="257" t="str">
        <f t="shared" si="60"/>
        <v/>
      </c>
      <c r="BW444" s="257" t="str">
        <f t="shared" si="64"/>
        <v/>
      </c>
      <c r="BX444" s="257" t="str">
        <f t="shared" si="61"/>
        <v/>
      </c>
      <c r="BY444" s="257" t="str">
        <f>IF(F444="","",IF(PRODUCT(分岐管理シート!AB444:'分岐管理シート'!AE444)=0,"error",""))</f>
        <v/>
      </c>
      <c r="BZ444" s="252" t="str">
        <f>IF(F444="","",IF(AND(AE444="○",分岐管理シート!AF444=0),"error",""))</f>
        <v/>
      </c>
      <c r="CA444" s="257" t="str">
        <f>IF(F444="","",IF(AND(分岐管理シート!AE444&lt;2,実施計画様式!AF444&lt;&gt;""),"error",""))</f>
        <v/>
      </c>
      <c r="CB444" s="257" t="str">
        <f>IF(F444="","",IF(OR(AND(分岐管理シート!D444=1,分岐管理シート!AG444&gt;0,分岐管理シート!AG444&lt;25),AND(分岐管理シート!D444&gt;1,分岐管理シート!AG444&gt;12,分岐管理シート!AG444&lt;25)),"","error"))</f>
        <v/>
      </c>
      <c r="CC444" s="256" t="str">
        <f>IF(F444="","",IF(OR(AND(分岐管理シート!BH444="予算化方法",分岐管理シート!AH444&gt;0,分岐管理シート!AH444&lt;4),AND(分岐管理シート!BH444="予算化方法_未定なし",分岐管理シート!AH444&gt;0,分岐管理シート!AH444&lt;3)),"","error"))</f>
        <v/>
      </c>
      <c r="CD444" s="257" t="str">
        <f>IF(F444="","",IF(OR(分岐管理シート!AI444&lt;14,分岐管理シート!AI444&gt;25,分岐管理シート!AI444&gt;分岐管理シート!AJ444,分岐管理シート!AI444&gt;分岐管理シート!AK444),"error",""))</f>
        <v/>
      </c>
      <c r="CE444" s="257" t="str">
        <f>IF(F444="","",IF(OR(分岐管理シート!AJ444&lt;14,分岐管理シート!AJ444&gt;25,分岐管理シート!AJ444&lt;分岐管理シート!AI444,分岐管理シート!AJ444&gt;分岐管理シート!AK444),"error",""))</f>
        <v/>
      </c>
      <c r="CF444" s="256" t="str">
        <f>IF(F444="","",IF(OR(分岐管理シート!AK444&lt;14,分岐管理シート!AK444&gt;26,分岐管理シート!AK444&lt;分岐管理シート!AI444,分岐管理シート!AK444&lt;分岐管理シート!AJ444),"error",""))</f>
        <v/>
      </c>
      <c r="CG444" s="257" t="str">
        <f>IF(F444="","",IF(AND(AD444="－",分岐管理シート!AK444&gt;25),"error",""))</f>
        <v/>
      </c>
      <c r="CH444" s="257" t="str">
        <f t="shared" si="65"/>
        <v/>
      </c>
      <c r="CI444" s="252" t="str">
        <f>IF(F444="","",IF(分岐管理シート!AM444&lt;1,"error",""))</f>
        <v/>
      </c>
      <c r="CJ444" s="257" t="str">
        <f>IF(F444="","",IF(分岐管理シート!AN444&lt;1,"error",""))</f>
        <v/>
      </c>
      <c r="CK444" s="261" t="str">
        <f t="shared" si="62"/>
        <v/>
      </c>
      <c r="CL444" s="257" t="str">
        <f>IF(F444="","",IF(AND(SUM(分岐管理シート!AO444:AR444)&gt;180,分岐管理シート!AS444&lt;1),"error",""))</f>
        <v/>
      </c>
      <c r="CM444" s="257" t="str">
        <f>IF(F444="","",IF(OR(AND(分岐管理シート!D444=1,分岐管理シート!BB444&gt;0,分岐管理シート!BB444&lt;7),AND(分岐管理シート!D444&gt;1,分岐管理シート!BB444&gt;3,分岐管理シート!BB444&lt;7)),"","error"))</f>
        <v/>
      </c>
      <c r="CN444" s="260"/>
      <c r="CO444" s="257" t="str">
        <f>IF(分岐管理シート!BR444=0,"","error")</f>
        <v/>
      </c>
      <c r="CP444" s="304" t="str">
        <f>IF(AND(F444="",SUM(分岐管理シート!D444:BB444)&gt;0),"error","")</f>
        <v/>
      </c>
    </row>
    <row r="445" spans="1:94" ht="54.95" customHeight="1" x14ac:dyDescent="0.15">
      <c r="A445" s="29"/>
      <c r="B445" s="33"/>
      <c r="C445" s="445">
        <v>373</v>
      </c>
      <c r="D445" s="342"/>
      <c r="E445" s="342"/>
      <c r="F445" s="164"/>
      <c r="G445" s="164"/>
      <c r="H445" s="163"/>
      <c r="I445" s="164"/>
      <c r="J445" s="163"/>
      <c r="K445" s="164"/>
      <c r="L445" s="164"/>
      <c r="M445" s="164"/>
      <c r="N445" s="164"/>
      <c r="O445" s="343"/>
      <c r="P445" s="343"/>
      <c r="Q445" s="344"/>
      <c r="R445" s="345">
        <f t="shared" si="55"/>
        <v>0</v>
      </c>
      <c r="S445" s="346">
        <f t="shared" si="63"/>
        <v>0</v>
      </c>
      <c r="T445" s="347"/>
      <c r="U445" s="419"/>
      <c r="V445" s="386"/>
      <c r="W445" s="386"/>
      <c r="X445" s="386"/>
      <c r="Y445" s="347"/>
      <c r="Z445" s="347"/>
      <c r="AA445" s="163"/>
      <c r="AB445" s="164"/>
      <c r="AC445" s="348"/>
      <c r="AD445" s="348"/>
      <c r="AE445" s="348"/>
      <c r="AF445" s="349"/>
      <c r="AG445" s="349"/>
      <c r="AH445" s="370"/>
      <c r="AI445" s="163"/>
      <c r="AJ445" s="163"/>
      <c r="AK445" s="163"/>
      <c r="AL445" s="350"/>
      <c r="AM445" s="163"/>
      <c r="AN445" s="163"/>
      <c r="AO445" s="357"/>
      <c r="AP445" s="164"/>
      <c r="AQ445" s="164"/>
      <c r="AR445" s="164"/>
      <c r="AS445" s="351"/>
      <c r="AT445" s="352"/>
      <c r="AU445" s="352"/>
      <c r="AV445" s="352"/>
      <c r="AW445" s="352"/>
      <c r="AX445" s="352"/>
      <c r="AY445" s="352"/>
      <c r="AZ445" s="352"/>
      <c r="BA445" s="352"/>
      <c r="BB445" s="353"/>
      <c r="BC445" s="351"/>
      <c r="BD445" s="351"/>
      <c r="BE445" s="255" t="str">
        <f>IF(F445="","",IF(分岐管理シート!D445&gt;0,"","error"))</f>
        <v/>
      </c>
      <c r="BF445" s="256" t="str">
        <f>IF(F445="","",IF(分岐管理シート!E445=1,"","error"))</f>
        <v/>
      </c>
      <c r="BG445" s="257" t="str">
        <f>IF(F445="","",IF(分岐管理シート!G445=2,"","error"))</f>
        <v/>
      </c>
      <c r="BH445" s="257" t="str">
        <f>IF(F445="","",IF(OR(分岐管理シート!H445=0,LEN(H445)&lt;6),"error",""))</f>
        <v/>
      </c>
      <c r="BI445" s="258" t="str">
        <f>IF(F445="","",IF(分岐管理シート!I445=2,"","error"))</f>
        <v/>
      </c>
      <c r="BJ445" s="257" t="str">
        <f t="shared" si="56"/>
        <v/>
      </c>
      <c r="BK445" s="257" t="str">
        <f t="shared" si="57"/>
        <v/>
      </c>
      <c r="BL445" s="257" t="str">
        <f>IF(F445="","",IF(OR(AND(分岐管理シート!D445=1,分岐管理シート!K445=1),AND(分岐管理シート!D445=2,分岐管理シート!K445=2)),"","error"))</f>
        <v/>
      </c>
      <c r="BM445" s="255" t="str">
        <f>IF(F445="","",IF(分岐管理シート!L445=2,"","error"))</f>
        <v/>
      </c>
      <c r="BN445" s="257" t="str">
        <f>IF(F445="","",IF(分岐管理シート!M445&lt;1,"error",""))</f>
        <v/>
      </c>
      <c r="BO445" s="252" t="str">
        <f>IF(F445="","",IF(OR(AND(分岐管理シート!D445=1,分岐管理シート!M445&lt;12,分岐管理シート!M445&gt;0),AND(分岐管理シート!D445=2,分岐管理シート!M445&lt;13,分岐管理シート!M445&gt;1)),"","error"))</f>
        <v/>
      </c>
      <c r="BP445" s="257" t="str">
        <f>IF(AND(分岐管理シート!M445&lt;&gt;1,SUM(分岐管理シート!N445:P445)&gt;0),"error","")</f>
        <v/>
      </c>
      <c r="BQ445" s="256" t="str">
        <f>IF(OR(AND(分岐管理シート!N445=0,OR(分岐管理シート!O445&lt;&gt;0,分岐管理シート!P445&lt;&gt;0)),AND(分岐管理シート!O445=0,分岐管理シート!P445&lt;&gt;0)),"error","")</f>
        <v/>
      </c>
      <c r="BR445" s="259" t="str" cm="1">
        <f t="array" ref="BR445">IF(SUMPRODUCT(COUNTIF(N445:P445,N445:P445))&gt;COUNTA(N445:P445),"error","")</f>
        <v/>
      </c>
      <c r="BS445" s="257" t="str">
        <f t="shared" si="58"/>
        <v/>
      </c>
      <c r="BT445" s="257" t="str">
        <f t="shared" si="59"/>
        <v/>
      </c>
      <c r="BU445" s="257" t="str">
        <f>IF(F445="","",IF(OR(AND(分岐管理シート!D445=1,T445&gt;0,Y445&gt;=0,U445=0,R445=S445+Y445,S445=T445),AND(分岐管理シート!D445=2,U445&gt;0,Y445&gt;=0,T445=0,R445=S445+Y445,S445=U445)),"","error"))</f>
        <v/>
      </c>
      <c r="BV445" s="257" t="str">
        <f t="shared" si="60"/>
        <v/>
      </c>
      <c r="BW445" s="257" t="str">
        <f t="shared" si="64"/>
        <v/>
      </c>
      <c r="BX445" s="257" t="str">
        <f t="shared" si="61"/>
        <v/>
      </c>
      <c r="BY445" s="257" t="str">
        <f>IF(F445="","",IF(PRODUCT(分岐管理シート!AB445:'分岐管理シート'!AE445)=0,"error",""))</f>
        <v/>
      </c>
      <c r="BZ445" s="252" t="str">
        <f>IF(F445="","",IF(AND(AE445="○",分岐管理シート!AF445=0),"error",""))</f>
        <v/>
      </c>
      <c r="CA445" s="257" t="str">
        <f>IF(F445="","",IF(AND(分岐管理シート!AE445&lt;2,実施計画様式!AF445&lt;&gt;""),"error",""))</f>
        <v/>
      </c>
      <c r="CB445" s="257" t="str">
        <f>IF(F445="","",IF(OR(AND(分岐管理シート!D445=1,分岐管理シート!AG445&gt;0,分岐管理シート!AG445&lt;25),AND(分岐管理シート!D445&gt;1,分岐管理シート!AG445&gt;12,分岐管理シート!AG445&lt;25)),"","error"))</f>
        <v/>
      </c>
      <c r="CC445" s="256" t="str">
        <f>IF(F445="","",IF(OR(AND(分岐管理シート!BH445="予算化方法",分岐管理シート!AH445&gt;0,分岐管理シート!AH445&lt;4),AND(分岐管理シート!BH445="予算化方法_未定なし",分岐管理シート!AH445&gt;0,分岐管理シート!AH445&lt;3)),"","error"))</f>
        <v/>
      </c>
      <c r="CD445" s="257" t="str">
        <f>IF(F445="","",IF(OR(分岐管理シート!AI445&lt;14,分岐管理シート!AI445&gt;25,分岐管理シート!AI445&gt;分岐管理シート!AJ445,分岐管理シート!AI445&gt;分岐管理シート!AK445),"error",""))</f>
        <v/>
      </c>
      <c r="CE445" s="257" t="str">
        <f>IF(F445="","",IF(OR(分岐管理シート!AJ445&lt;14,分岐管理シート!AJ445&gt;25,分岐管理シート!AJ445&lt;分岐管理シート!AI445,分岐管理シート!AJ445&gt;分岐管理シート!AK445),"error",""))</f>
        <v/>
      </c>
      <c r="CF445" s="256" t="str">
        <f>IF(F445="","",IF(OR(分岐管理シート!AK445&lt;14,分岐管理シート!AK445&gt;26,分岐管理シート!AK445&lt;分岐管理シート!AI445,分岐管理シート!AK445&lt;分岐管理シート!AJ445),"error",""))</f>
        <v/>
      </c>
      <c r="CG445" s="257" t="str">
        <f>IF(F445="","",IF(AND(AD445="－",分岐管理シート!AK445&gt;25),"error",""))</f>
        <v/>
      </c>
      <c r="CH445" s="257" t="str">
        <f t="shared" si="65"/>
        <v/>
      </c>
      <c r="CI445" s="252" t="str">
        <f>IF(F445="","",IF(分岐管理シート!AM445&lt;1,"error",""))</f>
        <v/>
      </c>
      <c r="CJ445" s="257" t="str">
        <f>IF(F445="","",IF(分岐管理シート!AN445&lt;1,"error",""))</f>
        <v/>
      </c>
      <c r="CK445" s="261" t="str">
        <f t="shared" si="62"/>
        <v/>
      </c>
      <c r="CL445" s="257" t="str">
        <f>IF(F445="","",IF(AND(SUM(分岐管理シート!AO445:AR445)&gt;180,分岐管理シート!AS445&lt;1),"error",""))</f>
        <v/>
      </c>
      <c r="CM445" s="257" t="str">
        <f>IF(F445="","",IF(OR(AND(分岐管理シート!D445=1,分岐管理シート!BB445&gt;0,分岐管理シート!BB445&lt;7),AND(分岐管理シート!D445&gt;1,分岐管理シート!BB445&gt;3,分岐管理シート!BB445&lt;7)),"","error"))</f>
        <v/>
      </c>
      <c r="CN445" s="260"/>
      <c r="CO445" s="257" t="str">
        <f>IF(分岐管理シート!BR445=0,"","error")</f>
        <v/>
      </c>
      <c r="CP445" s="304" t="str">
        <f>IF(AND(F445="",SUM(分岐管理シート!D445:BB445)&gt;0),"error","")</f>
        <v/>
      </c>
    </row>
    <row r="446" spans="1:94" ht="54.95" customHeight="1" x14ac:dyDescent="0.15">
      <c r="A446" s="29"/>
      <c r="B446" s="33"/>
      <c r="C446" s="445">
        <v>374</v>
      </c>
      <c r="D446" s="342"/>
      <c r="E446" s="342"/>
      <c r="F446" s="164"/>
      <c r="G446" s="164"/>
      <c r="H446" s="163"/>
      <c r="I446" s="164"/>
      <c r="J446" s="163"/>
      <c r="K446" s="164"/>
      <c r="L446" s="164"/>
      <c r="M446" s="164"/>
      <c r="N446" s="164"/>
      <c r="O446" s="343"/>
      <c r="P446" s="343"/>
      <c r="Q446" s="344"/>
      <c r="R446" s="345">
        <f t="shared" si="55"/>
        <v>0</v>
      </c>
      <c r="S446" s="346">
        <f t="shared" si="63"/>
        <v>0</v>
      </c>
      <c r="T446" s="347"/>
      <c r="U446" s="419"/>
      <c r="V446" s="386"/>
      <c r="W446" s="386"/>
      <c r="X446" s="386"/>
      <c r="Y446" s="347"/>
      <c r="Z446" s="347"/>
      <c r="AA446" s="163"/>
      <c r="AB446" s="164"/>
      <c r="AC446" s="348"/>
      <c r="AD446" s="348"/>
      <c r="AE446" s="348"/>
      <c r="AF446" s="349"/>
      <c r="AG446" s="349"/>
      <c r="AH446" s="370"/>
      <c r="AI446" s="163"/>
      <c r="AJ446" s="163"/>
      <c r="AK446" s="163"/>
      <c r="AL446" s="350"/>
      <c r="AM446" s="163"/>
      <c r="AN446" s="163"/>
      <c r="AO446" s="357"/>
      <c r="AP446" s="164"/>
      <c r="AQ446" s="164"/>
      <c r="AR446" s="164"/>
      <c r="AS446" s="351"/>
      <c r="AT446" s="352"/>
      <c r="AU446" s="352"/>
      <c r="AV446" s="352"/>
      <c r="AW446" s="352"/>
      <c r="AX446" s="352"/>
      <c r="AY446" s="352"/>
      <c r="AZ446" s="352"/>
      <c r="BA446" s="352"/>
      <c r="BB446" s="353"/>
      <c r="BC446" s="351"/>
      <c r="BD446" s="351"/>
      <c r="BE446" s="255" t="str">
        <f>IF(F446="","",IF(分岐管理シート!D446&gt;0,"","error"))</f>
        <v/>
      </c>
      <c r="BF446" s="256" t="str">
        <f>IF(F446="","",IF(分岐管理シート!E446=1,"","error"))</f>
        <v/>
      </c>
      <c r="BG446" s="257" t="str">
        <f>IF(F446="","",IF(分岐管理シート!G446=2,"","error"))</f>
        <v/>
      </c>
      <c r="BH446" s="257" t="str">
        <f>IF(F446="","",IF(OR(分岐管理シート!H446=0,LEN(H446)&lt;6),"error",""))</f>
        <v/>
      </c>
      <c r="BI446" s="258" t="str">
        <f>IF(F446="","",IF(分岐管理シート!I446=2,"","error"))</f>
        <v/>
      </c>
      <c r="BJ446" s="257" t="str">
        <f t="shared" si="56"/>
        <v/>
      </c>
      <c r="BK446" s="257" t="str">
        <f t="shared" si="57"/>
        <v/>
      </c>
      <c r="BL446" s="257" t="str">
        <f>IF(F446="","",IF(OR(AND(分岐管理シート!D446=1,分岐管理シート!K446=1),AND(分岐管理シート!D446=2,分岐管理シート!K446=2)),"","error"))</f>
        <v/>
      </c>
      <c r="BM446" s="255" t="str">
        <f>IF(F446="","",IF(分岐管理シート!L446=2,"","error"))</f>
        <v/>
      </c>
      <c r="BN446" s="257" t="str">
        <f>IF(F446="","",IF(分岐管理シート!M446&lt;1,"error",""))</f>
        <v/>
      </c>
      <c r="BO446" s="252" t="str">
        <f>IF(F446="","",IF(OR(AND(分岐管理シート!D446=1,分岐管理シート!M446&lt;12,分岐管理シート!M446&gt;0),AND(分岐管理シート!D446=2,分岐管理シート!M446&lt;13,分岐管理シート!M446&gt;1)),"","error"))</f>
        <v/>
      </c>
      <c r="BP446" s="257" t="str">
        <f>IF(AND(分岐管理シート!M446&lt;&gt;1,SUM(分岐管理シート!N446:P446)&gt;0),"error","")</f>
        <v/>
      </c>
      <c r="BQ446" s="256" t="str">
        <f>IF(OR(AND(分岐管理シート!N446=0,OR(分岐管理シート!O446&lt;&gt;0,分岐管理シート!P446&lt;&gt;0)),AND(分岐管理シート!O446=0,分岐管理シート!P446&lt;&gt;0)),"error","")</f>
        <v/>
      </c>
      <c r="BR446" s="259" t="str" cm="1">
        <f t="array" ref="BR446">IF(SUMPRODUCT(COUNTIF(N446:P446,N446:P446))&gt;COUNTA(N446:P446),"error","")</f>
        <v/>
      </c>
      <c r="BS446" s="257" t="str">
        <f t="shared" si="58"/>
        <v/>
      </c>
      <c r="BT446" s="257" t="str">
        <f t="shared" si="59"/>
        <v/>
      </c>
      <c r="BU446" s="257" t="str">
        <f>IF(F446="","",IF(OR(AND(分岐管理シート!D446=1,T446&gt;0,Y446&gt;=0,U446=0,R446=S446+Y446,S446=T446),AND(分岐管理シート!D446=2,U446&gt;0,Y446&gt;=0,T446=0,R446=S446+Y446,S446=U446)),"","error"))</f>
        <v/>
      </c>
      <c r="BV446" s="257" t="str">
        <f t="shared" si="60"/>
        <v/>
      </c>
      <c r="BW446" s="257" t="str">
        <f t="shared" si="64"/>
        <v/>
      </c>
      <c r="BX446" s="257" t="str">
        <f t="shared" si="61"/>
        <v/>
      </c>
      <c r="BY446" s="257" t="str">
        <f>IF(F446="","",IF(PRODUCT(分岐管理シート!AB446:'分岐管理シート'!AE446)=0,"error",""))</f>
        <v/>
      </c>
      <c r="BZ446" s="252" t="str">
        <f>IF(F446="","",IF(AND(AE446="○",分岐管理シート!AF446=0),"error",""))</f>
        <v/>
      </c>
      <c r="CA446" s="257" t="str">
        <f>IF(F446="","",IF(AND(分岐管理シート!AE446&lt;2,実施計画様式!AF446&lt;&gt;""),"error",""))</f>
        <v/>
      </c>
      <c r="CB446" s="257" t="str">
        <f>IF(F446="","",IF(OR(AND(分岐管理シート!D446=1,分岐管理シート!AG446&gt;0,分岐管理シート!AG446&lt;25),AND(分岐管理シート!D446&gt;1,分岐管理シート!AG446&gt;12,分岐管理シート!AG446&lt;25)),"","error"))</f>
        <v/>
      </c>
      <c r="CC446" s="256" t="str">
        <f>IF(F446="","",IF(OR(AND(分岐管理シート!BH446="予算化方法",分岐管理シート!AH446&gt;0,分岐管理シート!AH446&lt;4),AND(分岐管理シート!BH446="予算化方法_未定なし",分岐管理シート!AH446&gt;0,分岐管理シート!AH446&lt;3)),"","error"))</f>
        <v/>
      </c>
      <c r="CD446" s="257" t="str">
        <f>IF(F446="","",IF(OR(分岐管理シート!AI446&lt;14,分岐管理シート!AI446&gt;25,分岐管理シート!AI446&gt;分岐管理シート!AJ446,分岐管理シート!AI446&gt;分岐管理シート!AK446),"error",""))</f>
        <v/>
      </c>
      <c r="CE446" s="257" t="str">
        <f>IF(F446="","",IF(OR(分岐管理シート!AJ446&lt;14,分岐管理シート!AJ446&gt;25,分岐管理シート!AJ446&lt;分岐管理シート!AI446,分岐管理シート!AJ446&gt;分岐管理シート!AK446),"error",""))</f>
        <v/>
      </c>
      <c r="CF446" s="256" t="str">
        <f>IF(F446="","",IF(OR(分岐管理シート!AK446&lt;14,分岐管理シート!AK446&gt;26,分岐管理シート!AK446&lt;分岐管理シート!AI446,分岐管理シート!AK446&lt;分岐管理シート!AJ446),"error",""))</f>
        <v/>
      </c>
      <c r="CG446" s="257" t="str">
        <f>IF(F446="","",IF(AND(AD446="－",分岐管理シート!AK446&gt;25),"error",""))</f>
        <v/>
      </c>
      <c r="CH446" s="257" t="str">
        <f t="shared" si="65"/>
        <v/>
      </c>
      <c r="CI446" s="252" t="str">
        <f>IF(F446="","",IF(分岐管理シート!AM446&lt;1,"error",""))</f>
        <v/>
      </c>
      <c r="CJ446" s="257" t="str">
        <f>IF(F446="","",IF(分岐管理シート!AN446&lt;1,"error",""))</f>
        <v/>
      </c>
      <c r="CK446" s="261" t="str">
        <f t="shared" si="62"/>
        <v/>
      </c>
      <c r="CL446" s="257" t="str">
        <f>IF(F446="","",IF(AND(SUM(分岐管理シート!AO446:AR446)&gt;180,分岐管理シート!AS446&lt;1),"error",""))</f>
        <v/>
      </c>
      <c r="CM446" s="257" t="str">
        <f>IF(F446="","",IF(OR(AND(分岐管理シート!D446=1,分岐管理シート!BB446&gt;0,分岐管理シート!BB446&lt;7),AND(分岐管理シート!D446&gt;1,分岐管理シート!BB446&gt;3,分岐管理シート!BB446&lt;7)),"","error"))</f>
        <v/>
      </c>
      <c r="CN446" s="260"/>
      <c r="CO446" s="257" t="str">
        <f>IF(分岐管理シート!BR446=0,"","error")</f>
        <v/>
      </c>
      <c r="CP446" s="304" t="str">
        <f>IF(AND(F446="",SUM(分岐管理シート!D446:BB446)&gt;0),"error","")</f>
        <v/>
      </c>
    </row>
    <row r="447" spans="1:94" ht="54.95" customHeight="1" x14ac:dyDescent="0.15">
      <c r="A447" s="29"/>
      <c r="B447" s="33"/>
      <c r="C447" s="445">
        <v>375</v>
      </c>
      <c r="D447" s="342"/>
      <c r="E447" s="342"/>
      <c r="F447" s="164"/>
      <c r="G447" s="164"/>
      <c r="H447" s="163"/>
      <c r="I447" s="164"/>
      <c r="J447" s="163"/>
      <c r="K447" s="164"/>
      <c r="L447" s="164"/>
      <c r="M447" s="164"/>
      <c r="N447" s="164"/>
      <c r="O447" s="343"/>
      <c r="P447" s="343"/>
      <c r="Q447" s="344"/>
      <c r="R447" s="345">
        <f t="shared" si="55"/>
        <v>0</v>
      </c>
      <c r="S447" s="346">
        <f t="shared" si="63"/>
        <v>0</v>
      </c>
      <c r="T447" s="347"/>
      <c r="U447" s="419"/>
      <c r="V447" s="386"/>
      <c r="W447" s="386"/>
      <c r="X447" s="386"/>
      <c r="Y447" s="347"/>
      <c r="Z447" s="347"/>
      <c r="AA447" s="163"/>
      <c r="AB447" s="164"/>
      <c r="AC447" s="348"/>
      <c r="AD447" s="348"/>
      <c r="AE447" s="348"/>
      <c r="AF447" s="349"/>
      <c r="AG447" s="349"/>
      <c r="AH447" s="370"/>
      <c r="AI447" s="163"/>
      <c r="AJ447" s="163"/>
      <c r="AK447" s="163"/>
      <c r="AL447" s="350"/>
      <c r="AM447" s="163"/>
      <c r="AN447" s="163"/>
      <c r="AO447" s="357"/>
      <c r="AP447" s="164"/>
      <c r="AQ447" s="164"/>
      <c r="AR447" s="164"/>
      <c r="AS447" s="351"/>
      <c r="AT447" s="352"/>
      <c r="AU447" s="352"/>
      <c r="AV447" s="352"/>
      <c r="AW447" s="352"/>
      <c r="AX447" s="352"/>
      <c r="AY447" s="352"/>
      <c r="AZ447" s="352"/>
      <c r="BA447" s="352"/>
      <c r="BB447" s="353"/>
      <c r="BC447" s="351"/>
      <c r="BD447" s="351"/>
      <c r="BE447" s="255" t="str">
        <f>IF(F447="","",IF(分岐管理シート!D447&gt;0,"","error"))</f>
        <v/>
      </c>
      <c r="BF447" s="256" t="str">
        <f>IF(F447="","",IF(分岐管理シート!E447=1,"","error"))</f>
        <v/>
      </c>
      <c r="BG447" s="257" t="str">
        <f>IF(F447="","",IF(分岐管理シート!G447=2,"","error"))</f>
        <v/>
      </c>
      <c r="BH447" s="257" t="str">
        <f>IF(F447="","",IF(OR(分岐管理シート!H447=0,LEN(H447)&lt;6),"error",""))</f>
        <v/>
      </c>
      <c r="BI447" s="258" t="str">
        <f>IF(F447="","",IF(分岐管理シート!I447=2,"","error"))</f>
        <v/>
      </c>
      <c r="BJ447" s="257" t="str">
        <f t="shared" si="56"/>
        <v/>
      </c>
      <c r="BK447" s="257" t="str">
        <f t="shared" si="57"/>
        <v/>
      </c>
      <c r="BL447" s="257" t="str">
        <f>IF(F447="","",IF(OR(AND(分岐管理シート!D447=1,分岐管理シート!K447=1),AND(分岐管理シート!D447=2,分岐管理シート!K447=2)),"","error"))</f>
        <v/>
      </c>
      <c r="BM447" s="255" t="str">
        <f>IF(F447="","",IF(分岐管理シート!L447=2,"","error"))</f>
        <v/>
      </c>
      <c r="BN447" s="257" t="str">
        <f>IF(F447="","",IF(分岐管理シート!M447&lt;1,"error",""))</f>
        <v/>
      </c>
      <c r="BO447" s="252" t="str">
        <f>IF(F447="","",IF(OR(AND(分岐管理シート!D447=1,分岐管理シート!M447&lt;12,分岐管理シート!M447&gt;0),AND(分岐管理シート!D447=2,分岐管理シート!M447&lt;13,分岐管理シート!M447&gt;1)),"","error"))</f>
        <v/>
      </c>
      <c r="BP447" s="257" t="str">
        <f>IF(AND(分岐管理シート!M447&lt;&gt;1,SUM(分岐管理シート!N447:P447)&gt;0),"error","")</f>
        <v/>
      </c>
      <c r="BQ447" s="256" t="str">
        <f>IF(OR(AND(分岐管理シート!N447=0,OR(分岐管理シート!O447&lt;&gt;0,分岐管理シート!P447&lt;&gt;0)),AND(分岐管理シート!O447=0,分岐管理シート!P447&lt;&gt;0)),"error","")</f>
        <v/>
      </c>
      <c r="BR447" s="259" t="str" cm="1">
        <f t="array" ref="BR447">IF(SUMPRODUCT(COUNTIF(N447:P447,N447:P447))&gt;COUNTA(N447:P447),"error","")</f>
        <v/>
      </c>
      <c r="BS447" s="257" t="str">
        <f t="shared" si="58"/>
        <v/>
      </c>
      <c r="BT447" s="257" t="str">
        <f t="shared" si="59"/>
        <v/>
      </c>
      <c r="BU447" s="257" t="str">
        <f>IF(F447="","",IF(OR(AND(分岐管理シート!D447=1,T447&gt;0,Y447&gt;=0,U447=0,R447=S447+Y447,S447=T447),AND(分岐管理シート!D447=2,U447&gt;0,Y447&gt;=0,T447=0,R447=S447+Y447,S447=U447)),"","error"))</f>
        <v/>
      </c>
      <c r="BV447" s="257" t="str">
        <f t="shared" si="60"/>
        <v/>
      </c>
      <c r="BW447" s="257" t="str">
        <f t="shared" si="64"/>
        <v/>
      </c>
      <c r="BX447" s="257" t="str">
        <f t="shared" si="61"/>
        <v/>
      </c>
      <c r="BY447" s="257" t="str">
        <f>IF(F447="","",IF(PRODUCT(分岐管理シート!AB447:'分岐管理シート'!AE447)=0,"error",""))</f>
        <v/>
      </c>
      <c r="BZ447" s="252" t="str">
        <f>IF(F447="","",IF(AND(AE447="○",分岐管理シート!AF447=0),"error",""))</f>
        <v/>
      </c>
      <c r="CA447" s="257" t="str">
        <f>IF(F447="","",IF(AND(分岐管理シート!AE447&lt;2,実施計画様式!AF447&lt;&gt;""),"error",""))</f>
        <v/>
      </c>
      <c r="CB447" s="257" t="str">
        <f>IF(F447="","",IF(OR(AND(分岐管理シート!D447=1,分岐管理シート!AG447&gt;0,分岐管理シート!AG447&lt;25),AND(分岐管理シート!D447&gt;1,分岐管理シート!AG447&gt;12,分岐管理シート!AG447&lt;25)),"","error"))</f>
        <v/>
      </c>
      <c r="CC447" s="256" t="str">
        <f>IF(F447="","",IF(OR(AND(分岐管理シート!BH447="予算化方法",分岐管理シート!AH447&gt;0,分岐管理シート!AH447&lt;4),AND(分岐管理シート!BH447="予算化方法_未定なし",分岐管理シート!AH447&gt;0,分岐管理シート!AH447&lt;3)),"","error"))</f>
        <v/>
      </c>
      <c r="CD447" s="257" t="str">
        <f>IF(F447="","",IF(OR(分岐管理シート!AI447&lt;14,分岐管理シート!AI447&gt;25,分岐管理シート!AI447&gt;分岐管理シート!AJ447,分岐管理シート!AI447&gt;分岐管理シート!AK447),"error",""))</f>
        <v/>
      </c>
      <c r="CE447" s="257" t="str">
        <f>IF(F447="","",IF(OR(分岐管理シート!AJ447&lt;14,分岐管理シート!AJ447&gt;25,分岐管理シート!AJ447&lt;分岐管理シート!AI447,分岐管理シート!AJ447&gt;分岐管理シート!AK447),"error",""))</f>
        <v/>
      </c>
      <c r="CF447" s="256" t="str">
        <f>IF(F447="","",IF(OR(分岐管理シート!AK447&lt;14,分岐管理シート!AK447&gt;26,分岐管理シート!AK447&lt;分岐管理シート!AI447,分岐管理シート!AK447&lt;分岐管理シート!AJ447),"error",""))</f>
        <v/>
      </c>
      <c r="CG447" s="257" t="str">
        <f>IF(F447="","",IF(AND(AD447="－",分岐管理シート!AK447&gt;25),"error",""))</f>
        <v/>
      </c>
      <c r="CH447" s="257" t="str">
        <f t="shared" si="65"/>
        <v/>
      </c>
      <c r="CI447" s="252" t="str">
        <f>IF(F447="","",IF(分岐管理シート!AM447&lt;1,"error",""))</f>
        <v/>
      </c>
      <c r="CJ447" s="257" t="str">
        <f>IF(F447="","",IF(分岐管理シート!AN447&lt;1,"error",""))</f>
        <v/>
      </c>
      <c r="CK447" s="261" t="str">
        <f t="shared" si="62"/>
        <v/>
      </c>
      <c r="CL447" s="257" t="str">
        <f>IF(F447="","",IF(AND(SUM(分岐管理シート!AO447:AR447)&gt;180,分岐管理シート!AS447&lt;1),"error",""))</f>
        <v/>
      </c>
      <c r="CM447" s="257" t="str">
        <f>IF(F447="","",IF(OR(AND(分岐管理シート!D447=1,分岐管理シート!BB447&gt;0,分岐管理シート!BB447&lt;7),AND(分岐管理シート!D447&gt;1,分岐管理シート!BB447&gt;3,分岐管理シート!BB447&lt;7)),"","error"))</f>
        <v/>
      </c>
      <c r="CN447" s="260"/>
      <c r="CO447" s="257" t="str">
        <f>IF(分岐管理シート!BR447=0,"","error")</f>
        <v/>
      </c>
      <c r="CP447" s="304" t="str">
        <f>IF(AND(F447="",SUM(分岐管理シート!D447:BB447)&gt;0),"error","")</f>
        <v/>
      </c>
    </row>
    <row r="448" spans="1:94" ht="54.95" customHeight="1" x14ac:dyDescent="0.15">
      <c r="A448" s="29"/>
      <c r="B448" s="33"/>
      <c r="C448" s="445">
        <v>376</v>
      </c>
      <c r="D448" s="342"/>
      <c r="E448" s="342"/>
      <c r="F448" s="164"/>
      <c r="G448" s="164"/>
      <c r="H448" s="163"/>
      <c r="I448" s="164"/>
      <c r="J448" s="163"/>
      <c r="K448" s="164"/>
      <c r="L448" s="164"/>
      <c r="M448" s="164"/>
      <c r="N448" s="164"/>
      <c r="O448" s="343"/>
      <c r="P448" s="343"/>
      <c r="Q448" s="344"/>
      <c r="R448" s="345">
        <f t="shared" si="55"/>
        <v>0</v>
      </c>
      <c r="S448" s="346">
        <f t="shared" si="63"/>
        <v>0</v>
      </c>
      <c r="T448" s="347"/>
      <c r="U448" s="419"/>
      <c r="V448" s="386"/>
      <c r="W448" s="386"/>
      <c r="X448" s="386"/>
      <c r="Y448" s="347"/>
      <c r="Z448" s="347"/>
      <c r="AA448" s="163"/>
      <c r="AB448" s="164"/>
      <c r="AC448" s="348"/>
      <c r="AD448" s="348"/>
      <c r="AE448" s="348"/>
      <c r="AF448" s="349"/>
      <c r="AG448" s="349"/>
      <c r="AH448" s="370"/>
      <c r="AI448" s="163"/>
      <c r="AJ448" s="163"/>
      <c r="AK448" s="163"/>
      <c r="AL448" s="350"/>
      <c r="AM448" s="163"/>
      <c r="AN448" s="163"/>
      <c r="AO448" s="357"/>
      <c r="AP448" s="164"/>
      <c r="AQ448" s="164"/>
      <c r="AR448" s="164"/>
      <c r="AS448" s="351"/>
      <c r="AT448" s="352"/>
      <c r="AU448" s="352"/>
      <c r="AV448" s="352"/>
      <c r="AW448" s="352"/>
      <c r="AX448" s="352"/>
      <c r="AY448" s="352"/>
      <c r="AZ448" s="352"/>
      <c r="BA448" s="352"/>
      <c r="BB448" s="353"/>
      <c r="BC448" s="351"/>
      <c r="BD448" s="351"/>
      <c r="BE448" s="255" t="str">
        <f>IF(F448="","",IF(分岐管理シート!D448&gt;0,"","error"))</f>
        <v/>
      </c>
      <c r="BF448" s="256" t="str">
        <f>IF(F448="","",IF(分岐管理シート!E448=1,"","error"))</f>
        <v/>
      </c>
      <c r="BG448" s="257" t="str">
        <f>IF(F448="","",IF(分岐管理シート!G448=2,"","error"))</f>
        <v/>
      </c>
      <c r="BH448" s="257" t="str">
        <f>IF(F448="","",IF(OR(分岐管理シート!H448=0,LEN(H448)&lt;6),"error",""))</f>
        <v/>
      </c>
      <c r="BI448" s="258" t="str">
        <f>IF(F448="","",IF(分岐管理シート!I448=2,"","error"))</f>
        <v/>
      </c>
      <c r="BJ448" s="257" t="str">
        <f t="shared" si="56"/>
        <v/>
      </c>
      <c r="BK448" s="257" t="str">
        <f t="shared" si="57"/>
        <v/>
      </c>
      <c r="BL448" s="257" t="str">
        <f>IF(F448="","",IF(OR(AND(分岐管理シート!D448=1,分岐管理シート!K448=1),AND(分岐管理シート!D448=2,分岐管理シート!K448=2)),"","error"))</f>
        <v/>
      </c>
      <c r="BM448" s="255" t="str">
        <f>IF(F448="","",IF(分岐管理シート!L448=2,"","error"))</f>
        <v/>
      </c>
      <c r="BN448" s="257" t="str">
        <f>IF(F448="","",IF(分岐管理シート!M448&lt;1,"error",""))</f>
        <v/>
      </c>
      <c r="BO448" s="252" t="str">
        <f>IF(F448="","",IF(OR(AND(分岐管理シート!D448=1,分岐管理シート!M448&lt;12,分岐管理シート!M448&gt;0),AND(分岐管理シート!D448=2,分岐管理シート!M448&lt;13,分岐管理シート!M448&gt;1)),"","error"))</f>
        <v/>
      </c>
      <c r="BP448" s="257" t="str">
        <f>IF(AND(分岐管理シート!M448&lt;&gt;1,SUM(分岐管理シート!N448:P448)&gt;0),"error","")</f>
        <v/>
      </c>
      <c r="BQ448" s="256" t="str">
        <f>IF(OR(AND(分岐管理シート!N448=0,OR(分岐管理シート!O448&lt;&gt;0,分岐管理シート!P448&lt;&gt;0)),AND(分岐管理シート!O448=0,分岐管理シート!P448&lt;&gt;0)),"error","")</f>
        <v/>
      </c>
      <c r="BR448" s="259" t="str" cm="1">
        <f t="array" ref="BR448">IF(SUMPRODUCT(COUNTIF(N448:P448,N448:P448))&gt;COUNTA(N448:P448),"error","")</f>
        <v/>
      </c>
      <c r="BS448" s="257" t="str">
        <f t="shared" si="58"/>
        <v/>
      </c>
      <c r="BT448" s="257" t="str">
        <f t="shared" si="59"/>
        <v/>
      </c>
      <c r="BU448" s="257" t="str">
        <f>IF(F448="","",IF(OR(AND(分岐管理シート!D448=1,T448&gt;0,Y448&gt;=0,U448=0,R448=S448+Y448,S448=T448),AND(分岐管理シート!D448=2,U448&gt;0,Y448&gt;=0,T448=0,R448=S448+Y448,S448=U448)),"","error"))</f>
        <v/>
      </c>
      <c r="BV448" s="257" t="str">
        <f t="shared" si="60"/>
        <v/>
      </c>
      <c r="BW448" s="257" t="str">
        <f t="shared" si="64"/>
        <v/>
      </c>
      <c r="BX448" s="257" t="str">
        <f t="shared" si="61"/>
        <v/>
      </c>
      <c r="BY448" s="257" t="str">
        <f>IF(F448="","",IF(PRODUCT(分岐管理シート!AB448:'分岐管理シート'!AE448)=0,"error",""))</f>
        <v/>
      </c>
      <c r="BZ448" s="252" t="str">
        <f>IF(F448="","",IF(AND(AE448="○",分岐管理シート!AF448=0),"error",""))</f>
        <v/>
      </c>
      <c r="CA448" s="257" t="str">
        <f>IF(F448="","",IF(AND(分岐管理シート!AE448&lt;2,実施計画様式!AF448&lt;&gt;""),"error",""))</f>
        <v/>
      </c>
      <c r="CB448" s="257" t="str">
        <f>IF(F448="","",IF(OR(AND(分岐管理シート!D448=1,分岐管理シート!AG448&gt;0,分岐管理シート!AG448&lt;25),AND(分岐管理シート!D448&gt;1,分岐管理シート!AG448&gt;12,分岐管理シート!AG448&lt;25)),"","error"))</f>
        <v/>
      </c>
      <c r="CC448" s="256" t="str">
        <f>IF(F448="","",IF(OR(AND(分岐管理シート!BH448="予算化方法",分岐管理シート!AH448&gt;0,分岐管理シート!AH448&lt;4),AND(分岐管理シート!BH448="予算化方法_未定なし",分岐管理シート!AH448&gt;0,分岐管理シート!AH448&lt;3)),"","error"))</f>
        <v/>
      </c>
      <c r="CD448" s="257" t="str">
        <f>IF(F448="","",IF(OR(分岐管理シート!AI448&lt;14,分岐管理シート!AI448&gt;25,分岐管理シート!AI448&gt;分岐管理シート!AJ448,分岐管理シート!AI448&gt;分岐管理シート!AK448),"error",""))</f>
        <v/>
      </c>
      <c r="CE448" s="257" t="str">
        <f>IF(F448="","",IF(OR(分岐管理シート!AJ448&lt;14,分岐管理シート!AJ448&gt;25,分岐管理シート!AJ448&lt;分岐管理シート!AI448,分岐管理シート!AJ448&gt;分岐管理シート!AK448),"error",""))</f>
        <v/>
      </c>
      <c r="CF448" s="256" t="str">
        <f>IF(F448="","",IF(OR(分岐管理シート!AK448&lt;14,分岐管理シート!AK448&gt;26,分岐管理シート!AK448&lt;分岐管理シート!AI448,分岐管理シート!AK448&lt;分岐管理シート!AJ448),"error",""))</f>
        <v/>
      </c>
      <c r="CG448" s="257" t="str">
        <f>IF(F448="","",IF(AND(AD448="－",分岐管理シート!AK448&gt;25),"error",""))</f>
        <v/>
      </c>
      <c r="CH448" s="257" t="str">
        <f t="shared" si="65"/>
        <v/>
      </c>
      <c r="CI448" s="252" t="str">
        <f>IF(F448="","",IF(分岐管理シート!AM448&lt;1,"error",""))</f>
        <v/>
      </c>
      <c r="CJ448" s="257" t="str">
        <f>IF(F448="","",IF(分岐管理シート!AN448&lt;1,"error",""))</f>
        <v/>
      </c>
      <c r="CK448" s="261" t="str">
        <f t="shared" si="62"/>
        <v/>
      </c>
      <c r="CL448" s="257" t="str">
        <f>IF(F448="","",IF(AND(SUM(分岐管理シート!AO448:AR448)&gt;180,分岐管理シート!AS448&lt;1),"error",""))</f>
        <v/>
      </c>
      <c r="CM448" s="257" t="str">
        <f>IF(F448="","",IF(OR(AND(分岐管理シート!D448=1,分岐管理シート!BB448&gt;0,分岐管理シート!BB448&lt;7),AND(分岐管理シート!D448&gt;1,分岐管理シート!BB448&gt;3,分岐管理シート!BB448&lt;7)),"","error"))</f>
        <v/>
      </c>
      <c r="CN448" s="260"/>
      <c r="CO448" s="257" t="str">
        <f>IF(分岐管理シート!BR448=0,"","error")</f>
        <v/>
      </c>
      <c r="CP448" s="304" t="str">
        <f>IF(AND(F448="",SUM(分岐管理シート!D448:BB448)&gt;0),"error","")</f>
        <v/>
      </c>
    </row>
    <row r="449" spans="1:94" ht="54.95" customHeight="1" x14ac:dyDescent="0.15">
      <c r="A449" s="29"/>
      <c r="B449" s="33"/>
      <c r="C449" s="445">
        <v>377</v>
      </c>
      <c r="D449" s="342"/>
      <c r="E449" s="342"/>
      <c r="F449" s="164"/>
      <c r="G449" s="164"/>
      <c r="H449" s="163"/>
      <c r="I449" s="164"/>
      <c r="J449" s="163"/>
      <c r="K449" s="164"/>
      <c r="L449" s="164"/>
      <c r="M449" s="164"/>
      <c r="N449" s="164"/>
      <c r="O449" s="343"/>
      <c r="P449" s="343"/>
      <c r="Q449" s="344"/>
      <c r="R449" s="345">
        <f t="shared" si="55"/>
        <v>0</v>
      </c>
      <c r="S449" s="346">
        <f t="shared" si="63"/>
        <v>0</v>
      </c>
      <c r="T449" s="347"/>
      <c r="U449" s="419"/>
      <c r="V449" s="386"/>
      <c r="W449" s="386"/>
      <c r="X449" s="386"/>
      <c r="Y449" s="347"/>
      <c r="Z449" s="347"/>
      <c r="AA449" s="163"/>
      <c r="AB449" s="164"/>
      <c r="AC449" s="348"/>
      <c r="AD449" s="348"/>
      <c r="AE449" s="348"/>
      <c r="AF449" s="349"/>
      <c r="AG449" s="349"/>
      <c r="AH449" s="370"/>
      <c r="AI449" s="163"/>
      <c r="AJ449" s="163"/>
      <c r="AK449" s="163"/>
      <c r="AL449" s="350"/>
      <c r="AM449" s="163"/>
      <c r="AN449" s="163"/>
      <c r="AO449" s="357"/>
      <c r="AP449" s="164"/>
      <c r="AQ449" s="164"/>
      <c r="AR449" s="164"/>
      <c r="AS449" s="351"/>
      <c r="AT449" s="352"/>
      <c r="AU449" s="352"/>
      <c r="AV449" s="352"/>
      <c r="AW449" s="352"/>
      <c r="AX449" s="352"/>
      <c r="AY449" s="352"/>
      <c r="AZ449" s="352"/>
      <c r="BA449" s="352"/>
      <c r="BB449" s="353"/>
      <c r="BC449" s="351"/>
      <c r="BD449" s="351"/>
      <c r="BE449" s="255" t="str">
        <f>IF(F449="","",IF(分岐管理シート!D449&gt;0,"","error"))</f>
        <v/>
      </c>
      <c r="BF449" s="256" t="str">
        <f>IF(F449="","",IF(分岐管理シート!E449=1,"","error"))</f>
        <v/>
      </c>
      <c r="BG449" s="257" t="str">
        <f>IF(F449="","",IF(分岐管理シート!G449=2,"","error"))</f>
        <v/>
      </c>
      <c r="BH449" s="257" t="str">
        <f>IF(F449="","",IF(OR(分岐管理シート!H449=0,LEN(H449)&lt;6),"error",""))</f>
        <v/>
      </c>
      <c r="BI449" s="258" t="str">
        <f>IF(F449="","",IF(分岐管理シート!I449=2,"","error"))</f>
        <v/>
      </c>
      <c r="BJ449" s="257" t="str">
        <f t="shared" si="56"/>
        <v/>
      </c>
      <c r="BK449" s="257" t="str">
        <f t="shared" si="57"/>
        <v/>
      </c>
      <c r="BL449" s="257" t="str">
        <f>IF(F449="","",IF(OR(AND(分岐管理シート!D449=1,分岐管理シート!K449=1),AND(分岐管理シート!D449=2,分岐管理シート!K449=2)),"","error"))</f>
        <v/>
      </c>
      <c r="BM449" s="255" t="str">
        <f>IF(F449="","",IF(分岐管理シート!L449=2,"","error"))</f>
        <v/>
      </c>
      <c r="BN449" s="257" t="str">
        <f>IF(F449="","",IF(分岐管理シート!M449&lt;1,"error",""))</f>
        <v/>
      </c>
      <c r="BO449" s="252" t="str">
        <f>IF(F449="","",IF(OR(AND(分岐管理シート!D449=1,分岐管理シート!M449&lt;12,分岐管理シート!M449&gt;0),AND(分岐管理シート!D449=2,分岐管理シート!M449&lt;13,分岐管理シート!M449&gt;1)),"","error"))</f>
        <v/>
      </c>
      <c r="BP449" s="257" t="str">
        <f>IF(AND(分岐管理シート!M449&lt;&gt;1,SUM(分岐管理シート!N449:P449)&gt;0),"error","")</f>
        <v/>
      </c>
      <c r="BQ449" s="256" t="str">
        <f>IF(OR(AND(分岐管理シート!N449=0,OR(分岐管理シート!O449&lt;&gt;0,分岐管理シート!P449&lt;&gt;0)),AND(分岐管理シート!O449=0,分岐管理シート!P449&lt;&gt;0)),"error","")</f>
        <v/>
      </c>
      <c r="BR449" s="259" t="str" cm="1">
        <f t="array" ref="BR449">IF(SUMPRODUCT(COUNTIF(N449:P449,N449:P449))&gt;COUNTA(N449:P449),"error","")</f>
        <v/>
      </c>
      <c r="BS449" s="257" t="str">
        <f t="shared" si="58"/>
        <v/>
      </c>
      <c r="BT449" s="257" t="str">
        <f t="shared" si="59"/>
        <v/>
      </c>
      <c r="BU449" s="257" t="str">
        <f>IF(F449="","",IF(OR(AND(分岐管理シート!D449=1,T449&gt;0,Y449&gt;=0,U449=0,R449=S449+Y449,S449=T449),AND(分岐管理シート!D449=2,U449&gt;0,Y449&gt;=0,T449=0,R449=S449+Y449,S449=U449)),"","error"))</f>
        <v/>
      </c>
      <c r="BV449" s="257" t="str">
        <f t="shared" si="60"/>
        <v/>
      </c>
      <c r="BW449" s="257" t="str">
        <f t="shared" si="64"/>
        <v/>
      </c>
      <c r="BX449" s="257" t="str">
        <f t="shared" si="61"/>
        <v/>
      </c>
      <c r="BY449" s="257" t="str">
        <f>IF(F449="","",IF(PRODUCT(分岐管理シート!AB449:'分岐管理シート'!AE449)=0,"error",""))</f>
        <v/>
      </c>
      <c r="BZ449" s="252" t="str">
        <f>IF(F449="","",IF(AND(AE449="○",分岐管理シート!AF449=0),"error",""))</f>
        <v/>
      </c>
      <c r="CA449" s="257" t="str">
        <f>IF(F449="","",IF(AND(分岐管理シート!AE449&lt;2,実施計画様式!AF449&lt;&gt;""),"error",""))</f>
        <v/>
      </c>
      <c r="CB449" s="257" t="str">
        <f>IF(F449="","",IF(OR(AND(分岐管理シート!D449=1,分岐管理シート!AG449&gt;0,分岐管理シート!AG449&lt;25),AND(分岐管理シート!D449&gt;1,分岐管理シート!AG449&gt;12,分岐管理シート!AG449&lt;25)),"","error"))</f>
        <v/>
      </c>
      <c r="CC449" s="256" t="str">
        <f>IF(F449="","",IF(OR(AND(分岐管理シート!BH449="予算化方法",分岐管理シート!AH449&gt;0,分岐管理シート!AH449&lt;4),AND(分岐管理シート!BH449="予算化方法_未定なし",分岐管理シート!AH449&gt;0,分岐管理シート!AH449&lt;3)),"","error"))</f>
        <v/>
      </c>
      <c r="CD449" s="257" t="str">
        <f>IF(F449="","",IF(OR(分岐管理シート!AI449&lt;14,分岐管理シート!AI449&gt;25,分岐管理シート!AI449&gt;分岐管理シート!AJ449,分岐管理シート!AI449&gt;分岐管理シート!AK449),"error",""))</f>
        <v/>
      </c>
      <c r="CE449" s="257" t="str">
        <f>IF(F449="","",IF(OR(分岐管理シート!AJ449&lt;14,分岐管理シート!AJ449&gt;25,分岐管理シート!AJ449&lt;分岐管理シート!AI449,分岐管理シート!AJ449&gt;分岐管理シート!AK449),"error",""))</f>
        <v/>
      </c>
      <c r="CF449" s="256" t="str">
        <f>IF(F449="","",IF(OR(分岐管理シート!AK449&lt;14,分岐管理シート!AK449&gt;26,分岐管理シート!AK449&lt;分岐管理シート!AI449,分岐管理シート!AK449&lt;分岐管理シート!AJ449),"error",""))</f>
        <v/>
      </c>
      <c r="CG449" s="257" t="str">
        <f>IF(F449="","",IF(AND(AD449="－",分岐管理シート!AK449&gt;25),"error",""))</f>
        <v/>
      </c>
      <c r="CH449" s="257" t="str">
        <f t="shared" si="65"/>
        <v/>
      </c>
      <c r="CI449" s="252" t="str">
        <f>IF(F449="","",IF(分岐管理シート!AM449&lt;1,"error",""))</f>
        <v/>
      </c>
      <c r="CJ449" s="257" t="str">
        <f>IF(F449="","",IF(分岐管理シート!AN449&lt;1,"error",""))</f>
        <v/>
      </c>
      <c r="CK449" s="261" t="str">
        <f t="shared" si="62"/>
        <v/>
      </c>
      <c r="CL449" s="257" t="str">
        <f>IF(F449="","",IF(AND(SUM(分岐管理シート!AO449:AR449)&gt;180,分岐管理シート!AS449&lt;1),"error",""))</f>
        <v/>
      </c>
      <c r="CM449" s="257" t="str">
        <f>IF(F449="","",IF(OR(AND(分岐管理シート!D449=1,分岐管理シート!BB449&gt;0,分岐管理シート!BB449&lt;7),AND(分岐管理シート!D449&gt;1,分岐管理シート!BB449&gt;3,分岐管理シート!BB449&lt;7)),"","error"))</f>
        <v/>
      </c>
      <c r="CN449" s="260"/>
      <c r="CO449" s="257" t="str">
        <f>IF(分岐管理シート!BR449=0,"","error")</f>
        <v/>
      </c>
      <c r="CP449" s="304" t="str">
        <f>IF(AND(F449="",SUM(分岐管理シート!D449:BB449)&gt;0),"error","")</f>
        <v/>
      </c>
    </row>
    <row r="450" spans="1:94" ht="54.95" customHeight="1" x14ac:dyDescent="0.15">
      <c r="A450" s="29"/>
      <c r="B450" s="33"/>
      <c r="C450" s="445">
        <v>378</v>
      </c>
      <c r="D450" s="342"/>
      <c r="E450" s="342"/>
      <c r="F450" s="164"/>
      <c r="G450" s="164"/>
      <c r="H450" s="163"/>
      <c r="I450" s="164"/>
      <c r="J450" s="163"/>
      <c r="K450" s="164"/>
      <c r="L450" s="164"/>
      <c r="M450" s="164"/>
      <c r="N450" s="164"/>
      <c r="O450" s="343"/>
      <c r="P450" s="343"/>
      <c r="Q450" s="344"/>
      <c r="R450" s="345">
        <f t="shared" si="55"/>
        <v>0</v>
      </c>
      <c r="S450" s="346">
        <f t="shared" si="63"/>
        <v>0</v>
      </c>
      <c r="T450" s="347"/>
      <c r="U450" s="419"/>
      <c r="V450" s="386"/>
      <c r="W450" s="386"/>
      <c r="X450" s="386"/>
      <c r="Y450" s="347"/>
      <c r="Z450" s="347"/>
      <c r="AA450" s="163"/>
      <c r="AB450" s="164"/>
      <c r="AC450" s="348"/>
      <c r="AD450" s="348"/>
      <c r="AE450" s="348"/>
      <c r="AF450" s="349"/>
      <c r="AG450" s="349"/>
      <c r="AH450" s="370"/>
      <c r="AI450" s="163"/>
      <c r="AJ450" s="163"/>
      <c r="AK450" s="163"/>
      <c r="AL450" s="350"/>
      <c r="AM450" s="163"/>
      <c r="AN450" s="163"/>
      <c r="AO450" s="357"/>
      <c r="AP450" s="164"/>
      <c r="AQ450" s="164"/>
      <c r="AR450" s="164"/>
      <c r="AS450" s="351"/>
      <c r="AT450" s="352"/>
      <c r="AU450" s="352"/>
      <c r="AV450" s="352"/>
      <c r="AW450" s="352"/>
      <c r="AX450" s="352"/>
      <c r="AY450" s="352"/>
      <c r="AZ450" s="352"/>
      <c r="BA450" s="352"/>
      <c r="BB450" s="353"/>
      <c r="BC450" s="351"/>
      <c r="BD450" s="351"/>
      <c r="BE450" s="255" t="str">
        <f>IF(F450="","",IF(分岐管理シート!D450&gt;0,"","error"))</f>
        <v/>
      </c>
      <c r="BF450" s="256" t="str">
        <f>IF(F450="","",IF(分岐管理シート!E450=1,"","error"))</f>
        <v/>
      </c>
      <c r="BG450" s="257" t="str">
        <f>IF(F450="","",IF(分岐管理シート!G450=2,"","error"))</f>
        <v/>
      </c>
      <c r="BH450" s="257" t="str">
        <f>IF(F450="","",IF(OR(分岐管理シート!H450=0,LEN(H450)&lt;6),"error",""))</f>
        <v/>
      </c>
      <c r="BI450" s="258" t="str">
        <f>IF(F450="","",IF(分岐管理シート!I450=2,"","error"))</f>
        <v/>
      </c>
      <c r="BJ450" s="257" t="str">
        <f t="shared" si="56"/>
        <v/>
      </c>
      <c r="BK450" s="257" t="str">
        <f t="shared" si="57"/>
        <v/>
      </c>
      <c r="BL450" s="257" t="str">
        <f>IF(F450="","",IF(OR(AND(分岐管理シート!D450=1,分岐管理シート!K450=1),AND(分岐管理シート!D450=2,分岐管理シート!K450=2)),"","error"))</f>
        <v/>
      </c>
      <c r="BM450" s="255" t="str">
        <f>IF(F450="","",IF(分岐管理シート!L450=2,"","error"))</f>
        <v/>
      </c>
      <c r="BN450" s="257" t="str">
        <f>IF(F450="","",IF(分岐管理シート!M450&lt;1,"error",""))</f>
        <v/>
      </c>
      <c r="BO450" s="252" t="str">
        <f>IF(F450="","",IF(OR(AND(分岐管理シート!D450=1,分岐管理シート!M450&lt;12,分岐管理シート!M450&gt;0),AND(分岐管理シート!D450=2,分岐管理シート!M450&lt;13,分岐管理シート!M450&gt;1)),"","error"))</f>
        <v/>
      </c>
      <c r="BP450" s="257" t="str">
        <f>IF(AND(分岐管理シート!M450&lt;&gt;1,SUM(分岐管理シート!N450:P450)&gt;0),"error","")</f>
        <v/>
      </c>
      <c r="BQ450" s="256" t="str">
        <f>IF(OR(AND(分岐管理シート!N450=0,OR(分岐管理シート!O450&lt;&gt;0,分岐管理シート!P450&lt;&gt;0)),AND(分岐管理シート!O450=0,分岐管理シート!P450&lt;&gt;0)),"error","")</f>
        <v/>
      </c>
      <c r="BR450" s="259" t="str" cm="1">
        <f t="array" ref="BR450">IF(SUMPRODUCT(COUNTIF(N450:P450,N450:P450))&gt;COUNTA(N450:P450),"error","")</f>
        <v/>
      </c>
      <c r="BS450" s="257" t="str">
        <f t="shared" si="58"/>
        <v/>
      </c>
      <c r="BT450" s="257" t="str">
        <f t="shared" si="59"/>
        <v/>
      </c>
      <c r="BU450" s="257" t="str">
        <f>IF(F450="","",IF(OR(AND(分岐管理シート!D450=1,T450&gt;0,Y450&gt;=0,U450=0,R450=S450+Y450,S450=T450),AND(分岐管理シート!D450=2,U450&gt;0,Y450&gt;=0,T450=0,R450=S450+Y450,S450=U450)),"","error"))</f>
        <v/>
      </c>
      <c r="BV450" s="257" t="str">
        <f t="shared" si="60"/>
        <v/>
      </c>
      <c r="BW450" s="257" t="str">
        <f t="shared" si="64"/>
        <v/>
      </c>
      <c r="BX450" s="257" t="str">
        <f t="shared" si="61"/>
        <v/>
      </c>
      <c r="BY450" s="257" t="str">
        <f>IF(F450="","",IF(PRODUCT(分岐管理シート!AB450:'分岐管理シート'!AE450)=0,"error",""))</f>
        <v/>
      </c>
      <c r="BZ450" s="252" t="str">
        <f>IF(F450="","",IF(AND(AE450="○",分岐管理シート!AF450=0),"error",""))</f>
        <v/>
      </c>
      <c r="CA450" s="257" t="str">
        <f>IF(F450="","",IF(AND(分岐管理シート!AE450&lt;2,実施計画様式!AF450&lt;&gt;""),"error",""))</f>
        <v/>
      </c>
      <c r="CB450" s="257" t="str">
        <f>IF(F450="","",IF(OR(AND(分岐管理シート!D450=1,分岐管理シート!AG450&gt;0,分岐管理シート!AG450&lt;25),AND(分岐管理シート!D450&gt;1,分岐管理シート!AG450&gt;12,分岐管理シート!AG450&lt;25)),"","error"))</f>
        <v/>
      </c>
      <c r="CC450" s="256" t="str">
        <f>IF(F450="","",IF(OR(AND(分岐管理シート!BH450="予算化方法",分岐管理シート!AH450&gt;0,分岐管理シート!AH450&lt;4),AND(分岐管理シート!BH450="予算化方法_未定なし",分岐管理シート!AH450&gt;0,分岐管理シート!AH450&lt;3)),"","error"))</f>
        <v/>
      </c>
      <c r="CD450" s="257" t="str">
        <f>IF(F450="","",IF(OR(分岐管理シート!AI450&lt;14,分岐管理シート!AI450&gt;25,分岐管理シート!AI450&gt;分岐管理シート!AJ450,分岐管理シート!AI450&gt;分岐管理シート!AK450),"error",""))</f>
        <v/>
      </c>
      <c r="CE450" s="257" t="str">
        <f>IF(F450="","",IF(OR(分岐管理シート!AJ450&lt;14,分岐管理シート!AJ450&gt;25,分岐管理シート!AJ450&lt;分岐管理シート!AI450,分岐管理シート!AJ450&gt;分岐管理シート!AK450),"error",""))</f>
        <v/>
      </c>
      <c r="CF450" s="256" t="str">
        <f>IF(F450="","",IF(OR(分岐管理シート!AK450&lt;14,分岐管理シート!AK450&gt;26,分岐管理シート!AK450&lt;分岐管理シート!AI450,分岐管理シート!AK450&lt;分岐管理シート!AJ450),"error",""))</f>
        <v/>
      </c>
      <c r="CG450" s="257" t="str">
        <f>IF(F450="","",IF(AND(AD450="－",分岐管理シート!AK450&gt;25),"error",""))</f>
        <v/>
      </c>
      <c r="CH450" s="257" t="str">
        <f t="shared" si="65"/>
        <v/>
      </c>
      <c r="CI450" s="252" t="str">
        <f>IF(F450="","",IF(分岐管理シート!AM450&lt;1,"error",""))</f>
        <v/>
      </c>
      <c r="CJ450" s="257" t="str">
        <f>IF(F450="","",IF(分岐管理シート!AN450&lt;1,"error",""))</f>
        <v/>
      </c>
      <c r="CK450" s="261" t="str">
        <f t="shared" si="62"/>
        <v/>
      </c>
      <c r="CL450" s="257" t="str">
        <f>IF(F450="","",IF(AND(SUM(分岐管理シート!AO450:AR450)&gt;180,分岐管理シート!AS450&lt;1),"error",""))</f>
        <v/>
      </c>
      <c r="CM450" s="257" t="str">
        <f>IF(F450="","",IF(OR(AND(分岐管理シート!D450=1,分岐管理シート!BB450&gt;0,分岐管理シート!BB450&lt;7),AND(分岐管理シート!D450&gt;1,分岐管理シート!BB450&gt;3,分岐管理シート!BB450&lt;7)),"","error"))</f>
        <v/>
      </c>
      <c r="CN450" s="260"/>
      <c r="CO450" s="257" t="str">
        <f>IF(分岐管理シート!BR450=0,"","error")</f>
        <v/>
      </c>
      <c r="CP450" s="304" t="str">
        <f>IF(AND(F450="",SUM(分岐管理シート!D450:BB450)&gt;0),"error","")</f>
        <v/>
      </c>
    </row>
    <row r="451" spans="1:94" ht="54.95" customHeight="1" x14ac:dyDescent="0.15">
      <c r="A451" s="29"/>
      <c r="B451" s="33"/>
      <c r="C451" s="445">
        <v>379</v>
      </c>
      <c r="D451" s="342"/>
      <c r="E451" s="342"/>
      <c r="F451" s="164"/>
      <c r="G451" s="164"/>
      <c r="H451" s="163"/>
      <c r="I451" s="164"/>
      <c r="J451" s="163"/>
      <c r="K451" s="164"/>
      <c r="L451" s="164"/>
      <c r="M451" s="164"/>
      <c r="N451" s="164"/>
      <c r="O451" s="343"/>
      <c r="P451" s="343"/>
      <c r="Q451" s="344"/>
      <c r="R451" s="345">
        <f t="shared" si="55"/>
        <v>0</v>
      </c>
      <c r="S451" s="346">
        <f t="shared" si="63"/>
        <v>0</v>
      </c>
      <c r="T451" s="347"/>
      <c r="U451" s="419"/>
      <c r="V451" s="386"/>
      <c r="W451" s="386"/>
      <c r="X451" s="386"/>
      <c r="Y451" s="347"/>
      <c r="Z451" s="347"/>
      <c r="AA451" s="163"/>
      <c r="AB451" s="164"/>
      <c r="AC451" s="348"/>
      <c r="AD451" s="348"/>
      <c r="AE451" s="348"/>
      <c r="AF451" s="349"/>
      <c r="AG451" s="349"/>
      <c r="AH451" s="370"/>
      <c r="AI451" s="163"/>
      <c r="AJ451" s="163"/>
      <c r="AK451" s="163"/>
      <c r="AL451" s="350"/>
      <c r="AM451" s="163"/>
      <c r="AN451" s="163"/>
      <c r="AO451" s="357"/>
      <c r="AP451" s="164"/>
      <c r="AQ451" s="164"/>
      <c r="AR451" s="164"/>
      <c r="AS451" s="351"/>
      <c r="AT451" s="352"/>
      <c r="AU451" s="352"/>
      <c r="AV451" s="352"/>
      <c r="AW451" s="352"/>
      <c r="AX451" s="352"/>
      <c r="AY451" s="352"/>
      <c r="AZ451" s="352"/>
      <c r="BA451" s="352"/>
      <c r="BB451" s="353"/>
      <c r="BC451" s="351"/>
      <c r="BD451" s="351"/>
      <c r="BE451" s="255" t="str">
        <f>IF(F451="","",IF(分岐管理シート!D451&gt;0,"","error"))</f>
        <v/>
      </c>
      <c r="BF451" s="256" t="str">
        <f>IF(F451="","",IF(分岐管理シート!E451=1,"","error"))</f>
        <v/>
      </c>
      <c r="BG451" s="257" t="str">
        <f>IF(F451="","",IF(分岐管理シート!G451=2,"","error"))</f>
        <v/>
      </c>
      <c r="BH451" s="257" t="str">
        <f>IF(F451="","",IF(OR(分岐管理シート!H451=0,LEN(H451)&lt;6),"error",""))</f>
        <v/>
      </c>
      <c r="BI451" s="258" t="str">
        <f>IF(F451="","",IF(分岐管理シート!I451=2,"","error"))</f>
        <v/>
      </c>
      <c r="BJ451" s="257" t="str">
        <f t="shared" si="56"/>
        <v/>
      </c>
      <c r="BK451" s="257" t="str">
        <f t="shared" si="57"/>
        <v/>
      </c>
      <c r="BL451" s="257" t="str">
        <f>IF(F451="","",IF(OR(AND(分岐管理シート!D451=1,分岐管理シート!K451=1),AND(分岐管理シート!D451=2,分岐管理シート!K451=2)),"","error"))</f>
        <v/>
      </c>
      <c r="BM451" s="255" t="str">
        <f>IF(F451="","",IF(分岐管理シート!L451=2,"","error"))</f>
        <v/>
      </c>
      <c r="BN451" s="257" t="str">
        <f>IF(F451="","",IF(分岐管理シート!M451&lt;1,"error",""))</f>
        <v/>
      </c>
      <c r="BO451" s="252" t="str">
        <f>IF(F451="","",IF(OR(AND(分岐管理シート!D451=1,分岐管理シート!M451&lt;12,分岐管理シート!M451&gt;0),AND(分岐管理シート!D451=2,分岐管理シート!M451&lt;13,分岐管理シート!M451&gt;1)),"","error"))</f>
        <v/>
      </c>
      <c r="BP451" s="257" t="str">
        <f>IF(AND(分岐管理シート!M451&lt;&gt;1,SUM(分岐管理シート!N451:P451)&gt;0),"error","")</f>
        <v/>
      </c>
      <c r="BQ451" s="256" t="str">
        <f>IF(OR(AND(分岐管理シート!N451=0,OR(分岐管理シート!O451&lt;&gt;0,分岐管理シート!P451&lt;&gt;0)),AND(分岐管理シート!O451=0,分岐管理シート!P451&lt;&gt;0)),"error","")</f>
        <v/>
      </c>
      <c r="BR451" s="259" t="str" cm="1">
        <f t="array" ref="BR451">IF(SUMPRODUCT(COUNTIF(N451:P451,N451:P451))&gt;COUNTA(N451:P451),"error","")</f>
        <v/>
      </c>
      <c r="BS451" s="257" t="str">
        <f t="shared" si="58"/>
        <v/>
      </c>
      <c r="BT451" s="257" t="str">
        <f t="shared" si="59"/>
        <v/>
      </c>
      <c r="BU451" s="257" t="str">
        <f>IF(F451="","",IF(OR(AND(分岐管理シート!D451=1,T451&gt;0,Y451&gt;=0,U451=0,R451=S451+Y451,S451=T451),AND(分岐管理シート!D451=2,U451&gt;0,Y451&gt;=0,T451=0,R451=S451+Y451,S451=U451)),"","error"))</f>
        <v/>
      </c>
      <c r="BV451" s="257" t="str">
        <f t="shared" si="60"/>
        <v/>
      </c>
      <c r="BW451" s="257" t="str">
        <f t="shared" si="64"/>
        <v/>
      </c>
      <c r="BX451" s="257" t="str">
        <f t="shared" si="61"/>
        <v/>
      </c>
      <c r="BY451" s="257" t="str">
        <f>IF(F451="","",IF(PRODUCT(分岐管理シート!AB451:'分岐管理シート'!AE451)=0,"error",""))</f>
        <v/>
      </c>
      <c r="BZ451" s="252" t="str">
        <f>IF(F451="","",IF(AND(AE451="○",分岐管理シート!AF451=0),"error",""))</f>
        <v/>
      </c>
      <c r="CA451" s="257" t="str">
        <f>IF(F451="","",IF(AND(分岐管理シート!AE451&lt;2,実施計画様式!AF451&lt;&gt;""),"error",""))</f>
        <v/>
      </c>
      <c r="CB451" s="257" t="str">
        <f>IF(F451="","",IF(OR(AND(分岐管理シート!D451=1,分岐管理シート!AG451&gt;0,分岐管理シート!AG451&lt;25),AND(分岐管理シート!D451&gt;1,分岐管理シート!AG451&gt;12,分岐管理シート!AG451&lt;25)),"","error"))</f>
        <v/>
      </c>
      <c r="CC451" s="256" t="str">
        <f>IF(F451="","",IF(OR(AND(分岐管理シート!BH451="予算化方法",分岐管理シート!AH451&gt;0,分岐管理シート!AH451&lt;4),AND(分岐管理シート!BH451="予算化方法_未定なし",分岐管理シート!AH451&gt;0,分岐管理シート!AH451&lt;3)),"","error"))</f>
        <v/>
      </c>
      <c r="CD451" s="257" t="str">
        <f>IF(F451="","",IF(OR(分岐管理シート!AI451&lt;14,分岐管理シート!AI451&gt;25,分岐管理シート!AI451&gt;分岐管理シート!AJ451,分岐管理シート!AI451&gt;分岐管理シート!AK451),"error",""))</f>
        <v/>
      </c>
      <c r="CE451" s="257" t="str">
        <f>IF(F451="","",IF(OR(分岐管理シート!AJ451&lt;14,分岐管理シート!AJ451&gt;25,分岐管理シート!AJ451&lt;分岐管理シート!AI451,分岐管理シート!AJ451&gt;分岐管理シート!AK451),"error",""))</f>
        <v/>
      </c>
      <c r="CF451" s="256" t="str">
        <f>IF(F451="","",IF(OR(分岐管理シート!AK451&lt;14,分岐管理シート!AK451&gt;26,分岐管理シート!AK451&lt;分岐管理シート!AI451,分岐管理シート!AK451&lt;分岐管理シート!AJ451),"error",""))</f>
        <v/>
      </c>
      <c r="CG451" s="257" t="str">
        <f>IF(F451="","",IF(AND(AD451="－",分岐管理シート!AK451&gt;25),"error",""))</f>
        <v/>
      </c>
      <c r="CH451" s="257" t="str">
        <f t="shared" si="65"/>
        <v/>
      </c>
      <c r="CI451" s="252" t="str">
        <f>IF(F451="","",IF(分岐管理シート!AM451&lt;1,"error",""))</f>
        <v/>
      </c>
      <c r="CJ451" s="257" t="str">
        <f>IF(F451="","",IF(分岐管理シート!AN451&lt;1,"error",""))</f>
        <v/>
      </c>
      <c r="CK451" s="261" t="str">
        <f t="shared" si="62"/>
        <v/>
      </c>
      <c r="CL451" s="257" t="str">
        <f>IF(F451="","",IF(AND(SUM(分岐管理シート!AO451:AR451)&gt;180,分岐管理シート!AS451&lt;1),"error",""))</f>
        <v/>
      </c>
      <c r="CM451" s="257" t="str">
        <f>IF(F451="","",IF(OR(AND(分岐管理シート!D451=1,分岐管理シート!BB451&gt;0,分岐管理シート!BB451&lt;7),AND(分岐管理シート!D451&gt;1,分岐管理シート!BB451&gt;3,分岐管理シート!BB451&lt;7)),"","error"))</f>
        <v/>
      </c>
      <c r="CN451" s="260"/>
      <c r="CO451" s="257" t="str">
        <f>IF(分岐管理シート!BR451=0,"","error")</f>
        <v/>
      </c>
      <c r="CP451" s="304" t="str">
        <f>IF(AND(F451="",SUM(分岐管理シート!D451:BB451)&gt;0),"error","")</f>
        <v/>
      </c>
    </row>
    <row r="452" spans="1:94" ht="54.95" customHeight="1" x14ac:dyDescent="0.15">
      <c r="A452" s="29"/>
      <c r="B452" s="33"/>
      <c r="C452" s="445">
        <v>380</v>
      </c>
      <c r="D452" s="342"/>
      <c r="E452" s="342"/>
      <c r="F452" s="164"/>
      <c r="G452" s="164"/>
      <c r="H452" s="163"/>
      <c r="I452" s="164"/>
      <c r="J452" s="163"/>
      <c r="K452" s="164"/>
      <c r="L452" s="164"/>
      <c r="M452" s="164"/>
      <c r="N452" s="164"/>
      <c r="O452" s="343"/>
      <c r="P452" s="343"/>
      <c r="Q452" s="344"/>
      <c r="R452" s="345">
        <f t="shared" si="55"/>
        <v>0</v>
      </c>
      <c r="S452" s="346">
        <f t="shared" si="63"/>
        <v>0</v>
      </c>
      <c r="T452" s="347"/>
      <c r="U452" s="419"/>
      <c r="V452" s="386"/>
      <c r="W452" s="386"/>
      <c r="X452" s="386"/>
      <c r="Y452" s="347"/>
      <c r="Z452" s="347"/>
      <c r="AA452" s="163"/>
      <c r="AB452" s="164"/>
      <c r="AC452" s="348"/>
      <c r="AD452" s="348"/>
      <c r="AE452" s="348"/>
      <c r="AF452" s="349"/>
      <c r="AG452" s="349"/>
      <c r="AH452" s="370"/>
      <c r="AI452" s="163"/>
      <c r="AJ452" s="163"/>
      <c r="AK452" s="163"/>
      <c r="AL452" s="350"/>
      <c r="AM452" s="163"/>
      <c r="AN452" s="163"/>
      <c r="AO452" s="357"/>
      <c r="AP452" s="164"/>
      <c r="AQ452" s="164"/>
      <c r="AR452" s="164"/>
      <c r="AS452" s="351"/>
      <c r="AT452" s="352"/>
      <c r="AU452" s="352"/>
      <c r="AV452" s="352"/>
      <c r="AW452" s="352"/>
      <c r="AX452" s="352"/>
      <c r="AY452" s="352"/>
      <c r="AZ452" s="352"/>
      <c r="BA452" s="352"/>
      <c r="BB452" s="353"/>
      <c r="BC452" s="351"/>
      <c r="BD452" s="351"/>
      <c r="BE452" s="255" t="str">
        <f>IF(F452="","",IF(分岐管理シート!D452&gt;0,"","error"))</f>
        <v/>
      </c>
      <c r="BF452" s="256" t="str">
        <f>IF(F452="","",IF(分岐管理シート!E452=1,"","error"))</f>
        <v/>
      </c>
      <c r="BG452" s="257" t="str">
        <f>IF(F452="","",IF(分岐管理シート!G452=2,"","error"))</f>
        <v/>
      </c>
      <c r="BH452" s="257" t="str">
        <f>IF(F452="","",IF(OR(分岐管理シート!H452=0,LEN(H452)&lt;6),"error",""))</f>
        <v/>
      </c>
      <c r="BI452" s="258" t="str">
        <f>IF(F452="","",IF(分岐管理シート!I452=2,"","error"))</f>
        <v/>
      </c>
      <c r="BJ452" s="257" t="str">
        <f t="shared" si="56"/>
        <v/>
      </c>
      <c r="BK452" s="257" t="str">
        <f t="shared" si="57"/>
        <v/>
      </c>
      <c r="BL452" s="257" t="str">
        <f>IF(F452="","",IF(OR(AND(分岐管理シート!D452=1,分岐管理シート!K452=1),AND(分岐管理シート!D452=2,分岐管理シート!K452=2)),"","error"))</f>
        <v/>
      </c>
      <c r="BM452" s="255" t="str">
        <f>IF(F452="","",IF(分岐管理シート!L452=2,"","error"))</f>
        <v/>
      </c>
      <c r="BN452" s="257" t="str">
        <f>IF(F452="","",IF(分岐管理シート!M452&lt;1,"error",""))</f>
        <v/>
      </c>
      <c r="BO452" s="252" t="str">
        <f>IF(F452="","",IF(OR(AND(分岐管理シート!D452=1,分岐管理シート!M452&lt;12,分岐管理シート!M452&gt;0),AND(分岐管理シート!D452=2,分岐管理シート!M452&lt;13,分岐管理シート!M452&gt;1)),"","error"))</f>
        <v/>
      </c>
      <c r="BP452" s="257" t="str">
        <f>IF(AND(分岐管理シート!M452&lt;&gt;1,SUM(分岐管理シート!N452:P452)&gt;0),"error","")</f>
        <v/>
      </c>
      <c r="BQ452" s="256" t="str">
        <f>IF(OR(AND(分岐管理シート!N452=0,OR(分岐管理シート!O452&lt;&gt;0,分岐管理シート!P452&lt;&gt;0)),AND(分岐管理シート!O452=0,分岐管理シート!P452&lt;&gt;0)),"error","")</f>
        <v/>
      </c>
      <c r="BR452" s="259" t="str" cm="1">
        <f t="array" ref="BR452">IF(SUMPRODUCT(COUNTIF(N452:P452,N452:P452))&gt;COUNTA(N452:P452),"error","")</f>
        <v/>
      </c>
      <c r="BS452" s="257" t="str">
        <f t="shared" si="58"/>
        <v/>
      </c>
      <c r="BT452" s="257" t="str">
        <f t="shared" si="59"/>
        <v/>
      </c>
      <c r="BU452" s="257" t="str">
        <f>IF(F452="","",IF(OR(AND(分岐管理シート!D452=1,T452&gt;0,Y452&gt;=0,U452=0,R452=S452+Y452,S452=T452),AND(分岐管理シート!D452=2,U452&gt;0,Y452&gt;=0,T452=0,R452=S452+Y452,S452=U452)),"","error"))</f>
        <v/>
      </c>
      <c r="BV452" s="257" t="str">
        <f t="shared" si="60"/>
        <v/>
      </c>
      <c r="BW452" s="257" t="str">
        <f t="shared" si="64"/>
        <v/>
      </c>
      <c r="BX452" s="257" t="str">
        <f t="shared" si="61"/>
        <v/>
      </c>
      <c r="BY452" s="257" t="str">
        <f>IF(F452="","",IF(PRODUCT(分岐管理シート!AB452:'分岐管理シート'!AE452)=0,"error",""))</f>
        <v/>
      </c>
      <c r="BZ452" s="252" t="str">
        <f>IF(F452="","",IF(AND(AE452="○",分岐管理シート!AF452=0),"error",""))</f>
        <v/>
      </c>
      <c r="CA452" s="257" t="str">
        <f>IF(F452="","",IF(AND(分岐管理シート!AE452&lt;2,実施計画様式!AF452&lt;&gt;""),"error",""))</f>
        <v/>
      </c>
      <c r="CB452" s="257" t="str">
        <f>IF(F452="","",IF(OR(AND(分岐管理シート!D452=1,分岐管理シート!AG452&gt;0,分岐管理シート!AG452&lt;25),AND(分岐管理シート!D452&gt;1,分岐管理シート!AG452&gt;12,分岐管理シート!AG452&lt;25)),"","error"))</f>
        <v/>
      </c>
      <c r="CC452" s="256" t="str">
        <f>IF(F452="","",IF(OR(AND(分岐管理シート!BH452="予算化方法",分岐管理シート!AH452&gt;0,分岐管理シート!AH452&lt;4),AND(分岐管理シート!BH452="予算化方法_未定なし",分岐管理シート!AH452&gt;0,分岐管理シート!AH452&lt;3)),"","error"))</f>
        <v/>
      </c>
      <c r="CD452" s="257" t="str">
        <f>IF(F452="","",IF(OR(分岐管理シート!AI452&lt;14,分岐管理シート!AI452&gt;25,分岐管理シート!AI452&gt;分岐管理シート!AJ452,分岐管理シート!AI452&gt;分岐管理シート!AK452),"error",""))</f>
        <v/>
      </c>
      <c r="CE452" s="257" t="str">
        <f>IF(F452="","",IF(OR(分岐管理シート!AJ452&lt;14,分岐管理シート!AJ452&gt;25,分岐管理シート!AJ452&lt;分岐管理シート!AI452,分岐管理シート!AJ452&gt;分岐管理シート!AK452),"error",""))</f>
        <v/>
      </c>
      <c r="CF452" s="256" t="str">
        <f>IF(F452="","",IF(OR(分岐管理シート!AK452&lt;14,分岐管理シート!AK452&gt;26,分岐管理シート!AK452&lt;分岐管理シート!AI452,分岐管理シート!AK452&lt;分岐管理シート!AJ452),"error",""))</f>
        <v/>
      </c>
      <c r="CG452" s="257" t="str">
        <f>IF(F452="","",IF(AND(AD452="－",分岐管理シート!AK452&gt;25),"error",""))</f>
        <v/>
      </c>
      <c r="CH452" s="257" t="str">
        <f t="shared" si="65"/>
        <v/>
      </c>
      <c r="CI452" s="252" t="str">
        <f>IF(F452="","",IF(分岐管理シート!AM452&lt;1,"error",""))</f>
        <v/>
      </c>
      <c r="CJ452" s="257" t="str">
        <f>IF(F452="","",IF(分岐管理シート!AN452&lt;1,"error",""))</f>
        <v/>
      </c>
      <c r="CK452" s="261" t="str">
        <f t="shared" si="62"/>
        <v/>
      </c>
      <c r="CL452" s="257" t="str">
        <f>IF(F452="","",IF(AND(SUM(分岐管理シート!AO452:AR452)&gt;180,分岐管理シート!AS452&lt;1),"error",""))</f>
        <v/>
      </c>
      <c r="CM452" s="257" t="str">
        <f>IF(F452="","",IF(OR(AND(分岐管理シート!D452=1,分岐管理シート!BB452&gt;0,分岐管理シート!BB452&lt;7),AND(分岐管理シート!D452&gt;1,分岐管理シート!BB452&gt;3,分岐管理シート!BB452&lt;7)),"","error"))</f>
        <v/>
      </c>
      <c r="CN452" s="260"/>
      <c r="CO452" s="257" t="str">
        <f>IF(分岐管理シート!BR452=0,"","error")</f>
        <v/>
      </c>
      <c r="CP452" s="304" t="str">
        <f>IF(AND(F452="",SUM(分岐管理シート!D452:BB452)&gt;0),"error","")</f>
        <v/>
      </c>
    </row>
    <row r="453" spans="1:94" ht="54.95" customHeight="1" x14ac:dyDescent="0.15">
      <c r="A453" s="29"/>
      <c r="B453" s="33"/>
      <c r="C453" s="445">
        <v>381</v>
      </c>
      <c r="D453" s="342"/>
      <c r="E453" s="342"/>
      <c r="F453" s="164"/>
      <c r="G453" s="164"/>
      <c r="H453" s="163"/>
      <c r="I453" s="164"/>
      <c r="J453" s="163"/>
      <c r="K453" s="164"/>
      <c r="L453" s="164"/>
      <c r="M453" s="164"/>
      <c r="N453" s="164"/>
      <c r="O453" s="343"/>
      <c r="P453" s="343"/>
      <c r="Q453" s="344"/>
      <c r="R453" s="345">
        <f t="shared" si="55"/>
        <v>0</v>
      </c>
      <c r="S453" s="346">
        <f t="shared" si="63"/>
        <v>0</v>
      </c>
      <c r="T453" s="347"/>
      <c r="U453" s="419"/>
      <c r="V453" s="386"/>
      <c r="W453" s="386"/>
      <c r="X453" s="386"/>
      <c r="Y453" s="347"/>
      <c r="Z453" s="347"/>
      <c r="AA453" s="163"/>
      <c r="AB453" s="164"/>
      <c r="AC453" s="348"/>
      <c r="AD453" s="348"/>
      <c r="AE453" s="348"/>
      <c r="AF453" s="349"/>
      <c r="AG453" s="349"/>
      <c r="AH453" s="370"/>
      <c r="AI453" s="163"/>
      <c r="AJ453" s="163"/>
      <c r="AK453" s="163"/>
      <c r="AL453" s="350"/>
      <c r="AM453" s="163"/>
      <c r="AN453" s="163"/>
      <c r="AO453" s="357"/>
      <c r="AP453" s="164"/>
      <c r="AQ453" s="164"/>
      <c r="AR453" s="164"/>
      <c r="AS453" s="351"/>
      <c r="AT453" s="352"/>
      <c r="AU453" s="352"/>
      <c r="AV453" s="352"/>
      <c r="AW453" s="352"/>
      <c r="AX453" s="352"/>
      <c r="AY453" s="352"/>
      <c r="AZ453" s="352"/>
      <c r="BA453" s="352"/>
      <c r="BB453" s="353"/>
      <c r="BC453" s="351"/>
      <c r="BD453" s="351"/>
      <c r="BE453" s="255" t="str">
        <f>IF(F453="","",IF(分岐管理シート!D453&gt;0,"","error"))</f>
        <v/>
      </c>
      <c r="BF453" s="256" t="str">
        <f>IF(F453="","",IF(分岐管理シート!E453=1,"","error"))</f>
        <v/>
      </c>
      <c r="BG453" s="257" t="str">
        <f>IF(F453="","",IF(分岐管理シート!G453=2,"","error"))</f>
        <v/>
      </c>
      <c r="BH453" s="257" t="str">
        <f>IF(F453="","",IF(OR(分岐管理シート!H453=0,LEN(H453)&lt;6),"error",""))</f>
        <v/>
      </c>
      <c r="BI453" s="258" t="str">
        <f>IF(F453="","",IF(分岐管理シート!I453=2,"","error"))</f>
        <v/>
      </c>
      <c r="BJ453" s="257" t="str">
        <f t="shared" si="56"/>
        <v/>
      </c>
      <c r="BK453" s="257" t="str">
        <f t="shared" si="57"/>
        <v/>
      </c>
      <c r="BL453" s="257" t="str">
        <f>IF(F453="","",IF(OR(AND(分岐管理シート!D453=1,分岐管理シート!K453=1),AND(分岐管理シート!D453=2,分岐管理シート!K453=2)),"","error"))</f>
        <v/>
      </c>
      <c r="BM453" s="255" t="str">
        <f>IF(F453="","",IF(分岐管理シート!L453=2,"","error"))</f>
        <v/>
      </c>
      <c r="BN453" s="257" t="str">
        <f>IF(F453="","",IF(分岐管理シート!M453&lt;1,"error",""))</f>
        <v/>
      </c>
      <c r="BO453" s="252" t="str">
        <f>IF(F453="","",IF(OR(AND(分岐管理シート!D453=1,分岐管理シート!M453&lt;12,分岐管理シート!M453&gt;0),AND(分岐管理シート!D453=2,分岐管理シート!M453&lt;13,分岐管理シート!M453&gt;1)),"","error"))</f>
        <v/>
      </c>
      <c r="BP453" s="257" t="str">
        <f>IF(AND(分岐管理シート!M453&lt;&gt;1,SUM(分岐管理シート!N453:P453)&gt;0),"error","")</f>
        <v/>
      </c>
      <c r="BQ453" s="256" t="str">
        <f>IF(OR(AND(分岐管理シート!N453=0,OR(分岐管理シート!O453&lt;&gt;0,分岐管理シート!P453&lt;&gt;0)),AND(分岐管理シート!O453=0,分岐管理シート!P453&lt;&gt;0)),"error","")</f>
        <v/>
      </c>
      <c r="BR453" s="259" t="str" cm="1">
        <f t="array" ref="BR453">IF(SUMPRODUCT(COUNTIF(N453:P453,N453:P453))&gt;COUNTA(N453:P453),"error","")</f>
        <v/>
      </c>
      <c r="BS453" s="257" t="str">
        <f t="shared" si="58"/>
        <v/>
      </c>
      <c r="BT453" s="257" t="str">
        <f t="shared" si="59"/>
        <v/>
      </c>
      <c r="BU453" s="257" t="str">
        <f>IF(F453="","",IF(OR(AND(分岐管理シート!D453=1,T453&gt;0,Y453&gt;=0,U453=0,R453=S453+Y453,S453=T453),AND(分岐管理シート!D453=2,U453&gt;0,Y453&gt;=0,T453=0,R453=S453+Y453,S453=U453)),"","error"))</f>
        <v/>
      </c>
      <c r="BV453" s="257" t="str">
        <f t="shared" si="60"/>
        <v/>
      </c>
      <c r="BW453" s="257" t="str">
        <f t="shared" si="64"/>
        <v/>
      </c>
      <c r="BX453" s="257" t="str">
        <f t="shared" si="61"/>
        <v/>
      </c>
      <c r="BY453" s="257" t="str">
        <f>IF(F453="","",IF(PRODUCT(分岐管理シート!AB453:'分岐管理シート'!AE453)=0,"error",""))</f>
        <v/>
      </c>
      <c r="BZ453" s="252" t="str">
        <f>IF(F453="","",IF(AND(AE453="○",分岐管理シート!AF453=0),"error",""))</f>
        <v/>
      </c>
      <c r="CA453" s="257" t="str">
        <f>IF(F453="","",IF(AND(分岐管理シート!AE453&lt;2,実施計画様式!AF453&lt;&gt;""),"error",""))</f>
        <v/>
      </c>
      <c r="CB453" s="257" t="str">
        <f>IF(F453="","",IF(OR(AND(分岐管理シート!D453=1,分岐管理シート!AG453&gt;0,分岐管理シート!AG453&lt;25),AND(分岐管理シート!D453&gt;1,分岐管理シート!AG453&gt;12,分岐管理シート!AG453&lt;25)),"","error"))</f>
        <v/>
      </c>
      <c r="CC453" s="256" t="str">
        <f>IF(F453="","",IF(OR(AND(分岐管理シート!BH453="予算化方法",分岐管理シート!AH453&gt;0,分岐管理シート!AH453&lt;4),AND(分岐管理シート!BH453="予算化方法_未定なし",分岐管理シート!AH453&gt;0,分岐管理シート!AH453&lt;3)),"","error"))</f>
        <v/>
      </c>
      <c r="CD453" s="257" t="str">
        <f>IF(F453="","",IF(OR(分岐管理シート!AI453&lt;14,分岐管理シート!AI453&gt;25,分岐管理シート!AI453&gt;分岐管理シート!AJ453,分岐管理シート!AI453&gt;分岐管理シート!AK453),"error",""))</f>
        <v/>
      </c>
      <c r="CE453" s="257" t="str">
        <f>IF(F453="","",IF(OR(分岐管理シート!AJ453&lt;14,分岐管理シート!AJ453&gt;25,分岐管理シート!AJ453&lt;分岐管理シート!AI453,分岐管理シート!AJ453&gt;分岐管理シート!AK453),"error",""))</f>
        <v/>
      </c>
      <c r="CF453" s="256" t="str">
        <f>IF(F453="","",IF(OR(分岐管理シート!AK453&lt;14,分岐管理シート!AK453&gt;26,分岐管理シート!AK453&lt;分岐管理シート!AI453,分岐管理シート!AK453&lt;分岐管理シート!AJ453),"error",""))</f>
        <v/>
      </c>
      <c r="CG453" s="257" t="str">
        <f>IF(F453="","",IF(AND(AD453="－",分岐管理シート!AK453&gt;25),"error",""))</f>
        <v/>
      </c>
      <c r="CH453" s="257" t="str">
        <f t="shared" si="65"/>
        <v/>
      </c>
      <c r="CI453" s="252" t="str">
        <f>IF(F453="","",IF(分岐管理シート!AM453&lt;1,"error",""))</f>
        <v/>
      </c>
      <c r="CJ453" s="257" t="str">
        <f>IF(F453="","",IF(分岐管理シート!AN453&lt;1,"error",""))</f>
        <v/>
      </c>
      <c r="CK453" s="261" t="str">
        <f t="shared" si="62"/>
        <v/>
      </c>
      <c r="CL453" s="257" t="str">
        <f>IF(F453="","",IF(AND(SUM(分岐管理シート!AO453:AR453)&gt;180,分岐管理シート!AS453&lt;1),"error",""))</f>
        <v/>
      </c>
      <c r="CM453" s="257" t="str">
        <f>IF(F453="","",IF(OR(AND(分岐管理シート!D453=1,分岐管理シート!BB453&gt;0,分岐管理シート!BB453&lt;7),AND(分岐管理シート!D453&gt;1,分岐管理シート!BB453&gt;3,分岐管理シート!BB453&lt;7)),"","error"))</f>
        <v/>
      </c>
      <c r="CN453" s="260"/>
      <c r="CO453" s="257" t="str">
        <f>IF(分岐管理シート!BR453=0,"","error")</f>
        <v/>
      </c>
      <c r="CP453" s="304" t="str">
        <f>IF(AND(F453="",SUM(分岐管理シート!D453:BB453)&gt;0),"error","")</f>
        <v/>
      </c>
    </row>
    <row r="454" spans="1:94" ht="54.95" customHeight="1" x14ac:dyDescent="0.15">
      <c r="A454" s="29"/>
      <c r="B454" s="33"/>
      <c r="C454" s="445">
        <v>382</v>
      </c>
      <c r="D454" s="342"/>
      <c r="E454" s="342"/>
      <c r="F454" s="164"/>
      <c r="G454" s="164"/>
      <c r="H454" s="163"/>
      <c r="I454" s="164"/>
      <c r="J454" s="163"/>
      <c r="K454" s="164"/>
      <c r="L454" s="164"/>
      <c r="M454" s="164"/>
      <c r="N454" s="164"/>
      <c r="O454" s="343"/>
      <c r="P454" s="343"/>
      <c r="Q454" s="344"/>
      <c r="R454" s="345">
        <f t="shared" si="55"/>
        <v>0</v>
      </c>
      <c r="S454" s="346">
        <f t="shared" si="63"/>
        <v>0</v>
      </c>
      <c r="T454" s="347"/>
      <c r="U454" s="419"/>
      <c r="V454" s="386"/>
      <c r="W454" s="386"/>
      <c r="X454" s="386"/>
      <c r="Y454" s="347"/>
      <c r="Z454" s="347"/>
      <c r="AA454" s="163"/>
      <c r="AB454" s="164"/>
      <c r="AC454" s="348"/>
      <c r="AD454" s="348"/>
      <c r="AE454" s="348"/>
      <c r="AF454" s="349"/>
      <c r="AG454" s="349"/>
      <c r="AH454" s="370"/>
      <c r="AI454" s="163"/>
      <c r="AJ454" s="163"/>
      <c r="AK454" s="163"/>
      <c r="AL454" s="350"/>
      <c r="AM454" s="163"/>
      <c r="AN454" s="163"/>
      <c r="AO454" s="357"/>
      <c r="AP454" s="164"/>
      <c r="AQ454" s="164"/>
      <c r="AR454" s="164"/>
      <c r="AS454" s="351"/>
      <c r="AT454" s="352"/>
      <c r="AU454" s="352"/>
      <c r="AV454" s="352"/>
      <c r="AW454" s="352"/>
      <c r="AX454" s="352"/>
      <c r="AY454" s="352"/>
      <c r="AZ454" s="352"/>
      <c r="BA454" s="352"/>
      <c r="BB454" s="353"/>
      <c r="BC454" s="351"/>
      <c r="BD454" s="351"/>
      <c r="BE454" s="255" t="str">
        <f>IF(F454="","",IF(分岐管理シート!D454&gt;0,"","error"))</f>
        <v/>
      </c>
      <c r="BF454" s="256" t="str">
        <f>IF(F454="","",IF(分岐管理シート!E454=1,"","error"))</f>
        <v/>
      </c>
      <c r="BG454" s="257" t="str">
        <f>IF(F454="","",IF(分岐管理シート!G454=2,"","error"))</f>
        <v/>
      </c>
      <c r="BH454" s="257" t="str">
        <f>IF(F454="","",IF(OR(分岐管理シート!H454=0,LEN(H454)&lt;6),"error",""))</f>
        <v/>
      </c>
      <c r="BI454" s="258" t="str">
        <f>IF(F454="","",IF(分岐管理シート!I454=2,"","error"))</f>
        <v/>
      </c>
      <c r="BJ454" s="257" t="str">
        <f t="shared" si="56"/>
        <v/>
      </c>
      <c r="BK454" s="257" t="str">
        <f t="shared" si="57"/>
        <v/>
      </c>
      <c r="BL454" s="257" t="str">
        <f>IF(F454="","",IF(OR(AND(分岐管理シート!D454=1,分岐管理シート!K454=1),AND(分岐管理シート!D454=2,分岐管理シート!K454=2)),"","error"))</f>
        <v/>
      </c>
      <c r="BM454" s="255" t="str">
        <f>IF(F454="","",IF(分岐管理シート!L454=2,"","error"))</f>
        <v/>
      </c>
      <c r="BN454" s="257" t="str">
        <f>IF(F454="","",IF(分岐管理シート!M454&lt;1,"error",""))</f>
        <v/>
      </c>
      <c r="BO454" s="252" t="str">
        <f>IF(F454="","",IF(OR(AND(分岐管理シート!D454=1,分岐管理シート!M454&lt;12,分岐管理シート!M454&gt;0),AND(分岐管理シート!D454=2,分岐管理シート!M454&lt;13,分岐管理シート!M454&gt;1)),"","error"))</f>
        <v/>
      </c>
      <c r="BP454" s="257" t="str">
        <f>IF(AND(分岐管理シート!M454&lt;&gt;1,SUM(分岐管理シート!N454:P454)&gt;0),"error","")</f>
        <v/>
      </c>
      <c r="BQ454" s="256" t="str">
        <f>IF(OR(AND(分岐管理シート!N454=0,OR(分岐管理シート!O454&lt;&gt;0,分岐管理シート!P454&lt;&gt;0)),AND(分岐管理シート!O454=0,分岐管理シート!P454&lt;&gt;0)),"error","")</f>
        <v/>
      </c>
      <c r="BR454" s="259" t="str" cm="1">
        <f t="array" ref="BR454">IF(SUMPRODUCT(COUNTIF(N454:P454,N454:P454))&gt;COUNTA(N454:P454),"error","")</f>
        <v/>
      </c>
      <c r="BS454" s="257" t="str">
        <f t="shared" si="58"/>
        <v/>
      </c>
      <c r="BT454" s="257" t="str">
        <f t="shared" si="59"/>
        <v/>
      </c>
      <c r="BU454" s="257" t="str">
        <f>IF(F454="","",IF(OR(AND(分岐管理シート!D454=1,T454&gt;0,Y454&gt;=0,U454=0,R454=S454+Y454,S454=T454),AND(分岐管理シート!D454=2,U454&gt;0,Y454&gt;=0,T454=0,R454=S454+Y454,S454=U454)),"","error"))</f>
        <v/>
      </c>
      <c r="BV454" s="257" t="str">
        <f t="shared" si="60"/>
        <v/>
      </c>
      <c r="BW454" s="257" t="str">
        <f t="shared" si="64"/>
        <v/>
      </c>
      <c r="BX454" s="257" t="str">
        <f t="shared" si="61"/>
        <v/>
      </c>
      <c r="BY454" s="257" t="str">
        <f>IF(F454="","",IF(PRODUCT(分岐管理シート!AB454:'分岐管理シート'!AE454)=0,"error",""))</f>
        <v/>
      </c>
      <c r="BZ454" s="252" t="str">
        <f>IF(F454="","",IF(AND(AE454="○",分岐管理シート!AF454=0),"error",""))</f>
        <v/>
      </c>
      <c r="CA454" s="257" t="str">
        <f>IF(F454="","",IF(AND(分岐管理シート!AE454&lt;2,実施計画様式!AF454&lt;&gt;""),"error",""))</f>
        <v/>
      </c>
      <c r="CB454" s="257" t="str">
        <f>IF(F454="","",IF(OR(AND(分岐管理シート!D454=1,分岐管理シート!AG454&gt;0,分岐管理シート!AG454&lt;25),AND(分岐管理シート!D454&gt;1,分岐管理シート!AG454&gt;12,分岐管理シート!AG454&lt;25)),"","error"))</f>
        <v/>
      </c>
      <c r="CC454" s="256" t="str">
        <f>IF(F454="","",IF(OR(AND(分岐管理シート!BH454="予算化方法",分岐管理シート!AH454&gt;0,分岐管理シート!AH454&lt;4),AND(分岐管理シート!BH454="予算化方法_未定なし",分岐管理シート!AH454&gt;0,分岐管理シート!AH454&lt;3)),"","error"))</f>
        <v/>
      </c>
      <c r="CD454" s="257" t="str">
        <f>IF(F454="","",IF(OR(分岐管理シート!AI454&lt;14,分岐管理シート!AI454&gt;25,分岐管理シート!AI454&gt;分岐管理シート!AJ454,分岐管理シート!AI454&gt;分岐管理シート!AK454),"error",""))</f>
        <v/>
      </c>
      <c r="CE454" s="257" t="str">
        <f>IF(F454="","",IF(OR(分岐管理シート!AJ454&lt;14,分岐管理シート!AJ454&gt;25,分岐管理シート!AJ454&lt;分岐管理シート!AI454,分岐管理シート!AJ454&gt;分岐管理シート!AK454),"error",""))</f>
        <v/>
      </c>
      <c r="CF454" s="256" t="str">
        <f>IF(F454="","",IF(OR(分岐管理シート!AK454&lt;14,分岐管理シート!AK454&gt;26,分岐管理シート!AK454&lt;分岐管理シート!AI454,分岐管理シート!AK454&lt;分岐管理シート!AJ454),"error",""))</f>
        <v/>
      </c>
      <c r="CG454" s="257" t="str">
        <f>IF(F454="","",IF(AND(AD454="－",分岐管理シート!AK454&gt;25),"error",""))</f>
        <v/>
      </c>
      <c r="CH454" s="257" t="str">
        <f t="shared" si="65"/>
        <v/>
      </c>
      <c r="CI454" s="252" t="str">
        <f>IF(F454="","",IF(分岐管理シート!AM454&lt;1,"error",""))</f>
        <v/>
      </c>
      <c r="CJ454" s="257" t="str">
        <f>IF(F454="","",IF(分岐管理シート!AN454&lt;1,"error",""))</f>
        <v/>
      </c>
      <c r="CK454" s="261" t="str">
        <f t="shared" si="62"/>
        <v/>
      </c>
      <c r="CL454" s="257" t="str">
        <f>IF(F454="","",IF(AND(SUM(分岐管理シート!AO454:AR454)&gt;180,分岐管理シート!AS454&lt;1),"error",""))</f>
        <v/>
      </c>
      <c r="CM454" s="257" t="str">
        <f>IF(F454="","",IF(OR(AND(分岐管理シート!D454=1,分岐管理シート!BB454&gt;0,分岐管理シート!BB454&lt;7),AND(分岐管理シート!D454&gt;1,分岐管理シート!BB454&gt;3,分岐管理シート!BB454&lt;7)),"","error"))</f>
        <v/>
      </c>
      <c r="CN454" s="260"/>
      <c r="CO454" s="257" t="str">
        <f>IF(分岐管理シート!BR454=0,"","error")</f>
        <v/>
      </c>
      <c r="CP454" s="304" t="str">
        <f>IF(AND(F454="",SUM(分岐管理シート!D454:BB454)&gt;0),"error","")</f>
        <v/>
      </c>
    </row>
    <row r="455" spans="1:94" ht="54.95" customHeight="1" x14ac:dyDescent="0.15">
      <c r="A455" s="29"/>
      <c r="B455" s="33"/>
      <c r="C455" s="445">
        <v>383</v>
      </c>
      <c r="D455" s="342"/>
      <c r="E455" s="342"/>
      <c r="F455" s="164"/>
      <c r="G455" s="164"/>
      <c r="H455" s="163"/>
      <c r="I455" s="164"/>
      <c r="J455" s="163"/>
      <c r="K455" s="164"/>
      <c r="L455" s="164"/>
      <c r="M455" s="164"/>
      <c r="N455" s="164"/>
      <c r="O455" s="343"/>
      <c r="P455" s="343"/>
      <c r="Q455" s="344"/>
      <c r="R455" s="345">
        <f t="shared" si="55"/>
        <v>0</v>
      </c>
      <c r="S455" s="346">
        <f t="shared" si="63"/>
        <v>0</v>
      </c>
      <c r="T455" s="347"/>
      <c r="U455" s="419"/>
      <c r="V455" s="386"/>
      <c r="W455" s="386"/>
      <c r="X455" s="386"/>
      <c r="Y455" s="347"/>
      <c r="Z455" s="347"/>
      <c r="AA455" s="163"/>
      <c r="AB455" s="164"/>
      <c r="AC455" s="348"/>
      <c r="AD455" s="348"/>
      <c r="AE455" s="348"/>
      <c r="AF455" s="349"/>
      <c r="AG455" s="349"/>
      <c r="AH455" s="370"/>
      <c r="AI455" s="163"/>
      <c r="AJ455" s="163"/>
      <c r="AK455" s="163"/>
      <c r="AL455" s="350"/>
      <c r="AM455" s="163"/>
      <c r="AN455" s="163"/>
      <c r="AO455" s="357"/>
      <c r="AP455" s="164"/>
      <c r="AQ455" s="164"/>
      <c r="AR455" s="164"/>
      <c r="AS455" s="351"/>
      <c r="AT455" s="352"/>
      <c r="AU455" s="352"/>
      <c r="AV455" s="352"/>
      <c r="AW455" s="352"/>
      <c r="AX455" s="352"/>
      <c r="AY455" s="352"/>
      <c r="AZ455" s="352"/>
      <c r="BA455" s="352"/>
      <c r="BB455" s="353"/>
      <c r="BC455" s="351"/>
      <c r="BD455" s="351"/>
      <c r="BE455" s="255" t="str">
        <f>IF(F455="","",IF(分岐管理シート!D455&gt;0,"","error"))</f>
        <v/>
      </c>
      <c r="BF455" s="256" t="str">
        <f>IF(F455="","",IF(分岐管理シート!E455=1,"","error"))</f>
        <v/>
      </c>
      <c r="BG455" s="257" t="str">
        <f>IF(F455="","",IF(分岐管理シート!G455=2,"","error"))</f>
        <v/>
      </c>
      <c r="BH455" s="257" t="str">
        <f>IF(F455="","",IF(OR(分岐管理シート!H455=0,LEN(H455)&lt;6),"error",""))</f>
        <v/>
      </c>
      <c r="BI455" s="258" t="str">
        <f>IF(F455="","",IF(分岐管理シート!I455=2,"","error"))</f>
        <v/>
      </c>
      <c r="BJ455" s="257" t="str">
        <f t="shared" si="56"/>
        <v/>
      </c>
      <c r="BK455" s="257" t="str">
        <f t="shared" si="57"/>
        <v/>
      </c>
      <c r="BL455" s="257" t="str">
        <f>IF(F455="","",IF(OR(AND(分岐管理シート!D455=1,分岐管理シート!K455=1),AND(分岐管理シート!D455=2,分岐管理シート!K455=2)),"","error"))</f>
        <v/>
      </c>
      <c r="BM455" s="255" t="str">
        <f>IF(F455="","",IF(分岐管理シート!L455=2,"","error"))</f>
        <v/>
      </c>
      <c r="BN455" s="257" t="str">
        <f>IF(F455="","",IF(分岐管理シート!M455&lt;1,"error",""))</f>
        <v/>
      </c>
      <c r="BO455" s="252" t="str">
        <f>IF(F455="","",IF(OR(AND(分岐管理シート!D455=1,分岐管理シート!M455&lt;12,分岐管理シート!M455&gt;0),AND(分岐管理シート!D455=2,分岐管理シート!M455&lt;13,分岐管理シート!M455&gt;1)),"","error"))</f>
        <v/>
      </c>
      <c r="BP455" s="257" t="str">
        <f>IF(AND(分岐管理シート!M455&lt;&gt;1,SUM(分岐管理シート!N455:P455)&gt;0),"error","")</f>
        <v/>
      </c>
      <c r="BQ455" s="256" t="str">
        <f>IF(OR(AND(分岐管理シート!N455=0,OR(分岐管理シート!O455&lt;&gt;0,分岐管理シート!P455&lt;&gt;0)),AND(分岐管理シート!O455=0,分岐管理シート!P455&lt;&gt;0)),"error","")</f>
        <v/>
      </c>
      <c r="BR455" s="259" t="str" cm="1">
        <f t="array" ref="BR455">IF(SUMPRODUCT(COUNTIF(N455:P455,N455:P455))&gt;COUNTA(N455:P455),"error","")</f>
        <v/>
      </c>
      <c r="BS455" s="257" t="str">
        <f t="shared" si="58"/>
        <v/>
      </c>
      <c r="BT455" s="257" t="str">
        <f t="shared" si="59"/>
        <v/>
      </c>
      <c r="BU455" s="257" t="str">
        <f>IF(F455="","",IF(OR(AND(分岐管理シート!D455=1,T455&gt;0,Y455&gt;=0,U455=0,R455=S455+Y455,S455=T455),AND(分岐管理シート!D455=2,U455&gt;0,Y455&gt;=0,T455=0,R455=S455+Y455,S455=U455)),"","error"))</f>
        <v/>
      </c>
      <c r="BV455" s="257" t="str">
        <f t="shared" si="60"/>
        <v/>
      </c>
      <c r="BW455" s="257" t="str">
        <f t="shared" si="64"/>
        <v/>
      </c>
      <c r="BX455" s="257" t="str">
        <f t="shared" si="61"/>
        <v/>
      </c>
      <c r="BY455" s="257" t="str">
        <f>IF(F455="","",IF(PRODUCT(分岐管理シート!AB455:'分岐管理シート'!AE455)=0,"error",""))</f>
        <v/>
      </c>
      <c r="BZ455" s="252" t="str">
        <f>IF(F455="","",IF(AND(AE455="○",分岐管理シート!AF455=0),"error",""))</f>
        <v/>
      </c>
      <c r="CA455" s="257" t="str">
        <f>IF(F455="","",IF(AND(分岐管理シート!AE455&lt;2,実施計画様式!AF455&lt;&gt;""),"error",""))</f>
        <v/>
      </c>
      <c r="CB455" s="257" t="str">
        <f>IF(F455="","",IF(OR(AND(分岐管理シート!D455=1,分岐管理シート!AG455&gt;0,分岐管理シート!AG455&lt;25),AND(分岐管理シート!D455&gt;1,分岐管理シート!AG455&gt;12,分岐管理シート!AG455&lt;25)),"","error"))</f>
        <v/>
      </c>
      <c r="CC455" s="256" t="str">
        <f>IF(F455="","",IF(OR(AND(分岐管理シート!BH455="予算化方法",分岐管理シート!AH455&gt;0,分岐管理シート!AH455&lt;4),AND(分岐管理シート!BH455="予算化方法_未定なし",分岐管理シート!AH455&gt;0,分岐管理シート!AH455&lt;3)),"","error"))</f>
        <v/>
      </c>
      <c r="CD455" s="257" t="str">
        <f>IF(F455="","",IF(OR(分岐管理シート!AI455&lt;14,分岐管理シート!AI455&gt;25,分岐管理シート!AI455&gt;分岐管理シート!AJ455,分岐管理シート!AI455&gt;分岐管理シート!AK455),"error",""))</f>
        <v/>
      </c>
      <c r="CE455" s="257" t="str">
        <f>IF(F455="","",IF(OR(分岐管理シート!AJ455&lt;14,分岐管理シート!AJ455&gt;25,分岐管理シート!AJ455&lt;分岐管理シート!AI455,分岐管理シート!AJ455&gt;分岐管理シート!AK455),"error",""))</f>
        <v/>
      </c>
      <c r="CF455" s="256" t="str">
        <f>IF(F455="","",IF(OR(分岐管理シート!AK455&lt;14,分岐管理シート!AK455&gt;26,分岐管理シート!AK455&lt;分岐管理シート!AI455,分岐管理シート!AK455&lt;分岐管理シート!AJ455),"error",""))</f>
        <v/>
      </c>
      <c r="CG455" s="257" t="str">
        <f>IF(F455="","",IF(AND(AD455="－",分岐管理シート!AK455&gt;25),"error",""))</f>
        <v/>
      </c>
      <c r="CH455" s="257" t="str">
        <f t="shared" si="65"/>
        <v/>
      </c>
      <c r="CI455" s="252" t="str">
        <f>IF(F455="","",IF(分岐管理シート!AM455&lt;1,"error",""))</f>
        <v/>
      </c>
      <c r="CJ455" s="257" t="str">
        <f>IF(F455="","",IF(分岐管理シート!AN455&lt;1,"error",""))</f>
        <v/>
      </c>
      <c r="CK455" s="261" t="str">
        <f t="shared" si="62"/>
        <v/>
      </c>
      <c r="CL455" s="257" t="str">
        <f>IF(F455="","",IF(AND(SUM(分岐管理シート!AO455:AR455)&gt;180,分岐管理シート!AS455&lt;1),"error",""))</f>
        <v/>
      </c>
      <c r="CM455" s="257" t="str">
        <f>IF(F455="","",IF(OR(AND(分岐管理シート!D455=1,分岐管理シート!BB455&gt;0,分岐管理シート!BB455&lt;7),AND(分岐管理シート!D455&gt;1,分岐管理シート!BB455&gt;3,分岐管理シート!BB455&lt;7)),"","error"))</f>
        <v/>
      </c>
      <c r="CN455" s="260"/>
      <c r="CO455" s="257" t="str">
        <f>IF(分岐管理シート!BR455=0,"","error")</f>
        <v/>
      </c>
      <c r="CP455" s="304" t="str">
        <f>IF(AND(F455="",SUM(分岐管理シート!D455:BB455)&gt;0),"error","")</f>
        <v/>
      </c>
    </row>
    <row r="456" spans="1:94" ht="54.95" customHeight="1" x14ac:dyDescent="0.15">
      <c r="A456" s="29"/>
      <c r="B456" s="33"/>
      <c r="C456" s="445">
        <v>384</v>
      </c>
      <c r="D456" s="342"/>
      <c r="E456" s="342"/>
      <c r="F456" s="164"/>
      <c r="G456" s="164"/>
      <c r="H456" s="163"/>
      <c r="I456" s="164"/>
      <c r="J456" s="163"/>
      <c r="K456" s="164"/>
      <c r="L456" s="164"/>
      <c r="M456" s="164"/>
      <c r="N456" s="164"/>
      <c r="O456" s="343"/>
      <c r="P456" s="343"/>
      <c r="Q456" s="344"/>
      <c r="R456" s="345">
        <f t="shared" si="55"/>
        <v>0</v>
      </c>
      <c r="S456" s="346">
        <f t="shared" si="63"/>
        <v>0</v>
      </c>
      <c r="T456" s="347"/>
      <c r="U456" s="419"/>
      <c r="V456" s="386"/>
      <c r="W456" s="386"/>
      <c r="X456" s="386"/>
      <c r="Y456" s="347"/>
      <c r="Z456" s="347"/>
      <c r="AA456" s="163"/>
      <c r="AB456" s="164"/>
      <c r="AC456" s="348"/>
      <c r="AD456" s="348"/>
      <c r="AE456" s="348"/>
      <c r="AF456" s="349"/>
      <c r="AG456" s="349"/>
      <c r="AH456" s="370"/>
      <c r="AI456" s="163"/>
      <c r="AJ456" s="163"/>
      <c r="AK456" s="163"/>
      <c r="AL456" s="350"/>
      <c r="AM456" s="163"/>
      <c r="AN456" s="163"/>
      <c r="AO456" s="357"/>
      <c r="AP456" s="164"/>
      <c r="AQ456" s="164"/>
      <c r="AR456" s="164"/>
      <c r="AS456" s="351"/>
      <c r="AT456" s="352"/>
      <c r="AU456" s="352"/>
      <c r="AV456" s="352"/>
      <c r="AW456" s="352"/>
      <c r="AX456" s="352"/>
      <c r="AY456" s="352"/>
      <c r="AZ456" s="352"/>
      <c r="BA456" s="352"/>
      <c r="BB456" s="353"/>
      <c r="BC456" s="351"/>
      <c r="BD456" s="351"/>
      <c r="BE456" s="255" t="str">
        <f>IF(F456="","",IF(分岐管理シート!D456&gt;0,"","error"))</f>
        <v/>
      </c>
      <c r="BF456" s="256" t="str">
        <f>IF(F456="","",IF(分岐管理シート!E456=1,"","error"))</f>
        <v/>
      </c>
      <c r="BG456" s="257" t="str">
        <f>IF(F456="","",IF(分岐管理シート!G456=2,"","error"))</f>
        <v/>
      </c>
      <c r="BH456" s="257" t="str">
        <f>IF(F456="","",IF(OR(分岐管理シート!H456=0,LEN(H456)&lt;6),"error",""))</f>
        <v/>
      </c>
      <c r="BI456" s="258" t="str">
        <f>IF(F456="","",IF(分岐管理シート!I456=2,"","error"))</f>
        <v/>
      </c>
      <c r="BJ456" s="257" t="str">
        <f t="shared" si="56"/>
        <v/>
      </c>
      <c r="BK456" s="257" t="str">
        <f t="shared" si="57"/>
        <v/>
      </c>
      <c r="BL456" s="257" t="str">
        <f>IF(F456="","",IF(OR(AND(分岐管理シート!D456=1,分岐管理シート!K456=1),AND(分岐管理シート!D456=2,分岐管理シート!K456=2)),"","error"))</f>
        <v/>
      </c>
      <c r="BM456" s="255" t="str">
        <f>IF(F456="","",IF(分岐管理シート!L456=2,"","error"))</f>
        <v/>
      </c>
      <c r="BN456" s="257" t="str">
        <f>IF(F456="","",IF(分岐管理シート!M456&lt;1,"error",""))</f>
        <v/>
      </c>
      <c r="BO456" s="252" t="str">
        <f>IF(F456="","",IF(OR(AND(分岐管理シート!D456=1,分岐管理シート!M456&lt;12,分岐管理シート!M456&gt;0),AND(分岐管理シート!D456=2,分岐管理シート!M456&lt;13,分岐管理シート!M456&gt;1)),"","error"))</f>
        <v/>
      </c>
      <c r="BP456" s="257" t="str">
        <f>IF(AND(分岐管理シート!M456&lt;&gt;1,SUM(分岐管理シート!N456:P456)&gt;0),"error","")</f>
        <v/>
      </c>
      <c r="BQ456" s="256" t="str">
        <f>IF(OR(AND(分岐管理シート!N456=0,OR(分岐管理シート!O456&lt;&gt;0,分岐管理シート!P456&lt;&gt;0)),AND(分岐管理シート!O456=0,分岐管理シート!P456&lt;&gt;0)),"error","")</f>
        <v/>
      </c>
      <c r="BR456" s="259" t="str" cm="1">
        <f t="array" ref="BR456">IF(SUMPRODUCT(COUNTIF(N456:P456,N456:P456))&gt;COUNTA(N456:P456),"error","")</f>
        <v/>
      </c>
      <c r="BS456" s="257" t="str">
        <f t="shared" si="58"/>
        <v/>
      </c>
      <c r="BT456" s="257" t="str">
        <f t="shared" si="59"/>
        <v/>
      </c>
      <c r="BU456" s="257" t="str">
        <f>IF(F456="","",IF(OR(AND(分岐管理シート!D456=1,T456&gt;0,Y456&gt;=0,U456=0,R456=S456+Y456,S456=T456),AND(分岐管理シート!D456=2,U456&gt;0,Y456&gt;=0,T456=0,R456=S456+Y456,S456=U456)),"","error"))</f>
        <v/>
      </c>
      <c r="BV456" s="257" t="str">
        <f t="shared" si="60"/>
        <v/>
      </c>
      <c r="BW456" s="257" t="str">
        <f t="shared" si="64"/>
        <v/>
      </c>
      <c r="BX456" s="257" t="str">
        <f t="shared" si="61"/>
        <v/>
      </c>
      <c r="BY456" s="257" t="str">
        <f>IF(F456="","",IF(PRODUCT(分岐管理シート!AB456:'分岐管理シート'!AE456)=0,"error",""))</f>
        <v/>
      </c>
      <c r="BZ456" s="252" t="str">
        <f>IF(F456="","",IF(AND(AE456="○",分岐管理シート!AF456=0),"error",""))</f>
        <v/>
      </c>
      <c r="CA456" s="257" t="str">
        <f>IF(F456="","",IF(AND(分岐管理シート!AE456&lt;2,実施計画様式!AF456&lt;&gt;""),"error",""))</f>
        <v/>
      </c>
      <c r="CB456" s="257" t="str">
        <f>IF(F456="","",IF(OR(AND(分岐管理シート!D456=1,分岐管理シート!AG456&gt;0,分岐管理シート!AG456&lt;25),AND(分岐管理シート!D456&gt;1,分岐管理シート!AG456&gt;12,分岐管理シート!AG456&lt;25)),"","error"))</f>
        <v/>
      </c>
      <c r="CC456" s="256" t="str">
        <f>IF(F456="","",IF(OR(AND(分岐管理シート!BH456="予算化方法",分岐管理シート!AH456&gt;0,分岐管理シート!AH456&lt;4),AND(分岐管理シート!BH456="予算化方法_未定なし",分岐管理シート!AH456&gt;0,分岐管理シート!AH456&lt;3)),"","error"))</f>
        <v/>
      </c>
      <c r="CD456" s="257" t="str">
        <f>IF(F456="","",IF(OR(分岐管理シート!AI456&lt;14,分岐管理シート!AI456&gt;25,分岐管理シート!AI456&gt;分岐管理シート!AJ456,分岐管理シート!AI456&gt;分岐管理シート!AK456),"error",""))</f>
        <v/>
      </c>
      <c r="CE456" s="257" t="str">
        <f>IF(F456="","",IF(OR(分岐管理シート!AJ456&lt;14,分岐管理シート!AJ456&gt;25,分岐管理シート!AJ456&lt;分岐管理シート!AI456,分岐管理シート!AJ456&gt;分岐管理シート!AK456),"error",""))</f>
        <v/>
      </c>
      <c r="CF456" s="256" t="str">
        <f>IF(F456="","",IF(OR(分岐管理シート!AK456&lt;14,分岐管理シート!AK456&gt;26,分岐管理シート!AK456&lt;分岐管理シート!AI456,分岐管理シート!AK456&lt;分岐管理シート!AJ456),"error",""))</f>
        <v/>
      </c>
      <c r="CG456" s="257" t="str">
        <f>IF(F456="","",IF(AND(AD456="－",分岐管理シート!AK456&gt;25),"error",""))</f>
        <v/>
      </c>
      <c r="CH456" s="257" t="str">
        <f t="shared" si="65"/>
        <v/>
      </c>
      <c r="CI456" s="252" t="str">
        <f>IF(F456="","",IF(分岐管理シート!AM456&lt;1,"error",""))</f>
        <v/>
      </c>
      <c r="CJ456" s="257" t="str">
        <f>IF(F456="","",IF(分岐管理シート!AN456&lt;1,"error",""))</f>
        <v/>
      </c>
      <c r="CK456" s="261" t="str">
        <f t="shared" si="62"/>
        <v/>
      </c>
      <c r="CL456" s="257" t="str">
        <f>IF(F456="","",IF(AND(SUM(分岐管理シート!AO456:AR456)&gt;180,分岐管理シート!AS456&lt;1),"error",""))</f>
        <v/>
      </c>
      <c r="CM456" s="257" t="str">
        <f>IF(F456="","",IF(OR(AND(分岐管理シート!D456=1,分岐管理シート!BB456&gt;0,分岐管理シート!BB456&lt;7),AND(分岐管理シート!D456&gt;1,分岐管理シート!BB456&gt;3,分岐管理シート!BB456&lt;7)),"","error"))</f>
        <v/>
      </c>
      <c r="CN456" s="260"/>
      <c r="CO456" s="257" t="str">
        <f>IF(分岐管理シート!BR456=0,"","error")</f>
        <v/>
      </c>
      <c r="CP456" s="304" t="str">
        <f>IF(AND(F456="",SUM(分岐管理シート!D456:BB456)&gt;0),"error","")</f>
        <v/>
      </c>
    </row>
    <row r="457" spans="1:94" ht="54.95" customHeight="1" x14ac:dyDescent="0.15">
      <c r="A457" s="29"/>
      <c r="B457" s="33"/>
      <c r="C457" s="445">
        <v>385</v>
      </c>
      <c r="D457" s="342"/>
      <c r="E457" s="342"/>
      <c r="F457" s="164"/>
      <c r="G457" s="164"/>
      <c r="H457" s="163"/>
      <c r="I457" s="164"/>
      <c r="J457" s="163"/>
      <c r="K457" s="164"/>
      <c r="L457" s="164"/>
      <c r="M457" s="164"/>
      <c r="N457" s="164"/>
      <c r="O457" s="343"/>
      <c r="P457" s="343"/>
      <c r="Q457" s="344"/>
      <c r="R457" s="345">
        <f t="shared" ref="R457:R472" si="66">S457+Y457</f>
        <v>0</v>
      </c>
      <c r="S457" s="346">
        <f t="shared" si="63"/>
        <v>0</v>
      </c>
      <c r="T457" s="347"/>
      <c r="U457" s="419"/>
      <c r="V457" s="386"/>
      <c r="W457" s="386"/>
      <c r="X457" s="386"/>
      <c r="Y457" s="347"/>
      <c r="Z457" s="347"/>
      <c r="AA457" s="163"/>
      <c r="AB457" s="164"/>
      <c r="AC457" s="348"/>
      <c r="AD457" s="348"/>
      <c r="AE457" s="348"/>
      <c r="AF457" s="349"/>
      <c r="AG457" s="349"/>
      <c r="AH457" s="370"/>
      <c r="AI457" s="163"/>
      <c r="AJ457" s="163"/>
      <c r="AK457" s="163"/>
      <c r="AL457" s="350"/>
      <c r="AM457" s="163"/>
      <c r="AN457" s="163"/>
      <c r="AO457" s="357"/>
      <c r="AP457" s="164"/>
      <c r="AQ457" s="164"/>
      <c r="AR457" s="164"/>
      <c r="AS457" s="351"/>
      <c r="AT457" s="352"/>
      <c r="AU457" s="352"/>
      <c r="AV457" s="352"/>
      <c r="AW457" s="352"/>
      <c r="AX457" s="352"/>
      <c r="AY457" s="352"/>
      <c r="AZ457" s="352"/>
      <c r="BA457" s="352"/>
      <c r="BB457" s="353"/>
      <c r="BC457" s="351"/>
      <c r="BD457" s="351"/>
      <c r="BE457" s="255" t="str">
        <f>IF(F457="","",IF(分岐管理シート!D457&gt;0,"","error"))</f>
        <v/>
      </c>
      <c r="BF457" s="256" t="str">
        <f>IF(F457="","",IF(分岐管理シート!E457=1,"","error"))</f>
        <v/>
      </c>
      <c r="BG457" s="257" t="str">
        <f>IF(F457="","",IF(分岐管理シート!G457=2,"","error"))</f>
        <v/>
      </c>
      <c r="BH457" s="257" t="str">
        <f>IF(F457="","",IF(OR(分岐管理シート!H457=0,LEN(H457)&lt;6),"error",""))</f>
        <v/>
      </c>
      <c r="BI457" s="258" t="str">
        <f>IF(F457="","",IF(分岐管理シート!I457=2,"","error"))</f>
        <v/>
      </c>
      <c r="BJ457" s="257" t="str">
        <f t="shared" ref="BJ457:BJ472" si="67">IF(F457="","",IF(J457="","error",""))</f>
        <v/>
      </c>
      <c r="BK457" s="257" t="str">
        <f t="shared" ref="BK457:BK472" si="68">IF(F457="","",IF(COUNTIF($J$73:$J$472,J457)&gt;1,"error",""))</f>
        <v/>
      </c>
      <c r="BL457" s="257" t="str">
        <f>IF(F457="","",IF(OR(AND(分岐管理シート!D457=1,分岐管理シート!K457=1),AND(分岐管理シート!D457=2,分岐管理シート!K457=2)),"","error"))</f>
        <v/>
      </c>
      <c r="BM457" s="255" t="str">
        <f>IF(F457="","",IF(分岐管理シート!L457=2,"","error"))</f>
        <v/>
      </c>
      <c r="BN457" s="257" t="str">
        <f>IF(F457="","",IF(分岐管理シート!M457&lt;1,"error",""))</f>
        <v/>
      </c>
      <c r="BO457" s="252" t="str">
        <f>IF(F457="","",IF(OR(AND(分岐管理シート!D457=1,分岐管理シート!M457&lt;12,分岐管理シート!M457&gt;0),AND(分岐管理シート!D457=2,分岐管理シート!M457&lt;13,分岐管理シート!M457&gt;1)),"","error"))</f>
        <v/>
      </c>
      <c r="BP457" s="257" t="str">
        <f>IF(AND(分岐管理シート!M457&lt;&gt;1,SUM(分岐管理シート!N457:P457)&gt;0),"error","")</f>
        <v/>
      </c>
      <c r="BQ457" s="256" t="str">
        <f>IF(OR(AND(分岐管理シート!N457=0,OR(分岐管理シート!O457&lt;&gt;0,分岐管理シート!P457&lt;&gt;0)),AND(分岐管理シート!O457=0,分岐管理シート!P457&lt;&gt;0)),"error","")</f>
        <v/>
      </c>
      <c r="BR457" s="259" t="str" cm="1">
        <f t="array" ref="BR457">IF(SUMPRODUCT(COUNTIF(N457:P457,N457:P457))&gt;COUNTA(N457:P457),"error","")</f>
        <v/>
      </c>
      <c r="BS457" s="257" t="str">
        <f t="shared" ref="BS457:BS472" si="69">IF(AND(COUNTIF(M457,"*推奨*")&gt;0,Q457=""),"error","")</f>
        <v/>
      </c>
      <c r="BT457" s="257" t="str">
        <f t="shared" ref="BT457:BT472" si="70">IF(AND(COUNTIF(M457,"*推奨*")=0,Q457&lt;&gt;""),"error","")</f>
        <v/>
      </c>
      <c r="BU457" s="257" t="str">
        <f>IF(F457="","",IF(OR(AND(分岐管理シート!D457=1,T457&gt;0,Y457&gt;=0,U457=0,R457=S457+Y457,S457=T457),AND(分岐管理シート!D457=2,U457&gt;0,Y457&gt;=0,T457=0,R457=S457+Y457,S457=U457)),"","error"))</f>
        <v/>
      </c>
      <c r="BV457" s="257" t="str">
        <f t="shared" ref="BV457:BV472" si="71">IF(F457="","",IF(S457=INT(S457),"","error"))</f>
        <v/>
      </c>
      <c r="BW457" s="257" t="str">
        <f t="shared" si="64"/>
        <v/>
      </c>
      <c r="BX457" s="257" t="str">
        <f t="shared" ref="BX457:BX472" si="72">IF(F457="","",IF(AA457="","error",""))</f>
        <v/>
      </c>
      <c r="BY457" s="257" t="str">
        <f>IF(F457="","",IF(PRODUCT(分岐管理シート!AB457:'分岐管理シート'!AE457)=0,"error",""))</f>
        <v/>
      </c>
      <c r="BZ457" s="252" t="str">
        <f>IF(F457="","",IF(AND(AE457="○",分岐管理シート!AF457=0),"error",""))</f>
        <v/>
      </c>
      <c r="CA457" s="257" t="str">
        <f>IF(F457="","",IF(AND(分岐管理シート!AE457&lt;2,実施計画様式!AF457&lt;&gt;""),"error",""))</f>
        <v/>
      </c>
      <c r="CB457" s="257" t="str">
        <f>IF(F457="","",IF(OR(AND(分岐管理シート!D457=1,分岐管理シート!AG457&gt;0,分岐管理シート!AG457&lt;25),AND(分岐管理シート!D457&gt;1,分岐管理シート!AG457&gt;12,分岐管理シート!AG457&lt;25)),"","error"))</f>
        <v/>
      </c>
      <c r="CC457" s="256" t="str">
        <f>IF(F457="","",IF(OR(AND(分岐管理シート!BH457="予算化方法",分岐管理シート!AH457&gt;0,分岐管理シート!AH457&lt;4),AND(分岐管理シート!BH457="予算化方法_未定なし",分岐管理シート!AH457&gt;0,分岐管理シート!AH457&lt;3)),"","error"))</f>
        <v/>
      </c>
      <c r="CD457" s="257" t="str">
        <f>IF(F457="","",IF(OR(分岐管理シート!AI457&lt;14,分岐管理シート!AI457&gt;25,分岐管理シート!AI457&gt;分岐管理シート!AJ457,分岐管理シート!AI457&gt;分岐管理シート!AK457),"error",""))</f>
        <v/>
      </c>
      <c r="CE457" s="257" t="str">
        <f>IF(F457="","",IF(OR(分岐管理シート!AJ457&lt;14,分岐管理シート!AJ457&gt;25,分岐管理シート!AJ457&lt;分岐管理シート!AI457,分岐管理シート!AJ457&gt;分岐管理シート!AK457),"error",""))</f>
        <v/>
      </c>
      <c r="CF457" s="256" t="str">
        <f>IF(F457="","",IF(OR(分岐管理シート!AK457&lt;14,分岐管理シート!AK457&gt;26,分岐管理シート!AK457&lt;分岐管理シート!AI457,分岐管理シート!AK457&lt;分岐管理シート!AJ457),"error",""))</f>
        <v/>
      </c>
      <c r="CG457" s="257" t="str">
        <f>IF(F457="","",IF(AND(AD457="－",分岐管理シート!AK457&gt;25),"error",""))</f>
        <v/>
      </c>
      <c r="CH457" s="257" t="str">
        <f t="shared" si="65"/>
        <v/>
      </c>
      <c r="CI457" s="252" t="str">
        <f>IF(F457="","",IF(分岐管理シート!AM457&lt;1,"error",""))</f>
        <v/>
      </c>
      <c r="CJ457" s="257" t="str">
        <f>IF(F457="","",IF(分岐管理シート!AN457&lt;1,"error",""))</f>
        <v/>
      </c>
      <c r="CK457" s="261" t="str">
        <f t="shared" ref="CK457:CK472" si="73">IF(F457="","",IF(COUNTA(AO457:AR457)&gt;0,"","error"))</f>
        <v/>
      </c>
      <c r="CL457" s="257" t="str">
        <f>IF(F457="","",IF(AND(SUM(分岐管理シート!AO457:AR457)&gt;180,分岐管理シート!AS457&lt;1),"error",""))</f>
        <v/>
      </c>
      <c r="CM457" s="257" t="str">
        <f>IF(F457="","",IF(OR(AND(分岐管理シート!D457=1,分岐管理シート!BB457&gt;0,分岐管理シート!BB457&lt;7),AND(分岐管理シート!D457&gt;1,分岐管理シート!BB457&gt;3,分岐管理シート!BB457&lt;7)),"","error"))</f>
        <v/>
      </c>
      <c r="CN457" s="260"/>
      <c r="CO457" s="257" t="str">
        <f>IF(分岐管理シート!BR457=0,"","error")</f>
        <v/>
      </c>
      <c r="CP457" s="304" t="str">
        <f>IF(AND(F457="",SUM(分岐管理シート!D457:BB457)&gt;0),"error","")</f>
        <v/>
      </c>
    </row>
    <row r="458" spans="1:94" ht="54.95" customHeight="1" x14ac:dyDescent="0.15">
      <c r="A458" s="29"/>
      <c r="B458" s="33"/>
      <c r="C458" s="445">
        <v>386</v>
      </c>
      <c r="D458" s="342"/>
      <c r="E458" s="342"/>
      <c r="F458" s="164"/>
      <c r="G458" s="164"/>
      <c r="H458" s="163"/>
      <c r="I458" s="164"/>
      <c r="J458" s="163"/>
      <c r="K458" s="164"/>
      <c r="L458" s="164"/>
      <c r="M458" s="164"/>
      <c r="N458" s="164"/>
      <c r="O458" s="343"/>
      <c r="P458" s="343"/>
      <c r="Q458" s="344"/>
      <c r="R458" s="345">
        <f t="shared" si="66"/>
        <v>0</v>
      </c>
      <c r="S458" s="346">
        <f t="shared" si="63"/>
        <v>0</v>
      </c>
      <c r="T458" s="347"/>
      <c r="U458" s="419"/>
      <c r="V458" s="386"/>
      <c r="W458" s="386"/>
      <c r="X458" s="386"/>
      <c r="Y458" s="347"/>
      <c r="Z458" s="347"/>
      <c r="AA458" s="163"/>
      <c r="AB458" s="164"/>
      <c r="AC458" s="348"/>
      <c r="AD458" s="348"/>
      <c r="AE458" s="348"/>
      <c r="AF458" s="349"/>
      <c r="AG458" s="349"/>
      <c r="AH458" s="370"/>
      <c r="AI458" s="163"/>
      <c r="AJ458" s="163"/>
      <c r="AK458" s="163"/>
      <c r="AL458" s="350"/>
      <c r="AM458" s="163"/>
      <c r="AN458" s="163"/>
      <c r="AO458" s="357"/>
      <c r="AP458" s="164"/>
      <c r="AQ458" s="164"/>
      <c r="AR458" s="164"/>
      <c r="AS458" s="351"/>
      <c r="AT458" s="352"/>
      <c r="AU458" s="352"/>
      <c r="AV458" s="352"/>
      <c r="AW458" s="352"/>
      <c r="AX458" s="352"/>
      <c r="AY458" s="352"/>
      <c r="AZ458" s="352"/>
      <c r="BA458" s="352"/>
      <c r="BB458" s="353"/>
      <c r="BC458" s="351"/>
      <c r="BD458" s="351"/>
      <c r="BE458" s="255" t="str">
        <f>IF(F458="","",IF(分岐管理シート!D458&gt;0,"","error"))</f>
        <v/>
      </c>
      <c r="BF458" s="256" t="str">
        <f>IF(F458="","",IF(分岐管理シート!E458=1,"","error"))</f>
        <v/>
      </c>
      <c r="BG458" s="257" t="str">
        <f>IF(F458="","",IF(分岐管理シート!G458=2,"","error"))</f>
        <v/>
      </c>
      <c r="BH458" s="257" t="str">
        <f>IF(F458="","",IF(OR(分岐管理シート!H458=0,LEN(H458)&lt;6),"error",""))</f>
        <v/>
      </c>
      <c r="BI458" s="258" t="str">
        <f>IF(F458="","",IF(分岐管理シート!I458=2,"","error"))</f>
        <v/>
      </c>
      <c r="BJ458" s="257" t="str">
        <f t="shared" si="67"/>
        <v/>
      </c>
      <c r="BK458" s="257" t="str">
        <f t="shared" si="68"/>
        <v/>
      </c>
      <c r="BL458" s="257" t="str">
        <f>IF(F458="","",IF(OR(AND(分岐管理シート!D458=1,分岐管理シート!K458=1),AND(分岐管理シート!D458=2,分岐管理シート!K458=2)),"","error"))</f>
        <v/>
      </c>
      <c r="BM458" s="255" t="str">
        <f>IF(F458="","",IF(分岐管理シート!L458=2,"","error"))</f>
        <v/>
      </c>
      <c r="BN458" s="257" t="str">
        <f>IF(F458="","",IF(分岐管理シート!M458&lt;1,"error",""))</f>
        <v/>
      </c>
      <c r="BO458" s="252" t="str">
        <f>IF(F458="","",IF(OR(AND(分岐管理シート!D458=1,分岐管理シート!M458&lt;12,分岐管理シート!M458&gt;0),AND(分岐管理シート!D458=2,分岐管理シート!M458&lt;13,分岐管理シート!M458&gt;1)),"","error"))</f>
        <v/>
      </c>
      <c r="BP458" s="257" t="str">
        <f>IF(AND(分岐管理シート!M458&lt;&gt;1,SUM(分岐管理シート!N458:P458)&gt;0),"error","")</f>
        <v/>
      </c>
      <c r="BQ458" s="256" t="str">
        <f>IF(OR(AND(分岐管理シート!N458=0,OR(分岐管理シート!O458&lt;&gt;0,分岐管理シート!P458&lt;&gt;0)),AND(分岐管理シート!O458=0,分岐管理シート!P458&lt;&gt;0)),"error","")</f>
        <v/>
      </c>
      <c r="BR458" s="259" t="str" cm="1">
        <f t="array" ref="BR458">IF(SUMPRODUCT(COUNTIF(N458:P458,N458:P458))&gt;COUNTA(N458:P458),"error","")</f>
        <v/>
      </c>
      <c r="BS458" s="257" t="str">
        <f t="shared" si="69"/>
        <v/>
      </c>
      <c r="BT458" s="257" t="str">
        <f t="shared" si="70"/>
        <v/>
      </c>
      <c r="BU458" s="257" t="str">
        <f>IF(F458="","",IF(OR(AND(分岐管理シート!D458=1,T458&gt;0,Y458&gt;=0,U458=0,R458=S458+Y458,S458=T458),AND(分岐管理シート!D458=2,U458&gt;0,Y458&gt;=0,T458=0,R458=S458+Y458,S458=U458)),"","error"))</f>
        <v/>
      </c>
      <c r="BV458" s="257" t="str">
        <f t="shared" si="71"/>
        <v/>
      </c>
      <c r="BW458" s="257" t="str">
        <f t="shared" si="64"/>
        <v/>
      </c>
      <c r="BX458" s="257" t="str">
        <f t="shared" si="72"/>
        <v/>
      </c>
      <c r="BY458" s="257" t="str">
        <f>IF(F458="","",IF(PRODUCT(分岐管理シート!AB458:'分岐管理シート'!AE458)=0,"error",""))</f>
        <v/>
      </c>
      <c r="BZ458" s="252" t="str">
        <f>IF(F458="","",IF(AND(AE458="○",分岐管理シート!AF458=0),"error",""))</f>
        <v/>
      </c>
      <c r="CA458" s="257" t="str">
        <f>IF(F458="","",IF(AND(分岐管理シート!AE458&lt;2,実施計画様式!AF458&lt;&gt;""),"error",""))</f>
        <v/>
      </c>
      <c r="CB458" s="257" t="str">
        <f>IF(F458="","",IF(OR(AND(分岐管理シート!D458=1,分岐管理シート!AG458&gt;0,分岐管理シート!AG458&lt;25),AND(分岐管理シート!D458&gt;1,分岐管理シート!AG458&gt;12,分岐管理シート!AG458&lt;25)),"","error"))</f>
        <v/>
      </c>
      <c r="CC458" s="256" t="str">
        <f>IF(F458="","",IF(OR(AND(分岐管理シート!BH458="予算化方法",分岐管理シート!AH458&gt;0,分岐管理シート!AH458&lt;4),AND(分岐管理シート!BH458="予算化方法_未定なし",分岐管理シート!AH458&gt;0,分岐管理シート!AH458&lt;3)),"","error"))</f>
        <v/>
      </c>
      <c r="CD458" s="257" t="str">
        <f>IF(F458="","",IF(OR(分岐管理シート!AI458&lt;14,分岐管理シート!AI458&gt;25,分岐管理シート!AI458&gt;分岐管理シート!AJ458,分岐管理シート!AI458&gt;分岐管理シート!AK458),"error",""))</f>
        <v/>
      </c>
      <c r="CE458" s="257" t="str">
        <f>IF(F458="","",IF(OR(分岐管理シート!AJ458&lt;14,分岐管理シート!AJ458&gt;25,分岐管理シート!AJ458&lt;分岐管理シート!AI458,分岐管理シート!AJ458&gt;分岐管理シート!AK458),"error",""))</f>
        <v/>
      </c>
      <c r="CF458" s="256" t="str">
        <f>IF(F458="","",IF(OR(分岐管理シート!AK458&lt;14,分岐管理シート!AK458&gt;26,分岐管理シート!AK458&lt;分岐管理シート!AI458,分岐管理シート!AK458&lt;分岐管理シート!AJ458),"error",""))</f>
        <v/>
      </c>
      <c r="CG458" s="257" t="str">
        <f>IF(F458="","",IF(AND(AD458="－",分岐管理シート!AK458&gt;25),"error",""))</f>
        <v/>
      </c>
      <c r="CH458" s="257" t="str">
        <f t="shared" si="65"/>
        <v/>
      </c>
      <c r="CI458" s="252" t="str">
        <f>IF(F458="","",IF(分岐管理シート!AM458&lt;1,"error",""))</f>
        <v/>
      </c>
      <c r="CJ458" s="257" t="str">
        <f>IF(F458="","",IF(分岐管理シート!AN458&lt;1,"error",""))</f>
        <v/>
      </c>
      <c r="CK458" s="261" t="str">
        <f t="shared" si="73"/>
        <v/>
      </c>
      <c r="CL458" s="257" t="str">
        <f>IF(F458="","",IF(AND(SUM(分岐管理シート!AO458:AR458)&gt;180,分岐管理シート!AS458&lt;1),"error",""))</f>
        <v/>
      </c>
      <c r="CM458" s="257" t="str">
        <f>IF(F458="","",IF(OR(AND(分岐管理シート!D458=1,分岐管理シート!BB458&gt;0,分岐管理シート!BB458&lt;7),AND(分岐管理シート!D458&gt;1,分岐管理シート!BB458&gt;3,分岐管理シート!BB458&lt;7)),"","error"))</f>
        <v/>
      </c>
      <c r="CN458" s="260"/>
      <c r="CO458" s="257" t="str">
        <f>IF(分岐管理シート!BR458=0,"","error")</f>
        <v/>
      </c>
      <c r="CP458" s="304" t="str">
        <f>IF(AND(F458="",SUM(分岐管理シート!D458:BB458)&gt;0),"error","")</f>
        <v/>
      </c>
    </row>
    <row r="459" spans="1:94" ht="54.95" customHeight="1" x14ac:dyDescent="0.15">
      <c r="A459" s="29"/>
      <c r="B459" s="33"/>
      <c r="C459" s="445">
        <v>387</v>
      </c>
      <c r="D459" s="342"/>
      <c r="E459" s="342"/>
      <c r="F459" s="164"/>
      <c r="G459" s="164"/>
      <c r="H459" s="163"/>
      <c r="I459" s="164"/>
      <c r="J459" s="163"/>
      <c r="K459" s="164"/>
      <c r="L459" s="164"/>
      <c r="M459" s="164"/>
      <c r="N459" s="164"/>
      <c r="O459" s="343"/>
      <c r="P459" s="343"/>
      <c r="Q459" s="344"/>
      <c r="R459" s="345">
        <f t="shared" si="66"/>
        <v>0</v>
      </c>
      <c r="S459" s="346">
        <f t="shared" si="63"/>
        <v>0</v>
      </c>
      <c r="T459" s="347"/>
      <c r="U459" s="419"/>
      <c r="V459" s="386"/>
      <c r="W459" s="386"/>
      <c r="X459" s="386"/>
      <c r="Y459" s="347"/>
      <c r="Z459" s="347"/>
      <c r="AA459" s="163"/>
      <c r="AB459" s="164"/>
      <c r="AC459" s="348"/>
      <c r="AD459" s="348"/>
      <c r="AE459" s="348"/>
      <c r="AF459" s="349"/>
      <c r="AG459" s="349"/>
      <c r="AH459" s="370"/>
      <c r="AI459" s="163"/>
      <c r="AJ459" s="163"/>
      <c r="AK459" s="163"/>
      <c r="AL459" s="350"/>
      <c r="AM459" s="163"/>
      <c r="AN459" s="163"/>
      <c r="AO459" s="357"/>
      <c r="AP459" s="164"/>
      <c r="AQ459" s="164"/>
      <c r="AR459" s="164"/>
      <c r="AS459" s="351"/>
      <c r="AT459" s="352"/>
      <c r="AU459" s="352"/>
      <c r="AV459" s="352"/>
      <c r="AW459" s="352"/>
      <c r="AX459" s="352"/>
      <c r="AY459" s="352"/>
      <c r="AZ459" s="352"/>
      <c r="BA459" s="352"/>
      <c r="BB459" s="353"/>
      <c r="BC459" s="351"/>
      <c r="BD459" s="351"/>
      <c r="BE459" s="255" t="str">
        <f>IF(F459="","",IF(分岐管理シート!D459&gt;0,"","error"))</f>
        <v/>
      </c>
      <c r="BF459" s="256" t="str">
        <f>IF(F459="","",IF(分岐管理シート!E459=1,"","error"))</f>
        <v/>
      </c>
      <c r="BG459" s="257" t="str">
        <f>IF(F459="","",IF(分岐管理シート!G459=2,"","error"))</f>
        <v/>
      </c>
      <c r="BH459" s="257" t="str">
        <f>IF(F459="","",IF(OR(分岐管理シート!H459=0,LEN(H459)&lt;6),"error",""))</f>
        <v/>
      </c>
      <c r="BI459" s="258" t="str">
        <f>IF(F459="","",IF(分岐管理シート!I459=2,"","error"))</f>
        <v/>
      </c>
      <c r="BJ459" s="257" t="str">
        <f t="shared" si="67"/>
        <v/>
      </c>
      <c r="BK459" s="257" t="str">
        <f t="shared" si="68"/>
        <v/>
      </c>
      <c r="BL459" s="257" t="str">
        <f>IF(F459="","",IF(OR(AND(分岐管理シート!D459=1,分岐管理シート!K459=1),AND(分岐管理シート!D459=2,分岐管理シート!K459=2)),"","error"))</f>
        <v/>
      </c>
      <c r="BM459" s="255" t="str">
        <f>IF(F459="","",IF(分岐管理シート!L459=2,"","error"))</f>
        <v/>
      </c>
      <c r="BN459" s="257" t="str">
        <f>IF(F459="","",IF(分岐管理シート!M459&lt;1,"error",""))</f>
        <v/>
      </c>
      <c r="BO459" s="252" t="str">
        <f>IF(F459="","",IF(OR(AND(分岐管理シート!D459=1,分岐管理シート!M459&lt;12,分岐管理シート!M459&gt;0),AND(分岐管理シート!D459=2,分岐管理シート!M459&lt;13,分岐管理シート!M459&gt;1)),"","error"))</f>
        <v/>
      </c>
      <c r="BP459" s="257" t="str">
        <f>IF(AND(分岐管理シート!M459&lt;&gt;1,SUM(分岐管理シート!N459:P459)&gt;0),"error","")</f>
        <v/>
      </c>
      <c r="BQ459" s="256" t="str">
        <f>IF(OR(AND(分岐管理シート!N459=0,OR(分岐管理シート!O459&lt;&gt;0,分岐管理シート!P459&lt;&gt;0)),AND(分岐管理シート!O459=0,分岐管理シート!P459&lt;&gt;0)),"error","")</f>
        <v/>
      </c>
      <c r="BR459" s="259" t="str" cm="1">
        <f t="array" ref="BR459">IF(SUMPRODUCT(COUNTIF(N459:P459,N459:P459))&gt;COUNTA(N459:P459),"error","")</f>
        <v/>
      </c>
      <c r="BS459" s="257" t="str">
        <f t="shared" si="69"/>
        <v/>
      </c>
      <c r="BT459" s="257" t="str">
        <f t="shared" si="70"/>
        <v/>
      </c>
      <c r="BU459" s="257" t="str">
        <f>IF(F459="","",IF(OR(AND(分岐管理シート!D459=1,T459&gt;0,Y459&gt;=0,U459=0,R459=S459+Y459,S459=T459),AND(分岐管理シート!D459=2,U459&gt;0,Y459&gt;=0,T459=0,R459=S459+Y459,S459=U459)),"","error"))</f>
        <v/>
      </c>
      <c r="BV459" s="257" t="str">
        <f t="shared" si="71"/>
        <v/>
      </c>
      <c r="BW459" s="257" t="str">
        <f t="shared" si="64"/>
        <v/>
      </c>
      <c r="BX459" s="257" t="str">
        <f t="shared" si="72"/>
        <v/>
      </c>
      <c r="BY459" s="257" t="str">
        <f>IF(F459="","",IF(PRODUCT(分岐管理シート!AB459:'分岐管理シート'!AE459)=0,"error",""))</f>
        <v/>
      </c>
      <c r="BZ459" s="252" t="str">
        <f>IF(F459="","",IF(AND(AE459="○",分岐管理シート!AF459=0),"error",""))</f>
        <v/>
      </c>
      <c r="CA459" s="257" t="str">
        <f>IF(F459="","",IF(AND(分岐管理シート!AE459&lt;2,実施計画様式!AF459&lt;&gt;""),"error",""))</f>
        <v/>
      </c>
      <c r="CB459" s="257" t="str">
        <f>IF(F459="","",IF(OR(AND(分岐管理シート!D459=1,分岐管理シート!AG459&gt;0,分岐管理シート!AG459&lt;25),AND(分岐管理シート!D459&gt;1,分岐管理シート!AG459&gt;12,分岐管理シート!AG459&lt;25)),"","error"))</f>
        <v/>
      </c>
      <c r="CC459" s="256" t="str">
        <f>IF(F459="","",IF(OR(AND(分岐管理シート!BH459="予算化方法",分岐管理シート!AH459&gt;0,分岐管理シート!AH459&lt;4),AND(分岐管理シート!BH459="予算化方法_未定なし",分岐管理シート!AH459&gt;0,分岐管理シート!AH459&lt;3)),"","error"))</f>
        <v/>
      </c>
      <c r="CD459" s="257" t="str">
        <f>IF(F459="","",IF(OR(分岐管理シート!AI459&lt;14,分岐管理シート!AI459&gt;25,分岐管理シート!AI459&gt;分岐管理シート!AJ459,分岐管理シート!AI459&gt;分岐管理シート!AK459),"error",""))</f>
        <v/>
      </c>
      <c r="CE459" s="257" t="str">
        <f>IF(F459="","",IF(OR(分岐管理シート!AJ459&lt;14,分岐管理シート!AJ459&gt;25,分岐管理シート!AJ459&lt;分岐管理シート!AI459,分岐管理シート!AJ459&gt;分岐管理シート!AK459),"error",""))</f>
        <v/>
      </c>
      <c r="CF459" s="256" t="str">
        <f>IF(F459="","",IF(OR(分岐管理シート!AK459&lt;14,分岐管理シート!AK459&gt;26,分岐管理シート!AK459&lt;分岐管理シート!AI459,分岐管理シート!AK459&lt;分岐管理シート!AJ459),"error",""))</f>
        <v/>
      </c>
      <c r="CG459" s="257" t="str">
        <f>IF(F459="","",IF(AND(AD459="－",分岐管理シート!AK459&gt;25),"error",""))</f>
        <v/>
      </c>
      <c r="CH459" s="257" t="str">
        <f t="shared" si="65"/>
        <v/>
      </c>
      <c r="CI459" s="252" t="str">
        <f>IF(F459="","",IF(分岐管理シート!AM459&lt;1,"error",""))</f>
        <v/>
      </c>
      <c r="CJ459" s="257" t="str">
        <f>IF(F459="","",IF(分岐管理シート!AN459&lt;1,"error",""))</f>
        <v/>
      </c>
      <c r="CK459" s="261" t="str">
        <f t="shared" si="73"/>
        <v/>
      </c>
      <c r="CL459" s="257" t="str">
        <f>IF(F459="","",IF(AND(SUM(分岐管理シート!AO459:AR459)&gt;180,分岐管理シート!AS459&lt;1),"error",""))</f>
        <v/>
      </c>
      <c r="CM459" s="257" t="str">
        <f>IF(F459="","",IF(OR(AND(分岐管理シート!D459=1,分岐管理シート!BB459&gt;0,分岐管理シート!BB459&lt;7),AND(分岐管理シート!D459&gt;1,分岐管理シート!BB459&gt;3,分岐管理シート!BB459&lt;7)),"","error"))</f>
        <v/>
      </c>
      <c r="CN459" s="260"/>
      <c r="CO459" s="257" t="str">
        <f>IF(分岐管理シート!BR459=0,"","error")</f>
        <v/>
      </c>
      <c r="CP459" s="304" t="str">
        <f>IF(AND(F459="",SUM(分岐管理シート!D459:BB459)&gt;0),"error","")</f>
        <v/>
      </c>
    </row>
    <row r="460" spans="1:94" ht="54.95" customHeight="1" x14ac:dyDescent="0.15">
      <c r="A460" s="29"/>
      <c r="B460" s="33"/>
      <c r="C460" s="445">
        <v>388</v>
      </c>
      <c r="D460" s="342"/>
      <c r="E460" s="342"/>
      <c r="F460" s="164"/>
      <c r="G460" s="164"/>
      <c r="H460" s="163"/>
      <c r="I460" s="164"/>
      <c r="J460" s="163"/>
      <c r="K460" s="164"/>
      <c r="L460" s="164"/>
      <c r="M460" s="164"/>
      <c r="N460" s="164"/>
      <c r="O460" s="343"/>
      <c r="P460" s="343"/>
      <c r="Q460" s="344"/>
      <c r="R460" s="345">
        <f t="shared" si="66"/>
        <v>0</v>
      </c>
      <c r="S460" s="346">
        <f t="shared" ref="S460:S472" si="74">T460+U460</f>
        <v>0</v>
      </c>
      <c r="T460" s="347"/>
      <c r="U460" s="419"/>
      <c r="V460" s="386"/>
      <c r="W460" s="386"/>
      <c r="X460" s="386"/>
      <c r="Y460" s="347"/>
      <c r="Z460" s="347"/>
      <c r="AA460" s="163"/>
      <c r="AB460" s="164"/>
      <c r="AC460" s="348"/>
      <c r="AD460" s="348"/>
      <c r="AE460" s="348"/>
      <c r="AF460" s="349"/>
      <c r="AG460" s="349"/>
      <c r="AH460" s="370"/>
      <c r="AI460" s="163"/>
      <c r="AJ460" s="163"/>
      <c r="AK460" s="163"/>
      <c r="AL460" s="350"/>
      <c r="AM460" s="163"/>
      <c r="AN460" s="163"/>
      <c r="AO460" s="357"/>
      <c r="AP460" s="164"/>
      <c r="AQ460" s="164"/>
      <c r="AR460" s="164"/>
      <c r="AS460" s="351"/>
      <c r="AT460" s="352"/>
      <c r="AU460" s="352"/>
      <c r="AV460" s="352"/>
      <c r="AW460" s="352"/>
      <c r="AX460" s="352"/>
      <c r="AY460" s="352"/>
      <c r="AZ460" s="352"/>
      <c r="BA460" s="352"/>
      <c r="BB460" s="353"/>
      <c r="BC460" s="351"/>
      <c r="BD460" s="351"/>
      <c r="BE460" s="255" t="str">
        <f>IF(F460="","",IF(分岐管理シート!D460&gt;0,"","error"))</f>
        <v/>
      </c>
      <c r="BF460" s="256" t="str">
        <f>IF(F460="","",IF(分岐管理シート!E460=1,"","error"))</f>
        <v/>
      </c>
      <c r="BG460" s="257" t="str">
        <f>IF(F460="","",IF(分岐管理シート!G460=2,"","error"))</f>
        <v/>
      </c>
      <c r="BH460" s="257" t="str">
        <f>IF(F460="","",IF(OR(分岐管理シート!H460=0,LEN(H460)&lt;6),"error",""))</f>
        <v/>
      </c>
      <c r="BI460" s="258" t="str">
        <f>IF(F460="","",IF(分岐管理シート!I460=2,"","error"))</f>
        <v/>
      </c>
      <c r="BJ460" s="257" t="str">
        <f t="shared" si="67"/>
        <v/>
      </c>
      <c r="BK460" s="257" t="str">
        <f t="shared" si="68"/>
        <v/>
      </c>
      <c r="BL460" s="257" t="str">
        <f>IF(F460="","",IF(OR(AND(分岐管理シート!D460=1,分岐管理シート!K460=1),AND(分岐管理シート!D460=2,分岐管理シート!K460=2)),"","error"))</f>
        <v/>
      </c>
      <c r="BM460" s="255" t="str">
        <f>IF(F460="","",IF(分岐管理シート!L460=2,"","error"))</f>
        <v/>
      </c>
      <c r="BN460" s="257" t="str">
        <f>IF(F460="","",IF(分岐管理シート!M460&lt;1,"error",""))</f>
        <v/>
      </c>
      <c r="BO460" s="252" t="str">
        <f>IF(F460="","",IF(OR(AND(分岐管理シート!D460=1,分岐管理シート!M460&lt;12,分岐管理シート!M460&gt;0),AND(分岐管理シート!D460=2,分岐管理シート!M460&lt;13,分岐管理シート!M460&gt;1)),"","error"))</f>
        <v/>
      </c>
      <c r="BP460" s="257" t="str">
        <f>IF(AND(分岐管理シート!M460&lt;&gt;1,SUM(分岐管理シート!N460:P460)&gt;0),"error","")</f>
        <v/>
      </c>
      <c r="BQ460" s="256" t="str">
        <f>IF(OR(AND(分岐管理シート!N460=0,OR(分岐管理シート!O460&lt;&gt;0,分岐管理シート!P460&lt;&gt;0)),AND(分岐管理シート!O460=0,分岐管理シート!P460&lt;&gt;0)),"error","")</f>
        <v/>
      </c>
      <c r="BR460" s="259" t="str" cm="1">
        <f t="array" ref="BR460">IF(SUMPRODUCT(COUNTIF(N460:P460,N460:P460))&gt;COUNTA(N460:P460),"error","")</f>
        <v/>
      </c>
      <c r="BS460" s="257" t="str">
        <f t="shared" si="69"/>
        <v/>
      </c>
      <c r="BT460" s="257" t="str">
        <f t="shared" si="70"/>
        <v/>
      </c>
      <c r="BU460" s="257" t="str">
        <f>IF(F460="","",IF(OR(AND(分岐管理シート!D460=1,T460&gt;0,Y460&gt;=0,U460=0,R460=S460+Y460,S460=T460),AND(分岐管理シート!D460=2,U460&gt;0,Y460&gt;=0,T460=0,R460=S460+Y460,S460=U460)),"","error"))</f>
        <v/>
      </c>
      <c r="BV460" s="257" t="str">
        <f t="shared" si="71"/>
        <v/>
      </c>
      <c r="BW460" s="257" t="str">
        <f t="shared" ref="BW460:BW472" si="75">IF(F460="","",IF(R460&lt;Z460,"error",""))</f>
        <v/>
      </c>
      <c r="BX460" s="257" t="str">
        <f t="shared" si="72"/>
        <v/>
      </c>
      <c r="BY460" s="257" t="str">
        <f>IF(F460="","",IF(PRODUCT(分岐管理シート!AB460:'分岐管理シート'!AE460)=0,"error",""))</f>
        <v/>
      </c>
      <c r="BZ460" s="252" t="str">
        <f>IF(F460="","",IF(AND(AE460="○",分岐管理シート!AF460=0),"error",""))</f>
        <v/>
      </c>
      <c r="CA460" s="257" t="str">
        <f>IF(F460="","",IF(AND(分岐管理シート!AE460&lt;2,実施計画様式!AF460&lt;&gt;""),"error",""))</f>
        <v/>
      </c>
      <c r="CB460" s="257" t="str">
        <f>IF(F460="","",IF(OR(AND(分岐管理シート!D460=1,分岐管理シート!AG460&gt;0,分岐管理シート!AG460&lt;25),AND(分岐管理シート!D460&gt;1,分岐管理シート!AG460&gt;12,分岐管理シート!AG460&lt;25)),"","error"))</f>
        <v/>
      </c>
      <c r="CC460" s="256" t="str">
        <f>IF(F460="","",IF(OR(AND(分岐管理シート!BH460="予算化方法",分岐管理シート!AH460&gt;0,分岐管理シート!AH460&lt;4),AND(分岐管理シート!BH460="予算化方法_未定なし",分岐管理シート!AH460&gt;0,分岐管理シート!AH460&lt;3)),"","error"))</f>
        <v/>
      </c>
      <c r="CD460" s="257" t="str">
        <f>IF(F460="","",IF(OR(分岐管理シート!AI460&lt;14,分岐管理シート!AI460&gt;25,分岐管理シート!AI460&gt;分岐管理シート!AJ460,分岐管理シート!AI460&gt;分岐管理シート!AK460),"error",""))</f>
        <v/>
      </c>
      <c r="CE460" s="257" t="str">
        <f>IF(F460="","",IF(OR(分岐管理シート!AJ460&lt;14,分岐管理シート!AJ460&gt;25,分岐管理シート!AJ460&lt;分岐管理シート!AI460,分岐管理シート!AJ460&gt;分岐管理シート!AK460),"error",""))</f>
        <v/>
      </c>
      <c r="CF460" s="256" t="str">
        <f>IF(F460="","",IF(OR(分岐管理シート!AK460&lt;14,分岐管理シート!AK460&gt;26,分岐管理シート!AK460&lt;分岐管理シート!AI460,分岐管理シート!AK460&lt;分岐管理シート!AJ460),"error",""))</f>
        <v/>
      </c>
      <c r="CG460" s="257" t="str">
        <f>IF(F460="","",IF(AND(AD460="－",分岐管理シート!AK460&gt;25),"error",""))</f>
        <v/>
      </c>
      <c r="CH460" s="257" t="str">
        <f t="shared" ref="CH460:CH472" si="76">IF(F460="","",IF(AL460="","error",""))</f>
        <v/>
      </c>
      <c r="CI460" s="252" t="str">
        <f>IF(F460="","",IF(分岐管理シート!AM460&lt;1,"error",""))</f>
        <v/>
      </c>
      <c r="CJ460" s="257" t="str">
        <f>IF(F460="","",IF(分岐管理シート!AN460&lt;1,"error",""))</f>
        <v/>
      </c>
      <c r="CK460" s="261" t="str">
        <f t="shared" si="73"/>
        <v/>
      </c>
      <c r="CL460" s="257" t="str">
        <f>IF(F460="","",IF(AND(SUM(分岐管理シート!AO460:AR460)&gt;180,分岐管理シート!AS460&lt;1),"error",""))</f>
        <v/>
      </c>
      <c r="CM460" s="257" t="str">
        <f>IF(F460="","",IF(OR(AND(分岐管理シート!D460=1,分岐管理シート!BB460&gt;0,分岐管理シート!BB460&lt;7),AND(分岐管理シート!D460&gt;1,分岐管理シート!BB460&gt;3,分岐管理シート!BB460&lt;7)),"","error"))</f>
        <v/>
      </c>
      <c r="CN460" s="260"/>
      <c r="CO460" s="257" t="str">
        <f>IF(分岐管理シート!BR460=0,"","error")</f>
        <v/>
      </c>
      <c r="CP460" s="304" t="str">
        <f>IF(AND(F460="",SUM(分岐管理シート!D460:BB460)&gt;0),"error","")</f>
        <v/>
      </c>
    </row>
    <row r="461" spans="1:94" ht="54.95" customHeight="1" x14ac:dyDescent="0.15">
      <c r="A461" s="29"/>
      <c r="B461" s="33"/>
      <c r="C461" s="445">
        <v>389</v>
      </c>
      <c r="D461" s="342"/>
      <c r="E461" s="342"/>
      <c r="F461" s="164"/>
      <c r="G461" s="164"/>
      <c r="H461" s="163"/>
      <c r="I461" s="164"/>
      <c r="J461" s="163"/>
      <c r="K461" s="164"/>
      <c r="L461" s="164"/>
      <c r="M461" s="164"/>
      <c r="N461" s="164"/>
      <c r="O461" s="343"/>
      <c r="P461" s="343"/>
      <c r="Q461" s="344"/>
      <c r="R461" s="345">
        <f t="shared" si="66"/>
        <v>0</v>
      </c>
      <c r="S461" s="346">
        <f t="shared" si="74"/>
        <v>0</v>
      </c>
      <c r="T461" s="347"/>
      <c r="U461" s="419"/>
      <c r="V461" s="386"/>
      <c r="W461" s="386"/>
      <c r="X461" s="386"/>
      <c r="Y461" s="347"/>
      <c r="Z461" s="347"/>
      <c r="AA461" s="163"/>
      <c r="AB461" s="164"/>
      <c r="AC461" s="348"/>
      <c r="AD461" s="348"/>
      <c r="AE461" s="348"/>
      <c r="AF461" s="349"/>
      <c r="AG461" s="349"/>
      <c r="AH461" s="370"/>
      <c r="AI461" s="163"/>
      <c r="AJ461" s="163"/>
      <c r="AK461" s="163"/>
      <c r="AL461" s="350"/>
      <c r="AM461" s="163"/>
      <c r="AN461" s="163"/>
      <c r="AO461" s="357"/>
      <c r="AP461" s="164"/>
      <c r="AQ461" s="164"/>
      <c r="AR461" s="164"/>
      <c r="AS461" s="351"/>
      <c r="AT461" s="352"/>
      <c r="AU461" s="352"/>
      <c r="AV461" s="352"/>
      <c r="AW461" s="352"/>
      <c r="AX461" s="352"/>
      <c r="AY461" s="352"/>
      <c r="AZ461" s="352"/>
      <c r="BA461" s="352"/>
      <c r="BB461" s="353"/>
      <c r="BC461" s="351"/>
      <c r="BD461" s="351"/>
      <c r="BE461" s="255" t="str">
        <f>IF(F461="","",IF(分岐管理シート!D461&gt;0,"","error"))</f>
        <v/>
      </c>
      <c r="BF461" s="256" t="str">
        <f>IF(F461="","",IF(分岐管理シート!E461=1,"","error"))</f>
        <v/>
      </c>
      <c r="BG461" s="257" t="str">
        <f>IF(F461="","",IF(分岐管理シート!G461=2,"","error"))</f>
        <v/>
      </c>
      <c r="BH461" s="257" t="str">
        <f>IF(F461="","",IF(OR(分岐管理シート!H461=0,LEN(H461)&lt;6),"error",""))</f>
        <v/>
      </c>
      <c r="BI461" s="258" t="str">
        <f>IF(F461="","",IF(分岐管理シート!I461=2,"","error"))</f>
        <v/>
      </c>
      <c r="BJ461" s="257" t="str">
        <f t="shared" si="67"/>
        <v/>
      </c>
      <c r="BK461" s="257" t="str">
        <f t="shared" si="68"/>
        <v/>
      </c>
      <c r="BL461" s="257" t="str">
        <f>IF(F461="","",IF(OR(AND(分岐管理シート!D461=1,分岐管理シート!K461=1),AND(分岐管理シート!D461=2,分岐管理シート!K461=2)),"","error"))</f>
        <v/>
      </c>
      <c r="BM461" s="255" t="str">
        <f>IF(F461="","",IF(分岐管理シート!L461=2,"","error"))</f>
        <v/>
      </c>
      <c r="BN461" s="257" t="str">
        <f>IF(F461="","",IF(分岐管理シート!M461&lt;1,"error",""))</f>
        <v/>
      </c>
      <c r="BO461" s="252" t="str">
        <f>IF(F461="","",IF(OR(AND(分岐管理シート!D461=1,分岐管理シート!M461&lt;12,分岐管理シート!M461&gt;0),AND(分岐管理シート!D461=2,分岐管理シート!M461&lt;13,分岐管理シート!M461&gt;1)),"","error"))</f>
        <v/>
      </c>
      <c r="BP461" s="257" t="str">
        <f>IF(AND(分岐管理シート!M461&lt;&gt;1,SUM(分岐管理シート!N461:P461)&gt;0),"error","")</f>
        <v/>
      </c>
      <c r="BQ461" s="256" t="str">
        <f>IF(OR(AND(分岐管理シート!N461=0,OR(分岐管理シート!O461&lt;&gt;0,分岐管理シート!P461&lt;&gt;0)),AND(分岐管理シート!O461=0,分岐管理シート!P461&lt;&gt;0)),"error","")</f>
        <v/>
      </c>
      <c r="BR461" s="259" t="str" cm="1">
        <f t="array" ref="BR461">IF(SUMPRODUCT(COUNTIF(N461:P461,N461:P461))&gt;COUNTA(N461:P461),"error","")</f>
        <v/>
      </c>
      <c r="BS461" s="257" t="str">
        <f t="shared" si="69"/>
        <v/>
      </c>
      <c r="BT461" s="257" t="str">
        <f t="shared" si="70"/>
        <v/>
      </c>
      <c r="BU461" s="257" t="str">
        <f>IF(F461="","",IF(OR(AND(分岐管理シート!D461=1,T461&gt;0,Y461&gt;=0,U461=0,R461=S461+Y461,S461=T461),AND(分岐管理シート!D461=2,U461&gt;0,Y461&gt;=0,T461=0,R461=S461+Y461,S461=U461)),"","error"))</f>
        <v/>
      </c>
      <c r="BV461" s="257" t="str">
        <f t="shared" si="71"/>
        <v/>
      </c>
      <c r="BW461" s="257" t="str">
        <f t="shared" si="75"/>
        <v/>
      </c>
      <c r="BX461" s="257" t="str">
        <f t="shared" si="72"/>
        <v/>
      </c>
      <c r="BY461" s="257" t="str">
        <f>IF(F461="","",IF(PRODUCT(分岐管理シート!AB461:'分岐管理シート'!AE461)=0,"error",""))</f>
        <v/>
      </c>
      <c r="BZ461" s="252" t="str">
        <f>IF(F461="","",IF(AND(AE461="○",分岐管理シート!AF461=0),"error",""))</f>
        <v/>
      </c>
      <c r="CA461" s="257" t="str">
        <f>IF(F461="","",IF(AND(分岐管理シート!AE461&lt;2,実施計画様式!AF461&lt;&gt;""),"error",""))</f>
        <v/>
      </c>
      <c r="CB461" s="257" t="str">
        <f>IF(F461="","",IF(OR(AND(分岐管理シート!D461=1,分岐管理シート!AG461&gt;0,分岐管理シート!AG461&lt;25),AND(分岐管理シート!D461&gt;1,分岐管理シート!AG461&gt;12,分岐管理シート!AG461&lt;25)),"","error"))</f>
        <v/>
      </c>
      <c r="CC461" s="256" t="str">
        <f>IF(F461="","",IF(OR(AND(分岐管理シート!BH461="予算化方法",分岐管理シート!AH461&gt;0,分岐管理シート!AH461&lt;4),AND(分岐管理シート!BH461="予算化方法_未定なし",分岐管理シート!AH461&gt;0,分岐管理シート!AH461&lt;3)),"","error"))</f>
        <v/>
      </c>
      <c r="CD461" s="257" t="str">
        <f>IF(F461="","",IF(OR(分岐管理シート!AI461&lt;14,分岐管理シート!AI461&gt;25,分岐管理シート!AI461&gt;分岐管理シート!AJ461,分岐管理シート!AI461&gt;分岐管理シート!AK461),"error",""))</f>
        <v/>
      </c>
      <c r="CE461" s="257" t="str">
        <f>IF(F461="","",IF(OR(分岐管理シート!AJ461&lt;14,分岐管理シート!AJ461&gt;25,分岐管理シート!AJ461&lt;分岐管理シート!AI461,分岐管理シート!AJ461&gt;分岐管理シート!AK461),"error",""))</f>
        <v/>
      </c>
      <c r="CF461" s="256" t="str">
        <f>IF(F461="","",IF(OR(分岐管理シート!AK461&lt;14,分岐管理シート!AK461&gt;26,分岐管理シート!AK461&lt;分岐管理シート!AI461,分岐管理シート!AK461&lt;分岐管理シート!AJ461),"error",""))</f>
        <v/>
      </c>
      <c r="CG461" s="257" t="str">
        <f>IF(F461="","",IF(AND(AD461="－",分岐管理シート!AK461&gt;25),"error",""))</f>
        <v/>
      </c>
      <c r="CH461" s="257" t="str">
        <f t="shared" si="76"/>
        <v/>
      </c>
      <c r="CI461" s="252" t="str">
        <f>IF(F461="","",IF(分岐管理シート!AM461&lt;1,"error",""))</f>
        <v/>
      </c>
      <c r="CJ461" s="257" t="str">
        <f>IF(F461="","",IF(分岐管理シート!AN461&lt;1,"error",""))</f>
        <v/>
      </c>
      <c r="CK461" s="261" t="str">
        <f t="shared" si="73"/>
        <v/>
      </c>
      <c r="CL461" s="257" t="str">
        <f>IF(F461="","",IF(AND(SUM(分岐管理シート!AO461:AR461)&gt;180,分岐管理シート!AS461&lt;1),"error",""))</f>
        <v/>
      </c>
      <c r="CM461" s="257" t="str">
        <f>IF(F461="","",IF(OR(AND(分岐管理シート!D461=1,分岐管理シート!BB461&gt;0,分岐管理シート!BB461&lt;7),AND(分岐管理シート!D461&gt;1,分岐管理シート!BB461&gt;3,分岐管理シート!BB461&lt;7)),"","error"))</f>
        <v/>
      </c>
      <c r="CN461" s="260"/>
      <c r="CO461" s="257" t="str">
        <f>IF(分岐管理シート!BR461=0,"","error")</f>
        <v/>
      </c>
      <c r="CP461" s="304" t="str">
        <f>IF(AND(F461="",SUM(分岐管理シート!D461:BB461)&gt;0),"error","")</f>
        <v/>
      </c>
    </row>
    <row r="462" spans="1:94" ht="54.95" customHeight="1" x14ac:dyDescent="0.15">
      <c r="A462" s="29"/>
      <c r="B462" s="33"/>
      <c r="C462" s="445">
        <v>390</v>
      </c>
      <c r="D462" s="342"/>
      <c r="E462" s="342"/>
      <c r="F462" s="164"/>
      <c r="G462" s="164"/>
      <c r="H462" s="163"/>
      <c r="I462" s="164"/>
      <c r="J462" s="163"/>
      <c r="K462" s="164"/>
      <c r="L462" s="164"/>
      <c r="M462" s="164"/>
      <c r="N462" s="164"/>
      <c r="O462" s="343"/>
      <c r="P462" s="343"/>
      <c r="Q462" s="344"/>
      <c r="R462" s="345">
        <f t="shared" si="66"/>
        <v>0</v>
      </c>
      <c r="S462" s="346">
        <f t="shared" si="74"/>
        <v>0</v>
      </c>
      <c r="T462" s="347"/>
      <c r="U462" s="419"/>
      <c r="V462" s="386"/>
      <c r="W462" s="386"/>
      <c r="X462" s="386"/>
      <c r="Y462" s="347"/>
      <c r="Z462" s="347"/>
      <c r="AA462" s="163"/>
      <c r="AB462" s="164"/>
      <c r="AC462" s="348"/>
      <c r="AD462" s="348"/>
      <c r="AE462" s="348"/>
      <c r="AF462" s="349"/>
      <c r="AG462" s="349"/>
      <c r="AH462" s="370"/>
      <c r="AI462" s="163"/>
      <c r="AJ462" s="163"/>
      <c r="AK462" s="163"/>
      <c r="AL462" s="350"/>
      <c r="AM462" s="163"/>
      <c r="AN462" s="163"/>
      <c r="AO462" s="357"/>
      <c r="AP462" s="164"/>
      <c r="AQ462" s="164"/>
      <c r="AR462" s="164"/>
      <c r="AS462" s="351"/>
      <c r="AT462" s="352"/>
      <c r="AU462" s="352"/>
      <c r="AV462" s="352"/>
      <c r="AW462" s="352"/>
      <c r="AX462" s="352"/>
      <c r="AY462" s="352"/>
      <c r="AZ462" s="352"/>
      <c r="BA462" s="352"/>
      <c r="BB462" s="353"/>
      <c r="BC462" s="351"/>
      <c r="BD462" s="351"/>
      <c r="BE462" s="255" t="str">
        <f>IF(F462="","",IF(分岐管理シート!D462&gt;0,"","error"))</f>
        <v/>
      </c>
      <c r="BF462" s="256" t="str">
        <f>IF(F462="","",IF(分岐管理シート!E462=1,"","error"))</f>
        <v/>
      </c>
      <c r="BG462" s="257" t="str">
        <f>IF(F462="","",IF(分岐管理シート!G462=2,"","error"))</f>
        <v/>
      </c>
      <c r="BH462" s="257" t="str">
        <f>IF(F462="","",IF(OR(分岐管理シート!H462=0,LEN(H462)&lt;6),"error",""))</f>
        <v/>
      </c>
      <c r="BI462" s="258" t="str">
        <f>IF(F462="","",IF(分岐管理シート!I462=2,"","error"))</f>
        <v/>
      </c>
      <c r="BJ462" s="257" t="str">
        <f t="shared" si="67"/>
        <v/>
      </c>
      <c r="BK462" s="257" t="str">
        <f t="shared" si="68"/>
        <v/>
      </c>
      <c r="BL462" s="257" t="str">
        <f>IF(F462="","",IF(OR(AND(分岐管理シート!D462=1,分岐管理シート!K462=1),AND(分岐管理シート!D462=2,分岐管理シート!K462=2)),"","error"))</f>
        <v/>
      </c>
      <c r="BM462" s="255" t="str">
        <f>IF(F462="","",IF(分岐管理シート!L462=2,"","error"))</f>
        <v/>
      </c>
      <c r="BN462" s="257" t="str">
        <f>IF(F462="","",IF(分岐管理シート!M462&lt;1,"error",""))</f>
        <v/>
      </c>
      <c r="BO462" s="252" t="str">
        <f>IF(F462="","",IF(OR(AND(分岐管理シート!D462=1,分岐管理シート!M462&lt;12,分岐管理シート!M462&gt;0),AND(分岐管理シート!D462=2,分岐管理シート!M462&lt;13,分岐管理シート!M462&gt;1)),"","error"))</f>
        <v/>
      </c>
      <c r="BP462" s="257" t="str">
        <f>IF(AND(分岐管理シート!M462&lt;&gt;1,SUM(分岐管理シート!N462:P462)&gt;0),"error","")</f>
        <v/>
      </c>
      <c r="BQ462" s="256" t="str">
        <f>IF(OR(AND(分岐管理シート!N462=0,OR(分岐管理シート!O462&lt;&gt;0,分岐管理シート!P462&lt;&gt;0)),AND(分岐管理シート!O462=0,分岐管理シート!P462&lt;&gt;0)),"error","")</f>
        <v/>
      </c>
      <c r="BR462" s="259" t="str" cm="1">
        <f t="array" ref="BR462">IF(SUMPRODUCT(COUNTIF(N462:P462,N462:P462))&gt;COUNTA(N462:P462),"error","")</f>
        <v/>
      </c>
      <c r="BS462" s="257" t="str">
        <f t="shared" si="69"/>
        <v/>
      </c>
      <c r="BT462" s="257" t="str">
        <f t="shared" si="70"/>
        <v/>
      </c>
      <c r="BU462" s="257" t="str">
        <f>IF(F462="","",IF(OR(AND(分岐管理シート!D462=1,T462&gt;0,Y462&gt;=0,U462=0,R462=S462+Y462,S462=T462),AND(分岐管理シート!D462=2,U462&gt;0,Y462&gt;=0,T462=0,R462=S462+Y462,S462=U462)),"","error"))</f>
        <v/>
      </c>
      <c r="BV462" s="257" t="str">
        <f t="shared" si="71"/>
        <v/>
      </c>
      <c r="BW462" s="257" t="str">
        <f t="shared" si="75"/>
        <v/>
      </c>
      <c r="BX462" s="257" t="str">
        <f t="shared" si="72"/>
        <v/>
      </c>
      <c r="BY462" s="257" t="str">
        <f>IF(F462="","",IF(PRODUCT(分岐管理シート!AB462:'分岐管理シート'!AE462)=0,"error",""))</f>
        <v/>
      </c>
      <c r="BZ462" s="252" t="str">
        <f>IF(F462="","",IF(AND(AE462="○",分岐管理シート!AF462=0),"error",""))</f>
        <v/>
      </c>
      <c r="CA462" s="257" t="str">
        <f>IF(F462="","",IF(AND(分岐管理シート!AE462&lt;2,実施計画様式!AF462&lt;&gt;""),"error",""))</f>
        <v/>
      </c>
      <c r="CB462" s="257" t="str">
        <f>IF(F462="","",IF(OR(AND(分岐管理シート!D462=1,分岐管理シート!AG462&gt;0,分岐管理シート!AG462&lt;25),AND(分岐管理シート!D462&gt;1,分岐管理シート!AG462&gt;12,分岐管理シート!AG462&lt;25)),"","error"))</f>
        <v/>
      </c>
      <c r="CC462" s="256" t="str">
        <f>IF(F462="","",IF(OR(AND(分岐管理シート!BH462="予算化方法",分岐管理シート!AH462&gt;0,分岐管理シート!AH462&lt;4),AND(分岐管理シート!BH462="予算化方法_未定なし",分岐管理シート!AH462&gt;0,分岐管理シート!AH462&lt;3)),"","error"))</f>
        <v/>
      </c>
      <c r="CD462" s="257" t="str">
        <f>IF(F462="","",IF(OR(分岐管理シート!AI462&lt;14,分岐管理シート!AI462&gt;25,分岐管理シート!AI462&gt;分岐管理シート!AJ462,分岐管理シート!AI462&gt;分岐管理シート!AK462),"error",""))</f>
        <v/>
      </c>
      <c r="CE462" s="257" t="str">
        <f>IF(F462="","",IF(OR(分岐管理シート!AJ462&lt;14,分岐管理シート!AJ462&gt;25,分岐管理シート!AJ462&lt;分岐管理シート!AI462,分岐管理シート!AJ462&gt;分岐管理シート!AK462),"error",""))</f>
        <v/>
      </c>
      <c r="CF462" s="256" t="str">
        <f>IF(F462="","",IF(OR(分岐管理シート!AK462&lt;14,分岐管理シート!AK462&gt;26,分岐管理シート!AK462&lt;分岐管理シート!AI462,分岐管理シート!AK462&lt;分岐管理シート!AJ462),"error",""))</f>
        <v/>
      </c>
      <c r="CG462" s="257" t="str">
        <f>IF(F462="","",IF(AND(AD462="－",分岐管理シート!AK462&gt;25),"error",""))</f>
        <v/>
      </c>
      <c r="CH462" s="257" t="str">
        <f t="shared" si="76"/>
        <v/>
      </c>
      <c r="CI462" s="252" t="str">
        <f>IF(F462="","",IF(分岐管理シート!AM462&lt;1,"error",""))</f>
        <v/>
      </c>
      <c r="CJ462" s="257" t="str">
        <f>IF(F462="","",IF(分岐管理シート!AN462&lt;1,"error",""))</f>
        <v/>
      </c>
      <c r="CK462" s="261" t="str">
        <f t="shared" si="73"/>
        <v/>
      </c>
      <c r="CL462" s="257" t="str">
        <f>IF(F462="","",IF(AND(SUM(分岐管理シート!AO462:AR462)&gt;180,分岐管理シート!AS462&lt;1),"error",""))</f>
        <v/>
      </c>
      <c r="CM462" s="257" t="str">
        <f>IF(F462="","",IF(OR(AND(分岐管理シート!D462=1,分岐管理シート!BB462&gt;0,分岐管理シート!BB462&lt;7),AND(分岐管理シート!D462&gt;1,分岐管理シート!BB462&gt;3,分岐管理シート!BB462&lt;7)),"","error"))</f>
        <v/>
      </c>
      <c r="CN462" s="260"/>
      <c r="CO462" s="257" t="str">
        <f>IF(分岐管理シート!BR462=0,"","error")</f>
        <v/>
      </c>
      <c r="CP462" s="304" t="str">
        <f>IF(AND(F462="",SUM(分岐管理シート!D462:BB462)&gt;0),"error","")</f>
        <v/>
      </c>
    </row>
    <row r="463" spans="1:94" ht="54.95" customHeight="1" x14ac:dyDescent="0.15">
      <c r="A463" s="33"/>
      <c r="B463" s="33"/>
      <c r="C463" s="445">
        <v>391</v>
      </c>
      <c r="D463" s="342"/>
      <c r="E463" s="342"/>
      <c r="F463" s="164"/>
      <c r="G463" s="164"/>
      <c r="H463" s="163"/>
      <c r="I463" s="164"/>
      <c r="J463" s="163"/>
      <c r="K463" s="164"/>
      <c r="L463" s="164"/>
      <c r="M463" s="164"/>
      <c r="N463" s="164"/>
      <c r="O463" s="343"/>
      <c r="P463" s="343"/>
      <c r="Q463" s="344"/>
      <c r="R463" s="345">
        <f t="shared" si="66"/>
        <v>0</v>
      </c>
      <c r="S463" s="346">
        <f t="shared" si="74"/>
        <v>0</v>
      </c>
      <c r="T463" s="347"/>
      <c r="U463" s="419"/>
      <c r="V463" s="386"/>
      <c r="W463" s="386"/>
      <c r="X463" s="386"/>
      <c r="Y463" s="347"/>
      <c r="Z463" s="347"/>
      <c r="AA463" s="163"/>
      <c r="AB463" s="164"/>
      <c r="AC463" s="348"/>
      <c r="AD463" s="348"/>
      <c r="AE463" s="348"/>
      <c r="AF463" s="349"/>
      <c r="AG463" s="349"/>
      <c r="AH463" s="370"/>
      <c r="AI463" s="163"/>
      <c r="AJ463" s="163"/>
      <c r="AK463" s="163"/>
      <c r="AL463" s="350"/>
      <c r="AM463" s="163"/>
      <c r="AN463" s="163"/>
      <c r="AO463" s="357"/>
      <c r="AP463" s="164"/>
      <c r="AQ463" s="164"/>
      <c r="AR463" s="164"/>
      <c r="AS463" s="351"/>
      <c r="AT463" s="352"/>
      <c r="AU463" s="352"/>
      <c r="AV463" s="352"/>
      <c r="AW463" s="352"/>
      <c r="AX463" s="352"/>
      <c r="AY463" s="352"/>
      <c r="AZ463" s="352"/>
      <c r="BA463" s="352"/>
      <c r="BB463" s="353"/>
      <c r="BC463" s="351"/>
      <c r="BD463" s="351"/>
      <c r="BE463" s="255" t="str">
        <f>IF(F463="","",IF(分岐管理シート!D463&gt;0,"","error"))</f>
        <v/>
      </c>
      <c r="BF463" s="256" t="str">
        <f>IF(F463="","",IF(分岐管理シート!E463=1,"","error"))</f>
        <v/>
      </c>
      <c r="BG463" s="257" t="str">
        <f>IF(F463="","",IF(分岐管理シート!G463=2,"","error"))</f>
        <v/>
      </c>
      <c r="BH463" s="257" t="str">
        <f>IF(F463="","",IF(OR(分岐管理シート!H463=0,LEN(H463)&lt;6),"error",""))</f>
        <v/>
      </c>
      <c r="BI463" s="258" t="str">
        <f>IF(F463="","",IF(分岐管理シート!I463=2,"","error"))</f>
        <v/>
      </c>
      <c r="BJ463" s="257" t="str">
        <f t="shared" si="67"/>
        <v/>
      </c>
      <c r="BK463" s="257" t="str">
        <f t="shared" si="68"/>
        <v/>
      </c>
      <c r="BL463" s="257" t="str">
        <f>IF(F463="","",IF(OR(AND(分岐管理シート!D463=1,分岐管理シート!K463=1),AND(分岐管理シート!D463=2,分岐管理シート!K463=2)),"","error"))</f>
        <v/>
      </c>
      <c r="BM463" s="255" t="str">
        <f>IF(F463="","",IF(分岐管理シート!L463=2,"","error"))</f>
        <v/>
      </c>
      <c r="BN463" s="257" t="str">
        <f>IF(F463="","",IF(分岐管理シート!M463&lt;1,"error",""))</f>
        <v/>
      </c>
      <c r="BO463" s="252" t="str">
        <f>IF(F463="","",IF(OR(AND(分岐管理シート!D463=1,分岐管理シート!M463&lt;12,分岐管理シート!M463&gt;0),AND(分岐管理シート!D463=2,分岐管理シート!M463&lt;13,分岐管理シート!M463&gt;1)),"","error"))</f>
        <v/>
      </c>
      <c r="BP463" s="257" t="str">
        <f>IF(AND(分岐管理シート!M463&lt;&gt;1,SUM(分岐管理シート!N463:P463)&gt;0),"error","")</f>
        <v/>
      </c>
      <c r="BQ463" s="256" t="str">
        <f>IF(OR(AND(分岐管理シート!N463=0,OR(分岐管理シート!O463&lt;&gt;0,分岐管理シート!P463&lt;&gt;0)),AND(分岐管理シート!O463=0,分岐管理シート!P463&lt;&gt;0)),"error","")</f>
        <v/>
      </c>
      <c r="BR463" s="259" t="str" cm="1">
        <f t="array" ref="BR463">IF(SUMPRODUCT(COUNTIF(N463:P463,N463:P463))&gt;COUNTA(N463:P463),"error","")</f>
        <v/>
      </c>
      <c r="BS463" s="257" t="str">
        <f t="shared" si="69"/>
        <v/>
      </c>
      <c r="BT463" s="257" t="str">
        <f t="shared" si="70"/>
        <v/>
      </c>
      <c r="BU463" s="257" t="str">
        <f>IF(F463="","",IF(OR(AND(分岐管理シート!D463=1,T463&gt;0,Y463&gt;=0,U463=0,R463=S463+Y463,S463=T463),AND(分岐管理シート!D463=2,U463&gt;0,Y463&gt;=0,T463=0,R463=S463+Y463,S463=U463)),"","error"))</f>
        <v/>
      </c>
      <c r="BV463" s="257" t="str">
        <f t="shared" si="71"/>
        <v/>
      </c>
      <c r="BW463" s="257" t="str">
        <f t="shared" si="75"/>
        <v/>
      </c>
      <c r="BX463" s="257" t="str">
        <f t="shared" si="72"/>
        <v/>
      </c>
      <c r="BY463" s="257" t="str">
        <f>IF(F463="","",IF(PRODUCT(分岐管理シート!AB463:'分岐管理シート'!AE463)=0,"error",""))</f>
        <v/>
      </c>
      <c r="BZ463" s="252" t="str">
        <f>IF(F463="","",IF(AND(AE463="○",分岐管理シート!AF463=0),"error",""))</f>
        <v/>
      </c>
      <c r="CA463" s="257" t="str">
        <f>IF(F463="","",IF(AND(分岐管理シート!AE463&lt;2,実施計画様式!AF463&lt;&gt;""),"error",""))</f>
        <v/>
      </c>
      <c r="CB463" s="257" t="str">
        <f>IF(F463="","",IF(OR(AND(分岐管理シート!D463=1,分岐管理シート!AG463&gt;0,分岐管理シート!AG463&lt;25),AND(分岐管理シート!D463&gt;1,分岐管理シート!AG463&gt;12,分岐管理シート!AG463&lt;25)),"","error"))</f>
        <v/>
      </c>
      <c r="CC463" s="256" t="str">
        <f>IF(F463="","",IF(OR(AND(分岐管理シート!BH463="予算化方法",分岐管理シート!AH463&gt;0,分岐管理シート!AH463&lt;4),AND(分岐管理シート!BH463="予算化方法_未定なし",分岐管理シート!AH463&gt;0,分岐管理シート!AH463&lt;3)),"","error"))</f>
        <v/>
      </c>
      <c r="CD463" s="257" t="str">
        <f>IF(F463="","",IF(OR(分岐管理シート!AI463&lt;14,分岐管理シート!AI463&gt;25,分岐管理シート!AI463&gt;分岐管理シート!AJ463,分岐管理シート!AI463&gt;分岐管理シート!AK463),"error",""))</f>
        <v/>
      </c>
      <c r="CE463" s="257" t="str">
        <f>IF(F463="","",IF(OR(分岐管理シート!AJ463&lt;14,分岐管理シート!AJ463&gt;25,分岐管理シート!AJ463&lt;分岐管理シート!AI463,分岐管理シート!AJ463&gt;分岐管理シート!AK463),"error",""))</f>
        <v/>
      </c>
      <c r="CF463" s="256" t="str">
        <f>IF(F463="","",IF(OR(分岐管理シート!AK463&lt;14,分岐管理シート!AK463&gt;26,分岐管理シート!AK463&lt;分岐管理シート!AI463,分岐管理シート!AK463&lt;分岐管理シート!AJ463),"error",""))</f>
        <v/>
      </c>
      <c r="CG463" s="257" t="str">
        <f>IF(F463="","",IF(AND(AD463="－",分岐管理シート!AK463&gt;25),"error",""))</f>
        <v/>
      </c>
      <c r="CH463" s="257" t="str">
        <f t="shared" si="76"/>
        <v/>
      </c>
      <c r="CI463" s="252" t="str">
        <f>IF(F463="","",IF(分岐管理シート!AM463&lt;1,"error",""))</f>
        <v/>
      </c>
      <c r="CJ463" s="257" t="str">
        <f>IF(F463="","",IF(分岐管理シート!AN463&lt;1,"error",""))</f>
        <v/>
      </c>
      <c r="CK463" s="261" t="str">
        <f t="shared" si="73"/>
        <v/>
      </c>
      <c r="CL463" s="257" t="str">
        <f>IF(F463="","",IF(AND(SUM(分岐管理シート!AO463:AR463)&gt;180,分岐管理シート!AS463&lt;1),"error",""))</f>
        <v/>
      </c>
      <c r="CM463" s="257" t="str">
        <f>IF(F463="","",IF(OR(AND(分岐管理シート!D463=1,分岐管理シート!BB463&gt;0,分岐管理シート!BB463&lt;7),AND(分岐管理シート!D463&gt;1,分岐管理シート!BB463&gt;3,分岐管理シート!BB463&lt;7)),"","error"))</f>
        <v/>
      </c>
      <c r="CN463" s="260"/>
      <c r="CO463" s="257" t="str">
        <f>IF(分岐管理シート!BR463=0,"","error")</f>
        <v/>
      </c>
      <c r="CP463" s="304" t="str">
        <f>IF(AND(F463="",SUM(分岐管理シート!D463:BB463)&gt;0),"error","")</f>
        <v/>
      </c>
    </row>
    <row r="464" spans="1:94" ht="54.95" customHeight="1" x14ac:dyDescent="0.15">
      <c r="A464" s="33"/>
      <c r="B464" s="33"/>
      <c r="C464" s="445">
        <v>392</v>
      </c>
      <c r="D464" s="342"/>
      <c r="E464" s="342"/>
      <c r="F464" s="164"/>
      <c r="G464" s="164"/>
      <c r="H464" s="163"/>
      <c r="I464" s="164"/>
      <c r="J464" s="163"/>
      <c r="K464" s="164"/>
      <c r="L464" s="164"/>
      <c r="M464" s="164"/>
      <c r="N464" s="164"/>
      <c r="O464" s="343"/>
      <c r="P464" s="343"/>
      <c r="Q464" s="344"/>
      <c r="R464" s="345">
        <f t="shared" si="66"/>
        <v>0</v>
      </c>
      <c r="S464" s="346">
        <f t="shared" si="74"/>
        <v>0</v>
      </c>
      <c r="T464" s="347"/>
      <c r="U464" s="419"/>
      <c r="V464" s="386"/>
      <c r="W464" s="386"/>
      <c r="X464" s="386"/>
      <c r="Y464" s="347"/>
      <c r="Z464" s="347"/>
      <c r="AA464" s="163"/>
      <c r="AB464" s="164"/>
      <c r="AC464" s="348"/>
      <c r="AD464" s="348"/>
      <c r="AE464" s="348"/>
      <c r="AF464" s="349"/>
      <c r="AG464" s="349"/>
      <c r="AH464" s="370"/>
      <c r="AI464" s="163"/>
      <c r="AJ464" s="163"/>
      <c r="AK464" s="163"/>
      <c r="AL464" s="350"/>
      <c r="AM464" s="163"/>
      <c r="AN464" s="163"/>
      <c r="AO464" s="357"/>
      <c r="AP464" s="164"/>
      <c r="AQ464" s="164"/>
      <c r="AR464" s="164"/>
      <c r="AS464" s="351"/>
      <c r="AT464" s="352"/>
      <c r="AU464" s="352"/>
      <c r="AV464" s="352"/>
      <c r="AW464" s="352"/>
      <c r="AX464" s="352"/>
      <c r="AY464" s="352"/>
      <c r="AZ464" s="352"/>
      <c r="BA464" s="352"/>
      <c r="BB464" s="353"/>
      <c r="BC464" s="351"/>
      <c r="BD464" s="351"/>
      <c r="BE464" s="255" t="str">
        <f>IF(F464="","",IF(分岐管理シート!D464&gt;0,"","error"))</f>
        <v/>
      </c>
      <c r="BF464" s="256" t="str">
        <f>IF(F464="","",IF(分岐管理シート!E464=1,"","error"))</f>
        <v/>
      </c>
      <c r="BG464" s="257" t="str">
        <f>IF(F464="","",IF(分岐管理シート!G464=2,"","error"))</f>
        <v/>
      </c>
      <c r="BH464" s="257" t="str">
        <f>IF(F464="","",IF(OR(分岐管理シート!H464=0,LEN(H464)&lt;6),"error",""))</f>
        <v/>
      </c>
      <c r="BI464" s="258" t="str">
        <f>IF(F464="","",IF(分岐管理シート!I464=2,"","error"))</f>
        <v/>
      </c>
      <c r="BJ464" s="257" t="str">
        <f t="shared" si="67"/>
        <v/>
      </c>
      <c r="BK464" s="257" t="str">
        <f t="shared" si="68"/>
        <v/>
      </c>
      <c r="BL464" s="257" t="str">
        <f>IF(F464="","",IF(OR(AND(分岐管理シート!D464=1,分岐管理シート!K464=1),AND(分岐管理シート!D464=2,分岐管理シート!K464=2)),"","error"))</f>
        <v/>
      </c>
      <c r="BM464" s="255" t="str">
        <f>IF(F464="","",IF(分岐管理シート!L464=2,"","error"))</f>
        <v/>
      </c>
      <c r="BN464" s="257" t="str">
        <f>IF(F464="","",IF(分岐管理シート!M464&lt;1,"error",""))</f>
        <v/>
      </c>
      <c r="BO464" s="252" t="str">
        <f>IF(F464="","",IF(OR(AND(分岐管理シート!D464=1,分岐管理シート!M464&lt;12,分岐管理シート!M464&gt;0),AND(分岐管理シート!D464=2,分岐管理シート!M464&lt;13,分岐管理シート!M464&gt;1)),"","error"))</f>
        <v/>
      </c>
      <c r="BP464" s="257" t="str">
        <f>IF(AND(分岐管理シート!M464&lt;&gt;1,SUM(分岐管理シート!N464:P464)&gt;0),"error","")</f>
        <v/>
      </c>
      <c r="BQ464" s="256" t="str">
        <f>IF(OR(AND(分岐管理シート!N464=0,OR(分岐管理シート!O464&lt;&gt;0,分岐管理シート!P464&lt;&gt;0)),AND(分岐管理シート!O464=0,分岐管理シート!P464&lt;&gt;0)),"error","")</f>
        <v/>
      </c>
      <c r="BR464" s="259" t="str" cm="1">
        <f t="array" ref="BR464">IF(SUMPRODUCT(COUNTIF(N464:P464,N464:P464))&gt;COUNTA(N464:P464),"error","")</f>
        <v/>
      </c>
      <c r="BS464" s="257" t="str">
        <f t="shared" si="69"/>
        <v/>
      </c>
      <c r="BT464" s="257" t="str">
        <f t="shared" si="70"/>
        <v/>
      </c>
      <c r="BU464" s="257" t="str">
        <f>IF(F464="","",IF(OR(AND(分岐管理シート!D464=1,T464&gt;0,Y464&gt;=0,U464=0,R464=S464+Y464,S464=T464),AND(分岐管理シート!D464=2,U464&gt;0,Y464&gt;=0,T464=0,R464=S464+Y464,S464=U464)),"","error"))</f>
        <v/>
      </c>
      <c r="BV464" s="257" t="str">
        <f t="shared" si="71"/>
        <v/>
      </c>
      <c r="BW464" s="257" t="str">
        <f t="shared" si="75"/>
        <v/>
      </c>
      <c r="BX464" s="257" t="str">
        <f t="shared" si="72"/>
        <v/>
      </c>
      <c r="BY464" s="257" t="str">
        <f>IF(F464="","",IF(PRODUCT(分岐管理シート!AB464:'分岐管理シート'!AE464)=0,"error",""))</f>
        <v/>
      </c>
      <c r="BZ464" s="252" t="str">
        <f>IF(F464="","",IF(AND(AE464="○",分岐管理シート!AF464=0),"error",""))</f>
        <v/>
      </c>
      <c r="CA464" s="257" t="str">
        <f>IF(F464="","",IF(AND(分岐管理シート!AE464&lt;2,実施計画様式!AF464&lt;&gt;""),"error",""))</f>
        <v/>
      </c>
      <c r="CB464" s="257" t="str">
        <f>IF(F464="","",IF(OR(AND(分岐管理シート!D464=1,分岐管理シート!AG464&gt;0,分岐管理シート!AG464&lt;25),AND(分岐管理シート!D464&gt;1,分岐管理シート!AG464&gt;12,分岐管理シート!AG464&lt;25)),"","error"))</f>
        <v/>
      </c>
      <c r="CC464" s="256" t="str">
        <f>IF(F464="","",IF(OR(AND(分岐管理シート!BH464="予算化方法",分岐管理シート!AH464&gt;0,分岐管理シート!AH464&lt;4),AND(分岐管理シート!BH464="予算化方法_未定なし",分岐管理シート!AH464&gt;0,分岐管理シート!AH464&lt;3)),"","error"))</f>
        <v/>
      </c>
      <c r="CD464" s="257" t="str">
        <f>IF(F464="","",IF(OR(分岐管理シート!AI464&lt;14,分岐管理シート!AI464&gt;25,分岐管理シート!AI464&gt;分岐管理シート!AJ464,分岐管理シート!AI464&gt;分岐管理シート!AK464),"error",""))</f>
        <v/>
      </c>
      <c r="CE464" s="257" t="str">
        <f>IF(F464="","",IF(OR(分岐管理シート!AJ464&lt;14,分岐管理シート!AJ464&gt;25,分岐管理シート!AJ464&lt;分岐管理シート!AI464,分岐管理シート!AJ464&gt;分岐管理シート!AK464),"error",""))</f>
        <v/>
      </c>
      <c r="CF464" s="256" t="str">
        <f>IF(F464="","",IF(OR(分岐管理シート!AK464&lt;14,分岐管理シート!AK464&gt;26,分岐管理シート!AK464&lt;分岐管理シート!AI464,分岐管理シート!AK464&lt;分岐管理シート!AJ464),"error",""))</f>
        <v/>
      </c>
      <c r="CG464" s="257" t="str">
        <f>IF(F464="","",IF(AND(AD464="－",分岐管理シート!AK464&gt;25),"error",""))</f>
        <v/>
      </c>
      <c r="CH464" s="257" t="str">
        <f t="shared" si="76"/>
        <v/>
      </c>
      <c r="CI464" s="252" t="str">
        <f>IF(F464="","",IF(分岐管理シート!AM464&lt;1,"error",""))</f>
        <v/>
      </c>
      <c r="CJ464" s="257" t="str">
        <f>IF(F464="","",IF(分岐管理シート!AN464&lt;1,"error",""))</f>
        <v/>
      </c>
      <c r="CK464" s="261" t="str">
        <f t="shared" si="73"/>
        <v/>
      </c>
      <c r="CL464" s="257" t="str">
        <f>IF(F464="","",IF(AND(SUM(分岐管理シート!AO464:AR464)&gt;180,分岐管理シート!AS464&lt;1),"error",""))</f>
        <v/>
      </c>
      <c r="CM464" s="257" t="str">
        <f>IF(F464="","",IF(OR(AND(分岐管理シート!D464=1,分岐管理シート!BB464&gt;0,分岐管理シート!BB464&lt;7),AND(分岐管理シート!D464&gt;1,分岐管理シート!BB464&gt;3,分岐管理シート!BB464&lt;7)),"","error"))</f>
        <v/>
      </c>
      <c r="CN464" s="260"/>
      <c r="CO464" s="257" t="str">
        <f>IF(分岐管理シート!BR464=0,"","error")</f>
        <v/>
      </c>
      <c r="CP464" s="304" t="str">
        <f>IF(AND(F464="",SUM(分岐管理シート!D464:BB464)&gt;0),"error","")</f>
        <v/>
      </c>
    </row>
    <row r="465" spans="1:99" ht="54.95" customHeight="1" x14ac:dyDescent="0.15">
      <c r="A465" s="33"/>
      <c r="B465" s="33"/>
      <c r="C465" s="445">
        <v>393</v>
      </c>
      <c r="D465" s="342"/>
      <c r="E465" s="342"/>
      <c r="F465" s="164"/>
      <c r="G465" s="164"/>
      <c r="H465" s="163"/>
      <c r="I465" s="164"/>
      <c r="J465" s="163"/>
      <c r="K465" s="164"/>
      <c r="L465" s="164"/>
      <c r="M465" s="164"/>
      <c r="N465" s="164"/>
      <c r="O465" s="343"/>
      <c r="P465" s="343"/>
      <c r="Q465" s="344"/>
      <c r="R465" s="345">
        <f t="shared" si="66"/>
        <v>0</v>
      </c>
      <c r="S465" s="346">
        <f t="shared" si="74"/>
        <v>0</v>
      </c>
      <c r="T465" s="347"/>
      <c r="U465" s="419"/>
      <c r="V465" s="386"/>
      <c r="W465" s="386"/>
      <c r="X465" s="386"/>
      <c r="Y465" s="347"/>
      <c r="Z465" s="347"/>
      <c r="AA465" s="163"/>
      <c r="AB465" s="164"/>
      <c r="AC465" s="348"/>
      <c r="AD465" s="348"/>
      <c r="AE465" s="348"/>
      <c r="AF465" s="349"/>
      <c r="AG465" s="349"/>
      <c r="AH465" s="370"/>
      <c r="AI465" s="163"/>
      <c r="AJ465" s="163"/>
      <c r="AK465" s="163"/>
      <c r="AL465" s="350"/>
      <c r="AM465" s="163"/>
      <c r="AN465" s="163"/>
      <c r="AO465" s="357"/>
      <c r="AP465" s="164"/>
      <c r="AQ465" s="164"/>
      <c r="AR465" s="164"/>
      <c r="AS465" s="351"/>
      <c r="AT465" s="352"/>
      <c r="AU465" s="352"/>
      <c r="AV465" s="352"/>
      <c r="AW465" s="352"/>
      <c r="AX465" s="352"/>
      <c r="AY465" s="352"/>
      <c r="AZ465" s="352"/>
      <c r="BA465" s="352"/>
      <c r="BB465" s="353"/>
      <c r="BC465" s="351"/>
      <c r="BD465" s="351"/>
      <c r="BE465" s="255" t="str">
        <f>IF(F465="","",IF(分岐管理シート!D465&gt;0,"","error"))</f>
        <v/>
      </c>
      <c r="BF465" s="256" t="str">
        <f>IF(F465="","",IF(分岐管理シート!E465=1,"","error"))</f>
        <v/>
      </c>
      <c r="BG465" s="257" t="str">
        <f>IF(F465="","",IF(分岐管理シート!G465=2,"","error"))</f>
        <v/>
      </c>
      <c r="BH465" s="257" t="str">
        <f>IF(F465="","",IF(OR(分岐管理シート!H465=0,LEN(H465)&lt;6),"error",""))</f>
        <v/>
      </c>
      <c r="BI465" s="258" t="str">
        <f>IF(F465="","",IF(分岐管理シート!I465=2,"","error"))</f>
        <v/>
      </c>
      <c r="BJ465" s="257" t="str">
        <f t="shared" si="67"/>
        <v/>
      </c>
      <c r="BK465" s="257" t="str">
        <f t="shared" si="68"/>
        <v/>
      </c>
      <c r="BL465" s="257" t="str">
        <f>IF(F465="","",IF(OR(AND(分岐管理シート!D465=1,分岐管理シート!K465=1),AND(分岐管理シート!D465=2,分岐管理シート!K465=2)),"","error"))</f>
        <v/>
      </c>
      <c r="BM465" s="255" t="str">
        <f>IF(F465="","",IF(分岐管理シート!L465=2,"","error"))</f>
        <v/>
      </c>
      <c r="BN465" s="257" t="str">
        <f>IF(F465="","",IF(分岐管理シート!M465&lt;1,"error",""))</f>
        <v/>
      </c>
      <c r="BO465" s="252" t="str">
        <f>IF(F465="","",IF(OR(AND(分岐管理シート!D465=1,分岐管理シート!M465&lt;12,分岐管理シート!M465&gt;0),AND(分岐管理シート!D465=2,分岐管理シート!M465&lt;13,分岐管理シート!M465&gt;1)),"","error"))</f>
        <v/>
      </c>
      <c r="BP465" s="257" t="str">
        <f>IF(AND(分岐管理シート!M465&lt;&gt;1,SUM(分岐管理シート!N465:P465)&gt;0),"error","")</f>
        <v/>
      </c>
      <c r="BQ465" s="256" t="str">
        <f>IF(OR(AND(分岐管理シート!N465=0,OR(分岐管理シート!O465&lt;&gt;0,分岐管理シート!P465&lt;&gt;0)),AND(分岐管理シート!O465=0,分岐管理シート!P465&lt;&gt;0)),"error","")</f>
        <v/>
      </c>
      <c r="BR465" s="259" t="str" cm="1">
        <f t="array" ref="BR465">IF(SUMPRODUCT(COUNTIF(N465:P465,N465:P465))&gt;COUNTA(N465:P465),"error","")</f>
        <v/>
      </c>
      <c r="BS465" s="257" t="str">
        <f t="shared" si="69"/>
        <v/>
      </c>
      <c r="BT465" s="257" t="str">
        <f t="shared" si="70"/>
        <v/>
      </c>
      <c r="BU465" s="257" t="str">
        <f>IF(F465="","",IF(OR(AND(分岐管理シート!D465=1,T465&gt;0,Y465&gt;=0,U465=0,R465=S465+Y465,S465=T465),AND(分岐管理シート!D465=2,U465&gt;0,Y465&gt;=0,T465=0,R465=S465+Y465,S465=U465)),"","error"))</f>
        <v/>
      </c>
      <c r="BV465" s="257" t="str">
        <f t="shared" si="71"/>
        <v/>
      </c>
      <c r="BW465" s="257" t="str">
        <f t="shared" si="75"/>
        <v/>
      </c>
      <c r="BX465" s="257" t="str">
        <f t="shared" si="72"/>
        <v/>
      </c>
      <c r="BY465" s="257" t="str">
        <f>IF(F465="","",IF(PRODUCT(分岐管理シート!AB465:'分岐管理シート'!AE465)=0,"error",""))</f>
        <v/>
      </c>
      <c r="BZ465" s="252" t="str">
        <f>IF(F465="","",IF(AND(AE465="○",分岐管理シート!AF465=0),"error",""))</f>
        <v/>
      </c>
      <c r="CA465" s="257" t="str">
        <f>IF(F465="","",IF(AND(分岐管理シート!AE465&lt;2,実施計画様式!AF465&lt;&gt;""),"error",""))</f>
        <v/>
      </c>
      <c r="CB465" s="257" t="str">
        <f>IF(F465="","",IF(OR(AND(分岐管理シート!D465=1,分岐管理シート!AG465&gt;0,分岐管理シート!AG465&lt;25),AND(分岐管理シート!D465&gt;1,分岐管理シート!AG465&gt;12,分岐管理シート!AG465&lt;25)),"","error"))</f>
        <v/>
      </c>
      <c r="CC465" s="256" t="str">
        <f>IF(F465="","",IF(OR(AND(分岐管理シート!BH465="予算化方法",分岐管理シート!AH465&gt;0,分岐管理シート!AH465&lt;4),AND(分岐管理シート!BH465="予算化方法_未定なし",分岐管理シート!AH465&gt;0,分岐管理シート!AH465&lt;3)),"","error"))</f>
        <v/>
      </c>
      <c r="CD465" s="257" t="str">
        <f>IF(F465="","",IF(OR(分岐管理シート!AI465&lt;14,分岐管理シート!AI465&gt;25,分岐管理シート!AI465&gt;分岐管理シート!AJ465,分岐管理シート!AI465&gt;分岐管理シート!AK465),"error",""))</f>
        <v/>
      </c>
      <c r="CE465" s="257" t="str">
        <f>IF(F465="","",IF(OR(分岐管理シート!AJ465&lt;14,分岐管理シート!AJ465&gt;25,分岐管理シート!AJ465&lt;分岐管理シート!AI465,分岐管理シート!AJ465&gt;分岐管理シート!AK465),"error",""))</f>
        <v/>
      </c>
      <c r="CF465" s="256" t="str">
        <f>IF(F465="","",IF(OR(分岐管理シート!AK465&lt;14,分岐管理シート!AK465&gt;26,分岐管理シート!AK465&lt;分岐管理シート!AI465,分岐管理シート!AK465&lt;分岐管理シート!AJ465),"error",""))</f>
        <v/>
      </c>
      <c r="CG465" s="257" t="str">
        <f>IF(F465="","",IF(AND(AD465="－",分岐管理シート!AK465&gt;25),"error",""))</f>
        <v/>
      </c>
      <c r="CH465" s="257" t="str">
        <f t="shared" si="76"/>
        <v/>
      </c>
      <c r="CI465" s="252" t="str">
        <f>IF(F465="","",IF(分岐管理シート!AM465&lt;1,"error",""))</f>
        <v/>
      </c>
      <c r="CJ465" s="257" t="str">
        <f>IF(F465="","",IF(分岐管理シート!AN465&lt;1,"error",""))</f>
        <v/>
      </c>
      <c r="CK465" s="261" t="str">
        <f t="shared" si="73"/>
        <v/>
      </c>
      <c r="CL465" s="257" t="str">
        <f>IF(F465="","",IF(AND(SUM(分岐管理シート!AO465:AR465)&gt;180,分岐管理シート!AS465&lt;1),"error",""))</f>
        <v/>
      </c>
      <c r="CM465" s="257" t="str">
        <f>IF(F465="","",IF(OR(AND(分岐管理シート!D465=1,分岐管理シート!BB465&gt;0,分岐管理シート!BB465&lt;7),AND(分岐管理シート!D465&gt;1,分岐管理シート!BB465&gt;3,分岐管理シート!BB465&lt;7)),"","error"))</f>
        <v/>
      </c>
      <c r="CN465" s="260"/>
      <c r="CO465" s="257" t="str">
        <f>IF(分岐管理シート!BR465=0,"","error")</f>
        <v/>
      </c>
      <c r="CP465" s="304" t="str">
        <f>IF(AND(F465="",SUM(分岐管理シート!D465:BB465)&gt;0),"error","")</f>
        <v/>
      </c>
    </row>
    <row r="466" spans="1:99" ht="54.95" customHeight="1" x14ac:dyDescent="0.15">
      <c r="A466" s="33"/>
      <c r="B466" s="33"/>
      <c r="C466" s="445">
        <v>394</v>
      </c>
      <c r="D466" s="342"/>
      <c r="E466" s="342"/>
      <c r="F466" s="164"/>
      <c r="G466" s="164"/>
      <c r="H466" s="163"/>
      <c r="I466" s="164"/>
      <c r="J466" s="163"/>
      <c r="K466" s="164"/>
      <c r="L466" s="164"/>
      <c r="M466" s="164"/>
      <c r="N466" s="164"/>
      <c r="O466" s="343"/>
      <c r="P466" s="343"/>
      <c r="Q466" s="344"/>
      <c r="R466" s="345">
        <f t="shared" si="66"/>
        <v>0</v>
      </c>
      <c r="S466" s="346">
        <f t="shared" si="74"/>
        <v>0</v>
      </c>
      <c r="T466" s="347"/>
      <c r="U466" s="419"/>
      <c r="V466" s="386"/>
      <c r="W466" s="386"/>
      <c r="X466" s="386"/>
      <c r="Y466" s="347"/>
      <c r="Z466" s="347"/>
      <c r="AA466" s="163"/>
      <c r="AB466" s="164"/>
      <c r="AC466" s="348"/>
      <c r="AD466" s="348"/>
      <c r="AE466" s="348"/>
      <c r="AF466" s="349"/>
      <c r="AG466" s="349"/>
      <c r="AH466" s="370"/>
      <c r="AI466" s="163"/>
      <c r="AJ466" s="163"/>
      <c r="AK466" s="163"/>
      <c r="AL466" s="350"/>
      <c r="AM466" s="163"/>
      <c r="AN466" s="163"/>
      <c r="AO466" s="357"/>
      <c r="AP466" s="164"/>
      <c r="AQ466" s="164"/>
      <c r="AR466" s="164"/>
      <c r="AS466" s="351"/>
      <c r="AT466" s="352"/>
      <c r="AU466" s="352"/>
      <c r="AV466" s="352"/>
      <c r="AW466" s="352"/>
      <c r="AX466" s="352"/>
      <c r="AY466" s="352"/>
      <c r="AZ466" s="352"/>
      <c r="BA466" s="352"/>
      <c r="BB466" s="353"/>
      <c r="BC466" s="351"/>
      <c r="BD466" s="351"/>
      <c r="BE466" s="255" t="str">
        <f>IF(F466="","",IF(分岐管理シート!D466&gt;0,"","error"))</f>
        <v/>
      </c>
      <c r="BF466" s="256" t="str">
        <f>IF(F466="","",IF(分岐管理シート!E466=1,"","error"))</f>
        <v/>
      </c>
      <c r="BG466" s="257" t="str">
        <f>IF(F466="","",IF(分岐管理シート!G466=2,"","error"))</f>
        <v/>
      </c>
      <c r="BH466" s="257" t="str">
        <f>IF(F466="","",IF(OR(分岐管理シート!H466=0,LEN(H466)&lt;6),"error",""))</f>
        <v/>
      </c>
      <c r="BI466" s="258" t="str">
        <f>IF(F466="","",IF(分岐管理シート!I466=2,"","error"))</f>
        <v/>
      </c>
      <c r="BJ466" s="257" t="str">
        <f t="shared" si="67"/>
        <v/>
      </c>
      <c r="BK466" s="257" t="str">
        <f t="shared" si="68"/>
        <v/>
      </c>
      <c r="BL466" s="257" t="str">
        <f>IF(F466="","",IF(OR(AND(分岐管理シート!D466=1,分岐管理シート!K466=1),AND(分岐管理シート!D466=2,分岐管理シート!K466=2)),"","error"))</f>
        <v/>
      </c>
      <c r="BM466" s="255" t="str">
        <f>IF(F466="","",IF(分岐管理シート!L466=2,"","error"))</f>
        <v/>
      </c>
      <c r="BN466" s="257" t="str">
        <f>IF(F466="","",IF(分岐管理シート!M466&lt;1,"error",""))</f>
        <v/>
      </c>
      <c r="BO466" s="252" t="str">
        <f>IF(F466="","",IF(OR(AND(分岐管理シート!D466=1,分岐管理シート!M466&lt;12,分岐管理シート!M466&gt;0),AND(分岐管理シート!D466=2,分岐管理シート!M466&lt;13,分岐管理シート!M466&gt;1)),"","error"))</f>
        <v/>
      </c>
      <c r="BP466" s="257" t="str">
        <f>IF(AND(分岐管理シート!M466&lt;&gt;1,SUM(分岐管理シート!N466:P466)&gt;0),"error","")</f>
        <v/>
      </c>
      <c r="BQ466" s="256" t="str">
        <f>IF(OR(AND(分岐管理シート!N466=0,OR(分岐管理シート!O466&lt;&gt;0,分岐管理シート!P466&lt;&gt;0)),AND(分岐管理シート!O466=0,分岐管理シート!P466&lt;&gt;0)),"error","")</f>
        <v/>
      </c>
      <c r="BR466" s="259" t="str" cm="1">
        <f t="array" ref="BR466">IF(SUMPRODUCT(COUNTIF(N466:P466,N466:P466))&gt;COUNTA(N466:P466),"error","")</f>
        <v/>
      </c>
      <c r="BS466" s="257" t="str">
        <f t="shared" si="69"/>
        <v/>
      </c>
      <c r="BT466" s="257" t="str">
        <f t="shared" si="70"/>
        <v/>
      </c>
      <c r="BU466" s="257" t="str">
        <f>IF(F466="","",IF(OR(AND(分岐管理シート!D466=1,T466&gt;0,Y466&gt;=0,U466=0,R466=S466+Y466,S466=T466),AND(分岐管理シート!D466=2,U466&gt;0,Y466&gt;=0,T466=0,R466=S466+Y466,S466=U466)),"","error"))</f>
        <v/>
      </c>
      <c r="BV466" s="257" t="str">
        <f t="shared" si="71"/>
        <v/>
      </c>
      <c r="BW466" s="257" t="str">
        <f t="shared" si="75"/>
        <v/>
      </c>
      <c r="BX466" s="257" t="str">
        <f t="shared" si="72"/>
        <v/>
      </c>
      <c r="BY466" s="257" t="str">
        <f>IF(F466="","",IF(PRODUCT(分岐管理シート!AB466:'分岐管理シート'!AE466)=0,"error",""))</f>
        <v/>
      </c>
      <c r="BZ466" s="252" t="str">
        <f>IF(F466="","",IF(AND(AE466="○",分岐管理シート!AF466=0),"error",""))</f>
        <v/>
      </c>
      <c r="CA466" s="257" t="str">
        <f>IF(F466="","",IF(AND(分岐管理シート!AE466&lt;2,実施計画様式!AF466&lt;&gt;""),"error",""))</f>
        <v/>
      </c>
      <c r="CB466" s="257" t="str">
        <f>IF(F466="","",IF(OR(AND(分岐管理シート!D466=1,分岐管理シート!AG466&gt;0,分岐管理シート!AG466&lt;25),AND(分岐管理シート!D466&gt;1,分岐管理シート!AG466&gt;12,分岐管理シート!AG466&lt;25)),"","error"))</f>
        <v/>
      </c>
      <c r="CC466" s="256" t="str">
        <f>IF(F466="","",IF(OR(AND(分岐管理シート!BH466="予算化方法",分岐管理シート!AH466&gt;0,分岐管理シート!AH466&lt;4),AND(分岐管理シート!BH466="予算化方法_未定なし",分岐管理シート!AH466&gt;0,分岐管理シート!AH466&lt;3)),"","error"))</f>
        <v/>
      </c>
      <c r="CD466" s="257" t="str">
        <f>IF(F466="","",IF(OR(分岐管理シート!AI466&lt;14,分岐管理シート!AI466&gt;25,分岐管理シート!AI466&gt;分岐管理シート!AJ466,分岐管理シート!AI466&gt;分岐管理シート!AK466),"error",""))</f>
        <v/>
      </c>
      <c r="CE466" s="257" t="str">
        <f>IF(F466="","",IF(OR(分岐管理シート!AJ466&lt;14,分岐管理シート!AJ466&gt;25,分岐管理シート!AJ466&lt;分岐管理シート!AI466,分岐管理シート!AJ466&gt;分岐管理シート!AK466),"error",""))</f>
        <v/>
      </c>
      <c r="CF466" s="256" t="str">
        <f>IF(F466="","",IF(OR(分岐管理シート!AK466&lt;14,分岐管理シート!AK466&gt;26,分岐管理シート!AK466&lt;分岐管理シート!AI466,分岐管理シート!AK466&lt;分岐管理シート!AJ466),"error",""))</f>
        <v/>
      </c>
      <c r="CG466" s="257" t="str">
        <f>IF(F466="","",IF(AND(AD466="－",分岐管理シート!AK466&gt;25),"error",""))</f>
        <v/>
      </c>
      <c r="CH466" s="257" t="str">
        <f t="shared" si="76"/>
        <v/>
      </c>
      <c r="CI466" s="252" t="str">
        <f>IF(F466="","",IF(分岐管理シート!AM466&lt;1,"error",""))</f>
        <v/>
      </c>
      <c r="CJ466" s="257" t="str">
        <f>IF(F466="","",IF(分岐管理シート!AN466&lt;1,"error",""))</f>
        <v/>
      </c>
      <c r="CK466" s="261" t="str">
        <f t="shared" si="73"/>
        <v/>
      </c>
      <c r="CL466" s="257" t="str">
        <f>IF(F466="","",IF(AND(SUM(分岐管理シート!AO466:AR466)&gt;180,分岐管理シート!AS466&lt;1),"error",""))</f>
        <v/>
      </c>
      <c r="CM466" s="257" t="str">
        <f>IF(F466="","",IF(OR(AND(分岐管理シート!D466=1,分岐管理シート!BB466&gt;0,分岐管理シート!BB466&lt;7),AND(分岐管理シート!D466&gt;1,分岐管理シート!BB466&gt;3,分岐管理シート!BB466&lt;7)),"","error"))</f>
        <v/>
      </c>
      <c r="CN466" s="260"/>
      <c r="CO466" s="257" t="str">
        <f>IF(分岐管理シート!BR466=0,"","error")</f>
        <v/>
      </c>
      <c r="CP466" s="304" t="str">
        <f>IF(AND(F466="",SUM(分岐管理シート!D466:BB466)&gt;0),"error","")</f>
        <v/>
      </c>
    </row>
    <row r="467" spans="1:99" ht="54.95" customHeight="1" x14ac:dyDescent="0.15">
      <c r="A467" s="33"/>
      <c r="B467" s="33"/>
      <c r="C467" s="445">
        <v>395</v>
      </c>
      <c r="D467" s="342"/>
      <c r="E467" s="342"/>
      <c r="F467" s="164"/>
      <c r="G467" s="164"/>
      <c r="H467" s="163"/>
      <c r="I467" s="164"/>
      <c r="J467" s="163"/>
      <c r="K467" s="164"/>
      <c r="L467" s="164"/>
      <c r="M467" s="164"/>
      <c r="N467" s="164"/>
      <c r="O467" s="343"/>
      <c r="P467" s="343"/>
      <c r="Q467" s="344"/>
      <c r="R467" s="345">
        <f t="shared" si="66"/>
        <v>0</v>
      </c>
      <c r="S467" s="346">
        <f t="shared" si="74"/>
        <v>0</v>
      </c>
      <c r="T467" s="347"/>
      <c r="U467" s="419"/>
      <c r="V467" s="386"/>
      <c r="W467" s="386"/>
      <c r="X467" s="386"/>
      <c r="Y467" s="347"/>
      <c r="Z467" s="347"/>
      <c r="AA467" s="163"/>
      <c r="AB467" s="164"/>
      <c r="AC467" s="348"/>
      <c r="AD467" s="348"/>
      <c r="AE467" s="348"/>
      <c r="AF467" s="349"/>
      <c r="AG467" s="349"/>
      <c r="AH467" s="370"/>
      <c r="AI467" s="163"/>
      <c r="AJ467" s="163"/>
      <c r="AK467" s="163"/>
      <c r="AL467" s="350"/>
      <c r="AM467" s="163"/>
      <c r="AN467" s="163"/>
      <c r="AO467" s="357"/>
      <c r="AP467" s="164"/>
      <c r="AQ467" s="164"/>
      <c r="AR467" s="164"/>
      <c r="AS467" s="351"/>
      <c r="AT467" s="352"/>
      <c r="AU467" s="352"/>
      <c r="AV467" s="352"/>
      <c r="AW467" s="352"/>
      <c r="AX467" s="352"/>
      <c r="AY467" s="352"/>
      <c r="AZ467" s="352"/>
      <c r="BA467" s="352"/>
      <c r="BB467" s="353"/>
      <c r="BC467" s="351"/>
      <c r="BD467" s="351"/>
      <c r="BE467" s="255" t="str">
        <f>IF(F467="","",IF(分岐管理シート!D467&gt;0,"","error"))</f>
        <v/>
      </c>
      <c r="BF467" s="256" t="str">
        <f>IF(F467="","",IF(分岐管理シート!E467=1,"","error"))</f>
        <v/>
      </c>
      <c r="BG467" s="257" t="str">
        <f>IF(F467="","",IF(分岐管理シート!G467=2,"","error"))</f>
        <v/>
      </c>
      <c r="BH467" s="257" t="str">
        <f>IF(F467="","",IF(OR(分岐管理シート!H467=0,LEN(H467)&lt;6),"error",""))</f>
        <v/>
      </c>
      <c r="BI467" s="258" t="str">
        <f>IF(F467="","",IF(分岐管理シート!I467=2,"","error"))</f>
        <v/>
      </c>
      <c r="BJ467" s="257" t="str">
        <f t="shared" si="67"/>
        <v/>
      </c>
      <c r="BK467" s="257" t="str">
        <f t="shared" si="68"/>
        <v/>
      </c>
      <c r="BL467" s="257" t="str">
        <f>IF(F467="","",IF(OR(AND(分岐管理シート!D467=1,分岐管理シート!K467=1),AND(分岐管理シート!D467=2,分岐管理シート!K467=2)),"","error"))</f>
        <v/>
      </c>
      <c r="BM467" s="255" t="str">
        <f>IF(F467="","",IF(分岐管理シート!L467=2,"","error"))</f>
        <v/>
      </c>
      <c r="BN467" s="257" t="str">
        <f>IF(F467="","",IF(分岐管理シート!M467&lt;1,"error",""))</f>
        <v/>
      </c>
      <c r="BO467" s="252" t="str">
        <f>IF(F467="","",IF(OR(AND(分岐管理シート!D467=1,分岐管理シート!M467&lt;12,分岐管理シート!M467&gt;0),AND(分岐管理シート!D467=2,分岐管理シート!M467&lt;13,分岐管理シート!M467&gt;1)),"","error"))</f>
        <v/>
      </c>
      <c r="BP467" s="257" t="str">
        <f>IF(AND(分岐管理シート!M467&lt;&gt;1,SUM(分岐管理シート!N467:P467)&gt;0),"error","")</f>
        <v/>
      </c>
      <c r="BQ467" s="256" t="str">
        <f>IF(OR(AND(分岐管理シート!N467=0,OR(分岐管理シート!O467&lt;&gt;0,分岐管理シート!P467&lt;&gt;0)),AND(分岐管理シート!O467=0,分岐管理シート!P467&lt;&gt;0)),"error","")</f>
        <v/>
      </c>
      <c r="BR467" s="259" t="str" cm="1">
        <f t="array" ref="BR467">IF(SUMPRODUCT(COUNTIF(N467:P467,N467:P467))&gt;COUNTA(N467:P467),"error","")</f>
        <v/>
      </c>
      <c r="BS467" s="257" t="str">
        <f t="shared" si="69"/>
        <v/>
      </c>
      <c r="BT467" s="257" t="str">
        <f t="shared" si="70"/>
        <v/>
      </c>
      <c r="BU467" s="257" t="str">
        <f>IF(F467="","",IF(OR(AND(分岐管理シート!D467=1,T467&gt;0,Y467&gt;=0,U467=0,R467=S467+Y467,S467=T467),AND(分岐管理シート!D467=2,U467&gt;0,Y467&gt;=0,T467=0,R467=S467+Y467,S467=U467)),"","error"))</f>
        <v/>
      </c>
      <c r="BV467" s="257" t="str">
        <f t="shared" si="71"/>
        <v/>
      </c>
      <c r="BW467" s="257" t="str">
        <f t="shared" si="75"/>
        <v/>
      </c>
      <c r="BX467" s="257" t="str">
        <f t="shared" si="72"/>
        <v/>
      </c>
      <c r="BY467" s="257" t="str">
        <f>IF(F467="","",IF(PRODUCT(分岐管理シート!AB467:'分岐管理シート'!AE467)=0,"error",""))</f>
        <v/>
      </c>
      <c r="BZ467" s="252" t="str">
        <f>IF(F467="","",IF(AND(AE467="○",分岐管理シート!AF467=0),"error",""))</f>
        <v/>
      </c>
      <c r="CA467" s="257" t="str">
        <f>IF(F467="","",IF(AND(分岐管理シート!AE467&lt;2,実施計画様式!AF467&lt;&gt;""),"error",""))</f>
        <v/>
      </c>
      <c r="CB467" s="257" t="str">
        <f>IF(F467="","",IF(OR(AND(分岐管理シート!D467=1,分岐管理シート!AG467&gt;0,分岐管理シート!AG467&lt;25),AND(分岐管理シート!D467&gt;1,分岐管理シート!AG467&gt;12,分岐管理シート!AG467&lt;25)),"","error"))</f>
        <v/>
      </c>
      <c r="CC467" s="256" t="str">
        <f>IF(F467="","",IF(OR(AND(分岐管理シート!BH467="予算化方法",分岐管理シート!AH467&gt;0,分岐管理シート!AH467&lt;4),AND(分岐管理シート!BH467="予算化方法_未定なし",分岐管理シート!AH467&gt;0,分岐管理シート!AH467&lt;3)),"","error"))</f>
        <v/>
      </c>
      <c r="CD467" s="257" t="str">
        <f>IF(F467="","",IF(OR(分岐管理シート!AI467&lt;14,分岐管理シート!AI467&gt;25,分岐管理シート!AI467&gt;分岐管理シート!AJ467,分岐管理シート!AI467&gt;分岐管理シート!AK467),"error",""))</f>
        <v/>
      </c>
      <c r="CE467" s="257" t="str">
        <f>IF(F467="","",IF(OR(分岐管理シート!AJ467&lt;14,分岐管理シート!AJ467&gt;25,分岐管理シート!AJ467&lt;分岐管理シート!AI467,分岐管理シート!AJ467&gt;分岐管理シート!AK467),"error",""))</f>
        <v/>
      </c>
      <c r="CF467" s="256" t="str">
        <f>IF(F467="","",IF(OR(分岐管理シート!AK467&lt;14,分岐管理シート!AK467&gt;26,分岐管理シート!AK467&lt;分岐管理シート!AI467,分岐管理シート!AK467&lt;分岐管理シート!AJ467),"error",""))</f>
        <v/>
      </c>
      <c r="CG467" s="257" t="str">
        <f>IF(F467="","",IF(AND(AD467="－",分岐管理シート!AK467&gt;25),"error",""))</f>
        <v/>
      </c>
      <c r="CH467" s="257" t="str">
        <f t="shared" si="76"/>
        <v/>
      </c>
      <c r="CI467" s="252" t="str">
        <f>IF(F467="","",IF(分岐管理シート!AM467&lt;1,"error",""))</f>
        <v/>
      </c>
      <c r="CJ467" s="257" t="str">
        <f>IF(F467="","",IF(分岐管理シート!AN467&lt;1,"error",""))</f>
        <v/>
      </c>
      <c r="CK467" s="261" t="str">
        <f t="shared" si="73"/>
        <v/>
      </c>
      <c r="CL467" s="257" t="str">
        <f>IF(F467="","",IF(AND(SUM(分岐管理シート!AO467:AR467)&gt;180,分岐管理シート!AS467&lt;1),"error",""))</f>
        <v/>
      </c>
      <c r="CM467" s="257" t="str">
        <f>IF(F467="","",IF(OR(AND(分岐管理シート!D467=1,分岐管理シート!BB467&gt;0,分岐管理シート!BB467&lt;7),AND(分岐管理シート!D467&gt;1,分岐管理シート!BB467&gt;3,分岐管理シート!BB467&lt;7)),"","error"))</f>
        <v/>
      </c>
      <c r="CN467" s="260"/>
      <c r="CO467" s="257" t="str">
        <f>IF(分岐管理シート!BR467=0,"","error")</f>
        <v/>
      </c>
      <c r="CP467" s="304" t="str">
        <f>IF(AND(F467="",SUM(分岐管理シート!D467:BB467)&gt;0),"error","")</f>
        <v/>
      </c>
    </row>
    <row r="468" spans="1:99" customFormat="1" ht="54.95" customHeight="1" x14ac:dyDescent="0.15">
      <c r="A468" s="33"/>
      <c r="B468" s="33"/>
      <c r="C468" s="445">
        <v>396</v>
      </c>
      <c r="D468" s="342"/>
      <c r="E468" s="342"/>
      <c r="F468" s="164"/>
      <c r="G468" s="164"/>
      <c r="H468" s="163"/>
      <c r="I468" s="164"/>
      <c r="J468" s="163"/>
      <c r="K468" s="164"/>
      <c r="L468" s="164"/>
      <c r="M468" s="164"/>
      <c r="N468" s="164"/>
      <c r="O468" s="343"/>
      <c r="P468" s="343"/>
      <c r="Q468" s="344"/>
      <c r="R468" s="345">
        <f t="shared" si="66"/>
        <v>0</v>
      </c>
      <c r="S468" s="346">
        <f t="shared" si="74"/>
        <v>0</v>
      </c>
      <c r="T468" s="347"/>
      <c r="U468" s="419"/>
      <c r="V468" s="386"/>
      <c r="W468" s="386"/>
      <c r="X468" s="386"/>
      <c r="Y468" s="347"/>
      <c r="Z468" s="347"/>
      <c r="AA468" s="163"/>
      <c r="AB468" s="164"/>
      <c r="AC468" s="348"/>
      <c r="AD468" s="348"/>
      <c r="AE468" s="348"/>
      <c r="AF468" s="349"/>
      <c r="AG468" s="349"/>
      <c r="AH468" s="370"/>
      <c r="AI468" s="163"/>
      <c r="AJ468" s="163"/>
      <c r="AK468" s="163"/>
      <c r="AL468" s="350"/>
      <c r="AM468" s="163"/>
      <c r="AN468" s="163"/>
      <c r="AO468" s="357"/>
      <c r="AP468" s="164"/>
      <c r="AQ468" s="164"/>
      <c r="AR468" s="164"/>
      <c r="AS468" s="351"/>
      <c r="AT468" s="352"/>
      <c r="AU468" s="354"/>
      <c r="AV468" s="354"/>
      <c r="AW468" s="354"/>
      <c r="AX468" s="354"/>
      <c r="AY468" s="354"/>
      <c r="AZ468" s="354"/>
      <c r="BA468" s="354"/>
      <c r="BB468" s="353"/>
      <c r="BC468" s="353"/>
      <c r="BD468" s="353"/>
      <c r="BE468" s="255" t="str">
        <f>IF(F468="","",IF(分岐管理シート!D468&gt;0,"","error"))</f>
        <v/>
      </c>
      <c r="BF468" s="256" t="str">
        <f>IF(F468="","",IF(分岐管理シート!E468=1,"","error"))</f>
        <v/>
      </c>
      <c r="BG468" s="257" t="str">
        <f>IF(F468="","",IF(分岐管理シート!G468=2,"","error"))</f>
        <v/>
      </c>
      <c r="BH468" s="257" t="str">
        <f>IF(F468="","",IF(OR(分岐管理シート!H468=0,LEN(H468)&lt;6),"error",""))</f>
        <v/>
      </c>
      <c r="BI468" s="258" t="str">
        <f>IF(F468="","",IF(分岐管理シート!I468=2,"","error"))</f>
        <v/>
      </c>
      <c r="BJ468" s="257" t="str">
        <f t="shared" si="67"/>
        <v/>
      </c>
      <c r="BK468" s="257" t="str">
        <f t="shared" si="68"/>
        <v/>
      </c>
      <c r="BL468" s="257" t="str">
        <f>IF(F468="","",IF(OR(AND(分岐管理シート!D468=1,分岐管理シート!K468=1),AND(分岐管理シート!D468=2,分岐管理シート!K468=2)),"","error"))</f>
        <v/>
      </c>
      <c r="BM468" s="255" t="str">
        <f>IF(F468="","",IF(分岐管理シート!L468=2,"","error"))</f>
        <v/>
      </c>
      <c r="BN468" s="257" t="str">
        <f>IF(F468="","",IF(分岐管理シート!M468&lt;1,"error",""))</f>
        <v/>
      </c>
      <c r="BO468" s="252" t="str">
        <f>IF(F468="","",IF(OR(AND(分岐管理シート!D468=1,分岐管理シート!M468&lt;12,分岐管理シート!M468&gt;0),AND(分岐管理シート!D468=2,分岐管理シート!M468&lt;13,分岐管理シート!M468&gt;1)),"","error"))</f>
        <v/>
      </c>
      <c r="BP468" s="257" t="str">
        <f>IF(AND(分岐管理シート!M468&lt;&gt;1,SUM(分岐管理シート!N468:P468)&gt;0),"error","")</f>
        <v/>
      </c>
      <c r="BQ468" s="256" t="str">
        <f>IF(OR(AND(分岐管理シート!N468=0,OR(分岐管理シート!O468&lt;&gt;0,分岐管理シート!P468&lt;&gt;0)),AND(分岐管理シート!O468=0,分岐管理シート!P468&lt;&gt;0)),"error","")</f>
        <v/>
      </c>
      <c r="BR468" s="259" t="str" cm="1">
        <f t="array" ref="BR468">IF(SUMPRODUCT(COUNTIF(N468:P468,N468:P468))&gt;COUNTA(N468:P468),"error","")</f>
        <v/>
      </c>
      <c r="BS468" s="257" t="str">
        <f t="shared" si="69"/>
        <v/>
      </c>
      <c r="BT468" s="257" t="str">
        <f t="shared" si="70"/>
        <v/>
      </c>
      <c r="BU468" s="257" t="str">
        <f>IF(F468="","",IF(OR(AND(分岐管理シート!D468=1,T468&gt;0,Y468&gt;=0,U468=0,R468=S468+Y468,S468=T468),AND(分岐管理シート!D468=2,U468&gt;0,Y468&gt;=0,T468=0,R468=S468+Y468,S468=U468)),"","error"))</f>
        <v/>
      </c>
      <c r="BV468" s="257" t="str">
        <f t="shared" si="71"/>
        <v/>
      </c>
      <c r="BW468" s="257" t="str">
        <f t="shared" si="75"/>
        <v/>
      </c>
      <c r="BX468" s="257" t="str">
        <f t="shared" si="72"/>
        <v/>
      </c>
      <c r="BY468" s="257" t="str">
        <f>IF(F468="","",IF(PRODUCT(分岐管理シート!AB468:'分岐管理シート'!AE468)=0,"error",""))</f>
        <v/>
      </c>
      <c r="BZ468" s="252" t="str">
        <f>IF(F468="","",IF(AND(AE468="○",分岐管理シート!AF468=0),"error",""))</f>
        <v/>
      </c>
      <c r="CA468" s="257" t="str">
        <f>IF(F468="","",IF(AND(分岐管理シート!AE468&lt;2,実施計画様式!AF468&lt;&gt;""),"error",""))</f>
        <v/>
      </c>
      <c r="CB468" s="257" t="str">
        <f>IF(F468="","",IF(OR(AND(分岐管理シート!D468=1,分岐管理シート!AG468&gt;0,分岐管理シート!AG468&lt;25),AND(分岐管理シート!D468&gt;1,分岐管理シート!AG468&gt;12,分岐管理シート!AG468&lt;25)),"","error"))</f>
        <v/>
      </c>
      <c r="CC468" s="256" t="str">
        <f>IF(F468="","",IF(OR(AND(分岐管理シート!BH468="予算化方法",分岐管理シート!AH468&gt;0,分岐管理シート!AH468&lt;4),AND(分岐管理シート!BH468="予算化方法_未定なし",分岐管理シート!AH468&gt;0,分岐管理シート!AH468&lt;3)),"","error"))</f>
        <v/>
      </c>
      <c r="CD468" s="257" t="str">
        <f>IF(F468="","",IF(OR(分岐管理シート!AI468&lt;14,分岐管理シート!AI468&gt;25,分岐管理シート!AI468&gt;分岐管理シート!AJ468,分岐管理シート!AI468&gt;分岐管理シート!AK468),"error",""))</f>
        <v/>
      </c>
      <c r="CE468" s="257" t="str">
        <f>IF(F468="","",IF(OR(分岐管理シート!AJ468&lt;14,分岐管理シート!AJ468&gt;25,分岐管理シート!AJ468&lt;分岐管理シート!AI468,分岐管理シート!AJ468&gt;分岐管理シート!AK468),"error",""))</f>
        <v/>
      </c>
      <c r="CF468" s="256" t="str">
        <f>IF(F468="","",IF(OR(分岐管理シート!AK468&lt;14,分岐管理シート!AK468&gt;26,分岐管理シート!AK468&lt;分岐管理シート!AI468,分岐管理シート!AK468&lt;分岐管理シート!AJ468),"error",""))</f>
        <v/>
      </c>
      <c r="CG468" s="257" t="str">
        <f>IF(F468="","",IF(AND(AD468="－",分岐管理シート!AK468&gt;25),"error",""))</f>
        <v/>
      </c>
      <c r="CH468" s="257" t="str">
        <f t="shared" si="76"/>
        <v/>
      </c>
      <c r="CI468" s="252" t="str">
        <f>IF(F468="","",IF(分岐管理シート!AM468&lt;1,"error",""))</f>
        <v/>
      </c>
      <c r="CJ468" s="257" t="str">
        <f>IF(F468="","",IF(分岐管理シート!AN468&lt;1,"error",""))</f>
        <v/>
      </c>
      <c r="CK468" s="261" t="str">
        <f t="shared" si="73"/>
        <v/>
      </c>
      <c r="CL468" s="257" t="str">
        <f>IF(F468="","",IF(AND(SUM(分岐管理シート!AO468:AR468)&gt;180,分岐管理シート!AS468&lt;1),"error",""))</f>
        <v/>
      </c>
      <c r="CM468" s="257" t="str">
        <f>IF(F468="","",IF(OR(AND(分岐管理シート!D468=1,分岐管理シート!BB468&gt;0,分岐管理シート!BB468&lt;7),AND(分岐管理シート!D468&gt;1,分岐管理シート!BB468&gt;3,分岐管理シート!BB468&lt;7)),"","error"))</f>
        <v/>
      </c>
      <c r="CN468" s="260"/>
      <c r="CO468" s="257" t="str">
        <f>IF(分岐管理シート!BR468=0,"","error")</f>
        <v/>
      </c>
      <c r="CP468" s="304" t="str">
        <f>IF(AND(F468="",SUM(分岐管理シート!D468:BB468)&gt;0),"error","")</f>
        <v/>
      </c>
    </row>
    <row r="469" spans="1:99" ht="54.95" customHeight="1" x14ac:dyDescent="0.15">
      <c r="A469" s="33"/>
      <c r="B469" s="33"/>
      <c r="C469" s="445">
        <v>397</v>
      </c>
      <c r="D469" s="342"/>
      <c r="E469" s="342"/>
      <c r="F469" s="164"/>
      <c r="G469" s="164"/>
      <c r="H469" s="163"/>
      <c r="I469" s="164"/>
      <c r="J469" s="163"/>
      <c r="K469" s="164"/>
      <c r="L469" s="164"/>
      <c r="M469" s="164"/>
      <c r="N469" s="164"/>
      <c r="O469" s="343"/>
      <c r="P469" s="343"/>
      <c r="Q469" s="344"/>
      <c r="R469" s="345">
        <f t="shared" si="66"/>
        <v>0</v>
      </c>
      <c r="S469" s="346">
        <f t="shared" si="74"/>
        <v>0</v>
      </c>
      <c r="T469" s="347"/>
      <c r="U469" s="419"/>
      <c r="V469" s="386"/>
      <c r="W469" s="386"/>
      <c r="X469" s="386"/>
      <c r="Y469" s="347"/>
      <c r="Z469" s="347"/>
      <c r="AA469" s="163"/>
      <c r="AB469" s="164"/>
      <c r="AC469" s="348"/>
      <c r="AD469" s="348"/>
      <c r="AE469" s="348"/>
      <c r="AF469" s="349"/>
      <c r="AG469" s="349"/>
      <c r="AH469" s="370"/>
      <c r="AI469" s="163"/>
      <c r="AJ469" s="163"/>
      <c r="AK469" s="163"/>
      <c r="AL469" s="350"/>
      <c r="AM469" s="163"/>
      <c r="AN469" s="163"/>
      <c r="AO469" s="357"/>
      <c r="AP469" s="164"/>
      <c r="AQ469" s="164"/>
      <c r="AR469" s="164"/>
      <c r="AS469" s="351"/>
      <c r="AT469" s="352"/>
      <c r="AU469" s="354"/>
      <c r="AV469" s="354"/>
      <c r="AW469" s="354"/>
      <c r="AX469" s="354"/>
      <c r="AY469" s="354"/>
      <c r="AZ469" s="354"/>
      <c r="BA469" s="354"/>
      <c r="BB469" s="353"/>
      <c r="BC469" s="353"/>
      <c r="BD469" s="353"/>
      <c r="BE469" s="255" t="str">
        <f>IF(F469="","",IF(分岐管理シート!D469&gt;0,"","error"))</f>
        <v/>
      </c>
      <c r="BF469" s="256" t="str">
        <f>IF(F469="","",IF(分岐管理シート!E469=1,"","error"))</f>
        <v/>
      </c>
      <c r="BG469" s="257" t="str">
        <f>IF(F469="","",IF(分岐管理シート!G469=2,"","error"))</f>
        <v/>
      </c>
      <c r="BH469" s="257" t="str">
        <f>IF(F469="","",IF(OR(分岐管理シート!H469=0,LEN(H469)&lt;6),"error",""))</f>
        <v/>
      </c>
      <c r="BI469" s="258" t="str">
        <f>IF(F469="","",IF(分岐管理シート!I469=2,"","error"))</f>
        <v/>
      </c>
      <c r="BJ469" s="257" t="str">
        <f t="shared" si="67"/>
        <v/>
      </c>
      <c r="BK469" s="257" t="str">
        <f t="shared" si="68"/>
        <v/>
      </c>
      <c r="BL469" s="257" t="str">
        <f>IF(F469="","",IF(OR(AND(分岐管理シート!D469=1,分岐管理シート!K469=1),AND(分岐管理シート!D469=2,分岐管理シート!K469=2)),"","error"))</f>
        <v/>
      </c>
      <c r="BM469" s="255" t="str">
        <f>IF(F469="","",IF(分岐管理シート!L469=2,"","error"))</f>
        <v/>
      </c>
      <c r="BN469" s="257" t="str">
        <f>IF(F469="","",IF(分岐管理シート!M469&lt;1,"error",""))</f>
        <v/>
      </c>
      <c r="BO469" s="252" t="str">
        <f>IF(F469="","",IF(OR(AND(分岐管理シート!D469=1,分岐管理シート!M469&lt;12,分岐管理シート!M469&gt;0),AND(分岐管理シート!D469=2,分岐管理シート!M469&lt;13,分岐管理シート!M469&gt;1)),"","error"))</f>
        <v/>
      </c>
      <c r="BP469" s="257" t="str">
        <f>IF(AND(分岐管理シート!M469&lt;&gt;1,SUM(分岐管理シート!N469:P469)&gt;0),"error","")</f>
        <v/>
      </c>
      <c r="BQ469" s="256" t="str">
        <f>IF(OR(AND(分岐管理シート!N469=0,OR(分岐管理シート!O469&lt;&gt;0,分岐管理シート!P469&lt;&gt;0)),AND(分岐管理シート!O469=0,分岐管理シート!P469&lt;&gt;0)),"error","")</f>
        <v/>
      </c>
      <c r="BR469" s="259" t="str" cm="1">
        <f t="array" ref="BR469">IF(SUMPRODUCT(COUNTIF(N469:P469,N469:P469))&gt;COUNTA(N469:P469),"error","")</f>
        <v/>
      </c>
      <c r="BS469" s="257" t="str">
        <f t="shared" si="69"/>
        <v/>
      </c>
      <c r="BT469" s="257" t="str">
        <f t="shared" si="70"/>
        <v/>
      </c>
      <c r="BU469" s="257" t="str">
        <f>IF(F469="","",IF(OR(AND(分岐管理シート!D469=1,T469&gt;0,Y469&gt;=0,U469=0,R469=S469+Y469,S469=T469),AND(分岐管理シート!D469=2,U469&gt;0,Y469&gt;=0,T469=0,R469=S469+Y469,S469=U469)),"","error"))</f>
        <v/>
      </c>
      <c r="BV469" s="257" t="str">
        <f t="shared" si="71"/>
        <v/>
      </c>
      <c r="BW469" s="257" t="str">
        <f t="shared" si="75"/>
        <v/>
      </c>
      <c r="BX469" s="257" t="str">
        <f t="shared" si="72"/>
        <v/>
      </c>
      <c r="BY469" s="257" t="str">
        <f>IF(F469="","",IF(PRODUCT(分岐管理シート!AB469:'分岐管理シート'!AE469)=0,"error",""))</f>
        <v/>
      </c>
      <c r="BZ469" s="252" t="str">
        <f>IF(F469="","",IF(AND(AE469="○",分岐管理シート!AF469=0),"error",""))</f>
        <v/>
      </c>
      <c r="CA469" s="257" t="str">
        <f>IF(F469="","",IF(AND(分岐管理シート!AE469&lt;2,実施計画様式!AF469&lt;&gt;""),"error",""))</f>
        <v/>
      </c>
      <c r="CB469" s="257" t="str">
        <f>IF(F469="","",IF(OR(AND(分岐管理シート!D469=1,分岐管理シート!AG469&gt;0,分岐管理シート!AG469&lt;25),AND(分岐管理シート!D469&gt;1,分岐管理シート!AG469&gt;12,分岐管理シート!AG469&lt;25)),"","error"))</f>
        <v/>
      </c>
      <c r="CC469" s="256" t="str">
        <f>IF(F469="","",IF(OR(AND(分岐管理シート!BH469="予算化方法",分岐管理シート!AH469&gt;0,分岐管理シート!AH469&lt;4),AND(分岐管理シート!BH469="予算化方法_未定なし",分岐管理シート!AH469&gt;0,分岐管理シート!AH469&lt;3)),"","error"))</f>
        <v/>
      </c>
      <c r="CD469" s="257" t="str">
        <f>IF(F469="","",IF(OR(分岐管理シート!AI469&lt;14,分岐管理シート!AI469&gt;25,分岐管理シート!AI469&gt;分岐管理シート!AJ469,分岐管理シート!AI469&gt;分岐管理シート!AK469),"error",""))</f>
        <v/>
      </c>
      <c r="CE469" s="257" t="str">
        <f>IF(F469="","",IF(OR(分岐管理シート!AJ469&lt;14,分岐管理シート!AJ469&gt;25,分岐管理シート!AJ469&lt;分岐管理シート!AI469,分岐管理シート!AJ469&gt;分岐管理シート!AK469),"error",""))</f>
        <v/>
      </c>
      <c r="CF469" s="256" t="str">
        <f>IF(F469="","",IF(OR(分岐管理シート!AK469&lt;14,分岐管理シート!AK469&gt;26,分岐管理シート!AK469&lt;分岐管理シート!AI469,分岐管理シート!AK469&lt;分岐管理シート!AJ469),"error",""))</f>
        <v/>
      </c>
      <c r="CG469" s="257" t="str">
        <f>IF(F469="","",IF(AND(AD469="－",分岐管理シート!AK469&gt;25),"error",""))</f>
        <v/>
      </c>
      <c r="CH469" s="257" t="str">
        <f t="shared" si="76"/>
        <v/>
      </c>
      <c r="CI469" s="252" t="str">
        <f>IF(F469="","",IF(分岐管理シート!AM469&lt;1,"error",""))</f>
        <v/>
      </c>
      <c r="CJ469" s="257" t="str">
        <f>IF(F469="","",IF(分岐管理シート!AN469&lt;1,"error",""))</f>
        <v/>
      </c>
      <c r="CK469" s="261" t="str">
        <f t="shared" si="73"/>
        <v/>
      </c>
      <c r="CL469" s="257" t="str">
        <f>IF(F469="","",IF(AND(SUM(分岐管理シート!AO469:AR469)&gt;180,分岐管理シート!AS469&lt;1),"error",""))</f>
        <v/>
      </c>
      <c r="CM469" s="257" t="str">
        <f>IF(F469="","",IF(OR(AND(分岐管理シート!D469=1,分岐管理シート!BB469&gt;0,分岐管理シート!BB469&lt;7),AND(分岐管理シート!D469&gt;1,分岐管理シート!BB469&gt;3,分岐管理シート!BB469&lt;7)),"","error"))</f>
        <v/>
      </c>
      <c r="CN469" s="260"/>
      <c r="CO469" s="257" t="str">
        <f>IF(分岐管理シート!BR469=0,"","error")</f>
        <v/>
      </c>
      <c r="CP469" s="304" t="str">
        <f>IF(AND(F469="",SUM(分岐管理シート!D469:BB469)&gt;0),"error","")</f>
        <v/>
      </c>
      <c r="CT469"/>
      <c r="CU469"/>
    </row>
    <row r="470" spans="1:99" ht="54.95" customHeight="1" x14ac:dyDescent="0.15">
      <c r="A470" s="33"/>
      <c r="B470" s="33"/>
      <c r="C470" s="445">
        <v>398</v>
      </c>
      <c r="D470" s="342"/>
      <c r="E470" s="342"/>
      <c r="F470" s="164"/>
      <c r="G470" s="164"/>
      <c r="H470" s="163"/>
      <c r="I470" s="164"/>
      <c r="J470" s="163"/>
      <c r="K470" s="164"/>
      <c r="L470" s="164"/>
      <c r="M470" s="164"/>
      <c r="N470" s="164"/>
      <c r="O470" s="343"/>
      <c r="P470" s="343"/>
      <c r="Q470" s="344"/>
      <c r="R470" s="345">
        <f t="shared" si="66"/>
        <v>0</v>
      </c>
      <c r="S470" s="346">
        <f t="shared" si="74"/>
        <v>0</v>
      </c>
      <c r="T470" s="347"/>
      <c r="U470" s="419"/>
      <c r="V470" s="386"/>
      <c r="W470" s="386"/>
      <c r="X470" s="386"/>
      <c r="Y470" s="347"/>
      <c r="Z470" s="347"/>
      <c r="AA470" s="163"/>
      <c r="AB470" s="164"/>
      <c r="AC470" s="348"/>
      <c r="AD470" s="348"/>
      <c r="AE470" s="348"/>
      <c r="AF470" s="349"/>
      <c r="AG470" s="349"/>
      <c r="AH470" s="370"/>
      <c r="AI470" s="163"/>
      <c r="AJ470" s="163"/>
      <c r="AK470" s="163"/>
      <c r="AL470" s="350"/>
      <c r="AM470" s="163"/>
      <c r="AN470" s="163"/>
      <c r="AO470" s="357"/>
      <c r="AP470" s="164"/>
      <c r="AQ470" s="164"/>
      <c r="AR470" s="164"/>
      <c r="AS470" s="351"/>
      <c r="AT470" s="352"/>
      <c r="AU470" s="354"/>
      <c r="AV470" s="354"/>
      <c r="AW470" s="354"/>
      <c r="AX470" s="354"/>
      <c r="AY470" s="354"/>
      <c r="AZ470" s="354"/>
      <c r="BA470" s="354"/>
      <c r="BB470" s="353"/>
      <c r="BC470" s="353"/>
      <c r="BD470" s="353"/>
      <c r="BE470" s="255" t="str">
        <f>IF(F470="","",IF(分岐管理シート!D470&gt;0,"","error"))</f>
        <v/>
      </c>
      <c r="BF470" s="256" t="str">
        <f>IF(F470="","",IF(分岐管理シート!E470=1,"","error"))</f>
        <v/>
      </c>
      <c r="BG470" s="257" t="str">
        <f>IF(F470="","",IF(分岐管理シート!G470=2,"","error"))</f>
        <v/>
      </c>
      <c r="BH470" s="257" t="str">
        <f>IF(F470="","",IF(OR(分岐管理シート!H470=0,LEN(H470)&lt;6),"error",""))</f>
        <v/>
      </c>
      <c r="BI470" s="258" t="str">
        <f>IF(F470="","",IF(分岐管理シート!I470=2,"","error"))</f>
        <v/>
      </c>
      <c r="BJ470" s="257" t="str">
        <f t="shared" si="67"/>
        <v/>
      </c>
      <c r="BK470" s="257" t="str">
        <f t="shared" si="68"/>
        <v/>
      </c>
      <c r="BL470" s="257" t="str">
        <f>IF(F470="","",IF(OR(AND(分岐管理シート!D470=1,分岐管理シート!K470=1),AND(分岐管理シート!D470=2,分岐管理シート!K470=2)),"","error"))</f>
        <v/>
      </c>
      <c r="BM470" s="255" t="str">
        <f>IF(F470="","",IF(分岐管理シート!L470=2,"","error"))</f>
        <v/>
      </c>
      <c r="BN470" s="257" t="str">
        <f>IF(F470="","",IF(分岐管理シート!M470&lt;1,"error",""))</f>
        <v/>
      </c>
      <c r="BO470" s="252" t="str">
        <f>IF(F470="","",IF(OR(AND(分岐管理シート!D470=1,分岐管理シート!M470&lt;12,分岐管理シート!M470&gt;0),AND(分岐管理シート!D470=2,分岐管理シート!M470&lt;13,分岐管理シート!M470&gt;1)),"","error"))</f>
        <v/>
      </c>
      <c r="BP470" s="257" t="str">
        <f>IF(AND(分岐管理シート!M470&lt;&gt;1,SUM(分岐管理シート!N470:P470)&gt;0),"error","")</f>
        <v/>
      </c>
      <c r="BQ470" s="256" t="str">
        <f>IF(OR(AND(分岐管理シート!N470=0,OR(分岐管理シート!O470&lt;&gt;0,分岐管理シート!P470&lt;&gt;0)),AND(分岐管理シート!O470=0,分岐管理シート!P470&lt;&gt;0)),"error","")</f>
        <v/>
      </c>
      <c r="BR470" s="259" t="str" cm="1">
        <f t="array" ref="BR470">IF(SUMPRODUCT(COUNTIF(N470:P470,N470:P470))&gt;COUNTA(N470:P470),"error","")</f>
        <v/>
      </c>
      <c r="BS470" s="257" t="str">
        <f t="shared" si="69"/>
        <v/>
      </c>
      <c r="BT470" s="257" t="str">
        <f t="shared" si="70"/>
        <v/>
      </c>
      <c r="BU470" s="257" t="str">
        <f>IF(F470="","",IF(OR(AND(分岐管理シート!D470=1,T470&gt;0,Y470&gt;=0,U470=0,R470=S470+Y470,S470=T470),AND(分岐管理シート!D470=2,U470&gt;0,Y470&gt;=0,T470=0,R470=S470+Y470,S470=U470)),"","error"))</f>
        <v/>
      </c>
      <c r="BV470" s="257" t="str">
        <f t="shared" si="71"/>
        <v/>
      </c>
      <c r="BW470" s="257" t="str">
        <f t="shared" si="75"/>
        <v/>
      </c>
      <c r="BX470" s="257" t="str">
        <f t="shared" si="72"/>
        <v/>
      </c>
      <c r="BY470" s="257" t="str">
        <f>IF(F470="","",IF(PRODUCT(分岐管理シート!AB470:'分岐管理シート'!AE470)=0,"error",""))</f>
        <v/>
      </c>
      <c r="BZ470" s="252" t="str">
        <f>IF(F470="","",IF(AND(AE470="○",分岐管理シート!AF470=0),"error",""))</f>
        <v/>
      </c>
      <c r="CA470" s="257" t="str">
        <f>IF(F470="","",IF(AND(分岐管理シート!AE470&lt;2,実施計画様式!AF470&lt;&gt;""),"error",""))</f>
        <v/>
      </c>
      <c r="CB470" s="257" t="str">
        <f>IF(F470="","",IF(OR(AND(分岐管理シート!D470=1,分岐管理シート!AG470&gt;0,分岐管理シート!AG470&lt;25),AND(分岐管理シート!D470&gt;1,分岐管理シート!AG470&gt;12,分岐管理シート!AG470&lt;25)),"","error"))</f>
        <v/>
      </c>
      <c r="CC470" s="256" t="str">
        <f>IF(F470="","",IF(OR(AND(分岐管理シート!BH470="予算化方法",分岐管理シート!AH470&gt;0,分岐管理シート!AH470&lt;4),AND(分岐管理シート!BH470="予算化方法_未定なし",分岐管理シート!AH470&gt;0,分岐管理シート!AH470&lt;3)),"","error"))</f>
        <v/>
      </c>
      <c r="CD470" s="257" t="str">
        <f>IF(F470="","",IF(OR(分岐管理シート!AI470&lt;14,分岐管理シート!AI470&gt;25,分岐管理シート!AI470&gt;分岐管理シート!AJ470,分岐管理シート!AI470&gt;分岐管理シート!AK470),"error",""))</f>
        <v/>
      </c>
      <c r="CE470" s="257" t="str">
        <f>IF(F470="","",IF(OR(分岐管理シート!AJ470&lt;14,分岐管理シート!AJ470&gt;25,分岐管理シート!AJ470&lt;分岐管理シート!AI470,分岐管理シート!AJ470&gt;分岐管理シート!AK470),"error",""))</f>
        <v/>
      </c>
      <c r="CF470" s="256" t="str">
        <f>IF(F470="","",IF(OR(分岐管理シート!AK470&lt;14,分岐管理シート!AK470&gt;26,分岐管理シート!AK470&lt;分岐管理シート!AI470,分岐管理シート!AK470&lt;分岐管理シート!AJ470),"error",""))</f>
        <v/>
      </c>
      <c r="CG470" s="257" t="str">
        <f>IF(F470="","",IF(AND(AD470="－",分岐管理シート!AK470&gt;25),"error",""))</f>
        <v/>
      </c>
      <c r="CH470" s="257" t="str">
        <f t="shared" si="76"/>
        <v/>
      </c>
      <c r="CI470" s="252" t="str">
        <f>IF(F470="","",IF(分岐管理シート!AM470&lt;1,"error",""))</f>
        <v/>
      </c>
      <c r="CJ470" s="257" t="str">
        <f>IF(F470="","",IF(分岐管理シート!AN470&lt;1,"error",""))</f>
        <v/>
      </c>
      <c r="CK470" s="261" t="str">
        <f t="shared" si="73"/>
        <v/>
      </c>
      <c r="CL470" s="257" t="str">
        <f>IF(F470="","",IF(AND(SUM(分岐管理シート!AO470:AR470)&gt;180,分岐管理シート!AS470&lt;1),"error",""))</f>
        <v/>
      </c>
      <c r="CM470" s="257" t="str">
        <f>IF(F470="","",IF(OR(AND(分岐管理シート!D470=1,分岐管理シート!BB470&gt;0,分岐管理シート!BB470&lt;7),AND(分岐管理シート!D470&gt;1,分岐管理シート!BB470&gt;3,分岐管理シート!BB470&lt;7)),"","error"))</f>
        <v/>
      </c>
      <c r="CN470" s="260"/>
      <c r="CO470" s="257" t="str">
        <f>IF(分岐管理シート!BR470=0,"","error")</f>
        <v/>
      </c>
      <c r="CP470" s="304" t="str">
        <f>IF(AND(F470="",SUM(分岐管理シート!D470:BB470)&gt;0),"error","")</f>
        <v/>
      </c>
      <c r="CT470"/>
      <c r="CU470"/>
    </row>
    <row r="471" spans="1:99" ht="54.95" customHeight="1" x14ac:dyDescent="0.15">
      <c r="A471" s="33"/>
      <c r="B471" s="33"/>
      <c r="C471" s="445">
        <v>399</v>
      </c>
      <c r="D471" s="342"/>
      <c r="E471" s="342"/>
      <c r="F471" s="164"/>
      <c r="G471" s="164"/>
      <c r="H471" s="163"/>
      <c r="I471" s="164"/>
      <c r="J471" s="163"/>
      <c r="K471" s="164"/>
      <c r="L471" s="164"/>
      <c r="M471" s="164"/>
      <c r="N471" s="164"/>
      <c r="O471" s="343"/>
      <c r="P471" s="343"/>
      <c r="Q471" s="344"/>
      <c r="R471" s="345">
        <f t="shared" si="66"/>
        <v>0</v>
      </c>
      <c r="S471" s="346">
        <f t="shared" si="74"/>
        <v>0</v>
      </c>
      <c r="T471" s="347"/>
      <c r="U471" s="419"/>
      <c r="V471" s="386"/>
      <c r="W471" s="386"/>
      <c r="X471" s="386"/>
      <c r="Y471" s="347"/>
      <c r="Z471" s="347"/>
      <c r="AA471" s="163"/>
      <c r="AB471" s="164"/>
      <c r="AC471" s="348"/>
      <c r="AD471" s="348"/>
      <c r="AE471" s="348"/>
      <c r="AF471" s="349"/>
      <c r="AG471" s="349"/>
      <c r="AH471" s="370"/>
      <c r="AI471" s="163"/>
      <c r="AJ471" s="163"/>
      <c r="AK471" s="163"/>
      <c r="AL471" s="350"/>
      <c r="AM471" s="163"/>
      <c r="AN471" s="163"/>
      <c r="AO471" s="357"/>
      <c r="AP471" s="164"/>
      <c r="AQ471" s="164"/>
      <c r="AR471" s="164"/>
      <c r="AS471" s="351"/>
      <c r="AT471" s="352"/>
      <c r="AU471" s="354"/>
      <c r="AV471" s="354"/>
      <c r="AW471" s="354"/>
      <c r="AX471" s="354"/>
      <c r="AY471" s="354"/>
      <c r="AZ471" s="354"/>
      <c r="BA471" s="354"/>
      <c r="BB471" s="353"/>
      <c r="BC471" s="353"/>
      <c r="BD471" s="353"/>
      <c r="BE471" s="255" t="str">
        <f>IF(F471="","",IF(分岐管理シート!D471&gt;0,"","error"))</f>
        <v/>
      </c>
      <c r="BF471" s="256" t="str">
        <f>IF(F471="","",IF(分岐管理シート!E471=1,"","error"))</f>
        <v/>
      </c>
      <c r="BG471" s="257" t="str">
        <f>IF(F471="","",IF(分岐管理シート!G471=2,"","error"))</f>
        <v/>
      </c>
      <c r="BH471" s="257" t="str">
        <f>IF(F471="","",IF(OR(分岐管理シート!H471=0,LEN(H471)&lt;6),"error",""))</f>
        <v/>
      </c>
      <c r="BI471" s="258" t="str">
        <f>IF(F471="","",IF(分岐管理シート!I471=2,"","error"))</f>
        <v/>
      </c>
      <c r="BJ471" s="257" t="str">
        <f t="shared" si="67"/>
        <v/>
      </c>
      <c r="BK471" s="257" t="str">
        <f t="shared" si="68"/>
        <v/>
      </c>
      <c r="BL471" s="257" t="str">
        <f>IF(F471="","",IF(OR(AND(分岐管理シート!D471=1,分岐管理シート!K471=1),AND(分岐管理シート!D471=2,分岐管理シート!K471=2)),"","error"))</f>
        <v/>
      </c>
      <c r="BM471" s="255" t="str">
        <f>IF(F471="","",IF(分岐管理シート!L471=2,"","error"))</f>
        <v/>
      </c>
      <c r="BN471" s="257" t="str">
        <f>IF(F471="","",IF(分岐管理シート!M471&lt;1,"error",""))</f>
        <v/>
      </c>
      <c r="BO471" s="252" t="str">
        <f>IF(F471="","",IF(OR(AND(分岐管理シート!D471=1,分岐管理シート!M471&lt;12,分岐管理シート!M471&gt;0),AND(分岐管理シート!D471=2,分岐管理シート!M471&lt;13,分岐管理シート!M471&gt;1)),"","error"))</f>
        <v/>
      </c>
      <c r="BP471" s="257" t="str">
        <f>IF(AND(分岐管理シート!M471&lt;&gt;1,SUM(分岐管理シート!N471:P471)&gt;0),"error","")</f>
        <v/>
      </c>
      <c r="BQ471" s="256" t="str">
        <f>IF(OR(AND(分岐管理シート!N471=0,OR(分岐管理シート!O471&lt;&gt;0,分岐管理シート!P471&lt;&gt;0)),AND(分岐管理シート!O471=0,分岐管理シート!P471&lt;&gt;0)),"error","")</f>
        <v/>
      </c>
      <c r="BR471" s="259" t="str" cm="1">
        <f t="array" ref="BR471">IF(SUMPRODUCT(COUNTIF(N471:P471,N471:P471))&gt;COUNTA(N471:P471),"error","")</f>
        <v/>
      </c>
      <c r="BS471" s="257" t="str">
        <f t="shared" si="69"/>
        <v/>
      </c>
      <c r="BT471" s="257" t="str">
        <f t="shared" si="70"/>
        <v/>
      </c>
      <c r="BU471" s="257" t="str">
        <f>IF(F471="","",IF(OR(AND(分岐管理シート!D471=1,T471&gt;0,Y471&gt;=0,U471=0,R471=S471+Y471,S471=T471),AND(分岐管理シート!D471=2,U471&gt;0,Y471&gt;=0,T471=0,R471=S471+Y471,S471=U471)),"","error"))</f>
        <v/>
      </c>
      <c r="BV471" s="257" t="str">
        <f t="shared" si="71"/>
        <v/>
      </c>
      <c r="BW471" s="257" t="str">
        <f t="shared" si="75"/>
        <v/>
      </c>
      <c r="BX471" s="257" t="str">
        <f t="shared" si="72"/>
        <v/>
      </c>
      <c r="BY471" s="257" t="str">
        <f>IF(F471="","",IF(PRODUCT(分岐管理シート!AB471:'分岐管理シート'!AE471)=0,"error",""))</f>
        <v/>
      </c>
      <c r="BZ471" s="252" t="str">
        <f>IF(F471="","",IF(AND(AE471="○",分岐管理シート!AF471=0),"error",""))</f>
        <v/>
      </c>
      <c r="CA471" s="257" t="str">
        <f>IF(F471="","",IF(AND(分岐管理シート!AE471&lt;2,実施計画様式!AF471&lt;&gt;""),"error",""))</f>
        <v/>
      </c>
      <c r="CB471" s="257" t="str">
        <f>IF(F471="","",IF(OR(AND(分岐管理シート!D471=1,分岐管理シート!AG471&gt;0,分岐管理シート!AG471&lt;25),AND(分岐管理シート!D471&gt;1,分岐管理シート!AG471&gt;12,分岐管理シート!AG471&lt;25)),"","error"))</f>
        <v/>
      </c>
      <c r="CC471" s="256" t="str">
        <f>IF(F471="","",IF(OR(AND(分岐管理シート!BH471="予算化方法",分岐管理シート!AH471&gt;0,分岐管理シート!AH471&lt;4),AND(分岐管理シート!BH471="予算化方法_未定なし",分岐管理シート!AH471&gt;0,分岐管理シート!AH471&lt;3)),"","error"))</f>
        <v/>
      </c>
      <c r="CD471" s="257" t="str">
        <f>IF(F471="","",IF(OR(分岐管理シート!AI471&lt;14,分岐管理シート!AI471&gt;25,分岐管理シート!AI471&gt;分岐管理シート!AJ471,分岐管理シート!AI471&gt;分岐管理シート!AK471),"error",""))</f>
        <v/>
      </c>
      <c r="CE471" s="257" t="str">
        <f>IF(F471="","",IF(OR(分岐管理シート!AJ471&lt;14,分岐管理シート!AJ471&gt;25,分岐管理シート!AJ471&lt;分岐管理シート!AI471,分岐管理シート!AJ471&gt;分岐管理シート!AK471),"error",""))</f>
        <v/>
      </c>
      <c r="CF471" s="256" t="str">
        <f>IF(F471="","",IF(OR(分岐管理シート!AK471&lt;14,分岐管理シート!AK471&gt;26,分岐管理シート!AK471&lt;分岐管理シート!AI471,分岐管理シート!AK471&lt;分岐管理シート!AJ471),"error",""))</f>
        <v/>
      </c>
      <c r="CG471" s="257" t="str">
        <f>IF(F471="","",IF(AND(AD471="－",分岐管理シート!AK471&gt;25),"error",""))</f>
        <v/>
      </c>
      <c r="CH471" s="257" t="str">
        <f t="shared" si="76"/>
        <v/>
      </c>
      <c r="CI471" s="252" t="str">
        <f>IF(F471="","",IF(分岐管理シート!AM471&lt;1,"error",""))</f>
        <v/>
      </c>
      <c r="CJ471" s="257" t="str">
        <f>IF(F471="","",IF(分岐管理シート!AN471&lt;1,"error",""))</f>
        <v/>
      </c>
      <c r="CK471" s="261" t="str">
        <f t="shared" si="73"/>
        <v/>
      </c>
      <c r="CL471" s="257" t="str">
        <f>IF(F471="","",IF(AND(SUM(分岐管理シート!AO471:AR471)&gt;180,分岐管理シート!AS471&lt;1),"error",""))</f>
        <v/>
      </c>
      <c r="CM471" s="257" t="str">
        <f>IF(F471="","",IF(OR(AND(分岐管理シート!D471=1,分岐管理シート!BB471&gt;0,分岐管理シート!BB471&lt;7),AND(分岐管理シート!D471&gt;1,分岐管理シート!BB471&gt;3,分岐管理シート!BB471&lt;7)),"","error"))</f>
        <v/>
      </c>
      <c r="CN471" s="260"/>
      <c r="CO471" s="257" t="str">
        <f>IF(分岐管理シート!BR471=0,"","error")</f>
        <v/>
      </c>
      <c r="CP471" s="304" t="str">
        <f>IF(AND(F471="",SUM(分岐管理シート!D471:BB471)&gt;0),"error","")</f>
        <v/>
      </c>
      <c r="CT471"/>
      <c r="CU471"/>
    </row>
    <row r="472" spans="1:99" ht="54.95" customHeight="1" thickBot="1" x14ac:dyDescent="0.2">
      <c r="A472" s="33"/>
      <c r="B472" s="33"/>
      <c r="C472" s="446">
        <v>400</v>
      </c>
      <c r="D472" s="447"/>
      <c r="E472" s="447"/>
      <c r="F472" s="448"/>
      <c r="G472" s="448"/>
      <c r="H472" s="449"/>
      <c r="I472" s="448"/>
      <c r="J472" s="449"/>
      <c r="K472" s="448"/>
      <c r="L472" s="448"/>
      <c r="M472" s="448"/>
      <c r="N472" s="448"/>
      <c r="O472" s="450"/>
      <c r="P472" s="450"/>
      <c r="Q472" s="451"/>
      <c r="R472" s="452">
        <f t="shared" si="66"/>
        <v>0</v>
      </c>
      <c r="S472" s="453">
        <f t="shared" si="74"/>
        <v>0</v>
      </c>
      <c r="T472" s="454"/>
      <c r="U472" s="455"/>
      <c r="V472" s="456"/>
      <c r="W472" s="456"/>
      <c r="X472" s="456"/>
      <c r="Y472" s="454"/>
      <c r="Z472" s="454"/>
      <c r="AA472" s="449"/>
      <c r="AB472" s="448"/>
      <c r="AC472" s="457"/>
      <c r="AD472" s="457"/>
      <c r="AE472" s="457"/>
      <c r="AF472" s="458"/>
      <c r="AG472" s="458"/>
      <c r="AH472" s="459"/>
      <c r="AI472" s="449"/>
      <c r="AJ472" s="449"/>
      <c r="AK472" s="449"/>
      <c r="AL472" s="460"/>
      <c r="AM472" s="449"/>
      <c r="AN472" s="449"/>
      <c r="AO472" s="461"/>
      <c r="AP472" s="448"/>
      <c r="AQ472" s="448"/>
      <c r="AR472" s="448"/>
      <c r="AS472" s="462"/>
      <c r="AT472" s="463"/>
      <c r="AU472" s="463"/>
      <c r="AV472" s="463"/>
      <c r="AW472" s="463"/>
      <c r="AX472" s="463"/>
      <c r="AY472" s="463"/>
      <c r="AZ472" s="463"/>
      <c r="BA472" s="463"/>
      <c r="BB472" s="462"/>
      <c r="BC472" s="462"/>
      <c r="BD472" s="462"/>
      <c r="BE472" s="280" t="str">
        <f>IF(F472="","",IF(分岐管理シート!D472&gt;0,"","error"))</f>
        <v/>
      </c>
      <c r="BF472" s="305" t="str">
        <f>IF(F472="","",IF(分岐管理シート!E472=1,"","error"))</f>
        <v/>
      </c>
      <c r="BG472" s="305" t="str">
        <f>IF(F472="","",IF(分岐管理シート!G472=2,"","error"))</f>
        <v/>
      </c>
      <c r="BH472" s="305" t="str">
        <f>IF(F472="","",IF(OR(分岐管理シート!H472=0,LEN(H472)&lt;6),"error",""))</f>
        <v/>
      </c>
      <c r="BI472" s="306" t="str">
        <f>IF(F472="","",IF(分岐管理シート!I472=2,"","error"))</f>
        <v/>
      </c>
      <c r="BJ472" s="305" t="str">
        <f t="shared" si="67"/>
        <v/>
      </c>
      <c r="BK472" s="305" t="str">
        <f t="shared" si="68"/>
        <v/>
      </c>
      <c r="BL472" s="305" t="str">
        <f>IF(F472="","",IF(OR(AND(分岐管理シート!D472=1,分岐管理シート!K472=1),AND(分岐管理シート!D472=2,分岐管理シート!K472=2)),"","error"))</f>
        <v/>
      </c>
      <c r="BM472" s="280" t="str">
        <f>IF(F472="","",IF(分岐管理シート!L472=2,"","error"))</f>
        <v/>
      </c>
      <c r="BN472" s="305" t="str">
        <f>IF(F472="","",IF(分岐管理シート!M472&lt;1,"error",""))</f>
        <v/>
      </c>
      <c r="BO472" s="279" t="str">
        <f>IF(F472="","",IF(OR(AND(分岐管理シート!D472=1,分岐管理シート!M472&lt;12,分岐管理シート!M472&gt;0),AND(分岐管理シート!D472=2,分岐管理シート!M472&lt;13,分岐管理シート!M472&gt;1)),"","error"))</f>
        <v/>
      </c>
      <c r="BP472" s="305" t="str">
        <f>IF(AND(分岐管理シート!M472&lt;&gt;1,SUM(分岐管理シート!N472:P472)&gt;0),"error","")</f>
        <v/>
      </c>
      <c r="BQ472" s="305" t="str">
        <f>IF(OR(AND(分岐管理シート!N472=0,OR(分岐管理シート!O472&lt;&gt;0,分岐管理シート!P472&lt;&gt;0)),AND(分岐管理シート!O472=0,分岐管理シート!P472&lt;&gt;0)),"error","")</f>
        <v/>
      </c>
      <c r="BR472" s="307" t="str" cm="1">
        <f t="array" ref="BR472">IF(SUMPRODUCT(COUNTIF(N472:P472,N472:P472))&gt;COUNTA(N472:P472),"error","")</f>
        <v/>
      </c>
      <c r="BS472" s="305" t="str">
        <f t="shared" si="69"/>
        <v/>
      </c>
      <c r="BT472" s="305" t="str">
        <f t="shared" si="70"/>
        <v/>
      </c>
      <c r="BU472" s="305" t="str">
        <f>IF(F472="","",IF(OR(AND(分岐管理シート!D472=1,T472&gt;0,Y472&gt;=0,U472=0,R472=S472+Y472,S472=T472),AND(分岐管理シート!D472=2,U472&gt;0,Y472&gt;=0,T472=0,R472=S472+Y472,S472=U472)),"","error"))</f>
        <v/>
      </c>
      <c r="BV472" s="305" t="str">
        <f t="shared" si="71"/>
        <v/>
      </c>
      <c r="BW472" s="305" t="str">
        <f t="shared" si="75"/>
        <v/>
      </c>
      <c r="BX472" s="305" t="str">
        <f t="shared" si="72"/>
        <v/>
      </c>
      <c r="BY472" s="305" t="str">
        <f>IF(F472="","",IF(PRODUCT(分岐管理シート!AB472:'分岐管理シート'!AE472)=0,"error",""))</f>
        <v/>
      </c>
      <c r="BZ472" s="279" t="str">
        <f>IF(F472="","",IF(AND(AE472="○",分岐管理シート!AF472=0),"error",""))</f>
        <v/>
      </c>
      <c r="CA472" s="305" t="str">
        <f>IF(F472="","",IF(AND(分岐管理シート!AE472&lt;2,実施計画様式!AF472&lt;&gt;""),"error",""))</f>
        <v/>
      </c>
      <c r="CB472" s="305" t="str">
        <f>IF(F472="","",IF(OR(AND(分岐管理シート!D472=1,分岐管理シート!AG472&gt;0,分岐管理シート!AG472&lt;25),AND(分岐管理シート!D472&gt;1,分岐管理シート!AG472&gt;12,分岐管理シート!AG472&lt;25)),"","error"))</f>
        <v/>
      </c>
      <c r="CC472" s="305" t="str">
        <f>IF(F472="","",IF(OR(AND(分岐管理シート!BH472="予算化方法",分岐管理シート!AH472&gt;0,分岐管理シート!AH472&lt;4),AND(分岐管理シート!BH472="予算化方法_未定なし",分岐管理シート!AH472&gt;0,分岐管理シート!AH472&lt;3)),"","error"))</f>
        <v/>
      </c>
      <c r="CD472" s="305" t="str">
        <f>IF(F472="","",IF(OR(分岐管理シート!AI472&lt;14,分岐管理シート!AI472&gt;25,分岐管理シート!AI472&gt;分岐管理シート!AJ472,分岐管理シート!AI472&gt;分岐管理シート!AK472),"error",""))</f>
        <v/>
      </c>
      <c r="CE472" s="305" t="str">
        <f>IF(F472="","",IF(OR(分岐管理シート!AJ472&lt;14,分岐管理シート!AJ472&gt;25,分岐管理シート!AJ472&lt;分岐管理シート!AI472,分岐管理シート!AJ472&gt;分岐管理シート!AK472),"error",""))</f>
        <v/>
      </c>
      <c r="CF472" s="305" t="str">
        <f>IF(F472="","",IF(OR(分岐管理シート!AK472&lt;14,分岐管理シート!AK472&gt;26,分岐管理シート!AK472&lt;分岐管理シート!AI472,分岐管理シート!AK472&lt;分岐管理シート!AJ472),"error",""))</f>
        <v/>
      </c>
      <c r="CG472" s="305" t="str">
        <f>IF(F472="","",IF(AND(AD472="－",分岐管理シート!AK472&gt;25),"error",""))</f>
        <v/>
      </c>
      <c r="CH472" s="305" t="str">
        <f t="shared" si="76"/>
        <v/>
      </c>
      <c r="CI472" s="279" t="str">
        <f>IF(F472="","",IF(分岐管理シート!AM472&lt;1,"error",""))</f>
        <v/>
      </c>
      <c r="CJ472" s="305" t="str">
        <f>IF(F472="","",IF(分岐管理シート!AN472&lt;1,"error",""))</f>
        <v/>
      </c>
      <c r="CK472" s="308" t="str">
        <f t="shared" si="73"/>
        <v/>
      </c>
      <c r="CL472" s="305" t="str">
        <f>IF(F472="","",IF(AND(SUM(分岐管理シート!AO472:AR472)&gt;180,分岐管理シート!AS472&lt;1),"error",""))</f>
        <v/>
      </c>
      <c r="CM472" s="305" t="str">
        <f>IF(F472="","",IF(OR(AND(分岐管理シート!D472=1,分岐管理シート!BB472&gt;0,分岐管理シート!BB472&lt;7),AND(分岐管理シート!D472&gt;1,分岐管理シート!BB472&gt;3,分岐管理シート!BB472&lt;7)),"","error"))</f>
        <v/>
      </c>
      <c r="CN472" s="309"/>
      <c r="CO472" s="305" t="str">
        <f>IF(分岐管理シート!BR472=0,"","error")</f>
        <v/>
      </c>
      <c r="CP472" s="310" t="str">
        <f>IF(AND(F472="",SUM(分岐管理シート!D472:BB472)&gt;0),"error","")</f>
        <v/>
      </c>
      <c r="CT472"/>
      <c r="CU472"/>
    </row>
  </sheetData>
  <sheetProtection algorithmName="SHA-512" hashValue="EDK2+UiRIUM+NprWMx5wwueAMMKDgo6ujtMgU5HY5mIIK3lJBiVdTyPnYXHaTLrTTbr9GB5dwG67waRq2qkDEg==" saltValue="jF0NVQ2p1GSKkstm2ejxvw==" spinCount="100000" sheet="1" formatColumns="0" formatRows="0"/>
  <dataConsolidate/>
  <mergeCells count="156">
    <mergeCell ref="BI68:BI71"/>
    <mergeCell ref="AW68:AW71"/>
    <mergeCell ref="AX68:AX71"/>
    <mergeCell ref="AY68:AY71"/>
    <mergeCell ref="AZ68:AZ71"/>
    <mergeCell ref="BA68:BA71"/>
    <mergeCell ref="AL68:AL71"/>
    <mergeCell ref="AI68:AI71"/>
    <mergeCell ref="AM68:AM71"/>
    <mergeCell ref="BF3:BF9"/>
    <mergeCell ref="BG3:BG9"/>
    <mergeCell ref="CI68:CI71"/>
    <mergeCell ref="CH68:CH71"/>
    <mergeCell ref="Y67:Z67"/>
    <mergeCell ref="AH3:AK3"/>
    <mergeCell ref="AH4:AK4"/>
    <mergeCell ref="AH5:AK5"/>
    <mergeCell ref="AA3:AC3"/>
    <mergeCell ref="AA4:AC4"/>
    <mergeCell ref="AA16:AC16"/>
    <mergeCell ref="BE68:BE71"/>
    <mergeCell ref="AP71:AR71"/>
    <mergeCell ref="AA29:AC29"/>
    <mergeCell ref="AA30:AC30"/>
    <mergeCell ref="BE3:BE9"/>
    <mergeCell ref="AS67:AW67"/>
    <mergeCell ref="BB3:BB9"/>
    <mergeCell ref="BP68:BP71"/>
    <mergeCell ref="AN68:AN71"/>
    <mergeCell ref="AF68:AF71"/>
    <mergeCell ref="AL3:AM3"/>
    <mergeCell ref="BA3:BA9"/>
    <mergeCell ref="AY3:AY9"/>
    <mergeCell ref="P3:Q3"/>
    <mergeCell ref="C9:H9"/>
    <mergeCell ref="I9:K9"/>
    <mergeCell ref="Y16:Z16"/>
    <mergeCell ref="Y17:Z17"/>
    <mergeCell ref="Y29:Z29"/>
    <mergeCell ref="Y30:Z30"/>
    <mergeCell ref="C8:H8"/>
    <mergeCell ref="Y3:Z3"/>
    <mergeCell ref="M3:O4"/>
    <mergeCell ref="I7:K7"/>
    <mergeCell ref="R3:S3"/>
    <mergeCell ref="C5:H5"/>
    <mergeCell ref="C3:H3"/>
    <mergeCell ref="M5:O5"/>
    <mergeCell ref="P5:Q5"/>
    <mergeCell ref="R5:S5"/>
    <mergeCell ref="Y5:Z5"/>
    <mergeCell ref="AZ3:AZ9"/>
    <mergeCell ref="BD3:BD9"/>
    <mergeCell ref="BC3:BC9"/>
    <mergeCell ref="AL4:AM4"/>
    <mergeCell ref="AL5:AM5"/>
    <mergeCell ref="AL67:AM67"/>
    <mergeCell ref="A68:A72"/>
    <mergeCell ref="G68:G71"/>
    <mergeCell ref="B68:B72"/>
    <mergeCell ref="C68:C71"/>
    <mergeCell ref="I68:I71"/>
    <mergeCell ref="D68:D71"/>
    <mergeCell ref="AK68:AK71"/>
    <mergeCell ref="AD68:AD71"/>
    <mergeCell ref="AC68:AC71"/>
    <mergeCell ref="AB68:AB71"/>
    <mergeCell ref="AE68:AE71"/>
    <mergeCell ref="AG68:AG71"/>
    <mergeCell ref="H68:H71"/>
    <mergeCell ref="M68:M71"/>
    <mergeCell ref="N69:P71"/>
    <mergeCell ref="AH70:AH71"/>
    <mergeCell ref="S69:S70"/>
    <mergeCell ref="Z68:Z70"/>
    <mergeCell ref="AA68:AA71"/>
    <mergeCell ref="C1:AW1"/>
    <mergeCell ref="L68:L71"/>
    <mergeCell ref="E68:E71"/>
    <mergeCell ref="I6:K6"/>
    <mergeCell ref="C6:H6"/>
    <mergeCell ref="I5:K5"/>
    <mergeCell ref="I3:K3"/>
    <mergeCell ref="I4:K4"/>
    <mergeCell ref="F68:F71"/>
    <mergeCell ref="Q69:Q71"/>
    <mergeCell ref="J68:J71"/>
    <mergeCell ref="K68:K71"/>
    <mergeCell ref="R69:R71"/>
    <mergeCell ref="Y69:Y70"/>
    <mergeCell ref="AT68:AT71"/>
    <mergeCell ref="AJ68:AJ71"/>
    <mergeCell ref="C4:H4"/>
    <mergeCell ref="C7:H7"/>
    <mergeCell ref="R4:S4"/>
    <mergeCell ref="P4:Q4"/>
    <mergeCell ref="Y4:Z4"/>
    <mergeCell ref="AA17:AC17"/>
    <mergeCell ref="I8:K8"/>
    <mergeCell ref="CR68:CR71"/>
    <mergeCell ref="CE68:CE71"/>
    <mergeCell ref="BV68:BV71"/>
    <mergeCell ref="BS68:BS71"/>
    <mergeCell ref="BR68:BR71"/>
    <mergeCell ref="BO68:BO71"/>
    <mergeCell ref="CD68:CD71"/>
    <mergeCell ref="CA68:CA71"/>
    <mergeCell ref="BY68:BY71"/>
    <mergeCell ref="BX68:BX71"/>
    <mergeCell ref="BZ68:BZ71"/>
    <mergeCell ref="BW68:BW71"/>
    <mergeCell ref="BT68:BT71"/>
    <mergeCell ref="BU68:BU71"/>
    <mergeCell ref="CP68:CP71"/>
    <mergeCell ref="CO68:CO71"/>
    <mergeCell ref="CN68:CN71"/>
    <mergeCell ref="CM68:CM71"/>
    <mergeCell ref="CK68:CK71"/>
    <mergeCell ref="CL68:CL71"/>
    <mergeCell ref="CG68:CG71"/>
    <mergeCell ref="CF68:CF71"/>
    <mergeCell ref="CJ68:CJ71"/>
    <mergeCell ref="BQ68:BQ71"/>
    <mergeCell ref="CB68:CB71"/>
    <mergeCell ref="CC68:CC71"/>
    <mergeCell ref="BH68:BH71"/>
    <mergeCell ref="AA67:AC67"/>
    <mergeCell ref="AD67:AE67"/>
    <mergeCell ref="AH67:AK67"/>
    <mergeCell ref="AF67:AG67"/>
    <mergeCell ref="BK68:BK71"/>
    <mergeCell ref="CQ68:CQ71"/>
    <mergeCell ref="BN68:BN71"/>
    <mergeCell ref="BC68:BC71"/>
    <mergeCell ref="AO68:AO71"/>
    <mergeCell ref="BF68:BF71"/>
    <mergeCell ref="BG68:BG71"/>
    <mergeCell ref="BD68:BD71"/>
    <mergeCell ref="AP70:AR70"/>
    <mergeCell ref="AS68:AS69"/>
    <mergeCell ref="AS70:AS71"/>
    <mergeCell ref="BL68:BL71"/>
    <mergeCell ref="BM68:BM71"/>
    <mergeCell ref="BJ68:BJ71"/>
    <mergeCell ref="BB68:BB71"/>
    <mergeCell ref="AU68:AU71"/>
    <mergeCell ref="AV68:AV71"/>
    <mergeCell ref="AA5:AC5"/>
    <mergeCell ref="Y18:Z18"/>
    <mergeCell ref="AA18:AC18"/>
    <mergeCell ref="AH6:AK6"/>
    <mergeCell ref="Y31:Z31"/>
    <mergeCell ref="AA31:AC31"/>
    <mergeCell ref="AH7:AK7"/>
    <mergeCell ref="AL7:AM7"/>
    <mergeCell ref="AL6:AM6"/>
  </mergeCells>
  <phoneticPr fontId="20"/>
  <conditionalFormatting sqref="D73:BB472">
    <cfRule type="expression" dxfId="22" priority="27">
      <formula>D73&lt;&gt;INDIRECT("'"&amp;$BD$1&amp;"'!"&amp;ADDRESS(ROW(),COLUMN(),4))</formula>
    </cfRule>
    <cfRule type="expression" dxfId="21" priority="180">
      <formula>ISERROR(INDIRECT("'"&amp;$BD$1&amp;"'!"&amp;ADDRESS(ROW(),COLUMN(),4)))</formula>
    </cfRule>
  </conditionalFormatting>
  <conditionalFormatting sqref="N73:N472">
    <cfRule type="expression" dxfId="19" priority="1">
      <formula>OR(COUNTIF(INDEX($D:$D,ROW()),"R7_補正")=0,COUNTIF(INDEX($M:$M,ROW()),"*特別加算*")=0)</formula>
    </cfRule>
  </conditionalFormatting>
  <conditionalFormatting sqref="O73:O472">
    <cfRule type="expression" dxfId="18" priority="10">
      <formula>OR(COUNTIF(INDEX($D:$D,ROW()),"R7_補正")=0,COUNTIF(INDEX($M:$M,ROW()),"*特別加算")=0,INDEX($N:$N,ROW())="")</formula>
    </cfRule>
  </conditionalFormatting>
  <conditionalFormatting sqref="P73:P472">
    <cfRule type="expression" dxfId="17" priority="18">
      <formula>OR(COUNTIF(INDEX($D:$D,ROW()),"R7_補正")=0,COUNTIF(INDEX($M:$M,ROW()),"*特別加算")=0,INDEX($N:$N,ROW())="",INDEX($O:$O,ROW())="")</formula>
    </cfRule>
  </conditionalFormatting>
  <conditionalFormatting sqref="Q74:Q472">
    <cfRule type="expression" dxfId="16" priority="33">
      <formula>COUNTIF(INDEX($M:$M,ROW()),"*推奨*")=0</formula>
    </cfRule>
  </conditionalFormatting>
  <conditionalFormatting sqref="R72">
    <cfRule type="expression" dxfId="15" priority="16">
      <formula>$R$72&lt;&gt;$S$72+$Y$72</formula>
    </cfRule>
  </conditionalFormatting>
  <conditionalFormatting sqref="T73:T472">
    <cfRule type="expression" dxfId="14" priority="23">
      <formula>INDEX($D:$D,ROW())&lt;&gt;"R7_補正"</formula>
    </cfRule>
  </conditionalFormatting>
  <conditionalFormatting sqref="U74:U472">
    <cfRule type="expression" dxfId="13" priority="2">
      <formula>INDEX($D:$D,ROW())&lt;&gt;"R8_補正"</formula>
    </cfRule>
  </conditionalFormatting>
  <conditionalFormatting sqref="AA29:AA31">
    <cfRule type="expression" dxfId="12" priority="28">
      <formula>AA29=0</formula>
    </cfRule>
  </conditionalFormatting>
  <conditionalFormatting sqref="AF74:AF472">
    <cfRule type="expression" dxfId="10" priority="199">
      <formula>OR(E74="R6_補正",E74="R7_予備")</formula>
    </cfRule>
  </conditionalFormatting>
  <conditionalFormatting sqref="AP73:AP472">
    <cfRule type="expression" dxfId="9" priority="20">
      <formula>INDEX($N:$N,ROW())=""</formula>
    </cfRule>
  </conditionalFormatting>
  <conditionalFormatting sqref="AQ73:AQ472">
    <cfRule type="expression" dxfId="8" priority="4">
      <formula>INDEX($O:$O,ROW())=""</formula>
    </cfRule>
  </conditionalFormatting>
  <conditionalFormatting sqref="AR73:AR472">
    <cfRule type="expression" dxfId="7" priority="3">
      <formula>INDEX($P:$P,ROW())=""</formula>
    </cfRule>
  </conditionalFormatting>
  <dataValidations xWindow="921" yWindow="402" count="27">
    <dataValidation allowBlank="1" showErrorMessage="1" prompt="数式や、当室で入力した数値は変更しないでください。" sqref="AJ9:AJ10 AB21:AH21 AJ15:AJ16 AG11:AH13 AJ18:AJ19 AB22:AF22 X3:X14 AD9:AF20 AB9:AC15 AB19:AC20" xr:uid="{87DF15F5-8C84-4FAD-A1B4-1E2656C021CB}"/>
    <dataValidation type="list" allowBlank="1" showInputMessage="1" showErrorMessage="1" sqref="E74:E472" xr:uid="{D8D0F66D-5895-49A4-8224-044854FC9F05}">
      <formula1>枠_推奨</formula1>
    </dataValidation>
    <dataValidation type="list" allowBlank="1" showInputMessage="1" showErrorMessage="1" sqref="I3:K3" xr:uid="{0D118FBE-2AC5-4BFF-8D24-A02AC752D5F7}">
      <formula1>都道府県別_括弧あり</formula1>
    </dataValidation>
    <dataValidation type="list" allowBlank="1" showInputMessage="1" showErrorMessage="1" sqref="I4:K4" xr:uid="{9F9001B4-9AEE-44D4-8B99-48F521600899}">
      <formula1>INDIRECT($I$3)</formula1>
    </dataValidation>
    <dataValidation allowBlank="1" showErrorMessage="1" prompt="該当が無い場合は0を入力してください。" sqref="AG22:AH22 AD3:AF3 AB6:AC7 AD5:AG7 AH5 AH7" xr:uid="{CEBE9131-FE89-48FA-A6C5-9291B1FC834D}"/>
    <dataValidation type="list" allowBlank="1" showInputMessage="1" showErrorMessage="1" sqref="D74:D472" xr:uid="{5E2191D0-5AFB-4113-9F43-92491E5AECC5}">
      <formula1>国の予算年度_R7補正orR8補正</formula1>
    </dataValidation>
    <dataValidation type="list" allowBlank="1" showInputMessage="1" showErrorMessage="1" sqref="N73" xr:uid="{B1221753-7085-4481-9B7B-2CDF2EA68BCC}">
      <formula1>IF(AND($D73="R7_補正",$M73="①食料品の物価高騰に対する特別加算"), 種類_推奨事業メニュー_R7補正_複数選択, "")</formula1>
    </dataValidation>
    <dataValidation type="list" allowBlank="1" showInputMessage="1" showErrorMessage="1" sqref="G74:G472" xr:uid="{C6EE1C41-9762-4D2B-BEC4-1FD6C781D6E1}">
      <formula1>エネルギー・食料品価格等の物価高騰の影響を受けた生活者等に対して事業の効果が直接及ぶ</formula1>
    </dataValidation>
    <dataValidation type="list" allowBlank="1" showInputMessage="1" showErrorMessage="1" sqref="L74:L472" xr:uid="{757751B3-29C2-4A45-AADE-3A6EE75253B2}">
      <formula1>対象外経費に臨時交付金を充当していない</formula1>
    </dataValidation>
    <dataValidation type="list" allowBlank="1" showInputMessage="1" showErrorMessage="1" sqref="F74:F472" xr:uid="{236A1BB8-9BF8-458D-B204-91C86E04674A}">
      <formula1>地方単独事業</formula1>
    </dataValidation>
    <dataValidation type="list" allowBlank="1" showErrorMessage="1" sqref="I74:I472" xr:uid="{B81CCE06-348C-43AC-8E60-8A16FB223188}">
      <formula1>臨時の措置であることが分かる名称</formula1>
    </dataValidation>
    <dataValidation type="whole" operator="greaterThanOrEqual" allowBlank="1" showInputMessage="1" showErrorMessage="1" sqref="R73:R472 Z72 U72 V72:Y472 T72:T73 S72:S472" xr:uid="{3A017856-104D-478A-8944-0B03D8324C05}">
      <formula1>0</formula1>
    </dataValidation>
    <dataValidation type="list" allowBlank="1" showInputMessage="1" showErrorMessage="1" sqref="AB74:AB472" xr:uid="{89318607-68E1-4BD6-A31F-E0CA0227816B}">
      <formula1>特定事業者等支援</formula1>
    </dataValidation>
    <dataValidation type="list" allowBlank="1" showInputMessage="1" showErrorMessage="1" sqref="AC74:AC472" xr:uid="{C2F194BC-A66F-479E-AE0F-FB9B3A66FF35}">
      <formula1>個人を対象とした給付金等</formula1>
    </dataValidation>
    <dataValidation type="list" allowBlank="1" showInputMessage="1" showErrorMessage="1" sqref="AD74:AD472" xr:uid="{1CE7D389-54D3-446F-B1F9-9D80CCDF6015}">
      <formula1>基金_通常</formula1>
    </dataValidation>
    <dataValidation type="list" allowBlank="1" showInputMessage="1" showErrorMessage="1" sqref="AI74:AI472" xr:uid="{3EB149B7-EF88-4673-A06D-8E91DF171D33}">
      <formula1>事業始期_R8_通常</formula1>
    </dataValidation>
    <dataValidation type="list" allowBlank="1" showInputMessage="1" showErrorMessage="1" sqref="AM74:AM472" xr:uid="{9ECCA061-2674-4FC6-9D1C-46B2BCE21942}">
      <formula1>国の重点支援地方交付金が活用されている旨の明記</formula1>
    </dataValidation>
    <dataValidation type="list" allowBlank="1" showErrorMessage="1" sqref="AO74:AO472" xr:uid="{4CB8DFAD-54C0-46A8-8E10-4E2DF3D3B110}">
      <formula1>対象分野_R7・R8補正</formula1>
    </dataValidation>
    <dataValidation operator="greaterThanOrEqual" allowBlank="1" showInputMessage="1" showErrorMessage="1" sqref="R72" xr:uid="{C9584688-EA11-4BDA-B5B1-12C2B64573DB}"/>
    <dataValidation type="whole" allowBlank="1" showInputMessage="1" showErrorMessage="1" sqref="Z73" xr:uid="{361DF688-B793-4888-9F2D-0F1E3F5A08B2}">
      <formula1>0</formula1>
      <formula2>R73</formula2>
    </dataValidation>
    <dataValidation type="whole" allowBlank="1" showInputMessage="1" showErrorMessage="1" sqref="Z74:Z472" xr:uid="{74A21BA5-5E85-4394-A9F2-0B390FAD476B}">
      <formula1>0</formula1>
      <formula2>$R74</formula2>
    </dataValidation>
    <dataValidation type="list" allowBlank="1" showErrorMessage="1" sqref="AN74:AN472" xr:uid="{ED4A9DAB-4EC9-44C4-85ED-6B02E129F88C}">
      <formula1>実施状況の公表</formula1>
    </dataValidation>
    <dataValidation type="custom" showInputMessage="1" showErrorMessage="1" sqref="Q73:Q472" xr:uid="{1D2EEDF9-92A7-46CE-9840-76F3DBE95F06}">
      <formula1>COUNTIF($M73,"*推奨*")</formula1>
    </dataValidation>
    <dataValidation type="list" allowBlank="1" showErrorMessage="1" sqref="AP73:AP472" xr:uid="{FBBE61ED-EC10-46D0-A027-BB9DABC803E3}">
      <formula1>IF(INDEX($N:$N,ROW())&lt;&gt;"",対象分野_R7・R8補正,"")</formula1>
    </dataValidation>
    <dataValidation type="list" allowBlank="1" showErrorMessage="1" sqref="AQ73:AQ472" xr:uid="{A20F5029-BC4D-4406-845E-7546EF0C012E}">
      <formula1>IF(INDEX($O:$O,ROW())&lt;&gt;"",対象分野_R7・R8補正,"")</formula1>
    </dataValidation>
    <dataValidation type="list" allowBlank="1" showErrorMessage="1" sqref="AR73:AR472" xr:uid="{A26FDC2E-D7F1-4F82-8707-BC176FAF1FD7}">
      <formula1>IF(INDEX($P:$P,ROW())&lt;&gt;"",対象分野_R7・R8補正,"")</formula1>
    </dataValidation>
    <dataValidation type="list" allowBlank="1" showInputMessage="1" showErrorMessage="1" sqref="AE74:AE472" xr:uid="{B585A8E6-EC91-4B5C-9283-C2C41A740734}">
      <formula1>商品券等活用事業</formula1>
    </dataValidation>
  </dataValidations>
  <printOptions horizontalCentered="1" headings="1"/>
  <pageMargins left="0.23622047244094491" right="0.23622047244094491" top="0.74803149606299213" bottom="0.74803149606299213" header="0.31496062992125984" footer="0.31496062992125984"/>
  <pageSetup paperSize="8" scale="15" fitToHeight="0" orientation="landscape" horizontalDpi="300" verticalDpi="300" r:id="rId1"/>
  <headerFooter alignWithMargins="0">
    <oddHeader>&amp;R&amp;20&amp;F</oddHeader>
  </headerFooter>
  <colBreaks count="2" manualBreakCount="2">
    <brk id="49" max="1048575" man="1"/>
    <brk id="117" max="1048575" man="1"/>
  </colBreaks>
  <extLst>
    <ext xmlns:x14="http://schemas.microsoft.com/office/spreadsheetml/2009/9/main" uri="{78C0D931-6437-407d-A8EE-F0AAD7539E65}">
      <x14:conditionalFormattings>
        <x14:conditionalFormatting xmlns:xm="http://schemas.microsoft.com/office/excel/2006/main">
          <x14:cfRule type="expression" priority="8" id="{117B640E-39A8-404A-8592-CE62BE06DC6F}">
            <xm:f>分岐管理シート!$A$73=""</xm:f>
            <x14:dxf>
              <fill>
                <patternFill>
                  <bgColor theme="0" tint="-4.9989318521683403E-2"/>
                </patternFill>
              </fill>
            </x14:dxf>
          </x14:cfRule>
          <xm:sqref>D73:BD73</xm:sqref>
        </x14:conditionalFormatting>
        <x14:conditionalFormatting xmlns:xm="http://schemas.microsoft.com/office/excel/2006/main">
          <x14:cfRule type="expression" priority="14" id="{ACDE8206-BEB1-4CBA-95D4-AAF443F996CC}">
            <xm:f>INDEX(分岐管理シート!$AE:$AE,ROW())&lt;2</xm:f>
            <x14:dxf>
              <fill>
                <patternFill>
                  <bgColor theme="0" tint="-4.9989318521683403E-2"/>
                </patternFill>
              </fill>
            </x14:dxf>
          </x14:cfRule>
          <xm:sqref>AF73:AF472</xm:sqref>
        </x14:conditionalFormatting>
        <x14:conditionalFormatting xmlns:xm="http://schemas.microsoft.com/office/excel/2006/main">
          <x14:cfRule type="expression" priority="24" id="{F7B1716A-BA29-4527-A79C-CFC509C8E187}">
            <xm:f>SUM(分岐管理シート!$AO73:$AR73)&lt;181</xm:f>
            <x14:dxf>
              <fill>
                <patternFill>
                  <bgColor theme="0" tint="-4.9989318521683403E-2"/>
                </patternFill>
              </fill>
            </x14:dxf>
          </x14:cfRule>
          <xm:sqref>AS73:AS472</xm:sqref>
        </x14:conditionalFormatting>
      </x14:conditionalFormattings>
    </ext>
    <ext xmlns:x14="http://schemas.microsoft.com/office/spreadsheetml/2009/9/main" uri="{CCE6A557-97BC-4b89-ADB6-D9C93CAAB3DF}">
      <x14:dataValidations xmlns:xm="http://schemas.microsoft.com/office/excel/2006/main" xWindow="921" yWindow="402" count="34">
        <x14:dataValidation type="list" allowBlank="1" showInputMessage="1" showErrorMessage="1" xr:uid="{86CC2586-27A2-42CD-8DF0-240695A234DA}">
          <x14:formula1>
            <xm:f>IF(分岐管理シート!$A$73="","",国の予算年度_R7補正)</xm:f>
          </x14:formula1>
          <xm:sqref>D73</xm:sqref>
        </x14:dataValidation>
        <x14:dataValidation type="list" allowBlank="1" showInputMessage="1" showErrorMessage="1" xr:uid="{E5CD9C04-A26B-4D9E-A933-1B4890C3035A}">
          <x14:formula1>
            <xm:f>IF(分岐管理シート!$A$73="","",枠_推奨)</xm:f>
          </x14:formula1>
          <xm:sqref>E73</xm:sqref>
        </x14:dataValidation>
        <x14:dataValidation type="list" allowBlank="1" showInputMessage="1" showErrorMessage="1" xr:uid="{E64EFD96-0810-4521-9E69-BE23491214C7}">
          <x14:formula1>
            <xm:f>IF(分岐管理シート!$A$73="","",地方単独事業)</xm:f>
          </x14:formula1>
          <xm:sqref>F73</xm:sqref>
        </x14:dataValidation>
        <x14:dataValidation type="list" allowBlank="1" showInputMessage="1" showErrorMessage="1" xr:uid="{27351CAD-62D3-455D-9413-BD777555E771}">
          <x14:formula1>
            <xm:f>IF(分岐管理シート!$A$73="","",エネルギー・食料品価格等の物価高騰の影響を受けた生活者等に対して事業の効果が直接及ぶ)</xm:f>
          </x14:formula1>
          <xm:sqref>G73</xm:sqref>
        </x14:dataValidation>
        <x14:dataValidation type="list" allowBlank="1" showErrorMessage="1" xr:uid="{1E1C502A-AC20-491B-855A-A072B07F30B9}">
          <x14:formula1>
            <xm:f>IF(分岐管理シート!$A$73="","",臨時の措置であることが分かる名称)</xm:f>
          </x14:formula1>
          <xm:sqref>I73</xm:sqref>
        </x14:dataValidation>
        <x14:dataValidation type="list" allowBlank="1" showInputMessage="1" showErrorMessage="1" xr:uid="{2A5D240C-60CB-4B26-BCBF-7A6F4B924997}">
          <x14:formula1>
            <xm:f>IF(分岐管理シート!$A$73="","",対象外経費に臨時交付金を充当していない)</xm:f>
          </x14:formula1>
          <xm:sqref>L73</xm:sqref>
        </x14:dataValidation>
        <x14:dataValidation type="list" allowBlank="1" showInputMessage="1" showErrorMessage="1" xr:uid="{79F1BF00-1E34-4856-B0F4-C1150E0D0FAE}">
          <x14:formula1>
            <xm:f>IF(分岐管理シート!$A$73="","",特定事業者等支援)</xm:f>
          </x14:formula1>
          <xm:sqref>AB73</xm:sqref>
        </x14:dataValidation>
        <x14:dataValidation type="list" allowBlank="1" showInputMessage="1" showErrorMessage="1" xr:uid="{BE09EBA6-D8FC-45CF-9A65-63BBD939C146}">
          <x14:formula1>
            <xm:f>IF(分岐管理シート!$A$73="","",個人を対象とした給付金等)</xm:f>
          </x14:formula1>
          <xm:sqref>AC73</xm:sqref>
        </x14:dataValidation>
        <x14:dataValidation type="list" allowBlank="1" showInputMessage="1" showErrorMessage="1" xr:uid="{16065A71-FDE8-46B3-88CE-37C2B29FC38A}">
          <x14:formula1>
            <xm:f>IF(分岐管理シート!$A$73="","",基金_通常)</xm:f>
          </x14:formula1>
          <xm:sqref>AE73</xm:sqref>
        </x14:dataValidation>
        <x14:dataValidation type="list" allowBlank="1" showInputMessage="1" showErrorMessage="1" xr:uid="{31520671-1716-44DA-9C74-DDFA1AAE183F}">
          <x14:formula1>
            <xm:f>IF(分岐管理シート!$A$73="","",事業始期_R8_通常)</xm:f>
          </x14:formula1>
          <xm:sqref>AI73</xm:sqref>
        </x14:dataValidation>
        <x14:dataValidation type="custom" showInputMessage="1" showErrorMessage="1" xr:uid="{91BE6CD8-5238-4894-BD14-08BFA60EF300}">
          <x14:formula1>
            <xm:f>分岐管理シート!$A$73&lt;&gt;""</xm:f>
          </x14:formula1>
          <xm:sqref>AL73 BC73:BD73</xm:sqref>
        </x14:dataValidation>
        <x14:dataValidation type="list" allowBlank="1" showInputMessage="1" showErrorMessage="1" xr:uid="{C9F7D364-A124-4BC6-8CF7-7B69C753826B}">
          <x14:formula1>
            <xm:f>IF(分岐管理シート!$A$73="","",国の重点支援地方交付金が活用されている旨の明記)</xm:f>
          </x14:formula1>
          <xm:sqref>AM73</xm:sqref>
        </x14:dataValidation>
        <x14:dataValidation type="list" allowBlank="1" showErrorMessage="1" xr:uid="{29294956-FE32-4E2C-9193-5D30F452EF2E}">
          <x14:formula1>
            <xm:f>IF(分岐管理シート!$A$73="","",実施状況の公表)</xm:f>
          </x14:formula1>
          <xm:sqref>AN73</xm:sqref>
        </x14:dataValidation>
        <x14:dataValidation type="list" allowBlank="1" showErrorMessage="1" xr:uid="{440897AA-C2BD-4DAF-AD40-A75ECBC77086}">
          <x14:formula1>
            <xm:f>IF(分岐管理シート!$A$73="","",対象分野_R7・R8補正)</xm:f>
          </x14:formula1>
          <xm:sqref>AO73</xm:sqref>
        </x14:dataValidation>
        <x14:dataValidation type="list" allowBlank="1" showInputMessage="1" showErrorMessage="1" xr:uid="{D565D1E4-9588-4A07-B701-6BBC0C70472D}">
          <x14:formula1>
            <xm:f>IF(分岐管理シート!$A$73="","",基金_非該当)</xm:f>
          </x14:formula1>
          <xm:sqref>AD73</xm:sqref>
        </x14:dataValidation>
        <x14:dataValidation type="list" allowBlank="1" showInputMessage="1" showErrorMessage="1" xr:uid="{28D79FCA-0EC2-4C44-8BA1-8350FE59444D}">
          <x14:formula1>
            <xm:f>INDIRECT(分岐管理シート!$BP73)</xm:f>
          </x14:formula1>
          <xm:sqref>AS73:AS472</xm:sqref>
        </x14:dataValidation>
        <x14:dataValidation type="list" allowBlank="1" showInputMessage="1" showErrorMessage="1" xr:uid="{F0B5C290-F74F-4ACE-8D7C-317ED2AE7EDA}">
          <x14:formula1>
            <xm:f>INDIRECT(分岐管理シート!$BN73)</xm:f>
          </x14:formula1>
          <xm:sqref>AF73:AF472</xm:sqref>
        </x14:dataValidation>
        <x14:dataValidation type="list" allowBlank="1" showInputMessage="1" showErrorMessage="1" xr:uid="{43CA60BE-D586-4D68-9095-2118E7D52A89}">
          <x14:formula1>
            <xm:f>INDIRECT(分岐管理シート!$BI73)</xm:f>
          </x14:formula1>
          <xm:sqref>BB73:BB472</xm:sqref>
        </x14:dataValidation>
        <x14:dataValidation type="list" allowBlank="1" showInputMessage="1" showErrorMessage="1" xr:uid="{296C5151-5130-4612-B491-EBB96F369570}">
          <x14:formula1>
            <xm:f>INDIRECT(分岐管理シート!BK74)</xm:f>
          </x14:formula1>
          <xm:sqref>M74:M472</xm:sqref>
        </x14:dataValidation>
        <x14:dataValidation type="list" allowBlank="1" showInputMessage="1" showErrorMessage="1" xr:uid="{6226228F-F946-4C6D-9BF9-8AEC8C37BD87}">
          <x14:formula1>
            <xm:f>INDIRECT(分岐管理シート!BJ74)</xm:f>
          </x14:formula1>
          <xm:sqref>K74:K472</xm:sqref>
        </x14:dataValidation>
        <x14:dataValidation type="list" allowBlank="1" showInputMessage="1" showErrorMessage="1" xr:uid="{67C99B54-56EF-445C-A1A8-86E5B834D352}">
          <x14:formula1>
            <xm:f>IF(分岐管理シート!$A$73="","",INDIRECT(分岐管理シート!BJ73))</xm:f>
          </x14:formula1>
          <xm:sqref>K73</xm:sqref>
        </x14:dataValidation>
        <x14:dataValidation type="list" allowBlank="1" showInputMessage="1" showErrorMessage="1" xr:uid="{6D393EB0-51FA-46DD-8BD1-AB5AE29C1C07}">
          <x14:formula1>
            <xm:f>IF(分岐管理シート!$A$73="","",INDIRECT(分岐管理シート!BK73))</xm:f>
          </x14:formula1>
          <xm:sqref>M73</xm:sqref>
        </x14:dataValidation>
        <x14:dataValidation type="list" allowBlank="1" showInputMessage="1" showErrorMessage="1" xr:uid="{B2E73FAB-0FB6-4446-BFD7-C4B96BD44FE4}">
          <x14:formula1>
            <xm:f>IF(分岐管理シート!$AI73=0,"",OFFSET(―!$AG$28,分岐管理シート!$AI73-13,0,26-分岐管理シート!$AI73,1))</xm:f>
          </x14:formula1>
          <xm:sqref>AJ73:AJ472</xm:sqref>
        </x14:dataValidation>
        <x14:dataValidation type="list" allowBlank="1" showInputMessage="1" showErrorMessage="1" xr:uid="{288BDD3A-9BD6-45B2-BFDB-FB6E6509FDED}">
          <x14:formula1>
            <xm:f>IF(分岐管理シート!$AJ73=0,"",IF(分岐管理シート!$AD73=2,OFFSET(―!$AE$41,分岐管理シート!$AJ73-13,0,27-分岐管理シート!$AJ73,1),OFFSET(―!$AE$28,分岐管理シート!$AJ73-13,0,26-分岐管理シート!$AJ73,1)))</xm:f>
          </x14:formula1>
          <xm:sqref>AK73:AK472</xm:sqref>
        </x14:dataValidation>
        <x14:dataValidation type="custom" showInputMessage="1" showErrorMessage="1" xr:uid="{BE1A5159-BC1A-4205-A79C-40816F3576E1}">
          <x14:formula1>
            <xm:f>分岐管理シート!B73&lt;&gt;""</xm:f>
          </x14:formula1>
          <xm:sqref>J73</xm:sqref>
        </x14:dataValidation>
        <x14:dataValidation type="custom" showInputMessage="1" showErrorMessage="1" xr:uid="{88CB9FC7-2531-4F43-8ED5-FB6A66B8D31E}">
          <x14:formula1>
            <xm:f>分岐管理シート!B73&lt;&gt;""</xm:f>
          </x14:formula1>
          <xm:sqref>AA73</xm:sqref>
        </x14:dataValidation>
        <x14:dataValidation type="list" allowBlank="1" showInputMessage="1" showErrorMessage="1" xr:uid="{07674F2D-C5CB-4B6E-B9FB-DE0354BB8E5D}">
          <x14:formula1>
            <xm:f>INDIRECT(分岐管理シート!$BG73)</xm:f>
          </x14:formula1>
          <xm:sqref>AG73:AG472</xm:sqref>
        </x14:dataValidation>
        <x14:dataValidation type="list" allowBlank="1" showInputMessage="1" showErrorMessage="1" xr:uid="{1B8FB431-83B1-4ED7-81BA-F7860754E38C}">
          <x14:formula1>
            <xm:f>INDIRECT(分岐管理シート!$BH73)</xm:f>
          </x14:formula1>
          <xm:sqref>AH73:AH472</xm:sqref>
        </x14:dataValidation>
        <x14:dataValidation type="custom" operator="greaterThanOrEqual" allowBlank="1" showInputMessage="1" showErrorMessage="1" xr:uid="{1807A447-0928-46F4-B55E-A279B85C8EB3}">
          <x14:formula1>
            <xm:f>AND(分岐管理シート!$D74=2,$U74&gt;0,ISERROR(VALUE($U74))=FALSE)</xm:f>
          </x14:formula1>
          <xm:sqref>U74:U472</xm:sqref>
        </x14:dataValidation>
        <x14:dataValidation type="custom" operator="greaterThanOrEqual" allowBlank="1" showInputMessage="1" showErrorMessage="1" xr:uid="{51FAF6E1-46E6-4DE9-9425-66F9316AD12B}">
          <x14:formula1>
            <xm:f>AND(分岐管理シート!D73=1,U73=0)</xm:f>
          </x14:formula1>
          <xm:sqref>U73</xm:sqref>
        </x14:dataValidation>
        <x14:dataValidation type="custom" operator="greaterThanOrEqual" allowBlank="1" showInputMessage="1" showErrorMessage="1" xr:uid="{234CFB2A-94B2-4E18-BC34-27D1621690D0}">
          <x14:formula1>
            <xm:f>AND(分岐管理シート!$D74=1,$T74&gt;0,ISERROR(VALUE($T74))=FALSE)</xm:f>
          </x14:formula1>
          <xm:sqref>T74:T472</xm:sqref>
        </x14:dataValidation>
        <x14:dataValidation type="list" allowBlank="1" showInputMessage="1" showErrorMessage="1" xr:uid="{E585AF28-24BC-4585-A78C-18E4E8195F42}">
          <x14:formula1>
            <xm:f>IF(AND(分岐管理シート!$D74=1,分岐管理シート!$M74=1), 種類_推奨事業メニュー_R7補正_複数選択, "")</xm:f>
          </x14:formula1>
          <xm:sqref>N74:N472</xm:sqref>
        </x14:dataValidation>
        <x14:dataValidation type="list" allowBlank="1" showInputMessage="1" showErrorMessage="1" xr:uid="{801981A8-804C-466D-90AE-38D2479EAB80}">
          <x14:formula1>
            <xm:f>INDIRECT(分岐管理シート!BL73)</xm:f>
          </x14:formula1>
          <xm:sqref>O73:O472</xm:sqref>
        </x14:dataValidation>
        <x14:dataValidation type="list" allowBlank="1" showInputMessage="1" showErrorMessage="1" xr:uid="{93859483-A4A5-4925-91E0-A5027C7BDEF3}">
          <x14:formula1>
            <xm:f>IF(OR(分岐管理シート!BM73="",分岐管理シート!N73=分岐管理シート!O73),"",分岐管理シート!BM73)</xm:f>
          </x14:formula1>
          <xm:sqref>P73:P472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
  <dimension ref="A1:BE1789"/>
  <sheetViews>
    <sheetView workbookViewId="0"/>
  </sheetViews>
  <sheetFormatPr defaultColWidth="8.875" defaultRowHeight="13.5" x14ac:dyDescent="0.15"/>
  <cols>
    <col min="1" max="1" width="24.875" customWidth="1"/>
    <col min="2" max="2" width="19.5" customWidth="1"/>
    <col min="3" max="3" width="21.875" bestFit="1" customWidth="1"/>
    <col min="4" max="5" width="14.5" customWidth="1"/>
    <col min="6" max="7" width="22.5" customWidth="1"/>
    <col min="8" max="9" width="24.875" customWidth="1"/>
    <col min="10" max="10" width="23" customWidth="1"/>
    <col min="11" max="23" width="14.5" customWidth="1"/>
    <col min="24" max="24" width="16.5" customWidth="1"/>
    <col min="25" max="39" width="14.5" customWidth="1"/>
    <col min="40" max="40" width="16.5" customWidth="1"/>
    <col min="41" max="55" width="14.5" customWidth="1"/>
    <col min="56" max="56" width="16.5" customWidth="1"/>
    <col min="57" max="57" width="14.5" customWidth="1"/>
  </cols>
  <sheetData>
    <row r="1" spans="1:57" ht="14.25" thickBot="1" x14ac:dyDescent="0.2">
      <c r="A1" s="80" t="s">
        <v>3875</v>
      </c>
      <c r="B1" s="80" t="s">
        <v>3876</v>
      </c>
      <c r="C1" s="80" t="s">
        <v>3877</v>
      </c>
      <c r="D1" s="80" t="s">
        <v>3878</v>
      </c>
      <c r="E1" s="80" t="s">
        <v>3879</v>
      </c>
      <c r="F1" s="80" t="s">
        <v>3880</v>
      </c>
      <c r="G1" s="80" t="s">
        <v>3881</v>
      </c>
      <c r="H1" s="80" t="s">
        <v>3882</v>
      </c>
      <c r="I1" s="80" t="s">
        <v>3883</v>
      </c>
      <c r="J1" s="80" t="s">
        <v>3884</v>
      </c>
      <c r="K1" s="80" t="s">
        <v>3885</v>
      </c>
      <c r="L1" s="80" t="s">
        <v>3886</v>
      </c>
      <c r="M1" s="80" t="s">
        <v>3887</v>
      </c>
      <c r="N1" s="80" t="s">
        <v>3888</v>
      </c>
      <c r="O1" s="80" t="s">
        <v>3889</v>
      </c>
      <c r="P1" s="80" t="s">
        <v>3890</v>
      </c>
      <c r="Q1" s="80" t="s">
        <v>3891</v>
      </c>
      <c r="R1" s="80" t="s">
        <v>3892</v>
      </c>
      <c r="S1" s="80" t="s">
        <v>3893</v>
      </c>
      <c r="T1" s="80" t="s">
        <v>3894</v>
      </c>
      <c r="U1" s="80" t="s">
        <v>3895</v>
      </c>
      <c r="V1" s="80" t="s">
        <v>3896</v>
      </c>
      <c r="W1" s="80" t="s">
        <v>3897</v>
      </c>
      <c r="X1" s="80" t="s">
        <v>3898</v>
      </c>
      <c r="Y1" s="80" t="s">
        <v>3899</v>
      </c>
      <c r="Z1" s="80" t="s">
        <v>3900</v>
      </c>
      <c r="AA1" s="80" t="s">
        <v>3901</v>
      </c>
      <c r="AB1" s="80" t="s">
        <v>3902</v>
      </c>
      <c r="AC1" s="80" t="s">
        <v>3903</v>
      </c>
      <c r="AD1" s="80" t="s">
        <v>3904</v>
      </c>
      <c r="AE1" s="80" t="s">
        <v>3905</v>
      </c>
      <c r="AF1" s="80" t="s">
        <v>3906</v>
      </c>
      <c r="AG1" s="80" t="s">
        <v>3907</v>
      </c>
      <c r="AH1" s="80" t="s">
        <v>3908</v>
      </c>
      <c r="AI1" s="80" t="s">
        <v>3909</v>
      </c>
      <c r="AJ1" s="80" t="s">
        <v>3910</v>
      </c>
      <c r="AK1" s="80" t="s">
        <v>3911</v>
      </c>
      <c r="AL1" s="80" t="s">
        <v>3912</v>
      </c>
      <c r="AM1" s="80" t="s">
        <v>3913</v>
      </c>
      <c r="AN1" s="80" t="s">
        <v>3914</v>
      </c>
      <c r="AO1" s="80" t="s">
        <v>3915</v>
      </c>
      <c r="AP1" s="80" t="s">
        <v>3916</v>
      </c>
      <c r="AQ1" s="80" t="s">
        <v>3917</v>
      </c>
      <c r="AR1" s="80" t="s">
        <v>3918</v>
      </c>
      <c r="AS1" s="80" t="s">
        <v>3919</v>
      </c>
      <c r="AT1" s="80" t="s">
        <v>3920</v>
      </c>
      <c r="AU1" s="80" t="s">
        <v>3921</v>
      </c>
      <c r="AV1" s="80" t="s">
        <v>3922</v>
      </c>
      <c r="AW1" s="80" t="s">
        <v>3923</v>
      </c>
      <c r="AX1" s="80" t="s">
        <v>3924</v>
      </c>
      <c r="AY1" s="80" t="s">
        <v>3925</v>
      </c>
      <c r="AZ1" s="80" t="s">
        <v>3926</v>
      </c>
      <c r="BA1" s="80" t="s">
        <v>3927</v>
      </c>
      <c r="BB1" s="80" t="s">
        <v>3928</v>
      </c>
      <c r="BC1" s="80" t="s">
        <v>3929</v>
      </c>
      <c r="BD1" s="80" t="s">
        <v>3930</v>
      </c>
      <c r="BE1" s="80" t="s">
        <v>3931</v>
      </c>
    </row>
    <row r="2" spans="1:57" ht="14.25" thickTop="1" x14ac:dyDescent="0.15">
      <c r="A2" t="s">
        <v>3932</v>
      </c>
      <c r="B2">
        <v>1000</v>
      </c>
      <c r="C2" t="s">
        <v>3885</v>
      </c>
      <c r="D2" t="s">
        <v>214</v>
      </c>
      <c r="E2" t="s">
        <v>3933</v>
      </c>
      <c r="F2" t="s">
        <v>213</v>
      </c>
      <c r="G2" t="s">
        <v>3934</v>
      </c>
      <c r="H2" t="s">
        <v>214</v>
      </c>
      <c r="J2" t="s">
        <v>3885</v>
      </c>
      <c r="K2" t="s">
        <v>3932</v>
      </c>
      <c r="L2" t="s">
        <v>3935</v>
      </c>
      <c r="M2" t="s">
        <v>3936</v>
      </c>
      <c r="N2" t="s">
        <v>3937</v>
      </c>
      <c r="O2" t="s">
        <v>3938</v>
      </c>
      <c r="P2" t="s">
        <v>3939</v>
      </c>
      <c r="Q2" t="s">
        <v>3940</v>
      </c>
      <c r="R2" t="s">
        <v>3941</v>
      </c>
      <c r="S2" t="s">
        <v>3942</v>
      </c>
      <c r="T2" t="s">
        <v>3943</v>
      </c>
      <c r="U2" t="s">
        <v>3944</v>
      </c>
      <c r="V2" t="s">
        <v>3945</v>
      </c>
      <c r="W2" t="s">
        <v>3946</v>
      </c>
      <c r="X2" t="s">
        <v>3947</v>
      </c>
      <c r="Y2" t="s">
        <v>3948</v>
      </c>
      <c r="Z2" t="s">
        <v>3949</v>
      </c>
      <c r="AA2" t="s">
        <v>3950</v>
      </c>
      <c r="AB2" t="s">
        <v>3951</v>
      </c>
      <c r="AC2" t="s">
        <v>3952</v>
      </c>
      <c r="AD2" t="s">
        <v>3953</v>
      </c>
      <c r="AE2" t="s">
        <v>3954</v>
      </c>
      <c r="AF2" t="s">
        <v>3955</v>
      </c>
      <c r="AG2" t="s">
        <v>3956</v>
      </c>
      <c r="AH2" t="s">
        <v>3957</v>
      </c>
      <c r="AI2" t="s">
        <v>3958</v>
      </c>
      <c r="AJ2" t="s">
        <v>3959</v>
      </c>
      <c r="AK2" t="s">
        <v>3960</v>
      </c>
      <c r="AL2" t="s">
        <v>3961</v>
      </c>
      <c r="AM2" t="s">
        <v>3962</v>
      </c>
      <c r="AN2" t="s">
        <v>3963</v>
      </c>
      <c r="AO2" t="s">
        <v>3964</v>
      </c>
      <c r="AP2" t="s">
        <v>3965</v>
      </c>
      <c r="AQ2" t="s">
        <v>3966</v>
      </c>
      <c r="AR2" t="s">
        <v>3967</v>
      </c>
      <c r="AS2" t="s">
        <v>3968</v>
      </c>
      <c r="AT2" t="s">
        <v>3969</v>
      </c>
      <c r="AU2" t="s">
        <v>3970</v>
      </c>
      <c r="AV2" t="s">
        <v>3971</v>
      </c>
      <c r="AW2" t="s">
        <v>3972</v>
      </c>
      <c r="AX2" t="s">
        <v>3973</v>
      </c>
      <c r="AY2" t="s">
        <v>3974</v>
      </c>
      <c r="AZ2" t="s">
        <v>3975</v>
      </c>
      <c r="BA2" t="s">
        <v>3976</v>
      </c>
      <c r="BB2" t="s">
        <v>3977</v>
      </c>
      <c r="BC2" t="s">
        <v>3978</v>
      </c>
      <c r="BD2" t="s">
        <v>3979</v>
      </c>
      <c r="BE2" t="s">
        <v>3980</v>
      </c>
    </row>
    <row r="3" spans="1:57" x14ac:dyDescent="0.15">
      <c r="A3" t="s">
        <v>3981</v>
      </c>
      <c r="B3">
        <v>1100</v>
      </c>
      <c r="C3" t="s">
        <v>3885</v>
      </c>
      <c r="D3" t="s">
        <v>216</v>
      </c>
      <c r="E3" t="s">
        <v>3982</v>
      </c>
      <c r="F3" t="s">
        <v>215</v>
      </c>
      <c r="G3" t="s">
        <v>3983</v>
      </c>
      <c r="H3" t="s">
        <v>214</v>
      </c>
      <c r="I3" t="s">
        <v>216</v>
      </c>
      <c r="J3" t="s">
        <v>3886</v>
      </c>
      <c r="K3" t="s">
        <v>3981</v>
      </c>
      <c r="L3" t="s">
        <v>3984</v>
      </c>
      <c r="M3" t="s">
        <v>3985</v>
      </c>
      <c r="N3" t="s">
        <v>3986</v>
      </c>
      <c r="O3" t="s">
        <v>3987</v>
      </c>
      <c r="P3" t="s">
        <v>3988</v>
      </c>
      <c r="Q3" t="s">
        <v>3989</v>
      </c>
      <c r="R3" t="s">
        <v>3990</v>
      </c>
      <c r="S3" t="s">
        <v>3991</v>
      </c>
      <c r="T3" t="s">
        <v>3992</v>
      </c>
      <c r="U3" t="s">
        <v>3993</v>
      </c>
      <c r="V3" t="s">
        <v>3994</v>
      </c>
      <c r="W3" t="s">
        <v>3995</v>
      </c>
      <c r="X3" t="s">
        <v>3996</v>
      </c>
      <c r="Y3" t="s">
        <v>3997</v>
      </c>
      <c r="Z3" t="s">
        <v>3998</v>
      </c>
      <c r="AA3" t="s">
        <v>3999</v>
      </c>
      <c r="AB3" t="s">
        <v>4000</v>
      </c>
      <c r="AC3" t="s">
        <v>4001</v>
      </c>
      <c r="AD3" t="s">
        <v>4002</v>
      </c>
      <c r="AE3" t="s">
        <v>4003</v>
      </c>
      <c r="AF3" t="s">
        <v>4004</v>
      </c>
      <c r="AG3" t="s">
        <v>4005</v>
      </c>
      <c r="AH3" t="s">
        <v>4006</v>
      </c>
      <c r="AI3" t="s">
        <v>4007</v>
      </c>
      <c r="AJ3" t="s">
        <v>4008</v>
      </c>
      <c r="AK3" t="s">
        <v>4009</v>
      </c>
      <c r="AL3" t="s">
        <v>4010</v>
      </c>
      <c r="AM3" t="s">
        <v>4011</v>
      </c>
      <c r="AN3" t="s">
        <v>4012</v>
      </c>
      <c r="AO3" t="s">
        <v>4013</v>
      </c>
      <c r="AP3" t="s">
        <v>4014</v>
      </c>
      <c r="AQ3" t="s">
        <v>4015</v>
      </c>
      <c r="AR3" t="s">
        <v>4016</v>
      </c>
      <c r="AS3" t="s">
        <v>4017</v>
      </c>
      <c r="AT3" t="s">
        <v>4018</v>
      </c>
      <c r="AU3" t="s">
        <v>4019</v>
      </c>
      <c r="AV3" t="s">
        <v>4020</v>
      </c>
      <c r="AW3" t="s">
        <v>4021</v>
      </c>
      <c r="AX3" t="s">
        <v>4022</v>
      </c>
      <c r="AY3" t="s">
        <v>4023</v>
      </c>
      <c r="AZ3" t="s">
        <v>4024</v>
      </c>
      <c r="BA3" t="s">
        <v>4025</v>
      </c>
      <c r="BB3" t="s">
        <v>4026</v>
      </c>
      <c r="BC3" t="s">
        <v>4027</v>
      </c>
      <c r="BD3" t="s">
        <v>4028</v>
      </c>
      <c r="BE3" t="s">
        <v>4029</v>
      </c>
    </row>
    <row r="4" spans="1:57" x14ac:dyDescent="0.15">
      <c r="A4" t="s">
        <v>4030</v>
      </c>
      <c r="B4">
        <v>1202</v>
      </c>
      <c r="C4" t="s">
        <v>3885</v>
      </c>
      <c r="D4" t="s">
        <v>218</v>
      </c>
      <c r="E4" t="s">
        <v>3982</v>
      </c>
      <c r="F4" t="s">
        <v>217</v>
      </c>
      <c r="G4" t="s">
        <v>4031</v>
      </c>
      <c r="H4" t="s">
        <v>214</v>
      </c>
      <c r="I4" t="s">
        <v>218</v>
      </c>
      <c r="J4" t="s">
        <v>3887</v>
      </c>
      <c r="K4" t="s">
        <v>4030</v>
      </c>
      <c r="L4" t="s">
        <v>4032</v>
      </c>
      <c r="M4" t="s">
        <v>4033</v>
      </c>
      <c r="N4" t="s">
        <v>4034</v>
      </c>
      <c r="O4" t="s">
        <v>4035</v>
      </c>
      <c r="P4" t="s">
        <v>4036</v>
      </c>
      <c r="Q4" t="s">
        <v>4037</v>
      </c>
      <c r="R4" t="s">
        <v>4038</v>
      </c>
      <c r="S4" t="s">
        <v>4039</v>
      </c>
      <c r="T4" t="s">
        <v>4040</v>
      </c>
      <c r="U4" t="s">
        <v>4041</v>
      </c>
      <c r="V4" t="s">
        <v>4042</v>
      </c>
      <c r="W4" t="s">
        <v>4043</v>
      </c>
      <c r="X4" t="s">
        <v>4044</v>
      </c>
      <c r="Y4" t="s">
        <v>4045</v>
      </c>
      <c r="Z4" t="s">
        <v>4046</v>
      </c>
      <c r="AA4" t="s">
        <v>4047</v>
      </c>
      <c r="AB4" t="s">
        <v>4048</v>
      </c>
      <c r="AC4" t="s">
        <v>4049</v>
      </c>
      <c r="AD4" t="s">
        <v>4050</v>
      </c>
      <c r="AE4" t="s">
        <v>4051</v>
      </c>
      <c r="AF4" t="s">
        <v>4052</v>
      </c>
      <c r="AG4" t="s">
        <v>4053</v>
      </c>
      <c r="AH4" t="s">
        <v>4054</v>
      </c>
      <c r="AI4" t="s">
        <v>4055</v>
      </c>
      <c r="AJ4" t="s">
        <v>4056</v>
      </c>
      <c r="AK4" t="s">
        <v>4057</v>
      </c>
      <c r="AL4" t="s">
        <v>4058</v>
      </c>
      <c r="AM4" t="s">
        <v>4059</v>
      </c>
      <c r="AN4" t="s">
        <v>4060</v>
      </c>
      <c r="AO4" t="s">
        <v>4061</v>
      </c>
      <c r="AP4" t="s">
        <v>4062</v>
      </c>
      <c r="AQ4" t="s">
        <v>4063</v>
      </c>
      <c r="AR4" t="s">
        <v>4064</v>
      </c>
      <c r="AS4" t="s">
        <v>4065</v>
      </c>
      <c r="AT4" t="s">
        <v>4066</v>
      </c>
      <c r="AU4" t="s">
        <v>4067</v>
      </c>
      <c r="AV4" t="s">
        <v>4068</v>
      </c>
      <c r="AW4" t="s">
        <v>4069</v>
      </c>
      <c r="AX4" t="s">
        <v>4070</v>
      </c>
      <c r="AY4" t="s">
        <v>4071</v>
      </c>
      <c r="AZ4" t="s">
        <v>4072</v>
      </c>
      <c r="BA4" t="s">
        <v>4073</v>
      </c>
      <c r="BB4" t="s">
        <v>4074</v>
      </c>
      <c r="BC4" t="s">
        <v>4075</v>
      </c>
      <c r="BD4" t="s">
        <v>4076</v>
      </c>
      <c r="BE4" t="s">
        <v>4077</v>
      </c>
    </row>
    <row r="5" spans="1:57" x14ac:dyDescent="0.15">
      <c r="A5" t="s">
        <v>4078</v>
      </c>
      <c r="B5">
        <v>1203</v>
      </c>
      <c r="C5" t="s">
        <v>3885</v>
      </c>
      <c r="D5" t="s">
        <v>220</v>
      </c>
      <c r="E5" t="s">
        <v>3982</v>
      </c>
      <c r="F5" t="s">
        <v>219</v>
      </c>
      <c r="G5" t="s">
        <v>4079</v>
      </c>
      <c r="H5" t="s">
        <v>214</v>
      </c>
      <c r="I5" t="s">
        <v>220</v>
      </c>
      <c r="J5" t="s">
        <v>3888</v>
      </c>
      <c r="K5" t="s">
        <v>4078</v>
      </c>
      <c r="L5" t="s">
        <v>4080</v>
      </c>
      <c r="M5" t="s">
        <v>4081</v>
      </c>
      <c r="N5" t="s">
        <v>4082</v>
      </c>
      <c r="O5" t="s">
        <v>4083</v>
      </c>
      <c r="P5" t="s">
        <v>4084</v>
      </c>
      <c r="Q5" t="s">
        <v>4085</v>
      </c>
      <c r="R5" t="s">
        <v>4086</v>
      </c>
      <c r="S5" t="s">
        <v>4087</v>
      </c>
      <c r="T5" t="s">
        <v>4088</v>
      </c>
      <c r="U5" t="s">
        <v>4089</v>
      </c>
      <c r="V5" t="s">
        <v>4090</v>
      </c>
      <c r="W5" t="s">
        <v>4091</v>
      </c>
      <c r="X5" t="s">
        <v>4092</v>
      </c>
      <c r="Y5" t="s">
        <v>4093</v>
      </c>
      <c r="Z5" t="s">
        <v>4094</v>
      </c>
      <c r="AA5" t="s">
        <v>4095</v>
      </c>
      <c r="AB5" t="s">
        <v>4096</v>
      </c>
      <c r="AC5" t="s">
        <v>4097</v>
      </c>
      <c r="AD5" t="s">
        <v>4098</v>
      </c>
      <c r="AE5" t="s">
        <v>4099</v>
      </c>
      <c r="AF5" t="s">
        <v>4100</v>
      </c>
      <c r="AG5" t="s">
        <v>4101</v>
      </c>
      <c r="AH5" t="s">
        <v>4102</v>
      </c>
      <c r="AI5" t="s">
        <v>4103</v>
      </c>
      <c r="AJ5" t="s">
        <v>4104</v>
      </c>
      <c r="AK5" t="s">
        <v>4105</v>
      </c>
      <c r="AL5" t="s">
        <v>4106</v>
      </c>
      <c r="AM5" t="s">
        <v>4107</v>
      </c>
      <c r="AN5" t="s">
        <v>4108</v>
      </c>
      <c r="AO5" t="s">
        <v>4109</v>
      </c>
      <c r="AP5" t="s">
        <v>4110</v>
      </c>
      <c r="AQ5" t="s">
        <v>4111</v>
      </c>
      <c r="AR5" t="s">
        <v>4112</v>
      </c>
      <c r="AS5" t="s">
        <v>4113</v>
      </c>
      <c r="AT5" t="s">
        <v>4114</v>
      </c>
      <c r="AU5" t="s">
        <v>4115</v>
      </c>
      <c r="AV5" t="s">
        <v>4116</v>
      </c>
      <c r="AW5" t="s">
        <v>4117</v>
      </c>
      <c r="AX5" t="s">
        <v>4118</v>
      </c>
      <c r="AY5" t="s">
        <v>4119</v>
      </c>
      <c r="AZ5" t="s">
        <v>4120</v>
      </c>
      <c r="BA5" t="s">
        <v>4121</v>
      </c>
      <c r="BB5" t="s">
        <v>4122</v>
      </c>
      <c r="BC5" t="s">
        <v>4123</v>
      </c>
      <c r="BD5" t="s">
        <v>4124</v>
      </c>
      <c r="BE5" t="s">
        <v>4125</v>
      </c>
    </row>
    <row r="6" spans="1:57" x14ac:dyDescent="0.15">
      <c r="A6" t="s">
        <v>4126</v>
      </c>
      <c r="B6">
        <v>1204</v>
      </c>
      <c r="C6" t="s">
        <v>3885</v>
      </c>
      <c r="D6" t="s">
        <v>222</v>
      </c>
      <c r="E6" t="s">
        <v>3982</v>
      </c>
      <c r="F6" t="s">
        <v>221</v>
      </c>
      <c r="G6" t="s">
        <v>4127</v>
      </c>
      <c r="H6" t="s">
        <v>214</v>
      </c>
      <c r="I6" t="s">
        <v>222</v>
      </c>
      <c r="J6" t="s">
        <v>3889</v>
      </c>
      <c r="K6" t="s">
        <v>4126</v>
      </c>
      <c r="L6" t="s">
        <v>4128</v>
      </c>
      <c r="M6" t="s">
        <v>4129</v>
      </c>
      <c r="N6" t="s">
        <v>4130</v>
      </c>
      <c r="O6" t="s">
        <v>4131</v>
      </c>
      <c r="P6" t="s">
        <v>4132</v>
      </c>
      <c r="Q6" t="s">
        <v>4133</v>
      </c>
      <c r="R6" t="s">
        <v>4134</v>
      </c>
      <c r="S6" t="s">
        <v>4135</v>
      </c>
      <c r="T6" t="s">
        <v>4136</v>
      </c>
      <c r="U6" t="s">
        <v>4137</v>
      </c>
      <c r="V6" t="s">
        <v>4138</v>
      </c>
      <c r="W6" t="s">
        <v>4139</v>
      </c>
      <c r="X6" t="s">
        <v>4140</v>
      </c>
      <c r="Y6" t="s">
        <v>4141</v>
      </c>
      <c r="Z6" t="s">
        <v>4142</v>
      </c>
      <c r="AA6" t="s">
        <v>4143</v>
      </c>
      <c r="AB6" t="s">
        <v>4144</v>
      </c>
      <c r="AC6" t="s">
        <v>4145</v>
      </c>
      <c r="AD6" t="s">
        <v>4146</v>
      </c>
      <c r="AE6" t="s">
        <v>4147</v>
      </c>
      <c r="AF6" t="s">
        <v>4148</v>
      </c>
      <c r="AG6" t="s">
        <v>4149</v>
      </c>
      <c r="AH6" t="s">
        <v>4150</v>
      </c>
      <c r="AI6" t="s">
        <v>4151</v>
      </c>
      <c r="AJ6" t="s">
        <v>4152</v>
      </c>
      <c r="AK6" t="s">
        <v>4153</v>
      </c>
      <c r="AL6" t="s">
        <v>4154</v>
      </c>
      <c r="AM6" t="s">
        <v>4155</v>
      </c>
      <c r="AN6" t="s">
        <v>4156</v>
      </c>
      <c r="AO6" t="s">
        <v>4157</v>
      </c>
      <c r="AP6" t="s">
        <v>4158</v>
      </c>
      <c r="AQ6" t="s">
        <v>4159</v>
      </c>
      <c r="AR6" t="s">
        <v>4160</v>
      </c>
      <c r="AS6" t="s">
        <v>4161</v>
      </c>
      <c r="AT6" t="s">
        <v>4162</v>
      </c>
      <c r="AU6" t="s">
        <v>4163</v>
      </c>
      <c r="AV6" t="s">
        <v>4164</v>
      </c>
      <c r="AW6" t="s">
        <v>4165</v>
      </c>
      <c r="AX6" t="s">
        <v>4166</v>
      </c>
      <c r="AY6" t="s">
        <v>4167</v>
      </c>
      <c r="AZ6" t="s">
        <v>4168</v>
      </c>
      <c r="BA6" t="s">
        <v>4169</v>
      </c>
      <c r="BB6" t="s">
        <v>4170</v>
      </c>
      <c r="BC6" t="s">
        <v>4171</v>
      </c>
      <c r="BD6" t="s">
        <v>4172</v>
      </c>
      <c r="BE6" t="s">
        <v>4173</v>
      </c>
    </row>
    <row r="7" spans="1:57" x14ac:dyDescent="0.15">
      <c r="A7" t="s">
        <v>4174</v>
      </c>
      <c r="B7">
        <v>1205</v>
      </c>
      <c r="C7" t="s">
        <v>3885</v>
      </c>
      <c r="D7" t="s">
        <v>224</v>
      </c>
      <c r="E7" t="s">
        <v>3982</v>
      </c>
      <c r="F7" t="s">
        <v>223</v>
      </c>
      <c r="G7" t="s">
        <v>4175</v>
      </c>
      <c r="H7" t="s">
        <v>214</v>
      </c>
      <c r="I7" t="s">
        <v>224</v>
      </c>
      <c r="J7" t="s">
        <v>3890</v>
      </c>
      <c r="K7" t="s">
        <v>4174</v>
      </c>
      <c r="L7" t="s">
        <v>4176</v>
      </c>
      <c r="M7" t="s">
        <v>4177</v>
      </c>
      <c r="N7" t="s">
        <v>4178</v>
      </c>
      <c r="O7" t="s">
        <v>4179</v>
      </c>
      <c r="P7" t="s">
        <v>4180</v>
      </c>
      <c r="Q7" t="s">
        <v>4181</v>
      </c>
      <c r="R7" t="s">
        <v>4182</v>
      </c>
      <c r="S7" t="s">
        <v>4183</v>
      </c>
      <c r="T7" t="s">
        <v>4184</v>
      </c>
      <c r="U7" t="s">
        <v>4185</v>
      </c>
      <c r="V7" t="s">
        <v>4186</v>
      </c>
      <c r="W7" t="s">
        <v>4187</v>
      </c>
      <c r="X7" t="s">
        <v>4188</v>
      </c>
      <c r="Y7" t="s">
        <v>4189</v>
      </c>
      <c r="Z7" t="s">
        <v>4190</v>
      </c>
      <c r="AA7" t="s">
        <v>4191</v>
      </c>
      <c r="AB7" t="s">
        <v>4192</v>
      </c>
      <c r="AC7" t="s">
        <v>4193</v>
      </c>
      <c r="AD7" t="s">
        <v>4194</v>
      </c>
      <c r="AE7" t="s">
        <v>4195</v>
      </c>
      <c r="AF7" t="s">
        <v>4196</v>
      </c>
      <c r="AG7" t="s">
        <v>4197</v>
      </c>
      <c r="AH7" t="s">
        <v>4198</v>
      </c>
      <c r="AI7" t="s">
        <v>4199</v>
      </c>
      <c r="AJ7" t="s">
        <v>4200</v>
      </c>
      <c r="AK7" t="s">
        <v>4201</v>
      </c>
      <c r="AL7" t="s">
        <v>4202</v>
      </c>
      <c r="AM7" t="s">
        <v>4203</v>
      </c>
      <c r="AN7" t="s">
        <v>4204</v>
      </c>
      <c r="AO7" t="s">
        <v>4205</v>
      </c>
      <c r="AP7" t="s">
        <v>4206</v>
      </c>
      <c r="AQ7" t="s">
        <v>4207</v>
      </c>
      <c r="AR7" t="s">
        <v>4208</v>
      </c>
      <c r="AS7" t="s">
        <v>4209</v>
      </c>
      <c r="AT7" t="s">
        <v>4210</v>
      </c>
      <c r="AU7" t="s">
        <v>4211</v>
      </c>
      <c r="AV7" t="s">
        <v>4212</v>
      </c>
      <c r="AW7" t="s">
        <v>4213</v>
      </c>
      <c r="AX7" t="s">
        <v>4214</v>
      </c>
      <c r="AY7" t="s">
        <v>4215</v>
      </c>
      <c r="AZ7" t="s">
        <v>4216</v>
      </c>
      <c r="BA7" t="s">
        <v>4217</v>
      </c>
      <c r="BB7" t="s">
        <v>4218</v>
      </c>
      <c r="BC7" t="s">
        <v>4219</v>
      </c>
      <c r="BD7" t="s">
        <v>4220</v>
      </c>
      <c r="BE7" t="s">
        <v>4221</v>
      </c>
    </row>
    <row r="8" spans="1:57" x14ac:dyDescent="0.15">
      <c r="A8" t="s">
        <v>4222</v>
      </c>
      <c r="B8">
        <v>1206</v>
      </c>
      <c r="C8" t="s">
        <v>3885</v>
      </c>
      <c r="D8" t="s">
        <v>226</v>
      </c>
      <c r="E8" t="s">
        <v>3982</v>
      </c>
      <c r="F8" t="s">
        <v>225</v>
      </c>
      <c r="G8" t="s">
        <v>4223</v>
      </c>
      <c r="H8" t="s">
        <v>214</v>
      </c>
      <c r="I8" t="s">
        <v>226</v>
      </c>
      <c r="J8" t="s">
        <v>3891</v>
      </c>
      <c r="K8" t="s">
        <v>4222</v>
      </c>
      <c r="L8" t="s">
        <v>4224</v>
      </c>
      <c r="M8" t="s">
        <v>4225</v>
      </c>
      <c r="N8" t="s">
        <v>4226</v>
      </c>
      <c r="O8" t="s">
        <v>4227</v>
      </c>
      <c r="P8" t="s">
        <v>4228</v>
      </c>
      <c r="Q8" t="s">
        <v>4229</v>
      </c>
      <c r="R8" t="s">
        <v>4230</v>
      </c>
      <c r="S8" t="s">
        <v>4231</v>
      </c>
      <c r="T8" t="s">
        <v>4232</v>
      </c>
      <c r="U8" t="s">
        <v>4233</v>
      </c>
      <c r="V8" t="s">
        <v>4234</v>
      </c>
      <c r="W8" t="s">
        <v>4235</v>
      </c>
      <c r="X8" t="s">
        <v>4236</v>
      </c>
      <c r="Y8" t="s">
        <v>4237</v>
      </c>
      <c r="Z8" t="s">
        <v>4238</v>
      </c>
      <c r="AA8" t="s">
        <v>4239</v>
      </c>
      <c r="AB8" t="s">
        <v>4240</v>
      </c>
      <c r="AC8" t="s">
        <v>4241</v>
      </c>
      <c r="AD8" t="s">
        <v>4242</v>
      </c>
      <c r="AE8" t="s">
        <v>4243</v>
      </c>
      <c r="AF8" t="s">
        <v>4244</v>
      </c>
      <c r="AG8" t="s">
        <v>4245</v>
      </c>
      <c r="AH8" t="s">
        <v>4246</v>
      </c>
      <c r="AI8" t="s">
        <v>4247</v>
      </c>
      <c r="AJ8" t="s">
        <v>4248</v>
      </c>
      <c r="AK8" t="s">
        <v>4249</v>
      </c>
      <c r="AL8" t="s">
        <v>4250</v>
      </c>
      <c r="AM8" t="s">
        <v>4251</v>
      </c>
      <c r="AN8" t="s">
        <v>4252</v>
      </c>
      <c r="AO8" t="s">
        <v>4253</v>
      </c>
      <c r="AP8" t="s">
        <v>4254</v>
      </c>
      <c r="AQ8" t="s">
        <v>4255</v>
      </c>
      <c r="AR8" t="s">
        <v>4256</v>
      </c>
      <c r="AS8" t="s">
        <v>4257</v>
      </c>
      <c r="AT8" t="s">
        <v>4258</v>
      </c>
      <c r="AU8" t="s">
        <v>4259</v>
      </c>
      <c r="AV8" t="s">
        <v>4260</v>
      </c>
      <c r="AW8" t="s">
        <v>4261</v>
      </c>
      <c r="AX8" t="s">
        <v>4262</v>
      </c>
      <c r="AY8" t="s">
        <v>4263</v>
      </c>
      <c r="AZ8" t="s">
        <v>4264</v>
      </c>
      <c r="BA8" t="s">
        <v>4265</v>
      </c>
      <c r="BB8" t="s">
        <v>4266</v>
      </c>
      <c r="BC8" t="s">
        <v>4267</v>
      </c>
      <c r="BD8" t="s">
        <v>4268</v>
      </c>
      <c r="BE8" t="s">
        <v>4269</v>
      </c>
    </row>
    <row r="9" spans="1:57" x14ac:dyDescent="0.15">
      <c r="A9" t="s">
        <v>4270</v>
      </c>
      <c r="B9">
        <v>1207</v>
      </c>
      <c r="C9" t="s">
        <v>3885</v>
      </c>
      <c r="D9" t="s">
        <v>228</v>
      </c>
      <c r="E9" t="s">
        <v>3982</v>
      </c>
      <c r="F9" t="s">
        <v>227</v>
      </c>
      <c r="G9" t="s">
        <v>4271</v>
      </c>
      <c r="H9" t="s">
        <v>214</v>
      </c>
      <c r="I9" t="s">
        <v>228</v>
      </c>
      <c r="J9" t="s">
        <v>3892</v>
      </c>
      <c r="K9" t="s">
        <v>4270</v>
      </c>
      <c r="L9" t="s">
        <v>4272</v>
      </c>
      <c r="M9" t="s">
        <v>4273</v>
      </c>
      <c r="N9" t="s">
        <v>4274</v>
      </c>
      <c r="O9" t="s">
        <v>4275</v>
      </c>
      <c r="P9" t="s">
        <v>4276</v>
      </c>
      <c r="Q9" t="s">
        <v>4277</v>
      </c>
      <c r="R9" t="s">
        <v>4278</v>
      </c>
      <c r="S9" t="s">
        <v>4279</v>
      </c>
      <c r="T9" t="s">
        <v>4280</v>
      </c>
      <c r="U9" t="s">
        <v>4281</v>
      </c>
      <c r="V9" t="s">
        <v>4282</v>
      </c>
      <c r="W9" t="s">
        <v>4283</v>
      </c>
      <c r="X9" t="s">
        <v>4284</v>
      </c>
      <c r="Y9" t="s">
        <v>4285</v>
      </c>
      <c r="Z9" t="s">
        <v>4286</v>
      </c>
      <c r="AA9" t="s">
        <v>4287</v>
      </c>
      <c r="AB9" t="s">
        <v>4288</v>
      </c>
      <c r="AC9" t="s">
        <v>4289</v>
      </c>
      <c r="AD9" t="s">
        <v>4290</v>
      </c>
      <c r="AE9" t="s">
        <v>4291</v>
      </c>
      <c r="AF9" t="s">
        <v>4292</v>
      </c>
      <c r="AG9" t="s">
        <v>4293</v>
      </c>
      <c r="AH9" t="s">
        <v>4294</v>
      </c>
      <c r="AI9" t="s">
        <v>4295</v>
      </c>
      <c r="AJ9" t="s">
        <v>4296</v>
      </c>
      <c r="AK9" t="s">
        <v>4297</v>
      </c>
      <c r="AL9" t="s">
        <v>4298</v>
      </c>
      <c r="AM9" t="s">
        <v>4299</v>
      </c>
      <c r="AN9" t="s">
        <v>4300</v>
      </c>
      <c r="AO9" t="s">
        <v>4301</v>
      </c>
      <c r="AP9" t="s">
        <v>4302</v>
      </c>
      <c r="AQ9" t="s">
        <v>4303</v>
      </c>
      <c r="AR9" t="s">
        <v>4304</v>
      </c>
      <c r="AS9" t="s">
        <v>4305</v>
      </c>
      <c r="AT9" t="s">
        <v>4306</v>
      </c>
      <c r="AU9" t="s">
        <v>4307</v>
      </c>
      <c r="AV9" t="s">
        <v>4308</v>
      </c>
      <c r="AW9" t="s">
        <v>4309</v>
      </c>
      <c r="AX9" t="s">
        <v>4310</v>
      </c>
      <c r="AY9" t="s">
        <v>4311</v>
      </c>
      <c r="AZ9" t="s">
        <v>4312</v>
      </c>
      <c r="BA9" t="s">
        <v>4313</v>
      </c>
      <c r="BB9" t="s">
        <v>4314</v>
      </c>
      <c r="BC9" t="s">
        <v>4315</v>
      </c>
      <c r="BD9" t="s">
        <v>4316</v>
      </c>
      <c r="BE9" t="s">
        <v>4317</v>
      </c>
    </row>
    <row r="10" spans="1:57" x14ac:dyDescent="0.15">
      <c r="A10" t="s">
        <v>4318</v>
      </c>
      <c r="B10">
        <v>1208</v>
      </c>
      <c r="C10" t="s">
        <v>3885</v>
      </c>
      <c r="D10" t="s">
        <v>230</v>
      </c>
      <c r="E10" t="s">
        <v>3982</v>
      </c>
      <c r="F10" t="s">
        <v>229</v>
      </c>
      <c r="G10" t="s">
        <v>4319</v>
      </c>
      <c r="H10" t="s">
        <v>214</v>
      </c>
      <c r="I10" t="s">
        <v>230</v>
      </c>
      <c r="J10" t="s">
        <v>3893</v>
      </c>
      <c r="K10" t="s">
        <v>4318</v>
      </c>
      <c r="L10" t="s">
        <v>4320</v>
      </c>
      <c r="M10" t="s">
        <v>4321</v>
      </c>
      <c r="N10" t="s">
        <v>4322</v>
      </c>
      <c r="O10" t="s">
        <v>4323</v>
      </c>
      <c r="P10" t="s">
        <v>4324</v>
      </c>
      <c r="Q10" t="s">
        <v>4325</v>
      </c>
      <c r="R10" t="s">
        <v>4326</v>
      </c>
      <c r="S10" t="s">
        <v>4327</v>
      </c>
      <c r="T10" t="s">
        <v>4328</v>
      </c>
      <c r="U10" t="s">
        <v>4329</v>
      </c>
      <c r="V10" t="s">
        <v>4330</v>
      </c>
      <c r="W10" t="s">
        <v>4331</v>
      </c>
      <c r="X10" t="s">
        <v>4332</v>
      </c>
      <c r="Y10" t="s">
        <v>4333</v>
      </c>
      <c r="Z10" t="s">
        <v>4334</v>
      </c>
      <c r="AA10" t="s">
        <v>4335</v>
      </c>
      <c r="AB10" t="s">
        <v>4336</v>
      </c>
      <c r="AC10" t="s">
        <v>4337</v>
      </c>
      <c r="AD10" t="s">
        <v>4338</v>
      </c>
      <c r="AE10" t="s">
        <v>4339</v>
      </c>
      <c r="AF10" t="s">
        <v>4340</v>
      </c>
      <c r="AG10" t="s">
        <v>4341</v>
      </c>
      <c r="AH10" t="s">
        <v>4342</v>
      </c>
      <c r="AI10" t="s">
        <v>4343</v>
      </c>
      <c r="AJ10" t="s">
        <v>4344</v>
      </c>
      <c r="AK10" t="s">
        <v>4345</v>
      </c>
      <c r="AL10" t="s">
        <v>4346</v>
      </c>
      <c r="AM10" t="s">
        <v>4347</v>
      </c>
      <c r="AN10" t="s">
        <v>4348</v>
      </c>
      <c r="AO10" t="s">
        <v>4349</v>
      </c>
      <c r="AP10" t="s">
        <v>4350</v>
      </c>
      <c r="AQ10" t="s">
        <v>4351</v>
      </c>
      <c r="AR10" t="s">
        <v>4352</v>
      </c>
      <c r="AS10" t="s">
        <v>4353</v>
      </c>
      <c r="AT10" t="s">
        <v>4354</v>
      </c>
      <c r="AU10" t="s">
        <v>4355</v>
      </c>
      <c r="AV10" t="s">
        <v>4356</v>
      </c>
      <c r="AW10" t="s">
        <v>4357</v>
      </c>
      <c r="AX10" t="s">
        <v>4358</v>
      </c>
      <c r="AY10" t="s">
        <v>4359</v>
      </c>
      <c r="AZ10" t="s">
        <v>4360</v>
      </c>
      <c r="BA10" t="s">
        <v>4361</v>
      </c>
      <c r="BB10" t="s">
        <v>4362</v>
      </c>
      <c r="BC10" t="s">
        <v>4363</v>
      </c>
      <c r="BD10" t="s">
        <v>4364</v>
      </c>
      <c r="BE10" t="s">
        <v>4365</v>
      </c>
    </row>
    <row r="11" spans="1:57" x14ac:dyDescent="0.15">
      <c r="A11" t="s">
        <v>4366</v>
      </c>
      <c r="B11">
        <v>1209</v>
      </c>
      <c r="C11" t="s">
        <v>3885</v>
      </c>
      <c r="D11" t="s">
        <v>232</v>
      </c>
      <c r="E11" t="s">
        <v>3982</v>
      </c>
      <c r="F11" t="s">
        <v>231</v>
      </c>
      <c r="G11" t="s">
        <v>4367</v>
      </c>
      <c r="H11" t="s">
        <v>214</v>
      </c>
      <c r="I11" t="s">
        <v>232</v>
      </c>
      <c r="J11" t="s">
        <v>3894</v>
      </c>
      <c r="K11" t="s">
        <v>4366</v>
      </c>
      <c r="L11" t="s">
        <v>4368</v>
      </c>
      <c r="M11" t="s">
        <v>4369</v>
      </c>
      <c r="N11" t="s">
        <v>4370</v>
      </c>
      <c r="O11" t="s">
        <v>4371</v>
      </c>
      <c r="P11" t="s">
        <v>4372</v>
      </c>
      <c r="Q11" t="s">
        <v>4373</v>
      </c>
      <c r="R11" t="s">
        <v>4374</v>
      </c>
      <c r="S11" t="s">
        <v>4375</v>
      </c>
      <c r="T11" t="s">
        <v>4376</v>
      </c>
      <c r="U11" t="s">
        <v>4377</v>
      </c>
      <c r="V11" t="s">
        <v>4378</v>
      </c>
      <c r="W11" t="s">
        <v>4379</v>
      </c>
      <c r="X11" t="s">
        <v>4380</v>
      </c>
      <c r="Y11" t="s">
        <v>4381</v>
      </c>
      <c r="Z11" t="s">
        <v>4382</v>
      </c>
      <c r="AA11" t="s">
        <v>4383</v>
      </c>
      <c r="AB11" t="s">
        <v>4384</v>
      </c>
      <c r="AC11" t="s">
        <v>4385</v>
      </c>
      <c r="AD11" t="s">
        <v>4386</v>
      </c>
      <c r="AE11" t="s">
        <v>4387</v>
      </c>
      <c r="AF11" t="s">
        <v>4388</v>
      </c>
      <c r="AG11" t="s">
        <v>4389</v>
      </c>
      <c r="AH11" t="s">
        <v>4390</v>
      </c>
      <c r="AI11" t="s">
        <v>4391</v>
      </c>
      <c r="AJ11" t="s">
        <v>4392</v>
      </c>
      <c r="AK11" t="s">
        <v>4393</v>
      </c>
      <c r="AL11" t="s">
        <v>4394</v>
      </c>
      <c r="AM11" t="s">
        <v>4395</v>
      </c>
      <c r="AN11" t="s">
        <v>4396</v>
      </c>
      <c r="AO11" t="s">
        <v>4397</v>
      </c>
      <c r="AP11" t="s">
        <v>4398</v>
      </c>
      <c r="AQ11" t="s">
        <v>4399</v>
      </c>
      <c r="AR11" t="s">
        <v>4400</v>
      </c>
      <c r="AS11" t="s">
        <v>4401</v>
      </c>
      <c r="AT11" t="s">
        <v>4402</v>
      </c>
      <c r="AU11" t="s">
        <v>4403</v>
      </c>
      <c r="AV11" t="s">
        <v>4404</v>
      </c>
      <c r="AW11" t="s">
        <v>4405</v>
      </c>
      <c r="AX11" t="s">
        <v>4406</v>
      </c>
      <c r="AY11" t="s">
        <v>4407</v>
      </c>
      <c r="AZ11" t="s">
        <v>4408</v>
      </c>
      <c r="BA11" t="s">
        <v>4409</v>
      </c>
      <c r="BB11" t="s">
        <v>4410</v>
      </c>
      <c r="BC11" t="s">
        <v>4411</v>
      </c>
      <c r="BD11" t="s">
        <v>4412</v>
      </c>
      <c r="BE11" t="s">
        <v>4413</v>
      </c>
    </row>
    <row r="12" spans="1:57" x14ac:dyDescent="0.15">
      <c r="A12" t="s">
        <v>4414</v>
      </c>
      <c r="B12">
        <v>1210</v>
      </c>
      <c r="C12" t="s">
        <v>3885</v>
      </c>
      <c r="D12" t="s">
        <v>234</v>
      </c>
      <c r="E12" t="s">
        <v>3982</v>
      </c>
      <c r="F12" t="s">
        <v>233</v>
      </c>
      <c r="G12" t="s">
        <v>4415</v>
      </c>
      <c r="H12" t="s">
        <v>214</v>
      </c>
      <c r="I12" t="s">
        <v>234</v>
      </c>
      <c r="J12" t="s">
        <v>3895</v>
      </c>
      <c r="K12" t="s">
        <v>4414</v>
      </c>
      <c r="L12" t="s">
        <v>4416</v>
      </c>
      <c r="M12" t="s">
        <v>4417</v>
      </c>
      <c r="N12" t="s">
        <v>4418</v>
      </c>
      <c r="O12" t="s">
        <v>4419</v>
      </c>
      <c r="P12" t="s">
        <v>4420</v>
      </c>
      <c r="Q12" t="s">
        <v>4421</v>
      </c>
      <c r="R12" t="s">
        <v>4422</v>
      </c>
      <c r="S12" t="s">
        <v>4423</v>
      </c>
      <c r="T12" t="s">
        <v>4424</v>
      </c>
      <c r="U12" t="s">
        <v>4425</v>
      </c>
      <c r="V12" t="s">
        <v>4426</v>
      </c>
      <c r="W12" t="s">
        <v>4427</v>
      </c>
      <c r="X12" t="s">
        <v>4428</v>
      </c>
      <c r="Y12" t="s">
        <v>4429</v>
      </c>
      <c r="Z12" t="s">
        <v>4430</v>
      </c>
      <c r="AA12" t="s">
        <v>4431</v>
      </c>
      <c r="AB12" t="s">
        <v>4432</v>
      </c>
      <c r="AC12" t="s">
        <v>4433</v>
      </c>
      <c r="AD12" t="s">
        <v>4434</v>
      </c>
      <c r="AE12" t="s">
        <v>4435</v>
      </c>
      <c r="AF12" t="s">
        <v>4436</v>
      </c>
      <c r="AG12" t="s">
        <v>4437</v>
      </c>
      <c r="AH12" t="s">
        <v>4438</v>
      </c>
      <c r="AI12" t="s">
        <v>4439</v>
      </c>
      <c r="AJ12" t="s">
        <v>4440</v>
      </c>
      <c r="AK12" t="s">
        <v>4441</v>
      </c>
      <c r="AL12" t="s">
        <v>4442</v>
      </c>
      <c r="AM12" t="s">
        <v>4443</v>
      </c>
      <c r="AN12" t="s">
        <v>4444</v>
      </c>
      <c r="AO12" t="s">
        <v>4445</v>
      </c>
      <c r="AP12" t="s">
        <v>4446</v>
      </c>
      <c r="AQ12" t="s">
        <v>4447</v>
      </c>
      <c r="AR12" t="s">
        <v>4448</v>
      </c>
      <c r="AS12" t="s">
        <v>4449</v>
      </c>
      <c r="AT12" t="s">
        <v>4450</v>
      </c>
      <c r="AU12" t="s">
        <v>4451</v>
      </c>
      <c r="AV12" t="s">
        <v>4452</v>
      </c>
      <c r="AW12" t="s">
        <v>4453</v>
      </c>
      <c r="AX12" t="s">
        <v>4454</v>
      </c>
      <c r="AY12" t="s">
        <v>4455</v>
      </c>
      <c r="AZ12" t="s">
        <v>4456</v>
      </c>
      <c r="BA12" t="s">
        <v>4457</v>
      </c>
      <c r="BB12" t="s">
        <v>4458</v>
      </c>
      <c r="BC12" t="s">
        <v>4459</v>
      </c>
      <c r="BD12" t="s">
        <v>4460</v>
      </c>
      <c r="BE12" t="s">
        <v>4461</v>
      </c>
    </row>
    <row r="13" spans="1:57" x14ac:dyDescent="0.15">
      <c r="A13" t="s">
        <v>4462</v>
      </c>
      <c r="B13">
        <v>1211</v>
      </c>
      <c r="C13" t="s">
        <v>3885</v>
      </c>
      <c r="D13" t="s">
        <v>236</v>
      </c>
      <c r="E13" t="s">
        <v>3982</v>
      </c>
      <c r="F13" t="s">
        <v>235</v>
      </c>
      <c r="G13" t="s">
        <v>4463</v>
      </c>
      <c r="H13" t="s">
        <v>214</v>
      </c>
      <c r="I13" t="s">
        <v>236</v>
      </c>
      <c r="J13" t="s">
        <v>3896</v>
      </c>
      <c r="K13" t="s">
        <v>4462</v>
      </c>
      <c r="L13" t="s">
        <v>4464</v>
      </c>
      <c r="M13" t="s">
        <v>4465</v>
      </c>
      <c r="N13" t="s">
        <v>4466</v>
      </c>
      <c r="O13" t="s">
        <v>4467</v>
      </c>
      <c r="P13" t="s">
        <v>4468</v>
      </c>
      <c r="Q13" t="s">
        <v>4469</v>
      </c>
      <c r="R13" t="s">
        <v>4470</v>
      </c>
      <c r="S13" t="s">
        <v>4471</v>
      </c>
      <c r="T13" t="s">
        <v>4472</v>
      </c>
      <c r="U13" t="s">
        <v>4473</v>
      </c>
      <c r="V13" t="s">
        <v>4474</v>
      </c>
      <c r="W13" t="s">
        <v>4475</v>
      </c>
      <c r="X13" t="s">
        <v>4476</v>
      </c>
      <c r="Y13" t="s">
        <v>4477</v>
      </c>
      <c r="Z13" t="s">
        <v>4478</v>
      </c>
      <c r="AA13" t="s">
        <v>4479</v>
      </c>
      <c r="AB13" t="s">
        <v>4480</v>
      </c>
      <c r="AC13" t="s">
        <v>4481</v>
      </c>
      <c r="AD13" t="s">
        <v>4482</v>
      </c>
      <c r="AE13" t="s">
        <v>4483</v>
      </c>
      <c r="AF13" t="s">
        <v>4484</v>
      </c>
      <c r="AG13" t="s">
        <v>4485</v>
      </c>
      <c r="AH13" t="s">
        <v>4486</v>
      </c>
      <c r="AI13" t="s">
        <v>4487</v>
      </c>
      <c r="AJ13" t="s">
        <v>4488</v>
      </c>
      <c r="AK13" t="s">
        <v>4489</v>
      </c>
      <c r="AL13" t="s">
        <v>4490</v>
      </c>
      <c r="AM13" t="s">
        <v>4491</v>
      </c>
      <c r="AN13" t="s">
        <v>4492</v>
      </c>
      <c r="AO13" t="s">
        <v>4493</v>
      </c>
      <c r="AP13" t="s">
        <v>4494</v>
      </c>
      <c r="AQ13" t="s">
        <v>4495</v>
      </c>
      <c r="AR13" t="s">
        <v>4496</v>
      </c>
      <c r="AS13" t="s">
        <v>4497</v>
      </c>
      <c r="AT13" t="s">
        <v>4498</v>
      </c>
      <c r="AU13" t="s">
        <v>4499</v>
      </c>
      <c r="AV13" t="s">
        <v>4500</v>
      </c>
      <c r="AW13" t="s">
        <v>4501</v>
      </c>
      <c r="AX13" t="s">
        <v>4502</v>
      </c>
      <c r="AY13" t="s">
        <v>4503</v>
      </c>
      <c r="AZ13" t="s">
        <v>4504</v>
      </c>
      <c r="BA13" t="s">
        <v>4505</v>
      </c>
      <c r="BB13" t="s">
        <v>4506</v>
      </c>
      <c r="BC13" t="s">
        <v>4507</v>
      </c>
      <c r="BD13" t="s">
        <v>4508</v>
      </c>
      <c r="BE13" t="s">
        <v>4509</v>
      </c>
    </row>
    <row r="14" spans="1:57" x14ac:dyDescent="0.15">
      <c r="A14" t="s">
        <v>4510</v>
      </c>
      <c r="B14">
        <v>1212</v>
      </c>
      <c r="C14" t="s">
        <v>3885</v>
      </c>
      <c r="D14" t="s">
        <v>238</v>
      </c>
      <c r="E14" t="s">
        <v>3982</v>
      </c>
      <c r="F14" t="s">
        <v>237</v>
      </c>
      <c r="G14" t="s">
        <v>4511</v>
      </c>
      <c r="H14" t="s">
        <v>214</v>
      </c>
      <c r="I14" t="s">
        <v>238</v>
      </c>
      <c r="J14" t="s">
        <v>3897</v>
      </c>
      <c r="K14" t="s">
        <v>4510</v>
      </c>
      <c r="L14" t="s">
        <v>4512</v>
      </c>
      <c r="M14" t="s">
        <v>4513</v>
      </c>
      <c r="N14" t="s">
        <v>4514</v>
      </c>
      <c r="O14" t="s">
        <v>4515</v>
      </c>
      <c r="P14" t="s">
        <v>4516</v>
      </c>
      <c r="Q14" t="s">
        <v>4517</v>
      </c>
      <c r="R14" t="s">
        <v>4518</v>
      </c>
      <c r="S14" t="s">
        <v>4519</v>
      </c>
      <c r="T14" t="s">
        <v>4520</v>
      </c>
      <c r="U14" t="s">
        <v>4521</v>
      </c>
      <c r="V14" t="s">
        <v>4522</v>
      </c>
      <c r="W14" t="s">
        <v>4523</v>
      </c>
      <c r="X14" t="s">
        <v>4524</v>
      </c>
      <c r="Y14" t="s">
        <v>4525</v>
      </c>
      <c r="Z14" t="s">
        <v>4526</v>
      </c>
      <c r="AA14" t="s">
        <v>4527</v>
      </c>
      <c r="AB14" t="s">
        <v>4528</v>
      </c>
      <c r="AC14" t="s">
        <v>4529</v>
      </c>
      <c r="AD14" t="s">
        <v>4530</v>
      </c>
      <c r="AE14" t="s">
        <v>4531</v>
      </c>
      <c r="AF14" t="s">
        <v>4532</v>
      </c>
      <c r="AG14" t="s">
        <v>4533</v>
      </c>
      <c r="AH14" t="s">
        <v>4534</v>
      </c>
      <c r="AI14" t="s">
        <v>4535</v>
      </c>
      <c r="AJ14" t="s">
        <v>4536</v>
      </c>
      <c r="AK14" t="s">
        <v>4537</v>
      </c>
      <c r="AL14" t="s">
        <v>4538</v>
      </c>
      <c r="AM14" t="s">
        <v>4539</v>
      </c>
      <c r="AN14" t="s">
        <v>4540</v>
      </c>
      <c r="AO14" t="s">
        <v>4541</v>
      </c>
      <c r="AP14" t="s">
        <v>4542</v>
      </c>
      <c r="AQ14" t="s">
        <v>4543</v>
      </c>
      <c r="AR14" t="s">
        <v>4544</v>
      </c>
      <c r="AS14" t="s">
        <v>4545</v>
      </c>
      <c r="AT14" t="s">
        <v>4546</v>
      </c>
      <c r="AU14" t="s">
        <v>4547</v>
      </c>
      <c r="AV14" t="s">
        <v>4548</v>
      </c>
      <c r="AW14" t="s">
        <v>4549</v>
      </c>
      <c r="AX14" t="s">
        <v>4550</v>
      </c>
      <c r="AY14" t="s">
        <v>4551</v>
      </c>
      <c r="AZ14" t="s">
        <v>4552</v>
      </c>
      <c r="BA14" t="s">
        <v>4553</v>
      </c>
      <c r="BB14" t="s">
        <v>4554</v>
      </c>
      <c r="BC14" t="s">
        <v>4555</v>
      </c>
      <c r="BD14" t="s">
        <v>4556</v>
      </c>
      <c r="BE14" t="s">
        <v>4557</v>
      </c>
    </row>
    <row r="15" spans="1:57" x14ac:dyDescent="0.15">
      <c r="A15" t="s">
        <v>4558</v>
      </c>
      <c r="B15">
        <v>1213</v>
      </c>
      <c r="C15" t="s">
        <v>3885</v>
      </c>
      <c r="D15" t="s">
        <v>240</v>
      </c>
      <c r="E15" t="s">
        <v>3982</v>
      </c>
      <c r="F15" t="s">
        <v>239</v>
      </c>
      <c r="G15" t="s">
        <v>4559</v>
      </c>
      <c r="H15" t="s">
        <v>214</v>
      </c>
      <c r="I15" t="s">
        <v>240</v>
      </c>
      <c r="J15" t="s">
        <v>3898</v>
      </c>
      <c r="K15" t="s">
        <v>4558</v>
      </c>
      <c r="L15" t="s">
        <v>4560</v>
      </c>
      <c r="M15" t="s">
        <v>4561</v>
      </c>
      <c r="N15" t="s">
        <v>4562</v>
      </c>
      <c r="O15" t="s">
        <v>4563</v>
      </c>
      <c r="P15" t="s">
        <v>4564</v>
      </c>
      <c r="Q15" t="s">
        <v>4565</v>
      </c>
      <c r="R15" t="s">
        <v>4566</v>
      </c>
      <c r="S15" t="s">
        <v>4567</v>
      </c>
      <c r="T15" t="s">
        <v>4568</v>
      </c>
      <c r="U15" t="s">
        <v>4569</v>
      </c>
      <c r="V15" t="s">
        <v>4570</v>
      </c>
      <c r="W15" t="s">
        <v>4571</v>
      </c>
      <c r="X15" t="s">
        <v>4572</v>
      </c>
      <c r="Y15" t="s">
        <v>4573</v>
      </c>
      <c r="Z15" t="s">
        <v>4574</v>
      </c>
      <c r="AA15" t="s">
        <v>4575</v>
      </c>
      <c r="AB15" t="s">
        <v>4576</v>
      </c>
      <c r="AC15" t="s">
        <v>4577</v>
      </c>
      <c r="AD15" t="s">
        <v>4578</v>
      </c>
      <c r="AE15" t="s">
        <v>4579</v>
      </c>
      <c r="AF15" t="s">
        <v>4580</v>
      </c>
      <c r="AG15" t="s">
        <v>4581</v>
      </c>
      <c r="AH15" t="s">
        <v>4582</v>
      </c>
      <c r="AI15" t="s">
        <v>4583</v>
      </c>
      <c r="AJ15" t="s">
        <v>4584</v>
      </c>
      <c r="AK15" t="s">
        <v>4585</v>
      </c>
      <c r="AL15" t="s">
        <v>4586</v>
      </c>
      <c r="AM15" t="s">
        <v>4587</v>
      </c>
      <c r="AN15" t="s">
        <v>4588</v>
      </c>
      <c r="AO15" t="s">
        <v>4589</v>
      </c>
      <c r="AP15" t="s">
        <v>4590</v>
      </c>
      <c r="AQ15" t="s">
        <v>4591</v>
      </c>
      <c r="AR15" t="s">
        <v>4592</v>
      </c>
      <c r="AS15" t="s">
        <v>4593</v>
      </c>
      <c r="AT15" t="s">
        <v>4594</v>
      </c>
      <c r="AU15" t="s">
        <v>4595</v>
      </c>
      <c r="AV15" t="s">
        <v>4596</v>
      </c>
      <c r="AW15" t="s">
        <v>4597</v>
      </c>
      <c r="AX15" t="s">
        <v>4598</v>
      </c>
      <c r="AY15" t="s">
        <v>4599</v>
      </c>
      <c r="AZ15" t="s">
        <v>4600</v>
      </c>
      <c r="BA15" t="s">
        <v>4601</v>
      </c>
      <c r="BB15" t="s">
        <v>4602</v>
      </c>
      <c r="BC15" t="s">
        <v>4603</v>
      </c>
      <c r="BD15" t="s">
        <v>4604</v>
      </c>
      <c r="BE15" t="s">
        <v>4605</v>
      </c>
    </row>
    <row r="16" spans="1:57" x14ac:dyDescent="0.15">
      <c r="A16" t="s">
        <v>4606</v>
      </c>
      <c r="B16">
        <v>1214</v>
      </c>
      <c r="C16" t="s">
        <v>3885</v>
      </c>
      <c r="D16" t="s">
        <v>242</v>
      </c>
      <c r="E16" t="s">
        <v>3982</v>
      </c>
      <c r="F16" t="s">
        <v>241</v>
      </c>
      <c r="G16" t="s">
        <v>4607</v>
      </c>
      <c r="H16" t="s">
        <v>214</v>
      </c>
      <c r="I16" t="s">
        <v>242</v>
      </c>
      <c r="J16" t="s">
        <v>3899</v>
      </c>
      <c r="K16" t="s">
        <v>4606</v>
      </c>
      <c r="L16" t="s">
        <v>4608</v>
      </c>
      <c r="M16" t="s">
        <v>4609</v>
      </c>
      <c r="N16" t="s">
        <v>4610</v>
      </c>
      <c r="O16" t="s">
        <v>4611</v>
      </c>
      <c r="P16" t="s">
        <v>4612</v>
      </c>
      <c r="Q16" t="s">
        <v>4613</v>
      </c>
      <c r="R16" t="s">
        <v>4614</v>
      </c>
      <c r="S16" t="s">
        <v>4615</v>
      </c>
      <c r="T16" t="s">
        <v>4616</v>
      </c>
      <c r="U16" t="s">
        <v>4617</v>
      </c>
      <c r="V16" t="s">
        <v>4618</v>
      </c>
      <c r="W16" t="s">
        <v>4619</v>
      </c>
      <c r="X16" t="s">
        <v>4620</v>
      </c>
      <c r="Y16" t="s">
        <v>4621</v>
      </c>
      <c r="Z16" t="s">
        <v>4622</v>
      </c>
      <c r="AA16" t="s">
        <v>4623</v>
      </c>
      <c r="AB16" t="s">
        <v>4624</v>
      </c>
      <c r="AC16" t="s">
        <v>4625</v>
      </c>
      <c r="AD16" t="s">
        <v>4626</v>
      </c>
      <c r="AE16" t="s">
        <v>4627</v>
      </c>
      <c r="AF16" t="s">
        <v>4628</v>
      </c>
      <c r="AG16" t="s">
        <v>4629</v>
      </c>
      <c r="AH16" t="s">
        <v>4630</v>
      </c>
      <c r="AI16" t="s">
        <v>4631</v>
      </c>
      <c r="AJ16" t="s">
        <v>4632</v>
      </c>
      <c r="AK16" t="s">
        <v>4633</v>
      </c>
      <c r="AL16" t="s">
        <v>4634</v>
      </c>
      <c r="AM16" t="s">
        <v>4635</v>
      </c>
      <c r="AN16" t="s">
        <v>4636</v>
      </c>
      <c r="AO16" t="s">
        <v>4637</v>
      </c>
      <c r="AP16" t="s">
        <v>4638</v>
      </c>
      <c r="AQ16" t="s">
        <v>4639</v>
      </c>
      <c r="AR16" t="s">
        <v>4640</v>
      </c>
      <c r="AS16" t="s">
        <v>4641</v>
      </c>
      <c r="AT16" t="s">
        <v>4642</v>
      </c>
      <c r="AU16" t="s">
        <v>4643</v>
      </c>
      <c r="AV16" t="s">
        <v>4644</v>
      </c>
      <c r="AW16" t="s">
        <v>4645</v>
      </c>
      <c r="AX16" t="s">
        <v>4646</v>
      </c>
      <c r="AY16" t="s">
        <v>4647</v>
      </c>
      <c r="AZ16" t="s">
        <v>4648</v>
      </c>
      <c r="BA16" t="s">
        <v>4649</v>
      </c>
      <c r="BB16" t="s">
        <v>4650</v>
      </c>
      <c r="BC16" t="s">
        <v>4651</v>
      </c>
      <c r="BD16" t="s">
        <v>4652</v>
      </c>
      <c r="BE16" t="s">
        <v>4653</v>
      </c>
    </row>
    <row r="17" spans="1:57" x14ac:dyDescent="0.15">
      <c r="A17" t="s">
        <v>4654</v>
      </c>
      <c r="B17">
        <v>1215</v>
      </c>
      <c r="C17" t="s">
        <v>3885</v>
      </c>
      <c r="D17" t="s">
        <v>244</v>
      </c>
      <c r="E17" t="s">
        <v>3982</v>
      </c>
      <c r="F17" t="s">
        <v>243</v>
      </c>
      <c r="G17" t="s">
        <v>4655</v>
      </c>
      <c r="H17" t="s">
        <v>214</v>
      </c>
      <c r="I17" t="s">
        <v>244</v>
      </c>
      <c r="J17" t="s">
        <v>3900</v>
      </c>
      <c r="K17" t="s">
        <v>4654</v>
      </c>
      <c r="L17" t="s">
        <v>4656</v>
      </c>
      <c r="M17" t="s">
        <v>4657</v>
      </c>
      <c r="N17" t="s">
        <v>4658</v>
      </c>
      <c r="O17" t="s">
        <v>4659</v>
      </c>
      <c r="P17" t="s">
        <v>4660</v>
      </c>
      <c r="Q17" t="s">
        <v>4661</v>
      </c>
      <c r="R17" t="s">
        <v>4662</v>
      </c>
      <c r="S17" t="s">
        <v>4663</v>
      </c>
      <c r="T17" t="s">
        <v>4664</v>
      </c>
      <c r="U17" t="s">
        <v>4665</v>
      </c>
      <c r="V17" t="s">
        <v>4666</v>
      </c>
      <c r="W17" t="s">
        <v>4667</v>
      </c>
      <c r="X17" t="s">
        <v>4668</v>
      </c>
      <c r="Y17" t="s">
        <v>4669</v>
      </c>
      <c r="Z17" t="s">
        <v>4670</v>
      </c>
      <c r="AA17" t="s">
        <v>4671</v>
      </c>
      <c r="AB17" t="s">
        <v>4672</v>
      </c>
      <c r="AC17" t="s">
        <v>4673</v>
      </c>
      <c r="AD17" t="s">
        <v>4674</v>
      </c>
      <c r="AE17" t="s">
        <v>4675</v>
      </c>
      <c r="AF17" t="s">
        <v>4676</v>
      </c>
      <c r="AG17" t="s">
        <v>4677</v>
      </c>
      <c r="AH17" t="s">
        <v>4678</v>
      </c>
      <c r="AI17" t="s">
        <v>4679</v>
      </c>
      <c r="AJ17" t="s">
        <v>4680</v>
      </c>
      <c r="AK17" t="s">
        <v>4681</v>
      </c>
      <c r="AL17" t="s">
        <v>4682</v>
      </c>
      <c r="AM17" t="s">
        <v>4683</v>
      </c>
      <c r="AN17" t="s">
        <v>4684</v>
      </c>
      <c r="AO17" t="s">
        <v>4685</v>
      </c>
      <c r="AP17" t="s">
        <v>4686</v>
      </c>
      <c r="AQ17" t="s">
        <v>4687</v>
      </c>
      <c r="AR17" t="s">
        <v>4688</v>
      </c>
      <c r="AS17" t="s">
        <v>4689</v>
      </c>
      <c r="AT17" t="s">
        <v>4690</v>
      </c>
      <c r="AU17" t="s">
        <v>4691</v>
      </c>
      <c r="AV17" t="s">
        <v>4692</v>
      </c>
      <c r="AW17" t="s">
        <v>4693</v>
      </c>
      <c r="AX17" t="s">
        <v>4694</v>
      </c>
      <c r="AY17" t="s">
        <v>4695</v>
      </c>
      <c r="AZ17" t="s">
        <v>4696</v>
      </c>
      <c r="BA17" t="s">
        <v>4697</v>
      </c>
      <c r="BB17" t="s">
        <v>4698</v>
      </c>
      <c r="BC17" t="s">
        <v>4699</v>
      </c>
      <c r="BD17" t="s">
        <v>4700</v>
      </c>
      <c r="BE17" t="s">
        <v>4701</v>
      </c>
    </row>
    <row r="18" spans="1:57" x14ac:dyDescent="0.15">
      <c r="A18" t="s">
        <v>4702</v>
      </c>
      <c r="B18">
        <v>1216</v>
      </c>
      <c r="C18" t="s">
        <v>3885</v>
      </c>
      <c r="D18" t="s">
        <v>246</v>
      </c>
      <c r="E18" t="s">
        <v>3982</v>
      </c>
      <c r="F18" t="s">
        <v>245</v>
      </c>
      <c r="G18" t="s">
        <v>4703</v>
      </c>
      <c r="H18" t="s">
        <v>214</v>
      </c>
      <c r="I18" t="s">
        <v>246</v>
      </c>
      <c r="J18" t="s">
        <v>3901</v>
      </c>
      <c r="K18" t="s">
        <v>4702</v>
      </c>
      <c r="L18" t="s">
        <v>4704</v>
      </c>
      <c r="M18" t="s">
        <v>4705</v>
      </c>
      <c r="N18" t="s">
        <v>4706</v>
      </c>
      <c r="O18" t="s">
        <v>4707</v>
      </c>
      <c r="P18" t="s">
        <v>4708</v>
      </c>
      <c r="Q18" t="s">
        <v>4709</v>
      </c>
      <c r="R18" t="s">
        <v>4710</v>
      </c>
      <c r="S18" t="s">
        <v>4711</v>
      </c>
      <c r="T18" t="s">
        <v>4712</v>
      </c>
      <c r="U18" t="s">
        <v>4713</v>
      </c>
      <c r="V18" t="s">
        <v>4714</v>
      </c>
      <c r="W18" t="s">
        <v>4715</v>
      </c>
      <c r="X18" t="s">
        <v>4716</v>
      </c>
      <c r="Y18" t="s">
        <v>4717</v>
      </c>
      <c r="AA18" t="s">
        <v>4718</v>
      </c>
      <c r="AB18" t="s">
        <v>4719</v>
      </c>
      <c r="AC18" t="s">
        <v>4720</v>
      </c>
      <c r="AD18" t="s">
        <v>4721</v>
      </c>
      <c r="AE18" t="s">
        <v>4722</v>
      </c>
      <c r="AF18" t="s">
        <v>4723</v>
      </c>
      <c r="AG18" t="s">
        <v>4724</v>
      </c>
      <c r="AH18" t="s">
        <v>4725</v>
      </c>
      <c r="AI18" t="s">
        <v>4726</v>
      </c>
      <c r="AJ18" t="s">
        <v>4727</v>
      </c>
      <c r="AK18" t="s">
        <v>4728</v>
      </c>
      <c r="AL18" t="s">
        <v>4729</v>
      </c>
      <c r="AM18" t="s">
        <v>4730</v>
      </c>
      <c r="AN18" t="s">
        <v>4731</v>
      </c>
      <c r="AO18" t="s">
        <v>4732</v>
      </c>
      <c r="AP18" t="s">
        <v>4733</v>
      </c>
      <c r="AQ18" t="s">
        <v>4734</v>
      </c>
      <c r="AR18" t="s">
        <v>4735</v>
      </c>
      <c r="AS18" t="s">
        <v>4736</v>
      </c>
      <c r="AT18" t="s">
        <v>4737</v>
      </c>
      <c r="AU18" t="s">
        <v>4738</v>
      </c>
      <c r="AV18" t="s">
        <v>4739</v>
      </c>
      <c r="AW18" t="s">
        <v>4740</v>
      </c>
      <c r="AX18" t="s">
        <v>4741</v>
      </c>
      <c r="AY18" t="s">
        <v>4742</v>
      </c>
      <c r="AZ18" t="s">
        <v>4743</v>
      </c>
      <c r="BA18" t="s">
        <v>4744</v>
      </c>
      <c r="BB18" t="s">
        <v>4745</v>
      </c>
      <c r="BC18" t="s">
        <v>4746</v>
      </c>
      <c r="BD18" t="s">
        <v>4747</v>
      </c>
      <c r="BE18" t="s">
        <v>4748</v>
      </c>
    </row>
    <row r="19" spans="1:57" x14ac:dyDescent="0.15">
      <c r="A19" t="s">
        <v>4749</v>
      </c>
      <c r="B19">
        <v>1217</v>
      </c>
      <c r="C19" t="s">
        <v>3885</v>
      </c>
      <c r="D19" t="s">
        <v>248</v>
      </c>
      <c r="E19" t="s">
        <v>3982</v>
      </c>
      <c r="F19" t="s">
        <v>247</v>
      </c>
      <c r="G19" t="s">
        <v>4750</v>
      </c>
      <c r="H19" t="s">
        <v>214</v>
      </c>
      <c r="I19" t="s">
        <v>248</v>
      </c>
      <c r="J19" t="s">
        <v>3902</v>
      </c>
      <c r="K19" t="s">
        <v>4749</v>
      </c>
      <c r="L19" t="s">
        <v>4751</v>
      </c>
      <c r="M19" t="s">
        <v>4752</v>
      </c>
      <c r="N19" t="s">
        <v>4753</v>
      </c>
      <c r="O19" t="s">
        <v>4754</v>
      </c>
      <c r="P19" t="s">
        <v>4755</v>
      </c>
      <c r="Q19" t="s">
        <v>4756</v>
      </c>
      <c r="R19" t="s">
        <v>4757</v>
      </c>
      <c r="S19" t="s">
        <v>4758</v>
      </c>
      <c r="T19" t="s">
        <v>4759</v>
      </c>
      <c r="U19" t="s">
        <v>4760</v>
      </c>
      <c r="V19" t="s">
        <v>4761</v>
      </c>
      <c r="W19" t="s">
        <v>4762</v>
      </c>
      <c r="X19" t="s">
        <v>4763</v>
      </c>
      <c r="Y19" t="s">
        <v>4764</v>
      </c>
      <c r="AA19" t="s">
        <v>4765</v>
      </c>
      <c r="AB19" t="s">
        <v>4766</v>
      </c>
      <c r="AC19" t="s">
        <v>4767</v>
      </c>
      <c r="AD19" t="s">
        <v>4768</v>
      </c>
      <c r="AE19" t="s">
        <v>4769</v>
      </c>
      <c r="AF19" t="s">
        <v>4770</v>
      </c>
      <c r="AG19" t="s">
        <v>4771</v>
      </c>
      <c r="AH19" t="s">
        <v>4772</v>
      </c>
      <c r="AI19" t="s">
        <v>4773</v>
      </c>
      <c r="AJ19" t="s">
        <v>4774</v>
      </c>
      <c r="AK19" t="s">
        <v>4775</v>
      </c>
      <c r="AL19" t="s">
        <v>4776</v>
      </c>
      <c r="AM19" t="s">
        <v>4777</v>
      </c>
      <c r="AN19" t="s">
        <v>4778</v>
      </c>
      <c r="AO19" t="s">
        <v>4779</v>
      </c>
      <c r="AP19" t="s">
        <v>4780</v>
      </c>
      <c r="AQ19" t="s">
        <v>4781</v>
      </c>
      <c r="AR19" t="s">
        <v>4782</v>
      </c>
      <c r="AS19" t="s">
        <v>4783</v>
      </c>
      <c r="AT19" t="s">
        <v>4784</v>
      </c>
      <c r="AU19" t="s">
        <v>4785</v>
      </c>
      <c r="AV19" t="s">
        <v>4786</v>
      </c>
      <c r="AW19" t="s">
        <v>4787</v>
      </c>
      <c r="AX19" t="s">
        <v>4788</v>
      </c>
      <c r="AY19" t="s">
        <v>4789</v>
      </c>
      <c r="AZ19" t="s">
        <v>4790</v>
      </c>
      <c r="BA19" t="s">
        <v>4791</v>
      </c>
      <c r="BB19" t="s">
        <v>4792</v>
      </c>
      <c r="BC19" t="s">
        <v>4793</v>
      </c>
      <c r="BD19" t="s">
        <v>4794</v>
      </c>
      <c r="BE19" t="s">
        <v>4795</v>
      </c>
    </row>
    <row r="20" spans="1:57" x14ac:dyDescent="0.15">
      <c r="A20" t="s">
        <v>4796</v>
      </c>
      <c r="B20">
        <v>1218</v>
      </c>
      <c r="C20" t="s">
        <v>3885</v>
      </c>
      <c r="D20" t="s">
        <v>250</v>
      </c>
      <c r="E20" t="s">
        <v>3982</v>
      </c>
      <c r="F20" t="s">
        <v>249</v>
      </c>
      <c r="G20" t="s">
        <v>4797</v>
      </c>
      <c r="H20" t="s">
        <v>214</v>
      </c>
      <c r="I20" t="s">
        <v>250</v>
      </c>
      <c r="J20" t="s">
        <v>3903</v>
      </c>
      <c r="K20" t="s">
        <v>4796</v>
      </c>
      <c r="L20" t="s">
        <v>4798</v>
      </c>
      <c r="M20" t="s">
        <v>4799</v>
      </c>
      <c r="N20" t="s">
        <v>4800</v>
      </c>
      <c r="O20" t="s">
        <v>4801</v>
      </c>
      <c r="P20" t="s">
        <v>4802</v>
      </c>
      <c r="Q20" t="s">
        <v>4803</v>
      </c>
      <c r="R20" t="s">
        <v>4804</v>
      </c>
      <c r="S20" t="s">
        <v>4805</v>
      </c>
      <c r="T20" t="s">
        <v>4806</v>
      </c>
      <c r="U20" t="s">
        <v>4807</v>
      </c>
      <c r="V20" t="s">
        <v>4808</v>
      </c>
      <c r="W20" t="s">
        <v>4809</v>
      </c>
      <c r="X20" t="s">
        <v>4810</v>
      </c>
      <c r="Y20" t="s">
        <v>4811</v>
      </c>
      <c r="AA20" t="s">
        <v>4812</v>
      </c>
      <c r="AC20" t="s">
        <v>4813</v>
      </c>
      <c r="AD20" t="s">
        <v>4814</v>
      </c>
      <c r="AE20" t="s">
        <v>4815</v>
      </c>
      <c r="AF20" t="s">
        <v>4816</v>
      </c>
      <c r="AG20" t="s">
        <v>4817</v>
      </c>
      <c r="AH20" t="s">
        <v>4818</v>
      </c>
      <c r="AI20" t="s">
        <v>4819</v>
      </c>
      <c r="AJ20" t="s">
        <v>4820</v>
      </c>
      <c r="AK20" t="s">
        <v>4821</v>
      </c>
      <c r="AL20" t="s">
        <v>4822</v>
      </c>
      <c r="AM20" t="s">
        <v>4823</v>
      </c>
      <c r="AN20" t="s">
        <v>4824</v>
      </c>
      <c r="AO20" t="s">
        <v>4825</v>
      </c>
      <c r="AP20" t="s">
        <v>4826</v>
      </c>
      <c r="AQ20" t="s">
        <v>4827</v>
      </c>
      <c r="AR20" t="s">
        <v>4828</v>
      </c>
      <c r="AS20" t="s">
        <v>4829</v>
      </c>
      <c r="AT20" t="s">
        <v>4830</v>
      </c>
      <c r="AV20" t="s">
        <v>4831</v>
      </c>
      <c r="AW20" t="s">
        <v>4832</v>
      </c>
      <c r="AX20" t="s">
        <v>4833</v>
      </c>
      <c r="AY20" t="s">
        <v>4834</v>
      </c>
      <c r="AZ20" t="s">
        <v>4835</v>
      </c>
      <c r="BA20" t="s">
        <v>4836</v>
      </c>
      <c r="BB20" t="s">
        <v>4837</v>
      </c>
      <c r="BC20" t="s">
        <v>4838</v>
      </c>
      <c r="BD20" t="s">
        <v>4839</v>
      </c>
      <c r="BE20" t="s">
        <v>4840</v>
      </c>
    </row>
    <row r="21" spans="1:57" x14ac:dyDescent="0.15">
      <c r="A21" t="s">
        <v>4841</v>
      </c>
      <c r="B21">
        <v>1219</v>
      </c>
      <c r="C21" t="s">
        <v>3885</v>
      </c>
      <c r="D21" t="s">
        <v>252</v>
      </c>
      <c r="E21" t="s">
        <v>3982</v>
      </c>
      <c r="F21" t="s">
        <v>251</v>
      </c>
      <c r="G21" t="s">
        <v>4842</v>
      </c>
      <c r="H21" t="s">
        <v>214</v>
      </c>
      <c r="I21" t="s">
        <v>252</v>
      </c>
      <c r="J21" t="s">
        <v>3904</v>
      </c>
      <c r="K21" t="s">
        <v>4841</v>
      </c>
      <c r="L21" t="s">
        <v>4843</v>
      </c>
      <c r="M21" t="s">
        <v>4844</v>
      </c>
      <c r="N21" t="s">
        <v>4845</v>
      </c>
      <c r="O21" t="s">
        <v>4846</v>
      </c>
      <c r="P21" t="s">
        <v>4847</v>
      </c>
      <c r="Q21" t="s">
        <v>4848</v>
      </c>
      <c r="R21" t="s">
        <v>4849</v>
      </c>
      <c r="S21" t="s">
        <v>4850</v>
      </c>
      <c r="T21" t="s">
        <v>4851</v>
      </c>
      <c r="U21" t="s">
        <v>4852</v>
      </c>
      <c r="V21" t="s">
        <v>4853</v>
      </c>
      <c r="W21" t="s">
        <v>4854</v>
      </c>
      <c r="X21" t="s">
        <v>4855</v>
      </c>
      <c r="Y21" t="s">
        <v>4856</v>
      </c>
      <c r="AA21" t="s">
        <v>4857</v>
      </c>
      <c r="AC21" t="s">
        <v>4858</v>
      </c>
      <c r="AD21" t="s">
        <v>4859</v>
      </c>
      <c r="AE21" t="s">
        <v>4860</v>
      </c>
      <c r="AF21" t="s">
        <v>4861</v>
      </c>
      <c r="AG21" t="s">
        <v>4862</v>
      </c>
      <c r="AH21" t="s">
        <v>4863</v>
      </c>
      <c r="AI21" t="s">
        <v>4864</v>
      </c>
      <c r="AJ21" t="s">
        <v>4865</v>
      </c>
      <c r="AK21" t="s">
        <v>4866</v>
      </c>
      <c r="AL21" t="s">
        <v>4867</v>
      </c>
      <c r="AM21" t="s">
        <v>4868</v>
      </c>
      <c r="AN21" t="s">
        <v>4869</v>
      </c>
      <c r="AO21" t="s">
        <v>4870</v>
      </c>
      <c r="AP21" t="s">
        <v>4871</v>
      </c>
      <c r="AQ21" t="s">
        <v>4872</v>
      </c>
      <c r="AR21" t="s">
        <v>4873</v>
      </c>
      <c r="AS21" t="s">
        <v>4874</v>
      </c>
      <c r="AT21" t="s">
        <v>4875</v>
      </c>
      <c r="AV21" t="s">
        <v>4876</v>
      </c>
      <c r="AW21" t="s">
        <v>4877</v>
      </c>
      <c r="AX21" t="s">
        <v>4878</v>
      </c>
      <c r="AY21" t="s">
        <v>4879</v>
      </c>
      <c r="AZ21" t="s">
        <v>4880</v>
      </c>
      <c r="BA21" t="s">
        <v>4881</v>
      </c>
      <c r="BC21" t="s">
        <v>4882</v>
      </c>
      <c r="BD21" t="s">
        <v>4883</v>
      </c>
      <c r="BE21" t="s">
        <v>4884</v>
      </c>
    </row>
    <row r="22" spans="1:57" x14ac:dyDescent="0.15">
      <c r="A22" t="s">
        <v>4885</v>
      </c>
      <c r="B22">
        <v>1220</v>
      </c>
      <c r="C22" t="s">
        <v>3885</v>
      </c>
      <c r="D22" t="s">
        <v>254</v>
      </c>
      <c r="E22" t="s">
        <v>3982</v>
      </c>
      <c r="F22" t="s">
        <v>253</v>
      </c>
      <c r="G22" t="s">
        <v>4886</v>
      </c>
      <c r="H22" t="s">
        <v>214</v>
      </c>
      <c r="I22" t="s">
        <v>254</v>
      </c>
      <c r="J22" t="s">
        <v>3905</v>
      </c>
      <c r="K22" t="s">
        <v>4885</v>
      </c>
      <c r="L22" t="s">
        <v>4887</v>
      </c>
      <c r="M22" t="s">
        <v>4888</v>
      </c>
      <c r="N22" t="s">
        <v>4889</v>
      </c>
      <c r="O22" t="s">
        <v>4890</v>
      </c>
      <c r="P22" t="s">
        <v>4891</v>
      </c>
      <c r="Q22" t="s">
        <v>4892</v>
      </c>
      <c r="R22" t="s">
        <v>4893</v>
      </c>
      <c r="S22" t="s">
        <v>4894</v>
      </c>
      <c r="T22" t="s">
        <v>4895</v>
      </c>
      <c r="U22" t="s">
        <v>4896</v>
      </c>
      <c r="V22" t="s">
        <v>4897</v>
      </c>
      <c r="W22" t="s">
        <v>4898</v>
      </c>
      <c r="X22" t="s">
        <v>4899</v>
      </c>
      <c r="Y22" t="s">
        <v>4900</v>
      </c>
      <c r="AC22" t="s">
        <v>4901</v>
      </c>
      <c r="AD22" t="s">
        <v>4902</v>
      </c>
      <c r="AE22" t="s">
        <v>4903</v>
      </c>
      <c r="AF22" t="s">
        <v>4904</v>
      </c>
      <c r="AG22" t="s">
        <v>4905</v>
      </c>
      <c r="AH22" t="s">
        <v>4906</v>
      </c>
      <c r="AJ22" t="s">
        <v>4907</v>
      </c>
      <c r="AK22" t="s">
        <v>4908</v>
      </c>
      <c r="AL22" t="s">
        <v>4909</v>
      </c>
      <c r="AM22" t="s">
        <v>4910</v>
      </c>
      <c r="AN22" t="s">
        <v>4911</v>
      </c>
      <c r="AQ22" t="s">
        <v>4912</v>
      </c>
      <c r="AR22" t="s">
        <v>4913</v>
      </c>
      <c r="AT22" t="s">
        <v>4914</v>
      </c>
      <c r="AV22" t="s">
        <v>4915</v>
      </c>
      <c r="AW22" t="s">
        <v>4916</v>
      </c>
      <c r="AX22" t="s">
        <v>4917</v>
      </c>
      <c r="AY22" t="s">
        <v>4918</v>
      </c>
      <c r="AZ22" t="s">
        <v>4919</v>
      </c>
      <c r="BA22" t="s">
        <v>4920</v>
      </c>
      <c r="BC22" t="s">
        <v>4921</v>
      </c>
      <c r="BD22" t="s">
        <v>4922</v>
      </c>
      <c r="BE22" t="s">
        <v>4923</v>
      </c>
    </row>
    <row r="23" spans="1:57" x14ac:dyDescent="0.15">
      <c r="A23" t="s">
        <v>4924</v>
      </c>
      <c r="B23">
        <v>1221</v>
      </c>
      <c r="C23" t="s">
        <v>3885</v>
      </c>
      <c r="D23" t="s">
        <v>256</v>
      </c>
      <c r="E23" t="s">
        <v>3982</v>
      </c>
      <c r="F23" t="s">
        <v>255</v>
      </c>
      <c r="G23" t="s">
        <v>4925</v>
      </c>
      <c r="H23" t="s">
        <v>214</v>
      </c>
      <c r="I23" t="s">
        <v>256</v>
      </c>
      <c r="J23" t="s">
        <v>3906</v>
      </c>
      <c r="K23" t="s">
        <v>4924</v>
      </c>
      <c r="L23" t="s">
        <v>4926</v>
      </c>
      <c r="M23" t="s">
        <v>4927</v>
      </c>
      <c r="N23" t="s">
        <v>4928</v>
      </c>
      <c r="O23" t="s">
        <v>4929</v>
      </c>
      <c r="P23" t="s">
        <v>4930</v>
      </c>
      <c r="Q23" t="s">
        <v>4931</v>
      </c>
      <c r="R23" t="s">
        <v>4932</v>
      </c>
      <c r="S23" t="s">
        <v>4933</v>
      </c>
      <c r="T23" t="s">
        <v>4934</v>
      </c>
      <c r="U23" t="s">
        <v>4935</v>
      </c>
      <c r="V23" t="s">
        <v>4936</v>
      </c>
      <c r="W23" t="s">
        <v>4937</v>
      </c>
      <c r="X23" t="s">
        <v>4938</v>
      </c>
      <c r="Y23" t="s">
        <v>4939</v>
      </c>
      <c r="AC23" t="s">
        <v>4940</v>
      </c>
      <c r="AD23" t="s">
        <v>4941</v>
      </c>
      <c r="AE23" t="s">
        <v>4942</v>
      </c>
      <c r="AF23" t="s">
        <v>4943</v>
      </c>
      <c r="AG23" t="s">
        <v>4944</v>
      </c>
      <c r="AH23" t="s">
        <v>4945</v>
      </c>
      <c r="AJ23" t="s">
        <v>4946</v>
      </c>
      <c r="AK23" t="s">
        <v>4947</v>
      </c>
      <c r="AL23" t="s">
        <v>4948</v>
      </c>
      <c r="AM23" t="s">
        <v>4949</v>
      </c>
      <c r="AN23" t="s">
        <v>4950</v>
      </c>
      <c r="AQ23" t="s">
        <v>4951</v>
      </c>
      <c r="AR23" t="s">
        <v>4952</v>
      </c>
      <c r="AT23" t="s">
        <v>4953</v>
      </c>
      <c r="AW23" t="s">
        <v>4954</v>
      </c>
      <c r="AX23" t="s">
        <v>4955</v>
      </c>
      <c r="AZ23" t="s">
        <v>4956</v>
      </c>
      <c r="BA23" t="s">
        <v>4957</v>
      </c>
      <c r="BC23" t="s">
        <v>4958</v>
      </c>
      <c r="BD23" t="s">
        <v>4959</v>
      </c>
      <c r="BE23" t="s">
        <v>4960</v>
      </c>
    </row>
    <row r="24" spans="1:57" x14ac:dyDescent="0.15">
      <c r="A24" t="s">
        <v>4961</v>
      </c>
      <c r="B24">
        <v>1222</v>
      </c>
      <c r="C24" t="s">
        <v>3885</v>
      </c>
      <c r="D24" t="s">
        <v>258</v>
      </c>
      <c r="E24" t="s">
        <v>3982</v>
      </c>
      <c r="F24" t="s">
        <v>257</v>
      </c>
      <c r="G24" t="s">
        <v>4962</v>
      </c>
      <c r="H24" t="s">
        <v>214</v>
      </c>
      <c r="I24" t="s">
        <v>258</v>
      </c>
      <c r="J24" t="s">
        <v>3907</v>
      </c>
      <c r="K24" t="s">
        <v>4961</v>
      </c>
      <c r="L24" t="s">
        <v>4963</v>
      </c>
      <c r="M24" t="s">
        <v>4964</v>
      </c>
      <c r="N24" t="s">
        <v>4965</v>
      </c>
      <c r="O24" t="s">
        <v>4966</v>
      </c>
      <c r="P24" t="s">
        <v>4967</v>
      </c>
      <c r="Q24" t="s">
        <v>4968</v>
      </c>
      <c r="R24" t="s">
        <v>4969</v>
      </c>
      <c r="S24" t="s">
        <v>4970</v>
      </c>
      <c r="T24" t="s">
        <v>4971</v>
      </c>
      <c r="U24" t="s">
        <v>4972</v>
      </c>
      <c r="V24" t="s">
        <v>4973</v>
      </c>
      <c r="W24" t="s">
        <v>4974</v>
      </c>
      <c r="X24" t="s">
        <v>4975</v>
      </c>
      <c r="Y24" t="s">
        <v>4976</v>
      </c>
      <c r="AC24" t="s">
        <v>4977</v>
      </c>
      <c r="AD24" t="s">
        <v>4978</v>
      </c>
      <c r="AE24" t="s">
        <v>4979</v>
      </c>
      <c r="AF24" t="s">
        <v>4980</v>
      </c>
      <c r="AG24" t="s">
        <v>4981</v>
      </c>
      <c r="AH24" t="s">
        <v>4982</v>
      </c>
      <c r="AJ24" t="s">
        <v>4983</v>
      </c>
      <c r="AK24" t="s">
        <v>4984</v>
      </c>
      <c r="AL24" t="s">
        <v>4985</v>
      </c>
      <c r="AM24" t="s">
        <v>4986</v>
      </c>
      <c r="AN24" t="s">
        <v>4987</v>
      </c>
      <c r="AQ24" t="s">
        <v>4988</v>
      </c>
      <c r="AR24" t="s">
        <v>4989</v>
      </c>
      <c r="AT24" t="s">
        <v>4990</v>
      </c>
      <c r="AW24" t="s">
        <v>4991</v>
      </c>
      <c r="AX24" t="s">
        <v>4992</v>
      </c>
      <c r="BA24" t="s">
        <v>4993</v>
      </c>
      <c r="BC24" t="s">
        <v>4994</v>
      </c>
      <c r="BD24" t="s">
        <v>4995</v>
      </c>
      <c r="BE24" t="s">
        <v>4996</v>
      </c>
    </row>
    <row r="25" spans="1:57" x14ac:dyDescent="0.15">
      <c r="A25" t="s">
        <v>4997</v>
      </c>
      <c r="B25">
        <v>1223</v>
      </c>
      <c r="C25" t="s">
        <v>3885</v>
      </c>
      <c r="D25" t="s">
        <v>260</v>
      </c>
      <c r="E25" t="s">
        <v>3982</v>
      </c>
      <c r="F25" t="s">
        <v>259</v>
      </c>
      <c r="G25" t="s">
        <v>4998</v>
      </c>
      <c r="H25" t="s">
        <v>214</v>
      </c>
      <c r="I25" t="s">
        <v>260</v>
      </c>
      <c r="J25" t="s">
        <v>3908</v>
      </c>
      <c r="K25" t="s">
        <v>4997</v>
      </c>
      <c r="L25" t="s">
        <v>4999</v>
      </c>
      <c r="M25" t="s">
        <v>5000</v>
      </c>
      <c r="N25" t="s">
        <v>5001</v>
      </c>
      <c r="O25" t="s">
        <v>5002</v>
      </c>
      <c r="P25" t="s">
        <v>5003</v>
      </c>
      <c r="Q25" t="s">
        <v>5004</v>
      </c>
      <c r="R25" t="s">
        <v>5005</v>
      </c>
      <c r="S25" t="s">
        <v>5006</v>
      </c>
      <c r="T25" t="s">
        <v>5007</v>
      </c>
      <c r="U25" t="s">
        <v>5008</v>
      </c>
      <c r="V25" t="s">
        <v>5009</v>
      </c>
      <c r="W25" t="s">
        <v>5010</v>
      </c>
      <c r="X25" t="s">
        <v>5011</v>
      </c>
      <c r="Y25" t="s">
        <v>5012</v>
      </c>
      <c r="AC25" t="s">
        <v>5013</v>
      </c>
      <c r="AD25" t="s">
        <v>5014</v>
      </c>
      <c r="AE25" t="s">
        <v>5015</v>
      </c>
      <c r="AF25" t="s">
        <v>5016</v>
      </c>
      <c r="AG25" t="s">
        <v>5017</v>
      </c>
      <c r="AH25" t="s">
        <v>5018</v>
      </c>
      <c r="AJ25" t="s">
        <v>5019</v>
      </c>
      <c r="AK25" t="s">
        <v>5020</v>
      </c>
      <c r="AL25" t="s">
        <v>5021</v>
      </c>
      <c r="AM25" t="s">
        <v>5022</v>
      </c>
      <c r="AN25" t="s">
        <v>5023</v>
      </c>
      <c r="AQ25" t="s">
        <v>5024</v>
      </c>
      <c r="AR25" t="s">
        <v>5025</v>
      </c>
      <c r="AT25" t="s">
        <v>5026</v>
      </c>
      <c r="AW25" t="s">
        <v>5027</v>
      </c>
      <c r="AX25" t="s">
        <v>5028</v>
      </c>
      <c r="BA25" t="s">
        <v>5029</v>
      </c>
      <c r="BC25" t="s">
        <v>5030</v>
      </c>
      <c r="BD25" t="s">
        <v>5031</v>
      </c>
      <c r="BE25" t="s">
        <v>5032</v>
      </c>
    </row>
    <row r="26" spans="1:57" x14ac:dyDescent="0.15">
      <c r="A26" t="s">
        <v>5033</v>
      </c>
      <c r="B26">
        <v>1224</v>
      </c>
      <c r="C26" t="s">
        <v>3885</v>
      </c>
      <c r="D26" t="s">
        <v>262</v>
      </c>
      <c r="E26" t="s">
        <v>3982</v>
      </c>
      <c r="F26" t="s">
        <v>261</v>
      </c>
      <c r="G26" t="s">
        <v>5034</v>
      </c>
      <c r="H26" t="s">
        <v>214</v>
      </c>
      <c r="I26" t="s">
        <v>262</v>
      </c>
      <c r="J26" t="s">
        <v>3909</v>
      </c>
      <c r="K26" t="s">
        <v>5033</v>
      </c>
      <c r="L26" t="s">
        <v>5035</v>
      </c>
      <c r="M26" t="s">
        <v>5036</v>
      </c>
      <c r="N26" t="s">
        <v>5037</v>
      </c>
      <c r="O26" t="s">
        <v>5038</v>
      </c>
      <c r="P26" t="s">
        <v>5039</v>
      </c>
      <c r="Q26" t="s">
        <v>5040</v>
      </c>
      <c r="R26" t="s">
        <v>5041</v>
      </c>
      <c r="S26" t="s">
        <v>5042</v>
      </c>
      <c r="T26" t="s">
        <v>5043</v>
      </c>
      <c r="U26" t="s">
        <v>5044</v>
      </c>
      <c r="V26" t="s">
        <v>5045</v>
      </c>
      <c r="W26" t="s">
        <v>5046</v>
      </c>
      <c r="X26" t="s">
        <v>5047</v>
      </c>
      <c r="Y26" t="s">
        <v>5048</v>
      </c>
      <c r="AC26" t="s">
        <v>5049</v>
      </c>
      <c r="AD26" t="s">
        <v>5050</v>
      </c>
      <c r="AE26" t="s">
        <v>5051</v>
      </c>
      <c r="AF26" t="s">
        <v>5052</v>
      </c>
      <c r="AG26" t="s">
        <v>5053</v>
      </c>
      <c r="AH26" t="s">
        <v>5054</v>
      </c>
      <c r="AJ26" t="s">
        <v>5055</v>
      </c>
      <c r="AK26" t="s">
        <v>5056</v>
      </c>
      <c r="AL26" t="s">
        <v>5057</v>
      </c>
      <c r="AM26" t="s">
        <v>5058</v>
      </c>
      <c r="AN26" t="s">
        <v>5059</v>
      </c>
      <c r="AQ26" t="s">
        <v>5060</v>
      </c>
      <c r="AT26" t="s">
        <v>5061</v>
      </c>
      <c r="AW26" t="s">
        <v>5062</v>
      </c>
      <c r="AX26" t="s">
        <v>5063</v>
      </c>
      <c r="BA26" t="s">
        <v>5064</v>
      </c>
      <c r="BC26" t="s">
        <v>5065</v>
      </c>
      <c r="BD26" t="s">
        <v>5066</v>
      </c>
      <c r="BE26" t="s">
        <v>5067</v>
      </c>
    </row>
    <row r="27" spans="1:57" x14ac:dyDescent="0.15">
      <c r="A27" t="s">
        <v>5068</v>
      </c>
      <c r="B27">
        <v>1225</v>
      </c>
      <c r="C27" t="s">
        <v>3885</v>
      </c>
      <c r="D27" t="s">
        <v>264</v>
      </c>
      <c r="E27" t="s">
        <v>3982</v>
      </c>
      <c r="F27" t="s">
        <v>263</v>
      </c>
      <c r="G27" t="s">
        <v>5069</v>
      </c>
      <c r="H27" t="s">
        <v>214</v>
      </c>
      <c r="I27" t="s">
        <v>264</v>
      </c>
      <c r="J27" t="s">
        <v>3910</v>
      </c>
      <c r="K27" t="s">
        <v>5068</v>
      </c>
      <c r="L27" t="s">
        <v>5070</v>
      </c>
      <c r="M27" t="s">
        <v>5071</v>
      </c>
      <c r="N27" t="s">
        <v>5072</v>
      </c>
      <c r="O27" t="s">
        <v>5073</v>
      </c>
      <c r="P27" t="s">
        <v>5074</v>
      </c>
      <c r="Q27" t="s">
        <v>5075</v>
      </c>
      <c r="R27" t="s">
        <v>5076</v>
      </c>
      <c r="S27" t="s">
        <v>5077</v>
      </c>
      <c r="T27" t="s">
        <v>5078</v>
      </c>
      <c r="U27" t="s">
        <v>5079</v>
      </c>
      <c r="V27" t="s">
        <v>5080</v>
      </c>
      <c r="W27" t="s">
        <v>5081</v>
      </c>
      <c r="X27" t="s">
        <v>5082</v>
      </c>
      <c r="Y27" t="s">
        <v>5083</v>
      </c>
      <c r="AC27" t="s">
        <v>5084</v>
      </c>
      <c r="AD27" t="s">
        <v>5085</v>
      </c>
      <c r="AE27" t="s">
        <v>5086</v>
      </c>
      <c r="AF27" t="s">
        <v>5087</v>
      </c>
      <c r="AG27" t="s">
        <v>5088</v>
      </c>
      <c r="AH27" t="s">
        <v>5089</v>
      </c>
      <c r="AJ27" t="s">
        <v>5090</v>
      </c>
      <c r="AK27" t="s">
        <v>5091</v>
      </c>
      <c r="AL27" t="s">
        <v>5092</v>
      </c>
      <c r="AM27" t="s">
        <v>5093</v>
      </c>
      <c r="AN27" t="s">
        <v>5094</v>
      </c>
      <c r="AQ27" t="s">
        <v>5095</v>
      </c>
      <c r="AW27" t="s">
        <v>5096</v>
      </c>
      <c r="AX27" t="s">
        <v>5097</v>
      </c>
      <c r="BA27" t="s">
        <v>5098</v>
      </c>
      <c r="BC27" t="s">
        <v>5099</v>
      </c>
      <c r="BD27" t="s">
        <v>5100</v>
      </c>
      <c r="BE27" t="s">
        <v>5101</v>
      </c>
    </row>
    <row r="28" spans="1:57" x14ac:dyDescent="0.15">
      <c r="A28" t="s">
        <v>5102</v>
      </c>
      <c r="B28">
        <v>1226</v>
      </c>
      <c r="C28" t="s">
        <v>3885</v>
      </c>
      <c r="D28" t="s">
        <v>266</v>
      </c>
      <c r="E28" t="s">
        <v>3982</v>
      </c>
      <c r="F28" t="s">
        <v>265</v>
      </c>
      <c r="G28" t="s">
        <v>5103</v>
      </c>
      <c r="H28" t="s">
        <v>214</v>
      </c>
      <c r="I28" t="s">
        <v>266</v>
      </c>
      <c r="J28" t="s">
        <v>3911</v>
      </c>
      <c r="K28" t="s">
        <v>5102</v>
      </c>
      <c r="L28" t="s">
        <v>5104</v>
      </c>
      <c r="M28" t="s">
        <v>5105</v>
      </c>
      <c r="N28" t="s">
        <v>5106</v>
      </c>
      <c r="P28" t="s">
        <v>5107</v>
      </c>
      <c r="Q28" t="s">
        <v>5108</v>
      </c>
      <c r="R28" t="s">
        <v>5109</v>
      </c>
      <c r="T28" t="s">
        <v>5110</v>
      </c>
      <c r="U28" t="s">
        <v>5111</v>
      </c>
      <c r="V28" t="s">
        <v>5112</v>
      </c>
      <c r="W28" t="s">
        <v>5113</v>
      </c>
      <c r="X28" t="s">
        <v>5114</v>
      </c>
      <c r="Y28" t="s">
        <v>5115</v>
      </c>
      <c r="AC28" t="s">
        <v>5116</v>
      </c>
      <c r="AD28" t="s">
        <v>5117</v>
      </c>
      <c r="AE28" t="s">
        <v>5118</v>
      </c>
      <c r="AF28" t="s">
        <v>5119</v>
      </c>
      <c r="AG28" t="s">
        <v>5120</v>
      </c>
      <c r="AH28" t="s">
        <v>5121</v>
      </c>
      <c r="AJ28" t="s">
        <v>5122</v>
      </c>
      <c r="AK28" t="s">
        <v>5123</v>
      </c>
      <c r="AL28" t="s">
        <v>5124</v>
      </c>
      <c r="AM28" t="s">
        <v>5125</v>
      </c>
      <c r="AN28" t="s">
        <v>5126</v>
      </c>
      <c r="AQ28" t="s">
        <v>5127</v>
      </c>
      <c r="AW28" t="s">
        <v>5128</v>
      </c>
      <c r="AX28" t="s">
        <v>5129</v>
      </c>
      <c r="BA28" t="s">
        <v>5130</v>
      </c>
      <c r="BC28" t="s">
        <v>5131</v>
      </c>
      <c r="BD28" t="s">
        <v>5132</v>
      </c>
      <c r="BE28" t="s">
        <v>5133</v>
      </c>
    </row>
    <row r="29" spans="1:57" x14ac:dyDescent="0.15">
      <c r="A29" t="s">
        <v>5134</v>
      </c>
      <c r="B29">
        <v>1227</v>
      </c>
      <c r="C29" t="s">
        <v>3885</v>
      </c>
      <c r="D29" t="s">
        <v>268</v>
      </c>
      <c r="E29" t="s">
        <v>3982</v>
      </c>
      <c r="F29" t="s">
        <v>267</v>
      </c>
      <c r="G29" t="s">
        <v>5135</v>
      </c>
      <c r="H29" t="s">
        <v>214</v>
      </c>
      <c r="I29" t="s">
        <v>268</v>
      </c>
      <c r="J29" t="s">
        <v>3912</v>
      </c>
      <c r="K29" t="s">
        <v>5134</v>
      </c>
      <c r="L29" t="s">
        <v>5136</v>
      </c>
      <c r="M29" t="s">
        <v>5137</v>
      </c>
      <c r="N29" t="s">
        <v>5138</v>
      </c>
      <c r="P29" t="s">
        <v>5139</v>
      </c>
      <c r="Q29" t="s">
        <v>5140</v>
      </c>
      <c r="R29" t="s">
        <v>5141</v>
      </c>
      <c r="T29" t="s">
        <v>5142</v>
      </c>
      <c r="U29" t="s">
        <v>5143</v>
      </c>
      <c r="V29" t="s">
        <v>5144</v>
      </c>
      <c r="W29" t="s">
        <v>5145</v>
      </c>
      <c r="X29" t="s">
        <v>5146</v>
      </c>
      <c r="Y29" t="s">
        <v>5147</v>
      </c>
      <c r="AC29" t="s">
        <v>5148</v>
      </c>
      <c r="AD29" t="s">
        <v>5149</v>
      </c>
      <c r="AE29" t="s">
        <v>5150</v>
      </c>
      <c r="AF29" t="s">
        <v>5151</v>
      </c>
      <c r="AG29" t="s">
        <v>5152</v>
      </c>
      <c r="AH29" t="s">
        <v>5153</v>
      </c>
      <c r="AK29" t="s">
        <v>5154</v>
      </c>
      <c r="AL29" t="s">
        <v>5155</v>
      </c>
      <c r="AM29" t="s">
        <v>5156</v>
      </c>
      <c r="AN29" t="s">
        <v>5157</v>
      </c>
      <c r="AQ29" t="s">
        <v>5158</v>
      </c>
      <c r="AW29" t="s">
        <v>5159</v>
      </c>
      <c r="AX29" t="s">
        <v>5160</v>
      </c>
      <c r="BA29" t="s">
        <v>5161</v>
      </c>
      <c r="BD29" t="s">
        <v>5162</v>
      </c>
      <c r="BE29" t="s">
        <v>5163</v>
      </c>
    </row>
    <row r="30" spans="1:57" x14ac:dyDescent="0.15">
      <c r="A30" t="s">
        <v>5164</v>
      </c>
      <c r="B30">
        <v>1228</v>
      </c>
      <c r="C30" t="s">
        <v>3885</v>
      </c>
      <c r="D30" t="s">
        <v>270</v>
      </c>
      <c r="E30" t="s">
        <v>3982</v>
      </c>
      <c r="F30" t="s">
        <v>269</v>
      </c>
      <c r="G30" t="s">
        <v>5165</v>
      </c>
      <c r="H30" t="s">
        <v>214</v>
      </c>
      <c r="I30" t="s">
        <v>270</v>
      </c>
      <c r="J30" t="s">
        <v>3913</v>
      </c>
      <c r="K30" t="s">
        <v>5164</v>
      </c>
      <c r="L30" t="s">
        <v>5166</v>
      </c>
      <c r="M30" t="s">
        <v>5167</v>
      </c>
      <c r="N30" t="s">
        <v>5168</v>
      </c>
      <c r="P30" t="s">
        <v>5169</v>
      </c>
      <c r="Q30" t="s">
        <v>5170</v>
      </c>
      <c r="R30" t="s">
        <v>5171</v>
      </c>
      <c r="T30" t="s">
        <v>5172</v>
      </c>
      <c r="U30" t="s">
        <v>5173</v>
      </c>
      <c r="V30" t="s">
        <v>5174</v>
      </c>
      <c r="W30" t="s">
        <v>5175</v>
      </c>
      <c r="X30" t="s">
        <v>5176</v>
      </c>
      <c r="Y30" t="s">
        <v>5177</v>
      </c>
      <c r="AD30" t="s">
        <v>5178</v>
      </c>
      <c r="AE30" t="s">
        <v>5179</v>
      </c>
      <c r="AF30" t="s">
        <v>5180</v>
      </c>
      <c r="AG30" t="s">
        <v>5181</v>
      </c>
      <c r="AH30" t="s">
        <v>5182</v>
      </c>
      <c r="AK30" t="s">
        <v>5183</v>
      </c>
      <c r="AL30" t="s">
        <v>5184</v>
      </c>
      <c r="AM30" t="s">
        <v>5185</v>
      </c>
      <c r="AN30" t="s">
        <v>5186</v>
      </c>
      <c r="AW30" t="s">
        <v>5187</v>
      </c>
      <c r="AX30" t="s">
        <v>5188</v>
      </c>
      <c r="BA30" t="s">
        <v>5189</v>
      </c>
      <c r="BD30" t="s">
        <v>5190</v>
      </c>
      <c r="BE30" t="s">
        <v>5191</v>
      </c>
    </row>
    <row r="31" spans="1:57" x14ac:dyDescent="0.15">
      <c r="A31" t="s">
        <v>5192</v>
      </c>
      <c r="B31">
        <v>1229</v>
      </c>
      <c r="C31" t="s">
        <v>3885</v>
      </c>
      <c r="D31" t="s">
        <v>272</v>
      </c>
      <c r="E31" t="s">
        <v>3982</v>
      </c>
      <c r="F31" t="s">
        <v>271</v>
      </c>
      <c r="G31" t="s">
        <v>5193</v>
      </c>
      <c r="H31" t="s">
        <v>214</v>
      </c>
      <c r="I31" t="s">
        <v>272</v>
      </c>
      <c r="J31" t="s">
        <v>3914</v>
      </c>
      <c r="K31" t="s">
        <v>5192</v>
      </c>
      <c r="L31" t="s">
        <v>5194</v>
      </c>
      <c r="M31" t="s">
        <v>5195</v>
      </c>
      <c r="N31" t="s">
        <v>5196</v>
      </c>
      <c r="P31" t="s">
        <v>5197</v>
      </c>
      <c r="Q31" t="s">
        <v>5198</v>
      </c>
      <c r="R31" t="s">
        <v>5199</v>
      </c>
      <c r="T31" t="s">
        <v>5200</v>
      </c>
      <c r="U31" t="s">
        <v>5201</v>
      </c>
      <c r="V31" t="s">
        <v>5202</v>
      </c>
      <c r="W31" t="s">
        <v>5203</v>
      </c>
      <c r="X31" t="s">
        <v>5204</v>
      </c>
      <c r="Y31" t="s">
        <v>5205</v>
      </c>
      <c r="AD31" t="s">
        <v>5206</v>
      </c>
      <c r="AE31" t="s">
        <v>5207</v>
      </c>
      <c r="AF31" t="s">
        <v>5208</v>
      </c>
      <c r="AG31" t="s">
        <v>5209</v>
      </c>
      <c r="AH31" t="s">
        <v>5210</v>
      </c>
      <c r="AK31" t="s">
        <v>5211</v>
      </c>
      <c r="AL31" t="s">
        <v>5212</v>
      </c>
      <c r="AM31" t="s">
        <v>5213</v>
      </c>
      <c r="AN31" t="s">
        <v>5214</v>
      </c>
      <c r="AW31" t="s">
        <v>5215</v>
      </c>
      <c r="AX31" t="s">
        <v>5216</v>
      </c>
      <c r="BA31" t="s">
        <v>5217</v>
      </c>
      <c r="BD31" t="s">
        <v>5218</v>
      </c>
      <c r="BE31" t="s">
        <v>5219</v>
      </c>
    </row>
    <row r="32" spans="1:57" x14ac:dyDescent="0.15">
      <c r="A32" t="s">
        <v>5220</v>
      </c>
      <c r="B32">
        <v>1230</v>
      </c>
      <c r="C32" t="s">
        <v>3885</v>
      </c>
      <c r="D32" t="s">
        <v>274</v>
      </c>
      <c r="E32" t="s">
        <v>3982</v>
      </c>
      <c r="F32" t="s">
        <v>273</v>
      </c>
      <c r="G32" t="s">
        <v>5221</v>
      </c>
      <c r="H32" t="s">
        <v>214</v>
      </c>
      <c r="I32" t="s">
        <v>274</v>
      </c>
      <c r="J32" t="s">
        <v>3915</v>
      </c>
      <c r="K32" t="s">
        <v>5220</v>
      </c>
      <c r="L32" t="s">
        <v>5222</v>
      </c>
      <c r="M32" t="s">
        <v>5223</v>
      </c>
      <c r="N32" t="s">
        <v>5224</v>
      </c>
      <c r="P32" t="s">
        <v>5225</v>
      </c>
      <c r="Q32" t="s">
        <v>5226</v>
      </c>
      <c r="R32" t="s">
        <v>5227</v>
      </c>
      <c r="T32" t="s">
        <v>5228</v>
      </c>
      <c r="U32" t="s">
        <v>5229</v>
      </c>
      <c r="V32" t="s">
        <v>5230</v>
      </c>
      <c r="W32" t="s">
        <v>5231</v>
      </c>
      <c r="X32" t="s">
        <v>5232</v>
      </c>
      <c r="Y32" t="s">
        <v>5233</v>
      </c>
      <c r="AD32" t="s">
        <v>5234</v>
      </c>
      <c r="AE32" t="s">
        <v>5235</v>
      </c>
      <c r="AF32" t="s">
        <v>5236</v>
      </c>
      <c r="AG32" t="s">
        <v>5237</v>
      </c>
      <c r="AK32" t="s">
        <v>5238</v>
      </c>
      <c r="AL32" t="s">
        <v>5239</v>
      </c>
      <c r="AM32" t="s">
        <v>5240</v>
      </c>
      <c r="AN32" t="s">
        <v>5241</v>
      </c>
      <c r="AW32" t="s">
        <v>5242</v>
      </c>
      <c r="AX32" t="s">
        <v>5243</v>
      </c>
      <c r="BA32" t="s">
        <v>5244</v>
      </c>
      <c r="BD32" t="s">
        <v>5245</v>
      </c>
      <c r="BE32" t="s">
        <v>5246</v>
      </c>
    </row>
    <row r="33" spans="1:57" x14ac:dyDescent="0.15">
      <c r="A33" t="s">
        <v>5247</v>
      </c>
      <c r="B33">
        <v>1231</v>
      </c>
      <c r="C33" t="s">
        <v>3885</v>
      </c>
      <c r="D33" t="s">
        <v>276</v>
      </c>
      <c r="E33" t="s">
        <v>3982</v>
      </c>
      <c r="F33" t="s">
        <v>275</v>
      </c>
      <c r="G33" t="s">
        <v>5248</v>
      </c>
      <c r="H33" t="s">
        <v>214</v>
      </c>
      <c r="I33" t="s">
        <v>276</v>
      </c>
      <c r="J33" t="s">
        <v>3916</v>
      </c>
      <c r="K33" t="s">
        <v>5247</v>
      </c>
      <c r="L33" t="s">
        <v>5249</v>
      </c>
      <c r="M33" t="s">
        <v>5250</v>
      </c>
      <c r="N33" t="s">
        <v>5251</v>
      </c>
      <c r="P33" t="s">
        <v>5252</v>
      </c>
      <c r="Q33" t="s">
        <v>5253</v>
      </c>
      <c r="R33" t="s">
        <v>5254</v>
      </c>
      <c r="T33" t="s">
        <v>5255</v>
      </c>
      <c r="U33" t="s">
        <v>5256</v>
      </c>
      <c r="V33" t="s">
        <v>5257</v>
      </c>
      <c r="W33" t="s">
        <v>5258</v>
      </c>
      <c r="X33" t="s">
        <v>5259</v>
      </c>
      <c r="AD33" t="s">
        <v>5260</v>
      </c>
      <c r="AE33" t="s">
        <v>5261</v>
      </c>
      <c r="AF33" t="s">
        <v>5262</v>
      </c>
      <c r="AG33" t="s">
        <v>5263</v>
      </c>
      <c r="AK33" t="s">
        <v>5264</v>
      </c>
      <c r="AL33" t="s">
        <v>5265</v>
      </c>
      <c r="AM33" t="s">
        <v>5266</v>
      </c>
      <c r="AW33" t="s">
        <v>5267</v>
      </c>
      <c r="AX33" t="s">
        <v>5268</v>
      </c>
      <c r="BA33" t="s">
        <v>5269</v>
      </c>
      <c r="BD33" t="s">
        <v>5270</v>
      </c>
      <c r="BE33" t="s">
        <v>5271</v>
      </c>
    </row>
    <row r="34" spans="1:57" x14ac:dyDescent="0.15">
      <c r="A34" t="s">
        <v>5272</v>
      </c>
      <c r="B34">
        <v>1233</v>
      </c>
      <c r="C34" t="s">
        <v>3885</v>
      </c>
      <c r="D34" t="s">
        <v>278</v>
      </c>
      <c r="E34" t="s">
        <v>3982</v>
      </c>
      <c r="F34" t="s">
        <v>277</v>
      </c>
      <c r="G34" t="s">
        <v>5273</v>
      </c>
      <c r="H34" t="s">
        <v>214</v>
      </c>
      <c r="I34" t="s">
        <v>278</v>
      </c>
      <c r="J34" t="s">
        <v>3917</v>
      </c>
      <c r="K34" t="s">
        <v>5272</v>
      </c>
      <c r="L34" t="s">
        <v>5274</v>
      </c>
      <c r="M34" t="s">
        <v>5275</v>
      </c>
      <c r="N34" t="s">
        <v>5276</v>
      </c>
      <c r="P34" t="s">
        <v>5277</v>
      </c>
      <c r="Q34" t="s">
        <v>5278</v>
      </c>
      <c r="R34" t="s">
        <v>5279</v>
      </c>
      <c r="T34" t="s">
        <v>5280</v>
      </c>
      <c r="U34" t="s">
        <v>5281</v>
      </c>
      <c r="V34" t="s">
        <v>5282</v>
      </c>
      <c r="W34" t="s">
        <v>5283</v>
      </c>
      <c r="X34" t="s">
        <v>5284</v>
      </c>
      <c r="AD34" t="s">
        <v>5285</v>
      </c>
      <c r="AE34" t="s">
        <v>5286</v>
      </c>
      <c r="AF34" t="s">
        <v>5287</v>
      </c>
      <c r="AG34" t="s">
        <v>5288</v>
      </c>
      <c r="AK34" t="s">
        <v>5289</v>
      </c>
      <c r="AL34" t="s">
        <v>5290</v>
      </c>
      <c r="AM34" t="s">
        <v>5291</v>
      </c>
      <c r="AW34" t="s">
        <v>5292</v>
      </c>
      <c r="AX34" t="s">
        <v>5293</v>
      </c>
      <c r="BA34" t="s">
        <v>5294</v>
      </c>
      <c r="BD34" t="s">
        <v>5295</v>
      </c>
      <c r="BE34" t="s">
        <v>5296</v>
      </c>
    </row>
    <row r="35" spans="1:57" x14ac:dyDescent="0.15">
      <c r="A35" t="s">
        <v>5297</v>
      </c>
      <c r="B35">
        <v>1234</v>
      </c>
      <c r="C35" t="s">
        <v>3885</v>
      </c>
      <c r="D35" t="s">
        <v>280</v>
      </c>
      <c r="E35" t="s">
        <v>3982</v>
      </c>
      <c r="F35" t="s">
        <v>279</v>
      </c>
      <c r="G35" t="s">
        <v>5298</v>
      </c>
      <c r="H35" t="s">
        <v>214</v>
      </c>
      <c r="I35" t="s">
        <v>280</v>
      </c>
      <c r="J35" t="s">
        <v>3918</v>
      </c>
      <c r="K35" t="s">
        <v>5297</v>
      </c>
      <c r="L35" t="s">
        <v>5299</v>
      </c>
      <c r="M35" t="s">
        <v>5300</v>
      </c>
      <c r="N35" t="s">
        <v>5301</v>
      </c>
      <c r="P35" t="s">
        <v>5302</v>
      </c>
      <c r="Q35" t="s">
        <v>5303</v>
      </c>
      <c r="R35" t="s">
        <v>5304</v>
      </c>
      <c r="T35" t="s">
        <v>5305</v>
      </c>
      <c r="U35" t="s">
        <v>5306</v>
      </c>
      <c r="V35" t="s">
        <v>5307</v>
      </c>
      <c r="W35" t="s">
        <v>5308</v>
      </c>
      <c r="X35" t="s">
        <v>5309</v>
      </c>
      <c r="AD35" t="s">
        <v>5310</v>
      </c>
      <c r="AE35" t="s">
        <v>5311</v>
      </c>
      <c r="AF35" t="s">
        <v>5312</v>
      </c>
      <c r="AG35" t="s">
        <v>5313</v>
      </c>
      <c r="AK35" t="s">
        <v>5314</v>
      </c>
      <c r="AL35" t="s">
        <v>5315</v>
      </c>
      <c r="AM35" t="s">
        <v>5316</v>
      </c>
      <c r="AW35" t="s">
        <v>5317</v>
      </c>
      <c r="AX35" t="s">
        <v>5318</v>
      </c>
      <c r="BA35" t="s">
        <v>5319</v>
      </c>
      <c r="BD35" t="s">
        <v>5320</v>
      </c>
      <c r="BE35" t="s">
        <v>5321</v>
      </c>
    </row>
    <row r="36" spans="1:57" x14ac:dyDescent="0.15">
      <c r="A36" t="s">
        <v>5322</v>
      </c>
      <c r="B36">
        <v>1235</v>
      </c>
      <c r="C36" t="s">
        <v>3885</v>
      </c>
      <c r="D36" t="s">
        <v>282</v>
      </c>
      <c r="E36" t="s">
        <v>3982</v>
      </c>
      <c r="F36" t="s">
        <v>281</v>
      </c>
      <c r="G36" t="s">
        <v>5323</v>
      </c>
      <c r="H36" t="s">
        <v>214</v>
      </c>
      <c r="I36" t="s">
        <v>282</v>
      </c>
      <c r="J36" t="s">
        <v>3919</v>
      </c>
      <c r="K36" t="s">
        <v>5322</v>
      </c>
      <c r="L36" t="s">
        <v>5324</v>
      </c>
      <c r="N36" t="s">
        <v>5325</v>
      </c>
      <c r="P36" t="s">
        <v>5326</v>
      </c>
      <c r="Q36" t="s">
        <v>5327</v>
      </c>
      <c r="R36" t="s">
        <v>5328</v>
      </c>
      <c r="T36" t="s">
        <v>5329</v>
      </c>
      <c r="U36" t="s">
        <v>5330</v>
      </c>
      <c r="V36" t="s">
        <v>5331</v>
      </c>
      <c r="W36" t="s">
        <v>5332</v>
      </c>
      <c r="AD36" t="s">
        <v>5333</v>
      </c>
      <c r="AE36" t="s">
        <v>5334</v>
      </c>
      <c r="AF36" t="s">
        <v>5335</v>
      </c>
      <c r="AG36" t="s">
        <v>5336</v>
      </c>
      <c r="AK36" t="s">
        <v>5337</v>
      </c>
      <c r="AL36" t="s">
        <v>5338</v>
      </c>
      <c r="AM36" t="s">
        <v>5339</v>
      </c>
      <c r="AW36" t="s">
        <v>5340</v>
      </c>
      <c r="AX36" t="s">
        <v>5341</v>
      </c>
      <c r="BA36" t="s">
        <v>5342</v>
      </c>
      <c r="BD36" t="s">
        <v>5343</v>
      </c>
      <c r="BE36" t="s">
        <v>5344</v>
      </c>
    </row>
    <row r="37" spans="1:57" x14ac:dyDescent="0.15">
      <c r="A37" t="s">
        <v>5345</v>
      </c>
      <c r="B37">
        <v>1236</v>
      </c>
      <c r="C37" t="s">
        <v>3885</v>
      </c>
      <c r="D37" t="s">
        <v>284</v>
      </c>
      <c r="E37" t="s">
        <v>3982</v>
      </c>
      <c r="F37" t="s">
        <v>283</v>
      </c>
      <c r="G37" t="s">
        <v>5346</v>
      </c>
      <c r="H37" t="s">
        <v>214</v>
      </c>
      <c r="I37" t="s">
        <v>284</v>
      </c>
      <c r="J37" t="s">
        <v>3920</v>
      </c>
      <c r="K37" t="s">
        <v>5345</v>
      </c>
      <c r="L37" t="s">
        <v>5347</v>
      </c>
      <c r="N37" t="s">
        <v>5348</v>
      </c>
      <c r="P37" t="s">
        <v>5349</v>
      </c>
      <c r="Q37" t="s">
        <v>5350</v>
      </c>
      <c r="R37" t="s">
        <v>5351</v>
      </c>
      <c r="T37" t="s">
        <v>5352</v>
      </c>
      <c r="U37" t="s">
        <v>5353</v>
      </c>
      <c r="V37" t="s">
        <v>5354</v>
      </c>
      <c r="W37" t="s">
        <v>5355</v>
      </c>
      <c r="AD37" t="s">
        <v>5356</v>
      </c>
      <c r="AE37" t="s">
        <v>5357</v>
      </c>
      <c r="AF37" t="s">
        <v>5358</v>
      </c>
      <c r="AG37" t="s">
        <v>5359</v>
      </c>
      <c r="AK37" t="s">
        <v>5360</v>
      </c>
      <c r="AL37" t="s">
        <v>5361</v>
      </c>
      <c r="AM37" t="s">
        <v>5362</v>
      </c>
      <c r="AX37" t="s">
        <v>5363</v>
      </c>
      <c r="BA37" t="s">
        <v>5364</v>
      </c>
      <c r="BD37" t="s">
        <v>5365</v>
      </c>
      <c r="BE37" t="s">
        <v>5366</v>
      </c>
    </row>
    <row r="38" spans="1:57" x14ac:dyDescent="0.15">
      <c r="A38" t="s">
        <v>5367</v>
      </c>
      <c r="B38">
        <v>1303</v>
      </c>
      <c r="C38" t="s">
        <v>3885</v>
      </c>
      <c r="D38" t="s">
        <v>286</v>
      </c>
      <c r="E38" t="s">
        <v>3982</v>
      </c>
      <c r="F38" t="s">
        <v>285</v>
      </c>
      <c r="G38" t="s">
        <v>5368</v>
      </c>
      <c r="H38" t="s">
        <v>214</v>
      </c>
      <c r="I38" t="s">
        <v>286</v>
      </c>
      <c r="J38" t="s">
        <v>3921</v>
      </c>
      <c r="K38" t="s">
        <v>5367</v>
      </c>
      <c r="L38" t="s">
        <v>5369</v>
      </c>
      <c r="Q38" t="s">
        <v>5370</v>
      </c>
      <c r="R38" t="s">
        <v>5371</v>
      </c>
      <c r="U38" t="s">
        <v>5372</v>
      </c>
      <c r="V38" t="s">
        <v>5373</v>
      </c>
      <c r="W38" t="s">
        <v>5374</v>
      </c>
      <c r="AD38" t="s">
        <v>5375</v>
      </c>
      <c r="AE38" t="s">
        <v>5376</v>
      </c>
      <c r="AG38" t="s">
        <v>5377</v>
      </c>
      <c r="AK38" t="s">
        <v>5378</v>
      </c>
      <c r="AL38" t="s">
        <v>5379</v>
      </c>
      <c r="AM38" t="s">
        <v>5380</v>
      </c>
      <c r="AX38" t="s">
        <v>5381</v>
      </c>
      <c r="BA38" t="s">
        <v>5382</v>
      </c>
      <c r="BD38" t="s">
        <v>5383</v>
      </c>
      <c r="BE38" t="s">
        <v>5384</v>
      </c>
    </row>
    <row r="39" spans="1:57" x14ac:dyDescent="0.15">
      <c r="A39" t="s">
        <v>5385</v>
      </c>
      <c r="B39">
        <v>1304</v>
      </c>
      <c r="C39" t="s">
        <v>3885</v>
      </c>
      <c r="D39" t="s">
        <v>288</v>
      </c>
      <c r="E39" t="s">
        <v>3982</v>
      </c>
      <c r="F39" t="s">
        <v>287</v>
      </c>
      <c r="G39" t="s">
        <v>5386</v>
      </c>
      <c r="H39" t="s">
        <v>214</v>
      </c>
      <c r="I39" t="s">
        <v>288</v>
      </c>
      <c r="J39" t="s">
        <v>3922</v>
      </c>
      <c r="K39" t="s">
        <v>5385</v>
      </c>
      <c r="L39" t="s">
        <v>5387</v>
      </c>
      <c r="Q39" t="s">
        <v>5388</v>
      </c>
      <c r="R39" t="s">
        <v>5389</v>
      </c>
      <c r="U39" t="s">
        <v>5390</v>
      </c>
      <c r="V39" t="s">
        <v>5391</v>
      </c>
      <c r="W39" t="s">
        <v>5392</v>
      </c>
      <c r="AD39" t="s">
        <v>5393</v>
      </c>
      <c r="AE39" t="s">
        <v>5394</v>
      </c>
      <c r="AG39" t="s">
        <v>5395</v>
      </c>
      <c r="AK39" t="s">
        <v>5396</v>
      </c>
      <c r="AL39" t="s">
        <v>5397</v>
      </c>
      <c r="AM39" t="s">
        <v>5398</v>
      </c>
      <c r="AX39" t="s">
        <v>5399</v>
      </c>
      <c r="BA39" t="s">
        <v>5400</v>
      </c>
      <c r="BD39" t="s">
        <v>5401</v>
      </c>
      <c r="BE39" t="s">
        <v>5402</v>
      </c>
    </row>
    <row r="40" spans="1:57" x14ac:dyDescent="0.15">
      <c r="A40" t="s">
        <v>5403</v>
      </c>
      <c r="B40">
        <v>1331</v>
      </c>
      <c r="C40" t="s">
        <v>3885</v>
      </c>
      <c r="D40" t="s">
        <v>290</v>
      </c>
      <c r="E40" t="s">
        <v>3982</v>
      </c>
      <c r="F40" t="s">
        <v>289</v>
      </c>
      <c r="G40" t="s">
        <v>5404</v>
      </c>
      <c r="H40" t="s">
        <v>214</v>
      </c>
      <c r="I40" t="s">
        <v>290</v>
      </c>
      <c r="J40" t="s">
        <v>3923</v>
      </c>
      <c r="K40" t="s">
        <v>5403</v>
      </c>
      <c r="L40" t="s">
        <v>5405</v>
      </c>
      <c r="Q40" t="s">
        <v>5406</v>
      </c>
      <c r="R40" t="s">
        <v>5407</v>
      </c>
      <c r="U40" t="s">
        <v>5408</v>
      </c>
      <c r="V40" t="s">
        <v>5409</v>
      </c>
      <c r="W40" t="s">
        <v>5410</v>
      </c>
      <c r="AD40" t="s">
        <v>5411</v>
      </c>
      <c r="AE40" t="s">
        <v>5412</v>
      </c>
      <c r="AG40" t="s">
        <v>5413</v>
      </c>
      <c r="AK40" t="s">
        <v>5414</v>
      </c>
      <c r="AL40" t="s">
        <v>5415</v>
      </c>
      <c r="AM40" t="s">
        <v>5416</v>
      </c>
      <c r="AX40" t="s">
        <v>5417</v>
      </c>
      <c r="BA40" t="s">
        <v>5418</v>
      </c>
      <c r="BD40" t="s">
        <v>5419</v>
      </c>
      <c r="BE40" t="s">
        <v>5420</v>
      </c>
    </row>
    <row r="41" spans="1:57" x14ac:dyDescent="0.15">
      <c r="A41" t="s">
        <v>5421</v>
      </c>
      <c r="B41">
        <v>1332</v>
      </c>
      <c r="C41" t="s">
        <v>3885</v>
      </c>
      <c r="D41" t="s">
        <v>292</v>
      </c>
      <c r="E41" t="s">
        <v>3982</v>
      </c>
      <c r="F41" t="s">
        <v>291</v>
      </c>
      <c r="G41" t="s">
        <v>5422</v>
      </c>
      <c r="H41" t="s">
        <v>214</v>
      </c>
      <c r="I41" t="s">
        <v>292</v>
      </c>
      <c r="J41" t="s">
        <v>3924</v>
      </c>
      <c r="K41" t="s">
        <v>5421</v>
      </c>
      <c r="L41" t="s">
        <v>5423</v>
      </c>
      <c r="Q41" t="s">
        <v>5424</v>
      </c>
      <c r="R41" t="s">
        <v>5425</v>
      </c>
      <c r="U41" t="s">
        <v>5426</v>
      </c>
      <c r="V41" t="s">
        <v>5427</v>
      </c>
      <c r="W41" t="s">
        <v>5428</v>
      </c>
      <c r="AD41" t="s">
        <v>5429</v>
      </c>
      <c r="AE41" t="s">
        <v>5430</v>
      </c>
      <c r="AG41" t="s">
        <v>5431</v>
      </c>
      <c r="AK41" t="s">
        <v>5432</v>
      </c>
      <c r="AL41" t="s">
        <v>5433</v>
      </c>
      <c r="AM41" t="s">
        <v>5434</v>
      </c>
      <c r="AX41" t="s">
        <v>5435</v>
      </c>
      <c r="BA41" t="s">
        <v>5436</v>
      </c>
      <c r="BD41" t="s">
        <v>5437</v>
      </c>
      <c r="BE41" t="s">
        <v>5438</v>
      </c>
    </row>
    <row r="42" spans="1:57" x14ac:dyDescent="0.15">
      <c r="A42" t="s">
        <v>5439</v>
      </c>
      <c r="B42">
        <v>1333</v>
      </c>
      <c r="C42" t="s">
        <v>3885</v>
      </c>
      <c r="D42" t="s">
        <v>294</v>
      </c>
      <c r="E42" t="s">
        <v>3982</v>
      </c>
      <c r="F42" t="s">
        <v>293</v>
      </c>
      <c r="G42" t="s">
        <v>5440</v>
      </c>
      <c r="H42" t="s">
        <v>214</v>
      </c>
      <c r="I42" t="s">
        <v>294</v>
      </c>
      <c r="J42" t="s">
        <v>3925</v>
      </c>
      <c r="K42" t="s">
        <v>5439</v>
      </c>
      <c r="L42" t="s">
        <v>5441</v>
      </c>
      <c r="Q42" t="s">
        <v>5442</v>
      </c>
      <c r="R42" t="s">
        <v>5443</v>
      </c>
      <c r="U42" t="s">
        <v>5444</v>
      </c>
      <c r="V42" t="s">
        <v>5445</v>
      </c>
      <c r="W42" t="s">
        <v>5446</v>
      </c>
      <c r="AD42" t="s">
        <v>5447</v>
      </c>
      <c r="AE42" t="s">
        <v>5448</v>
      </c>
      <c r="AG42" t="s">
        <v>5449</v>
      </c>
      <c r="AK42" t="s">
        <v>5450</v>
      </c>
      <c r="AL42" t="s">
        <v>5451</v>
      </c>
      <c r="AX42" t="s">
        <v>5452</v>
      </c>
      <c r="BA42" t="s">
        <v>5453</v>
      </c>
      <c r="BD42" t="s">
        <v>5454</v>
      </c>
      <c r="BE42" t="s">
        <v>5455</v>
      </c>
    </row>
    <row r="43" spans="1:57" x14ac:dyDescent="0.15">
      <c r="A43" t="s">
        <v>5456</v>
      </c>
      <c r="B43">
        <v>1334</v>
      </c>
      <c r="C43" t="s">
        <v>3885</v>
      </c>
      <c r="D43" t="s">
        <v>296</v>
      </c>
      <c r="E43" t="s">
        <v>3982</v>
      </c>
      <c r="F43" t="s">
        <v>295</v>
      </c>
      <c r="G43" t="s">
        <v>5457</v>
      </c>
      <c r="H43" t="s">
        <v>214</v>
      </c>
      <c r="I43" t="s">
        <v>296</v>
      </c>
      <c r="J43" t="s">
        <v>3926</v>
      </c>
      <c r="K43" t="s">
        <v>5456</v>
      </c>
      <c r="Q43" t="s">
        <v>5458</v>
      </c>
      <c r="R43" t="s">
        <v>5459</v>
      </c>
      <c r="U43" t="s">
        <v>5460</v>
      </c>
      <c r="V43" t="s">
        <v>5461</v>
      </c>
      <c r="W43" t="s">
        <v>5462</v>
      </c>
      <c r="AD43" t="s">
        <v>5463</v>
      </c>
      <c r="AE43" t="s">
        <v>5464</v>
      </c>
      <c r="AG43" t="s">
        <v>5465</v>
      </c>
      <c r="AK43" t="s">
        <v>5466</v>
      </c>
      <c r="AL43" t="s">
        <v>5467</v>
      </c>
      <c r="AX43" t="s">
        <v>5468</v>
      </c>
      <c r="BA43" t="s">
        <v>5469</v>
      </c>
      <c r="BD43" t="s">
        <v>5470</v>
      </c>
      <c r="BE43" t="s">
        <v>5471</v>
      </c>
    </row>
    <row r="44" spans="1:57" x14ac:dyDescent="0.15">
      <c r="A44" t="s">
        <v>5472</v>
      </c>
      <c r="B44">
        <v>1337</v>
      </c>
      <c r="C44" t="s">
        <v>3885</v>
      </c>
      <c r="D44" t="s">
        <v>298</v>
      </c>
      <c r="E44" t="s">
        <v>3982</v>
      </c>
      <c r="F44" t="s">
        <v>297</v>
      </c>
      <c r="G44" t="s">
        <v>5473</v>
      </c>
      <c r="H44" t="s">
        <v>214</v>
      </c>
      <c r="I44" t="s">
        <v>298</v>
      </c>
      <c r="J44" t="s">
        <v>3927</v>
      </c>
      <c r="K44" t="s">
        <v>5472</v>
      </c>
      <c r="Q44" t="s">
        <v>5474</v>
      </c>
      <c r="R44" t="s">
        <v>5475</v>
      </c>
      <c r="U44" t="s">
        <v>5476</v>
      </c>
      <c r="V44" t="s">
        <v>5477</v>
      </c>
      <c r="W44" t="s">
        <v>5478</v>
      </c>
      <c r="AD44" t="s">
        <v>5479</v>
      </c>
      <c r="AE44" t="s">
        <v>5480</v>
      </c>
      <c r="AG44" t="s">
        <v>5481</v>
      </c>
      <c r="AK44" t="s">
        <v>5482</v>
      </c>
      <c r="AX44" t="s">
        <v>5483</v>
      </c>
      <c r="BA44" t="s">
        <v>5484</v>
      </c>
      <c r="BD44" t="s">
        <v>5485</v>
      </c>
    </row>
    <row r="45" spans="1:57" x14ac:dyDescent="0.15">
      <c r="A45" t="s">
        <v>5486</v>
      </c>
      <c r="B45">
        <v>1343</v>
      </c>
      <c r="C45" t="s">
        <v>3885</v>
      </c>
      <c r="D45" t="s">
        <v>300</v>
      </c>
      <c r="E45" t="s">
        <v>3982</v>
      </c>
      <c r="F45" t="s">
        <v>299</v>
      </c>
      <c r="G45" t="s">
        <v>5487</v>
      </c>
      <c r="H45" t="s">
        <v>214</v>
      </c>
      <c r="I45" t="s">
        <v>300</v>
      </c>
      <c r="J45" t="s">
        <v>3928</v>
      </c>
      <c r="K45" t="s">
        <v>5486</v>
      </c>
      <c r="Q45" t="s">
        <v>5488</v>
      </c>
      <c r="R45" t="s">
        <v>5489</v>
      </c>
      <c r="U45" t="s">
        <v>5490</v>
      </c>
      <c r="V45" t="s">
        <v>5491</v>
      </c>
      <c r="W45" t="s">
        <v>5492</v>
      </c>
      <c r="AD45" t="s">
        <v>5493</v>
      </c>
      <c r="AG45" t="s">
        <v>5494</v>
      </c>
      <c r="AK45" t="s">
        <v>5495</v>
      </c>
      <c r="AX45" t="s">
        <v>5496</v>
      </c>
      <c r="BA45" t="s">
        <v>5497</v>
      </c>
      <c r="BD45" t="s">
        <v>5498</v>
      </c>
    </row>
    <row r="46" spans="1:57" x14ac:dyDescent="0.15">
      <c r="A46" t="s">
        <v>5499</v>
      </c>
      <c r="B46">
        <v>1345</v>
      </c>
      <c r="C46" t="s">
        <v>3885</v>
      </c>
      <c r="D46" t="s">
        <v>302</v>
      </c>
      <c r="E46" t="s">
        <v>3982</v>
      </c>
      <c r="F46" t="s">
        <v>301</v>
      </c>
      <c r="G46" t="s">
        <v>5500</v>
      </c>
      <c r="H46" t="s">
        <v>214</v>
      </c>
      <c r="I46" t="s">
        <v>302</v>
      </c>
      <c r="J46" t="s">
        <v>3929</v>
      </c>
      <c r="K46" t="s">
        <v>5499</v>
      </c>
      <c r="Q46" t="s">
        <v>5501</v>
      </c>
      <c r="R46" t="s">
        <v>5502</v>
      </c>
      <c r="U46" t="s">
        <v>5503</v>
      </c>
      <c r="V46" t="s">
        <v>5504</v>
      </c>
      <c r="W46" t="s">
        <v>5505</v>
      </c>
      <c r="AD46" t="s">
        <v>5506</v>
      </c>
      <c r="AG46" t="s">
        <v>5507</v>
      </c>
      <c r="AX46" t="s">
        <v>5508</v>
      </c>
      <c r="BA46" t="s">
        <v>5509</v>
      </c>
    </row>
    <row r="47" spans="1:57" x14ac:dyDescent="0.15">
      <c r="A47" t="s">
        <v>5510</v>
      </c>
      <c r="B47">
        <v>1346</v>
      </c>
      <c r="C47" t="s">
        <v>3885</v>
      </c>
      <c r="D47" t="s">
        <v>304</v>
      </c>
      <c r="E47" t="s">
        <v>3982</v>
      </c>
      <c r="F47" t="s">
        <v>303</v>
      </c>
      <c r="G47" t="s">
        <v>5511</v>
      </c>
      <c r="H47" t="s">
        <v>214</v>
      </c>
      <c r="I47" t="s">
        <v>304</v>
      </c>
      <c r="J47" t="s">
        <v>3930</v>
      </c>
      <c r="K47" t="s">
        <v>5510</v>
      </c>
      <c r="Q47" t="s">
        <v>5512</v>
      </c>
      <c r="U47" t="s">
        <v>5513</v>
      </c>
      <c r="V47" t="s">
        <v>5514</v>
      </c>
      <c r="W47" t="s">
        <v>5515</v>
      </c>
      <c r="AD47" t="s">
        <v>5516</v>
      </c>
      <c r="AG47" t="s">
        <v>5517</v>
      </c>
      <c r="AX47" t="s">
        <v>5518</v>
      </c>
      <c r="BA47" t="s">
        <v>5519</v>
      </c>
    </row>
    <row r="48" spans="1:57" x14ac:dyDescent="0.15">
      <c r="A48" t="s">
        <v>5520</v>
      </c>
      <c r="B48">
        <v>1347</v>
      </c>
      <c r="C48" t="s">
        <v>3885</v>
      </c>
      <c r="D48" t="s">
        <v>306</v>
      </c>
      <c r="E48" t="s">
        <v>3982</v>
      </c>
      <c r="F48" t="s">
        <v>305</v>
      </c>
      <c r="G48" t="s">
        <v>5521</v>
      </c>
      <c r="H48" t="s">
        <v>214</v>
      </c>
      <c r="I48" t="s">
        <v>306</v>
      </c>
      <c r="J48" t="s">
        <v>3931</v>
      </c>
      <c r="K48" t="s">
        <v>5520</v>
      </c>
      <c r="Q48" t="s">
        <v>5522</v>
      </c>
      <c r="U48" t="s">
        <v>5523</v>
      </c>
      <c r="V48" t="s">
        <v>5524</v>
      </c>
      <c r="W48" t="s">
        <v>5525</v>
      </c>
      <c r="AD48" t="s">
        <v>5526</v>
      </c>
      <c r="AG48" t="s">
        <v>5527</v>
      </c>
      <c r="AX48" t="s">
        <v>5528</v>
      </c>
    </row>
    <row r="49" spans="1:50" x14ac:dyDescent="0.15">
      <c r="A49" t="s">
        <v>5529</v>
      </c>
      <c r="B49">
        <v>1361</v>
      </c>
      <c r="C49" t="s">
        <v>3885</v>
      </c>
      <c r="D49" t="s">
        <v>308</v>
      </c>
      <c r="E49" t="s">
        <v>3982</v>
      </c>
      <c r="F49" t="s">
        <v>307</v>
      </c>
      <c r="G49" t="s">
        <v>5530</v>
      </c>
      <c r="H49" t="s">
        <v>214</v>
      </c>
      <c r="I49" t="s">
        <v>308</v>
      </c>
      <c r="K49" t="s">
        <v>5529</v>
      </c>
      <c r="Q49" t="s">
        <v>5531</v>
      </c>
      <c r="U49" t="s">
        <v>5532</v>
      </c>
      <c r="V49" t="s">
        <v>5533</v>
      </c>
      <c r="W49" t="s">
        <v>5534</v>
      </c>
      <c r="AD49" t="s">
        <v>5535</v>
      </c>
      <c r="AG49" t="s">
        <v>5536</v>
      </c>
      <c r="AX49" t="s">
        <v>5537</v>
      </c>
    </row>
    <row r="50" spans="1:50" x14ac:dyDescent="0.15">
      <c r="A50" t="s">
        <v>5538</v>
      </c>
      <c r="B50">
        <v>1362</v>
      </c>
      <c r="C50" t="s">
        <v>3885</v>
      </c>
      <c r="D50" t="s">
        <v>310</v>
      </c>
      <c r="E50" t="s">
        <v>3982</v>
      </c>
      <c r="F50" t="s">
        <v>309</v>
      </c>
      <c r="G50" t="s">
        <v>5539</v>
      </c>
      <c r="H50" t="s">
        <v>214</v>
      </c>
      <c r="I50" t="s">
        <v>310</v>
      </c>
      <c r="K50" t="s">
        <v>5538</v>
      </c>
      <c r="Q50" t="s">
        <v>5540</v>
      </c>
      <c r="U50" t="s">
        <v>5541</v>
      </c>
      <c r="V50" t="s">
        <v>5542</v>
      </c>
      <c r="W50" t="s">
        <v>5543</v>
      </c>
      <c r="AD50" t="s">
        <v>5544</v>
      </c>
      <c r="AG50" t="s">
        <v>5545</v>
      </c>
      <c r="AX50" t="s">
        <v>5546</v>
      </c>
    </row>
    <row r="51" spans="1:50" x14ac:dyDescent="0.15">
      <c r="A51" t="s">
        <v>5547</v>
      </c>
      <c r="B51">
        <v>1363</v>
      </c>
      <c r="C51" t="s">
        <v>3885</v>
      </c>
      <c r="D51" t="s">
        <v>312</v>
      </c>
      <c r="E51" t="s">
        <v>3982</v>
      </c>
      <c r="F51" t="s">
        <v>311</v>
      </c>
      <c r="G51" t="s">
        <v>5548</v>
      </c>
      <c r="H51" t="s">
        <v>214</v>
      </c>
      <c r="I51" t="s">
        <v>312</v>
      </c>
      <c r="K51" t="s">
        <v>5547</v>
      </c>
      <c r="Q51" t="s">
        <v>5549</v>
      </c>
      <c r="U51" t="s">
        <v>5550</v>
      </c>
      <c r="V51" t="s">
        <v>5551</v>
      </c>
      <c r="W51" t="s">
        <v>5552</v>
      </c>
      <c r="AD51" t="s">
        <v>5553</v>
      </c>
      <c r="AG51" t="s">
        <v>5554</v>
      </c>
      <c r="AX51" t="s">
        <v>5555</v>
      </c>
    </row>
    <row r="52" spans="1:50" x14ac:dyDescent="0.15">
      <c r="A52" t="s">
        <v>5556</v>
      </c>
      <c r="B52">
        <v>1364</v>
      </c>
      <c r="C52" t="s">
        <v>3885</v>
      </c>
      <c r="D52" t="s">
        <v>314</v>
      </c>
      <c r="E52" t="s">
        <v>3982</v>
      </c>
      <c r="F52" t="s">
        <v>313</v>
      </c>
      <c r="G52" t="s">
        <v>5557</v>
      </c>
      <c r="H52" t="s">
        <v>214</v>
      </c>
      <c r="I52" t="s">
        <v>314</v>
      </c>
      <c r="K52" t="s">
        <v>5556</v>
      </c>
      <c r="Q52" t="s">
        <v>5558</v>
      </c>
      <c r="U52" t="s">
        <v>5559</v>
      </c>
      <c r="V52" t="s">
        <v>5560</v>
      </c>
      <c r="W52" t="s">
        <v>5561</v>
      </c>
      <c r="AD52" t="s">
        <v>5562</v>
      </c>
      <c r="AG52" t="s">
        <v>5563</v>
      </c>
      <c r="AX52" t="s">
        <v>5564</v>
      </c>
    </row>
    <row r="53" spans="1:50" x14ac:dyDescent="0.15">
      <c r="A53" t="s">
        <v>5565</v>
      </c>
      <c r="B53">
        <v>1367</v>
      </c>
      <c r="C53" t="s">
        <v>3885</v>
      </c>
      <c r="D53" t="s">
        <v>316</v>
      </c>
      <c r="E53" t="s">
        <v>3982</v>
      </c>
      <c r="F53" t="s">
        <v>315</v>
      </c>
      <c r="G53" t="s">
        <v>5566</v>
      </c>
      <c r="H53" t="s">
        <v>214</v>
      </c>
      <c r="I53" t="s">
        <v>316</v>
      </c>
      <c r="K53" t="s">
        <v>5565</v>
      </c>
      <c r="Q53" t="s">
        <v>5567</v>
      </c>
      <c r="U53" t="s">
        <v>5568</v>
      </c>
      <c r="V53" t="s">
        <v>5569</v>
      </c>
      <c r="W53" t="s">
        <v>5570</v>
      </c>
      <c r="AD53" t="s">
        <v>5571</v>
      </c>
      <c r="AG53" t="s">
        <v>5572</v>
      </c>
      <c r="AX53" t="s">
        <v>5573</v>
      </c>
    </row>
    <row r="54" spans="1:50" x14ac:dyDescent="0.15">
      <c r="A54" t="s">
        <v>5574</v>
      </c>
      <c r="B54">
        <v>1370</v>
      </c>
      <c r="C54" t="s">
        <v>3885</v>
      </c>
      <c r="D54" t="s">
        <v>318</v>
      </c>
      <c r="E54" t="s">
        <v>3982</v>
      </c>
      <c r="F54" t="s">
        <v>317</v>
      </c>
      <c r="G54" t="s">
        <v>5575</v>
      </c>
      <c r="H54" t="s">
        <v>214</v>
      </c>
      <c r="I54" t="s">
        <v>318</v>
      </c>
      <c r="K54" t="s">
        <v>5574</v>
      </c>
      <c r="Q54" t="s">
        <v>5576</v>
      </c>
      <c r="U54" t="s">
        <v>5577</v>
      </c>
      <c r="V54" t="s">
        <v>5578</v>
      </c>
      <c r="W54" t="s">
        <v>5579</v>
      </c>
      <c r="AD54" t="s">
        <v>5580</v>
      </c>
      <c r="AG54" t="s">
        <v>5581</v>
      </c>
      <c r="AX54" t="s">
        <v>5582</v>
      </c>
    </row>
    <row r="55" spans="1:50" x14ac:dyDescent="0.15">
      <c r="A55" t="s">
        <v>5583</v>
      </c>
      <c r="B55">
        <v>1371</v>
      </c>
      <c r="C55" t="s">
        <v>3885</v>
      </c>
      <c r="D55" t="s">
        <v>320</v>
      </c>
      <c r="E55" t="s">
        <v>3982</v>
      </c>
      <c r="F55" t="s">
        <v>319</v>
      </c>
      <c r="G55" t="s">
        <v>5584</v>
      </c>
      <c r="H55" t="s">
        <v>214</v>
      </c>
      <c r="I55" t="s">
        <v>320</v>
      </c>
      <c r="K55" t="s">
        <v>5583</v>
      </c>
      <c r="Q55" t="s">
        <v>5585</v>
      </c>
      <c r="U55" t="s">
        <v>5586</v>
      </c>
      <c r="V55" t="s">
        <v>5587</v>
      </c>
      <c r="W55" t="s">
        <v>5588</v>
      </c>
      <c r="AD55" t="s">
        <v>5589</v>
      </c>
      <c r="AG55" t="s">
        <v>5590</v>
      </c>
      <c r="AX55" t="s">
        <v>5591</v>
      </c>
    </row>
    <row r="56" spans="1:50" x14ac:dyDescent="0.15">
      <c r="A56" t="s">
        <v>5592</v>
      </c>
      <c r="B56">
        <v>1391</v>
      </c>
      <c r="C56" t="s">
        <v>3885</v>
      </c>
      <c r="D56" t="s">
        <v>322</v>
      </c>
      <c r="E56" t="s">
        <v>3982</v>
      </c>
      <c r="F56" t="s">
        <v>321</v>
      </c>
      <c r="G56" t="s">
        <v>5593</v>
      </c>
      <c r="H56" t="s">
        <v>214</v>
      </c>
      <c r="I56" t="s">
        <v>322</v>
      </c>
      <c r="K56" t="s">
        <v>5592</v>
      </c>
      <c r="Q56" t="s">
        <v>5594</v>
      </c>
      <c r="U56" t="s">
        <v>5595</v>
      </c>
      <c r="V56" t="s">
        <v>5596</v>
      </c>
      <c r="W56" t="s">
        <v>5597</v>
      </c>
      <c r="AD56" t="s">
        <v>5598</v>
      </c>
      <c r="AG56" t="s">
        <v>5599</v>
      </c>
      <c r="AX56" t="s">
        <v>5600</v>
      </c>
    </row>
    <row r="57" spans="1:50" x14ac:dyDescent="0.15">
      <c r="A57" t="s">
        <v>5601</v>
      </c>
      <c r="B57">
        <v>1392</v>
      </c>
      <c r="C57" t="s">
        <v>3885</v>
      </c>
      <c r="D57" t="s">
        <v>324</v>
      </c>
      <c r="E57" t="s">
        <v>3982</v>
      </c>
      <c r="F57" t="s">
        <v>323</v>
      </c>
      <c r="G57" t="s">
        <v>5602</v>
      </c>
      <c r="H57" t="s">
        <v>214</v>
      </c>
      <c r="I57" t="s">
        <v>324</v>
      </c>
      <c r="K57" t="s">
        <v>5601</v>
      </c>
      <c r="Q57" t="s">
        <v>5603</v>
      </c>
      <c r="U57" t="s">
        <v>5604</v>
      </c>
      <c r="W57" t="s">
        <v>5605</v>
      </c>
      <c r="AD57" t="s">
        <v>5606</v>
      </c>
      <c r="AX57" t="s">
        <v>5607</v>
      </c>
    </row>
    <row r="58" spans="1:50" x14ac:dyDescent="0.15">
      <c r="A58" t="s">
        <v>5608</v>
      </c>
      <c r="B58">
        <v>1393</v>
      </c>
      <c r="C58" t="s">
        <v>3885</v>
      </c>
      <c r="D58" t="s">
        <v>326</v>
      </c>
      <c r="E58" t="s">
        <v>3982</v>
      </c>
      <c r="F58" t="s">
        <v>325</v>
      </c>
      <c r="G58" t="s">
        <v>5609</v>
      </c>
      <c r="H58" t="s">
        <v>214</v>
      </c>
      <c r="I58" t="s">
        <v>326</v>
      </c>
      <c r="K58" t="s">
        <v>5608</v>
      </c>
      <c r="Q58" t="s">
        <v>5610</v>
      </c>
      <c r="U58" t="s">
        <v>5611</v>
      </c>
      <c r="W58" t="s">
        <v>5612</v>
      </c>
      <c r="AD58" t="s">
        <v>5613</v>
      </c>
      <c r="AX58" t="s">
        <v>5614</v>
      </c>
    </row>
    <row r="59" spans="1:50" x14ac:dyDescent="0.15">
      <c r="A59" t="s">
        <v>5615</v>
      </c>
      <c r="B59">
        <v>1394</v>
      </c>
      <c r="C59" t="s">
        <v>3885</v>
      </c>
      <c r="D59" t="s">
        <v>328</v>
      </c>
      <c r="E59" t="s">
        <v>3982</v>
      </c>
      <c r="F59" t="s">
        <v>327</v>
      </c>
      <c r="G59" t="s">
        <v>5616</v>
      </c>
      <c r="H59" t="s">
        <v>214</v>
      </c>
      <c r="I59" t="s">
        <v>328</v>
      </c>
      <c r="K59" t="s">
        <v>5615</v>
      </c>
      <c r="Q59" t="s">
        <v>5617</v>
      </c>
      <c r="U59" t="s">
        <v>5618</v>
      </c>
      <c r="W59" t="s">
        <v>5619</v>
      </c>
      <c r="AD59" t="s">
        <v>5620</v>
      </c>
      <c r="AX59" t="s">
        <v>5621</v>
      </c>
    </row>
    <row r="60" spans="1:50" x14ac:dyDescent="0.15">
      <c r="A60" t="s">
        <v>5622</v>
      </c>
      <c r="B60">
        <v>1395</v>
      </c>
      <c r="C60" t="s">
        <v>3885</v>
      </c>
      <c r="D60" t="s">
        <v>330</v>
      </c>
      <c r="E60" t="s">
        <v>3982</v>
      </c>
      <c r="F60" t="s">
        <v>329</v>
      </c>
      <c r="G60" t="s">
        <v>5623</v>
      </c>
      <c r="H60" t="s">
        <v>214</v>
      </c>
      <c r="I60" t="s">
        <v>330</v>
      </c>
      <c r="K60" t="s">
        <v>5622</v>
      </c>
      <c r="Q60" t="s">
        <v>5624</v>
      </c>
      <c r="U60" t="s">
        <v>5625</v>
      </c>
      <c r="W60" t="s">
        <v>5626</v>
      </c>
      <c r="AD60" t="s">
        <v>5627</v>
      </c>
      <c r="AX60" t="s">
        <v>5628</v>
      </c>
    </row>
    <row r="61" spans="1:50" x14ac:dyDescent="0.15">
      <c r="A61" t="s">
        <v>5629</v>
      </c>
      <c r="B61">
        <v>1396</v>
      </c>
      <c r="C61" t="s">
        <v>3885</v>
      </c>
      <c r="D61" t="s">
        <v>332</v>
      </c>
      <c r="E61" t="s">
        <v>3982</v>
      </c>
      <c r="F61" t="s">
        <v>331</v>
      </c>
      <c r="G61" t="s">
        <v>5630</v>
      </c>
      <c r="H61" t="s">
        <v>214</v>
      </c>
      <c r="I61" t="s">
        <v>332</v>
      </c>
      <c r="K61" t="s">
        <v>5629</v>
      </c>
      <c r="Q61" t="s">
        <v>5631</v>
      </c>
      <c r="U61" t="s">
        <v>5632</v>
      </c>
      <c r="W61" t="s">
        <v>5633</v>
      </c>
      <c r="AD61" t="s">
        <v>5634</v>
      </c>
      <c r="AX61" t="s">
        <v>5635</v>
      </c>
    </row>
    <row r="62" spans="1:50" x14ac:dyDescent="0.15">
      <c r="A62" t="s">
        <v>5636</v>
      </c>
      <c r="B62">
        <v>1397</v>
      </c>
      <c r="C62" t="s">
        <v>3885</v>
      </c>
      <c r="D62" t="s">
        <v>334</v>
      </c>
      <c r="E62" t="s">
        <v>3982</v>
      </c>
      <c r="F62" t="s">
        <v>333</v>
      </c>
      <c r="G62" t="s">
        <v>5637</v>
      </c>
      <c r="H62" t="s">
        <v>214</v>
      </c>
      <c r="I62" t="s">
        <v>334</v>
      </c>
      <c r="K62" t="s">
        <v>5636</v>
      </c>
      <c r="U62" t="s">
        <v>5638</v>
      </c>
      <c r="W62" t="s">
        <v>5639</v>
      </c>
      <c r="AD62" t="s">
        <v>5640</v>
      </c>
      <c r="AX62" t="s">
        <v>5641</v>
      </c>
    </row>
    <row r="63" spans="1:50" x14ac:dyDescent="0.15">
      <c r="A63" t="s">
        <v>5642</v>
      </c>
      <c r="B63">
        <v>1398</v>
      </c>
      <c r="C63" t="s">
        <v>3885</v>
      </c>
      <c r="D63" t="s">
        <v>336</v>
      </c>
      <c r="E63" t="s">
        <v>3982</v>
      </c>
      <c r="F63" t="s">
        <v>335</v>
      </c>
      <c r="G63" t="s">
        <v>5643</v>
      </c>
      <c r="H63" t="s">
        <v>214</v>
      </c>
      <c r="I63" t="s">
        <v>336</v>
      </c>
      <c r="K63" t="s">
        <v>5642</v>
      </c>
      <c r="U63" t="s">
        <v>5644</v>
      </c>
      <c r="W63" t="s">
        <v>5645</v>
      </c>
      <c r="AD63" t="s">
        <v>5646</v>
      </c>
    </row>
    <row r="64" spans="1:50" x14ac:dyDescent="0.15">
      <c r="A64" t="s">
        <v>5647</v>
      </c>
      <c r="B64">
        <v>1399</v>
      </c>
      <c r="C64" t="s">
        <v>3885</v>
      </c>
      <c r="D64" t="s">
        <v>338</v>
      </c>
      <c r="E64" t="s">
        <v>3982</v>
      </c>
      <c r="F64" t="s">
        <v>337</v>
      </c>
      <c r="G64" t="s">
        <v>5648</v>
      </c>
      <c r="H64" t="s">
        <v>214</v>
      </c>
      <c r="I64" t="s">
        <v>338</v>
      </c>
      <c r="K64" t="s">
        <v>5647</v>
      </c>
      <c r="U64" t="s">
        <v>5649</v>
      </c>
      <c r="W64" t="s">
        <v>5650</v>
      </c>
      <c r="AD64" t="s">
        <v>5651</v>
      </c>
    </row>
    <row r="65" spans="1:30" x14ac:dyDescent="0.15">
      <c r="A65" t="s">
        <v>5652</v>
      </c>
      <c r="B65">
        <v>1400</v>
      </c>
      <c r="C65" t="s">
        <v>3885</v>
      </c>
      <c r="D65" t="s">
        <v>340</v>
      </c>
      <c r="E65" t="s">
        <v>3982</v>
      </c>
      <c r="F65" t="s">
        <v>339</v>
      </c>
      <c r="G65" t="s">
        <v>5653</v>
      </c>
      <c r="H65" t="s">
        <v>214</v>
      </c>
      <c r="I65" t="s">
        <v>340</v>
      </c>
      <c r="K65" t="s">
        <v>5652</v>
      </c>
      <c r="U65" t="s">
        <v>5654</v>
      </c>
      <c r="AD65" t="s">
        <v>5655</v>
      </c>
    </row>
    <row r="66" spans="1:30" x14ac:dyDescent="0.15">
      <c r="A66" t="s">
        <v>5656</v>
      </c>
      <c r="B66">
        <v>1401</v>
      </c>
      <c r="C66" t="s">
        <v>3885</v>
      </c>
      <c r="D66" t="s">
        <v>342</v>
      </c>
      <c r="E66" t="s">
        <v>3982</v>
      </c>
      <c r="F66" t="s">
        <v>341</v>
      </c>
      <c r="G66" t="s">
        <v>5657</v>
      </c>
      <c r="H66" t="s">
        <v>214</v>
      </c>
      <c r="I66" t="s">
        <v>342</v>
      </c>
      <c r="K66" t="s">
        <v>5656</v>
      </c>
      <c r="AD66" t="s">
        <v>5658</v>
      </c>
    </row>
    <row r="67" spans="1:30" x14ac:dyDescent="0.15">
      <c r="A67" t="s">
        <v>5659</v>
      </c>
      <c r="B67">
        <v>1402</v>
      </c>
      <c r="C67" t="s">
        <v>3885</v>
      </c>
      <c r="D67" t="s">
        <v>344</v>
      </c>
      <c r="E67" t="s">
        <v>3982</v>
      </c>
      <c r="F67" t="s">
        <v>343</v>
      </c>
      <c r="G67" t="s">
        <v>5660</v>
      </c>
      <c r="H67" t="s">
        <v>214</v>
      </c>
      <c r="I67" t="s">
        <v>344</v>
      </c>
      <c r="K67" t="s">
        <v>5659</v>
      </c>
      <c r="AD67" t="s">
        <v>5661</v>
      </c>
    </row>
    <row r="68" spans="1:30" x14ac:dyDescent="0.15">
      <c r="A68" t="s">
        <v>5662</v>
      </c>
      <c r="B68">
        <v>1403</v>
      </c>
      <c r="C68" t="s">
        <v>3885</v>
      </c>
      <c r="D68" t="s">
        <v>346</v>
      </c>
      <c r="E68" t="s">
        <v>3982</v>
      </c>
      <c r="F68" t="s">
        <v>345</v>
      </c>
      <c r="G68" t="s">
        <v>5663</v>
      </c>
      <c r="H68" t="s">
        <v>214</v>
      </c>
      <c r="I68" t="s">
        <v>346</v>
      </c>
      <c r="K68" t="s">
        <v>5662</v>
      </c>
      <c r="AD68" t="s">
        <v>5664</v>
      </c>
    </row>
    <row r="69" spans="1:30" x14ac:dyDescent="0.15">
      <c r="A69" t="s">
        <v>5665</v>
      </c>
      <c r="B69">
        <v>1404</v>
      </c>
      <c r="C69" t="s">
        <v>3885</v>
      </c>
      <c r="D69" t="s">
        <v>348</v>
      </c>
      <c r="E69" t="s">
        <v>3982</v>
      </c>
      <c r="F69" t="s">
        <v>347</v>
      </c>
      <c r="G69" t="s">
        <v>5666</v>
      </c>
      <c r="H69" t="s">
        <v>214</v>
      </c>
      <c r="I69" t="s">
        <v>348</v>
      </c>
      <c r="K69" t="s">
        <v>5665</v>
      </c>
      <c r="AD69" t="s">
        <v>5667</v>
      </c>
    </row>
    <row r="70" spans="1:30" x14ac:dyDescent="0.15">
      <c r="A70" t="s">
        <v>5668</v>
      </c>
      <c r="B70">
        <v>1405</v>
      </c>
      <c r="C70" t="s">
        <v>3885</v>
      </c>
      <c r="D70" t="s">
        <v>350</v>
      </c>
      <c r="E70" t="s">
        <v>3982</v>
      </c>
      <c r="F70" t="s">
        <v>349</v>
      </c>
      <c r="G70" t="s">
        <v>5669</v>
      </c>
      <c r="H70" t="s">
        <v>214</v>
      </c>
      <c r="I70" t="s">
        <v>350</v>
      </c>
      <c r="K70" t="s">
        <v>5668</v>
      </c>
      <c r="AD70" t="s">
        <v>5670</v>
      </c>
    </row>
    <row r="71" spans="1:30" x14ac:dyDescent="0.15">
      <c r="A71" t="s">
        <v>5671</v>
      </c>
      <c r="B71">
        <v>1406</v>
      </c>
      <c r="C71" t="s">
        <v>3885</v>
      </c>
      <c r="D71" t="s">
        <v>352</v>
      </c>
      <c r="E71" t="s">
        <v>3982</v>
      </c>
      <c r="F71" t="s">
        <v>351</v>
      </c>
      <c r="G71" t="s">
        <v>5672</v>
      </c>
      <c r="H71" t="s">
        <v>214</v>
      </c>
      <c r="I71" t="s">
        <v>352</v>
      </c>
      <c r="K71" t="s">
        <v>5671</v>
      </c>
      <c r="AD71" t="s">
        <v>5673</v>
      </c>
    </row>
    <row r="72" spans="1:30" x14ac:dyDescent="0.15">
      <c r="A72" t="s">
        <v>5674</v>
      </c>
      <c r="B72">
        <v>1407</v>
      </c>
      <c r="C72" t="s">
        <v>3885</v>
      </c>
      <c r="D72" t="s">
        <v>354</v>
      </c>
      <c r="E72" t="s">
        <v>3982</v>
      </c>
      <c r="F72" t="s">
        <v>353</v>
      </c>
      <c r="G72" t="s">
        <v>5675</v>
      </c>
      <c r="H72" t="s">
        <v>214</v>
      </c>
      <c r="I72" t="s">
        <v>354</v>
      </c>
      <c r="K72" t="s">
        <v>5674</v>
      </c>
      <c r="AD72" t="s">
        <v>5676</v>
      </c>
    </row>
    <row r="73" spans="1:30" x14ac:dyDescent="0.15">
      <c r="A73" t="s">
        <v>5677</v>
      </c>
      <c r="B73">
        <v>1408</v>
      </c>
      <c r="C73" t="s">
        <v>3885</v>
      </c>
      <c r="D73" t="s">
        <v>356</v>
      </c>
      <c r="E73" t="s">
        <v>3982</v>
      </c>
      <c r="F73" t="s">
        <v>355</v>
      </c>
      <c r="G73" t="s">
        <v>5678</v>
      </c>
      <c r="H73" t="s">
        <v>214</v>
      </c>
      <c r="I73" t="s">
        <v>356</v>
      </c>
      <c r="K73" t="s">
        <v>5677</v>
      </c>
      <c r="AD73" t="s">
        <v>5679</v>
      </c>
    </row>
    <row r="74" spans="1:30" x14ac:dyDescent="0.15">
      <c r="A74" t="s">
        <v>5680</v>
      </c>
      <c r="B74">
        <v>1409</v>
      </c>
      <c r="C74" t="s">
        <v>3885</v>
      </c>
      <c r="D74" t="s">
        <v>358</v>
      </c>
      <c r="E74" t="s">
        <v>3982</v>
      </c>
      <c r="F74" t="s">
        <v>357</v>
      </c>
      <c r="G74" t="s">
        <v>5681</v>
      </c>
      <c r="H74" t="s">
        <v>214</v>
      </c>
      <c r="I74" t="s">
        <v>358</v>
      </c>
      <c r="K74" t="s">
        <v>5680</v>
      </c>
      <c r="AD74" t="s">
        <v>5682</v>
      </c>
    </row>
    <row r="75" spans="1:30" x14ac:dyDescent="0.15">
      <c r="A75" t="s">
        <v>5683</v>
      </c>
      <c r="B75">
        <v>1423</v>
      </c>
      <c r="C75" t="s">
        <v>3885</v>
      </c>
      <c r="D75" t="s">
        <v>360</v>
      </c>
      <c r="E75" t="s">
        <v>3982</v>
      </c>
      <c r="F75" t="s">
        <v>359</v>
      </c>
      <c r="G75" t="s">
        <v>5684</v>
      </c>
      <c r="H75" t="s">
        <v>214</v>
      </c>
      <c r="I75" t="s">
        <v>360</v>
      </c>
      <c r="K75" t="s">
        <v>5683</v>
      </c>
      <c r="AD75" t="s">
        <v>5685</v>
      </c>
    </row>
    <row r="76" spans="1:30" x14ac:dyDescent="0.15">
      <c r="A76" t="s">
        <v>5686</v>
      </c>
      <c r="B76">
        <v>1424</v>
      </c>
      <c r="C76" t="s">
        <v>3885</v>
      </c>
      <c r="D76" t="s">
        <v>362</v>
      </c>
      <c r="E76" t="s">
        <v>3982</v>
      </c>
      <c r="F76" t="s">
        <v>361</v>
      </c>
      <c r="G76" t="s">
        <v>5687</v>
      </c>
      <c r="H76" t="s">
        <v>214</v>
      </c>
      <c r="I76" t="s">
        <v>362</v>
      </c>
      <c r="K76" t="s">
        <v>5686</v>
      </c>
      <c r="AD76" t="s">
        <v>5688</v>
      </c>
    </row>
    <row r="77" spans="1:30" x14ac:dyDescent="0.15">
      <c r="A77" t="s">
        <v>5689</v>
      </c>
      <c r="B77">
        <v>1425</v>
      </c>
      <c r="C77" t="s">
        <v>3885</v>
      </c>
      <c r="D77" t="s">
        <v>364</v>
      </c>
      <c r="E77" t="s">
        <v>3982</v>
      </c>
      <c r="F77" t="s">
        <v>363</v>
      </c>
      <c r="G77" t="s">
        <v>5690</v>
      </c>
      <c r="H77" t="s">
        <v>214</v>
      </c>
      <c r="I77" t="s">
        <v>364</v>
      </c>
      <c r="K77" t="s">
        <v>5689</v>
      </c>
      <c r="AD77" t="s">
        <v>5691</v>
      </c>
    </row>
    <row r="78" spans="1:30" x14ac:dyDescent="0.15">
      <c r="A78" t="s">
        <v>5692</v>
      </c>
      <c r="B78">
        <v>1427</v>
      </c>
      <c r="C78" t="s">
        <v>3885</v>
      </c>
      <c r="D78" t="s">
        <v>366</v>
      </c>
      <c r="E78" t="s">
        <v>3982</v>
      </c>
      <c r="F78" t="s">
        <v>365</v>
      </c>
      <c r="G78" t="s">
        <v>5693</v>
      </c>
      <c r="H78" t="s">
        <v>214</v>
      </c>
      <c r="I78" t="s">
        <v>366</v>
      </c>
      <c r="K78" t="s">
        <v>5692</v>
      </c>
      <c r="AD78" t="s">
        <v>5694</v>
      </c>
    </row>
    <row r="79" spans="1:30" x14ac:dyDescent="0.15">
      <c r="A79" t="s">
        <v>5695</v>
      </c>
      <c r="B79">
        <v>1428</v>
      </c>
      <c r="C79" t="s">
        <v>3885</v>
      </c>
      <c r="D79" t="s">
        <v>368</v>
      </c>
      <c r="E79" t="s">
        <v>3982</v>
      </c>
      <c r="F79" t="s">
        <v>367</v>
      </c>
      <c r="G79" t="s">
        <v>5696</v>
      </c>
      <c r="H79" t="s">
        <v>214</v>
      </c>
      <c r="I79" t="s">
        <v>368</v>
      </c>
      <c r="K79" t="s">
        <v>5695</v>
      </c>
      <c r="AD79" t="s">
        <v>5697</v>
      </c>
    </row>
    <row r="80" spans="1:30" x14ac:dyDescent="0.15">
      <c r="A80" t="s">
        <v>5698</v>
      </c>
      <c r="B80">
        <v>1429</v>
      </c>
      <c r="C80" t="s">
        <v>3885</v>
      </c>
      <c r="D80" t="s">
        <v>370</v>
      </c>
      <c r="E80" t="s">
        <v>3982</v>
      </c>
      <c r="F80" t="s">
        <v>369</v>
      </c>
      <c r="G80" t="s">
        <v>5699</v>
      </c>
      <c r="H80" t="s">
        <v>214</v>
      </c>
      <c r="I80" t="s">
        <v>370</v>
      </c>
      <c r="K80" t="s">
        <v>5698</v>
      </c>
    </row>
    <row r="81" spans="1:11" x14ac:dyDescent="0.15">
      <c r="A81" t="s">
        <v>5700</v>
      </c>
      <c r="B81">
        <v>1430</v>
      </c>
      <c r="C81" t="s">
        <v>3885</v>
      </c>
      <c r="D81" t="s">
        <v>372</v>
      </c>
      <c r="E81" t="s">
        <v>3982</v>
      </c>
      <c r="F81" t="s">
        <v>371</v>
      </c>
      <c r="G81" t="s">
        <v>5701</v>
      </c>
      <c r="H81" t="s">
        <v>214</v>
      </c>
      <c r="I81" t="s">
        <v>372</v>
      </c>
      <c r="K81" t="s">
        <v>5700</v>
      </c>
    </row>
    <row r="82" spans="1:11" x14ac:dyDescent="0.15">
      <c r="A82" t="s">
        <v>5702</v>
      </c>
      <c r="B82">
        <v>1431</v>
      </c>
      <c r="C82" t="s">
        <v>3885</v>
      </c>
      <c r="D82" t="s">
        <v>374</v>
      </c>
      <c r="E82" t="s">
        <v>3982</v>
      </c>
      <c r="F82" t="s">
        <v>373</v>
      </c>
      <c r="G82" t="s">
        <v>5703</v>
      </c>
      <c r="H82" t="s">
        <v>214</v>
      </c>
      <c r="I82" t="s">
        <v>374</v>
      </c>
      <c r="K82" t="s">
        <v>5702</v>
      </c>
    </row>
    <row r="83" spans="1:11" x14ac:dyDescent="0.15">
      <c r="A83" t="s">
        <v>5704</v>
      </c>
      <c r="B83">
        <v>1432</v>
      </c>
      <c r="C83" t="s">
        <v>3885</v>
      </c>
      <c r="D83" t="s">
        <v>376</v>
      </c>
      <c r="E83" t="s">
        <v>3982</v>
      </c>
      <c r="F83" t="s">
        <v>375</v>
      </c>
      <c r="G83" t="s">
        <v>5705</v>
      </c>
      <c r="H83" t="s">
        <v>214</v>
      </c>
      <c r="I83" t="s">
        <v>376</v>
      </c>
      <c r="K83" t="s">
        <v>5704</v>
      </c>
    </row>
    <row r="84" spans="1:11" x14ac:dyDescent="0.15">
      <c r="A84" t="s">
        <v>5706</v>
      </c>
      <c r="B84">
        <v>1433</v>
      </c>
      <c r="C84" t="s">
        <v>3885</v>
      </c>
      <c r="D84" t="s">
        <v>378</v>
      </c>
      <c r="E84" t="s">
        <v>3982</v>
      </c>
      <c r="F84" t="s">
        <v>377</v>
      </c>
      <c r="G84" t="s">
        <v>5707</v>
      </c>
      <c r="H84" t="s">
        <v>214</v>
      </c>
      <c r="I84" t="s">
        <v>378</v>
      </c>
      <c r="K84" t="s">
        <v>5706</v>
      </c>
    </row>
    <row r="85" spans="1:11" x14ac:dyDescent="0.15">
      <c r="A85" t="s">
        <v>5708</v>
      </c>
      <c r="B85">
        <v>1434</v>
      </c>
      <c r="C85" t="s">
        <v>3885</v>
      </c>
      <c r="D85" t="s">
        <v>380</v>
      </c>
      <c r="E85" t="s">
        <v>3982</v>
      </c>
      <c r="F85" t="s">
        <v>379</v>
      </c>
      <c r="G85" t="s">
        <v>5709</v>
      </c>
      <c r="H85" t="s">
        <v>214</v>
      </c>
      <c r="I85" t="s">
        <v>380</v>
      </c>
      <c r="K85" t="s">
        <v>5708</v>
      </c>
    </row>
    <row r="86" spans="1:11" x14ac:dyDescent="0.15">
      <c r="A86" t="s">
        <v>5710</v>
      </c>
      <c r="B86">
        <v>1436</v>
      </c>
      <c r="C86" t="s">
        <v>3885</v>
      </c>
      <c r="D86" t="s">
        <v>382</v>
      </c>
      <c r="E86" t="s">
        <v>3982</v>
      </c>
      <c r="F86" t="s">
        <v>381</v>
      </c>
      <c r="G86" t="s">
        <v>5711</v>
      </c>
      <c r="H86" t="s">
        <v>214</v>
      </c>
      <c r="I86" t="s">
        <v>382</v>
      </c>
      <c r="K86" t="s">
        <v>5710</v>
      </c>
    </row>
    <row r="87" spans="1:11" x14ac:dyDescent="0.15">
      <c r="A87" t="s">
        <v>5712</v>
      </c>
      <c r="B87">
        <v>1437</v>
      </c>
      <c r="C87" t="s">
        <v>3885</v>
      </c>
      <c r="D87" t="s">
        <v>384</v>
      </c>
      <c r="E87" t="s">
        <v>3982</v>
      </c>
      <c r="F87" t="s">
        <v>383</v>
      </c>
      <c r="G87" t="s">
        <v>5713</v>
      </c>
      <c r="H87" t="s">
        <v>214</v>
      </c>
      <c r="I87" t="s">
        <v>384</v>
      </c>
      <c r="K87" t="s">
        <v>5712</v>
      </c>
    </row>
    <row r="88" spans="1:11" x14ac:dyDescent="0.15">
      <c r="A88" t="s">
        <v>5714</v>
      </c>
      <c r="B88">
        <v>1438</v>
      </c>
      <c r="C88" t="s">
        <v>3885</v>
      </c>
      <c r="D88" t="s">
        <v>386</v>
      </c>
      <c r="E88" t="s">
        <v>3982</v>
      </c>
      <c r="F88" t="s">
        <v>385</v>
      </c>
      <c r="G88" t="s">
        <v>5715</v>
      </c>
      <c r="H88" t="s">
        <v>214</v>
      </c>
      <c r="I88" t="s">
        <v>386</v>
      </c>
      <c r="K88" t="s">
        <v>5714</v>
      </c>
    </row>
    <row r="89" spans="1:11" x14ac:dyDescent="0.15">
      <c r="A89" t="s">
        <v>5716</v>
      </c>
      <c r="B89">
        <v>1452</v>
      </c>
      <c r="C89" t="s">
        <v>3885</v>
      </c>
      <c r="D89" t="s">
        <v>388</v>
      </c>
      <c r="E89" t="s">
        <v>3982</v>
      </c>
      <c r="F89" t="s">
        <v>387</v>
      </c>
      <c r="G89" t="s">
        <v>5717</v>
      </c>
      <c r="H89" t="s">
        <v>214</v>
      </c>
      <c r="I89" t="s">
        <v>388</v>
      </c>
      <c r="K89" t="s">
        <v>5716</v>
      </c>
    </row>
    <row r="90" spans="1:11" x14ac:dyDescent="0.15">
      <c r="A90" t="s">
        <v>5718</v>
      </c>
      <c r="B90">
        <v>1453</v>
      </c>
      <c r="C90" t="s">
        <v>3885</v>
      </c>
      <c r="D90" t="s">
        <v>390</v>
      </c>
      <c r="E90" t="s">
        <v>3982</v>
      </c>
      <c r="F90" t="s">
        <v>389</v>
      </c>
      <c r="G90" t="s">
        <v>5719</v>
      </c>
      <c r="H90" t="s">
        <v>214</v>
      </c>
      <c r="I90" t="s">
        <v>390</v>
      </c>
      <c r="K90" t="s">
        <v>5718</v>
      </c>
    </row>
    <row r="91" spans="1:11" x14ac:dyDescent="0.15">
      <c r="A91" t="s">
        <v>5720</v>
      </c>
      <c r="B91">
        <v>1454</v>
      </c>
      <c r="C91" t="s">
        <v>3885</v>
      </c>
      <c r="D91" t="s">
        <v>392</v>
      </c>
      <c r="E91" t="s">
        <v>3982</v>
      </c>
      <c r="F91" t="s">
        <v>391</v>
      </c>
      <c r="G91" t="s">
        <v>5721</v>
      </c>
      <c r="H91" t="s">
        <v>214</v>
      </c>
      <c r="I91" t="s">
        <v>392</v>
      </c>
      <c r="K91" t="s">
        <v>5720</v>
      </c>
    </row>
    <row r="92" spans="1:11" x14ac:dyDescent="0.15">
      <c r="A92" t="s">
        <v>5722</v>
      </c>
      <c r="B92">
        <v>1455</v>
      </c>
      <c r="C92" t="s">
        <v>3885</v>
      </c>
      <c r="D92" t="s">
        <v>394</v>
      </c>
      <c r="E92" t="s">
        <v>3982</v>
      </c>
      <c r="F92" t="s">
        <v>393</v>
      </c>
      <c r="G92" t="s">
        <v>5723</v>
      </c>
      <c r="H92" t="s">
        <v>214</v>
      </c>
      <c r="I92" t="s">
        <v>394</v>
      </c>
      <c r="K92" t="s">
        <v>5722</v>
      </c>
    </row>
    <row r="93" spans="1:11" x14ac:dyDescent="0.15">
      <c r="A93" t="s">
        <v>5724</v>
      </c>
      <c r="B93">
        <v>1456</v>
      </c>
      <c r="C93" t="s">
        <v>3885</v>
      </c>
      <c r="D93" t="s">
        <v>396</v>
      </c>
      <c r="E93" t="s">
        <v>3982</v>
      </c>
      <c r="F93" t="s">
        <v>395</v>
      </c>
      <c r="G93" t="s">
        <v>5725</v>
      </c>
      <c r="H93" t="s">
        <v>214</v>
      </c>
      <c r="I93" t="s">
        <v>396</v>
      </c>
      <c r="K93" t="s">
        <v>5724</v>
      </c>
    </row>
    <row r="94" spans="1:11" x14ac:dyDescent="0.15">
      <c r="A94" t="s">
        <v>5726</v>
      </c>
      <c r="B94">
        <v>1457</v>
      </c>
      <c r="C94" t="s">
        <v>3885</v>
      </c>
      <c r="D94" t="s">
        <v>398</v>
      </c>
      <c r="E94" t="s">
        <v>3982</v>
      </c>
      <c r="F94" t="s">
        <v>397</v>
      </c>
      <c r="G94" t="s">
        <v>5727</v>
      </c>
      <c r="H94" t="s">
        <v>214</v>
      </c>
      <c r="I94" t="s">
        <v>398</v>
      </c>
      <c r="K94" t="s">
        <v>5726</v>
      </c>
    </row>
    <row r="95" spans="1:11" x14ac:dyDescent="0.15">
      <c r="A95" t="s">
        <v>5728</v>
      </c>
      <c r="B95">
        <v>1458</v>
      </c>
      <c r="C95" t="s">
        <v>3885</v>
      </c>
      <c r="D95" t="s">
        <v>400</v>
      </c>
      <c r="E95" t="s">
        <v>3982</v>
      </c>
      <c r="F95" t="s">
        <v>399</v>
      </c>
      <c r="G95" t="s">
        <v>5729</v>
      </c>
      <c r="H95" t="s">
        <v>214</v>
      </c>
      <c r="I95" t="s">
        <v>400</v>
      </c>
      <c r="K95" t="s">
        <v>5728</v>
      </c>
    </row>
    <row r="96" spans="1:11" x14ac:dyDescent="0.15">
      <c r="A96" t="s">
        <v>5730</v>
      </c>
      <c r="B96">
        <v>1459</v>
      </c>
      <c r="C96" t="s">
        <v>3885</v>
      </c>
      <c r="D96" t="s">
        <v>402</v>
      </c>
      <c r="E96" t="s">
        <v>3982</v>
      </c>
      <c r="F96" t="s">
        <v>401</v>
      </c>
      <c r="G96" t="s">
        <v>5731</v>
      </c>
      <c r="H96" t="s">
        <v>214</v>
      </c>
      <c r="I96" t="s">
        <v>402</v>
      </c>
      <c r="K96" t="s">
        <v>5730</v>
      </c>
    </row>
    <row r="97" spans="1:11" x14ac:dyDescent="0.15">
      <c r="A97" t="s">
        <v>5732</v>
      </c>
      <c r="B97">
        <v>1460</v>
      </c>
      <c r="C97" t="s">
        <v>3885</v>
      </c>
      <c r="D97" t="s">
        <v>404</v>
      </c>
      <c r="E97" t="s">
        <v>3982</v>
      </c>
      <c r="F97" t="s">
        <v>403</v>
      </c>
      <c r="G97" t="s">
        <v>5733</v>
      </c>
      <c r="H97" t="s">
        <v>214</v>
      </c>
      <c r="I97" t="s">
        <v>404</v>
      </c>
      <c r="K97" t="s">
        <v>5732</v>
      </c>
    </row>
    <row r="98" spans="1:11" x14ac:dyDescent="0.15">
      <c r="A98" t="s">
        <v>5734</v>
      </c>
      <c r="B98">
        <v>1461</v>
      </c>
      <c r="C98" t="s">
        <v>3885</v>
      </c>
      <c r="D98" t="s">
        <v>406</v>
      </c>
      <c r="E98" t="s">
        <v>3982</v>
      </c>
      <c r="F98" t="s">
        <v>405</v>
      </c>
      <c r="G98" t="s">
        <v>5735</v>
      </c>
      <c r="H98" t="s">
        <v>214</v>
      </c>
      <c r="I98" t="s">
        <v>406</v>
      </c>
      <c r="K98" t="s">
        <v>5734</v>
      </c>
    </row>
    <row r="99" spans="1:11" x14ac:dyDescent="0.15">
      <c r="A99" t="s">
        <v>5736</v>
      </c>
      <c r="B99">
        <v>1462</v>
      </c>
      <c r="C99" t="s">
        <v>3885</v>
      </c>
      <c r="D99" t="s">
        <v>408</v>
      </c>
      <c r="E99" t="s">
        <v>3982</v>
      </c>
      <c r="F99" t="s">
        <v>407</v>
      </c>
      <c r="G99" t="s">
        <v>5737</v>
      </c>
      <c r="H99" t="s">
        <v>214</v>
      </c>
      <c r="I99" t="s">
        <v>408</v>
      </c>
      <c r="K99" t="s">
        <v>5736</v>
      </c>
    </row>
    <row r="100" spans="1:11" x14ac:dyDescent="0.15">
      <c r="A100" t="s">
        <v>5738</v>
      </c>
      <c r="B100">
        <v>1463</v>
      </c>
      <c r="C100" t="s">
        <v>3885</v>
      </c>
      <c r="D100" t="s">
        <v>410</v>
      </c>
      <c r="E100" t="s">
        <v>3982</v>
      </c>
      <c r="F100" t="s">
        <v>409</v>
      </c>
      <c r="G100" t="s">
        <v>5739</v>
      </c>
      <c r="H100" t="s">
        <v>214</v>
      </c>
      <c r="I100" t="s">
        <v>410</v>
      </c>
      <c r="K100" t="s">
        <v>5738</v>
      </c>
    </row>
    <row r="101" spans="1:11" x14ac:dyDescent="0.15">
      <c r="A101" t="s">
        <v>5740</v>
      </c>
      <c r="B101">
        <v>1464</v>
      </c>
      <c r="C101" t="s">
        <v>3885</v>
      </c>
      <c r="D101" t="s">
        <v>412</v>
      </c>
      <c r="E101" t="s">
        <v>3982</v>
      </c>
      <c r="F101" t="s">
        <v>411</v>
      </c>
      <c r="G101" t="s">
        <v>5741</v>
      </c>
      <c r="H101" t="s">
        <v>214</v>
      </c>
      <c r="I101" t="s">
        <v>412</v>
      </c>
      <c r="K101" t="s">
        <v>5740</v>
      </c>
    </row>
    <row r="102" spans="1:11" x14ac:dyDescent="0.15">
      <c r="A102" t="s">
        <v>5742</v>
      </c>
      <c r="B102">
        <v>1465</v>
      </c>
      <c r="C102" t="s">
        <v>3885</v>
      </c>
      <c r="D102" t="s">
        <v>414</v>
      </c>
      <c r="E102" t="s">
        <v>3982</v>
      </c>
      <c r="F102" t="s">
        <v>413</v>
      </c>
      <c r="G102" t="s">
        <v>5743</v>
      </c>
      <c r="H102" t="s">
        <v>214</v>
      </c>
      <c r="I102" t="s">
        <v>414</v>
      </c>
      <c r="K102" t="s">
        <v>5742</v>
      </c>
    </row>
    <row r="103" spans="1:11" x14ac:dyDescent="0.15">
      <c r="A103" t="s">
        <v>5744</v>
      </c>
      <c r="B103">
        <v>1468</v>
      </c>
      <c r="C103" t="s">
        <v>3885</v>
      </c>
      <c r="D103" t="s">
        <v>416</v>
      </c>
      <c r="E103" t="s">
        <v>3982</v>
      </c>
      <c r="F103" t="s">
        <v>415</v>
      </c>
      <c r="G103" t="s">
        <v>5745</v>
      </c>
      <c r="H103" t="s">
        <v>214</v>
      </c>
      <c r="I103" t="s">
        <v>416</v>
      </c>
      <c r="K103" t="s">
        <v>5744</v>
      </c>
    </row>
    <row r="104" spans="1:11" x14ac:dyDescent="0.15">
      <c r="A104" t="s">
        <v>5746</v>
      </c>
      <c r="B104">
        <v>1469</v>
      </c>
      <c r="C104" t="s">
        <v>3885</v>
      </c>
      <c r="D104" t="s">
        <v>418</v>
      </c>
      <c r="E104" t="s">
        <v>3982</v>
      </c>
      <c r="F104" t="s">
        <v>417</v>
      </c>
      <c r="G104" t="s">
        <v>5747</v>
      </c>
      <c r="H104" t="s">
        <v>214</v>
      </c>
      <c r="I104" t="s">
        <v>418</v>
      </c>
      <c r="K104" t="s">
        <v>5746</v>
      </c>
    </row>
    <row r="105" spans="1:11" x14ac:dyDescent="0.15">
      <c r="A105" t="s">
        <v>5748</v>
      </c>
      <c r="B105">
        <v>1470</v>
      </c>
      <c r="C105" t="s">
        <v>3885</v>
      </c>
      <c r="D105" t="s">
        <v>420</v>
      </c>
      <c r="E105" t="s">
        <v>3982</v>
      </c>
      <c r="F105" t="s">
        <v>419</v>
      </c>
      <c r="G105" t="s">
        <v>5749</v>
      </c>
      <c r="H105" t="s">
        <v>214</v>
      </c>
      <c r="I105" t="s">
        <v>420</v>
      </c>
      <c r="K105" t="s">
        <v>5748</v>
      </c>
    </row>
    <row r="106" spans="1:11" x14ac:dyDescent="0.15">
      <c r="A106" t="s">
        <v>5750</v>
      </c>
      <c r="B106">
        <v>1471</v>
      </c>
      <c r="C106" t="s">
        <v>3885</v>
      </c>
      <c r="D106" t="s">
        <v>422</v>
      </c>
      <c r="E106" t="s">
        <v>3982</v>
      </c>
      <c r="F106" t="s">
        <v>421</v>
      </c>
      <c r="G106" t="s">
        <v>5751</v>
      </c>
      <c r="H106" t="s">
        <v>214</v>
      </c>
      <c r="I106" t="s">
        <v>422</v>
      </c>
      <c r="K106" t="s">
        <v>5750</v>
      </c>
    </row>
    <row r="107" spans="1:11" x14ac:dyDescent="0.15">
      <c r="A107" t="s">
        <v>5752</v>
      </c>
      <c r="B107">
        <v>1472</v>
      </c>
      <c r="C107" t="s">
        <v>3885</v>
      </c>
      <c r="D107" t="s">
        <v>424</v>
      </c>
      <c r="E107" t="s">
        <v>3982</v>
      </c>
      <c r="F107" t="s">
        <v>423</v>
      </c>
      <c r="G107" t="s">
        <v>5753</v>
      </c>
      <c r="H107" t="s">
        <v>214</v>
      </c>
      <c r="I107" t="s">
        <v>424</v>
      </c>
      <c r="K107" t="s">
        <v>5752</v>
      </c>
    </row>
    <row r="108" spans="1:11" x14ac:dyDescent="0.15">
      <c r="A108" t="s">
        <v>5754</v>
      </c>
      <c r="B108">
        <v>1481</v>
      </c>
      <c r="C108" t="s">
        <v>3885</v>
      </c>
      <c r="D108" t="s">
        <v>426</v>
      </c>
      <c r="E108" t="s">
        <v>3982</v>
      </c>
      <c r="F108" t="s">
        <v>425</v>
      </c>
      <c r="G108" t="s">
        <v>5755</v>
      </c>
      <c r="H108" t="s">
        <v>214</v>
      </c>
      <c r="I108" t="s">
        <v>426</v>
      </c>
      <c r="K108" t="s">
        <v>5754</v>
      </c>
    </row>
    <row r="109" spans="1:11" x14ac:dyDescent="0.15">
      <c r="A109" t="s">
        <v>5756</v>
      </c>
      <c r="B109">
        <v>1482</v>
      </c>
      <c r="C109" t="s">
        <v>3885</v>
      </c>
      <c r="D109" t="s">
        <v>428</v>
      </c>
      <c r="E109" t="s">
        <v>3982</v>
      </c>
      <c r="F109" t="s">
        <v>427</v>
      </c>
      <c r="G109" t="s">
        <v>5757</v>
      </c>
      <c r="H109" t="s">
        <v>214</v>
      </c>
      <c r="I109" t="s">
        <v>428</v>
      </c>
      <c r="K109" t="s">
        <v>5756</v>
      </c>
    </row>
    <row r="110" spans="1:11" x14ac:dyDescent="0.15">
      <c r="A110" t="s">
        <v>5758</v>
      </c>
      <c r="B110">
        <v>1483</v>
      </c>
      <c r="C110" t="s">
        <v>3885</v>
      </c>
      <c r="D110" t="s">
        <v>430</v>
      </c>
      <c r="E110" t="s">
        <v>3982</v>
      </c>
      <c r="F110" t="s">
        <v>429</v>
      </c>
      <c r="G110" t="s">
        <v>5759</v>
      </c>
      <c r="H110" t="s">
        <v>214</v>
      </c>
      <c r="I110" t="s">
        <v>430</v>
      </c>
      <c r="K110" t="s">
        <v>5758</v>
      </c>
    </row>
    <row r="111" spans="1:11" x14ac:dyDescent="0.15">
      <c r="A111" t="s">
        <v>5760</v>
      </c>
      <c r="B111">
        <v>1484</v>
      </c>
      <c r="C111" t="s">
        <v>3885</v>
      </c>
      <c r="D111" t="s">
        <v>432</v>
      </c>
      <c r="E111" t="s">
        <v>3982</v>
      </c>
      <c r="F111" t="s">
        <v>431</v>
      </c>
      <c r="G111" t="s">
        <v>5761</v>
      </c>
      <c r="H111" t="s">
        <v>214</v>
      </c>
      <c r="I111" t="s">
        <v>432</v>
      </c>
      <c r="K111" t="s">
        <v>5760</v>
      </c>
    </row>
    <row r="112" spans="1:11" x14ac:dyDescent="0.15">
      <c r="A112" t="s">
        <v>5762</v>
      </c>
      <c r="B112">
        <v>1485</v>
      </c>
      <c r="C112" t="s">
        <v>3885</v>
      </c>
      <c r="D112" t="s">
        <v>434</v>
      </c>
      <c r="E112" t="s">
        <v>3982</v>
      </c>
      <c r="F112" t="s">
        <v>433</v>
      </c>
      <c r="G112" t="s">
        <v>5763</v>
      </c>
      <c r="H112" t="s">
        <v>214</v>
      </c>
      <c r="I112" t="s">
        <v>434</v>
      </c>
      <c r="K112" t="s">
        <v>5762</v>
      </c>
    </row>
    <row r="113" spans="1:11" x14ac:dyDescent="0.15">
      <c r="A113" t="s">
        <v>5764</v>
      </c>
      <c r="B113">
        <v>1486</v>
      </c>
      <c r="C113" t="s">
        <v>3885</v>
      </c>
      <c r="D113" t="s">
        <v>436</v>
      </c>
      <c r="E113" t="s">
        <v>3982</v>
      </c>
      <c r="F113" t="s">
        <v>435</v>
      </c>
      <c r="G113" t="s">
        <v>5765</v>
      </c>
      <c r="H113" t="s">
        <v>214</v>
      </c>
      <c r="I113" t="s">
        <v>436</v>
      </c>
      <c r="K113" t="s">
        <v>5764</v>
      </c>
    </row>
    <row r="114" spans="1:11" x14ac:dyDescent="0.15">
      <c r="A114" t="s">
        <v>5766</v>
      </c>
      <c r="B114">
        <v>1487</v>
      </c>
      <c r="C114" t="s">
        <v>3885</v>
      </c>
      <c r="D114" t="s">
        <v>438</v>
      </c>
      <c r="E114" t="s">
        <v>3982</v>
      </c>
      <c r="F114" t="s">
        <v>437</v>
      </c>
      <c r="G114" t="s">
        <v>5767</v>
      </c>
      <c r="H114" t="s">
        <v>214</v>
      </c>
      <c r="I114" t="s">
        <v>438</v>
      </c>
      <c r="K114" t="s">
        <v>5766</v>
      </c>
    </row>
    <row r="115" spans="1:11" x14ac:dyDescent="0.15">
      <c r="A115" t="s">
        <v>5768</v>
      </c>
      <c r="B115">
        <v>1511</v>
      </c>
      <c r="C115" t="s">
        <v>3885</v>
      </c>
      <c r="D115" t="s">
        <v>440</v>
      </c>
      <c r="E115" t="s">
        <v>3982</v>
      </c>
      <c r="F115" t="s">
        <v>439</v>
      </c>
      <c r="G115" t="s">
        <v>5769</v>
      </c>
      <c r="H115" t="s">
        <v>214</v>
      </c>
      <c r="I115" t="s">
        <v>440</v>
      </c>
      <c r="K115" t="s">
        <v>5768</v>
      </c>
    </row>
    <row r="116" spans="1:11" x14ac:dyDescent="0.15">
      <c r="A116" t="s">
        <v>5770</v>
      </c>
      <c r="B116">
        <v>1512</v>
      </c>
      <c r="C116" t="s">
        <v>3885</v>
      </c>
      <c r="D116" t="s">
        <v>442</v>
      </c>
      <c r="E116" t="s">
        <v>3982</v>
      </c>
      <c r="F116" t="s">
        <v>441</v>
      </c>
      <c r="G116" t="s">
        <v>5771</v>
      </c>
      <c r="H116" t="s">
        <v>214</v>
      </c>
      <c r="I116" t="s">
        <v>442</v>
      </c>
      <c r="K116" t="s">
        <v>5770</v>
      </c>
    </row>
    <row r="117" spans="1:11" x14ac:dyDescent="0.15">
      <c r="A117" t="s">
        <v>5772</v>
      </c>
      <c r="B117">
        <v>1513</v>
      </c>
      <c r="C117" t="s">
        <v>3885</v>
      </c>
      <c r="D117" t="s">
        <v>444</v>
      </c>
      <c r="E117" t="s">
        <v>3982</v>
      </c>
      <c r="F117" t="s">
        <v>443</v>
      </c>
      <c r="G117" t="s">
        <v>5773</v>
      </c>
      <c r="H117" t="s">
        <v>214</v>
      </c>
      <c r="I117" t="s">
        <v>444</v>
      </c>
      <c r="K117" t="s">
        <v>5772</v>
      </c>
    </row>
    <row r="118" spans="1:11" x14ac:dyDescent="0.15">
      <c r="A118" t="s">
        <v>5774</v>
      </c>
      <c r="B118">
        <v>1514</v>
      </c>
      <c r="C118" t="s">
        <v>3885</v>
      </c>
      <c r="D118" t="s">
        <v>446</v>
      </c>
      <c r="E118" t="s">
        <v>3982</v>
      </c>
      <c r="F118" t="s">
        <v>445</v>
      </c>
      <c r="G118" t="s">
        <v>5775</v>
      </c>
      <c r="H118" t="s">
        <v>214</v>
      </c>
      <c r="I118" t="s">
        <v>446</v>
      </c>
      <c r="K118" t="s">
        <v>5774</v>
      </c>
    </row>
    <row r="119" spans="1:11" x14ac:dyDescent="0.15">
      <c r="A119" t="s">
        <v>5776</v>
      </c>
      <c r="B119">
        <v>1516</v>
      </c>
      <c r="C119" t="s">
        <v>3885</v>
      </c>
      <c r="D119" t="s">
        <v>448</v>
      </c>
      <c r="E119" t="s">
        <v>3982</v>
      </c>
      <c r="F119" t="s">
        <v>447</v>
      </c>
      <c r="G119" t="s">
        <v>5777</v>
      </c>
      <c r="H119" t="s">
        <v>214</v>
      </c>
      <c r="I119" t="s">
        <v>448</v>
      </c>
      <c r="K119" t="s">
        <v>5776</v>
      </c>
    </row>
    <row r="120" spans="1:11" x14ac:dyDescent="0.15">
      <c r="A120" t="s">
        <v>5778</v>
      </c>
      <c r="B120">
        <v>1517</v>
      </c>
      <c r="C120" t="s">
        <v>3885</v>
      </c>
      <c r="D120" t="s">
        <v>450</v>
      </c>
      <c r="E120" t="s">
        <v>3982</v>
      </c>
      <c r="F120" t="s">
        <v>449</v>
      </c>
      <c r="G120" t="s">
        <v>5779</v>
      </c>
      <c r="H120" t="s">
        <v>214</v>
      </c>
      <c r="I120" t="s">
        <v>450</v>
      </c>
      <c r="K120" t="s">
        <v>5778</v>
      </c>
    </row>
    <row r="121" spans="1:11" x14ac:dyDescent="0.15">
      <c r="A121" t="s">
        <v>5780</v>
      </c>
      <c r="B121">
        <v>1518</v>
      </c>
      <c r="C121" t="s">
        <v>3885</v>
      </c>
      <c r="D121" t="s">
        <v>452</v>
      </c>
      <c r="E121" t="s">
        <v>3982</v>
      </c>
      <c r="F121" t="s">
        <v>451</v>
      </c>
      <c r="G121" t="s">
        <v>5781</v>
      </c>
      <c r="H121" t="s">
        <v>214</v>
      </c>
      <c r="I121" t="s">
        <v>452</v>
      </c>
      <c r="K121" t="s">
        <v>5780</v>
      </c>
    </row>
    <row r="122" spans="1:11" x14ac:dyDescent="0.15">
      <c r="A122" t="s">
        <v>5782</v>
      </c>
      <c r="B122">
        <v>1519</v>
      </c>
      <c r="C122" t="s">
        <v>3885</v>
      </c>
      <c r="D122" t="s">
        <v>454</v>
      </c>
      <c r="E122" t="s">
        <v>3982</v>
      </c>
      <c r="F122" t="s">
        <v>453</v>
      </c>
      <c r="G122" t="s">
        <v>5783</v>
      </c>
      <c r="H122" t="s">
        <v>214</v>
      </c>
      <c r="I122" t="s">
        <v>454</v>
      </c>
      <c r="K122" t="s">
        <v>5782</v>
      </c>
    </row>
    <row r="123" spans="1:11" x14ac:dyDescent="0.15">
      <c r="A123" t="s">
        <v>5784</v>
      </c>
      <c r="B123">
        <v>1520</v>
      </c>
      <c r="C123" t="s">
        <v>3885</v>
      </c>
      <c r="D123" t="s">
        <v>456</v>
      </c>
      <c r="E123" t="s">
        <v>3982</v>
      </c>
      <c r="F123" t="s">
        <v>455</v>
      </c>
      <c r="G123" t="s">
        <v>5785</v>
      </c>
      <c r="H123" t="s">
        <v>214</v>
      </c>
      <c r="I123" t="s">
        <v>456</v>
      </c>
      <c r="K123" t="s">
        <v>5784</v>
      </c>
    </row>
    <row r="124" spans="1:11" x14ac:dyDescent="0.15">
      <c r="A124" t="s">
        <v>5786</v>
      </c>
      <c r="B124">
        <v>1543</v>
      </c>
      <c r="C124" t="s">
        <v>3885</v>
      </c>
      <c r="D124" t="s">
        <v>458</v>
      </c>
      <c r="E124" t="s">
        <v>3982</v>
      </c>
      <c r="F124" t="s">
        <v>457</v>
      </c>
      <c r="G124" t="s">
        <v>5787</v>
      </c>
      <c r="H124" t="s">
        <v>214</v>
      </c>
      <c r="I124" t="s">
        <v>458</v>
      </c>
      <c r="K124" t="s">
        <v>5786</v>
      </c>
    </row>
    <row r="125" spans="1:11" x14ac:dyDescent="0.15">
      <c r="A125" t="s">
        <v>5788</v>
      </c>
      <c r="B125">
        <v>1544</v>
      </c>
      <c r="C125" t="s">
        <v>3885</v>
      </c>
      <c r="D125" t="s">
        <v>460</v>
      </c>
      <c r="E125" t="s">
        <v>3982</v>
      </c>
      <c r="F125" t="s">
        <v>459</v>
      </c>
      <c r="G125" t="s">
        <v>5789</v>
      </c>
      <c r="H125" t="s">
        <v>214</v>
      </c>
      <c r="I125" t="s">
        <v>460</v>
      </c>
      <c r="K125" t="s">
        <v>5788</v>
      </c>
    </row>
    <row r="126" spans="1:11" x14ac:dyDescent="0.15">
      <c r="A126" t="s">
        <v>5790</v>
      </c>
      <c r="B126">
        <v>1545</v>
      </c>
      <c r="C126" t="s">
        <v>3885</v>
      </c>
      <c r="D126" t="s">
        <v>462</v>
      </c>
      <c r="E126" t="s">
        <v>3982</v>
      </c>
      <c r="F126" t="s">
        <v>461</v>
      </c>
      <c r="G126" t="s">
        <v>5791</v>
      </c>
      <c r="H126" t="s">
        <v>214</v>
      </c>
      <c r="I126" t="s">
        <v>462</v>
      </c>
      <c r="K126" t="s">
        <v>5790</v>
      </c>
    </row>
    <row r="127" spans="1:11" x14ac:dyDescent="0.15">
      <c r="A127" t="s">
        <v>5792</v>
      </c>
      <c r="B127">
        <v>1546</v>
      </c>
      <c r="C127" t="s">
        <v>3885</v>
      </c>
      <c r="D127" t="s">
        <v>464</v>
      </c>
      <c r="E127" t="s">
        <v>3982</v>
      </c>
      <c r="F127" t="s">
        <v>463</v>
      </c>
      <c r="G127" t="s">
        <v>5793</v>
      </c>
      <c r="H127" t="s">
        <v>214</v>
      </c>
      <c r="I127" t="s">
        <v>464</v>
      </c>
      <c r="K127" t="s">
        <v>5792</v>
      </c>
    </row>
    <row r="128" spans="1:11" x14ac:dyDescent="0.15">
      <c r="A128" t="s">
        <v>5794</v>
      </c>
      <c r="B128">
        <v>1547</v>
      </c>
      <c r="C128" t="s">
        <v>3885</v>
      </c>
      <c r="D128" t="s">
        <v>466</v>
      </c>
      <c r="E128" t="s">
        <v>3982</v>
      </c>
      <c r="F128" t="s">
        <v>465</v>
      </c>
      <c r="G128" t="s">
        <v>5795</v>
      </c>
      <c r="H128" t="s">
        <v>214</v>
      </c>
      <c r="I128" t="s">
        <v>466</v>
      </c>
      <c r="K128" t="s">
        <v>5794</v>
      </c>
    </row>
    <row r="129" spans="1:11" x14ac:dyDescent="0.15">
      <c r="A129" t="s">
        <v>5796</v>
      </c>
      <c r="B129">
        <v>1549</v>
      </c>
      <c r="C129" t="s">
        <v>3885</v>
      </c>
      <c r="D129" t="s">
        <v>468</v>
      </c>
      <c r="E129" t="s">
        <v>3982</v>
      </c>
      <c r="F129" t="s">
        <v>467</v>
      </c>
      <c r="G129" t="s">
        <v>5797</v>
      </c>
      <c r="H129" t="s">
        <v>214</v>
      </c>
      <c r="I129" t="s">
        <v>468</v>
      </c>
      <c r="K129" t="s">
        <v>5796</v>
      </c>
    </row>
    <row r="130" spans="1:11" x14ac:dyDescent="0.15">
      <c r="A130" t="s">
        <v>5798</v>
      </c>
      <c r="B130">
        <v>1550</v>
      </c>
      <c r="C130" t="s">
        <v>3885</v>
      </c>
      <c r="D130" t="s">
        <v>470</v>
      </c>
      <c r="E130" t="s">
        <v>3982</v>
      </c>
      <c r="F130" t="s">
        <v>469</v>
      </c>
      <c r="G130" t="s">
        <v>5799</v>
      </c>
      <c r="H130" t="s">
        <v>214</v>
      </c>
      <c r="I130" t="s">
        <v>470</v>
      </c>
      <c r="K130" t="s">
        <v>5798</v>
      </c>
    </row>
    <row r="131" spans="1:11" x14ac:dyDescent="0.15">
      <c r="A131" t="s">
        <v>5800</v>
      </c>
      <c r="B131">
        <v>1552</v>
      </c>
      <c r="C131" t="s">
        <v>3885</v>
      </c>
      <c r="D131" t="s">
        <v>472</v>
      </c>
      <c r="E131" t="s">
        <v>3982</v>
      </c>
      <c r="F131" t="s">
        <v>471</v>
      </c>
      <c r="G131" t="s">
        <v>5801</v>
      </c>
      <c r="H131" t="s">
        <v>214</v>
      </c>
      <c r="I131" t="s">
        <v>472</v>
      </c>
      <c r="K131" t="s">
        <v>5800</v>
      </c>
    </row>
    <row r="132" spans="1:11" x14ac:dyDescent="0.15">
      <c r="A132" t="s">
        <v>5802</v>
      </c>
      <c r="B132">
        <v>1555</v>
      </c>
      <c r="C132" t="s">
        <v>3885</v>
      </c>
      <c r="D132" t="s">
        <v>474</v>
      </c>
      <c r="E132" t="s">
        <v>3982</v>
      </c>
      <c r="F132" t="s">
        <v>473</v>
      </c>
      <c r="G132" t="s">
        <v>5803</v>
      </c>
      <c r="H132" t="s">
        <v>214</v>
      </c>
      <c r="I132" t="s">
        <v>474</v>
      </c>
      <c r="K132" t="s">
        <v>5802</v>
      </c>
    </row>
    <row r="133" spans="1:11" x14ac:dyDescent="0.15">
      <c r="A133" t="s">
        <v>5804</v>
      </c>
      <c r="B133">
        <v>1559</v>
      </c>
      <c r="C133" t="s">
        <v>3885</v>
      </c>
      <c r="D133" t="s">
        <v>476</v>
      </c>
      <c r="E133" t="s">
        <v>3982</v>
      </c>
      <c r="F133" t="s">
        <v>475</v>
      </c>
      <c r="G133" t="s">
        <v>5805</v>
      </c>
      <c r="H133" t="s">
        <v>214</v>
      </c>
      <c r="I133" t="s">
        <v>476</v>
      </c>
      <c r="K133" t="s">
        <v>5804</v>
      </c>
    </row>
    <row r="134" spans="1:11" x14ac:dyDescent="0.15">
      <c r="A134" t="s">
        <v>5806</v>
      </c>
      <c r="B134">
        <v>1560</v>
      </c>
      <c r="C134" t="s">
        <v>3885</v>
      </c>
      <c r="D134" t="s">
        <v>478</v>
      </c>
      <c r="E134" t="s">
        <v>3982</v>
      </c>
      <c r="F134" t="s">
        <v>477</v>
      </c>
      <c r="G134" t="s">
        <v>5807</v>
      </c>
      <c r="H134" t="s">
        <v>214</v>
      </c>
      <c r="I134" t="s">
        <v>478</v>
      </c>
      <c r="K134" t="s">
        <v>5806</v>
      </c>
    </row>
    <row r="135" spans="1:11" x14ac:dyDescent="0.15">
      <c r="A135" t="s">
        <v>5808</v>
      </c>
      <c r="B135">
        <v>1561</v>
      </c>
      <c r="C135" t="s">
        <v>3885</v>
      </c>
      <c r="D135" t="s">
        <v>480</v>
      </c>
      <c r="E135" t="s">
        <v>3982</v>
      </c>
      <c r="F135" t="s">
        <v>479</v>
      </c>
      <c r="G135" t="s">
        <v>5809</v>
      </c>
      <c r="H135" t="s">
        <v>214</v>
      </c>
      <c r="I135" t="s">
        <v>480</v>
      </c>
      <c r="K135" t="s">
        <v>5808</v>
      </c>
    </row>
    <row r="136" spans="1:11" x14ac:dyDescent="0.15">
      <c r="A136" t="s">
        <v>5810</v>
      </c>
      <c r="B136">
        <v>1562</v>
      </c>
      <c r="C136" t="s">
        <v>3885</v>
      </c>
      <c r="D136" t="s">
        <v>482</v>
      </c>
      <c r="E136" t="s">
        <v>3982</v>
      </c>
      <c r="F136" t="s">
        <v>481</v>
      </c>
      <c r="G136" t="s">
        <v>5811</v>
      </c>
      <c r="H136" t="s">
        <v>214</v>
      </c>
      <c r="I136" t="s">
        <v>482</v>
      </c>
      <c r="K136" t="s">
        <v>5810</v>
      </c>
    </row>
    <row r="137" spans="1:11" x14ac:dyDescent="0.15">
      <c r="A137" t="s">
        <v>5812</v>
      </c>
      <c r="B137">
        <v>1563</v>
      </c>
      <c r="C137" t="s">
        <v>3885</v>
      </c>
      <c r="D137" t="s">
        <v>484</v>
      </c>
      <c r="E137" t="s">
        <v>3982</v>
      </c>
      <c r="F137" t="s">
        <v>483</v>
      </c>
      <c r="G137" t="s">
        <v>5813</v>
      </c>
      <c r="H137" t="s">
        <v>214</v>
      </c>
      <c r="I137" t="s">
        <v>484</v>
      </c>
      <c r="K137" t="s">
        <v>5812</v>
      </c>
    </row>
    <row r="138" spans="1:11" x14ac:dyDescent="0.15">
      <c r="A138" t="s">
        <v>5814</v>
      </c>
      <c r="B138">
        <v>1564</v>
      </c>
      <c r="C138" t="s">
        <v>3885</v>
      </c>
      <c r="D138" t="s">
        <v>486</v>
      </c>
      <c r="E138" t="s">
        <v>3982</v>
      </c>
      <c r="F138" t="s">
        <v>485</v>
      </c>
      <c r="G138" t="s">
        <v>5815</v>
      </c>
      <c r="H138" t="s">
        <v>214</v>
      </c>
      <c r="I138" t="s">
        <v>486</v>
      </c>
      <c r="K138" t="s">
        <v>5814</v>
      </c>
    </row>
    <row r="139" spans="1:11" x14ac:dyDescent="0.15">
      <c r="A139" t="s">
        <v>5816</v>
      </c>
      <c r="B139">
        <v>1571</v>
      </c>
      <c r="C139" t="s">
        <v>3885</v>
      </c>
      <c r="D139" t="s">
        <v>488</v>
      </c>
      <c r="E139" t="s">
        <v>3982</v>
      </c>
      <c r="F139" t="s">
        <v>487</v>
      </c>
      <c r="G139" t="s">
        <v>5817</v>
      </c>
      <c r="H139" t="s">
        <v>214</v>
      </c>
      <c r="I139" t="s">
        <v>488</v>
      </c>
      <c r="K139" t="s">
        <v>5816</v>
      </c>
    </row>
    <row r="140" spans="1:11" x14ac:dyDescent="0.15">
      <c r="A140" t="s">
        <v>5818</v>
      </c>
      <c r="B140">
        <v>1575</v>
      </c>
      <c r="C140" t="s">
        <v>3885</v>
      </c>
      <c r="D140" t="s">
        <v>490</v>
      </c>
      <c r="E140" t="s">
        <v>3982</v>
      </c>
      <c r="F140" t="s">
        <v>489</v>
      </c>
      <c r="G140" t="s">
        <v>5819</v>
      </c>
      <c r="H140" t="s">
        <v>214</v>
      </c>
      <c r="I140" t="s">
        <v>490</v>
      </c>
      <c r="K140" t="s">
        <v>5818</v>
      </c>
    </row>
    <row r="141" spans="1:11" x14ac:dyDescent="0.15">
      <c r="A141" t="s">
        <v>5820</v>
      </c>
      <c r="B141">
        <v>1578</v>
      </c>
      <c r="C141" t="s">
        <v>3885</v>
      </c>
      <c r="D141" t="s">
        <v>492</v>
      </c>
      <c r="E141" t="s">
        <v>3982</v>
      </c>
      <c r="F141" t="s">
        <v>491</v>
      </c>
      <c r="G141" t="s">
        <v>5821</v>
      </c>
      <c r="H141" t="s">
        <v>214</v>
      </c>
      <c r="I141" t="s">
        <v>492</v>
      </c>
      <c r="K141" t="s">
        <v>5820</v>
      </c>
    </row>
    <row r="142" spans="1:11" x14ac:dyDescent="0.15">
      <c r="A142" t="s">
        <v>5822</v>
      </c>
      <c r="B142">
        <v>1581</v>
      </c>
      <c r="C142" t="s">
        <v>3885</v>
      </c>
      <c r="D142" t="s">
        <v>494</v>
      </c>
      <c r="E142" t="s">
        <v>3982</v>
      </c>
      <c r="F142" t="s">
        <v>493</v>
      </c>
      <c r="G142" t="s">
        <v>5823</v>
      </c>
      <c r="H142" t="s">
        <v>214</v>
      </c>
      <c r="I142" t="s">
        <v>494</v>
      </c>
      <c r="K142" t="s">
        <v>5822</v>
      </c>
    </row>
    <row r="143" spans="1:11" x14ac:dyDescent="0.15">
      <c r="A143" t="s">
        <v>5824</v>
      </c>
      <c r="B143">
        <v>1584</v>
      </c>
      <c r="C143" t="s">
        <v>3885</v>
      </c>
      <c r="D143" t="s">
        <v>496</v>
      </c>
      <c r="E143" t="s">
        <v>3982</v>
      </c>
      <c r="F143" t="s">
        <v>495</v>
      </c>
      <c r="G143" t="s">
        <v>5825</v>
      </c>
      <c r="H143" t="s">
        <v>214</v>
      </c>
      <c r="I143" t="s">
        <v>496</v>
      </c>
      <c r="K143" t="s">
        <v>5824</v>
      </c>
    </row>
    <row r="144" spans="1:11" x14ac:dyDescent="0.15">
      <c r="A144" t="s">
        <v>5826</v>
      </c>
      <c r="B144">
        <v>1585</v>
      </c>
      <c r="C144" t="s">
        <v>3885</v>
      </c>
      <c r="D144" t="s">
        <v>498</v>
      </c>
      <c r="E144" t="s">
        <v>3982</v>
      </c>
      <c r="F144" t="s">
        <v>497</v>
      </c>
      <c r="G144" t="s">
        <v>5827</v>
      </c>
      <c r="H144" t="s">
        <v>214</v>
      </c>
      <c r="I144" t="s">
        <v>498</v>
      </c>
      <c r="K144" t="s">
        <v>5826</v>
      </c>
    </row>
    <row r="145" spans="1:11" x14ac:dyDescent="0.15">
      <c r="A145" t="s">
        <v>5828</v>
      </c>
      <c r="B145">
        <v>1586</v>
      </c>
      <c r="C145" t="s">
        <v>3885</v>
      </c>
      <c r="D145" t="s">
        <v>500</v>
      </c>
      <c r="E145" t="s">
        <v>3982</v>
      </c>
      <c r="F145" t="s">
        <v>499</v>
      </c>
      <c r="G145" t="s">
        <v>5829</v>
      </c>
      <c r="H145" t="s">
        <v>214</v>
      </c>
      <c r="I145" t="s">
        <v>500</v>
      </c>
      <c r="K145" t="s">
        <v>5828</v>
      </c>
    </row>
    <row r="146" spans="1:11" x14ac:dyDescent="0.15">
      <c r="A146" t="s">
        <v>5830</v>
      </c>
      <c r="B146">
        <v>1601</v>
      </c>
      <c r="C146" t="s">
        <v>3885</v>
      </c>
      <c r="D146" t="s">
        <v>502</v>
      </c>
      <c r="E146" t="s">
        <v>3982</v>
      </c>
      <c r="F146" t="s">
        <v>501</v>
      </c>
      <c r="G146" t="s">
        <v>5831</v>
      </c>
      <c r="H146" t="s">
        <v>214</v>
      </c>
      <c r="I146" t="s">
        <v>502</v>
      </c>
      <c r="K146" t="s">
        <v>5830</v>
      </c>
    </row>
    <row r="147" spans="1:11" x14ac:dyDescent="0.15">
      <c r="A147" t="s">
        <v>5832</v>
      </c>
      <c r="B147">
        <v>1602</v>
      </c>
      <c r="C147" t="s">
        <v>3885</v>
      </c>
      <c r="D147" t="s">
        <v>504</v>
      </c>
      <c r="E147" t="s">
        <v>3982</v>
      </c>
      <c r="F147" t="s">
        <v>503</v>
      </c>
      <c r="G147" t="s">
        <v>5833</v>
      </c>
      <c r="H147" t="s">
        <v>214</v>
      </c>
      <c r="I147" t="s">
        <v>504</v>
      </c>
      <c r="K147" t="s">
        <v>5832</v>
      </c>
    </row>
    <row r="148" spans="1:11" x14ac:dyDescent="0.15">
      <c r="A148" t="s">
        <v>5834</v>
      </c>
      <c r="B148">
        <v>1604</v>
      </c>
      <c r="C148" t="s">
        <v>3885</v>
      </c>
      <c r="D148" t="s">
        <v>506</v>
      </c>
      <c r="E148" t="s">
        <v>3982</v>
      </c>
      <c r="F148" t="s">
        <v>505</v>
      </c>
      <c r="G148" t="s">
        <v>5835</v>
      </c>
      <c r="H148" t="s">
        <v>214</v>
      </c>
      <c r="I148" t="s">
        <v>506</v>
      </c>
      <c r="K148" t="s">
        <v>5834</v>
      </c>
    </row>
    <row r="149" spans="1:11" x14ac:dyDescent="0.15">
      <c r="A149" t="s">
        <v>5836</v>
      </c>
      <c r="B149">
        <v>1607</v>
      </c>
      <c r="C149" t="s">
        <v>3885</v>
      </c>
      <c r="D149" t="s">
        <v>508</v>
      </c>
      <c r="E149" t="s">
        <v>3982</v>
      </c>
      <c r="F149" t="s">
        <v>507</v>
      </c>
      <c r="G149" t="s">
        <v>5837</v>
      </c>
      <c r="H149" t="s">
        <v>214</v>
      </c>
      <c r="I149" t="s">
        <v>508</v>
      </c>
      <c r="K149" t="s">
        <v>5836</v>
      </c>
    </row>
    <row r="150" spans="1:11" x14ac:dyDescent="0.15">
      <c r="A150" t="s">
        <v>5838</v>
      </c>
      <c r="B150">
        <v>1608</v>
      </c>
      <c r="C150" t="s">
        <v>3885</v>
      </c>
      <c r="D150" t="s">
        <v>510</v>
      </c>
      <c r="E150" t="s">
        <v>3982</v>
      </c>
      <c r="F150" t="s">
        <v>509</v>
      </c>
      <c r="G150" t="s">
        <v>5839</v>
      </c>
      <c r="H150" t="s">
        <v>214</v>
      </c>
      <c r="I150" t="s">
        <v>510</v>
      </c>
      <c r="K150" t="s">
        <v>5838</v>
      </c>
    </row>
    <row r="151" spans="1:11" x14ac:dyDescent="0.15">
      <c r="A151" t="s">
        <v>5840</v>
      </c>
      <c r="B151">
        <v>1609</v>
      </c>
      <c r="C151" t="s">
        <v>3885</v>
      </c>
      <c r="D151" t="s">
        <v>512</v>
      </c>
      <c r="E151" t="s">
        <v>3982</v>
      </c>
      <c r="F151" t="s">
        <v>511</v>
      </c>
      <c r="G151" t="s">
        <v>5841</v>
      </c>
      <c r="H151" t="s">
        <v>214</v>
      </c>
      <c r="I151" t="s">
        <v>512</v>
      </c>
      <c r="K151" t="s">
        <v>5840</v>
      </c>
    </row>
    <row r="152" spans="1:11" x14ac:dyDescent="0.15">
      <c r="A152" t="s">
        <v>5842</v>
      </c>
      <c r="B152">
        <v>1610</v>
      </c>
      <c r="C152" t="s">
        <v>3885</v>
      </c>
      <c r="D152" t="s">
        <v>514</v>
      </c>
      <c r="E152" t="s">
        <v>3982</v>
      </c>
      <c r="F152" t="s">
        <v>513</v>
      </c>
      <c r="G152" t="s">
        <v>5843</v>
      </c>
      <c r="H152" t="s">
        <v>214</v>
      </c>
      <c r="I152" t="s">
        <v>514</v>
      </c>
      <c r="K152" t="s">
        <v>5842</v>
      </c>
    </row>
    <row r="153" spans="1:11" x14ac:dyDescent="0.15">
      <c r="A153" t="s">
        <v>5844</v>
      </c>
      <c r="B153">
        <v>1631</v>
      </c>
      <c r="C153" t="s">
        <v>3885</v>
      </c>
      <c r="D153" t="s">
        <v>516</v>
      </c>
      <c r="E153" t="s">
        <v>3982</v>
      </c>
      <c r="F153" t="s">
        <v>515</v>
      </c>
      <c r="G153" t="s">
        <v>5845</v>
      </c>
      <c r="H153" t="s">
        <v>214</v>
      </c>
      <c r="I153" t="s">
        <v>516</v>
      </c>
      <c r="K153" t="s">
        <v>5844</v>
      </c>
    </row>
    <row r="154" spans="1:11" x14ac:dyDescent="0.15">
      <c r="A154" t="s">
        <v>5846</v>
      </c>
      <c r="B154">
        <v>1632</v>
      </c>
      <c r="C154" t="s">
        <v>3885</v>
      </c>
      <c r="D154" t="s">
        <v>518</v>
      </c>
      <c r="E154" t="s">
        <v>3982</v>
      </c>
      <c r="F154" t="s">
        <v>517</v>
      </c>
      <c r="G154" t="s">
        <v>5847</v>
      </c>
      <c r="H154" t="s">
        <v>214</v>
      </c>
      <c r="I154" t="s">
        <v>518</v>
      </c>
      <c r="K154" t="s">
        <v>5846</v>
      </c>
    </row>
    <row r="155" spans="1:11" x14ac:dyDescent="0.15">
      <c r="A155" t="s">
        <v>5848</v>
      </c>
      <c r="B155">
        <v>1633</v>
      </c>
      <c r="C155" t="s">
        <v>3885</v>
      </c>
      <c r="D155" t="s">
        <v>520</v>
      </c>
      <c r="E155" t="s">
        <v>3982</v>
      </c>
      <c r="F155" t="s">
        <v>519</v>
      </c>
      <c r="G155" t="s">
        <v>5849</v>
      </c>
      <c r="H155" t="s">
        <v>214</v>
      </c>
      <c r="I155" t="s">
        <v>520</v>
      </c>
      <c r="K155" t="s">
        <v>5848</v>
      </c>
    </row>
    <row r="156" spans="1:11" x14ac:dyDescent="0.15">
      <c r="A156" t="s">
        <v>5850</v>
      </c>
      <c r="B156">
        <v>1634</v>
      </c>
      <c r="C156" t="s">
        <v>3885</v>
      </c>
      <c r="D156" t="s">
        <v>522</v>
      </c>
      <c r="E156" t="s">
        <v>3982</v>
      </c>
      <c r="F156" t="s">
        <v>521</v>
      </c>
      <c r="G156" t="s">
        <v>5851</v>
      </c>
      <c r="H156" t="s">
        <v>214</v>
      </c>
      <c r="I156" t="s">
        <v>522</v>
      </c>
      <c r="K156" t="s">
        <v>5850</v>
      </c>
    </row>
    <row r="157" spans="1:11" x14ac:dyDescent="0.15">
      <c r="A157" t="s">
        <v>5852</v>
      </c>
      <c r="B157">
        <v>1635</v>
      </c>
      <c r="C157" t="s">
        <v>3885</v>
      </c>
      <c r="D157" t="s">
        <v>524</v>
      </c>
      <c r="E157" t="s">
        <v>3982</v>
      </c>
      <c r="F157" t="s">
        <v>523</v>
      </c>
      <c r="G157" t="s">
        <v>5853</v>
      </c>
      <c r="H157" t="s">
        <v>214</v>
      </c>
      <c r="I157" t="s">
        <v>524</v>
      </c>
      <c r="K157" t="s">
        <v>5852</v>
      </c>
    </row>
    <row r="158" spans="1:11" x14ac:dyDescent="0.15">
      <c r="A158" t="s">
        <v>5854</v>
      </c>
      <c r="B158">
        <v>1636</v>
      </c>
      <c r="C158" t="s">
        <v>3885</v>
      </c>
      <c r="D158" t="s">
        <v>526</v>
      </c>
      <c r="E158" t="s">
        <v>3982</v>
      </c>
      <c r="F158" t="s">
        <v>525</v>
      </c>
      <c r="G158" t="s">
        <v>5855</v>
      </c>
      <c r="H158" t="s">
        <v>214</v>
      </c>
      <c r="I158" t="s">
        <v>526</v>
      </c>
      <c r="K158" t="s">
        <v>5854</v>
      </c>
    </row>
    <row r="159" spans="1:11" x14ac:dyDescent="0.15">
      <c r="A159" t="s">
        <v>5856</v>
      </c>
      <c r="B159">
        <v>1637</v>
      </c>
      <c r="C159" t="s">
        <v>3885</v>
      </c>
      <c r="D159" t="s">
        <v>528</v>
      </c>
      <c r="E159" t="s">
        <v>3982</v>
      </c>
      <c r="F159" t="s">
        <v>527</v>
      </c>
      <c r="G159" t="s">
        <v>5857</v>
      </c>
      <c r="H159" t="s">
        <v>214</v>
      </c>
      <c r="I159" t="s">
        <v>528</v>
      </c>
      <c r="K159" t="s">
        <v>5856</v>
      </c>
    </row>
    <row r="160" spans="1:11" x14ac:dyDescent="0.15">
      <c r="A160" t="s">
        <v>5858</v>
      </c>
      <c r="B160">
        <v>1638</v>
      </c>
      <c r="C160" t="s">
        <v>3885</v>
      </c>
      <c r="D160" t="s">
        <v>530</v>
      </c>
      <c r="E160" t="s">
        <v>3982</v>
      </c>
      <c r="F160" t="s">
        <v>529</v>
      </c>
      <c r="G160" t="s">
        <v>5859</v>
      </c>
      <c r="H160" t="s">
        <v>214</v>
      </c>
      <c r="I160" t="s">
        <v>530</v>
      </c>
      <c r="K160" t="s">
        <v>5858</v>
      </c>
    </row>
    <row r="161" spans="1:11" x14ac:dyDescent="0.15">
      <c r="A161" t="s">
        <v>5860</v>
      </c>
      <c r="B161">
        <v>1639</v>
      </c>
      <c r="C161" t="s">
        <v>3885</v>
      </c>
      <c r="D161" t="s">
        <v>532</v>
      </c>
      <c r="E161" t="s">
        <v>3982</v>
      </c>
      <c r="F161" t="s">
        <v>531</v>
      </c>
      <c r="G161" t="s">
        <v>5861</v>
      </c>
      <c r="H161" t="s">
        <v>214</v>
      </c>
      <c r="I161" t="s">
        <v>532</v>
      </c>
      <c r="K161" t="s">
        <v>5860</v>
      </c>
    </row>
    <row r="162" spans="1:11" x14ac:dyDescent="0.15">
      <c r="A162" t="s">
        <v>5862</v>
      </c>
      <c r="B162">
        <v>1641</v>
      </c>
      <c r="C162" t="s">
        <v>3885</v>
      </c>
      <c r="D162" t="s">
        <v>534</v>
      </c>
      <c r="E162" t="s">
        <v>3982</v>
      </c>
      <c r="F162" t="s">
        <v>533</v>
      </c>
      <c r="G162" t="s">
        <v>5863</v>
      </c>
      <c r="H162" t="s">
        <v>214</v>
      </c>
      <c r="I162" t="s">
        <v>534</v>
      </c>
      <c r="K162" t="s">
        <v>5862</v>
      </c>
    </row>
    <row r="163" spans="1:11" x14ac:dyDescent="0.15">
      <c r="A163" t="s">
        <v>5864</v>
      </c>
      <c r="B163">
        <v>1642</v>
      </c>
      <c r="C163" t="s">
        <v>3885</v>
      </c>
      <c r="D163" t="s">
        <v>536</v>
      </c>
      <c r="E163" t="s">
        <v>3982</v>
      </c>
      <c r="F163" t="s">
        <v>535</v>
      </c>
      <c r="G163" t="s">
        <v>5865</v>
      </c>
      <c r="H163" t="s">
        <v>214</v>
      </c>
      <c r="I163" t="s">
        <v>536</v>
      </c>
      <c r="K163" t="s">
        <v>5864</v>
      </c>
    </row>
    <row r="164" spans="1:11" x14ac:dyDescent="0.15">
      <c r="A164" t="s">
        <v>5866</v>
      </c>
      <c r="B164">
        <v>1643</v>
      </c>
      <c r="C164" t="s">
        <v>3885</v>
      </c>
      <c r="D164" t="s">
        <v>538</v>
      </c>
      <c r="E164" t="s">
        <v>3982</v>
      </c>
      <c r="F164" t="s">
        <v>537</v>
      </c>
      <c r="G164" t="s">
        <v>5867</v>
      </c>
      <c r="H164" t="s">
        <v>214</v>
      </c>
      <c r="I164" t="s">
        <v>538</v>
      </c>
      <c r="K164" t="s">
        <v>5866</v>
      </c>
    </row>
    <row r="165" spans="1:11" x14ac:dyDescent="0.15">
      <c r="A165" t="s">
        <v>5868</v>
      </c>
      <c r="B165">
        <v>1644</v>
      </c>
      <c r="C165" t="s">
        <v>3885</v>
      </c>
      <c r="D165" t="s">
        <v>540</v>
      </c>
      <c r="E165" t="s">
        <v>3982</v>
      </c>
      <c r="F165" t="s">
        <v>539</v>
      </c>
      <c r="G165" t="s">
        <v>5869</v>
      </c>
      <c r="H165" t="s">
        <v>214</v>
      </c>
      <c r="I165" t="s">
        <v>540</v>
      </c>
      <c r="K165" t="s">
        <v>5868</v>
      </c>
    </row>
    <row r="166" spans="1:11" x14ac:dyDescent="0.15">
      <c r="A166" t="s">
        <v>5870</v>
      </c>
      <c r="B166">
        <v>1645</v>
      </c>
      <c r="C166" t="s">
        <v>3885</v>
      </c>
      <c r="D166" t="s">
        <v>542</v>
      </c>
      <c r="E166" t="s">
        <v>3982</v>
      </c>
      <c r="F166" t="s">
        <v>541</v>
      </c>
      <c r="G166" t="s">
        <v>5871</v>
      </c>
      <c r="H166" t="s">
        <v>214</v>
      </c>
      <c r="I166" t="s">
        <v>542</v>
      </c>
      <c r="K166" t="s">
        <v>5870</v>
      </c>
    </row>
    <row r="167" spans="1:11" x14ac:dyDescent="0.15">
      <c r="A167" t="s">
        <v>5872</v>
      </c>
      <c r="B167">
        <v>1646</v>
      </c>
      <c r="C167" t="s">
        <v>3885</v>
      </c>
      <c r="D167" t="s">
        <v>544</v>
      </c>
      <c r="E167" t="s">
        <v>3982</v>
      </c>
      <c r="F167" t="s">
        <v>543</v>
      </c>
      <c r="G167" t="s">
        <v>5873</v>
      </c>
      <c r="H167" t="s">
        <v>214</v>
      </c>
      <c r="I167" t="s">
        <v>544</v>
      </c>
      <c r="K167" t="s">
        <v>5872</v>
      </c>
    </row>
    <row r="168" spans="1:11" x14ac:dyDescent="0.15">
      <c r="A168" t="s">
        <v>5874</v>
      </c>
      <c r="B168">
        <v>1647</v>
      </c>
      <c r="C168" t="s">
        <v>3885</v>
      </c>
      <c r="D168" t="s">
        <v>546</v>
      </c>
      <c r="E168" t="s">
        <v>3982</v>
      </c>
      <c r="F168" t="s">
        <v>545</v>
      </c>
      <c r="G168" t="s">
        <v>5875</v>
      </c>
      <c r="H168" t="s">
        <v>214</v>
      </c>
      <c r="I168" t="s">
        <v>546</v>
      </c>
      <c r="K168" t="s">
        <v>5874</v>
      </c>
    </row>
    <row r="169" spans="1:11" x14ac:dyDescent="0.15">
      <c r="A169" t="s">
        <v>5876</v>
      </c>
      <c r="B169">
        <v>1648</v>
      </c>
      <c r="C169" t="s">
        <v>3885</v>
      </c>
      <c r="D169" t="s">
        <v>548</v>
      </c>
      <c r="E169" t="s">
        <v>3982</v>
      </c>
      <c r="F169" t="s">
        <v>547</v>
      </c>
      <c r="G169" t="s">
        <v>5877</v>
      </c>
      <c r="H169" t="s">
        <v>214</v>
      </c>
      <c r="I169" t="s">
        <v>548</v>
      </c>
      <c r="K169" t="s">
        <v>5876</v>
      </c>
    </row>
    <row r="170" spans="1:11" x14ac:dyDescent="0.15">
      <c r="A170" t="s">
        <v>5878</v>
      </c>
      <c r="B170">
        <v>1649</v>
      </c>
      <c r="C170" t="s">
        <v>3885</v>
      </c>
      <c r="D170" t="s">
        <v>550</v>
      </c>
      <c r="E170" t="s">
        <v>3982</v>
      </c>
      <c r="F170" t="s">
        <v>549</v>
      </c>
      <c r="G170" t="s">
        <v>5879</v>
      </c>
      <c r="H170" t="s">
        <v>214</v>
      </c>
      <c r="I170" t="s">
        <v>550</v>
      </c>
      <c r="K170" t="s">
        <v>5878</v>
      </c>
    </row>
    <row r="171" spans="1:11" x14ac:dyDescent="0.15">
      <c r="A171" t="s">
        <v>5880</v>
      </c>
      <c r="B171">
        <v>1661</v>
      </c>
      <c r="C171" t="s">
        <v>3885</v>
      </c>
      <c r="D171" t="s">
        <v>552</v>
      </c>
      <c r="E171" t="s">
        <v>3982</v>
      </c>
      <c r="F171" t="s">
        <v>551</v>
      </c>
      <c r="G171" t="s">
        <v>5881</v>
      </c>
      <c r="H171" t="s">
        <v>214</v>
      </c>
      <c r="I171" t="s">
        <v>552</v>
      </c>
      <c r="K171" t="s">
        <v>5880</v>
      </c>
    </row>
    <row r="172" spans="1:11" x14ac:dyDescent="0.15">
      <c r="A172" t="s">
        <v>5882</v>
      </c>
      <c r="B172">
        <v>1662</v>
      </c>
      <c r="C172" t="s">
        <v>3885</v>
      </c>
      <c r="D172" t="s">
        <v>554</v>
      </c>
      <c r="E172" t="s">
        <v>3982</v>
      </c>
      <c r="F172" t="s">
        <v>553</v>
      </c>
      <c r="G172" t="s">
        <v>5883</v>
      </c>
      <c r="H172" t="s">
        <v>214</v>
      </c>
      <c r="I172" t="s">
        <v>554</v>
      </c>
      <c r="K172" t="s">
        <v>5882</v>
      </c>
    </row>
    <row r="173" spans="1:11" x14ac:dyDescent="0.15">
      <c r="A173" t="s">
        <v>5884</v>
      </c>
      <c r="B173">
        <v>1663</v>
      </c>
      <c r="C173" t="s">
        <v>3885</v>
      </c>
      <c r="D173" t="s">
        <v>556</v>
      </c>
      <c r="E173" t="s">
        <v>3982</v>
      </c>
      <c r="F173" t="s">
        <v>555</v>
      </c>
      <c r="G173" t="s">
        <v>5885</v>
      </c>
      <c r="H173" t="s">
        <v>214</v>
      </c>
      <c r="I173" t="s">
        <v>556</v>
      </c>
      <c r="K173" t="s">
        <v>5884</v>
      </c>
    </row>
    <row r="174" spans="1:11" x14ac:dyDescent="0.15">
      <c r="A174" t="s">
        <v>5886</v>
      </c>
      <c r="B174">
        <v>1664</v>
      </c>
      <c r="C174" t="s">
        <v>3885</v>
      </c>
      <c r="D174" t="s">
        <v>558</v>
      </c>
      <c r="E174" t="s">
        <v>3982</v>
      </c>
      <c r="F174" t="s">
        <v>557</v>
      </c>
      <c r="G174" t="s">
        <v>5887</v>
      </c>
      <c r="H174" t="s">
        <v>214</v>
      </c>
      <c r="I174" t="s">
        <v>558</v>
      </c>
      <c r="K174" t="s">
        <v>5886</v>
      </c>
    </row>
    <row r="175" spans="1:11" x14ac:dyDescent="0.15">
      <c r="A175" t="s">
        <v>5888</v>
      </c>
      <c r="B175">
        <v>1665</v>
      </c>
      <c r="C175" t="s">
        <v>3885</v>
      </c>
      <c r="D175" t="s">
        <v>560</v>
      </c>
      <c r="E175" t="s">
        <v>3982</v>
      </c>
      <c r="F175" t="s">
        <v>559</v>
      </c>
      <c r="G175" t="s">
        <v>5889</v>
      </c>
      <c r="H175" t="s">
        <v>214</v>
      </c>
      <c r="I175" t="s">
        <v>560</v>
      </c>
      <c r="K175" t="s">
        <v>5888</v>
      </c>
    </row>
    <row r="176" spans="1:11" x14ac:dyDescent="0.15">
      <c r="A176" t="s">
        <v>5890</v>
      </c>
      <c r="B176">
        <v>1667</v>
      </c>
      <c r="C176" t="s">
        <v>3885</v>
      </c>
      <c r="D176" t="s">
        <v>562</v>
      </c>
      <c r="E176" t="s">
        <v>3982</v>
      </c>
      <c r="F176" t="s">
        <v>561</v>
      </c>
      <c r="G176" t="s">
        <v>5891</v>
      </c>
      <c r="H176" t="s">
        <v>214</v>
      </c>
      <c r="I176" t="s">
        <v>562</v>
      </c>
      <c r="K176" t="s">
        <v>5890</v>
      </c>
    </row>
    <row r="177" spans="1:11" x14ac:dyDescent="0.15">
      <c r="A177" t="s">
        <v>5892</v>
      </c>
      <c r="B177">
        <v>1668</v>
      </c>
      <c r="C177" t="s">
        <v>3885</v>
      </c>
      <c r="D177" t="s">
        <v>564</v>
      </c>
      <c r="E177" t="s">
        <v>3982</v>
      </c>
      <c r="F177" t="s">
        <v>563</v>
      </c>
      <c r="G177" t="s">
        <v>5893</v>
      </c>
      <c r="H177" t="s">
        <v>214</v>
      </c>
      <c r="I177" t="s">
        <v>564</v>
      </c>
      <c r="K177" t="s">
        <v>5892</v>
      </c>
    </row>
    <row r="178" spans="1:11" x14ac:dyDescent="0.15">
      <c r="A178" t="s">
        <v>5894</v>
      </c>
      <c r="B178">
        <v>1691</v>
      </c>
      <c r="C178" t="s">
        <v>3885</v>
      </c>
      <c r="D178" t="s">
        <v>566</v>
      </c>
      <c r="E178" t="s">
        <v>3982</v>
      </c>
      <c r="F178" t="s">
        <v>565</v>
      </c>
      <c r="G178" t="s">
        <v>5895</v>
      </c>
      <c r="H178" t="s">
        <v>214</v>
      </c>
      <c r="I178" t="s">
        <v>566</v>
      </c>
      <c r="K178" t="s">
        <v>5894</v>
      </c>
    </row>
    <row r="179" spans="1:11" x14ac:dyDescent="0.15">
      <c r="A179" t="s">
        <v>5896</v>
      </c>
      <c r="B179">
        <v>1692</v>
      </c>
      <c r="C179" t="s">
        <v>3885</v>
      </c>
      <c r="D179" t="s">
        <v>568</v>
      </c>
      <c r="E179" t="s">
        <v>3982</v>
      </c>
      <c r="F179" t="s">
        <v>567</v>
      </c>
      <c r="G179" t="s">
        <v>5897</v>
      </c>
      <c r="H179" t="s">
        <v>214</v>
      </c>
      <c r="I179" t="s">
        <v>568</v>
      </c>
      <c r="K179" t="s">
        <v>5896</v>
      </c>
    </row>
    <row r="180" spans="1:11" x14ac:dyDescent="0.15">
      <c r="A180" t="s">
        <v>5898</v>
      </c>
      <c r="B180">
        <v>1693</v>
      </c>
      <c r="C180" t="s">
        <v>3885</v>
      </c>
      <c r="D180" t="s">
        <v>570</v>
      </c>
      <c r="E180" t="s">
        <v>3982</v>
      </c>
      <c r="F180" t="s">
        <v>569</v>
      </c>
      <c r="G180" t="s">
        <v>5899</v>
      </c>
      <c r="H180" t="s">
        <v>214</v>
      </c>
      <c r="I180" t="s">
        <v>570</v>
      </c>
      <c r="K180" t="s">
        <v>5898</v>
      </c>
    </row>
    <row r="181" spans="1:11" x14ac:dyDescent="0.15">
      <c r="A181" t="s">
        <v>5900</v>
      </c>
      <c r="B181">
        <v>1694</v>
      </c>
      <c r="C181" t="s">
        <v>3885</v>
      </c>
      <c r="D181" t="s">
        <v>572</v>
      </c>
      <c r="E181" t="s">
        <v>3982</v>
      </c>
      <c r="F181" t="s">
        <v>571</v>
      </c>
      <c r="G181" t="s">
        <v>5901</v>
      </c>
      <c r="H181" t="s">
        <v>214</v>
      </c>
      <c r="I181" t="s">
        <v>572</v>
      </c>
      <c r="K181" t="s">
        <v>5900</v>
      </c>
    </row>
    <row r="182" spans="1:11" x14ac:dyDescent="0.15">
      <c r="A182" t="s">
        <v>3935</v>
      </c>
      <c r="B182">
        <v>2000</v>
      </c>
      <c r="C182" t="s">
        <v>3886</v>
      </c>
      <c r="D182" t="s">
        <v>574</v>
      </c>
      <c r="E182" t="s">
        <v>3933</v>
      </c>
      <c r="F182" t="s">
        <v>573</v>
      </c>
      <c r="G182" t="s">
        <v>5902</v>
      </c>
      <c r="H182" t="s">
        <v>574</v>
      </c>
    </row>
    <row r="183" spans="1:11" x14ac:dyDescent="0.15">
      <c r="A183" t="s">
        <v>3984</v>
      </c>
      <c r="B183">
        <v>2201</v>
      </c>
      <c r="C183" t="s">
        <v>3886</v>
      </c>
      <c r="D183" t="s">
        <v>576</v>
      </c>
      <c r="E183" t="s">
        <v>3982</v>
      </c>
      <c r="F183" t="s">
        <v>575</v>
      </c>
      <c r="G183" t="s">
        <v>5903</v>
      </c>
      <c r="H183" t="s">
        <v>574</v>
      </c>
      <c r="I183" t="s">
        <v>576</v>
      </c>
    </row>
    <row r="184" spans="1:11" x14ac:dyDescent="0.15">
      <c r="A184" t="s">
        <v>4032</v>
      </c>
      <c r="B184">
        <v>2202</v>
      </c>
      <c r="C184" t="s">
        <v>3886</v>
      </c>
      <c r="D184" t="s">
        <v>578</v>
      </c>
      <c r="E184" t="s">
        <v>3982</v>
      </c>
      <c r="F184" t="s">
        <v>577</v>
      </c>
      <c r="G184" t="s">
        <v>5904</v>
      </c>
      <c r="H184" t="s">
        <v>574</v>
      </c>
      <c r="I184" t="s">
        <v>578</v>
      </c>
    </row>
    <row r="185" spans="1:11" x14ac:dyDescent="0.15">
      <c r="A185" t="s">
        <v>4080</v>
      </c>
      <c r="B185">
        <v>2203</v>
      </c>
      <c r="C185" t="s">
        <v>3886</v>
      </c>
      <c r="D185" t="s">
        <v>580</v>
      </c>
      <c r="E185" t="s">
        <v>3982</v>
      </c>
      <c r="F185" t="s">
        <v>579</v>
      </c>
      <c r="G185" t="s">
        <v>5905</v>
      </c>
      <c r="H185" t="s">
        <v>574</v>
      </c>
      <c r="I185" t="s">
        <v>580</v>
      </c>
    </row>
    <row r="186" spans="1:11" x14ac:dyDescent="0.15">
      <c r="A186" t="s">
        <v>4128</v>
      </c>
      <c r="B186">
        <v>2204</v>
      </c>
      <c r="C186" t="s">
        <v>3886</v>
      </c>
      <c r="D186" t="s">
        <v>582</v>
      </c>
      <c r="E186" t="s">
        <v>3982</v>
      </c>
      <c r="F186" t="s">
        <v>581</v>
      </c>
      <c r="G186" t="s">
        <v>5906</v>
      </c>
      <c r="H186" t="s">
        <v>574</v>
      </c>
      <c r="I186" t="s">
        <v>582</v>
      </c>
    </row>
    <row r="187" spans="1:11" x14ac:dyDescent="0.15">
      <c r="A187" t="s">
        <v>4176</v>
      </c>
      <c r="B187">
        <v>2205</v>
      </c>
      <c r="C187" t="s">
        <v>3886</v>
      </c>
      <c r="D187" t="s">
        <v>584</v>
      </c>
      <c r="E187" t="s">
        <v>3982</v>
      </c>
      <c r="F187" t="s">
        <v>583</v>
      </c>
      <c r="G187" t="s">
        <v>5907</v>
      </c>
      <c r="H187" t="s">
        <v>574</v>
      </c>
      <c r="I187" t="s">
        <v>584</v>
      </c>
    </row>
    <row r="188" spans="1:11" x14ac:dyDescent="0.15">
      <c r="A188" t="s">
        <v>5908</v>
      </c>
      <c r="B188">
        <v>2206</v>
      </c>
      <c r="C188" t="s">
        <v>3886</v>
      </c>
      <c r="D188" t="s">
        <v>586</v>
      </c>
      <c r="E188" t="s">
        <v>3982</v>
      </c>
      <c r="F188" t="s">
        <v>585</v>
      </c>
      <c r="G188" t="s">
        <v>5909</v>
      </c>
      <c r="H188" t="s">
        <v>574</v>
      </c>
      <c r="I188" t="s">
        <v>586</v>
      </c>
    </row>
    <row r="189" spans="1:11" x14ac:dyDescent="0.15">
      <c r="A189" t="s">
        <v>4272</v>
      </c>
      <c r="B189">
        <v>2207</v>
      </c>
      <c r="C189" t="s">
        <v>3886</v>
      </c>
      <c r="D189" t="s">
        <v>588</v>
      </c>
      <c r="E189" t="s">
        <v>3982</v>
      </c>
      <c r="F189" t="s">
        <v>587</v>
      </c>
      <c r="G189" t="s">
        <v>5910</v>
      </c>
      <c r="H189" t="s">
        <v>574</v>
      </c>
      <c r="I189" t="s">
        <v>588</v>
      </c>
    </row>
    <row r="190" spans="1:11" x14ac:dyDescent="0.15">
      <c r="A190" t="s">
        <v>4320</v>
      </c>
      <c r="B190">
        <v>2208</v>
      </c>
      <c r="C190" t="s">
        <v>3886</v>
      </c>
      <c r="D190" t="s">
        <v>590</v>
      </c>
      <c r="E190" t="s">
        <v>3982</v>
      </c>
      <c r="F190" t="s">
        <v>589</v>
      </c>
      <c r="G190" t="s">
        <v>5911</v>
      </c>
      <c r="H190" t="s">
        <v>574</v>
      </c>
      <c r="I190" t="s">
        <v>590</v>
      </c>
    </row>
    <row r="191" spans="1:11" x14ac:dyDescent="0.15">
      <c r="A191" t="s">
        <v>4368</v>
      </c>
      <c r="B191">
        <v>2209</v>
      </c>
      <c r="C191" t="s">
        <v>3886</v>
      </c>
      <c r="D191" t="s">
        <v>592</v>
      </c>
      <c r="E191" t="s">
        <v>3982</v>
      </c>
      <c r="F191" t="s">
        <v>591</v>
      </c>
      <c r="G191" t="s">
        <v>5912</v>
      </c>
      <c r="H191" t="s">
        <v>574</v>
      </c>
      <c r="I191" t="s">
        <v>592</v>
      </c>
    </row>
    <row r="192" spans="1:11" x14ac:dyDescent="0.15">
      <c r="A192" t="s">
        <v>4416</v>
      </c>
      <c r="B192">
        <v>2210</v>
      </c>
      <c r="C192" t="s">
        <v>3886</v>
      </c>
      <c r="D192" t="s">
        <v>594</v>
      </c>
      <c r="E192" t="s">
        <v>3982</v>
      </c>
      <c r="F192" t="s">
        <v>593</v>
      </c>
      <c r="G192" t="s">
        <v>5913</v>
      </c>
      <c r="H192" t="s">
        <v>574</v>
      </c>
      <c r="I192" t="s">
        <v>594</v>
      </c>
    </row>
    <row r="193" spans="1:9" x14ac:dyDescent="0.15">
      <c r="A193" t="s">
        <v>4464</v>
      </c>
      <c r="B193">
        <v>2301</v>
      </c>
      <c r="C193" t="s">
        <v>3886</v>
      </c>
      <c r="D193" t="s">
        <v>596</v>
      </c>
      <c r="E193" t="s">
        <v>3982</v>
      </c>
      <c r="F193" t="s">
        <v>595</v>
      </c>
      <c r="G193" t="s">
        <v>5914</v>
      </c>
      <c r="H193" t="s">
        <v>574</v>
      </c>
      <c r="I193" t="s">
        <v>596</v>
      </c>
    </row>
    <row r="194" spans="1:9" x14ac:dyDescent="0.15">
      <c r="A194" t="s">
        <v>4512</v>
      </c>
      <c r="B194">
        <v>2303</v>
      </c>
      <c r="C194" t="s">
        <v>3886</v>
      </c>
      <c r="D194" t="s">
        <v>598</v>
      </c>
      <c r="E194" t="s">
        <v>3982</v>
      </c>
      <c r="F194" t="s">
        <v>597</v>
      </c>
      <c r="G194" t="s">
        <v>5915</v>
      </c>
      <c r="H194" t="s">
        <v>574</v>
      </c>
      <c r="I194" t="s">
        <v>598</v>
      </c>
    </row>
    <row r="195" spans="1:9" x14ac:dyDescent="0.15">
      <c r="A195" t="s">
        <v>4560</v>
      </c>
      <c r="B195">
        <v>2304</v>
      </c>
      <c r="C195" t="s">
        <v>3886</v>
      </c>
      <c r="D195" t="s">
        <v>600</v>
      </c>
      <c r="E195" t="s">
        <v>3982</v>
      </c>
      <c r="F195" t="s">
        <v>599</v>
      </c>
      <c r="G195" t="s">
        <v>5916</v>
      </c>
      <c r="H195" t="s">
        <v>574</v>
      </c>
      <c r="I195" t="s">
        <v>600</v>
      </c>
    </row>
    <row r="196" spans="1:9" x14ac:dyDescent="0.15">
      <c r="A196" t="s">
        <v>4608</v>
      </c>
      <c r="B196">
        <v>2307</v>
      </c>
      <c r="C196" t="s">
        <v>3886</v>
      </c>
      <c r="D196" t="s">
        <v>602</v>
      </c>
      <c r="E196" t="s">
        <v>3982</v>
      </c>
      <c r="F196" t="s">
        <v>601</v>
      </c>
      <c r="G196" t="s">
        <v>5917</v>
      </c>
      <c r="H196" t="s">
        <v>574</v>
      </c>
      <c r="I196" t="s">
        <v>602</v>
      </c>
    </row>
    <row r="197" spans="1:9" x14ac:dyDescent="0.15">
      <c r="A197" t="s">
        <v>4656</v>
      </c>
      <c r="B197">
        <v>2321</v>
      </c>
      <c r="C197" t="s">
        <v>3886</v>
      </c>
      <c r="D197" t="s">
        <v>604</v>
      </c>
      <c r="E197" t="s">
        <v>3982</v>
      </c>
      <c r="F197" t="s">
        <v>603</v>
      </c>
      <c r="G197" t="s">
        <v>5918</v>
      </c>
      <c r="H197" t="s">
        <v>574</v>
      </c>
      <c r="I197" t="s">
        <v>604</v>
      </c>
    </row>
    <row r="198" spans="1:9" x14ac:dyDescent="0.15">
      <c r="A198" t="s">
        <v>4704</v>
      </c>
      <c r="B198">
        <v>2323</v>
      </c>
      <c r="C198" t="s">
        <v>3886</v>
      </c>
      <c r="D198" t="s">
        <v>606</v>
      </c>
      <c r="E198" t="s">
        <v>3982</v>
      </c>
      <c r="F198" t="s">
        <v>605</v>
      </c>
      <c r="G198" t="s">
        <v>5919</v>
      </c>
      <c r="H198" t="s">
        <v>574</v>
      </c>
      <c r="I198" t="s">
        <v>606</v>
      </c>
    </row>
    <row r="199" spans="1:9" x14ac:dyDescent="0.15">
      <c r="A199" t="s">
        <v>4751</v>
      </c>
      <c r="B199">
        <v>2343</v>
      </c>
      <c r="C199" t="s">
        <v>3886</v>
      </c>
      <c r="D199" t="s">
        <v>608</v>
      </c>
      <c r="E199" t="s">
        <v>3982</v>
      </c>
      <c r="F199" t="s">
        <v>607</v>
      </c>
      <c r="G199" t="s">
        <v>5920</v>
      </c>
      <c r="H199" t="s">
        <v>574</v>
      </c>
      <c r="I199" t="s">
        <v>608</v>
      </c>
    </row>
    <row r="200" spans="1:9" x14ac:dyDescent="0.15">
      <c r="A200" t="s">
        <v>4798</v>
      </c>
      <c r="B200">
        <v>2361</v>
      </c>
      <c r="C200" t="s">
        <v>3886</v>
      </c>
      <c r="D200" t="s">
        <v>610</v>
      </c>
      <c r="E200" t="s">
        <v>3982</v>
      </c>
      <c r="F200" t="s">
        <v>609</v>
      </c>
      <c r="G200" t="s">
        <v>5921</v>
      </c>
      <c r="H200" t="s">
        <v>574</v>
      </c>
      <c r="I200" t="s">
        <v>610</v>
      </c>
    </row>
    <row r="201" spans="1:9" x14ac:dyDescent="0.15">
      <c r="A201" t="s">
        <v>4843</v>
      </c>
      <c r="B201">
        <v>2362</v>
      </c>
      <c r="C201" t="s">
        <v>3886</v>
      </c>
      <c r="D201" t="s">
        <v>612</v>
      </c>
      <c r="E201" t="s">
        <v>3982</v>
      </c>
      <c r="F201" t="s">
        <v>611</v>
      </c>
      <c r="G201" t="s">
        <v>5922</v>
      </c>
      <c r="H201" t="s">
        <v>574</v>
      </c>
      <c r="I201" t="s">
        <v>612</v>
      </c>
    </row>
    <row r="202" spans="1:9" x14ac:dyDescent="0.15">
      <c r="A202" t="s">
        <v>4887</v>
      </c>
      <c r="B202">
        <v>2367</v>
      </c>
      <c r="C202" t="s">
        <v>3886</v>
      </c>
      <c r="D202" t="s">
        <v>614</v>
      </c>
      <c r="E202" t="s">
        <v>3982</v>
      </c>
      <c r="F202" t="s">
        <v>613</v>
      </c>
      <c r="G202" t="s">
        <v>5923</v>
      </c>
      <c r="H202" t="s">
        <v>574</v>
      </c>
      <c r="I202" t="s">
        <v>614</v>
      </c>
    </row>
    <row r="203" spans="1:9" x14ac:dyDescent="0.15">
      <c r="A203" t="s">
        <v>4926</v>
      </c>
      <c r="B203">
        <v>2381</v>
      </c>
      <c r="C203" t="s">
        <v>3886</v>
      </c>
      <c r="D203" t="s">
        <v>616</v>
      </c>
      <c r="E203" t="s">
        <v>3982</v>
      </c>
      <c r="F203" t="s">
        <v>615</v>
      </c>
      <c r="G203" t="s">
        <v>5924</v>
      </c>
      <c r="H203" t="s">
        <v>574</v>
      </c>
      <c r="I203" t="s">
        <v>616</v>
      </c>
    </row>
    <row r="204" spans="1:9" x14ac:dyDescent="0.15">
      <c r="A204" t="s">
        <v>4963</v>
      </c>
      <c r="B204">
        <v>2384</v>
      </c>
      <c r="C204" t="s">
        <v>3886</v>
      </c>
      <c r="D204" t="s">
        <v>618</v>
      </c>
      <c r="E204" t="s">
        <v>3982</v>
      </c>
      <c r="F204" t="s">
        <v>617</v>
      </c>
      <c r="G204" t="s">
        <v>5925</v>
      </c>
      <c r="H204" t="s">
        <v>574</v>
      </c>
      <c r="I204" t="s">
        <v>618</v>
      </c>
    </row>
    <row r="205" spans="1:9" x14ac:dyDescent="0.15">
      <c r="A205" t="s">
        <v>4999</v>
      </c>
      <c r="B205">
        <v>2387</v>
      </c>
      <c r="C205" t="s">
        <v>3886</v>
      </c>
      <c r="D205" t="s">
        <v>620</v>
      </c>
      <c r="E205" t="s">
        <v>3982</v>
      </c>
      <c r="F205" t="s">
        <v>619</v>
      </c>
      <c r="G205" t="s">
        <v>5926</v>
      </c>
      <c r="H205" t="s">
        <v>574</v>
      </c>
      <c r="I205" t="s">
        <v>620</v>
      </c>
    </row>
    <row r="206" spans="1:9" x14ac:dyDescent="0.15">
      <c r="A206" t="s">
        <v>5035</v>
      </c>
      <c r="B206">
        <v>2401</v>
      </c>
      <c r="C206" t="s">
        <v>3886</v>
      </c>
      <c r="D206" t="s">
        <v>622</v>
      </c>
      <c r="E206" t="s">
        <v>3982</v>
      </c>
      <c r="F206" t="s">
        <v>621</v>
      </c>
      <c r="G206" t="s">
        <v>5927</v>
      </c>
      <c r="H206" t="s">
        <v>574</v>
      </c>
      <c r="I206" t="s">
        <v>622</v>
      </c>
    </row>
    <row r="207" spans="1:9" x14ac:dyDescent="0.15">
      <c r="A207" t="s">
        <v>5070</v>
      </c>
      <c r="B207">
        <v>2402</v>
      </c>
      <c r="C207" t="s">
        <v>3886</v>
      </c>
      <c r="D207" t="s">
        <v>624</v>
      </c>
      <c r="E207" t="s">
        <v>3982</v>
      </c>
      <c r="F207" t="s">
        <v>623</v>
      </c>
      <c r="G207" t="s">
        <v>5928</v>
      </c>
      <c r="H207" t="s">
        <v>574</v>
      </c>
      <c r="I207" t="s">
        <v>624</v>
      </c>
    </row>
    <row r="208" spans="1:9" x14ac:dyDescent="0.15">
      <c r="A208" t="s">
        <v>5104</v>
      </c>
      <c r="B208">
        <v>2405</v>
      </c>
      <c r="C208" t="s">
        <v>3886</v>
      </c>
      <c r="D208" t="s">
        <v>626</v>
      </c>
      <c r="E208" t="s">
        <v>3982</v>
      </c>
      <c r="F208" t="s">
        <v>625</v>
      </c>
      <c r="G208" t="s">
        <v>5929</v>
      </c>
      <c r="H208" t="s">
        <v>574</v>
      </c>
      <c r="I208" t="s">
        <v>626</v>
      </c>
    </row>
    <row r="209" spans="1:9" x14ac:dyDescent="0.15">
      <c r="A209" t="s">
        <v>5136</v>
      </c>
      <c r="B209">
        <v>2406</v>
      </c>
      <c r="C209" t="s">
        <v>3886</v>
      </c>
      <c r="D209" t="s">
        <v>628</v>
      </c>
      <c r="E209" t="s">
        <v>3982</v>
      </c>
      <c r="F209" t="s">
        <v>627</v>
      </c>
      <c r="G209" t="s">
        <v>5930</v>
      </c>
      <c r="H209" t="s">
        <v>574</v>
      </c>
      <c r="I209" t="s">
        <v>628</v>
      </c>
    </row>
    <row r="210" spans="1:9" x14ac:dyDescent="0.15">
      <c r="A210" t="s">
        <v>5166</v>
      </c>
      <c r="B210">
        <v>2408</v>
      </c>
      <c r="C210" t="s">
        <v>3886</v>
      </c>
      <c r="D210" t="s">
        <v>630</v>
      </c>
      <c r="E210" t="s">
        <v>3982</v>
      </c>
      <c r="F210" t="s">
        <v>629</v>
      </c>
      <c r="G210" t="s">
        <v>5931</v>
      </c>
      <c r="H210" t="s">
        <v>574</v>
      </c>
      <c r="I210" t="s">
        <v>630</v>
      </c>
    </row>
    <row r="211" spans="1:9" x14ac:dyDescent="0.15">
      <c r="A211" t="s">
        <v>5194</v>
      </c>
      <c r="B211">
        <v>2411</v>
      </c>
      <c r="C211" t="s">
        <v>3886</v>
      </c>
      <c r="D211" t="s">
        <v>632</v>
      </c>
      <c r="E211" t="s">
        <v>3982</v>
      </c>
      <c r="F211" t="s">
        <v>631</v>
      </c>
      <c r="G211" t="s">
        <v>5932</v>
      </c>
      <c r="H211" t="s">
        <v>574</v>
      </c>
      <c r="I211" t="s">
        <v>632</v>
      </c>
    </row>
    <row r="212" spans="1:9" x14ac:dyDescent="0.15">
      <c r="A212" t="s">
        <v>5222</v>
      </c>
      <c r="B212">
        <v>2412</v>
      </c>
      <c r="C212" t="s">
        <v>3886</v>
      </c>
      <c r="D212" t="s">
        <v>634</v>
      </c>
      <c r="E212" t="s">
        <v>3982</v>
      </c>
      <c r="F212" t="s">
        <v>633</v>
      </c>
      <c r="G212" t="s">
        <v>5933</v>
      </c>
      <c r="H212" t="s">
        <v>574</v>
      </c>
      <c r="I212" t="s">
        <v>634</v>
      </c>
    </row>
    <row r="213" spans="1:9" x14ac:dyDescent="0.15">
      <c r="A213" t="s">
        <v>5249</v>
      </c>
      <c r="B213">
        <v>2423</v>
      </c>
      <c r="C213" t="s">
        <v>3886</v>
      </c>
      <c r="D213" t="s">
        <v>636</v>
      </c>
      <c r="E213" t="s">
        <v>3982</v>
      </c>
      <c r="F213" t="s">
        <v>635</v>
      </c>
      <c r="G213" t="s">
        <v>5934</v>
      </c>
      <c r="H213" t="s">
        <v>574</v>
      </c>
      <c r="I213" t="s">
        <v>636</v>
      </c>
    </row>
    <row r="214" spans="1:9" x14ac:dyDescent="0.15">
      <c r="A214" t="s">
        <v>5274</v>
      </c>
      <c r="B214">
        <v>2424</v>
      </c>
      <c r="C214" t="s">
        <v>3886</v>
      </c>
      <c r="D214" t="s">
        <v>638</v>
      </c>
      <c r="E214" t="s">
        <v>3982</v>
      </c>
      <c r="F214" t="s">
        <v>637</v>
      </c>
      <c r="G214" t="s">
        <v>5935</v>
      </c>
      <c r="H214" t="s">
        <v>574</v>
      </c>
      <c r="I214" t="s">
        <v>638</v>
      </c>
    </row>
    <row r="215" spans="1:9" x14ac:dyDescent="0.15">
      <c r="A215" t="s">
        <v>5299</v>
      </c>
      <c r="B215">
        <v>2425</v>
      </c>
      <c r="C215" t="s">
        <v>3886</v>
      </c>
      <c r="D215" t="s">
        <v>640</v>
      </c>
      <c r="E215" t="s">
        <v>3982</v>
      </c>
      <c r="F215" t="s">
        <v>639</v>
      </c>
      <c r="G215" t="s">
        <v>5936</v>
      </c>
      <c r="H215" t="s">
        <v>574</v>
      </c>
      <c r="I215" t="s">
        <v>640</v>
      </c>
    </row>
    <row r="216" spans="1:9" x14ac:dyDescent="0.15">
      <c r="A216" t="s">
        <v>5324</v>
      </c>
      <c r="B216">
        <v>2426</v>
      </c>
      <c r="C216" t="s">
        <v>3886</v>
      </c>
      <c r="D216" t="s">
        <v>642</v>
      </c>
      <c r="E216" t="s">
        <v>3982</v>
      </c>
      <c r="F216" t="s">
        <v>641</v>
      </c>
      <c r="G216" t="s">
        <v>5937</v>
      </c>
      <c r="H216" t="s">
        <v>574</v>
      </c>
      <c r="I216" t="s">
        <v>642</v>
      </c>
    </row>
    <row r="217" spans="1:9" x14ac:dyDescent="0.15">
      <c r="A217" t="s">
        <v>5347</v>
      </c>
      <c r="B217">
        <v>2441</v>
      </c>
      <c r="C217" t="s">
        <v>3886</v>
      </c>
      <c r="D217" t="s">
        <v>644</v>
      </c>
      <c r="E217" t="s">
        <v>3982</v>
      </c>
      <c r="F217" t="s">
        <v>643</v>
      </c>
      <c r="G217" t="s">
        <v>5938</v>
      </c>
      <c r="H217" t="s">
        <v>574</v>
      </c>
      <c r="I217" t="s">
        <v>644</v>
      </c>
    </row>
    <row r="218" spans="1:9" x14ac:dyDescent="0.15">
      <c r="A218" t="s">
        <v>5369</v>
      </c>
      <c r="B218">
        <v>2442</v>
      </c>
      <c r="C218" t="s">
        <v>3886</v>
      </c>
      <c r="D218" t="s">
        <v>646</v>
      </c>
      <c r="E218" t="s">
        <v>3982</v>
      </c>
      <c r="F218" t="s">
        <v>645</v>
      </c>
      <c r="G218" t="s">
        <v>5939</v>
      </c>
      <c r="H218" t="s">
        <v>574</v>
      </c>
      <c r="I218" t="s">
        <v>646</v>
      </c>
    </row>
    <row r="219" spans="1:9" x14ac:dyDescent="0.15">
      <c r="A219" t="s">
        <v>5387</v>
      </c>
      <c r="B219">
        <v>2443</v>
      </c>
      <c r="C219" t="s">
        <v>3886</v>
      </c>
      <c r="D219" t="s">
        <v>648</v>
      </c>
      <c r="E219" t="s">
        <v>3982</v>
      </c>
      <c r="F219" t="s">
        <v>647</v>
      </c>
      <c r="G219" t="s">
        <v>5940</v>
      </c>
      <c r="H219" t="s">
        <v>574</v>
      </c>
      <c r="I219" t="s">
        <v>648</v>
      </c>
    </row>
    <row r="220" spans="1:9" x14ac:dyDescent="0.15">
      <c r="A220" t="s">
        <v>5405</v>
      </c>
      <c r="B220">
        <v>2445</v>
      </c>
      <c r="C220" t="s">
        <v>3886</v>
      </c>
      <c r="D220" t="s">
        <v>650</v>
      </c>
      <c r="E220" t="s">
        <v>3982</v>
      </c>
      <c r="F220" t="s">
        <v>649</v>
      </c>
      <c r="G220" t="s">
        <v>5941</v>
      </c>
      <c r="H220" t="s">
        <v>574</v>
      </c>
      <c r="I220" t="s">
        <v>650</v>
      </c>
    </row>
    <row r="221" spans="1:9" x14ac:dyDescent="0.15">
      <c r="A221" t="s">
        <v>5423</v>
      </c>
      <c r="B221">
        <v>2446</v>
      </c>
      <c r="C221" t="s">
        <v>3886</v>
      </c>
      <c r="D221" t="s">
        <v>652</v>
      </c>
      <c r="E221" t="s">
        <v>3982</v>
      </c>
      <c r="F221" t="s">
        <v>651</v>
      </c>
      <c r="G221" t="s">
        <v>5942</v>
      </c>
      <c r="H221" t="s">
        <v>574</v>
      </c>
      <c r="I221" t="s">
        <v>652</v>
      </c>
    </row>
    <row r="222" spans="1:9" x14ac:dyDescent="0.15">
      <c r="A222" t="s">
        <v>5441</v>
      </c>
      <c r="B222">
        <v>2450</v>
      </c>
      <c r="C222" t="s">
        <v>3886</v>
      </c>
      <c r="D222" t="s">
        <v>654</v>
      </c>
      <c r="E222" t="s">
        <v>3982</v>
      </c>
      <c r="F222" t="s">
        <v>653</v>
      </c>
      <c r="G222" t="s">
        <v>5943</v>
      </c>
      <c r="H222" t="s">
        <v>574</v>
      </c>
      <c r="I222" t="s">
        <v>654</v>
      </c>
    </row>
    <row r="223" spans="1:9" x14ac:dyDescent="0.15">
      <c r="A223" t="s">
        <v>3936</v>
      </c>
      <c r="B223">
        <v>3000</v>
      </c>
      <c r="C223" t="s">
        <v>3887</v>
      </c>
      <c r="D223" t="s">
        <v>656</v>
      </c>
      <c r="E223" t="s">
        <v>3933</v>
      </c>
      <c r="F223" t="s">
        <v>655</v>
      </c>
      <c r="G223" t="s">
        <v>5944</v>
      </c>
      <c r="H223" t="s">
        <v>656</v>
      </c>
    </row>
    <row r="224" spans="1:9" x14ac:dyDescent="0.15">
      <c r="A224" t="s">
        <v>3985</v>
      </c>
      <c r="B224">
        <v>3201</v>
      </c>
      <c r="C224" t="s">
        <v>3887</v>
      </c>
      <c r="D224" t="s">
        <v>658</v>
      </c>
      <c r="E224" t="s">
        <v>3982</v>
      </c>
      <c r="F224" t="s">
        <v>657</v>
      </c>
      <c r="G224" t="s">
        <v>5945</v>
      </c>
      <c r="H224" t="s">
        <v>656</v>
      </c>
      <c r="I224" t="s">
        <v>658</v>
      </c>
    </row>
    <row r="225" spans="1:9" x14ac:dyDescent="0.15">
      <c r="A225" t="s">
        <v>4033</v>
      </c>
      <c r="B225">
        <v>3202</v>
      </c>
      <c r="C225" t="s">
        <v>3887</v>
      </c>
      <c r="D225" t="s">
        <v>660</v>
      </c>
      <c r="E225" t="s">
        <v>3982</v>
      </c>
      <c r="F225" t="s">
        <v>659</v>
      </c>
      <c r="G225" t="s">
        <v>5946</v>
      </c>
      <c r="H225" t="s">
        <v>656</v>
      </c>
      <c r="I225" t="s">
        <v>660</v>
      </c>
    </row>
    <row r="226" spans="1:9" x14ac:dyDescent="0.15">
      <c r="A226" t="s">
        <v>4081</v>
      </c>
      <c r="B226">
        <v>3203</v>
      </c>
      <c r="C226" t="s">
        <v>3887</v>
      </c>
      <c r="D226" t="s">
        <v>662</v>
      </c>
      <c r="E226" t="s">
        <v>3982</v>
      </c>
      <c r="F226" t="s">
        <v>661</v>
      </c>
      <c r="G226" t="s">
        <v>5947</v>
      </c>
      <c r="H226" t="s">
        <v>656</v>
      </c>
      <c r="I226" t="s">
        <v>662</v>
      </c>
    </row>
    <row r="227" spans="1:9" x14ac:dyDescent="0.15">
      <c r="A227" t="s">
        <v>4129</v>
      </c>
      <c r="B227">
        <v>3205</v>
      </c>
      <c r="C227" t="s">
        <v>3887</v>
      </c>
      <c r="D227" t="s">
        <v>664</v>
      </c>
      <c r="E227" t="s">
        <v>3982</v>
      </c>
      <c r="F227" t="s">
        <v>663</v>
      </c>
      <c r="G227" t="s">
        <v>5948</v>
      </c>
      <c r="H227" t="s">
        <v>656</v>
      </c>
      <c r="I227" t="s">
        <v>664</v>
      </c>
    </row>
    <row r="228" spans="1:9" x14ac:dyDescent="0.15">
      <c r="A228" t="s">
        <v>4177</v>
      </c>
      <c r="B228">
        <v>3206</v>
      </c>
      <c r="C228" t="s">
        <v>3887</v>
      </c>
      <c r="D228" t="s">
        <v>666</v>
      </c>
      <c r="E228" t="s">
        <v>3982</v>
      </c>
      <c r="F228" t="s">
        <v>665</v>
      </c>
      <c r="G228" t="s">
        <v>5949</v>
      </c>
      <c r="H228" t="s">
        <v>656</v>
      </c>
      <c r="I228" t="s">
        <v>666</v>
      </c>
    </row>
    <row r="229" spans="1:9" x14ac:dyDescent="0.15">
      <c r="A229" t="s">
        <v>4225</v>
      </c>
      <c r="B229">
        <v>3207</v>
      </c>
      <c r="C229" t="s">
        <v>3887</v>
      </c>
      <c r="D229" t="s">
        <v>668</v>
      </c>
      <c r="E229" t="s">
        <v>3982</v>
      </c>
      <c r="F229" t="s">
        <v>667</v>
      </c>
      <c r="G229" t="s">
        <v>5950</v>
      </c>
      <c r="H229" t="s">
        <v>656</v>
      </c>
      <c r="I229" t="s">
        <v>668</v>
      </c>
    </row>
    <row r="230" spans="1:9" x14ac:dyDescent="0.15">
      <c r="A230" t="s">
        <v>4273</v>
      </c>
      <c r="B230">
        <v>3208</v>
      </c>
      <c r="C230" t="s">
        <v>3887</v>
      </c>
      <c r="D230" t="s">
        <v>670</v>
      </c>
      <c r="E230" t="s">
        <v>3982</v>
      </c>
      <c r="F230" t="s">
        <v>669</v>
      </c>
      <c r="G230" t="s">
        <v>5951</v>
      </c>
      <c r="H230" t="s">
        <v>656</v>
      </c>
      <c r="I230" t="s">
        <v>670</v>
      </c>
    </row>
    <row r="231" spans="1:9" x14ac:dyDescent="0.15">
      <c r="A231" t="s">
        <v>4321</v>
      </c>
      <c r="B231">
        <v>3209</v>
      </c>
      <c r="C231" t="s">
        <v>3887</v>
      </c>
      <c r="D231" t="s">
        <v>672</v>
      </c>
      <c r="E231" t="s">
        <v>3982</v>
      </c>
      <c r="F231" t="s">
        <v>671</v>
      </c>
      <c r="G231" t="s">
        <v>5952</v>
      </c>
      <c r="H231" t="s">
        <v>656</v>
      </c>
      <c r="I231" t="s">
        <v>672</v>
      </c>
    </row>
    <row r="232" spans="1:9" x14ac:dyDescent="0.15">
      <c r="A232" t="s">
        <v>4369</v>
      </c>
      <c r="B232">
        <v>3210</v>
      </c>
      <c r="C232" t="s">
        <v>3887</v>
      </c>
      <c r="D232" t="s">
        <v>674</v>
      </c>
      <c r="E232" t="s">
        <v>3982</v>
      </c>
      <c r="F232" t="s">
        <v>673</v>
      </c>
      <c r="G232" t="s">
        <v>5953</v>
      </c>
      <c r="H232" t="s">
        <v>656</v>
      </c>
      <c r="I232" t="s">
        <v>674</v>
      </c>
    </row>
    <row r="233" spans="1:9" x14ac:dyDescent="0.15">
      <c r="A233" t="s">
        <v>4417</v>
      </c>
      <c r="B233">
        <v>3211</v>
      </c>
      <c r="C233" t="s">
        <v>3887</v>
      </c>
      <c r="D233" t="s">
        <v>676</v>
      </c>
      <c r="E233" t="s">
        <v>3982</v>
      </c>
      <c r="F233" t="s">
        <v>675</v>
      </c>
      <c r="G233" t="s">
        <v>5954</v>
      </c>
      <c r="H233" t="s">
        <v>656</v>
      </c>
      <c r="I233" t="s">
        <v>676</v>
      </c>
    </row>
    <row r="234" spans="1:9" x14ac:dyDescent="0.15">
      <c r="A234" t="s">
        <v>4465</v>
      </c>
      <c r="B234">
        <v>3213</v>
      </c>
      <c r="C234" t="s">
        <v>3887</v>
      </c>
      <c r="D234" t="s">
        <v>678</v>
      </c>
      <c r="E234" t="s">
        <v>3982</v>
      </c>
      <c r="F234" t="s">
        <v>677</v>
      </c>
      <c r="G234" t="s">
        <v>5955</v>
      </c>
      <c r="H234" t="s">
        <v>656</v>
      </c>
      <c r="I234" t="s">
        <v>678</v>
      </c>
    </row>
    <row r="235" spans="1:9" x14ac:dyDescent="0.15">
      <c r="A235" t="s">
        <v>4513</v>
      </c>
      <c r="B235">
        <v>3214</v>
      </c>
      <c r="C235" t="s">
        <v>3887</v>
      </c>
      <c r="D235" t="s">
        <v>680</v>
      </c>
      <c r="E235" t="s">
        <v>3982</v>
      </c>
      <c r="F235" t="s">
        <v>679</v>
      </c>
      <c r="G235" t="s">
        <v>5956</v>
      </c>
      <c r="H235" t="s">
        <v>656</v>
      </c>
      <c r="I235" t="s">
        <v>680</v>
      </c>
    </row>
    <row r="236" spans="1:9" x14ac:dyDescent="0.15">
      <c r="A236" t="s">
        <v>4561</v>
      </c>
      <c r="B236">
        <v>3215</v>
      </c>
      <c r="C236" t="s">
        <v>3887</v>
      </c>
      <c r="D236" t="s">
        <v>682</v>
      </c>
      <c r="E236" t="s">
        <v>3982</v>
      </c>
      <c r="F236" t="s">
        <v>681</v>
      </c>
      <c r="G236" t="s">
        <v>5957</v>
      </c>
      <c r="H236" t="s">
        <v>656</v>
      </c>
      <c r="I236" t="s">
        <v>682</v>
      </c>
    </row>
    <row r="237" spans="1:9" x14ac:dyDescent="0.15">
      <c r="A237" t="s">
        <v>4609</v>
      </c>
      <c r="B237">
        <v>3216</v>
      </c>
      <c r="C237" t="s">
        <v>3887</v>
      </c>
      <c r="D237" t="s">
        <v>684</v>
      </c>
      <c r="E237" t="s">
        <v>3982</v>
      </c>
      <c r="F237" t="s">
        <v>683</v>
      </c>
      <c r="G237" t="s">
        <v>5958</v>
      </c>
      <c r="H237" t="s">
        <v>656</v>
      </c>
      <c r="I237" t="s">
        <v>5959</v>
      </c>
    </row>
    <row r="238" spans="1:9" x14ac:dyDescent="0.15">
      <c r="A238" t="s">
        <v>4657</v>
      </c>
      <c r="B238">
        <v>3301</v>
      </c>
      <c r="C238" t="s">
        <v>3887</v>
      </c>
      <c r="D238" t="s">
        <v>686</v>
      </c>
      <c r="E238" t="s">
        <v>3982</v>
      </c>
      <c r="F238" t="s">
        <v>685</v>
      </c>
      <c r="G238" t="s">
        <v>5960</v>
      </c>
      <c r="H238" t="s">
        <v>656</v>
      </c>
      <c r="I238" t="s">
        <v>686</v>
      </c>
    </row>
    <row r="239" spans="1:9" x14ac:dyDescent="0.15">
      <c r="A239" t="s">
        <v>4705</v>
      </c>
      <c r="B239">
        <v>3302</v>
      </c>
      <c r="C239" t="s">
        <v>3887</v>
      </c>
      <c r="D239" t="s">
        <v>688</v>
      </c>
      <c r="E239" t="s">
        <v>3982</v>
      </c>
      <c r="F239" t="s">
        <v>687</v>
      </c>
      <c r="G239" t="s">
        <v>5961</v>
      </c>
      <c r="H239" t="s">
        <v>656</v>
      </c>
      <c r="I239" t="s">
        <v>688</v>
      </c>
    </row>
    <row r="240" spans="1:9" x14ac:dyDescent="0.15">
      <c r="A240" t="s">
        <v>4752</v>
      </c>
      <c r="B240">
        <v>3303</v>
      </c>
      <c r="C240" t="s">
        <v>3887</v>
      </c>
      <c r="D240" t="s">
        <v>690</v>
      </c>
      <c r="E240" t="s">
        <v>3982</v>
      </c>
      <c r="F240" t="s">
        <v>689</v>
      </c>
      <c r="G240" t="s">
        <v>5962</v>
      </c>
      <c r="H240" t="s">
        <v>656</v>
      </c>
      <c r="I240" t="s">
        <v>690</v>
      </c>
    </row>
    <row r="241" spans="1:9" x14ac:dyDescent="0.15">
      <c r="A241" t="s">
        <v>4799</v>
      </c>
      <c r="B241">
        <v>3321</v>
      </c>
      <c r="C241" t="s">
        <v>3887</v>
      </c>
      <c r="D241" t="s">
        <v>692</v>
      </c>
      <c r="E241" t="s">
        <v>3982</v>
      </c>
      <c r="F241" t="s">
        <v>691</v>
      </c>
      <c r="G241" t="s">
        <v>5963</v>
      </c>
      <c r="H241" t="s">
        <v>656</v>
      </c>
      <c r="I241" t="s">
        <v>692</v>
      </c>
    </row>
    <row r="242" spans="1:9" x14ac:dyDescent="0.15">
      <c r="A242" t="s">
        <v>4844</v>
      </c>
      <c r="B242">
        <v>3322</v>
      </c>
      <c r="C242" t="s">
        <v>3887</v>
      </c>
      <c r="D242" t="s">
        <v>694</v>
      </c>
      <c r="E242" t="s">
        <v>3982</v>
      </c>
      <c r="F242" t="s">
        <v>693</v>
      </c>
      <c r="G242" t="s">
        <v>5964</v>
      </c>
      <c r="H242" t="s">
        <v>656</v>
      </c>
      <c r="I242" t="s">
        <v>694</v>
      </c>
    </row>
    <row r="243" spans="1:9" x14ac:dyDescent="0.15">
      <c r="A243" t="s">
        <v>4888</v>
      </c>
      <c r="B243">
        <v>3366</v>
      </c>
      <c r="C243" t="s">
        <v>3887</v>
      </c>
      <c r="D243" t="s">
        <v>696</v>
      </c>
      <c r="E243" t="s">
        <v>3982</v>
      </c>
      <c r="F243" t="s">
        <v>695</v>
      </c>
      <c r="G243" t="s">
        <v>5965</v>
      </c>
      <c r="H243" t="s">
        <v>656</v>
      </c>
      <c r="I243" t="s">
        <v>696</v>
      </c>
    </row>
    <row r="244" spans="1:9" x14ac:dyDescent="0.15">
      <c r="A244" t="s">
        <v>4927</v>
      </c>
      <c r="B244">
        <v>3381</v>
      </c>
      <c r="C244" t="s">
        <v>3887</v>
      </c>
      <c r="D244" t="s">
        <v>5966</v>
      </c>
      <c r="E244" t="s">
        <v>3982</v>
      </c>
      <c r="F244" t="s">
        <v>697</v>
      </c>
      <c r="G244" t="s">
        <v>5967</v>
      </c>
      <c r="H244" t="s">
        <v>656</v>
      </c>
      <c r="I244" t="s">
        <v>698</v>
      </c>
    </row>
    <row r="245" spans="1:9" x14ac:dyDescent="0.15">
      <c r="A245" t="s">
        <v>4964</v>
      </c>
      <c r="B245">
        <v>3402</v>
      </c>
      <c r="C245" t="s">
        <v>3887</v>
      </c>
      <c r="D245" t="s">
        <v>700</v>
      </c>
      <c r="E245" t="s">
        <v>3982</v>
      </c>
      <c r="F245" t="s">
        <v>699</v>
      </c>
      <c r="G245" t="s">
        <v>5968</v>
      </c>
      <c r="H245" t="s">
        <v>656</v>
      </c>
      <c r="I245" t="s">
        <v>700</v>
      </c>
    </row>
    <row r="246" spans="1:9" x14ac:dyDescent="0.15">
      <c r="A246" t="s">
        <v>5000</v>
      </c>
      <c r="B246">
        <v>3441</v>
      </c>
      <c r="C246" t="s">
        <v>3887</v>
      </c>
      <c r="D246" t="s">
        <v>702</v>
      </c>
      <c r="E246" t="s">
        <v>3982</v>
      </c>
      <c r="F246" t="s">
        <v>701</v>
      </c>
      <c r="G246" t="s">
        <v>5969</v>
      </c>
      <c r="H246" t="s">
        <v>656</v>
      </c>
      <c r="I246" t="s">
        <v>702</v>
      </c>
    </row>
    <row r="247" spans="1:9" x14ac:dyDescent="0.15">
      <c r="A247" t="s">
        <v>5036</v>
      </c>
      <c r="B247">
        <v>3461</v>
      </c>
      <c r="C247" t="s">
        <v>3887</v>
      </c>
      <c r="D247" t="s">
        <v>704</v>
      </c>
      <c r="E247" t="s">
        <v>3982</v>
      </c>
      <c r="F247" t="s">
        <v>703</v>
      </c>
      <c r="G247" t="s">
        <v>5970</v>
      </c>
      <c r="H247" t="s">
        <v>656</v>
      </c>
      <c r="I247" t="s">
        <v>704</v>
      </c>
    </row>
    <row r="248" spans="1:9" x14ac:dyDescent="0.15">
      <c r="A248" t="s">
        <v>5071</v>
      </c>
      <c r="B248">
        <v>3482</v>
      </c>
      <c r="C248" t="s">
        <v>3887</v>
      </c>
      <c r="D248" t="s">
        <v>706</v>
      </c>
      <c r="E248" t="s">
        <v>3982</v>
      </c>
      <c r="F248" t="s">
        <v>705</v>
      </c>
      <c r="G248" t="s">
        <v>5971</v>
      </c>
      <c r="H248" t="s">
        <v>656</v>
      </c>
      <c r="I248" t="s">
        <v>706</v>
      </c>
    </row>
    <row r="249" spans="1:9" x14ac:dyDescent="0.15">
      <c r="A249" t="s">
        <v>5105</v>
      </c>
      <c r="B249">
        <v>3483</v>
      </c>
      <c r="C249" t="s">
        <v>3887</v>
      </c>
      <c r="D249" t="s">
        <v>708</v>
      </c>
      <c r="E249" t="s">
        <v>3982</v>
      </c>
      <c r="F249" t="s">
        <v>707</v>
      </c>
      <c r="G249" t="s">
        <v>5972</v>
      </c>
      <c r="H249" t="s">
        <v>656</v>
      </c>
      <c r="I249" t="s">
        <v>708</v>
      </c>
    </row>
    <row r="250" spans="1:9" x14ac:dyDescent="0.15">
      <c r="A250" t="s">
        <v>5137</v>
      </c>
      <c r="B250">
        <v>3484</v>
      </c>
      <c r="C250" t="s">
        <v>3887</v>
      </c>
      <c r="D250" t="s">
        <v>710</v>
      </c>
      <c r="E250" t="s">
        <v>3982</v>
      </c>
      <c r="F250" t="s">
        <v>709</v>
      </c>
      <c r="G250" t="s">
        <v>5973</v>
      </c>
      <c r="H250" t="s">
        <v>656</v>
      </c>
      <c r="I250" t="s">
        <v>710</v>
      </c>
    </row>
    <row r="251" spans="1:9" x14ac:dyDescent="0.15">
      <c r="A251" t="s">
        <v>5167</v>
      </c>
      <c r="B251">
        <v>3485</v>
      </c>
      <c r="C251" t="s">
        <v>3887</v>
      </c>
      <c r="D251" t="s">
        <v>712</v>
      </c>
      <c r="E251" t="s">
        <v>3982</v>
      </c>
      <c r="F251" t="s">
        <v>711</v>
      </c>
      <c r="G251" t="s">
        <v>5974</v>
      </c>
      <c r="H251" t="s">
        <v>656</v>
      </c>
      <c r="I251" t="s">
        <v>712</v>
      </c>
    </row>
    <row r="252" spans="1:9" x14ac:dyDescent="0.15">
      <c r="A252" t="s">
        <v>5195</v>
      </c>
      <c r="B252">
        <v>3501</v>
      </c>
      <c r="C252" t="s">
        <v>3887</v>
      </c>
      <c r="D252" t="s">
        <v>714</v>
      </c>
      <c r="E252" t="s">
        <v>3982</v>
      </c>
      <c r="F252" t="s">
        <v>713</v>
      </c>
      <c r="G252" t="s">
        <v>5975</v>
      </c>
      <c r="H252" t="s">
        <v>656</v>
      </c>
      <c r="I252" t="s">
        <v>714</v>
      </c>
    </row>
    <row r="253" spans="1:9" x14ac:dyDescent="0.15">
      <c r="A253" t="s">
        <v>5223</v>
      </c>
      <c r="B253">
        <v>3503</v>
      </c>
      <c r="C253" t="s">
        <v>3887</v>
      </c>
      <c r="D253" t="s">
        <v>716</v>
      </c>
      <c r="E253" t="s">
        <v>3982</v>
      </c>
      <c r="F253" t="s">
        <v>715</v>
      </c>
      <c r="G253" t="s">
        <v>5976</v>
      </c>
      <c r="H253" t="s">
        <v>656</v>
      </c>
      <c r="I253" t="s">
        <v>716</v>
      </c>
    </row>
    <row r="254" spans="1:9" x14ac:dyDescent="0.15">
      <c r="A254" t="s">
        <v>5250</v>
      </c>
      <c r="B254">
        <v>3506</v>
      </c>
      <c r="C254" t="s">
        <v>3887</v>
      </c>
      <c r="D254" t="s">
        <v>718</v>
      </c>
      <c r="E254" t="s">
        <v>3982</v>
      </c>
      <c r="F254" t="s">
        <v>717</v>
      </c>
      <c r="G254" t="s">
        <v>5977</v>
      </c>
      <c r="H254" t="s">
        <v>656</v>
      </c>
      <c r="I254" t="s">
        <v>718</v>
      </c>
    </row>
    <row r="255" spans="1:9" x14ac:dyDescent="0.15">
      <c r="A255" t="s">
        <v>5275</v>
      </c>
      <c r="B255">
        <v>3507</v>
      </c>
      <c r="C255" t="s">
        <v>3887</v>
      </c>
      <c r="D255" t="s">
        <v>720</v>
      </c>
      <c r="E255" t="s">
        <v>3982</v>
      </c>
      <c r="F255" t="s">
        <v>719</v>
      </c>
      <c r="G255" t="s">
        <v>5978</v>
      </c>
      <c r="H255" t="s">
        <v>656</v>
      </c>
      <c r="I255" t="s">
        <v>720</v>
      </c>
    </row>
    <row r="256" spans="1:9" x14ac:dyDescent="0.15">
      <c r="A256" t="s">
        <v>5300</v>
      </c>
      <c r="B256">
        <v>3524</v>
      </c>
      <c r="C256" t="s">
        <v>3887</v>
      </c>
      <c r="D256" t="s">
        <v>722</v>
      </c>
      <c r="E256" t="s">
        <v>3982</v>
      </c>
      <c r="F256" t="s">
        <v>721</v>
      </c>
      <c r="G256" t="s">
        <v>5979</v>
      </c>
      <c r="H256" t="s">
        <v>656</v>
      </c>
      <c r="I256" t="s">
        <v>722</v>
      </c>
    </row>
    <row r="257" spans="1:9" x14ac:dyDescent="0.15">
      <c r="A257" t="s">
        <v>3937</v>
      </c>
      <c r="B257">
        <v>4000</v>
      </c>
      <c r="C257" t="s">
        <v>3888</v>
      </c>
      <c r="D257" t="s">
        <v>724</v>
      </c>
      <c r="E257" t="s">
        <v>3933</v>
      </c>
      <c r="F257" t="s">
        <v>723</v>
      </c>
      <c r="G257" t="s">
        <v>5980</v>
      </c>
      <c r="H257" t="s">
        <v>724</v>
      </c>
    </row>
    <row r="258" spans="1:9" x14ac:dyDescent="0.15">
      <c r="A258" t="s">
        <v>3986</v>
      </c>
      <c r="B258">
        <v>4100</v>
      </c>
      <c r="C258" t="s">
        <v>3888</v>
      </c>
      <c r="D258" t="s">
        <v>726</v>
      </c>
      <c r="E258" t="s">
        <v>3982</v>
      </c>
      <c r="F258" t="s">
        <v>725</v>
      </c>
      <c r="G258" t="s">
        <v>5981</v>
      </c>
      <c r="H258" t="s">
        <v>724</v>
      </c>
      <c r="I258" t="s">
        <v>726</v>
      </c>
    </row>
    <row r="259" spans="1:9" x14ac:dyDescent="0.15">
      <c r="A259" t="s">
        <v>4034</v>
      </c>
      <c r="B259">
        <v>4202</v>
      </c>
      <c r="C259" t="s">
        <v>3888</v>
      </c>
      <c r="D259" t="s">
        <v>728</v>
      </c>
      <c r="E259" t="s">
        <v>3982</v>
      </c>
      <c r="F259" t="s">
        <v>727</v>
      </c>
      <c r="G259" t="s">
        <v>5982</v>
      </c>
      <c r="H259" t="s">
        <v>724</v>
      </c>
      <c r="I259" t="s">
        <v>728</v>
      </c>
    </row>
    <row r="260" spans="1:9" x14ac:dyDescent="0.15">
      <c r="A260" t="s">
        <v>4082</v>
      </c>
      <c r="B260">
        <v>4203</v>
      </c>
      <c r="C260" t="s">
        <v>3888</v>
      </c>
      <c r="D260" t="s">
        <v>730</v>
      </c>
      <c r="E260" t="s">
        <v>3982</v>
      </c>
      <c r="F260" t="s">
        <v>729</v>
      </c>
      <c r="G260" t="s">
        <v>5983</v>
      </c>
      <c r="H260" t="s">
        <v>724</v>
      </c>
      <c r="I260" t="s">
        <v>730</v>
      </c>
    </row>
    <row r="261" spans="1:9" x14ac:dyDescent="0.15">
      <c r="A261" t="s">
        <v>4130</v>
      </c>
      <c r="B261">
        <v>4205</v>
      </c>
      <c r="C261" t="s">
        <v>3888</v>
      </c>
      <c r="D261" t="s">
        <v>732</v>
      </c>
      <c r="E261" t="s">
        <v>3982</v>
      </c>
      <c r="F261" t="s">
        <v>731</v>
      </c>
      <c r="G261" t="s">
        <v>5984</v>
      </c>
      <c r="H261" t="s">
        <v>724</v>
      </c>
      <c r="I261" t="s">
        <v>732</v>
      </c>
    </row>
    <row r="262" spans="1:9" x14ac:dyDescent="0.15">
      <c r="A262" t="s">
        <v>4178</v>
      </c>
      <c r="B262">
        <v>4206</v>
      </c>
      <c r="C262" t="s">
        <v>3888</v>
      </c>
      <c r="D262" t="s">
        <v>734</v>
      </c>
      <c r="E262" t="s">
        <v>3982</v>
      </c>
      <c r="F262" t="s">
        <v>733</v>
      </c>
      <c r="G262" t="s">
        <v>5985</v>
      </c>
      <c r="H262" t="s">
        <v>724</v>
      </c>
      <c r="I262" t="s">
        <v>734</v>
      </c>
    </row>
    <row r="263" spans="1:9" x14ac:dyDescent="0.15">
      <c r="A263" t="s">
        <v>4226</v>
      </c>
      <c r="B263">
        <v>4207</v>
      </c>
      <c r="C263" t="s">
        <v>3888</v>
      </c>
      <c r="D263" t="s">
        <v>736</v>
      </c>
      <c r="E263" t="s">
        <v>3982</v>
      </c>
      <c r="F263" t="s">
        <v>735</v>
      </c>
      <c r="G263" t="s">
        <v>5986</v>
      </c>
      <c r="H263" t="s">
        <v>724</v>
      </c>
      <c r="I263" t="s">
        <v>736</v>
      </c>
    </row>
    <row r="264" spans="1:9" x14ac:dyDescent="0.15">
      <c r="A264" t="s">
        <v>4274</v>
      </c>
      <c r="B264">
        <v>4208</v>
      </c>
      <c r="C264" t="s">
        <v>3888</v>
      </c>
      <c r="D264" t="s">
        <v>738</v>
      </c>
      <c r="E264" t="s">
        <v>3982</v>
      </c>
      <c r="F264" t="s">
        <v>737</v>
      </c>
      <c r="G264" t="s">
        <v>5987</v>
      </c>
      <c r="H264" t="s">
        <v>724</v>
      </c>
      <c r="I264" t="s">
        <v>738</v>
      </c>
    </row>
    <row r="265" spans="1:9" x14ac:dyDescent="0.15">
      <c r="A265" t="s">
        <v>4322</v>
      </c>
      <c r="B265">
        <v>4209</v>
      </c>
      <c r="C265" t="s">
        <v>3888</v>
      </c>
      <c r="D265" t="s">
        <v>740</v>
      </c>
      <c r="E265" t="s">
        <v>3982</v>
      </c>
      <c r="F265" t="s">
        <v>739</v>
      </c>
      <c r="G265" t="s">
        <v>5988</v>
      </c>
      <c r="H265" t="s">
        <v>724</v>
      </c>
      <c r="I265" t="s">
        <v>740</v>
      </c>
    </row>
    <row r="266" spans="1:9" x14ac:dyDescent="0.15">
      <c r="A266" t="s">
        <v>4370</v>
      </c>
      <c r="B266">
        <v>4211</v>
      </c>
      <c r="C266" t="s">
        <v>3888</v>
      </c>
      <c r="D266" t="s">
        <v>742</v>
      </c>
      <c r="E266" t="s">
        <v>3982</v>
      </c>
      <c r="F266" t="s">
        <v>741</v>
      </c>
      <c r="G266" t="s">
        <v>5989</v>
      </c>
      <c r="H266" t="s">
        <v>724</v>
      </c>
      <c r="I266" t="s">
        <v>742</v>
      </c>
    </row>
    <row r="267" spans="1:9" x14ac:dyDescent="0.15">
      <c r="A267" t="s">
        <v>4418</v>
      </c>
      <c r="B267">
        <v>4212</v>
      </c>
      <c r="C267" t="s">
        <v>3888</v>
      </c>
      <c r="D267" t="s">
        <v>744</v>
      </c>
      <c r="E267" t="s">
        <v>3982</v>
      </c>
      <c r="F267" t="s">
        <v>743</v>
      </c>
      <c r="G267" t="s">
        <v>5990</v>
      </c>
      <c r="H267" t="s">
        <v>724</v>
      </c>
      <c r="I267" t="s">
        <v>744</v>
      </c>
    </row>
    <row r="268" spans="1:9" x14ac:dyDescent="0.15">
      <c r="A268" t="s">
        <v>4466</v>
      </c>
      <c r="B268">
        <v>4213</v>
      </c>
      <c r="C268" t="s">
        <v>3888</v>
      </c>
      <c r="D268" t="s">
        <v>746</v>
      </c>
      <c r="E268" t="s">
        <v>3982</v>
      </c>
      <c r="F268" t="s">
        <v>745</v>
      </c>
      <c r="G268" t="s">
        <v>5991</v>
      </c>
      <c r="H268" t="s">
        <v>724</v>
      </c>
      <c r="I268" t="s">
        <v>746</v>
      </c>
    </row>
    <row r="269" spans="1:9" x14ac:dyDescent="0.15">
      <c r="A269" t="s">
        <v>4514</v>
      </c>
      <c r="B269">
        <v>4214</v>
      </c>
      <c r="C269" t="s">
        <v>3888</v>
      </c>
      <c r="D269" t="s">
        <v>748</v>
      </c>
      <c r="E269" t="s">
        <v>3982</v>
      </c>
      <c r="F269" t="s">
        <v>747</v>
      </c>
      <c r="G269" t="s">
        <v>5992</v>
      </c>
      <c r="H269" t="s">
        <v>724</v>
      </c>
      <c r="I269" t="s">
        <v>748</v>
      </c>
    </row>
    <row r="270" spans="1:9" x14ac:dyDescent="0.15">
      <c r="A270" t="s">
        <v>4562</v>
      </c>
      <c r="B270">
        <v>4215</v>
      </c>
      <c r="C270" t="s">
        <v>3888</v>
      </c>
      <c r="D270" t="s">
        <v>750</v>
      </c>
      <c r="E270" t="s">
        <v>3982</v>
      </c>
      <c r="F270" t="s">
        <v>749</v>
      </c>
      <c r="G270" t="s">
        <v>5993</v>
      </c>
      <c r="H270" t="s">
        <v>724</v>
      </c>
      <c r="I270" t="s">
        <v>750</v>
      </c>
    </row>
    <row r="271" spans="1:9" x14ac:dyDescent="0.15">
      <c r="A271" t="s">
        <v>4610</v>
      </c>
      <c r="B271">
        <v>4216</v>
      </c>
      <c r="C271" t="s">
        <v>3888</v>
      </c>
      <c r="D271" t="s">
        <v>752</v>
      </c>
      <c r="E271" t="s">
        <v>3982</v>
      </c>
      <c r="F271" t="s">
        <v>751</v>
      </c>
      <c r="G271" t="s">
        <v>5994</v>
      </c>
      <c r="H271" t="s">
        <v>724</v>
      </c>
      <c r="I271" t="s">
        <v>5995</v>
      </c>
    </row>
    <row r="272" spans="1:9" x14ac:dyDescent="0.15">
      <c r="A272" t="s">
        <v>4658</v>
      </c>
      <c r="B272">
        <v>4301</v>
      </c>
      <c r="C272" t="s">
        <v>3888</v>
      </c>
      <c r="D272" t="s">
        <v>754</v>
      </c>
      <c r="E272" t="s">
        <v>3982</v>
      </c>
      <c r="F272" t="s">
        <v>753</v>
      </c>
      <c r="G272" t="s">
        <v>5996</v>
      </c>
      <c r="H272" t="s">
        <v>724</v>
      </c>
      <c r="I272" t="s">
        <v>754</v>
      </c>
    </row>
    <row r="273" spans="1:9" x14ac:dyDescent="0.15">
      <c r="A273" t="s">
        <v>4706</v>
      </c>
      <c r="B273">
        <v>4302</v>
      </c>
      <c r="C273" t="s">
        <v>3888</v>
      </c>
      <c r="D273" t="s">
        <v>756</v>
      </c>
      <c r="E273" t="s">
        <v>3982</v>
      </c>
      <c r="F273" t="s">
        <v>755</v>
      </c>
      <c r="G273" t="s">
        <v>5997</v>
      </c>
      <c r="H273" t="s">
        <v>724</v>
      </c>
      <c r="I273" t="s">
        <v>756</v>
      </c>
    </row>
    <row r="274" spans="1:9" x14ac:dyDescent="0.15">
      <c r="A274" t="s">
        <v>4753</v>
      </c>
      <c r="B274">
        <v>4321</v>
      </c>
      <c r="C274" t="s">
        <v>3888</v>
      </c>
      <c r="D274" t="s">
        <v>758</v>
      </c>
      <c r="E274" t="s">
        <v>3982</v>
      </c>
      <c r="F274" t="s">
        <v>757</v>
      </c>
      <c r="G274" t="s">
        <v>5998</v>
      </c>
      <c r="H274" t="s">
        <v>724</v>
      </c>
      <c r="I274" t="s">
        <v>758</v>
      </c>
    </row>
    <row r="275" spans="1:9" x14ac:dyDescent="0.15">
      <c r="A275" t="s">
        <v>4800</v>
      </c>
      <c r="B275">
        <v>4322</v>
      </c>
      <c r="C275" t="s">
        <v>3888</v>
      </c>
      <c r="D275" t="s">
        <v>760</v>
      </c>
      <c r="E275" t="s">
        <v>3982</v>
      </c>
      <c r="F275" t="s">
        <v>759</v>
      </c>
      <c r="G275" t="s">
        <v>5999</v>
      </c>
      <c r="H275" t="s">
        <v>724</v>
      </c>
      <c r="I275" t="s">
        <v>760</v>
      </c>
    </row>
    <row r="276" spans="1:9" x14ac:dyDescent="0.15">
      <c r="A276" t="s">
        <v>4845</v>
      </c>
      <c r="B276">
        <v>4323</v>
      </c>
      <c r="C276" t="s">
        <v>3888</v>
      </c>
      <c r="D276" t="s">
        <v>762</v>
      </c>
      <c r="E276" t="s">
        <v>3982</v>
      </c>
      <c r="F276" t="s">
        <v>761</v>
      </c>
      <c r="G276" t="s">
        <v>6000</v>
      </c>
      <c r="H276" t="s">
        <v>724</v>
      </c>
      <c r="I276" t="s">
        <v>762</v>
      </c>
    </row>
    <row r="277" spans="1:9" x14ac:dyDescent="0.15">
      <c r="A277" t="s">
        <v>4889</v>
      </c>
      <c r="B277">
        <v>4324</v>
      </c>
      <c r="C277" t="s">
        <v>3888</v>
      </c>
      <c r="D277" t="s">
        <v>764</v>
      </c>
      <c r="E277" t="s">
        <v>3982</v>
      </c>
      <c r="F277" t="s">
        <v>763</v>
      </c>
      <c r="G277" t="s">
        <v>6001</v>
      </c>
      <c r="H277" t="s">
        <v>724</v>
      </c>
      <c r="I277" t="s">
        <v>764</v>
      </c>
    </row>
    <row r="278" spans="1:9" x14ac:dyDescent="0.15">
      <c r="A278" t="s">
        <v>4928</v>
      </c>
      <c r="B278">
        <v>4341</v>
      </c>
      <c r="C278" t="s">
        <v>3888</v>
      </c>
      <c r="D278" t="s">
        <v>766</v>
      </c>
      <c r="E278" t="s">
        <v>3982</v>
      </c>
      <c r="F278" t="s">
        <v>765</v>
      </c>
      <c r="G278" t="s">
        <v>6002</v>
      </c>
      <c r="H278" t="s">
        <v>724</v>
      </c>
      <c r="I278" t="s">
        <v>766</v>
      </c>
    </row>
    <row r="279" spans="1:9" x14ac:dyDescent="0.15">
      <c r="A279" t="s">
        <v>4965</v>
      </c>
      <c r="B279">
        <v>4361</v>
      </c>
      <c r="C279" t="s">
        <v>3888</v>
      </c>
      <c r="D279" t="s">
        <v>768</v>
      </c>
      <c r="E279" t="s">
        <v>3982</v>
      </c>
      <c r="F279" t="s">
        <v>767</v>
      </c>
      <c r="G279" t="s">
        <v>6003</v>
      </c>
      <c r="H279" t="s">
        <v>724</v>
      </c>
      <c r="I279" t="s">
        <v>768</v>
      </c>
    </row>
    <row r="280" spans="1:9" x14ac:dyDescent="0.15">
      <c r="A280" t="s">
        <v>5001</v>
      </c>
      <c r="B280">
        <v>4362</v>
      </c>
      <c r="C280" t="s">
        <v>3888</v>
      </c>
      <c r="D280" t="s">
        <v>770</v>
      </c>
      <c r="E280" t="s">
        <v>3982</v>
      </c>
      <c r="F280" t="s">
        <v>769</v>
      </c>
      <c r="G280" t="s">
        <v>6004</v>
      </c>
      <c r="H280" t="s">
        <v>724</v>
      </c>
      <c r="I280" t="s">
        <v>770</v>
      </c>
    </row>
    <row r="281" spans="1:9" x14ac:dyDescent="0.15">
      <c r="A281" t="s">
        <v>5037</v>
      </c>
      <c r="B281">
        <v>4401</v>
      </c>
      <c r="C281" t="s">
        <v>3888</v>
      </c>
      <c r="D281" t="s">
        <v>772</v>
      </c>
      <c r="E281" t="s">
        <v>3982</v>
      </c>
      <c r="F281" t="s">
        <v>771</v>
      </c>
      <c r="G281" t="s">
        <v>6005</v>
      </c>
      <c r="H281" t="s">
        <v>724</v>
      </c>
      <c r="I281" t="s">
        <v>772</v>
      </c>
    </row>
    <row r="282" spans="1:9" x14ac:dyDescent="0.15">
      <c r="A282" t="s">
        <v>5072</v>
      </c>
      <c r="B282">
        <v>4404</v>
      </c>
      <c r="C282" t="s">
        <v>3888</v>
      </c>
      <c r="D282" t="s">
        <v>774</v>
      </c>
      <c r="E282" t="s">
        <v>3982</v>
      </c>
      <c r="F282" t="s">
        <v>773</v>
      </c>
      <c r="G282" t="s">
        <v>6006</v>
      </c>
      <c r="H282" t="s">
        <v>724</v>
      </c>
      <c r="I282" t="s">
        <v>774</v>
      </c>
    </row>
    <row r="283" spans="1:9" x14ac:dyDescent="0.15">
      <c r="A283" t="s">
        <v>5106</v>
      </c>
      <c r="B283">
        <v>4406</v>
      </c>
      <c r="C283" t="s">
        <v>3888</v>
      </c>
      <c r="D283" t="s">
        <v>776</v>
      </c>
      <c r="E283" t="s">
        <v>3982</v>
      </c>
      <c r="F283" t="s">
        <v>775</v>
      </c>
      <c r="G283" t="s">
        <v>6007</v>
      </c>
      <c r="H283" t="s">
        <v>724</v>
      </c>
      <c r="I283" t="s">
        <v>776</v>
      </c>
    </row>
    <row r="284" spans="1:9" x14ac:dyDescent="0.15">
      <c r="A284" t="s">
        <v>5138</v>
      </c>
      <c r="B284">
        <v>4421</v>
      </c>
      <c r="C284" t="s">
        <v>3888</v>
      </c>
      <c r="D284" t="s">
        <v>778</v>
      </c>
      <c r="E284" t="s">
        <v>3982</v>
      </c>
      <c r="F284" t="s">
        <v>777</v>
      </c>
      <c r="G284" t="s">
        <v>6008</v>
      </c>
      <c r="H284" t="s">
        <v>724</v>
      </c>
      <c r="I284" t="s">
        <v>778</v>
      </c>
    </row>
    <row r="285" spans="1:9" x14ac:dyDescent="0.15">
      <c r="A285" t="s">
        <v>5168</v>
      </c>
      <c r="B285">
        <v>4422</v>
      </c>
      <c r="C285" t="s">
        <v>3888</v>
      </c>
      <c r="D285" t="s">
        <v>780</v>
      </c>
      <c r="E285" t="s">
        <v>3982</v>
      </c>
      <c r="F285" t="s">
        <v>779</v>
      </c>
      <c r="G285" t="s">
        <v>6009</v>
      </c>
      <c r="H285" t="s">
        <v>724</v>
      </c>
      <c r="I285" t="s">
        <v>780</v>
      </c>
    </row>
    <row r="286" spans="1:9" x14ac:dyDescent="0.15">
      <c r="A286" t="s">
        <v>5196</v>
      </c>
      <c r="B286">
        <v>4424</v>
      </c>
      <c r="C286" t="s">
        <v>3888</v>
      </c>
      <c r="D286" t="s">
        <v>782</v>
      </c>
      <c r="E286" t="s">
        <v>3982</v>
      </c>
      <c r="F286" t="s">
        <v>781</v>
      </c>
      <c r="G286" t="s">
        <v>6010</v>
      </c>
      <c r="H286" t="s">
        <v>724</v>
      </c>
      <c r="I286" t="s">
        <v>782</v>
      </c>
    </row>
    <row r="287" spans="1:9" x14ac:dyDescent="0.15">
      <c r="A287" t="s">
        <v>5224</v>
      </c>
      <c r="B287">
        <v>4444</v>
      </c>
      <c r="C287" t="s">
        <v>3888</v>
      </c>
      <c r="D287" t="s">
        <v>784</v>
      </c>
      <c r="E287" t="s">
        <v>3982</v>
      </c>
      <c r="F287" t="s">
        <v>783</v>
      </c>
      <c r="G287" t="s">
        <v>6011</v>
      </c>
      <c r="H287" t="s">
        <v>724</v>
      </c>
      <c r="I287" t="s">
        <v>784</v>
      </c>
    </row>
    <row r="288" spans="1:9" x14ac:dyDescent="0.15">
      <c r="A288" t="s">
        <v>5251</v>
      </c>
      <c r="B288">
        <v>4445</v>
      </c>
      <c r="C288" t="s">
        <v>3888</v>
      </c>
      <c r="D288" t="s">
        <v>786</v>
      </c>
      <c r="E288" t="s">
        <v>3982</v>
      </c>
      <c r="F288" t="s">
        <v>785</v>
      </c>
      <c r="G288" t="s">
        <v>6012</v>
      </c>
      <c r="H288" t="s">
        <v>724</v>
      </c>
      <c r="I288" t="s">
        <v>786</v>
      </c>
    </row>
    <row r="289" spans="1:9" x14ac:dyDescent="0.15">
      <c r="A289" t="s">
        <v>5276</v>
      </c>
      <c r="B289">
        <v>4501</v>
      </c>
      <c r="C289" t="s">
        <v>3888</v>
      </c>
      <c r="D289" t="s">
        <v>788</v>
      </c>
      <c r="E289" t="s">
        <v>3982</v>
      </c>
      <c r="F289" t="s">
        <v>787</v>
      </c>
      <c r="G289" t="s">
        <v>6013</v>
      </c>
      <c r="H289" t="s">
        <v>724</v>
      </c>
      <c r="I289" t="s">
        <v>788</v>
      </c>
    </row>
    <row r="290" spans="1:9" x14ac:dyDescent="0.15">
      <c r="A290" t="s">
        <v>5301</v>
      </c>
      <c r="B290">
        <v>4505</v>
      </c>
      <c r="C290" t="s">
        <v>3888</v>
      </c>
      <c r="D290" t="s">
        <v>790</v>
      </c>
      <c r="E290" t="s">
        <v>3982</v>
      </c>
      <c r="F290" t="s">
        <v>789</v>
      </c>
      <c r="G290" t="s">
        <v>6014</v>
      </c>
      <c r="H290" t="s">
        <v>724</v>
      </c>
      <c r="I290" t="s">
        <v>790</v>
      </c>
    </row>
    <row r="291" spans="1:9" x14ac:dyDescent="0.15">
      <c r="A291" t="s">
        <v>5325</v>
      </c>
      <c r="B291">
        <v>4581</v>
      </c>
      <c r="C291" t="s">
        <v>3888</v>
      </c>
      <c r="D291" t="s">
        <v>792</v>
      </c>
      <c r="E291" t="s">
        <v>3982</v>
      </c>
      <c r="F291" t="s">
        <v>791</v>
      </c>
      <c r="G291" t="s">
        <v>6015</v>
      </c>
      <c r="H291" t="s">
        <v>724</v>
      </c>
      <c r="I291" t="s">
        <v>792</v>
      </c>
    </row>
    <row r="292" spans="1:9" x14ac:dyDescent="0.15">
      <c r="A292" t="s">
        <v>5348</v>
      </c>
      <c r="B292">
        <v>4606</v>
      </c>
      <c r="C292" t="s">
        <v>3888</v>
      </c>
      <c r="D292" t="s">
        <v>794</v>
      </c>
      <c r="E292" t="s">
        <v>3982</v>
      </c>
      <c r="F292" t="s">
        <v>793</v>
      </c>
      <c r="G292" t="s">
        <v>6016</v>
      </c>
      <c r="H292" t="s">
        <v>724</v>
      </c>
      <c r="I292" t="s">
        <v>794</v>
      </c>
    </row>
    <row r="293" spans="1:9" x14ac:dyDescent="0.15">
      <c r="A293" t="s">
        <v>3938</v>
      </c>
      <c r="B293">
        <v>5000</v>
      </c>
      <c r="C293" t="s">
        <v>3889</v>
      </c>
      <c r="D293" t="s">
        <v>796</v>
      </c>
      <c r="E293" t="s">
        <v>3933</v>
      </c>
      <c r="F293" t="s">
        <v>795</v>
      </c>
      <c r="G293" t="s">
        <v>6017</v>
      </c>
      <c r="H293" t="s">
        <v>796</v>
      </c>
    </row>
    <row r="294" spans="1:9" x14ac:dyDescent="0.15">
      <c r="A294" t="s">
        <v>3987</v>
      </c>
      <c r="B294">
        <v>5201</v>
      </c>
      <c r="C294" t="s">
        <v>3889</v>
      </c>
      <c r="D294" t="s">
        <v>798</v>
      </c>
      <c r="E294" t="s">
        <v>3982</v>
      </c>
      <c r="F294" t="s">
        <v>797</v>
      </c>
      <c r="G294" t="s">
        <v>6018</v>
      </c>
      <c r="H294" t="s">
        <v>796</v>
      </c>
      <c r="I294" t="s">
        <v>798</v>
      </c>
    </row>
    <row r="295" spans="1:9" x14ac:dyDescent="0.15">
      <c r="A295" t="s">
        <v>4035</v>
      </c>
      <c r="B295">
        <v>5202</v>
      </c>
      <c r="C295" t="s">
        <v>3889</v>
      </c>
      <c r="D295" t="s">
        <v>800</v>
      </c>
      <c r="E295" t="s">
        <v>3982</v>
      </c>
      <c r="F295" t="s">
        <v>799</v>
      </c>
      <c r="G295" t="s">
        <v>6019</v>
      </c>
      <c r="H295" t="s">
        <v>796</v>
      </c>
      <c r="I295" t="s">
        <v>800</v>
      </c>
    </row>
    <row r="296" spans="1:9" x14ac:dyDescent="0.15">
      <c r="A296" t="s">
        <v>4083</v>
      </c>
      <c r="B296">
        <v>5203</v>
      </c>
      <c r="C296" t="s">
        <v>3889</v>
      </c>
      <c r="D296" t="s">
        <v>802</v>
      </c>
      <c r="E296" t="s">
        <v>3982</v>
      </c>
      <c r="F296" t="s">
        <v>801</v>
      </c>
      <c r="G296" t="s">
        <v>6020</v>
      </c>
      <c r="H296" t="s">
        <v>796</v>
      </c>
      <c r="I296" t="s">
        <v>802</v>
      </c>
    </row>
    <row r="297" spans="1:9" x14ac:dyDescent="0.15">
      <c r="A297" t="s">
        <v>4131</v>
      </c>
      <c r="B297">
        <v>5204</v>
      </c>
      <c r="C297" t="s">
        <v>3889</v>
      </c>
      <c r="D297" t="s">
        <v>804</v>
      </c>
      <c r="E297" t="s">
        <v>3982</v>
      </c>
      <c r="F297" t="s">
        <v>803</v>
      </c>
      <c r="G297" t="s">
        <v>6021</v>
      </c>
      <c r="H297" t="s">
        <v>796</v>
      </c>
      <c r="I297" t="s">
        <v>804</v>
      </c>
    </row>
    <row r="298" spans="1:9" x14ac:dyDescent="0.15">
      <c r="A298" t="s">
        <v>4179</v>
      </c>
      <c r="B298">
        <v>5206</v>
      </c>
      <c r="C298" t="s">
        <v>3889</v>
      </c>
      <c r="D298" t="s">
        <v>806</v>
      </c>
      <c r="E298" t="s">
        <v>3982</v>
      </c>
      <c r="F298" t="s">
        <v>805</v>
      </c>
      <c r="G298" t="s">
        <v>6022</v>
      </c>
      <c r="H298" t="s">
        <v>796</v>
      </c>
      <c r="I298" t="s">
        <v>806</v>
      </c>
    </row>
    <row r="299" spans="1:9" x14ac:dyDescent="0.15">
      <c r="A299" t="s">
        <v>4227</v>
      </c>
      <c r="B299">
        <v>5207</v>
      </c>
      <c r="C299" t="s">
        <v>3889</v>
      </c>
      <c r="D299" t="s">
        <v>808</v>
      </c>
      <c r="E299" t="s">
        <v>3982</v>
      </c>
      <c r="F299" t="s">
        <v>807</v>
      </c>
      <c r="G299" t="s">
        <v>6023</v>
      </c>
      <c r="H299" t="s">
        <v>796</v>
      </c>
      <c r="I299" t="s">
        <v>808</v>
      </c>
    </row>
    <row r="300" spans="1:9" x14ac:dyDescent="0.15">
      <c r="A300" t="s">
        <v>4275</v>
      </c>
      <c r="B300">
        <v>5209</v>
      </c>
      <c r="C300" t="s">
        <v>3889</v>
      </c>
      <c r="D300" t="s">
        <v>810</v>
      </c>
      <c r="E300" t="s">
        <v>3982</v>
      </c>
      <c r="F300" t="s">
        <v>809</v>
      </c>
      <c r="G300" t="s">
        <v>6024</v>
      </c>
      <c r="H300" t="s">
        <v>796</v>
      </c>
      <c r="I300" t="s">
        <v>810</v>
      </c>
    </row>
    <row r="301" spans="1:9" x14ac:dyDescent="0.15">
      <c r="A301" t="s">
        <v>4323</v>
      </c>
      <c r="B301">
        <v>5210</v>
      </c>
      <c r="C301" t="s">
        <v>3889</v>
      </c>
      <c r="D301" t="s">
        <v>812</v>
      </c>
      <c r="E301" t="s">
        <v>3982</v>
      </c>
      <c r="F301" t="s">
        <v>811</v>
      </c>
      <c r="G301" t="s">
        <v>6025</v>
      </c>
      <c r="H301" t="s">
        <v>796</v>
      </c>
      <c r="I301" t="s">
        <v>812</v>
      </c>
    </row>
    <row r="302" spans="1:9" x14ac:dyDescent="0.15">
      <c r="A302" t="s">
        <v>4371</v>
      </c>
      <c r="B302">
        <v>5211</v>
      </c>
      <c r="C302" t="s">
        <v>3889</v>
      </c>
      <c r="D302" t="s">
        <v>814</v>
      </c>
      <c r="E302" t="s">
        <v>3982</v>
      </c>
      <c r="F302" t="s">
        <v>813</v>
      </c>
      <c r="G302" t="s">
        <v>6026</v>
      </c>
      <c r="H302" t="s">
        <v>796</v>
      </c>
      <c r="I302" t="s">
        <v>814</v>
      </c>
    </row>
    <row r="303" spans="1:9" x14ac:dyDescent="0.15">
      <c r="A303" t="s">
        <v>4419</v>
      </c>
      <c r="B303">
        <v>5212</v>
      </c>
      <c r="C303" t="s">
        <v>3889</v>
      </c>
      <c r="D303" t="s">
        <v>816</v>
      </c>
      <c r="E303" t="s">
        <v>3982</v>
      </c>
      <c r="F303" t="s">
        <v>815</v>
      </c>
      <c r="G303" t="s">
        <v>6027</v>
      </c>
      <c r="H303" t="s">
        <v>796</v>
      </c>
      <c r="I303" t="s">
        <v>816</v>
      </c>
    </row>
    <row r="304" spans="1:9" x14ac:dyDescent="0.15">
      <c r="A304" t="s">
        <v>4467</v>
      </c>
      <c r="B304">
        <v>5213</v>
      </c>
      <c r="C304" t="s">
        <v>3889</v>
      </c>
      <c r="D304" t="s">
        <v>818</v>
      </c>
      <c r="E304" t="s">
        <v>3982</v>
      </c>
      <c r="F304" t="s">
        <v>817</v>
      </c>
      <c r="G304" t="s">
        <v>6028</v>
      </c>
      <c r="H304" t="s">
        <v>796</v>
      </c>
      <c r="I304" t="s">
        <v>818</v>
      </c>
    </row>
    <row r="305" spans="1:9" x14ac:dyDescent="0.15">
      <c r="A305" t="s">
        <v>4515</v>
      </c>
      <c r="B305">
        <v>5214</v>
      </c>
      <c r="C305" t="s">
        <v>3889</v>
      </c>
      <c r="D305" t="s">
        <v>820</v>
      </c>
      <c r="E305" t="s">
        <v>3982</v>
      </c>
      <c r="F305" t="s">
        <v>819</v>
      </c>
      <c r="G305" t="s">
        <v>6029</v>
      </c>
      <c r="H305" t="s">
        <v>796</v>
      </c>
      <c r="I305" t="s">
        <v>820</v>
      </c>
    </row>
    <row r="306" spans="1:9" x14ac:dyDescent="0.15">
      <c r="A306" t="s">
        <v>4563</v>
      </c>
      <c r="B306">
        <v>5215</v>
      </c>
      <c r="C306" t="s">
        <v>3889</v>
      </c>
      <c r="D306" t="s">
        <v>822</v>
      </c>
      <c r="E306" t="s">
        <v>3982</v>
      </c>
      <c r="F306" t="s">
        <v>821</v>
      </c>
      <c r="G306" t="s">
        <v>6030</v>
      </c>
      <c r="H306" t="s">
        <v>796</v>
      </c>
      <c r="I306" t="s">
        <v>822</v>
      </c>
    </row>
    <row r="307" spans="1:9" x14ac:dyDescent="0.15">
      <c r="A307" t="s">
        <v>4611</v>
      </c>
      <c r="B307">
        <v>5303</v>
      </c>
      <c r="C307" t="s">
        <v>3889</v>
      </c>
      <c r="D307" t="s">
        <v>824</v>
      </c>
      <c r="E307" t="s">
        <v>3982</v>
      </c>
      <c r="F307" t="s">
        <v>823</v>
      </c>
      <c r="G307" t="s">
        <v>6031</v>
      </c>
      <c r="H307" t="s">
        <v>796</v>
      </c>
      <c r="I307" t="s">
        <v>824</v>
      </c>
    </row>
    <row r="308" spans="1:9" x14ac:dyDescent="0.15">
      <c r="A308" t="s">
        <v>4659</v>
      </c>
      <c r="B308">
        <v>5327</v>
      </c>
      <c r="C308" t="s">
        <v>3889</v>
      </c>
      <c r="D308" t="s">
        <v>826</v>
      </c>
      <c r="E308" t="s">
        <v>3982</v>
      </c>
      <c r="F308" t="s">
        <v>825</v>
      </c>
      <c r="G308" t="s">
        <v>6032</v>
      </c>
      <c r="H308" t="s">
        <v>796</v>
      </c>
      <c r="I308" t="s">
        <v>826</v>
      </c>
    </row>
    <row r="309" spans="1:9" x14ac:dyDescent="0.15">
      <c r="A309" t="s">
        <v>4707</v>
      </c>
      <c r="B309">
        <v>5346</v>
      </c>
      <c r="C309" t="s">
        <v>3889</v>
      </c>
      <c r="D309" t="s">
        <v>828</v>
      </c>
      <c r="E309" t="s">
        <v>3982</v>
      </c>
      <c r="F309" t="s">
        <v>827</v>
      </c>
      <c r="G309" t="s">
        <v>6033</v>
      </c>
      <c r="H309" t="s">
        <v>796</v>
      </c>
      <c r="I309" t="s">
        <v>828</v>
      </c>
    </row>
    <row r="310" spans="1:9" x14ac:dyDescent="0.15">
      <c r="A310" t="s">
        <v>4754</v>
      </c>
      <c r="B310">
        <v>5348</v>
      </c>
      <c r="C310" t="s">
        <v>3889</v>
      </c>
      <c r="D310" t="s">
        <v>830</v>
      </c>
      <c r="E310" t="s">
        <v>3982</v>
      </c>
      <c r="F310" t="s">
        <v>829</v>
      </c>
      <c r="G310" t="s">
        <v>6034</v>
      </c>
      <c r="H310" t="s">
        <v>796</v>
      </c>
      <c r="I310" t="s">
        <v>830</v>
      </c>
    </row>
    <row r="311" spans="1:9" x14ac:dyDescent="0.15">
      <c r="A311" t="s">
        <v>4801</v>
      </c>
      <c r="B311">
        <v>5349</v>
      </c>
      <c r="C311" t="s">
        <v>3889</v>
      </c>
      <c r="D311" t="s">
        <v>832</v>
      </c>
      <c r="E311" t="s">
        <v>3982</v>
      </c>
      <c r="F311" t="s">
        <v>831</v>
      </c>
      <c r="G311" t="s">
        <v>6035</v>
      </c>
      <c r="H311" t="s">
        <v>796</v>
      </c>
      <c r="I311" t="s">
        <v>832</v>
      </c>
    </row>
    <row r="312" spans="1:9" x14ac:dyDescent="0.15">
      <c r="A312" t="s">
        <v>4846</v>
      </c>
      <c r="B312">
        <v>5361</v>
      </c>
      <c r="C312" t="s">
        <v>3889</v>
      </c>
      <c r="D312" t="s">
        <v>834</v>
      </c>
      <c r="E312" t="s">
        <v>3982</v>
      </c>
      <c r="F312" t="s">
        <v>833</v>
      </c>
      <c r="G312" t="s">
        <v>6036</v>
      </c>
      <c r="H312" t="s">
        <v>796</v>
      </c>
      <c r="I312" t="s">
        <v>834</v>
      </c>
    </row>
    <row r="313" spans="1:9" x14ac:dyDescent="0.15">
      <c r="A313" t="s">
        <v>4890</v>
      </c>
      <c r="B313">
        <v>5363</v>
      </c>
      <c r="C313" t="s">
        <v>3889</v>
      </c>
      <c r="D313" t="s">
        <v>836</v>
      </c>
      <c r="E313" t="s">
        <v>3982</v>
      </c>
      <c r="F313" t="s">
        <v>835</v>
      </c>
      <c r="G313" t="s">
        <v>6037</v>
      </c>
      <c r="H313" t="s">
        <v>796</v>
      </c>
      <c r="I313" t="s">
        <v>836</v>
      </c>
    </row>
    <row r="314" spans="1:9" x14ac:dyDescent="0.15">
      <c r="A314" t="s">
        <v>4929</v>
      </c>
      <c r="B314">
        <v>5366</v>
      </c>
      <c r="C314" t="s">
        <v>3889</v>
      </c>
      <c r="D314" t="s">
        <v>838</v>
      </c>
      <c r="E314" t="s">
        <v>3982</v>
      </c>
      <c r="F314" t="s">
        <v>837</v>
      </c>
      <c r="G314" t="s">
        <v>6038</v>
      </c>
      <c r="H314" t="s">
        <v>796</v>
      </c>
      <c r="I314" t="s">
        <v>838</v>
      </c>
    </row>
    <row r="315" spans="1:9" x14ac:dyDescent="0.15">
      <c r="A315" t="s">
        <v>4966</v>
      </c>
      <c r="B315">
        <v>5368</v>
      </c>
      <c r="C315" t="s">
        <v>3889</v>
      </c>
      <c r="D315" t="s">
        <v>840</v>
      </c>
      <c r="E315" t="s">
        <v>3982</v>
      </c>
      <c r="F315" t="s">
        <v>839</v>
      </c>
      <c r="G315" t="s">
        <v>6039</v>
      </c>
      <c r="H315" t="s">
        <v>796</v>
      </c>
      <c r="I315" t="s">
        <v>840</v>
      </c>
    </row>
    <row r="316" spans="1:9" x14ac:dyDescent="0.15">
      <c r="A316" t="s">
        <v>5002</v>
      </c>
      <c r="B316">
        <v>5434</v>
      </c>
      <c r="C316" t="s">
        <v>3889</v>
      </c>
      <c r="D316" t="s">
        <v>842</v>
      </c>
      <c r="E316" t="s">
        <v>3982</v>
      </c>
      <c r="F316" t="s">
        <v>841</v>
      </c>
      <c r="G316" t="s">
        <v>6040</v>
      </c>
      <c r="H316" t="s">
        <v>796</v>
      </c>
      <c r="I316" t="s">
        <v>842</v>
      </c>
    </row>
    <row r="317" spans="1:9" x14ac:dyDescent="0.15">
      <c r="A317" t="s">
        <v>5038</v>
      </c>
      <c r="B317">
        <v>5463</v>
      </c>
      <c r="C317" t="s">
        <v>3889</v>
      </c>
      <c r="D317" t="s">
        <v>844</v>
      </c>
      <c r="E317" t="s">
        <v>3982</v>
      </c>
      <c r="F317" t="s">
        <v>843</v>
      </c>
      <c r="G317" t="s">
        <v>6041</v>
      </c>
      <c r="H317" t="s">
        <v>796</v>
      </c>
      <c r="I317" t="s">
        <v>844</v>
      </c>
    </row>
    <row r="318" spans="1:9" x14ac:dyDescent="0.15">
      <c r="A318" t="s">
        <v>5073</v>
      </c>
      <c r="B318">
        <v>5464</v>
      </c>
      <c r="C318" t="s">
        <v>3889</v>
      </c>
      <c r="D318" t="s">
        <v>846</v>
      </c>
      <c r="E318" t="s">
        <v>3982</v>
      </c>
      <c r="F318" t="s">
        <v>845</v>
      </c>
      <c r="G318" t="s">
        <v>6042</v>
      </c>
      <c r="H318" t="s">
        <v>796</v>
      </c>
      <c r="I318" t="s">
        <v>846</v>
      </c>
    </row>
    <row r="319" spans="1:9" x14ac:dyDescent="0.15">
      <c r="A319" t="s">
        <v>3939</v>
      </c>
      <c r="B319">
        <v>6000</v>
      </c>
      <c r="C319" t="s">
        <v>3890</v>
      </c>
      <c r="D319" t="s">
        <v>848</v>
      </c>
      <c r="E319" t="s">
        <v>3933</v>
      </c>
      <c r="F319" t="s">
        <v>847</v>
      </c>
      <c r="G319" t="s">
        <v>6043</v>
      </c>
      <c r="H319" t="s">
        <v>848</v>
      </c>
    </row>
    <row r="320" spans="1:9" x14ac:dyDescent="0.15">
      <c r="A320" t="s">
        <v>3988</v>
      </c>
      <c r="B320">
        <v>6201</v>
      </c>
      <c r="C320" t="s">
        <v>3890</v>
      </c>
      <c r="D320" t="s">
        <v>850</v>
      </c>
      <c r="E320" t="s">
        <v>3982</v>
      </c>
      <c r="F320" t="s">
        <v>849</v>
      </c>
      <c r="G320" t="s">
        <v>6044</v>
      </c>
      <c r="H320" t="s">
        <v>848</v>
      </c>
      <c r="I320" t="s">
        <v>850</v>
      </c>
    </row>
    <row r="321" spans="1:9" x14ac:dyDescent="0.15">
      <c r="A321" t="s">
        <v>4036</v>
      </c>
      <c r="B321">
        <v>6202</v>
      </c>
      <c r="C321" t="s">
        <v>3890</v>
      </c>
      <c r="D321" t="s">
        <v>852</v>
      </c>
      <c r="E321" t="s">
        <v>3982</v>
      </c>
      <c r="F321" t="s">
        <v>851</v>
      </c>
      <c r="G321" t="s">
        <v>6045</v>
      </c>
      <c r="H321" t="s">
        <v>848</v>
      </c>
      <c r="I321" t="s">
        <v>852</v>
      </c>
    </row>
    <row r="322" spans="1:9" x14ac:dyDescent="0.15">
      <c r="A322" t="s">
        <v>4084</v>
      </c>
      <c r="B322">
        <v>6203</v>
      </c>
      <c r="C322" t="s">
        <v>3890</v>
      </c>
      <c r="D322" t="s">
        <v>854</v>
      </c>
      <c r="E322" t="s">
        <v>3982</v>
      </c>
      <c r="F322" t="s">
        <v>853</v>
      </c>
      <c r="G322" t="s">
        <v>6046</v>
      </c>
      <c r="H322" t="s">
        <v>848</v>
      </c>
      <c r="I322" t="s">
        <v>854</v>
      </c>
    </row>
    <row r="323" spans="1:9" x14ac:dyDescent="0.15">
      <c r="A323" t="s">
        <v>4132</v>
      </c>
      <c r="B323">
        <v>6204</v>
      </c>
      <c r="C323" t="s">
        <v>3890</v>
      </c>
      <c r="D323" t="s">
        <v>856</v>
      </c>
      <c r="E323" t="s">
        <v>3982</v>
      </c>
      <c r="F323" t="s">
        <v>855</v>
      </c>
      <c r="G323" t="s">
        <v>6047</v>
      </c>
      <c r="H323" t="s">
        <v>848</v>
      </c>
      <c r="I323" t="s">
        <v>856</v>
      </c>
    </row>
    <row r="324" spans="1:9" x14ac:dyDescent="0.15">
      <c r="A324" t="s">
        <v>4180</v>
      </c>
      <c r="B324">
        <v>6205</v>
      </c>
      <c r="C324" t="s">
        <v>3890</v>
      </c>
      <c r="D324" t="s">
        <v>858</v>
      </c>
      <c r="E324" t="s">
        <v>3982</v>
      </c>
      <c r="F324" t="s">
        <v>857</v>
      </c>
      <c r="G324" t="s">
        <v>6048</v>
      </c>
      <c r="H324" t="s">
        <v>848</v>
      </c>
      <c r="I324" t="s">
        <v>858</v>
      </c>
    </row>
    <row r="325" spans="1:9" x14ac:dyDescent="0.15">
      <c r="A325" t="s">
        <v>4228</v>
      </c>
      <c r="B325">
        <v>6206</v>
      </c>
      <c r="C325" t="s">
        <v>3890</v>
      </c>
      <c r="D325" t="s">
        <v>860</v>
      </c>
      <c r="E325" t="s">
        <v>3982</v>
      </c>
      <c r="F325" t="s">
        <v>859</v>
      </c>
      <c r="G325" t="s">
        <v>6049</v>
      </c>
      <c r="H325" t="s">
        <v>848</v>
      </c>
      <c r="I325" t="s">
        <v>860</v>
      </c>
    </row>
    <row r="326" spans="1:9" x14ac:dyDescent="0.15">
      <c r="A326" t="s">
        <v>4276</v>
      </c>
      <c r="B326">
        <v>6207</v>
      </c>
      <c r="C326" t="s">
        <v>3890</v>
      </c>
      <c r="D326" t="s">
        <v>862</v>
      </c>
      <c r="E326" t="s">
        <v>3982</v>
      </c>
      <c r="F326" t="s">
        <v>861</v>
      </c>
      <c r="G326" t="s">
        <v>6050</v>
      </c>
      <c r="H326" t="s">
        <v>848</v>
      </c>
      <c r="I326" t="s">
        <v>862</v>
      </c>
    </row>
    <row r="327" spans="1:9" x14ac:dyDescent="0.15">
      <c r="A327" t="s">
        <v>4324</v>
      </c>
      <c r="B327">
        <v>6208</v>
      </c>
      <c r="C327" t="s">
        <v>3890</v>
      </c>
      <c r="D327" t="s">
        <v>864</v>
      </c>
      <c r="E327" t="s">
        <v>3982</v>
      </c>
      <c r="F327" t="s">
        <v>863</v>
      </c>
      <c r="G327" t="s">
        <v>6051</v>
      </c>
      <c r="H327" t="s">
        <v>848</v>
      </c>
      <c r="I327" t="s">
        <v>864</v>
      </c>
    </row>
    <row r="328" spans="1:9" x14ac:dyDescent="0.15">
      <c r="A328" t="s">
        <v>4372</v>
      </c>
      <c r="B328">
        <v>6209</v>
      </c>
      <c r="C328" t="s">
        <v>3890</v>
      </c>
      <c r="D328" t="s">
        <v>866</v>
      </c>
      <c r="E328" t="s">
        <v>3982</v>
      </c>
      <c r="F328" t="s">
        <v>865</v>
      </c>
      <c r="G328" t="s">
        <v>6052</v>
      </c>
      <c r="H328" t="s">
        <v>848</v>
      </c>
      <c r="I328" t="s">
        <v>866</v>
      </c>
    </row>
    <row r="329" spans="1:9" x14ac:dyDescent="0.15">
      <c r="A329" t="s">
        <v>4420</v>
      </c>
      <c r="B329">
        <v>6210</v>
      </c>
      <c r="C329" t="s">
        <v>3890</v>
      </c>
      <c r="D329" t="s">
        <v>868</v>
      </c>
      <c r="E329" t="s">
        <v>3982</v>
      </c>
      <c r="F329" t="s">
        <v>867</v>
      </c>
      <c r="G329" t="s">
        <v>6053</v>
      </c>
      <c r="H329" t="s">
        <v>848</v>
      </c>
      <c r="I329" t="s">
        <v>868</v>
      </c>
    </row>
    <row r="330" spans="1:9" x14ac:dyDescent="0.15">
      <c r="A330" t="s">
        <v>4468</v>
      </c>
      <c r="B330">
        <v>6211</v>
      </c>
      <c r="C330" t="s">
        <v>3890</v>
      </c>
      <c r="D330" t="s">
        <v>870</v>
      </c>
      <c r="E330" t="s">
        <v>3982</v>
      </c>
      <c r="F330" t="s">
        <v>869</v>
      </c>
      <c r="G330" t="s">
        <v>6054</v>
      </c>
      <c r="H330" t="s">
        <v>848</v>
      </c>
      <c r="I330" t="s">
        <v>870</v>
      </c>
    </row>
    <row r="331" spans="1:9" x14ac:dyDescent="0.15">
      <c r="A331" t="s">
        <v>4516</v>
      </c>
      <c r="B331">
        <v>6212</v>
      </c>
      <c r="C331" t="s">
        <v>3890</v>
      </c>
      <c r="D331" t="s">
        <v>872</v>
      </c>
      <c r="E331" t="s">
        <v>3982</v>
      </c>
      <c r="F331" t="s">
        <v>871</v>
      </c>
      <c r="G331" t="s">
        <v>6055</v>
      </c>
      <c r="H331" t="s">
        <v>848</v>
      </c>
      <c r="I331" t="s">
        <v>872</v>
      </c>
    </row>
    <row r="332" spans="1:9" x14ac:dyDescent="0.15">
      <c r="A332" t="s">
        <v>4564</v>
      </c>
      <c r="B332">
        <v>6213</v>
      </c>
      <c r="C332" t="s">
        <v>3890</v>
      </c>
      <c r="D332" t="s">
        <v>874</v>
      </c>
      <c r="E332" t="s">
        <v>3982</v>
      </c>
      <c r="F332" t="s">
        <v>873</v>
      </c>
      <c r="G332" t="s">
        <v>6056</v>
      </c>
      <c r="H332" t="s">
        <v>848</v>
      </c>
      <c r="I332" t="s">
        <v>874</v>
      </c>
    </row>
    <row r="333" spans="1:9" x14ac:dyDescent="0.15">
      <c r="A333" t="s">
        <v>4612</v>
      </c>
      <c r="B333">
        <v>6301</v>
      </c>
      <c r="C333" t="s">
        <v>3890</v>
      </c>
      <c r="D333" t="s">
        <v>876</v>
      </c>
      <c r="E333" t="s">
        <v>3982</v>
      </c>
      <c r="F333" t="s">
        <v>875</v>
      </c>
      <c r="G333" t="s">
        <v>6057</v>
      </c>
      <c r="H333" t="s">
        <v>848</v>
      </c>
      <c r="I333" t="s">
        <v>876</v>
      </c>
    </row>
    <row r="334" spans="1:9" x14ac:dyDescent="0.15">
      <c r="A334" t="s">
        <v>4660</v>
      </c>
      <c r="B334">
        <v>6302</v>
      </c>
      <c r="C334" t="s">
        <v>3890</v>
      </c>
      <c r="D334" t="s">
        <v>878</v>
      </c>
      <c r="E334" t="s">
        <v>3982</v>
      </c>
      <c r="F334" t="s">
        <v>877</v>
      </c>
      <c r="G334" t="s">
        <v>6058</v>
      </c>
      <c r="H334" t="s">
        <v>848</v>
      </c>
      <c r="I334" t="s">
        <v>878</v>
      </c>
    </row>
    <row r="335" spans="1:9" x14ac:dyDescent="0.15">
      <c r="A335" t="s">
        <v>4708</v>
      </c>
      <c r="B335">
        <v>6321</v>
      </c>
      <c r="C335" t="s">
        <v>3890</v>
      </c>
      <c r="D335" t="s">
        <v>880</v>
      </c>
      <c r="E335" t="s">
        <v>3982</v>
      </c>
      <c r="F335" t="s">
        <v>879</v>
      </c>
      <c r="G335" t="s">
        <v>6059</v>
      </c>
      <c r="H335" t="s">
        <v>848</v>
      </c>
      <c r="I335" t="s">
        <v>880</v>
      </c>
    </row>
    <row r="336" spans="1:9" x14ac:dyDescent="0.15">
      <c r="A336" t="s">
        <v>4755</v>
      </c>
      <c r="B336">
        <v>6322</v>
      </c>
      <c r="C336" t="s">
        <v>3890</v>
      </c>
      <c r="D336" t="s">
        <v>882</v>
      </c>
      <c r="E336" t="s">
        <v>3982</v>
      </c>
      <c r="F336" t="s">
        <v>881</v>
      </c>
      <c r="G336" t="s">
        <v>6060</v>
      </c>
      <c r="H336" t="s">
        <v>848</v>
      </c>
      <c r="I336" t="s">
        <v>882</v>
      </c>
    </row>
    <row r="337" spans="1:9" x14ac:dyDescent="0.15">
      <c r="A337" t="s">
        <v>4802</v>
      </c>
      <c r="B337">
        <v>6323</v>
      </c>
      <c r="C337" t="s">
        <v>3890</v>
      </c>
      <c r="D337" t="s">
        <v>884</v>
      </c>
      <c r="E337" t="s">
        <v>3982</v>
      </c>
      <c r="F337" t="s">
        <v>883</v>
      </c>
      <c r="G337" t="s">
        <v>6061</v>
      </c>
      <c r="H337" t="s">
        <v>848</v>
      </c>
      <c r="I337" t="s">
        <v>884</v>
      </c>
    </row>
    <row r="338" spans="1:9" x14ac:dyDescent="0.15">
      <c r="A338" t="s">
        <v>4847</v>
      </c>
      <c r="B338">
        <v>6324</v>
      </c>
      <c r="C338" t="s">
        <v>3890</v>
      </c>
      <c r="D338" t="s">
        <v>886</v>
      </c>
      <c r="E338" t="s">
        <v>3982</v>
      </c>
      <c r="F338" t="s">
        <v>885</v>
      </c>
      <c r="G338" t="s">
        <v>6062</v>
      </c>
      <c r="H338" t="s">
        <v>848</v>
      </c>
      <c r="I338" t="s">
        <v>886</v>
      </c>
    </row>
    <row r="339" spans="1:9" x14ac:dyDescent="0.15">
      <c r="A339" t="s">
        <v>4891</v>
      </c>
      <c r="B339">
        <v>6341</v>
      </c>
      <c r="C339" t="s">
        <v>3890</v>
      </c>
      <c r="D339" t="s">
        <v>888</v>
      </c>
      <c r="E339" t="s">
        <v>3982</v>
      </c>
      <c r="F339" t="s">
        <v>887</v>
      </c>
      <c r="G339" t="s">
        <v>6063</v>
      </c>
      <c r="H339" t="s">
        <v>848</v>
      </c>
      <c r="I339" t="s">
        <v>888</v>
      </c>
    </row>
    <row r="340" spans="1:9" x14ac:dyDescent="0.15">
      <c r="A340" t="s">
        <v>4930</v>
      </c>
      <c r="B340">
        <v>6361</v>
      </c>
      <c r="C340" t="s">
        <v>3890</v>
      </c>
      <c r="D340" t="s">
        <v>890</v>
      </c>
      <c r="E340" t="s">
        <v>3982</v>
      </c>
      <c r="F340" t="s">
        <v>889</v>
      </c>
      <c r="G340" t="s">
        <v>6064</v>
      </c>
      <c r="H340" t="s">
        <v>848</v>
      </c>
      <c r="I340" t="s">
        <v>890</v>
      </c>
    </row>
    <row r="341" spans="1:9" x14ac:dyDescent="0.15">
      <c r="A341" t="s">
        <v>4967</v>
      </c>
      <c r="B341">
        <v>6362</v>
      </c>
      <c r="C341" t="s">
        <v>3890</v>
      </c>
      <c r="D341" t="s">
        <v>892</v>
      </c>
      <c r="E341" t="s">
        <v>3982</v>
      </c>
      <c r="F341" t="s">
        <v>891</v>
      </c>
      <c r="G341" t="s">
        <v>6065</v>
      </c>
      <c r="H341" t="s">
        <v>848</v>
      </c>
      <c r="I341" t="s">
        <v>892</v>
      </c>
    </row>
    <row r="342" spans="1:9" x14ac:dyDescent="0.15">
      <c r="A342" t="s">
        <v>5003</v>
      </c>
      <c r="B342">
        <v>6363</v>
      </c>
      <c r="C342" t="s">
        <v>3890</v>
      </c>
      <c r="D342" t="s">
        <v>894</v>
      </c>
      <c r="E342" t="s">
        <v>3982</v>
      </c>
      <c r="F342" t="s">
        <v>893</v>
      </c>
      <c r="G342" t="s">
        <v>6066</v>
      </c>
      <c r="H342" t="s">
        <v>848</v>
      </c>
      <c r="I342" t="s">
        <v>894</v>
      </c>
    </row>
    <row r="343" spans="1:9" x14ac:dyDescent="0.15">
      <c r="A343" t="s">
        <v>5039</v>
      </c>
      <c r="B343">
        <v>6364</v>
      </c>
      <c r="C343" t="s">
        <v>3890</v>
      </c>
      <c r="D343" t="s">
        <v>896</v>
      </c>
      <c r="E343" t="s">
        <v>3982</v>
      </c>
      <c r="F343" t="s">
        <v>895</v>
      </c>
      <c r="G343" t="s">
        <v>6067</v>
      </c>
      <c r="H343" t="s">
        <v>848</v>
      </c>
      <c r="I343" t="s">
        <v>896</v>
      </c>
    </row>
    <row r="344" spans="1:9" x14ac:dyDescent="0.15">
      <c r="A344" t="s">
        <v>5074</v>
      </c>
      <c r="B344">
        <v>6365</v>
      </c>
      <c r="C344" t="s">
        <v>3890</v>
      </c>
      <c r="D344" t="s">
        <v>898</v>
      </c>
      <c r="E344" t="s">
        <v>3982</v>
      </c>
      <c r="F344" t="s">
        <v>897</v>
      </c>
      <c r="G344" t="s">
        <v>6068</v>
      </c>
      <c r="H344" t="s">
        <v>848</v>
      </c>
      <c r="I344" t="s">
        <v>898</v>
      </c>
    </row>
    <row r="345" spans="1:9" x14ac:dyDescent="0.15">
      <c r="A345" t="s">
        <v>5107</v>
      </c>
      <c r="B345">
        <v>6366</v>
      </c>
      <c r="C345" t="s">
        <v>3890</v>
      </c>
      <c r="D345" t="s">
        <v>900</v>
      </c>
      <c r="E345" t="s">
        <v>3982</v>
      </c>
      <c r="F345" t="s">
        <v>899</v>
      </c>
      <c r="G345" t="s">
        <v>6069</v>
      </c>
      <c r="H345" t="s">
        <v>848</v>
      </c>
      <c r="I345" t="s">
        <v>900</v>
      </c>
    </row>
    <row r="346" spans="1:9" x14ac:dyDescent="0.15">
      <c r="A346" t="s">
        <v>5139</v>
      </c>
      <c r="B346">
        <v>6367</v>
      </c>
      <c r="C346" t="s">
        <v>3890</v>
      </c>
      <c r="D346" t="s">
        <v>902</v>
      </c>
      <c r="E346" t="s">
        <v>3982</v>
      </c>
      <c r="F346" t="s">
        <v>901</v>
      </c>
      <c r="G346" t="s">
        <v>6070</v>
      </c>
      <c r="H346" t="s">
        <v>848</v>
      </c>
      <c r="I346" t="s">
        <v>902</v>
      </c>
    </row>
    <row r="347" spans="1:9" x14ac:dyDescent="0.15">
      <c r="A347" t="s">
        <v>5169</v>
      </c>
      <c r="B347">
        <v>6381</v>
      </c>
      <c r="C347" t="s">
        <v>3890</v>
      </c>
      <c r="D347" t="s">
        <v>904</v>
      </c>
      <c r="E347" t="s">
        <v>3982</v>
      </c>
      <c r="F347" t="s">
        <v>903</v>
      </c>
      <c r="G347" t="s">
        <v>6071</v>
      </c>
      <c r="H347" t="s">
        <v>848</v>
      </c>
      <c r="I347" t="s">
        <v>904</v>
      </c>
    </row>
    <row r="348" spans="1:9" x14ac:dyDescent="0.15">
      <c r="A348" t="s">
        <v>5197</v>
      </c>
      <c r="B348">
        <v>6382</v>
      </c>
      <c r="C348" t="s">
        <v>3890</v>
      </c>
      <c r="D348" t="s">
        <v>906</v>
      </c>
      <c r="E348" t="s">
        <v>3982</v>
      </c>
      <c r="F348" t="s">
        <v>905</v>
      </c>
      <c r="G348" t="s">
        <v>6072</v>
      </c>
      <c r="H348" t="s">
        <v>848</v>
      </c>
      <c r="I348" t="s">
        <v>906</v>
      </c>
    </row>
    <row r="349" spans="1:9" x14ac:dyDescent="0.15">
      <c r="A349" t="s">
        <v>5225</v>
      </c>
      <c r="B349">
        <v>6401</v>
      </c>
      <c r="C349" t="s">
        <v>3890</v>
      </c>
      <c r="D349" t="s">
        <v>908</v>
      </c>
      <c r="E349" t="s">
        <v>3982</v>
      </c>
      <c r="F349" t="s">
        <v>907</v>
      </c>
      <c r="G349" t="s">
        <v>6073</v>
      </c>
      <c r="H349" t="s">
        <v>848</v>
      </c>
      <c r="I349" t="s">
        <v>908</v>
      </c>
    </row>
    <row r="350" spans="1:9" x14ac:dyDescent="0.15">
      <c r="A350" t="s">
        <v>5252</v>
      </c>
      <c r="B350">
        <v>6402</v>
      </c>
      <c r="C350" t="s">
        <v>3890</v>
      </c>
      <c r="D350" t="s">
        <v>910</v>
      </c>
      <c r="E350" t="s">
        <v>3982</v>
      </c>
      <c r="F350" t="s">
        <v>909</v>
      </c>
      <c r="G350" t="s">
        <v>6074</v>
      </c>
      <c r="H350" t="s">
        <v>848</v>
      </c>
      <c r="I350" t="s">
        <v>910</v>
      </c>
    </row>
    <row r="351" spans="1:9" x14ac:dyDescent="0.15">
      <c r="A351" t="s">
        <v>5277</v>
      </c>
      <c r="B351">
        <v>6403</v>
      </c>
      <c r="C351" t="s">
        <v>3890</v>
      </c>
      <c r="D351" t="s">
        <v>912</v>
      </c>
      <c r="E351" t="s">
        <v>3982</v>
      </c>
      <c r="F351" t="s">
        <v>911</v>
      </c>
      <c r="G351" t="s">
        <v>6075</v>
      </c>
      <c r="H351" t="s">
        <v>848</v>
      </c>
      <c r="I351" t="s">
        <v>912</v>
      </c>
    </row>
    <row r="352" spans="1:9" x14ac:dyDescent="0.15">
      <c r="A352" t="s">
        <v>5302</v>
      </c>
      <c r="B352">
        <v>6426</v>
      </c>
      <c r="C352" t="s">
        <v>3890</v>
      </c>
      <c r="D352" t="s">
        <v>914</v>
      </c>
      <c r="E352" t="s">
        <v>3982</v>
      </c>
      <c r="F352" t="s">
        <v>913</v>
      </c>
      <c r="G352" t="s">
        <v>6076</v>
      </c>
      <c r="H352" t="s">
        <v>848</v>
      </c>
      <c r="I352" t="s">
        <v>914</v>
      </c>
    </row>
    <row r="353" spans="1:9" x14ac:dyDescent="0.15">
      <c r="A353" t="s">
        <v>5326</v>
      </c>
      <c r="B353">
        <v>6428</v>
      </c>
      <c r="C353" t="s">
        <v>3890</v>
      </c>
      <c r="D353" t="s">
        <v>916</v>
      </c>
      <c r="E353" t="s">
        <v>3982</v>
      </c>
      <c r="F353" t="s">
        <v>915</v>
      </c>
      <c r="G353" t="s">
        <v>6077</v>
      </c>
      <c r="H353" t="s">
        <v>848</v>
      </c>
      <c r="I353" t="s">
        <v>916</v>
      </c>
    </row>
    <row r="354" spans="1:9" x14ac:dyDescent="0.15">
      <c r="A354" t="s">
        <v>5349</v>
      </c>
      <c r="B354">
        <v>6461</v>
      </c>
      <c r="C354" t="s">
        <v>3890</v>
      </c>
      <c r="D354" t="s">
        <v>918</v>
      </c>
      <c r="E354" t="s">
        <v>3982</v>
      </c>
      <c r="F354" t="s">
        <v>917</v>
      </c>
      <c r="G354" t="s">
        <v>6078</v>
      </c>
      <c r="H354" t="s">
        <v>848</v>
      </c>
      <c r="I354" t="s">
        <v>918</v>
      </c>
    </row>
    <row r="355" spans="1:9" x14ac:dyDescent="0.15">
      <c r="A355" t="s">
        <v>3940</v>
      </c>
      <c r="B355">
        <v>7000</v>
      </c>
      <c r="C355" t="s">
        <v>3891</v>
      </c>
      <c r="D355" t="s">
        <v>920</v>
      </c>
      <c r="E355" t="s">
        <v>3933</v>
      </c>
      <c r="F355" t="s">
        <v>919</v>
      </c>
      <c r="G355" t="s">
        <v>6079</v>
      </c>
      <c r="H355" t="s">
        <v>920</v>
      </c>
    </row>
    <row r="356" spans="1:9" x14ac:dyDescent="0.15">
      <c r="A356" t="s">
        <v>3989</v>
      </c>
      <c r="B356">
        <v>7201</v>
      </c>
      <c r="C356" t="s">
        <v>3891</v>
      </c>
      <c r="D356" t="s">
        <v>922</v>
      </c>
      <c r="E356" t="s">
        <v>3982</v>
      </c>
      <c r="F356" t="s">
        <v>921</v>
      </c>
      <c r="G356" t="s">
        <v>6080</v>
      </c>
      <c r="H356" t="s">
        <v>920</v>
      </c>
      <c r="I356" t="s">
        <v>922</v>
      </c>
    </row>
    <row r="357" spans="1:9" x14ac:dyDescent="0.15">
      <c r="A357" t="s">
        <v>4037</v>
      </c>
      <c r="B357">
        <v>7202</v>
      </c>
      <c r="C357" t="s">
        <v>3891</v>
      </c>
      <c r="D357" t="s">
        <v>924</v>
      </c>
      <c r="E357" t="s">
        <v>3982</v>
      </c>
      <c r="F357" t="s">
        <v>923</v>
      </c>
      <c r="G357" t="s">
        <v>6081</v>
      </c>
      <c r="H357" t="s">
        <v>920</v>
      </c>
      <c r="I357" t="s">
        <v>924</v>
      </c>
    </row>
    <row r="358" spans="1:9" x14ac:dyDescent="0.15">
      <c r="A358" t="s">
        <v>4085</v>
      </c>
      <c r="B358">
        <v>7203</v>
      </c>
      <c r="C358" t="s">
        <v>3891</v>
      </c>
      <c r="D358" t="s">
        <v>926</v>
      </c>
      <c r="E358" t="s">
        <v>3982</v>
      </c>
      <c r="F358" t="s">
        <v>925</v>
      </c>
      <c r="G358" t="s">
        <v>6082</v>
      </c>
      <c r="H358" t="s">
        <v>920</v>
      </c>
      <c r="I358" t="s">
        <v>926</v>
      </c>
    </row>
    <row r="359" spans="1:9" x14ac:dyDescent="0.15">
      <c r="A359" t="s">
        <v>4133</v>
      </c>
      <c r="B359">
        <v>7204</v>
      </c>
      <c r="C359" t="s">
        <v>3891</v>
      </c>
      <c r="D359" t="s">
        <v>928</v>
      </c>
      <c r="E359" t="s">
        <v>3982</v>
      </c>
      <c r="F359" t="s">
        <v>927</v>
      </c>
      <c r="G359" t="s">
        <v>6083</v>
      </c>
      <c r="H359" t="s">
        <v>920</v>
      </c>
      <c r="I359" t="s">
        <v>928</v>
      </c>
    </row>
    <row r="360" spans="1:9" x14ac:dyDescent="0.15">
      <c r="A360" t="s">
        <v>4181</v>
      </c>
      <c r="B360">
        <v>7205</v>
      </c>
      <c r="C360" t="s">
        <v>3891</v>
      </c>
      <c r="D360" t="s">
        <v>930</v>
      </c>
      <c r="E360" t="s">
        <v>3982</v>
      </c>
      <c r="F360" t="s">
        <v>929</v>
      </c>
      <c r="G360" t="s">
        <v>6084</v>
      </c>
      <c r="H360" t="s">
        <v>920</v>
      </c>
      <c r="I360" t="s">
        <v>930</v>
      </c>
    </row>
    <row r="361" spans="1:9" x14ac:dyDescent="0.15">
      <c r="A361" t="s">
        <v>4229</v>
      </c>
      <c r="B361">
        <v>7207</v>
      </c>
      <c r="C361" t="s">
        <v>3891</v>
      </c>
      <c r="D361" t="s">
        <v>932</v>
      </c>
      <c r="E361" t="s">
        <v>3982</v>
      </c>
      <c r="F361" t="s">
        <v>931</v>
      </c>
      <c r="G361" t="s">
        <v>6085</v>
      </c>
      <c r="H361" t="s">
        <v>920</v>
      </c>
      <c r="I361" t="s">
        <v>932</v>
      </c>
    </row>
    <row r="362" spans="1:9" x14ac:dyDescent="0.15">
      <c r="A362" t="s">
        <v>4277</v>
      </c>
      <c r="B362">
        <v>7208</v>
      </c>
      <c r="C362" t="s">
        <v>3891</v>
      </c>
      <c r="D362" t="s">
        <v>934</v>
      </c>
      <c r="E362" t="s">
        <v>3982</v>
      </c>
      <c r="F362" t="s">
        <v>933</v>
      </c>
      <c r="G362" t="s">
        <v>6086</v>
      </c>
      <c r="H362" t="s">
        <v>920</v>
      </c>
      <c r="I362" t="s">
        <v>934</v>
      </c>
    </row>
    <row r="363" spans="1:9" x14ac:dyDescent="0.15">
      <c r="A363" t="s">
        <v>4325</v>
      </c>
      <c r="B363">
        <v>7209</v>
      </c>
      <c r="C363" t="s">
        <v>3891</v>
      </c>
      <c r="D363" t="s">
        <v>936</v>
      </c>
      <c r="E363" t="s">
        <v>3982</v>
      </c>
      <c r="F363" t="s">
        <v>935</v>
      </c>
      <c r="G363" t="s">
        <v>6087</v>
      </c>
      <c r="H363" t="s">
        <v>920</v>
      </c>
      <c r="I363" t="s">
        <v>936</v>
      </c>
    </row>
    <row r="364" spans="1:9" x14ac:dyDescent="0.15">
      <c r="A364" t="s">
        <v>4373</v>
      </c>
      <c r="B364">
        <v>7210</v>
      </c>
      <c r="C364" t="s">
        <v>3891</v>
      </c>
      <c r="D364" t="s">
        <v>938</v>
      </c>
      <c r="E364" t="s">
        <v>3982</v>
      </c>
      <c r="F364" t="s">
        <v>937</v>
      </c>
      <c r="G364" t="s">
        <v>6088</v>
      </c>
      <c r="H364" t="s">
        <v>920</v>
      </c>
      <c r="I364" t="s">
        <v>938</v>
      </c>
    </row>
    <row r="365" spans="1:9" x14ac:dyDescent="0.15">
      <c r="A365" t="s">
        <v>4421</v>
      </c>
      <c r="B365">
        <v>7211</v>
      </c>
      <c r="C365" t="s">
        <v>3891</v>
      </c>
      <c r="D365" t="s">
        <v>940</v>
      </c>
      <c r="E365" t="s">
        <v>3982</v>
      </c>
      <c r="F365" t="s">
        <v>939</v>
      </c>
      <c r="G365" t="s">
        <v>6089</v>
      </c>
      <c r="H365" t="s">
        <v>920</v>
      </c>
      <c r="I365" t="s">
        <v>940</v>
      </c>
    </row>
    <row r="366" spans="1:9" x14ac:dyDescent="0.15">
      <c r="A366" t="s">
        <v>4469</v>
      </c>
      <c r="B366">
        <v>7212</v>
      </c>
      <c r="C366" t="s">
        <v>3891</v>
      </c>
      <c r="D366" t="s">
        <v>942</v>
      </c>
      <c r="E366" t="s">
        <v>3982</v>
      </c>
      <c r="F366" t="s">
        <v>941</v>
      </c>
      <c r="G366" t="s">
        <v>6090</v>
      </c>
      <c r="H366" t="s">
        <v>920</v>
      </c>
      <c r="I366" t="s">
        <v>942</v>
      </c>
    </row>
    <row r="367" spans="1:9" x14ac:dyDescent="0.15">
      <c r="A367" t="s">
        <v>4517</v>
      </c>
      <c r="B367">
        <v>7213</v>
      </c>
      <c r="C367" t="s">
        <v>3891</v>
      </c>
      <c r="D367" t="s">
        <v>278</v>
      </c>
      <c r="E367" t="s">
        <v>3982</v>
      </c>
      <c r="F367" t="s">
        <v>943</v>
      </c>
      <c r="G367" t="s">
        <v>6091</v>
      </c>
      <c r="H367" t="s">
        <v>920</v>
      </c>
      <c r="I367" t="s">
        <v>278</v>
      </c>
    </row>
    <row r="368" spans="1:9" x14ac:dyDescent="0.15">
      <c r="A368" t="s">
        <v>4565</v>
      </c>
      <c r="B368">
        <v>7214</v>
      </c>
      <c r="C368" t="s">
        <v>3891</v>
      </c>
      <c r="D368" t="s">
        <v>945</v>
      </c>
      <c r="E368" t="s">
        <v>3982</v>
      </c>
      <c r="F368" t="s">
        <v>944</v>
      </c>
      <c r="G368" t="s">
        <v>6092</v>
      </c>
      <c r="H368" t="s">
        <v>920</v>
      </c>
      <c r="I368" t="s">
        <v>945</v>
      </c>
    </row>
    <row r="369" spans="1:9" x14ac:dyDescent="0.15">
      <c r="A369" t="s">
        <v>4613</v>
      </c>
      <c r="B369">
        <v>7301</v>
      </c>
      <c r="C369" t="s">
        <v>3891</v>
      </c>
      <c r="D369" t="s">
        <v>947</v>
      </c>
      <c r="E369" t="s">
        <v>3982</v>
      </c>
      <c r="F369" t="s">
        <v>946</v>
      </c>
      <c r="G369" t="s">
        <v>6093</v>
      </c>
      <c r="H369" t="s">
        <v>920</v>
      </c>
      <c r="I369" t="s">
        <v>947</v>
      </c>
    </row>
    <row r="370" spans="1:9" x14ac:dyDescent="0.15">
      <c r="A370" t="s">
        <v>4661</v>
      </c>
      <c r="B370">
        <v>7303</v>
      </c>
      <c r="C370" t="s">
        <v>3891</v>
      </c>
      <c r="D370" t="s">
        <v>949</v>
      </c>
      <c r="E370" t="s">
        <v>3982</v>
      </c>
      <c r="F370" t="s">
        <v>948</v>
      </c>
      <c r="G370" t="s">
        <v>6094</v>
      </c>
      <c r="H370" t="s">
        <v>920</v>
      </c>
      <c r="I370" t="s">
        <v>949</v>
      </c>
    </row>
    <row r="371" spans="1:9" x14ac:dyDescent="0.15">
      <c r="A371" t="s">
        <v>4709</v>
      </c>
      <c r="B371">
        <v>7308</v>
      </c>
      <c r="C371" t="s">
        <v>3891</v>
      </c>
      <c r="D371" t="s">
        <v>951</v>
      </c>
      <c r="E371" t="s">
        <v>3982</v>
      </c>
      <c r="F371" t="s">
        <v>950</v>
      </c>
      <c r="G371" t="s">
        <v>6095</v>
      </c>
      <c r="H371" t="s">
        <v>920</v>
      </c>
      <c r="I371" t="s">
        <v>951</v>
      </c>
    </row>
    <row r="372" spans="1:9" x14ac:dyDescent="0.15">
      <c r="A372" t="s">
        <v>4756</v>
      </c>
      <c r="B372">
        <v>7322</v>
      </c>
      <c r="C372" t="s">
        <v>3891</v>
      </c>
      <c r="D372" t="s">
        <v>953</v>
      </c>
      <c r="E372" t="s">
        <v>3982</v>
      </c>
      <c r="F372" t="s">
        <v>952</v>
      </c>
      <c r="G372" t="s">
        <v>6096</v>
      </c>
      <c r="H372" t="s">
        <v>920</v>
      </c>
      <c r="I372" t="s">
        <v>953</v>
      </c>
    </row>
    <row r="373" spans="1:9" x14ac:dyDescent="0.15">
      <c r="A373" t="s">
        <v>4803</v>
      </c>
      <c r="B373">
        <v>7342</v>
      </c>
      <c r="C373" t="s">
        <v>3891</v>
      </c>
      <c r="D373" t="s">
        <v>955</v>
      </c>
      <c r="E373" t="s">
        <v>3982</v>
      </c>
      <c r="F373" t="s">
        <v>954</v>
      </c>
      <c r="G373" t="s">
        <v>6097</v>
      </c>
      <c r="H373" t="s">
        <v>920</v>
      </c>
      <c r="I373" t="s">
        <v>955</v>
      </c>
    </row>
    <row r="374" spans="1:9" x14ac:dyDescent="0.15">
      <c r="A374" t="s">
        <v>4848</v>
      </c>
      <c r="B374">
        <v>7344</v>
      </c>
      <c r="C374" t="s">
        <v>3891</v>
      </c>
      <c r="D374" t="s">
        <v>957</v>
      </c>
      <c r="E374" t="s">
        <v>3982</v>
      </c>
      <c r="F374" t="s">
        <v>956</v>
      </c>
      <c r="G374" t="s">
        <v>6098</v>
      </c>
      <c r="H374" t="s">
        <v>920</v>
      </c>
      <c r="I374" t="s">
        <v>957</v>
      </c>
    </row>
    <row r="375" spans="1:9" x14ac:dyDescent="0.15">
      <c r="A375" t="s">
        <v>4892</v>
      </c>
      <c r="B375">
        <v>7362</v>
      </c>
      <c r="C375" t="s">
        <v>3891</v>
      </c>
      <c r="D375" t="s">
        <v>959</v>
      </c>
      <c r="E375" t="s">
        <v>3982</v>
      </c>
      <c r="F375" t="s">
        <v>958</v>
      </c>
      <c r="G375" t="s">
        <v>6099</v>
      </c>
      <c r="H375" t="s">
        <v>920</v>
      </c>
      <c r="I375" t="s">
        <v>959</v>
      </c>
    </row>
    <row r="376" spans="1:9" x14ac:dyDescent="0.15">
      <c r="A376" t="s">
        <v>4931</v>
      </c>
      <c r="B376">
        <v>7364</v>
      </c>
      <c r="C376" t="s">
        <v>3891</v>
      </c>
      <c r="D376" t="s">
        <v>961</v>
      </c>
      <c r="E376" t="s">
        <v>3982</v>
      </c>
      <c r="F376" t="s">
        <v>960</v>
      </c>
      <c r="G376" t="s">
        <v>6100</v>
      </c>
      <c r="H376" t="s">
        <v>920</v>
      </c>
      <c r="I376" t="s">
        <v>961</v>
      </c>
    </row>
    <row r="377" spans="1:9" x14ac:dyDescent="0.15">
      <c r="A377" t="s">
        <v>4968</v>
      </c>
      <c r="B377">
        <v>7367</v>
      </c>
      <c r="C377" t="s">
        <v>3891</v>
      </c>
      <c r="D377" t="s">
        <v>963</v>
      </c>
      <c r="E377" t="s">
        <v>3982</v>
      </c>
      <c r="F377" t="s">
        <v>962</v>
      </c>
      <c r="G377" t="s">
        <v>6101</v>
      </c>
      <c r="H377" t="s">
        <v>920</v>
      </c>
      <c r="I377" t="s">
        <v>963</v>
      </c>
    </row>
    <row r="378" spans="1:9" x14ac:dyDescent="0.15">
      <c r="A378" t="s">
        <v>5004</v>
      </c>
      <c r="B378">
        <v>7368</v>
      </c>
      <c r="C378" t="s">
        <v>3891</v>
      </c>
      <c r="D378" t="s">
        <v>965</v>
      </c>
      <c r="E378" t="s">
        <v>3982</v>
      </c>
      <c r="F378" t="s">
        <v>964</v>
      </c>
      <c r="G378" t="s">
        <v>6102</v>
      </c>
      <c r="H378" t="s">
        <v>920</v>
      </c>
      <c r="I378" t="s">
        <v>965</v>
      </c>
    </row>
    <row r="379" spans="1:9" x14ac:dyDescent="0.15">
      <c r="A379" t="s">
        <v>5040</v>
      </c>
      <c r="B379">
        <v>7402</v>
      </c>
      <c r="C379" t="s">
        <v>3891</v>
      </c>
      <c r="D379" t="s">
        <v>967</v>
      </c>
      <c r="E379" t="s">
        <v>3982</v>
      </c>
      <c r="F379" t="s">
        <v>966</v>
      </c>
      <c r="G379" t="s">
        <v>6103</v>
      </c>
      <c r="H379" t="s">
        <v>920</v>
      </c>
      <c r="I379" t="s">
        <v>967</v>
      </c>
    </row>
    <row r="380" spans="1:9" x14ac:dyDescent="0.15">
      <c r="A380" t="s">
        <v>5075</v>
      </c>
      <c r="B380">
        <v>7405</v>
      </c>
      <c r="C380" t="s">
        <v>3891</v>
      </c>
      <c r="D380" t="s">
        <v>969</v>
      </c>
      <c r="E380" t="s">
        <v>3982</v>
      </c>
      <c r="F380" t="s">
        <v>968</v>
      </c>
      <c r="G380" t="s">
        <v>6104</v>
      </c>
      <c r="H380" t="s">
        <v>920</v>
      </c>
      <c r="I380" t="s">
        <v>969</v>
      </c>
    </row>
    <row r="381" spans="1:9" x14ac:dyDescent="0.15">
      <c r="A381" t="s">
        <v>5108</v>
      </c>
      <c r="B381">
        <v>7407</v>
      </c>
      <c r="C381" t="s">
        <v>3891</v>
      </c>
      <c r="D381" t="s">
        <v>971</v>
      </c>
      <c r="E381" t="s">
        <v>3982</v>
      </c>
      <c r="F381" t="s">
        <v>970</v>
      </c>
      <c r="G381" t="s">
        <v>6105</v>
      </c>
      <c r="H381" t="s">
        <v>920</v>
      </c>
      <c r="I381" t="s">
        <v>971</v>
      </c>
    </row>
    <row r="382" spans="1:9" x14ac:dyDescent="0.15">
      <c r="A382" t="s">
        <v>5140</v>
      </c>
      <c r="B382">
        <v>7408</v>
      </c>
      <c r="C382" t="s">
        <v>3891</v>
      </c>
      <c r="D382" t="s">
        <v>973</v>
      </c>
      <c r="E382" t="s">
        <v>3982</v>
      </c>
      <c r="F382" t="s">
        <v>972</v>
      </c>
      <c r="G382" t="s">
        <v>6106</v>
      </c>
      <c r="H382" t="s">
        <v>920</v>
      </c>
      <c r="I382" t="s">
        <v>973</v>
      </c>
    </row>
    <row r="383" spans="1:9" x14ac:dyDescent="0.15">
      <c r="A383" t="s">
        <v>5170</v>
      </c>
      <c r="B383">
        <v>7421</v>
      </c>
      <c r="C383" t="s">
        <v>3891</v>
      </c>
      <c r="D383" t="s">
        <v>975</v>
      </c>
      <c r="E383" t="s">
        <v>3982</v>
      </c>
      <c r="F383" t="s">
        <v>974</v>
      </c>
      <c r="G383" t="s">
        <v>6107</v>
      </c>
      <c r="H383" t="s">
        <v>920</v>
      </c>
      <c r="I383" t="s">
        <v>975</v>
      </c>
    </row>
    <row r="384" spans="1:9" x14ac:dyDescent="0.15">
      <c r="A384" t="s">
        <v>5198</v>
      </c>
      <c r="B384">
        <v>7422</v>
      </c>
      <c r="C384" t="s">
        <v>3891</v>
      </c>
      <c r="D384" t="s">
        <v>977</v>
      </c>
      <c r="E384" t="s">
        <v>3982</v>
      </c>
      <c r="F384" t="s">
        <v>976</v>
      </c>
      <c r="G384" t="s">
        <v>6108</v>
      </c>
      <c r="H384" t="s">
        <v>920</v>
      </c>
      <c r="I384" t="s">
        <v>977</v>
      </c>
    </row>
    <row r="385" spans="1:9" x14ac:dyDescent="0.15">
      <c r="A385" t="s">
        <v>5226</v>
      </c>
      <c r="B385">
        <v>7423</v>
      </c>
      <c r="C385" t="s">
        <v>3891</v>
      </c>
      <c r="D385" t="s">
        <v>979</v>
      </c>
      <c r="E385" t="s">
        <v>3982</v>
      </c>
      <c r="F385" t="s">
        <v>978</v>
      </c>
      <c r="G385" t="s">
        <v>6109</v>
      </c>
      <c r="H385" t="s">
        <v>920</v>
      </c>
      <c r="I385" t="s">
        <v>979</v>
      </c>
    </row>
    <row r="386" spans="1:9" x14ac:dyDescent="0.15">
      <c r="A386" t="s">
        <v>5253</v>
      </c>
      <c r="B386">
        <v>7444</v>
      </c>
      <c r="C386" t="s">
        <v>3891</v>
      </c>
      <c r="D386" t="s">
        <v>981</v>
      </c>
      <c r="E386" t="s">
        <v>3982</v>
      </c>
      <c r="F386" t="s">
        <v>980</v>
      </c>
      <c r="G386" t="s">
        <v>6110</v>
      </c>
      <c r="H386" t="s">
        <v>920</v>
      </c>
      <c r="I386" t="s">
        <v>981</v>
      </c>
    </row>
    <row r="387" spans="1:9" x14ac:dyDescent="0.15">
      <c r="A387" t="s">
        <v>5278</v>
      </c>
      <c r="B387">
        <v>7445</v>
      </c>
      <c r="C387" t="s">
        <v>3891</v>
      </c>
      <c r="D387" t="s">
        <v>890</v>
      </c>
      <c r="E387" t="s">
        <v>3982</v>
      </c>
      <c r="F387" t="s">
        <v>982</v>
      </c>
      <c r="G387" t="s">
        <v>6111</v>
      </c>
      <c r="H387" t="s">
        <v>920</v>
      </c>
      <c r="I387" t="s">
        <v>890</v>
      </c>
    </row>
    <row r="388" spans="1:9" x14ac:dyDescent="0.15">
      <c r="A388" t="s">
        <v>5303</v>
      </c>
      <c r="B388">
        <v>7446</v>
      </c>
      <c r="C388" t="s">
        <v>3891</v>
      </c>
      <c r="D388" t="s">
        <v>984</v>
      </c>
      <c r="E388" t="s">
        <v>3982</v>
      </c>
      <c r="F388" t="s">
        <v>983</v>
      </c>
      <c r="G388" t="s">
        <v>6112</v>
      </c>
      <c r="H388" t="s">
        <v>920</v>
      </c>
      <c r="I388" t="s">
        <v>984</v>
      </c>
    </row>
    <row r="389" spans="1:9" x14ac:dyDescent="0.15">
      <c r="A389" t="s">
        <v>5327</v>
      </c>
      <c r="B389">
        <v>7447</v>
      </c>
      <c r="C389" t="s">
        <v>3891</v>
      </c>
      <c r="D389" t="s">
        <v>986</v>
      </c>
      <c r="E389" t="s">
        <v>3982</v>
      </c>
      <c r="F389" t="s">
        <v>985</v>
      </c>
      <c r="G389" t="s">
        <v>6113</v>
      </c>
      <c r="H389" t="s">
        <v>920</v>
      </c>
      <c r="I389" t="s">
        <v>986</v>
      </c>
    </row>
    <row r="390" spans="1:9" x14ac:dyDescent="0.15">
      <c r="A390" t="s">
        <v>5350</v>
      </c>
      <c r="B390">
        <v>7461</v>
      </c>
      <c r="C390" t="s">
        <v>3891</v>
      </c>
      <c r="D390" t="s">
        <v>988</v>
      </c>
      <c r="E390" t="s">
        <v>3982</v>
      </c>
      <c r="F390" t="s">
        <v>987</v>
      </c>
      <c r="G390" t="s">
        <v>6114</v>
      </c>
      <c r="H390" t="s">
        <v>920</v>
      </c>
      <c r="I390" t="s">
        <v>988</v>
      </c>
    </row>
    <row r="391" spans="1:9" x14ac:dyDescent="0.15">
      <c r="A391" t="s">
        <v>5370</v>
      </c>
      <c r="B391">
        <v>7464</v>
      </c>
      <c r="C391" t="s">
        <v>3891</v>
      </c>
      <c r="D391" t="s">
        <v>990</v>
      </c>
      <c r="E391" t="s">
        <v>3982</v>
      </c>
      <c r="F391" t="s">
        <v>989</v>
      </c>
      <c r="G391" t="s">
        <v>6115</v>
      </c>
      <c r="H391" t="s">
        <v>920</v>
      </c>
      <c r="I391" t="s">
        <v>990</v>
      </c>
    </row>
    <row r="392" spans="1:9" x14ac:dyDescent="0.15">
      <c r="A392" t="s">
        <v>5388</v>
      </c>
      <c r="B392">
        <v>7465</v>
      </c>
      <c r="C392" t="s">
        <v>3891</v>
      </c>
      <c r="D392" t="s">
        <v>992</v>
      </c>
      <c r="E392" t="s">
        <v>3982</v>
      </c>
      <c r="F392" t="s">
        <v>991</v>
      </c>
      <c r="G392" t="s">
        <v>6116</v>
      </c>
      <c r="H392" t="s">
        <v>920</v>
      </c>
      <c r="I392" t="s">
        <v>992</v>
      </c>
    </row>
    <row r="393" spans="1:9" x14ac:dyDescent="0.15">
      <c r="A393" t="s">
        <v>5406</v>
      </c>
      <c r="B393">
        <v>7466</v>
      </c>
      <c r="C393" t="s">
        <v>3891</v>
      </c>
      <c r="D393" t="s">
        <v>994</v>
      </c>
      <c r="E393" t="s">
        <v>3982</v>
      </c>
      <c r="F393" t="s">
        <v>993</v>
      </c>
      <c r="G393" t="s">
        <v>6117</v>
      </c>
      <c r="H393" t="s">
        <v>920</v>
      </c>
      <c r="I393" t="s">
        <v>994</v>
      </c>
    </row>
    <row r="394" spans="1:9" x14ac:dyDescent="0.15">
      <c r="A394" t="s">
        <v>5424</v>
      </c>
      <c r="B394">
        <v>7481</v>
      </c>
      <c r="C394" t="s">
        <v>3891</v>
      </c>
      <c r="D394" t="s">
        <v>996</v>
      </c>
      <c r="E394" t="s">
        <v>3982</v>
      </c>
      <c r="F394" t="s">
        <v>995</v>
      </c>
      <c r="G394" t="s">
        <v>6118</v>
      </c>
      <c r="H394" t="s">
        <v>920</v>
      </c>
      <c r="I394" t="s">
        <v>996</v>
      </c>
    </row>
    <row r="395" spans="1:9" x14ac:dyDescent="0.15">
      <c r="A395" t="s">
        <v>5442</v>
      </c>
      <c r="B395">
        <v>7482</v>
      </c>
      <c r="C395" t="s">
        <v>3891</v>
      </c>
      <c r="D395" t="s">
        <v>998</v>
      </c>
      <c r="E395" t="s">
        <v>3982</v>
      </c>
      <c r="F395" t="s">
        <v>997</v>
      </c>
      <c r="G395" t="s">
        <v>6119</v>
      </c>
      <c r="H395" t="s">
        <v>920</v>
      </c>
      <c r="I395" t="s">
        <v>998</v>
      </c>
    </row>
    <row r="396" spans="1:9" x14ac:dyDescent="0.15">
      <c r="A396" t="s">
        <v>5458</v>
      </c>
      <c r="B396">
        <v>7483</v>
      </c>
      <c r="C396" t="s">
        <v>3891</v>
      </c>
      <c r="D396" t="s">
        <v>1000</v>
      </c>
      <c r="E396" t="s">
        <v>3982</v>
      </c>
      <c r="F396" t="s">
        <v>999</v>
      </c>
      <c r="G396" t="s">
        <v>6120</v>
      </c>
      <c r="H396" t="s">
        <v>920</v>
      </c>
      <c r="I396" t="s">
        <v>1000</v>
      </c>
    </row>
    <row r="397" spans="1:9" x14ac:dyDescent="0.15">
      <c r="A397" t="s">
        <v>5474</v>
      </c>
      <c r="B397">
        <v>7484</v>
      </c>
      <c r="C397" t="s">
        <v>3891</v>
      </c>
      <c r="D397" t="s">
        <v>1002</v>
      </c>
      <c r="E397" t="s">
        <v>3982</v>
      </c>
      <c r="F397" t="s">
        <v>1001</v>
      </c>
      <c r="G397" t="s">
        <v>6121</v>
      </c>
      <c r="H397" t="s">
        <v>920</v>
      </c>
      <c r="I397" t="s">
        <v>1002</v>
      </c>
    </row>
    <row r="398" spans="1:9" x14ac:dyDescent="0.15">
      <c r="A398" t="s">
        <v>5488</v>
      </c>
      <c r="B398">
        <v>7501</v>
      </c>
      <c r="C398" t="s">
        <v>3891</v>
      </c>
      <c r="D398" t="s">
        <v>1004</v>
      </c>
      <c r="E398" t="s">
        <v>3982</v>
      </c>
      <c r="F398" t="s">
        <v>1003</v>
      </c>
      <c r="G398" t="s">
        <v>6122</v>
      </c>
      <c r="H398" t="s">
        <v>920</v>
      </c>
      <c r="I398" t="s">
        <v>1004</v>
      </c>
    </row>
    <row r="399" spans="1:9" x14ac:dyDescent="0.15">
      <c r="A399" t="s">
        <v>5501</v>
      </c>
      <c r="B399">
        <v>7502</v>
      </c>
      <c r="C399" t="s">
        <v>3891</v>
      </c>
      <c r="D399" t="s">
        <v>1006</v>
      </c>
      <c r="E399" t="s">
        <v>3982</v>
      </c>
      <c r="F399" t="s">
        <v>1005</v>
      </c>
      <c r="G399" t="s">
        <v>6123</v>
      </c>
      <c r="H399" t="s">
        <v>920</v>
      </c>
      <c r="I399" t="s">
        <v>1006</v>
      </c>
    </row>
    <row r="400" spans="1:9" x14ac:dyDescent="0.15">
      <c r="A400" t="s">
        <v>5512</v>
      </c>
      <c r="B400">
        <v>7503</v>
      </c>
      <c r="C400" t="s">
        <v>3891</v>
      </c>
      <c r="D400" t="s">
        <v>1008</v>
      </c>
      <c r="E400" t="s">
        <v>3982</v>
      </c>
      <c r="F400" t="s">
        <v>1007</v>
      </c>
      <c r="G400" t="s">
        <v>6124</v>
      </c>
      <c r="H400" t="s">
        <v>920</v>
      </c>
      <c r="I400" t="s">
        <v>1008</v>
      </c>
    </row>
    <row r="401" spans="1:9" x14ac:dyDescent="0.15">
      <c r="A401" t="s">
        <v>5522</v>
      </c>
      <c r="B401">
        <v>7504</v>
      </c>
      <c r="C401" t="s">
        <v>3891</v>
      </c>
      <c r="D401" t="s">
        <v>1010</v>
      </c>
      <c r="E401" t="s">
        <v>3982</v>
      </c>
      <c r="F401" t="s">
        <v>1009</v>
      </c>
      <c r="G401" t="s">
        <v>6125</v>
      </c>
      <c r="H401" t="s">
        <v>920</v>
      </c>
      <c r="I401" t="s">
        <v>1010</v>
      </c>
    </row>
    <row r="402" spans="1:9" x14ac:dyDescent="0.15">
      <c r="A402" t="s">
        <v>5531</v>
      </c>
      <c r="B402">
        <v>7505</v>
      </c>
      <c r="C402" t="s">
        <v>3891</v>
      </c>
      <c r="D402" t="s">
        <v>1012</v>
      </c>
      <c r="E402" t="s">
        <v>3982</v>
      </c>
      <c r="F402" t="s">
        <v>1011</v>
      </c>
      <c r="G402" t="s">
        <v>6126</v>
      </c>
      <c r="H402" t="s">
        <v>920</v>
      </c>
      <c r="I402" t="s">
        <v>1012</v>
      </c>
    </row>
    <row r="403" spans="1:9" x14ac:dyDescent="0.15">
      <c r="A403" t="s">
        <v>5540</v>
      </c>
      <c r="B403">
        <v>7521</v>
      </c>
      <c r="C403" t="s">
        <v>3891</v>
      </c>
      <c r="D403" t="s">
        <v>1014</v>
      </c>
      <c r="E403" t="s">
        <v>3982</v>
      </c>
      <c r="F403" t="s">
        <v>1013</v>
      </c>
      <c r="G403" t="s">
        <v>6127</v>
      </c>
      <c r="H403" t="s">
        <v>920</v>
      </c>
      <c r="I403" t="s">
        <v>1014</v>
      </c>
    </row>
    <row r="404" spans="1:9" x14ac:dyDescent="0.15">
      <c r="A404" t="s">
        <v>5549</v>
      </c>
      <c r="B404">
        <v>7522</v>
      </c>
      <c r="C404" t="s">
        <v>3891</v>
      </c>
      <c r="D404" t="s">
        <v>1016</v>
      </c>
      <c r="E404" t="s">
        <v>3982</v>
      </c>
      <c r="F404" t="s">
        <v>1015</v>
      </c>
      <c r="G404" t="s">
        <v>6128</v>
      </c>
      <c r="H404" t="s">
        <v>920</v>
      </c>
      <c r="I404" t="s">
        <v>1016</v>
      </c>
    </row>
    <row r="405" spans="1:9" x14ac:dyDescent="0.15">
      <c r="A405" t="s">
        <v>5558</v>
      </c>
      <c r="B405">
        <v>7541</v>
      </c>
      <c r="C405" t="s">
        <v>3891</v>
      </c>
      <c r="D405" t="s">
        <v>1018</v>
      </c>
      <c r="E405" t="s">
        <v>3982</v>
      </c>
      <c r="F405" t="s">
        <v>1017</v>
      </c>
      <c r="G405" t="s">
        <v>6129</v>
      </c>
      <c r="H405" t="s">
        <v>920</v>
      </c>
      <c r="I405" t="s">
        <v>1018</v>
      </c>
    </row>
    <row r="406" spans="1:9" x14ac:dyDescent="0.15">
      <c r="A406" t="s">
        <v>5567</v>
      </c>
      <c r="B406">
        <v>7542</v>
      </c>
      <c r="C406" t="s">
        <v>3891</v>
      </c>
      <c r="D406" t="s">
        <v>1020</v>
      </c>
      <c r="E406" t="s">
        <v>3982</v>
      </c>
      <c r="F406" t="s">
        <v>1019</v>
      </c>
      <c r="G406" t="s">
        <v>6130</v>
      </c>
      <c r="H406" t="s">
        <v>920</v>
      </c>
      <c r="I406" t="s">
        <v>1020</v>
      </c>
    </row>
    <row r="407" spans="1:9" x14ac:dyDescent="0.15">
      <c r="A407" t="s">
        <v>5576</v>
      </c>
      <c r="B407">
        <v>7543</v>
      </c>
      <c r="C407" t="s">
        <v>3891</v>
      </c>
      <c r="D407" t="s">
        <v>1022</v>
      </c>
      <c r="E407" t="s">
        <v>3982</v>
      </c>
      <c r="F407" t="s">
        <v>1021</v>
      </c>
      <c r="G407" t="s">
        <v>6131</v>
      </c>
      <c r="H407" t="s">
        <v>920</v>
      </c>
      <c r="I407" t="s">
        <v>1022</v>
      </c>
    </row>
    <row r="408" spans="1:9" x14ac:dyDescent="0.15">
      <c r="A408" t="s">
        <v>5585</v>
      </c>
      <c r="B408">
        <v>7544</v>
      </c>
      <c r="C408" t="s">
        <v>3891</v>
      </c>
      <c r="D408" t="s">
        <v>1024</v>
      </c>
      <c r="E408" t="s">
        <v>3982</v>
      </c>
      <c r="F408" t="s">
        <v>1023</v>
      </c>
      <c r="G408" t="s">
        <v>6132</v>
      </c>
      <c r="H408" t="s">
        <v>920</v>
      </c>
      <c r="I408" t="s">
        <v>1024</v>
      </c>
    </row>
    <row r="409" spans="1:9" x14ac:dyDescent="0.15">
      <c r="A409" t="s">
        <v>5594</v>
      </c>
      <c r="B409">
        <v>7545</v>
      </c>
      <c r="C409" t="s">
        <v>3891</v>
      </c>
      <c r="D409" t="s">
        <v>1026</v>
      </c>
      <c r="E409" t="s">
        <v>3982</v>
      </c>
      <c r="F409" t="s">
        <v>1025</v>
      </c>
      <c r="G409" t="s">
        <v>6133</v>
      </c>
      <c r="H409" t="s">
        <v>920</v>
      </c>
      <c r="I409" t="s">
        <v>1026</v>
      </c>
    </row>
    <row r="410" spans="1:9" x14ac:dyDescent="0.15">
      <c r="A410" t="s">
        <v>5603</v>
      </c>
      <c r="B410">
        <v>7546</v>
      </c>
      <c r="C410" t="s">
        <v>3891</v>
      </c>
      <c r="D410" t="s">
        <v>1028</v>
      </c>
      <c r="E410" t="s">
        <v>3982</v>
      </c>
      <c r="F410" t="s">
        <v>1027</v>
      </c>
      <c r="G410" t="s">
        <v>6134</v>
      </c>
      <c r="H410" t="s">
        <v>920</v>
      </c>
      <c r="I410" t="s">
        <v>1028</v>
      </c>
    </row>
    <row r="411" spans="1:9" x14ac:dyDescent="0.15">
      <c r="A411" t="s">
        <v>5610</v>
      </c>
      <c r="B411">
        <v>7547</v>
      </c>
      <c r="C411" t="s">
        <v>3891</v>
      </c>
      <c r="D411" t="s">
        <v>1030</v>
      </c>
      <c r="E411" t="s">
        <v>3982</v>
      </c>
      <c r="F411" t="s">
        <v>1029</v>
      </c>
      <c r="G411" t="s">
        <v>6135</v>
      </c>
      <c r="H411" t="s">
        <v>920</v>
      </c>
      <c r="I411" t="s">
        <v>1030</v>
      </c>
    </row>
    <row r="412" spans="1:9" x14ac:dyDescent="0.15">
      <c r="A412" t="s">
        <v>5617</v>
      </c>
      <c r="B412">
        <v>7548</v>
      </c>
      <c r="C412" t="s">
        <v>3891</v>
      </c>
      <c r="D412" t="s">
        <v>1032</v>
      </c>
      <c r="E412" t="s">
        <v>3982</v>
      </c>
      <c r="F412" t="s">
        <v>1031</v>
      </c>
      <c r="G412" t="s">
        <v>6136</v>
      </c>
      <c r="H412" t="s">
        <v>920</v>
      </c>
      <c r="I412" t="s">
        <v>1032</v>
      </c>
    </row>
    <row r="413" spans="1:9" x14ac:dyDescent="0.15">
      <c r="A413" t="s">
        <v>5624</v>
      </c>
      <c r="B413">
        <v>7561</v>
      </c>
      <c r="C413" t="s">
        <v>3891</v>
      </c>
      <c r="D413" t="s">
        <v>1034</v>
      </c>
      <c r="E413" t="s">
        <v>3982</v>
      </c>
      <c r="F413" t="s">
        <v>1033</v>
      </c>
      <c r="G413" t="s">
        <v>6137</v>
      </c>
      <c r="H413" t="s">
        <v>920</v>
      </c>
      <c r="I413" t="s">
        <v>1034</v>
      </c>
    </row>
    <row r="414" spans="1:9" x14ac:dyDescent="0.15">
      <c r="A414" t="s">
        <v>5631</v>
      </c>
      <c r="B414">
        <v>7564</v>
      </c>
      <c r="C414" t="s">
        <v>3891</v>
      </c>
      <c r="D414" t="s">
        <v>1036</v>
      </c>
      <c r="E414" t="s">
        <v>3982</v>
      </c>
      <c r="F414" t="s">
        <v>1035</v>
      </c>
      <c r="G414" t="s">
        <v>6138</v>
      </c>
      <c r="H414" t="s">
        <v>920</v>
      </c>
      <c r="I414" t="s">
        <v>1036</v>
      </c>
    </row>
    <row r="415" spans="1:9" x14ac:dyDescent="0.15">
      <c r="A415" t="s">
        <v>3941</v>
      </c>
      <c r="B415">
        <v>8000</v>
      </c>
      <c r="C415" t="s">
        <v>3892</v>
      </c>
      <c r="D415" t="s">
        <v>1038</v>
      </c>
      <c r="E415" t="s">
        <v>3933</v>
      </c>
      <c r="F415" t="s">
        <v>1037</v>
      </c>
      <c r="G415" t="s">
        <v>6139</v>
      </c>
      <c r="H415" t="s">
        <v>1038</v>
      </c>
    </row>
    <row r="416" spans="1:9" x14ac:dyDescent="0.15">
      <c r="A416" t="s">
        <v>3990</v>
      </c>
      <c r="B416">
        <v>8201</v>
      </c>
      <c r="C416" t="s">
        <v>3892</v>
      </c>
      <c r="D416" t="s">
        <v>1040</v>
      </c>
      <c r="E416" t="s">
        <v>3982</v>
      </c>
      <c r="F416" t="s">
        <v>1039</v>
      </c>
      <c r="G416" t="s">
        <v>6140</v>
      </c>
      <c r="H416" t="s">
        <v>1038</v>
      </c>
      <c r="I416" t="s">
        <v>1040</v>
      </c>
    </row>
    <row r="417" spans="1:9" x14ac:dyDescent="0.15">
      <c r="A417" t="s">
        <v>4038</v>
      </c>
      <c r="B417">
        <v>8202</v>
      </c>
      <c r="C417" t="s">
        <v>3892</v>
      </c>
      <c r="D417" t="s">
        <v>1042</v>
      </c>
      <c r="E417" t="s">
        <v>3982</v>
      </c>
      <c r="F417" t="s">
        <v>1041</v>
      </c>
      <c r="G417" t="s">
        <v>6141</v>
      </c>
      <c r="H417" t="s">
        <v>1038</v>
      </c>
      <c r="I417" t="s">
        <v>1042</v>
      </c>
    </row>
    <row r="418" spans="1:9" x14ac:dyDescent="0.15">
      <c r="A418" t="s">
        <v>4086</v>
      </c>
      <c r="B418">
        <v>8203</v>
      </c>
      <c r="C418" t="s">
        <v>3892</v>
      </c>
      <c r="D418" t="s">
        <v>1044</v>
      </c>
      <c r="E418" t="s">
        <v>3982</v>
      </c>
      <c r="F418" t="s">
        <v>1043</v>
      </c>
      <c r="G418" t="s">
        <v>6142</v>
      </c>
      <c r="H418" t="s">
        <v>1038</v>
      </c>
      <c r="I418" t="s">
        <v>1044</v>
      </c>
    </row>
    <row r="419" spans="1:9" x14ac:dyDescent="0.15">
      <c r="A419" t="s">
        <v>4134</v>
      </c>
      <c r="B419">
        <v>8204</v>
      </c>
      <c r="C419" t="s">
        <v>3892</v>
      </c>
      <c r="D419" t="s">
        <v>1046</v>
      </c>
      <c r="E419" t="s">
        <v>3982</v>
      </c>
      <c r="F419" t="s">
        <v>1045</v>
      </c>
      <c r="G419" t="s">
        <v>6143</v>
      </c>
      <c r="H419" t="s">
        <v>1038</v>
      </c>
      <c r="I419" t="s">
        <v>1046</v>
      </c>
    </row>
    <row r="420" spans="1:9" x14ac:dyDescent="0.15">
      <c r="A420" t="s">
        <v>4182</v>
      </c>
      <c r="B420">
        <v>8205</v>
      </c>
      <c r="C420" t="s">
        <v>3892</v>
      </c>
      <c r="D420" t="s">
        <v>1048</v>
      </c>
      <c r="E420" t="s">
        <v>3982</v>
      </c>
      <c r="F420" t="s">
        <v>1047</v>
      </c>
      <c r="G420" t="s">
        <v>6144</v>
      </c>
      <c r="H420" t="s">
        <v>1038</v>
      </c>
      <c r="I420" t="s">
        <v>1048</v>
      </c>
    </row>
    <row r="421" spans="1:9" x14ac:dyDescent="0.15">
      <c r="A421" t="s">
        <v>4230</v>
      </c>
      <c r="B421">
        <v>8207</v>
      </c>
      <c r="C421" t="s">
        <v>3892</v>
      </c>
      <c r="D421" t="s">
        <v>1050</v>
      </c>
      <c r="E421" t="s">
        <v>3982</v>
      </c>
      <c r="F421" t="s">
        <v>1049</v>
      </c>
      <c r="G421" t="s">
        <v>6145</v>
      </c>
      <c r="H421" t="s">
        <v>1038</v>
      </c>
      <c r="I421" t="s">
        <v>1050</v>
      </c>
    </row>
    <row r="422" spans="1:9" x14ac:dyDescent="0.15">
      <c r="A422" t="s">
        <v>4278</v>
      </c>
      <c r="B422">
        <v>8208</v>
      </c>
      <c r="C422" t="s">
        <v>3892</v>
      </c>
      <c r="D422" t="s">
        <v>6146</v>
      </c>
      <c r="E422" t="s">
        <v>3982</v>
      </c>
      <c r="F422" t="s">
        <v>1051</v>
      </c>
      <c r="G422" t="s">
        <v>6147</v>
      </c>
      <c r="H422" t="s">
        <v>1038</v>
      </c>
      <c r="I422" t="s">
        <v>1052</v>
      </c>
    </row>
    <row r="423" spans="1:9" x14ac:dyDescent="0.15">
      <c r="A423" t="s">
        <v>4326</v>
      </c>
      <c r="B423">
        <v>8210</v>
      </c>
      <c r="C423" t="s">
        <v>3892</v>
      </c>
      <c r="D423" t="s">
        <v>1054</v>
      </c>
      <c r="E423" t="s">
        <v>3982</v>
      </c>
      <c r="F423" t="s">
        <v>1053</v>
      </c>
      <c r="G423" t="s">
        <v>6148</v>
      </c>
      <c r="H423" t="s">
        <v>1038</v>
      </c>
      <c r="I423" t="s">
        <v>1054</v>
      </c>
    </row>
    <row r="424" spans="1:9" x14ac:dyDescent="0.15">
      <c r="A424" t="s">
        <v>4374</v>
      </c>
      <c r="B424">
        <v>8211</v>
      </c>
      <c r="C424" t="s">
        <v>3892</v>
      </c>
      <c r="D424" t="s">
        <v>1056</v>
      </c>
      <c r="E424" t="s">
        <v>3982</v>
      </c>
      <c r="F424" t="s">
        <v>1055</v>
      </c>
      <c r="G424" t="s">
        <v>6149</v>
      </c>
      <c r="H424" t="s">
        <v>1038</v>
      </c>
      <c r="I424" t="s">
        <v>1056</v>
      </c>
    </row>
    <row r="425" spans="1:9" x14ac:dyDescent="0.15">
      <c r="A425" t="s">
        <v>4422</v>
      </c>
      <c r="B425" s="79">
        <v>8212</v>
      </c>
      <c r="C425" s="79" t="s">
        <v>3892</v>
      </c>
      <c r="D425" s="79" t="s">
        <v>1058</v>
      </c>
      <c r="E425" s="79" t="s">
        <v>3982</v>
      </c>
      <c r="F425" s="79" t="s">
        <v>1057</v>
      </c>
      <c r="G425" t="s">
        <v>6150</v>
      </c>
      <c r="H425" t="s">
        <v>1038</v>
      </c>
      <c r="I425" t="s">
        <v>1058</v>
      </c>
    </row>
    <row r="426" spans="1:9" x14ac:dyDescent="0.15">
      <c r="A426" t="s">
        <v>4470</v>
      </c>
      <c r="B426">
        <v>8214</v>
      </c>
      <c r="C426" t="s">
        <v>3892</v>
      </c>
      <c r="D426" t="s">
        <v>1060</v>
      </c>
      <c r="E426" t="s">
        <v>3982</v>
      </c>
      <c r="F426" t="s">
        <v>1059</v>
      </c>
      <c r="G426" t="s">
        <v>6151</v>
      </c>
      <c r="H426" t="s">
        <v>1038</v>
      </c>
      <c r="I426" t="s">
        <v>1060</v>
      </c>
    </row>
    <row r="427" spans="1:9" x14ac:dyDescent="0.15">
      <c r="A427" t="s">
        <v>4518</v>
      </c>
      <c r="B427">
        <v>8215</v>
      </c>
      <c r="C427" t="s">
        <v>3892</v>
      </c>
      <c r="D427" t="s">
        <v>1062</v>
      </c>
      <c r="E427" t="s">
        <v>3982</v>
      </c>
      <c r="F427" t="s">
        <v>1061</v>
      </c>
      <c r="G427" t="s">
        <v>6152</v>
      </c>
      <c r="H427" t="s">
        <v>1038</v>
      </c>
      <c r="I427" t="s">
        <v>1062</v>
      </c>
    </row>
    <row r="428" spans="1:9" x14ac:dyDescent="0.15">
      <c r="A428" t="s">
        <v>4566</v>
      </c>
      <c r="B428">
        <v>8216</v>
      </c>
      <c r="C428" t="s">
        <v>3892</v>
      </c>
      <c r="D428" t="s">
        <v>1064</v>
      </c>
      <c r="E428" t="s">
        <v>3982</v>
      </c>
      <c r="F428" t="s">
        <v>1063</v>
      </c>
      <c r="G428" t="s">
        <v>6153</v>
      </c>
      <c r="H428" t="s">
        <v>1038</v>
      </c>
      <c r="I428" t="s">
        <v>1064</v>
      </c>
    </row>
    <row r="429" spans="1:9" x14ac:dyDescent="0.15">
      <c r="A429" t="s">
        <v>4614</v>
      </c>
      <c r="B429">
        <v>8217</v>
      </c>
      <c r="C429" t="s">
        <v>3892</v>
      </c>
      <c r="D429" t="s">
        <v>1066</v>
      </c>
      <c r="E429" t="s">
        <v>3982</v>
      </c>
      <c r="F429" t="s">
        <v>1065</v>
      </c>
      <c r="G429" t="s">
        <v>6154</v>
      </c>
      <c r="H429" t="s">
        <v>1038</v>
      </c>
      <c r="I429" t="s">
        <v>1066</v>
      </c>
    </row>
    <row r="430" spans="1:9" x14ac:dyDescent="0.15">
      <c r="A430" t="s">
        <v>4662</v>
      </c>
      <c r="B430">
        <v>8219</v>
      </c>
      <c r="C430" t="s">
        <v>3892</v>
      </c>
      <c r="D430" t="s">
        <v>1068</v>
      </c>
      <c r="E430" t="s">
        <v>3982</v>
      </c>
      <c r="F430" t="s">
        <v>1067</v>
      </c>
      <c r="G430" t="s">
        <v>6155</v>
      </c>
      <c r="H430" t="s">
        <v>1038</v>
      </c>
      <c r="I430" t="s">
        <v>1068</v>
      </c>
    </row>
    <row r="431" spans="1:9" x14ac:dyDescent="0.15">
      <c r="A431" t="s">
        <v>4710</v>
      </c>
      <c r="B431">
        <v>8220</v>
      </c>
      <c r="C431" t="s">
        <v>3892</v>
      </c>
      <c r="D431" t="s">
        <v>1070</v>
      </c>
      <c r="E431" t="s">
        <v>3982</v>
      </c>
      <c r="F431" t="s">
        <v>1069</v>
      </c>
      <c r="G431" t="s">
        <v>6156</v>
      </c>
      <c r="H431" t="s">
        <v>1038</v>
      </c>
      <c r="I431" t="s">
        <v>1070</v>
      </c>
    </row>
    <row r="432" spans="1:9" x14ac:dyDescent="0.15">
      <c r="A432" t="s">
        <v>4757</v>
      </c>
      <c r="B432">
        <v>8221</v>
      </c>
      <c r="C432" t="s">
        <v>3892</v>
      </c>
      <c r="D432" t="s">
        <v>1072</v>
      </c>
      <c r="E432" t="s">
        <v>3982</v>
      </c>
      <c r="F432" t="s">
        <v>1071</v>
      </c>
      <c r="G432" t="s">
        <v>6157</v>
      </c>
      <c r="H432" t="s">
        <v>1038</v>
      </c>
      <c r="I432" t="s">
        <v>1072</v>
      </c>
    </row>
    <row r="433" spans="1:9" x14ac:dyDescent="0.15">
      <c r="A433" t="s">
        <v>4804</v>
      </c>
      <c r="B433">
        <v>8222</v>
      </c>
      <c r="C433" t="s">
        <v>3892</v>
      </c>
      <c r="D433" t="s">
        <v>1074</v>
      </c>
      <c r="E433" t="s">
        <v>3982</v>
      </c>
      <c r="F433" t="s">
        <v>1073</v>
      </c>
      <c r="G433" t="s">
        <v>6158</v>
      </c>
      <c r="H433" t="s">
        <v>1038</v>
      </c>
      <c r="I433" t="s">
        <v>1074</v>
      </c>
    </row>
    <row r="434" spans="1:9" x14ac:dyDescent="0.15">
      <c r="A434" t="s">
        <v>4849</v>
      </c>
      <c r="B434">
        <v>8223</v>
      </c>
      <c r="C434" t="s">
        <v>3892</v>
      </c>
      <c r="D434" t="s">
        <v>1076</v>
      </c>
      <c r="E434" t="s">
        <v>3982</v>
      </c>
      <c r="F434" t="s">
        <v>1075</v>
      </c>
      <c r="G434" t="s">
        <v>6159</v>
      </c>
      <c r="H434" t="s">
        <v>1038</v>
      </c>
      <c r="I434" t="s">
        <v>1076</v>
      </c>
    </row>
    <row r="435" spans="1:9" x14ac:dyDescent="0.15">
      <c r="A435" t="s">
        <v>4893</v>
      </c>
      <c r="B435">
        <v>8224</v>
      </c>
      <c r="C435" t="s">
        <v>3892</v>
      </c>
      <c r="D435" t="s">
        <v>1078</v>
      </c>
      <c r="E435" t="s">
        <v>3982</v>
      </c>
      <c r="F435" t="s">
        <v>1077</v>
      </c>
      <c r="G435" t="s">
        <v>6160</v>
      </c>
      <c r="H435" t="s">
        <v>1038</v>
      </c>
      <c r="I435" t="s">
        <v>1078</v>
      </c>
    </row>
    <row r="436" spans="1:9" x14ac:dyDescent="0.15">
      <c r="A436" t="s">
        <v>4932</v>
      </c>
      <c r="B436">
        <v>8225</v>
      </c>
      <c r="C436" t="s">
        <v>3892</v>
      </c>
      <c r="D436" t="s">
        <v>1080</v>
      </c>
      <c r="E436" t="s">
        <v>3982</v>
      </c>
      <c r="F436" t="s">
        <v>1079</v>
      </c>
      <c r="G436" t="s">
        <v>6161</v>
      </c>
      <c r="H436" t="s">
        <v>1038</v>
      </c>
      <c r="I436" t="s">
        <v>1080</v>
      </c>
    </row>
    <row r="437" spans="1:9" x14ac:dyDescent="0.15">
      <c r="A437" t="s">
        <v>4969</v>
      </c>
      <c r="B437">
        <v>8226</v>
      </c>
      <c r="C437" t="s">
        <v>3892</v>
      </c>
      <c r="D437" t="s">
        <v>1082</v>
      </c>
      <c r="E437" t="s">
        <v>3982</v>
      </c>
      <c r="F437" t="s">
        <v>1081</v>
      </c>
      <c r="G437" t="s">
        <v>6162</v>
      </c>
      <c r="H437" t="s">
        <v>1038</v>
      </c>
      <c r="I437" t="s">
        <v>1082</v>
      </c>
    </row>
    <row r="438" spans="1:9" x14ac:dyDescent="0.15">
      <c r="A438" t="s">
        <v>5005</v>
      </c>
      <c r="B438">
        <v>8227</v>
      </c>
      <c r="C438" t="s">
        <v>3892</v>
      </c>
      <c r="D438" t="s">
        <v>1084</v>
      </c>
      <c r="E438" t="s">
        <v>3982</v>
      </c>
      <c r="F438" t="s">
        <v>1083</v>
      </c>
      <c r="G438" t="s">
        <v>6163</v>
      </c>
      <c r="H438" t="s">
        <v>1038</v>
      </c>
      <c r="I438" t="s">
        <v>1084</v>
      </c>
    </row>
    <row r="439" spans="1:9" x14ac:dyDescent="0.15">
      <c r="A439" t="s">
        <v>5041</v>
      </c>
      <c r="B439">
        <v>8228</v>
      </c>
      <c r="C439" t="s">
        <v>3892</v>
      </c>
      <c r="D439" t="s">
        <v>1086</v>
      </c>
      <c r="E439" t="s">
        <v>3982</v>
      </c>
      <c r="F439" t="s">
        <v>1085</v>
      </c>
      <c r="G439" t="s">
        <v>6164</v>
      </c>
      <c r="H439" t="s">
        <v>1038</v>
      </c>
      <c r="I439" t="s">
        <v>1086</v>
      </c>
    </row>
    <row r="440" spans="1:9" x14ac:dyDescent="0.15">
      <c r="A440" t="s">
        <v>5076</v>
      </c>
      <c r="B440">
        <v>8229</v>
      </c>
      <c r="C440" t="s">
        <v>3892</v>
      </c>
      <c r="D440" t="s">
        <v>1088</v>
      </c>
      <c r="E440" t="s">
        <v>3982</v>
      </c>
      <c r="F440" t="s">
        <v>1087</v>
      </c>
      <c r="G440" t="s">
        <v>6165</v>
      </c>
      <c r="H440" t="s">
        <v>1038</v>
      </c>
      <c r="I440" t="s">
        <v>1088</v>
      </c>
    </row>
    <row r="441" spans="1:9" x14ac:dyDescent="0.15">
      <c r="A441" t="s">
        <v>5109</v>
      </c>
      <c r="B441">
        <v>8230</v>
      </c>
      <c r="C441" t="s">
        <v>3892</v>
      </c>
      <c r="D441" t="s">
        <v>1090</v>
      </c>
      <c r="E441" t="s">
        <v>3982</v>
      </c>
      <c r="F441" t="s">
        <v>1089</v>
      </c>
      <c r="G441" t="s">
        <v>6166</v>
      </c>
      <c r="H441" t="s">
        <v>1038</v>
      </c>
      <c r="I441" t="s">
        <v>1090</v>
      </c>
    </row>
    <row r="442" spans="1:9" x14ac:dyDescent="0.15">
      <c r="A442" t="s">
        <v>5141</v>
      </c>
      <c r="B442">
        <v>8231</v>
      </c>
      <c r="C442" t="s">
        <v>3892</v>
      </c>
      <c r="D442" t="s">
        <v>1092</v>
      </c>
      <c r="E442" t="s">
        <v>3982</v>
      </c>
      <c r="F442" t="s">
        <v>1091</v>
      </c>
      <c r="G442" t="s">
        <v>6167</v>
      </c>
      <c r="H442" t="s">
        <v>1038</v>
      </c>
      <c r="I442" t="s">
        <v>1092</v>
      </c>
    </row>
    <row r="443" spans="1:9" x14ac:dyDescent="0.15">
      <c r="A443" t="s">
        <v>5171</v>
      </c>
      <c r="B443">
        <v>8232</v>
      </c>
      <c r="C443" t="s">
        <v>3892</v>
      </c>
      <c r="D443" t="s">
        <v>1094</v>
      </c>
      <c r="E443" t="s">
        <v>3982</v>
      </c>
      <c r="F443" t="s">
        <v>1093</v>
      </c>
      <c r="G443" t="s">
        <v>6168</v>
      </c>
      <c r="H443" t="s">
        <v>1038</v>
      </c>
      <c r="I443" t="s">
        <v>1094</v>
      </c>
    </row>
    <row r="444" spans="1:9" x14ac:dyDescent="0.15">
      <c r="A444" t="s">
        <v>5199</v>
      </c>
      <c r="B444">
        <v>8233</v>
      </c>
      <c r="C444" t="s">
        <v>3892</v>
      </c>
      <c r="D444" t="s">
        <v>1096</v>
      </c>
      <c r="E444" t="s">
        <v>3982</v>
      </c>
      <c r="F444" t="s">
        <v>1095</v>
      </c>
      <c r="G444" t="s">
        <v>6169</v>
      </c>
      <c r="H444" t="s">
        <v>1038</v>
      </c>
      <c r="I444" t="s">
        <v>1096</v>
      </c>
    </row>
    <row r="445" spans="1:9" x14ac:dyDescent="0.15">
      <c r="A445" t="s">
        <v>5227</v>
      </c>
      <c r="B445">
        <v>8234</v>
      </c>
      <c r="C445" t="s">
        <v>3892</v>
      </c>
      <c r="D445" t="s">
        <v>1098</v>
      </c>
      <c r="E445" t="s">
        <v>3982</v>
      </c>
      <c r="F445" t="s">
        <v>1097</v>
      </c>
      <c r="G445" t="s">
        <v>6170</v>
      </c>
      <c r="H445" t="s">
        <v>1038</v>
      </c>
      <c r="I445" t="s">
        <v>1098</v>
      </c>
    </row>
    <row r="446" spans="1:9" x14ac:dyDescent="0.15">
      <c r="A446" t="s">
        <v>5254</v>
      </c>
      <c r="B446">
        <v>8235</v>
      </c>
      <c r="C446" t="s">
        <v>3892</v>
      </c>
      <c r="D446" t="s">
        <v>1100</v>
      </c>
      <c r="E446" t="s">
        <v>3982</v>
      </c>
      <c r="F446" t="s">
        <v>1099</v>
      </c>
      <c r="G446" t="s">
        <v>6171</v>
      </c>
      <c r="H446" t="s">
        <v>1038</v>
      </c>
      <c r="I446" t="s">
        <v>1100</v>
      </c>
    </row>
    <row r="447" spans="1:9" x14ac:dyDescent="0.15">
      <c r="A447" t="s">
        <v>5279</v>
      </c>
      <c r="B447">
        <v>8236</v>
      </c>
      <c r="C447" t="s">
        <v>3892</v>
      </c>
      <c r="D447" t="s">
        <v>1102</v>
      </c>
      <c r="E447" t="s">
        <v>3982</v>
      </c>
      <c r="F447" t="s">
        <v>1101</v>
      </c>
      <c r="G447" t="s">
        <v>6172</v>
      </c>
      <c r="H447" t="s">
        <v>1038</v>
      </c>
      <c r="I447" t="s">
        <v>1102</v>
      </c>
    </row>
    <row r="448" spans="1:9" x14ac:dyDescent="0.15">
      <c r="A448" t="s">
        <v>5304</v>
      </c>
      <c r="B448">
        <v>8302</v>
      </c>
      <c r="C448" t="s">
        <v>3892</v>
      </c>
      <c r="D448" t="s">
        <v>1104</v>
      </c>
      <c r="E448" t="s">
        <v>3982</v>
      </c>
      <c r="F448" t="s">
        <v>1103</v>
      </c>
      <c r="G448" t="s">
        <v>6173</v>
      </c>
      <c r="H448" t="s">
        <v>1038</v>
      </c>
      <c r="I448" t="s">
        <v>1104</v>
      </c>
    </row>
    <row r="449" spans="1:9" x14ac:dyDescent="0.15">
      <c r="A449" t="s">
        <v>5328</v>
      </c>
      <c r="B449">
        <v>8309</v>
      </c>
      <c r="C449" t="s">
        <v>3892</v>
      </c>
      <c r="D449" t="s">
        <v>1106</v>
      </c>
      <c r="E449" t="s">
        <v>3982</v>
      </c>
      <c r="F449" t="s">
        <v>1105</v>
      </c>
      <c r="G449" t="s">
        <v>6174</v>
      </c>
      <c r="H449" t="s">
        <v>1038</v>
      </c>
      <c r="I449" t="s">
        <v>1106</v>
      </c>
    </row>
    <row r="450" spans="1:9" x14ac:dyDescent="0.15">
      <c r="A450" t="s">
        <v>5351</v>
      </c>
      <c r="B450">
        <v>8310</v>
      </c>
      <c r="C450" t="s">
        <v>3892</v>
      </c>
      <c r="D450" t="s">
        <v>1108</v>
      </c>
      <c r="E450" t="s">
        <v>3982</v>
      </c>
      <c r="F450" t="s">
        <v>1107</v>
      </c>
      <c r="G450" t="s">
        <v>6175</v>
      </c>
      <c r="H450" t="s">
        <v>1038</v>
      </c>
      <c r="I450" t="s">
        <v>1108</v>
      </c>
    </row>
    <row r="451" spans="1:9" x14ac:dyDescent="0.15">
      <c r="A451" t="s">
        <v>5371</v>
      </c>
      <c r="B451">
        <v>8341</v>
      </c>
      <c r="C451" t="s">
        <v>3892</v>
      </c>
      <c r="D451" t="s">
        <v>1110</v>
      </c>
      <c r="E451" t="s">
        <v>3982</v>
      </c>
      <c r="F451" t="s">
        <v>1109</v>
      </c>
      <c r="G451" t="s">
        <v>6176</v>
      </c>
      <c r="H451" t="s">
        <v>1038</v>
      </c>
      <c r="I451" t="s">
        <v>1110</v>
      </c>
    </row>
    <row r="452" spans="1:9" x14ac:dyDescent="0.15">
      <c r="A452" t="s">
        <v>5389</v>
      </c>
      <c r="B452">
        <v>8364</v>
      </c>
      <c r="C452" t="s">
        <v>3892</v>
      </c>
      <c r="D452" t="s">
        <v>1112</v>
      </c>
      <c r="E452" t="s">
        <v>3982</v>
      </c>
      <c r="F452" t="s">
        <v>1111</v>
      </c>
      <c r="G452" t="s">
        <v>6177</v>
      </c>
      <c r="H452" t="s">
        <v>1038</v>
      </c>
      <c r="I452" t="s">
        <v>1112</v>
      </c>
    </row>
    <row r="453" spans="1:9" x14ac:dyDescent="0.15">
      <c r="A453" t="s">
        <v>5407</v>
      </c>
      <c r="B453">
        <v>8442</v>
      </c>
      <c r="C453" t="s">
        <v>3892</v>
      </c>
      <c r="D453" t="s">
        <v>1114</v>
      </c>
      <c r="E453" t="s">
        <v>3982</v>
      </c>
      <c r="F453" t="s">
        <v>1113</v>
      </c>
      <c r="G453" t="s">
        <v>6178</v>
      </c>
      <c r="H453" t="s">
        <v>1038</v>
      </c>
      <c r="I453" t="s">
        <v>1114</v>
      </c>
    </row>
    <row r="454" spans="1:9" x14ac:dyDescent="0.15">
      <c r="A454" t="s">
        <v>5425</v>
      </c>
      <c r="B454">
        <v>8443</v>
      </c>
      <c r="C454" t="s">
        <v>3892</v>
      </c>
      <c r="D454" t="s">
        <v>1116</v>
      </c>
      <c r="E454" t="s">
        <v>3982</v>
      </c>
      <c r="F454" t="s">
        <v>1115</v>
      </c>
      <c r="G454" t="s">
        <v>6179</v>
      </c>
      <c r="H454" t="s">
        <v>1038</v>
      </c>
      <c r="I454" t="s">
        <v>1116</v>
      </c>
    </row>
    <row r="455" spans="1:9" x14ac:dyDescent="0.15">
      <c r="A455" t="s">
        <v>5443</v>
      </c>
      <c r="B455">
        <v>8447</v>
      </c>
      <c r="C455" t="s">
        <v>3892</v>
      </c>
      <c r="D455" t="s">
        <v>1118</v>
      </c>
      <c r="E455" t="s">
        <v>3982</v>
      </c>
      <c r="F455" t="s">
        <v>1117</v>
      </c>
      <c r="G455" t="s">
        <v>6180</v>
      </c>
      <c r="H455" t="s">
        <v>1038</v>
      </c>
      <c r="I455" t="s">
        <v>1118</v>
      </c>
    </row>
    <row r="456" spans="1:9" x14ac:dyDescent="0.15">
      <c r="A456" t="s">
        <v>5459</v>
      </c>
      <c r="B456">
        <v>8521</v>
      </c>
      <c r="C456" t="s">
        <v>3892</v>
      </c>
      <c r="D456" t="s">
        <v>1120</v>
      </c>
      <c r="E456" t="s">
        <v>3982</v>
      </c>
      <c r="F456" t="s">
        <v>1119</v>
      </c>
      <c r="G456" t="s">
        <v>6181</v>
      </c>
      <c r="H456" t="s">
        <v>1038</v>
      </c>
      <c r="I456" t="s">
        <v>1120</v>
      </c>
    </row>
    <row r="457" spans="1:9" x14ac:dyDescent="0.15">
      <c r="A457" t="s">
        <v>5475</v>
      </c>
      <c r="B457">
        <v>8542</v>
      </c>
      <c r="C457" t="s">
        <v>3892</v>
      </c>
      <c r="D457" t="s">
        <v>1122</v>
      </c>
      <c r="E457" t="s">
        <v>3982</v>
      </c>
      <c r="F457" t="s">
        <v>1121</v>
      </c>
      <c r="G457" t="s">
        <v>6182</v>
      </c>
      <c r="H457" t="s">
        <v>1038</v>
      </c>
      <c r="I457" t="s">
        <v>1122</v>
      </c>
    </row>
    <row r="458" spans="1:9" x14ac:dyDescent="0.15">
      <c r="A458" t="s">
        <v>5489</v>
      </c>
      <c r="B458">
        <v>8546</v>
      </c>
      <c r="C458" t="s">
        <v>3892</v>
      </c>
      <c r="D458" t="s">
        <v>1124</v>
      </c>
      <c r="E458" t="s">
        <v>3982</v>
      </c>
      <c r="F458" t="s">
        <v>1123</v>
      </c>
      <c r="G458" t="s">
        <v>6183</v>
      </c>
      <c r="H458" t="s">
        <v>1038</v>
      </c>
      <c r="I458" t="s">
        <v>1124</v>
      </c>
    </row>
    <row r="459" spans="1:9" x14ac:dyDescent="0.15">
      <c r="A459" t="s">
        <v>5502</v>
      </c>
      <c r="B459">
        <v>8564</v>
      </c>
      <c r="C459" t="s">
        <v>3892</v>
      </c>
      <c r="D459" t="s">
        <v>1126</v>
      </c>
      <c r="E459" t="s">
        <v>3982</v>
      </c>
      <c r="F459" t="s">
        <v>1125</v>
      </c>
      <c r="G459" t="s">
        <v>6184</v>
      </c>
      <c r="H459" t="s">
        <v>1038</v>
      </c>
      <c r="I459" t="s">
        <v>1126</v>
      </c>
    </row>
    <row r="460" spans="1:9" x14ac:dyDescent="0.15">
      <c r="A460" t="s">
        <v>3942</v>
      </c>
      <c r="B460">
        <v>9000</v>
      </c>
      <c r="C460" t="s">
        <v>3893</v>
      </c>
      <c r="D460" t="s">
        <v>1128</v>
      </c>
      <c r="E460" t="s">
        <v>3933</v>
      </c>
      <c r="F460" t="s">
        <v>1127</v>
      </c>
      <c r="G460" t="s">
        <v>6185</v>
      </c>
      <c r="H460" t="s">
        <v>1128</v>
      </c>
    </row>
    <row r="461" spans="1:9" x14ac:dyDescent="0.15">
      <c r="A461" t="s">
        <v>3991</v>
      </c>
      <c r="B461">
        <v>9201</v>
      </c>
      <c r="C461" t="s">
        <v>3893</v>
      </c>
      <c r="D461" t="s">
        <v>1130</v>
      </c>
      <c r="E461" t="s">
        <v>3982</v>
      </c>
      <c r="F461" t="s">
        <v>1129</v>
      </c>
      <c r="G461" t="s">
        <v>6186</v>
      </c>
      <c r="H461" t="s">
        <v>1128</v>
      </c>
      <c r="I461" t="s">
        <v>1130</v>
      </c>
    </row>
    <row r="462" spans="1:9" x14ac:dyDescent="0.15">
      <c r="A462" t="s">
        <v>4039</v>
      </c>
      <c r="B462">
        <v>9202</v>
      </c>
      <c r="C462" t="s">
        <v>3893</v>
      </c>
      <c r="D462" t="s">
        <v>1132</v>
      </c>
      <c r="E462" t="s">
        <v>3982</v>
      </c>
      <c r="F462" t="s">
        <v>1131</v>
      </c>
      <c r="G462" t="s">
        <v>6187</v>
      </c>
      <c r="H462" t="s">
        <v>1128</v>
      </c>
      <c r="I462" t="s">
        <v>1132</v>
      </c>
    </row>
    <row r="463" spans="1:9" x14ac:dyDescent="0.15">
      <c r="A463" t="s">
        <v>4087</v>
      </c>
      <c r="B463">
        <v>9203</v>
      </c>
      <c r="C463" t="s">
        <v>3893</v>
      </c>
      <c r="D463" t="s">
        <v>1134</v>
      </c>
      <c r="E463" t="s">
        <v>3982</v>
      </c>
      <c r="F463" t="s">
        <v>1133</v>
      </c>
      <c r="G463" t="s">
        <v>6188</v>
      </c>
      <c r="H463" t="s">
        <v>1128</v>
      </c>
      <c r="I463" t="s">
        <v>1134</v>
      </c>
    </row>
    <row r="464" spans="1:9" x14ac:dyDescent="0.15">
      <c r="A464" t="s">
        <v>4135</v>
      </c>
      <c r="B464">
        <v>9204</v>
      </c>
      <c r="C464" t="s">
        <v>3893</v>
      </c>
      <c r="D464" t="s">
        <v>1136</v>
      </c>
      <c r="E464" t="s">
        <v>3982</v>
      </c>
      <c r="F464" t="s">
        <v>1135</v>
      </c>
      <c r="G464" t="s">
        <v>6189</v>
      </c>
      <c r="H464" t="s">
        <v>1128</v>
      </c>
      <c r="I464" t="s">
        <v>1136</v>
      </c>
    </row>
    <row r="465" spans="1:9" x14ac:dyDescent="0.15">
      <c r="A465" t="s">
        <v>4183</v>
      </c>
      <c r="B465">
        <v>9205</v>
      </c>
      <c r="C465" t="s">
        <v>3893</v>
      </c>
      <c r="D465" t="s">
        <v>1138</v>
      </c>
      <c r="E465" t="s">
        <v>3982</v>
      </c>
      <c r="F465" t="s">
        <v>1137</v>
      </c>
      <c r="G465" t="s">
        <v>6190</v>
      </c>
      <c r="H465" t="s">
        <v>1128</v>
      </c>
      <c r="I465" t="s">
        <v>1138</v>
      </c>
    </row>
    <row r="466" spans="1:9" x14ac:dyDescent="0.15">
      <c r="A466" t="s">
        <v>4231</v>
      </c>
      <c r="B466">
        <v>9206</v>
      </c>
      <c r="C466" t="s">
        <v>3893</v>
      </c>
      <c r="D466" t="s">
        <v>1140</v>
      </c>
      <c r="E466" t="s">
        <v>3982</v>
      </c>
      <c r="F466" t="s">
        <v>1139</v>
      </c>
      <c r="G466" t="s">
        <v>6191</v>
      </c>
      <c r="H466" t="s">
        <v>1128</v>
      </c>
      <c r="I466" t="s">
        <v>1140</v>
      </c>
    </row>
    <row r="467" spans="1:9" x14ac:dyDescent="0.15">
      <c r="A467" t="s">
        <v>4279</v>
      </c>
      <c r="B467">
        <v>9208</v>
      </c>
      <c r="C467" t="s">
        <v>3893</v>
      </c>
      <c r="D467" t="s">
        <v>1142</v>
      </c>
      <c r="E467" t="s">
        <v>3982</v>
      </c>
      <c r="F467" t="s">
        <v>1141</v>
      </c>
      <c r="G467" t="s">
        <v>6192</v>
      </c>
      <c r="H467" t="s">
        <v>1128</v>
      </c>
      <c r="I467" t="s">
        <v>1142</v>
      </c>
    </row>
    <row r="468" spans="1:9" x14ac:dyDescent="0.15">
      <c r="A468" t="s">
        <v>4327</v>
      </c>
      <c r="B468">
        <v>9209</v>
      </c>
      <c r="C468" t="s">
        <v>3893</v>
      </c>
      <c r="D468" t="s">
        <v>1144</v>
      </c>
      <c r="E468" t="s">
        <v>3982</v>
      </c>
      <c r="F468" t="s">
        <v>1143</v>
      </c>
      <c r="G468" t="s">
        <v>6193</v>
      </c>
      <c r="H468" t="s">
        <v>1128</v>
      </c>
      <c r="I468" t="s">
        <v>1144</v>
      </c>
    </row>
    <row r="469" spans="1:9" x14ac:dyDescent="0.15">
      <c r="A469" t="s">
        <v>4375</v>
      </c>
      <c r="B469">
        <v>9210</v>
      </c>
      <c r="C469" t="s">
        <v>3893</v>
      </c>
      <c r="D469" t="s">
        <v>1146</v>
      </c>
      <c r="E469" t="s">
        <v>3982</v>
      </c>
      <c r="F469" t="s">
        <v>1145</v>
      </c>
      <c r="G469" t="s">
        <v>6194</v>
      </c>
      <c r="H469" t="s">
        <v>1128</v>
      </c>
      <c r="I469" t="s">
        <v>1146</v>
      </c>
    </row>
    <row r="470" spans="1:9" x14ac:dyDescent="0.15">
      <c r="A470" t="s">
        <v>4423</v>
      </c>
      <c r="B470">
        <v>9211</v>
      </c>
      <c r="C470" t="s">
        <v>3893</v>
      </c>
      <c r="D470" t="s">
        <v>1148</v>
      </c>
      <c r="E470" t="s">
        <v>3982</v>
      </c>
      <c r="F470" t="s">
        <v>1147</v>
      </c>
      <c r="G470" t="s">
        <v>6195</v>
      </c>
      <c r="H470" t="s">
        <v>1128</v>
      </c>
      <c r="I470" t="s">
        <v>1148</v>
      </c>
    </row>
    <row r="471" spans="1:9" x14ac:dyDescent="0.15">
      <c r="A471" t="s">
        <v>4471</v>
      </c>
      <c r="B471">
        <v>9213</v>
      </c>
      <c r="C471" t="s">
        <v>3893</v>
      </c>
      <c r="D471" t="s">
        <v>1150</v>
      </c>
      <c r="E471" t="s">
        <v>3982</v>
      </c>
      <c r="F471" t="s">
        <v>1149</v>
      </c>
      <c r="G471" t="s">
        <v>6196</v>
      </c>
      <c r="H471" t="s">
        <v>1128</v>
      </c>
      <c r="I471" t="s">
        <v>1150</v>
      </c>
    </row>
    <row r="472" spans="1:9" x14ac:dyDescent="0.15">
      <c r="A472" t="s">
        <v>4519</v>
      </c>
      <c r="B472">
        <v>9214</v>
      </c>
      <c r="C472" t="s">
        <v>3893</v>
      </c>
      <c r="D472" t="s">
        <v>1152</v>
      </c>
      <c r="E472" t="s">
        <v>3982</v>
      </c>
      <c r="F472" t="s">
        <v>1151</v>
      </c>
      <c r="G472" t="s">
        <v>6197</v>
      </c>
      <c r="H472" t="s">
        <v>1128</v>
      </c>
      <c r="I472" t="s">
        <v>1152</v>
      </c>
    </row>
    <row r="473" spans="1:9" x14ac:dyDescent="0.15">
      <c r="A473" t="s">
        <v>4567</v>
      </c>
      <c r="B473">
        <v>9215</v>
      </c>
      <c r="C473" t="s">
        <v>3893</v>
      </c>
      <c r="D473" t="s">
        <v>1154</v>
      </c>
      <c r="E473" t="s">
        <v>3982</v>
      </c>
      <c r="F473" t="s">
        <v>1153</v>
      </c>
      <c r="G473" t="s">
        <v>6198</v>
      </c>
      <c r="H473" t="s">
        <v>1128</v>
      </c>
      <c r="I473" t="s">
        <v>1154</v>
      </c>
    </row>
    <row r="474" spans="1:9" x14ac:dyDescent="0.15">
      <c r="A474" t="s">
        <v>4615</v>
      </c>
      <c r="B474">
        <v>9216</v>
      </c>
      <c r="C474" t="s">
        <v>3893</v>
      </c>
      <c r="D474" t="s">
        <v>1156</v>
      </c>
      <c r="E474" t="s">
        <v>3982</v>
      </c>
      <c r="F474" t="s">
        <v>1155</v>
      </c>
      <c r="G474" t="s">
        <v>6199</v>
      </c>
      <c r="H474" t="s">
        <v>1128</v>
      </c>
      <c r="I474" t="s">
        <v>1156</v>
      </c>
    </row>
    <row r="475" spans="1:9" x14ac:dyDescent="0.15">
      <c r="A475" t="s">
        <v>4663</v>
      </c>
      <c r="B475">
        <v>9301</v>
      </c>
      <c r="C475" t="s">
        <v>3893</v>
      </c>
      <c r="D475" t="s">
        <v>1158</v>
      </c>
      <c r="E475" t="s">
        <v>3982</v>
      </c>
      <c r="F475" t="s">
        <v>1157</v>
      </c>
      <c r="G475" t="s">
        <v>6200</v>
      </c>
      <c r="H475" t="s">
        <v>1128</v>
      </c>
      <c r="I475" t="s">
        <v>1158</v>
      </c>
    </row>
    <row r="476" spans="1:9" x14ac:dyDescent="0.15">
      <c r="A476" t="s">
        <v>4711</v>
      </c>
      <c r="B476">
        <v>9342</v>
      </c>
      <c r="C476" t="s">
        <v>3893</v>
      </c>
      <c r="D476" t="s">
        <v>1160</v>
      </c>
      <c r="E476" t="s">
        <v>3982</v>
      </c>
      <c r="F476" t="s">
        <v>1159</v>
      </c>
      <c r="G476" t="s">
        <v>6201</v>
      </c>
      <c r="H476" t="s">
        <v>1128</v>
      </c>
      <c r="I476" t="s">
        <v>1160</v>
      </c>
    </row>
    <row r="477" spans="1:9" x14ac:dyDescent="0.15">
      <c r="A477" t="s">
        <v>4758</v>
      </c>
      <c r="B477">
        <v>9343</v>
      </c>
      <c r="C477" t="s">
        <v>3893</v>
      </c>
      <c r="D477" t="s">
        <v>1162</v>
      </c>
      <c r="E477" t="s">
        <v>3982</v>
      </c>
      <c r="F477" t="s">
        <v>1161</v>
      </c>
      <c r="G477" t="s">
        <v>6202</v>
      </c>
      <c r="H477" t="s">
        <v>1128</v>
      </c>
      <c r="I477" t="s">
        <v>1162</v>
      </c>
    </row>
    <row r="478" spans="1:9" x14ac:dyDescent="0.15">
      <c r="A478" t="s">
        <v>4805</v>
      </c>
      <c r="B478">
        <v>9344</v>
      </c>
      <c r="C478" t="s">
        <v>3893</v>
      </c>
      <c r="D478" t="s">
        <v>1164</v>
      </c>
      <c r="E478" t="s">
        <v>3982</v>
      </c>
      <c r="F478" t="s">
        <v>1163</v>
      </c>
      <c r="G478" t="s">
        <v>6203</v>
      </c>
      <c r="H478" t="s">
        <v>1128</v>
      </c>
      <c r="I478" t="s">
        <v>1164</v>
      </c>
    </row>
    <row r="479" spans="1:9" x14ac:dyDescent="0.15">
      <c r="A479" t="s">
        <v>4850</v>
      </c>
      <c r="B479">
        <v>9345</v>
      </c>
      <c r="C479" t="s">
        <v>3893</v>
      </c>
      <c r="D479" t="s">
        <v>1166</v>
      </c>
      <c r="E479" t="s">
        <v>3982</v>
      </c>
      <c r="F479" t="s">
        <v>1165</v>
      </c>
      <c r="G479" t="s">
        <v>6204</v>
      </c>
      <c r="H479" t="s">
        <v>1128</v>
      </c>
      <c r="I479" t="s">
        <v>1166</v>
      </c>
    </row>
    <row r="480" spans="1:9" x14ac:dyDescent="0.15">
      <c r="A480" t="s">
        <v>4894</v>
      </c>
      <c r="B480">
        <v>9361</v>
      </c>
      <c r="C480" t="s">
        <v>3893</v>
      </c>
      <c r="D480" t="s">
        <v>1168</v>
      </c>
      <c r="E480" t="s">
        <v>3982</v>
      </c>
      <c r="F480" t="s">
        <v>1167</v>
      </c>
      <c r="G480" t="s">
        <v>6205</v>
      </c>
      <c r="H480" t="s">
        <v>1128</v>
      </c>
      <c r="I480" t="s">
        <v>1168</v>
      </c>
    </row>
    <row r="481" spans="1:9" x14ac:dyDescent="0.15">
      <c r="A481" t="s">
        <v>4933</v>
      </c>
      <c r="B481">
        <v>9364</v>
      </c>
      <c r="C481" t="s">
        <v>3893</v>
      </c>
      <c r="D481" t="s">
        <v>1170</v>
      </c>
      <c r="E481" t="s">
        <v>3982</v>
      </c>
      <c r="F481" t="s">
        <v>1169</v>
      </c>
      <c r="G481" t="s">
        <v>6206</v>
      </c>
      <c r="H481" t="s">
        <v>1128</v>
      </c>
      <c r="I481" t="s">
        <v>1170</v>
      </c>
    </row>
    <row r="482" spans="1:9" x14ac:dyDescent="0.15">
      <c r="A482" t="s">
        <v>4970</v>
      </c>
      <c r="B482">
        <v>9384</v>
      </c>
      <c r="C482" t="s">
        <v>3893</v>
      </c>
      <c r="D482" t="s">
        <v>1172</v>
      </c>
      <c r="E482" t="s">
        <v>3982</v>
      </c>
      <c r="F482" t="s">
        <v>1171</v>
      </c>
      <c r="G482" t="s">
        <v>6207</v>
      </c>
      <c r="H482" t="s">
        <v>1128</v>
      </c>
      <c r="I482" t="s">
        <v>1172</v>
      </c>
    </row>
    <row r="483" spans="1:9" x14ac:dyDescent="0.15">
      <c r="A483" t="s">
        <v>5006</v>
      </c>
      <c r="B483">
        <v>9386</v>
      </c>
      <c r="C483" t="s">
        <v>3893</v>
      </c>
      <c r="D483" t="s">
        <v>1174</v>
      </c>
      <c r="E483" t="s">
        <v>3982</v>
      </c>
      <c r="F483" t="s">
        <v>1173</v>
      </c>
      <c r="G483" t="s">
        <v>6208</v>
      </c>
      <c r="H483" t="s">
        <v>1128</v>
      </c>
      <c r="I483" t="s">
        <v>1174</v>
      </c>
    </row>
    <row r="484" spans="1:9" x14ac:dyDescent="0.15">
      <c r="A484" t="s">
        <v>5042</v>
      </c>
      <c r="B484">
        <v>9407</v>
      </c>
      <c r="C484" t="s">
        <v>3893</v>
      </c>
      <c r="D484" t="s">
        <v>1176</v>
      </c>
      <c r="E484" t="s">
        <v>3982</v>
      </c>
      <c r="F484" t="s">
        <v>1175</v>
      </c>
      <c r="G484" t="s">
        <v>6209</v>
      </c>
      <c r="H484" t="s">
        <v>1128</v>
      </c>
      <c r="I484" t="s">
        <v>1176</v>
      </c>
    </row>
    <row r="485" spans="1:9" x14ac:dyDescent="0.15">
      <c r="A485" t="s">
        <v>5077</v>
      </c>
      <c r="B485">
        <v>9411</v>
      </c>
      <c r="C485" t="s">
        <v>3893</v>
      </c>
      <c r="D485" t="s">
        <v>1178</v>
      </c>
      <c r="E485" t="s">
        <v>3982</v>
      </c>
      <c r="F485" t="s">
        <v>1177</v>
      </c>
      <c r="G485" t="s">
        <v>6210</v>
      </c>
      <c r="H485" t="s">
        <v>1128</v>
      </c>
      <c r="I485" t="s">
        <v>1178</v>
      </c>
    </row>
    <row r="486" spans="1:9" x14ac:dyDescent="0.15">
      <c r="A486" t="s">
        <v>3943</v>
      </c>
      <c r="B486">
        <v>10000</v>
      </c>
      <c r="C486" t="s">
        <v>3894</v>
      </c>
      <c r="D486" t="s">
        <v>1180</v>
      </c>
      <c r="E486" t="s">
        <v>3933</v>
      </c>
      <c r="F486" t="s">
        <v>1179</v>
      </c>
      <c r="G486" t="s">
        <v>6211</v>
      </c>
      <c r="H486" t="s">
        <v>1180</v>
      </c>
    </row>
    <row r="487" spans="1:9" x14ac:dyDescent="0.15">
      <c r="A487" t="s">
        <v>3992</v>
      </c>
      <c r="B487">
        <v>10201</v>
      </c>
      <c r="C487" t="s">
        <v>3894</v>
      </c>
      <c r="D487" t="s">
        <v>1182</v>
      </c>
      <c r="E487" t="s">
        <v>3982</v>
      </c>
      <c r="F487" t="s">
        <v>1181</v>
      </c>
      <c r="G487" t="s">
        <v>6212</v>
      </c>
      <c r="H487" t="s">
        <v>1180</v>
      </c>
      <c r="I487" t="s">
        <v>1182</v>
      </c>
    </row>
    <row r="488" spans="1:9" x14ac:dyDescent="0.15">
      <c r="A488" t="s">
        <v>4040</v>
      </c>
      <c r="B488">
        <v>10202</v>
      </c>
      <c r="C488" t="s">
        <v>3894</v>
      </c>
      <c r="D488" t="s">
        <v>1184</v>
      </c>
      <c r="E488" t="s">
        <v>3982</v>
      </c>
      <c r="F488" t="s">
        <v>1183</v>
      </c>
      <c r="G488" t="s">
        <v>6213</v>
      </c>
      <c r="H488" t="s">
        <v>1180</v>
      </c>
      <c r="I488" t="s">
        <v>1184</v>
      </c>
    </row>
    <row r="489" spans="1:9" x14ac:dyDescent="0.15">
      <c r="A489" t="s">
        <v>4088</v>
      </c>
      <c r="B489">
        <v>10203</v>
      </c>
      <c r="C489" t="s">
        <v>3894</v>
      </c>
      <c r="D489" t="s">
        <v>1186</v>
      </c>
      <c r="E489" t="s">
        <v>3982</v>
      </c>
      <c r="F489" t="s">
        <v>1185</v>
      </c>
      <c r="G489" t="s">
        <v>6214</v>
      </c>
      <c r="H489" t="s">
        <v>1180</v>
      </c>
      <c r="I489" t="s">
        <v>1186</v>
      </c>
    </row>
    <row r="490" spans="1:9" x14ac:dyDescent="0.15">
      <c r="A490" t="s">
        <v>4136</v>
      </c>
      <c r="B490">
        <v>10204</v>
      </c>
      <c r="C490" t="s">
        <v>3894</v>
      </c>
      <c r="D490" t="s">
        <v>1188</v>
      </c>
      <c r="E490" t="s">
        <v>3982</v>
      </c>
      <c r="F490" t="s">
        <v>1187</v>
      </c>
      <c r="G490" t="s">
        <v>6215</v>
      </c>
      <c r="H490" t="s">
        <v>1180</v>
      </c>
      <c r="I490" t="s">
        <v>1188</v>
      </c>
    </row>
    <row r="491" spans="1:9" x14ac:dyDescent="0.15">
      <c r="A491" t="s">
        <v>4184</v>
      </c>
      <c r="B491">
        <v>10205</v>
      </c>
      <c r="C491" t="s">
        <v>3894</v>
      </c>
      <c r="D491" t="s">
        <v>1190</v>
      </c>
      <c r="E491" t="s">
        <v>3982</v>
      </c>
      <c r="F491" t="s">
        <v>1189</v>
      </c>
      <c r="G491" t="s">
        <v>6216</v>
      </c>
      <c r="H491" t="s">
        <v>1180</v>
      </c>
      <c r="I491" t="s">
        <v>1190</v>
      </c>
    </row>
    <row r="492" spans="1:9" x14ac:dyDescent="0.15">
      <c r="A492" t="s">
        <v>4232</v>
      </c>
      <c r="B492">
        <v>10206</v>
      </c>
      <c r="C492" t="s">
        <v>3894</v>
      </c>
      <c r="D492" t="s">
        <v>1192</v>
      </c>
      <c r="E492" t="s">
        <v>3982</v>
      </c>
      <c r="F492" t="s">
        <v>1191</v>
      </c>
      <c r="G492" t="s">
        <v>6217</v>
      </c>
      <c r="H492" t="s">
        <v>1180</v>
      </c>
      <c r="I492" t="s">
        <v>1192</v>
      </c>
    </row>
    <row r="493" spans="1:9" x14ac:dyDescent="0.15">
      <c r="A493" t="s">
        <v>4280</v>
      </c>
      <c r="B493">
        <v>10207</v>
      </c>
      <c r="C493" t="s">
        <v>3894</v>
      </c>
      <c r="D493" t="s">
        <v>1194</v>
      </c>
      <c r="E493" t="s">
        <v>3982</v>
      </c>
      <c r="F493" t="s">
        <v>1193</v>
      </c>
      <c r="G493" t="s">
        <v>6218</v>
      </c>
      <c r="H493" t="s">
        <v>1180</v>
      </c>
      <c r="I493" t="s">
        <v>1194</v>
      </c>
    </row>
    <row r="494" spans="1:9" x14ac:dyDescent="0.15">
      <c r="A494" t="s">
        <v>4328</v>
      </c>
      <c r="B494">
        <v>10208</v>
      </c>
      <c r="C494" t="s">
        <v>3894</v>
      </c>
      <c r="D494" t="s">
        <v>1196</v>
      </c>
      <c r="E494" t="s">
        <v>3982</v>
      </c>
      <c r="F494" t="s">
        <v>1195</v>
      </c>
      <c r="G494" t="s">
        <v>6219</v>
      </c>
      <c r="H494" t="s">
        <v>1180</v>
      </c>
      <c r="I494" t="s">
        <v>1196</v>
      </c>
    </row>
    <row r="495" spans="1:9" x14ac:dyDescent="0.15">
      <c r="A495" t="s">
        <v>4376</v>
      </c>
      <c r="B495">
        <v>10209</v>
      </c>
      <c r="C495" t="s">
        <v>3894</v>
      </c>
      <c r="D495" t="s">
        <v>1198</v>
      </c>
      <c r="E495" t="s">
        <v>3982</v>
      </c>
      <c r="F495" t="s">
        <v>1197</v>
      </c>
      <c r="G495" t="s">
        <v>6220</v>
      </c>
      <c r="H495" t="s">
        <v>1180</v>
      </c>
      <c r="I495" t="s">
        <v>1198</v>
      </c>
    </row>
    <row r="496" spans="1:9" x14ac:dyDescent="0.15">
      <c r="A496" t="s">
        <v>4424</v>
      </c>
      <c r="B496">
        <v>10210</v>
      </c>
      <c r="C496" t="s">
        <v>3894</v>
      </c>
      <c r="D496" t="s">
        <v>1200</v>
      </c>
      <c r="E496" t="s">
        <v>3982</v>
      </c>
      <c r="F496" t="s">
        <v>1199</v>
      </c>
      <c r="G496" t="s">
        <v>6221</v>
      </c>
      <c r="H496" t="s">
        <v>1180</v>
      </c>
      <c r="I496" t="s">
        <v>1200</v>
      </c>
    </row>
    <row r="497" spans="1:9" x14ac:dyDescent="0.15">
      <c r="A497" t="s">
        <v>4472</v>
      </c>
      <c r="B497">
        <v>10211</v>
      </c>
      <c r="C497" t="s">
        <v>3894</v>
      </c>
      <c r="D497" t="s">
        <v>1202</v>
      </c>
      <c r="E497" t="s">
        <v>3982</v>
      </c>
      <c r="F497" t="s">
        <v>1201</v>
      </c>
      <c r="G497" t="s">
        <v>6222</v>
      </c>
      <c r="H497" t="s">
        <v>1180</v>
      </c>
      <c r="I497" t="s">
        <v>1202</v>
      </c>
    </row>
    <row r="498" spans="1:9" x14ac:dyDescent="0.15">
      <c r="A498" t="s">
        <v>4520</v>
      </c>
      <c r="B498">
        <v>10212</v>
      </c>
      <c r="C498" t="s">
        <v>3894</v>
      </c>
      <c r="D498" t="s">
        <v>1204</v>
      </c>
      <c r="E498" t="s">
        <v>3982</v>
      </c>
      <c r="F498" t="s">
        <v>1203</v>
      </c>
      <c r="G498" t="s">
        <v>6223</v>
      </c>
      <c r="H498" t="s">
        <v>1180</v>
      </c>
      <c r="I498" t="s">
        <v>1204</v>
      </c>
    </row>
    <row r="499" spans="1:9" x14ac:dyDescent="0.15">
      <c r="A499" t="s">
        <v>4568</v>
      </c>
      <c r="B499">
        <v>10344</v>
      </c>
      <c r="C499" t="s">
        <v>3894</v>
      </c>
      <c r="D499" t="s">
        <v>1206</v>
      </c>
      <c r="E499" t="s">
        <v>3982</v>
      </c>
      <c r="F499" t="s">
        <v>1205</v>
      </c>
      <c r="G499" t="s">
        <v>6224</v>
      </c>
      <c r="H499" t="s">
        <v>1180</v>
      </c>
      <c r="I499" t="s">
        <v>1206</v>
      </c>
    </row>
    <row r="500" spans="1:9" x14ac:dyDescent="0.15">
      <c r="A500" t="s">
        <v>4616</v>
      </c>
      <c r="B500">
        <v>10345</v>
      </c>
      <c r="C500" t="s">
        <v>3894</v>
      </c>
      <c r="D500" t="s">
        <v>1208</v>
      </c>
      <c r="E500" t="s">
        <v>3982</v>
      </c>
      <c r="F500" t="s">
        <v>1207</v>
      </c>
      <c r="G500" t="s">
        <v>6225</v>
      </c>
      <c r="H500" t="s">
        <v>1180</v>
      </c>
      <c r="I500" t="s">
        <v>1208</v>
      </c>
    </row>
    <row r="501" spans="1:9" x14ac:dyDescent="0.15">
      <c r="A501" t="s">
        <v>4664</v>
      </c>
      <c r="B501">
        <v>10366</v>
      </c>
      <c r="C501" t="s">
        <v>3894</v>
      </c>
      <c r="D501" t="s">
        <v>1210</v>
      </c>
      <c r="E501" t="s">
        <v>3982</v>
      </c>
      <c r="F501" t="s">
        <v>1209</v>
      </c>
      <c r="G501" t="s">
        <v>6226</v>
      </c>
      <c r="H501" t="s">
        <v>1180</v>
      </c>
      <c r="I501" t="s">
        <v>1210</v>
      </c>
    </row>
    <row r="502" spans="1:9" x14ac:dyDescent="0.15">
      <c r="A502" t="s">
        <v>4712</v>
      </c>
      <c r="B502">
        <v>10367</v>
      </c>
      <c r="C502" t="s">
        <v>3894</v>
      </c>
      <c r="D502" t="s">
        <v>1212</v>
      </c>
      <c r="E502" t="s">
        <v>3982</v>
      </c>
      <c r="F502" t="s">
        <v>1211</v>
      </c>
      <c r="G502" t="s">
        <v>6227</v>
      </c>
      <c r="H502" t="s">
        <v>1180</v>
      </c>
      <c r="I502" t="s">
        <v>1212</v>
      </c>
    </row>
    <row r="503" spans="1:9" x14ac:dyDescent="0.15">
      <c r="A503" t="s">
        <v>4759</v>
      </c>
      <c r="B503">
        <v>10382</v>
      </c>
      <c r="C503" t="s">
        <v>3894</v>
      </c>
      <c r="D503" t="s">
        <v>1214</v>
      </c>
      <c r="E503" t="s">
        <v>3982</v>
      </c>
      <c r="F503" t="s">
        <v>1213</v>
      </c>
      <c r="G503" t="s">
        <v>6228</v>
      </c>
      <c r="H503" t="s">
        <v>1180</v>
      </c>
      <c r="I503" t="s">
        <v>1214</v>
      </c>
    </row>
    <row r="504" spans="1:9" x14ac:dyDescent="0.15">
      <c r="A504" t="s">
        <v>4806</v>
      </c>
      <c r="B504">
        <v>10383</v>
      </c>
      <c r="C504" t="s">
        <v>3894</v>
      </c>
      <c r="D504" t="s">
        <v>1216</v>
      </c>
      <c r="E504" t="s">
        <v>3982</v>
      </c>
      <c r="F504" t="s">
        <v>1215</v>
      </c>
      <c r="G504" t="s">
        <v>6229</v>
      </c>
      <c r="H504" t="s">
        <v>1180</v>
      </c>
      <c r="I504" t="s">
        <v>1216</v>
      </c>
    </row>
    <row r="505" spans="1:9" x14ac:dyDescent="0.15">
      <c r="A505" t="s">
        <v>4851</v>
      </c>
      <c r="B505">
        <v>10384</v>
      </c>
      <c r="C505" t="s">
        <v>3894</v>
      </c>
      <c r="D505" t="s">
        <v>1218</v>
      </c>
      <c r="E505" t="s">
        <v>3982</v>
      </c>
      <c r="F505" t="s">
        <v>1217</v>
      </c>
      <c r="G505" t="s">
        <v>6230</v>
      </c>
      <c r="H505" t="s">
        <v>1180</v>
      </c>
      <c r="I505" t="s">
        <v>1218</v>
      </c>
    </row>
    <row r="506" spans="1:9" x14ac:dyDescent="0.15">
      <c r="A506" t="s">
        <v>4895</v>
      </c>
      <c r="B506">
        <v>10421</v>
      </c>
      <c r="C506" t="s">
        <v>3894</v>
      </c>
      <c r="D506" t="s">
        <v>1220</v>
      </c>
      <c r="E506" t="s">
        <v>3982</v>
      </c>
      <c r="F506" t="s">
        <v>1219</v>
      </c>
      <c r="G506" t="s">
        <v>6231</v>
      </c>
      <c r="H506" t="s">
        <v>1180</v>
      </c>
      <c r="I506" t="s">
        <v>1220</v>
      </c>
    </row>
    <row r="507" spans="1:9" x14ac:dyDescent="0.15">
      <c r="A507" t="s">
        <v>4934</v>
      </c>
      <c r="B507">
        <v>10424</v>
      </c>
      <c r="C507" t="s">
        <v>3894</v>
      </c>
      <c r="D507" t="s">
        <v>1222</v>
      </c>
      <c r="E507" t="s">
        <v>3982</v>
      </c>
      <c r="F507" t="s">
        <v>1221</v>
      </c>
      <c r="G507" t="s">
        <v>6232</v>
      </c>
      <c r="H507" t="s">
        <v>1180</v>
      </c>
      <c r="I507" t="s">
        <v>1222</v>
      </c>
    </row>
    <row r="508" spans="1:9" x14ac:dyDescent="0.15">
      <c r="A508" t="s">
        <v>4971</v>
      </c>
      <c r="B508">
        <v>10425</v>
      </c>
      <c r="C508" t="s">
        <v>3894</v>
      </c>
      <c r="D508" t="s">
        <v>1224</v>
      </c>
      <c r="E508" t="s">
        <v>3982</v>
      </c>
      <c r="F508" t="s">
        <v>1223</v>
      </c>
      <c r="G508" t="s">
        <v>6233</v>
      </c>
      <c r="H508" t="s">
        <v>1180</v>
      </c>
      <c r="I508" t="s">
        <v>1224</v>
      </c>
    </row>
    <row r="509" spans="1:9" x14ac:dyDescent="0.15">
      <c r="A509" t="s">
        <v>5007</v>
      </c>
      <c r="B509">
        <v>10426</v>
      </c>
      <c r="C509" t="s">
        <v>3894</v>
      </c>
      <c r="D509" t="s">
        <v>1226</v>
      </c>
      <c r="E509" t="s">
        <v>3982</v>
      </c>
      <c r="F509" t="s">
        <v>1225</v>
      </c>
      <c r="G509" t="s">
        <v>6234</v>
      </c>
      <c r="H509" t="s">
        <v>1180</v>
      </c>
      <c r="I509" t="s">
        <v>1226</v>
      </c>
    </row>
    <row r="510" spans="1:9" x14ac:dyDescent="0.15">
      <c r="A510" t="s">
        <v>5043</v>
      </c>
      <c r="B510">
        <v>10428</v>
      </c>
      <c r="C510" t="s">
        <v>3894</v>
      </c>
      <c r="D510" t="s">
        <v>1228</v>
      </c>
      <c r="E510" t="s">
        <v>3982</v>
      </c>
      <c r="F510" t="s">
        <v>1227</v>
      </c>
      <c r="G510" t="s">
        <v>6235</v>
      </c>
      <c r="H510" t="s">
        <v>1180</v>
      </c>
      <c r="I510" t="s">
        <v>1228</v>
      </c>
    </row>
    <row r="511" spans="1:9" x14ac:dyDescent="0.15">
      <c r="A511" t="s">
        <v>5078</v>
      </c>
      <c r="B511">
        <v>10429</v>
      </c>
      <c r="C511" t="s">
        <v>3894</v>
      </c>
      <c r="D511" t="s">
        <v>1230</v>
      </c>
      <c r="E511" t="s">
        <v>3982</v>
      </c>
      <c r="F511" t="s">
        <v>1229</v>
      </c>
      <c r="G511" t="s">
        <v>6236</v>
      </c>
      <c r="H511" t="s">
        <v>1180</v>
      </c>
      <c r="I511" t="s">
        <v>1230</v>
      </c>
    </row>
    <row r="512" spans="1:9" x14ac:dyDescent="0.15">
      <c r="A512" t="s">
        <v>5110</v>
      </c>
      <c r="B512">
        <v>10443</v>
      </c>
      <c r="C512" t="s">
        <v>3894</v>
      </c>
      <c r="D512" t="s">
        <v>1232</v>
      </c>
      <c r="E512" t="s">
        <v>3982</v>
      </c>
      <c r="F512" t="s">
        <v>1231</v>
      </c>
      <c r="G512" t="s">
        <v>6237</v>
      </c>
      <c r="H512" t="s">
        <v>1180</v>
      </c>
      <c r="I512" t="s">
        <v>1232</v>
      </c>
    </row>
    <row r="513" spans="1:9" x14ac:dyDescent="0.15">
      <c r="A513" t="s">
        <v>5142</v>
      </c>
      <c r="B513">
        <v>10444</v>
      </c>
      <c r="C513" t="s">
        <v>3894</v>
      </c>
      <c r="D513" t="s">
        <v>1234</v>
      </c>
      <c r="E513" t="s">
        <v>3982</v>
      </c>
      <c r="F513" t="s">
        <v>1233</v>
      </c>
      <c r="G513" t="s">
        <v>6238</v>
      </c>
      <c r="H513" t="s">
        <v>1180</v>
      </c>
      <c r="I513" t="s">
        <v>1234</v>
      </c>
    </row>
    <row r="514" spans="1:9" x14ac:dyDescent="0.15">
      <c r="A514" t="s">
        <v>5172</v>
      </c>
      <c r="B514">
        <v>10448</v>
      </c>
      <c r="C514" t="s">
        <v>3894</v>
      </c>
      <c r="D514" t="s">
        <v>984</v>
      </c>
      <c r="E514" t="s">
        <v>3982</v>
      </c>
      <c r="F514" t="s">
        <v>1235</v>
      </c>
      <c r="G514" t="s">
        <v>6239</v>
      </c>
      <c r="H514" t="s">
        <v>1180</v>
      </c>
      <c r="I514" t="s">
        <v>984</v>
      </c>
    </row>
    <row r="515" spans="1:9" x14ac:dyDescent="0.15">
      <c r="A515" t="s">
        <v>5200</v>
      </c>
      <c r="B515">
        <v>10449</v>
      </c>
      <c r="C515" t="s">
        <v>3894</v>
      </c>
      <c r="D515" t="s">
        <v>1237</v>
      </c>
      <c r="E515" t="s">
        <v>3982</v>
      </c>
      <c r="F515" t="s">
        <v>1236</v>
      </c>
      <c r="G515" t="s">
        <v>6240</v>
      </c>
      <c r="H515" t="s">
        <v>1180</v>
      </c>
      <c r="I515" t="s">
        <v>1237</v>
      </c>
    </row>
    <row r="516" spans="1:9" x14ac:dyDescent="0.15">
      <c r="A516" t="s">
        <v>5228</v>
      </c>
      <c r="B516">
        <v>10464</v>
      </c>
      <c r="C516" t="s">
        <v>3894</v>
      </c>
      <c r="D516" t="s">
        <v>1239</v>
      </c>
      <c r="E516" t="s">
        <v>3982</v>
      </c>
      <c r="F516" t="s">
        <v>1238</v>
      </c>
      <c r="G516" t="s">
        <v>6241</v>
      </c>
      <c r="H516" t="s">
        <v>1180</v>
      </c>
      <c r="I516" t="s">
        <v>1239</v>
      </c>
    </row>
    <row r="517" spans="1:9" x14ac:dyDescent="0.15">
      <c r="A517" t="s">
        <v>5255</v>
      </c>
      <c r="B517">
        <v>10521</v>
      </c>
      <c r="C517" t="s">
        <v>3894</v>
      </c>
      <c r="D517" t="s">
        <v>1241</v>
      </c>
      <c r="E517" t="s">
        <v>3982</v>
      </c>
      <c r="F517" t="s">
        <v>1240</v>
      </c>
      <c r="G517" t="s">
        <v>6242</v>
      </c>
      <c r="H517" t="s">
        <v>1180</v>
      </c>
      <c r="I517" t="s">
        <v>1241</v>
      </c>
    </row>
    <row r="518" spans="1:9" x14ac:dyDescent="0.15">
      <c r="A518" t="s">
        <v>5280</v>
      </c>
      <c r="B518">
        <v>10522</v>
      </c>
      <c r="C518" t="s">
        <v>3894</v>
      </c>
      <c r="D518" t="s">
        <v>1243</v>
      </c>
      <c r="E518" t="s">
        <v>3982</v>
      </c>
      <c r="F518" t="s">
        <v>1242</v>
      </c>
      <c r="G518" t="s">
        <v>6243</v>
      </c>
      <c r="H518" t="s">
        <v>1180</v>
      </c>
      <c r="I518" t="s">
        <v>1243</v>
      </c>
    </row>
    <row r="519" spans="1:9" x14ac:dyDescent="0.15">
      <c r="A519" t="s">
        <v>5305</v>
      </c>
      <c r="B519">
        <v>10523</v>
      </c>
      <c r="C519" t="s">
        <v>3894</v>
      </c>
      <c r="D519" t="s">
        <v>1245</v>
      </c>
      <c r="E519" t="s">
        <v>3982</v>
      </c>
      <c r="F519" t="s">
        <v>1244</v>
      </c>
      <c r="G519" t="s">
        <v>6244</v>
      </c>
      <c r="H519" t="s">
        <v>1180</v>
      </c>
      <c r="I519" t="s">
        <v>1245</v>
      </c>
    </row>
    <row r="520" spans="1:9" x14ac:dyDescent="0.15">
      <c r="A520" t="s">
        <v>5329</v>
      </c>
      <c r="B520">
        <v>10524</v>
      </c>
      <c r="C520" t="s">
        <v>3894</v>
      </c>
      <c r="D520" t="s">
        <v>1247</v>
      </c>
      <c r="E520" t="s">
        <v>3982</v>
      </c>
      <c r="F520" t="s">
        <v>1246</v>
      </c>
      <c r="G520" t="s">
        <v>6245</v>
      </c>
      <c r="H520" t="s">
        <v>1180</v>
      </c>
      <c r="I520" t="s">
        <v>1247</v>
      </c>
    </row>
    <row r="521" spans="1:9" x14ac:dyDescent="0.15">
      <c r="A521" t="s">
        <v>5352</v>
      </c>
      <c r="B521">
        <v>10525</v>
      </c>
      <c r="C521" t="s">
        <v>3894</v>
      </c>
      <c r="D521" t="s">
        <v>1249</v>
      </c>
      <c r="E521" t="s">
        <v>3982</v>
      </c>
      <c r="F521" t="s">
        <v>1248</v>
      </c>
      <c r="G521" t="s">
        <v>6246</v>
      </c>
      <c r="H521" t="s">
        <v>1180</v>
      </c>
      <c r="I521" t="s">
        <v>1249</v>
      </c>
    </row>
    <row r="522" spans="1:9" x14ac:dyDescent="0.15">
      <c r="A522" t="s">
        <v>3944</v>
      </c>
      <c r="B522">
        <v>11000</v>
      </c>
      <c r="C522" t="s">
        <v>3895</v>
      </c>
      <c r="D522" t="s">
        <v>1251</v>
      </c>
      <c r="E522" t="s">
        <v>3933</v>
      </c>
      <c r="F522" t="s">
        <v>1250</v>
      </c>
      <c r="G522" t="s">
        <v>6247</v>
      </c>
      <c r="H522" t="s">
        <v>1251</v>
      </c>
    </row>
    <row r="523" spans="1:9" x14ac:dyDescent="0.15">
      <c r="A523" t="s">
        <v>3993</v>
      </c>
      <c r="B523">
        <v>11100</v>
      </c>
      <c r="C523" t="s">
        <v>3895</v>
      </c>
      <c r="D523" t="s">
        <v>1253</v>
      </c>
      <c r="E523" t="s">
        <v>3982</v>
      </c>
      <c r="F523" t="s">
        <v>1252</v>
      </c>
      <c r="G523" t="s">
        <v>6248</v>
      </c>
      <c r="H523" t="s">
        <v>1251</v>
      </c>
      <c r="I523" t="s">
        <v>1253</v>
      </c>
    </row>
    <row r="524" spans="1:9" x14ac:dyDescent="0.15">
      <c r="A524" t="s">
        <v>4041</v>
      </c>
      <c r="B524">
        <v>11201</v>
      </c>
      <c r="C524" t="s">
        <v>3895</v>
      </c>
      <c r="D524" t="s">
        <v>1255</v>
      </c>
      <c r="E524" t="s">
        <v>3982</v>
      </c>
      <c r="F524" t="s">
        <v>1254</v>
      </c>
      <c r="G524" t="s">
        <v>6249</v>
      </c>
      <c r="H524" t="s">
        <v>1251</v>
      </c>
      <c r="I524" t="s">
        <v>1255</v>
      </c>
    </row>
    <row r="525" spans="1:9" x14ac:dyDescent="0.15">
      <c r="A525" t="s">
        <v>4089</v>
      </c>
      <c r="B525">
        <v>11202</v>
      </c>
      <c r="C525" t="s">
        <v>3895</v>
      </c>
      <c r="D525" t="s">
        <v>1257</v>
      </c>
      <c r="E525" t="s">
        <v>3982</v>
      </c>
      <c r="F525" t="s">
        <v>1256</v>
      </c>
      <c r="G525" t="s">
        <v>6250</v>
      </c>
      <c r="H525" t="s">
        <v>1251</v>
      </c>
      <c r="I525" t="s">
        <v>1257</v>
      </c>
    </row>
    <row r="526" spans="1:9" x14ac:dyDescent="0.15">
      <c r="A526" t="s">
        <v>4137</v>
      </c>
      <c r="B526">
        <v>11203</v>
      </c>
      <c r="C526" t="s">
        <v>3895</v>
      </c>
      <c r="D526" t="s">
        <v>1259</v>
      </c>
      <c r="E526" t="s">
        <v>3982</v>
      </c>
      <c r="F526" t="s">
        <v>1258</v>
      </c>
      <c r="G526" t="s">
        <v>6251</v>
      </c>
      <c r="H526" t="s">
        <v>1251</v>
      </c>
      <c r="I526" t="s">
        <v>1259</v>
      </c>
    </row>
    <row r="527" spans="1:9" x14ac:dyDescent="0.15">
      <c r="A527" t="s">
        <v>4185</v>
      </c>
      <c r="B527">
        <v>11206</v>
      </c>
      <c r="C527" t="s">
        <v>3895</v>
      </c>
      <c r="D527" t="s">
        <v>1261</v>
      </c>
      <c r="E527" t="s">
        <v>3982</v>
      </c>
      <c r="F527" t="s">
        <v>1260</v>
      </c>
      <c r="G527" t="s">
        <v>6252</v>
      </c>
      <c r="H527" t="s">
        <v>1251</v>
      </c>
      <c r="I527" t="s">
        <v>1261</v>
      </c>
    </row>
    <row r="528" spans="1:9" x14ac:dyDescent="0.15">
      <c r="A528" t="s">
        <v>4233</v>
      </c>
      <c r="B528">
        <v>11207</v>
      </c>
      <c r="C528" t="s">
        <v>3895</v>
      </c>
      <c r="D528" t="s">
        <v>1263</v>
      </c>
      <c r="E528" t="s">
        <v>3982</v>
      </c>
      <c r="F528" t="s">
        <v>1262</v>
      </c>
      <c r="G528" t="s">
        <v>6253</v>
      </c>
      <c r="H528" t="s">
        <v>1251</v>
      </c>
      <c r="I528" t="s">
        <v>1263</v>
      </c>
    </row>
    <row r="529" spans="1:9" x14ac:dyDescent="0.15">
      <c r="A529" t="s">
        <v>4281</v>
      </c>
      <c r="B529">
        <v>11208</v>
      </c>
      <c r="C529" t="s">
        <v>3895</v>
      </c>
      <c r="D529" t="s">
        <v>1265</v>
      </c>
      <c r="E529" t="s">
        <v>3982</v>
      </c>
      <c r="F529" t="s">
        <v>1264</v>
      </c>
      <c r="G529" t="s">
        <v>6254</v>
      </c>
      <c r="H529" t="s">
        <v>1251</v>
      </c>
      <c r="I529" t="s">
        <v>1265</v>
      </c>
    </row>
    <row r="530" spans="1:9" x14ac:dyDescent="0.15">
      <c r="A530" t="s">
        <v>4329</v>
      </c>
      <c r="B530">
        <v>11209</v>
      </c>
      <c r="C530" t="s">
        <v>3895</v>
      </c>
      <c r="D530" t="s">
        <v>1267</v>
      </c>
      <c r="E530" t="s">
        <v>3982</v>
      </c>
      <c r="F530" t="s">
        <v>1266</v>
      </c>
      <c r="G530" t="s">
        <v>6255</v>
      </c>
      <c r="H530" t="s">
        <v>1251</v>
      </c>
      <c r="I530" t="s">
        <v>1267</v>
      </c>
    </row>
    <row r="531" spans="1:9" x14ac:dyDescent="0.15">
      <c r="A531" t="s">
        <v>4377</v>
      </c>
      <c r="B531">
        <v>11210</v>
      </c>
      <c r="C531" t="s">
        <v>3895</v>
      </c>
      <c r="D531" t="s">
        <v>1269</v>
      </c>
      <c r="E531" t="s">
        <v>3982</v>
      </c>
      <c r="F531" t="s">
        <v>1268</v>
      </c>
      <c r="G531" t="s">
        <v>6256</v>
      </c>
      <c r="H531" t="s">
        <v>1251</v>
      </c>
      <c r="I531" t="s">
        <v>1269</v>
      </c>
    </row>
    <row r="532" spans="1:9" x14ac:dyDescent="0.15">
      <c r="A532" t="s">
        <v>4425</v>
      </c>
      <c r="B532">
        <v>11211</v>
      </c>
      <c r="C532" t="s">
        <v>3895</v>
      </c>
      <c r="D532" t="s">
        <v>1271</v>
      </c>
      <c r="E532" t="s">
        <v>3982</v>
      </c>
      <c r="F532" t="s">
        <v>1270</v>
      </c>
      <c r="G532" t="s">
        <v>6257</v>
      </c>
      <c r="H532" t="s">
        <v>1251</v>
      </c>
      <c r="I532" t="s">
        <v>1271</v>
      </c>
    </row>
    <row r="533" spans="1:9" x14ac:dyDescent="0.15">
      <c r="A533" t="s">
        <v>4473</v>
      </c>
      <c r="B533">
        <v>11212</v>
      </c>
      <c r="C533" t="s">
        <v>3895</v>
      </c>
      <c r="D533" t="s">
        <v>1273</v>
      </c>
      <c r="E533" t="s">
        <v>3982</v>
      </c>
      <c r="F533" t="s">
        <v>1272</v>
      </c>
      <c r="G533" t="s">
        <v>6258</v>
      </c>
      <c r="H533" t="s">
        <v>1251</v>
      </c>
      <c r="I533" t="s">
        <v>1273</v>
      </c>
    </row>
    <row r="534" spans="1:9" x14ac:dyDescent="0.15">
      <c r="A534" t="s">
        <v>4521</v>
      </c>
      <c r="B534">
        <v>11214</v>
      </c>
      <c r="C534" t="s">
        <v>3895</v>
      </c>
      <c r="D534" t="s">
        <v>1275</v>
      </c>
      <c r="E534" t="s">
        <v>3982</v>
      </c>
      <c r="F534" t="s">
        <v>1274</v>
      </c>
      <c r="G534" t="s">
        <v>6259</v>
      </c>
      <c r="H534" t="s">
        <v>1251</v>
      </c>
      <c r="I534" t="s">
        <v>1275</v>
      </c>
    </row>
    <row r="535" spans="1:9" x14ac:dyDescent="0.15">
      <c r="A535" t="s">
        <v>4569</v>
      </c>
      <c r="B535">
        <v>11215</v>
      </c>
      <c r="C535" t="s">
        <v>3895</v>
      </c>
      <c r="D535" t="s">
        <v>1277</v>
      </c>
      <c r="E535" t="s">
        <v>3982</v>
      </c>
      <c r="F535" t="s">
        <v>1276</v>
      </c>
      <c r="G535" t="s">
        <v>6260</v>
      </c>
      <c r="H535" t="s">
        <v>1251</v>
      </c>
      <c r="I535" t="s">
        <v>1277</v>
      </c>
    </row>
    <row r="536" spans="1:9" x14ac:dyDescent="0.15">
      <c r="A536" t="s">
        <v>4617</v>
      </c>
      <c r="B536">
        <v>11216</v>
      </c>
      <c r="C536" t="s">
        <v>3895</v>
      </c>
      <c r="D536" t="s">
        <v>1279</v>
      </c>
      <c r="E536" t="s">
        <v>3982</v>
      </c>
      <c r="F536" t="s">
        <v>1278</v>
      </c>
      <c r="G536" t="s">
        <v>6261</v>
      </c>
      <c r="H536" t="s">
        <v>1251</v>
      </c>
      <c r="I536" t="s">
        <v>1279</v>
      </c>
    </row>
    <row r="537" spans="1:9" x14ac:dyDescent="0.15">
      <c r="A537" t="s">
        <v>4665</v>
      </c>
      <c r="B537">
        <v>11217</v>
      </c>
      <c r="C537" t="s">
        <v>3895</v>
      </c>
      <c r="D537" t="s">
        <v>1281</v>
      </c>
      <c r="E537" t="s">
        <v>3982</v>
      </c>
      <c r="F537" t="s">
        <v>1280</v>
      </c>
      <c r="G537" t="s">
        <v>6262</v>
      </c>
      <c r="H537" t="s">
        <v>1251</v>
      </c>
      <c r="I537" t="s">
        <v>1281</v>
      </c>
    </row>
    <row r="538" spans="1:9" x14ac:dyDescent="0.15">
      <c r="A538" t="s">
        <v>4713</v>
      </c>
      <c r="B538">
        <v>11218</v>
      </c>
      <c r="C538" t="s">
        <v>3895</v>
      </c>
      <c r="D538" t="s">
        <v>1283</v>
      </c>
      <c r="E538" t="s">
        <v>3982</v>
      </c>
      <c r="F538" t="s">
        <v>1282</v>
      </c>
      <c r="G538" t="s">
        <v>6263</v>
      </c>
      <c r="H538" t="s">
        <v>1251</v>
      </c>
      <c r="I538" t="s">
        <v>1283</v>
      </c>
    </row>
    <row r="539" spans="1:9" x14ac:dyDescent="0.15">
      <c r="A539" t="s">
        <v>4760</v>
      </c>
      <c r="B539">
        <v>11219</v>
      </c>
      <c r="C539" t="s">
        <v>3895</v>
      </c>
      <c r="D539" t="s">
        <v>1285</v>
      </c>
      <c r="E539" t="s">
        <v>3982</v>
      </c>
      <c r="F539" t="s">
        <v>1284</v>
      </c>
      <c r="G539" t="s">
        <v>6264</v>
      </c>
      <c r="H539" t="s">
        <v>1251</v>
      </c>
      <c r="I539" t="s">
        <v>1285</v>
      </c>
    </row>
    <row r="540" spans="1:9" x14ac:dyDescent="0.15">
      <c r="A540" t="s">
        <v>4807</v>
      </c>
      <c r="B540">
        <v>11221</v>
      </c>
      <c r="C540" t="s">
        <v>3895</v>
      </c>
      <c r="D540" t="s">
        <v>1287</v>
      </c>
      <c r="E540" t="s">
        <v>3982</v>
      </c>
      <c r="F540" t="s">
        <v>1286</v>
      </c>
      <c r="G540" t="s">
        <v>6265</v>
      </c>
      <c r="H540" t="s">
        <v>1251</v>
      </c>
      <c r="I540" t="s">
        <v>1287</v>
      </c>
    </row>
    <row r="541" spans="1:9" x14ac:dyDescent="0.15">
      <c r="A541" t="s">
        <v>4852</v>
      </c>
      <c r="B541">
        <v>11222</v>
      </c>
      <c r="C541" t="s">
        <v>3895</v>
      </c>
      <c r="D541" t="s">
        <v>1289</v>
      </c>
      <c r="E541" t="s">
        <v>3982</v>
      </c>
      <c r="F541" t="s">
        <v>1288</v>
      </c>
      <c r="G541" t="s">
        <v>6266</v>
      </c>
      <c r="H541" t="s">
        <v>1251</v>
      </c>
      <c r="I541" t="s">
        <v>1289</v>
      </c>
    </row>
    <row r="542" spans="1:9" x14ac:dyDescent="0.15">
      <c r="A542" t="s">
        <v>4896</v>
      </c>
      <c r="B542">
        <v>11223</v>
      </c>
      <c r="C542" t="s">
        <v>3895</v>
      </c>
      <c r="D542" t="s">
        <v>1291</v>
      </c>
      <c r="E542" t="s">
        <v>3982</v>
      </c>
      <c r="F542" t="s">
        <v>1290</v>
      </c>
      <c r="G542" t="s">
        <v>6267</v>
      </c>
      <c r="H542" t="s">
        <v>1251</v>
      </c>
      <c r="I542" t="s">
        <v>1291</v>
      </c>
    </row>
    <row r="543" spans="1:9" x14ac:dyDescent="0.15">
      <c r="A543" t="s">
        <v>4935</v>
      </c>
      <c r="B543">
        <v>11224</v>
      </c>
      <c r="C543" t="s">
        <v>3895</v>
      </c>
      <c r="D543" t="s">
        <v>1293</v>
      </c>
      <c r="E543" t="s">
        <v>3982</v>
      </c>
      <c r="F543" t="s">
        <v>1292</v>
      </c>
      <c r="G543" t="s">
        <v>6268</v>
      </c>
      <c r="H543" t="s">
        <v>1251</v>
      </c>
      <c r="I543" t="s">
        <v>1293</v>
      </c>
    </row>
    <row r="544" spans="1:9" x14ac:dyDescent="0.15">
      <c r="A544" t="s">
        <v>4972</v>
      </c>
      <c r="B544">
        <v>11225</v>
      </c>
      <c r="C544" t="s">
        <v>3895</v>
      </c>
      <c r="D544" t="s">
        <v>1295</v>
      </c>
      <c r="E544" t="s">
        <v>3982</v>
      </c>
      <c r="F544" t="s">
        <v>1294</v>
      </c>
      <c r="G544" t="s">
        <v>6269</v>
      </c>
      <c r="H544" t="s">
        <v>1251</v>
      </c>
      <c r="I544" t="s">
        <v>1295</v>
      </c>
    </row>
    <row r="545" spans="1:9" x14ac:dyDescent="0.15">
      <c r="A545" t="s">
        <v>5008</v>
      </c>
      <c r="B545">
        <v>11227</v>
      </c>
      <c r="C545" t="s">
        <v>3895</v>
      </c>
      <c r="D545" t="s">
        <v>1297</v>
      </c>
      <c r="E545" t="s">
        <v>3982</v>
      </c>
      <c r="F545" t="s">
        <v>1296</v>
      </c>
      <c r="G545" t="s">
        <v>6270</v>
      </c>
      <c r="H545" t="s">
        <v>1251</v>
      </c>
      <c r="I545" t="s">
        <v>1297</v>
      </c>
    </row>
    <row r="546" spans="1:9" x14ac:dyDescent="0.15">
      <c r="A546" t="s">
        <v>5044</v>
      </c>
      <c r="B546">
        <v>11228</v>
      </c>
      <c r="C546" t="s">
        <v>3895</v>
      </c>
      <c r="D546" t="s">
        <v>1299</v>
      </c>
      <c r="E546" t="s">
        <v>3982</v>
      </c>
      <c r="F546" t="s">
        <v>1298</v>
      </c>
      <c r="G546" t="s">
        <v>6271</v>
      </c>
      <c r="H546" t="s">
        <v>1251</v>
      </c>
      <c r="I546" t="s">
        <v>1299</v>
      </c>
    </row>
    <row r="547" spans="1:9" x14ac:dyDescent="0.15">
      <c r="A547" t="s">
        <v>5079</v>
      </c>
      <c r="B547">
        <v>11229</v>
      </c>
      <c r="C547" t="s">
        <v>3895</v>
      </c>
      <c r="D547" t="s">
        <v>1301</v>
      </c>
      <c r="E547" t="s">
        <v>3982</v>
      </c>
      <c r="F547" t="s">
        <v>1300</v>
      </c>
      <c r="G547" t="s">
        <v>6272</v>
      </c>
      <c r="H547" t="s">
        <v>1251</v>
      </c>
      <c r="I547" t="s">
        <v>1301</v>
      </c>
    </row>
    <row r="548" spans="1:9" x14ac:dyDescent="0.15">
      <c r="A548" t="s">
        <v>5111</v>
      </c>
      <c r="B548">
        <v>11230</v>
      </c>
      <c r="C548" t="s">
        <v>3895</v>
      </c>
      <c r="D548" t="s">
        <v>1303</v>
      </c>
      <c r="E548" t="s">
        <v>3982</v>
      </c>
      <c r="F548" t="s">
        <v>1302</v>
      </c>
      <c r="G548" t="s">
        <v>6273</v>
      </c>
      <c r="H548" t="s">
        <v>1251</v>
      </c>
      <c r="I548" t="s">
        <v>1303</v>
      </c>
    </row>
    <row r="549" spans="1:9" x14ac:dyDescent="0.15">
      <c r="A549" t="s">
        <v>5143</v>
      </c>
      <c r="B549">
        <v>11231</v>
      </c>
      <c r="C549" t="s">
        <v>3895</v>
      </c>
      <c r="D549" t="s">
        <v>1305</v>
      </c>
      <c r="E549" t="s">
        <v>3982</v>
      </c>
      <c r="F549" t="s">
        <v>1304</v>
      </c>
      <c r="G549" t="s">
        <v>6274</v>
      </c>
      <c r="H549" t="s">
        <v>1251</v>
      </c>
      <c r="I549" t="s">
        <v>1305</v>
      </c>
    </row>
    <row r="550" spans="1:9" x14ac:dyDescent="0.15">
      <c r="A550" t="s">
        <v>5173</v>
      </c>
      <c r="B550">
        <v>11232</v>
      </c>
      <c r="C550" t="s">
        <v>3895</v>
      </c>
      <c r="D550" t="s">
        <v>1307</v>
      </c>
      <c r="E550" t="s">
        <v>3982</v>
      </c>
      <c r="F550" t="s">
        <v>1306</v>
      </c>
      <c r="G550" t="s">
        <v>6275</v>
      </c>
      <c r="H550" t="s">
        <v>1251</v>
      </c>
      <c r="I550" t="s">
        <v>1307</v>
      </c>
    </row>
    <row r="551" spans="1:9" x14ac:dyDescent="0.15">
      <c r="A551" t="s">
        <v>5201</v>
      </c>
      <c r="B551">
        <v>11233</v>
      </c>
      <c r="C551" t="s">
        <v>3895</v>
      </c>
      <c r="D551" t="s">
        <v>1309</v>
      </c>
      <c r="E551" t="s">
        <v>3982</v>
      </c>
      <c r="F551" t="s">
        <v>1308</v>
      </c>
      <c r="G551" t="s">
        <v>6276</v>
      </c>
      <c r="H551" t="s">
        <v>1251</v>
      </c>
      <c r="I551" t="s">
        <v>1309</v>
      </c>
    </row>
    <row r="552" spans="1:9" x14ac:dyDescent="0.15">
      <c r="A552" t="s">
        <v>5229</v>
      </c>
      <c r="B552">
        <v>11234</v>
      </c>
      <c r="C552" t="s">
        <v>3895</v>
      </c>
      <c r="D552" t="s">
        <v>1311</v>
      </c>
      <c r="E552" t="s">
        <v>3982</v>
      </c>
      <c r="F552" t="s">
        <v>1310</v>
      </c>
      <c r="G552" t="s">
        <v>6277</v>
      </c>
      <c r="H552" t="s">
        <v>1251</v>
      </c>
      <c r="I552" t="s">
        <v>1311</v>
      </c>
    </row>
    <row r="553" spans="1:9" x14ac:dyDescent="0.15">
      <c r="A553" t="s">
        <v>5256</v>
      </c>
      <c r="B553">
        <v>11235</v>
      </c>
      <c r="C553" t="s">
        <v>3895</v>
      </c>
      <c r="D553" t="s">
        <v>1313</v>
      </c>
      <c r="E553" t="s">
        <v>3982</v>
      </c>
      <c r="F553" t="s">
        <v>1312</v>
      </c>
      <c r="G553" t="s">
        <v>6278</v>
      </c>
      <c r="H553" t="s">
        <v>1251</v>
      </c>
      <c r="I553" t="s">
        <v>1313</v>
      </c>
    </row>
    <row r="554" spans="1:9" x14ac:dyDescent="0.15">
      <c r="A554" t="s">
        <v>5281</v>
      </c>
      <c r="B554">
        <v>11237</v>
      </c>
      <c r="C554" t="s">
        <v>3895</v>
      </c>
      <c r="D554" t="s">
        <v>1315</v>
      </c>
      <c r="E554" t="s">
        <v>3982</v>
      </c>
      <c r="F554" t="s">
        <v>1314</v>
      </c>
      <c r="G554" t="s">
        <v>6279</v>
      </c>
      <c r="H554" t="s">
        <v>1251</v>
      </c>
      <c r="I554" t="s">
        <v>1315</v>
      </c>
    </row>
    <row r="555" spans="1:9" x14ac:dyDescent="0.15">
      <c r="A555" t="s">
        <v>5306</v>
      </c>
      <c r="B555">
        <v>11238</v>
      </c>
      <c r="C555" t="s">
        <v>3895</v>
      </c>
      <c r="D555" t="s">
        <v>1317</v>
      </c>
      <c r="E555" t="s">
        <v>3982</v>
      </c>
      <c r="F555" t="s">
        <v>1316</v>
      </c>
      <c r="G555" t="s">
        <v>6280</v>
      </c>
      <c r="H555" t="s">
        <v>1251</v>
      </c>
      <c r="I555" t="s">
        <v>1317</v>
      </c>
    </row>
    <row r="556" spans="1:9" x14ac:dyDescent="0.15">
      <c r="A556" t="s">
        <v>5330</v>
      </c>
      <c r="B556">
        <v>11239</v>
      </c>
      <c r="C556" t="s">
        <v>3895</v>
      </c>
      <c r="D556" t="s">
        <v>1319</v>
      </c>
      <c r="E556" t="s">
        <v>3982</v>
      </c>
      <c r="F556" t="s">
        <v>1318</v>
      </c>
      <c r="G556" t="s">
        <v>6281</v>
      </c>
      <c r="H556" t="s">
        <v>1251</v>
      </c>
      <c r="I556" t="s">
        <v>1319</v>
      </c>
    </row>
    <row r="557" spans="1:9" x14ac:dyDescent="0.15">
      <c r="A557" t="s">
        <v>5353</v>
      </c>
      <c r="B557">
        <v>11240</v>
      </c>
      <c r="C557" t="s">
        <v>3895</v>
      </c>
      <c r="D557" t="s">
        <v>1321</v>
      </c>
      <c r="E557" t="s">
        <v>3982</v>
      </c>
      <c r="F557" t="s">
        <v>1320</v>
      </c>
      <c r="G557" t="s">
        <v>6282</v>
      </c>
      <c r="H557" t="s">
        <v>1251</v>
      </c>
      <c r="I557" t="s">
        <v>1321</v>
      </c>
    </row>
    <row r="558" spans="1:9" x14ac:dyDescent="0.15">
      <c r="A558" t="s">
        <v>5372</v>
      </c>
      <c r="B558">
        <v>11241</v>
      </c>
      <c r="C558" t="s">
        <v>3895</v>
      </c>
      <c r="D558" t="s">
        <v>1323</v>
      </c>
      <c r="E558" t="s">
        <v>3982</v>
      </c>
      <c r="F558" t="s">
        <v>1322</v>
      </c>
      <c r="G558" t="s">
        <v>6283</v>
      </c>
      <c r="H558" t="s">
        <v>1251</v>
      </c>
      <c r="I558" t="s">
        <v>1323</v>
      </c>
    </row>
    <row r="559" spans="1:9" x14ac:dyDescent="0.15">
      <c r="A559" t="s">
        <v>5390</v>
      </c>
      <c r="B559">
        <v>11242</v>
      </c>
      <c r="C559" t="s">
        <v>3895</v>
      </c>
      <c r="D559" t="s">
        <v>1325</v>
      </c>
      <c r="E559" t="s">
        <v>3982</v>
      </c>
      <c r="F559" t="s">
        <v>1324</v>
      </c>
      <c r="G559" t="s">
        <v>6284</v>
      </c>
      <c r="H559" t="s">
        <v>1251</v>
      </c>
      <c r="I559" t="s">
        <v>1325</v>
      </c>
    </row>
    <row r="560" spans="1:9" x14ac:dyDescent="0.15">
      <c r="A560" t="s">
        <v>5408</v>
      </c>
      <c r="B560">
        <v>11243</v>
      </c>
      <c r="C560" t="s">
        <v>3895</v>
      </c>
      <c r="D560" t="s">
        <v>1327</v>
      </c>
      <c r="E560" t="s">
        <v>3982</v>
      </c>
      <c r="F560" t="s">
        <v>1326</v>
      </c>
      <c r="G560" t="s">
        <v>6285</v>
      </c>
      <c r="H560" t="s">
        <v>1251</v>
      </c>
      <c r="I560" t="s">
        <v>1327</v>
      </c>
    </row>
    <row r="561" spans="1:9" x14ac:dyDescent="0.15">
      <c r="A561" t="s">
        <v>5426</v>
      </c>
      <c r="B561">
        <v>11245</v>
      </c>
      <c r="C561" t="s">
        <v>3895</v>
      </c>
      <c r="D561" t="s">
        <v>1329</v>
      </c>
      <c r="E561" t="s">
        <v>3982</v>
      </c>
      <c r="F561" t="s">
        <v>1328</v>
      </c>
      <c r="G561" t="s">
        <v>6286</v>
      </c>
      <c r="H561" t="s">
        <v>1251</v>
      </c>
      <c r="I561" t="s">
        <v>1329</v>
      </c>
    </row>
    <row r="562" spans="1:9" x14ac:dyDescent="0.15">
      <c r="A562" t="s">
        <v>5444</v>
      </c>
      <c r="B562">
        <v>11246</v>
      </c>
      <c r="C562" t="s">
        <v>3895</v>
      </c>
      <c r="D562" t="s">
        <v>1331</v>
      </c>
      <c r="E562" t="s">
        <v>3982</v>
      </c>
      <c r="F562" t="s">
        <v>1330</v>
      </c>
      <c r="G562" t="s">
        <v>6287</v>
      </c>
      <c r="H562" t="s">
        <v>1251</v>
      </c>
      <c r="I562" t="s">
        <v>6288</v>
      </c>
    </row>
    <row r="563" spans="1:9" x14ac:dyDescent="0.15">
      <c r="A563" t="s">
        <v>5460</v>
      </c>
      <c r="B563">
        <v>11301</v>
      </c>
      <c r="C563" t="s">
        <v>3895</v>
      </c>
      <c r="D563" t="s">
        <v>1333</v>
      </c>
      <c r="E563" t="s">
        <v>3982</v>
      </c>
      <c r="F563" t="s">
        <v>1332</v>
      </c>
      <c r="G563" t="s">
        <v>6289</v>
      </c>
      <c r="H563" t="s">
        <v>1251</v>
      </c>
      <c r="I563" t="s">
        <v>1333</v>
      </c>
    </row>
    <row r="564" spans="1:9" x14ac:dyDescent="0.15">
      <c r="A564" t="s">
        <v>5476</v>
      </c>
      <c r="B564">
        <v>11324</v>
      </c>
      <c r="C564" t="s">
        <v>3895</v>
      </c>
      <c r="D564" t="s">
        <v>1335</v>
      </c>
      <c r="E564" t="s">
        <v>3982</v>
      </c>
      <c r="F564" t="s">
        <v>1334</v>
      </c>
      <c r="G564" t="s">
        <v>6290</v>
      </c>
      <c r="H564" t="s">
        <v>1251</v>
      </c>
      <c r="I564" t="s">
        <v>1335</v>
      </c>
    </row>
    <row r="565" spans="1:9" x14ac:dyDescent="0.15">
      <c r="A565" t="s">
        <v>5490</v>
      </c>
      <c r="B565">
        <v>11326</v>
      </c>
      <c r="C565" t="s">
        <v>3895</v>
      </c>
      <c r="D565" t="s">
        <v>1337</v>
      </c>
      <c r="E565" t="s">
        <v>3982</v>
      </c>
      <c r="F565" t="s">
        <v>1336</v>
      </c>
      <c r="G565" t="s">
        <v>6291</v>
      </c>
      <c r="H565" t="s">
        <v>1251</v>
      </c>
      <c r="I565" t="s">
        <v>1337</v>
      </c>
    </row>
    <row r="566" spans="1:9" x14ac:dyDescent="0.15">
      <c r="A566" t="s">
        <v>5503</v>
      </c>
      <c r="B566">
        <v>11327</v>
      </c>
      <c r="C566" t="s">
        <v>3895</v>
      </c>
      <c r="D566" t="s">
        <v>1339</v>
      </c>
      <c r="E566" t="s">
        <v>3982</v>
      </c>
      <c r="F566" t="s">
        <v>1338</v>
      </c>
      <c r="G566" t="s">
        <v>6292</v>
      </c>
      <c r="H566" t="s">
        <v>1251</v>
      </c>
      <c r="I566" t="s">
        <v>1339</v>
      </c>
    </row>
    <row r="567" spans="1:9" x14ac:dyDescent="0.15">
      <c r="A567" t="s">
        <v>5513</v>
      </c>
      <c r="B567">
        <v>11341</v>
      </c>
      <c r="C567" t="s">
        <v>3895</v>
      </c>
      <c r="D567" t="s">
        <v>1341</v>
      </c>
      <c r="E567" t="s">
        <v>3982</v>
      </c>
      <c r="F567" t="s">
        <v>1340</v>
      </c>
      <c r="G567" t="s">
        <v>6293</v>
      </c>
      <c r="H567" t="s">
        <v>1251</v>
      </c>
      <c r="I567" t="s">
        <v>1341</v>
      </c>
    </row>
    <row r="568" spans="1:9" x14ac:dyDescent="0.15">
      <c r="A568" t="s">
        <v>5523</v>
      </c>
      <c r="B568">
        <v>11342</v>
      </c>
      <c r="C568" t="s">
        <v>3895</v>
      </c>
      <c r="D568" t="s">
        <v>1343</v>
      </c>
      <c r="E568" t="s">
        <v>3982</v>
      </c>
      <c r="F568" t="s">
        <v>1342</v>
      </c>
      <c r="G568" t="s">
        <v>6294</v>
      </c>
      <c r="H568" t="s">
        <v>1251</v>
      </c>
      <c r="I568" t="s">
        <v>1343</v>
      </c>
    </row>
    <row r="569" spans="1:9" x14ac:dyDescent="0.15">
      <c r="A569" t="s">
        <v>5532</v>
      </c>
      <c r="B569">
        <v>11343</v>
      </c>
      <c r="C569" t="s">
        <v>3895</v>
      </c>
      <c r="D569" t="s">
        <v>1345</v>
      </c>
      <c r="E569" t="s">
        <v>3982</v>
      </c>
      <c r="F569" t="s">
        <v>1344</v>
      </c>
      <c r="G569" t="s">
        <v>6295</v>
      </c>
      <c r="H569" t="s">
        <v>1251</v>
      </c>
      <c r="I569" t="s">
        <v>1345</v>
      </c>
    </row>
    <row r="570" spans="1:9" x14ac:dyDescent="0.15">
      <c r="A570" t="s">
        <v>5541</v>
      </c>
      <c r="B570">
        <v>11346</v>
      </c>
      <c r="C570" t="s">
        <v>3895</v>
      </c>
      <c r="D570" t="s">
        <v>1347</v>
      </c>
      <c r="E570" t="s">
        <v>3982</v>
      </c>
      <c r="F570" t="s">
        <v>1346</v>
      </c>
      <c r="G570" t="s">
        <v>6296</v>
      </c>
      <c r="H570" t="s">
        <v>1251</v>
      </c>
      <c r="I570" t="s">
        <v>1347</v>
      </c>
    </row>
    <row r="571" spans="1:9" x14ac:dyDescent="0.15">
      <c r="A571" t="s">
        <v>5550</v>
      </c>
      <c r="B571">
        <v>11347</v>
      </c>
      <c r="C571" t="s">
        <v>3895</v>
      </c>
      <c r="D571" t="s">
        <v>1349</v>
      </c>
      <c r="E571" t="s">
        <v>3982</v>
      </c>
      <c r="F571" t="s">
        <v>1348</v>
      </c>
      <c r="G571" t="s">
        <v>6297</v>
      </c>
      <c r="H571" t="s">
        <v>1251</v>
      </c>
      <c r="I571" t="s">
        <v>1349</v>
      </c>
    </row>
    <row r="572" spans="1:9" x14ac:dyDescent="0.15">
      <c r="A572" t="s">
        <v>5559</v>
      </c>
      <c r="B572">
        <v>11348</v>
      </c>
      <c r="C572" t="s">
        <v>3895</v>
      </c>
      <c r="D572" t="s">
        <v>1351</v>
      </c>
      <c r="E572" t="s">
        <v>3982</v>
      </c>
      <c r="F572" t="s">
        <v>1350</v>
      </c>
      <c r="G572" t="s">
        <v>6298</v>
      </c>
      <c r="H572" t="s">
        <v>1251</v>
      </c>
      <c r="I572" t="s">
        <v>1351</v>
      </c>
    </row>
    <row r="573" spans="1:9" x14ac:dyDescent="0.15">
      <c r="A573" t="s">
        <v>5568</v>
      </c>
      <c r="B573">
        <v>11349</v>
      </c>
      <c r="C573" t="s">
        <v>3895</v>
      </c>
      <c r="D573" t="s">
        <v>1353</v>
      </c>
      <c r="E573" t="s">
        <v>3982</v>
      </c>
      <c r="F573" t="s">
        <v>1352</v>
      </c>
      <c r="G573" t="s">
        <v>6299</v>
      </c>
      <c r="H573" t="s">
        <v>1251</v>
      </c>
      <c r="I573" t="s">
        <v>1353</v>
      </c>
    </row>
    <row r="574" spans="1:9" x14ac:dyDescent="0.15">
      <c r="A574" t="s">
        <v>5577</v>
      </c>
      <c r="B574">
        <v>11361</v>
      </c>
      <c r="C574" t="s">
        <v>3895</v>
      </c>
      <c r="D574" t="s">
        <v>1355</v>
      </c>
      <c r="E574" t="s">
        <v>3982</v>
      </c>
      <c r="F574" t="s">
        <v>1354</v>
      </c>
      <c r="G574" t="s">
        <v>6300</v>
      </c>
      <c r="H574" t="s">
        <v>1251</v>
      </c>
      <c r="I574" t="s">
        <v>1355</v>
      </c>
    </row>
    <row r="575" spans="1:9" x14ac:dyDescent="0.15">
      <c r="A575" t="s">
        <v>5586</v>
      </c>
      <c r="B575">
        <v>11362</v>
      </c>
      <c r="C575" t="s">
        <v>3895</v>
      </c>
      <c r="D575" t="s">
        <v>1357</v>
      </c>
      <c r="E575" t="s">
        <v>3982</v>
      </c>
      <c r="F575" t="s">
        <v>1356</v>
      </c>
      <c r="G575" t="s">
        <v>6301</v>
      </c>
      <c r="H575" t="s">
        <v>1251</v>
      </c>
      <c r="I575" t="s">
        <v>1357</v>
      </c>
    </row>
    <row r="576" spans="1:9" x14ac:dyDescent="0.15">
      <c r="A576" t="s">
        <v>5595</v>
      </c>
      <c r="B576">
        <v>11363</v>
      </c>
      <c r="C576" t="s">
        <v>3895</v>
      </c>
      <c r="D576" t="s">
        <v>1359</v>
      </c>
      <c r="E576" t="s">
        <v>3982</v>
      </c>
      <c r="F576" t="s">
        <v>1358</v>
      </c>
      <c r="G576" t="s">
        <v>6302</v>
      </c>
      <c r="H576" t="s">
        <v>1251</v>
      </c>
      <c r="I576" t="s">
        <v>1359</v>
      </c>
    </row>
    <row r="577" spans="1:9" x14ac:dyDescent="0.15">
      <c r="A577" t="s">
        <v>5604</v>
      </c>
      <c r="B577">
        <v>11365</v>
      </c>
      <c r="C577" t="s">
        <v>3895</v>
      </c>
      <c r="D577" t="s">
        <v>1361</v>
      </c>
      <c r="E577" t="s">
        <v>3982</v>
      </c>
      <c r="F577" t="s">
        <v>1360</v>
      </c>
      <c r="G577" t="s">
        <v>6303</v>
      </c>
      <c r="H577" t="s">
        <v>1251</v>
      </c>
      <c r="I577" t="s">
        <v>1361</v>
      </c>
    </row>
    <row r="578" spans="1:9" x14ac:dyDescent="0.15">
      <c r="A578" t="s">
        <v>5611</v>
      </c>
      <c r="B578">
        <v>11369</v>
      </c>
      <c r="C578" t="s">
        <v>3895</v>
      </c>
      <c r="D578" t="s">
        <v>1363</v>
      </c>
      <c r="E578" t="s">
        <v>3982</v>
      </c>
      <c r="F578" t="s">
        <v>1362</v>
      </c>
      <c r="G578" t="s">
        <v>6304</v>
      </c>
      <c r="H578" t="s">
        <v>1251</v>
      </c>
      <c r="I578" t="s">
        <v>1363</v>
      </c>
    </row>
    <row r="579" spans="1:9" x14ac:dyDescent="0.15">
      <c r="A579" t="s">
        <v>5618</v>
      </c>
      <c r="B579">
        <v>11381</v>
      </c>
      <c r="C579" t="s">
        <v>3895</v>
      </c>
      <c r="D579" t="s">
        <v>790</v>
      </c>
      <c r="E579" t="s">
        <v>3982</v>
      </c>
      <c r="F579" t="s">
        <v>1364</v>
      </c>
      <c r="G579" t="s">
        <v>6305</v>
      </c>
      <c r="H579" t="s">
        <v>1251</v>
      </c>
      <c r="I579" t="s">
        <v>790</v>
      </c>
    </row>
    <row r="580" spans="1:9" x14ac:dyDescent="0.15">
      <c r="A580" t="s">
        <v>5625</v>
      </c>
      <c r="B580">
        <v>11383</v>
      </c>
      <c r="C580" t="s">
        <v>3895</v>
      </c>
      <c r="D580" t="s">
        <v>1366</v>
      </c>
      <c r="E580" t="s">
        <v>3982</v>
      </c>
      <c r="F580" t="s">
        <v>1365</v>
      </c>
      <c r="G580" t="s">
        <v>6306</v>
      </c>
      <c r="H580" t="s">
        <v>1251</v>
      </c>
      <c r="I580" t="s">
        <v>1366</v>
      </c>
    </row>
    <row r="581" spans="1:9" x14ac:dyDescent="0.15">
      <c r="A581" t="s">
        <v>5632</v>
      </c>
      <c r="B581">
        <v>11385</v>
      </c>
      <c r="C581" t="s">
        <v>3895</v>
      </c>
      <c r="D581" t="s">
        <v>1368</v>
      </c>
      <c r="E581" t="s">
        <v>3982</v>
      </c>
      <c r="F581" t="s">
        <v>1367</v>
      </c>
      <c r="G581" t="s">
        <v>6307</v>
      </c>
      <c r="H581" t="s">
        <v>1251</v>
      </c>
      <c r="I581" t="s">
        <v>1368</v>
      </c>
    </row>
    <row r="582" spans="1:9" x14ac:dyDescent="0.15">
      <c r="A582" t="s">
        <v>5638</v>
      </c>
      <c r="B582">
        <v>11408</v>
      </c>
      <c r="C582" t="s">
        <v>3895</v>
      </c>
      <c r="D582" t="s">
        <v>1370</v>
      </c>
      <c r="E582" t="s">
        <v>3982</v>
      </c>
      <c r="F582" t="s">
        <v>1369</v>
      </c>
      <c r="G582" t="s">
        <v>6308</v>
      </c>
      <c r="H582" t="s">
        <v>1251</v>
      </c>
      <c r="I582" t="s">
        <v>1370</v>
      </c>
    </row>
    <row r="583" spans="1:9" x14ac:dyDescent="0.15">
      <c r="A583" t="s">
        <v>5644</v>
      </c>
      <c r="B583">
        <v>11442</v>
      </c>
      <c r="C583" t="s">
        <v>3895</v>
      </c>
      <c r="D583" t="s">
        <v>1372</v>
      </c>
      <c r="E583" t="s">
        <v>3982</v>
      </c>
      <c r="F583" t="s">
        <v>1371</v>
      </c>
      <c r="G583" t="s">
        <v>6309</v>
      </c>
      <c r="H583" t="s">
        <v>1251</v>
      </c>
      <c r="I583" t="s">
        <v>1372</v>
      </c>
    </row>
    <row r="584" spans="1:9" x14ac:dyDescent="0.15">
      <c r="A584" t="s">
        <v>5649</v>
      </c>
      <c r="B584">
        <v>11464</v>
      </c>
      <c r="C584" t="s">
        <v>3895</v>
      </c>
      <c r="D584" t="s">
        <v>1374</v>
      </c>
      <c r="E584" t="s">
        <v>3982</v>
      </c>
      <c r="F584" t="s">
        <v>1373</v>
      </c>
      <c r="G584" t="s">
        <v>6310</v>
      </c>
      <c r="H584" t="s">
        <v>1251</v>
      </c>
      <c r="I584" t="s">
        <v>1374</v>
      </c>
    </row>
    <row r="585" spans="1:9" x14ac:dyDescent="0.15">
      <c r="A585" t="s">
        <v>5654</v>
      </c>
      <c r="B585">
        <v>11465</v>
      </c>
      <c r="C585" t="s">
        <v>3895</v>
      </c>
      <c r="D585" t="s">
        <v>1376</v>
      </c>
      <c r="E585" t="s">
        <v>3982</v>
      </c>
      <c r="F585" t="s">
        <v>1375</v>
      </c>
      <c r="G585" t="s">
        <v>6311</v>
      </c>
      <c r="H585" t="s">
        <v>1251</v>
      </c>
      <c r="I585" t="s">
        <v>1376</v>
      </c>
    </row>
    <row r="586" spans="1:9" x14ac:dyDescent="0.15">
      <c r="A586" t="s">
        <v>3945</v>
      </c>
      <c r="B586">
        <v>12000</v>
      </c>
      <c r="C586" t="s">
        <v>3896</v>
      </c>
      <c r="D586" t="s">
        <v>1378</v>
      </c>
      <c r="E586" t="s">
        <v>3933</v>
      </c>
      <c r="F586" t="s">
        <v>1377</v>
      </c>
      <c r="G586" t="s">
        <v>6312</v>
      </c>
      <c r="H586" t="s">
        <v>1378</v>
      </c>
    </row>
    <row r="587" spans="1:9" x14ac:dyDescent="0.15">
      <c r="A587" t="s">
        <v>3994</v>
      </c>
      <c r="B587">
        <v>12100</v>
      </c>
      <c r="C587" t="s">
        <v>3896</v>
      </c>
      <c r="D587" t="s">
        <v>1380</v>
      </c>
      <c r="E587" t="s">
        <v>3982</v>
      </c>
      <c r="F587" t="s">
        <v>1379</v>
      </c>
      <c r="G587" t="s">
        <v>6313</v>
      </c>
      <c r="H587" t="s">
        <v>1378</v>
      </c>
      <c r="I587" t="s">
        <v>1380</v>
      </c>
    </row>
    <row r="588" spans="1:9" x14ac:dyDescent="0.15">
      <c r="A588" t="s">
        <v>4042</v>
      </c>
      <c r="B588">
        <v>12202</v>
      </c>
      <c r="C588" t="s">
        <v>3896</v>
      </c>
      <c r="D588" t="s">
        <v>1382</v>
      </c>
      <c r="E588" t="s">
        <v>3982</v>
      </c>
      <c r="F588" t="s">
        <v>1381</v>
      </c>
      <c r="G588" t="s">
        <v>6314</v>
      </c>
      <c r="H588" t="s">
        <v>1378</v>
      </c>
      <c r="I588" t="s">
        <v>1382</v>
      </c>
    </row>
    <row r="589" spans="1:9" x14ac:dyDescent="0.15">
      <c r="A589" t="s">
        <v>4090</v>
      </c>
      <c r="B589">
        <v>12203</v>
      </c>
      <c r="C589" t="s">
        <v>3896</v>
      </c>
      <c r="D589" t="s">
        <v>1384</v>
      </c>
      <c r="E589" t="s">
        <v>3982</v>
      </c>
      <c r="F589" t="s">
        <v>1383</v>
      </c>
      <c r="G589" t="s">
        <v>6315</v>
      </c>
      <c r="H589" t="s">
        <v>1378</v>
      </c>
      <c r="I589" t="s">
        <v>1384</v>
      </c>
    </row>
    <row r="590" spans="1:9" x14ac:dyDescent="0.15">
      <c r="A590" t="s">
        <v>4138</v>
      </c>
      <c r="B590">
        <v>12204</v>
      </c>
      <c r="C590" t="s">
        <v>3896</v>
      </c>
      <c r="D590" t="s">
        <v>1386</v>
      </c>
      <c r="E590" t="s">
        <v>3982</v>
      </c>
      <c r="F590" t="s">
        <v>1385</v>
      </c>
      <c r="G590" t="s">
        <v>6316</v>
      </c>
      <c r="H590" t="s">
        <v>1378</v>
      </c>
      <c r="I590" t="s">
        <v>1386</v>
      </c>
    </row>
    <row r="591" spans="1:9" x14ac:dyDescent="0.15">
      <c r="A591" t="s">
        <v>4186</v>
      </c>
      <c r="B591">
        <v>12205</v>
      </c>
      <c r="C591" t="s">
        <v>3896</v>
      </c>
      <c r="D591" t="s">
        <v>1388</v>
      </c>
      <c r="E591" t="s">
        <v>3982</v>
      </c>
      <c r="F591" t="s">
        <v>1387</v>
      </c>
      <c r="G591" t="s">
        <v>6317</v>
      </c>
      <c r="H591" t="s">
        <v>1378</v>
      </c>
      <c r="I591" t="s">
        <v>1388</v>
      </c>
    </row>
    <row r="592" spans="1:9" x14ac:dyDescent="0.15">
      <c r="A592" t="s">
        <v>4234</v>
      </c>
      <c r="B592">
        <v>12206</v>
      </c>
      <c r="C592" t="s">
        <v>3896</v>
      </c>
      <c r="D592" t="s">
        <v>1390</v>
      </c>
      <c r="E592" t="s">
        <v>3982</v>
      </c>
      <c r="F592" t="s">
        <v>1389</v>
      </c>
      <c r="G592" t="s">
        <v>6318</v>
      </c>
      <c r="H592" t="s">
        <v>1378</v>
      </c>
      <c r="I592" t="s">
        <v>1390</v>
      </c>
    </row>
    <row r="593" spans="1:9" x14ac:dyDescent="0.15">
      <c r="A593" t="s">
        <v>4282</v>
      </c>
      <c r="B593">
        <v>12207</v>
      </c>
      <c r="C593" t="s">
        <v>3896</v>
      </c>
      <c r="D593" t="s">
        <v>1392</v>
      </c>
      <c r="E593" t="s">
        <v>3982</v>
      </c>
      <c r="F593" t="s">
        <v>1391</v>
      </c>
      <c r="G593" t="s">
        <v>6319</v>
      </c>
      <c r="H593" t="s">
        <v>1378</v>
      </c>
      <c r="I593" t="s">
        <v>1392</v>
      </c>
    </row>
    <row r="594" spans="1:9" x14ac:dyDescent="0.15">
      <c r="A594" t="s">
        <v>4330</v>
      </c>
      <c r="B594">
        <v>12208</v>
      </c>
      <c r="C594" t="s">
        <v>3896</v>
      </c>
      <c r="D594" t="s">
        <v>1394</v>
      </c>
      <c r="E594" t="s">
        <v>3982</v>
      </c>
      <c r="F594" t="s">
        <v>1393</v>
      </c>
      <c r="G594" t="s">
        <v>6320</v>
      </c>
      <c r="H594" t="s">
        <v>1378</v>
      </c>
      <c r="I594" t="s">
        <v>1394</v>
      </c>
    </row>
    <row r="595" spans="1:9" x14ac:dyDescent="0.15">
      <c r="A595" t="s">
        <v>4378</v>
      </c>
      <c r="B595">
        <v>12210</v>
      </c>
      <c r="C595" t="s">
        <v>3896</v>
      </c>
      <c r="D595" t="s">
        <v>1396</v>
      </c>
      <c r="E595" t="s">
        <v>3982</v>
      </c>
      <c r="F595" t="s">
        <v>1395</v>
      </c>
      <c r="G595" t="s">
        <v>6321</v>
      </c>
      <c r="H595" t="s">
        <v>1378</v>
      </c>
      <c r="I595" t="s">
        <v>1396</v>
      </c>
    </row>
    <row r="596" spans="1:9" x14ac:dyDescent="0.15">
      <c r="A596" t="s">
        <v>4426</v>
      </c>
      <c r="B596">
        <v>12211</v>
      </c>
      <c r="C596" t="s">
        <v>3896</v>
      </c>
      <c r="D596" t="s">
        <v>1398</v>
      </c>
      <c r="E596" t="s">
        <v>3982</v>
      </c>
      <c r="F596" t="s">
        <v>1397</v>
      </c>
      <c r="G596" t="s">
        <v>6322</v>
      </c>
      <c r="H596" t="s">
        <v>1378</v>
      </c>
      <c r="I596" t="s">
        <v>1398</v>
      </c>
    </row>
    <row r="597" spans="1:9" x14ac:dyDescent="0.15">
      <c r="A597" t="s">
        <v>4474</v>
      </c>
      <c r="B597">
        <v>12212</v>
      </c>
      <c r="C597" t="s">
        <v>3896</v>
      </c>
      <c r="D597" t="s">
        <v>1400</v>
      </c>
      <c r="E597" t="s">
        <v>3982</v>
      </c>
      <c r="F597" t="s">
        <v>1399</v>
      </c>
      <c r="G597" t="s">
        <v>6323</v>
      </c>
      <c r="H597" t="s">
        <v>1378</v>
      </c>
      <c r="I597" t="s">
        <v>1400</v>
      </c>
    </row>
    <row r="598" spans="1:9" x14ac:dyDescent="0.15">
      <c r="A598" t="s">
        <v>4522</v>
      </c>
      <c r="B598">
        <v>12213</v>
      </c>
      <c r="C598" t="s">
        <v>3896</v>
      </c>
      <c r="D598" t="s">
        <v>1402</v>
      </c>
      <c r="E598" t="s">
        <v>3982</v>
      </c>
      <c r="F598" t="s">
        <v>1401</v>
      </c>
      <c r="G598" t="s">
        <v>6324</v>
      </c>
      <c r="H598" t="s">
        <v>1378</v>
      </c>
      <c r="I598" t="s">
        <v>1402</v>
      </c>
    </row>
    <row r="599" spans="1:9" x14ac:dyDescent="0.15">
      <c r="A599" t="s">
        <v>4570</v>
      </c>
      <c r="B599">
        <v>12215</v>
      </c>
      <c r="C599" t="s">
        <v>3896</v>
      </c>
      <c r="D599" t="s">
        <v>1404</v>
      </c>
      <c r="E599" t="s">
        <v>3982</v>
      </c>
      <c r="F599" t="s">
        <v>1403</v>
      </c>
      <c r="G599" t="s">
        <v>6325</v>
      </c>
      <c r="H599" t="s">
        <v>1378</v>
      </c>
      <c r="I599" t="s">
        <v>1404</v>
      </c>
    </row>
    <row r="600" spans="1:9" x14ac:dyDescent="0.15">
      <c r="A600" t="s">
        <v>4618</v>
      </c>
      <c r="B600">
        <v>12216</v>
      </c>
      <c r="C600" t="s">
        <v>3896</v>
      </c>
      <c r="D600" t="s">
        <v>1406</v>
      </c>
      <c r="E600" t="s">
        <v>3982</v>
      </c>
      <c r="F600" t="s">
        <v>1405</v>
      </c>
      <c r="G600" t="s">
        <v>6326</v>
      </c>
      <c r="H600" t="s">
        <v>1378</v>
      </c>
      <c r="I600" t="s">
        <v>1406</v>
      </c>
    </row>
    <row r="601" spans="1:9" x14ac:dyDescent="0.15">
      <c r="A601" t="s">
        <v>4666</v>
      </c>
      <c r="B601">
        <v>12217</v>
      </c>
      <c r="C601" t="s">
        <v>3896</v>
      </c>
      <c r="D601" t="s">
        <v>1408</v>
      </c>
      <c r="E601" t="s">
        <v>3982</v>
      </c>
      <c r="F601" t="s">
        <v>1407</v>
      </c>
      <c r="G601" t="s">
        <v>6327</v>
      </c>
      <c r="H601" t="s">
        <v>1378</v>
      </c>
      <c r="I601" t="s">
        <v>1408</v>
      </c>
    </row>
    <row r="602" spans="1:9" x14ac:dyDescent="0.15">
      <c r="A602" t="s">
        <v>4714</v>
      </c>
      <c r="B602">
        <v>12218</v>
      </c>
      <c r="C602" t="s">
        <v>3896</v>
      </c>
      <c r="D602" t="s">
        <v>1410</v>
      </c>
      <c r="E602" t="s">
        <v>3982</v>
      </c>
      <c r="F602" t="s">
        <v>1409</v>
      </c>
      <c r="G602" t="s">
        <v>6328</v>
      </c>
      <c r="H602" t="s">
        <v>1378</v>
      </c>
      <c r="I602" t="s">
        <v>1410</v>
      </c>
    </row>
    <row r="603" spans="1:9" x14ac:dyDescent="0.15">
      <c r="A603" t="s">
        <v>4761</v>
      </c>
      <c r="B603">
        <v>12219</v>
      </c>
      <c r="C603" t="s">
        <v>3896</v>
      </c>
      <c r="D603" t="s">
        <v>1412</v>
      </c>
      <c r="E603" t="s">
        <v>3982</v>
      </c>
      <c r="F603" t="s">
        <v>1411</v>
      </c>
      <c r="G603" t="s">
        <v>6329</v>
      </c>
      <c r="H603" t="s">
        <v>1378</v>
      </c>
      <c r="I603" t="s">
        <v>1412</v>
      </c>
    </row>
    <row r="604" spans="1:9" x14ac:dyDescent="0.15">
      <c r="A604" t="s">
        <v>4808</v>
      </c>
      <c r="B604">
        <v>12220</v>
      </c>
      <c r="C604" t="s">
        <v>3896</v>
      </c>
      <c r="D604" t="s">
        <v>1414</v>
      </c>
      <c r="E604" t="s">
        <v>3982</v>
      </c>
      <c r="F604" t="s">
        <v>1413</v>
      </c>
      <c r="G604" t="s">
        <v>6330</v>
      </c>
      <c r="H604" t="s">
        <v>1378</v>
      </c>
      <c r="I604" t="s">
        <v>1414</v>
      </c>
    </row>
    <row r="605" spans="1:9" x14ac:dyDescent="0.15">
      <c r="A605" t="s">
        <v>4853</v>
      </c>
      <c r="B605">
        <v>12221</v>
      </c>
      <c r="C605" t="s">
        <v>3896</v>
      </c>
      <c r="D605" t="s">
        <v>1416</v>
      </c>
      <c r="E605" t="s">
        <v>3982</v>
      </c>
      <c r="F605" t="s">
        <v>1415</v>
      </c>
      <c r="G605" t="s">
        <v>6331</v>
      </c>
      <c r="H605" t="s">
        <v>1378</v>
      </c>
      <c r="I605" t="s">
        <v>1416</v>
      </c>
    </row>
    <row r="606" spans="1:9" x14ac:dyDescent="0.15">
      <c r="A606" t="s">
        <v>4897</v>
      </c>
      <c r="B606">
        <v>12222</v>
      </c>
      <c r="C606" t="s">
        <v>3896</v>
      </c>
      <c r="D606" t="s">
        <v>1418</v>
      </c>
      <c r="E606" t="s">
        <v>3982</v>
      </c>
      <c r="F606" t="s">
        <v>1417</v>
      </c>
      <c r="G606" t="s">
        <v>6332</v>
      </c>
      <c r="H606" t="s">
        <v>1378</v>
      </c>
      <c r="I606" t="s">
        <v>1418</v>
      </c>
    </row>
    <row r="607" spans="1:9" x14ac:dyDescent="0.15">
      <c r="A607" t="s">
        <v>4936</v>
      </c>
      <c r="B607">
        <v>12223</v>
      </c>
      <c r="C607" t="s">
        <v>3896</v>
      </c>
      <c r="D607" t="s">
        <v>1420</v>
      </c>
      <c r="E607" t="s">
        <v>3982</v>
      </c>
      <c r="F607" t="s">
        <v>1419</v>
      </c>
      <c r="G607" t="s">
        <v>6333</v>
      </c>
      <c r="H607" t="s">
        <v>1378</v>
      </c>
      <c r="I607" t="s">
        <v>1420</v>
      </c>
    </row>
    <row r="608" spans="1:9" x14ac:dyDescent="0.15">
      <c r="A608" t="s">
        <v>4973</v>
      </c>
      <c r="B608">
        <v>12224</v>
      </c>
      <c r="C608" t="s">
        <v>3896</v>
      </c>
      <c r="D608" t="s">
        <v>6334</v>
      </c>
      <c r="E608" t="s">
        <v>3982</v>
      </c>
      <c r="F608" t="s">
        <v>1421</v>
      </c>
      <c r="G608" t="s">
        <v>6335</v>
      </c>
      <c r="H608" t="s">
        <v>1378</v>
      </c>
      <c r="I608" t="s">
        <v>1422</v>
      </c>
    </row>
    <row r="609" spans="1:9" x14ac:dyDescent="0.15">
      <c r="A609" t="s">
        <v>5009</v>
      </c>
      <c r="B609">
        <v>12225</v>
      </c>
      <c r="C609" t="s">
        <v>3896</v>
      </c>
      <c r="D609" t="s">
        <v>1424</v>
      </c>
      <c r="E609" t="s">
        <v>3982</v>
      </c>
      <c r="F609" t="s">
        <v>1423</v>
      </c>
      <c r="G609" t="s">
        <v>6336</v>
      </c>
      <c r="H609" t="s">
        <v>1378</v>
      </c>
      <c r="I609" t="s">
        <v>1424</v>
      </c>
    </row>
    <row r="610" spans="1:9" x14ac:dyDescent="0.15">
      <c r="A610" t="s">
        <v>5045</v>
      </c>
      <c r="B610">
        <v>12226</v>
      </c>
      <c r="C610" t="s">
        <v>3896</v>
      </c>
      <c r="D610" t="s">
        <v>1426</v>
      </c>
      <c r="E610" t="s">
        <v>3982</v>
      </c>
      <c r="F610" t="s">
        <v>1425</v>
      </c>
      <c r="G610" t="s">
        <v>6337</v>
      </c>
      <c r="H610" t="s">
        <v>1378</v>
      </c>
      <c r="I610" t="s">
        <v>1426</v>
      </c>
    </row>
    <row r="611" spans="1:9" x14ac:dyDescent="0.15">
      <c r="A611" t="s">
        <v>5080</v>
      </c>
      <c r="B611">
        <v>12227</v>
      </c>
      <c r="C611" t="s">
        <v>3896</v>
      </c>
      <c r="D611" t="s">
        <v>1428</v>
      </c>
      <c r="E611" t="s">
        <v>3982</v>
      </c>
      <c r="F611" t="s">
        <v>1427</v>
      </c>
      <c r="G611" t="s">
        <v>6338</v>
      </c>
      <c r="H611" t="s">
        <v>1378</v>
      </c>
      <c r="I611" t="s">
        <v>1428</v>
      </c>
    </row>
    <row r="612" spans="1:9" x14ac:dyDescent="0.15">
      <c r="A612" t="s">
        <v>5112</v>
      </c>
      <c r="B612">
        <v>12228</v>
      </c>
      <c r="C612" t="s">
        <v>3896</v>
      </c>
      <c r="D612" t="s">
        <v>1430</v>
      </c>
      <c r="E612" t="s">
        <v>3982</v>
      </c>
      <c r="F612" t="s">
        <v>1429</v>
      </c>
      <c r="G612" t="s">
        <v>6339</v>
      </c>
      <c r="H612" t="s">
        <v>1378</v>
      </c>
      <c r="I612" t="s">
        <v>1430</v>
      </c>
    </row>
    <row r="613" spans="1:9" x14ac:dyDescent="0.15">
      <c r="A613" t="s">
        <v>5144</v>
      </c>
      <c r="B613">
        <v>12229</v>
      </c>
      <c r="C613" t="s">
        <v>3896</v>
      </c>
      <c r="D613" t="s">
        <v>6340</v>
      </c>
      <c r="E613" t="s">
        <v>3982</v>
      </c>
      <c r="F613" t="s">
        <v>1431</v>
      </c>
      <c r="G613" t="s">
        <v>6341</v>
      </c>
      <c r="H613" t="s">
        <v>1378</v>
      </c>
      <c r="I613" t="s">
        <v>1432</v>
      </c>
    </row>
    <row r="614" spans="1:9" x14ac:dyDescent="0.15">
      <c r="A614" t="s">
        <v>5174</v>
      </c>
      <c r="B614">
        <v>12230</v>
      </c>
      <c r="C614" t="s">
        <v>3896</v>
      </c>
      <c r="D614" t="s">
        <v>1434</v>
      </c>
      <c r="E614" t="s">
        <v>3982</v>
      </c>
      <c r="F614" t="s">
        <v>1433</v>
      </c>
      <c r="G614" t="s">
        <v>6342</v>
      </c>
      <c r="H614" t="s">
        <v>1378</v>
      </c>
      <c r="I614" t="s">
        <v>1434</v>
      </c>
    </row>
    <row r="615" spans="1:9" x14ac:dyDescent="0.15">
      <c r="A615" t="s">
        <v>5202</v>
      </c>
      <c r="B615">
        <v>12231</v>
      </c>
      <c r="C615" t="s">
        <v>3896</v>
      </c>
      <c r="D615" t="s">
        <v>1436</v>
      </c>
      <c r="E615" t="s">
        <v>3982</v>
      </c>
      <c r="F615" t="s">
        <v>1435</v>
      </c>
      <c r="G615" t="s">
        <v>6343</v>
      </c>
      <c r="H615" t="s">
        <v>1378</v>
      </c>
      <c r="I615" t="s">
        <v>1436</v>
      </c>
    </row>
    <row r="616" spans="1:9" x14ac:dyDescent="0.15">
      <c r="A616" t="s">
        <v>5230</v>
      </c>
      <c r="B616">
        <v>12232</v>
      </c>
      <c r="C616" t="s">
        <v>3896</v>
      </c>
      <c r="D616" t="s">
        <v>1438</v>
      </c>
      <c r="E616" t="s">
        <v>3982</v>
      </c>
      <c r="F616" t="s">
        <v>1437</v>
      </c>
      <c r="G616" t="s">
        <v>6344</v>
      </c>
      <c r="H616" t="s">
        <v>1378</v>
      </c>
      <c r="I616" t="s">
        <v>1438</v>
      </c>
    </row>
    <row r="617" spans="1:9" x14ac:dyDescent="0.15">
      <c r="A617" t="s">
        <v>5257</v>
      </c>
      <c r="B617">
        <v>12233</v>
      </c>
      <c r="C617" t="s">
        <v>3896</v>
      </c>
      <c r="D617" t="s">
        <v>1440</v>
      </c>
      <c r="E617" t="s">
        <v>3982</v>
      </c>
      <c r="F617" t="s">
        <v>1439</v>
      </c>
      <c r="G617" t="s">
        <v>6345</v>
      </c>
      <c r="H617" t="s">
        <v>1378</v>
      </c>
      <c r="I617" t="s">
        <v>1440</v>
      </c>
    </row>
    <row r="618" spans="1:9" x14ac:dyDescent="0.15">
      <c r="A618" t="s">
        <v>5282</v>
      </c>
      <c r="B618">
        <v>12234</v>
      </c>
      <c r="C618" t="s">
        <v>3896</v>
      </c>
      <c r="D618" t="s">
        <v>1442</v>
      </c>
      <c r="E618" t="s">
        <v>3982</v>
      </c>
      <c r="F618" t="s">
        <v>1441</v>
      </c>
      <c r="G618" t="s">
        <v>6346</v>
      </c>
      <c r="H618" t="s">
        <v>1378</v>
      </c>
      <c r="I618" t="s">
        <v>1442</v>
      </c>
    </row>
    <row r="619" spans="1:9" x14ac:dyDescent="0.15">
      <c r="A619" t="s">
        <v>5307</v>
      </c>
      <c r="B619">
        <v>12235</v>
      </c>
      <c r="C619" t="s">
        <v>3896</v>
      </c>
      <c r="D619" t="s">
        <v>1444</v>
      </c>
      <c r="E619" t="s">
        <v>3982</v>
      </c>
      <c r="F619" t="s">
        <v>1443</v>
      </c>
      <c r="G619" t="s">
        <v>6347</v>
      </c>
      <c r="H619" t="s">
        <v>1378</v>
      </c>
      <c r="I619" t="s">
        <v>1444</v>
      </c>
    </row>
    <row r="620" spans="1:9" x14ac:dyDescent="0.15">
      <c r="A620" t="s">
        <v>5331</v>
      </c>
      <c r="B620">
        <v>12236</v>
      </c>
      <c r="C620" t="s">
        <v>3896</v>
      </c>
      <c r="D620" t="s">
        <v>1446</v>
      </c>
      <c r="E620" t="s">
        <v>3982</v>
      </c>
      <c r="F620" t="s">
        <v>1445</v>
      </c>
      <c r="G620" t="s">
        <v>6348</v>
      </c>
      <c r="H620" t="s">
        <v>1378</v>
      </c>
      <c r="I620" t="s">
        <v>1446</v>
      </c>
    </row>
    <row r="621" spans="1:9" x14ac:dyDescent="0.15">
      <c r="A621" t="s">
        <v>5354</v>
      </c>
      <c r="B621">
        <v>12237</v>
      </c>
      <c r="C621" t="s">
        <v>3896</v>
      </c>
      <c r="D621" t="s">
        <v>1448</v>
      </c>
      <c r="E621" t="s">
        <v>3982</v>
      </c>
      <c r="F621" t="s">
        <v>1447</v>
      </c>
      <c r="G621" t="s">
        <v>6349</v>
      </c>
      <c r="H621" t="s">
        <v>1378</v>
      </c>
      <c r="I621" t="s">
        <v>1448</v>
      </c>
    </row>
    <row r="622" spans="1:9" x14ac:dyDescent="0.15">
      <c r="A622" t="s">
        <v>5373</v>
      </c>
      <c r="B622">
        <v>12238</v>
      </c>
      <c r="C622" t="s">
        <v>3896</v>
      </c>
      <c r="D622" t="s">
        <v>1450</v>
      </c>
      <c r="E622" t="s">
        <v>3982</v>
      </c>
      <c r="F622" t="s">
        <v>1449</v>
      </c>
      <c r="G622" t="s">
        <v>6350</v>
      </c>
      <c r="H622" t="s">
        <v>1378</v>
      </c>
      <c r="I622" t="s">
        <v>1450</v>
      </c>
    </row>
    <row r="623" spans="1:9" x14ac:dyDescent="0.15">
      <c r="A623" t="s">
        <v>5391</v>
      </c>
      <c r="B623">
        <v>12239</v>
      </c>
      <c r="C623" t="s">
        <v>3896</v>
      </c>
      <c r="D623" t="s">
        <v>1452</v>
      </c>
      <c r="E623" t="s">
        <v>3982</v>
      </c>
      <c r="F623" t="s">
        <v>1451</v>
      </c>
      <c r="G623" t="s">
        <v>6351</v>
      </c>
      <c r="H623" t="s">
        <v>1378</v>
      </c>
      <c r="I623" t="s">
        <v>6352</v>
      </c>
    </row>
    <row r="624" spans="1:9" x14ac:dyDescent="0.15">
      <c r="A624" t="s">
        <v>5409</v>
      </c>
      <c r="B624">
        <v>12322</v>
      </c>
      <c r="C624" t="s">
        <v>3896</v>
      </c>
      <c r="D624" t="s">
        <v>1454</v>
      </c>
      <c r="E624" t="s">
        <v>3982</v>
      </c>
      <c r="F624" t="s">
        <v>1453</v>
      </c>
      <c r="G624" t="s">
        <v>6353</v>
      </c>
      <c r="H624" t="s">
        <v>1378</v>
      </c>
      <c r="I624" t="s">
        <v>1454</v>
      </c>
    </row>
    <row r="625" spans="1:9" x14ac:dyDescent="0.15">
      <c r="A625" t="s">
        <v>5427</v>
      </c>
      <c r="B625">
        <v>12329</v>
      </c>
      <c r="C625" t="s">
        <v>3896</v>
      </c>
      <c r="D625" t="s">
        <v>1456</v>
      </c>
      <c r="E625" t="s">
        <v>3982</v>
      </c>
      <c r="F625" t="s">
        <v>1455</v>
      </c>
      <c r="G625" t="s">
        <v>6354</v>
      </c>
      <c r="H625" t="s">
        <v>1378</v>
      </c>
      <c r="I625" t="s">
        <v>1456</v>
      </c>
    </row>
    <row r="626" spans="1:9" x14ac:dyDescent="0.15">
      <c r="A626" t="s">
        <v>5445</v>
      </c>
      <c r="B626">
        <v>12342</v>
      </c>
      <c r="C626" t="s">
        <v>3896</v>
      </c>
      <c r="D626" t="s">
        <v>1458</v>
      </c>
      <c r="E626" t="s">
        <v>3982</v>
      </c>
      <c r="F626" t="s">
        <v>1457</v>
      </c>
      <c r="G626" t="s">
        <v>6355</v>
      </c>
      <c r="H626" t="s">
        <v>1378</v>
      </c>
      <c r="I626" t="s">
        <v>1458</v>
      </c>
    </row>
    <row r="627" spans="1:9" x14ac:dyDescent="0.15">
      <c r="A627" t="s">
        <v>5461</v>
      </c>
      <c r="B627">
        <v>12347</v>
      </c>
      <c r="C627" t="s">
        <v>3896</v>
      </c>
      <c r="D627" t="s">
        <v>1460</v>
      </c>
      <c r="E627" t="s">
        <v>3982</v>
      </c>
      <c r="F627" t="s">
        <v>1459</v>
      </c>
      <c r="G627" t="s">
        <v>6356</v>
      </c>
      <c r="H627" t="s">
        <v>1378</v>
      </c>
      <c r="I627" t="s">
        <v>1460</v>
      </c>
    </row>
    <row r="628" spans="1:9" x14ac:dyDescent="0.15">
      <c r="A628" t="s">
        <v>5477</v>
      </c>
      <c r="B628">
        <v>12349</v>
      </c>
      <c r="C628" t="s">
        <v>3896</v>
      </c>
      <c r="D628" t="s">
        <v>1462</v>
      </c>
      <c r="E628" t="s">
        <v>3982</v>
      </c>
      <c r="F628" t="s">
        <v>1461</v>
      </c>
      <c r="G628" t="s">
        <v>6357</v>
      </c>
      <c r="H628" t="s">
        <v>1378</v>
      </c>
      <c r="I628" t="s">
        <v>1462</v>
      </c>
    </row>
    <row r="629" spans="1:9" x14ac:dyDescent="0.15">
      <c r="A629" t="s">
        <v>5491</v>
      </c>
      <c r="B629">
        <v>12403</v>
      </c>
      <c r="C629" t="s">
        <v>3896</v>
      </c>
      <c r="D629" t="s">
        <v>1464</v>
      </c>
      <c r="E629" t="s">
        <v>3982</v>
      </c>
      <c r="F629" t="s">
        <v>1463</v>
      </c>
      <c r="G629" t="s">
        <v>6358</v>
      </c>
      <c r="H629" t="s">
        <v>1378</v>
      </c>
      <c r="I629" t="s">
        <v>1464</v>
      </c>
    </row>
    <row r="630" spans="1:9" x14ac:dyDescent="0.15">
      <c r="A630" t="s">
        <v>5504</v>
      </c>
      <c r="B630">
        <v>12409</v>
      </c>
      <c r="C630" t="s">
        <v>3896</v>
      </c>
      <c r="D630" t="s">
        <v>1466</v>
      </c>
      <c r="E630" t="s">
        <v>3982</v>
      </c>
      <c r="F630" t="s">
        <v>1465</v>
      </c>
      <c r="G630" t="s">
        <v>6359</v>
      </c>
      <c r="H630" t="s">
        <v>1378</v>
      </c>
      <c r="I630" t="s">
        <v>1466</v>
      </c>
    </row>
    <row r="631" spans="1:9" x14ac:dyDescent="0.15">
      <c r="A631" t="s">
        <v>5514</v>
      </c>
      <c r="B631">
        <v>12410</v>
      </c>
      <c r="C631" t="s">
        <v>3896</v>
      </c>
      <c r="D631" t="s">
        <v>1468</v>
      </c>
      <c r="E631" t="s">
        <v>3982</v>
      </c>
      <c r="F631" t="s">
        <v>1467</v>
      </c>
      <c r="G631" t="s">
        <v>6360</v>
      </c>
      <c r="H631" t="s">
        <v>1378</v>
      </c>
      <c r="I631" t="s">
        <v>1468</v>
      </c>
    </row>
    <row r="632" spans="1:9" x14ac:dyDescent="0.15">
      <c r="A632" t="s">
        <v>5524</v>
      </c>
      <c r="B632">
        <v>12421</v>
      </c>
      <c r="C632" t="s">
        <v>3896</v>
      </c>
      <c r="D632" t="s">
        <v>1470</v>
      </c>
      <c r="E632" t="s">
        <v>3982</v>
      </c>
      <c r="F632" t="s">
        <v>1469</v>
      </c>
      <c r="G632" t="s">
        <v>6361</v>
      </c>
      <c r="H632" t="s">
        <v>1378</v>
      </c>
      <c r="I632" t="s">
        <v>1470</v>
      </c>
    </row>
    <row r="633" spans="1:9" x14ac:dyDescent="0.15">
      <c r="A633" t="s">
        <v>5533</v>
      </c>
      <c r="B633">
        <v>12422</v>
      </c>
      <c r="C633" t="s">
        <v>3896</v>
      </c>
      <c r="D633" t="s">
        <v>1472</v>
      </c>
      <c r="E633" t="s">
        <v>3982</v>
      </c>
      <c r="F633" t="s">
        <v>1471</v>
      </c>
      <c r="G633" t="s">
        <v>6362</v>
      </c>
      <c r="H633" t="s">
        <v>1378</v>
      </c>
      <c r="I633" t="s">
        <v>1472</v>
      </c>
    </row>
    <row r="634" spans="1:9" x14ac:dyDescent="0.15">
      <c r="A634" t="s">
        <v>5542</v>
      </c>
      <c r="B634">
        <v>12423</v>
      </c>
      <c r="C634" t="s">
        <v>3896</v>
      </c>
      <c r="D634" t="s">
        <v>1474</v>
      </c>
      <c r="E634" t="s">
        <v>3982</v>
      </c>
      <c r="F634" t="s">
        <v>1473</v>
      </c>
      <c r="G634" t="s">
        <v>6363</v>
      </c>
      <c r="H634" t="s">
        <v>1378</v>
      </c>
      <c r="I634" t="s">
        <v>1474</v>
      </c>
    </row>
    <row r="635" spans="1:9" x14ac:dyDescent="0.15">
      <c r="A635" t="s">
        <v>5551</v>
      </c>
      <c r="B635">
        <v>12424</v>
      </c>
      <c r="C635" t="s">
        <v>3896</v>
      </c>
      <c r="D635" t="s">
        <v>1476</v>
      </c>
      <c r="E635" t="s">
        <v>3982</v>
      </c>
      <c r="F635" t="s">
        <v>1475</v>
      </c>
      <c r="G635" t="s">
        <v>6364</v>
      </c>
      <c r="H635" t="s">
        <v>1378</v>
      </c>
      <c r="I635" t="s">
        <v>1476</v>
      </c>
    </row>
    <row r="636" spans="1:9" x14ac:dyDescent="0.15">
      <c r="A636" t="s">
        <v>5560</v>
      </c>
      <c r="B636">
        <v>12426</v>
      </c>
      <c r="C636" t="s">
        <v>3896</v>
      </c>
      <c r="D636" t="s">
        <v>1478</v>
      </c>
      <c r="E636" t="s">
        <v>3982</v>
      </c>
      <c r="F636" t="s">
        <v>1477</v>
      </c>
      <c r="G636" t="s">
        <v>6365</v>
      </c>
      <c r="H636" t="s">
        <v>1378</v>
      </c>
      <c r="I636" t="s">
        <v>1478</v>
      </c>
    </row>
    <row r="637" spans="1:9" x14ac:dyDescent="0.15">
      <c r="A637" t="s">
        <v>5569</v>
      </c>
      <c r="B637">
        <v>12427</v>
      </c>
      <c r="C637" t="s">
        <v>3896</v>
      </c>
      <c r="D637" t="s">
        <v>1480</v>
      </c>
      <c r="E637" t="s">
        <v>3982</v>
      </c>
      <c r="F637" t="s">
        <v>1479</v>
      </c>
      <c r="G637" t="s">
        <v>6366</v>
      </c>
      <c r="H637" t="s">
        <v>1378</v>
      </c>
      <c r="I637" t="s">
        <v>1480</v>
      </c>
    </row>
    <row r="638" spans="1:9" x14ac:dyDescent="0.15">
      <c r="A638" t="s">
        <v>5578</v>
      </c>
      <c r="B638">
        <v>12441</v>
      </c>
      <c r="C638" t="s">
        <v>3896</v>
      </c>
      <c r="D638" t="s">
        <v>1482</v>
      </c>
      <c r="E638" t="s">
        <v>3982</v>
      </c>
      <c r="F638" t="s">
        <v>1481</v>
      </c>
      <c r="G638" t="s">
        <v>6367</v>
      </c>
      <c r="H638" t="s">
        <v>1378</v>
      </c>
      <c r="I638" t="s">
        <v>1482</v>
      </c>
    </row>
    <row r="639" spans="1:9" x14ac:dyDescent="0.15">
      <c r="A639" t="s">
        <v>5587</v>
      </c>
      <c r="B639">
        <v>12443</v>
      </c>
      <c r="C639" t="s">
        <v>3896</v>
      </c>
      <c r="D639" t="s">
        <v>1484</v>
      </c>
      <c r="E639" t="s">
        <v>3982</v>
      </c>
      <c r="F639" t="s">
        <v>1483</v>
      </c>
      <c r="G639" t="s">
        <v>6368</v>
      </c>
      <c r="H639" t="s">
        <v>1378</v>
      </c>
      <c r="I639" t="s">
        <v>1484</v>
      </c>
    </row>
    <row r="640" spans="1:9" x14ac:dyDescent="0.15">
      <c r="A640" t="s">
        <v>5596</v>
      </c>
      <c r="B640">
        <v>12463</v>
      </c>
      <c r="C640" t="s">
        <v>3896</v>
      </c>
      <c r="D640" t="s">
        <v>1486</v>
      </c>
      <c r="E640" t="s">
        <v>3982</v>
      </c>
      <c r="F640" t="s">
        <v>1485</v>
      </c>
      <c r="G640" t="s">
        <v>6369</v>
      </c>
      <c r="H640" t="s">
        <v>1378</v>
      </c>
      <c r="I640" t="s">
        <v>1486</v>
      </c>
    </row>
    <row r="641" spans="1:9" x14ac:dyDescent="0.15">
      <c r="A641" t="s">
        <v>3946</v>
      </c>
      <c r="B641">
        <v>13000</v>
      </c>
      <c r="C641" t="s">
        <v>3897</v>
      </c>
      <c r="D641" t="s">
        <v>1488</v>
      </c>
      <c r="E641" t="s">
        <v>3933</v>
      </c>
      <c r="F641" t="s">
        <v>1487</v>
      </c>
      <c r="G641" t="s">
        <v>6370</v>
      </c>
      <c r="H641" t="s">
        <v>1488</v>
      </c>
    </row>
    <row r="642" spans="1:9" x14ac:dyDescent="0.15">
      <c r="A642" t="s">
        <v>3995</v>
      </c>
      <c r="B642">
        <v>13101</v>
      </c>
      <c r="C642" t="s">
        <v>3897</v>
      </c>
      <c r="D642" t="s">
        <v>1490</v>
      </c>
      <c r="E642" t="s">
        <v>3982</v>
      </c>
      <c r="F642" t="s">
        <v>1489</v>
      </c>
      <c r="G642" t="s">
        <v>6371</v>
      </c>
      <c r="H642" t="s">
        <v>1488</v>
      </c>
      <c r="I642" t="s">
        <v>1490</v>
      </c>
    </row>
    <row r="643" spans="1:9" x14ac:dyDescent="0.15">
      <c r="A643" t="s">
        <v>4043</v>
      </c>
      <c r="B643">
        <v>13102</v>
      </c>
      <c r="C643" t="s">
        <v>3897</v>
      </c>
      <c r="D643" t="s">
        <v>1492</v>
      </c>
      <c r="E643" t="s">
        <v>3982</v>
      </c>
      <c r="F643" t="s">
        <v>1491</v>
      </c>
      <c r="G643" t="s">
        <v>6372</v>
      </c>
      <c r="H643" t="s">
        <v>1488</v>
      </c>
      <c r="I643" t="s">
        <v>1492</v>
      </c>
    </row>
    <row r="644" spans="1:9" x14ac:dyDescent="0.15">
      <c r="A644" t="s">
        <v>4091</v>
      </c>
      <c r="B644">
        <v>13103</v>
      </c>
      <c r="C644" t="s">
        <v>3897</v>
      </c>
      <c r="D644" t="s">
        <v>1494</v>
      </c>
      <c r="E644" t="s">
        <v>3982</v>
      </c>
      <c r="F644" t="s">
        <v>1493</v>
      </c>
      <c r="G644" t="s">
        <v>6373</v>
      </c>
      <c r="H644" t="s">
        <v>1488</v>
      </c>
      <c r="I644" t="s">
        <v>1494</v>
      </c>
    </row>
    <row r="645" spans="1:9" x14ac:dyDescent="0.15">
      <c r="A645" t="s">
        <v>4139</v>
      </c>
      <c r="B645">
        <v>13104</v>
      </c>
      <c r="C645" t="s">
        <v>3897</v>
      </c>
      <c r="D645" t="s">
        <v>1496</v>
      </c>
      <c r="E645" t="s">
        <v>3982</v>
      </c>
      <c r="F645" t="s">
        <v>1495</v>
      </c>
      <c r="G645" t="s">
        <v>6374</v>
      </c>
      <c r="H645" t="s">
        <v>1488</v>
      </c>
      <c r="I645" t="s">
        <v>1496</v>
      </c>
    </row>
    <row r="646" spans="1:9" x14ac:dyDescent="0.15">
      <c r="A646" t="s">
        <v>4187</v>
      </c>
      <c r="B646">
        <v>13105</v>
      </c>
      <c r="C646" t="s">
        <v>3897</v>
      </c>
      <c r="D646" t="s">
        <v>1498</v>
      </c>
      <c r="E646" t="s">
        <v>3982</v>
      </c>
      <c r="F646" t="s">
        <v>1497</v>
      </c>
      <c r="G646" t="s">
        <v>6375</v>
      </c>
      <c r="H646" t="s">
        <v>1488</v>
      </c>
      <c r="I646" t="s">
        <v>1498</v>
      </c>
    </row>
    <row r="647" spans="1:9" x14ac:dyDescent="0.15">
      <c r="A647" t="s">
        <v>4235</v>
      </c>
      <c r="B647">
        <v>13106</v>
      </c>
      <c r="C647" t="s">
        <v>3897</v>
      </c>
      <c r="D647" t="s">
        <v>1500</v>
      </c>
      <c r="E647" t="s">
        <v>3982</v>
      </c>
      <c r="F647" t="s">
        <v>1499</v>
      </c>
      <c r="G647" t="s">
        <v>6376</v>
      </c>
      <c r="H647" t="s">
        <v>1488</v>
      </c>
      <c r="I647" t="s">
        <v>1500</v>
      </c>
    </row>
    <row r="648" spans="1:9" x14ac:dyDescent="0.15">
      <c r="A648" t="s">
        <v>4283</v>
      </c>
      <c r="B648">
        <v>13107</v>
      </c>
      <c r="C648" t="s">
        <v>3897</v>
      </c>
      <c r="D648" t="s">
        <v>1502</v>
      </c>
      <c r="E648" t="s">
        <v>3982</v>
      </c>
      <c r="F648" t="s">
        <v>1501</v>
      </c>
      <c r="G648" t="s">
        <v>6377</v>
      </c>
      <c r="H648" t="s">
        <v>1488</v>
      </c>
      <c r="I648" t="s">
        <v>1502</v>
      </c>
    </row>
    <row r="649" spans="1:9" x14ac:dyDescent="0.15">
      <c r="A649" t="s">
        <v>4331</v>
      </c>
      <c r="B649">
        <v>13108</v>
      </c>
      <c r="C649" t="s">
        <v>3897</v>
      </c>
      <c r="D649" t="s">
        <v>1504</v>
      </c>
      <c r="E649" t="s">
        <v>3982</v>
      </c>
      <c r="F649" t="s">
        <v>1503</v>
      </c>
      <c r="G649" t="s">
        <v>6378</v>
      </c>
      <c r="H649" t="s">
        <v>1488</v>
      </c>
      <c r="I649" t="s">
        <v>1504</v>
      </c>
    </row>
    <row r="650" spans="1:9" x14ac:dyDescent="0.15">
      <c r="A650" t="s">
        <v>4379</v>
      </c>
      <c r="B650">
        <v>13109</v>
      </c>
      <c r="C650" t="s">
        <v>3897</v>
      </c>
      <c r="D650" t="s">
        <v>1506</v>
      </c>
      <c r="E650" t="s">
        <v>3982</v>
      </c>
      <c r="F650" t="s">
        <v>1505</v>
      </c>
      <c r="G650" t="s">
        <v>6379</v>
      </c>
      <c r="H650" t="s">
        <v>1488</v>
      </c>
      <c r="I650" t="s">
        <v>1506</v>
      </c>
    </row>
    <row r="651" spans="1:9" x14ac:dyDescent="0.15">
      <c r="A651" t="s">
        <v>4427</v>
      </c>
      <c r="B651">
        <v>13110</v>
      </c>
      <c r="C651" t="s">
        <v>3897</v>
      </c>
      <c r="D651" t="s">
        <v>1508</v>
      </c>
      <c r="E651" t="s">
        <v>3982</v>
      </c>
      <c r="F651" t="s">
        <v>1507</v>
      </c>
      <c r="G651" t="s">
        <v>6380</v>
      </c>
      <c r="H651" t="s">
        <v>1488</v>
      </c>
      <c r="I651" t="s">
        <v>1508</v>
      </c>
    </row>
    <row r="652" spans="1:9" x14ac:dyDescent="0.15">
      <c r="A652" t="s">
        <v>4475</v>
      </c>
      <c r="B652">
        <v>13111</v>
      </c>
      <c r="C652" t="s">
        <v>3897</v>
      </c>
      <c r="D652" t="s">
        <v>1510</v>
      </c>
      <c r="E652" t="s">
        <v>3982</v>
      </c>
      <c r="F652" t="s">
        <v>1509</v>
      </c>
      <c r="G652" t="s">
        <v>6381</v>
      </c>
      <c r="H652" t="s">
        <v>1488</v>
      </c>
      <c r="I652" t="s">
        <v>1510</v>
      </c>
    </row>
    <row r="653" spans="1:9" x14ac:dyDescent="0.15">
      <c r="A653" t="s">
        <v>4523</v>
      </c>
      <c r="B653">
        <v>13112</v>
      </c>
      <c r="C653" t="s">
        <v>3897</v>
      </c>
      <c r="D653" t="s">
        <v>1512</v>
      </c>
      <c r="E653" t="s">
        <v>3982</v>
      </c>
      <c r="F653" t="s">
        <v>1511</v>
      </c>
      <c r="G653" t="s">
        <v>6382</v>
      </c>
      <c r="H653" t="s">
        <v>1488</v>
      </c>
      <c r="I653" t="s">
        <v>1512</v>
      </c>
    </row>
    <row r="654" spans="1:9" x14ac:dyDescent="0.15">
      <c r="A654" t="s">
        <v>4571</v>
      </c>
      <c r="B654">
        <v>13113</v>
      </c>
      <c r="C654" t="s">
        <v>3897</v>
      </c>
      <c r="D654" t="s">
        <v>1514</v>
      </c>
      <c r="E654" t="s">
        <v>3982</v>
      </c>
      <c r="F654" t="s">
        <v>1513</v>
      </c>
      <c r="G654" t="s">
        <v>6383</v>
      </c>
      <c r="H654" t="s">
        <v>1488</v>
      </c>
      <c r="I654" t="s">
        <v>1514</v>
      </c>
    </row>
    <row r="655" spans="1:9" x14ac:dyDescent="0.15">
      <c r="A655" t="s">
        <v>4619</v>
      </c>
      <c r="B655">
        <v>13114</v>
      </c>
      <c r="C655" t="s">
        <v>3897</v>
      </c>
      <c r="D655" t="s">
        <v>1516</v>
      </c>
      <c r="E655" t="s">
        <v>3982</v>
      </c>
      <c r="F655" t="s">
        <v>1515</v>
      </c>
      <c r="G655" t="s">
        <v>6384</v>
      </c>
      <c r="H655" t="s">
        <v>1488</v>
      </c>
      <c r="I655" t="s">
        <v>1516</v>
      </c>
    </row>
    <row r="656" spans="1:9" x14ac:dyDescent="0.15">
      <c r="A656" t="s">
        <v>4667</v>
      </c>
      <c r="B656">
        <v>13115</v>
      </c>
      <c r="C656" t="s">
        <v>3897</v>
      </c>
      <c r="D656" t="s">
        <v>1518</v>
      </c>
      <c r="E656" t="s">
        <v>3982</v>
      </c>
      <c r="F656" t="s">
        <v>1517</v>
      </c>
      <c r="G656" t="s">
        <v>6385</v>
      </c>
      <c r="H656" t="s">
        <v>1488</v>
      </c>
      <c r="I656" t="s">
        <v>1518</v>
      </c>
    </row>
    <row r="657" spans="1:9" x14ac:dyDescent="0.15">
      <c r="A657" t="s">
        <v>4715</v>
      </c>
      <c r="B657">
        <v>13116</v>
      </c>
      <c r="C657" t="s">
        <v>3897</v>
      </c>
      <c r="D657" t="s">
        <v>1520</v>
      </c>
      <c r="E657" t="s">
        <v>3982</v>
      </c>
      <c r="F657" t="s">
        <v>1519</v>
      </c>
      <c r="G657" t="s">
        <v>6386</v>
      </c>
      <c r="H657" t="s">
        <v>1488</v>
      </c>
      <c r="I657" t="s">
        <v>1520</v>
      </c>
    </row>
    <row r="658" spans="1:9" x14ac:dyDescent="0.15">
      <c r="A658" t="s">
        <v>4762</v>
      </c>
      <c r="B658">
        <v>13117</v>
      </c>
      <c r="C658" t="s">
        <v>3897</v>
      </c>
      <c r="D658" t="s">
        <v>1522</v>
      </c>
      <c r="E658" t="s">
        <v>3982</v>
      </c>
      <c r="F658" t="s">
        <v>1521</v>
      </c>
      <c r="G658" t="s">
        <v>6387</v>
      </c>
      <c r="H658" t="s">
        <v>1488</v>
      </c>
      <c r="I658" t="s">
        <v>1522</v>
      </c>
    </row>
    <row r="659" spans="1:9" x14ac:dyDescent="0.15">
      <c r="A659" t="s">
        <v>4809</v>
      </c>
      <c r="B659">
        <v>13118</v>
      </c>
      <c r="C659" t="s">
        <v>3897</v>
      </c>
      <c r="D659" t="s">
        <v>1524</v>
      </c>
      <c r="E659" t="s">
        <v>3982</v>
      </c>
      <c r="F659" t="s">
        <v>1523</v>
      </c>
      <c r="G659" t="s">
        <v>6388</v>
      </c>
      <c r="H659" t="s">
        <v>1488</v>
      </c>
      <c r="I659" t="s">
        <v>1524</v>
      </c>
    </row>
    <row r="660" spans="1:9" x14ac:dyDescent="0.15">
      <c r="A660" t="s">
        <v>4854</v>
      </c>
      <c r="B660">
        <v>13119</v>
      </c>
      <c r="C660" t="s">
        <v>3897</v>
      </c>
      <c r="D660" t="s">
        <v>1526</v>
      </c>
      <c r="E660" t="s">
        <v>3982</v>
      </c>
      <c r="F660" t="s">
        <v>1525</v>
      </c>
      <c r="G660" t="s">
        <v>6389</v>
      </c>
      <c r="H660" t="s">
        <v>1488</v>
      </c>
      <c r="I660" t="s">
        <v>1526</v>
      </c>
    </row>
    <row r="661" spans="1:9" x14ac:dyDescent="0.15">
      <c r="A661" t="s">
        <v>4898</v>
      </c>
      <c r="B661">
        <v>13120</v>
      </c>
      <c r="C661" t="s">
        <v>3897</v>
      </c>
      <c r="D661" t="s">
        <v>1528</v>
      </c>
      <c r="E661" t="s">
        <v>3982</v>
      </c>
      <c r="F661" t="s">
        <v>1527</v>
      </c>
      <c r="G661" t="s">
        <v>6390</v>
      </c>
      <c r="H661" t="s">
        <v>1488</v>
      </c>
      <c r="I661" t="s">
        <v>1528</v>
      </c>
    </row>
    <row r="662" spans="1:9" x14ac:dyDescent="0.15">
      <c r="A662" t="s">
        <v>4937</v>
      </c>
      <c r="B662">
        <v>13121</v>
      </c>
      <c r="C662" t="s">
        <v>3897</v>
      </c>
      <c r="D662" t="s">
        <v>1530</v>
      </c>
      <c r="E662" t="s">
        <v>3982</v>
      </c>
      <c r="F662" t="s">
        <v>1529</v>
      </c>
      <c r="G662" t="s">
        <v>6391</v>
      </c>
      <c r="H662" t="s">
        <v>1488</v>
      </c>
      <c r="I662" t="s">
        <v>1530</v>
      </c>
    </row>
    <row r="663" spans="1:9" x14ac:dyDescent="0.15">
      <c r="A663" t="s">
        <v>4974</v>
      </c>
      <c r="B663">
        <v>13122</v>
      </c>
      <c r="C663" t="s">
        <v>3897</v>
      </c>
      <c r="D663" t="s">
        <v>1532</v>
      </c>
      <c r="E663" t="s">
        <v>3982</v>
      </c>
      <c r="F663" t="s">
        <v>1531</v>
      </c>
      <c r="G663" t="s">
        <v>6392</v>
      </c>
      <c r="H663" t="s">
        <v>1488</v>
      </c>
      <c r="I663" t="s">
        <v>1532</v>
      </c>
    </row>
    <row r="664" spans="1:9" x14ac:dyDescent="0.15">
      <c r="A664" t="s">
        <v>5010</v>
      </c>
      <c r="B664">
        <v>13123</v>
      </c>
      <c r="C664" t="s">
        <v>3897</v>
      </c>
      <c r="D664" t="s">
        <v>1534</v>
      </c>
      <c r="E664" t="s">
        <v>3982</v>
      </c>
      <c r="F664" t="s">
        <v>1533</v>
      </c>
      <c r="G664" t="s">
        <v>6393</v>
      </c>
      <c r="H664" t="s">
        <v>1488</v>
      </c>
      <c r="I664" t="s">
        <v>1534</v>
      </c>
    </row>
    <row r="665" spans="1:9" x14ac:dyDescent="0.15">
      <c r="A665" t="s">
        <v>5046</v>
      </c>
      <c r="B665">
        <v>13201</v>
      </c>
      <c r="C665" t="s">
        <v>3897</v>
      </c>
      <c r="D665" t="s">
        <v>1536</v>
      </c>
      <c r="E665" t="s">
        <v>3982</v>
      </c>
      <c r="F665" t="s">
        <v>1535</v>
      </c>
      <c r="G665" t="s">
        <v>6394</v>
      </c>
      <c r="H665" t="s">
        <v>1488</v>
      </c>
      <c r="I665" t="s">
        <v>1536</v>
      </c>
    </row>
    <row r="666" spans="1:9" x14ac:dyDescent="0.15">
      <c r="A666" t="s">
        <v>5081</v>
      </c>
      <c r="B666">
        <v>13202</v>
      </c>
      <c r="C666" t="s">
        <v>3897</v>
      </c>
      <c r="D666" t="s">
        <v>1538</v>
      </c>
      <c r="E666" t="s">
        <v>3982</v>
      </c>
      <c r="F666" t="s">
        <v>1537</v>
      </c>
      <c r="G666" t="s">
        <v>6395</v>
      </c>
      <c r="H666" t="s">
        <v>1488</v>
      </c>
      <c r="I666" t="s">
        <v>1538</v>
      </c>
    </row>
    <row r="667" spans="1:9" x14ac:dyDescent="0.15">
      <c r="A667" t="s">
        <v>5113</v>
      </c>
      <c r="B667">
        <v>13203</v>
      </c>
      <c r="C667" t="s">
        <v>3897</v>
      </c>
      <c r="D667" t="s">
        <v>1540</v>
      </c>
      <c r="E667" t="s">
        <v>3982</v>
      </c>
      <c r="F667" t="s">
        <v>1539</v>
      </c>
      <c r="G667" t="s">
        <v>6396</v>
      </c>
      <c r="H667" t="s">
        <v>1488</v>
      </c>
      <c r="I667" t="s">
        <v>1540</v>
      </c>
    </row>
    <row r="668" spans="1:9" x14ac:dyDescent="0.15">
      <c r="A668" t="s">
        <v>5145</v>
      </c>
      <c r="B668">
        <v>13204</v>
      </c>
      <c r="C668" t="s">
        <v>3897</v>
      </c>
      <c r="D668" t="s">
        <v>1542</v>
      </c>
      <c r="E668" t="s">
        <v>3982</v>
      </c>
      <c r="F668" t="s">
        <v>1541</v>
      </c>
      <c r="G668" t="s">
        <v>6397</v>
      </c>
      <c r="H668" t="s">
        <v>1488</v>
      </c>
      <c r="I668" t="s">
        <v>1542</v>
      </c>
    </row>
    <row r="669" spans="1:9" x14ac:dyDescent="0.15">
      <c r="A669" t="s">
        <v>5175</v>
      </c>
      <c r="B669">
        <v>13205</v>
      </c>
      <c r="C669" t="s">
        <v>3897</v>
      </c>
      <c r="D669" t="s">
        <v>1544</v>
      </c>
      <c r="E669" t="s">
        <v>3982</v>
      </c>
      <c r="F669" t="s">
        <v>1543</v>
      </c>
      <c r="G669" t="s">
        <v>6398</v>
      </c>
      <c r="H669" t="s">
        <v>1488</v>
      </c>
      <c r="I669" t="s">
        <v>1544</v>
      </c>
    </row>
    <row r="670" spans="1:9" x14ac:dyDescent="0.15">
      <c r="A670" t="s">
        <v>5203</v>
      </c>
      <c r="B670">
        <v>13206</v>
      </c>
      <c r="C670" t="s">
        <v>3897</v>
      </c>
      <c r="D670" t="s">
        <v>1546</v>
      </c>
      <c r="E670" t="s">
        <v>3982</v>
      </c>
      <c r="F670" t="s">
        <v>1545</v>
      </c>
      <c r="G670" t="s">
        <v>6399</v>
      </c>
      <c r="H670" t="s">
        <v>1488</v>
      </c>
      <c r="I670" t="s">
        <v>1546</v>
      </c>
    </row>
    <row r="671" spans="1:9" x14ac:dyDescent="0.15">
      <c r="A671" t="s">
        <v>5231</v>
      </c>
      <c r="B671">
        <v>13207</v>
      </c>
      <c r="C671" t="s">
        <v>3897</v>
      </c>
      <c r="D671" t="s">
        <v>1548</v>
      </c>
      <c r="E671" t="s">
        <v>3982</v>
      </c>
      <c r="F671" t="s">
        <v>1547</v>
      </c>
      <c r="G671" t="s">
        <v>6400</v>
      </c>
      <c r="H671" t="s">
        <v>1488</v>
      </c>
      <c r="I671" t="s">
        <v>1548</v>
      </c>
    </row>
    <row r="672" spans="1:9" x14ac:dyDescent="0.15">
      <c r="A672" t="s">
        <v>5258</v>
      </c>
      <c r="B672">
        <v>13208</v>
      </c>
      <c r="C672" t="s">
        <v>3897</v>
      </c>
      <c r="D672" t="s">
        <v>1550</v>
      </c>
      <c r="E672" t="s">
        <v>3982</v>
      </c>
      <c r="F672" t="s">
        <v>1549</v>
      </c>
      <c r="G672" t="s">
        <v>6401</v>
      </c>
      <c r="H672" t="s">
        <v>1488</v>
      </c>
      <c r="I672" t="s">
        <v>1550</v>
      </c>
    </row>
    <row r="673" spans="1:9" x14ac:dyDescent="0.15">
      <c r="A673" t="s">
        <v>5283</v>
      </c>
      <c r="B673">
        <v>13209</v>
      </c>
      <c r="C673" t="s">
        <v>3897</v>
      </c>
      <c r="D673" t="s">
        <v>1552</v>
      </c>
      <c r="E673" t="s">
        <v>3982</v>
      </c>
      <c r="F673" t="s">
        <v>1551</v>
      </c>
      <c r="G673" t="s">
        <v>6402</v>
      </c>
      <c r="H673" t="s">
        <v>1488</v>
      </c>
      <c r="I673" t="s">
        <v>1552</v>
      </c>
    </row>
    <row r="674" spans="1:9" x14ac:dyDescent="0.15">
      <c r="A674" t="s">
        <v>5308</v>
      </c>
      <c r="B674">
        <v>13210</v>
      </c>
      <c r="C674" t="s">
        <v>3897</v>
      </c>
      <c r="D674" t="s">
        <v>1554</v>
      </c>
      <c r="E674" t="s">
        <v>3982</v>
      </c>
      <c r="F674" t="s">
        <v>1553</v>
      </c>
      <c r="G674" t="s">
        <v>6403</v>
      </c>
      <c r="H674" t="s">
        <v>1488</v>
      </c>
      <c r="I674" t="s">
        <v>1554</v>
      </c>
    </row>
    <row r="675" spans="1:9" x14ac:dyDescent="0.15">
      <c r="A675" t="s">
        <v>5332</v>
      </c>
      <c r="B675">
        <v>13211</v>
      </c>
      <c r="C675" t="s">
        <v>3897</v>
      </c>
      <c r="D675" t="s">
        <v>1556</v>
      </c>
      <c r="E675" t="s">
        <v>3982</v>
      </c>
      <c r="F675" t="s">
        <v>1555</v>
      </c>
      <c r="G675" t="s">
        <v>6404</v>
      </c>
      <c r="H675" t="s">
        <v>1488</v>
      </c>
      <c r="I675" t="s">
        <v>1556</v>
      </c>
    </row>
    <row r="676" spans="1:9" x14ac:dyDescent="0.15">
      <c r="A676" t="s">
        <v>5355</v>
      </c>
      <c r="B676">
        <v>13212</v>
      </c>
      <c r="C676" t="s">
        <v>3897</v>
      </c>
      <c r="D676" t="s">
        <v>1558</v>
      </c>
      <c r="E676" t="s">
        <v>3982</v>
      </c>
      <c r="F676" t="s">
        <v>1557</v>
      </c>
      <c r="G676" t="s">
        <v>6405</v>
      </c>
      <c r="H676" t="s">
        <v>1488</v>
      </c>
      <c r="I676" t="s">
        <v>1558</v>
      </c>
    </row>
    <row r="677" spans="1:9" x14ac:dyDescent="0.15">
      <c r="A677" t="s">
        <v>5374</v>
      </c>
      <c r="B677">
        <v>13213</v>
      </c>
      <c r="C677" t="s">
        <v>3897</v>
      </c>
      <c r="D677" t="s">
        <v>1560</v>
      </c>
      <c r="E677" t="s">
        <v>3982</v>
      </c>
      <c r="F677" t="s">
        <v>1559</v>
      </c>
      <c r="G677" t="s">
        <v>6406</v>
      </c>
      <c r="H677" t="s">
        <v>1488</v>
      </c>
      <c r="I677" t="s">
        <v>1560</v>
      </c>
    </row>
    <row r="678" spans="1:9" x14ac:dyDescent="0.15">
      <c r="A678" t="s">
        <v>5392</v>
      </c>
      <c r="B678">
        <v>13214</v>
      </c>
      <c r="C678" t="s">
        <v>3897</v>
      </c>
      <c r="D678" t="s">
        <v>1562</v>
      </c>
      <c r="E678" t="s">
        <v>3982</v>
      </c>
      <c r="F678" t="s">
        <v>1561</v>
      </c>
      <c r="G678" t="s">
        <v>6407</v>
      </c>
      <c r="H678" t="s">
        <v>1488</v>
      </c>
      <c r="I678" t="s">
        <v>1562</v>
      </c>
    </row>
    <row r="679" spans="1:9" x14ac:dyDescent="0.15">
      <c r="A679" t="s">
        <v>5410</v>
      </c>
      <c r="B679">
        <v>13215</v>
      </c>
      <c r="C679" t="s">
        <v>3897</v>
      </c>
      <c r="D679" t="s">
        <v>1564</v>
      </c>
      <c r="E679" t="s">
        <v>3982</v>
      </c>
      <c r="F679" t="s">
        <v>1563</v>
      </c>
      <c r="G679" t="s">
        <v>6408</v>
      </c>
      <c r="H679" t="s">
        <v>1488</v>
      </c>
      <c r="I679" t="s">
        <v>1564</v>
      </c>
    </row>
    <row r="680" spans="1:9" x14ac:dyDescent="0.15">
      <c r="A680" t="s">
        <v>5428</v>
      </c>
      <c r="B680">
        <v>13218</v>
      </c>
      <c r="C680" t="s">
        <v>3897</v>
      </c>
      <c r="D680" t="s">
        <v>1566</v>
      </c>
      <c r="E680" t="s">
        <v>3982</v>
      </c>
      <c r="F680" t="s">
        <v>1565</v>
      </c>
      <c r="G680" t="s">
        <v>6409</v>
      </c>
      <c r="H680" t="s">
        <v>1488</v>
      </c>
      <c r="I680" t="s">
        <v>1566</v>
      </c>
    </row>
    <row r="681" spans="1:9" x14ac:dyDescent="0.15">
      <c r="A681" t="s">
        <v>5446</v>
      </c>
      <c r="B681">
        <v>13219</v>
      </c>
      <c r="C681" t="s">
        <v>3897</v>
      </c>
      <c r="D681" t="s">
        <v>1568</v>
      </c>
      <c r="E681" t="s">
        <v>3982</v>
      </c>
      <c r="F681" t="s">
        <v>1567</v>
      </c>
      <c r="G681" t="s">
        <v>6410</v>
      </c>
      <c r="H681" t="s">
        <v>1488</v>
      </c>
      <c r="I681" t="s">
        <v>1568</v>
      </c>
    </row>
    <row r="682" spans="1:9" x14ac:dyDescent="0.15">
      <c r="A682" t="s">
        <v>5462</v>
      </c>
      <c r="B682">
        <v>13220</v>
      </c>
      <c r="C682" t="s">
        <v>3897</v>
      </c>
      <c r="D682" t="s">
        <v>1570</v>
      </c>
      <c r="E682" t="s">
        <v>3982</v>
      </c>
      <c r="F682" t="s">
        <v>1569</v>
      </c>
      <c r="G682" t="s">
        <v>6411</v>
      </c>
      <c r="H682" t="s">
        <v>1488</v>
      </c>
      <c r="I682" t="s">
        <v>1570</v>
      </c>
    </row>
    <row r="683" spans="1:9" x14ac:dyDescent="0.15">
      <c r="A683" t="s">
        <v>5478</v>
      </c>
      <c r="B683">
        <v>13221</v>
      </c>
      <c r="C683" t="s">
        <v>3897</v>
      </c>
      <c r="D683" t="s">
        <v>1572</v>
      </c>
      <c r="E683" t="s">
        <v>3982</v>
      </c>
      <c r="F683" t="s">
        <v>1571</v>
      </c>
      <c r="G683" t="s">
        <v>6412</v>
      </c>
      <c r="H683" t="s">
        <v>1488</v>
      </c>
      <c r="I683" t="s">
        <v>1572</v>
      </c>
    </row>
    <row r="684" spans="1:9" x14ac:dyDescent="0.15">
      <c r="A684" t="s">
        <v>5492</v>
      </c>
      <c r="B684">
        <v>13222</v>
      </c>
      <c r="C684" t="s">
        <v>3897</v>
      </c>
      <c r="D684" t="s">
        <v>1574</v>
      </c>
      <c r="E684" t="s">
        <v>3982</v>
      </c>
      <c r="F684" t="s">
        <v>1573</v>
      </c>
      <c r="G684" t="s">
        <v>6413</v>
      </c>
      <c r="H684" t="s">
        <v>1488</v>
      </c>
      <c r="I684" t="s">
        <v>1574</v>
      </c>
    </row>
    <row r="685" spans="1:9" x14ac:dyDescent="0.15">
      <c r="A685" t="s">
        <v>5505</v>
      </c>
      <c r="B685">
        <v>13223</v>
      </c>
      <c r="C685" t="s">
        <v>3897</v>
      </c>
      <c r="D685" t="s">
        <v>1576</v>
      </c>
      <c r="E685" t="s">
        <v>3982</v>
      </c>
      <c r="F685" t="s">
        <v>1575</v>
      </c>
      <c r="G685" t="s">
        <v>6414</v>
      </c>
      <c r="H685" t="s">
        <v>1488</v>
      </c>
      <c r="I685" t="s">
        <v>1576</v>
      </c>
    </row>
    <row r="686" spans="1:9" x14ac:dyDescent="0.15">
      <c r="A686" t="s">
        <v>5515</v>
      </c>
      <c r="B686">
        <v>13224</v>
      </c>
      <c r="C686" t="s">
        <v>3897</v>
      </c>
      <c r="D686" t="s">
        <v>1578</v>
      </c>
      <c r="E686" t="s">
        <v>3982</v>
      </c>
      <c r="F686" t="s">
        <v>1577</v>
      </c>
      <c r="G686" t="s">
        <v>6415</v>
      </c>
      <c r="H686" t="s">
        <v>1488</v>
      </c>
      <c r="I686" t="s">
        <v>1578</v>
      </c>
    </row>
    <row r="687" spans="1:9" x14ac:dyDescent="0.15">
      <c r="A687" t="s">
        <v>5525</v>
      </c>
      <c r="B687">
        <v>13225</v>
      </c>
      <c r="C687" t="s">
        <v>3897</v>
      </c>
      <c r="D687" t="s">
        <v>1580</v>
      </c>
      <c r="E687" t="s">
        <v>3982</v>
      </c>
      <c r="F687" t="s">
        <v>1579</v>
      </c>
      <c r="G687" t="s">
        <v>6416</v>
      </c>
      <c r="H687" t="s">
        <v>1488</v>
      </c>
      <c r="I687" t="s">
        <v>1580</v>
      </c>
    </row>
    <row r="688" spans="1:9" x14ac:dyDescent="0.15">
      <c r="A688" t="s">
        <v>5534</v>
      </c>
      <c r="B688">
        <v>13227</v>
      </c>
      <c r="C688" t="s">
        <v>3897</v>
      </c>
      <c r="D688" t="s">
        <v>1582</v>
      </c>
      <c r="E688" t="s">
        <v>3982</v>
      </c>
      <c r="F688" t="s">
        <v>1581</v>
      </c>
      <c r="G688" t="s">
        <v>6417</v>
      </c>
      <c r="H688" t="s">
        <v>1488</v>
      </c>
      <c r="I688" t="s">
        <v>1582</v>
      </c>
    </row>
    <row r="689" spans="1:9" x14ac:dyDescent="0.15">
      <c r="A689" t="s">
        <v>5543</v>
      </c>
      <c r="B689">
        <v>13228</v>
      </c>
      <c r="C689" t="s">
        <v>3897</v>
      </c>
      <c r="D689" t="s">
        <v>1584</v>
      </c>
      <c r="E689" t="s">
        <v>3982</v>
      </c>
      <c r="F689" t="s">
        <v>1583</v>
      </c>
      <c r="G689" t="s">
        <v>6418</v>
      </c>
      <c r="H689" t="s">
        <v>1488</v>
      </c>
      <c r="I689" t="s">
        <v>1584</v>
      </c>
    </row>
    <row r="690" spans="1:9" x14ac:dyDescent="0.15">
      <c r="A690" t="s">
        <v>5552</v>
      </c>
      <c r="B690">
        <v>13229</v>
      </c>
      <c r="C690" t="s">
        <v>3897</v>
      </c>
      <c r="D690" t="s">
        <v>1586</v>
      </c>
      <c r="E690" t="s">
        <v>3982</v>
      </c>
      <c r="F690" t="s">
        <v>1585</v>
      </c>
      <c r="G690" t="s">
        <v>6419</v>
      </c>
      <c r="H690" t="s">
        <v>1488</v>
      </c>
      <c r="I690" t="s">
        <v>1586</v>
      </c>
    </row>
    <row r="691" spans="1:9" x14ac:dyDescent="0.15">
      <c r="A691" t="s">
        <v>5561</v>
      </c>
      <c r="B691">
        <v>13303</v>
      </c>
      <c r="C691" t="s">
        <v>3897</v>
      </c>
      <c r="D691" t="s">
        <v>1588</v>
      </c>
      <c r="E691" t="s">
        <v>3982</v>
      </c>
      <c r="F691" t="s">
        <v>1587</v>
      </c>
      <c r="G691" t="s">
        <v>6420</v>
      </c>
      <c r="H691" t="s">
        <v>1488</v>
      </c>
      <c r="I691" t="s">
        <v>1588</v>
      </c>
    </row>
    <row r="692" spans="1:9" x14ac:dyDescent="0.15">
      <c r="A692" t="s">
        <v>5570</v>
      </c>
      <c r="B692">
        <v>13305</v>
      </c>
      <c r="C692" t="s">
        <v>3897</v>
      </c>
      <c r="D692" t="s">
        <v>1590</v>
      </c>
      <c r="E692" t="s">
        <v>3982</v>
      </c>
      <c r="F692" t="s">
        <v>1589</v>
      </c>
      <c r="G692" t="s">
        <v>6421</v>
      </c>
      <c r="H692" t="s">
        <v>1488</v>
      </c>
      <c r="I692" t="s">
        <v>1590</v>
      </c>
    </row>
    <row r="693" spans="1:9" x14ac:dyDescent="0.15">
      <c r="A693" t="s">
        <v>5579</v>
      </c>
      <c r="B693">
        <v>13307</v>
      </c>
      <c r="C693" t="s">
        <v>3897</v>
      </c>
      <c r="D693" t="s">
        <v>1592</v>
      </c>
      <c r="E693" t="s">
        <v>3982</v>
      </c>
      <c r="F693" t="s">
        <v>1591</v>
      </c>
      <c r="G693" t="s">
        <v>6422</v>
      </c>
      <c r="H693" t="s">
        <v>1488</v>
      </c>
      <c r="I693" t="s">
        <v>1592</v>
      </c>
    </row>
    <row r="694" spans="1:9" x14ac:dyDescent="0.15">
      <c r="A694" t="s">
        <v>5588</v>
      </c>
      <c r="B694">
        <v>13308</v>
      </c>
      <c r="C694" t="s">
        <v>3897</v>
      </c>
      <c r="D694" t="s">
        <v>1594</v>
      </c>
      <c r="E694" t="s">
        <v>3982</v>
      </c>
      <c r="F694" t="s">
        <v>1593</v>
      </c>
      <c r="G694" t="s">
        <v>6423</v>
      </c>
      <c r="H694" t="s">
        <v>1488</v>
      </c>
      <c r="I694" t="s">
        <v>1594</v>
      </c>
    </row>
    <row r="695" spans="1:9" x14ac:dyDescent="0.15">
      <c r="A695" t="s">
        <v>5597</v>
      </c>
      <c r="B695">
        <v>13361</v>
      </c>
      <c r="C695" t="s">
        <v>3897</v>
      </c>
      <c r="D695" t="s">
        <v>1596</v>
      </c>
      <c r="E695" t="s">
        <v>3982</v>
      </c>
      <c r="F695" t="s">
        <v>1595</v>
      </c>
      <c r="G695" t="s">
        <v>6424</v>
      </c>
      <c r="H695" t="s">
        <v>1488</v>
      </c>
      <c r="I695" t="s">
        <v>1596</v>
      </c>
    </row>
    <row r="696" spans="1:9" x14ac:dyDescent="0.15">
      <c r="A696" t="s">
        <v>5605</v>
      </c>
      <c r="B696">
        <v>13362</v>
      </c>
      <c r="C696" t="s">
        <v>3897</v>
      </c>
      <c r="D696" t="s">
        <v>1598</v>
      </c>
      <c r="E696" t="s">
        <v>3982</v>
      </c>
      <c r="F696" t="s">
        <v>1597</v>
      </c>
      <c r="G696" t="s">
        <v>6425</v>
      </c>
      <c r="H696" t="s">
        <v>1488</v>
      </c>
      <c r="I696" t="s">
        <v>1598</v>
      </c>
    </row>
    <row r="697" spans="1:9" x14ac:dyDescent="0.15">
      <c r="A697" t="s">
        <v>5612</v>
      </c>
      <c r="B697">
        <v>13363</v>
      </c>
      <c r="C697" t="s">
        <v>3897</v>
      </c>
      <c r="D697" t="s">
        <v>1600</v>
      </c>
      <c r="E697" t="s">
        <v>3982</v>
      </c>
      <c r="F697" t="s">
        <v>1599</v>
      </c>
      <c r="G697" t="s">
        <v>6426</v>
      </c>
      <c r="H697" t="s">
        <v>1488</v>
      </c>
      <c r="I697" t="s">
        <v>1600</v>
      </c>
    </row>
    <row r="698" spans="1:9" x14ac:dyDescent="0.15">
      <c r="A698" t="s">
        <v>5619</v>
      </c>
      <c r="B698">
        <v>13364</v>
      </c>
      <c r="C698" t="s">
        <v>3897</v>
      </c>
      <c r="D698" t="s">
        <v>1602</v>
      </c>
      <c r="E698" t="s">
        <v>3982</v>
      </c>
      <c r="F698" t="s">
        <v>1601</v>
      </c>
      <c r="G698" t="s">
        <v>6427</v>
      </c>
      <c r="H698" t="s">
        <v>1488</v>
      </c>
      <c r="I698" t="s">
        <v>1602</v>
      </c>
    </row>
    <row r="699" spans="1:9" x14ac:dyDescent="0.15">
      <c r="A699" t="s">
        <v>5626</v>
      </c>
      <c r="B699">
        <v>13381</v>
      </c>
      <c r="C699" t="s">
        <v>3897</v>
      </c>
      <c r="D699" t="s">
        <v>1604</v>
      </c>
      <c r="E699" t="s">
        <v>3982</v>
      </c>
      <c r="F699" t="s">
        <v>1603</v>
      </c>
      <c r="G699" t="s">
        <v>6428</v>
      </c>
      <c r="H699" t="s">
        <v>1488</v>
      </c>
      <c r="I699" t="s">
        <v>1604</v>
      </c>
    </row>
    <row r="700" spans="1:9" x14ac:dyDescent="0.15">
      <c r="A700" t="s">
        <v>5633</v>
      </c>
      <c r="B700">
        <v>13382</v>
      </c>
      <c r="C700" t="s">
        <v>3897</v>
      </c>
      <c r="D700" t="s">
        <v>1606</v>
      </c>
      <c r="E700" t="s">
        <v>3982</v>
      </c>
      <c r="F700" t="s">
        <v>1605</v>
      </c>
      <c r="G700" t="s">
        <v>6429</v>
      </c>
      <c r="H700" t="s">
        <v>1488</v>
      </c>
      <c r="I700" t="s">
        <v>1606</v>
      </c>
    </row>
    <row r="701" spans="1:9" x14ac:dyDescent="0.15">
      <c r="A701" t="s">
        <v>5639</v>
      </c>
      <c r="B701">
        <v>13401</v>
      </c>
      <c r="C701" t="s">
        <v>3897</v>
      </c>
      <c r="D701" t="s">
        <v>1608</v>
      </c>
      <c r="E701" t="s">
        <v>3982</v>
      </c>
      <c r="F701" t="s">
        <v>1607</v>
      </c>
      <c r="G701" t="s">
        <v>6430</v>
      </c>
      <c r="H701" t="s">
        <v>1488</v>
      </c>
      <c r="I701" t="s">
        <v>1608</v>
      </c>
    </row>
    <row r="702" spans="1:9" x14ac:dyDescent="0.15">
      <c r="A702" t="s">
        <v>5645</v>
      </c>
      <c r="B702">
        <v>13402</v>
      </c>
      <c r="C702" t="s">
        <v>3897</v>
      </c>
      <c r="D702" t="s">
        <v>1610</v>
      </c>
      <c r="E702" t="s">
        <v>3982</v>
      </c>
      <c r="F702" t="s">
        <v>1609</v>
      </c>
      <c r="G702" t="s">
        <v>6431</v>
      </c>
      <c r="H702" t="s">
        <v>1488</v>
      </c>
      <c r="I702" t="s">
        <v>1610</v>
      </c>
    </row>
    <row r="703" spans="1:9" x14ac:dyDescent="0.15">
      <c r="A703" t="s">
        <v>5650</v>
      </c>
      <c r="B703">
        <v>13421</v>
      </c>
      <c r="C703" t="s">
        <v>3897</v>
      </c>
      <c r="D703" t="s">
        <v>1612</v>
      </c>
      <c r="E703" t="s">
        <v>3982</v>
      </c>
      <c r="F703" t="s">
        <v>1611</v>
      </c>
      <c r="G703" t="s">
        <v>6432</v>
      </c>
      <c r="H703" t="s">
        <v>1488</v>
      </c>
      <c r="I703" t="s">
        <v>1612</v>
      </c>
    </row>
    <row r="704" spans="1:9" x14ac:dyDescent="0.15">
      <c r="A704" t="s">
        <v>3947</v>
      </c>
      <c r="B704">
        <v>14000</v>
      </c>
      <c r="C704" t="s">
        <v>3898</v>
      </c>
      <c r="D704" t="s">
        <v>1614</v>
      </c>
      <c r="E704" t="s">
        <v>3933</v>
      </c>
      <c r="F704" t="s">
        <v>1613</v>
      </c>
      <c r="G704" t="s">
        <v>6433</v>
      </c>
      <c r="H704" t="s">
        <v>1614</v>
      </c>
    </row>
    <row r="705" spans="1:9" x14ac:dyDescent="0.15">
      <c r="A705" t="s">
        <v>3996</v>
      </c>
      <c r="B705">
        <v>14100</v>
      </c>
      <c r="C705" t="s">
        <v>3898</v>
      </c>
      <c r="D705" t="s">
        <v>1616</v>
      </c>
      <c r="E705" t="s">
        <v>3982</v>
      </c>
      <c r="F705" t="s">
        <v>1615</v>
      </c>
      <c r="G705" t="s">
        <v>6434</v>
      </c>
      <c r="H705" t="s">
        <v>1614</v>
      </c>
      <c r="I705" t="s">
        <v>1616</v>
      </c>
    </row>
    <row r="706" spans="1:9" x14ac:dyDescent="0.15">
      <c r="A706" t="s">
        <v>4044</v>
      </c>
      <c r="B706">
        <v>14130</v>
      </c>
      <c r="C706" t="s">
        <v>3898</v>
      </c>
      <c r="D706" t="s">
        <v>1618</v>
      </c>
      <c r="E706" t="s">
        <v>3982</v>
      </c>
      <c r="F706" t="s">
        <v>1617</v>
      </c>
      <c r="G706" t="s">
        <v>6435</v>
      </c>
      <c r="H706" t="s">
        <v>1614</v>
      </c>
      <c r="I706" t="s">
        <v>1618</v>
      </c>
    </row>
    <row r="707" spans="1:9" x14ac:dyDescent="0.15">
      <c r="A707" t="s">
        <v>4092</v>
      </c>
      <c r="B707">
        <v>14150</v>
      </c>
      <c r="C707" t="s">
        <v>3898</v>
      </c>
      <c r="D707" t="s">
        <v>1620</v>
      </c>
      <c r="E707" t="s">
        <v>3982</v>
      </c>
      <c r="F707" t="s">
        <v>1619</v>
      </c>
      <c r="G707" t="s">
        <v>6436</v>
      </c>
      <c r="H707" t="s">
        <v>1614</v>
      </c>
      <c r="I707" t="s">
        <v>1620</v>
      </c>
    </row>
    <row r="708" spans="1:9" x14ac:dyDescent="0.15">
      <c r="A708" t="s">
        <v>4140</v>
      </c>
      <c r="B708">
        <v>14201</v>
      </c>
      <c r="C708" t="s">
        <v>3898</v>
      </c>
      <c r="D708" t="s">
        <v>1622</v>
      </c>
      <c r="E708" t="s">
        <v>3982</v>
      </c>
      <c r="F708" t="s">
        <v>1621</v>
      </c>
      <c r="G708" t="s">
        <v>6437</v>
      </c>
      <c r="H708" t="s">
        <v>1614</v>
      </c>
      <c r="I708" t="s">
        <v>1622</v>
      </c>
    </row>
    <row r="709" spans="1:9" x14ac:dyDescent="0.15">
      <c r="A709" t="s">
        <v>4188</v>
      </c>
      <c r="B709">
        <v>14203</v>
      </c>
      <c r="C709" t="s">
        <v>3898</v>
      </c>
      <c r="D709" t="s">
        <v>1624</v>
      </c>
      <c r="E709" t="s">
        <v>3982</v>
      </c>
      <c r="F709" t="s">
        <v>1623</v>
      </c>
      <c r="G709" t="s">
        <v>6438</v>
      </c>
      <c r="H709" t="s">
        <v>1614</v>
      </c>
      <c r="I709" t="s">
        <v>1624</v>
      </c>
    </row>
    <row r="710" spans="1:9" x14ac:dyDescent="0.15">
      <c r="A710" t="s">
        <v>4236</v>
      </c>
      <c r="B710">
        <v>14204</v>
      </c>
      <c r="C710" t="s">
        <v>3898</v>
      </c>
      <c r="D710" t="s">
        <v>1626</v>
      </c>
      <c r="E710" t="s">
        <v>3982</v>
      </c>
      <c r="F710" t="s">
        <v>1625</v>
      </c>
      <c r="G710" t="s">
        <v>6439</v>
      </c>
      <c r="H710" t="s">
        <v>1614</v>
      </c>
      <c r="I710" t="s">
        <v>1626</v>
      </c>
    </row>
    <row r="711" spans="1:9" x14ac:dyDescent="0.15">
      <c r="A711" t="s">
        <v>4284</v>
      </c>
      <c r="B711">
        <v>14205</v>
      </c>
      <c r="C711" t="s">
        <v>3898</v>
      </c>
      <c r="D711" t="s">
        <v>1628</v>
      </c>
      <c r="E711" t="s">
        <v>3982</v>
      </c>
      <c r="F711" t="s">
        <v>1627</v>
      </c>
      <c r="G711" t="s">
        <v>6440</v>
      </c>
      <c r="H711" t="s">
        <v>1614</v>
      </c>
      <c r="I711" t="s">
        <v>1628</v>
      </c>
    </row>
    <row r="712" spans="1:9" x14ac:dyDescent="0.15">
      <c r="A712" t="s">
        <v>4332</v>
      </c>
      <c r="B712">
        <v>14206</v>
      </c>
      <c r="C712" t="s">
        <v>3898</v>
      </c>
      <c r="D712" t="s">
        <v>1630</v>
      </c>
      <c r="E712" t="s">
        <v>3982</v>
      </c>
      <c r="F712" t="s">
        <v>1629</v>
      </c>
      <c r="G712" t="s">
        <v>6441</v>
      </c>
      <c r="H712" t="s">
        <v>1614</v>
      </c>
      <c r="I712" t="s">
        <v>1630</v>
      </c>
    </row>
    <row r="713" spans="1:9" x14ac:dyDescent="0.15">
      <c r="A713" t="s">
        <v>4380</v>
      </c>
      <c r="B713">
        <v>14207</v>
      </c>
      <c r="C713" t="s">
        <v>3898</v>
      </c>
      <c r="D713" t="s">
        <v>1632</v>
      </c>
      <c r="E713" t="s">
        <v>3982</v>
      </c>
      <c r="F713" t="s">
        <v>1631</v>
      </c>
      <c r="G713" t="s">
        <v>6442</v>
      </c>
      <c r="H713" t="s">
        <v>1614</v>
      </c>
      <c r="I713" t="s">
        <v>1632</v>
      </c>
    </row>
    <row r="714" spans="1:9" x14ac:dyDescent="0.15">
      <c r="A714" t="s">
        <v>4428</v>
      </c>
      <c r="B714">
        <v>14208</v>
      </c>
      <c r="C714" t="s">
        <v>3898</v>
      </c>
      <c r="D714" t="s">
        <v>1634</v>
      </c>
      <c r="E714" t="s">
        <v>3982</v>
      </c>
      <c r="F714" t="s">
        <v>1633</v>
      </c>
      <c r="G714" t="s">
        <v>6443</v>
      </c>
      <c r="H714" t="s">
        <v>1614</v>
      </c>
      <c r="I714" t="s">
        <v>1634</v>
      </c>
    </row>
    <row r="715" spans="1:9" x14ac:dyDescent="0.15">
      <c r="A715" t="s">
        <v>4476</v>
      </c>
      <c r="B715">
        <v>14210</v>
      </c>
      <c r="C715" t="s">
        <v>3898</v>
      </c>
      <c r="D715" t="s">
        <v>1636</v>
      </c>
      <c r="E715" t="s">
        <v>3982</v>
      </c>
      <c r="F715" t="s">
        <v>1635</v>
      </c>
      <c r="G715" t="s">
        <v>6444</v>
      </c>
      <c r="H715" t="s">
        <v>1614</v>
      </c>
      <c r="I715" t="s">
        <v>1636</v>
      </c>
    </row>
    <row r="716" spans="1:9" x14ac:dyDescent="0.15">
      <c r="A716" t="s">
        <v>4524</v>
      </c>
      <c r="B716">
        <v>14211</v>
      </c>
      <c r="C716" t="s">
        <v>3898</v>
      </c>
      <c r="D716" t="s">
        <v>1638</v>
      </c>
      <c r="E716" t="s">
        <v>3982</v>
      </c>
      <c r="F716" t="s">
        <v>1637</v>
      </c>
      <c r="G716" t="s">
        <v>6445</v>
      </c>
      <c r="H716" t="s">
        <v>1614</v>
      </c>
      <c r="I716" t="s">
        <v>1638</v>
      </c>
    </row>
    <row r="717" spans="1:9" x14ac:dyDescent="0.15">
      <c r="A717" t="s">
        <v>4572</v>
      </c>
      <c r="B717">
        <v>14212</v>
      </c>
      <c r="C717" t="s">
        <v>3898</v>
      </c>
      <c r="D717" t="s">
        <v>1640</v>
      </c>
      <c r="E717" t="s">
        <v>3982</v>
      </c>
      <c r="F717" t="s">
        <v>1639</v>
      </c>
      <c r="G717" t="s">
        <v>6446</v>
      </c>
      <c r="H717" t="s">
        <v>1614</v>
      </c>
      <c r="I717" t="s">
        <v>1640</v>
      </c>
    </row>
    <row r="718" spans="1:9" x14ac:dyDescent="0.15">
      <c r="A718" t="s">
        <v>4620</v>
      </c>
      <c r="B718">
        <v>14213</v>
      </c>
      <c r="C718" t="s">
        <v>3898</v>
      </c>
      <c r="D718" t="s">
        <v>1642</v>
      </c>
      <c r="E718" t="s">
        <v>3982</v>
      </c>
      <c r="F718" t="s">
        <v>1641</v>
      </c>
      <c r="G718" t="s">
        <v>6447</v>
      </c>
      <c r="H718" t="s">
        <v>1614</v>
      </c>
      <c r="I718" t="s">
        <v>1642</v>
      </c>
    </row>
    <row r="719" spans="1:9" x14ac:dyDescent="0.15">
      <c r="A719" t="s">
        <v>4668</v>
      </c>
      <c r="B719">
        <v>14214</v>
      </c>
      <c r="C719" t="s">
        <v>3898</v>
      </c>
      <c r="D719" t="s">
        <v>1644</v>
      </c>
      <c r="E719" t="s">
        <v>3982</v>
      </c>
      <c r="F719" t="s">
        <v>1643</v>
      </c>
      <c r="G719" t="s">
        <v>6448</v>
      </c>
      <c r="H719" t="s">
        <v>1614</v>
      </c>
      <c r="I719" t="s">
        <v>1644</v>
      </c>
    </row>
    <row r="720" spans="1:9" x14ac:dyDescent="0.15">
      <c r="A720" t="s">
        <v>4716</v>
      </c>
      <c r="B720">
        <v>14215</v>
      </c>
      <c r="C720" t="s">
        <v>3898</v>
      </c>
      <c r="D720" t="s">
        <v>1646</v>
      </c>
      <c r="E720" t="s">
        <v>3982</v>
      </c>
      <c r="F720" t="s">
        <v>1645</v>
      </c>
      <c r="G720" t="s">
        <v>6449</v>
      </c>
      <c r="H720" t="s">
        <v>1614</v>
      </c>
      <c r="I720" t="s">
        <v>1646</v>
      </c>
    </row>
    <row r="721" spans="1:9" x14ac:dyDescent="0.15">
      <c r="A721" t="s">
        <v>4763</v>
      </c>
      <c r="B721">
        <v>14216</v>
      </c>
      <c r="C721" t="s">
        <v>3898</v>
      </c>
      <c r="D721" t="s">
        <v>1648</v>
      </c>
      <c r="E721" t="s">
        <v>3982</v>
      </c>
      <c r="F721" t="s">
        <v>1647</v>
      </c>
      <c r="G721" t="s">
        <v>6450</v>
      </c>
      <c r="H721" t="s">
        <v>1614</v>
      </c>
      <c r="I721" t="s">
        <v>1648</v>
      </c>
    </row>
    <row r="722" spans="1:9" x14ac:dyDescent="0.15">
      <c r="A722" t="s">
        <v>4810</v>
      </c>
      <c r="B722">
        <v>14217</v>
      </c>
      <c r="C722" t="s">
        <v>3898</v>
      </c>
      <c r="D722" t="s">
        <v>1650</v>
      </c>
      <c r="E722" t="s">
        <v>3982</v>
      </c>
      <c r="F722" t="s">
        <v>1649</v>
      </c>
      <c r="G722" t="s">
        <v>6451</v>
      </c>
      <c r="H722" t="s">
        <v>1614</v>
      </c>
      <c r="I722" t="s">
        <v>1650</v>
      </c>
    </row>
    <row r="723" spans="1:9" x14ac:dyDescent="0.15">
      <c r="A723" t="s">
        <v>4855</v>
      </c>
      <c r="B723">
        <v>14218</v>
      </c>
      <c r="C723" t="s">
        <v>3898</v>
      </c>
      <c r="D723" t="s">
        <v>1652</v>
      </c>
      <c r="E723" t="s">
        <v>3982</v>
      </c>
      <c r="F723" t="s">
        <v>1651</v>
      </c>
      <c r="G723" t="s">
        <v>6452</v>
      </c>
      <c r="H723" t="s">
        <v>1614</v>
      </c>
      <c r="I723" t="s">
        <v>1652</v>
      </c>
    </row>
    <row r="724" spans="1:9" x14ac:dyDescent="0.15">
      <c r="A724" t="s">
        <v>4899</v>
      </c>
      <c r="B724">
        <v>14301</v>
      </c>
      <c r="C724" t="s">
        <v>3898</v>
      </c>
      <c r="D724" t="s">
        <v>1654</v>
      </c>
      <c r="E724" t="s">
        <v>3982</v>
      </c>
      <c r="F724" t="s">
        <v>1653</v>
      </c>
      <c r="G724" t="s">
        <v>6453</v>
      </c>
      <c r="H724" t="s">
        <v>1614</v>
      </c>
      <c r="I724" t="s">
        <v>1654</v>
      </c>
    </row>
    <row r="725" spans="1:9" x14ac:dyDescent="0.15">
      <c r="A725" t="s">
        <v>4938</v>
      </c>
      <c r="B725">
        <v>14321</v>
      </c>
      <c r="C725" t="s">
        <v>3898</v>
      </c>
      <c r="D725" t="s">
        <v>1656</v>
      </c>
      <c r="E725" t="s">
        <v>3982</v>
      </c>
      <c r="F725" t="s">
        <v>1655</v>
      </c>
      <c r="G725" t="s">
        <v>6454</v>
      </c>
      <c r="H725" t="s">
        <v>1614</v>
      </c>
      <c r="I725" t="s">
        <v>1656</v>
      </c>
    </row>
    <row r="726" spans="1:9" x14ac:dyDescent="0.15">
      <c r="A726" t="s">
        <v>4975</v>
      </c>
      <c r="B726">
        <v>14341</v>
      </c>
      <c r="C726" t="s">
        <v>3898</v>
      </c>
      <c r="D726" t="s">
        <v>1658</v>
      </c>
      <c r="E726" t="s">
        <v>3982</v>
      </c>
      <c r="F726" t="s">
        <v>1657</v>
      </c>
      <c r="G726" t="s">
        <v>6455</v>
      </c>
      <c r="H726" t="s">
        <v>1614</v>
      </c>
      <c r="I726" t="s">
        <v>1658</v>
      </c>
    </row>
    <row r="727" spans="1:9" x14ac:dyDescent="0.15">
      <c r="A727" t="s">
        <v>5011</v>
      </c>
      <c r="B727">
        <v>14342</v>
      </c>
      <c r="C727" t="s">
        <v>3898</v>
      </c>
      <c r="D727" t="s">
        <v>1660</v>
      </c>
      <c r="E727" t="s">
        <v>3982</v>
      </c>
      <c r="F727" t="s">
        <v>1659</v>
      </c>
      <c r="G727" t="s">
        <v>6456</v>
      </c>
      <c r="H727" t="s">
        <v>1614</v>
      </c>
      <c r="I727" t="s">
        <v>1660</v>
      </c>
    </row>
    <row r="728" spans="1:9" x14ac:dyDescent="0.15">
      <c r="A728" t="s">
        <v>5047</v>
      </c>
      <c r="B728">
        <v>14361</v>
      </c>
      <c r="C728" t="s">
        <v>3898</v>
      </c>
      <c r="D728" t="s">
        <v>1662</v>
      </c>
      <c r="E728" t="s">
        <v>3982</v>
      </c>
      <c r="F728" t="s">
        <v>1661</v>
      </c>
      <c r="G728" t="s">
        <v>6457</v>
      </c>
      <c r="H728" t="s">
        <v>1614</v>
      </c>
      <c r="I728" t="s">
        <v>1662</v>
      </c>
    </row>
    <row r="729" spans="1:9" x14ac:dyDescent="0.15">
      <c r="A729" t="s">
        <v>5082</v>
      </c>
      <c r="B729">
        <v>14362</v>
      </c>
      <c r="C729" t="s">
        <v>3898</v>
      </c>
      <c r="D729" t="s">
        <v>1664</v>
      </c>
      <c r="E729" t="s">
        <v>3982</v>
      </c>
      <c r="F729" t="s">
        <v>1663</v>
      </c>
      <c r="G729" t="s">
        <v>6458</v>
      </c>
      <c r="H729" t="s">
        <v>1614</v>
      </c>
      <c r="I729" t="s">
        <v>1664</v>
      </c>
    </row>
    <row r="730" spans="1:9" x14ac:dyDescent="0.15">
      <c r="A730" t="s">
        <v>5114</v>
      </c>
      <c r="B730">
        <v>14363</v>
      </c>
      <c r="C730" t="s">
        <v>3898</v>
      </c>
      <c r="D730" t="s">
        <v>1666</v>
      </c>
      <c r="E730" t="s">
        <v>3982</v>
      </c>
      <c r="F730" t="s">
        <v>1665</v>
      </c>
      <c r="G730" t="s">
        <v>6459</v>
      </c>
      <c r="H730" t="s">
        <v>1614</v>
      </c>
      <c r="I730" t="s">
        <v>1666</v>
      </c>
    </row>
    <row r="731" spans="1:9" x14ac:dyDescent="0.15">
      <c r="A731" t="s">
        <v>5146</v>
      </c>
      <c r="B731">
        <v>14364</v>
      </c>
      <c r="C731" t="s">
        <v>3898</v>
      </c>
      <c r="D731" t="s">
        <v>1668</v>
      </c>
      <c r="E731" t="s">
        <v>3982</v>
      </c>
      <c r="F731" t="s">
        <v>1667</v>
      </c>
      <c r="G731" t="s">
        <v>6460</v>
      </c>
      <c r="H731" t="s">
        <v>1614</v>
      </c>
      <c r="I731" t="s">
        <v>1668</v>
      </c>
    </row>
    <row r="732" spans="1:9" x14ac:dyDescent="0.15">
      <c r="A732" t="s">
        <v>5176</v>
      </c>
      <c r="B732">
        <v>14366</v>
      </c>
      <c r="C732" t="s">
        <v>3898</v>
      </c>
      <c r="D732" t="s">
        <v>1670</v>
      </c>
      <c r="E732" t="s">
        <v>3982</v>
      </c>
      <c r="F732" t="s">
        <v>1669</v>
      </c>
      <c r="G732" t="s">
        <v>6461</v>
      </c>
      <c r="H732" t="s">
        <v>1614</v>
      </c>
      <c r="I732" t="s">
        <v>1670</v>
      </c>
    </row>
    <row r="733" spans="1:9" x14ac:dyDescent="0.15">
      <c r="A733" t="s">
        <v>5204</v>
      </c>
      <c r="B733">
        <v>14382</v>
      </c>
      <c r="C733" t="s">
        <v>3898</v>
      </c>
      <c r="D733" t="s">
        <v>1672</v>
      </c>
      <c r="E733" t="s">
        <v>3982</v>
      </c>
      <c r="F733" t="s">
        <v>1671</v>
      </c>
      <c r="G733" t="s">
        <v>6462</v>
      </c>
      <c r="H733" t="s">
        <v>1614</v>
      </c>
      <c r="I733" t="s">
        <v>1672</v>
      </c>
    </row>
    <row r="734" spans="1:9" x14ac:dyDescent="0.15">
      <c r="A734" t="s">
        <v>5232</v>
      </c>
      <c r="B734">
        <v>14383</v>
      </c>
      <c r="C734" t="s">
        <v>3898</v>
      </c>
      <c r="D734" t="s">
        <v>1674</v>
      </c>
      <c r="E734" t="s">
        <v>3982</v>
      </c>
      <c r="F734" t="s">
        <v>1673</v>
      </c>
      <c r="G734" t="s">
        <v>6463</v>
      </c>
      <c r="H734" t="s">
        <v>1614</v>
      </c>
      <c r="I734" t="s">
        <v>1674</v>
      </c>
    </row>
    <row r="735" spans="1:9" x14ac:dyDescent="0.15">
      <c r="A735" t="s">
        <v>5259</v>
      </c>
      <c r="B735">
        <v>14384</v>
      </c>
      <c r="C735" t="s">
        <v>3898</v>
      </c>
      <c r="D735" t="s">
        <v>1676</v>
      </c>
      <c r="E735" t="s">
        <v>3982</v>
      </c>
      <c r="F735" t="s">
        <v>1675</v>
      </c>
      <c r="G735" t="s">
        <v>6464</v>
      </c>
      <c r="H735" t="s">
        <v>1614</v>
      </c>
      <c r="I735" t="s">
        <v>1676</v>
      </c>
    </row>
    <row r="736" spans="1:9" x14ac:dyDescent="0.15">
      <c r="A736" t="s">
        <v>5284</v>
      </c>
      <c r="B736">
        <v>14401</v>
      </c>
      <c r="C736" t="s">
        <v>3898</v>
      </c>
      <c r="D736" t="s">
        <v>1678</v>
      </c>
      <c r="E736" t="s">
        <v>3982</v>
      </c>
      <c r="F736" t="s">
        <v>1677</v>
      </c>
      <c r="G736" t="s">
        <v>6465</v>
      </c>
      <c r="H736" t="s">
        <v>1614</v>
      </c>
      <c r="I736" t="s">
        <v>1678</v>
      </c>
    </row>
    <row r="737" spans="1:9" x14ac:dyDescent="0.15">
      <c r="A737" t="s">
        <v>5309</v>
      </c>
      <c r="B737">
        <v>14402</v>
      </c>
      <c r="C737" t="s">
        <v>3898</v>
      </c>
      <c r="D737" t="s">
        <v>1680</v>
      </c>
      <c r="E737" t="s">
        <v>3982</v>
      </c>
      <c r="F737" t="s">
        <v>1679</v>
      </c>
      <c r="G737" t="s">
        <v>6466</v>
      </c>
      <c r="H737" t="s">
        <v>1614</v>
      </c>
      <c r="I737" t="s">
        <v>1680</v>
      </c>
    </row>
    <row r="738" spans="1:9" x14ac:dyDescent="0.15">
      <c r="A738" t="s">
        <v>3948</v>
      </c>
      <c r="B738">
        <v>15000</v>
      </c>
      <c r="C738" t="s">
        <v>3899</v>
      </c>
      <c r="D738" t="s">
        <v>1682</v>
      </c>
      <c r="E738" t="s">
        <v>3933</v>
      </c>
      <c r="F738" t="s">
        <v>1681</v>
      </c>
      <c r="G738" t="s">
        <v>6467</v>
      </c>
      <c r="H738" t="s">
        <v>1682</v>
      </c>
    </row>
    <row r="739" spans="1:9" x14ac:dyDescent="0.15">
      <c r="A739" t="s">
        <v>3997</v>
      </c>
      <c r="B739">
        <v>15100</v>
      </c>
      <c r="C739" t="s">
        <v>3899</v>
      </c>
      <c r="D739" t="s">
        <v>1684</v>
      </c>
      <c r="E739" t="s">
        <v>3982</v>
      </c>
      <c r="F739" t="s">
        <v>1683</v>
      </c>
      <c r="G739" t="s">
        <v>6468</v>
      </c>
      <c r="H739" t="s">
        <v>1682</v>
      </c>
      <c r="I739" t="s">
        <v>1684</v>
      </c>
    </row>
    <row r="740" spans="1:9" x14ac:dyDescent="0.15">
      <c r="A740" t="s">
        <v>4045</v>
      </c>
      <c r="B740">
        <v>15202</v>
      </c>
      <c r="C740" t="s">
        <v>3899</v>
      </c>
      <c r="D740" t="s">
        <v>1686</v>
      </c>
      <c r="E740" t="s">
        <v>3982</v>
      </c>
      <c r="F740" t="s">
        <v>1685</v>
      </c>
      <c r="G740" t="s">
        <v>6469</v>
      </c>
      <c r="H740" t="s">
        <v>1682</v>
      </c>
      <c r="I740" t="s">
        <v>1686</v>
      </c>
    </row>
    <row r="741" spans="1:9" x14ac:dyDescent="0.15">
      <c r="A741" t="s">
        <v>4093</v>
      </c>
      <c r="B741">
        <v>15204</v>
      </c>
      <c r="C741" t="s">
        <v>3899</v>
      </c>
      <c r="D741" t="s">
        <v>1688</v>
      </c>
      <c r="E741" t="s">
        <v>3982</v>
      </c>
      <c r="F741" t="s">
        <v>1687</v>
      </c>
      <c r="G741" t="s">
        <v>6470</v>
      </c>
      <c r="H741" t="s">
        <v>1682</v>
      </c>
      <c r="I741" t="s">
        <v>1688</v>
      </c>
    </row>
    <row r="742" spans="1:9" x14ac:dyDescent="0.15">
      <c r="A742" t="s">
        <v>4141</v>
      </c>
      <c r="B742">
        <v>15205</v>
      </c>
      <c r="C742" t="s">
        <v>3899</v>
      </c>
      <c r="D742" t="s">
        <v>1690</v>
      </c>
      <c r="E742" t="s">
        <v>3982</v>
      </c>
      <c r="F742" t="s">
        <v>1689</v>
      </c>
      <c r="G742" t="s">
        <v>6471</v>
      </c>
      <c r="H742" t="s">
        <v>1682</v>
      </c>
      <c r="I742" t="s">
        <v>1690</v>
      </c>
    </row>
    <row r="743" spans="1:9" x14ac:dyDescent="0.15">
      <c r="A743" t="s">
        <v>4189</v>
      </c>
      <c r="B743">
        <v>15206</v>
      </c>
      <c r="C743" t="s">
        <v>3899</v>
      </c>
      <c r="D743" t="s">
        <v>1692</v>
      </c>
      <c r="E743" t="s">
        <v>3982</v>
      </c>
      <c r="F743" t="s">
        <v>1691</v>
      </c>
      <c r="G743" t="s">
        <v>6472</v>
      </c>
      <c r="H743" t="s">
        <v>1682</v>
      </c>
      <c r="I743" t="s">
        <v>1692</v>
      </c>
    </row>
    <row r="744" spans="1:9" x14ac:dyDescent="0.15">
      <c r="A744" t="s">
        <v>4237</v>
      </c>
      <c r="B744">
        <v>15208</v>
      </c>
      <c r="C744" t="s">
        <v>3899</v>
      </c>
      <c r="D744" t="s">
        <v>1694</v>
      </c>
      <c r="E744" t="s">
        <v>3982</v>
      </c>
      <c r="F744" t="s">
        <v>1693</v>
      </c>
      <c r="G744" t="s">
        <v>6473</v>
      </c>
      <c r="H744" t="s">
        <v>1682</v>
      </c>
      <c r="I744" t="s">
        <v>1694</v>
      </c>
    </row>
    <row r="745" spans="1:9" x14ac:dyDescent="0.15">
      <c r="A745" t="s">
        <v>4285</v>
      </c>
      <c r="B745">
        <v>15209</v>
      </c>
      <c r="C745" t="s">
        <v>3899</v>
      </c>
      <c r="D745" t="s">
        <v>1696</v>
      </c>
      <c r="E745" t="s">
        <v>3982</v>
      </c>
      <c r="F745" t="s">
        <v>1695</v>
      </c>
      <c r="G745" t="s">
        <v>6474</v>
      </c>
      <c r="H745" t="s">
        <v>1682</v>
      </c>
      <c r="I745" t="s">
        <v>1696</v>
      </c>
    </row>
    <row r="746" spans="1:9" x14ac:dyDescent="0.15">
      <c r="A746" t="s">
        <v>4333</v>
      </c>
      <c r="B746">
        <v>15210</v>
      </c>
      <c r="C746" t="s">
        <v>3899</v>
      </c>
      <c r="D746" t="s">
        <v>1698</v>
      </c>
      <c r="E746" t="s">
        <v>3982</v>
      </c>
      <c r="F746" t="s">
        <v>1697</v>
      </c>
      <c r="G746" t="s">
        <v>6475</v>
      </c>
      <c r="H746" t="s">
        <v>1682</v>
      </c>
      <c r="I746" t="s">
        <v>1698</v>
      </c>
    </row>
    <row r="747" spans="1:9" x14ac:dyDescent="0.15">
      <c r="A747" t="s">
        <v>4381</v>
      </c>
      <c r="B747">
        <v>15211</v>
      </c>
      <c r="C747" t="s">
        <v>3899</v>
      </c>
      <c r="D747" t="s">
        <v>1700</v>
      </c>
      <c r="E747" t="s">
        <v>3982</v>
      </c>
      <c r="F747" t="s">
        <v>1699</v>
      </c>
      <c r="G747" t="s">
        <v>6476</v>
      </c>
      <c r="H747" t="s">
        <v>1682</v>
      </c>
      <c r="I747" t="s">
        <v>1700</v>
      </c>
    </row>
    <row r="748" spans="1:9" x14ac:dyDescent="0.15">
      <c r="A748" t="s">
        <v>4429</v>
      </c>
      <c r="B748">
        <v>15212</v>
      </c>
      <c r="C748" t="s">
        <v>3899</v>
      </c>
      <c r="D748" t="s">
        <v>1702</v>
      </c>
      <c r="E748" t="s">
        <v>3982</v>
      </c>
      <c r="F748" t="s">
        <v>1701</v>
      </c>
      <c r="G748" t="s">
        <v>6477</v>
      </c>
      <c r="H748" t="s">
        <v>1682</v>
      </c>
      <c r="I748" t="s">
        <v>1702</v>
      </c>
    </row>
    <row r="749" spans="1:9" x14ac:dyDescent="0.15">
      <c r="A749" t="s">
        <v>4477</v>
      </c>
      <c r="B749">
        <v>15213</v>
      </c>
      <c r="C749" t="s">
        <v>3899</v>
      </c>
      <c r="D749" t="s">
        <v>1704</v>
      </c>
      <c r="E749" t="s">
        <v>3982</v>
      </c>
      <c r="F749" t="s">
        <v>1703</v>
      </c>
      <c r="G749" t="s">
        <v>6478</v>
      </c>
      <c r="H749" t="s">
        <v>1682</v>
      </c>
      <c r="I749" t="s">
        <v>1704</v>
      </c>
    </row>
    <row r="750" spans="1:9" x14ac:dyDescent="0.15">
      <c r="A750" t="s">
        <v>4525</v>
      </c>
      <c r="B750">
        <v>15216</v>
      </c>
      <c r="C750" t="s">
        <v>3899</v>
      </c>
      <c r="D750" t="s">
        <v>1706</v>
      </c>
      <c r="E750" t="s">
        <v>3982</v>
      </c>
      <c r="F750" t="s">
        <v>1705</v>
      </c>
      <c r="G750" t="s">
        <v>6479</v>
      </c>
      <c r="H750" t="s">
        <v>1682</v>
      </c>
      <c r="I750" t="s">
        <v>1706</v>
      </c>
    </row>
    <row r="751" spans="1:9" x14ac:dyDescent="0.15">
      <c r="A751" t="s">
        <v>4573</v>
      </c>
      <c r="B751">
        <v>15217</v>
      </c>
      <c r="C751" t="s">
        <v>3899</v>
      </c>
      <c r="D751" t="s">
        <v>1708</v>
      </c>
      <c r="E751" t="s">
        <v>3982</v>
      </c>
      <c r="F751" t="s">
        <v>1707</v>
      </c>
      <c r="G751" t="s">
        <v>6480</v>
      </c>
      <c r="H751" t="s">
        <v>1682</v>
      </c>
      <c r="I751" t="s">
        <v>1708</v>
      </c>
    </row>
    <row r="752" spans="1:9" x14ac:dyDescent="0.15">
      <c r="A752" t="s">
        <v>4621</v>
      </c>
      <c r="B752">
        <v>15218</v>
      </c>
      <c r="C752" t="s">
        <v>3899</v>
      </c>
      <c r="D752" t="s">
        <v>1710</v>
      </c>
      <c r="E752" t="s">
        <v>3982</v>
      </c>
      <c r="F752" t="s">
        <v>1709</v>
      </c>
      <c r="G752" t="s">
        <v>6481</v>
      </c>
      <c r="H752" t="s">
        <v>1682</v>
      </c>
      <c r="I752" t="s">
        <v>1710</v>
      </c>
    </row>
    <row r="753" spans="1:9" x14ac:dyDescent="0.15">
      <c r="A753" t="s">
        <v>4669</v>
      </c>
      <c r="B753">
        <v>15222</v>
      </c>
      <c r="C753" t="s">
        <v>3899</v>
      </c>
      <c r="D753" t="s">
        <v>1712</v>
      </c>
      <c r="E753" t="s">
        <v>3982</v>
      </c>
      <c r="F753" t="s">
        <v>1711</v>
      </c>
      <c r="G753" t="s">
        <v>6482</v>
      </c>
      <c r="H753" t="s">
        <v>1682</v>
      </c>
      <c r="I753" t="s">
        <v>1712</v>
      </c>
    </row>
    <row r="754" spans="1:9" x14ac:dyDescent="0.15">
      <c r="A754" t="s">
        <v>4717</v>
      </c>
      <c r="B754">
        <v>15223</v>
      </c>
      <c r="C754" t="s">
        <v>3899</v>
      </c>
      <c r="D754" t="s">
        <v>1714</v>
      </c>
      <c r="E754" t="s">
        <v>3982</v>
      </c>
      <c r="F754" t="s">
        <v>1713</v>
      </c>
      <c r="G754" t="s">
        <v>6483</v>
      </c>
      <c r="H754" t="s">
        <v>1682</v>
      </c>
      <c r="I754" t="s">
        <v>1714</v>
      </c>
    </row>
    <row r="755" spans="1:9" x14ac:dyDescent="0.15">
      <c r="A755" t="s">
        <v>4764</v>
      </c>
      <c r="B755">
        <v>15224</v>
      </c>
      <c r="C755" t="s">
        <v>3899</v>
      </c>
      <c r="D755" t="s">
        <v>1716</v>
      </c>
      <c r="E755" t="s">
        <v>3982</v>
      </c>
      <c r="F755" t="s">
        <v>1715</v>
      </c>
      <c r="G755" t="s">
        <v>6484</v>
      </c>
      <c r="H755" t="s">
        <v>1682</v>
      </c>
      <c r="I755" t="s">
        <v>1716</v>
      </c>
    </row>
    <row r="756" spans="1:9" x14ac:dyDescent="0.15">
      <c r="A756" t="s">
        <v>4811</v>
      </c>
      <c r="B756">
        <v>15225</v>
      </c>
      <c r="C756" t="s">
        <v>3899</v>
      </c>
      <c r="D756" t="s">
        <v>1718</v>
      </c>
      <c r="E756" t="s">
        <v>3982</v>
      </c>
      <c r="F756" t="s">
        <v>1717</v>
      </c>
      <c r="G756" t="s">
        <v>6485</v>
      </c>
      <c r="H756" t="s">
        <v>1682</v>
      </c>
      <c r="I756" t="s">
        <v>1718</v>
      </c>
    </row>
    <row r="757" spans="1:9" x14ac:dyDescent="0.15">
      <c r="A757" t="s">
        <v>4856</v>
      </c>
      <c r="B757">
        <v>15226</v>
      </c>
      <c r="C757" t="s">
        <v>3899</v>
      </c>
      <c r="D757" t="s">
        <v>1720</v>
      </c>
      <c r="E757" t="s">
        <v>3982</v>
      </c>
      <c r="F757" t="s">
        <v>1719</v>
      </c>
      <c r="G757" t="s">
        <v>6486</v>
      </c>
      <c r="H757" t="s">
        <v>1682</v>
      </c>
      <c r="I757" t="s">
        <v>1720</v>
      </c>
    </row>
    <row r="758" spans="1:9" x14ac:dyDescent="0.15">
      <c r="A758" t="s">
        <v>4900</v>
      </c>
      <c r="B758">
        <v>15227</v>
      </c>
      <c r="C758" t="s">
        <v>3899</v>
      </c>
      <c r="D758" t="s">
        <v>1722</v>
      </c>
      <c r="E758" t="s">
        <v>3982</v>
      </c>
      <c r="F758" t="s">
        <v>1721</v>
      </c>
      <c r="G758" t="s">
        <v>6487</v>
      </c>
      <c r="H758" t="s">
        <v>1682</v>
      </c>
      <c r="I758" t="s">
        <v>1722</v>
      </c>
    </row>
    <row r="759" spans="1:9" x14ac:dyDescent="0.15">
      <c r="A759" t="s">
        <v>4939</v>
      </c>
      <c r="B759">
        <v>15307</v>
      </c>
      <c r="C759" t="s">
        <v>3899</v>
      </c>
      <c r="D759" t="s">
        <v>1724</v>
      </c>
      <c r="E759" t="s">
        <v>3982</v>
      </c>
      <c r="F759" t="s">
        <v>1723</v>
      </c>
      <c r="G759" t="s">
        <v>6488</v>
      </c>
      <c r="H759" t="s">
        <v>1682</v>
      </c>
      <c r="I759" t="s">
        <v>1724</v>
      </c>
    </row>
    <row r="760" spans="1:9" x14ac:dyDescent="0.15">
      <c r="A760" t="s">
        <v>4976</v>
      </c>
      <c r="B760">
        <v>15342</v>
      </c>
      <c r="C760" t="s">
        <v>3899</v>
      </c>
      <c r="D760" t="s">
        <v>1726</v>
      </c>
      <c r="E760" t="s">
        <v>3982</v>
      </c>
      <c r="F760" t="s">
        <v>1725</v>
      </c>
      <c r="G760" t="s">
        <v>6489</v>
      </c>
      <c r="H760" t="s">
        <v>1682</v>
      </c>
      <c r="I760" t="s">
        <v>1726</v>
      </c>
    </row>
    <row r="761" spans="1:9" x14ac:dyDescent="0.15">
      <c r="A761" t="s">
        <v>5012</v>
      </c>
      <c r="B761">
        <v>15361</v>
      </c>
      <c r="C761" t="s">
        <v>3899</v>
      </c>
      <c r="D761" t="s">
        <v>1728</v>
      </c>
      <c r="E761" t="s">
        <v>3982</v>
      </c>
      <c r="F761" t="s">
        <v>1727</v>
      </c>
      <c r="G761" t="s">
        <v>6490</v>
      </c>
      <c r="H761" t="s">
        <v>1682</v>
      </c>
      <c r="I761" t="s">
        <v>1728</v>
      </c>
    </row>
    <row r="762" spans="1:9" x14ac:dyDescent="0.15">
      <c r="A762" t="s">
        <v>5048</v>
      </c>
      <c r="B762">
        <v>15385</v>
      </c>
      <c r="C762" t="s">
        <v>3899</v>
      </c>
      <c r="D762" t="s">
        <v>1730</v>
      </c>
      <c r="E762" t="s">
        <v>3982</v>
      </c>
      <c r="F762" t="s">
        <v>1729</v>
      </c>
      <c r="G762" t="s">
        <v>6491</v>
      </c>
      <c r="H762" t="s">
        <v>1682</v>
      </c>
      <c r="I762" t="s">
        <v>1730</v>
      </c>
    </row>
    <row r="763" spans="1:9" x14ac:dyDescent="0.15">
      <c r="A763" t="s">
        <v>5083</v>
      </c>
      <c r="B763">
        <v>15405</v>
      </c>
      <c r="C763" t="s">
        <v>3899</v>
      </c>
      <c r="D763" t="s">
        <v>1732</v>
      </c>
      <c r="E763" t="s">
        <v>3982</v>
      </c>
      <c r="F763" t="s">
        <v>1731</v>
      </c>
      <c r="G763" t="s">
        <v>6492</v>
      </c>
      <c r="H763" t="s">
        <v>1682</v>
      </c>
      <c r="I763" t="s">
        <v>1732</v>
      </c>
    </row>
    <row r="764" spans="1:9" x14ac:dyDescent="0.15">
      <c r="A764" t="s">
        <v>5115</v>
      </c>
      <c r="B764">
        <v>15461</v>
      </c>
      <c r="C764" t="s">
        <v>3899</v>
      </c>
      <c r="D764" t="s">
        <v>1734</v>
      </c>
      <c r="E764" t="s">
        <v>3982</v>
      </c>
      <c r="F764" t="s">
        <v>1733</v>
      </c>
      <c r="G764" t="s">
        <v>6493</v>
      </c>
      <c r="H764" t="s">
        <v>1682</v>
      </c>
      <c r="I764" t="s">
        <v>1734</v>
      </c>
    </row>
    <row r="765" spans="1:9" x14ac:dyDescent="0.15">
      <c r="A765" t="s">
        <v>5147</v>
      </c>
      <c r="B765">
        <v>15482</v>
      </c>
      <c r="C765" t="s">
        <v>3899</v>
      </c>
      <c r="D765" t="s">
        <v>1736</v>
      </c>
      <c r="E765" t="s">
        <v>3982</v>
      </c>
      <c r="F765" t="s">
        <v>1735</v>
      </c>
      <c r="G765" t="s">
        <v>6494</v>
      </c>
      <c r="H765" t="s">
        <v>1682</v>
      </c>
      <c r="I765" t="s">
        <v>1736</v>
      </c>
    </row>
    <row r="766" spans="1:9" x14ac:dyDescent="0.15">
      <c r="A766" t="s">
        <v>5177</v>
      </c>
      <c r="B766">
        <v>15504</v>
      </c>
      <c r="C766" t="s">
        <v>3899</v>
      </c>
      <c r="D766" t="s">
        <v>1738</v>
      </c>
      <c r="E766" t="s">
        <v>3982</v>
      </c>
      <c r="F766" t="s">
        <v>1737</v>
      </c>
      <c r="G766" t="s">
        <v>6495</v>
      </c>
      <c r="H766" t="s">
        <v>1682</v>
      </c>
      <c r="I766" t="s">
        <v>1738</v>
      </c>
    </row>
    <row r="767" spans="1:9" x14ac:dyDescent="0.15">
      <c r="A767" t="s">
        <v>5205</v>
      </c>
      <c r="B767">
        <v>15581</v>
      </c>
      <c r="C767" t="s">
        <v>3899</v>
      </c>
      <c r="D767" t="s">
        <v>1740</v>
      </c>
      <c r="E767" t="s">
        <v>3982</v>
      </c>
      <c r="F767" t="s">
        <v>1739</v>
      </c>
      <c r="G767" t="s">
        <v>6496</v>
      </c>
      <c r="H767" t="s">
        <v>1682</v>
      </c>
      <c r="I767" t="s">
        <v>1740</v>
      </c>
    </row>
    <row r="768" spans="1:9" x14ac:dyDescent="0.15">
      <c r="A768" t="s">
        <v>5233</v>
      </c>
      <c r="B768">
        <v>15586</v>
      </c>
      <c r="C768" t="s">
        <v>3899</v>
      </c>
      <c r="D768" t="s">
        <v>1742</v>
      </c>
      <c r="E768" t="s">
        <v>3982</v>
      </c>
      <c r="F768" t="s">
        <v>1741</v>
      </c>
      <c r="G768" t="s">
        <v>6497</v>
      </c>
      <c r="H768" t="s">
        <v>1682</v>
      </c>
      <c r="I768" t="s">
        <v>1742</v>
      </c>
    </row>
    <row r="769" spans="1:9" x14ac:dyDescent="0.15">
      <c r="A769" t="s">
        <v>3949</v>
      </c>
      <c r="B769">
        <v>16000</v>
      </c>
      <c r="C769" t="s">
        <v>3900</v>
      </c>
      <c r="D769" t="s">
        <v>1744</v>
      </c>
      <c r="E769" t="s">
        <v>3933</v>
      </c>
      <c r="F769" t="s">
        <v>1743</v>
      </c>
      <c r="G769" t="s">
        <v>6498</v>
      </c>
      <c r="H769" t="s">
        <v>1744</v>
      </c>
    </row>
    <row r="770" spans="1:9" x14ac:dyDescent="0.15">
      <c r="A770" t="s">
        <v>3998</v>
      </c>
      <c r="B770">
        <v>16201</v>
      </c>
      <c r="C770" t="s">
        <v>3900</v>
      </c>
      <c r="D770" t="s">
        <v>1746</v>
      </c>
      <c r="E770" t="s">
        <v>3982</v>
      </c>
      <c r="F770" t="s">
        <v>1745</v>
      </c>
      <c r="G770" t="s">
        <v>6499</v>
      </c>
      <c r="H770" t="s">
        <v>1744</v>
      </c>
      <c r="I770" t="s">
        <v>1746</v>
      </c>
    </row>
    <row r="771" spans="1:9" x14ac:dyDescent="0.15">
      <c r="A771" t="s">
        <v>4046</v>
      </c>
      <c r="B771">
        <v>16202</v>
      </c>
      <c r="C771" t="s">
        <v>3900</v>
      </c>
      <c r="D771" t="s">
        <v>1748</v>
      </c>
      <c r="E771" t="s">
        <v>3982</v>
      </c>
      <c r="F771" t="s">
        <v>1747</v>
      </c>
      <c r="G771" t="s">
        <v>6500</v>
      </c>
      <c r="H771" t="s">
        <v>1744</v>
      </c>
      <c r="I771" t="s">
        <v>1748</v>
      </c>
    </row>
    <row r="772" spans="1:9" x14ac:dyDescent="0.15">
      <c r="A772" t="s">
        <v>4094</v>
      </c>
      <c r="B772">
        <v>16204</v>
      </c>
      <c r="C772" t="s">
        <v>3900</v>
      </c>
      <c r="D772" t="s">
        <v>1750</v>
      </c>
      <c r="E772" t="s">
        <v>3982</v>
      </c>
      <c r="F772" t="s">
        <v>1749</v>
      </c>
      <c r="G772" t="s">
        <v>6501</v>
      </c>
      <c r="H772" t="s">
        <v>1744</v>
      </c>
      <c r="I772" t="s">
        <v>1750</v>
      </c>
    </row>
    <row r="773" spans="1:9" x14ac:dyDescent="0.15">
      <c r="A773" t="s">
        <v>4142</v>
      </c>
      <c r="B773">
        <v>16205</v>
      </c>
      <c r="C773" t="s">
        <v>3900</v>
      </c>
      <c r="D773" t="s">
        <v>1752</v>
      </c>
      <c r="E773" t="s">
        <v>3982</v>
      </c>
      <c r="F773" t="s">
        <v>1751</v>
      </c>
      <c r="G773" t="s">
        <v>6502</v>
      </c>
      <c r="H773" t="s">
        <v>1744</v>
      </c>
      <c r="I773" t="s">
        <v>1752</v>
      </c>
    </row>
    <row r="774" spans="1:9" x14ac:dyDescent="0.15">
      <c r="A774" t="s">
        <v>4190</v>
      </c>
      <c r="B774">
        <v>16206</v>
      </c>
      <c r="C774" t="s">
        <v>3900</v>
      </c>
      <c r="D774" t="s">
        <v>1754</v>
      </c>
      <c r="E774" t="s">
        <v>3982</v>
      </c>
      <c r="F774" t="s">
        <v>1753</v>
      </c>
      <c r="G774" t="s">
        <v>6503</v>
      </c>
      <c r="H774" t="s">
        <v>1744</v>
      </c>
      <c r="I774" t="s">
        <v>1754</v>
      </c>
    </row>
    <row r="775" spans="1:9" x14ac:dyDescent="0.15">
      <c r="A775" t="s">
        <v>4238</v>
      </c>
      <c r="B775">
        <v>16207</v>
      </c>
      <c r="C775" t="s">
        <v>3900</v>
      </c>
      <c r="D775" t="s">
        <v>1756</v>
      </c>
      <c r="E775" t="s">
        <v>3982</v>
      </c>
      <c r="F775" t="s">
        <v>1755</v>
      </c>
      <c r="G775" t="s">
        <v>6504</v>
      </c>
      <c r="H775" t="s">
        <v>1744</v>
      </c>
      <c r="I775" t="s">
        <v>1756</v>
      </c>
    </row>
    <row r="776" spans="1:9" x14ac:dyDescent="0.15">
      <c r="A776" t="s">
        <v>4286</v>
      </c>
      <c r="B776">
        <v>16208</v>
      </c>
      <c r="C776" t="s">
        <v>3900</v>
      </c>
      <c r="D776" t="s">
        <v>1758</v>
      </c>
      <c r="E776" t="s">
        <v>3982</v>
      </c>
      <c r="F776" t="s">
        <v>1757</v>
      </c>
      <c r="G776" t="s">
        <v>6505</v>
      </c>
      <c r="H776" t="s">
        <v>1744</v>
      </c>
      <c r="I776" t="s">
        <v>1758</v>
      </c>
    </row>
    <row r="777" spans="1:9" x14ac:dyDescent="0.15">
      <c r="A777" t="s">
        <v>4334</v>
      </c>
      <c r="B777">
        <v>16209</v>
      </c>
      <c r="C777" t="s">
        <v>3900</v>
      </c>
      <c r="D777" t="s">
        <v>1760</v>
      </c>
      <c r="E777" t="s">
        <v>3982</v>
      </c>
      <c r="F777" t="s">
        <v>1759</v>
      </c>
      <c r="G777" t="s">
        <v>6506</v>
      </c>
      <c r="H777" t="s">
        <v>1744</v>
      </c>
      <c r="I777" t="s">
        <v>1760</v>
      </c>
    </row>
    <row r="778" spans="1:9" x14ac:dyDescent="0.15">
      <c r="A778" t="s">
        <v>4382</v>
      </c>
      <c r="B778">
        <v>16210</v>
      </c>
      <c r="C778" t="s">
        <v>3900</v>
      </c>
      <c r="D778" t="s">
        <v>1762</v>
      </c>
      <c r="E778" t="s">
        <v>3982</v>
      </c>
      <c r="F778" t="s">
        <v>1761</v>
      </c>
      <c r="G778" t="s">
        <v>6507</v>
      </c>
      <c r="H778" t="s">
        <v>1744</v>
      </c>
      <c r="I778" t="s">
        <v>1762</v>
      </c>
    </row>
    <row r="779" spans="1:9" x14ac:dyDescent="0.15">
      <c r="A779" t="s">
        <v>4430</v>
      </c>
      <c r="B779">
        <v>16211</v>
      </c>
      <c r="C779" t="s">
        <v>3900</v>
      </c>
      <c r="D779" t="s">
        <v>1764</v>
      </c>
      <c r="E779" t="s">
        <v>3982</v>
      </c>
      <c r="F779" t="s">
        <v>1763</v>
      </c>
      <c r="G779" t="s">
        <v>6508</v>
      </c>
      <c r="H779" t="s">
        <v>1744</v>
      </c>
      <c r="I779" t="s">
        <v>1764</v>
      </c>
    </row>
    <row r="780" spans="1:9" x14ac:dyDescent="0.15">
      <c r="A780" t="s">
        <v>4478</v>
      </c>
      <c r="B780">
        <v>16321</v>
      </c>
      <c r="C780" t="s">
        <v>3900</v>
      </c>
      <c r="D780" t="s">
        <v>1766</v>
      </c>
      <c r="E780" t="s">
        <v>3982</v>
      </c>
      <c r="F780" t="s">
        <v>1765</v>
      </c>
      <c r="G780" t="s">
        <v>6509</v>
      </c>
      <c r="H780" t="s">
        <v>1744</v>
      </c>
      <c r="I780" t="s">
        <v>1766</v>
      </c>
    </row>
    <row r="781" spans="1:9" x14ac:dyDescent="0.15">
      <c r="A781" t="s">
        <v>4526</v>
      </c>
      <c r="B781">
        <v>16322</v>
      </c>
      <c r="C781" t="s">
        <v>3900</v>
      </c>
      <c r="D781" t="s">
        <v>1768</v>
      </c>
      <c r="E781" t="s">
        <v>3982</v>
      </c>
      <c r="F781" t="s">
        <v>1767</v>
      </c>
      <c r="G781" t="s">
        <v>6510</v>
      </c>
      <c r="H781" t="s">
        <v>1744</v>
      </c>
      <c r="I781" t="s">
        <v>1768</v>
      </c>
    </row>
    <row r="782" spans="1:9" x14ac:dyDescent="0.15">
      <c r="A782" t="s">
        <v>4574</v>
      </c>
      <c r="B782">
        <v>16323</v>
      </c>
      <c r="C782" t="s">
        <v>3900</v>
      </c>
      <c r="D782" t="s">
        <v>1770</v>
      </c>
      <c r="E782" t="s">
        <v>3982</v>
      </c>
      <c r="F782" t="s">
        <v>1769</v>
      </c>
      <c r="G782" t="s">
        <v>6511</v>
      </c>
      <c r="H782" t="s">
        <v>1744</v>
      </c>
      <c r="I782" t="s">
        <v>1770</v>
      </c>
    </row>
    <row r="783" spans="1:9" x14ac:dyDescent="0.15">
      <c r="A783" t="s">
        <v>4622</v>
      </c>
      <c r="B783">
        <v>16342</v>
      </c>
      <c r="C783" t="s">
        <v>3900</v>
      </c>
      <c r="D783" t="s">
        <v>1772</v>
      </c>
      <c r="E783" t="s">
        <v>3982</v>
      </c>
      <c r="F783" t="s">
        <v>1771</v>
      </c>
      <c r="G783" t="s">
        <v>6512</v>
      </c>
      <c r="H783" t="s">
        <v>1744</v>
      </c>
      <c r="I783" t="s">
        <v>1772</v>
      </c>
    </row>
    <row r="784" spans="1:9" x14ac:dyDescent="0.15">
      <c r="A784" t="s">
        <v>4670</v>
      </c>
      <c r="B784">
        <v>16343</v>
      </c>
      <c r="C784" t="s">
        <v>3900</v>
      </c>
      <c r="D784" t="s">
        <v>884</v>
      </c>
      <c r="E784" t="s">
        <v>3982</v>
      </c>
      <c r="F784" t="s">
        <v>1773</v>
      </c>
      <c r="G784" t="s">
        <v>6513</v>
      </c>
      <c r="H784" t="s">
        <v>1744</v>
      </c>
      <c r="I784" t="s">
        <v>884</v>
      </c>
    </row>
    <row r="785" spans="1:9" x14ac:dyDescent="0.15">
      <c r="A785" t="s">
        <v>3950</v>
      </c>
      <c r="B785">
        <v>17000</v>
      </c>
      <c r="C785" t="s">
        <v>3901</v>
      </c>
      <c r="D785" t="s">
        <v>1775</v>
      </c>
      <c r="E785" t="s">
        <v>3933</v>
      </c>
      <c r="F785" t="s">
        <v>1774</v>
      </c>
      <c r="G785" t="s">
        <v>6514</v>
      </c>
      <c r="H785" t="s">
        <v>1775</v>
      </c>
    </row>
    <row r="786" spans="1:9" x14ac:dyDescent="0.15">
      <c r="A786" t="s">
        <v>3999</v>
      </c>
      <c r="B786">
        <v>17201</v>
      </c>
      <c r="C786" t="s">
        <v>3901</v>
      </c>
      <c r="D786" t="s">
        <v>1777</v>
      </c>
      <c r="E786" t="s">
        <v>3982</v>
      </c>
      <c r="F786" t="s">
        <v>1776</v>
      </c>
      <c r="G786" t="s">
        <v>6515</v>
      </c>
      <c r="H786" t="s">
        <v>1775</v>
      </c>
      <c r="I786" t="s">
        <v>1777</v>
      </c>
    </row>
    <row r="787" spans="1:9" x14ac:dyDescent="0.15">
      <c r="A787" t="s">
        <v>4047</v>
      </c>
      <c r="B787">
        <v>17202</v>
      </c>
      <c r="C787" t="s">
        <v>3901</v>
      </c>
      <c r="D787" t="s">
        <v>1779</v>
      </c>
      <c r="E787" t="s">
        <v>3982</v>
      </c>
      <c r="F787" t="s">
        <v>1778</v>
      </c>
      <c r="G787" t="s">
        <v>6516</v>
      </c>
      <c r="H787" t="s">
        <v>1775</v>
      </c>
      <c r="I787" t="s">
        <v>1779</v>
      </c>
    </row>
    <row r="788" spans="1:9" x14ac:dyDescent="0.15">
      <c r="A788" t="s">
        <v>4095</v>
      </c>
      <c r="B788">
        <v>17203</v>
      </c>
      <c r="C788" t="s">
        <v>3901</v>
      </c>
      <c r="D788" t="s">
        <v>1781</v>
      </c>
      <c r="E788" t="s">
        <v>3982</v>
      </c>
      <c r="F788" t="s">
        <v>1780</v>
      </c>
      <c r="G788" t="s">
        <v>6517</v>
      </c>
      <c r="H788" t="s">
        <v>1775</v>
      </c>
      <c r="I788" t="s">
        <v>1781</v>
      </c>
    </row>
    <row r="789" spans="1:9" x14ac:dyDescent="0.15">
      <c r="A789" t="s">
        <v>4143</v>
      </c>
      <c r="B789">
        <v>17204</v>
      </c>
      <c r="C789" t="s">
        <v>3901</v>
      </c>
      <c r="D789" t="s">
        <v>1783</v>
      </c>
      <c r="E789" t="s">
        <v>3982</v>
      </c>
      <c r="F789" t="s">
        <v>1782</v>
      </c>
      <c r="G789" t="s">
        <v>6518</v>
      </c>
      <c r="H789" t="s">
        <v>1775</v>
      </c>
      <c r="I789" t="s">
        <v>1783</v>
      </c>
    </row>
    <row r="790" spans="1:9" x14ac:dyDescent="0.15">
      <c r="A790" t="s">
        <v>4191</v>
      </c>
      <c r="B790">
        <v>17205</v>
      </c>
      <c r="C790" t="s">
        <v>3901</v>
      </c>
      <c r="D790" t="s">
        <v>1785</v>
      </c>
      <c r="E790" t="s">
        <v>3982</v>
      </c>
      <c r="F790" t="s">
        <v>1784</v>
      </c>
      <c r="G790" t="s">
        <v>6519</v>
      </c>
      <c r="H790" t="s">
        <v>1775</v>
      </c>
      <c r="I790" t="s">
        <v>1785</v>
      </c>
    </row>
    <row r="791" spans="1:9" x14ac:dyDescent="0.15">
      <c r="A791" t="s">
        <v>4239</v>
      </c>
      <c r="B791">
        <v>17206</v>
      </c>
      <c r="C791" t="s">
        <v>3901</v>
      </c>
      <c r="D791" t="s">
        <v>1787</v>
      </c>
      <c r="E791" t="s">
        <v>3982</v>
      </c>
      <c r="F791" t="s">
        <v>1786</v>
      </c>
      <c r="G791" t="s">
        <v>6520</v>
      </c>
      <c r="H791" t="s">
        <v>1775</v>
      </c>
      <c r="I791" t="s">
        <v>1787</v>
      </c>
    </row>
    <row r="792" spans="1:9" x14ac:dyDescent="0.15">
      <c r="A792" t="s">
        <v>4287</v>
      </c>
      <c r="B792">
        <v>17207</v>
      </c>
      <c r="C792" t="s">
        <v>3901</v>
      </c>
      <c r="D792" t="s">
        <v>1789</v>
      </c>
      <c r="E792" t="s">
        <v>3982</v>
      </c>
      <c r="F792" t="s">
        <v>1788</v>
      </c>
      <c r="G792" t="s">
        <v>6521</v>
      </c>
      <c r="H792" t="s">
        <v>1775</v>
      </c>
      <c r="I792" t="s">
        <v>1789</v>
      </c>
    </row>
    <row r="793" spans="1:9" x14ac:dyDescent="0.15">
      <c r="A793" t="s">
        <v>4335</v>
      </c>
      <c r="B793">
        <v>17209</v>
      </c>
      <c r="C793" t="s">
        <v>3901</v>
      </c>
      <c r="D793" t="s">
        <v>1791</v>
      </c>
      <c r="E793" t="s">
        <v>3982</v>
      </c>
      <c r="F793" t="s">
        <v>1790</v>
      </c>
      <c r="G793" t="s">
        <v>6522</v>
      </c>
      <c r="H793" t="s">
        <v>1775</v>
      </c>
      <c r="I793" t="s">
        <v>1791</v>
      </c>
    </row>
    <row r="794" spans="1:9" x14ac:dyDescent="0.15">
      <c r="A794" t="s">
        <v>4383</v>
      </c>
      <c r="B794">
        <v>17210</v>
      </c>
      <c r="C794" t="s">
        <v>3901</v>
      </c>
      <c r="D794" t="s">
        <v>1793</v>
      </c>
      <c r="E794" t="s">
        <v>3982</v>
      </c>
      <c r="F794" t="s">
        <v>1792</v>
      </c>
      <c r="G794" t="s">
        <v>6523</v>
      </c>
      <c r="H794" t="s">
        <v>1775</v>
      </c>
      <c r="I794" t="s">
        <v>1793</v>
      </c>
    </row>
    <row r="795" spans="1:9" x14ac:dyDescent="0.15">
      <c r="A795" t="s">
        <v>4431</v>
      </c>
      <c r="B795">
        <v>17211</v>
      </c>
      <c r="C795" t="s">
        <v>3901</v>
      </c>
      <c r="D795" t="s">
        <v>1795</v>
      </c>
      <c r="E795" t="s">
        <v>3982</v>
      </c>
      <c r="F795" t="s">
        <v>1794</v>
      </c>
      <c r="G795" t="s">
        <v>6524</v>
      </c>
      <c r="H795" t="s">
        <v>1775</v>
      </c>
      <c r="I795" t="s">
        <v>1795</v>
      </c>
    </row>
    <row r="796" spans="1:9" x14ac:dyDescent="0.15">
      <c r="A796" t="s">
        <v>4479</v>
      </c>
      <c r="B796">
        <v>17212</v>
      </c>
      <c r="C796" t="s">
        <v>3901</v>
      </c>
      <c r="D796" t="s">
        <v>1797</v>
      </c>
      <c r="E796" t="s">
        <v>3982</v>
      </c>
      <c r="F796" t="s">
        <v>1796</v>
      </c>
      <c r="G796" t="s">
        <v>6525</v>
      </c>
      <c r="H796" t="s">
        <v>1775</v>
      </c>
      <c r="I796" t="s">
        <v>1797</v>
      </c>
    </row>
    <row r="797" spans="1:9" x14ac:dyDescent="0.15">
      <c r="A797" t="s">
        <v>4527</v>
      </c>
      <c r="B797">
        <v>17324</v>
      </c>
      <c r="C797" t="s">
        <v>3901</v>
      </c>
      <c r="D797" t="s">
        <v>1799</v>
      </c>
      <c r="E797" t="s">
        <v>3982</v>
      </c>
      <c r="F797" t="s">
        <v>1798</v>
      </c>
      <c r="G797" t="s">
        <v>6526</v>
      </c>
      <c r="H797" t="s">
        <v>1775</v>
      </c>
      <c r="I797" t="s">
        <v>1799</v>
      </c>
    </row>
    <row r="798" spans="1:9" x14ac:dyDescent="0.15">
      <c r="A798" t="s">
        <v>4575</v>
      </c>
      <c r="B798">
        <v>17361</v>
      </c>
      <c r="C798" t="s">
        <v>3901</v>
      </c>
      <c r="D798" t="s">
        <v>1801</v>
      </c>
      <c r="E798" t="s">
        <v>3982</v>
      </c>
      <c r="F798" t="s">
        <v>1800</v>
      </c>
      <c r="G798" t="s">
        <v>6527</v>
      </c>
      <c r="H798" t="s">
        <v>1775</v>
      </c>
      <c r="I798" t="s">
        <v>1801</v>
      </c>
    </row>
    <row r="799" spans="1:9" x14ac:dyDescent="0.15">
      <c r="A799" t="s">
        <v>4623</v>
      </c>
      <c r="B799">
        <v>17365</v>
      </c>
      <c r="C799" t="s">
        <v>3901</v>
      </c>
      <c r="D799" t="s">
        <v>1803</v>
      </c>
      <c r="E799" t="s">
        <v>3982</v>
      </c>
      <c r="F799" t="s">
        <v>1802</v>
      </c>
      <c r="G799" t="s">
        <v>6528</v>
      </c>
      <c r="H799" t="s">
        <v>1775</v>
      </c>
      <c r="I799" t="s">
        <v>1803</v>
      </c>
    </row>
    <row r="800" spans="1:9" x14ac:dyDescent="0.15">
      <c r="A800" t="s">
        <v>4671</v>
      </c>
      <c r="B800">
        <v>17384</v>
      </c>
      <c r="C800" t="s">
        <v>3901</v>
      </c>
      <c r="D800" t="s">
        <v>1805</v>
      </c>
      <c r="E800" t="s">
        <v>3982</v>
      </c>
      <c r="F800" t="s">
        <v>1804</v>
      </c>
      <c r="G800" t="s">
        <v>6529</v>
      </c>
      <c r="H800" t="s">
        <v>1775</v>
      </c>
      <c r="I800" t="s">
        <v>1805</v>
      </c>
    </row>
    <row r="801" spans="1:9" x14ac:dyDescent="0.15">
      <c r="A801" t="s">
        <v>4718</v>
      </c>
      <c r="B801">
        <v>17386</v>
      </c>
      <c r="C801" t="s">
        <v>3901</v>
      </c>
      <c r="D801" t="s">
        <v>1807</v>
      </c>
      <c r="E801" t="s">
        <v>3982</v>
      </c>
      <c r="F801" t="s">
        <v>1806</v>
      </c>
      <c r="G801" t="s">
        <v>6530</v>
      </c>
      <c r="H801" t="s">
        <v>1775</v>
      </c>
      <c r="I801" t="s">
        <v>1807</v>
      </c>
    </row>
    <row r="802" spans="1:9" x14ac:dyDescent="0.15">
      <c r="A802" t="s">
        <v>4765</v>
      </c>
      <c r="B802">
        <v>17407</v>
      </c>
      <c r="C802" t="s">
        <v>3901</v>
      </c>
      <c r="D802" t="s">
        <v>1809</v>
      </c>
      <c r="E802" t="s">
        <v>3982</v>
      </c>
      <c r="F802" t="s">
        <v>1808</v>
      </c>
      <c r="G802" t="s">
        <v>6531</v>
      </c>
      <c r="H802" t="s">
        <v>1775</v>
      </c>
      <c r="I802" t="s">
        <v>1809</v>
      </c>
    </row>
    <row r="803" spans="1:9" x14ac:dyDescent="0.15">
      <c r="A803" t="s">
        <v>4812</v>
      </c>
      <c r="B803">
        <v>17461</v>
      </c>
      <c r="C803" t="s">
        <v>3901</v>
      </c>
      <c r="D803" t="s">
        <v>1811</v>
      </c>
      <c r="E803" t="s">
        <v>3982</v>
      </c>
      <c r="F803" t="s">
        <v>1810</v>
      </c>
      <c r="G803" t="s">
        <v>6532</v>
      </c>
      <c r="H803" t="s">
        <v>1775</v>
      </c>
      <c r="I803" t="s">
        <v>1811</v>
      </c>
    </row>
    <row r="804" spans="1:9" x14ac:dyDescent="0.15">
      <c r="A804" t="s">
        <v>4857</v>
      </c>
      <c r="B804">
        <v>17463</v>
      </c>
      <c r="C804" t="s">
        <v>3901</v>
      </c>
      <c r="D804" t="s">
        <v>1813</v>
      </c>
      <c r="E804" t="s">
        <v>3982</v>
      </c>
      <c r="F804" t="s">
        <v>1812</v>
      </c>
      <c r="G804" t="s">
        <v>6533</v>
      </c>
      <c r="H804" t="s">
        <v>1775</v>
      </c>
      <c r="I804" t="s">
        <v>1813</v>
      </c>
    </row>
    <row r="805" spans="1:9" x14ac:dyDescent="0.15">
      <c r="A805" t="s">
        <v>3951</v>
      </c>
      <c r="B805">
        <v>18000</v>
      </c>
      <c r="C805" t="s">
        <v>3902</v>
      </c>
      <c r="D805" t="s">
        <v>1815</v>
      </c>
      <c r="E805" t="s">
        <v>3933</v>
      </c>
      <c r="F805" t="s">
        <v>1814</v>
      </c>
      <c r="G805" t="s">
        <v>6534</v>
      </c>
      <c r="H805" t="s">
        <v>1815</v>
      </c>
    </row>
    <row r="806" spans="1:9" x14ac:dyDescent="0.15">
      <c r="A806" t="s">
        <v>4000</v>
      </c>
      <c r="B806">
        <v>18201</v>
      </c>
      <c r="C806" t="s">
        <v>3902</v>
      </c>
      <c r="D806" t="s">
        <v>1817</v>
      </c>
      <c r="E806" t="s">
        <v>3982</v>
      </c>
      <c r="F806" t="s">
        <v>1816</v>
      </c>
      <c r="G806" t="s">
        <v>6535</v>
      </c>
      <c r="H806" t="s">
        <v>1815</v>
      </c>
      <c r="I806" t="s">
        <v>1817</v>
      </c>
    </row>
    <row r="807" spans="1:9" x14ac:dyDescent="0.15">
      <c r="A807" t="s">
        <v>4048</v>
      </c>
      <c r="B807">
        <v>18202</v>
      </c>
      <c r="C807" t="s">
        <v>3902</v>
      </c>
      <c r="D807" t="s">
        <v>1819</v>
      </c>
      <c r="E807" t="s">
        <v>3982</v>
      </c>
      <c r="F807" t="s">
        <v>1818</v>
      </c>
      <c r="G807" t="s">
        <v>6536</v>
      </c>
      <c r="H807" t="s">
        <v>1815</v>
      </c>
      <c r="I807" t="s">
        <v>1819</v>
      </c>
    </row>
    <row r="808" spans="1:9" x14ac:dyDescent="0.15">
      <c r="A808" t="s">
        <v>4096</v>
      </c>
      <c r="B808">
        <v>18204</v>
      </c>
      <c r="C808" t="s">
        <v>3902</v>
      </c>
      <c r="D808" t="s">
        <v>1821</v>
      </c>
      <c r="E808" t="s">
        <v>3982</v>
      </c>
      <c r="F808" t="s">
        <v>1820</v>
      </c>
      <c r="G808" t="s">
        <v>6537</v>
      </c>
      <c r="H808" t="s">
        <v>1815</v>
      </c>
      <c r="I808" t="s">
        <v>1821</v>
      </c>
    </row>
    <row r="809" spans="1:9" x14ac:dyDescent="0.15">
      <c r="A809" t="s">
        <v>4144</v>
      </c>
      <c r="B809">
        <v>18205</v>
      </c>
      <c r="C809" t="s">
        <v>3902</v>
      </c>
      <c r="D809" t="s">
        <v>1823</v>
      </c>
      <c r="E809" t="s">
        <v>3982</v>
      </c>
      <c r="F809" t="s">
        <v>1822</v>
      </c>
      <c r="G809" t="s">
        <v>6538</v>
      </c>
      <c r="H809" t="s">
        <v>1815</v>
      </c>
      <c r="I809" t="s">
        <v>1823</v>
      </c>
    </row>
    <row r="810" spans="1:9" x14ac:dyDescent="0.15">
      <c r="A810" t="s">
        <v>4192</v>
      </c>
      <c r="B810">
        <v>18206</v>
      </c>
      <c r="C810" t="s">
        <v>3902</v>
      </c>
      <c r="D810" t="s">
        <v>1825</v>
      </c>
      <c r="E810" t="s">
        <v>3982</v>
      </c>
      <c r="F810" t="s">
        <v>1824</v>
      </c>
      <c r="G810" t="s">
        <v>6539</v>
      </c>
      <c r="H810" t="s">
        <v>1815</v>
      </c>
      <c r="I810" t="s">
        <v>1825</v>
      </c>
    </row>
    <row r="811" spans="1:9" x14ac:dyDescent="0.15">
      <c r="A811" t="s">
        <v>4240</v>
      </c>
      <c r="B811">
        <v>18207</v>
      </c>
      <c r="C811" t="s">
        <v>3902</v>
      </c>
      <c r="D811" t="s">
        <v>1827</v>
      </c>
      <c r="E811" t="s">
        <v>3982</v>
      </c>
      <c r="F811" t="s">
        <v>1826</v>
      </c>
      <c r="G811" t="s">
        <v>6540</v>
      </c>
      <c r="H811" t="s">
        <v>1815</v>
      </c>
      <c r="I811" t="s">
        <v>1827</v>
      </c>
    </row>
    <row r="812" spans="1:9" x14ac:dyDescent="0.15">
      <c r="A812" t="s">
        <v>4288</v>
      </c>
      <c r="B812">
        <v>18208</v>
      </c>
      <c r="C812" t="s">
        <v>3902</v>
      </c>
      <c r="D812" t="s">
        <v>1829</v>
      </c>
      <c r="E812" t="s">
        <v>3982</v>
      </c>
      <c r="F812" t="s">
        <v>1828</v>
      </c>
      <c r="G812" t="s">
        <v>6541</v>
      </c>
      <c r="H812" t="s">
        <v>1815</v>
      </c>
      <c r="I812" t="s">
        <v>1829</v>
      </c>
    </row>
    <row r="813" spans="1:9" x14ac:dyDescent="0.15">
      <c r="A813" t="s">
        <v>4336</v>
      </c>
      <c r="B813">
        <v>18209</v>
      </c>
      <c r="C813" t="s">
        <v>3902</v>
      </c>
      <c r="D813" t="s">
        <v>1831</v>
      </c>
      <c r="E813" t="s">
        <v>3982</v>
      </c>
      <c r="F813" t="s">
        <v>1830</v>
      </c>
      <c r="G813" t="s">
        <v>6542</v>
      </c>
      <c r="H813" t="s">
        <v>1815</v>
      </c>
      <c r="I813" t="s">
        <v>1831</v>
      </c>
    </row>
    <row r="814" spans="1:9" x14ac:dyDescent="0.15">
      <c r="A814" t="s">
        <v>4384</v>
      </c>
      <c r="B814">
        <v>18210</v>
      </c>
      <c r="C814" t="s">
        <v>3902</v>
      </c>
      <c r="D814" t="s">
        <v>1833</v>
      </c>
      <c r="E814" t="s">
        <v>3982</v>
      </c>
      <c r="F814" t="s">
        <v>1832</v>
      </c>
      <c r="G814" t="s">
        <v>6543</v>
      </c>
      <c r="H814" t="s">
        <v>1815</v>
      </c>
      <c r="I814" t="s">
        <v>1833</v>
      </c>
    </row>
    <row r="815" spans="1:9" x14ac:dyDescent="0.15">
      <c r="A815" t="s">
        <v>4432</v>
      </c>
      <c r="B815">
        <v>18322</v>
      </c>
      <c r="C815" t="s">
        <v>3902</v>
      </c>
      <c r="D815" t="s">
        <v>1835</v>
      </c>
      <c r="E815" t="s">
        <v>3982</v>
      </c>
      <c r="F815" t="s">
        <v>1834</v>
      </c>
      <c r="G815" t="s">
        <v>6544</v>
      </c>
      <c r="H815" t="s">
        <v>1815</v>
      </c>
      <c r="I815" t="s">
        <v>1835</v>
      </c>
    </row>
    <row r="816" spans="1:9" x14ac:dyDescent="0.15">
      <c r="A816" t="s">
        <v>4480</v>
      </c>
      <c r="B816">
        <v>18382</v>
      </c>
      <c r="C816" t="s">
        <v>3902</v>
      </c>
      <c r="D816" t="s">
        <v>540</v>
      </c>
      <c r="E816" t="s">
        <v>3982</v>
      </c>
      <c r="F816" t="s">
        <v>1836</v>
      </c>
      <c r="G816" t="s">
        <v>6545</v>
      </c>
      <c r="H816" t="s">
        <v>1815</v>
      </c>
      <c r="I816" t="s">
        <v>540</v>
      </c>
    </row>
    <row r="817" spans="1:9" x14ac:dyDescent="0.15">
      <c r="A817" t="s">
        <v>4528</v>
      </c>
      <c r="B817">
        <v>18404</v>
      </c>
      <c r="C817" t="s">
        <v>3902</v>
      </c>
      <c r="D817" t="s">
        <v>1838</v>
      </c>
      <c r="E817" t="s">
        <v>3982</v>
      </c>
      <c r="F817" t="s">
        <v>1837</v>
      </c>
      <c r="G817" t="s">
        <v>6546</v>
      </c>
      <c r="H817" t="s">
        <v>1815</v>
      </c>
      <c r="I817" t="s">
        <v>1838</v>
      </c>
    </row>
    <row r="818" spans="1:9" x14ac:dyDescent="0.15">
      <c r="A818" t="s">
        <v>4576</v>
      </c>
      <c r="B818">
        <v>18423</v>
      </c>
      <c r="C818" t="s">
        <v>3902</v>
      </c>
      <c r="D818" t="s">
        <v>1840</v>
      </c>
      <c r="E818" t="s">
        <v>3982</v>
      </c>
      <c r="F818" t="s">
        <v>1839</v>
      </c>
      <c r="G818" t="s">
        <v>6547</v>
      </c>
      <c r="H818" t="s">
        <v>1815</v>
      </c>
      <c r="I818" t="s">
        <v>1840</v>
      </c>
    </row>
    <row r="819" spans="1:9" x14ac:dyDescent="0.15">
      <c r="A819" t="s">
        <v>4624</v>
      </c>
      <c r="B819">
        <v>18442</v>
      </c>
      <c r="C819" t="s">
        <v>3902</v>
      </c>
      <c r="D819" t="s">
        <v>1842</v>
      </c>
      <c r="E819" t="s">
        <v>3982</v>
      </c>
      <c r="F819" t="s">
        <v>1841</v>
      </c>
      <c r="G819" t="s">
        <v>6548</v>
      </c>
      <c r="H819" t="s">
        <v>1815</v>
      </c>
      <c r="I819" t="s">
        <v>1842</v>
      </c>
    </row>
    <row r="820" spans="1:9" x14ac:dyDescent="0.15">
      <c r="A820" t="s">
        <v>4672</v>
      </c>
      <c r="B820">
        <v>18481</v>
      </c>
      <c r="C820" t="s">
        <v>3902</v>
      </c>
      <c r="D820" t="s">
        <v>1844</v>
      </c>
      <c r="E820" t="s">
        <v>3982</v>
      </c>
      <c r="F820" t="s">
        <v>1843</v>
      </c>
      <c r="G820" t="s">
        <v>6549</v>
      </c>
      <c r="H820" t="s">
        <v>1815</v>
      </c>
      <c r="I820" t="s">
        <v>1844</v>
      </c>
    </row>
    <row r="821" spans="1:9" x14ac:dyDescent="0.15">
      <c r="A821" t="s">
        <v>4719</v>
      </c>
      <c r="B821">
        <v>18483</v>
      </c>
      <c r="C821" t="s">
        <v>3902</v>
      </c>
      <c r="D821" t="s">
        <v>1846</v>
      </c>
      <c r="E821" t="s">
        <v>3982</v>
      </c>
      <c r="F821" t="s">
        <v>1845</v>
      </c>
      <c r="G821" t="s">
        <v>6550</v>
      </c>
      <c r="H821" t="s">
        <v>1815</v>
      </c>
      <c r="I821" t="s">
        <v>1846</v>
      </c>
    </row>
    <row r="822" spans="1:9" x14ac:dyDescent="0.15">
      <c r="A822" t="s">
        <v>4766</v>
      </c>
      <c r="B822">
        <v>18501</v>
      </c>
      <c r="C822" t="s">
        <v>3902</v>
      </c>
      <c r="D822" t="s">
        <v>1848</v>
      </c>
      <c r="E822" t="s">
        <v>3982</v>
      </c>
      <c r="F822" t="s">
        <v>1847</v>
      </c>
      <c r="G822" t="s">
        <v>6551</v>
      </c>
      <c r="H822" t="s">
        <v>1815</v>
      </c>
      <c r="I822" t="s">
        <v>1848</v>
      </c>
    </row>
    <row r="823" spans="1:9" x14ac:dyDescent="0.15">
      <c r="A823" t="s">
        <v>3952</v>
      </c>
      <c r="B823">
        <v>19000</v>
      </c>
      <c r="C823" t="s">
        <v>3903</v>
      </c>
      <c r="D823" t="s">
        <v>1850</v>
      </c>
      <c r="E823" t="s">
        <v>3933</v>
      </c>
      <c r="F823" t="s">
        <v>1849</v>
      </c>
      <c r="G823" t="s">
        <v>6552</v>
      </c>
      <c r="H823" t="s">
        <v>1850</v>
      </c>
    </row>
    <row r="824" spans="1:9" x14ac:dyDescent="0.15">
      <c r="A824" t="s">
        <v>4001</v>
      </c>
      <c r="B824">
        <v>19201</v>
      </c>
      <c r="C824" t="s">
        <v>3903</v>
      </c>
      <c r="D824" t="s">
        <v>1852</v>
      </c>
      <c r="E824" t="s">
        <v>3982</v>
      </c>
      <c r="F824" t="s">
        <v>1851</v>
      </c>
      <c r="G824" t="s">
        <v>6553</v>
      </c>
      <c r="H824" t="s">
        <v>1850</v>
      </c>
      <c r="I824" t="s">
        <v>1852</v>
      </c>
    </row>
    <row r="825" spans="1:9" x14ac:dyDescent="0.15">
      <c r="A825" t="s">
        <v>4049</v>
      </c>
      <c r="B825">
        <v>19202</v>
      </c>
      <c r="C825" t="s">
        <v>3903</v>
      </c>
      <c r="D825" t="s">
        <v>1854</v>
      </c>
      <c r="E825" t="s">
        <v>3982</v>
      </c>
      <c r="F825" t="s">
        <v>1853</v>
      </c>
      <c r="G825" t="s">
        <v>6554</v>
      </c>
      <c r="H825" t="s">
        <v>1850</v>
      </c>
      <c r="I825" t="s">
        <v>1854</v>
      </c>
    </row>
    <row r="826" spans="1:9" x14ac:dyDescent="0.15">
      <c r="A826" t="s">
        <v>4097</v>
      </c>
      <c r="B826">
        <v>19204</v>
      </c>
      <c r="C826" t="s">
        <v>3903</v>
      </c>
      <c r="D826" t="s">
        <v>1856</v>
      </c>
      <c r="E826" t="s">
        <v>3982</v>
      </c>
      <c r="F826" t="s">
        <v>1855</v>
      </c>
      <c r="G826" t="s">
        <v>6555</v>
      </c>
      <c r="H826" t="s">
        <v>1850</v>
      </c>
      <c r="I826" t="s">
        <v>1856</v>
      </c>
    </row>
    <row r="827" spans="1:9" x14ac:dyDescent="0.15">
      <c r="A827" t="s">
        <v>4145</v>
      </c>
      <c r="B827">
        <v>19205</v>
      </c>
      <c r="C827" t="s">
        <v>3903</v>
      </c>
      <c r="D827" t="s">
        <v>1858</v>
      </c>
      <c r="E827" t="s">
        <v>3982</v>
      </c>
      <c r="F827" t="s">
        <v>1857</v>
      </c>
      <c r="G827" t="s">
        <v>6556</v>
      </c>
      <c r="H827" t="s">
        <v>1850</v>
      </c>
      <c r="I827" t="s">
        <v>1858</v>
      </c>
    </row>
    <row r="828" spans="1:9" x14ac:dyDescent="0.15">
      <c r="A828" t="s">
        <v>4193</v>
      </c>
      <c r="B828">
        <v>19206</v>
      </c>
      <c r="C828" t="s">
        <v>3903</v>
      </c>
      <c r="D828" t="s">
        <v>1860</v>
      </c>
      <c r="E828" t="s">
        <v>3982</v>
      </c>
      <c r="F828" t="s">
        <v>1859</v>
      </c>
      <c r="G828" t="s">
        <v>6557</v>
      </c>
      <c r="H828" t="s">
        <v>1850</v>
      </c>
      <c r="I828" t="s">
        <v>1860</v>
      </c>
    </row>
    <row r="829" spans="1:9" x14ac:dyDescent="0.15">
      <c r="A829" t="s">
        <v>4241</v>
      </c>
      <c r="B829">
        <v>19207</v>
      </c>
      <c r="C829" t="s">
        <v>3903</v>
      </c>
      <c r="D829" t="s">
        <v>1862</v>
      </c>
      <c r="E829" t="s">
        <v>3982</v>
      </c>
      <c r="F829" t="s">
        <v>1861</v>
      </c>
      <c r="G829" t="s">
        <v>6558</v>
      </c>
      <c r="H829" t="s">
        <v>1850</v>
      </c>
      <c r="I829" t="s">
        <v>1862</v>
      </c>
    </row>
    <row r="830" spans="1:9" x14ac:dyDescent="0.15">
      <c r="A830" t="s">
        <v>4289</v>
      </c>
      <c r="B830">
        <v>19208</v>
      </c>
      <c r="C830" t="s">
        <v>3903</v>
      </c>
      <c r="D830" t="s">
        <v>1864</v>
      </c>
      <c r="E830" t="s">
        <v>3982</v>
      </c>
      <c r="F830" t="s">
        <v>1863</v>
      </c>
      <c r="G830" t="s">
        <v>6559</v>
      </c>
      <c r="H830" t="s">
        <v>1850</v>
      </c>
      <c r="I830" t="s">
        <v>1864</v>
      </c>
    </row>
    <row r="831" spans="1:9" x14ac:dyDescent="0.15">
      <c r="A831" t="s">
        <v>4337</v>
      </c>
      <c r="B831">
        <v>19209</v>
      </c>
      <c r="C831" t="s">
        <v>3903</v>
      </c>
      <c r="D831" t="s">
        <v>1866</v>
      </c>
      <c r="E831" t="s">
        <v>3982</v>
      </c>
      <c r="F831" t="s">
        <v>1865</v>
      </c>
      <c r="G831" t="s">
        <v>6560</v>
      </c>
      <c r="H831" t="s">
        <v>1850</v>
      </c>
      <c r="I831" t="s">
        <v>1866</v>
      </c>
    </row>
    <row r="832" spans="1:9" x14ac:dyDescent="0.15">
      <c r="A832" t="s">
        <v>4385</v>
      </c>
      <c r="B832">
        <v>19210</v>
      </c>
      <c r="C832" t="s">
        <v>3903</v>
      </c>
      <c r="D832" t="s">
        <v>1868</v>
      </c>
      <c r="E832" t="s">
        <v>3982</v>
      </c>
      <c r="F832" t="s">
        <v>1867</v>
      </c>
      <c r="G832" t="s">
        <v>6561</v>
      </c>
      <c r="H832" t="s">
        <v>1850</v>
      </c>
      <c r="I832" t="s">
        <v>1868</v>
      </c>
    </row>
    <row r="833" spans="1:9" x14ac:dyDescent="0.15">
      <c r="A833" t="s">
        <v>4433</v>
      </c>
      <c r="B833">
        <v>19211</v>
      </c>
      <c r="C833" t="s">
        <v>3903</v>
      </c>
      <c r="D833" t="s">
        <v>1870</v>
      </c>
      <c r="E833" t="s">
        <v>3982</v>
      </c>
      <c r="F833" t="s">
        <v>1869</v>
      </c>
      <c r="G833" t="s">
        <v>6562</v>
      </c>
      <c r="H833" t="s">
        <v>1850</v>
      </c>
      <c r="I833" t="s">
        <v>1870</v>
      </c>
    </row>
    <row r="834" spans="1:9" x14ac:dyDescent="0.15">
      <c r="A834" t="s">
        <v>4481</v>
      </c>
      <c r="B834">
        <v>19212</v>
      </c>
      <c r="C834" t="s">
        <v>3903</v>
      </c>
      <c r="D834" t="s">
        <v>1872</v>
      </c>
      <c r="E834" t="s">
        <v>3982</v>
      </c>
      <c r="F834" t="s">
        <v>1871</v>
      </c>
      <c r="G834" t="s">
        <v>6563</v>
      </c>
      <c r="H834" t="s">
        <v>1850</v>
      </c>
      <c r="I834" t="s">
        <v>1872</v>
      </c>
    </row>
    <row r="835" spans="1:9" x14ac:dyDescent="0.15">
      <c r="A835" t="s">
        <v>4529</v>
      </c>
      <c r="B835">
        <v>19213</v>
      </c>
      <c r="C835" t="s">
        <v>3903</v>
      </c>
      <c r="D835" t="s">
        <v>1874</v>
      </c>
      <c r="E835" t="s">
        <v>3982</v>
      </c>
      <c r="F835" t="s">
        <v>1873</v>
      </c>
      <c r="G835" t="s">
        <v>6564</v>
      </c>
      <c r="H835" t="s">
        <v>1850</v>
      </c>
      <c r="I835" t="s">
        <v>1874</v>
      </c>
    </row>
    <row r="836" spans="1:9" x14ac:dyDescent="0.15">
      <c r="A836" t="s">
        <v>4577</v>
      </c>
      <c r="B836">
        <v>19214</v>
      </c>
      <c r="C836" t="s">
        <v>3903</v>
      </c>
      <c r="D836" t="s">
        <v>1876</v>
      </c>
      <c r="E836" t="s">
        <v>3982</v>
      </c>
      <c r="F836" t="s">
        <v>1875</v>
      </c>
      <c r="G836" t="s">
        <v>6565</v>
      </c>
      <c r="H836" t="s">
        <v>1850</v>
      </c>
      <c r="I836" t="s">
        <v>1876</v>
      </c>
    </row>
    <row r="837" spans="1:9" x14ac:dyDescent="0.15">
      <c r="A837" t="s">
        <v>4625</v>
      </c>
      <c r="B837">
        <v>19346</v>
      </c>
      <c r="C837" t="s">
        <v>3903</v>
      </c>
      <c r="D837" t="s">
        <v>1878</v>
      </c>
      <c r="E837" t="s">
        <v>3982</v>
      </c>
      <c r="F837" t="s">
        <v>1877</v>
      </c>
      <c r="G837" t="s">
        <v>6566</v>
      </c>
      <c r="H837" t="s">
        <v>1850</v>
      </c>
      <c r="I837" t="s">
        <v>1878</v>
      </c>
    </row>
    <row r="838" spans="1:9" x14ac:dyDescent="0.15">
      <c r="A838" t="s">
        <v>4673</v>
      </c>
      <c r="B838">
        <v>19364</v>
      </c>
      <c r="C838" t="s">
        <v>3903</v>
      </c>
      <c r="D838" t="s">
        <v>1880</v>
      </c>
      <c r="E838" t="s">
        <v>3982</v>
      </c>
      <c r="F838" t="s">
        <v>1879</v>
      </c>
      <c r="G838" t="s">
        <v>6567</v>
      </c>
      <c r="H838" t="s">
        <v>1850</v>
      </c>
      <c r="I838" t="s">
        <v>1880</v>
      </c>
    </row>
    <row r="839" spans="1:9" x14ac:dyDescent="0.15">
      <c r="A839" t="s">
        <v>4720</v>
      </c>
      <c r="B839">
        <v>19365</v>
      </c>
      <c r="C839" t="s">
        <v>3903</v>
      </c>
      <c r="D839" t="s">
        <v>1882</v>
      </c>
      <c r="E839" t="s">
        <v>3982</v>
      </c>
      <c r="F839" t="s">
        <v>1881</v>
      </c>
      <c r="G839" t="s">
        <v>6568</v>
      </c>
      <c r="H839" t="s">
        <v>1850</v>
      </c>
      <c r="I839" t="s">
        <v>1882</v>
      </c>
    </row>
    <row r="840" spans="1:9" x14ac:dyDescent="0.15">
      <c r="A840" t="s">
        <v>4767</v>
      </c>
      <c r="B840">
        <v>19366</v>
      </c>
      <c r="C840" t="s">
        <v>3903</v>
      </c>
      <c r="D840" t="s">
        <v>650</v>
      </c>
      <c r="E840" t="s">
        <v>3982</v>
      </c>
      <c r="F840" t="s">
        <v>1883</v>
      </c>
      <c r="G840" t="s">
        <v>6569</v>
      </c>
      <c r="H840" t="s">
        <v>1850</v>
      </c>
      <c r="I840" t="s">
        <v>650</v>
      </c>
    </row>
    <row r="841" spans="1:9" x14ac:dyDescent="0.15">
      <c r="A841" t="s">
        <v>4813</v>
      </c>
      <c r="B841">
        <v>19368</v>
      </c>
      <c r="C841" t="s">
        <v>3903</v>
      </c>
      <c r="D841" t="s">
        <v>1885</v>
      </c>
      <c r="E841" t="s">
        <v>3982</v>
      </c>
      <c r="F841" t="s">
        <v>1884</v>
      </c>
      <c r="G841" t="s">
        <v>6570</v>
      </c>
      <c r="H841" t="s">
        <v>1850</v>
      </c>
      <c r="I841" t="s">
        <v>1885</v>
      </c>
    </row>
    <row r="842" spans="1:9" x14ac:dyDescent="0.15">
      <c r="A842" t="s">
        <v>4858</v>
      </c>
      <c r="B842">
        <v>19384</v>
      </c>
      <c r="C842" t="s">
        <v>3903</v>
      </c>
      <c r="D842" t="s">
        <v>1887</v>
      </c>
      <c r="E842" t="s">
        <v>3982</v>
      </c>
      <c r="F842" t="s">
        <v>1886</v>
      </c>
      <c r="G842" t="s">
        <v>6571</v>
      </c>
      <c r="H842" t="s">
        <v>1850</v>
      </c>
      <c r="I842" t="s">
        <v>1887</v>
      </c>
    </row>
    <row r="843" spans="1:9" x14ac:dyDescent="0.15">
      <c r="A843" t="s">
        <v>4901</v>
      </c>
      <c r="B843">
        <v>19422</v>
      </c>
      <c r="C843" t="s">
        <v>3903</v>
      </c>
      <c r="D843" t="s">
        <v>1889</v>
      </c>
      <c r="E843" t="s">
        <v>3982</v>
      </c>
      <c r="F843" t="s">
        <v>1888</v>
      </c>
      <c r="G843" t="s">
        <v>6572</v>
      </c>
      <c r="H843" t="s">
        <v>1850</v>
      </c>
      <c r="I843" t="s">
        <v>1889</v>
      </c>
    </row>
    <row r="844" spans="1:9" x14ac:dyDescent="0.15">
      <c r="A844" t="s">
        <v>4940</v>
      </c>
      <c r="B844">
        <v>19423</v>
      </c>
      <c r="C844" t="s">
        <v>3903</v>
      </c>
      <c r="D844" t="s">
        <v>1891</v>
      </c>
      <c r="E844" t="s">
        <v>3982</v>
      </c>
      <c r="F844" t="s">
        <v>1890</v>
      </c>
      <c r="G844" t="s">
        <v>6573</v>
      </c>
      <c r="H844" t="s">
        <v>1850</v>
      </c>
      <c r="I844" t="s">
        <v>1891</v>
      </c>
    </row>
    <row r="845" spans="1:9" x14ac:dyDescent="0.15">
      <c r="A845" t="s">
        <v>4977</v>
      </c>
      <c r="B845">
        <v>19424</v>
      </c>
      <c r="C845" t="s">
        <v>3903</v>
      </c>
      <c r="D845" t="s">
        <v>1893</v>
      </c>
      <c r="E845" t="s">
        <v>3982</v>
      </c>
      <c r="F845" t="s">
        <v>1892</v>
      </c>
      <c r="G845" t="s">
        <v>6574</v>
      </c>
      <c r="H845" t="s">
        <v>1850</v>
      </c>
      <c r="I845" t="s">
        <v>1893</v>
      </c>
    </row>
    <row r="846" spans="1:9" x14ac:dyDescent="0.15">
      <c r="A846" t="s">
        <v>5013</v>
      </c>
      <c r="B846">
        <v>19425</v>
      </c>
      <c r="C846" t="s">
        <v>3903</v>
      </c>
      <c r="D846" t="s">
        <v>1895</v>
      </c>
      <c r="E846" t="s">
        <v>3982</v>
      </c>
      <c r="F846" t="s">
        <v>1894</v>
      </c>
      <c r="G846" t="s">
        <v>6575</v>
      </c>
      <c r="H846" t="s">
        <v>1850</v>
      </c>
      <c r="I846" t="s">
        <v>1895</v>
      </c>
    </row>
    <row r="847" spans="1:9" x14ac:dyDescent="0.15">
      <c r="A847" t="s">
        <v>5049</v>
      </c>
      <c r="B847">
        <v>19429</v>
      </c>
      <c r="C847" t="s">
        <v>3903</v>
      </c>
      <c r="D847" t="s">
        <v>1897</v>
      </c>
      <c r="E847" t="s">
        <v>3982</v>
      </c>
      <c r="F847" t="s">
        <v>1896</v>
      </c>
      <c r="G847" t="s">
        <v>6576</v>
      </c>
      <c r="H847" t="s">
        <v>1850</v>
      </c>
      <c r="I847" t="s">
        <v>1897</v>
      </c>
    </row>
    <row r="848" spans="1:9" x14ac:dyDescent="0.15">
      <c r="A848" t="s">
        <v>5084</v>
      </c>
      <c r="B848">
        <v>19430</v>
      </c>
      <c r="C848" t="s">
        <v>3903</v>
      </c>
      <c r="D848" t="s">
        <v>1899</v>
      </c>
      <c r="E848" t="s">
        <v>3982</v>
      </c>
      <c r="F848" t="s">
        <v>1898</v>
      </c>
      <c r="G848" t="s">
        <v>6577</v>
      </c>
      <c r="H848" t="s">
        <v>1850</v>
      </c>
      <c r="I848" t="s">
        <v>1899</v>
      </c>
    </row>
    <row r="849" spans="1:9" x14ac:dyDescent="0.15">
      <c r="A849" t="s">
        <v>5116</v>
      </c>
      <c r="B849">
        <v>19442</v>
      </c>
      <c r="C849" t="s">
        <v>3903</v>
      </c>
      <c r="D849" t="s">
        <v>1901</v>
      </c>
      <c r="E849" t="s">
        <v>3982</v>
      </c>
      <c r="F849" t="s">
        <v>1900</v>
      </c>
      <c r="G849" t="s">
        <v>6578</v>
      </c>
      <c r="H849" t="s">
        <v>1850</v>
      </c>
      <c r="I849" t="s">
        <v>1901</v>
      </c>
    </row>
    <row r="850" spans="1:9" x14ac:dyDescent="0.15">
      <c r="A850" t="s">
        <v>5148</v>
      </c>
      <c r="B850">
        <v>19443</v>
      </c>
      <c r="C850" t="s">
        <v>3903</v>
      </c>
      <c r="D850" t="s">
        <v>1903</v>
      </c>
      <c r="E850" t="s">
        <v>3982</v>
      </c>
      <c r="F850" t="s">
        <v>1902</v>
      </c>
      <c r="G850" t="s">
        <v>6579</v>
      </c>
      <c r="H850" t="s">
        <v>1850</v>
      </c>
      <c r="I850" t="s">
        <v>1903</v>
      </c>
    </row>
    <row r="851" spans="1:9" x14ac:dyDescent="0.15">
      <c r="A851" t="s">
        <v>3953</v>
      </c>
      <c r="B851">
        <v>20000</v>
      </c>
      <c r="C851" t="s">
        <v>3904</v>
      </c>
      <c r="D851" t="s">
        <v>1905</v>
      </c>
      <c r="E851" t="s">
        <v>3933</v>
      </c>
      <c r="F851" t="s">
        <v>1904</v>
      </c>
      <c r="G851" t="s">
        <v>6580</v>
      </c>
      <c r="H851" t="s">
        <v>1905</v>
      </c>
    </row>
    <row r="852" spans="1:9" x14ac:dyDescent="0.15">
      <c r="A852" t="s">
        <v>4002</v>
      </c>
      <c r="B852">
        <v>20201</v>
      </c>
      <c r="C852" t="s">
        <v>3904</v>
      </c>
      <c r="D852" t="s">
        <v>1907</v>
      </c>
      <c r="E852" t="s">
        <v>3982</v>
      </c>
      <c r="F852" t="s">
        <v>1906</v>
      </c>
      <c r="G852" t="s">
        <v>6581</v>
      </c>
      <c r="H852" t="s">
        <v>1905</v>
      </c>
      <c r="I852" t="s">
        <v>1907</v>
      </c>
    </row>
    <row r="853" spans="1:9" x14ac:dyDescent="0.15">
      <c r="A853" t="s">
        <v>4050</v>
      </c>
      <c r="B853">
        <v>20202</v>
      </c>
      <c r="C853" t="s">
        <v>3904</v>
      </c>
      <c r="D853" t="s">
        <v>1909</v>
      </c>
      <c r="E853" t="s">
        <v>3982</v>
      </c>
      <c r="F853" t="s">
        <v>1908</v>
      </c>
      <c r="G853" t="s">
        <v>6582</v>
      </c>
      <c r="H853" t="s">
        <v>1905</v>
      </c>
      <c r="I853" t="s">
        <v>1909</v>
      </c>
    </row>
    <row r="854" spans="1:9" x14ac:dyDescent="0.15">
      <c r="A854" t="s">
        <v>4098</v>
      </c>
      <c r="B854">
        <v>20203</v>
      </c>
      <c r="C854" t="s">
        <v>3904</v>
      </c>
      <c r="D854" t="s">
        <v>1911</v>
      </c>
      <c r="E854" t="s">
        <v>3982</v>
      </c>
      <c r="F854" t="s">
        <v>1910</v>
      </c>
      <c r="G854" t="s">
        <v>6583</v>
      </c>
      <c r="H854" t="s">
        <v>1905</v>
      </c>
      <c r="I854" t="s">
        <v>1911</v>
      </c>
    </row>
    <row r="855" spans="1:9" x14ac:dyDescent="0.15">
      <c r="A855" t="s">
        <v>4146</v>
      </c>
      <c r="B855">
        <v>20204</v>
      </c>
      <c r="C855" t="s">
        <v>3904</v>
      </c>
      <c r="D855" t="s">
        <v>1913</v>
      </c>
      <c r="E855" t="s">
        <v>3982</v>
      </c>
      <c r="F855" t="s">
        <v>1912</v>
      </c>
      <c r="G855" t="s">
        <v>6584</v>
      </c>
      <c r="H855" t="s">
        <v>1905</v>
      </c>
      <c r="I855" t="s">
        <v>1913</v>
      </c>
    </row>
    <row r="856" spans="1:9" x14ac:dyDescent="0.15">
      <c r="A856" t="s">
        <v>4194</v>
      </c>
      <c r="B856">
        <v>20205</v>
      </c>
      <c r="C856" t="s">
        <v>3904</v>
      </c>
      <c r="D856" t="s">
        <v>1915</v>
      </c>
      <c r="E856" t="s">
        <v>3982</v>
      </c>
      <c r="F856" t="s">
        <v>1914</v>
      </c>
      <c r="G856" t="s">
        <v>6585</v>
      </c>
      <c r="H856" t="s">
        <v>1905</v>
      </c>
      <c r="I856" t="s">
        <v>1915</v>
      </c>
    </row>
    <row r="857" spans="1:9" x14ac:dyDescent="0.15">
      <c r="A857" t="s">
        <v>4242</v>
      </c>
      <c r="B857">
        <v>20206</v>
      </c>
      <c r="C857" t="s">
        <v>3904</v>
      </c>
      <c r="D857" t="s">
        <v>1917</v>
      </c>
      <c r="E857" t="s">
        <v>3982</v>
      </c>
      <c r="F857" t="s">
        <v>1916</v>
      </c>
      <c r="G857" t="s">
        <v>6586</v>
      </c>
      <c r="H857" t="s">
        <v>1905</v>
      </c>
      <c r="I857" t="s">
        <v>1917</v>
      </c>
    </row>
    <row r="858" spans="1:9" x14ac:dyDescent="0.15">
      <c r="A858" t="s">
        <v>4290</v>
      </c>
      <c r="B858">
        <v>20207</v>
      </c>
      <c r="C858" t="s">
        <v>3904</v>
      </c>
      <c r="D858" t="s">
        <v>1919</v>
      </c>
      <c r="E858" t="s">
        <v>3982</v>
      </c>
      <c r="F858" t="s">
        <v>1918</v>
      </c>
      <c r="G858" t="s">
        <v>6587</v>
      </c>
      <c r="H858" t="s">
        <v>1905</v>
      </c>
      <c r="I858" t="s">
        <v>1919</v>
      </c>
    </row>
    <row r="859" spans="1:9" x14ac:dyDescent="0.15">
      <c r="A859" t="s">
        <v>4338</v>
      </c>
      <c r="B859">
        <v>20208</v>
      </c>
      <c r="C859" t="s">
        <v>3904</v>
      </c>
      <c r="D859" t="s">
        <v>1921</v>
      </c>
      <c r="E859" t="s">
        <v>3982</v>
      </c>
      <c r="F859" t="s">
        <v>1920</v>
      </c>
      <c r="G859" t="s">
        <v>6588</v>
      </c>
      <c r="H859" t="s">
        <v>1905</v>
      </c>
      <c r="I859" t="s">
        <v>1921</v>
      </c>
    </row>
    <row r="860" spans="1:9" x14ac:dyDescent="0.15">
      <c r="A860" t="s">
        <v>4386</v>
      </c>
      <c r="B860">
        <v>20209</v>
      </c>
      <c r="C860" t="s">
        <v>3904</v>
      </c>
      <c r="D860" t="s">
        <v>1923</v>
      </c>
      <c r="E860" t="s">
        <v>3982</v>
      </c>
      <c r="F860" t="s">
        <v>1922</v>
      </c>
      <c r="G860" t="s">
        <v>6589</v>
      </c>
      <c r="H860" t="s">
        <v>1905</v>
      </c>
      <c r="I860" t="s">
        <v>1923</v>
      </c>
    </row>
    <row r="861" spans="1:9" x14ac:dyDescent="0.15">
      <c r="A861" t="s">
        <v>4434</v>
      </c>
      <c r="B861">
        <v>20210</v>
      </c>
      <c r="C861" t="s">
        <v>3904</v>
      </c>
      <c r="D861" t="s">
        <v>1925</v>
      </c>
      <c r="E861" t="s">
        <v>3982</v>
      </c>
      <c r="F861" t="s">
        <v>1924</v>
      </c>
      <c r="G861" t="s">
        <v>6590</v>
      </c>
      <c r="H861" t="s">
        <v>1905</v>
      </c>
      <c r="I861" t="s">
        <v>1925</v>
      </c>
    </row>
    <row r="862" spans="1:9" x14ac:dyDescent="0.15">
      <c r="A862" t="s">
        <v>4482</v>
      </c>
      <c r="B862">
        <v>20211</v>
      </c>
      <c r="C862" t="s">
        <v>3904</v>
      </c>
      <c r="D862" t="s">
        <v>1927</v>
      </c>
      <c r="E862" t="s">
        <v>3982</v>
      </c>
      <c r="F862" t="s">
        <v>1926</v>
      </c>
      <c r="G862" t="s">
        <v>6591</v>
      </c>
      <c r="H862" t="s">
        <v>1905</v>
      </c>
      <c r="I862" t="s">
        <v>1927</v>
      </c>
    </row>
    <row r="863" spans="1:9" x14ac:dyDescent="0.15">
      <c r="A863" t="s">
        <v>4530</v>
      </c>
      <c r="B863">
        <v>20212</v>
      </c>
      <c r="C863" t="s">
        <v>3904</v>
      </c>
      <c r="D863" t="s">
        <v>1929</v>
      </c>
      <c r="E863" t="s">
        <v>3982</v>
      </c>
      <c r="F863" t="s">
        <v>1928</v>
      </c>
      <c r="G863" t="s">
        <v>6592</v>
      </c>
      <c r="H863" t="s">
        <v>1905</v>
      </c>
      <c r="I863" t="s">
        <v>1929</v>
      </c>
    </row>
    <row r="864" spans="1:9" x14ac:dyDescent="0.15">
      <c r="A864" t="s">
        <v>4578</v>
      </c>
      <c r="B864">
        <v>20213</v>
      </c>
      <c r="C864" t="s">
        <v>3904</v>
      </c>
      <c r="D864" t="s">
        <v>1931</v>
      </c>
      <c r="E864" t="s">
        <v>3982</v>
      </c>
      <c r="F864" t="s">
        <v>1930</v>
      </c>
      <c r="G864" t="s">
        <v>6593</v>
      </c>
      <c r="H864" t="s">
        <v>1905</v>
      </c>
      <c r="I864" t="s">
        <v>1931</v>
      </c>
    </row>
    <row r="865" spans="1:9" x14ac:dyDescent="0.15">
      <c r="A865" t="s">
        <v>4626</v>
      </c>
      <c r="B865">
        <v>20214</v>
      </c>
      <c r="C865" t="s">
        <v>3904</v>
      </c>
      <c r="D865" t="s">
        <v>1933</v>
      </c>
      <c r="E865" t="s">
        <v>3982</v>
      </c>
      <c r="F865" t="s">
        <v>1932</v>
      </c>
      <c r="G865" t="s">
        <v>6594</v>
      </c>
      <c r="H865" t="s">
        <v>1905</v>
      </c>
      <c r="I865" t="s">
        <v>1933</v>
      </c>
    </row>
    <row r="866" spans="1:9" x14ac:dyDescent="0.15">
      <c r="A866" t="s">
        <v>4674</v>
      </c>
      <c r="B866">
        <v>20215</v>
      </c>
      <c r="C866" t="s">
        <v>3904</v>
      </c>
      <c r="D866" t="s">
        <v>1935</v>
      </c>
      <c r="E866" t="s">
        <v>3982</v>
      </c>
      <c r="F866" t="s">
        <v>1934</v>
      </c>
      <c r="G866" t="s">
        <v>6595</v>
      </c>
      <c r="H866" t="s">
        <v>1905</v>
      </c>
      <c r="I866" t="s">
        <v>1935</v>
      </c>
    </row>
    <row r="867" spans="1:9" x14ac:dyDescent="0.15">
      <c r="A867" t="s">
        <v>4721</v>
      </c>
      <c r="B867">
        <v>20217</v>
      </c>
      <c r="C867" t="s">
        <v>3904</v>
      </c>
      <c r="D867" t="s">
        <v>1937</v>
      </c>
      <c r="E867" t="s">
        <v>3982</v>
      </c>
      <c r="F867" t="s">
        <v>1936</v>
      </c>
      <c r="G867" t="s">
        <v>6596</v>
      </c>
      <c r="H867" t="s">
        <v>1905</v>
      </c>
      <c r="I867" t="s">
        <v>1937</v>
      </c>
    </row>
    <row r="868" spans="1:9" x14ac:dyDescent="0.15">
      <c r="A868" t="s">
        <v>4768</v>
      </c>
      <c r="B868">
        <v>20218</v>
      </c>
      <c r="C868" t="s">
        <v>3904</v>
      </c>
      <c r="D868" t="s">
        <v>1939</v>
      </c>
      <c r="E868" t="s">
        <v>3982</v>
      </c>
      <c r="F868" t="s">
        <v>1938</v>
      </c>
      <c r="G868" t="s">
        <v>6597</v>
      </c>
      <c r="H868" t="s">
        <v>1905</v>
      </c>
      <c r="I868" t="s">
        <v>1939</v>
      </c>
    </row>
    <row r="869" spans="1:9" x14ac:dyDescent="0.15">
      <c r="A869" t="s">
        <v>4814</v>
      </c>
      <c r="B869">
        <v>20219</v>
      </c>
      <c r="C869" t="s">
        <v>3904</v>
      </c>
      <c r="D869" t="s">
        <v>1941</v>
      </c>
      <c r="E869" t="s">
        <v>3982</v>
      </c>
      <c r="F869" t="s">
        <v>1940</v>
      </c>
      <c r="G869" t="s">
        <v>6598</v>
      </c>
      <c r="H869" t="s">
        <v>1905</v>
      </c>
      <c r="I869" t="s">
        <v>1941</v>
      </c>
    </row>
    <row r="870" spans="1:9" x14ac:dyDescent="0.15">
      <c r="A870" t="s">
        <v>4859</v>
      </c>
      <c r="B870">
        <v>20220</v>
      </c>
      <c r="C870" t="s">
        <v>3904</v>
      </c>
      <c r="D870" t="s">
        <v>1943</v>
      </c>
      <c r="E870" t="s">
        <v>3982</v>
      </c>
      <c r="F870" t="s">
        <v>1942</v>
      </c>
      <c r="G870" t="s">
        <v>6599</v>
      </c>
      <c r="H870" t="s">
        <v>1905</v>
      </c>
      <c r="I870" t="s">
        <v>1943</v>
      </c>
    </row>
    <row r="871" spans="1:9" x14ac:dyDescent="0.15">
      <c r="A871" t="s">
        <v>4902</v>
      </c>
      <c r="B871">
        <v>20303</v>
      </c>
      <c r="C871" t="s">
        <v>3904</v>
      </c>
      <c r="D871" t="s">
        <v>1945</v>
      </c>
      <c r="E871" t="s">
        <v>3982</v>
      </c>
      <c r="F871" t="s">
        <v>1944</v>
      </c>
      <c r="G871" t="s">
        <v>6600</v>
      </c>
      <c r="H871" t="s">
        <v>1905</v>
      </c>
      <c r="I871" t="s">
        <v>1945</v>
      </c>
    </row>
    <row r="872" spans="1:9" x14ac:dyDescent="0.15">
      <c r="A872" t="s">
        <v>4941</v>
      </c>
      <c r="B872">
        <v>20304</v>
      </c>
      <c r="C872" t="s">
        <v>3904</v>
      </c>
      <c r="D872" t="s">
        <v>1947</v>
      </c>
      <c r="E872" t="s">
        <v>3982</v>
      </c>
      <c r="F872" t="s">
        <v>1946</v>
      </c>
      <c r="G872" t="s">
        <v>6601</v>
      </c>
      <c r="H872" t="s">
        <v>1905</v>
      </c>
      <c r="I872" t="s">
        <v>1947</v>
      </c>
    </row>
    <row r="873" spans="1:9" x14ac:dyDescent="0.15">
      <c r="A873" t="s">
        <v>4978</v>
      </c>
      <c r="B873">
        <v>20305</v>
      </c>
      <c r="C873" t="s">
        <v>3904</v>
      </c>
      <c r="D873" t="s">
        <v>1216</v>
      </c>
      <c r="E873" t="s">
        <v>3982</v>
      </c>
      <c r="F873" t="s">
        <v>1948</v>
      </c>
      <c r="G873" t="s">
        <v>6602</v>
      </c>
      <c r="H873" t="s">
        <v>1905</v>
      </c>
      <c r="I873" t="s">
        <v>1216</v>
      </c>
    </row>
    <row r="874" spans="1:9" x14ac:dyDescent="0.15">
      <c r="A874" t="s">
        <v>5014</v>
      </c>
      <c r="B874">
        <v>20306</v>
      </c>
      <c r="C874" t="s">
        <v>3904</v>
      </c>
      <c r="D874" t="s">
        <v>1950</v>
      </c>
      <c r="E874" t="s">
        <v>3982</v>
      </c>
      <c r="F874" t="s">
        <v>1949</v>
      </c>
      <c r="G874" t="s">
        <v>6603</v>
      </c>
      <c r="H874" t="s">
        <v>1905</v>
      </c>
      <c r="I874" t="s">
        <v>1950</v>
      </c>
    </row>
    <row r="875" spans="1:9" x14ac:dyDescent="0.15">
      <c r="A875" t="s">
        <v>5050</v>
      </c>
      <c r="B875">
        <v>20307</v>
      </c>
      <c r="C875" t="s">
        <v>3904</v>
      </c>
      <c r="D875" t="s">
        <v>1952</v>
      </c>
      <c r="E875" t="s">
        <v>3982</v>
      </c>
      <c r="F875" t="s">
        <v>1951</v>
      </c>
      <c r="G875" t="s">
        <v>6604</v>
      </c>
      <c r="H875" t="s">
        <v>1905</v>
      </c>
      <c r="I875" t="s">
        <v>1952</v>
      </c>
    </row>
    <row r="876" spans="1:9" x14ac:dyDescent="0.15">
      <c r="A876" t="s">
        <v>5085</v>
      </c>
      <c r="B876">
        <v>20309</v>
      </c>
      <c r="C876" t="s">
        <v>3904</v>
      </c>
      <c r="D876" t="s">
        <v>1954</v>
      </c>
      <c r="E876" t="s">
        <v>3982</v>
      </c>
      <c r="F876" t="s">
        <v>1953</v>
      </c>
      <c r="G876" t="s">
        <v>6605</v>
      </c>
      <c r="H876" t="s">
        <v>1905</v>
      </c>
      <c r="I876" t="s">
        <v>1954</v>
      </c>
    </row>
    <row r="877" spans="1:9" x14ac:dyDescent="0.15">
      <c r="A877" t="s">
        <v>5117</v>
      </c>
      <c r="B877">
        <v>20321</v>
      </c>
      <c r="C877" t="s">
        <v>3904</v>
      </c>
      <c r="D877" t="s">
        <v>1956</v>
      </c>
      <c r="E877" t="s">
        <v>3982</v>
      </c>
      <c r="F877" t="s">
        <v>1955</v>
      </c>
      <c r="G877" t="s">
        <v>6606</v>
      </c>
      <c r="H877" t="s">
        <v>1905</v>
      </c>
      <c r="I877" t="s">
        <v>1956</v>
      </c>
    </row>
    <row r="878" spans="1:9" x14ac:dyDescent="0.15">
      <c r="A878" t="s">
        <v>5149</v>
      </c>
      <c r="B878">
        <v>20323</v>
      </c>
      <c r="C878" t="s">
        <v>3904</v>
      </c>
      <c r="D878" t="s">
        <v>1958</v>
      </c>
      <c r="E878" t="s">
        <v>3982</v>
      </c>
      <c r="F878" t="s">
        <v>1957</v>
      </c>
      <c r="G878" t="s">
        <v>6607</v>
      </c>
      <c r="H878" t="s">
        <v>1905</v>
      </c>
      <c r="I878" t="s">
        <v>1958</v>
      </c>
    </row>
    <row r="879" spans="1:9" x14ac:dyDescent="0.15">
      <c r="A879" t="s">
        <v>5178</v>
      </c>
      <c r="B879">
        <v>20324</v>
      </c>
      <c r="C879" t="s">
        <v>3904</v>
      </c>
      <c r="D879" t="s">
        <v>1960</v>
      </c>
      <c r="E879" t="s">
        <v>3982</v>
      </c>
      <c r="F879" t="s">
        <v>1959</v>
      </c>
      <c r="G879" t="s">
        <v>6608</v>
      </c>
      <c r="H879" t="s">
        <v>1905</v>
      </c>
      <c r="I879" t="s">
        <v>1960</v>
      </c>
    </row>
    <row r="880" spans="1:9" x14ac:dyDescent="0.15">
      <c r="A880" t="s">
        <v>5206</v>
      </c>
      <c r="B880">
        <v>20349</v>
      </c>
      <c r="C880" t="s">
        <v>3904</v>
      </c>
      <c r="D880" t="s">
        <v>1962</v>
      </c>
      <c r="E880" t="s">
        <v>3982</v>
      </c>
      <c r="F880" t="s">
        <v>1961</v>
      </c>
      <c r="G880" t="s">
        <v>6609</v>
      </c>
      <c r="H880" t="s">
        <v>1905</v>
      </c>
      <c r="I880" t="s">
        <v>1962</v>
      </c>
    </row>
    <row r="881" spans="1:9" x14ac:dyDescent="0.15">
      <c r="A881" t="s">
        <v>5234</v>
      </c>
      <c r="B881">
        <v>20350</v>
      </c>
      <c r="C881" t="s">
        <v>3904</v>
      </c>
      <c r="D881" t="s">
        <v>1964</v>
      </c>
      <c r="E881" t="s">
        <v>3982</v>
      </c>
      <c r="F881" t="s">
        <v>1963</v>
      </c>
      <c r="G881" t="s">
        <v>6610</v>
      </c>
      <c r="H881" t="s">
        <v>1905</v>
      </c>
      <c r="I881" t="s">
        <v>1964</v>
      </c>
    </row>
    <row r="882" spans="1:9" x14ac:dyDescent="0.15">
      <c r="A882" t="s">
        <v>5260</v>
      </c>
      <c r="B882">
        <v>20361</v>
      </c>
      <c r="C882" t="s">
        <v>3904</v>
      </c>
      <c r="D882" t="s">
        <v>1966</v>
      </c>
      <c r="E882" t="s">
        <v>3982</v>
      </c>
      <c r="F882" t="s">
        <v>1965</v>
      </c>
      <c r="G882" t="s">
        <v>6611</v>
      </c>
      <c r="H882" t="s">
        <v>1905</v>
      </c>
      <c r="I882" t="s">
        <v>1966</v>
      </c>
    </row>
    <row r="883" spans="1:9" x14ac:dyDescent="0.15">
      <c r="A883" t="s">
        <v>5285</v>
      </c>
      <c r="B883">
        <v>20362</v>
      </c>
      <c r="C883" t="s">
        <v>3904</v>
      </c>
      <c r="D883" t="s">
        <v>1968</v>
      </c>
      <c r="E883" t="s">
        <v>3982</v>
      </c>
      <c r="F883" t="s">
        <v>1967</v>
      </c>
      <c r="G883" t="s">
        <v>6612</v>
      </c>
      <c r="H883" t="s">
        <v>1905</v>
      </c>
      <c r="I883" t="s">
        <v>1968</v>
      </c>
    </row>
    <row r="884" spans="1:9" x14ac:dyDescent="0.15">
      <c r="A884" t="s">
        <v>5310</v>
      </c>
      <c r="B884">
        <v>20363</v>
      </c>
      <c r="C884" t="s">
        <v>3904</v>
      </c>
      <c r="D884" t="s">
        <v>1970</v>
      </c>
      <c r="E884" t="s">
        <v>3982</v>
      </c>
      <c r="F884" t="s">
        <v>1969</v>
      </c>
      <c r="G884" t="s">
        <v>6613</v>
      </c>
      <c r="H884" t="s">
        <v>1905</v>
      </c>
      <c r="I884" t="s">
        <v>1970</v>
      </c>
    </row>
    <row r="885" spans="1:9" x14ac:dyDescent="0.15">
      <c r="A885" t="s">
        <v>5333</v>
      </c>
      <c r="B885">
        <v>20382</v>
      </c>
      <c r="C885" t="s">
        <v>3904</v>
      </c>
      <c r="D885" t="s">
        <v>1972</v>
      </c>
      <c r="E885" t="s">
        <v>3982</v>
      </c>
      <c r="F885" t="s">
        <v>1971</v>
      </c>
      <c r="G885" t="s">
        <v>6614</v>
      </c>
      <c r="H885" t="s">
        <v>1905</v>
      </c>
      <c r="I885" t="s">
        <v>1972</v>
      </c>
    </row>
    <row r="886" spans="1:9" x14ac:dyDescent="0.15">
      <c r="A886" t="s">
        <v>5356</v>
      </c>
      <c r="B886">
        <v>20383</v>
      </c>
      <c r="C886" t="s">
        <v>3904</v>
      </c>
      <c r="D886" t="s">
        <v>1974</v>
      </c>
      <c r="E886" t="s">
        <v>3982</v>
      </c>
      <c r="F886" t="s">
        <v>1973</v>
      </c>
      <c r="G886" t="s">
        <v>6615</v>
      </c>
      <c r="H886" t="s">
        <v>1905</v>
      </c>
      <c r="I886" t="s">
        <v>1974</v>
      </c>
    </row>
    <row r="887" spans="1:9" x14ac:dyDescent="0.15">
      <c r="A887" t="s">
        <v>5375</v>
      </c>
      <c r="B887">
        <v>20384</v>
      </c>
      <c r="C887" t="s">
        <v>3904</v>
      </c>
      <c r="D887" t="s">
        <v>1976</v>
      </c>
      <c r="E887" t="s">
        <v>3982</v>
      </c>
      <c r="F887" t="s">
        <v>1975</v>
      </c>
      <c r="G887" t="s">
        <v>6616</v>
      </c>
      <c r="H887" t="s">
        <v>1905</v>
      </c>
      <c r="I887" t="s">
        <v>1976</v>
      </c>
    </row>
    <row r="888" spans="1:9" x14ac:dyDescent="0.15">
      <c r="A888" t="s">
        <v>5393</v>
      </c>
      <c r="B888">
        <v>20385</v>
      </c>
      <c r="C888" t="s">
        <v>3904</v>
      </c>
      <c r="D888" t="s">
        <v>1978</v>
      </c>
      <c r="E888" t="s">
        <v>3982</v>
      </c>
      <c r="F888" t="s">
        <v>1977</v>
      </c>
      <c r="G888" t="s">
        <v>6617</v>
      </c>
      <c r="H888" t="s">
        <v>1905</v>
      </c>
      <c r="I888" t="s">
        <v>1978</v>
      </c>
    </row>
    <row r="889" spans="1:9" x14ac:dyDescent="0.15">
      <c r="A889" t="s">
        <v>5411</v>
      </c>
      <c r="B889">
        <v>20386</v>
      </c>
      <c r="C889" t="s">
        <v>3904</v>
      </c>
      <c r="D889" t="s">
        <v>1980</v>
      </c>
      <c r="E889" t="s">
        <v>3982</v>
      </c>
      <c r="F889" t="s">
        <v>1979</v>
      </c>
      <c r="G889" t="s">
        <v>6618</v>
      </c>
      <c r="H889" t="s">
        <v>1905</v>
      </c>
      <c r="I889" t="s">
        <v>1980</v>
      </c>
    </row>
    <row r="890" spans="1:9" x14ac:dyDescent="0.15">
      <c r="A890" t="s">
        <v>5429</v>
      </c>
      <c r="B890">
        <v>20388</v>
      </c>
      <c r="C890" t="s">
        <v>3904</v>
      </c>
      <c r="D890" t="s">
        <v>1982</v>
      </c>
      <c r="E890" t="s">
        <v>3982</v>
      </c>
      <c r="F890" t="s">
        <v>1981</v>
      </c>
      <c r="G890" t="s">
        <v>6619</v>
      </c>
      <c r="H890" t="s">
        <v>1905</v>
      </c>
      <c r="I890" t="s">
        <v>1982</v>
      </c>
    </row>
    <row r="891" spans="1:9" x14ac:dyDescent="0.15">
      <c r="A891" t="s">
        <v>5447</v>
      </c>
      <c r="B891">
        <v>20402</v>
      </c>
      <c r="C891" t="s">
        <v>3904</v>
      </c>
      <c r="D891" t="s">
        <v>1984</v>
      </c>
      <c r="E891" t="s">
        <v>3982</v>
      </c>
      <c r="F891" t="s">
        <v>1983</v>
      </c>
      <c r="G891" t="s">
        <v>6620</v>
      </c>
      <c r="H891" t="s">
        <v>1905</v>
      </c>
      <c r="I891" t="s">
        <v>1984</v>
      </c>
    </row>
    <row r="892" spans="1:9" x14ac:dyDescent="0.15">
      <c r="A892" t="s">
        <v>5463</v>
      </c>
      <c r="B892">
        <v>20403</v>
      </c>
      <c r="C892" t="s">
        <v>3904</v>
      </c>
      <c r="D892" t="s">
        <v>1986</v>
      </c>
      <c r="E892" t="s">
        <v>3982</v>
      </c>
      <c r="F892" t="s">
        <v>1985</v>
      </c>
      <c r="G892" t="s">
        <v>6621</v>
      </c>
      <c r="H892" t="s">
        <v>1905</v>
      </c>
      <c r="I892" t="s">
        <v>1986</v>
      </c>
    </row>
    <row r="893" spans="1:9" x14ac:dyDescent="0.15">
      <c r="A893" t="s">
        <v>5479</v>
      </c>
      <c r="B893">
        <v>20404</v>
      </c>
      <c r="C893" t="s">
        <v>3904</v>
      </c>
      <c r="D893" t="s">
        <v>1988</v>
      </c>
      <c r="E893" t="s">
        <v>3982</v>
      </c>
      <c r="F893" t="s">
        <v>1987</v>
      </c>
      <c r="G893" t="s">
        <v>6622</v>
      </c>
      <c r="H893" t="s">
        <v>1905</v>
      </c>
      <c r="I893" t="s">
        <v>1988</v>
      </c>
    </row>
    <row r="894" spans="1:9" x14ac:dyDescent="0.15">
      <c r="A894" t="s">
        <v>5493</v>
      </c>
      <c r="B894">
        <v>20407</v>
      </c>
      <c r="C894" t="s">
        <v>3904</v>
      </c>
      <c r="D894" t="s">
        <v>1990</v>
      </c>
      <c r="E894" t="s">
        <v>3982</v>
      </c>
      <c r="F894" t="s">
        <v>1989</v>
      </c>
      <c r="G894" t="s">
        <v>6623</v>
      </c>
      <c r="H894" t="s">
        <v>1905</v>
      </c>
      <c r="I894" t="s">
        <v>1990</v>
      </c>
    </row>
    <row r="895" spans="1:9" x14ac:dyDescent="0.15">
      <c r="A895" t="s">
        <v>5506</v>
      </c>
      <c r="B895">
        <v>20409</v>
      </c>
      <c r="C895" t="s">
        <v>3904</v>
      </c>
      <c r="D895" t="s">
        <v>1992</v>
      </c>
      <c r="E895" t="s">
        <v>3982</v>
      </c>
      <c r="F895" t="s">
        <v>1991</v>
      </c>
      <c r="G895" t="s">
        <v>6624</v>
      </c>
      <c r="H895" t="s">
        <v>1905</v>
      </c>
      <c r="I895" t="s">
        <v>1992</v>
      </c>
    </row>
    <row r="896" spans="1:9" x14ac:dyDescent="0.15">
      <c r="A896" t="s">
        <v>5516</v>
      </c>
      <c r="B896">
        <v>20410</v>
      </c>
      <c r="C896" t="s">
        <v>3904</v>
      </c>
      <c r="D896" t="s">
        <v>1994</v>
      </c>
      <c r="E896" t="s">
        <v>3982</v>
      </c>
      <c r="F896" t="s">
        <v>1993</v>
      </c>
      <c r="G896" t="s">
        <v>6625</v>
      </c>
      <c r="H896" t="s">
        <v>1905</v>
      </c>
      <c r="I896" t="s">
        <v>1994</v>
      </c>
    </row>
    <row r="897" spans="1:9" x14ac:dyDescent="0.15">
      <c r="A897" t="s">
        <v>5526</v>
      </c>
      <c r="B897">
        <v>20411</v>
      </c>
      <c r="C897" t="s">
        <v>3904</v>
      </c>
      <c r="D897" t="s">
        <v>1996</v>
      </c>
      <c r="E897" t="s">
        <v>3982</v>
      </c>
      <c r="F897" t="s">
        <v>1995</v>
      </c>
      <c r="G897" t="s">
        <v>6626</v>
      </c>
      <c r="H897" t="s">
        <v>1905</v>
      </c>
      <c r="I897" t="s">
        <v>1996</v>
      </c>
    </row>
    <row r="898" spans="1:9" x14ac:dyDescent="0.15">
      <c r="A898" t="s">
        <v>5535</v>
      </c>
      <c r="B898">
        <v>20412</v>
      </c>
      <c r="C898" t="s">
        <v>3904</v>
      </c>
      <c r="D898" t="s">
        <v>1998</v>
      </c>
      <c r="E898" t="s">
        <v>3982</v>
      </c>
      <c r="F898" t="s">
        <v>1997</v>
      </c>
      <c r="G898" t="s">
        <v>6627</v>
      </c>
      <c r="H898" t="s">
        <v>1905</v>
      </c>
      <c r="I898" t="s">
        <v>1998</v>
      </c>
    </row>
    <row r="899" spans="1:9" x14ac:dyDescent="0.15">
      <c r="A899" t="s">
        <v>5544</v>
      </c>
      <c r="B899">
        <v>20413</v>
      </c>
      <c r="C899" t="s">
        <v>3904</v>
      </c>
      <c r="D899" t="s">
        <v>2000</v>
      </c>
      <c r="E899" t="s">
        <v>3982</v>
      </c>
      <c r="F899" t="s">
        <v>1999</v>
      </c>
      <c r="G899" t="s">
        <v>6628</v>
      </c>
      <c r="H899" t="s">
        <v>1905</v>
      </c>
      <c r="I899" t="s">
        <v>2000</v>
      </c>
    </row>
    <row r="900" spans="1:9" x14ac:dyDescent="0.15">
      <c r="A900" t="s">
        <v>5553</v>
      </c>
      <c r="B900">
        <v>20414</v>
      </c>
      <c r="C900" t="s">
        <v>3904</v>
      </c>
      <c r="D900" t="s">
        <v>2002</v>
      </c>
      <c r="E900" t="s">
        <v>3982</v>
      </c>
      <c r="F900" t="s">
        <v>2001</v>
      </c>
      <c r="G900" t="s">
        <v>6629</v>
      </c>
      <c r="H900" t="s">
        <v>1905</v>
      </c>
      <c r="I900" t="s">
        <v>2002</v>
      </c>
    </row>
    <row r="901" spans="1:9" x14ac:dyDescent="0.15">
      <c r="A901" t="s">
        <v>5562</v>
      </c>
      <c r="B901">
        <v>20415</v>
      </c>
      <c r="C901" t="s">
        <v>3904</v>
      </c>
      <c r="D901" t="s">
        <v>2004</v>
      </c>
      <c r="E901" t="s">
        <v>3982</v>
      </c>
      <c r="F901" t="s">
        <v>2003</v>
      </c>
      <c r="G901" t="s">
        <v>6630</v>
      </c>
      <c r="H901" t="s">
        <v>1905</v>
      </c>
      <c r="I901" t="s">
        <v>2004</v>
      </c>
    </row>
    <row r="902" spans="1:9" x14ac:dyDescent="0.15">
      <c r="A902" t="s">
        <v>5571</v>
      </c>
      <c r="B902">
        <v>20416</v>
      </c>
      <c r="C902" t="s">
        <v>3904</v>
      </c>
      <c r="D902" t="s">
        <v>2006</v>
      </c>
      <c r="E902" t="s">
        <v>3982</v>
      </c>
      <c r="F902" t="s">
        <v>2005</v>
      </c>
      <c r="G902" t="s">
        <v>6631</v>
      </c>
      <c r="H902" t="s">
        <v>1905</v>
      </c>
      <c r="I902" t="s">
        <v>2006</v>
      </c>
    </row>
    <row r="903" spans="1:9" x14ac:dyDescent="0.15">
      <c r="A903" t="s">
        <v>5580</v>
      </c>
      <c r="B903">
        <v>20417</v>
      </c>
      <c r="C903" t="s">
        <v>3904</v>
      </c>
      <c r="D903" t="s">
        <v>2008</v>
      </c>
      <c r="E903" t="s">
        <v>3982</v>
      </c>
      <c r="F903" t="s">
        <v>2007</v>
      </c>
      <c r="G903" t="s">
        <v>6632</v>
      </c>
      <c r="H903" t="s">
        <v>1905</v>
      </c>
      <c r="I903" t="s">
        <v>2008</v>
      </c>
    </row>
    <row r="904" spans="1:9" x14ac:dyDescent="0.15">
      <c r="A904" t="s">
        <v>5589</v>
      </c>
      <c r="B904">
        <v>20422</v>
      </c>
      <c r="C904" t="s">
        <v>3904</v>
      </c>
      <c r="D904" t="s">
        <v>2010</v>
      </c>
      <c r="E904" t="s">
        <v>3982</v>
      </c>
      <c r="F904" t="s">
        <v>2009</v>
      </c>
      <c r="G904" t="s">
        <v>6633</v>
      </c>
      <c r="H904" t="s">
        <v>1905</v>
      </c>
      <c r="I904" t="s">
        <v>2010</v>
      </c>
    </row>
    <row r="905" spans="1:9" x14ac:dyDescent="0.15">
      <c r="A905" t="s">
        <v>5598</v>
      </c>
      <c r="B905">
        <v>20423</v>
      </c>
      <c r="C905" t="s">
        <v>3904</v>
      </c>
      <c r="D905" t="s">
        <v>2012</v>
      </c>
      <c r="E905" t="s">
        <v>3982</v>
      </c>
      <c r="F905" t="s">
        <v>2011</v>
      </c>
      <c r="G905" t="s">
        <v>6634</v>
      </c>
      <c r="H905" t="s">
        <v>1905</v>
      </c>
      <c r="I905" t="s">
        <v>2012</v>
      </c>
    </row>
    <row r="906" spans="1:9" x14ac:dyDescent="0.15">
      <c r="A906" t="s">
        <v>5606</v>
      </c>
      <c r="B906">
        <v>20425</v>
      </c>
      <c r="C906" t="s">
        <v>3904</v>
      </c>
      <c r="D906" t="s">
        <v>2014</v>
      </c>
      <c r="E906" t="s">
        <v>3982</v>
      </c>
      <c r="F906" t="s">
        <v>2013</v>
      </c>
      <c r="G906" t="s">
        <v>6635</v>
      </c>
      <c r="H906" t="s">
        <v>1905</v>
      </c>
      <c r="I906" t="s">
        <v>2014</v>
      </c>
    </row>
    <row r="907" spans="1:9" x14ac:dyDescent="0.15">
      <c r="A907" t="s">
        <v>5613</v>
      </c>
      <c r="B907">
        <v>20429</v>
      </c>
      <c r="C907" t="s">
        <v>3904</v>
      </c>
      <c r="D907" t="s">
        <v>2016</v>
      </c>
      <c r="E907" t="s">
        <v>3982</v>
      </c>
      <c r="F907" t="s">
        <v>2015</v>
      </c>
      <c r="G907" t="s">
        <v>6636</v>
      </c>
      <c r="H907" t="s">
        <v>1905</v>
      </c>
      <c r="I907" t="s">
        <v>2016</v>
      </c>
    </row>
    <row r="908" spans="1:9" x14ac:dyDescent="0.15">
      <c r="A908" t="s">
        <v>5620</v>
      </c>
      <c r="B908">
        <v>20430</v>
      </c>
      <c r="C908" t="s">
        <v>3904</v>
      </c>
      <c r="D908" t="s">
        <v>2018</v>
      </c>
      <c r="E908" t="s">
        <v>3982</v>
      </c>
      <c r="F908" t="s">
        <v>2017</v>
      </c>
      <c r="G908" t="s">
        <v>6637</v>
      </c>
      <c r="H908" t="s">
        <v>1905</v>
      </c>
      <c r="I908" t="s">
        <v>2018</v>
      </c>
    </row>
    <row r="909" spans="1:9" x14ac:dyDescent="0.15">
      <c r="A909" t="s">
        <v>5627</v>
      </c>
      <c r="B909">
        <v>20432</v>
      </c>
      <c r="C909" t="s">
        <v>3904</v>
      </c>
      <c r="D909" t="s">
        <v>2020</v>
      </c>
      <c r="E909" t="s">
        <v>3982</v>
      </c>
      <c r="F909" t="s">
        <v>2019</v>
      </c>
      <c r="G909" t="s">
        <v>6638</v>
      </c>
      <c r="H909" t="s">
        <v>1905</v>
      </c>
      <c r="I909" t="s">
        <v>2020</v>
      </c>
    </row>
    <row r="910" spans="1:9" x14ac:dyDescent="0.15">
      <c r="A910" t="s">
        <v>5634</v>
      </c>
      <c r="B910">
        <v>20446</v>
      </c>
      <c r="C910" t="s">
        <v>3904</v>
      </c>
      <c r="D910" t="s">
        <v>2022</v>
      </c>
      <c r="E910" t="s">
        <v>3982</v>
      </c>
      <c r="F910" t="s">
        <v>2021</v>
      </c>
      <c r="G910" t="s">
        <v>6639</v>
      </c>
      <c r="H910" t="s">
        <v>1905</v>
      </c>
      <c r="I910" t="s">
        <v>2022</v>
      </c>
    </row>
    <row r="911" spans="1:9" x14ac:dyDescent="0.15">
      <c r="A911" t="s">
        <v>5640</v>
      </c>
      <c r="B911">
        <v>20448</v>
      </c>
      <c r="C911" t="s">
        <v>3904</v>
      </c>
      <c r="D911" t="s">
        <v>2024</v>
      </c>
      <c r="E911" t="s">
        <v>3982</v>
      </c>
      <c r="F911" t="s">
        <v>2023</v>
      </c>
      <c r="G911" t="s">
        <v>6640</v>
      </c>
      <c r="H911" t="s">
        <v>1905</v>
      </c>
      <c r="I911" t="s">
        <v>2024</v>
      </c>
    </row>
    <row r="912" spans="1:9" x14ac:dyDescent="0.15">
      <c r="A912" t="s">
        <v>5646</v>
      </c>
      <c r="B912">
        <v>20450</v>
      </c>
      <c r="C912" t="s">
        <v>3904</v>
      </c>
      <c r="D912" t="s">
        <v>2026</v>
      </c>
      <c r="E912" t="s">
        <v>3982</v>
      </c>
      <c r="F912" t="s">
        <v>2025</v>
      </c>
      <c r="G912" t="s">
        <v>6641</v>
      </c>
      <c r="H912" t="s">
        <v>1905</v>
      </c>
      <c r="I912" t="s">
        <v>2026</v>
      </c>
    </row>
    <row r="913" spans="1:9" x14ac:dyDescent="0.15">
      <c r="A913" t="s">
        <v>5651</v>
      </c>
      <c r="B913">
        <v>20451</v>
      </c>
      <c r="C913" t="s">
        <v>3904</v>
      </c>
      <c r="D913" t="s">
        <v>2028</v>
      </c>
      <c r="E913" t="s">
        <v>3982</v>
      </c>
      <c r="F913" t="s">
        <v>2027</v>
      </c>
      <c r="G913" t="s">
        <v>6642</v>
      </c>
      <c r="H913" t="s">
        <v>1905</v>
      </c>
      <c r="I913" t="s">
        <v>2028</v>
      </c>
    </row>
    <row r="914" spans="1:9" x14ac:dyDescent="0.15">
      <c r="A914" t="s">
        <v>5655</v>
      </c>
      <c r="B914">
        <v>20452</v>
      </c>
      <c r="C914" t="s">
        <v>3904</v>
      </c>
      <c r="D914" t="s">
        <v>2030</v>
      </c>
      <c r="E914" t="s">
        <v>3982</v>
      </c>
      <c r="F914" t="s">
        <v>2029</v>
      </c>
      <c r="G914" t="s">
        <v>6643</v>
      </c>
      <c r="H914" t="s">
        <v>1905</v>
      </c>
      <c r="I914" t="s">
        <v>2030</v>
      </c>
    </row>
    <row r="915" spans="1:9" x14ac:dyDescent="0.15">
      <c r="A915" t="s">
        <v>5658</v>
      </c>
      <c r="B915">
        <v>20481</v>
      </c>
      <c r="C915" t="s">
        <v>3904</v>
      </c>
      <c r="D915" t="s">
        <v>540</v>
      </c>
      <c r="E915" t="s">
        <v>3982</v>
      </c>
      <c r="F915" t="s">
        <v>2031</v>
      </c>
      <c r="G915" t="s">
        <v>6644</v>
      </c>
      <c r="H915" t="s">
        <v>1905</v>
      </c>
      <c r="I915" t="s">
        <v>540</v>
      </c>
    </row>
    <row r="916" spans="1:9" x14ac:dyDescent="0.15">
      <c r="A916" t="s">
        <v>5661</v>
      </c>
      <c r="B916">
        <v>20482</v>
      </c>
      <c r="C916" t="s">
        <v>3904</v>
      </c>
      <c r="D916" t="s">
        <v>2033</v>
      </c>
      <c r="E916" t="s">
        <v>3982</v>
      </c>
      <c r="F916" t="s">
        <v>2032</v>
      </c>
      <c r="G916" t="s">
        <v>6645</v>
      </c>
      <c r="H916" t="s">
        <v>1905</v>
      </c>
      <c r="I916" t="s">
        <v>2033</v>
      </c>
    </row>
    <row r="917" spans="1:9" x14ac:dyDescent="0.15">
      <c r="A917" t="s">
        <v>5664</v>
      </c>
      <c r="B917">
        <v>20485</v>
      </c>
      <c r="C917" t="s">
        <v>3904</v>
      </c>
      <c r="D917" t="s">
        <v>2035</v>
      </c>
      <c r="E917" t="s">
        <v>3982</v>
      </c>
      <c r="F917" t="s">
        <v>2034</v>
      </c>
      <c r="G917" t="s">
        <v>6646</v>
      </c>
      <c r="H917" t="s">
        <v>1905</v>
      </c>
      <c r="I917" t="s">
        <v>2035</v>
      </c>
    </row>
    <row r="918" spans="1:9" x14ac:dyDescent="0.15">
      <c r="A918" t="s">
        <v>5667</v>
      </c>
      <c r="B918">
        <v>20486</v>
      </c>
      <c r="C918" t="s">
        <v>3904</v>
      </c>
      <c r="D918" t="s">
        <v>2037</v>
      </c>
      <c r="E918" t="s">
        <v>3982</v>
      </c>
      <c r="F918" t="s">
        <v>2036</v>
      </c>
      <c r="G918" t="s">
        <v>6647</v>
      </c>
      <c r="H918" t="s">
        <v>1905</v>
      </c>
      <c r="I918" t="s">
        <v>2037</v>
      </c>
    </row>
    <row r="919" spans="1:9" x14ac:dyDescent="0.15">
      <c r="A919" t="s">
        <v>5670</v>
      </c>
      <c r="B919">
        <v>20521</v>
      </c>
      <c r="C919" t="s">
        <v>3904</v>
      </c>
      <c r="D919" t="s">
        <v>2039</v>
      </c>
      <c r="E919" t="s">
        <v>3982</v>
      </c>
      <c r="F919" t="s">
        <v>2038</v>
      </c>
      <c r="G919" t="s">
        <v>6648</v>
      </c>
      <c r="H919" t="s">
        <v>1905</v>
      </c>
      <c r="I919" t="s">
        <v>2039</v>
      </c>
    </row>
    <row r="920" spans="1:9" x14ac:dyDescent="0.15">
      <c r="A920" t="s">
        <v>5673</v>
      </c>
      <c r="B920">
        <v>20541</v>
      </c>
      <c r="C920" t="s">
        <v>3904</v>
      </c>
      <c r="D920" t="s">
        <v>2041</v>
      </c>
      <c r="E920" t="s">
        <v>3982</v>
      </c>
      <c r="F920" t="s">
        <v>2040</v>
      </c>
      <c r="G920" t="s">
        <v>6649</v>
      </c>
      <c r="H920" t="s">
        <v>1905</v>
      </c>
      <c r="I920" t="s">
        <v>2041</v>
      </c>
    </row>
    <row r="921" spans="1:9" x14ac:dyDescent="0.15">
      <c r="A921" t="s">
        <v>5676</v>
      </c>
      <c r="B921">
        <v>20543</v>
      </c>
      <c r="C921" t="s">
        <v>3904</v>
      </c>
      <c r="D921" t="s">
        <v>1228</v>
      </c>
      <c r="E921" t="s">
        <v>3982</v>
      </c>
      <c r="F921" t="s">
        <v>2042</v>
      </c>
      <c r="G921" t="s">
        <v>6650</v>
      </c>
      <c r="H921" t="s">
        <v>1905</v>
      </c>
      <c r="I921" t="s">
        <v>1228</v>
      </c>
    </row>
    <row r="922" spans="1:9" x14ac:dyDescent="0.15">
      <c r="A922" t="s">
        <v>5679</v>
      </c>
      <c r="B922">
        <v>20561</v>
      </c>
      <c r="C922" t="s">
        <v>3904</v>
      </c>
      <c r="D922" t="s">
        <v>2044</v>
      </c>
      <c r="E922" t="s">
        <v>3982</v>
      </c>
      <c r="F922" t="s">
        <v>2043</v>
      </c>
      <c r="G922" t="s">
        <v>6651</v>
      </c>
      <c r="H922" t="s">
        <v>1905</v>
      </c>
      <c r="I922" t="s">
        <v>2044</v>
      </c>
    </row>
    <row r="923" spans="1:9" x14ac:dyDescent="0.15">
      <c r="A923" t="s">
        <v>5682</v>
      </c>
      <c r="B923">
        <v>20562</v>
      </c>
      <c r="C923" t="s">
        <v>3904</v>
      </c>
      <c r="D923" t="s">
        <v>2046</v>
      </c>
      <c r="E923" t="s">
        <v>3982</v>
      </c>
      <c r="F923" t="s">
        <v>2045</v>
      </c>
      <c r="G923" t="s">
        <v>6652</v>
      </c>
      <c r="H923" t="s">
        <v>1905</v>
      </c>
      <c r="I923" t="s">
        <v>2046</v>
      </c>
    </row>
    <row r="924" spans="1:9" x14ac:dyDescent="0.15">
      <c r="A924" t="s">
        <v>5685</v>
      </c>
      <c r="B924">
        <v>20563</v>
      </c>
      <c r="C924" t="s">
        <v>3904</v>
      </c>
      <c r="D924" t="s">
        <v>2048</v>
      </c>
      <c r="E924" t="s">
        <v>3982</v>
      </c>
      <c r="F924" t="s">
        <v>2047</v>
      </c>
      <c r="G924" t="s">
        <v>6653</v>
      </c>
      <c r="H924" t="s">
        <v>1905</v>
      </c>
      <c r="I924" t="s">
        <v>2048</v>
      </c>
    </row>
    <row r="925" spans="1:9" x14ac:dyDescent="0.15">
      <c r="A925" t="s">
        <v>5688</v>
      </c>
      <c r="B925">
        <v>20583</v>
      </c>
      <c r="C925" t="s">
        <v>3904</v>
      </c>
      <c r="D925" t="s">
        <v>2050</v>
      </c>
      <c r="E925" t="s">
        <v>3982</v>
      </c>
      <c r="F925" t="s">
        <v>2049</v>
      </c>
      <c r="G925" t="s">
        <v>6654</v>
      </c>
      <c r="H925" t="s">
        <v>1905</v>
      </c>
      <c r="I925" t="s">
        <v>2050</v>
      </c>
    </row>
    <row r="926" spans="1:9" x14ac:dyDescent="0.15">
      <c r="A926" t="s">
        <v>5691</v>
      </c>
      <c r="B926">
        <v>20588</v>
      </c>
      <c r="C926" t="s">
        <v>3904</v>
      </c>
      <c r="D926" t="s">
        <v>2052</v>
      </c>
      <c r="E926" t="s">
        <v>3982</v>
      </c>
      <c r="F926" t="s">
        <v>2051</v>
      </c>
      <c r="G926" t="s">
        <v>6655</v>
      </c>
      <c r="H926" t="s">
        <v>1905</v>
      </c>
      <c r="I926" t="s">
        <v>2052</v>
      </c>
    </row>
    <row r="927" spans="1:9" x14ac:dyDescent="0.15">
      <c r="A927" t="s">
        <v>5694</v>
      </c>
      <c r="B927">
        <v>20590</v>
      </c>
      <c r="C927" t="s">
        <v>3904</v>
      </c>
      <c r="D927" t="s">
        <v>2054</v>
      </c>
      <c r="E927" t="s">
        <v>3982</v>
      </c>
      <c r="F927" t="s">
        <v>2053</v>
      </c>
      <c r="G927" t="s">
        <v>6656</v>
      </c>
      <c r="H927" t="s">
        <v>1905</v>
      </c>
      <c r="I927" t="s">
        <v>2054</v>
      </c>
    </row>
    <row r="928" spans="1:9" x14ac:dyDescent="0.15">
      <c r="A928" t="s">
        <v>5697</v>
      </c>
      <c r="B928">
        <v>20602</v>
      </c>
      <c r="C928" t="s">
        <v>3904</v>
      </c>
      <c r="D928" t="s">
        <v>2056</v>
      </c>
      <c r="E928" t="s">
        <v>3982</v>
      </c>
      <c r="F928" t="s">
        <v>2055</v>
      </c>
      <c r="G928" t="s">
        <v>6657</v>
      </c>
      <c r="H928" t="s">
        <v>1905</v>
      </c>
      <c r="I928" t="s">
        <v>2056</v>
      </c>
    </row>
    <row r="929" spans="1:9" x14ac:dyDescent="0.15">
      <c r="A929" t="s">
        <v>3954</v>
      </c>
      <c r="B929">
        <v>21000</v>
      </c>
      <c r="C929" t="s">
        <v>3905</v>
      </c>
      <c r="D929" t="s">
        <v>2058</v>
      </c>
      <c r="E929" t="s">
        <v>3933</v>
      </c>
      <c r="F929" t="s">
        <v>2057</v>
      </c>
      <c r="G929" t="s">
        <v>6658</v>
      </c>
      <c r="H929" t="s">
        <v>2058</v>
      </c>
    </row>
    <row r="930" spans="1:9" x14ac:dyDescent="0.15">
      <c r="A930" t="s">
        <v>4003</v>
      </c>
      <c r="B930">
        <v>21201</v>
      </c>
      <c r="C930" t="s">
        <v>3905</v>
      </c>
      <c r="D930" t="s">
        <v>2060</v>
      </c>
      <c r="E930" t="s">
        <v>3982</v>
      </c>
      <c r="F930" t="s">
        <v>2059</v>
      </c>
      <c r="G930" t="s">
        <v>6659</v>
      </c>
      <c r="H930" t="s">
        <v>2058</v>
      </c>
      <c r="I930" t="s">
        <v>2060</v>
      </c>
    </row>
    <row r="931" spans="1:9" x14ac:dyDescent="0.15">
      <c r="A931" t="s">
        <v>4051</v>
      </c>
      <c r="B931">
        <v>21202</v>
      </c>
      <c r="C931" t="s">
        <v>3905</v>
      </c>
      <c r="D931" t="s">
        <v>2062</v>
      </c>
      <c r="E931" t="s">
        <v>3982</v>
      </c>
      <c r="F931" t="s">
        <v>2061</v>
      </c>
      <c r="G931" t="s">
        <v>6660</v>
      </c>
      <c r="H931" t="s">
        <v>2058</v>
      </c>
      <c r="I931" t="s">
        <v>2062</v>
      </c>
    </row>
    <row r="932" spans="1:9" x14ac:dyDescent="0.15">
      <c r="A932" t="s">
        <v>4099</v>
      </c>
      <c r="B932">
        <v>21203</v>
      </c>
      <c r="C932" t="s">
        <v>3905</v>
      </c>
      <c r="D932" t="s">
        <v>2064</v>
      </c>
      <c r="E932" t="s">
        <v>3982</v>
      </c>
      <c r="F932" t="s">
        <v>2063</v>
      </c>
      <c r="G932" t="s">
        <v>6661</v>
      </c>
      <c r="H932" t="s">
        <v>2058</v>
      </c>
      <c r="I932" t="s">
        <v>2064</v>
      </c>
    </row>
    <row r="933" spans="1:9" x14ac:dyDescent="0.15">
      <c r="A933" t="s">
        <v>4147</v>
      </c>
      <c r="B933">
        <v>21204</v>
      </c>
      <c r="C933" t="s">
        <v>3905</v>
      </c>
      <c r="D933" t="s">
        <v>2066</v>
      </c>
      <c r="E933" t="s">
        <v>3982</v>
      </c>
      <c r="F933" t="s">
        <v>2065</v>
      </c>
      <c r="G933" t="s">
        <v>6662</v>
      </c>
      <c r="H933" t="s">
        <v>2058</v>
      </c>
      <c r="I933" t="s">
        <v>2066</v>
      </c>
    </row>
    <row r="934" spans="1:9" x14ac:dyDescent="0.15">
      <c r="A934" t="s">
        <v>4195</v>
      </c>
      <c r="B934">
        <v>21205</v>
      </c>
      <c r="C934" t="s">
        <v>3905</v>
      </c>
      <c r="D934" t="s">
        <v>2068</v>
      </c>
      <c r="E934" t="s">
        <v>3982</v>
      </c>
      <c r="F934" t="s">
        <v>2067</v>
      </c>
      <c r="G934" t="s">
        <v>6663</v>
      </c>
      <c r="H934" t="s">
        <v>2058</v>
      </c>
      <c r="I934" t="s">
        <v>2068</v>
      </c>
    </row>
    <row r="935" spans="1:9" x14ac:dyDescent="0.15">
      <c r="A935" t="s">
        <v>4243</v>
      </c>
      <c r="B935">
        <v>21206</v>
      </c>
      <c r="C935" t="s">
        <v>3905</v>
      </c>
      <c r="D935" t="s">
        <v>2070</v>
      </c>
      <c r="E935" t="s">
        <v>3982</v>
      </c>
      <c r="F935" t="s">
        <v>2069</v>
      </c>
      <c r="G935" t="s">
        <v>6664</v>
      </c>
      <c r="H935" t="s">
        <v>2058</v>
      </c>
      <c r="I935" t="s">
        <v>2070</v>
      </c>
    </row>
    <row r="936" spans="1:9" x14ac:dyDescent="0.15">
      <c r="A936" t="s">
        <v>4291</v>
      </c>
      <c r="B936">
        <v>21207</v>
      </c>
      <c r="C936" t="s">
        <v>3905</v>
      </c>
      <c r="D936" t="s">
        <v>2072</v>
      </c>
      <c r="E936" t="s">
        <v>3982</v>
      </c>
      <c r="F936" t="s">
        <v>2071</v>
      </c>
      <c r="G936" t="s">
        <v>6665</v>
      </c>
      <c r="H936" t="s">
        <v>2058</v>
      </c>
      <c r="I936" t="s">
        <v>2072</v>
      </c>
    </row>
    <row r="937" spans="1:9" x14ac:dyDescent="0.15">
      <c r="A937" t="s">
        <v>4339</v>
      </c>
      <c r="B937">
        <v>21208</v>
      </c>
      <c r="C937" t="s">
        <v>3905</v>
      </c>
      <c r="D937" t="s">
        <v>2074</v>
      </c>
      <c r="E937" t="s">
        <v>3982</v>
      </c>
      <c r="F937" t="s">
        <v>2073</v>
      </c>
      <c r="G937" t="s">
        <v>6666</v>
      </c>
      <c r="H937" t="s">
        <v>2058</v>
      </c>
      <c r="I937" t="s">
        <v>2074</v>
      </c>
    </row>
    <row r="938" spans="1:9" x14ac:dyDescent="0.15">
      <c r="A938" t="s">
        <v>4387</v>
      </c>
      <c r="B938">
        <v>21209</v>
      </c>
      <c r="C938" t="s">
        <v>3905</v>
      </c>
      <c r="D938" t="s">
        <v>2076</v>
      </c>
      <c r="E938" t="s">
        <v>3982</v>
      </c>
      <c r="F938" t="s">
        <v>2075</v>
      </c>
      <c r="G938" t="s">
        <v>6667</v>
      </c>
      <c r="H938" t="s">
        <v>2058</v>
      </c>
      <c r="I938" t="s">
        <v>2076</v>
      </c>
    </row>
    <row r="939" spans="1:9" x14ac:dyDescent="0.15">
      <c r="A939" t="s">
        <v>4435</v>
      </c>
      <c r="B939">
        <v>21210</v>
      </c>
      <c r="C939" t="s">
        <v>3905</v>
      </c>
      <c r="D939" t="s">
        <v>2078</v>
      </c>
      <c r="E939" t="s">
        <v>3982</v>
      </c>
      <c r="F939" t="s">
        <v>2077</v>
      </c>
      <c r="G939" t="s">
        <v>6668</v>
      </c>
      <c r="H939" t="s">
        <v>2058</v>
      </c>
      <c r="I939" t="s">
        <v>2078</v>
      </c>
    </row>
    <row r="940" spans="1:9" x14ac:dyDescent="0.15">
      <c r="A940" t="s">
        <v>4483</v>
      </c>
      <c r="B940">
        <v>21211</v>
      </c>
      <c r="C940" t="s">
        <v>3905</v>
      </c>
      <c r="D940" t="s">
        <v>2080</v>
      </c>
      <c r="E940" t="s">
        <v>3982</v>
      </c>
      <c r="F940" t="s">
        <v>2079</v>
      </c>
      <c r="G940" t="s">
        <v>6669</v>
      </c>
      <c r="H940" t="s">
        <v>2058</v>
      </c>
      <c r="I940" t="s">
        <v>2080</v>
      </c>
    </row>
    <row r="941" spans="1:9" x14ac:dyDescent="0.15">
      <c r="A941" t="s">
        <v>4531</v>
      </c>
      <c r="B941">
        <v>21212</v>
      </c>
      <c r="C941" t="s">
        <v>3905</v>
      </c>
      <c r="D941" t="s">
        <v>2082</v>
      </c>
      <c r="E941" t="s">
        <v>3982</v>
      </c>
      <c r="F941" t="s">
        <v>2081</v>
      </c>
      <c r="G941" t="s">
        <v>6670</v>
      </c>
      <c r="H941" t="s">
        <v>2058</v>
      </c>
      <c r="I941" t="s">
        <v>2082</v>
      </c>
    </row>
    <row r="942" spans="1:9" x14ac:dyDescent="0.15">
      <c r="A942" t="s">
        <v>4579</v>
      </c>
      <c r="B942">
        <v>21213</v>
      </c>
      <c r="C942" t="s">
        <v>3905</v>
      </c>
      <c r="D942" t="s">
        <v>2084</v>
      </c>
      <c r="E942" t="s">
        <v>3982</v>
      </c>
      <c r="F942" t="s">
        <v>2083</v>
      </c>
      <c r="G942" t="s">
        <v>6671</v>
      </c>
      <c r="H942" t="s">
        <v>2058</v>
      </c>
      <c r="I942" t="s">
        <v>2084</v>
      </c>
    </row>
    <row r="943" spans="1:9" x14ac:dyDescent="0.15">
      <c r="A943" t="s">
        <v>4627</v>
      </c>
      <c r="B943">
        <v>21214</v>
      </c>
      <c r="C943" t="s">
        <v>3905</v>
      </c>
      <c r="D943" t="s">
        <v>2086</v>
      </c>
      <c r="E943" t="s">
        <v>3982</v>
      </c>
      <c r="F943" t="s">
        <v>2085</v>
      </c>
      <c r="G943" t="s">
        <v>6672</v>
      </c>
      <c r="H943" t="s">
        <v>2058</v>
      </c>
      <c r="I943" t="s">
        <v>2086</v>
      </c>
    </row>
    <row r="944" spans="1:9" x14ac:dyDescent="0.15">
      <c r="A944" t="s">
        <v>4675</v>
      </c>
      <c r="B944">
        <v>21215</v>
      </c>
      <c r="C944" t="s">
        <v>3905</v>
      </c>
      <c r="D944" t="s">
        <v>2088</v>
      </c>
      <c r="E944" t="s">
        <v>3982</v>
      </c>
      <c r="F944" t="s">
        <v>2087</v>
      </c>
      <c r="G944" t="s">
        <v>6673</v>
      </c>
      <c r="H944" t="s">
        <v>2058</v>
      </c>
      <c r="I944" t="s">
        <v>2088</v>
      </c>
    </row>
    <row r="945" spans="1:9" x14ac:dyDescent="0.15">
      <c r="A945" t="s">
        <v>4722</v>
      </c>
      <c r="B945">
        <v>21216</v>
      </c>
      <c r="C945" t="s">
        <v>3905</v>
      </c>
      <c r="D945" t="s">
        <v>2090</v>
      </c>
      <c r="E945" t="s">
        <v>3982</v>
      </c>
      <c r="F945" t="s">
        <v>2089</v>
      </c>
      <c r="G945" t="s">
        <v>6674</v>
      </c>
      <c r="H945" t="s">
        <v>2058</v>
      </c>
      <c r="I945" t="s">
        <v>2090</v>
      </c>
    </row>
    <row r="946" spans="1:9" x14ac:dyDescent="0.15">
      <c r="A946" t="s">
        <v>4769</v>
      </c>
      <c r="B946">
        <v>21217</v>
      </c>
      <c r="C946" t="s">
        <v>3905</v>
      </c>
      <c r="D946" t="s">
        <v>2092</v>
      </c>
      <c r="E946" t="s">
        <v>3982</v>
      </c>
      <c r="F946" t="s">
        <v>2091</v>
      </c>
      <c r="G946" t="s">
        <v>6675</v>
      </c>
      <c r="H946" t="s">
        <v>2058</v>
      </c>
      <c r="I946" t="s">
        <v>2092</v>
      </c>
    </row>
    <row r="947" spans="1:9" x14ac:dyDescent="0.15">
      <c r="A947" t="s">
        <v>4815</v>
      </c>
      <c r="B947">
        <v>21218</v>
      </c>
      <c r="C947" t="s">
        <v>3905</v>
      </c>
      <c r="D947" t="s">
        <v>2094</v>
      </c>
      <c r="E947" t="s">
        <v>3982</v>
      </c>
      <c r="F947" t="s">
        <v>2093</v>
      </c>
      <c r="G947" t="s">
        <v>6676</v>
      </c>
      <c r="H947" t="s">
        <v>2058</v>
      </c>
      <c r="I947" t="s">
        <v>2094</v>
      </c>
    </row>
    <row r="948" spans="1:9" x14ac:dyDescent="0.15">
      <c r="A948" t="s">
        <v>4860</v>
      </c>
      <c r="B948">
        <v>21219</v>
      </c>
      <c r="C948" t="s">
        <v>3905</v>
      </c>
      <c r="D948" t="s">
        <v>2096</v>
      </c>
      <c r="E948" t="s">
        <v>3982</v>
      </c>
      <c r="F948" t="s">
        <v>2095</v>
      </c>
      <c r="G948" t="s">
        <v>6677</v>
      </c>
      <c r="H948" t="s">
        <v>2058</v>
      </c>
      <c r="I948" t="s">
        <v>2096</v>
      </c>
    </row>
    <row r="949" spans="1:9" x14ac:dyDescent="0.15">
      <c r="A949" t="s">
        <v>4903</v>
      </c>
      <c r="B949">
        <v>21220</v>
      </c>
      <c r="C949" t="s">
        <v>3905</v>
      </c>
      <c r="D949" t="s">
        <v>2098</v>
      </c>
      <c r="E949" t="s">
        <v>3982</v>
      </c>
      <c r="F949" t="s">
        <v>2097</v>
      </c>
      <c r="G949" t="s">
        <v>6678</v>
      </c>
      <c r="H949" t="s">
        <v>2058</v>
      </c>
      <c r="I949" t="s">
        <v>2098</v>
      </c>
    </row>
    <row r="950" spans="1:9" x14ac:dyDescent="0.15">
      <c r="A950" t="s">
        <v>4942</v>
      </c>
      <c r="B950">
        <v>21221</v>
      </c>
      <c r="C950" t="s">
        <v>3905</v>
      </c>
      <c r="D950" t="s">
        <v>2100</v>
      </c>
      <c r="E950" t="s">
        <v>3982</v>
      </c>
      <c r="F950" t="s">
        <v>2099</v>
      </c>
      <c r="G950" t="s">
        <v>6679</v>
      </c>
      <c r="H950" t="s">
        <v>2058</v>
      </c>
      <c r="I950" t="s">
        <v>2100</v>
      </c>
    </row>
    <row r="951" spans="1:9" x14ac:dyDescent="0.15">
      <c r="A951" t="s">
        <v>4979</v>
      </c>
      <c r="B951">
        <v>21302</v>
      </c>
      <c r="C951" t="s">
        <v>3905</v>
      </c>
      <c r="D951" t="s">
        <v>2102</v>
      </c>
      <c r="E951" t="s">
        <v>3982</v>
      </c>
      <c r="F951" t="s">
        <v>2101</v>
      </c>
      <c r="G951" t="s">
        <v>6680</v>
      </c>
      <c r="H951" t="s">
        <v>2058</v>
      </c>
      <c r="I951" t="s">
        <v>2102</v>
      </c>
    </row>
    <row r="952" spans="1:9" x14ac:dyDescent="0.15">
      <c r="A952" t="s">
        <v>5015</v>
      </c>
      <c r="B952">
        <v>21303</v>
      </c>
      <c r="C952" t="s">
        <v>3905</v>
      </c>
      <c r="D952" t="s">
        <v>2104</v>
      </c>
      <c r="E952" t="s">
        <v>3982</v>
      </c>
      <c r="F952" t="s">
        <v>2103</v>
      </c>
      <c r="G952" t="s">
        <v>6681</v>
      </c>
      <c r="H952" t="s">
        <v>2058</v>
      </c>
      <c r="I952" t="s">
        <v>2104</v>
      </c>
    </row>
    <row r="953" spans="1:9" x14ac:dyDescent="0.15">
      <c r="A953" t="s">
        <v>5051</v>
      </c>
      <c r="B953">
        <v>21341</v>
      </c>
      <c r="C953" t="s">
        <v>3905</v>
      </c>
      <c r="D953" t="s">
        <v>2106</v>
      </c>
      <c r="E953" t="s">
        <v>3982</v>
      </c>
      <c r="F953" t="s">
        <v>2105</v>
      </c>
      <c r="G953" t="s">
        <v>6682</v>
      </c>
      <c r="H953" t="s">
        <v>2058</v>
      </c>
      <c r="I953" t="s">
        <v>2106</v>
      </c>
    </row>
    <row r="954" spans="1:9" x14ac:dyDescent="0.15">
      <c r="A954" t="s">
        <v>5086</v>
      </c>
      <c r="B954">
        <v>21361</v>
      </c>
      <c r="C954" t="s">
        <v>3905</v>
      </c>
      <c r="D954" t="s">
        <v>2108</v>
      </c>
      <c r="E954" t="s">
        <v>3982</v>
      </c>
      <c r="F954" t="s">
        <v>2107</v>
      </c>
      <c r="G954" t="s">
        <v>6683</v>
      </c>
      <c r="H954" t="s">
        <v>2058</v>
      </c>
      <c r="I954" t="s">
        <v>2108</v>
      </c>
    </row>
    <row r="955" spans="1:9" x14ac:dyDescent="0.15">
      <c r="A955" t="s">
        <v>5118</v>
      </c>
      <c r="B955">
        <v>21362</v>
      </c>
      <c r="C955" t="s">
        <v>3905</v>
      </c>
      <c r="D955" t="s">
        <v>6684</v>
      </c>
      <c r="E955" t="s">
        <v>3982</v>
      </c>
      <c r="F955" t="s">
        <v>2109</v>
      </c>
      <c r="G955" t="s">
        <v>6685</v>
      </c>
      <c r="H955" t="s">
        <v>2058</v>
      </c>
      <c r="I955" t="s">
        <v>2110</v>
      </c>
    </row>
    <row r="956" spans="1:9" x14ac:dyDescent="0.15">
      <c r="A956" t="s">
        <v>5150</v>
      </c>
      <c r="B956">
        <v>21381</v>
      </c>
      <c r="C956" t="s">
        <v>3905</v>
      </c>
      <c r="D956" t="s">
        <v>2112</v>
      </c>
      <c r="E956" t="s">
        <v>3982</v>
      </c>
      <c r="F956" t="s">
        <v>2111</v>
      </c>
      <c r="G956" t="s">
        <v>6686</v>
      </c>
      <c r="H956" t="s">
        <v>2058</v>
      </c>
      <c r="I956" t="s">
        <v>2112</v>
      </c>
    </row>
    <row r="957" spans="1:9" x14ac:dyDescent="0.15">
      <c r="A957" t="s">
        <v>5179</v>
      </c>
      <c r="B957">
        <v>21382</v>
      </c>
      <c r="C957" t="s">
        <v>3905</v>
      </c>
      <c r="D957" t="s">
        <v>2114</v>
      </c>
      <c r="E957" t="s">
        <v>3982</v>
      </c>
      <c r="F957" t="s">
        <v>2113</v>
      </c>
      <c r="G957" t="s">
        <v>6687</v>
      </c>
      <c r="H957" t="s">
        <v>2058</v>
      </c>
      <c r="I957" t="s">
        <v>2114</v>
      </c>
    </row>
    <row r="958" spans="1:9" x14ac:dyDescent="0.15">
      <c r="A958" t="s">
        <v>5207</v>
      </c>
      <c r="B958">
        <v>21383</v>
      </c>
      <c r="C958" t="s">
        <v>3905</v>
      </c>
      <c r="D958" t="s">
        <v>2116</v>
      </c>
      <c r="E958" t="s">
        <v>3982</v>
      </c>
      <c r="F958" t="s">
        <v>2115</v>
      </c>
      <c r="G958" t="s">
        <v>6688</v>
      </c>
      <c r="H958" t="s">
        <v>2058</v>
      </c>
      <c r="I958" t="s">
        <v>2116</v>
      </c>
    </row>
    <row r="959" spans="1:9" x14ac:dyDescent="0.15">
      <c r="A959" t="s">
        <v>5235</v>
      </c>
      <c r="B959">
        <v>21401</v>
      </c>
      <c r="C959" t="s">
        <v>3905</v>
      </c>
      <c r="D959" t="s">
        <v>2118</v>
      </c>
      <c r="E959" t="s">
        <v>3982</v>
      </c>
      <c r="F959" t="s">
        <v>2117</v>
      </c>
      <c r="G959" t="s">
        <v>6689</v>
      </c>
      <c r="H959" t="s">
        <v>2058</v>
      </c>
      <c r="I959" t="s">
        <v>2118</v>
      </c>
    </row>
    <row r="960" spans="1:9" x14ac:dyDescent="0.15">
      <c r="A960" t="s">
        <v>5261</v>
      </c>
      <c r="B960">
        <v>21403</v>
      </c>
      <c r="C960" t="s">
        <v>3905</v>
      </c>
      <c r="D960" t="s">
        <v>2120</v>
      </c>
      <c r="E960" t="s">
        <v>3982</v>
      </c>
      <c r="F960" t="s">
        <v>2119</v>
      </c>
      <c r="G960" t="s">
        <v>6690</v>
      </c>
      <c r="H960" t="s">
        <v>2058</v>
      </c>
      <c r="I960" t="s">
        <v>2120</v>
      </c>
    </row>
    <row r="961" spans="1:9" x14ac:dyDescent="0.15">
      <c r="A961" t="s">
        <v>5286</v>
      </c>
      <c r="B961">
        <v>21404</v>
      </c>
      <c r="C961" t="s">
        <v>3905</v>
      </c>
      <c r="D961" t="s">
        <v>540</v>
      </c>
      <c r="E961" t="s">
        <v>3982</v>
      </c>
      <c r="F961" t="s">
        <v>2121</v>
      </c>
      <c r="G961" t="s">
        <v>6691</v>
      </c>
      <c r="H961" t="s">
        <v>2058</v>
      </c>
      <c r="I961" t="s">
        <v>540</v>
      </c>
    </row>
    <row r="962" spans="1:9" x14ac:dyDescent="0.15">
      <c r="A962" t="s">
        <v>5311</v>
      </c>
      <c r="B962">
        <v>21421</v>
      </c>
      <c r="C962" t="s">
        <v>3905</v>
      </c>
      <c r="D962" t="s">
        <v>2123</v>
      </c>
      <c r="E962" t="s">
        <v>3982</v>
      </c>
      <c r="F962" t="s">
        <v>2122</v>
      </c>
      <c r="G962" t="s">
        <v>6692</v>
      </c>
      <c r="H962" t="s">
        <v>2058</v>
      </c>
      <c r="I962" t="s">
        <v>2123</v>
      </c>
    </row>
    <row r="963" spans="1:9" x14ac:dyDescent="0.15">
      <c r="A963" t="s">
        <v>5334</v>
      </c>
      <c r="B963">
        <v>21501</v>
      </c>
      <c r="C963" t="s">
        <v>3905</v>
      </c>
      <c r="D963" t="s">
        <v>2125</v>
      </c>
      <c r="E963" t="s">
        <v>3982</v>
      </c>
      <c r="F963" t="s">
        <v>2124</v>
      </c>
      <c r="G963" t="s">
        <v>6693</v>
      </c>
      <c r="H963" t="s">
        <v>2058</v>
      </c>
      <c r="I963" t="s">
        <v>2125</v>
      </c>
    </row>
    <row r="964" spans="1:9" x14ac:dyDescent="0.15">
      <c r="A964" t="s">
        <v>5357</v>
      </c>
      <c r="B964">
        <v>21502</v>
      </c>
      <c r="C964" t="s">
        <v>3905</v>
      </c>
      <c r="D964" t="s">
        <v>2127</v>
      </c>
      <c r="E964" t="s">
        <v>3982</v>
      </c>
      <c r="F964" t="s">
        <v>2126</v>
      </c>
      <c r="G964" t="s">
        <v>6694</v>
      </c>
      <c r="H964" t="s">
        <v>2058</v>
      </c>
      <c r="I964" t="s">
        <v>2127</v>
      </c>
    </row>
    <row r="965" spans="1:9" x14ac:dyDescent="0.15">
      <c r="A965" t="s">
        <v>5376</v>
      </c>
      <c r="B965">
        <v>21503</v>
      </c>
      <c r="C965" t="s">
        <v>3905</v>
      </c>
      <c r="D965" t="s">
        <v>2129</v>
      </c>
      <c r="E965" t="s">
        <v>3982</v>
      </c>
      <c r="F965" t="s">
        <v>2128</v>
      </c>
      <c r="G965" t="s">
        <v>6695</v>
      </c>
      <c r="H965" t="s">
        <v>2058</v>
      </c>
      <c r="I965" t="s">
        <v>2129</v>
      </c>
    </row>
    <row r="966" spans="1:9" x14ac:dyDescent="0.15">
      <c r="A966" t="s">
        <v>5394</v>
      </c>
      <c r="B966">
        <v>21504</v>
      </c>
      <c r="C966" t="s">
        <v>3905</v>
      </c>
      <c r="D966" t="s">
        <v>2131</v>
      </c>
      <c r="E966" t="s">
        <v>3982</v>
      </c>
      <c r="F966" t="s">
        <v>2130</v>
      </c>
      <c r="G966" t="s">
        <v>6696</v>
      </c>
      <c r="H966" t="s">
        <v>2058</v>
      </c>
      <c r="I966" t="s">
        <v>2131</v>
      </c>
    </row>
    <row r="967" spans="1:9" x14ac:dyDescent="0.15">
      <c r="A967" t="s">
        <v>5412</v>
      </c>
      <c r="B967">
        <v>21505</v>
      </c>
      <c r="C967" t="s">
        <v>3905</v>
      </c>
      <c r="D967" t="s">
        <v>2133</v>
      </c>
      <c r="E967" t="s">
        <v>3982</v>
      </c>
      <c r="F967" t="s">
        <v>2132</v>
      </c>
      <c r="G967" t="s">
        <v>6697</v>
      </c>
      <c r="H967" t="s">
        <v>2058</v>
      </c>
      <c r="I967" t="s">
        <v>2133</v>
      </c>
    </row>
    <row r="968" spans="1:9" x14ac:dyDescent="0.15">
      <c r="A968" t="s">
        <v>5430</v>
      </c>
      <c r="B968">
        <v>21506</v>
      </c>
      <c r="C968" t="s">
        <v>3905</v>
      </c>
      <c r="D968" t="s">
        <v>2135</v>
      </c>
      <c r="E968" t="s">
        <v>3982</v>
      </c>
      <c r="F968" t="s">
        <v>2134</v>
      </c>
      <c r="G968" t="s">
        <v>6698</v>
      </c>
      <c r="H968" t="s">
        <v>2058</v>
      </c>
      <c r="I968" t="s">
        <v>2135</v>
      </c>
    </row>
    <row r="969" spans="1:9" x14ac:dyDescent="0.15">
      <c r="A969" t="s">
        <v>5448</v>
      </c>
      <c r="B969">
        <v>21507</v>
      </c>
      <c r="C969" t="s">
        <v>3905</v>
      </c>
      <c r="D969" t="s">
        <v>2137</v>
      </c>
      <c r="E969" t="s">
        <v>3982</v>
      </c>
      <c r="F969" t="s">
        <v>2136</v>
      </c>
      <c r="G969" t="s">
        <v>6699</v>
      </c>
      <c r="H969" t="s">
        <v>2058</v>
      </c>
      <c r="I969" t="s">
        <v>2137</v>
      </c>
    </row>
    <row r="970" spans="1:9" x14ac:dyDescent="0.15">
      <c r="A970" t="s">
        <v>5464</v>
      </c>
      <c r="B970">
        <v>21521</v>
      </c>
      <c r="C970" t="s">
        <v>3905</v>
      </c>
      <c r="D970" t="s">
        <v>2139</v>
      </c>
      <c r="E970" t="s">
        <v>3982</v>
      </c>
      <c r="F970" t="s">
        <v>2138</v>
      </c>
      <c r="G970" t="s">
        <v>6700</v>
      </c>
      <c r="H970" t="s">
        <v>2058</v>
      </c>
      <c r="I970" t="s">
        <v>2139</v>
      </c>
    </row>
    <row r="971" spans="1:9" x14ac:dyDescent="0.15">
      <c r="A971" t="s">
        <v>5480</v>
      </c>
      <c r="B971">
        <v>21604</v>
      </c>
      <c r="C971" t="s">
        <v>3905</v>
      </c>
      <c r="D971" t="s">
        <v>2141</v>
      </c>
      <c r="E971" t="s">
        <v>3982</v>
      </c>
      <c r="F971" t="s">
        <v>2140</v>
      </c>
      <c r="G971" t="s">
        <v>6701</v>
      </c>
      <c r="H971" t="s">
        <v>2058</v>
      </c>
      <c r="I971" t="s">
        <v>2141</v>
      </c>
    </row>
    <row r="972" spans="1:9" x14ac:dyDescent="0.15">
      <c r="A972" t="s">
        <v>3955</v>
      </c>
      <c r="B972">
        <v>22000</v>
      </c>
      <c r="C972" t="s">
        <v>3906</v>
      </c>
      <c r="D972" t="s">
        <v>2143</v>
      </c>
      <c r="E972" t="s">
        <v>3933</v>
      </c>
      <c r="F972" t="s">
        <v>2142</v>
      </c>
      <c r="G972" t="s">
        <v>6702</v>
      </c>
      <c r="H972" t="s">
        <v>2143</v>
      </c>
    </row>
    <row r="973" spans="1:9" x14ac:dyDescent="0.15">
      <c r="A973" t="s">
        <v>4004</v>
      </c>
      <c r="B973">
        <v>22100</v>
      </c>
      <c r="C973" t="s">
        <v>3906</v>
      </c>
      <c r="D973" t="s">
        <v>2145</v>
      </c>
      <c r="E973" t="s">
        <v>3982</v>
      </c>
      <c r="F973" t="s">
        <v>2144</v>
      </c>
      <c r="G973" t="s">
        <v>6703</v>
      </c>
      <c r="H973" t="s">
        <v>2143</v>
      </c>
      <c r="I973" t="s">
        <v>2145</v>
      </c>
    </row>
    <row r="974" spans="1:9" x14ac:dyDescent="0.15">
      <c r="A974" t="s">
        <v>4052</v>
      </c>
      <c r="B974">
        <v>22130</v>
      </c>
      <c r="C974" t="s">
        <v>3906</v>
      </c>
      <c r="D974" t="s">
        <v>2147</v>
      </c>
      <c r="E974" t="s">
        <v>3982</v>
      </c>
      <c r="F974" t="s">
        <v>2146</v>
      </c>
      <c r="G974" t="s">
        <v>6704</v>
      </c>
      <c r="H974" t="s">
        <v>2143</v>
      </c>
      <c r="I974" t="s">
        <v>2147</v>
      </c>
    </row>
    <row r="975" spans="1:9" x14ac:dyDescent="0.15">
      <c r="A975" t="s">
        <v>4100</v>
      </c>
      <c r="B975">
        <v>22203</v>
      </c>
      <c r="C975" t="s">
        <v>3906</v>
      </c>
      <c r="D975" t="s">
        <v>2149</v>
      </c>
      <c r="E975" t="s">
        <v>3982</v>
      </c>
      <c r="F975" t="s">
        <v>2148</v>
      </c>
      <c r="G975" t="s">
        <v>6705</v>
      </c>
      <c r="H975" t="s">
        <v>2143</v>
      </c>
      <c r="I975" t="s">
        <v>2149</v>
      </c>
    </row>
    <row r="976" spans="1:9" x14ac:dyDescent="0.15">
      <c r="A976" t="s">
        <v>4148</v>
      </c>
      <c r="B976">
        <v>22205</v>
      </c>
      <c r="C976" t="s">
        <v>3906</v>
      </c>
      <c r="D976" t="s">
        <v>2151</v>
      </c>
      <c r="E976" t="s">
        <v>3982</v>
      </c>
      <c r="F976" t="s">
        <v>2150</v>
      </c>
      <c r="G976" t="s">
        <v>6706</v>
      </c>
      <c r="H976" t="s">
        <v>2143</v>
      </c>
      <c r="I976" t="s">
        <v>2151</v>
      </c>
    </row>
    <row r="977" spans="1:9" x14ac:dyDescent="0.15">
      <c r="A977" t="s">
        <v>4196</v>
      </c>
      <c r="B977">
        <v>22206</v>
      </c>
      <c r="C977" t="s">
        <v>3906</v>
      </c>
      <c r="D977" t="s">
        <v>2153</v>
      </c>
      <c r="E977" t="s">
        <v>3982</v>
      </c>
      <c r="F977" t="s">
        <v>2152</v>
      </c>
      <c r="G977" t="s">
        <v>6707</v>
      </c>
      <c r="H977" t="s">
        <v>2143</v>
      </c>
      <c r="I977" t="s">
        <v>2153</v>
      </c>
    </row>
    <row r="978" spans="1:9" x14ac:dyDescent="0.15">
      <c r="A978" t="s">
        <v>4244</v>
      </c>
      <c r="B978">
        <v>22207</v>
      </c>
      <c r="C978" t="s">
        <v>3906</v>
      </c>
      <c r="D978" t="s">
        <v>2155</v>
      </c>
      <c r="E978" t="s">
        <v>3982</v>
      </c>
      <c r="F978" t="s">
        <v>2154</v>
      </c>
      <c r="G978" t="s">
        <v>6708</v>
      </c>
      <c r="H978" t="s">
        <v>2143</v>
      </c>
      <c r="I978" t="s">
        <v>2155</v>
      </c>
    </row>
    <row r="979" spans="1:9" x14ac:dyDescent="0.15">
      <c r="A979" t="s">
        <v>4292</v>
      </c>
      <c r="B979">
        <v>22208</v>
      </c>
      <c r="C979" t="s">
        <v>3906</v>
      </c>
      <c r="D979" t="s">
        <v>2157</v>
      </c>
      <c r="E979" t="s">
        <v>3982</v>
      </c>
      <c r="F979" t="s">
        <v>2156</v>
      </c>
      <c r="G979" t="s">
        <v>6709</v>
      </c>
      <c r="H979" t="s">
        <v>2143</v>
      </c>
      <c r="I979" t="s">
        <v>2157</v>
      </c>
    </row>
    <row r="980" spans="1:9" x14ac:dyDescent="0.15">
      <c r="A980" t="s">
        <v>4340</v>
      </c>
      <c r="B980">
        <v>22209</v>
      </c>
      <c r="C980" t="s">
        <v>3906</v>
      </c>
      <c r="D980" t="s">
        <v>2159</v>
      </c>
      <c r="E980" t="s">
        <v>3982</v>
      </c>
      <c r="F980" t="s">
        <v>2158</v>
      </c>
      <c r="G980" t="s">
        <v>6710</v>
      </c>
      <c r="H980" t="s">
        <v>2143</v>
      </c>
      <c r="I980" t="s">
        <v>2159</v>
      </c>
    </row>
    <row r="981" spans="1:9" x14ac:dyDescent="0.15">
      <c r="A981" t="s">
        <v>4388</v>
      </c>
      <c r="B981">
        <v>22210</v>
      </c>
      <c r="C981" t="s">
        <v>3906</v>
      </c>
      <c r="D981" t="s">
        <v>2161</v>
      </c>
      <c r="E981" t="s">
        <v>3982</v>
      </c>
      <c r="F981" t="s">
        <v>2160</v>
      </c>
      <c r="G981" t="s">
        <v>6711</v>
      </c>
      <c r="H981" t="s">
        <v>2143</v>
      </c>
      <c r="I981" t="s">
        <v>2161</v>
      </c>
    </row>
    <row r="982" spans="1:9" x14ac:dyDescent="0.15">
      <c r="A982" t="s">
        <v>4436</v>
      </c>
      <c r="B982">
        <v>22211</v>
      </c>
      <c r="C982" t="s">
        <v>3906</v>
      </c>
      <c r="D982" t="s">
        <v>2163</v>
      </c>
      <c r="E982" t="s">
        <v>3982</v>
      </c>
      <c r="F982" t="s">
        <v>2162</v>
      </c>
      <c r="G982" t="s">
        <v>6712</v>
      </c>
      <c r="H982" t="s">
        <v>2143</v>
      </c>
      <c r="I982" t="s">
        <v>2163</v>
      </c>
    </row>
    <row r="983" spans="1:9" x14ac:dyDescent="0.15">
      <c r="A983" t="s">
        <v>4484</v>
      </c>
      <c r="B983">
        <v>22212</v>
      </c>
      <c r="C983" t="s">
        <v>3906</v>
      </c>
      <c r="D983" t="s">
        <v>2165</v>
      </c>
      <c r="E983" t="s">
        <v>3982</v>
      </c>
      <c r="F983" t="s">
        <v>2164</v>
      </c>
      <c r="G983" t="s">
        <v>6713</v>
      </c>
      <c r="H983" t="s">
        <v>2143</v>
      </c>
      <c r="I983" t="s">
        <v>2165</v>
      </c>
    </row>
    <row r="984" spans="1:9" x14ac:dyDescent="0.15">
      <c r="A984" t="s">
        <v>4532</v>
      </c>
      <c r="B984">
        <v>22213</v>
      </c>
      <c r="C984" t="s">
        <v>3906</v>
      </c>
      <c r="D984" t="s">
        <v>2167</v>
      </c>
      <c r="E984" t="s">
        <v>3982</v>
      </c>
      <c r="F984" t="s">
        <v>2166</v>
      </c>
      <c r="G984" t="s">
        <v>6714</v>
      </c>
      <c r="H984" t="s">
        <v>2143</v>
      </c>
      <c r="I984" t="s">
        <v>2167</v>
      </c>
    </row>
    <row r="985" spans="1:9" x14ac:dyDescent="0.15">
      <c r="A985" t="s">
        <v>4580</v>
      </c>
      <c r="B985">
        <v>22214</v>
      </c>
      <c r="C985" t="s">
        <v>3906</v>
      </c>
      <c r="D985" t="s">
        <v>2169</v>
      </c>
      <c r="E985" t="s">
        <v>3982</v>
      </c>
      <c r="F985" t="s">
        <v>2168</v>
      </c>
      <c r="G985" t="s">
        <v>6715</v>
      </c>
      <c r="H985" t="s">
        <v>2143</v>
      </c>
      <c r="I985" t="s">
        <v>2169</v>
      </c>
    </row>
    <row r="986" spans="1:9" x14ac:dyDescent="0.15">
      <c r="A986" t="s">
        <v>4628</v>
      </c>
      <c r="B986">
        <v>22215</v>
      </c>
      <c r="C986" t="s">
        <v>3906</v>
      </c>
      <c r="D986" t="s">
        <v>2171</v>
      </c>
      <c r="E986" t="s">
        <v>3982</v>
      </c>
      <c r="F986" t="s">
        <v>2170</v>
      </c>
      <c r="G986" t="s">
        <v>6716</v>
      </c>
      <c r="H986" t="s">
        <v>2143</v>
      </c>
      <c r="I986" t="s">
        <v>2171</v>
      </c>
    </row>
    <row r="987" spans="1:9" x14ac:dyDescent="0.15">
      <c r="A987" t="s">
        <v>4676</v>
      </c>
      <c r="B987">
        <v>22216</v>
      </c>
      <c r="C987" t="s">
        <v>3906</v>
      </c>
      <c r="D987" t="s">
        <v>2173</v>
      </c>
      <c r="E987" t="s">
        <v>3982</v>
      </c>
      <c r="F987" t="s">
        <v>2172</v>
      </c>
      <c r="G987" t="s">
        <v>6717</v>
      </c>
      <c r="H987" t="s">
        <v>2143</v>
      </c>
      <c r="I987" t="s">
        <v>2173</v>
      </c>
    </row>
    <row r="988" spans="1:9" x14ac:dyDescent="0.15">
      <c r="A988" t="s">
        <v>4723</v>
      </c>
      <c r="B988">
        <v>22219</v>
      </c>
      <c r="C988" t="s">
        <v>3906</v>
      </c>
      <c r="D988" t="s">
        <v>2175</v>
      </c>
      <c r="E988" t="s">
        <v>3982</v>
      </c>
      <c r="F988" t="s">
        <v>2174</v>
      </c>
      <c r="G988" t="s">
        <v>6718</v>
      </c>
      <c r="H988" t="s">
        <v>2143</v>
      </c>
      <c r="I988" t="s">
        <v>2175</v>
      </c>
    </row>
    <row r="989" spans="1:9" x14ac:dyDescent="0.15">
      <c r="A989" t="s">
        <v>4770</v>
      </c>
      <c r="B989">
        <v>22220</v>
      </c>
      <c r="C989" t="s">
        <v>3906</v>
      </c>
      <c r="D989" t="s">
        <v>2177</v>
      </c>
      <c r="E989" t="s">
        <v>3982</v>
      </c>
      <c r="F989" t="s">
        <v>2176</v>
      </c>
      <c r="G989" t="s">
        <v>6719</v>
      </c>
      <c r="H989" t="s">
        <v>2143</v>
      </c>
      <c r="I989" t="s">
        <v>2177</v>
      </c>
    </row>
    <row r="990" spans="1:9" x14ac:dyDescent="0.15">
      <c r="A990" t="s">
        <v>4816</v>
      </c>
      <c r="B990">
        <v>22221</v>
      </c>
      <c r="C990" t="s">
        <v>3906</v>
      </c>
      <c r="D990" t="s">
        <v>2179</v>
      </c>
      <c r="E990" t="s">
        <v>3982</v>
      </c>
      <c r="F990" t="s">
        <v>2178</v>
      </c>
      <c r="G990" t="s">
        <v>6720</v>
      </c>
      <c r="H990" t="s">
        <v>2143</v>
      </c>
      <c r="I990" t="s">
        <v>2179</v>
      </c>
    </row>
    <row r="991" spans="1:9" x14ac:dyDescent="0.15">
      <c r="A991" t="s">
        <v>4861</v>
      </c>
      <c r="B991">
        <v>22222</v>
      </c>
      <c r="C991" t="s">
        <v>3906</v>
      </c>
      <c r="D991" t="s">
        <v>2181</v>
      </c>
      <c r="E991" t="s">
        <v>3982</v>
      </c>
      <c r="F991" t="s">
        <v>2180</v>
      </c>
      <c r="G991" t="s">
        <v>6721</v>
      </c>
      <c r="H991" t="s">
        <v>2143</v>
      </c>
      <c r="I991" t="s">
        <v>2181</v>
      </c>
    </row>
    <row r="992" spans="1:9" x14ac:dyDescent="0.15">
      <c r="A992" t="s">
        <v>4904</v>
      </c>
      <c r="B992">
        <v>22223</v>
      </c>
      <c r="C992" t="s">
        <v>3906</v>
      </c>
      <c r="D992" t="s">
        <v>2183</v>
      </c>
      <c r="E992" t="s">
        <v>3982</v>
      </c>
      <c r="F992" t="s">
        <v>2182</v>
      </c>
      <c r="G992" t="s">
        <v>6722</v>
      </c>
      <c r="H992" t="s">
        <v>2143</v>
      </c>
      <c r="I992" t="s">
        <v>2183</v>
      </c>
    </row>
    <row r="993" spans="1:9" x14ac:dyDescent="0.15">
      <c r="A993" t="s">
        <v>4943</v>
      </c>
      <c r="B993">
        <v>22224</v>
      </c>
      <c r="C993" t="s">
        <v>3906</v>
      </c>
      <c r="D993" t="s">
        <v>2185</v>
      </c>
      <c r="E993" t="s">
        <v>3982</v>
      </c>
      <c r="F993" t="s">
        <v>2184</v>
      </c>
      <c r="G993" t="s">
        <v>6723</v>
      </c>
      <c r="H993" t="s">
        <v>2143</v>
      </c>
      <c r="I993" t="s">
        <v>2185</v>
      </c>
    </row>
    <row r="994" spans="1:9" x14ac:dyDescent="0.15">
      <c r="A994" t="s">
        <v>4980</v>
      </c>
      <c r="B994">
        <v>22225</v>
      </c>
      <c r="C994" t="s">
        <v>3906</v>
      </c>
      <c r="D994" t="s">
        <v>2187</v>
      </c>
      <c r="E994" t="s">
        <v>3982</v>
      </c>
      <c r="F994" t="s">
        <v>2186</v>
      </c>
      <c r="G994" t="s">
        <v>6724</v>
      </c>
      <c r="H994" t="s">
        <v>2143</v>
      </c>
      <c r="I994" t="s">
        <v>2187</v>
      </c>
    </row>
    <row r="995" spans="1:9" x14ac:dyDescent="0.15">
      <c r="A995" t="s">
        <v>5016</v>
      </c>
      <c r="B995">
        <v>22226</v>
      </c>
      <c r="C995" t="s">
        <v>3906</v>
      </c>
      <c r="D995" t="s">
        <v>2189</v>
      </c>
      <c r="E995" t="s">
        <v>3982</v>
      </c>
      <c r="F995" t="s">
        <v>2188</v>
      </c>
      <c r="G995" t="s">
        <v>6725</v>
      </c>
      <c r="H995" t="s">
        <v>2143</v>
      </c>
      <c r="I995" t="s">
        <v>2189</v>
      </c>
    </row>
    <row r="996" spans="1:9" x14ac:dyDescent="0.15">
      <c r="A996" t="s">
        <v>5052</v>
      </c>
      <c r="B996">
        <v>22301</v>
      </c>
      <c r="C996" t="s">
        <v>3906</v>
      </c>
      <c r="D996" t="s">
        <v>2191</v>
      </c>
      <c r="E996" t="s">
        <v>3982</v>
      </c>
      <c r="F996" t="s">
        <v>2190</v>
      </c>
      <c r="G996" t="s">
        <v>6726</v>
      </c>
      <c r="H996" t="s">
        <v>2143</v>
      </c>
      <c r="I996" t="s">
        <v>2191</v>
      </c>
    </row>
    <row r="997" spans="1:9" x14ac:dyDescent="0.15">
      <c r="A997" t="s">
        <v>5087</v>
      </c>
      <c r="B997">
        <v>22302</v>
      </c>
      <c r="C997" t="s">
        <v>3906</v>
      </c>
      <c r="D997" t="s">
        <v>2193</v>
      </c>
      <c r="E997" t="s">
        <v>3982</v>
      </c>
      <c r="F997" t="s">
        <v>2192</v>
      </c>
      <c r="G997" t="s">
        <v>6727</v>
      </c>
      <c r="H997" t="s">
        <v>2143</v>
      </c>
      <c r="I997" t="s">
        <v>2193</v>
      </c>
    </row>
    <row r="998" spans="1:9" x14ac:dyDescent="0.15">
      <c r="A998" t="s">
        <v>5119</v>
      </c>
      <c r="B998">
        <v>22304</v>
      </c>
      <c r="C998" t="s">
        <v>3906</v>
      </c>
      <c r="D998" t="s">
        <v>2195</v>
      </c>
      <c r="E998" t="s">
        <v>3982</v>
      </c>
      <c r="F998" t="s">
        <v>2194</v>
      </c>
      <c r="G998" t="s">
        <v>6728</v>
      </c>
      <c r="H998" t="s">
        <v>2143</v>
      </c>
      <c r="I998" t="s">
        <v>2195</v>
      </c>
    </row>
    <row r="999" spans="1:9" x14ac:dyDescent="0.15">
      <c r="A999" t="s">
        <v>5151</v>
      </c>
      <c r="B999">
        <v>22305</v>
      </c>
      <c r="C999" t="s">
        <v>3906</v>
      </c>
      <c r="D999" t="s">
        <v>2197</v>
      </c>
      <c r="E999" t="s">
        <v>3982</v>
      </c>
      <c r="F999" t="s">
        <v>2196</v>
      </c>
      <c r="G999" t="s">
        <v>6729</v>
      </c>
      <c r="H999" t="s">
        <v>2143</v>
      </c>
      <c r="I999" t="s">
        <v>2197</v>
      </c>
    </row>
    <row r="1000" spans="1:9" x14ac:dyDescent="0.15">
      <c r="A1000" t="s">
        <v>5180</v>
      </c>
      <c r="B1000">
        <v>22306</v>
      </c>
      <c r="C1000" t="s">
        <v>3906</v>
      </c>
      <c r="D1000" t="s">
        <v>2199</v>
      </c>
      <c r="E1000" t="s">
        <v>3982</v>
      </c>
      <c r="F1000" t="s">
        <v>2198</v>
      </c>
      <c r="G1000" t="s">
        <v>6730</v>
      </c>
      <c r="H1000" t="s">
        <v>2143</v>
      </c>
      <c r="I1000" t="s">
        <v>2199</v>
      </c>
    </row>
    <row r="1001" spans="1:9" x14ac:dyDescent="0.15">
      <c r="A1001" t="s">
        <v>5208</v>
      </c>
      <c r="B1001">
        <v>22325</v>
      </c>
      <c r="C1001" t="s">
        <v>3906</v>
      </c>
      <c r="D1001" t="s">
        <v>2201</v>
      </c>
      <c r="E1001" t="s">
        <v>3982</v>
      </c>
      <c r="F1001" t="s">
        <v>2200</v>
      </c>
      <c r="G1001" t="s">
        <v>6731</v>
      </c>
      <c r="H1001" t="s">
        <v>2143</v>
      </c>
      <c r="I1001" t="s">
        <v>2201</v>
      </c>
    </row>
    <row r="1002" spans="1:9" x14ac:dyDescent="0.15">
      <c r="A1002" t="s">
        <v>5236</v>
      </c>
      <c r="B1002">
        <v>22341</v>
      </c>
      <c r="C1002" t="s">
        <v>3906</v>
      </c>
      <c r="D1002" t="s">
        <v>526</v>
      </c>
      <c r="E1002" t="s">
        <v>3982</v>
      </c>
      <c r="F1002" t="s">
        <v>2202</v>
      </c>
      <c r="G1002" t="s">
        <v>6732</v>
      </c>
      <c r="H1002" t="s">
        <v>2143</v>
      </c>
      <c r="I1002" t="s">
        <v>526</v>
      </c>
    </row>
    <row r="1003" spans="1:9" x14ac:dyDescent="0.15">
      <c r="A1003" t="s">
        <v>5262</v>
      </c>
      <c r="B1003">
        <v>22342</v>
      </c>
      <c r="C1003" t="s">
        <v>3906</v>
      </c>
      <c r="D1003" t="s">
        <v>2204</v>
      </c>
      <c r="E1003" t="s">
        <v>3982</v>
      </c>
      <c r="F1003" t="s">
        <v>2203</v>
      </c>
      <c r="G1003" t="s">
        <v>6733</v>
      </c>
      <c r="H1003" t="s">
        <v>2143</v>
      </c>
      <c r="I1003" t="s">
        <v>2204</v>
      </c>
    </row>
    <row r="1004" spans="1:9" x14ac:dyDescent="0.15">
      <c r="A1004" t="s">
        <v>5287</v>
      </c>
      <c r="B1004">
        <v>22344</v>
      </c>
      <c r="C1004" t="s">
        <v>3906</v>
      </c>
      <c r="D1004" t="s">
        <v>2206</v>
      </c>
      <c r="E1004" t="s">
        <v>3982</v>
      </c>
      <c r="F1004" t="s">
        <v>2205</v>
      </c>
      <c r="G1004" t="s">
        <v>6734</v>
      </c>
      <c r="H1004" t="s">
        <v>2143</v>
      </c>
      <c r="I1004" t="s">
        <v>2206</v>
      </c>
    </row>
    <row r="1005" spans="1:9" x14ac:dyDescent="0.15">
      <c r="A1005" t="s">
        <v>5312</v>
      </c>
      <c r="B1005">
        <v>22424</v>
      </c>
      <c r="C1005" t="s">
        <v>3906</v>
      </c>
      <c r="D1005" t="s">
        <v>2208</v>
      </c>
      <c r="E1005" t="s">
        <v>3982</v>
      </c>
      <c r="F1005" t="s">
        <v>2207</v>
      </c>
      <c r="G1005" t="s">
        <v>6735</v>
      </c>
      <c r="H1005" t="s">
        <v>2143</v>
      </c>
      <c r="I1005" t="s">
        <v>2208</v>
      </c>
    </row>
    <row r="1006" spans="1:9" x14ac:dyDescent="0.15">
      <c r="A1006" t="s">
        <v>5335</v>
      </c>
      <c r="B1006">
        <v>22429</v>
      </c>
      <c r="C1006" t="s">
        <v>3906</v>
      </c>
      <c r="D1006" t="s">
        <v>2210</v>
      </c>
      <c r="E1006" t="s">
        <v>3982</v>
      </c>
      <c r="F1006" t="s">
        <v>2209</v>
      </c>
      <c r="G1006" t="s">
        <v>6736</v>
      </c>
      <c r="H1006" t="s">
        <v>2143</v>
      </c>
      <c r="I1006" t="s">
        <v>2210</v>
      </c>
    </row>
    <row r="1007" spans="1:9" x14ac:dyDescent="0.15">
      <c r="A1007" t="s">
        <v>5358</v>
      </c>
      <c r="B1007">
        <v>22461</v>
      </c>
      <c r="C1007" t="s">
        <v>3906</v>
      </c>
      <c r="D1007" t="s">
        <v>302</v>
      </c>
      <c r="E1007" t="s">
        <v>3982</v>
      </c>
      <c r="F1007" t="s">
        <v>2211</v>
      </c>
      <c r="G1007" t="s">
        <v>6737</v>
      </c>
      <c r="H1007" t="s">
        <v>2143</v>
      </c>
      <c r="I1007" t="s">
        <v>302</v>
      </c>
    </row>
    <row r="1008" spans="1:9" x14ac:dyDescent="0.15">
      <c r="A1008" t="s">
        <v>3956</v>
      </c>
      <c r="B1008">
        <v>23000</v>
      </c>
      <c r="C1008" t="s">
        <v>3907</v>
      </c>
      <c r="D1008" t="s">
        <v>2213</v>
      </c>
      <c r="E1008" t="s">
        <v>3933</v>
      </c>
      <c r="F1008" t="s">
        <v>2212</v>
      </c>
      <c r="G1008" t="s">
        <v>6738</v>
      </c>
      <c r="H1008" t="s">
        <v>2213</v>
      </c>
    </row>
    <row r="1009" spans="1:9" x14ac:dyDescent="0.15">
      <c r="A1009" t="s">
        <v>4005</v>
      </c>
      <c r="B1009">
        <v>23100</v>
      </c>
      <c r="C1009" t="s">
        <v>3907</v>
      </c>
      <c r="D1009" t="s">
        <v>2215</v>
      </c>
      <c r="E1009" t="s">
        <v>3982</v>
      </c>
      <c r="F1009" t="s">
        <v>2214</v>
      </c>
      <c r="G1009" t="s">
        <v>6739</v>
      </c>
      <c r="H1009" t="s">
        <v>2213</v>
      </c>
      <c r="I1009" t="s">
        <v>6740</v>
      </c>
    </row>
    <row r="1010" spans="1:9" x14ac:dyDescent="0.15">
      <c r="A1010" t="s">
        <v>4053</v>
      </c>
      <c r="B1010">
        <v>23201</v>
      </c>
      <c r="C1010" t="s">
        <v>3907</v>
      </c>
      <c r="D1010" t="s">
        <v>2217</v>
      </c>
      <c r="E1010" t="s">
        <v>3982</v>
      </c>
      <c r="F1010" t="s">
        <v>2216</v>
      </c>
      <c r="G1010" t="s">
        <v>6741</v>
      </c>
      <c r="H1010" t="s">
        <v>2213</v>
      </c>
      <c r="I1010" t="s">
        <v>2217</v>
      </c>
    </row>
    <row r="1011" spans="1:9" x14ac:dyDescent="0.15">
      <c r="A1011" t="s">
        <v>4101</v>
      </c>
      <c r="B1011">
        <v>23202</v>
      </c>
      <c r="C1011" t="s">
        <v>3907</v>
      </c>
      <c r="D1011" t="s">
        <v>2219</v>
      </c>
      <c r="E1011" t="s">
        <v>3982</v>
      </c>
      <c r="F1011" t="s">
        <v>2218</v>
      </c>
      <c r="G1011" t="s">
        <v>6742</v>
      </c>
      <c r="H1011" t="s">
        <v>2213</v>
      </c>
      <c r="I1011" t="s">
        <v>2219</v>
      </c>
    </row>
    <row r="1012" spans="1:9" x14ac:dyDescent="0.15">
      <c r="A1012" t="s">
        <v>4149</v>
      </c>
      <c r="B1012">
        <v>23203</v>
      </c>
      <c r="C1012" t="s">
        <v>3907</v>
      </c>
      <c r="D1012" t="s">
        <v>2221</v>
      </c>
      <c r="E1012" t="s">
        <v>3982</v>
      </c>
      <c r="F1012" t="s">
        <v>2220</v>
      </c>
      <c r="G1012" t="s">
        <v>6743</v>
      </c>
      <c r="H1012" t="s">
        <v>2213</v>
      </c>
      <c r="I1012" t="s">
        <v>2221</v>
      </c>
    </row>
    <row r="1013" spans="1:9" x14ac:dyDescent="0.15">
      <c r="A1013" t="s">
        <v>4197</v>
      </c>
      <c r="B1013">
        <v>23204</v>
      </c>
      <c r="C1013" t="s">
        <v>3907</v>
      </c>
      <c r="D1013" t="s">
        <v>2223</v>
      </c>
      <c r="E1013" t="s">
        <v>3982</v>
      </c>
      <c r="F1013" t="s">
        <v>2222</v>
      </c>
      <c r="G1013" t="s">
        <v>6744</v>
      </c>
      <c r="H1013" t="s">
        <v>2213</v>
      </c>
      <c r="I1013" t="s">
        <v>2223</v>
      </c>
    </row>
    <row r="1014" spans="1:9" x14ac:dyDescent="0.15">
      <c r="A1014" t="s">
        <v>4245</v>
      </c>
      <c r="B1014">
        <v>23205</v>
      </c>
      <c r="C1014" t="s">
        <v>3907</v>
      </c>
      <c r="D1014" t="s">
        <v>2225</v>
      </c>
      <c r="E1014" t="s">
        <v>3982</v>
      </c>
      <c r="F1014" t="s">
        <v>2224</v>
      </c>
      <c r="G1014" t="s">
        <v>6745</v>
      </c>
      <c r="H1014" t="s">
        <v>2213</v>
      </c>
      <c r="I1014" t="s">
        <v>2225</v>
      </c>
    </row>
    <row r="1015" spans="1:9" x14ac:dyDescent="0.15">
      <c r="A1015" t="s">
        <v>4293</v>
      </c>
      <c r="B1015">
        <v>23206</v>
      </c>
      <c r="C1015" t="s">
        <v>3907</v>
      </c>
      <c r="D1015" t="s">
        <v>2227</v>
      </c>
      <c r="E1015" t="s">
        <v>3982</v>
      </c>
      <c r="F1015" t="s">
        <v>2226</v>
      </c>
      <c r="G1015" t="s">
        <v>6746</v>
      </c>
      <c r="H1015" t="s">
        <v>2213</v>
      </c>
      <c r="I1015" t="s">
        <v>2227</v>
      </c>
    </row>
    <row r="1016" spans="1:9" x14ac:dyDescent="0.15">
      <c r="A1016" t="s">
        <v>4341</v>
      </c>
      <c r="B1016">
        <v>23207</v>
      </c>
      <c r="C1016" t="s">
        <v>3907</v>
      </c>
      <c r="D1016" t="s">
        <v>2229</v>
      </c>
      <c r="E1016" t="s">
        <v>3982</v>
      </c>
      <c r="F1016" t="s">
        <v>2228</v>
      </c>
      <c r="G1016" t="s">
        <v>6747</v>
      </c>
      <c r="H1016" t="s">
        <v>2213</v>
      </c>
      <c r="I1016" t="s">
        <v>2229</v>
      </c>
    </row>
    <row r="1017" spans="1:9" x14ac:dyDescent="0.15">
      <c r="A1017" t="s">
        <v>4389</v>
      </c>
      <c r="B1017">
        <v>23208</v>
      </c>
      <c r="C1017" t="s">
        <v>3907</v>
      </c>
      <c r="D1017" t="s">
        <v>2231</v>
      </c>
      <c r="E1017" t="s">
        <v>3982</v>
      </c>
      <c r="F1017" t="s">
        <v>2230</v>
      </c>
      <c r="G1017" t="s">
        <v>6748</v>
      </c>
      <c r="H1017" t="s">
        <v>2213</v>
      </c>
      <c r="I1017" t="s">
        <v>2231</v>
      </c>
    </row>
    <row r="1018" spans="1:9" x14ac:dyDescent="0.15">
      <c r="A1018" t="s">
        <v>4437</v>
      </c>
      <c r="B1018">
        <v>23209</v>
      </c>
      <c r="C1018" t="s">
        <v>3907</v>
      </c>
      <c r="D1018" t="s">
        <v>2233</v>
      </c>
      <c r="E1018" t="s">
        <v>3982</v>
      </c>
      <c r="F1018" t="s">
        <v>2232</v>
      </c>
      <c r="G1018" t="s">
        <v>6749</v>
      </c>
      <c r="H1018" t="s">
        <v>2213</v>
      </c>
      <c r="I1018" t="s">
        <v>2233</v>
      </c>
    </row>
    <row r="1019" spans="1:9" x14ac:dyDescent="0.15">
      <c r="A1019" t="s">
        <v>4485</v>
      </c>
      <c r="B1019">
        <v>23210</v>
      </c>
      <c r="C1019" t="s">
        <v>3907</v>
      </c>
      <c r="D1019" t="s">
        <v>2235</v>
      </c>
      <c r="E1019" t="s">
        <v>3982</v>
      </c>
      <c r="F1019" t="s">
        <v>2234</v>
      </c>
      <c r="G1019" t="s">
        <v>6750</v>
      </c>
      <c r="H1019" t="s">
        <v>2213</v>
      </c>
      <c r="I1019" t="s">
        <v>2235</v>
      </c>
    </row>
    <row r="1020" spans="1:9" x14ac:dyDescent="0.15">
      <c r="A1020" t="s">
        <v>4533</v>
      </c>
      <c r="B1020">
        <v>23211</v>
      </c>
      <c r="C1020" t="s">
        <v>3907</v>
      </c>
      <c r="D1020" t="s">
        <v>2237</v>
      </c>
      <c r="E1020" t="s">
        <v>3982</v>
      </c>
      <c r="F1020" t="s">
        <v>2236</v>
      </c>
      <c r="G1020" t="s">
        <v>6751</v>
      </c>
      <c r="H1020" t="s">
        <v>2213</v>
      </c>
      <c r="I1020" t="s">
        <v>2237</v>
      </c>
    </row>
    <row r="1021" spans="1:9" x14ac:dyDescent="0.15">
      <c r="A1021" t="s">
        <v>4581</v>
      </c>
      <c r="B1021">
        <v>23212</v>
      </c>
      <c r="C1021" t="s">
        <v>3907</v>
      </c>
      <c r="D1021" t="s">
        <v>2239</v>
      </c>
      <c r="E1021" t="s">
        <v>3982</v>
      </c>
      <c r="F1021" t="s">
        <v>2238</v>
      </c>
      <c r="G1021" t="s">
        <v>6752</v>
      </c>
      <c r="H1021" t="s">
        <v>2213</v>
      </c>
      <c r="I1021" t="s">
        <v>2239</v>
      </c>
    </row>
    <row r="1022" spans="1:9" x14ac:dyDescent="0.15">
      <c r="A1022" t="s">
        <v>4629</v>
      </c>
      <c r="B1022">
        <v>23213</v>
      </c>
      <c r="C1022" t="s">
        <v>3907</v>
      </c>
      <c r="D1022" t="s">
        <v>2241</v>
      </c>
      <c r="E1022" t="s">
        <v>3982</v>
      </c>
      <c r="F1022" t="s">
        <v>2240</v>
      </c>
      <c r="G1022" t="s">
        <v>6753</v>
      </c>
      <c r="H1022" t="s">
        <v>2213</v>
      </c>
      <c r="I1022" t="s">
        <v>2241</v>
      </c>
    </row>
    <row r="1023" spans="1:9" x14ac:dyDescent="0.15">
      <c r="A1023" t="s">
        <v>4677</v>
      </c>
      <c r="B1023">
        <v>23214</v>
      </c>
      <c r="C1023" t="s">
        <v>3907</v>
      </c>
      <c r="D1023" t="s">
        <v>2243</v>
      </c>
      <c r="E1023" t="s">
        <v>3982</v>
      </c>
      <c r="F1023" t="s">
        <v>2242</v>
      </c>
      <c r="G1023" t="s">
        <v>6754</v>
      </c>
      <c r="H1023" t="s">
        <v>2213</v>
      </c>
      <c r="I1023" t="s">
        <v>2243</v>
      </c>
    </row>
    <row r="1024" spans="1:9" x14ac:dyDescent="0.15">
      <c r="A1024" t="s">
        <v>4724</v>
      </c>
      <c r="B1024">
        <v>23215</v>
      </c>
      <c r="C1024" t="s">
        <v>3907</v>
      </c>
      <c r="D1024" t="s">
        <v>2245</v>
      </c>
      <c r="E1024" t="s">
        <v>3982</v>
      </c>
      <c r="F1024" t="s">
        <v>2244</v>
      </c>
      <c r="G1024" t="s">
        <v>6755</v>
      </c>
      <c r="H1024" t="s">
        <v>2213</v>
      </c>
      <c r="I1024" t="s">
        <v>2245</v>
      </c>
    </row>
    <row r="1025" spans="1:9" x14ac:dyDescent="0.15">
      <c r="A1025" t="s">
        <v>4771</v>
      </c>
      <c r="B1025">
        <v>23216</v>
      </c>
      <c r="C1025" t="s">
        <v>3907</v>
      </c>
      <c r="D1025" t="s">
        <v>2247</v>
      </c>
      <c r="E1025" t="s">
        <v>3982</v>
      </c>
      <c r="F1025" t="s">
        <v>2246</v>
      </c>
      <c r="G1025" t="s">
        <v>6756</v>
      </c>
      <c r="H1025" t="s">
        <v>2213</v>
      </c>
      <c r="I1025" t="s">
        <v>2247</v>
      </c>
    </row>
    <row r="1026" spans="1:9" x14ac:dyDescent="0.15">
      <c r="A1026" t="s">
        <v>4817</v>
      </c>
      <c r="B1026">
        <v>23217</v>
      </c>
      <c r="C1026" t="s">
        <v>3907</v>
      </c>
      <c r="D1026" t="s">
        <v>2249</v>
      </c>
      <c r="E1026" t="s">
        <v>3982</v>
      </c>
      <c r="F1026" t="s">
        <v>2248</v>
      </c>
      <c r="G1026" t="s">
        <v>6757</v>
      </c>
      <c r="H1026" t="s">
        <v>2213</v>
      </c>
      <c r="I1026" t="s">
        <v>2249</v>
      </c>
    </row>
    <row r="1027" spans="1:9" x14ac:dyDescent="0.15">
      <c r="A1027" t="s">
        <v>4862</v>
      </c>
      <c r="B1027">
        <v>23219</v>
      </c>
      <c r="C1027" t="s">
        <v>3907</v>
      </c>
      <c r="D1027" t="s">
        <v>2251</v>
      </c>
      <c r="E1027" t="s">
        <v>3982</v>
      </c>
      <c r="F1027" t="s">
        <v>2250</v>
      </c>
      <c r="G1027" t="s">
        <v>6758</v>
      </c>
      <c r="H1027" t="s">
        <v>2213</v>
      </c>
      <c r="I1027" t="s">
        <v>2251</v>
      </c>
    </row>
    <row r="1028" spans="1:9" x14ac:dyDescent="0.15">
      <c r="A1028" t="s">
        <v>4905</v>
      </c>
      <c r="B1028">
        <v>23220</v>
      </c>
      <c r="C1028" t="s">
        <v>3907</v>
      </c>
      <c r="D1028" t="s">
        <v>2253</v>
      </c>
      <c r="E1028" t="s">
        <v>3982</v>
      </c>
      <c r="F1028" t="s">
        <v>2252</v>
      </c>
      <c r="G1028" t="s">
        <v>6759</v>
      </c>
      <c r="H1028" t="s">
        <v>2213</v>
      </c>
      <c r="I1028" t="s">
        <v>2253</v>
      </c>
    </row>
    <row r="1029" spans="1:9" x14ac:dyDescent="0.15">
      <c r="A1029" t="s">
        <v>4944</v>
      </c>
      <c r="B1029">
        <v>23221</v>
      </c>
      <c r="C1029" t="s">
        <v>3907</v>
      </c>
      <c r="D1029" t="s">
        <v>2255</v>
      </c>
      <c r="E1029" t="s">
        <v>3982</v>
      </c>
      <c r="F1029" t="s">
        <v>2254</v>
      </c>
      <c r="G1029" t="s">
        <v>6760</v>
      </c>
      <c r="H1029" t="s">
        <v>2213</v>
      </c>
      <c r="I1029" t="s">
        <v>2255</v>
      </c>
    </row>
    <row r="1030" spans="1:9" x14ac:dyDescent="0.15">
      <c r="A1030" t="s">
        <v>4981</v>
      </c>
      <c r="B1030">
        <v>23222</v>
      </c>
      <c r="C1030" t="s">
        <v>3907</v>
      </c>
      <c r="D1030" t="s">
        <v>2257</v>
      </c>
      <c r="E1030" t="s">
        <v>3982</v>
      </c>
      <c r="F1030" t="s">
        <v>2256</v>
      </c>
      <c r="G1030" t="s">
        <v>6761</v>
      </c>
      <c r="H1030" t="s">
        <v>2213</v>
      </c>
      <c r="I1030" t="s">
        <v>2257</v>
      </c>
    </row>
    <row r="1031" spans="1:9" x14ac:dyDescent="0.15">
      <c r="A1031" t="s">
        <v>5017</v>
      </c>
      <c r="B1031">
        <v>23223</v>
      </c>
      <c r="C1031" t="s">
        <v>3907</v>
      </c>
      <c r="D1031" t="s">
        <v>2259</v>
      </c>
      <c r="E1031" t="s">
        <v>3982</v>
      </c>
      <c r="F1031" t="s">
        <v>2258</v>
      </c>
      <c r="G1031" t="s">
        <v>6762</v>
      </c>
      <c r="H1031" t="s">
        <v>2213</v>
      </c>
      <c r="I1031" t="s">
        <v>2259</v>
      </c>
    </row>
    <row r="1032" spans="1:9" x14ac:dyDescent="0.15">
      <c r="A1032" t="s">
        <v>5053</v>
      </c>
      <c r="B1032">
        <v>23224</v>
      </c>
      <c r="C1032" t="s">
        <v>3907</v>
      </c>
      <c r="D1032" t="s">
        <v>2261</v>
      </c>
      <c r="E1032" t="s">
        <v>3982</v>
      </c>
      <c r="F1032" t="s">
        <v>2260</v>
      </c>
      <c r="G1032" t="s">
        <v>6763</v>
      </c>
      <c r="H1032" t="s">
        <v>2213</v>
      </c>
      <c r="I1032" t="s">
        <v>2261</v>
      </c>
    </row>
    <row r="1033" spans="1:9" x14ac:dyDescent="0.15">
      <c r="A1033" t="s">
        <v>5088</v>
      </c>
      <c r="B1033">
        <v>23225</v>
      </c>
      <c r="C1033" t="s">
        <v>3907</v>
      </c>
      <c r="D1033" t="s">
        <v>2263</v>
      </c>
      <c r="E1033" t="s">
        <v>3982</v>
      </c>
      <c r="F1033" t="s">
        <v>2262</v>
      </c>
      <c r="G1033" t="s">
        <v>6764</v>
      </c>
      <c r="H1033" t="s">
        <v>2213</v>
      </c>
      <c r="I1033" t="s">
        <v>2263</v>
      </c>
    </row>
    <row r="1034" spans="1:9" x14ac:dyDescent="0.15">
      <c r="A1034" t="s">
        <v>5120</v>
      </c>
      <c r="B1034">
        <v>23226</v>
      </c>
      <c r="C1034" t="s">
        <v>3907</v>
      </c>
      <c r="D1034" t="s">
        <v>2265</v>
      </c>
      <c r="E1034" t="s">
        <v>3982</v>
      </c>
      <c r="F1034" t="s">
        <v>2264</v>
      </c>
      <c r="G1034" t="s">
        <v>6765</v>
      </c>
      <c r="H1034" t="s">
        <v>2213</v>
      </c>
      <c r="I1034" t="s">
        <v>2265</v>
      </c>
    </row>
    <row r="1035" spans="1:9" x14ac:dyDescent="0.15">
      <c r="A1035" t="s">
        <v>5152</v>
      </c>
      <c r="B1035">
        <v>23227</v>
      </c>
      <c r="C1035" t="s">
        <v>3907</v>
      </c>
      <c r="D1035" t="s">
        <v>2267</v>
      </c>
      <c r="E1035" t="s">
        <v>3982</v>
      </c>
      <c r="F1035" t="s">
        <v>2266</v>
      </c>
      <c r="G1035" t="s">
        <v>6766</v>
      </c>
      <c r="H1035" t="s">
        <v>2213</v>
      </c>
      <c r="I1035" t="s">
        <v>2267</v>
      </c>
    </row>
    <row r="1036" spans="1:9" x14ac:dyDescent="0.15">
      <c r="A1036" t="s">
        <v>5181</v>
      </c>
      <c r="B1036">
        <v>23228</v>
      </c>
      <c r="C1036" t="s">
        <v>3907</v>
      </c>
      <c r="D1036" t="s">
        <v>2269</v>
      </c>
      <c r="E1036" t="s">
        <v>3982</v>
      </c>
      <c r="F1036" t="s">
        <v>2268</v>
      </c>
      <c r="G1036" t="s">
        <v>6767</v>
      </c>
      <c r="H1036" t="s">
        <v>2213</v>
      </c>
      <c r="I1036" t="s">
        <v>2269</v>
      </c>
    </row>
    <row r="1037" spans="1:9" x14ac:dyDescent="0.15">
      <c r="A1037" t="s">
        <v>5209</v>
      </c>
      <c r="B1037">
        <v>23229</v>
      </c>
      <c r="C1037" t="s">
        <v>3907</v>
      </c>
      <c r="D1037" t="s">
        <v>2271</v>
      </c>
      <c r="E1037" t="s">
        <v>3982</v>
      </c>
      <c r="F1037" t="s">
        <v>2270</v>
      </c>
      <c r="G1037" t="s">
        <v>6768</v>
      </c>
      <c r="H1037" t="s">
        <v>2213</v>
      </c>
      <c r="I1037" t="s">
        <v>2271</v>
      </c>
    </row>
    <row r="1038" spans="1:9" x14ac:dyDescent="0.15">
      <c r="A1038" t="s">
        <v>5237</v>
      </c>
      <c r="B1038">
        <v>23230</v>
      </c>
      <c r="C1038" t="s">
        <v>3907</v>
      </c>
      <c r="D1038" t="s">
        <v>2273</v>
      </c>
      <c r="E1038" t="s">
        <v>3982</v>
      </c>
      <c r="F1038" t="s">
        <v>2272</v>
      </c>
      <c r="G1038" t="s">
        <v>6769</v>
      </c>
      <c r="H1038" t="s">
        <v>2213</v>
      </c>
      <c r="I1038" t="s">
        <v>2273</v>
      </c>
    </row>
    <row r="1039" spans="1:9" x14ac:dyDescent="0.15">
      <c r="A1039" t="s">
        <v>5263</v>
      </c>
      <c r="B1039">
        <v>23231</v>
      </c>
      <c r="C1039" t="s">
        <v>3907</v>
      </c>
      <c r="D1039" t="s">
        <v>2275</v>
      </c>
      <c r="E1039" t="s">
        <v>3982</v>
      </c>
      <c r="F1039" t="s">
        <v>2274</v>
      </c>
      <c r="G1039" t="s">
        <v>6770</v>
      </c>
      <c r="H1039" t="s">
        <v>2213</v>
      </c>
      <c r="I1039" t="s">
        <v>2275</v>
      </c>
    </row>
    <row r="1040" spans="1:9" x14ac:dyDescent="0.15">
      <c r="A1040" t="s">
        <v>5288</v>
      </c>
      <c r="B1040">
        <v>23232</v>
      </c>
      <c r="C1040" t="s">
        <v>3907</v>
      </c>
      <c r="D1040" t="s">
        <v>2277</v>
      </c>
      <c r="E1040" t="s">
        <v>3982</v>
      </c>
      <c r="F1040" t="s">
        <v>2276</v>
      </c>
      <c r="G1040" t="s">
        <v>6771</v>
      </c>
      <c r="H1040" t="s">
        <v>2213</v>
      </c>
      <c r="I1040" t="s">
        <v>2277</v>
      </c>
    </row>
    <row r="1041" spans="1:9" x14ac:dyDescent="0.15">
      <c r="A1041" t="s">
        <v>5313</v>
      </c>
      <c r="B1041">
        <v>23233</v>
      </c>
      <c r="C1041" t="s">
        <v>3907</v>
      </c>
      <c r="D1041" t="s">
        <v>2279</v>
      </c>
      <c r="E1041" t="s">
        <v>3982</v>
      </c>
      <c r="F1041" t="s">
        <v>2278</v>
      </c>
      <c r="G1041" t="s">
        <v>6772</v>
      </c>
      <c r="H1041" t="s">
        <v>2213</v>
      </c>
      <c r="I1041" t="s">
        <v>2279</v>
      </c>
    </row>
    <row r="1042" spans="1:9" x14ac:dyDescent="0.15">
      <c r="A1042" t="s">
        <v>5336</v>
      </c>
      <c r="B1042">
        <v>23234</v>
      </c>
      <c r="C1042" t="s">
        <v>3907</v>
      </c>
      <c r="D1042" t="s">
        <v>2281</v>
      </c>
      <c r="E1042" t="s">
        <v>3982</v>
      </c>
      <c r="F1042" t="s">
        <v>2280</v>
      </c>
      <c r="G1042" t="s">
        <v>6773</v>
      </c>
      <c r="H1042" t="s">
        <v>2213</v>
      </c>
      <c r="I1042" t="s">
        <v>2281</v>
      </c>
    </row>
    <row r="1043" spans="1:9" x14ac:dyDescent="0.15">
      <c r="A1043" t="s">
        <v>5359</v>
      </c>
      <c r="B1043">
        <v>23235</v>
      </c>
      <c r="C1043" t="s">
        <v>3907</v>
      </c>
      <c r="D1043" t="s">
        <v>2283</v>
      </c>
      <c r="E1043" t="s">
        <v>3982</v>
      </c>
      <c r="F1043" t="s">
        <v>2282</v>
      </c>
      <c r="G1043" t="s">
        <v>6774</v>
      </c>
      <c r="H1043" t="s">
        <v>2213</v>
      </c>
      <c r="I1043" t="s">
        <v>2283</v>
      </c>
    </row>
    <row r="1044" spans="1:9" x14ac:dyDescent="0.15">
      <c r="A1044" t="s">
        <v>5377</v>
      </c>
      <c r="B1044">
        <v>23236</v>
      </c>
      <c r="C1044" t="s">
        <v>3907</v>
      </c>
      <c r="D1044" t="s">
        <v>2285</v>
      </c>
      <c r="E1044" t="s">
        <v>3982</v>
      </c>
      <c r="F1044" t="s">
        <v>2284</v>
      </c>
      <c r="G1044" t="s">
        <v>6775</v>
      </c>
      <c r="H1044" t="s">
        <v>2213</v>
      </c>
      <c r="I1044" t="s">
        <v>2285</v>
      </c>
    </row>
    <row r="1045" spans="1:9" x14ac:dyDescent="0.15">
      <c r="A1045" t="s">
        <v>5395</v>
      </c>
      <c r="B1045">
        <v>23237</v>
      </c>
      <c r="C1045" t="s">
        <v>3907</v>
      </c>
      <c r="D1045" t="s">
        <v>2287</v>
      </c>
      <c r="E1045" t="s">
        <v>3982</v>
      </c>
      <c r="F1045" t="s">
        <v>2286</v>
      </c>
      <c r="G1045" t="s">
        <v>6776</v>
      </c>
      <c r="H1045" t="s">
        <v>2213</v>
      </c>
      <c r="I1045" t="s">
        <v>2287</v>
      </c>
    </row>
    <row r="1046" spans="1:9" x14ac:dyDescent="0.15">
      <c r="A1046" t="s">
        <v>5413</v>
      </c>
      <c r="B1046">
        <v>23238</v>
      </c>
      <c r="C1046" t="s">
        <v>3907</v>
      </c>
      <c r="D1046" t="s">
        <v>2289</v>
      </c>
      <c r="E1046" t="s">
        <v>3982</v>
      </c>
      <c r="F1046" t="s">
        <v>2288</v>
      </c>
      <c r="G1046" t="s">
        <v>6777</v>
      </c>
      <c r="H1046" t="s">
        <v>2213</v>
      </c>
      <c r="I1046" t="s">
        <v>2289</v>
      </c>
    </row>
    <row r="1047" spans="1:9" x14ac:dyDescent="0.15">
      <c r="A1047" t="s">
        <v>5431</v>
      </c>
      <c r="B1047">
        <v>23302</v>
      </c>
      <c r="C1047" t="s">
        <v>3907</v>
      </c>
      <c r="D1047" t="s">
        <v>2291</v>
      </c>
      <c r="E1047" t="s">
        <v>3982</v>
      </c>
      <c r="F1047" t="s">
        <v>2290</v>
      </c>
      <c r="G1047" t="s">
        <v>6778</v>
      </c>
      <c r="H1047" t="s">
        <v>2213</v>
      </c>
      <c r="I1047" t="s">
        <v>2291</v>
      </c>
    </row>
    <row r="1048" spans="1:9" x14ac:dyDescent="0.15">
      <c r="A1048" t="s">
        <v>5449</v>
      </c>
      <c r="B1048">
        <v>23342</v>
      </c>
      <c r="C1048" t="s">
        <v>3907</v>
      </c>
      <c r="D1048" t="s">
        <v>2293</v>
      </c>
      <c r="E1048" t="s">
        <v>3982</v>
      </c>
      <c r="F1048" t="s">
        <v>2292</v>
      </c>
      <c r="G1048" t="s">
        <v>6779</v>
      </c>
      <c r="H1048" t="s">
        <v>2213</v>
      </c>
      <c r="I1048" t="s">
        <v>2293</v>
      </c>
    </row>
    <row r="1049" spans="1:9" x14ac:dyDescent="0.15">
      <c r="A1049" t="s">
        <v>5465</v>
      </c>
      <c r="B1049">
        <v>23361</v>
      </c>
      <c r="C1049" t="s">
        <v>3907</v>
      </c>
      <c r="D1049" t="s">
        <v>2295</v>
      </c>
      <c r="E1049" t="s">
        <v>3982</v>
      </c>
      <c r="F1049" t="s">
        <v>2294</v>
      </c>
      <c r="G1049" t="s">
        <v>6780</v>
      </c>
      <c r="H1049" t="s">
        <v>2213</v>
      </c>
      <c r="I1049" t="s">
        <v>2295</v>
      </c>
    </row>
    <row r="1050" spans="1:9" x14ac:dyDescent="0.15">
      <c r="A1050" t="s">
        <v>5481</v>
      </c>
      <c r="B1050">
        <v>23362</v>
      </c>
      <c r="C1050" t="s">
        <v>3907</v>
      </c>
      <c r="D1050" t="s">
        <v>2297</v>
      </c>
      <c r="E1050" t="s">
        <v>3982</v>
      </c>
      <c r="F1050" t="s">
        <v>2296</v>
      </c>
      <c r="G1050" t="s">
        <v>6781</v>
      </c>
      <c r="H1050" t="s">
        <v>2213</v>
      </c>
      <c r="I1050" t="s">
        <v>2297</v>
      </c>
    </row>
    <row r="1051" spans="1:9" x14ac:dyDescent="0.15">
      <c r="A1051" t="s">
        <v>5494</v>
      </c>
      <c r="B1051">
        <v>23424</v>
      </c>
      <c r="C1051" t="s">
        <v>3907</v>
      </c>
      <c r="D1051" t="s">
        <v>2299</v>
      </c>
      <c r="E1051" t="s">
        <v>3982</v>
      </c>
      <c r="F1051" t="s">
        <v>2298</v>
      </c>
      <c r="G1051" t="s">
        <v>6782</v>
      </c>
      <c r="H1051" t="s">
        <v>2213</v>
      </c>
      <c r="I1051" t="s">
        <v>2299</v>
      </c>
    </row>
    <row r="1052" spans="1:9" x14ac:dyDescent="0.15">
      <c r="A1052" t="s">
        <v>5507</v>
      </c>
      <c r="B1052">
        <v>23425</v>
      </c>
      <c r="C1052" t="s">
        <v>3907</v>
      </c>
      <c r="D1052" t="s">
        <v>2301</v>
      </c>
      <c r="E1052" t="s">
        <v>3982</v>
      </c>
      <c r="F1052" t="s">
        <v>2300</v>
      </c>
      <c r="G1052" t="s">
        <v>6783</v>
      </c>
      <c r="H1052" t="s">
        <v>2213</v>
      </c>
      <c r="I1052" t="s">
        <v>2301</v>
      </c>
    </row>
    <row r="1053" spans="1:9" x14ac:dyDescent="0.15">
      <c r="A1053" t="s">
        <v>5517</v>
      </c>
      <c r="B1053">
        <v>23427</v>
      </c>
      <c r="C1053" t="s">
        <v>3907</v>
      </c>
      <c r="D1053" t="s">
        <v>2303</v>
      </c>
      <c r="E1053" t="s">
        <v>3982</v>
      </c>
      <c r="F1053" t="s">
        <v>2302</v>
      </c>
      <c r="G1053" t="s">
        <v>6784</v>
      </c>
      <c r="H1053" t="s">
        <v>2213</v>
      </c>
      <c r="I1053" t="s">
        <v>2303</v>
      </c>
    </row>
    <row r="1054" spans="1:9" x14ac:dyDescent="0.15">
      <c r="A1054" t="s">
        <v>5527</v>
      </c>
      <c r="B1054">
        <v>23441</v>
      </c>
      <c r="C1054" t="s">
        <v>3907</v>
      </c>
      <c r="D1054" t="s">
        <v>2305</v>
      </c>
      <c r="E1054" t="s">
        <v>3982</v>
      </c>
      <c r="F1054" t="s">
        <v>2304</v>
      </c>
      <c r="G1054" t="s">
        <v>6785</v>
      </c>
      <c r="H1054" t="s">
        <v>2213</v>
      </c>
      <c r="I1054" t="s">
        <v>2305</v>
      </c>
    </row>
    <row r="1055" spans="1:9" x14ac:dyDescent="0.15">
      <c r="A1055" t="s">
        <v>5536</v>
      </c>
      <c r="B1055">
        <v>23442</v>
      </c>
      <c r="C1055" t="s">
        <v>3907</v>
      </c>
      <c r="D1055" t="s">
        <v>2307</v>
      </c>
      <c r="E1055" t="s">
        <v>3982</v>
      </c>
      <c r="F1055" t="s">
        <v>2306</v>
      </c>
      <c r="G1055" t="s">
        <v>6786</v>
      </c>
      <c r="H1055" t="s">
        <v>2213</v>
      </c>
      <c r="I1055" t="s">
        <v>2307</v>
      </c>
    </row>
    <row r="1056" spans="1:9" x14ac:dyDescent="0.15">
      <c r="A1056" t="s">
        <v>5545</v>
      </c>
      <c r="B1056">
        <v>23445</v>
      </c>
      <c r="C1056" t="s">
        <v>3907</v>
      </c>
      <c r="D1056" t="s">
        <v>2309</v>
      </c>
      <c r="E1056" t="s">
        <v>3982</v>
      </c>
      <c r="F1056" t="s">
        <v>2308</v>
      </c>
      <c r="G1056" t="s">
        <v>6787</v>
      </c>
      <c r="H1056" t="s">
        <v>2213</v>
      </c>
      <c r="I1056" t="s">
        <v>2309</v>
      </c>
    </row>
    <row r="1057" spans="1:9" x14ac:dyDescent="0.15">
      <c r="A1057" t="s">
        <v>5554</v>
      </c>
      <c r="B1057">
        <v>23446</v>
      </c>
      <c r="C1057" t="s">
        <v>3907</v>
      </c>
      <c r="D1057" t="s">
        <v>1842</v>
      </c>
      <c r="E1057" t="s">
        <v>3982</v>
      </c>
      <c r="F1057" t="s">
        <v>2310</v>
      </c>
      <c r="G1057" t="s">
        <v>6788</v>
      </c>
      <c r="H1057" t="s">
        <v>2213</v>
      </c>
      <c r="I1057" t="s">
        <v>1842</v>
      </c>
    </row>
    <row r="1058" spans="1:9" x14ac:dyDescent="0.15">
      <c r="A1058" t="s">
        <v>5563</v>
      </c>
      <c r="B1058">
        <v>23447</v>
      </c>
      <c r="C1058" t="s">
        <v>3907</v>
      </c>
      <c r="D1058" t="s">
        <v>2312</v>
      </c>
      <c r="E1058" t="s">
        <v>3982</v>
      </c>
      <c r="F1058" t="s">
        <v>2311</v>
      </c>
      <c r="G1058" t="s">
        <v>6789</v>
      </c>
      <c r="H1058" t="s">
        <v>2213</v>
      </c>
      <c r="I1058" t="s">
        <v>2312</v>
      </c>
    </row>
    <row r="1059" spans="1:9" x14ac:dyDescent="0.15">
      <c r="A1059" t="s">
        <v>5572</v>
      </c>
      <c r="B1059">
        <v>23501</v>
      </c>
      <c r="C1059" t="s">
        <v>3907</v>
      </c>
      <c r="D1059" t="s">
        <v>2314</v>
      </c>
      <c r="E1059" t="s">
        <v>3982</v>
      </c>
      <c r="F1059" t="s">
        <v>2313</v>
      </c>
      <c r="G1059" t="s">
        <v>6790</v>
      </c>
      <c r="H1059" t="s">
        <v>2213</v>
      </c>
      <c r="I1059" t="s">
        <v>2314</v>
      </c>
    </row>
    <row r="1060" spans="1:9" x14ac:dyDescent="0.15">
      <c r="A1060" t="s">
        <v>5581</v>
      </c>
      <c r="B1060">
        <v>23561</v>
      </c>
      <c r="C1060" t="s">
        <v>3907</v>
      </c>
      <c r="D1060" t="s">
        <v>2316</v>
      </c>
      <c r="E1060" t="s">
        <v>3982</v>
      </c>
      <c r="F1060" t="s">
        <v>2315</v>
      </c>
      <c r="G1060" t="s">
        <v>6791</v>
      </c>
      <c r="H1060" t="s">
        <v>2213</v>
      </c>
      <c r="I1060" t="s">
        <v>2316</v>
      </c>
    </row>
    <row r="1061" spans="1:9" x14ac:dyDescent="0.15">
      <c r="A1061" t="s">
        <v>5590</v>
      </c>
      <c r="B1061">
        <v>23562</v>
      </c>
      <c r="C1061" t="s">
        <v>3907</v>
      </c>
      <c r="D1061" t="s">
        <v>2318</v>
      </c>
      <c r="E1061" t="s">
        <v>3982</v>
      </c>
      <c r="F1061" t="s">
        <v>2317</v>
      </c>
      <c r="G1061" t="s">
        <v>6792</v>
      </c>
      <c r="H1061" t="s">
        <v>2213</v>
      </c>
      <c r="I1061" t="s">
        <v>2318</v>
      </c>
    </row>
    <row r="1062" spans="1:9" x14ac:dyDescent="0.15">
      <c r="A1062" t="s">
        <v>5599</v>
      </c>
      <c r="B1062">
        <v>23563</v>
      </c>
      <c r="C1062" t="s">
        <v>3907</v>
      </c>
      <c r="D1062" t="s">
        <v>2320</v>
      </c>
      <c r="E1062" t="s">
        <v>3982</v>
      </c>
      <c r="F1062" t="s">
        <v>2319</v>
      </c>
      <c r="G1062" t="s">
        <v>6793</v>
      </c>
      <c r="H1062" t="s">
        <v>2213</v>
      </c>
      <c r="I1062" t="s">
        <v>2320</v>
      </c>
    </row>
    <row r="1063" spans="1:9" x14ac:dyDescent="0.15">
      <c r="A1063" t="s">
        <v>3957</v>
      </c>
      <c r="B1063">
        <v>24000</v>
      </c>
      <c r="C1063" t="s">
        <v>3908</v>
      </c>
      <c r="D1063" t="s">
        <v>2322</v>
      </c>
      <c r="E1063" t="s">
        <v>3933</v>
      </c>
      <c r="F1063" t="s">
        <v>2321</v>
      </c>
      <c r="G1063" t="s">
        <v>6794</v>
      </c>
      <c r="H1063" t="s">
        <v>2322</v>
      </c>
    </row>
    <row r="1064" spans="1:9" x14ac:dyDescent="0.15">
      <c r="A1064" t="s">
        <v>4006</v>
      </c>
      <c r="B1064">
        <v>24201</v>
      </c>
      <c r="C1064" t="s">
        <v>3908</v>
      </c>
      <c r="D1064" t="s">
        <v>2324</v>
      </c>
      <c r="E1064" t="s">
        <v>3982</v>
      </c>
      <c r="F1064" t="s">
        <v>2323</v>
      </c>
      <c r="G1064" t="s">
        <v>6795</v>
      </c>
      <c r="H1064" t="s">
        <v>2322</v>
      </c>
      <c r="I1064" t="s">
        <v>2324</v>
      </c>
    </row>
    <row r="1065" spans="1:9" x14ac:dyDescent="0.15">
      <c r="A1065" t="s">
        <v>4054</v>
      </c>
      <c r="B1065">
        <v>24202</v>
      </c>
      <c r="C1065" t="s">
        <v>3908</v>
      </c>
      <c r="D1065" t="s">
        <v>2326</v>
      </c>
      <c r="E1065" t="s">
        <v>3982</v>
      </c>
      <c r="F1065" t="s">
        <v>2325</v>
      </c>
      <c r="G1065" t="s">
        <v>6796</v>
      </c>
      <c r="H1065" t="s">
        <v>2322</v>
      </c>
      <c r="I1065" t="s">
        <v>2326</v>
      </c>
    </row>
    <row r="1066" spans="1:9" x14ac:dyDescent="0.15">
      <c r="A1066" t="s">
        <v>4102</v>
      </c>
      <c r="B1066">
        <v>24203</v>
      </c>
      <c r="C1066" t="s">
        <v>3908</v>
      </c>
      <c r="D1066" t="s">
        <v>2328</v>
      </c>
      <c r="E1066" t="s">
        <v>3982</v>
      </c>
      <c r="F1066" t="s">
        <v>2327</v>
      </c>
      <c r="G1066" t="s">
        <v>6797</v>
      </c>
      <c r="H1066" t="s">
        <v>2322</v>
      </c>
      <c r="I1066" t="s">
        <v>2328</v>
      </c>
    </row>
    <row r="1067" spans="1:9" x14ac:dyDescent="0.15">
      <c r="A1067" t="s">
        <v>4150</v>
      </c>
      <c r="B1067">
        <v>24204</v>
      </c>
      <c r="C1067" t="s">
        <v>3908</v>
      </c>
      <c r="D1067" t="s">
        <v>2330</v>
      </c>
      <c r="E1067" t="s">
        <v>3982</v>
      </c>
      <c r="F1067" t="s">
        <v>2329</v>
      </c>
      <c r="G1067" t="s">
        <v>6798</v>
      </c>
      <c r="H1067" t="s">
        <v>2322</v>
      </c>
      <c r="I1067" t="s">
        <v>2330</v>
      </c>
    </row>
    <row r="1068" spans="1:9" x14ac:dyDescent="0.15">
      <c r="A1068" t="s">
        <v>4198</v>
      </c>
      <c r="B1068">
        <v>24205</v>
      </c>
      <c r="C1068" t="s">
        <v>3908</v>
      </c>
      <c r="D1068" t="s">
        <v>2332</v>
      </c>
      <c r="E1068" t="s">
        <v>3982</v>
      </c>
      <c r="F1068" t="s">
        <v>2331</v>
      </c>
      <c r="G1068" t="s">
        <v>6799</v>
      </c>
      <c r="H1068" t="s">
        <v>2322</v>
      </c>
      <c r="I1068" t="s">
        <v>2332</v>
      </c>
    </row>
    <row r="1069" spans="1:9" x14ac:dyDescent="0.15">
      <c r="A1069" t="s">
        <v>4246</v>
      </c>
      <c r="B1069">
        <v>24207</v>
      </c>
      <c r="C1069" t="s">
        <v>3908</v>
      </c>
      <c r="D1069" t="s">
        <v>2334</v>
      </c>
      <c r="E1069" t="s">
        <v>3982</v>
      </c>
      <c r="F1069" t="s">
        <v>2333</v>
      </c>
      <c r="G1069" t="s">
        <v>6800</v>
      </c>
      <c r="H1069" t="s">
        <v>2322</v>
      </c>
      <c r="I1069" t="s">
        <v>2334</v>
      </c>
    </row>
    <row r="1070" spans="1:9" x14ac:dyDescent="0.15">
      <c r="A1070" t="s">
        <v>4294</v>
      </c>
      <c r="B1070">
        <v>24208</v>
      </c>
      <c r="C1070" t="s">
        <v>3908</v>
      </c>
      <c r="D1070" t="s">
        <v>2336</v>
      </c>
      <c r="E1070" t="s">
        <v>3982</v>
      </c>
      <c r="F1070" t="s">
        <v>2335</v>
      </c>
      <c r="G1070" t="s">
        <v>6801</v>
      </c>
      <c r="H1070" t="s">
        <v>2322</v>
      </c>
      <c r="I1070" t="s">
        <v>2336</v>
      </c>
    </row>
    <row r="1071" spans="1:9" x14ac:dyDescent="0.15">
      <c r="A1071" t="s">
        <v>4342</v>
      </c>
      <c r="B1071">
        <v>24209</v>
      </c>
      <c r="C1071" t="s">
        <v>3908</v>
      </c>
      <c r="D1071" t="s">
        <v>2338</v>
      </c>
      <c r="E1071" t="s">
        <v>3982</v>
      </c>
      <c r="F1071" t="s">
        <v>2337</v>
      </c>
      <c r="G1071" t="s">
        <v>6802</v>
      </c>
      <c r="H1071" t="s">
        <v>2322</v>
      </c>
      <c r="I1071" t="s">
        <v>2338</v>
      </c>
    </row>
    <row r="1072" spans="1:9" x14ac:dyDescent="0.15">
      <c r="A1072" t="s">
        <v>4390</v>
      </c>
      <c r="B1072">
        <v>24210</v>
      </c>
      <c r="C1072" t="s">
        <v>3908</v>
      </c>
      <c r="D1072" t="s">
        <v>2340</v>
      </c>
      <c r="E1072" t="s">
        <v>3982</v>
      </c>
      <c r="F1072" t="s">
        <v>2339</v>
      </c>
      <c r="G1072" t="s">
        <v>6803</v>
      </c>
      <c r="H1072" t="s">
        <v>2322</v>
      </c>
      <c r="I1072" t="s">
        <v>2340</v>
      </c>
    </row>
    <row r="1073" spans="1:9" x14ac:dyDescent="0.15">
      <c r="A1073" t="s">
        <v>4438</v>
      </c>
      <c r="B1073">
        <v>24211</v>
      </c>
      <c r="C1073" t="s">
        <v>3908</v>
      </c>
      <c r="D1073" t="s">
        <v>2342</v>
      </c>
      <c r="E1073" t="s">
        <v>3982</v>
      </c>
      <c r="F1073" t="s">
        <v>2341</v>
      </c>
      <c r="G1073" t="s">
        <v>6804</v>
      </c>
      <c r="H1073" t="s">
        <v>2322</v>
      </c>
      <c r="I1073" t="s">
        <v>2342</v>
      </c>
    </row>
    <row r="1074" spans="1:9" x14ac:dyDescent="0.15">
      <c r="A1074" t="s">
        <v>4486</v>
      </c>
      <c r="B1074">
        <v>24212</v>
      </c>
      <c r="C1074" t="s">
        <v>3908</v>
      </c>
      <c r="D1074" t="s">
        <v>2344</v>
      </c>
      <c r="E1074" t="s">
        <v>3982</v>
      </c>
      <c r="F1074" t="s">
        <v>2343</v>
      </c>
      <c r="G1074" t="s">
        <v>6805</v>
      </c>
      <c r="H1074" t="s">
        <v>2322</v>
      </c>
      <c r="I1074" t="s">
        <v>2344</v>
      </c>
    </row>
    <row r="1075" spans="1:9" x14ac:dyDescent="0.15">
      <c r="A1075" t="s">
        <v>4534</v>
      </c>
      <c r="B1075">
        <v>24214</v>
      </c>
      <c r="C1075" t="s">
        <v>3908</v>
      </c>
      <c r="D1075" t="s">
        <v>2346</v>
      </c>
      <c r="E1075" t="s">
        <v>3982</v>
      </c>
      <c r="F1075" t="s">
        <v>2345</v>
      </c>
      <c r="G1075" t="s">
        <v>6806</v>
      </c>
      <c r="H1075" t="s">
        <v>2322</v>
      </c>
      <c r="I1075" t="s">
        <v>2346</v>
      </c>
    </row>
    <row r="1076" spans="1:9" x14ac:dyDescent="0.15">
      <c r="A1076" t="s">
        <v>4582</v>
      </c>
      <c r="B1076">
        <v>24215</v>
      </c>
      <c r="C1076" t="s">
        <v>3908</v>
      </c>
      <c r="D1076" t="s">
        <v>2348</v>
      </c>
      <c r="E1076" t="s">
        <v>3982</v>
      </c>
      <c r="F1076" t="s">
        <v>2347</v>
      </c>
      <c r="G1076" t="s">
        <v>6807</v>
      </c>
      <c r="H1076" t="s">
        <v>2322</v>
      </c>
      <c r="I1076" t="s">
        <v>2348</v>
      </c>
    </row>
    <row r="1077" spans="1:9" x14ac:dyDescent="0.15">
      <c r="A1077" t="s">
        <v>4630</v>
      </c>
      <c r="B1077">
        <v>24216</v>
      </c>
      <c r="C1077" t="s">
        <v>3908</v>
      </c>
      <c r="D1077" t="s">
        <v>2350</v>
      </c>
      <c r="E1077" t="s">
        <v>3982</v>
      </c>
      <c r="F1077" t="s">
        <v>2349</v>
      </c>
      <c r="G1077" t="s">
        <v>6808</v>
      </c>
      <c r="H1077" t="s">
        <v>2322</v>
      </c>
      <c r="I1077" t="s">
        <v>2350</v>
      </c>
    </row>
    <row r="1078" spans="1:9" x14ac:dyDescent="0.15">
      <c r="A1078" t="s">
        <v>4678</v>
      </c>
      <c r="B1078">
        <v>24303</v>
      </c>
      <c r="C1078" t="s">
        <v>3908</v>
      </c>
      <c r="D1078" t="s">
        <v>2352</v>
      </c>
      <c r="E1078" t="s">
        <v>3982</v>
      </c>
      <c r="F1078" t="s">
        <v>2351</v>
      </c>
      <c r="G1078" t="s">
        <v>6809</v>
      </c>
      <c r="H1078" t="s">
        <v>2322</v>
      </c>
      <c r="I1078" t="s">
        <v>2352</v>
      </c>
    </row>
    <row r="1079" spans="1:9" x14ac:dyDescent="0.15">
      <c r="A1079" t="s">
        <v>4725</v>
      </c>
      <c r="B1079">
        <v>24324</v>
      </c>
      <c r="C1079" t="s">
        <v>3908</v>
      </c>
      <c r="D1079" t="s">
        <v>2354</v>
      </c>
      <c r="E1079" t="s">
        <v>3982</v>
      </c>
      <c r="F1079" t="s">
        <v>2353</v>
      </c>
      <c r="G1079" t="s">
        <v>6810</v>
      </c>
      <c r="H1079" t="s">
        <v>2322</v>
      </c>
      <c r="I1079" t="s">
        <v>2354</v>
      </c>
    </row>
    <row r="1080" spans="1:9" x14ac:dyDescent="0.15">
      <c r="A1080" t="s">
        <v>4772</v>
      </c>
      <c r="B1080">
        <v>24341</v>
      </c>
      <c r="C1080" t="s">
        <v>3908</v>
      </c>
      <c r="D1080" t="s">
        <v>2356</v>
      </c>
      <c r="E1080" t="s">
        <v>3982</v>
      </c>
      <c r="F1080" t="s">
        <v>2355</v>
      </c>
      <c r="G1080" t="s">
        <v>6811</v>
      </c>
      <c r="H1080" t="s">
        <v>2322</v>
      </c>
      <c r="I1080" t="s">
        <v>2356</v>
      </c>
    </row>
    <row r="1081" spans="1:9" x14ac:dyDescent="0.15">
      <c r="A1081" t="s">
        <v>4818</v>
      </c>
      <c r="B1081">
        <v>24343</v>
      </c>
      <c r="C1081" t="s">
        <v>3908</v>
      </c>
      <c r="D1081" t="s">
        <v>884</v>
      </c>
      <c r="E1081" t="s">
        <v>3982</v>
      </c>
      <c r="F1081" t="s">
        <v>2357</v>
      </c>
      <c r="G1081" t="s">
        <v>6812</v>
      </c>
      <c r="H1081" t="s">
        <v>2322</v>
      </c>
      <c r="I1081" t="s">
        <v>884</v>
      </c>
    </row>
    <row r="1082" spans="1:9" x14ac:dyDescent="0.15">
      <c r="A1082" t="s">
        <v>4863</v>
      </c>
      <c r="B1082">
        <v>24344</v>
      </c>
      <c r="C1082" t="s">
        <v>3908</v>
      </c>
      <c r="D1082" t="s">
        <v>2359</v>
      </c>
      <c r="E1082" t="s">
        <v>3982</v>
      </c>
      <c r="F1082" t="s">
        <v>2358</v>
      </c>
      <c r="G1082" t="s">
        <v>6813</v>
      </c>
      <c r="H1082" t="s">
        <v>2322</v>
      </c>
      <c r="I1082" t="s">
        <v>2359</v>
      </c>
    </row>
    <row r="1083" spans="1:9" x14ac:dyDescent="0.15">
      <c r="A1083" t="s">
        <v>4906</v>
      </c>
      <c r="B1083">
        <v>24441</v>
      </c>
      <c r="C1083" t="s">
        <v>3908</v>
      </c>
      <c r="D1083" t="s">
        <v>2361</v>
      </c>
      <c r="E1083" t="s">
        <v>3982</v>
      </c>
      <c r="F1083" t="s">
        <v>2360</v>
      </c>
      <c r="G1083" t="s">
        <v>6814</v>
      </c>
      <c r="H1083" t="s">
        <v>2322</v>
      </c>
      <c r="I1083" t="s">
        <v>2361</v>
      </c>
    </row>
    <row r="1084" spans="1:9" x14ac:dyDescent="0.15">
      <c r="A1084" t="s">
        <v>4945</v>
      </c>
      <c r="B1084">
        <v>24442</v>
      </c>
      <c r="C1084" t="s">
        <v>3908</v>
      </c>
      <c r="D1084" t="s">
        <v>1243</v>
      </c>
      <c r="E1084" t="s">
        <v>3982</v>
      </c>
      <c r="F1084" t="s">
        <v>2362</v>
      </c>
      <c r="G1084" t="s">
        <v>6815</v>
      </c>
      <c r="H1084" t="s">
        <v>2322</v>
      </c>
      <c r="I1084" t="s">
        <v>1243</v>
      </c>
    </row>
    <row r="1085" spans="1:9" x14ac:dyDescent="0.15">
      <c r="A1085" t="s">
        <v>4982</v>
      </c>
      <c r="B1085">
        <v>24443</v>
      </c>
      <c r="C1085" t="s">
        <v>3908</v>
      </c>
      <c r="D1085" t="s">
        <v>2364</v>
      </c>
      <c r="E1085" t="s">
        <v>3982</v>
      </c>
      <c r="F1085" t="s">
        <v>2363</v>
      </c>
      <c r="G1085" t="s">
        <v>6816</v>
      </c>
      <c r="H1085" t="s">
        <v>2322</v>
      </c>
      <c r="I1085" t="s">
        <v>2364</v>
      </c>
    </row>
    <row r="1086" spans="1:9" x14ac:dyDescent="0.15">
      <c r="A1086" t="s">
        <v>5018</v>
      </c>
      <c r="B1086">
        <v>24461</v>
      </c>
      <c r="C1086" t="s">
        <v>3908</v>
      </c>
      <c r="D1086" t="s">
        <v>2366</v>
      </c>
      <c r="E1086" t="s">
        <v>3982</v>
      </c>
      <c r="F1086" t="s">
        <v>2365</v>
      </c>
      <c r="G1086" t="s">
        <v>6817</v>
      </c>
      <c r="H1086" t="s">
        <v>2322</v>
      </c>
      <c r="I1086" t="s">
        <v>2366</v>
      </c>
    </row>
    <row r="1087" spans="1:9" x14ac:dyDescent="0.15">
      <c r="A1087" t="s">
        <v>5054</v>
      </c>
      <c r="B1087">
        <v>24470</v>
      </c>
      <c r="C1087" t="s">
        <v>3908</v>
      </c>
      <c r="D1087" t="s">
        <v>2368</v>
      </c>
      <c r="E1087" t="s">
        <v>3982</v>
      </c>
      <c r="F1087" t="s">
        <v>2367</v>
      </c>
      <c r="G1087" t="s">
        <v>6818</v>
      </c>
      <c r="H1087" t="s">
        <v>2322</v>
      </c>
      <c r="I1087" t="s">
        <v>2368</v>
      </c>
    </row>
    <row r="1088" spans="1:9" x14ac:dyDescent="0.15">
      <c r="A1088" t="s">
        <v>5089</v>
      </c>
      <c r="B1088">
        <v>24471</v>
      </c>
      <c r="C1088" t="s">
        <v>3908</v>
      </c>
      <c r="D1088" t="s">
        <v>2370</v>
      </c>
      <c r="E1088" t="s">
        <v>3982</v>
      </c>
      <c r="F1088" t="s">
        <v>2369</v>
      </c>
      <c r="G1088" t="s">
        <v>6819</v>
      </c>
      <c r="H1088" t="s">
        <v>2322</v>
      </c>
      <c r="I1088" t="s">
        <v>2370</v>
      </c>
    </row>
    <row r="1089" spans="1:9" x14ac:dyDescent="0.15">
      <c r="A1089" t="s">
        <v>5121</v>
      </c>
      <c r="B1089">
        <v>24472</v>
      </c>
      <c r="C1089" t="s">
        <v>3908</v>
      </c>
      <c r="D1089" t="s">
        <v>2372</v>
      </c>
      <c r="E1089" t="s">
        <v>3982</v>
      </c>
      <c r="F1089" t="s">
        <v>2371</v>
      </c>
      <c r="G1089" t="s">
        <v>6820</v>
      </c>
      <c r="H1089" t="s">
        <v>2322</v>
      </c>
      <c r="I1089" t="s">
        <v>2372</v>
      </c>
    </row>
    <row r="1090" spans="1:9" x14ac:dyDescent="0.15">
      <c r="A1090" t="s">
        <v>5153</v>
      </c>
      <c r="B1090">
        <v>24543</v>
      </c>
      <c r="C1090" t="s">
        <v>3908</v>
      </c>
      <c r="D1090" t="s">
        <v>2374</v>
      </c>
      <c r="E1090" t="s">
        <v>3982</v>
      </c>
      <c r="F1090" t="s">
        <v>2373</v>
      </c>
      <c r="G1090" t="s">
        <v>6821</v>
      </c>
      <c r="H1090" t="s">
        <v>2322</v>
      </c>
      <c r="I1090" t="s">
        <v>2374</v>
      </c>
    </row>
    <row r="1091" spans="1:9" x14ac:dyDescent="0.15">
      <c r="A1091" t="s">
        <v>5182</v>
      </c>
      <c r="B1091">
        <v>24561</v>
      </c>
      <c r="C1091" t="s">
        <v>3908</v>
      </c>
      <c r="D1091" t="s">
        <v>2376</v>
      </c>
      <c r="E1091" t="s">
        <v>3982</v>
      </c>
      <c r="F1091" t="s">
        <v>2375</v>
      </c>
      <c r="G1091" t="s">
        <v>6822</v>
      </c>
      <c r="H1091" t="s">
        <v>2322</v>
      </c>
      <c r="I1091" t="s">
        <v>2376</v>
      </c>
    </row>
    <row r="1092" spans="1:9" x14ac:dyDescent="0.15">
      <c r="A1092" t="s">
        <v>5210</v>
      </c>
      <c r="B1092">
        <v>24562</v>
      </c>
      <c r="C1092" t="s">
        <v>3908</v>
      </c>
      <c r="D1092" t="s">
        <v>2378</v>
      </c>
      <c r="E1092" t="s">
        <v>3982</v>
      </c>
      <c r="F1092" t="s">
        <v>2377</v>
      </c>
      <c r="G1092" t="s">
        <v>6823</v>
      </c>
      <c r="H1092" t="s">
        <v>2322</v>
      </c>
      <c r="I1092" t="s">
        <v>2378</v>
      </c>
    </row>
    <row r="1093" spans="1:9" x14ac:dyDescent="0.15">
      <c r="A1093" t="s">
        <v>3958</v>
      </c>
      <c r="B1093">
        <v>25000</v>
      </c>
      <c r="C1093" t="s">
        <v>3909</v>
      </c>
      <c r="D1093" t="s">
        <v>2380</v>
      </c>
      <c r="E1093" t="s">
        <v>3933</v>
      </c>
      <c r="F1093" t="s">
        <v>2379</v>
      </c>
      <c r="G1093" t="s">
        <v>6824</v>
      </c>
      <c r="H1093" t="s">
        <v>2380</v>
      </c>
    </row>
    <row r="1094" spans="1:9" x14ac:dyDescent="0.15">
      <c r="A1094" t="s">
        <v>4007</v>
      </c>
      <c r="B1094">
        <v>25201</v>
      </c>
      <c r="C1094" t="s">
        <v>3909</v>
      </c>
      <c r="D1094" t="s">
        <v>2382</v>
      </c>
      <c r="E1094" t="s">
        <v>3982</v>
      </c>
      <c r="F1094" t="s">
        <v>2381</v>
      </c>
      <c r="G1094" t="s">
        <v>6825</v>
      </c>
      <c r="H1094" t="s">
        <v>2380</v>
      </c>
      <c r="I1094" t="s">
        <v>2382</v>
      </c>
    </row>
    <row r="1095" spans="1:9" x14ac:dyDescent="0.15">
      <c r="A1095" t="s">
        <v>4055</v>
      </c>
      <c r="B1095">
        <v>25202</v>
      </c>
      <c r="C1095" t="s">
        <v>3909</v>
      </c>
      <c r="D1095" t="s">
        <v>2384</v>
      </c>
      <c r="E1095" t="s">
        <v>3982</v>
      </c>
      <c r="F1095" t="s">
        <v>2383</v>
      </c>
      <c r="G1095" t="s">
        <v>6826</v>
      </c>
      <c r="H1095" t="s">
        <v>2380</v>
      </c>
      <c r="I1095" t="s">
        <v>2384</v>
      </c>
    </row>
    <row r="1096" spans="1:9" x14ac:dyDescent="0.15">
      <c r="A1096" t="s">
        <v>4103</v>
      </c>
      <c r="B1096">
        <v>25203</v>
      </c>
      <c r="C1096" t="s">
        <v>3909</v>
      </c>
      <c r="D1096" t="s">
        <v>2386</v>
      </c>
      <c r="E1096" t="s">
        <v>3982</v>
      </c>
      <c r="F1096" t="s">
        <v>2385</v>
      </c>
      <c r="G1096" t="s">
        <v>6827</v>
      </c>
      <c r="H1096" t="s">
        <v>2380</v>
      </c>
      <c r="I1096" t="s">
        <v>2386</v>
      </c>
    </row>
    <row r="1097" spans="1:9" x14ac:dyDescent="0.15">
      <c r="A1097" t="s">
        <v>4151</v>
      </c>
      <c r="B1097">
        <v>25204</v>
      </c>
      <c r="C1097" t="s">
        <v>3909</v>
      </c>
      <c r="D1097" t="s">
        <v>2388</v>
      </c>
      <c r="E1097" t="s">
        <v>3982</v>
      </c>
      <c r="F1097" t="s">
        <v>2387</v>
      </c>
      <c r="G1097" t="s">
        <v>6828</v>
      </c>
      <c r="H1097" t="s">
        <v>2380</v>
      </c>
      <c r="I1097" t="s">
        <v>2388</v>
      </c>
    </row>
    <row r="1098" spans="1:9" x14ac:dyDescent="0.15">
      <c r="A1098" t="s">
        <v>4199</v>
      </c>
      <c r="B1098">
        <v>25206</v>
      </c>
      <c r="C1098" t="s">
        <v>3909</v>
      </c>
      <c r="D1098" t="s">
        <v>2390</v>
      </c>
      <c r="E1098" t="s">
        <v>3982</v>
      </c>
      <c r="F1098" t="s">
        <v>2389</v>
      </c>
      <c r="G1098" t="s">
        <v>6829</v>
      </c>
      <c r="H1098" t="s">
        <v>2380</v>
      </c>
      <c r="I1098" t="s">
        <v>2390</v>
      </c>
    </row>
    <row r="1099" spans="1:9" x14ac:dyDescent="0.15">
      <c r="A1099" t="s">
        <v>4247</v>
      </c>
      <c r="B1099">
        <v>25207</v>
      </c>
      <c r="C1099" t="s">
        <v>3909</v>
      </c>
      <c r="D1099" t="s">
        <v>2392</v>
      </c>
      <c r="E1099" t="s">
        <v>3982</v>
      </c>
      <c r="F1099" t="s">
        <v>2391</v>
      </c>
      <c r="G1099" t="s">
        <v>6830</v>
      </c>
      <c r="H1099" t="s">
        <v>2380</v>
      </c>
      <c r="I1099" t="s">
        <v>2392</v>
      </c>
    </row>
    <row r="1100" spans="1:9" x14ac:dyDescent="0.15">
      <c r="A1100" t="s">
        <v>4295</v>
      </c>
      <c r="B1100">
        <v>25208</v>
      </c>
      <c r="C1100" t="s">
        <v>3909</v>
      </c>
      <c r="D1100" t="s">
        <v>2394</v>
      </c>
      <c r="E1100" t="s">
        <v>3982</v>
      </c>
      <c r="F1100" t="s">
        <v>2393</v>
      </c>
      <c r="G1100" t="s">
        <v>6831</v>
      </c>
      <c r="H1100" t="s">
        <v>2380</v>
      </c>
      <c r="I1100" t="s">
        <v>2394</v>
      </c>
    </row>
    <row r="1101" spans="1:9" x14ac:dyDescent="0.15">
      <c r="A1101" t="s">
        <v>4343</v>
      </c>
      <c r="B1101">
        <v>25209</v>
      </c>
      <c r="C1101" t="s">
        <v>3909</v>
      </c>
      <c r="D1101" t="s">
        <v>2396</v>
      </c>
      <c r="E1101" t="s">
        <v>3982</v>
      </c>
      <c r="F1101" t="s">
        <v>2395</v>
      </c>
      <c r="G1101" t="s">
        <v>6832</v>
      </c>
      <c r="H1101" t="s">
        <v>2380</v>
      </c>
      <c r="I1101" t="s">
        <v>2396</v>
      </c>
    </row>
    <row r="1102" spans="1:9" x14ac:dyDescent="0.15">
      <c r="A1102" t="s">
        <v>4391</v>
      </c>
      <c r="B1102">
        <v>25210</v>
      </c>
      <c r="C1102" t="s">
        <v>3909</v>
      </c>
      <c r="D1102" t="s">
        <v>2398</v>
      </c>
      <c r="E1102" t="s">
        <v>3982</v>
      </c>
      <c r="F1102" t="s">
        <v>2397</v>
      </c>
      <c r="G1102" t="s">
        <v>6833</v>
      </c>
      <c r="H1102" t="s">
        <v>2380</v>
      </c>
      <c r="I1102" t="s">
        <v>2398</v>
      </c>
    </row>
    <row r="1103" spans="1:9" x14ac:dyDescent="0.15">
      <c r="A1103" t="s">
        <v>4439</v>
      </c>
      <c r="B1103">
        <v>25211</v>
      </c>
      <c r="C1103" t="s">
        <v>3909</v>
      </c>
      <c r="D1103" t="s">
        <v>2400</v>
      </c>
      <c r="E1103" t="s">
        <v>3982</v>
      </c>
      <c r="F1103" t="s">
        <v>2399</v>
      </c>
      <c r="G1103" t="s">
        <v>6834</v>
      </c>
      <c r="H1103" t="s">
        <v>2380</v>
      </c>
      <c r="I1103" t="s">
        <v>2400</v>
      </c>
    </row>
    <row r="1104" spans="1:9" x14ac:dyDescent="0.15">
      <c r="A1104" t="s">
        <v>4487</v>
      </c>
      <c r="B1104">
        <v>25212</v>
      </c>
      <c r="C1104" t="s">
        <v>3909</v>
      </c>
      <c r="D1104" t="s">
        <v>2402</v>
      </c>
      <c r="E1104" t="s">
        <v>3982</v>
      </c>
      <c r="F1104" t="s">
        <v>2401</v>
      </c>
      <c r="G1104" t="s">
        <v>6835</v>
      </c>
      <c r="H1104" t="s">
        <v>2380</v>
      </c>
      <c r="I1104" t="s">
        <v>2402</v>
      </c>
    </row>
    <row r="1105" spans="1:9" x14ac:dyDescent="0.15">
      <c r="A1105" t="s">
        <v>4535</v>
      </c>
      <c r="B1105">
        <v>25213</v>
      </c>
      <c r="C1105" t="s">
        <v>3909</v>
      </c>
      <c r="D1105" t="s">
        <v>2404</v>
      </c>
      <c r="E1105" t="s">
        <v>3982</v>
      </c>
      <c r="F1105" t="s">
        <v>2403</v>
      </c>
      <c r="G1105" t="s">
        <v>6836</v>
      </c>
      <c r="H1105" t="s">
        <v>2380</v>
      </c>
      <c r="I1105" t="s">
        <v>2404</v>
      </c>
    </row>
    <row r="1106" spans="1:9" x14ac:dyDescent="0.15">
      <c r="A1106" t="s">
        <v>4583</v>
      </c>
      <c r="B1106">
        <v>25214</v>
      </c>
      <c r="C1106" t="s">
        <v>3909</v>
      </c>
      <c r="D1106" t="s">
        <v>2406</v>
      </c>
      <c r="E1106" t="s">
        <v>3982</v>
      </c>
      <c r="F1106" t="s">
        <v>2405</v>
      </c>
      <c r="G1106" t="s">
        <v>6837</v>
      </c>
      <c r="H1106" t="s">
        <v>2380</v>
      </c>
      <c r="I1106" t="s">
        <v>2406</v>
      </c>
    </row>
    <row r="1107" spans="1:9" x14ac:dyDescent="0.15">
      <c r="A1107" t="s">
        <v>4631</v>
      </c>
      <c r="B1107">
        <v>25383</v>
      </c>
      <c r="C1107" t="s">
        <v>3909</v>
      </c>
      <c r="D1107" t="s">
        <v>2408</v>
      </c>
      <c r="E1107" t="s">
        <v>3982</v>
      </c>
      <c r="F1107" t="s">
        <v>2407</v>
      </c>
      <c r="G1107" t="s">
        <v>6838</v>
      </c>
      <c r="H1107" t="s">
        <v>2380</v>
      </c>
      <c r="I1107" t="s">
        <v>2408</v>
      </c>
    </row>
    <row r="1108" spans="1:9" x14ac:dyDescent="0.15">
      <c r="A1108" t="s">
        <v>4679</v>
      </c>
      <c r="B1108">
        <v>25384</v>
      </c>
      <c r="C1108" t="s">
        <v>3909</v>
      </c>
      <c r="D1108" t="s">
        <v>2410</v>
      </c>
      <c r="E1108" t="s">
        <v>3982</v>
      </c>
      <c r="F1108" t="s">
        <v>2409</v>
      </c>
      <c r="G1108" t="s">
        <v>6839</v>
      </c>
      <c r="H1108" t="s">
        <v>2380</v>
      </c>
      <c r="I1108" t="s">
        <v>2410</v>
      </c>
    </row>
    <row r="1109" spans="1:9" x14ac:dyDescent="0.15">
      <c r="A1109" t="s">
        <v>4726</v>
      </c>
      <c r="B1109">
        <v>25425</v>
      </c>
      <c r="C1109" t="s">
        <v>3909</v>
      </c>
      <c r="D1109" t="s">
        <v>2412</v>
      </c>
      <c r="E1109" t="s">
        <v>3982</v>
      </c>
      <c r="F1109" t="s">
        <v>2411</v>
      </c>
      <c r="G1109" t="s">
        <v>6840</v>
      </c>
      <c r="H1109" t="s">
        <v>2380</v>
      </c>
      <c r="I1109" t="s">
        <v>2412</v>
      </c>
    </row>
    <row r="1110" spans="1:9" x14ac:dyDescent="0.15">
      <c r="A1110" t="s">
        <v>4773</v>
      </c>
      <c r="B1110">
        <v>25441</v>
      </c>
      <c r="C1110" t="s">
        <v>3909</v>
      </c>
      <c r="D1110" t="s">
        <v>2414</v>
      </c>
      <c r="E1110" t="s">
        <v>3982</v>
      </c>
      <c r="F1110" t="s">
        <v>2413</v>
      </c>
      <c r="G1110" t="s">
        <v>6841</v>
      </c>
      <c r="H1110" t="s">
        <v>2380</v>
      </c>
      <c r="I1110" t="s">
        <v>2414</v>
      </c>
    </row>
    <row r="1111" spans="1:9" x14ac:dyDescent="0.15">
      <c r="A1111" t="s">
        <v>4819</v>
      </c>
      <c r="B1111">
        <v>25442</v>
      </c>
      <c r="C1111" t="s">
        <v>3909</v>
      </c>
      <c r="D1111" t="s">
        <v>2416</v>
      </c>
      <c r="E1111" t="s">
        <v>3982</v>
      </c>
      <c r="F1111" t="s">
        <v>2415</v>
      </c>
      <c r="G1111" t="s">
        <v>6842</v>
      </c>
      <c r="H1111" t="s">
        <v>2380</v>
      </c>
      <c r="I1111" t="s">
        <v>2416</v>
      </c>
    </row>
    <row r="1112" spans="1:9" x14ac:dyDescent="0.15">
      <c r="A1112" t="s">
        <v>4864</v>
      </c>
      <c r="B1112">
        <v>25443</v>
      </c>
      <c r="C1112" t="s">
        <v>3909</v>
      </c>
      <c r="D1112" t="s">
        <v>2418</v>
      </c>
      <c r="E1112" t="s">
        <v>3982</v>
      </c>
      <c r="F1112" t="s">
        <v>2417</v>
      </c>
      <c r="G1112" t="s">
        <v>6843</v>
      </c>
      <c r="H1112" t="s">
        <v>2380</v>
      </c>
      <c r="I1112" t="s">
        <v>2418</v>
      </c>
    </row>
    <row r="1113" spans="1:9" x14ac:dyDescent="0.15">
      <c r="A1113" t="s">
        <v>3959</v>
      </c>
      <c r="B1113">
        <v>26000</v>
      </c>
      <c r="C1113" t="s">
        <v>3910</v>
      </c>
      <c r="D1113" t="s">
        <v>2420</v>
      </c>
      <c r="E1113" t="s">
        <v>3933</v>
      </c>
      <c r="F1113" t="s">
        <v>2419</v>
      </c>
      <c r="G1113" t="s">
        <v>6844</v>
      </c>
      <c r="H1113" t="s">
        <v>2420</v>
      </c>
    </row>
    <row r="1114" spans="1:9" x14ac:dyDescent="0.15">
      <c r="A1114" t="s">
        <v>4008</v>
      </c>
      <c r="B1114">
        <v>26100</v>
      </c>
      <c r="C1114" t="s">
        <v>3910</v>
      </c>
      <c r="D1114" t="s">
        <v>2422</v>
      </c>
      <c r="E1114" t="s">
        <v>3982</v>
      </c>
      <c r="F1114" t="s">
        <v>2421</v>
      </c>
      <c r="G1114" t="s">
        <v>6845</v>
      </c>
      <c r="H1114" t="s">
        <v>2420</v>
      </c>
      <c r="I1114" t="s">
        <v>2422</v>
      </c>
    </row>
    <row r="1115" spans="1:9" x14ac:dyDescent="0.15">
      <c r="A1115" t="s">
        <v>4056</v>
      </c>
      <c r="B1115">
        <v>26201</v>
      </c>
      <c r="C1115" t="s">
        <v>3910</v>
      </c>
      <c r="D1115" t="s">
        <v>2424</v>
      </c>
      <c r="E1115" t="s">
        <v>3982</v>
      </c>
      <c r="F1115" t="s">
        <v>2423</v>
      </c>
      <c r="G1115" t="s">
        <v>6846</v>
      </c>
      <c r="H1115" t="s">
        <v>2420</v>
      </c>
      <c r="I1115" t="s">
        <v>2424</v>
      </c>
    </row>
    <row r="1116" spans="1:9" x14ac:dyDescent="0.15">
      <c r="A1116" t="s">
        <v>4104</v>
      </c>
      <c r="B1116">
        <v>26202</v>
      </c>
      <c r="C1116" t="s">
        <v>3910</v>
      </c>
      <c r="D1116" t="s">
        <v>2426</v>
      </c>
      <c r="E1116" t="s">
        <v>3982</v>
      </c>
      <c r="F1116" t="s">
        <v>2425</v>
      </c>
      <c r="G1116" t="s">
        <v>6847</v>
      </c>
      <c r="H1116" t="s">
        <v>2420</v>
      </c>
      <c r="I1116" t="s">
        <v>2426</v>
      </c>
    </row>
    <row r="1117" spans="1:9" x14ac:dyDescent="0.15">
      <c r="A1117" t="s">
        <v>4152</v>
      </c>
      <c r="B1117">
        <v>26203</v>
      </c>
      <c r="C1117" t="s">
        <v>3910</v>
      </c>
      <c r="D1117" t="s">
        <v>2428</v>
      </c>
      <c r="E1117" t="s">
        <v>3982</v>
      </c>
      <c r="F1117" t="s">
        <v>2427</v>
      </c>
      <c r="G1117" t="s">
        <v>6848</v>
      </c>
      <c r="H1117" t="s">
        <v>2420</v>
      </c>
      <c r="I1117" t="s">
        <v>2428</v>
      </c>
    </row>
    <row r="1118" spans="1:9" x14ac:dyDescent="0.15">
      <c r="A1118" t="s">
        <v>4200</v>
      </c>
      <c r="B1118">
        <v>26204</v>
      </c>
      <c r="C1118" t="s">
        <v>3910</v>
      </c>
      <c r="D1118" t="s">
        <v>2430</v>
      </c>
      <c r="E1118" t="s">
        <v>3982</v>
      </c>
      <c r="F1118" t="s">
        <v>2429</v>
      </c>
      <c r="G1118" t="s">
        <v>6849</v>
      </c>
      <c r="H1118" t="s">
        <v>2420</v>
      </c>
      <c r="I1118" t="s">
        <v>2430</v>
      </c>
    </row>
    <row r="1119" spans="1:9" x14ac:dyDescent="0.15">
      <c r="A1119" t="s">
        <v>4248</v>
      </c>
      <c r="B1119">
        <v>26205</v>
      </c>
      <c r="C1119" t="s">
        <v>3910</v>
      </c>
      <c r="D1119" t="s">
        <v>2432</v>
      </c>
      <c r="E1119" t="s">
        <v>3982</v>
      </c>
      <c r="F1119" t="s">
        <v>2431</v>
      </c>
      <c r="G1119" t="s">
        <v>6850</v>
      </c>
      <c r="H1119" t="s">
        <v>2420</v>
      </c>
      <c r="I1119" t="s">
        <v>2432</v>
      </c>
    </row>
    <row r="1120" spans="1:9" x14ac:dyDescent="0.15">
      <c r="A1120" t="s">
        <v>4296</v>
      </c>
      <c r="B1120">
        <v>26206</v>
      </c>
      <c r="C1120" t="s">
        <v>3910</v>
      </c>
      <c r="D1120" t="s">
        <v>2434</v>
      </c>
      <c r="E1120" t="s">
        <v>3982</v>
      </c>
      <c r="F1120" t="s">
        <v>2433</v>
      </c>
      <c r="G1120" t="s">
        <v>6851</v>
      </c>
      <c r="H1120" t="s">
        <v>2420</v>
      </c>
      <c r="I1120" t="s">
        <v>2434</v>
      </c>
    </row>
    <row r="1121" spans="1:9" x14ac:dyDescent="0.15">
      <c r="A1121" t="s">
        <v>4344</v>
      </c>
      <c r="B1121">
        <v>26207</v>
      </c>
      <c r="C1121" t="s">
        <v>3910</v>
      </c>
      <c r="D1121" t="s">
        <v>2436</v>
      </c>
      <c r="E1121" t="s">
        <v>3982</v>
      </c>
      <c r="F1121" t="s">
        <v>2435</v>
      </c>
      <c r="G1121" t="s">
        <v>6852</v>
      </c>
      <c r="H1121" t="s">
        <v>2420</v>
      </c>
      <c r="I1121" t="s">
        <v>2436</v>
      </c>
    </row>
    <row r="1122" spans="1:9" x14ac:dyDescent="0.15">
      <c r="A1122" t="s">
        <v>4392</v>
      </c>
      <c r="B1122">
        <v>26208</v>
      </c>
      <c r="C1122" t="s">
        <v>3910</v>
      </c>
      <c r="D1122" t="s">
        <v>2438</v>
      </c>
      <c r="E1122" t="s">
        <v>3982</v>
      </c>
      <c r="F1122" t="s">
        <v>2437</v>
      </c>
      <c r="G1122" t="s">
        <v>6853</v>
      </c>
      <c r="H1122" t="s">
        <v>2420</v>
      </c>
      <c r="I1122" t="s">
        <v>2438</v>
      </c>
    </row>
    <row r="1123" spans="1:9" x14ac:dyDescent="0.15">
      <c r="A1123" t="s">
        <v>4440</v>
      </c>
      <c r="B1123">
        <v>26209</v>
      </c>
      <c r="C1123" t="s">
        <v>3910</v>
      </c>
      <c r="D1123" t="s">
        <v>2440</v>
      </c>
      <c r="E1123" t="s">
        <v>3982</v>
      </c>
      <c r="F1123" t="s">
        <v>2439</v>
      </c>
      <c r="G1123" t="s">
        <v>6854</v>
      </c>
      <c r="H1123" t="s">
        <v>2420</v>
      </c>
      <c r="I1123" t="s">
        <v>2440</v>
      </c>
    </row>
    <row r="1124" spans="1:9" x14ac:dyDescent="0.15">
      <c r="A1124" t="s">
        <v>4488</v>
      </c>
      <c r="B1124">
        <v>26210</v>
      </c>
      <c r="C1124" t="s">
        <v>3910</v>
      </c>
      <c r="D1124" t="s">
        <v>2442</v>
      </c>
      <c r="E1124" t="s">
        <v>3982</v>
      </c>
      <c r="F1124" t="s">
        <v>2441</v>
      </c>
      <c r="G1124" t="s">
        <v>6855</v>
      </c>
      <c r="H1124" t="s">
        <v>2420</v>
      </c>
      <c r="I1124" t="s">
        <v>2442</v>
      </c>
    </row>
    <row r="1125" spans="1:9" x14ac:dyDescent="0.15">
      <c r="A1125" t="s">
        <v>4536</v>
      </c>
      <c r="B1125">
        <v>26211</v>
      </c>
      <c r="C1125" t="s">
        <v>3910</v>
      </c>
      <c r="D1125" t="s">
        <v>2444</v>
      </c>
      <c r="E1125" t="s">
        <v>3982</v>
      </c>
      <c r="F1125" t="s">
        <v>2443</v>
      </c>
      <c r="G1125" t="s">
        <v>6856</v>
      </c>
      <c r="H1125" t="s">
        <v>2420</v>
      </c>
      <c r="I1125" t="s">
        <v>2444</v>
      </c>
    </row>
    <row r="1126" spans="1:9" x14ac:dyDescent="0.15">
      <c r="A1126" t="s">
        <v>4584</v>
      </c>
      <c r="B1126">
        <v>26212</v>
      </c>
      <c r="C1126" t="s">
        <v>3910</v>
      </c>
      <c r="D1126" t="s">
        <v>2446</v>
      </c>
      <c r="E1126" t="s">
        <v>3982</v>
      </c>
      <c r="F1126" t="s">
        <v>2445</v>
      </c>
      <c r="G1126" t="s">
        <v>6857</v>
      </c>
      <c r="H1126" t="s">
        <v>2420</v>
      </c>
      <c r="I1126" t="s">
        <v>2446</v>
      </c>
    </row>
    <row r="1127" spans="1:9" x14ac:dyDescent="0.15">
      <c r="A1127" t="s">
        <v>4632</v>
      </c>
      <c r="B1127">
        <v>26213</v>
      </c>
      <c r="C1127" t="s">
        <v>3910</v>
      </c>
      <c r="D1127" t="s">
        <v>2448</v>
      </c>
      <c r="E1127" t="s">
        <v>3982</v>
      </c>
      <c r="F1127" t="s">
        <v>2447</v>
      </c>
      <c r="G1127" t="s">
        <v>6858</v>
      </c>
      <c r="H1127" t="s">
        <v>2420</v>
      </c>
      <c r="I1127" t="s">
        <v>2448</v>
      </c>
    </row>
    <row r="1128" spans="1:9" x14ac:dyDescent="0.15">
      <c r="A1128" t="s">
        <v>4680</v>
      </c>
      <c r="B1128">
        <v>26214</v>
      </c>
      <c r="C1128" t="s">
        <v>3910</v>
      </c>
      <c r="D1128" t="s">
        <v>2450</v>
      </c>
      <c r="E1128" t="s">
        <v>3982</v>
      </c>
      <c r="F1128" t="s">
        <v>2449</v>
      </c>
      <c r="G1128" t="s">
        <v>6859</v>
      </c>
      <c r="H1128" t="s">
        <v>2420</v>
      </c>
      <c r="I1128" t="s">
        <v>2450</v>
      </c>
    </row>
    <row r="1129" spans="1:9" x14ac:dyDescent="0.15">
      <c r="A1129" t="s">
        <v>4727</v>
      </c>
      <c r="B1129">
        <v>26303</v>
      </c>
      <c r="C1129" t="s">
        <v>3910</v>
      </c>
      <c r="D1129" t="s">
        <v>2452</v>
      </c>
      <c r="E1129" t="s">
        <v>3982</v>
      </c>
      <c r="F1129" t="s">
        <v>2451</v>
      </c>
      <c r="G1129" t="s">
        <v>6860</v>
      </c>
      <c r="H1129" t="s">
        <v>2420</v>
      </c>
      <c r="I1129" t="s">
        <v>2452</v>
      </c>
    </row>
    <row r="1130" spans="1:9" x14ac:dyDescent="0.15">
      <c r="A1130" t="s">
        <v>4774</v>
      </c>
      <c r="B1130">
        <v>26322</v>
      </c>
      <c r="C1130" t="s">
        <v>3910</v>
      </c>
      <c r="D1130" t="s">
        <v>2454</v>
      </c>
      <c r="E1130" t="s">
        <v>3982</v>
      </c>
      <c r="F1130" t="s">
        <v>2453</v>
      </c>
      <c r="G1130" t="s">
        <v>6861</v>
      </c>
      <c r="H1130" t="s">
        <v>2420</v>
      </c>
      <c r="I1130" t="s">
        <v>2454</v>
      </c>
    </row>
    <row r="1131" spans="1:9" x14ac:dyDescent="0.15">
      <c r="A1131" t="s">
        <v>4820</v>
      </c>
      <c r="B1131">
        <v>26343</v>
      </c>
      <c r="C1131" t="s">
        <v>3910</v>
      </c>
      <c r="D1131" t="s">
        <v>2456</v>
      </c>
      <c r="E1131" t="s">
        <v>3982</v>
      </c>
      <c r="F1131" t="s">
        <v>2455</v>
      </c>
      <c r="G1131" t="s">
        <v>6862</v>
      </c>
      <c r="H1131" t="s">
        <v>2420</v>
      </c>
      <c r="I1131" t="s">
        <v>2456</v>
      </c>
    </row>
    <row r="1132" spans="1:9" x14ac:dyDescent="0.15">
      <c r="A1132" t="s">
        <v>4865</v>
      </c>
      <c r="B1132">
        <v>26344</v>
      </c>
      <c r="C1132" t="s">
        <v>3910</v>
      </c>
      <c r="D1132" t="s">
        <v>2458</v>
      </c>
      <c r="E1132" t="s">
        <v>3982</v>
      </c>
      <c r="F1132" t="s">
        <v>2457</v>
      </c>
      <c r="G1132" t="s">
        <v>6863</v>
      </c>
      <c r="H1132" t="s">
        <v>2420</v>
      </c>
      <c r="I1132" t="s">
        <v>2458</v>
      </c>
    </row>
    <row r="1133" spans="1:9" x14ac:dyDescent="0.15">
      <c r="A1133" t="s">
        <v>4907</v>
      </c>
      <c r="B1133">
        <v>26364</v>
      </c>
      <c r="C1133" t="s">
        <v>3910</v>
      </c>
      <c r="D1133" t="s">
        <v>2460</v>
      </c>
      <c r="E1133" t="s">
        <v>3982</v>
      </c>
      <c r="F1133" t="s">
        <v>2459</v>
      </c>
      <c r="G1133" t="s">
        <v>6864</v>
      </c>
      <c r="H1133" t="s">
        <v>2420</v>
      </c>
      <c r="I1133" t="s">
        <v>2460</v>
      </c>
    </row>
    <row r="1134" spans="1:9" x14ac:dyDescent="0.15">
      <c r="A1134" t="s">
        <v>4946</v>
      </c>
      <c r="B1134">
        <v>26365</v>
      </c>
      <c r="C1134" t="s">
        <v>3910</v>
      </c>
      <c r="D1134" t="s">
        <v>2462</v>
      </c>
      <c r="E1134" t="s">
        <v>3982</v>
      </c>
      <c r="F1134" t="s">
        <v>2461</v>
      </c>
      <c r="G1134" t="s">
        <v>6865</v>
      </c>
      <c r="H1134" t="s">
        <v>2420</v>
      </c>
      <c r="I1134" t="s">
        <v>2462</v>
      </c>
    </row>
    <row r="1135" spans="1:9" x14ac:dyDescent="0.15">
      <c r="A1135" t="s">
        <v>4983</v>
      </c>
      <c r="B1135">
        <v>26366</v>
      </c>
      <c r="C1135" t="s">
        <v>3910</v>
      </c>
      <c r="D1135" t="s">
        <v>2464</v>
      </c>
      <c r="E1135" t="s">
        <v>3982</v>
      </c>
      <c r="F1135" t="s">
        <v>2463</v>
      </c>
      <c r="G1135" t="s">
        <v>6866</v>
      </c>
      <c r="H1135" t="s">
        <v>2420</v>
      </c>
      <c r="I1135" t="s">
        <v>2464</v>
      </c>
    </row>
    <row r="1136" spans="1:9" x14ac:dyDescent="0.15">
      <c r="A1136" t="s">
        <v>5019</v>
      </c>
      <c r="B1136">
        <v>26367</v>
      </c>
      <c r="C1136" t="s">
        <v>3910</v>
      </c>
      <c r="D1136" t="s">
        <v>2466</v>
      </c>
      <c r="E1136" t="s">
        <v>3982</v>
      </c>
      <c r="F1136" t="s">
        <v>2465</v>
      </c>
      <c r="G1136" t="s">
        <v>6867</v>
      </c>
      <c r="H1136" t="s">
        <v>2420</v>
      </c>
      <c r="I1136" t="s">
        <v>2466</v>
      </c>
    </row>
    <row r="1137" spans="1:9" x14ac:dyDescent="0.15">
      <c r="A1137" t="s">
        <v>5055</v>
      </c>
      <c r="B1137">
        <v>26407</v>
      </c>
      <c r="C1137" t="s">
        <v>3910</v>
      </c>
      <c r="D1137" t="s">
        <v>2468</v>
      </c>
      <c r="E1137" t="s">
        <v>3982</v>
      </c>
      <c r="F1137" t="s">
        <v>2467</v>
      </c>
      <c r="G1137" t="s">
        <v>6868</v>
      </c>
      <c r="H1137" t="s">
        <v>2420</v>
      </c>
      <c r="I1137" t="s">
        <v>2468</v>
      </c>
    </row>
    <row r="1138" spans="1:9" x14ac:dyDescent="0.15">
      <c r="A1138" t="s">
        <v>5090</v>
      </c>
      <c r="B1138">
        <v>26463</v>
      </c>
      <c r="C1138" t="s">
        <v>3910</v>
      </c>
      <c r="D1138" t="s">
        <v>2470</v>
      </c>
      <c r="E1138" t="s">
        <v>3982</v>
      </c>
      <c r="F1138" t="s">
        <v>2469</v>
      </c>
      <c r="G1138" t="s">
        <v>6869</v>
      </c>
      <c r="H1138" t="s">
        <v>2420</v>
      </c>
      <c r="I1138" t="s">
        <v>2470</v>
      </c>
    </row>
    <row r="1139" spans="1:9" x14ac:dyDescent="0.15">
      <c r="A1139" t="s">
        <v>5122</v>
      </c>
      <c r="B1139">
        <v>26465</v>
      </c>
      <c r="C1139" t="s">
        <v>3910</v>
      </c>
      <c r="D1139" t="s">
        <v>2472</v>
      </c>
      <c r="E1139" t="s">
        <v>3982</v>
      </c>
      <c r="F1139" t="s">
        <v>2471</v>
      </c>
      <c r="G1139" t="s">
        <v>6870</v>
      </c>
      <c r="H1139" t="s">
        <v>2420</v>
      </c>
      <c r="I1139" t="s">
        <v>2472</v>
      </c>
    </row>
    <row r="1140" spans="1:9" x14ac:dyDescent="0.15">
      <c r="A1140" t="s">
        <v>3960</v>
      </c>
      <c r="B1140">
        <v>27000</v>
      </c>
      <c r="C1140" t="s">
        <v>3911</v>
      </c>
      <c r="D1140" t="s">
        <v>2474</v>
      </c>
      <c r="E1140" t="s">
        <v>3933</v>
      </c>
      <c r="F1140" t="s">
        <v>2473</v>
      </c>
      <c r="G1140" t="s">
        <v>6871</v>
      </c>
      <c r="H1140" t="s">
        <v>2474</v>
      </c>
    </row>
    <row r="1141" spans="1:9" x14ac:dyDescent="0.15">
      <c r="A1141" t="s">
        <v>4009</v>
      </c>
      <c r="B1141">
        <v>27100</v>
      </c>
      <c r="C1141" t="s">
        <v>3911</v>
      </c>
      <c r="D1141" t="s">
        <v>2476</v>
      </c>
      <c r="E1141" t="s">
        <v>3982</v>
      </c>
      <c r="F1141" t="s">
        <v>2475</v>
      </c>
      <c r="G1141" t="s">
        <v>6872</v>
      </c>
      <c r="H1141" t="s">
        <v>2474</v>
      </c>
      <c r="I1141" t="s">
        <v>2476</v>
      </c>
    </row>
    <row r="1142" spans="1:9" x14ac:dyDescent="0.15">
      <c r="A1142" t="s">
        <v>4057</v>
      </c>
      <c r="B1142">
        <v>27140</v>
      </c>
      <c r="C1142" t="s">
        <v>3911</v>
      </c>
      <c r="D1142" t="s">
        <v>2478</v>
      </c>
      <c r="E1142" t="s">
        <v>3982</v>
      </c>
      <c r="F1142" t="s">
        <v>2477</v>
      </c>
      <c r="G1142" t="s">
        <v>6873</v>
      </c>
      <c r="H1142" t="s">
        <v>2474</v>
      </c>
      <c r="I1142" t="s">
        <v>2478</v>
      </c>
    </row>
    <row r="1143" spans="1:9" x14ac:dyDescent="0.15">
      <c r="A1143" t="s">
        <v>4105</v>
      </c>
      <c r="B1143">
        <v>27202</v>
      </c>
      <c r="C1143" t="s">
        <v>3911</v>
      </c>
      <c r="D1143" t="s">
        <v>2480</v>
      </c>
      <c r="E1143" t="s">
        <v>3982</v>
      </c>
      <c r="F1143" t="s">
        <v>2479</v>
      </c>
      <c r="G1143" t="s">
        <v>6874</v>
      </c>
      <c r="H1143" t="s">
        <v>2474</v>
      </c>
      <c r="I1143" t="s">
        <v>2480</v>
      </c>
    </row>
    <row r="1144" spans="1:9" x14ac:dyDescent="0.15">
      <c r="A1144" t="s">
        <v>4153</v>
      </c>
      <c r="B1144">
        <v>27203</v>
      </c>
      <c r="C1144" t="s">
        <v>3911</v>
      </c>
      <c r="D1144" t="s">
        <v>2482</v>
      </c>
      <c r="E1144" t="s">
        <v>3982</v>
      </c>
      <c r="F1144" t="s">
        <v>2481</v>
      </c>
      <c r="G1144" t="s">
        <v>6875</v>
      </c>
      <c r="H1144" t="s">
        <v>2474</v>
      </c>
      <c r="I1144" t="s">
        <v>2482</v>
      </c>
    </row>
    <row r="1145" spans="1:9" x14ac:dyDescent="0.15">
      <c r="A1145" t="s">
        <v>4201</v>
      </c>
      <c r="B1145">
        <v>27204</v>
      </c>
      <c r="C1145" t="s">
        <v>3911</v>
      </c>
      <c r="D1145" t="s">
        <v>2484</v>
      </c>
      <c r="E1145" t="s">
        <v>3982</v>
      </c>
      <c r="F1145" t="s">
        <v>2483</v>
      </c>
      <c r="G1145" t="s">
        <v>6876</v>
      </c>
      <c r="H1145" t="s">
        <v>2474</v>
      </c>
      <c r="I1145" t="s">
        <v>2484</v>
      </c>
    </row>
    <row r="1146" spans="1:9" x14ac:dyDescent="0.15">
      <c r="A1146" t="s">
        <v>4249</v>
      </c>
      <c r="B1146">
        <v>27205</v>
      </c>
      <c r="C1146" t="s">
        <v>3911</v>
      </c>
      <c r="D1146" t="s">
        <v>2486</v>
      </c>
      <c r="E1146" t="s">
        <v>3982</v>
      </c>
      <c r="F1146" t="s">
        <v>2485</v>
      </c>
      <c r="G1146" t="s">
        <v>6877</v>
      </c>
      <c r="H1146" t="s">
        <v>2474</v>
      </c>
      <c r="I1146" t="s">
        <v>2486</v>
      </c>
    </row>
    <row r="1147" spans="1:9" x14ac:dyDescent="0.15">
      <c r="A1147" t="s">
        <v>4297</v>
      </c>
      <c r="B1147">
        <v>27206</v>
      </c>
      <c r="C1147" t="s">
        <v>3911</v>
      </c>
      <c r="D1147" t="s">
        <v>2488</v>
      </c>
      <c r="E1147" t="s">
        <v>3982</v>
      </c>
      <c r="F1147" t="s">
        <v>2487</v>
      </c>
      <c r="G1147" t="s">
        <v>6878</v>
      </c>
      <c r="H1147" t="s">
        <v>2474</v>
      </c>
      <c r="I1147" t="s">
        <v>2488</v>
      </c>
    </row>
    <row r="1148" spans="1:9" x14ac:dyDescent="0.15">
      <c r="A1148" t="s">
        <v>4345</v>
      </c>
      <c r="B1148">
        <v>27207</v>
      </c>
      <c r="C1148" t="s">
        <v>3911</v>
      </c>
      <c r="D1148" t="s">
        <v>2490</v>
      </c>
      <c r="E1148" t="s">
        <v>3982</v>
      </c>
      <c r="F1148" t="s">
        <v>2489</v>
      </c>
      <c r="G1148" t="s">
        <v>6879</v>
      </c>
      <c r="H1148" t="s">
        <v>2474</v>
      </c>
      <c r="I1148" t="s">
        <v>2490</v>
      </c>
    </row>
    <row r="1149" spans="1:9" x14ac:dyDescent="0.15">
      <c r="A1149" t="s">
        <v>4393</v>
      </c>
      <c r="B1149">
        <v>27208</v>
      </c>
      <c r="C1149" t="s">
        <v>3911</v>
      </c>
      <c r="D1149" t="s">
        <v>2492</v>
      </c>
      <c r="E1149" t="s">
        <v>3982</v>
      </c>
      <c r="F1149" t="s">
        <v>2491</v>
      </c>
      <c r="G1149" t="s">
        <v>6880</v>
      </c>
      <c r="H1149" t="s">
        <v>2474</v>
      </c>
      <c r="I1149" t="s">
        <v>2492</v>
      </c>
    </row>
    <row r="1150" spans="1:9" x14ac:dyDescent="0.15">
      <c r="A1150" t="s">
        <v>4441</v>
      </c>
      <c r="B1150">
        <v>27209</v>
      </c>
      <c r="C1150" t="s">
        <v>3911</v>
      </c>
      <c r="D1150" t="s">
        <v>2494</v>
      </c>
      <c r="E1150" t="s">
        <v>3982</v>
      </c>
      <c r="F1150" t="s">
        <v>2493</v>
      </c>
      <c r="G1150" t="s">
        <v>6881</v>
      </c>
      <c r="H1150" t="s">
        <v>2474</v>
      </c>
      <c r="I1150" t="s">
        <v>2494</v>
      </c>
    </row>
    <row r="1151" spans="1:9" x14ac:dyDescent="0.15">
      <c r="A1151" t="s">
        <v>4489</v>
      </c>
      <c r="B1151">
        <v>27210</v>
      </c>
      <c r="C1151" t="s">
        <v>3911</v>
      </c>
      <c r="D1151" t="s">
        <v>2496</v>
      </c>
      <c r="E1151" t="s">
        <v>3982</v>
      </c>
      <c r="F1151" t="s">
        <v>2495</v>
      </c>
      <c r="G1151" t="s">
        <v>6882</v>
      </c>
      <c r="H1151" t="s">
        <v>2474</v>
      </c>
      <c r="I1151" t="s">
        <v>2496</v>
      </c>
    </row>
    <row r="1152" spans="1:9" x14ac:dyDescent="0.15">
      <c r="A1152" t="s">
        <v>4537</v>
      </c>
      <c r="B1152">
        <v>27211</v>
      </c>
      <c r="C1152" t="s">
        <v>3911</v>
      </c>
      <c r="D1152" t="s">
        <v>2498</v>
      </c>
      <c r="E1152" t="s">
        <v>3982</v>
      </c>
      <c r="F1152" t="s">
        <v>2497</v>
      </c>
      <c r="G1152" t="s">
        <v>6883</v>
      </c>
      <c r="H1152" t="s">
        <v>2474</v>
      </c>
      <c r="I1152" t="s">
        <v>2498</v>
      </c>
    </row>
    <row r="1153" spans="1:9" x14ac:dyDescent="0.15">
      <c r="A1153" t="s">
        <v>4585</v>
      </c>
      <c r="B1153">
        <v>27212</v>
      </c>
      <c r="C1153" t="s">
        <v>3911</v>
      </c>
      <c r="D1153" t="s">
        <v>2500</v>
      </c>
      <c r="E1153" t="s">
        <v>3982</v>
      </c>
      <c r="F1153" t="s">
        <v>2499</v>
      </c>
      <c r="G1153" t="s">
        <v>6884</v>
      </c>
      <c r="H1153" t="s">
        <v>2474</v>
      </c>
      <c r="I1153" t="s">
        <v>2500</v>
      </c>
    </row>
    <row r="1154" spans="1:9" x14ac:dyDescent="0.15">
      <c r="A1154" t="s">
        <v>4633</v>
      </c>
      <c r="B1154">
        <v>27213</v>
      </c>
      <c r="C1154" t="s">
        <v>3911</v>
      </c>
      <c r="D1154" t="s">
        <v>2502</v>
      </c>
      <c r="E1154" t="s">
        <v>3982</v>
      </c>
      <c r="F1154" t="s">
        <v>2501</v>
      </c>
      <c r="G1154" t="s">
        <v>6885</v>
      </c>
      <c r="H1154" t="s">
        <v>2474</v>
      </c>
      <c r="I1154" t="s">
        <v>2502</v>
      </c>
    </row>
    <row r="1155" spans="1:9" x14ac:dyDescent="0.15">
      <c r="A1155" t="s">
        <v>4681</v>
      </c>
      <c r="B1155">
        <v>27214</v>
      </c>
      <c r="C1155" t="s">
        <v>3911</v>
      </c>
      <c r="D1155" t="s">
        <v>2504</v>
      </c>
      <c r="E1155" t="s">
        <v>3982</v>
      </c>
      <c r="F1155" t="s">
        <v>2503</v>
      </c>
      <c r="G1155" t="s">
        <v>6886</v>
      </c>
      <c r="H1155" t="s">
        <v>2474</v>
      </c>
      <c r="I1155" t="s">
        <v>2504</v>
      </c>
    </row>
    <row r="1156" spans="1:9" x14ac:dyDescent="0.15">
      <c r="A1156" t="s">
        <v>4728</v>
      </c>
      <c r="B1156">
        <v>27215</v>
      </c>
      <c r="C1156" t="s">
        <v>3911</v>
      </c>
      <c r="D1156" t="s">
        <v>2506</v>
      </c>
      <c r="E1156" t="s">
        <v>3982</v>
      </c>
      <c r="F1156" t="s">
        <v>2505</v>
      </c>
      <c r="G1156" t="s">
        <v>6887</v>
      </c>
      <c r="H1156" t="s">
        <v>2474</v>
      </c>
      <c r="I1156" t="s">
        <v>2506</v>
      </c>
    </row>
    <row r="1157" spans="1:9" x14ac:dyDescent="0.15">
      <c r="A1157" t="s">
        <v>4775</v>
      </c>
      <c r="B1157">
        <v>27216</v>
      </c>
      <c r="C1157" t="s">
        <v>3911</v>
      </c>
      <c r="D1157" t="s">
        <v>2508</v>
      </c>
      <c r="E1157" t="s">
        <v>3982</v>
      </c>
      <c r="F1157" t="s">
        <v>2507</v>
      </c>
      <c r="G1157" t="s">
        <v>6888</v>
      </c>
      <c r="H1157" t="s">
        <v>2474</v>
      </c>
      <c r="I1157" t="s">
        <v>2508</v>
      </c>
    </row>
    <row r="1158" spans="1:9" x14ac:dyDescent="0.15">
      <c r="A1158" t="s">
        <v>4821</v>
      </c>
      <c r="B1158">
        <v>27217</v>
      </c>
      <c r="C1158" t="s">
        <v>3911</v>
      </c>
      <c r="D1158" t="s">
        <v>2510</v>
      </c>
      <c r="E1158" t="s">
        <v>3982</v>
      </c>
      <c r="F1158" t="s">
        <v>2509</v>
      </c>
      <c r="G1158" t="s">
        <v>6889</v>
      </c>
      <c r="H1158" t="s">
        <v>2474</v>
      </c>
      <c r="I1158" t="s">
        <v>2510</v>
      </c>
    </row>
    <row r="1159" spans="1:9" x14ac:dyDescent="0.15">
      <c r="A1159" t="s">
        <v>4866</v>
      </c>
      <c r="B1159">
        <v>27218</v>
      </c>
      <c r="C1159" t="s">
        <v>3911</v>
      </c>
      <c r="D1159" t="s">
        <v>2512</v>
      </c>
      <c r="E1159" t="s">
        <v>3982</v>
      </c>
      <c r="F1159" t="s">
        <v>2511</v>
      </c>
      <c r="G1159" t="s">
        <v>6890</v>
      </c>
      <c r="H1159" t="s">
        <v>2474</v>
      </c>
      <c r="I1159" t="s">
        <v>2512</v>
      </c>
    </row>
    <row r="1160" spans="1:9" x14ac:dyDescent="0.15">
      <c r="A1160" t="s">
        <v>4908</v>
      </c>
      <c r="B1160">
        <v>27219</v>
      </c>
      <c r="C1160" t="s">
        <v>3911</v>
      </c>
      <c r="D1160" t="s">
        <v>2514</v>
      </c>
      <c r="E1160" t="s">
        <v>3982</v>
      </c>
      <c r="F1160" t="s">
        <v>2513</v>
      </c>
      <c r="G1160" t="s">
        <v>6891</v>
      </c>
      <c r="H1160" t="s">
        <v>2474</v>
      </c>
      <c r="I1160" t="s">
        <v>2514</v>
      </c>
    </row>
    <row r="1161" spans="1:9" x14ac:dyDescent="0.15">
      <c r="A1161" t="s">
        <v>4947</v>
      </c>
      <c r="B1161">
        <v>27220</v>
      </c>
      <c r="C1161" t="s">
        <v>3911</v>
      </c>
      <c r="D1161" t="s">
        <v>2516</v>
      </c>
      <c r="E1161" t="s">
        <v>3982</v>
      </c>
      <c r="F1161" t="s">
        <v>2515</v>
      </c>
      <c r="G1161" t="s">
        <v>6892</v>
      </c>
      <c r="H1161" t="s">
        <v>2474</v>
      </c>
      <c r="I1161" t="s">
        <v>2516</v>
      </c>
    </row>
    <row r="1162" spans="1:9" x14ac:dyDescent="0.15">
      <c r="A1162" t="s">
        <v>4984</v>
      </c>
      <c r="B1162">
        <v>27221</v>
      </c>
      <c r="C1162" t="s">
        <v>3911</v>
      </c>
      <c r="D1162" t="s">
        <v>2518</v>
      </c>
      <c r="E1162" t="s">
        <v>3982</v>
      </c>
      <c r="F1162" t="s">
        <v>2517</v>
      </c>
      <c r="G1162" t="s">
        <v>6893</v>
      </c>
      <c r="H1162" t="s">
        <v>2474</v>
      </c>
      <c r="I1162" t="s">
        <v>2518</v>
      </c>
    </row>
    <row r="1163" spans="1:9" x14ac:dyDescent="0.15">
      <c r="A1163" t="s">
        <v>5020</v>
      </c>
      <c r="B1163">
        <v>27222</v>
      </c>
      <c r="C1163" t="s">
        <v>3911</v>
      </c>
      <c r="D1163" t="s">
        <v>2520</v>
      </c>
      <c r="E1163" t="s">
        <v>3982</v>
      </c>
      <c r="F1163" t="s">
        <v>2519</v>
      </c>
      <c r="G1163" t="s">
        <v>6894</v>
      </c>
      <c r="H1163" t="s">
        <v>2474</v>
      </c>
      <c r="I1163" t="s">
        <v>2520</v>
      </c>
    </row>
    <row r="1164" spans="1:9" x14ac:dyDescent="0.15">
      <c r="A1164" t="s">
        <v>5056</v>
      </c>
      <c r="B1164">
        <v>27223</v>
      </c>
      <c r="C1164" t="s">
        <v>3911</v>
      </c>
      <c r="D1164" t="s">
        <v>2522</v>
      </c>
      <c r="E1164" t="s">
        <v>3982</v>
      </c>
      <c r="F1164" t="s">
        <v>2521</v>
      </c>
      <c r="G1164" t="s">
        <v>6895</v>
      </c>
      <c r="H1164" t="s">
        <v>2474</v>
      </c>
      <c r="I1164" t="s">
        <v>2522</v>
      </c>
    </row>
    <row r="1165" spans="1:9" x14ac:dyDescent="0.15">
      <c r="A1165" t="s">
        <v>5091</v>
      </c>
      <c r="B1165">
        <v>27224</v>
      </c>
      <c r="C1165" t="s">
        <v>3911</v>
      </c>
      <c r="D1165" t="s">
        <v>2524</v>
      </c>
      <c r="E1165" t="s">
        <v>3982</v>
      </c>
      <c r="F1165" t="s">
        <v>2523</v>
      </c>
      <c r="G1165" t="s">
        <v>6896</v>
      </c>
      <c r="H1165" t="s">
        <v>2474</v>
      </c>
      <c r="I1165" t="s">
        <v>2524</v>
      </c>
    </row>
    <row r="1166" spans="1:9" x14ac:dyDescent="0.15">
      <c r="A1166" t="s">
        <v>5123</v>
      </c>
      <c r="B1166">
        <v>27225</v>
      </c>
      <c r="C1166" t="s">
        <v>3911</v>
      </c>
      <c r="D1166" t="s">
        <v>2526</v>
      </c>
      <c r="E1166" t="s">
        <v>3982</v>
      </c>
      <c r="F1166" t="s">
        <v>2525</v>
      </c>
      <c r="G1166" t="s">
        <v>6897</v>
      </c>
      <c r="H1166" t="s">
        <v>2474</v>
      </c>
      <c r="I1166" t="s">
        <v>2526</v>
      </c>
    </row>
    <row r="1167" spans="1:9" x14ac:dyDescent="0.15">
      <c r="A1167" t="s">
        <v>5154</v>
      </c>
      <c r="B1167">
        <v>27226</v>
      </c>
      <c r="C1167" t="s">
        <v>3911</v>
      </c>
      <c r="D1167" t="s">
        <v>2528</v>
      </c>
      <c r="E1167" t="s">
        <v>3982</v>
      </c>
      <c r="F1167" t="s">
        <v>2527</v>
      </c>
      <c r="G1167" t="s">
        <v>6898</v>
      </c>
      <c r="H1167" t="s">
        <v>2474</v>
      </c>
      <c r="I1167" t="s">
        <v>2528</v>
      </c>
    </row>
    <row r="1168" spans="1:9" x14ac:dyDescent="0.15">
      <c r="A1168" t="s">
        <v>5183</v>
      </c>
      <c r="B1168">
        <v>27227</v>
      </c>
      <c r="C1168" t="s">
        <v>3911</v>
      </c>
      <c r="D1168" t="s">
        <v>2530</v>
      </c>
      <c r="E1168" t="s">
        <v>3982</v>
      </c>
      <c r="F1168" t="s">
        <v>2529</v>
      </c>
      <c r="G1168" t="s">
        <v>6899</v>
      </c>
      <c r="H1168" t="s">
        <v>2474</v>
      </c>
      <c r="I1168" t="s">
        <v>2530</v>
      </c>
    </row>
    <row r="1169" spans="1:9" x14ac:dyDescent="0.15">
      <c r="A1169" t="s">
        <v>5211</v>
      </c>
      <c r="B1169">
        <v>27228</v>
      </c>
      <c r="C1169" t="s">
        <v>3911</v>
      </c>
      <c r="D1169" t="s">
        <v>2532</v>
      </c>
      <c r="E1169" t="s">
        <v>3982</v>
      </c>
      <c r="F1169" t="s">
        <v>2531</v>
      </c>
      <c r="G1169" t="s">
        <v>6900</v>
      </c>
      <c r="H1169" t="s">
        <v>2474</v>
      </c>
      <c r="I1169" t="s">
        <v>2532</v>
      </c>
    </row>
    <row r="1170" spans="1:9" x14ac:dyDescent="0.15">
      <c r="A1170" t="s">
        <v>5238</v>
      </c>
      <c r="B1170">
        <v>27229</v>
      </c>
      <c r="C1170" t="s">
        <v>3911</v>
      </c>
      <c r="D1170" t="s">
        <v>2534</v>
      </c>
      <c r="E1170" t="s">
        <v>3982</v>
      </c>
      <c r="F1170" t="s">
        <v>2533</v>
      </c>
      <c r="G1170" t="s">
        <v>6901</v>
      </c>
      <c r="H1170" t="s">
        <v>2474</v>
      </c>
      <c r="I1170" t="s">
        <v>2534</v>
      </c>
    </row>
    <row r="1171" spans="1:9" x14ac:dyDescent="0.15">
      <c r="A1171" t="s">
        <v>5264</v>
      </c>
      <c r="B1171">
        <v>27230</v>
      </c>
      <c r="C1171" t="s">
        <v>3911</v>
      </c>
      <c r="D1171" t="s">
        <v>2536</v>
      </c>
      <c r="E1171" t="s">
        <v>3982</v>
      </c>
      <c r="F1171" t="s">
        <v>2535</v>
      </c>
      <c r="G1171" t="s">
        <v>6902</v>
      </c>
      <c r="H1171" t="s">
        <v>2474</v>
      </c>
      <c r="I1171" t="s">
        <v>2536</v>
      </c>
    </row>
    <row r="1172" spans="1:9" x14ac:dyDescent="0.15">
      <c r="A1172" t="s">
        <v>5289</v>
      </c>
      <c r="B1172">
        <v>27231</v>
      </c>
      <c r="C1172" t="s">
        <v>3911</v>
      </c>
      <c r="D1172" t="s">
        <v>2538</v>
      </c>
      <c r="E1172" t="s">
        <v>3982</v>
      </c>
      <c r="F1172" t="s">
        <v>2537</v>
      </c>
      <c r="G1172" t="s">
        <v>6903</v>
      </c>
      <c r="H1172" t="s">
        <v>2474</v>
      </c>
      <c r="I1172" t="s">
        <v>2538</v>
      </c>
    </row>
    <row r="1173" spans="1:9" x14ac:dyDescent="0.15">
      <c r="A1173" t="s">
        <v>5314</v>
      </c>
      <c r="B1173">
        <v>27232</v>
      </c>
      <c r="C1173" t="s">
        <v>3911</v>
      </c>
      <c r="D1173" t="s">
        <v>2540</v>
      </c>
      <c r="E1173" t="s">
        <v>3982</v>
      </c>
      <c r="F1173" t="s">
        <v>2539</v>
      </c>
      <c r="G1173" t="s">
        <v>6904</v>
      </c>
      <c r="H1173" t="s">
        <v>2474</v>
      </c>
      <c r="I1173" t="s">
        <v>2540</v>
      </c>
    </row>
    <row r="1174" spans="1:9" x14ac:dyDescent="0.15">
      <c r="A1174" t="s">
        <v>5337</v>
      </c>
      <c r="B1174">
        <v>27301</v>
      </c>
      <c r="C1174" t="s">
        <v>3911</v>
      </c>
      <c r="D1174" t="s">
        <v>2542</v>
      </c>
      <c r="E1174" t="s">
        <v>3982</v>
      </c>
      <c r="F1174" t="s">
        <v>2541</v>
      </c>
      <c r="G1174" t="s">
        <v>6905</v>
      </c>
      <c r="H1174" t="s">
        <v>2474</v>
      </c>
      <c r="I1174" t="s">
        <v>2542</v>
      </c>
    </row>
    <row r="1175" spans="1:9" x14ac:dyDescent="0.15">
      <c r="A1175" t="s">
        <v>5360</v>
      </c>
      <c r="B1175">
        <v>27321</v>
      </c>
      <c r="C1175" t="s">
        <v>3911</v>
      </c>
      <c r="D1175" t="s">
        <v>2544</v>
      </c>
      <c r="E1175" t="s">
        <v>3982</v>
      </c>
      <c r="F1175" t="s">
        <v>2543</v>
      </c>
      <c r="G1175" t="s">
        <v>6906</v>
      </c>
      <c r="H1175" t="s">
        <v>2474</v>
      </c>
      <c r="I1175" t="s">
        <v>2544</v>
      </c>
    </row>
    <row r="1176" spans="1:9" x14ac:dyDescent="0.15">
      <c r="A1176" t="s">
        <v>5378</v>
      </c>
      <c r="B1176">
        <v>27322</v>
      </c>
      <c r="C1176" t="s">
        <v>3911</v>
      </c>
      <c r="D1176" t="s">
        <v>2546</v>
      </c>
      <c r="E1176" t="s">
        <v>3982</v>
      </c>
      <c r="F1176" t="s">
        <v>2545</v>
      </c>
      <c r="G1176" t="s">
        <v>6907</v>
      </c>
      <c r="H1176" t="s">
        <v>2474</v>
      </c>
      <c r="I1176" t="s">
        <v>2546</v>
      </c>
    </row>
    <row r="1177" spans="1:9" x14ac:dyDescent="0.15">
      <c r="A1177" t="s">
        <v>5396</v>
      </c>
      <c r="B1177">
        <v>27341</v>
      </c>
      <c r="C1177" t="s">
        <v>3911</v>
      </c>
      <c r="D1177" t="s">
        <v>2548</v>
      </c>
      <c r="E1177" t="s">
        <v>3982</v>
      </c>
      <c r="F1177" t="s">
        <v>2547</v>
      </c>
      <c r="G1177" t="s">
        <v>6908</v>
      </c>
      <c r="H1177" t="s">
        <v>2474</v>
      </c>
      <c r="I1177" t="s">
        <v>2548</v>
      </c>
    </row>
    <row r="1178" spans="1:9" x14ac:dyDescent="0.15">
      <c r="A1178" t="s">
        <v>5414</v>
      </c>
      <c r="B1178">
        <v>27361</v>
      </c>
      <c r="C1178" t="s">
        <v>3911</v>
      </c>
      <c r="D1178" t="s">
        <v>2550</v>
      </c>
      <c r="E1178" t="s">
        <v>3982</v>
      </c>
      <c r="F1178" t="s">
        <v>2549</v>
      </c>
      <c r="G1178" t="s">
        <v>6909</v>
      </c>
      <c r="H1178" t="s">
        <v>2474</v>
      </c>
      <c r="I1178" t="s">
        <v>2550</v>
      </c>
    </row>
    <row r="1179" spans="1:9" x14ac:dyDescent="0.15">
      <c r="A1179" t="s">
        <v>5432</v>
      </c>
      <c r="B1179">
        <v>27362</v>
      </c>
      <c r="C1179" t="s">
        <v>3911</v>
      </c>
      <c r="D1179" t="s">
        <v>2552</v>
      </c>
      <c r="E1179" t="s">
        <v>3982</v>
      </c>
      <c r="F1179" t="s">
        <v>2551</v>
      </c>
      <c r="G1179" t="s">
        <v>6910</v>
      </c>
      <c r="H1179" t="s">
        <v>2474</v>
      </c>
      <c r="I1179" t="s">
        <v>2552</v>
      </c>
    </row>
    <row r="1180" spans="1:9" x14ac:dyDescent="0.15">
      <c r="A1180" t="s">
        <v>5450</v>
      </c>
      <c r="B1180">
        <v>27366</v>
      </c>
      <c r="C1180" t="s">
        <v>3911</v>
      </c>
      <c r="D1180" t="s">
        <v>2554</v>
      </c>
      <c r="E1180" t="s">
        <v>3982</v>
      </c>
      <c r="F1180" t="s">
        <v>2553</v>
      </c>
      <c r="G1180" t="s">
        <v>6911</v>
      </c>
      <c r="H1180" t="s">
        <v>2474</v>
      </c>
      <c r="I1180" t="s">
        <v>2554</v>
      </c>
    </row>
    <row r="1181" spans="1:9" x14ac:dyDescent="0.15">
      <c r="A1181" t="s">
        <v>5466</v>
      </c>
      <c r="B1181">
        <v>27381</v>
      </c>
      <c r="C1181" t="s">
        <v>3911</v>
      </c>
      <c r="D1181" t="s">
        <v>2556</v>
      </c>
      <c r="E1181" t="s">
        <v>3982</v>
      </c>
      <c r="F1181" t="s">
        <v>2555</v>
      </c>
      <c r="G1181" t="s">
        <v>6912</v>
      </c>
      <c r="H1181" t="s">
        <v>2474</v>
      </c>
      <c r="I1181" t="s">
        <v>2556</v>
      </c>
    </row>
    <row r="1182" spans="1:9" x14ac:dyDescent="0.15">
      <c r="A1182" t="s">
        <v>5482</v>
      </c>
      <c r="B1182">
        <v>27382</v>
      </c>
      <c r="C1182" t="s">
        <v>3911</v>
      </c>
      <c r="D1182" t="s">
        <v>2558</v>
      </c>
      <c r="E1182" t="s">
        <v>3982</v>
      </c>
      <c r="F1182" t="s">
        <v>2557</v>
      </c>
      <c r="G1182" t="s">
        <v>6913</v>
      </c>
      <c r="H1182" t="s">
        <v>2474</v>
      </c>
      <c r="I1182" t="s">
        <v>2558</v>
      </c>
    </row>
    <row r="1183" spans="1:9" x14ac:dyDescent="0.15">
      <c r="A1183" t="s">
        <v>5495</v>
      </c>
      <c r="B1183">
        <v>27383</v>
      </c>
      <c r="C1183" t="s">
        <v>3911</v>
      </c>
      <c r="D1183" t="s">
        <v>2560</v>
      </c>
      <c r="E1183" t="s">
        <v>3982</v>
      </c>
      <c r="F1183" t="s">
        <v>2559</v>
      </c>
      <c r="G1183" t="s">
        <v>6914</v>
      </c>
      <c r="H1183" t="s">
        <v>2474</v>
      </c>
      <c r="I1183" t="s">
        <v>2560</v>
      </c>
    </row>
    <row r="1184" spans="1:9" x14ac:dyDescent="0.15">
      <c r="A1184" t="s">
        <v>3961</v>
      </c>
      <c r="B1184">
        <v>28000</v>
      </c>
      <c r="C1184" t="s">
        <v>3912</v>
      </c>
      <c r="D1184" t="s">
        <v>2562</v>
      </c>
      <c r="E1184" t="s">
        <v>3933</v>
      </c>
      <c r="F1184" t="s">
        <v>2561</v>
      </c>
      <c r="G1184" t="s">
        <v>6915</v>
      </c>
      <c r="H1184" t="s">
        <v>2562</v>
      </c>
    </row>
    <row r="1185" spans="1:9" x14ac:dyDescent="0.15">
      <c r="A1185" t="s">
        <v>4010</v>
      </c>
      <c r="B1185">
        <v>28100</v>
      </c>
      <c r="C1185" t="s">
        <v>3912</v>
      </c>
      <c r="D1185" t="s">
        <v>2564</v>
      </c>
      <c r="E1185" t="s">
        <v>3982</v>
      </c>
      <c r="F1185" t="s">
        <v>2563</v>
      </c>
      <c r="G1185" t="s">
        <v>6916</v>
      </c>
      <c r="H1185" t="s">
        <v>2562</v>
      </c>
      <c r="I1185" t="s">
        <v>2564</v>
      </c>
    </row>
    <row r="1186" spans="1:9" x14ac:dyDescent="0.15">
      <c r="A1186" t="s">
        <v>4058</v>
      </c>
      <c r="B1186">
        <v>28201</v>
      </c>
      <c r="C1186" t="s">
        <v>3912</v>
      </c>
      <c r="D1186" t="s">
        <v>2566</v>
      </c>
      <c r="E1186" t="s">
        <v>3982</v>
      </c>
      <c r="F1186" t="s">
        <v>2565</v>
      </c>
      <c r="G1186" t="s">
        <v>6917</v>
      </c>
      <c r="H1186" t="s">
        <v>2562</v>
      </c>
      <c r="I1186" t="s">
        <v>2566</v>
      </c>
    </row>
    <row r="1187" spans="1:9" x14ac:dyDescent="0.15">
      <c r="A1187" t="s">
        <v>4106</v>
      </c>
      <c r="B1187">
        <v>28202</v>
      </c>
      <c r="C1187" t="s">
        <v>3912</v>
      </c>
      <c r="D1187" t="s">
        <v>2568</v>
      </c>
      <c r="E1187" t="s">
        <v>3982</v>
      </c>
      <c r="F1187" t="s">
        <v>2567</v>
      </c>
      <c r="G1187" t="s">
        <v>6918</v>
      </c>
      <c r="H1187" t="s">
        <v>2562</v>
      </c>
      <c r="I1187" t="s">
        <v>2568</v>
      </c>
    </row>
    <row r="1188" spans="1:9" x14ac:dyDescent="0.15">
      <c r="A1188" t="s">
        <v>4154</v>
      </c>
      <c r="B1188">
        <v>28203</v>
      </c>
      <c r="C1188" t="s">
        <v>3912</v>
      </c>
      <c r="D1188" t="s">
        <v>2570</v>
      </c>
      <c r="E1188" t="s">
        <v>3982</v>
      </c>
      <c r="F1188" t="s">
        <v>2569</v>
      </c>
      <c r="G1188" t="s">
        <v>6919</v>
      </c>
      <c r="H1188" t="s">
        <v>2562</v>
      </c>
      <c r="I1188" t="s">
        <v>2570</v>
      </c>
    </row>
    <row r="1189" spans="1:9" x14ac:dyDescent="0.15">
      <c r="A1189" t="s">
        <v>4202</v>
      </c>
      <c r="B1189">
        <v>28204</v>
      </c>
      <c r="C1189" t="s">
        <v>3912</v>
      </c>
      <c r="D1189" t="s">
        <v>2572</v>
      </c>
      <c r="E1189" t="s">
        <v>3982</v>
      </c>
      <c r="F1189" t="s">
        <v>2571</v>
      </c>
      <c r="G1189" t="s">
        <v>6920</v>
      </c>
      <c r="H1189" t="s">
        <v>2562</v>
      </c>
      <c r="I1189" t="s">
        <v>2572</v>
      </c>
    </row>
    <row r="1190" spans="1:9" x14ac:dyDescent="0.15">
      <c r="A1190" t="s">
        <v>4250</v>
      </c>
      <c r="B1190">
        <v>28205</v>
      </c>
      <c r="C1190" t="s">
        <v>3912</v>
      </c>
      <c r="D1190" t="s">
        <v>2574</v>
      </c>
      <c r="E1190" t="s">
        <v>3982</v>
      </c>
      <c r="F1190" t="s">
        <v>2573</v>
      </c>
      <c r="G1190" t="s">
        <v>6921</v>
      </c>
      <c r="H1190" t="s">
        <v>2562</v>
      </c>
      <c r="I1190" t="s">
        <v>2574</v>
      </c>
    </row>
    <row r="1191" spans="1:9" x14ac:dyDescent="0.15">
      <c r="A1191" t="s">
        <v>4298</v>
      </c>
      <c r="B1191">
        <v>28206</v>
      </c>
      <c r="C1191" t="s">
        <v>3912</v>
      </c>
      <c r="D1191" t="s">
        <v>2576</v>
      </c>
      <c r="E1191" t="s">
        <v>3982</v>
      </c>
      <c r="F1191" t="s">
        <v>2575</v>
      </c>
      <c r="G1191" t="s">
        <v>6922</v>
      </c>
      <c r="H1191" t="s">
        <v>2562</v>
      </c>
      <c r="I1191" t="s">
        <v>2576</v>
      </c>
    </row>
    <row r="1192" spans="1:9" x14ac:dyDescent="0.15">
      <c r="A1192" t="s">
        <v>4346</v>
      </c>
      <c r="B1192">
        <v>28207</v>
      </c>
      <c r="C1192" t="s">
        <v>3912</v>
      </c>
      <c r="D1192" t="s">
        <v>2578</v>
      </c>
      <c r="E1192" t="s">
        <v>3982</v>
      </c>
      <c r="F1192" t="s">
        <v>2577</v>
      </c>
      <c r="G1192" t="s">
        <v>6923</v>
      </c>
      <c r="H1192" t="s">
        <v>2562</v>
      </c>
      <c r="I1192" t="s">
        <v>2578</v>
      </c>
    </row>
    <row r="1193" spans="1:9" x14ac:dyDescent="0.15">
      <c r="A1193" t="s">
        <v>4394</v>
      </c>
      <c r="B1193">
        <v>28208</v>
      </c>
      <c r="C1193" t="s">
        <v>3912</v>
      </c>
      <c r="D1193" t="s">
        <v>2580</v>
      </c>
      <c r="E1193" t="s">
        <v>3982</v>
      </c>
      <c r="F1193" t="s">
        <v>2579</v>
      </c>
      <c r="G1193" t="s">
        <v>6924</v>
      </c>
      <c r="H1193" t="s">
        <v>2562</v>
      </c>
      <c r="I1193" t="s">
        <v>2580</v>
      </c>
    </row>
    <row r="1194" spans="1:9" x14ac:dyDescent="0.15">
      <c r="A1194" t="s">
        <v>4442</v>
      </c>
      <c r="B1194">
        <v>28209</v>
      </c>
      <c r="C1194" t="s">
        <v>3912</v>
      </c>
      <c r="D1194" t="s">
        <v>2582</v>
      </c>
      <c r="E1194" t="s">
        <v>3982</v>
      </c>
      <c r="F1194" t="s">
        <v>2581</v>
      </c>
      <c r="G1194" t="s">
        <v>6925</v>
      </c>
      <c r="H1194" t="s">
        <v>2562</v>
      </c>
      <c r="I1194" t="s">
        <v>2582</v>
      </c>
    </row>
    <row r="1195" spans="1:9" x14ac:dyDescent="0.15">
      <c r="A1195" t="s">
        <v>4490</v>
      </c>
      <c r="B1195">
        <v>28210</v>
      </c>
      <c r="C1195" t="s">
        <v>3912</v>
      </c>
      <c r="D1195" t="s">
        <v>2584</v>
      </c>
      <c r="E1195" t="s">
        <v>3982</v>
      </c>
      <c r="F1195" t="s">
        <v>2583</v>
      </c>
      <c r="G1195" t="s">
        <v>6926</v>
      </c>
      <c r="H1195" t="s">
        <v>2562</v>
      </c>
      <c r="I1195" t="s">
        <v>2584</v>
      </c>
    </row>
    <row r="1196" spans="1:9" x14ac:dyDescent="0.15">
      <c r="A1196" t="s">
        <v>4538</v>
      </c>
      <c r="B1196">
        <v>28212</v>
      </c>
      <c r="C1196" t="s">
        <v>3912</v>
      </c>
      <c r="D1196" t="s">
        <v>2586</v>
      </c>
      <c r="E1196" t="s">
        <v>3982</v>
      </c>
      <c r="F1196" t="s">
        <v>2585</v>
      </c>
      <c r="G1196" t="s">
        <v>6927</v>
      </c>
      <c r="H1196" t="s">
        <v>2562</v>
      </c>
      <c r="I1196" t="s">
        <v>2586</v>
      </c>
    </row>
    <row r="1197" spans="1:9" x14ac:dyDescent="0.15">
      <c r="A1197" t="s">
        <v>4586</v>
      </c>
      <c r="B1197">
        <v>28213</v>
      </c>
      <c r="C1197" t="s">
        <v>3912</v>
      </c>
      <c r="D1197" t="s">
        <v>2588</v>
      </c>
      <c r="E1197" t="s">
        <v>3982</v>
      </c>
      <c r="F1197" t="s">
        <v>2587</v>
      </c>
      <c r="G1197" t="s">
        <v>6928</v>
      </c>
      <c r="H1197" t="s">
        <v>2562</v>
      </c>
      <c r="I1197" t="s">
        <v>2588</v>
      </c>
    </row>
    <row r="1198" spans="1:9" x14ac:dyDescent="0.15">
      <c r="A1198" t="s">
        <v>4634</v>
      </c>
      <c r="B1198">
        <v>28214</v>
      </c>
      <c r="C1198" t="s">
        <v>3912</v>
      </c>
      <c r="D1198" t="s">
        <v>2590</v>
      </c>
      <c r="E1198" t="s">
        <v>3982</v>
      </c>
      <c r="F1198" t="s">
        <v>2589</v>
      </c>
      <c r="G1198" t="s">
        <v>6929</v>
      </c>
      <c r="H1198" t="s">
        <v>2562</v>
      </c>
      <c r="I1198" t="s">
        <v>2590</v>
      </c>
    </row>
    <row r="1199" spans="1:9" x14ac:dyDescent="0.15">
      <c r="A1199" t="s">
        <v>4682</v>
      </c>
      <c r="B1199">
        <v>28215</v>
      </c>
      <c r="C1199" t="s">
        <v>3912</v>
      </c>
      <c r="D1199" t="s">
        <v>2592</v>
      </c>
      <c r="E1199" t="s">
        <v>3982</v>
      </c>
      <c r="F1199" t="s">
        <v>2591</v>
      </c>
      <c r="G1199" t="s">
        <v>6930</v>
      </c>
      <c r="H1199" t="s">
        <v>2562</v>
      </c>
      <c r="I1199" t="s">
        <v>2592</v>
      </c>
    </row>
    <row r="1200" spans="1:9" x14ac:dyDescent="0.15">
      <c r="A1200" t="s">
        <v>4729</v>
      </c>
      <c r="B1200">
        <v>28216</v>
      </c>
      <c r="C1200" t="s">
        <v>3912</v>
      </c>
      <c r="D1200" t="s">
        <v>2594</v>
      </c>
      <c r="E1200" t="s">
        <v>3982</v>
      </c>
      <c r="F1200" t="s">
        <v>2593</v>
      </c>
      <c r="G1200" t="s">
        <v>6931</v>
      </c>
      <c r="H1200" t="s">
        <v>2562</v>
      </c>
      <c r="I1200" t="s">
        <v>2594</v>
      </c>
    </row>
    <row r="1201" spans="1:9" x14ac:dyDescent="0.15">
      <c r="A1201" t="s">
        <v>4776</v>
      </c>
      <c r="B1201">
        <v>28217</v>
      </c>
      <c r="C1201" t="s">
        <v>3912</v>
      </c>
      <c r="D1201" t="s">
        <v>2596</v>
      </c>
      <c r="E1201" t="s">
        <v>3982</v>
      </c>
      <c r="F1201" t="s">
        <v>2595</v>
      </c>
      <c r="G1201" t="s">
        <v>6932</v>
      </c>
      <c r="H1201" t="s">
        <v>2562</v>
      </c>
      <c r="I1201" t="s">
        <v>2596</v>
      </c>
    </row>
    <row r="1202" spans="1:9" x14ac:dyDescent="0.15">
      <c r="A1202" t="s">
        <v>4822</v>
      </c>
      <c r="B1202">
        <v>28218</v>
      </c>
      <c r="C1202" t="s">
        <v>3912</v>
      </c>
      <c r="D1202" t="s">
        <v>2598</v>
      </c>
      <c r="E1202" t="s">
        <v>3982</v>
      </c>
      <c r="F1202" t="s">
        <v>2597</v>
      </c>
      <c r="G1202" t="s">
        <v>6933</v>
      </c>
      <c r="H1202" t="s">
        <v>2562</v>
      </c>
      <c r="I1202" t="s">
        <v>2598</v>
      </c>
    </row>
    <row r="1203" spans="1:9" x14ac:dyDescent="0.15">
      <c r="A1203" t="s">
        <v>4867</v>
      </c>
      <c r="B1203">
        <v>28219</v>
      </c>
      <c r="C1203" t="s">
        <v>3912</v>
      </c>
      <c r="D1203" t="s">
        <v>2600</v>
      </c>
      <c r="E1203" t="s">
        <v>3982</v>
      </c>
      <c r="F1203" t="s">
        <v>2599</v>
      </c>
      <c r="G1203" t="s">
        <v>6934</v>
      </c>
      <c r="H1203" t="s">
        <v>2562</v>
      </c>
      <c r="I1203" t="s">
        <v>2600</v>
      </c>
    </row>
    <row r="1204" spans="1:9" x14ac:dyDescent="0.15">
      <c r="A1204" t="s">
        <v>4909</v>
      </c>
      <c r="B1204">
        <v>28220</v>
      </c>
      <c r="C1204" t="s">
        <v>3912</v>
      </c>
      <c r="D1204" t="s">
        <v>2602</v>
      </c>
      <c r="E1204" t="s">
        <v>3982</v>
      </c>
      <c r="F1204" t="s">
        <v>2601</v>
      </c>
      <c r="G1204" t="s">
        <v>6935</v>
      </c>
      <c r="H1204" t="s">
        <v>2562</v>
      </c>
      <c r="I1204" t="s">
        <v>2602</v>
      </c>
    </row>
    <row r="1205" spans="1:9" x14ac:dyDescent="0.15">
      <c r="A1205" t="s">
        <v>4948</v>
      </c>
      <c r="B1205">
        <v>28221</v>
      </c>
      <c r="C1205" t="s">
        <v>3912</v>
      </c>
      <c r="D1205" t="s">
        <v>2604</v>
      </c>
      <c r="E1205" t="s">
        <v>3982</v>
      </c>
      <c r="F1205" t="s">
        <v>2603</v>
      </c>
      <c r="G1205" t="s">
        <v>6936</v>
      </c>
      <c r="H1205" t="s">
        <v>2562</v>
      </c>
      <c r="I1205" t="s">
        <v>6937</v>
      </c>
    </row>
    <row r="1206" spans="1:9" x14ac:dyDescent="0.15">
      <c r="A1206" t="s">
        <v>4985</v>
      </c>
      <c r="B1206">
        <v>28222</v>
      </c>
      <c r="C1206" t="s">
        <v>3912</v>
      </c>
      <c r="D1206" t="s">
        <v>2606</v>
      </c>
      <c r="E1206" t="s">
        <v>3982</v>
      </c>
      <c r="F1206" t="s">
        <v>2605</v>
      </c>
      <c r="G1206" t="s">
        <v>6938</v>
      </c>
      <c r="H1206" t="s">
        <v>2562</v>
      </c>
      <c r="I1206" t="s">
        <v>2606</v>
      </c>
    </row>
    <row r="1207" spans="1:9" x14ac:dyDescent="0.15">
      <c r="A1207" t="s">
        <v>5021</v>
      </c>
      <c r="B1207">
        <v>28223</v>
      </c>
      <c r="C1207" t="s">
        <v>3912</v>
      </c>
      <c r="D1207" t="s">
        <v>2608</v>
      </c>
      <c r="E1207" t="s">
        <v>3982</v>
      </c>
      <c r="F1207" t="s">
        <v>2607</v>
      </c>
      <c r="G1207" t="s">
        <v>6939</v>
      </c>
      <c r="H1207" t="s">
        <v>2562</v>
      </c>
      <c r="I1207" t="s">
        <v>2608</v>
      </c>
    </row>
    <row r="1208" spans="1:9" x14ac:dyDescent="0.15">
      <c r="A1208" t="s">
        <v>5057</v>
      </c>
      <c r="B1208">
        <v>28224</v>
      </c>
      <c r="C1208" t="s">
        <v>3912</v>
      </c>
      <c r="D1208" t="s">
        <v>2610</v>
      </c>
      <c r="E1208" t="s">
        <v>3982</v>
      </c>
      <c r="F1208" t="s">
        <v>2609</v>
      </c>
      <c r="G1208" t="s">
        <v>6940</v>
      </c>
      <c r="H1208" t="s">
        <v>2562</v>
      </c>
      <c r="I1208" t="s">
        <v>2610</v>
      </c>
    </row>
    <row r="1209" spans="1:9" x14ac:dyDescent="0.15">
      <c r="A1209" t="s">
        <v>5092</v>
      </c>
      <c r="B1209">
        <v>28225</v>
      </c>
      <c r="C1209" t="s">
        <v>3912</v>
      </c>
      <c r="D1209" t="s">
        <v>2612</v>
      </c>
      <c r="E1209" t="s">
        <v>3982</v>
      </c>
      <c r="F1209" t="s">
        <v>2611</v>
      </c>
      <c r="G1209" t="s">
        <v>6941</v>
      </c>
      <c r="H1209" t="s">
        <v>2562</v>
      </c>
      <c r="I1209" t="s">
        <v>2612</v>
      </c>
    </row>
    <row r="1210" spans="1:9" x14ac:dyDescent="0.15">
      <c r="A1210" t="s">
        <v>5124</v>
      </c>
      <c r="B1210">
        <v>28226</v>
      </c>
      <c r="C1210" t="s">
        <v>3912</v>
      </c>
      <c r="D1210" t="s">
        <v>2614</v>
      </c>
      <c r="E1210" t="s">
        <v>3982</v>
      </c>
      <c r="F1210" t="s">
        <v>2613</v>
      </c>
      <c r="G1210" t="s">
        <v>6942</v>
      </c>
      <c r="H1210" t="s">
        <v>2562</v>
      </c>
      <c r="I1210" t="s">
        <v>2614</v>
      </c>
    </row>
    <row r="1211" spans="1:9" x14ac:dyDescent="0.15">
      <c r="A1211" t="s">
        <v>5155</v>
      </c>
      <c r="B1211">
        <v>28227</v>
      </c>
      <c r="C1211" t="s">
        <v>3912</v>
      </c>
      <c r="D1211" t="s">
        <v>2616</v>
      </c>
      <c r="E1211" t="s">
        <v>3982</v>
      </c>
      <c r="F1211" t="s">
        <v>2615</v>
      </c>
      <c r="G1211" t="s">
        <v>6943</v>
      </c>
      <c r="H1211" t="s">
        <v>2562</v>
      </c>
      <c r="I1211" t="s">
        <v>2616</v>
      </c>
    </row>
    <row r="1212" spans="1:9" x14ac:dyDescent="0.15">
      <c r="A1212" t="s">
        <v>5184</v>
      </c>
      <c r="B1212">
        <v>28228</v>
      </c>
      <c r="C1212" t="s">
        <v>3912</v>
      </c>
      <c r="D1212" t="s">
        <v>2618</v>
      </c>
      <c r="E1212" t="s">
        <v>3982</v>
      </c>
      <c r="F1212" t="s">
        <v>2617</v>
      </c>
      <c r="G1212" t="s">
        <v>6944</v>
      </c>
      <c r="H1212" t="s">
        <v>2562</v>
      </c>
      <c r="I1212" t="s">
        <v>2618</v>
      </c>
    </row>
    <row r="1213" spans="1:9" x14ac:dyDescent="0.15">
      <c r="A1213" t="s">
        <v>5212</v>
      </c>
      <c r="B1213">
        <v>28229</v>
      </c>
      <c r="C1213" t="s">
        <v>3912</v>
      </c>
      <c r="D1213" t="s">
        <v>2620</v>
      </c>
      <c r="E1213" t="s">
        <v>3982</v>
      </c>
      <c r="F1213" t="s">
        <v>2619</v>
      </c>
      <c r="G1213" t="s">
        <v>6945</v>
      </c>
      <c r="H1213" t="s">
        <v>2562</v>
      </c>
      <c r="I1213" t="s">
        <v>2620</v>
      </c>
    </row>
    <row r="1214" spans="1:9" x14ac:dyDescent="0.15">
      <c r="A1214" t="s">
        <v>5239</v>
      </c>
      <c r="B1214">
        <v>28301</v>
      </c>
      <c r="C1214" t="s">
        <v>3912</v>
      </c>
      <c r="D1214" t="s">
        <v>2622</v>
      </c>
      <c r="E1214" t="s">
        <v>3982</v>
      </c>
      <c r="F1214" t="s">
        <v>2621</v>
      </c>
      <c r="G1214" t="s">
        <v>6946</v>
      </c>
      <c r="H1214" t="s">
        <v>2562</v>
      </c>
      <c r="I1214" t="s">
        <v>2622</v>
      </c>
    </row>
    <row r="1215" spans="1:9" x14ac:dyDescent="0.15">
      <c r="A1215" t="s">
        <v>5265</v>
      </c>
      <c r="B1215">
        <v>28365</v>
      </c>
      <c r="C1215" t="s">
        <v>3912</v>
      </c>
      <c r="D1215" t="s">
        <v>2624</v>
      </c>
      <c r="E1215" t="s">
        <v>3982</v>
      </c>
      <c r="F1215" t="s">
        <v>2623</v>
      </c>
      <c r="G1215" t="s">
        <v>6947</v>
      </c>
      <c r="H1215" t="s">
        <v>2562</v>
      </c>
      <c r="I1215" t="s">
        <v>2624</v>
      </c>
    </row>
    <row r="1216" spans="1:9" x14ac:dyDescent="0.15">
      <c r="A1216" t="s">
        <v>5290</v>
      </c>
      <c r="B1216">
        <v>28381</v>
      </c>
      <c r="C1216" t="s">
        <v>3912</v>
      </c>
      <c r="D1216" t="s">
        <v>2626</v>
      </c>
      <c r="E1216" t="s">
        <v>3982</v>
      </c>
      <c r="F1216" t="s">
        <v>2625</v>
      </c>
      <c r="G1216" t="s">
        <v>6948</v>
      </c>
      <c r="H1216" t="s">
        <v>2562</v>
      </c>
      <c r="I1216" t="s">
        <v>2626</v>
      </c>
    </row>
    <row r="1217" spans="1:9" x14ac:dyDescent="0.15">
      <c r="A1217" t="s">
        <v>5315</v>
      </c>
      <c r="B1217">
        <v>28382</v>
      </c>
      <c r="C1217" t="s">
        <v>3912</v>
      </c>
      <c r="D1217" t="s">
        <v>2628</v>
      </c>
      <c r="E1217" t="s">
        <v>3982</v>
      </c>
      <c r="F1217" t="s">
        <v>2627</v>
      </c>
      <c r="G1217" t="s">
        <v>6949</v>
      </c>
      <c r="H1217" t="s">
        <v>2562</v>
      </c>
      <c r="I1217" t="s">
        <v>2628</v>
      </c>
    </row>
    <row r="1218" spans="1:9" x14ac:dyDescent="0.15">
      <c r="A1218" t="s">
        <v>5338</v>
      </c>
      <c r="B1218">
        <v>28442</v>
      </c>
      <c r="C1218" t="s">
        <v>3912</v>
      </c>
      <c r="D1218" t="s">
        <v>2630</v>
      </c>
      <c r="E1218" t="s">
        <v>3982</v>
      </c>
      <c r="F1218" t="s">
        <v>2629</v>
      </c>
      <c r="G1218" t="s">
        <v>6950</v>
      </c>
      <c r="H1218" t="s">
        <v>2562</v>
      </c>
      <c r="I1218" t="s">
        <v>2630</v>
      </c>
    </row>
    <row r="1219" spans="1:9" x14ac:dyDescent="0.15">
      <c r="A1219" t="s">
        <v>5361</v>
      </c>
      <c r="B1219">
        <v>28443</v>
      </c>
      <c r="C1219" t="s">
        <v>3912</v>
      </c>
      <c r="D1219" t="s">
        <v>2632</v>
      </c>
      <c r="E1219" t="s">
        <v>3982</v>
      </c>
      <c r="F1219" t="s">
        <v>2631</v>
      </c>
      <c r="G1219" t="s">
        <v>6951</v>
      </c>
      <c r="H1219" t="s">
        <v>2562</v>
      </c>
      <c r="I1219" t="s">
        <v>2632</v>
      </c>
    </row>
    <row r="1220" spans="1:9" x14ac:dyDescent="0.15">
      <c r="A1220" t="s">
        <v>5379</v>
      </c>
      <c r="B1220">
        <v>28446</v>
      </c>
      <c r="C1220" t="s">
        <v>3912</v>
      </c>
      <c r="D1220" t="s">
        <v>2634</v>
      </c>
      <c r="E1220" t="s">
        <v>3982</v>
      </c>
      <c r="F1220" t="s">
        <v>2633</v>
      </c>
      <c r="G1220" t="s">
        <v>6952</v>
      </c>
      <c r="H1220" t="s">
        <v>2562</v>
      </c>
      <c r="I1220" t="s">
        <v>2634</v>
      </c>
    </row>
    <row r="1221" spans="1:9" x14ac:dyDescent="0.15">
      <c r="A1221" t="s">
        <v>5397</v>
      </c>
      <c r="B1221">
        <v>28464</v>
      </c>
      <c r="C1221" t="s">
        <v>3912</v>
      </c>
      <c r="D1221" t="s">
        <v>2556</v>
      </c>
      <c r="E1221" t="s">
        <v>3982</v>
      </c>
      <c r="F1221" t="s">
        <v>2635</v>
      </c>
      <c r="G1221" t="s">
        <v>6953</v>
      </c>
      <c r="H1221" t="s">
        <v>2562</v>
      </c>
      <c r="I1221" t="s">
        <v>2556</v>
      </c>
    </row>
    <row r="1222" spans="1:9" x14ac:dyDescent="0.15">
      <c r="A1222" t="s">
        <v>5415</v>
      </c>
      <c r="B1222">
        <v>28481</v>
      </c>
      <c r="C1222" t="s">
        <v>3912</v>
      </c>
      <c r="D1222" t="s">
        <v>2637</v>
      </c>
      <c r="E1222" t="s">
        <v>3982</v>
      </c>
      <c r="F1222" t="s">
        <v>2636</v>
      </c>
      <c r="G1222" t="s">
        <v>6954</v>
      </c>
      <c r="H1222" t="s">
        <v>2562</v>
      </c>
      <c r="I1222" t="s">
        <v>2637</v>
      </c>
    </row>
    <row r="1223" spans="1:9" x14ac:dyDescent="0.15">
      <c r="A1223" t="s">
        <v>5433</v>
      </c>
      <c r="B1223">
        <v>28501</v>
      </c>
      <c r="C1223" t="s">
        <v>3912</v>
      </c>
      <c r="D1223" t="s">
        <v>2639</v>
      </c>
      <c r="E1223" t="s">
        <v>3982</v>
      </c>
      <c r="F1223" t="s">
        <v>2638</v>
      </c>
      <c r="G1223" t="s">
        <v>6955</v>
      </c>
      <c r="H1223" t="s">
        <v>2562</v>
      </c>
      <c r="I1223" t="s">
        <v>2639</v>
      </c>
    </row>
    <row r="1224" spans="1:9" x14ac:dyDescent="0.15">
      <c r="A1224" t="s">
        <v>5451</v>
      </c>
      <c r="B1224">
        <v>28585</v>
      </c>
      <c r="C1224" t="s">
        <v>3912</v>
      </c>
      <c r="D1224" t="s">
        <v>2641</v>
      </c>
      <c r="E1224" t="s">
        <v>3982</v>
      </c>
      <c r="F1224" t="s">
        <v>2640</v>
      </c>
      <c r="G1224" t="s">
        <v>6956</v>
      </c>
      <c r="H1224" t="s">
        <v>2562</v>
      </c>
      <c r="I1224" t="s">
        <v>2641</v>
      </c>
    </row>
    <row r="1225" spans="1:9" x14ac:dyDescent="0.15">
      <c r="A1225" t="s">
        <v>5467</v>
      </c>
      <c r="B1225">
        <v>28586</v>
      </c>
      <c r="C1225" t="s">
        <v>3912</v>
      </c>
      <c r="D1225" t="s">
        <v>2643</v>
      </c>
      <c r="E1225" t="s">
        <v>3982</v>
      </c>
      <c r="F1225" t="s">
        <v>2642</v>
      </c>
      <c r="G1225" t="s">
        <v>6957</v>
      </c>
      <c r="H1225" t="s">
        <v>2562</v>
      </c>
      <c r="I1225" t="s">
        <v>2643</v>
      </c>
    </row>
    <row r="1226" spans="1:9" x14ac:dyDescent="0.15">
      <c r="A1226" t="s">
        <v>3962</v>
      </c>
      <c r="B1226">
        <v>29000</v>
      </c>
      <c r="C1226" t="s">
        <v>3913</v>
      </c>
      <c r="D1226" t="s">
        <v>2645</v>
      </c>
      <c r="E1226" t="s">
        <v>3933</v>
      </c>
      <c r="F1226" t="s">
        <v>2644</v>
      </c>
      <c r="G1226" t="s">
        <v>6958</v>
      </c>
      <c r="H1226" t="s">
        <v>2645</v>
      </c>
    </row>
    <row r="1227" spans="1:9" x14ac:dyDescent="0.15">
      <c r="A1227" t="s">
        <v>4011</v>
      </c>
      <c r="B1227">
        <v>29201</v>
      </c>
      <c r="C1227" t="s">
        <v>3913</v>
      </c>
      <c r="D1227" t="s">
        <v>2647</v>
      </c>
      <c r="E1227" t="s">
        <v>3982</v>
      </c>
      <c r="F1227" t="s">
        <v>2646</v>
      </c>
      <c r="G1227" t="s">
        <v>6959</v>
      </c>
      <c r="H1227" t="s">
        <v>2645</v>
      </c>
      <c r="I1227" t="s">
        <v>2647</v>
      </c>
    </row>
    <row r="1228" spans="1:9" x14ac:dyDescent="0.15">
      <c r="A1228" t="s">
        <v>4059</v>
      </c>
      <c r="B1228">
        <v>29202</v>
      </c>
      <c r="C1228" t="s">
        <v>3913</v>
      </c>
      <c r="D1228" t="s">
        <v>2649</v>
      </c>
      <c r="E1228" t="s">
        <v>3982</v>
      </c>
      <c r="F1228" t="s">
        <v>2648</v>
      </c>
      <c r="G1228" t="s">
        <v>6960</v>
      </c>
      <c r="H1228" t="s">
        <v>2645</v>
      </c>
      <c r="I1228" t="s">
        <v>2649</v>
      </c>
    </row>
    <row r="1229" spans="1:9" x14ac:dyDescent="0.15">
      <c r="A1229" t="s">
        <v>4107</v>
      </c>
      <c r="B1229">
        <v>29203</v>
      </c>
      <c r="C1229" t="s">
        <v>3913</v>
      </c>
      <c r="D1229" t="s">
        <v>2651</v>
      </c>
      <c r="E1229" t="s">
        <v>3982</v>
      </c>
      <c r="F1229" t="s">
        <v>2650</v>
      </c>
      <c r="G1229" t="s">
        <v>6961</v>
      </c>
      <c r="H1229" t="s">
        <v>2645</v>
      </c>
      <c r="I1229" t="s">
        <v>2651</v>
      </c>
    </row>
    <row r="1230" spans="1:9" x14ac:dyDescent="0.15">
      <c r="A1230" t="s">
        <v>4155</v>
      </c>
      <c r="B1230">
        <v>29204</v>
      </c>
      <c r="C1230" t="s">
        <v>3913</v>
      </c>
      <c r="D1230" t="s">
        <v>2653</v>
      </c>
      <c r="E1230" t="s">
        <v>3982</v>
      </c>
      <c r="F1230" t="s">
        <v>2652</v>
      </c>
      <c r="G1230" t="s">
        <v>6962</v>
      </c>
      <c r="H1230" t="s">
        <v>2645</v>
      </c>
      <c r="I1230" t="s">
        <v>2653</v>
      </c>
    </row>
    <row r="1231" spans="1:9" x14ac:dyDescent="0.15">
      <c r="A1231" t="s">
        <v>4203</v>
      </c>
      <c r="B1231">
        <v>29205</v>
      </c>
      <c r="C1231" t="s">
        <v>3913</v>
      </c>
      <c r="D1231" t="s">
        <v>2655</v>
      </c>
      <c r="E1231" t="s">
        <v>3982</v>
      </c>
      <c r="F1231" t="s">
        <v>2654</v>
      </c>
      <c r="G1231" t="s">
        <v>6963</v>
      </c>
      <c r="H1231" t="s">
        <v>2645</v>
      </c>
      <c r="I1231" t="s">
        <v>2655</v>
      </c>
    </row>
    <row r="1232" spans="1:9" x14ac:dyDescent="0.15">
      <c r="A1232" t="s">
        <v>4251</v>
      </c>
      <c r="B1232">
        <v>29206</v>
      </c>
      <c r="C1232" t="s">
        <v>3913</v>
      </c>
      <c r="D1232" t="s">
        <v>2657</v>
      </c>
      <c r="E1232" t="s">
        <v>3982</v>
      </c>
      <c r="F1232" t="s">
        <v>2656</v>
      </c>
      <c r="G1232" t="s">
        <v>6964</v>
      </c>
      <c r="H1232" t="s">
        <v>2645</v>
      </c>
      <c r="I1232" t="s">
        <v>2657</v>
      </c>
    </row>
    <row r="1233" spans="1:9" x14ac:dyDescent="0.15">
      <c r="A1233" t="s">
        <v>4299</v>
      </c>
      <c r="B1233">
        <v>29207</v>
      </c>
      <c r="C1233" t="s">
        <v>3913</v>
      </c>
      <c r="D1233" t="s">
        <v>2659</v>
      </c>
      <c r="E1233" t="s">
        <v>3982</v>
      </c>
      <c r="F1233" t="s">
        <v>2658</v>
      </c>
      <c r="G1233" t="s">
        <v>6965</v>
      </c>
      <c r="H1233" t="s">
        <v>2645</v>
      </c>
      <c r="I1233" t="s">
        <v>2659</v>
      </c>
    </row>
    <row r="1234" spans="1:9" x14ac:dyDescent="0.15">
      <c r="A1234" t="s">
        <v>4347</v>
      </c>
      <c r="B1234">
        <v>29208</v>
      </c>
      <c r="C1234" t="s">
        <v>3913</v>
      </c>
      <c r="D1234" t="s">
        <v>2661</v>
      </c>
      <c r="E1234" t="s">
        <v>3982</v>
      </c>
      <c r="F1234" t="s">
        <v>2660</v>
      </c>
      <c r="G1234" t="s">
        <v>6966</v>
      </c>
      <c r="H1234" t="s">
        <v>2645</v>
      </c>
      <c r="I1234" t="s">
        <v>2661</v>
      </c>
    </row>
    <row r="1235" spans="1:9" x14ac:dyDescent="0.15">
      <c r="A1235" t="s">
        <v>4395</v>
      </c>
      <c r="B1235">
        <v>29209</v>
      </c>
      <c r="C1235" t="s">
        <v>3913</v>
      </c>
      <c r="D1235" t="s">
        <v>2663</v>
      </c>
      <c r="E1235" t="s">
        <v>3982</v>
      </c>
      <c r="F1235" t="s">
        <v>2662</v>
      </c>
      <c r="G1235" t="s">
        <v>6967</v>
      </c>
      <c r="H1235" t="s">
        <v>2645</v>
      </c>
      <c r="I1235" t="s">
        <v>2663</v>
      </c>
    </row>
    <row r="1236" spans="1:9" x14ac:dyDescent="0.15">
      <c r="A1236" t="s">
        <v>4443</v>
      </c>
      <c r="B1236">
        <v>29210</v>
      </c>
      <c r="C1236" t="s">
        <v>3913</v>
      </c>
      <c r="D1236" t="s">
        <v>2665</v>
      </c>
      <c r="E1236" t="s">
        <v>3982</v>
      </c>
      <c r="F1236" t="s">
        <v>2664</v>
      </c>
      <c r="G1236" t="s">
        <v>6968</v>
      </c>
      <c r="H1236" t="s">
        <v>2645</v>
      </c>
      <c r="I1236" t="s">
        <v>2665</v>
      </c>
    </row>
    <row r="1237" spans="1:9" x14ac:dyDescent="0.15">
      <c r="A1237" t="s">
        <v>4491</v>
      </c>
      <c r="B1237">
        <v>29211</v>
      </c>
      <c r="C1237" t="s">
        <v>3913</v>
      </c>
      <c r="D1237" t="s">
        <v>2667</v>
      </c>
      <c r="E1237" t="s">
        <v>3982</v>
      </c>
      <c r="F1237" t="s">
        <v>2666</v>
      </c>
      <c r="G1237" t="s">
        <v>6969</v>
      </c>
      <c r="H1237" t="s">
        <v>2645</v>
      </c>
      <c r="I1237" t="s">
        <v>2667</v>
      </c>
    </row>
    <row r="1238" spans="1:9" x14ac:dyDescent="0.15">
      <c r="A1238" t="s">
        <v>4539</v>
      </c>
      <c r="B1238">
        <v>29212</v>
      </c>
      <c r="C1238" t="s">
        <v>3913</v>
      </c>
      <c r="D1238" t="s">
        <v>2669</v>
      </c>
      <c r="E1238" t="s">
        <v>3982</v>
      </c>
      <c r="F1238" t="s">
        <v>2668</v>
      </c>
      <c r="G1238" t="s">
        <v>6970</v>
      </c>
      <c r="H1238" t="s">
        <v>2645</v>
      </c>
      <c r="I1238" t="s">
        <v>2669</v>
      </c>
    </row>
    <row r="1239" spans="1:9" x14ac:dyDescent="0.15">
      <c r="A1239" t="s">
        <v>4587</v>
      </c>
      <c r="B1239">
        <v>29322</v>
      </c>
      <c r="C1239" t="s">
        <v>3913</v>
      </c>
      <c r="D1239" t="s">
        <v>2671</v>
      </c>
      <c r="E1239" t="s">
        <v>3982</v>
      </c>
      <c r="F1239" t="s">
        <v>2670</v>
      </c>
      <c r="G1239" t="s">
        <v>6971</v>
      </c>
      <c r="H1239" t="s">
        <v>2645</v>
      </c>
      <c r="I1239" t="s">
        <v>2671</v>
      </c>
    </row>
    <row r="1240" spans="1:9" x14ac:dyDescent="0.15">
      <c r="A1240" t="s">
        <v>4635</v>
      </c>
      <c r="B1240">
        <v>29342</v>
      </c>
      <c r="C1240" t="s">
        <v>3913</v>
      </c>
      <c r="D1240" t="s">
        <v>2673</v>
      </c>
      <c r="E1240" t="s">
        <v>3982</v>
      </c>
      <c r="F1240" t="s">
        <v>2672</v>
      </c>
      <c r="G1240" t="s">
        <v>6972</v>
      </c>
      <c r="H1240" t="s">
        <v>2645</v>
      </c>
      <c r="I1240" t="s">
        <v>2673</v>
      </c>
    </row>
    <row r="1241" spans="1:9" x14ac:dyDescent="0.15">
      <c r="A1241" t="s">
        <v>4683</v>
      </c>
      <c r="B1241">
        <v>29343</v>
      </c>
      <c r="C1241" t="s">
        <v>3913</v>
      </c>
      <c r="D1241" t="s">
        <v>2675</v>
      </c>
      <c r="E1241" t="s">
        <v>3982</v>
      </c>
      <c r="F1241" t="s">
        <v>2674</v>
      </c>
      <c r="G1241" t="s">
        <v>6973</v>
      </c>
      <c r="H1241" t="s">
        <v>2645</v>
      </c>
      <c r="I1241" t="s">
        <v>2675</v>
      </c>
    </row>
    <row r="1242" spans="1:9" x14ac:dyDescent="0.15">
      <c r="A1242" t="s">
        <v>4730</v>
      </c>
      <c r="B1242">
        <v>29344</v>
      </c>
      <c r="C1242" t="s">
        <v>3913</v>
      </c>
      <c r="D1242" t="s">
        <v>2677</v>
      </c>
      <c r="E1242" t="s">
        <v>3982</v>
      </c>
      <c r="F1242" t="s">
        <v>2676</v>
      </c>
      <c r="G1242" t="s">
        <v>6974</v>
      </c>
      <c r="H1242" t="s">
        <v>2645</v>
      </c>
      <c r="I1242" t="s">
        <v>2677</v>
      </c>
    </row>
    <row r="1243" spans="1:9" x14ac:dyDescent="0.15">
      <c r="A1243" t="s">
        <v>4777</v>
      </c>
      <c r="B1243">
        <v>29345</v>
      </c>
      <c r="C1243" t="s">
        <v>3913</v>
      </c>
      <c r="D1243" t="s">
        <v>2679</v>
      </c>
      <c r="E1243" t="s">
        <v>3982</v>
      </c>
      <c r="F1243" t="s">
        <v>2678</v>
      </c>
      <c r="G1243" t="s">
        <v>6975</v>
      </c>
      <c r="H1243" t="s">
        <v>2645</v>
      </c>
      <c r="I1243" t="s">
        <v>2679</v>
      </c>
    </row>
    <row r="1244" spans="1:9" x14ac:dyDescent="0.15">
      <c r="A1244" t="s">
        <v>4823</v>
      </c>
      <c r="B1244">
        <v>29361</v>
      </c>
      <c r="C1244" t="s">
        <v>3913</v>
      </c>
      <c r="D1244" t="s">
        <v>906</v>
      </c>
      <c r="E1244" t="s">
        <v>3982</v>
      </c>
      <c r="F1244" t="s">
        <v>2680</v>
      </c>
      <c r="G1244" t="s">
        <v>6976</v>
      </c>
      <c r="H1244" t="s">
        <v>2645</v>
      </c>
      <c r="I1244" t="s">
        <v>906</v>
      </c>
    </row>
    <row r="1245" spans="1:9" x14ac:dyDescent="0.15">
      <c r="A1245" t="s">
        <v>4868</v>
      </c>
      <c r="B1245">
        <v>29362</v>
      </c>
      <c r="C1245" t="s">
        <v>3913</v>
      </c>
      <c r="D1245" t="s">
        <v>2682</v>
      </c>
      <c r="E1245" t="s">
        <v>3982</v>
      </c>
      <c r="F1245" t="s">
        <v>2681</v>
      </c>
      <c r="G1245" t="s">
        <v>6977</v>
      </c>
      <c r="H1245" t="s">
        <v>2645</v>
      </c>
      <c r="I1245" t="s">
        <v>2682</v>
      </c>
    </row>
    <row r="1246" spans="1:9" x14ac:dyDescent="0.15">
      <c r="A1246" t="s">
        <v>4910</v>
      </c>
      <c r="B1246">
        <v>29363</v>
      </c>
      <c r="C1246" t="s">
        <v>3913</v>
      </c>
      <c r="D1246" t="s">
        <v>2684</v>
      </c>
      <c r="E1246" t="s">
        <v>3982</v>
      </c>
      <c r="F1246" t="s">
        <v>2683</v>
      </c>
      <c r="G1246" t="s">
        <v>6978</v>
      </c>
      <c r="H1246" t="s">
        <v>2645</v>
      </c>
      <c r="I1246" t="s">
        <v>2684</v>
      </c>
    </row>
    <row r="1247" spans="1:9" x14ac:dyDescent="0.15">
      <c r="A1247" t="s">
        <v>4949</v>
      </c>
      <c r="B1247">
        <v>29385</v>
      </c>
      <c r="C1247" t="s">
        <v>3913</v>
      </c>
      <c r="D1247" t="s">
        <v>2686</v>
      </c>
      <c r="E1247" t="s">
        <v>3982</v>
      </c>
      <c r="F1247" t="s">
        <v>2685</v>
      </c>
      <c r="G1247" t="s">
        <v>6979</v>
      </c>
      <c r="H1247" t="s">
        <v>2645</v>
      </c>
      <c r="I1247" t="s">
        <v>2686</v>
      </c>
    </row>
    <row r="1248" spans="1:9" x14ac:dyDescent="0.15">
      <c r="A1248" t="s">
        <v>4986</v>
      </c>
      <c r="B1248">
        <v>29386</v>
      </c>
      <c r="C1248" t="s">
        <v>3913</v>
      </c>
      <c r="D1248" t="s">
        <v>2688</v>
      </c>
      <c r="E1248" t="s">
        <v>3982</v>
      </c>
      <c r="F1248" t="s">
        <v>2687</v>
      </c>
      <c r="G1248" t="s">
        <v>6980</v>
      </c>
      <c r="H1248" t="s">
        <v>2645</v>
      </c>
      <c r="I1248" t="s">
        <v>2688</v>
      </c>
    </row>
    <row r="1249" spans="1:9" x14ac:dyDescent="0.15">
      <c r="A1249" t="s">
        <v>5022</v>
      </c>
      <c r="B1249">
        <v>29401</v>
      </c>
      <c r="C1249" t="s">
        <v>3913</v>
      </c>
      <c r="D1249" t="s">
        <v>2690</v>
      </c>
      <c r="E1249" t="s">
        <v>3982</v>
      </c>
      <c r="F1249" t="s">
        <v>2689</v>
      </c>
      <c r="G1249" t="s">
        <v>6981</v>
      </c>
      <c r="H1249" t="s">
        <v>2645</v>
      </c>
      <c r="I1249" t="s">
        <v>2690</v>
      </c>
    </row>
    <row r="1250" spans="1:9" x14ac:dyDescent="0.15">
      <c r="A1250" t="s">
        <v>5058</v>
      </c>
      <c r="B1250">
        <v>29402</v>
      </c>
      <c r="C1250" t="s">
        <v>3913</v>
      </c>
      <c r="D1250" t="s">
        <v>2692</v>
      </c>
      <c r="E1250" t="s">
        <v>3982</v>
      </c>
      <c r="F1250" t="s">
        <v>2691</v>
      </c>
      <c r="G1250" t="s">
        <v>6982</v>
      </c>
      <c r="H1250" t="s">
        <v>2645</v>
      </c>
      <c r="I1250" t="s">
        <v>2692</v>
      </c>
    </row>
    <row r="1251" spans="1:9" x14ac:dyDescent="0.15">
      <c r="A1251" t="s">
        <v>5093</v>
      </c>
      <c r="B1251">
        <v>29424</v>
      </c>
      <c r="C1251" t="s">
        <v>3913</v>
      </c>
      <c r="D1251" t="s">
        <v>2694</v>
      </c>
      <c r="E1251" t="s">
        <v>3982</v>
      </c>
      <c r="F1251" t="s">
        <v>2693</v>
      </c>
      <c r="G1251" t="s">
        <v>6983</v>
      </c>
      <c r="H1251" t="s">
        <v>2645</v>
      </c>
      <c r="I1251" t="s">
        <v>2694</v>
      </c>
    </row>
    <row r="1252" spans="1:9" x14ac:dyDescent="0.15">
      <c r="A1252" t="s">
        <v>5125</v>
      </c>
      <c r="B1252">
        <v>29425</v>
      </c>
      <c r="C1252" t="s">
        <v>3913</v>
      </c>
      <c r="D1252" t="s">
        <v>2696</v>
      </c>
      <c r="E1252" t="s">
        <v>3982</v>
      </c>
      <c r="F1252" t="s">
        <v>2695</v>
      </c>
      <c r="G1252" t="s">
        <v>6984</v>
      </c>
      <c r="H1252" t="s">
        <v>2645</v>
      </c>
      <c r="I1252" t="s">
        <v>2696</v>
      </c>
    </row>
    <row r="1253" spans="1:9" x14ac:dyDescent="0.15">
      <c r="A1253" t="s">
        <v>5156</v>
      </c>
      <c r="B1253">
        <v>29426</v>
      </c>
      <c r="C1253" t="s">
        <v>3913</v>
      </c>
      <c r="D1253" t="s">
        <v>2698</v>
      </c>
      <c r="E1253" t="s">
        <v>3982</v>
      </c>
      <c r="F1253" t="s">
        <v>2697</v>
      </c>
      <c r="G1253" t="s">
        <v>6985</v>
      </c>
      <c r="H1253" t="s">
        <v>2645</v>
      </c>
      <c r="I1253" t="s">
        <v>2698</v>
      </c>
    </row>
    <row r="1254" spans="1:9" x14ac:dyDescent="0.15">
      <c r="A1254" t="s">
        <v>5185</v>
      </c>
      <c r="B1254">
        <v>29427</v>
      </c>
      <c r="C1254" t="s">
        <v>3913</v>
      </c>
      <c r="D1254" t="s">
        <v>2700</v>
      </c>
      <c r="E1254" t="s">
        <v>3982</v>
      </c>
      <c r="F1254" t="s">
        <v>2699</v>
      </c>
      <c r="G1254" t="s">
        <v>6986</v>
      </c>
      <c r="H1254" t="s">
        <v>2645</v>
      </c>
      <c r="I1254" t="s">
        <v>2700</v>
      </c>
    </row>
    <row r="1255" spans="1:9" x14ac:dyDescent="0.15">
      <c r="A1255" t="s">
        <v>5213</v>
      </c>
      <c r="B1255">
        <v>29441</v>
      </c>
      <c r="C1255" t="s">
        <v>3913</v>
      </c>
      <c r="D1255" t="s">
        <v>2702</v>
      </c>
      <c r="E1255" t="s">
        <v>3982</v>
      </c>
      <c r="F1255" t="s">
        <v>2701</v>
      </c>
      <c r="G1255" t="s">
        <v>6987</v>
      </c>
      <c r="H1255" t="s">
        <v>2645</v>
      </c>
      <c r="I1255" t="s">
        <v>2702</v>
      </c>
    </row>
    <row r="1256" spans="1:9" x14ac:dyDescent="0.15">
      <c r="A1256" t="s">
        <v>5240</v>
      </c>
      <c r="B1256">
        <v>29442</v>
      </c>
      <c r="C1256" t="s">
        <v>3913</v>
      </c>
      <c r="D1256" t="s">
        <v>2704</v>
      </c>
      <c r="E1256" t="s">
        <v>3982</v>
      </c>
      <c r="F1256" t="s">
        <v>2703</v>
      </c>
      <c r="G1256" t="s">
        <v>6988</v>
      </c>
      <c r="H1256" t="s">
        <v>2645</v>
      </c>
      <c r="I1256" t="s">
        <v>2704</v>
      </c>
    </row>
    <row r="1257" spans="1:9" x14ac:dyDescent="0.15">
      <c r="A1257" t="s">
        <v>5266</v>
      </c>
      <c r="B1257">
        <v>29443</v>
      </c>
      <c r="C1257" t="s">
        <v>3913</v>
      </c>
      <c r="D1257" t="s">
        <v>2706</v>
      </c>
      <c r="E1257" t="s">
        <v>3982</v>
      </c>
      <c r="F1257" t="s">
        <v>2705</v>
      </c>
      <c r="G1257" t="s">
        <v>6989</v>
      </c>
      <c r="H1257" t="s">
        <v>2645</v>
      </c>
      <c r="I1257" t="s">
        <v>2706</v>
      </c>
    </row>
    <row r="1258" spans="1:9" x14ac:dyDescent="0.15">
      <c r="A1258" t="s">
        <v>5291</v>
      </c>
      <c r="B1258">
        <v>29444</v>
      </c>
      <c r="C1258" t="s">
        <v>3913</v>
      </c>
      <c r="D1258" t="s">
        <v>2708</v>
      </c>
      <c r="E1258" t="s">
        <v>3982</v>
      </c>
      <c r="F1258" t="s">
        <v>2707</v>
      </c>
      <c r="G1258" t="s">
        <v>6990</v>
      </c>
      <c r="H1258" t="s">
        <v>2645</v>
      </c>
      <c r="I1258" t="s">
        <v>2708</v>
      </c>
    </row>
    <row r="1259" spans="1:9" x14ac:dyDescent="0.15">
      <c r="A1259" t="s">
        <v>5316</v>
      </c>
      <c r="B1259">
        <v>29446</v>
      </c>
      <c r="C1259" t="s">
        <v>3913</v>
      </c>
      <c r="D1259" t="s">
        <v>2710</v>
      </c>
      <c r="E1259" t="s">
        <v>3982</v>
      </c>
      <c r="F1259" t="s">
        <v>2709</v>
      </c>
      <c r="G1259" t="s">
        <v>6991</v>
      </c>
      <c r="H1259" t="s">
        <v>2645</v>
      </c>
      <c r="I1259" t="s">
        <v>2710</v>
      </c>
    </row>
    <row r="1260" spans="1:9" x14ac:dyDescent="0.15">
      <c r="A1260" t="s">
        <v>5339</v>
      </c>
      <c r="B1260">
        <v>29447</v>
      </c>
      <c r="C1260" t="s">
        <v>3913</v>
      </c>
      <c r="D1260" t="s">
        <v>2712</v>
      </c>
      <c r="E1260" t="s">
        <v>3982</v>
      </c>
      <c r="F1260" t="s">
        <v>2711</v>
      </c>
      <c r="G1260" t="s">
        <v>6992</v>
      </c>
      <c r="H1260" t="s">
        <v>2645</v>
      </c>
      <c r="I1260" t="s">
        <v>2712</v>
      </c>
    </row>
    <row r="1261" spans="1:9" x14ac:dyDescent="0.15">
      <c r="A1261" t="s">
        <v>5362</v>
      </c>
      <c r="B1261">
        <v>29449</v>
      </c>
      <c r="C1261" t="s">
        <v>3913</v>
      </c>
      <c r="D1261" t="s">
        <v>2714</v>
      </c>
      <c r="E1261" t="s">
        <v>3982</v>
      </c>
      <c r="F1261" t="s">
        <v>2713</v>
      </c>
      <c r="G1261" t="s">
        <v>6993</v>
      </c>
      <c r="H1261" t="s">
        <v>2645</v>
      </c>
      <c r="I1261" t="s">
        <v>2714</v>
      </c>
    </row>
    <row r="1262" spans="1:9" x14ac:dyDescent="0.15">
      <c r="A1262" t="s">
        <v>5380</v>
      </c>
      <c r="B1262">
        <v>29450</v>
      </c>
      <c r="C1262" t="s">
        <v>3913</v>
      </c>
      <c r="D1262" t="s">
        <v>2716</v>
      </c>
      <c r="E1262" t="s">
        <v>3982</v>
      </c>
      <c r="F1262" t="s">
        <v>2715</v>
      </c>
      <c r="G1262" t="s">
        <v>6994</v>
      </c>
      <c r="H1262" t="s">
        <v>2645</v>
      </c>
      <c r="I1262" t="s">
        <v>2716</v>
      </c>
    </row>
    <row r="1263" spans="1:9" x14ac:dyDescent="0.15">
      <c r="A1263" t="s">
        <v>5398</v>
      </c>
      <c r="B1263">
        <v>29451</v>
      </c>
      <c r="C1263" t="s">
        <v>3913</v>
      </c>
      <c r="D1263" t="s">
        <v>2718</v>
      </c>
      <c r="E1263" t="s">
        <v>3982</v>
      </c>
      <c r="F1263" t="s">
        <v>2717</v>
      </c>
      <c r="G1263" t="s">
        <v>6995</v>
      </c>
      <c r="H1263" t="s">
        <v>2645</v>
      </c>
      <c r="I1263" t="s">
        <v>2718</v>
      </c>
    </row>
    <row r="1264" spans="1:9" x14ac:dyDescent="0.15">
      <c r="A1264" t="s">
        <v>5416</v>
      </c>
      <c r="B1264">
        <v>29452</v>
      </c>
      <c r="C1264" t="s">
        <v>3913</v>
      </c>
      <c r="D1264" t="s">
        <v>1947</v>
      </c>
      <c r="E1264" t="s">
        <v>3982</v>
      </c>
      <c r="F1264" t="s">
        <v>2719</v>
      </c>
      <c r="G1264" t="s">
        <v>6996</v>
      </c>
      <c r="H1264" t="s">
        <v>2645</v>
      </c>
      <c r="I1264" t="s">
        <v>1947</v>
      </c>
    </row>
    <row r="1265" spans="1:9" x14ac:dyDescent="0.15">
      <c r="A1265" t="s">
        <v>5434</v>
      </c>
      <c r="B1265">
        <v>29453</v>
      </c>
      <c r="C1265" t="s">
        <v>3913</v>
      </c>
      <c r="D1265" t="s">
        <v>2721</v>
      </c>
      <c r="E1265" t="s">
        <v>3982</v>
      </c>
      <c r="F1265" t="s">
        <v>2720</v>
      </c>
      <c r="G1265" t="s">
        <v>6997</v>
      </c>
      <c r="H1265" t="s">
        <v>2645</v>
      </c>
      <c r="I1265" t="s">
        <v>2721</v>
      </c>
    </row>
    <row r="1266" spans="1:9" x14ac:dyDescent="0.15">
      <c r="A1266" t="s">
        <v>3963</v>
      </c>
      <c r="B1266">
        <v>30000</v>
      </c>
      <c r="C1266" t="s">
        <v>3914</v>
      </c>
      <c r="D1266" t="s">
        <v>2723</v>
      </c>
      <c r="E1266" t="s">
        <v>3933</v>
      </c>
      <c r="F1266" t="s">
        <v>2722</v>
      </c>
      <c r="G1266" t="s">
        <v>6998</v>
      </c>
      <c r="H1266" t="s">
        <v>2723</v>
      </c>
    </row>
    <row r="1267" spans="1:9" x14ac:dyDescent="0.15">
      <c r="A1267" t="s">
        <v>4012</v>
      </c>
      <c r="B1267">
        <v>30201</v>
      </c>
      <c r="C1267" t="s">
        <v>3914</v>
      </c>
      <c r="D1267" t="s">
        <v>2725</v>
      </c>
      <c r="E1267" t="s">
        <v>3982</v>
      </c>
      <c r="F1267" t="s">
        <v>2724</v>
      </c>
      <c r="G1267" t="s">
        <v>6999</v>
      </c>
      <c r="H1267" t="s">
        <v>2723</v>
      </c>
      <c r="I1267" t="s">
        <v>2725</v>
      </c>
    </row>
    <row r="1268" spans="1:9" x14ac:dyDescent="0.15">
      <c r="A1268" t="s">
        <v>4060</v>
      </c>
      <c r="B1268">
        <v>30202</v>
      </c>
      <c r="C1268" t="s">
        <v>3914</v>
      </c>
      <c r="D1268" t="s">
        <v>2727</v>
      </c>
      <c r="E1268" t="s">
        <v>3982</v>
      </c>
      <c r="F1268" t="s">
        <v>2726</v>
      </c>
      <c r="G1268" t="s">
        <v>7000</v>
      </c>
      <c r="H1268" t="s">
        <v>2723</v>
      </c>
      <c r="I1268" t="s">
        <v>2727</v>
      </c>
    </row>
    <row r="1269" spans="1:9" x14ac:dyDescent="0.15">
      <c r="A1269" t="s">
        <v>4108</v>
      </c>
      <c r="B1269">
        <v>30203</v>
      </c>
      <c r="C1269" t="s">
        <v>3914</v>
      </c>
      <c r="D1269" t="s">
        <v>2729</v>
      </c>
      <c r="E1269" t="s">
        <v>3982</v>
      </c>
      <c r="F1269" t="s">
        <v>2728</v>
      </c>
      <c r="G1269" t="s">
        <v>7001</v>
      </c>
      <c r="H1269" t="s">
        <v>2723</v>
      </c>
      <c r="I1269" t="s">
        <v>2729</v>
      </c>
    </row>
    <row r="1270" spans="1:9" x14ac:dyDescent="0.15">
      <c r="A1270" t="s">
        <v>4156</v>
      </c>
      <c r="B1270">
        <v>30204</v>
      </c>
      <c r="C1270" t="s">
        <v>3914</v>
      </c>
      <c r="D1270" t="s">
        <v>2731</v>
      </c>
      <c r="E1270" t="s">
        <v>3982</v>
      </c>
      <c r="F1270" t="s">
        <v>2730</v>
      </c>
      <c r="G1270" t="s">
        <v>7002</v>
      </c>
      <c r="H1270" t="s">
        <v>2723</v>
      </c>
      <c r="I1270" t="s">
        <v>2731</v>
      </c>
    </row>
    <row r="1271" spans="1:9" x14ac:dyDescent="0.15">
      <c r="A1271" t="s">
        <v>4204</v>
      </c>
      <c r="B1271">
        <v>30205</v>
      </c>
      <c r="C1271" t="s">
        <v>3914</v>
      </c>
      <c r="D1271" t="s">
        <v>2733</v>
      </c>
      <c r="E1271" t="s">
        <v>3982</v>
      </c>
      <c r="F1271" t="s">
        <v>2732</v>
      </c>
      <c r="G1271" t="s">
        <v>7003</v>
      </c>
      <c r="H1271" t="s">
        <v>2723</v>
      </c>
      <c r="I1271" t="s">
        <v>2733</v>
      </c>
    </row>
    <row r="1272" spans="1:9" x14ac:dyDescent="0.15">
      <c r="A1272" t="s">
        <v>4252</v>
      </c>
      <c r="B1272">
        <v>30206</v>
      </c>
      <c r="C1272" t="s">
        <v>3914</v>
      </c>
      <c r="D1272" t="s">
        <v>2735</v>
      </c>
      <c r="E1272" t="s">
        <v>3982</v>
      </c>
      <c r="F1272" t="s">
        <v>2734</v>
      </c>
      <c r="G1272" t="s">
        <v>7004</v>
      </c>
      <c r="H1272" t="s">
        <v>2723</v>
      </c>
      <c r="I1272" t="s">
        <v>2735</v>
      </c>
    </row>
    <row r="1273" spans="1:9" x14ac:dyDescent="0.15">
      <c r="A1273" t="s">
        <v>4300</v>
      </c>
      <c r="B1273">
        <v>30207</v>
      </c>
      <c r="C1273" t="s">
        <v>3914</v>
      </c>
      <c r="D1273" t="s">
        <v>2737</v>
      </c>
      <c r="E1273" t="s">
        <v>3982</v>
      </c>
      <c r="F1273" t="s">
        <v>2736</v>
      </c>
      <c r="G1273" t="s">
        <v>7005</v>
      </c>
      <c r="H1273" t="s">
        <v>2723</v>
      </c>
      <c r="I1273" t="s">
        <v>2737</v>
      </c>
    </row>
    <row r="1274" spans="1:9" x14ac:dyDescent="0.15">
      <c r="A1274" t="s">
        <v>4348</v>
      </c>
      <c r="B1274">
        <v>30208</v>
      </c>
      <c r="C1274" t="s">
        <v>3914</v>
      </c>
      <c r="D1274" t="s">
        <v>2739</v>
      </c>
      <c r="E1274" t="s">
        <v>3982</v>
      </c>
      <c r="F1274" t="s">
        <v>2738</v>
      </c>
      <c r="G1274" t="s">
        <v>7006</v>
      </c>
      <c r="H1274" t="s">
        <v>2723</v>
      </c>
      <c r="I1274" t="s">
        <v>2739</v>
      </c>
    </row>
    <row r="1275" spans="1:9" x14ac:dyDescent="0.15">
      <c r="A1275" t="s">
        <v>4396</v>
      </c>
      <c r="B1275">
        <v>30209</v>
      </c>
      <c r="C1275" t="s">
        <v>3914</v>
      </c>
      <c r="D1275" t="s">
        <v>2741</v>
      </c>
      <c r="E1275" t="s">
        <v>3982</v>
      </c>
      <c r="F1275" t="s">
        <v>2740</v>
      </c>
      <c r="G1275" t="s">
        <v>7007</v>
      </c>
      <c r="H1275" t="s">
        <v>2723</v>
      </c>
      <c r="I1275" t="s">
        <v>2741</v>
      </c>
    </row>
    <row r="1276" spans="1:9" x14ac:dyDescent="0.15">
      <c r="A1276" t="s">
        <v>4444</v>
      </c>
      <c r="B1276">
        <v>30304</v>
      </c>
      <c r="C1276" t="s">
        <v>3914</v>
      </c>
      <c r="D1276" t="s">
        <v>2743</v>
      </c>
      <c r="E1276" t="s">
        <v>3982</v>
      </c>
      <c r="F1276" t="s">
        <v>2742</v>
      </c>
      <c r="G1276" t="s">
        <v>7008</v>
      </c>
      <c r="H1276" t="s">
        <v>2723</v>
      </c>
      <c r="I1276" t="s">
        <v>2743</v>
      </c>
    </row>
    <row r="1277" spans="1:9" x14ac:dyDescent="0.15">
      <c r="A1277" t="s">
        <v>4492</v>
      </c>
      <c r="B1277">
        <v>30341</v>
      </c>
      <c r="C1277" t="s">
        <v>3914</v>
      </c>
      <c r="D1277" t="s">
        <v>2745</v>
      </c>
      <c r="E1277" t="s">
        <v>3982</v>
      </c>
      <c r="F1277" t="s">
        <v>2744</v>
      </c>
      <c r="G1277" t="s">
        <v>7009</v>
      </c>
      <c r="H1277" t="s">
        <v>2723</v>
      </c>
      <c r="I1277" t="s">
        <v>2745</v>
      </c>
    </row>
    <row r="1278" spans="1:9" x14ac:dyDescent="0.15">
      <c r="A1278" t="s">
        <v>4540</v>
      </c>
      <c r="B1278">
        <v>30343</v>
      </c>
      <c r="C1278" t="s">
        <v>3914</v>
      </c>
      <c r="D1278" t="s">
        <v>2747</v>
      </c>
      <c r="E1278" t="s">
        <v>3982</v>
      </c>
      <c r="F1278" t="s">
        <v>2746</v>
      </c>
      <c r="G1278" t="s">
        <v>7010</v>
      </c>
      <c r="H1278" t="s">
        <v>2723</v>
      </c>
      <c r="I1278" t="s">
        <v>2747</v>
      </c>
    </row>
    <row r="1279" spans="1:9" x14ac:dyDescent="0.15">
      <c r="A1279" t="s">
        <v>4588</v>
      </c>
      <c r="B1279">
        <v>30344</v>
      </c>
      <c r="C1279" t="s">
        <v>3914</v>
      </c>
      <c r="D1279" t="s">
        <v>2749</v>
      </c>
      <c r="E1279" t="s">
        <v>3982</v>
      </c>
      <c r="F1279" t="s">
        <v>2748</v>
      </c>
      <c r="G1279" t="s">
        <v>7011</v>
      </c>
      <c r="H1279" t="s">
        <v>2723</v>
      </c>
      <c r="I1279" t="s">
        <v>2749</v>
      </c>
    </row>
    <row r="1280" spans="1:9" x14ac:dyDescent="0.15">
      <c r="A1280" t="s">
        <v>4636</v>
      </c>
      <c r="B1280">
        <v>30361</v>
      </c>
      <c r="C1280" t="s">
        <v>3914</v>
      </c>
      <c r="D1280" t="s">
        <v>2751</v>
      </c>
      <c r="E1280" t="s">
        <v>3982</v>
      </c>
      <c r="F1280" t="s">
        <v>2750</v>
      </c>
      <c r="G1280" t="s">
        <v>7012</v>
      </c>
      <c r="H1280" t="s">
        <v>2723</v>
      </c>
      <c r="I1280" t="s">
        <v>2751</v>
      </c>
    </row>
    <row r="1281" spans="1:9" x14ac:dyDescent="0.15">
      <c r="A1281" t="s">
        <v>4684</v>
      </c>
      <c r="B1281">
        <v>30362</v>
      </c>
      <c r="C1281" t="s">
        <v>3914</v>
      </c>
      <c r="D1281" t="s">
        <v>2753</v>
      </c>
      <c r="E1281" t="s">
        <v>3982</v>
      </c>
      <c r="F1281" t="s">
        <v>2752</v>
      </c>
      <c r="G1281" t="s">
        <v>7013</v>
      </c>
      <c r="H1281" t="s">
        <v>2723</v>
      </c>
      <c r="I1281" t="s">
        <v>2753</v>
      </c>
    </row>
    <row r="1282" spans="1:9" x14ac:dyDescent="0.15">
      <c r="A1282" t="s">
        <v>4731</v>
      </c>
      <c r="B1282">
        <v>30366</v>
      </c>
      <c r="C1282" t="s">
        <v>3914</v>
      </c>
      <c r="D1282" t="s">
        <v>2755</v>
      </c>
      <c r="E1282" t="s">
        <v>3982</v>
      </c>
      <c r="F1282" t="s">
        <v>2754</v>
      </c>
      <c r="G1282" t="s">
        <v>7014</v>
      </c>
      <c r="H1282" t="s">
        <v>2723</v>
      </c>
      <c r="I1282" t="s">
        <v>2755</v>
      </c>
    </row>
    <row r="1283" spans="1:9" x14ac:dyDescent="0.15">
      <c r="A1283" t="s">
        <v>4778</v>
      </c>
      <c r="B1283">
        <v>30381</v>
      </c>
      <c r="C1283" t="s">
        <v>3914</v>
      </c>
      <c r="D1283" t="s">
        <v>1842</v>
      </c>
      <c r="E1283" t="s">
        <v>3982</v>
      </c>
      <c r="F1283" t="s">
        <v>2756</v>
      </c>
      <c r="G1283" t="s">
        <v>7015</v>
      </c>
      <c r="H1283" t="s">
        <v>2723</v>
      </c>
      <c r="I1283" t="s">
        <v>1842</v>
      </c>
    </row>
    <row r="1284" spans="1:9" x14ac:dyDescent="0.15">
      <c r="A1284" t="s">
        <v>4824</v>
      </c>
      <c r="B1284">
        <v>30382</v>
      </c>
      <c r="C1284" t="s">
        <v>3914</v>
      </c>
      <c r="D1284" t="s">
        <v>502</v>
      </c>
      <c r="E1284" t="s">
        <v>3982</v>
      </c>
      <c r="F1284" t="s">
        <v>2757</v>
      </c>
      <c r="G1284" t="s">
        <v>7016</v>
      </c>
      <c r="H1284" t="s">
        <v>2723</v>
      </c>
      <c r="I1284" t="s">
        <v>502</v>
      </c>
    </row>
    <row r="1285" spans="1:9" x14ac:dyDescent="0.15">
      <c r="A1285" t="s">
        <v>4869</v>
      </c>
      <c r="B1285">
        <v>30383</v>
      </c>
      <c r="C1285" t="s">
        <v>3914</v>
      </c>
      <c r="D1285" t="s">
        <v>2759</v>
      </c>
      <c r="E1285" t="s">
        <v>3982</v>
      </c>
      <c r="F1285" t="s">
        <v>2758</v>
      </c>
      <c r="G1285" t="s">
        <v>7017</v>
      </c>
      <c r="H1285" t="s">
        <v>2723</v>
      </c>
      <c r="I1285" t="s">
        <v>2759</v>
      </c>
    </row>
    <row r="1286" spans="1:9" x14ac:dyDescent="0.15">
      <c r="A1286" t="s">
        <v>4911</v>
      </c>
      <c r="B1286">
        <v>30390</v>
      </c>
      <c r="C1286" t="s">
        <v>3914</v>
      </c>
      <c r="D1286" t="s">
        <v>2761</v>
      </c>
      <c r="E1286" t="s">
        <v>3982</v>
      </c>
      <c r="F1286" t="s">
        <v>2760</v>
      </c>
      <c r="G1286" t="s">
        <v>7018</v>
      </c>
      <c r="H1286" t="s">
        <v>2723</v>
      </c>
      <c r="I1286" t="s">
        <v>2761</v>
      </c>
    </row>
    <row r="1287" spans="1:9" x14ac:dyDescent="0.15">
      <c r="A1287" t="s">
        <v>4950</v>
      </c>
      <c r="B1287">
        <v>30391</v>
      </c>
      <c r="C1287" t="s">
        <v>3914</v>
      </c>
      <c r="D1287" t="s">
        <v>2763</v>
      </c>
      <c r="E1287" t="s">
        <v>3982</v>
      </c>
      <c r="F1287" t="s">
        <v>2762</v>
      </c>
      <c r="G1287" t="s">
        <v>7019</v>
      </c>
      <c r="H1287" t="s">
        <v>2723</v>
      </c>
      <c r="I1287" t="s">
        <v>2763</v>
      </c>
    </row>
    <row r="1288" spans="1:9" x14ac:dyDescent="0.15">
      <c r="A1288" t="s">
        <v>4987</v>
      </c>
      <c r="B1288">
        <v>30392</v>
      </c>
      <c r="C1288" t="s">
        <v>3914</v>
      </c>
      <c r="D1288" t="s">
        <v>2765</v>
      </c>
      <c r="E1288" t="s">
        <v>3982</v>
      </c>
      <c r="F1288" t="s">
        <v>2764</v>
      </c>
      <c r="G1288" t="s">
        <v>7020</v>
      </c>
      <c r="H1288" t="s">
        <v>2723</v>
      </c>
      <c r="I1288" t="s">
        <v>2765</v>
      </c>
    </row>
    <row r="1289" spans="1:9" x14ac:dyDescent="0.15">
      <c r="A1289" t="s">
        <v>5023</v>
      </c>
      <c r="B1289">
        <v>30401</v>
      </c>
      <c r="C1289" t="s">
        <v>3914</v>
      </c>
      <c r="D1289" t="s">
        <v>2767</v>
      </c>
      <c r="E1289" t="s">
        <v>3982</v>
      </c>
      <c r="F1289" t="s">
        <v>2766</v>
      </c>
      <c r="G1289" t="s">
        <v>7021</v>
      </c>
      <c r="H1289" t="s">
        <v>2723</v>
      </c>
      <c r="I1289" t="s">
        <v>2767</v>
      </c>
    </row>
    <row r="1290" spans="1:9" x14ac:dyDescent="0.15">
      <c r="A1290" t="s">
        <v>5059</v>
      </c>
      <c r="B1290">
        <v>30404</v>
      </c>
      <c r="C1290" t="s">
        <v>3914</v>
      </c>
      <c r="D1290" t="s">
        <v>2769</v>
      </c>
      <c r="E1290" t="s">
        <v>3982</v>
      </c>
      <c r="F1290" t="s">
        <v>2768</v>
      </c>
      <c r="G1290" t="s">
        <v>7022</v>
      </c>
      <c r="H1290" t="s">
        <v>2723</v>
      </c>
      <c r="I1290" t="s">
        <v>2769</v>
      </c>
    </row>
    <row r="1291" spans="1:9" x14ac:dyDescent="0.15">
      <c r="A1291" t="s">
        <v>5094</v>
      </c>
      <c r="B1291">
        <v>30406</v>
      </c>
      <c r="C1291" t="s">
        <v>3914</v>
      </c>
      <c r="D1291" t="s">
        <v>2771</v>
      </c>
      <c r="E1291" t="s">
        <v>3982</v>
      </c>
      <c r="F1291" t="s">
        <v>2770</v>
      </c>
      <c r="G1291" t="s">
        <v>7023</v>
      </c>
      <c r="H1291" t="s">
        <v>2723</v>
      </c>
      <c r="I1291" t="s">
        <v>2771</v>
      </c>
    </row>
    <row r="1292" spans="1:9" x14ac:dyDescent="0.15">
      <c r="A1292" t="s">
        <v>5126</v>
      </c>
      <c r="B1292">
        <v>30421</v>
      </c>
      <c r="C1292" t="s">
        <v>3914</v>
      </c>
      <c r="D1292" t="s">
        <v>2773</v>
      </c>
      <c r="E1292" t="s">
        <v>3982</v>
      </c>
      <c r="F1292" t="s">
        <v>2772</v>
      </c>
      <c r="G1292" t="s">
        <v>7024</v>
      </c>
      <c r="H1292" t="s">
        <v>2723</v>
      </c>
      <c r="I1292" t="s">
        <v>2773</v>
      </c>
    </row>
    <row r="1293" spans="1:9" x14ac:dyDescent="0.15">
      <c r="A1293" t="s">
        <v>5157</v>
      </c>
      <c r="B1293">
        <v>30422</v>
      </c>
      <c r="C1293" t="s">
        <v>3914</v>
      </c>
      <c r="D1293" t="s">
        <v>2775</v>
      </c>
      <c r="E1293" t="s">
        <v>3982</v>
      </c>
      <c r="F1293" t="s">
        <v>2774</v>
      </c>
      <c r="G1293" t="s">
        <v>7025</v>
      </c>
      <c r="H1293" t="s">
        <v>2723</v>
      </c>
      <c r="I1293" t="s">
        <v>2775</v>
      </c>
    </row>
    <row r="1294" spans="1:9" x14ac:dyDescent="0.15">
      <c r="A1294" t="s">
        <v>5186</v>
      </c>
      <c r="B1294">
        <v>30424</v>
      </c>
      <c r="C1294" t="s">
        <v>3914</v>
      </c>
      <c r="D1294" t="s">
        <v>2777</v>
      </c>
      <c r="E1294" t="s">
        <v>3982</v>
      </c>
      <c r="F1294" t="s">
        <v>2776</v>
      </c>
      <c r="G1294" t="s">
        <v>7026</v>
      </c>
      <c r="H1294" t="s">
        <v>2723</v>
      </c>
      <c r="I1294" t="s">
        <v>2777</v>
      </c>
    </row>
    <row r="1295" spans="1:9" x14ac:dyDescent="0.15">
      <c r="A1295" t="s">
        <v>5214</v>
      </c>
      <c r="B1295">
        <v>30427</v>
      </c>
      <c r="C1295" t="s">
        <v>3914</v>
      </c>
      <c r="D1295" t="s">
        <v>2779</v>
      </c>
      <c r="E1295" t="s">
        <v>3982</v>
      </c>
      <c r="F1295" t="s">
        <v>2778</v>
      </c>
      <c r="G1295" t="s">
        <v>7027</v>
      </c>
      <c r="H1295" t="s">
        <v>2723</v>
      </c>
      <c r="I1295" t="s">
        <v>2779</v>
      </c>
    </row>
    <row r="1296" spans="1:9" x14ac:dyDescent="0.15">
      <c r="A1296" t="s">
        <v>5241</v>
      </c>
      <c r="B1296">
        <v>30428</v>
      </c>
      <c r="C1296" t="s">
        <v>3914</v>
      </c>
      <c r="D1296" t="s">
        <v>2781</v>
      </c>
      <c r="E1296" t="s">
        <v>3982</v>
      </c>
      <c r="F1296" t="s">
        <v>2780</v>
      </c>
      <c r="G1296" t="s">
        <v>7028</v>
      </c>
      <c r="H1296" t="s">
        <v>2723</v>
      </c>
      <c r="I1296" t="s">
        <v>2781</v>
      </c>
    </row>
    <row r="1297" spans="1:9" x14ac:dyDescent="0.15">
      <c r="A1297" t="s">
        <v>3964</v>
      </c>
      <c r="B1297">
        <v>31000</v>
      </c>
      <c r="C1297" t="s">
        <v>3915</v>
      </c>
      <c r="D1297" t="s">
        <v>2783</v>
      </c>
      <c r="E1297" t="s">
        <v>3933</v>
      </c>
      <c r="F1297" t="s">
        <v>2782</v>
      </c>
      <c r="G1297" t="s">
        <v>7029</v>
      </c>
      <c r="H1297" t="s">
        <v>2783</v>
      </c>
    </row>
    <row r="1298" spans="1:9" x14ac:dyDescent="0.15">
      <c r="A1298" t="s">
        <v>4013</v>
      </c>
      <c r="B1298">
        <v>31201</v>
      </c>
      <c r="C1298" t="s">
        <v>3915</v>
      </c>
      <c r="D1298" t="s">
        <v>2785</v>
      </c>
      <c r="E1298" t="s">
        <v>3982</v>
      </c>
      <c r="F1298" t="s">
        <v>2784</v>
      </c>
      <c r="G1298" t="s">
        <v>7030</v>
      </c>
      <c r="H1298" t="s">
        <v>2783</v>
      </c>
      <c r="I1298" t="s">
        <v>2785</v>
      </c>
    </row>
    <row r="1299" spans="1:9" x14ac:dyDescent="0.15">
      <c r="A1299" t="s">
        <v>4061</v>
      </c>
      <c r="B1299">
        <v>31202</v>
      </c>
      <c r="C1299" t="s">
        <v>3915</v>
      </c>
      <c r="D1299" t="s">
        <v>2787</v>
      </c>
      <c r="E1299" t="s">
        <v>3982</v>
      </c>
      <c r="F1299" t="s">
        <v>2786</v>
      </c>
      <c r="G1299" t="s">
        <v>7031</v>
      </c>
      <c r="H1299" t="s">
        <v>2783</v>
      </c>
      <c r="I1299" t="s">
        <v>2787</v>
      </c>
    </row>
    <row r="1300" spans="1:9" x14ac:dyDescent="0.15">
      <c r="A1300" t="s">
        <v>4109</v>
      </c>
      <c r="B1300">
        <v>31203</v>
      </c>
      <c r="C1300" t="s">
        <v>3915</v>
      </c>
      <c r="D1300" t="s">
        <v>2789</v>
      </c>
      <c r="E1300" t="s">
        <v>3982</v>
      </c>
      <c r="F1300" t="s">
        <v>2788</v>
      </c>
      <c r="G1300" t="s">
        <v>7032</v>
      </c>
      <c r="H1300" t="s">
        <v>2783</v>
      </c>
      <c r="I1300" t="s">
        <v>2789</v>
      </c>
    </row>
    <row r="1301" spans="1:9" x14ac:dyDescent="0.15">
      <c r="A1301" t="s">
        <v>4157</v>
      </c>
      <c r="B1301">
        <v>31204</v>
      </c>
      <c r="C1301" t="s">
        <v>3915</v>
      </c>
      <c r="D1301" t="s">
        <v>2791</v>
      </c>
      <c r="E1301" t="s">
        <v>3982</v>
      </c>
      <c r="F1301" t="s">
        <v>2790</v>
      </c>
      <c r="G1301" t="s">
        <v>7033</v>
      </c>
      <c r="H1301" t="s">
        <v>2783</v>
      </c>
      <c r="I1301" t="s">
        <v>2791</v>
      </c>
    </row>
    <row r="1302" spans="1:9" x14ac:dyDescent="0.15">
      <c r="A1302" t="s">
        <v>4205</v>
      </c>
      <c r="B1302">
        <v>31302</v>
      </c>
      <c r="C1302" t="s">
        <v>3915</v>
      </c>
      <c r="D1302" t="s">
        <v>2793</v>
      </c>
      <c r="E1302" t="s">
        <v>3982</v>
      </c>
      <c r="F1302" t="s">
        <v>2792</v>
      </c>
      <c r="G1302" t="s">
        <v>7034</v>
      </c>
      <c r="H1302" t="s">
        <v>2783</v>
      </c>
      <c r="I1302" t="s">
        <v>2793</v>
      </c>
    </row>
    <row r="1303" spans="1:9" x14ac:dyDescent="0.15">
      <c r="A1303" t="s">
        <v>4253</v>
      </c>
      <c r="B1303">
        <v>31325</v>
      </c>
      <c r="C1303" t="s">
        <v>3915</v>
      </c>
      <c r="D1303" t="s">
        <v>2795</v>
      </c>
      <c r="E1303" t="s">
        <v>3982</v>
      </c>
      <c r="F1303" t="s">
        <v>2794</v>
      </c>
      <c r="G1303" t="s">
        <v>7035</v>
      </c>
      <c r="H1303" t="s">
        <v>2783</v>
      </c>
      <c r="I1303" t="s">
        <v>2795</v>
      </c>
    </row>
    <row r="1304" spans="1:9" x14ac:dyDescent="0.15">
      <c r="A1304" t="s">
        <v>4301</v>
      </c>
      <c r="B1304">
        <v>31328</v>
      </c>
      <c r="C1304" t="s">
        <v>3915</v>
      </c>
      <c r="D1304" t="s">
        <v>2797</v>
      </c>
      <c r="E1304" t="s">
        <v>3982</v>
      </c>
      <c r="F1304" t="s">
        <v>2796</v>
      </c>
      <c r="G1304" t="s">
        <v>7036</v>
      </c>
      <c r="H1304" t="s">
        <v>2783</v>
      </c>
      <c r="I1304" t="s">
        <v>2797</v>
      </c>
    </row>
    <row r="1305" spans="1:9" x14ac:dyDescent="0.15">
      <c r="A1305" t="s">
        <v>4349</v>
      </c>
      <c r="B1305">
        <v>31329</v>
      </c>
      <c r="C1305" t="s">
        <v>3915</v>
      </c>
      <c r="D1305" t="s">
        <v>2799</v>
      </c>
      <c r="E1305" t="s">
        <v>3982</v>
      </c>
      <c r="F1305" t="s">
        <v>2798</v>
      </c>
      <c r="G1305" t="s">
        <v>7037</v>
      </c>
      <c r="H1305" t="s">
        <v>2783</v>
      </c>
      <c r="I1305" t="s">
        <v>2799</v>
      </c>
    </row>
    <row r="1306" spans="1:9" x14ac:dyDescent="0.15">
      <c r="A1306" t="s">
        <v>4397</v>
      </c>
      <c r="B1306">
        <v>31364</v>
      </c>
      <c r="C1306" t="s">
        <v>3915</v>
      </c>
      <c r="D1306" t="s">
        <v>2801</v>
      </c>
      <c r="E1306" t="s">
        <v>3982</v>
      </c>
      <c r="F1306" t="s">
        <v>2800</v>
      </c>
      <c r="G1306" t="s">
        <v>7038</v>
      </c>
      <c r="H1306" t="s">
        <v>2783</v>
      </c>
      <c r="I1306" t="s">
        <v>2801</v>
      </c>
    </row>
    <row r="1307" spans="1:9" x14ac:dyDescent="0.15">
      <c r="A1307" t="s">
        <v>4445</v>
      </c>
      <c r="B1307">
        <v>31370</v>
      </c>
      <c r="C1307" t="s">
        <v>3915</v>
      </c>
      <c r="D1307" t="s">
        <v>2803</v>
      </c>
      <c r="E1307" t="s">
        <v>3982</v>
      </c>
      <c r="F1307" t="s">
        <v>2802</v>
      </c>
      <c r="G1307" t="s">
        <v>7039</v>
      </c>
      <c r="H1307" t="s">
        <v>2783</v>
      </c>
      <c r="I1307" t="s">
        <v>2803</v>
      </c>
    </row>
    <row r="1308" spans="1:9" x14ac:dyDescent="0.15">
      <c r="A1308" t="s">
        <v>4493</v>
      </c>
      <c r="B1308">
        <v>31371</v>
      </c>
      <c r="C1308" t="s">
        <v>3915</v>
      </c>
      <c r="D1308" t="s">
        <v>2805</v>
      </c>
      <c r="E1308" t="s">
        <v>3982</v>
      </c>
      <c r="F1308" t="s">
        <v>2804</v>
      </c>
      <c r="G1308" t="s">
        <v>7040</v>
      </c>
      <c r="H1308" t="s">
        <v>2783</v>
      </c>
      <c r="I1308" t="s">
        <v>2805</v>
      </c>
    </row>
    <row r="1309" spans="1:9" x14ac:dyDescent="0.15">
      <c r="A1309" t="s">
        <v>4541</v>
      </c>
      <c r="B1309">
        <v>31372</v>
      </c>
      <c r="C1309" t="s">
        <v>3915</v>
      </c>
      <c r="D1309" t="s">
        <v>2807</v>
      </c>
      <c r="E1309" t="s">
        <v>3982</v>
      </c>
      <c r="F1309" t="s">
        <v>2806</v>
      </c>
      <c r="G1309" t="s">
        <v>7041</v>
      </c>
      <c r="H1309" t="s">
        <v>2783</v>
      </c>
      <c r="I1309" t="s">
        <v>2807</v>
      </c>
    </row>
    <row r="1310" spans="1:9" x14ac:dyDescent="0.15">
      <c r="A1310" t="s">
        <v>4589</v>
      </c>
      <c r="B1310">
        <v>31384</v>
      </c>
      <c r="C1310" t="s">
        <v>3915</v>
      </c>
      <c r="D1310" t="s">
        <v>2809</v>
      </c>
      <c r="E1310" t="s">
        <v>3982</v>
      </c>
      <c r="F1310" t="s">
        <v>2808</v>
      </c>
      <c r="G1310" t="s">
        <v>7042</v>
      </c>
      <c r="H1310" t="s">
        <v>2783</v>
      </c>
      <c r="I1310" t="s">
        <v>2809</v>
      </c>
    </row>
    <row r="1311" spans="1:9" x14ac:dyDescent="0.15">
      <c r="A1311" t="s">
        <v>4637</v>
      </c>
      <c r="B1311">
        <v>31386</v>
      </c>
      <c r="C1311" t="s">
        <v>3915</v>
      </c>
      <c r="D1311" t="s">
        <v>2811</v>
      </c>
      <c r="E1311" t="s">
        <v>3982</v>
      </c>
      <c r="F1311" t="s">
        <v>2810</v>
      </c>
      <c r="G1311" t="s">
        <v>7043</v>
      </c>
      <c r="H1311" t="s">
        <v>2783</v>
      </c>
      <c r="I1311" t="s">
        <v>2811</v>
      </c>
    </row>
    <row r="1312" spans="1:9" x14ac:dyDescent="0.15">
      <c r="A1312" t="s">
        <v>4685</v>
      </c>
      <c r="B1312">
        <v>31389</v>
      </c>
      <c r="C1312" t="s">
        <v>3915</v>
      </c>
      <c r="D1312" t="s">
        <v>650</v>
      </c>
      <c r="E1312" t="s">
        <v>3982</v>
      </c>
      <c r="F1312" t="s">
        <v>2812</v>
      </c>
      <c r="G1312" t="s">
        <v>7044</v>
      </c>
      <c r="H1312" t="s">
        <v>2783</v>
      </c>
      <c r="I1312" t="s">
        <v>650</v>
      </c>
    </row>
    <row r="1313" spans="1:9" x14ac:dyDescent="0.15">
      <c r="A1313" t="s">
        <v>4732</v>
      </c>
      <c r="B1313">
        <v>31390</v>
      </c>
      <c r="C1313" t="s">
        <v>3915</v>
      </c>
      <c r="D1313" t="s">
        <v>2814</v>
      </c>
      <c r="E1313" t="s">
        <v>3982</v>
      </c>
      <c r="F1313" t="s">
        <v>2813</v>
      </c>
      <c r="G1313" t="s">
        <v>7045</v>
      </c>
      <c r="H1313" t="s">
        <v>2783</v>
      </c>
      <c r="I1313" t="s">
        <v>2814</v>
      </c>
    </row>
    <row r="1314" spans="1:9" x14ac:dyDescent="0.15">
      <c r="A1314" t="s">
        <v>4779</v>
      </c>
      <c r="B1314">
        <v>31401</v>
      </c>
      <c r="C1314" t="s">
        <v>3915</v>
      </c>
      <c r="D1314" t="s">
        <v>2816</v>
      </c>
      <c r="E1314" t="s">
        <v>3982</v>
      </c>
      <c r="F1314" t="s">
        <v>2815</v>
      </c>
      <c r="G1314" t="s">
        <v>7046</v>
      </c>
      <c r="H1314" t="s">
        <v>2783</v>
      </c>
      <c r="I1314" t="s">
        <v>2816</v>
      </c>
    </row>
    <row r="1315" spans="1:9" x14ac:dyDescent="0.15">
      <c r="A1315" t="s">
        <v>4825</v>
      </c>
      <c r="B1315">
        <v>31402</v>
      </c>
      <c r="C1315" t="s">
        <v>3915</v>
      </c>
      <c r="D1315" t="s">
        <v>2408</v>
      </c>
      <c r="E1315" t="s">
        <v>3982</v>
      </c>
      <c r="F1315" t="s">
        <v>2817</v>
      </c>
      <c r="G1315" t="s">
        <v>7047</v>
      </c>
      <c r="H1315" t="s">
        <v>2783</v>
      </c>
      <c r="I1315" t="s">
        <v>2408</v>
      </c>
    </row>
    <row r="1316" spans="1:9" x14ac:dyDescent="0.15">
      <c r="A1316" t="s">
        <v>4870</v>
      </c>
      <c r="B1316">
        <v>31403</v>
      </c>
      <c r="C1316" t="s">
        <v>3915</v>
      </c>
      <c r="D1316" t="s">
        <v>2819</v>
      </c>
      <c r="E1316" t="s">
        <v>3982</v>
      </c>
      <c r="F1316" t="s">
        <v>2818</v>
      </c>
      <c r="G1316" t="s">
        <v>7048</v>
      </c>
      <c r="H1316" t="s">
        <v>2783</v>
      </c>
      <c r="I1316" t="s">
        <v>2819</v>
      </c>
    </row>
    <row r="1317" spans="1:9" x14ac:dyDescent="0.15">
      <c r="A1317" t="s">
        <v>3965</v>
      </c>
      <c r="B1317">
        <v>32000</v>
      </c>
      <c r="C1317" t="s">
        <v>3916</v>
      </c>
      <c r="D1317" t="s">
        <v>2821</v>
      </c>
      <c r="E1317" t="s">
        <v>3933</v>
      </c>
      <c r="F1317" t="s">
        <v>2820</v>
      </c>
      <c r="G1317" t="s">
        <v>7049</v>
      </c>
      <c r="H1317" t="s">
        <v>2821</v>
      </c>
    </row>
    <row r="1318" spans="1:9" x14ac:dyDescent="0.15">
      <c r="A1318" t="s">
        <v>4014</v>
      </c>
      <c r="B1318">
        <v>32201</v>
      </c>
      <c r="C1318" t="s">
        <v>3916</v>
      </c>
      <c r="D1318" t="s">
        <v>2823</v>
      </c>
      <c r="E1318" t="s">
        <v>3982</v>
      </c>
      <c r="F1318" t="s">
        <v>2822</v>
      </c>
      <c r="G1318" t="s">
        <v>7050</v>
      </c>
      <c r="H1318" t="s">
        <v>2821</v>
      </c>
      <c r="I1318" t="s">
        <v>2823</v>
      </c>
    </row>
    <row r="1319" spans="1:9" x14ac:dyDescent="0.15">
      <c r="A1319" t="s">
        <v>4062</v>
      </c>
      <c r="B1319">
        <v>32202</v>
      </c>
      <c r="C1319" t="s">
        <v>3916</v>
      </c>
      <c r="D1319" t="s">
        <v>2825</v>
      </c>
      <c r="E1319" t="s">
        <v>3982</v>
      </c>
      <c r="F1319" t="s">
        <v>2824</v>
      </c>
      <c r="G1319" t="s">
        <v>7051</v>
      </c>
      <c r="H1319" t="s">
        <v>2821</v>
      </c>
      <c r="I1319" t="s">
        <v>2825</v>
      </c>
    </row>
    <row r="1320" spans="1:9" x14ac:dyDescent="0.15">
      <c r="A1320" t="s">
        <v>4110</v>
      </c>
      <c r="B1320">
        <v>32203</v>
      </c>
      <c r="C1320" t="s">
        <v>3916</v>
      </c>
      <c r="D1320" t="s">
        <v>2827</v>
      </c>
      <c r="E1320" t="s">
        <v>3982</v>
      </c>
      <c r="F1320" t="s">
        <v>2826</v>
      </c>
      <c r="G1320" t="s">
        <v>7052</v>
      </c>
      <c r="H1320" t="s">
        <v>2821</v>
      </c>
      <c r="I1320" t="s">
        <v>2827</v>
      </c>
    </row>
    <row r="1321" spans="1:9" x14ac:dyDescent="0.15">
      <c r="A1321" t="s">
        <v>4158</v>
      </c>
      <c r="B1321">
        <v>32204</v>
      </c>
      <c r="C1321" t="s">
        <v>3916</v>
      </c>
      <c r="D1321" t="s">
        <v>2829</v>
      </c>
      <c r="E1321" t="s">
        <v>3982</v>
      </c>
      <c r="F1321" t="s">
        <v>2828</v>
      </c>
      <c r="G1321" t="s">
        <v>7053</v>
      </c>
      <c r="H1321" t="s">
        <v>2821</v>
      </c>
      <c r="I1321" t="s">
        <v>2829</v>
      </c>
    </row>
    <row r="1322" spans="1:9" x14ac:dyDescent="0.15">
      <c r="A1322" t="s">
        <v>4206</v>
      </c>
      <c r="B1322">
        <v>32205</v>
      </c>
      <c r="C1322" t="s">
        <v>3916</v>
      </c>
      <c r="D1322" t="s">
        <v>2831</v>
      </c>
      <c r="E1322" t="s">
        <v>3982</v>
      </c>
      <c r="F1322" t="s">
        <v>2830</v>
      </c>
      <c r="G1322" t="s">
        <v>7054</v>
      </c>
      <c r="H1322" t="s">
        <v>2821</v>
      </c>
      <c r="I1322" t="s">
        <v>2831</v>
      </c>
    </row>
    <row r="1323" spans="1:9" x14ac:dyDescent="0.15">
      <c r="A1323" t="s">
        <v>4254</v>
      </c>
      <c r="B1323">
        <v>32206</v>
      </c>
      <c r="C1323" t="s">
        <v>3916</v>
      </c>
      <c r="D1323" t="s">
        <v>2833</v>
      </c>
      <c r="E1323" t="s">
        <v>3982</v>
      </c>
      <c r="F1323" t="s">
        <v>2832</v>
      </c>
      <c r="G1323" t="s">
        <v>7055</v>
      </c>
      <c r="H1323" t="s">
        <v>2821</v>
      </c>
      <c r="I1323" t="s">
        <v>2833</v>
      </c>
    </row>
    <row r="1324" spans="1:9" x14ac:dyDescent="0.15">
      <c r="A1324" t="s">
        <v>4302</v>
      </c>
      <c r="B1324">
        <v>32207</v>
      </c>
      <c r="C1324" t="s">
        <v>3916</v>
      </c>
      <c r="D1324" t="s">
        <v>2835</v>
      </c>
      <c r="E1324" t="s">
        <v>3982</v>
      </c>
      <c r="F1324" t="s">
        <v>2834</v>
      </c>
      <c r="G1324" t="s">
        <v>7056</v>
      </c>
      <c r="H1324" t="s">
        <v>2821</v>
      </c>
      <c r="I1324" t="s">
        <v>2835</v>
      </c>
    </row>
    <row r="1325" spans="1:9" x14ac:dyDescent="0.15">
      <c r="A1325" t="s">
        <v>4350</v>
      </c>
      <c r="B1325">
        <v>32209</v>
      </c>
      <c r="C1325" t="s">
        <v>3916</v>
      </c>
      <c r="D1325" t="s">
        <v>2837</v>
      </c>
      <c r="E1325" t="s">
        <v>3982</v>
      </c>
      <c r="F1325" t="s">
        <v>2836</v>
      </c>
      <c r="G1325" t="s">
        <v>7057</v>
      </c>
      <c r="H1325" t="s">
        <v>2821</v>
      </c>
      <c r="I1325" t="s">
        <v>2837</v>
      </c>
    </row>
    <row r="1326" spans="1:9" x14ac:dyDescent="0.15">
      <c r="A1326" t="s">
        <v>4398</v>
      </c>
      <c r="B1326">
        <v>32343</v>
      </c>
      <c r="C1326" t="s">
        <v>3916</v>
      </c>
      <c r="D1326" t="s">
        <v>2839</v>
      </c>
      <c r="E1326" t="s">
        <v>3982</v>
      </c>
      <c r="F1326" t="s">
        <v>2838</v>
      </c>
      <c r="G1326" t="s">
        <v>7058</v>
      </c>
      <c r="H1326" t="s">
        <v>2821</v>
      </c>
      <c r="I1326" t="s">
        <v>2839</v>
      </c>
    </row>
    <row r="1327" spans="1:9" x14ac:dyDescent="0.15">
      <c r="A1327" t="s">
        <v>4446</v>
      </c>
      <c r="B1327">
        <v>32386</v>
      </c>
      <c r="C1327" t="s">
        <v>3916</v>
      </c>
      <c r="D1327" t="s">
        <v>2841</v>
      </c>
      <c r="E1327" t="s">
        <v>3982</v>
      </c>
      <c r="F1327" t="s">
        <v>2840</v>
      </c>
      <c r="G1327" t="s">
        <v>7059</v>
      </c>
      <c r="H1327" t="s">
        <v>2821</v>
      </c>
      <c r="I1327" t="s">
        <v>2841</v>
      </c>
    </row>
    <row r="1328" spans="1:9" x14ac:dyDescent="0.15">
      <c r="A1328" t="s">
        <v>4494</v>
      </c>
      <c r="B1328">
        <v>32441</v>
      </c>
      <c r="C1328" t="s">
        <v>3916</v>
      </c>
      <c r="D1328" t="s">
        <v>2843</v>
      </c>
      <c r="E1328" t="s">
        <v>3982</v>
      </c>
      <c r="F1328" t="s">
        <v>2842</v>
      </c>
      <c r="G1328" t="s">
        <v>7060</v>
      </c>
      <c r="H1328" t="s">
        <v>2821</v>
      </c>
      <c r="I1328" t="s">
        <v>2843</v>
      </c>
    </row>
    <row r="1329" spans="1:9" x14ac:dyDescent="0.15">
      <c r="A1329" t="s">
        <v>4542</v>
      </c>
      <c r="B1329">
        <v>32448</v>
      </c>
      <c r="C1329" t="s">
        <v>3916</v>
      </c>
      <c r="D1329" t="s">
        <v>842</v>
      </c>
      <c r="E1329" t="s">
        <v>3982</v>
      </c>
      <c r="F1329" t="s">
        <v>2844</v>
      </c>
      <c r="G1329" t="s">
        <v>7061</v>
      </c>
      <c r="H1329" t="s">
        <v>2821</v>
      </c>
      <c r="I1329" t="s">
        <v>842</v>
      </c>
    </row>
    <row r="1330" spans="1:9" x14ac:dyDescent="0.15">
      <c r="A1330" t="s">
        <v>4590</v>
      </c>
      <c r="B1330">
        <v>32449</v>
      </c>
      <c r="C1330" t="s">
        <v>3916</v>
      </c>
      <c r="D1330" t="s">
        <v>2846</v>
      </c>
      <c r="E1330" t="s">
        <v>3982</v>
      </c>
      <c r="F1330" t="s">
        <v>2845</v>
      </c>
      <c r="G1330" t="s">
        <v>7062</v>
      </c>
      <c r="H1330" t="s">
        <v>2821</v>
      </c>
      <c r="I1330" t="s">
        <v>2846</v>
      </c>
    </row>
    <row r="1331" spans="1:9" x14ac:dyDescent="0.15">
      <c r="A1331" t="s">
        <v>4638</v>
      </c>
      <c r="B1331">
        <v>32501</v>
      </c>
      <c r="C1331" t="s">
        <v>3916</v>
      </c>
      <c r="D1331" t="s">
        <v>2848</v>
      </c>
      <c r="E1331" t="s">
        <v>3982</v>
      </c>
      <c r="F1331" t="s">
        <v>2847</v>
      </c>
      <c r="G1331" t="s">
        <v>7063</v>
      </c>
      <c r="H1331" t="s">
        <v>2821</v>
      </c>
      <c r="I1331" t="s">
        <v>2848</v>
      </c>
    </row>
    <row r="1332" spans="1:9" x14ac:dyDescent="0.15">
      <c r="A1332" t="s">
        <v>4686</v>
      </c>
      <c r="B1332">
        <v>32505</v>
      </c>
      <c r="C1332" t="s">
        <v>3916</v>
      </c>
      <c r="D1332" t="s">
        <v>2850</v>
      </c>
      <c r="E1332" t="s">
        <v>3982</v>
      </c>
      <c r="F1332" t="s">
        <v>2849</v>
      </c>
      <c r="G1332" t="s">
        <v>7064</v>
      </c>
      <c r="H1332" t="s">
        <v>2821</v>
      </c>
      <c r="I1332" t="s">
        <v>2850</v>
      </c>
    </row>
    <row r="1333" spans="1:9" x14ac:dyDescent="0.15">
      <c r="A1333" t="s">
        <v>4733</v>
      </c>
      <c r="B1333">
        <v>32525</v>
      </c>
      <c r="C1333" t="s">
        <v>3916</v>
      </c>
      <c r="D1333" t="s">
        <v>2852</v>
      </c>
      <c r="E1333" t="s">
        <v>3982</v>
      </c>
      <c r="F1333" t="s">
        <v>2851</v>
      </c>
      <c r="G1333" t="s">
        <v>7065</v>
      </c>
      <c r="H1333" t="s">
        <v>2821</v>
      </c>
      <c r="I1333" t="s">
        <v>2852</v>
      </c>
    </row>
    <row r="1334" spans="1:9" x14ac:dyDescent="0.15">
      <c r="A1334" t="s">
        <v>4780</v>
      </c>
      <c r="B1334">
        <v>32526</v>
      </c>
      <c r="C1334" t="s">
        <v>3916</v>
      </c>
      <c r="D1334" t="s">
        <v>2854</v>
      </c>
      <c r="E1334" t="s">
        <v>3982</v>
      </c>
      <c r="F1334" t="s">
        <v>2853</v>
      </c>
      <c r="G1334" t="s">
        <v>7066</v>
      </c>
      <c r="H1334" t="s">
        <v>2821</v>
      </c>
      <c r="I1334" t="s">
        <v>2854</v>
      </c>
    </row>
    <row r="1335" spans="1:9" x14ac:dyDescent="0.15">
      <c r="A1335" t="s">
        <v>4826</v>
      </c>
      <c r="B1335">
        <v>32527</v>
      </c>
      <c r="C1335" t="s">
        <v>3916</v>
      </c>
      <c r="D1335" t="s">
        <v>2856</v>
      </c>
      <c r="E1335" t="s">
        <v>3982</v>
      </c>
      <c r="F1335" t="s">
        <v>2855</v>
      </c>
      <c r="G1335" t="s">
        <v>7067</v>
      </c>
      <c r="H1335" t="s">
        <v>2821</v>
      </c>
      <c r="I1335" t="s">
        <v>2856</v>
      </c>
    </row>
    <row r="1336" spans="1:9" x14ac:dyDescent="0.15">
      <c r="A1336" t="s">
        <v>4871</v>
      </c>
      <c r="B1336">
        <v>32528</v>
      </c>
      <c r="C1336" t="s">
        <v>3916</v>
      </c>
      <c r="D1336" t="s">
        <v>2858</v>
      </c>
      <c r="E1336" t="s">
        <v>3982</v>
      </c>
      <c r="F1336" t="s">
        <v>2857</v>
      </c>
      <c r="G1336" t="s">
        <v>7068</v>
      </c>
      <c r="H1336" t="s">
        <v>2821</v>
      </c>
      <c r="I1336" t="s">
        <v>2858</v>
      </c>
    </row>
    <row r="1337" spans="1:9" x14ac:dyDescent="0.15">
      <c r="A1337" t="s">
        <v>3966</v>
      </c>
      <c r="B1337">
        <v>33000</v>
      </c>
      <c r="C1337" t="s">
        <v>3917</v>
      </c>
      <c r="D1337" t="s">
        <v>2860</v>
      </c>
      <c r="E1337" t="s">
        <v>3933</v>
      </c>
      <c r="F1337" t="s">
        <v>2859</v>
      </c>
      <c r="G1337" t="s">
        <v>7069</v>
      </c>
      <c r="H1337" t="s">
        <v>2860</v>
      </c>
    </row>
    <row r="1338" spans="1:9" x14ac:dyDescent="0.15">
      <c r="A1338" t="s">
        <v>4015</v>
      </c>
      <c r="B1338">
        <v>33100</v>
      </c>
      <c r="C1338" t="s">
        <v>3917</v>
      </c>
      <c r="D1338" t="s">
        <v>2862</v>
      </c>
      <c r="E1338" t="s">
        <v>3982</v>
      </c>
      <c r="F1338" t="s">
        <v>2861</v>
      </c>
      <c r="G1338" t="s">
        <v>7070</v>
      </c>
      <c r="H1338" t="s">
        <v>2860</v>
      </c>
      <c r="I1338" t="s">
        <v>2862</v>
      </c>
    </row>
    <row r="1339" spans="1:9" x14ac:dyDescent="0.15">
      <c r="A1339" t="s">
        <v>4063</v>
      </c>
      <c r="B1339">
        <v>33202</v>
      </c>
      <c r="C1339" t="s">
        <v>3917</v>
      </c>
      <c r="D1339" t="s">
        <v>2864</v>
      </c>
      <c r="E1339" t="s">
        <v>3982</v>
      </c>
      <c r="F1339" t="s">
        <v>2863</v>
      </c>
      <c r="G1339" t="s">
        <v>7071</v>
      </c>
      <c r="H1339" t="s">
        <v>2860</v>
      </c>
      <c r="I1339" t="s">
        <v>2864</v>
      </c>
    </row>
    <row r="1340" spans="1:9" x14ac:dyDescent="0.15">
      <c r="A1340" t="s">
        <v>4111</v>
      </c>
      <c r="B1340">
        <v>33203</v>
      </c>
      <c r="C1340" t="s">
        <v>3917</v>
      </c>
      <c r="D1340" t="s">
        <v>2866</v>
      </c>
      <c r="E1340" t="s">
        <v>3982</v>
      </c>
      <c r="F1340" t="s">
        <v>2865</v>
      </c>
      <c r="G1340" t="s">
        <v>7072</v>
      </c>
      <c r="H1340" t="s">
        <v>2860</v>
      </c>
      <c r="I1340" t="s">
        <v>2866</v>
      </c>
    </row>
    <row r="1341" spans="1:9" x14ac:dyDescent="0.15">
      <c r="A1341" t="s">
        <v>4159</v>
      </c>
      <c r="B1341">
        <v>33204</v>
      </c>
      <c r="C1341" t="s">
        <v>3917</v>
      </c>
      <c r="D1341" t="s">
        <v>2868</v>
      </c>
      <c r="E1341" t="s">
        <v>3982</v>
      </c>
      <c r="F1341" t="s">
        <v>2867</v>
      </c>
      <c r="G1341" t="s">
        <v>7073</v>
      </c>
      <c r="H1341" t="s">
        <v>2860</v>
      </c>
      <c r="I1341" t="s">
        <v>2868</v>
      </c>
    </row>
    <row r="1342" spans="1:9" x14ac:dyDescent="0.15">
      <c r="A1342" t="s">
        <v>4207</v>
      </c>
      <c r="B1342">
        <v>33205</v>
      </c>
      <c r="C1342" t="s">
        <v>3917</v>
      </c>
      <c r="D1342" t="s">
        <v>2870</v>
      </c>
      <c r="E1342" t="s">
        <v>3982</v>
      </c>
      <c r="F1342" t="s">
        <v>2869</v>
      </c>
      <c r="G1342" t="s">
        <v>7074</v>
      </c>
      <c r="H1342" t="s">
        <v>2860</v>
      </c>
      <c r="I1342" t="s">
        <v>2870</v>
      </c>
    </row>
    <row r="1343" spans="1:9" x14ac:dyDescent="0.15">
      <c r="A1343" t="s">
        <v>4255</v>
      </c>
      <c r="B1343">
        <v>33207</v>
      </c>
      <c r="C1343" t="s">
        <v>3917</v>
      </c>
      <c r="D1343" t="s">
        <v>2872</v>
      </c>
      <c r="E1343" t="s">
        <v>3982</v>
      </c>
      <c r="F1343" t="s">
        <v>2871</v>
      </c>
      <c r="G1343" t="s">
        <v>7075</v>
      </c>
      <c r="H1343" t="s">
        <v>2860</v>
      </c>
      <c r="I1343" t="s">
        <v>2872</v>
      </c>
    </row>
    <row r="1344" spans="1:9" x14ac:dyDescent="0.15">
      <c r="A1344" t="s">
        <v>4303</v>
      </c>
      <c r="B1344">
        <v>33208</v>
      </c>
      <c r="C1344" t="s">
        <v>3917</v>
      </c>
      <c r="D1344" t="s">
        <v>2874</v>
      </c>
      <c r="E1344" t="s">
        <v>3982</v>
      </c>
      <c r="F1344" t="s">
        <v>2873</v>
      </c>
      <c r="G1344" t="s">
        <v>7076</v>
      </c>
      <c r="H1344" t="s">
        <v>2860</v>
      </c>
      <c r="I1344" t="s">
        <v>2874</v>
      </c>
    </row>
    <row r="1345" spans="1:9" x14ac:dyDescent="0.15">
      <c r="A1345" t="s">
        <v>4351</v>
      </c>
      <c r="B1345">
        <v>33209</v>
      </c>
      <c r="C1345" t="s">
        <v>3917</v>
      </c>
      <c r="D1345" t="s">
        <v>2876</v>
      </c>
      <c r="E1345" t="s">
        <v>3982</v>
      </c>
      <c r="F1345" t="s">
        <v>2875</v>
      </c>
      <c r="G1345" t="s">
        <v>7077</v>
      </c>
      <c r="H1345" t="s">
        <v>2860</v>
      </c>
      <c r="I1345" t="s">
        <v>2876</v>
      </c>
    </row>
    <row r="1346" spans="1:9" x14ac:dyDescent="0.15">
      <c r="A1346" t="s">
        <v>4399</v>
      </c>
      <c r="B1346">
        <v>33210</v>
      </c>
      <c r="C1346" t="s">
        <v>3917</v>
      </c>
      <c r="D1346" t="s">
        <v>2878</v>
      </c>
      <c r="E1346" t="s">
        <v>3982</v>
      </c>
      <c r="F1346" t="s">
        <v>2877</v>
      </c>
      <c r="G1346" t="s">
        <v>7078</v>
      </c>
      <c r="H1346" t="s">
        <v>2860</v>
      </c>
      <c r="I1346" t="s">
        <v>2878</v>
      </c>
    </row>
    <row r="1347" spans="1:9" x14ac:dyDescent="0.15">
      <c r="A1347" t="s">
        <v>4447</v>
      </c>
      <c r="B1347">
        <v>33211</v>
      </c>
      <c r="C1347" t="s">
        <v>3917</v>
      </c>
      <c r="D1347" t="s">
        <v>2880</v>
      </c>
      <c r="E1347" t="s">
        <v>3982</v>
      </c>
      <c r="F1347" t="s">
        <v>2879</v>
      </c>
      <c r="G1347" t="s">
        <v>7079</v>
      </c>
      <c r="H1347" t="s">
        <v>2860</v>
      </c>
      <c r="I1347" t="s">
        <v>2880</v>
      </c>
    </row>
    <row r="1348" spans="1:9" x14ac:dyDescent="0.15">
      <c r="A1348" t="s">
        <v>4495</v>
      </c>
      <c r="B1348">
        <v>33212</v>
      </c>
      <c r="C1348" t="s">
        <v>3917</v>
      </c>
      <c r="D1348" t="s">
        <v>2882</v>
      </c>
      <c r="E1348" t="s">
        <v>3982</v>
      </c>
      <c r="F1348" t="s">
        <v>2881</v>
      </c>
      <c r="G1348" t="s">
        <v>7080</v>
      </c>
      <c r="H1348" t="s">
        <v>2860</v>
      </c>
      <c r="I1348" t="s">
        <v>2882</v>
      </c>
    </row>
    <row r="1349" spans="1:9" x14ac:dyDescent="0.15">
      <c r="A1349" t="s">
        <v>4543</v>
      </c>
      <c r="B1349">
        <v>33213</v>
      </c>
      <c r="C1349" t="s">
        <v>3917</v>
      </c>
      <c r="D1349" t="s">
        <v>2884</v>
      </c>
      <c r="E1349" t="s">
        <v>3982</v>
      </c>
      <c r="F1349" t="s">
        <v>2883</v>
      </c>
      <c r="G1349" t="s">
        <v>7081</v>
      </c>
      <c r="H1349" t="s">
        <v>2860</v>
      </c>
      <c r="I1349" t="s">
        <v>2884</v>
      </c>
    </row>
    <row r="1350" spans="1:9" x14ac:dyDescent="0.15">
      <c r="A1350" t="s">
        <v>4591</v>
      </c>
      <c r="B1350">
        <v>33214</v>
      </c>
      <c r="C1350" t="s">
        <v>3917</v>
      </c>
      <c r="D1350" t="s">
        <v>2886</v>
      </c>
      <c r="E1350" t="s">
        <v>3982</v>
      </c>
      <c r="F1350" t="s">
        <v>2885</v>
      </c>
      <c r="G1350" t="s">
        <v>7082</v>
      </c>
      <c r="H1350" t="s">
        <v>2860</v>
      </c>
      <c r="I1350" t="s">
        <v>2886</v>
      </c>
    </row>
    <row r="1351" spans="1:9" x14ac:dyDescent="0.15">
      <c r="A1351" t="s">
        <v>4639</v>
      </c>
      <c r="B1351">
        <v>33215</v>
      </c>
      <c r="C1351" t="s">
        <v>3917</v>
      </c>
      <c r="D1351" t="s">
        <v>2888</v>
      </c>
      <c r="E1351" t="s">
        <v>3982</v>
      </c>
      <c r="F1351" t="s">
        <v>2887</v>
      </c>
      <c r="G1351" t="s">
        <v>7083</v>
      </c>
      <c r="H1351" t="s">
        <v>2860</v>
      </c>
      <c r="I1351" t="s">
        <v>2888</v>
      </c>
    </row>
    <row r="1352" spans="1:9" x14ac:dyDescent="0.15">
      <c r="A1352" t="s">
        <v>4687</v>
      </c>
      <c r="B1352">
        <v>33216</v>
      </c>
      <c r="C1352" t="s">
        <v>3917</v>
      </c>
      <c r="D1352" t="s">
        <v>2890</v>
      </c>
      <c r="E1352" t="s">
        <v>3982</v>
      </c>
      <c r="F1352" t="s">
        <v>2889</v>
      </c>
      <c r="G1352" t="s">
        <v>7084</v>
      </c>
      <c r="H1352" t="s">
        <v>2860</v>
      </c>
      <c r="I1352" t="s">
        <v>2890</v>
      </c>
    </row>
    <row r="1353" spans="1:9" x14ac:dyDescent="0.15">
      <c r="A1353" t="s">
        <v>4734</v>
      </c>
      <c r="B1353">
        <v>33346</v>
      </c>
      <c r="C1353" t="s">
        <v>3917</v>
      </c>
      <c r="D1353" t="s">
        <v>2892</v>
      </c>
      <c r="E1353" t="s">
        <v>3982</v>
      </c>
      <c r="F1353" t="s">
        <v>2891</v>
      </c>
      <c r="G1353" t="s">
        <v>7085</v>
      </c>
      <c r="H1353" t="s">
        <v>2860</v>
      </c>
      <c r="I1353" t="s">
        <v>2892</v>
      </c>
    </row>
    <row r="1354" spans="1:9" x14ac:dyDescent="0.15">
      <c r="A1354" t="s">
        <v>4781</v>
      </c>
      <c r="B1354">
        <v>33423</v>
      </c>
      <c r="C1354" t="s">
        <v>3917</v>
      </c>
      <c r="D1354" t="s">
        <v>2894</v>
      </c>
      <c r="E1354" t="s">
        <v>3982</v>
      </c>
      <c r="F1354" t="s">
        <v>2893</v>
      </c>
      <c r="G1354" t="s">
        <v>7086</v>
      </c>
      <c r="H1354" t="s">
        <v>2860</v>
      </c>
      <c r="I1354" t="s">
        <v>2894</v>
      </c>
    </row>
    <row r="1355" spans="1:9" x14ac:dyDescent="0.15">
      <c r="A1355" t="s">
        <v>4827</v>
      </c>
      <c r="B1355">
        <v>33445</v>
      </c>
      <c r="C1355" t="s">
        <v>3917</v>
      </c>
      <c r="D1355" t="s">
        <v>2896</v>
      </c>
      <c r="E1355" t="s">
        <v>3982</v>
      </c>
      <c r="F1355" t="s">
        <v>2895</v>
      </c>
      <c r="G1355" t="s">
        <v>7087</v>
      </c>
      <c r="H1355" t="s">
        <v>2860</v>
      </c>
      <c r="I1355" t="s">
        <v>2896</v>
      </c>
    </row>
    <row r="1356" spans="1:9" x14ac:dyDescent="0.15">
      <c r="A1356" t="s">
        <v>4872</v>
      </c>
      <c r="B1356">
        <v>33461</v>
      </c>
      <c r="C1356" t="s">
        <v>3917</v>
      </c>
      <c r="D1356" t="s">
        <v>2898</v>
      </c>
      <c r="E1356" t="s">
        <v>3982</v>
      </c>
      <c r="F1356" t="s">
        <v>2897</v>
      </c>
      <c r="G1356" t="s">
        <v>7088</v>
      </c>
      <c r="H1356" t="s">
        <v>2860</v>
      </c>
      <c r="I1356" t="s">
        <v>2898</v>
      </c>
    </row>
    <row r="1357" spans="1:9" x14ac:dyDescent="0.15">
      <c r="A1357" t="s">
        <v>4912</v>
      </c>
      <c r="B1357">
        <v>33586</v>
      </c>
      <c r="C1357" t="s">
        <v>3917</v>
      </c>
      <c r="D1357" t="s">
        <v>2900</v>
      </c>
      <c r="E1357" t="s">
        <v>3982</v>
      </c>
      <c r="F1357" t="s">
        <v>2899</v>
      </c>
      <c r="G1357" t="s">
        <v>7089</v>
      </c>
      <c r="H1357" t="s">
        <v>2860</v>
      </c>
      <c r="I1357" t="s">
        <v>2900</v>
      </c>
    </row>
    <row r="1358" spans="1:9" x14ac:dyDescent="0.15">
      <c r="A1358" t="s">
        <v>4951</v>
      </c>
      <c r="B1358">
        <v>33606</v>
      </c>
      <c r="C1358" t="s">
        <v>3917</v>
      </c>
      <c r="D1358" t="s">
        <v>2902</v>
      </c>
      <c r="E1358" t="s">
        <v>3982</v>
      </c>
      <c r="F1358" t="s">
        <v>2901</v>
      </c>
      <c r="G1358" t="s">
        <v>7090</v>
      </c>
      <c r="H1358" t="s">
        <v>2860</v>
      </c>
      <c r="I1358" t="s">
        <v>2902</v>
      </c>
    </row>
    <row r="1359" spans="1:9" x14ac:dyDescent="0.15">
      <c r="A1359" t="s">
        <v>4988</v>
      </c>
      <c r="B1359">
        <v>33622</v>
      </c>
      <c r="C1359" t="s">
        <v>3917</v>
      </c>
      <c r="D1359" t="s">
        <v>2904</v>
      </c>
      <c r="E1359" t="s">
        <v>3982</v>
      </c>
      <c r="F1359" t="s">
        <v>2903</v>
      </c>
      <c r="G1359" t="s">
        <v>7091</v>
      </c>
      <c r="H1359" t="s">
        <v>2860</v>
      </c>
      <c r="I1359" t="s">
        <v>2904</v>
      </c>
    </row>
    <row r="1360" spans="1:9" x14ac:dyDescent="0.15">
      <c r="A1360" t="s">
        <v>5024</v>
      </c>
      <c r="B1360">
        <v>33623</v>
      </c>
      <c r="C1360" t="s">
        <v>3917</v>
      </c>
      <c r="D1360" t="s">
        <v>2906</v>
      </c>
      <c r="E1360" t="s">
        <v>3982</v>
      </c>
      <c r="F1360" t="s">
        <v>2905</v>
      </c>
      <c r="G1360" t="s">
        <v>7092</v>
      </c>
      <c r="H1360" t="s">
        <v>2860</v>
      </c>
      <c r="I1360" t="s">
        <v>2906</v>
      </c>
    </row>
    <row r="1361" spans="1:9" x14ac:dyDescent="0.15">
      <c r="A1361" t="s">
        <v>5060</v>
      </c>
      <c r="B1361">
        <v>33643</v>
      </c>
      <c r="C1361" t="s">
        <v>3917</v>
      </c>
      <c r="D1361" t="s">
        <v>2908</v>
      </c>
      <c r="E1361" t="s">
        <v>3982</v>
      </c>
      <c r="F1361" t="s">
        <v>2907</v>
      </c>
      <c r="G1361" t="s">
        <v>7093</v>
      </c>
      <c r="H1361" t="s">
        <v>2860</v>
      </c>
      <c r="I1361" t="s">
        <v>2908</v>
      </c>
    </row>
    <row r="1362" spans="1:9" x14ac:dyDescent="0.15">
      <c r="A1362" t="s">
        <v>5095</v>
      </c>
      <c r="B1362">
        <v>33663</v>
      </c>
      <c r="C1362" t="s">
        <v>3917</v>
      </c>
      <c r="D1362" t="s">
        <v>2910</v>
      </c>
      <c r="E1362" t="s">
        <v>3982</v>
      </c>
      <c r="F1362" t="s">
        <v>2909</v>
      </c>
      <c r="G1362" t="s">
        <v>7094</v>
      </c>
      <c r="H1362" t="s">
        <v>2860</v>
      </c>
      <c r="I1362" t="s">
        <v>2910</v>
      </c>
    </row>
    <row r="1363" spans="1:9" x14ac:dyDescent="0.15">
      <c r="A1363" t="s">
        <v>5127</v>
      </c>
      <c r="B1363">
        <v>33666</v>
      </c>
      <c r="C1363" t="s">
        <v>3917</v>
      </c>
      <c r="D1363" t="s">
        <v>2912</v>
      </c>
      <c r="E1363" t="s">
        <v>3982</v>
      </c>
      <c r="F1363" t="s">
        <v>2911</v>
      </c>
      <c r="G1363" t="s">
        <v>7095</v>
      </c>
      <c r="H1363" t="s">
        <v>2860</v>
      </c>
      <c r="I1363" t="s">
        <v>2912</v>
      </c>
    </row>
    <row r="1364" spans="1:9" x14ac:dyDescent="0.15">
      <c r="A1364" t="s">
        <v>5158</v>
      </c>
      <c r="B1364">
        <v>33681</v>
      </c>
      <c r="C1364" t="s">
        <v>3917</v>
      </c>
      <c r="D1364" t="s">
        <v>2914</v>
      </c>
      <c r="E1364" t="s">
        <v>3982</v>
      </c>
      <c r="F1364" t="s">
        <v>2913</v>
      </c>
      <c r="G1364" t="s">
        <v>7096</v>
      </c>
      <c r="H1364" t="s">
        <v>2860</v>
      </c>
      <c r="I1364" t="s">
        <v>2914</v>
      </c>
    </row>
    <row r="1365" spans="1:9" x14ac:dyDescent="0.15">
      <c r="A1365" t="s">
        <v>3967</v>
      </c>
      <c r="B1365">
        <v>34000</v>
      </c>
      <c r="C1365" t="s">
        <v>3918</v>
      </c>
      <c r="D1365" t="s">
        <v>2916</v>
      </c>
      <c r="E1365" t="s">
        <v>3933</v>
      </c>
      <c r="F1365" t="s">
        <v>2915</v>
      </c>
      <c r="G1365" t="s">
        <v>7097</v>
      </c>
      <c r="H1365" t="s">
        <v>2916</v>
      </c>
    </row>
    <row r="1366" spans="1:9" x14ac:dyDescent="0.15">
      <c r="A1366" t="s">
        <v>4016</v>
      </c>
      <c r="B1366">
        <v>34100</v>
      </c>
      <c r="C1366" t="s">
        <v>3918</v>
      </c>
      <c r="D1366" t="s">
        <v>2918</v>
      </c>
      <c r="E1366" t="s">
        <v>3982</v>
      </c>
      <c r="F1366" t="s">
        <v>2917</v>
      </c>
      <c r="G1366" t="s">
        <v>7098</v>
      </c>
      <c r="H1366" t="s">
        <v>2916</v>
      </c>
      <c r="I1366" t="s">
        <v>2918</v>
      </c>
    </row>
    <row r="1367" spans="1:9" x14ac:dyDescent="0.15">
      <c r="A1367" t="s">
        <v>4064</v>
      </c>
      <c r="B1367">
        <v>34202</v>
      </c>
      <c r="C1367" t="s">
        <v>3918</v>
      </c>
      <c r="D1367" t="s">
        <v>2920</v>
      </c>
      <c r="E1367" t="s">
        <v>3982</v>
      </c>
      <c r="F1367" t="s">
        <v>2919</v>
      </c>
      <c r="G1367" t="s">
        <v>7099</v>
      </c>
      <c r="H1367" t="s">
        <v>2916</v>
      </c>
      <c r="I1367" t="s">
        <v>2920</v>
      </c>
    </row>
    <row r="1368" spans="1:9" x14ac:dyDescent="0.15">
      <c r="A1368" t="s">
        <v>4112</v>
      </c>
      <c r="B1368">
        <v>34203</v>
      </c>
      <c r="C1368" t="s">
        <v>3918</v>
      </c>
      <c r="D1368" t="s">
        <v>2922</v>
      </c>
      <c r="E1368" t="s">
        <v>3982</v>
      </c>
      <c r="F1368" t="s">
        <v>2921</v>
      </c>
      <c r="G1368" t="s">
        <v>7100</v>
      </c>
      <c r="H1368" t="s">
        <v>2916</v>
      </c>
      <c r="I1368" t="s">
        <v>2922</v>
      </c>
    </row>
    <row r="1369" spans="1:9" x14ac:dyDescent="0.15">
      <c r="A1369" t="s">
        <v>4160</v>
      </c>
      <c r="B1369">
        <v>34204</v>
      </c>
      <c r="C1369" t="s">
        <v>3918</v>
      </c>
      <c r="D1369" t="s">
        <v>2924</v>
      </c>
      <c r="E1369" t="s">
        <v>3982</v>
      </c>
      <c r="F1369" t="s">
        <v>2923</v>
      </c>
      <c r="G1369" t="s">
        <v>7101</v>
      </c>
      <c r="H1369" t="s">
        <v>2916</v>
      </c>
      <c r="I1369" t="s">
        <v>2924</v>
      </c>
    </row>
    <row r="1370" spans="1:9" x14ac:dyDescent="0.15">
      <c r="A1370" t="s">
        <v>4208</v>
      </c>
      <c r="B1370">
        <v>34205</v>
      </c>
      <c r="C1370" t="s">
        <v>3918</v>
      </c>
      <c r="D1370" t="s">
        <v>2926</v>
      </c>
      <c r="E1370" t="s">
        <v>3982</v>
      </c>
      <c r="F1370" t="s">
        <v>2925</v>
      </c>
      <c r="G1370" t="s">
        <v>7102</v>
      </c>
      <c r="H1370" t="s">
        <v>2916</v>
      </c>
      <c r="I1370" t="s">
        <v>2926</v>
      </c>
    </row>
    <row r="1371" spans="1:9" x14ac:dyDescent="0.15">
      <c r="A1371" t="s">
        <v>4256</v>
      </c>
      <c r="B1371">
        <v>34207</v>
      </c>
      <c r="C1371" t="s">
        <v>3918</v>
      </c>
      <c r="D1371" t="s">
        <v>2928</v>
      </c>
      <c r="E1371" t="s">
        <v>3982</v>
      </c>
      <c r="F1371" t="s">
        <v>2927</v>
      </c>
      <c r="G1371" t="s">
        <v>7103</v>
      </c>
      <c r="H1371" t="s">
        <v>2916</v>
      </c>
      <c r="I1371" t="s">
        <v>2928</v>
      </c>
    </row>
    <row r="1372" spans="1:9" x14ac:dyDescent="0.15">
      <c r="A1372" t="s">
        <v>4304</v>
      </c>
      <c r="B1372">
        <v>34208</v>
      </c>
      <c r="C1372" t="s">
        <v>3918</v>
      </c>
      <c r="D1372" t="s">
        <v>1546</v>
      </c>
      <c r="E1372" t="s">
        <v>3982</v>
      </c>
      <c r="F1372" t="s">
        <v>2929</v>
      </c>
      <c r="G1372" t="s">
        <v>7104</v>
      </c>
      <c r="H1372" t="s">
        <v>2916</v>
      </c>
      <c r="I1372" t="s">
        <v>1546</v>
      </c>
    </row>
    <row r="1373" spans="1:9" x14ac:dyDescent="0.15">
      <c r="A1373" t="s">
        <v>4352</v>
      </c>
      <c r="B1373">
        <v>34209</v>
      </c>
      <c r="C1373" t="s">
        <v>3918</v>
      </c>
      <c r="D1373" t="s">
        <v>2931</v>
      </c>
      <c r="E1373" t="s">
        <v>3982</v>
      </c>
      <c r="F1373" t="s">
        <v>2930</v>
      </c>
      <c r="G1373" t="s">
        <v>7105</v>
      </c>
      <c r="H1373" t="s">
        <v>2916</v>
      </c>
      <c r="I1373" t="s">
        <v>2931</v>
      </c>
    </row>
    <row r="1374" spans="1:9" x14ac:dyDescent="0.15">
      <c r="A1374" t="s">
        <v>4400</v>
      </c>
      <c r="B1374">
        <v>34210</v>
      </c>
      <c r="C1374" t="s">
        <v>3918</v>
      </c>
      <c r="D1374" t="s">
        <v>2933</v>
      </c>
      <c r="E1374" t="s">
        <v>3982</v>
      </c>
      <c r="F1374" t="s">
        <v>2932</v>
      </c>
      <c r="G1374" t="s">
        <v>7106</v>
      </c>
      <c r="H1374" t="s">
        <v>2916</v>
      </c>
      <c r="I1374" t="s">
        <v>2933</v>
      </c>
    </row>
    <row r="1375" spans="1:9" x14ac:dyDescent="0.15">
      <c r="A1375" t="s">
        <v>4448</v>
      </c>
      <c r="B1375">
        <v>34211</v>
      </c>
      <c r="C1375" t="s">
        <v>3918</v>
      </c>
      <c r="D1375" t="s">
        <v>2935</v>
      </c>
      <c r="E1375" t="s">
        <v>3982</v>
      </c>
      <c r="F1375" t="s">
        <v>2934</v>
      </c>
      <c r="G1375" t="s">
        <v>7107</v>
      </c>
      <c r="H1375" t="s">
        <v>2916</v>
      </c>
      <c r="I1375" t="s">
        <v>2935</v>
      </c>
    </row>
    <row r="1376" spans="1:9" x14ac:dyDescent="0.15">
      <c r="A1376" t="s">
        <v>4496</v>
      </c>
      <c r="B1376">
        <v>34212</v>
      </c>
      <c r="C1376" t="s">
        <v>3918</v>
      </c>
      <c r="D1376" t="s">
        <v>2937</v>
      </c>
      <c r="E1376" t="s">
        <v>3982</v>
      </c>
      <c r="F1376" t="s">
        <v>2936</v>
      </c>
      <c r="G1376" t="s">
        <v>7108</v>
      </c>
      <c r="H1376" t="s">
        <v>2916</v>
      </c>
      <c r="I1376" t="s">
        <v>2937</v>
      </c>
    </row>
    <row r="1377" spans="1:9" x14ac:dyDescent="0.15">
      <c r="A1377" t="s">
        <v>4544</v>
      </c>
      <c r="B1377">
        <v>34213</v>
      </c>
      <c r="C1377" t="s">
        <v>3918</v>
      </c>
      <c r="D1377" t="s">
        <v>2939</v>
      </c>
      <c r="E1377" t="s">
        <v>3982</v>
      </c>
      <c r="F1377" t="s">
        <v>2938</v>
      </c>
      <c r="G1377" t="s">
        <v>7109</v>
      </c>
      <c r="H1377" t="s">
        <v>2916</v>
      </c>
      <c r="I1377" t="s">
        <v>2939</v>
      </c>
    </row>
    <row r="1378" spans="1:9" x14ac:dyDescent="0.15">
      <c r="A1378" t="s">
        <v>4592</v>
      </c>
      <c r="B1378">
        <v>34214</v>
      </c>
      <c r="C1378" t="s">
        <v>3918</v>
      </c>
      <c r="D1378" t="s">
        <v>2941</v>
      </c>
      <c r="E1378" t="s">
        <v>3982</v>
      </c>
      <c r="F1378" t="s">
        <v>2940</v>
      </c>
      <c r="G1378" t="s">
        <v>7110</v>
      </c>
      <c r="H1378" t="s">
        <v>2916</v>
      </c>
      <c r="I1378" t="s">
        <v>2941</v>
      </c>
    </row>
    <row r="1379" spans="1:9" x14ac:dyDescent="0.15">
      <c r="A1379" t="s">
        <v>4640</v>
      </c>
      <c r="B1379">
        <v>34215</v>
      </c>
      <c r="C1379" t="s">
        <v>3918</v>
      </c>
      <c r="D1379" t="s">
        <v>2943</v>
      </c>
      <c r="E1379" t="s">
        <v>3982</v>
      </c>
      <c r="F1379" t="s">
        <v>2942</v>
      </c>
      <c r="G1379" t="s">
        <v>7111</v>
      </c>
      <c r="H1379" t="s">
        <v>2916</v>
      </c>
      <c r="I1379" t="s">
        <v>2943</v>
      </c>
    </row>
    <row r="1380" spans="1:9" x14ac:dyDescent="0.15">
      <c r="A1380" t="s">
        <v>4688</v>
      </c>
      <c r="B1380">
        <v>34302</v>
      </c>
      <c r="C1380" t="s">
        <v>3918</v>
      </c>
      <c r="D1380" t="s">
        <v>2945</v>
      </c>
      <c r="E1380" t="s">
        <v>3982</v>
      </c>
      <c r="F1380" t="s">
        <v>2944</v>
      </c>
      <c r="G1380" t="s">
        <v>7112</v>
      </c>
      <c r="H1380" t="s">
        <v>2916</v>
      </c>
      <c r="I1380" t="s">
        <v>2945</v>
      </c>
    </row>
    <row r="1381" spans="1:9" x14ac:dyDescent="0.15">
      <c r="A1381" t="s">
        <v>4735</v>
      </c>
      <c r="B1381">
        <v>34304</v>
      </c>
      <c r="C1381" t="s">
        <v>3918</v>
      </c>
      <c r="D1381" t="s">
        <v>2947</v>
      </c>
      <c r="E1381" t="s">
        <v>3982</v>
      </c>
      <c r="F1381" t="s">
        <v>2946</v>
      </c>
      <c r="G1381" t="s">
        <v>7113</v>
      </c>
      <c r="H1381" t="s">
        <v>2916</v>
      </c>
      <c r="I1381" t="s">
        <v>2947</v>
      </c>
    </row>
    <row r="1382" spans="1:9" x14ac:dyDescent="0.15">
      <c r="A1382" t="s">
        <v>4782</v>
      </c>
      <c r="B1382">
        <v>34307</v>
      </c>
      <c r="C1382" t="s">
        <v>3918</v>
      </c>
      <c r="D1382" t="s">
        <v>2949</v>
      </c>
      <c r="E1382" t="s">
        <v>3982</v>
      </c>
      <c r="F1382" t="s">
        <v>2948</v>
      </c>
      <c r="G1382" t="s">
        <v>7114</v>
      </c>
      <c r="H1382" t="s">
        <v>2916</v>
      </c>
      <c r="I1382" t="s">
        <v>2949</v>
      </c>
    </row>
    <row r="1383" spans="1:9" x14ac:dyDescent="0.15">
      <c r="A1383" t="s">
        <v>4828</v>
      </c>
      <c r="B1383">
        <v>34309</v>
      </c>
      <c r="C1383" t="s">
        <v>3918</v>
      </c>
      <c r="D1383" t="s">
        <v>2951</v>
      </c>
      <c r="E1383" t="s">
        <v>3982</v>
      </c>
      <c r="F1383" t="s">
        <v>2950</v>
      </c>
      <c r="G1383" t="s">
        <v>7115</v>
      </c>
      <c r="H1383" t="s">
        <v>2916</v>
      </c>
      <c r="I1383" t="s">
        <v>2951</v>
      </c>
    </row>
    <row r="1384" spans="1:9" x14ac:dyDescent="0.15">
      <c r="A1384" t="s">
        <v>4873</v>
      </c>
      <c r="B1384">
        <v>34368</v>
      </c>
      <c r="C1384" t="s">
        <v>3918</v>
      </c>
      <c r="D1384" t="s">
        <v>2953</v>
      </c>
      <c r="E1384" t="s">
        <v>3982</v>
      </c>
      <c r="F1384" t="s">
        <v>2952</v>
      </c>
      <c r="G1384" t="s">
        <v>7116</v>
      </c>
      <c r="H1384" t="s">
        <v>2916</v>
      </c>
      <c r="I1384" t="s">
        <v>2953</v>
      </c>
    </row>
    <row r="1385" spans="1:9" x14ac:dyDescent="0.15">
      <c r="A1385" t="s">
        <v>4913</v>
      </c>
      <c r="B1385">
        <v>34369</v>
      </c>
      <c r="C1385" t="s">
        <v>3918</v>
      </c>
      <c r="D1385" t="s">
        <v>2955</v>
      </c>
      <c r="E1385" t="s">
        <v>3982</v>
      </c>
      <c r="F1385" t="s">
        <v>2954</v>
      </c>
      <c r="G1385" t="s">
        <v>7117</v>
      </c>
      <c r="H1385" t="s">
        <v>2916</v>
      </c>
      <c r="I1385" t="s">
        <v>2955</v>
      </c>
    </row>
    <row r="1386" spans="1:9" x14ac:dyDescent="0.15">
      <c r="A1386" t="s">
        <v>4952</v>
      </c>
      <c r="B1386">
        <v>34431</v>
      </c>
      <c r="C1386" t="s">
        <v>3918</v>
      </c>
      <c r="D1386" t="s">
        <v>2957</v>
      </c>
      <c r="E1386" t="s">
        <v>3982</v>
      </c>
      <c r="F1386" t="s">
        <v>2956</v>
      </c>
      <c r="G1386" t="s">
        <v>7118</v>
      </c>
      <c r="H1386" t="s">
        <v>2916</v>
      </c>
      <c r="I1386" t="s">
        <v>2957</v>
      </c>
    </row>
    <row r="1387" spans="1:9" x14ac:dyDescent="0.15">
      <c r="A1387" t="s">
        <v>4989</v>
      </c>
      <c r="B1387">
        <v>34462</v>
      </c>
      <c r="C1387" t="s">
        <v>3918</v>
      </c>
      <c r="D1387" t="s">
        <v>2959</v>
      </c>
      <c r="E1387" t="s">
        <v>3982</v>
      </c>
      <c r="F1387" t="s">
        <v>2958</v>
      </c>
      <c r="G1387" t="s">
        <v>7119</v>
      </c>
      <c r="H1387" t="s">
        <v>2916</v>
      </c>
      <c r="I1387" t="s">
        <v>2959</v>
      </c>
    </row>
    <row r="1388" spans="1:9" x14ac:dyDescent="0.15">
      <c r="A1388" t="s">
        <v>5025</v>
      </c>
      <c r="B1388">
        <v>34545</v>
      </c>
      <c r="C1388" t="s">
        <v>3918</v>
      </c>
      <c r="D1388" t="s">
        <v>2961</v>
      </c>
      <c r="E1388" t="s">
        <v>3982</v>
      </c>
      <c r="F1388" t="s">
        <v>2960</v>
      </c>
      <c r="G1388" t="s">
        <v>7120</v>
      </c>
      <c r="H1388" t="s">
        <v>2916</v>
      </c>
      <c r="I1388" t="s">
        <v>2961</v>
      </c>
    </row>
    <row r="1389" spans="1:9" x14ac:dyDescent="0.15">
      <c r="A1389" t="s">
        <v>3968</v>
      </c>
      <c r="B1389">
        <v>35000</v>
      </c>
      <c r="C1389" t="s">
        <v>3919</v>
      </c>
      <c r="D1389" t="s">
        <v>2963</v>
      </c>
      <c r="E1389" t="s">
        <v>3933</v>
      </c>
      <c r="F1389" t="s">
        <v>2962</v>
      </c>
      <c r="G1389" t="s">
        <v>7121</v>
      </c>
      <c r="H1389" t="s">
        <v>2963</v>
      </c>
    </row>
    <row r="1390" spans="1:9" x14ac:dyDescent="0.15">
      <c r="A1390" t="s">
        <v>4017</v>
      </c>
      <c r="B1390">
        <v>35201</v>
      </c>
      <c r="C1390" t="s">
        <v>3919</v>
      </c>
      <c r="D1390" t="s">
        <v>2965</v>
      </c>
      <c r="E1390" t="s">
        <v>3982</v>
      </c>
      <c r="F1390" t="s">
        <v>2964</v>
      </c>
      <c r="G1390" t="s">
        <v>7122</v>
      </c>
      <c r="H1390" t="s">
        <v>2963</v>
      </c>
      <c r="I1390" t="s">
        <v>2965</v>
      </c>
    </row>
    <row r="1391" spans="1:9" x14ac:dyDescent="0.15">
      <c r="A1391" t="s">
        <v>4065</v>
      </c>
      <c r="B1391">
        <v>35202</v>
      </c>
      <c r="C1391" t="s">
        <v>3919</v>
      </c>
      <c r="D1391" t="s">
        <v>2967</v>
      </c>
      <c r="E1391" t="s">
        <v>3982</v>
      </c>
      <c r="F1391" t="s">
        <v>2966</v>
      </c>
      <c r="G1391" t="s">
        <v>7123</v>
      </c>
      <c r="H1391" t="s">
        <v>2963</v>
      </c>
      <c r="I1391" t="s">
        <v>2967</v>
      </c>
    </row>
    <row r="1392" spans="1:9" x14ac:dyDescent="0.15">
      <c r="A1392" t="s">
        <v>4113</v>
      </c>
      <c r="B1392">
        <v>35203</v>
      </c>
      <c r="C1392" t="s">
        <v>3919</v>
      </c>
      <c r="D1392" t="s">
        <v>2969</v>
      </c>
      <c r="E1392" t="s">
        <v>3982</v>
      </c>
      <c r="F1392" t="s">
        <v>2968</v>
      </c>
      <c r="G1392" t="s">
        <v>7124</v>
      </c>
      <c r="H1392" t="s">
        <v>2963</v>
      </c>
      <c r="I1392" t="s">
        <v>2969</v>
      </c>
    </row>
    <row r="1393" spans="1:9" x14ac:dyDescent="0.15">
      <c r="A1393" t="s">
        <v>4161</v>
      </c>
      <c r="B1393">
        <v>35204</v>
      </c>
      <c r="C1393" t="s">
        <v>3919</v>
      </c>
      <c r="D1393" t="s">
        <v>2971</v>
      </c>
      <c r="E1393" t="s">
        <v>3982</v>
      </c>
      <c r="F1393" t="s">
        <v>2970</v>
      </c>
      <c r="G1393" t="s">
        <v>7125</v>
      </c>
      <c r="H1393" t="s">
        <v>2963</v>
      </c>
      <c r="I1393" t="s">
        <v>2971</v>
      </c>
    </row>
    <row r="1394" spans="1:9" x14ac:dyDescent="0.15">
      <c r="A1394" t="s">
        <v>4209</v>
      </c>
      <c r="B1394">
        <v>35206</v>
      </c>
      <c r="C1394" t="s">
        <v>3919</v>
      </c>
      <c r="D1394" t="s">
        <v>2973</v>
      </c>
      <c r="E1394" t="s">
        <v>3982</v>
      </c>
      <c r="F1394" t="s">
        <v>2972</v>
      </c>
      <c r="G1394" t="s">
        <v>7126</v>
      </c>
      <c r="H1394" t="s">
        <v>2963</v>
      </c>
      <c r="I1394" t="s">
        <v>2973</v>
      </c>
    </row>
    <row r="1395" spans="1:9" x14ac:dyDescent="0.15">
      <c r="A1395" t="s">
        <v>4257</v>
      </c>
      <c r="B1395">
        <v>35207</v>
      </c>
      <c r="C1395" t="s">
        <v>3919</v>
      </c>
      <c r="D1395" t="s">
        <v>2975</v>
      </c>
      <c r="E1395" t="s">
        <v>3982</v>
      </c>
      <c r="F1395" t="s">
        <v>2974</v>
      </c>
      <c r="G1395" t="s">
        <v>7127</v>
      </c>
      <c r="H1395" t="s">
        <v>2963</v>
      </c>
      <c r="I1395" t="s">
        <v>2975</v>
      </c>
    </row>
    <row r="1396" spans="1:9" x14ac:dyDescent="0.15">
      <c r="A1396" t="s">
        <v>4305</v>
      </c>
      <c r="B1396">
        <v>35208</v>
      </c>
      <c r="C1396" t="s">
        <v>3919</v>
      </c>
      <c r="D1396" t="s">
        <v>2977</v>
      </c>
      <c r="E1396" t="s">
        <v>3982</v>
      </c>
      <c r="F1396" t="s">
        <v>2976</v>
      </c>
      <c r="G1396" t="s">
        <v>7128</v>
      </c>
      <c r="H1396" t="s">
        <v>2963</v>
      </c>
      <c r="I1396" t="s">
        <v>2977</v>
      </c>
    </row>
    <row r="1397" spans="1:9" x14ac:dyDescent="0.15">
      <c r="A1397" t="s">
        <v>4353</v>
      </c>
      <c r="B1397">
        <v>35210</v>
      </c>
      <c r="C1397" t="s">
        <v>3919</v>
      </c>
      <c r="D1397" t="s">
        <v>2979</v>
      </c>
      <c r="E1397" t="s">
        <v>3982</v>
      </c>
      <c r="F1397" t="s">
        <v>2978</v>
      </c>
      <c r="G1397" t="s">
        <v>7129</v>
      </c>
      <c r="H1397" t="s">
        <v>2963</v>
      </c>
      <c r="I1397" t="s">
        <v>2979</v>
      </c>
    </row>
    <row r="1398" spans="1:9" x14ac:dyDescent="0.15">
      <c r="A1398" t="s">
        <v>4401</v>
      </c>
      <c r="B1398">
        <v>35211</v>
      </c>
      <c r="C1398" t="s">
        <v>3919</v>
      </c>
      <c r="D1398" t="s">
        <v>2981</v>
      </c>
      <c r="E1398" t="s">
        <v>3982</v>
      </c>
      <c r="F1398" t="s">
        <v>2980</v>
      </c>
      <c r="G1398" t="s">
        <v>7130</v>
      </c>
      <c r="H1398" t="s">
        <v>2963</v>
      </c>
      <c r="I1398" t="s">
        <v>2981</v>
      </c>
    </row>
    <row r="1399" spans="1:9" x14ac:dyDescent="0.15">
      <c r="A1399" t="s">
        <v>4449</v>
      </c>
      <c r="B1399">
        <v>35212</v>
      </c>
      <c r="C1399" t="s">
        <v>3919</v>
      </c>
      <c r="D1399" t="s">
        <v>2983</v>
      </c>
      <c r="E1399" t="s">
        <v>3982</v>
      </c>
      <c r="F1399" t="s">
        <v>2982</v>
      </c>
      <c r="G1399" t="s">
        <v>7131</v>
      </c>
      <c r="H1399" t="s">
        <v>2963</v>
      </c>
      <c r="I1399" t="s">
        <v>2983</v>
      </c>
    </row>
    <row r="1400" spans="1:9" x14ac:dyDescent="0.15">
      <c r="A1400" t="s">
        <v>4497</v>
      </c>
      <c r="B1400">
        <v>35213</v>
      </c>
      <c r="C1400" t="s">
        <v>3919</v>
      </c>
      <c r="D1400" t="s">
        <v>2985</v>
      </c>
      <c r="E1400" t="s">
        <v>3982</v>
      </c>
      <c r="F1400" t="s">
        <v>2984</v>
      </c>
      <c r="G1400" t="s">
        <v>7132</v>
      </c>
      <c r="H1400" t="s">
        <v>2963</v>
      </c>
      <c r="I1400" t="s">
        <v>2985</v>
      </c>
    </row>
    <row r="1401" spans="1:9" x14ac:dyDescent="0.15">
      <c r="A1401" t="s">
        <v>4545</v>
      </c>
      <c r="B1401">
        <v>35215</v>
      </c>
      <c r="C1401" t="s">
        <v>3919</v>
      </c>
      <c r="D1401" t="s">
        <v>2987</v>
      </c>
      <c r="E1401" t="s">
        <v>3982</v>
      </c>
      <c r="F1401" t="s">
        <v>2986</v>
      </c>
      <c r="G1401" t="s">
        <v>7133</v>
      </c>
      <c r="H1401" t="s">
        <v>2963</v>
      </c>
      <c r="I1401" t="s">
        <v>2987</v>
      </c>
    </row>
    <row r="1402" spans="1:9" x14ac:dyDescent="0.15">
      <c r="A1402" t="s">
        <v>4593</v>
      </c>
      <c r="B1402">
        <v>35216</v>
      </c>
      <c r="C1402" t="s">
        <v>3919</v>
      </c>
      <c r="D1402" t="s">
        <v>2989</v>
      </c>
      <c r="E1402" t="s">
        <v>3982</v>
      </c>
      <c r="F1402" t="s">
        <v>2988</v>
      </c>
      <c r="G1402" t="s">
        <v>7134</v>
      </c>
      <c r="H1402" t="s">
        <v>2963</v>
      </c>
      <c r="I1402" t="s">
        <v>2989</v>
      </c>
    </row>
    <row r="1403" spans="1:9" x14ac:dyDescent="0.15">
      <c r="A1403" t="s">
        <v>4641</v>
      </c>
      <c r="B1403">
        <v>35305</v>
      </c>
      <c r="C1403" t="s">
        <v>3919</v>
      </c>
      <c r="D1403" t="s">
        <v>2991</v>
      </c>
      <c r="E1403" t="s">
        <v>3982</v>
      </c>
      <c r="F1403" t="s">
        <v>2990</v>
      </c>
      <c r="G1403" t="s">
        <v>7135</v>
      </c>
      <c r="H1403" t="s">
        <v>2963</v>
      </c>
      <c r="I1403" t="s">
        <v>2991</v>
      </c>
    </row>
    <row r="1404" spans="1:9" x14ac:dyDescent="0.15">
      <c r="A1404" t="s">
        <v>4689</v>
      </c>
      <c r="B1404">
        <v>35321</v>
      </c>
      <c r="C1404" t="s">
        <v>3919</v>
      </c>
      <c r="D1404" t="s">
        <v>2993</v>
      </c>
      <c r="E1404" t="s">
        <v>3982</v>
      </c>
      <c r="F1404" t="s">
        <v>2992</v>
      </c>
      <c r="G1404" t="s">
        <v>7136</v>
      </c>
      <c r="H1404" t="s">
        <v>2963</v>
      </c>
      <c r="I1404" t="s">
        <v>2993</v>
      </c>
    </row>
    <row r="1405" spans="1:9" x14ac:dyDescent="0.15">
      <c r="A1405" t="s">
        <v>4736</v>
      </c>
      <c r="B1405">
        <v>35341</v>
      </c>
      <c r="C1405" t="s">
        <v>3919</v>
      </c>
      <c r="D1405" t="s">
        <v>2995</v>
      </c>
      <c r="E1405" t="s">
        <v>3982</v>
      </c>
      <c r="F1405" t="s">
        <v>2994</v>
      </c>
      <c r="G1405" t="s">
        <v>7137</v>
      </c>
      <c r="H1405" t="s">
        <v>2963</v>
      </c>
      <c r="I1405" t="s">
        <v>2995</v>
      </c>
    </row>
    <row r="1406" spans="1:9" x14ac:dyDescent="0.15">
      <c r="A1406" t="s">
        <v>4783</v>
      </c>
      <c r="B1406">
        <v>35343</v>
      </c>
      <c r="C1406" t="s">
        <v>3919</v>
      </c>
      <c r="D1406" t="s">
        <v>2997</v>
      </c>
      <c r="E1406" t="s">
        <v>3982</v>
      </c>
      <c r="F1406" t="s">
        <v>2996</v>
      </c>
      <c r="G1406" t="s">
        <v>7138</v>
      </c>
      <c r="H1406" t="s">
        <v>2963</v>
      </c>
      <c r="I1406" t="s">
        <v>2997</v>
      </c>
    </row>
    <row r="1407" spans="1:9" x14ac:dyDescent="0.15">
      <c r="A1407" t="s">
        <v>4829</v>
      </c>
      <c r="B1407">
        <v>35344</v>
      </c>
      <c r="C1407" t="s">
        <v>3919</v>
      </c>
      <c r="D1407" t="s">
        <v>2999</v>
      </c>
      <c r="E1407" t="s">
        <v>3982</v>
      </c>
      <c r="F1407" t="s">
        <v>2998</v>
      </c>
      <c r="G1407" t="s">
        <v>7139</v>
      </c>
      <c r="H1407" t="s">
        <v>2963</v>
      </c>
      <c r="I1407" t="s">
        <v>2999</v>
      </c>
    </row>
    <row r="1408" spans="1:9" x14ac:dyDescent="0.15">
      <c r="A1408" t="s">
        <v>4874</v>
      </c>
      <c r="B1408">
        <v>35502</v>
      </c>
      <c r="C1408" t="s">
        <v>3919</v>
      </c>
      <c r="D1408" t="s">
        <v>3001</v>
      </c>
      <c r="E1408" t="s">
        <v>3982</v>
      </c>
      <c r="F1408" t="s">
        <v>3000</v>
      </c>
      <c r="G1408" t="s">
        <v>7140</v>
      </c>
      <c r="H1408" t="s">
        <v>2963</v>
      </c>
      <c r="I1408" t="s">
        <v>3001</v>
      </c>
    </row>
    <row r="1409" spans="1:9" x14ac:dyDescent="0.15">
      <c r="A1409" t="s">
        <v>3969</v>
      </c>
      <c r="B1409">
        <v>36000</v>
      </c>
      <c r="C1409" t="s">
        <v>3920</v>
      </c>
      <c r="D1409" t="s">
        <v>3003</v>
      </c>
      <c r="E1409" t="s">
        <v>3933</v>
      </c>
      <c r="F1409" t="s">
        <v>3002</v>
      </c>
      <c r="G1409" t="s">
        <v>7141</v>
      </c>
      <c r="H1409" t="s">
        <v>3003</v>
      </c>
    </row>
    <row r="1410" spans="1:9" x14ac:dyDescent="0.15">
      <c r="A1410" t="s">
        <v>4018</v>
      </c>
      <c r="B1410">
        <v>36201</v>
      </c>
      <c r="C1410" t="s">
        <v>3920</v>
      </c>
      <c r="D1410" t="s">
        <v>3005</v>
      </c>
      <c r="E1410" t="s">
        <v>3982</v>
      </c>
      <c r="F1410" t="s">
        <v>3004</v>
      </c>
      <c r="G1410" t="s">
        <v>7142</v>
      </c>
      <c r="H1410" t="s">
        <v>3003</v>
      </c>
      <c r="I1410" t="s">
        <v>3005</v>
      </c>
    </row>
    <row r="1411" spans="1:9" x14ac:dyDescent="0.15">
      <c r="A1411" t="s">
        <v>4066</v>
      </c>
      <c r="B1411">
        <v>36202</v>
      </c>
      <c r="C1411" t="s">
        <v>3920</v>
      </c>
      <c r="D1411" t="s">
        <v>3007</v>
      </c>
      <c r="E1411" t="s">
        <v>3982</v>
      </c>
      <c r="F1411" t="s">
        <v>3006</v>
      </c>
      <c r="G1411" t="s">
        <v>7143</v>
      </c>
      <c r="H1411" t="s">
        <v>3003</v>
      </c>
      <c r="I1411" t="s">
        <v>3007</v>
      </c>
    </row>
    <row r="1412" spans="1:9" x14ac:dyDescent="0.15">
      <c r="A1412" t="s">
        <v>4114</v>
      </c>
      <c r="B1412">
        <v>36203</v>
      </c>
      <c r="C1412" t="s">
        <v>3920</v>
      </c>
      <c r="D1412" t="s">
        <v>3009</v>
      </c>
      <c r="E1412" t="s">
        <v>3982</v>
      </c>
      <c r="F1412" t="s">
        <v>3008</v>
      </c>
      <c r="G1412" t="s">
        <v>7144</v>
      </c>
      <c r="H1412" t="s">
        <v>3003</v>
      </c>
      <c r="I1412" t="s">
        <v>3009</v>
      </c>
    </row>
    <row r="1413" spans="1:9" x14ac:dyDescent="0.15">
      <c r="A1413" t="s">
        <v>4162</v>
      </c>
      <c r="B1413">
        <v>36204</v>
      </c>
      <c r="C1413" t="s">
        <v>3920</v>
      </c>
      <c r="D1413" t="s">
        <v>3011</v>
      </c>
      <c r="E1413" t="s">
        <v>3982</v>
      </c>
      <c r="F1413" t="s">
        <v>3010</v>
      </c>
      <c r="G1413" t="s">
        <v>7145</v>
      </c>
      <c r="H1413" t="s">
        <v>3003</v>
      </c>
      <c r="I1413" t="s">
        <v>3011</v>
      </c>
    </row>
    <row r="1414" spans="1:9" x14ac:dyDescent="0.15">
      <c r="A1414" t="s">
        <v>4210</v>
      </c>
      <c r="B1414">
        <v>36205</v>
      </c>
      <c r="C1414" t="s">
        <v>3920</v>
      </c>
      <c r="D1414" t="s">
        <v>3013</v>
      </c>
      <c r="E1414" t="s">
        <v>3982</v>
      </c>
      <c r="F1414" t="s">
        <v>3012</v>
      </c>
      <c r="G1414" t="s">
        <v>7146</v>
      </c>
      <c r="H1414" t="s">
        <v>3003</v>
      </c>
      <c r="I1414" t="s">
        <v>3013</v>
      </c>
    </row>
    <row r="1415" spans="1:9" x14ac:dyDescent="0.15">
      <c r="A1415" t="s">
        <v>4258</v>
      </c>
      <c r="B1415">
        <v>36206</v>
      </c>
      <c r="C1415" t="s">
        <v>3920</v>
      </c>
      <c r="D1415" t="s">
        <v>3015</v>
      </c>
      <c r="E1415" t="s">
        <v>3982</v>
      </c>
      <c r="F1415" t="s">
        <v>3014</v>
      </c>
      <c r="G1415" t="s">
        <v>7147</v>
      </c>
      <c r="H1415" t="s">
        <v>3003</v>
      </c>
      <c r="I1415" t="s">
        <v>3015</v>
      </c>
    </row>
    <row r="1416" spans="1:9" x14ac:dyDescent="0.15">
      <c r="A1416" t="s">
        <v>4306</v>
      </c>
      <c r="B1416">
        <v>36207</v>
      </c>
      <c r="C1416" t="s">
        <v>3920</v>
      </c>
      <c r="D1416" t="s">
        <v>3017</v>
      </c>
      <c r="E1416" t="s">
        <v>3982</v>
      </c>
      <c r="F1416" t="s">
        <v>3016</v>
      </c>
      <c r="G1416" t="s">
        <v>7148</v>
      </c>
      <c r="H1416" t="s">
        <v>3003</v>
      </c>
      <c r="I1416" t="s">
        <v>3017</v>
      </c>
    </row>
    <row r="1417" spans="1:9" x14ac:dyDescent="0.15">
      <c r="A1417" t="s">
        <v>4354</v>
      </c>
      <c r="B1417">
        <v>36208</v>
      </c>
      <c r="C1417" t="s">
        <v>3920</v>
      </c>
      <c r="D1417" t="s">
        <v>3019</v>
      </c>
      <c r="E1417" t="s">
        <v>3982</v>
      </c>
      <c r="F1417" t="s">
        <v>3018</v>
      </c>
      <c r="G1417" t="s">
        <v>7149</v>
      </c>
      <c r="H1417" t="s">
        <v>3003</v>
      </c>
      <c r="I1417" t="s">
        <v>3019</v>
      </c>
    </row>
    <row r="1418" spans="1:9" x14ac:dyDescent="0.15">
      <c r="A1418" t="s">
        <v>4402</v>
      </c>
      <c r="B1418">
        <v>36301</v>
      </c>
      <c r="C1418" t="s">
        <v>3920</v>
      </c>
      <c r="D1418" t="s">
        <v>3021</v>
      </c>
      <c r="E1418" t="s">
        <v>3982</v>
      </c>
      <c r="F1418" t="s">
        <v>3020</v>
      </c>
      <c r="G1418" t="s">
        <v>7150</v>
      </c>
      <c r="H1418" t="s">
        <v>3003</v>
      </c>
      <c r="I1418" t="s">
        <v>3021</v>
      </c>
    </row>
    <row r="1419" spans="1:9" x14ac:dyDescent="0.15">
      <c r="A1419" t="s">
        <v>4450</v>
      </c>
      <c r="B1419">
        <v>36302</v>
      </c>
      <c r="C1419" t="s">
        <v>3920</v>
      </c>
      <c r="D1419" t="s">
        <v>3023</v>
      </c>
      <c r="E1419" t="s">
        <v>3982</v>
      </c>
      <c r="F1419" t="s">
        <v>3022</v>
      </c>
      <c r="G1419" t="s">
        <v>7151</v>
      </c>
      <c r="H1419" t="s">
        <v>3003</v>
      </c>
      <c r="I1419" t="s">
        <v>3023</v>
      </c>
    </row>
    <row r="1420" spans="1:9" x14ac:dyDescent="0.15">
      <c r="A1420" t="s">
        <v>4498</v>
      </c>
      <c r="B1420">
        <v>36321</v>
      </c>
      <c r="C1420" t="s">
        <v>3920</v>
      </c>
      <c r="D1420" t="s">
        <v>3025</v>
      </c>
      <c r="E1420" t="s">
        <v>3982</v>
      </c>
      <c r="F1420" t="s">
        <v>3024</v>
      </c>
      <c r="G1420" t="s">
        <v>7152</v>
      </c>
      <c r="H1420" t="s">
        <v>3003</v>
      </c>
      <c r="I1420" t="s">
        <v>3025</v>
      </c>
    </row>
    <row r="1421" spans="1:9" x14ac:dyDescent="0.15">
      <c r="A1421" t="s">
        <v>4546</v>
      </c>
      <c r="B1421">
        <v>36341</v>
      </c>
      <c r="C1421" t="s">
        <v>3920</v>
      </c>
      <c r="D1421" t="s">
        <v>3027</v>
      </c>
      <c r="E1421" t="s">
        <v>3982</v>
      </c>
      <c r="F1421" t="s">
        <v>3026</v>
      </c>
      <c r="G1421" t="s">
        <v>7153</v>
      </c>
      <c r="H1421" t="s">
        <v>3003</v>
      </c>
      <c r="I1421" t="s">
        <v>3027</v>
      </c>
    </row>
    <row r="1422" spans="1:9" x14ac:dyDescent="0.15">
      <c r="A1422" t="s">
        <v>4594</v>
      </c>
      <c r="B1422">
        <v>36342</v>
      </c>
      <c r="C1422" t="s">
        <v>3920</v>
      </c>
      <c r="D1422" t="s">
        <v>3029</v>
      </c>
      <c r="E1422" t="s">
        <v>3982</v>
      </c>
      <c r="F1422" t="s">
        <v>3028</v>
      </c>
      <c r="G1422" t="s">
        <v>7154</v>
      </c>
      <c r="H1422" t="s">
        <v>3003</v>
      </c>
      <c r="I1422" t="s">
        <v>3029</v>
      </c>
    </row>
    <row r="1423" spans="1:9" x14ac:dyDescent="0.15">
      <c r="A1423" t="s">
        <v>4642</v>
      </c>
      <c r="B1423">
        <v>36368</v>
      </c>
      <c r="C1423" t="s">
        <v>3920</v>
      </c>
      <c r="D1423" t="s">
        <v>3031</v>
      </c>
      <c r="E1423" t="s">
        <v>3982</v>
      </c>
      <c r="F1423" t="s">
        <v>3030</v>
      </c>
      <c r="G1423" t="s">
        <v>7155</v>
      </c>
      <c r="H1423" t="s">
        <v>3003</v>
      </c>
      <c r="I1423" t="s">
        <v>3031</v>
      </c>
    </row>
    <row r="1424" spans="1:9" x14ac:dyDescent="0.15">
      <c r="A1424" t="s">
        <v>4690</v>
      </c>
      <c r="B1424">
        <v>36383</v>
      </c>
      <c r="C1424" t="s">
        <v>3920</v>
      </c>
      <c r="D1424" t="s">
        <v>3033</v>
      </c>
      <c r="E1424" t="s">
        <v>3982</v>
      </c>
      <c r="F1424" t="s">
        <v>3032</v>
      </c>
      <c r="G1424" t="s">
        <v>7156</v>
      </c>
      <c r="H1424" t="s">
        <v>3003</v>
      </c>
      <c r="I1424" t="s">
        <v>3033</v>
      </c>
    </row>
    <row r="1425" spans="1:9" x14ac:dyDescent="0.15">
      <c r="A1425" t="s">
        <v>4737</v>
      </c>
      <c r="B1425">
        <v>36387</v>
      </c>
      <c r="C1425" t="s">
        <v>3920</v>
      </c>
      <c r="D1425" t="s">
        <v>3035</v>
      </c>
      <c r="E1425" t="s">
        <v>3982</v>
      </c>
      <c r="F1425" t="s">
        <v>3034</v>
      </c>
      <c r="G1425" t="s">
        <v>7157</v>
      </c>
      <c r="H1425" t="s">
        <v>3003</v>
      </c>
      <c r="I1425" t="s">
        <v>3035</v>
      </c>
    </row>
    <row r="1426" spans="1:9" x14ac:dyDescent="0.15">
      <c r="A1426" t="s">
        <v>4784</v>
      </c>
      <c r="B1426">
        <v>36388</v>
      </c>
      <c r="C1426" t="s">
        <v>3920</v>
      </c>
      <c r="D1426" t="s">
        <v>3037</v>
      </c>
      <c r="E1426" t="s">
        <v>3982</v>
      </c>
      <c r="F1426" t="s">
        <v>3036</v>
      </c>
      <c r="G1426" t="s">
        <v>7158</v>
      </c>
      <c r="H1426" t="s">
        <v>3003</v>
      </c>
      <c r="I1426" t="s">
        <v>3037</v>
      </c>
    </row>
    <row r="1427" spans="1:9" x14ac:dyDescent="0.15">
      <c r="A1427" t="s">
        <v>4830</v>
      </c>
      <c r="B1427">
        <v>36401</v>
      </c>
      <c r="C1427" t="s">
        <v>3920</v>
      </c>
      <c r="D1427" t="s">
        <v>3039</v>
      </c>
      <c r="E1427" t="s">
        <v>3982</v>
      </c>
      <c r="F1427" t="s">
        <v>3038</v>
      </c>
      <c r="G1427" t="s">
        <v>7159</v>
      </c>
      <c r="H1427" t="s">
        <v>3003</v>
      </c>
      <c r="I1427" t="s">
        <v>3039</v>
      </c>
    </row>
    <row r="1428" spans="1:9" x14ac:dyDescent="0.15">
      <c r="A1428" t="s">
        <v>4875</v>
      </c>
      <c r="B1428">
        <v>36402</v>
      </c>
      <c r="C1428" t="s">
        <v>3920</v>
      </c>
      <c r="D1428" t="s">
        <v>3041</v>
      </c>
      <c r="E1428" t="s">
        <v>3982</v>
      </c>
      <c r="F1428" t="s">
        <v>3040</v>
      </c>
      <c r="G1428" t="s">
        <v>7160</v>
      </c>
      <c r="H1428" t="s">
        <v>3003</v>
      </c>
      <c r="I1428" t="s">
        <v>3041</v>
      </c>
    </row>
    <row r="1429" spans="1:9" x14ac:dyDescent="0.15">
      <c r="A1429" t="s">
        <v>4914</v>
      </c>
      <c r="B1429">
        <v>36403</v>
      </c>
      <c r="C1429" t="s">
        <v>3920</v>
      </c>
      <c r="D1429" t="s">
        <v>3043</v>
      </c>
      <c r="E1429" t="s">
        <v>3982</v>
      </c>
      <c r="F1429" t="s">
        <v>3042</v>
      </c>
      <c r="G1429" t="s">
        <v>7161</v>
      </c>
      <c r="H1429" t="s">
        <v>3003</v>
      </c>
      <c r="I1429" t="s">
        <v>3043</v>
      </c>
    </row>
    <row r="1430" spans="1:9" x14ac:dyDescent="0.15">
      <c r="A1430" t="s">
        <v>4953</v>
      </c>
      <c r="B1430">
        <v>36404</v>
      </c>
      <c r="C1430" t="s">
        <v>3920</v>
      </c>
      <c r="D1430" t="s">
        <v>3045</v>
      </c>
      <c r="E1430" t="s">
        <v>3982</v>
      </c>
      <c r="F1430" t="s">
        <v>3044</v>
      </c>
      <c r="G1430" t="s">
        <v>7162</v>
      </c>
      <c r="H1430" t="s">
        <v>3003</v>
      </c>
      <c r="I1430" t="s">
        <v>3045</v>
      </c>
    </row>
    <row r="1431" spans="1:9" x14ac:dyDescent="0.15">
      <c r="A1431" t="s">
        <v>4990</v>
      </c>
      <c r="B1431">
        <v>36405</v>
      </c>
      <c r="C1431" t="s">
        <v>3920</v>
      </c>
      <c r="D1431" t="s">
        <v>3047</v>
      </c>
      <c r="E1431" t="s">
        <v>3982</v>
      </c>
      <c r="F1431" t="s">
        <v>3046</v>
      </c>
      <c r="G1431" t="s">
        <v>7163</v>
      </c>
      <c r="H1431" t="s">
        <v>3003</v>
      </c>
      <c r="I1431" t="s">
        <v>3047</v>
      </c>
    </row>
    <row r="1432" spans="1:9" x14ac:dyDescent="0.15">
      <c r="A1432" t="s">
        <v>5026</v>
      </c>
      <c r="B1432">
        <v>36468</v>
      </c>
      <c r="C1432" t="s">
        <v>3920</v>
      </c>
      <c r="D1432" t="s">
        <v>3049</v>
      </c>
      <c r="E1432" t="s">
        <v>3982</v>
      </c>
      <c r="F1432" t="s">
        <v>3048</v>
      </c>
      <c r="G1432" t="s">
        <v>7164</v>
      </c>
      <c r="H1432" t="s">
        <v>3003</v>
      </c>
      <c r="I1432" t="s">
        <v>3049</v>
      </c>
    </row>
    <row r="1433" spans="1:9" x14ac:dyDescent="0.15">
      <c r="A1433" t="s">
        <v>5061</v>
      </c>
      <c r="B1433">
        <v>36489</v>
      </c>
      <c r="C1433" t="s">
        <v>3920</v>
      </c>
      <c r="D1433" t="s">
        <v>3051</v>
      </c>
      <c r="E1433" t="s">
        <v>3982</v>
      </c>
      <c r="F1433" t="s">
        <v>3050</v>
      </c>
      <c r="G1433" t="s">
        <v>7165</v>
      </c>
      <c r="H1433" t="s">
        <v>3003</v>
      </c>
      <c r="I1433" t="s">
        <v>3051</v>
      </c>
    </row>
    <row r="1434" spans="1:9" x14ac:dyDescent="0.15">
      <c r="A1434" t="s">
        <v>3970</v>
      </c>
      <c r="B1434">
        <v>37000</v>
      </c>
      <c r="C1434" t="s">
        <v>3921</v>
      </c>
      <c r="D1434" t="s">
        <v>3053</v>
      </c>
      <c r="E1434" t="s">
        <v>3933</v>
      </c>
      <c r="F1434" t="s">
        <v>3052</v>
      </c>
      <c r="G1434" t="s">
        <v>7166</v>
      </c>
      <c r="H1434" t="s">
        <v>3053</v>
      </c>
    </row>
    <row r="1435" spans="1:9" x14ac:dyDescent="0.15">
      <c r="A1435" t="s">
        <v>4019</v>
      </c>
      <c r="B1435">
        <v>37201</v>
      </c>
      <c r="C1435" t="s">
        <v>3921</v>
      </c>
      <c r="D1435" t="s">
        <v>3055</v>
      </c>
      <c r="E1435" t="s">
        <v>3982</v>
      </c>
      <c r="F1435" t="s">
        <v>3054</v>
      </c>
      <c r="G1435" t="s">
        <v>7167</v>
      </c>
      <c r="H1435" t="s">
        <v>3053</v>
      </c>
      <c r="I1435" t="s">
        <v>3055</v>
      </c>
    </row>
    <row r="1436" spans="1:9" x14ac:dyDescent="0.15">
      <c r="A1436" t="s">
        <v>4067</v>
      </c>
      <c r="B1436">
        <v>37202</v>
      </c>
      <c r="C1436" t="s">
        <v>3921</v>
      </c>
      <c r="D1436" t="s">
        <v>3057</v>
      </c>
      <c r="E1436" t="s">
        <v>3982</v>
      </c>
      <c r="F1436" t="s">
        <v>3056</v>
      </c>
      <c r="G1436" t="s">
        <v>7168</v>
      </c>
      <c r="H1436" t="s">
        <v>3053</v>
      </c>
      <c r="I1436" t="s">
        <v>3057</v>
      </c>
    </row>
    <row r="1437" spans="1:9" x14ac:dyDescent="0.15">
      <c r="A1437" t="s">
        <v>4115</v>
      </c>
      <c r="B1437">
        <v>37203</v>
      </c>
      <c r="C1437" t="s">
        <v>3921</v>
      </c>
      <c r="D1437" t="s">
        <v>3059</v>
      </c>
      <c r="E1437" t="s">
        <v>3982</v>
      </c>
      <c r="F1437" t="s">
        <v>3058</v>
      </c>
      <c r="G1437" t="s">
        <v>7169</v>
      </c>
      <c r="H1437" t="s">
        <v>3053</v>
      </c>
      <c r="I1437" t="s">
        <v>3059</v>
      </c>
    </row>
    <row r="1438" spans="1:9" x14ac:dyDescent="0.15">
      <c r="A1438" t="s">
        <v>4163</v>
      </c>
      <c r="B1438">
        <v>37204</v>
      </c>
      <c r="C1438" t="s">
        <v>3921</v>
      </c>
      <c r="D1438" t="s">
        <v>3061</v>
      </c>
      <c r="E1438" t="s">
        <v>3982</v>
      </c>
      <c r="F1438" t="s">
        <v>3060</v>
      </c>
      <c r="G1438" t="s">
        <v>7170</v>
      </c>
      <c r="H1438" t="s">
        <v>3053</v>
      </c>
      <c r="I1438" t="s">
        <v>3061</v>
      </c>
    </row>
    <row r="1439" spans="1:9" x14ac:dyDescent="0.15">
      <c r="A1439" t="s">
        <v>4211</v>
      </c>
      <c r="B1439">
        <v>37205</v>
      </c>
      <c r="C1439" t="s">
        <v>3921</v>
      </c>
      <c r="D1439" t="s">
        <v>3063</v>
      </c>
      <c r="E1439" t="s">
        <v>3982</v>
      </c>
      <c r="F1439" t="s">
        <v>3062</v>
      </c>
      <c r="G1439" t="s">
        <v>7171</v>
      </c>
      <c r="H1439" t="s">
        <v>3053</v>
      </c>
      <c r="I1439" t="s">
        <v>3063</v>
      </c>
    </row>
    <row r="1440" spans="1:9" x14ac:dyDescent="0.15">
      <c r="A1440" t="s">
        <v>4259</v>
      </c>
      <c r="B1440">
        <v>37206</v>
      </c>
      <c r="C1440" t="s">
        <v>3921</v>
      </c>
      <c r="D1440" t="s">
        <v>3065</v>
      </c>
      <c r="E1440" t="s">
        <v>3982</v>
      </c>
      <c r="F1440" t="s">
        <v>3064</v>
      </c>
      <c r="G1440" t="s">
        <v>7172</v>
      </c>
      <c r="H1440" t="s">
        <v>3053</v>
      </c>
      <c r="I1440" t="s">
        <v>3065</v>
      </c>
    </row>
    <row r="1441" spans="1:9" x14ac:dyDescent="0.15">
      <c r="A1441" t="s">
        <v>4307</v>
      </c>
      <c r="B1441">
        <v>37207</v>
      </c>
      <c r="C1441" t="s">
        <v>3921</v>
      </c>
      <c r="D1441" t="s">
        <v>3067</v>
      </c>
      <c r="E1441" t="s">
        <v>3982</v>
      </c>
      <c r="F1441" t="s">
        <v>3066</v>
      </c>
      <c r="G1441" t="s">
        <v>7173</v>
      </c>
      <c r="H1441" t="s">
        <v>3053</v>
      </c>
      <c r="I1441" t="s">
        <v>3067</v>
      </c>
    </row>
    <row r="1442" spans="1:9" x14ac:dyDescent="0.15">
      <c r="A1442" t="s">
        <v>4355</v>
      </c>
      <c r="B1442">
        <v>37208</v>
      </c>
      <c r="C1442" t="s">
        <v>3921</v>
      </c>
      <c r="D1442" t="s">
        <v>3069</v>
      </c>
      <c r="E1442" t="s">
        <v>3982</v>
      </c>
      <c r="F1442" t="s">
        <v>3068</v>
      </c>
      <c r="G1442" t="s">
        <v>7174</v>
      </c>
      <c r="H1442" t="s">
        <v>3053</v>
      </c>
      <c r="I1442" t="s">
        <v>3069</v>
      </c>
    </row>
    <row r="1443" spans="1:9" x14ac:dyDescent="0.15">
      <c r="A1443" t="s">
        <v>4403</v>
      </c>
      <c r="B1443">
        <v>37322</v>
      </c>
      <c r="C1443" t="s">
        <v>3921</v>
      </c>
      <c r="D1443" t="s">
        <v>3071</v>
      </c>
      <c r="E1443" t="s">
        <v>3982</v>
      </c>
      <c r="F1443" t="s">
        <v>3070</v>
      </c>
      <c r="G1443" t="s">
        <v>7175</v>
      </c>
      <c r="H1443" t="s">
        <v>3053</v>
      </c>
      <c r="I1443" t="s">
        <v>3071</v>
      </c>
    </row>
    <row r="1444" spans="1:9" x14ac:dyDescent="0.15">
      <c r="A1444" t="s">
        <v>4451</v>
      </c>
      <c r="B1444">
        <v>37324</v>
      </c>
      <c r="C1444" t="s">
        <v>3921</v>
      </c>
      <c r="D1444" t="s">
        <v>3073</v>
      </c>
      <c r="E1444" t="s">
        <v>3982</v>
      </c>
      <c r="F1444" t="s">
        <v>3072</v>
      </c>
      <c r="G1444" t="s">
        <v>7176</v>
      </c>
      <c r="H1444" t="s">
        <v>3053</v>
      </c>
      <c r="I1444" t="s">
        <v>3073</v>
      </c>
    </row>
    <row r="1445" spans="1:9" x14ac:dyDescent="0.15">
      <c r="A1445" t="s">
        <v>4499</v>
      </c>
      <c r="B1445">
        <v>37341</v>
      </c>
      <c r="C1445" t="s">
        <v>3921</v>
      </c>
      <c r="D1445" t="s">
        <v>3075</v>
      </c>
      <c r="E1445" t="s">
        <v>3982</v>
      </c>
      <c r="F1445" t="s">
        <v>3074</v>
      </c>
      <c r="G1445" t="s">
        <v>7177</v>
      </c>
      <c r="H1445" t="s">
        <v>3053</v>
      </c>
      <c r="I1445" t="s">
        <v>3075</v>
      </c>
    </row>
    <row r="1446" spans="1:9" x14ac:dyDescent="0.15">
      <c r="A1446" t="s">
        <v>4547</v>
      </c>
      <c r="B1446">
        <v>37364</v>
      </c>
      <c r="C1446" t="s">
        <v>3921</v>
      </c>
      <c r="D1446" t="s">
        <v>3077</v>
      </c>
      <c r="E1446" t="s">
        <v>3982</v>
      </c>
      <c r="F1446" t="s">
        <v>3076</v>
      </c>
      <c r="G1446" t="s">
        <v>7178</v>
      </c>
      <c r="H1446" t="s">
        <v>3053</v>
      </c>
      <c r="I1446" t="s">
        <v>3077</v>
      </c>
    </row>
    <row r="1447" spans="1:9" x14ac:dyDescent="0.15">
      <c r="A1447" t="s">
        <v>4595</v>
      </c>
      <c r="B1447">
        <v>37386</v>
      </c>
      <c r="C1447" t="s">
        <v>3921</v>
      </c>
      <c r="D1447" t="s">
        <v>3079</v>
      </c>
      <c r="E1447" t="s">
        <v>3982</v>
      </c>
      <c r="F1447" t="s">
        <v>3078</v>
      </c>
      <c r="G1447" t="s">
        <v>7179</v>
      </c>
      <c r="H1447" t="s">
        <v>3053</v>
      </c>
      <c r="I1447" t="s">
        <v>3079</v>
      </c>
    </row>
    <row r="1448" spans="1:9" x14ac:dyDescent="0.15">
      <c r="A1448" t="s">
        <v>4643</v>
      </c>
      <c r="B1448">
        <v>37387</v>
      </c>
      <c r="C1448" t="s">
        <v>3921</v>
      </c>
      <c r="D1448" t="s">
        <v>3081</v>
      </c>
      <c r="E1448" t="s">
        <v>3982</v>
      </c>
      <c r="F1448" t="s">
        <v>3080</v>
      </c>
      <c r="G1448" t="s">
        <v>7180</v>
      </c>
      <c r="H1448" t="s">
        <v>3053</v>
      </c>
      <c r="I1448" t="s">
        <v>3081</v>
      </c>
    </row>
    <row r="1449" spans="1:9" x14ac:dyDescent="0.15">
      <c r="A1449" t="s">
        <v>4691</v>
      </c>
      <c r="B1449">
        <v>37403</v>
      </c>
      <c r="C1449" t="s">
        <v>3921</v>
      </c>
      <c r="D1449" t="s">
        <v>3083</v>
      </c>
      <c r="E1449" t="s">
        <v>3982</v>
      </c>
      <c r="F1449" t="s">
        <v>3082</v>
      </c>
      <c r="G1449" t="s">
        <v>7181</v>
      </c>
      <c r="H1449" t="s">
        <v>3053</v>
      </c>
      <c r="I1449" t="s">
        <v>3083</v>
      </c>
    </row>
    <row r="1450" spans="1:9" x14ac:dyDescent="0.15">
      <c r="A1450" t="s">
        <v>4738</v>
      </c>
      <c r="B1450">
        <v>37404</v>
      </c>
      <c r="C1450" t="s">
        <v>3921</v>
      </c>
      <c r="D1450" t="s">
        <v>3085</v>
      </c>
      <c r="E1450" t="s">
        <v>3982</v>
      </c>
      <c r="F1450" t="s">
        <v>3084</v>
      </c>
      <c r="G1450" t="s">
        <v>7182</v>
      </c>
      <c r="H1450" t="s">
        <v>3053</v>
      </c>
      <c r="I1450" t="s">
        <v>3085</v>
      </c>
    </row>
    <row r="1451" spans="1:9" x14ac:dyDescent="0.15">
      <c r="A1451" t="s">
        <v>4785</v>
      </c>
      <c r="B1451">
        <v>37406</v>
      </c>
      <c r="C1451" t="s">
        <v>3921</v>
      </c>
      <c r="D1451" t="s">
        <v>3087</v>
      </c>
      <c r="E1451" t="s">
        <v>3982</v>
      </c>
      <c r="F1451" t="s">
        <v>3086</v>
      </c>
      <c r="G1451" t="s">
        <v>7183</v>
      </c>
      <c r="H1451" t="s">
        <v>3053</v>
      </c>
      <c r="I1451" t="s">
        <v>3087</v>
      </c>
    </row>
    <row r="1452" spans="1:9" x14ac:dyDescent="0.15">
      <c r="A1452" t="s">
        <v>3971</v>
      </c>
      <c r="B1452">
        <v>38000</v>
      </c>
      <c r="C1452" t="s">
        <v>3922</v>
      </c>
      <c r="D1452" t="s">
        <v>3089</v>
      </c>
      <c r="E1452" t="s">
        <v>3933</v>
      </c>
      <c r="F1452" t="s">
        <v>3088</v>
      </c>
      <c r="G1452" t="s">
        <v>7184</v>
      </c>
      <c r="H1452" t="s">
        <v>3089</v>
      </c>
    </row>
    <row r="1453" spans="1:9" x14ac:dyDescent="0.15">
      <c r="A1453" t="s">
        <v>4020</v>
      </c>
      <c r="B1453">
        <v>38201</v>
      </c>
      <c r="C1453" t="s">
        <v>3922</v>
      </c>
      <c r="D1453" t="s">
        <v>3091</v>
      </c>
      <c r="E1453" t="s">
        <v>3982</v>
      </c>
      <c r="F1453" t="s">
        <v>3090</v>
      </c>
      <c r="G1453" t="s">
        <v>7185</v>
      </c>
      <c r="H1453" t="s">
        <v>3089</v>
      </c>
      <c r="I1453" t="s">
        <v>3091</v>
      </c>
    </row>
    <row r="1454" spans="1:9" x14ac:dyDescent="0.15">
      <c r="A1454" t="s">
        <v>4068</v>
      </c>
      <c r="B1454">
        <v>38202</v>
      </c>
      <c r="C1454" t="s">
        <v>3922</v>
      </c>
      <c r="D1454" t="s">
        <v>3093</v>
      </c>
      <c r="E1454" t="s">
        <v>3982</v>
      </c>
      <c r="F1454" t="s">
        <v>3092</v>
      </c>
      <c r="G1454" t="s">
        <v>7186</v>
      </c>
      <c r="H1454" t="s">
        <v>3089</v>
      </c>
      <c r="I1454" t="s">
        <v>3093</v>
      </c>
    </row>
    <row r="1455" spans="1:9" x14ac:dyDescent="0.15">
      <c r="A1455" t="s">
        <v>4116</v>
      </c>
      <c r="B1455">
        <v>38203</v>
      </c>
      <c r="C1455" t="s">
        <v>3922</v>
      </c>
      <c r="D1455" t="s">
        <v>3095</v>
      </c>
      <c r="E1455" t="s">
        <v>3982</v>
      </c>
      <c r="F1455" t="s">
        <v>3094</v>
      </c>
      <c r="G1455" t="s">
        <v>7187</v>
      </c>
      <c r="H1455" t="s">
        <v>3089</v>
      </c>
      <c r="I1455" t="s">
        <v>3095</v>
      </c>
    </row>
    <row r="1456" spans="1:9" x14ac:dyDescent="0.15">
      <c r="A1456" t="s">
        <v>4164</v>
      </c>
      <c r="B1456">
        <v>38204</v>
      </c>
      <c r="C1456" t="s">
        <v>3922</v>
      </c>
      <c r="D1456" t="s">
        <v>3097</v>
      </c>
      <c r="E1456" t="s">
        <v>3982</v>
      </c>
      <c r="F1456" t="s">
        <v>3096</v>
      </c>
      <c r="G1456" t="s">
        <v>7188</v>
      </c>
      <c r="H1456" t="s">
        <v>3089</v>
      </c>
      <c r="I1456" t="s">
        <v>3097</v>
      </c>
    </row>
    <row r="1457" spans="1:9" x14ac:dyDescent="0.15">
      <c r="A1457" t="s">
        <v>4212</v>
      </c>
      <c r="B1457">
        <v>38205</v>
      </c>
      <c r="C1457" t="s">
        <v>3922</v>
      </c>
      <c r="D1457" t="s">
        <v>3099</v>
      </c>
      <c r="E1457" t="s">
        <v>3982</v>
      </c>
      <c r="F1457" t="s">
        <v>3098</v>
      </c>
      <c r="G1457" t="s">
        <v>7189</v>
      </c>
      <c r="H1457" t="s">
        <v>3089</v>
      </c>
      <c r="I1457" t="s">
        <v>3099</v>
      </c>
    </row>
    <row r="1458" spans="1:9" x14ac:dyDescent="0.15">
      <c r="A1458" t="s">
        <v>4260</v>
      </c>
      <c r="B1458">
        <v>38206</v>
      </c>
      <c r="C1458" t="s">
        <v>3922</v>
      </c>
      <c r="D1458" t="s">
        <v>3101</v>
      </c>
      <c r="E1458" t="s">
        <v>3982</v>
      </c>
      <c r="F1458" t="s">
        <v>3100</v>
      </c>
      <c r="G1458" t="s">
        <v>7190</v>
      </c>
      <c r="H1458" t="s">
        <v>3089</v>
      </c>
      <c r="I1458" t="s">
        <v>3101</v>
      </c>
    </row>
    <row r="1459" spans="1:9" x14ac:dyDescent="0.15">
      <c r="A1459" t="s">
        <v>4308</v>
      </c>
      <c r="B1459">
        <v>38207</v>
      </c>
      <c r="C1459" t="s">
        <v>3922</v>
      </c>
      <c r="D1459" t="s">
        <v>3103</v>
      </c>
      <c r="E1459" t="s">
        <v>3982</v>
      </c>
      <c r="F1459" t="s">
        <v>3102</v>
      </c>
      <c r="G1459" t="s">
        <v>7191</v>
      </c>
      <c r="H1459" t="s">
        <v>3089</v>
      </c>
      <c r="I1459" t="s">
        <v>3103</v>
      </c>
    </row>
    <row r="1460" spans="1:9" x14ac:dyDescent="0.15">
      <c r="A1460" t="s">
        <v>4356</v>
      </c>
      <c r="B1460">
        <v>38210</v>
      </c>
      <c r="C1460" t="s">
        <v>3922</v>
      </c>
      <c r="D1460" t="s">
        <v>3105</v>
      </c>
      <c r="E1460" t="s">
        <v>3982</v>
      </c>
      <c r="F1460" t="s">
        <v>3104</v>
      </c>
      <c r="G1460" t="s">
        <v>7192</v>
      </c>
      <c r="H1460" t="s">
        <v>3089</v>
      </c>
      <c r="I1460" t="s">
        <v>3105</v>
      </c>
    </row>
    <row r="1461" spans="1:9" x14ac:dyDescent="0.15">
      <c r="A1461" t="s">
        <v>4404</v>
      </c>
      <c r="B1461">
        <v>38213</v>
      </c>
      <c r="C1461" t="s">
        <v>3922</v>
      </c>
      <c r="D1461" t="s">
        <v>3107</v>
      </c>
      <c r="E1461" t="s">
        <v>3982</v>
      </c>
      <c r="F1461" t="s">
        <v>3106</v>
      </c>
      <c r="G1461" t="s">
        <v>7193</v>
      </c>
      <c r="H1461" t="s">
        <v>3089</v>
      </c>
      <c r="I1461" t="s">
        <v>3107</v>
      </c>
    </row>
    <row r="1462" spans="1:9" x14ac:dyDescent="0.15">
      <c r="A1462" t="s">
        <v>4452</v>
      </c>
      <c r="B1462">
        <v>38214</v>
      </c>
      <c r="C1462" t="s">
        <v>3922</v>
      </c>
      <c r="D1462" t="s">
        <v>3109</v>
      </c>
      <c r="E1462" t="s">
        <v>3982</v>
      </c>
      <c r="F1462" t="s">
        <v>3108</v>
      </c>
      <c r="G1462" t="s">
        <v>7194</v>
      </c>
      <c r="H1462" t="s">
        <v>3089</v>
      </c>
      <c r="I1462" t="s">
        <v>3109</v>
      </c>
    </row>
    <row r="1463" spans="1:9" x14ac:dyDescent="0.15">
      <c r="A1463" t="s">
        <v>4500</v>
      </c>
      <c r="B1463">
        <v>38215</v>
      </c>
      <c r="C1463" t="s">
        <v>3922</v>
      </c>
      <c r="D1463" t="s">
        <v>3111</v>
      </c>
      <c r="E1463" t="s">
        <v>3982</v>
      </c>
      <c r="F1463" t="s">
        <v>3110</v>
      </c>
      <c r="G1463" t="s">
        <v>7195</v>
      </c>
      <c r="H1463" t="s">
        <v>3089</v>
      </c>
      <c r="I1463" t="s">
        <v>3111</v>
      </c>
    </row>
    <row r="1464" spans="1:9" x14ac:dyDescent="0.15">
      <c r="A1464" t="s">
        <v>4548</v>
      </c>
      <c r="B1464">
        <v>38356</v>
      </c>
      <c r="C1464" t="s">
        <v>3922</v>
      </c>
      <c r="D1464" t="s">
        <v>3113</v>
      </c>
      <c r="E1464" t="s">
        <v>3982</v>
      </c>
      <c r="F1464" t="s">
        <v>3112</v>
      </c>
      <c r="G1464" t="s">
        <v>7196</v>
      </c>
      <c r="H1464" t="s">
        <v>3089</v>
      </c>
      <c r="I1464" t="s">
        <v>3113</v>
      </c>
    </row>
    <row r="1465" spans="1:9" x14ac:dyDescent="0.15">
      <c r="A1465" t="s">
        <v>4596</v>
      </c>
      <c r="B1465">
        <v>38386</v>
      </c>
      <c r="C1465" t="s">
        <v>3922</v>
      </c>
      <c r="D1465" t="s">
        <v>3115</v>
      </c>
      <c r="E1465" t="s">
        <v>3982</v>
      </c>
      <c r="F1465" t="s">
        <v>3114</v>
      </c>
      <c r="G1465" t="s">
        <v>7197</v>
      </c>
      <c r="H1465" t="s">
        <v>3089</v>
      </c>
      <c r="I1465" t="s">
        <v>3115</v>
      </c>
    </row>
    <row r="1466" spans="1:9" x14ac:dyDescent="0.15">
      <c r="A1466" t="s">
        <v>4644</v>
      </c>
      <c r="B1466">
        <v>38401</v>
      </c>
      <c r="C1466" t="s">
        <v>3922</v>
      </c>
      <c r="D1466" t="s">
        <v>290</v>
      </c>
      <c r="E1466" t="s">
        <v>3982</v>
      </c>
      <c r="F1466" t="s">
        <v>3116</v>
      </c>
      <c r="G1466" t="s">
        <v>7198</v>
      </c>
      <c r="H1466" t="s">
        <v>3089</v>
      </c>
      <c r="I1466" t="s">
        <v>290</v>
      </c>
    </row>
    <row r="1467" spans="1:9" x14ac:dyDescent="0.15">
      <c r="A1467" t="s">
        <v>4692</v>
      </c>
      <c r="B1467">
        <v>38402</v>
      </c>
      <c r="C1467" t="s">
        <v>3922</v>
      </c>
      <c r="D1467" t="s">
        <v>3118</v>
      </c>
      <c r="E1467" t="s">
        <v>3982</v>
      </c>
      <c r="F1467" t="s">
        <v>3117</v>
      </c>
      <c r="G1467" t="s">
        <v>7199</v>
      </c>
      <c r="H1467" t="s">
        <v>3089</v>
      </c>
      <c r="I1467" t="s">
        <v>3118</v>
      </c>
    </row>
    <row r="1468" spans="1:9" x14ac:dyDescent="0.15">
      <c r="A1468" t="s">
        <v>4739</v>
      </c>
      <c r="B1468">
        <v>38422</v>
      </c>
      <c r="C1468" t="s">
        <v>3922</v>
      </c>
      <c r="D1468" t="s">
        <v>3120</v>
      </c>
      <c r="E1468" t="s">
        <v>3982</v>
      </c>
      <c r="F1468" t="s">
        <v>3119</v>
      </c>
      <c r="G1468" t="s">
        <v>7200</v>
      </c>
      <c r="H1468" t="s">
        <v>3089</v>
      </c>
      <c r="I1468" t="s">
        <v>3120</v>
      </c>
    </row>
    <row r="1469" spans="1:9" x14ac:dyDescent="0.15">
      <c r="A1469" t="s">
        <v>4786</v>
      </c>
      <c r="B1469">
        <v>38442</v>
      </c>
      <c r="C1469" t="s">
        <v>3922</v>
      </c>
      <c r="D1469" t="s">
        <v>3122</v>
      </c>
      <c r="E1469" t="s">
        <v>3982</v>
      </c>
      <c r="F1469" t="s">
        <v>3121</v>
      </c>
      <c r="G1469" t="s">
        <v>7201</v>
      </c>
      <c r="H1469" t="s">
        <v>3089</v>
      </c>
      <c r="I1469" t="s">
        <v>3122</v>
      </c>
    </row>
    <row r="1470" spans="1:9" x14ac:dyDescent="0.15">
      <c r="A1470" t="s">
        <v>4831</v>
      </c>
      <c r="B1470">
        <v>38484</v>
      </c>
      <c r="C1470" t="s">
        <v>3922</v>
      </c>
      <c r="D1470" t="s">
        <v>3124</v>
      </c>
      <c r="E1470" t="s">
        <v>3982</v>
      </c>
      <c r="F1470" t="s">
        <v>3123</v>
      </c>
      <c r="G1470" t="s">
        <v>7202</v>
      </c>
      <c r="H1470" t="s">
        <v>3089</v>
      </c>
      <c r="I1470" t="s">
        <v>3124</v>
      </c>
    </row>
    <row r="1471" spans="1:9" x14ac:dyDescent="0.15">
      <c r="A1471" t="s">
        <v>4876</v>
      </c>
      <c r="B1471">
        <v>38488</v>
      </c>
      <c r="C1471" t="s">
        <v>3922</v>
      </c>
      <c r="D1471" t="s">
        <v>3126</v>
      </c>
      <c r="E1471" t="s">
        <v>3982</v>
      </c>
      <c r="F1471" t="s">
        <v>3125</v>
      </c>
      <c r="G1471" t="s">
        <v>7203</v>
      </c>
      <c r="H1471" t="s">
        <v>3089</v>
      </c>
      <c r="I1471" t="s">
        <v>3126</v>
      </c>
    </row>
    <row r="1472" spans="1:9" x14ac:dyDescent="0.15">
      <c r="A1472" t="s">
        <v>4915</v>
      </c>
      <c r="B1472">
        <v>38506</v>
      </c>
      <c r="C1472" t="s">
        <v>3922</v>
      </c>
      <c r="D1472" t="s">
        <v>3128</v>
      </c>
      <c r="E1472" t="s">
        <v>3982</v>
      </c>
      <c r="F1472" t="s">
        <v>3127</v>
      </c>
      <c r="G1472" t="s">
        <v>7204</v>
      </c>
      <c r="H1472" t="s">
        <v>3089</v>
      </c>
      <c r="I1472" t="s">
        <v>3128</v>
      </c>
    </row>
    <row r="1473" spans="1:9" x14ac:dyDescent="0.15">
      <c r="A1473" t="s">
        <v>3972</v>
      </c>
      <c r="B1473">
        <v>39000</v>
      </c>
      <c r="C1473" t="s">
        <v>3923</v>
      </c>
      <c r="D1473" t="s">
        <v>3130</v>
      </c>
      <c r="E1473" t="s">
        <v>3933</v>
      </c>
      <c r="F1473" t="s">
        <v>3129</v>
      </c>
      <c r="G1473" t="s">
        <v>7205</v>
      </c>
      <c r="H1473" t="s">
        <v>3130</v>
      </c>
    </row>
    <row r="1474" spans="1:9" x14ac:dyDescent="0.15">
      <c r="A1474" t="s">
        <v>4021</v>
      </c>
      <c r="B1474">
        <v>39201</v>
      </c>
      <c r="C1474" t="s">
        <v>3923</v>
      </c>
      <c r="D1474" t="s">
        <v>3132</v>
      </c>
      <c r="E1474" t="s">
        <v>3982</v>
      </c>
      <c r="F1474" t="s">
        <v>3131</v>
      </c>
      <c r="G1474" t="s">
        <v>7206</v>
      </c>
      <c r="H1474" t="s">
        <v>3130</v>
      </c>
      <c r="I1474" t="s">
        <v>3132</v>
      </c>
    </row>
    <row r="1475" spans="1:9" x14ac:dyDescent="0.15">
      <c r="A1475" t="s">
        <v>4069</v>
      </c>
      <c r="B1475">
        <v>39202</v>
      </c>
      <c r="C1475" t="s">
        <v>3923</v>
      </c>
      <c r="D1475" t="s">
        <v>3134</v>
      </c>
      <c r="E1475" t="s">
        <v>3982</v>
      </c>
      <c r="F1475" t="s">
        <v>3133</v>
      </c>
      <c r="G1475" t="s">
        <v>7207</v>
      </c>
      <c r="H1475" t="s">
        <v>3130</v>
      </c>
      <c r="I1475" t="s">
        <v>3134</v>
      </c>
    </row>
    <row r="1476" spans="1:9" x14ac:dyDescent="0.15">
      <c r="A1476" t="s">
        <v>4117</v>
      </c>
      <c r="B1476">
        <v>39203</v>
      </c>
      <c r="C1476" t="s">
        <v>3923</v>
      </c>
      <c r="D1476" t="s">
        <v>3136</v>
      </c>
      <c r="E1476" t="s">
        <v>3982</v>
      </c>
      <c r="F1476" t="s">
        <v>3135</v>
      </c>
      <c r="G1476" t="s">
        <v>7208</v>
      </c>
      <c r="H1476" t="s">
        <v>3130</v>
      </c>
      <c r="I1476" t="s">
        <v>3136</v>
      </c>
    </row>
    <row r="1477" spans="1:9" x14ac:dyDescent="0.15">
      <c r="A1477" t="s">
        <v>4165</v>
      </c>
      <c r="B1477">
        <v>39204</v>
      </c>
      <c r="C1477" t="s">
        <v>3923</v>
      </c>
      <c r="D1477" t="s">
        <v>3138</v>
      </c>
      <c r="E1477" t="s">
        <v>3982</v>
      </c>
      <c r="F1477" t="s">
        <v>3137</v>
      </c>
      <c r="G1477" t="s">
        <v>7209</v>
      </c>
      <c r="H1477" t="s">
        <v>3130</v>
      </c>
      <c r="I1477" t="s">
        <v>3138</v>
      </c>
    </row>
    <row r="1478" spans="1:9" x14ac:dyDescent="0.15">
      <c r="A1478" t="s">
        <v>4213</v>
      </c>
      <c r="B1478">
        <v>39205</v>
      </c>
      <c r="C1478" t="s">
        <v>3923</v>
      </c>
      <c r="D1478" t="s">
        <v>3140</v>
      </c>
      <c r="E1478" t="s">
        <v>3982</v>
      </c>
      <c r="F1478" t="s">
        <v>3139</v>
      </c>
      <c r="G1478" t="s">
        <v>7210</v>
      </c>
      <c r="H1478" t="s">
        <v>3130</v>
      </c>
      <c r="I1478" t="s">
        <v>3140</v>
      </c>
    </row>
    <row r="1479" spans="1:9" x14ac:dyDescent="0.15">
      <c r="A1479" t="s">
        <v>4261</v>
      </c>
      <c r="B1479">
        <v>39206</v>
      </c>
      <c r="C1479" t="s">
        <v>3923</v>
      </c>
      <c r="D1479" t="s">
        <v>3142</v>
      </c>
      <c r="E1479" t="s">
        <v>3982</v>
      </c>
      <c r="F1479" t="s">
        <v>3141</v>
      </c>
      <c r="G1479" t="s">
        <v>7211</v>
      </c>
      <c r="H1479" t="s">
        <v>3130</v>
      </c>
      <c r="I1479" t="s">
        <v>3142</v>
      </c>
    </row>
    <row r="1480" spans="1:9" x14ac:dyDescent="0.15">
      <c r="A1480" t="s">
        <v>4309</v>
      </c>
      <c r="B1480">
        <v>39208</v>
      </c>
      <c r="C1480" t="s">
        <v>3923</v>
      </c>
      <c r="D1480" t="s">
        <v>3144</v>
      </c>
      <c r="E1480" t="s">
        <v>3982</v>
      </c>
      <c r="F1480" t="s">
        <v>3143</v>
      </c>
      <c r="G1480" t="s">
        <v>7212</v>
      </c>
      <c r="H1480" t="s">
        <v>3130</v>
      </c>
      <c r="I1480" t="s">
        <v>3144</v>
      </c>
    </row>
    <row r="1481" spans="1:9" x14ac:dyDescent="0.15">
      <c r="A1481" t="s">
        <v>4357</v>
      </c>
      <c r="B1481">
        <v>39209</v>
      </c>
      <c r="C1481" t="s">
        <v>3923</v>
      </c>
      <c r="D1481" t="s">
        <v>3146</v>
      </c>
      <c r="E1481" t="s">
        <v>3982</v>
      </c>
      <c r="F1481" t="s">
        <v>3145</v>
      </c>
      <c r="G1481" t="s">
        <v>7213</v>
      </c>
      <c r="H1481" t="s">
        <v>3130</v>
      </c>
      <c r="I1481" t="s">
        <v>3146</v>
      </c>
    </row>
    <row r="1482" spans="1:9" x14ac:dyDescent="0.15">
      <c r="A1482" t="s">
        <v>4405</v>
      </c>
      <c r="B1482">
        <v>39210</v>
      </c>
      <c r="C1482" t="s">
        <v>3923</v>
      </c>
      <c r="D1482" t="s">
        <v>3148</v>
      </c>
      <c r="E1482" t="s">
        <v>3982</v>
      </c>
      <c r="F1482" t="s">
        <v>3147</v>
      </c>
      <c r="G1482" t="s">
        <v>7214</v>
      </c>
      <c r="H1482" t="s">
        <v>3130</v>
      </c>
      <c r="I1482" t="s">
        <v>3148</v>
      </c>
    </row>
    <row r="1483" spans="1:9" x14ac:dyDescent="0.15">
      <c r="A1483" t="s">
        <v>4453</v>
      </c>
      <c r="B1483">
        <v>39211</v>
      </c>
      <c r="C1483" t="s">
        <v>3923</v>
      </c>
      <c r="D1483" t="s">
        <v>3150</v>
      </c>
      <c r="E1483" t="s">
        <v>3982</v>
      </c>
      <c r="F1483" t="s">
        <v>3149</v>
      </c>
      <c r="G1483" t="s">
        <v>7215</v>
      </c>
      <c r="H1483" t="s">
        <v>3130</v>
      </c>
      <c r="I1483" t="s">
        <v>3150</v>
      </c>
    </row>
    <row r="1484" spans="1:9" x14ac:dyDescent="0.15">
      <c r="A1484" t="s">
        <v>4501</v>
      </c>
      <c r="B1484">
        <v>39212</v>
      </c>
      <c r="C1484" t="s">
        <v>3923</v>
      </c>
      <c r="D1484" t="s">
        <v>3152</v>
      </c>
      <c r="E1484" t="s">
        <v>3982</v>
      </c>
      <c r="F1484" t="s">
        <v>3151</v>
      </c>
      <c r="G1484" t="s">
        <v>7216</v>
      </c>
      <c r="H1484" t="s">
        <v>3130</v>
      </c>
      <c r="I1484" t="s">
        <v>3152</v>
      </c>
    </row>
    <row r="1485" spans="1:9" x14ac:dyDescent="0.15">
      <c r="A1485" t="s">
        <v>4549</v>
      </c>
      <c r="B1485">
        <v>39301</v>
      </c>
      <c r="C1485" t="s">
        <v>3923</v>
      </c>
      <c r="D1485" t="s">
        <v>3154</v>
      </c>
      <c r="E1485" t="s">
        <v>3982</v>
      </c>
      <c r="F1485" t="s">
        <v>3153</v>
      </c>
      <c r="G1485" t="s">
        <v>7217</v>
      </c>
      <c r="H1485" t="s">
        <v>3130</v>
      </c>
      <c r="I1485" t="s">
        <v>3154</v>
      </c>
    </row>
    <row r="1486" spans="1:9" x14ac:dyDescent="0.15">
      <c r="A1486" t="s">
        <v>4597</v>
      </c>
      <c r="B1486">
        <v>39302</v>
      </c>
      <c r="C1486" t="s">
        <v>3923</v>
      </c>
      <c r="D1486" t="s">
        <v>3156</v>
      </c>
      <c r="E1486" t="s">
        <v>3982</v>
      </c>
      <c r="F1486" t="s">
        <v>3155</v>
      </c>
      <c r="G1486" t="s">
        <v>7218</v>
      </c>
      <c r="H1486" t="s">
        <v>3130</v>
      </c>
      <c r="I1486" t="s">
        <v>3156</v>
      </c>
    </row>
    <row r="1487" spans="1:9" x14ac:dyDescent="0.15">
      <c r="A1487" t="s">
        <v>4645</v>
      </c>
      <c r="B1487">
        <v>39303</v>
      </c>
      <c r="C1487" t="s">
        <v>3923</v>
      </c>
      <c r="D1487" t="s">
        <v>3158</v>
      </c>
      <c r="E1487" t="s">
        <v>3982</v>
      </c>
      <c r="F1487" t="s">
        <v>3157</v>
      </c>
      <c r="G1487" t="s">
        <v>7219</v>
      </c>
      <c r="H1487" t="s">
        <v>3130</v>
      </c>
      <c r="I1487" t="s">
        <v>3158</v>
      </c>
    </row>
    <row r="1488" spans="1:9" x14ac:dyDescent="0.15">
      <c r="A1488" t="s">
        <v>4693</v>
      </c>
      <c r="B1488">
        <v>39304</v>
      </c>
      <c r="C1488" t="s">
        <v>3923</v>
      </c>
      <c r="D1488" t="s">
        <v>3160</v>
      </c>
      <c r="E1488" t="s">
        <v>3982</v>
      </c>
      <c r="F1488" t="s">
        <v>3159</v>
      </c>
      <c r="G1488" t="s">
        <v>7220</v>
      </c>
      <c r="H1488" t="s">
        <v>3130</v>
      </c>
      <c r="I1488" t="s">
        <v>3160</v>
      </c>
    </row>
    <row r="1489" spans="1:9" x14ac:dyDescent="0.15">
      <c r="A1489" t="s">
        <v>4740</v>
      </c>
      <c r="B1489">
        <v>39305</v>
      </c>
      <c r="C1489" t="s">
        <v>3923</v>
      </c>
      <c r="D1489" t="s">
        <v>3162</v>
      </c>
      <c r="E1489" t="s">
        <v>3982</v>
      </c>
      <c r="F1489" t="s">
        <v>3161</v>
      </c>
      <c r="G1489" t="s">
        <v>7221</v>
      </c>
      <c r="H1489" t="s">
        <v>3130</v>
      </c>
      <c r="I1489" t="s">
        <v>3162</v>
      </c>
    </row>
    <row r="1490" spans="1:9" x14ac:dyDescent="0.15">
      <c r="A1490" t="s">
        <v>4787</v>
      </c>
      <c r="B1490">
        <v>39306</v>
      </c>
      <c r="C1490" t="s">
        <v>3923</v>
      </c>
      <c r="D1490" t="s">
        <v>3164</v>
      </c>
      <c r="E1490" t="s">
        <v>3982</v>
      </c>
      <c r="F1490" t="s">
        <v>3163</v>
      </c>
      <c r="G1490" t="s">
        <v>7222</v>
      </c>
      <c r="H1490" t="s">
        <v>3130</v>
      </c>
      <c r="I1490" t="s">
        <v>3164</v>
      </c>
    </row>
    <row r="1491" spans="1:9" x14ac:dyDescent="0.15">
      <c r="A1491" t="s">
        <v>4832</v>
      </c>
      <c r="B1491">
        <v>39307</v>
      </c>
      <c r="C1491" t="s">
        <v>3923</v>
      </c>
      <c r="D1491" t="s">
        <v>3166</v>
      </c>
      <c r="E1491" t="s">
        <v>3982</v>
      </c>
      <c r="F1491" t="s">
        <v>3165</v>
      </c>
      <c r="G1491" t="s">
        <v>7223</v>
      </c>
      <c r="H1491" t="s">
        <v>3130</v>
      </c>
      <c r="I1491" t="s">
        <v>3166</v>
      </c>
    </row>
    <row r="1492" spans="1:9" x14ac:dyDescent="0.15">
      <c r="A1492" t="s">
        <v>4877</v>
      </c>
      <c r="B1492">
        <v>39341</v>
      </c>
      <c r="C1492" t="s">
        <v>3923</v>
      </c>
      <c r="D1492" t="s">
        <v>3168</v>
      </c>
      <c r="E1492" t="s">
        <v>3982</v>
      </c>
      <c r="F1492" t="s">
        <v>3167</v>
      </c>
      <c r="G1492" t="s">
        <v>7224</v>
      </c>
      <c r="H1492" t="s">
        <v>3130</v>
      </c>
      <c r="I1492" t="s">
        <v>3168</v>
      </c>
    </row>
    <row r="1493" spans="1:9" x14ac:dyDescent="0.15">
      <c r="A1493" t="s">
        <v>4916</v>
      </c>
      <c r="B1493">
        <v>39344</v>
      </c>
      <c r="C1493" t="s">
        <v>3923</v>
      </c>
      <c r="D1493" t="s">
        <v>3170</v>
      </c>
      <c r="E1493" t="s">
        <v>3982</v>
      </c>
      <c r="F1493" t="s">
        <v>3169</v>
      </c>
      <c r="G1493" t="s">
        <v>7225</v>
      </c>
      <c r="H1493" t="s">
        <v>3130</v>
      </c>
      <c r="I1493" t="s">
        <v>3170</v>
      </c>
    </row>
    <row r="1494" spans="1:9" x14ac:dyDescent="0.15">
      <c r="A1494" t="s">
        <v>4954</v>
      </c>
      <c r="B1494">
        <v>39363</v>
      </c>
      <c r="C1494" t="s">
        <v>3923</v>
      </c>
      <c r="D1494" t="s">
        <v>3172</v>
      </c>
      <c r="E1494" t="s">
        <v>3982</v>
      </c>
      <c r="F1494" t="s">
        <v>3171</v>
      </c>
      <c r="G1494" t="s">
        <v>7226</v>
      </c>
      <c r="H1494" t="s">
        <v>3130</v>
      </c>
      <c r="I1494" t="s">
        <v>3172</v>
      </c>
    </row>
    <row r="1495" spans="1:9" x14ac:dyDescent="0.15">
      <c r="A1495" t="s">
        <v>4991</v>
      </c>
      <c r="B1495">
        <v>39364</v>
      </c>
      <c r="C1495" t="s">
        <v>3923</v>
      </c>
      <c r="D1495" t="s">
        <v>3174</v>
      </c>
      <c r="E1495" t="s">
        <v>3982</v>
      </c>
      <c r="F1495" t="s">
        <v>3173</v>
      </c>
      <c r="G1495" t="s">
        <v>7227</v>
      </c>
      <c r="H1495" t="s">
        <v>3130</v>
      </c>
      <c r="I1495" t="s">
        <v>3174</v>
      </c>
    </row>
    <row r="1496" spans="1:9" x14ac:dyDescent="0.15">
      <c r="A1496" t="s">
        <v>5027</v>
      </c>
      <c r="B1496">
        <v>39386</v>
      </c>
      <c r="C1496" t="s">
        <v>3923</v>
      </c>
      <c r="D1496" t="s">
        <v>3176</v>
      </c>
      <c r="E1496" t="s">
        <v>3982</v>
      </c>
      <c r="F1496" t="s">
        <v>3175</v>
      </c>
      <c r="G1496" t="s">
        <v>7228</v>
      </c>
      <c r="H1496" t="s">
        <v>3130</v>
      </c>
      <c r="I1496" t="s">
        <v>3176</v>
      </c>
    </row>
    <row r="1497" spans="1:9" x14ac:dyDescent="0.15">
      <c r="A1497" t="s">
        <v>5062</v>
      </c>
      <c r="B1497">
        <v>39387</v>
      </c>
      <c r="C1497" t="s">
        <v>3923</v>
      </c>
      <c r="D1497" t="s">
        <v>3178</v>
      </c>
      <c r="E1497" t="s">
        <v>3982</v>
      </c>
      <c r="F1497" t="s">
        <v>3177</v>
      </c>
      <c r="G1497" t="s">
        <v>7229</v>
      </c>
      <c r="H1497" t="s">
        <v>3130</v>
      </c>
      <c r="I1497" t="s">
        <v>3178</v>
      </c>
    </row>
    <row r="1498" spans="1:9" x14ac:dyDescent="0.15">
      <c r="A1498" t="s">
        <v>5096</v>
      </c>
      <c r="B1498">
        <v>39401</v>
      </c>
      <c r="C1498" t="s">
        <v>3923</v>
      </c>
      <c r="D1498" t="s">
        <v>3180</v>
      </c>
      <c r="E1498" t="s">
        <v>3982</v>
      </c>
      <c r="F1498" t="s">
        <v>3179</v>
      </c>
      <c r="G1498" t="s">
        <v>7230</v>
      </c>
      <c r="H1498" t="s">
        <v>3130</v>
      </c>
      <c r="I1498" t="s">
        <v>3180</v>
      </c>
    </row>
    <row r="1499" spans="1:9" x14ac:dyDescent="0.15">
      <c r="A1499" t="s">
        <v>5128</v>
      </c>
      <c r="B1499">
        <v>39402</v>
      </c>
      <c r="C1499" t="s">
        <v>3923</v>
      </c>
      <c r="D1499" t="s">
        <v>3182</v>
      </c>
      <c r="E1499" t="s">
        <v>3982</v>
      </c>
      <c r="F1499" t="s">
        <v>3181</v>
      </c>
      <c r="G1499" t="s">
        <v>7231</v>
      </c>
      <c r="H1499" t="s">
        <v>3130</v>
      </c>
      <c r="I1499" t="s">
        <v>3182</v>
      </c>
    </row>
    <row r="1500" spans="1:9" x14ac:dyDescent="0.15">
      <c r="A1500" t="s">
        <v>5159</v>
      </c>
      <c r="B1500">
        <v>39403</v>
      </c>
      <c r="C1500" t="s">
        <v>3923</v>
      </c>
      <c r="D1500" t="s">
        <v>3184</v>
      </c>
      <c r="E1500" t="s">
        <v>3982</v>
      </c>
      <c r="F1500" t="s">
        <v>3183</v>
      </c>
      <c r="G1500" t="s">
        <v>7232</v>
      </c>
      <c r="H1500" t="s">
        <v>3130</v>
      </c>
      <c r="I1500" t="s">
        <v>3184</v>
      </c>
    </row>
    <row r="1501" spans="1:9" x14ac:dyDescent="0.15">
      <c r="A1501" t="s">
        <v>5187</v>
      </c>
      <c r="B1501">
        <v>39405</v>
      </c>
      <c r="C1501" t="s">
        <v>3923</v>
      </c>
      <c r="D1501" t="s">
        <v>7233</v>
      </c>
      <c r="E1501" t="s">
        <v>3982</v>
      </c>
      <c r="F1501" t="s">
        <v>3185</v>
      </c>
      <c r="G1501" t="s">
        <v>7234</v>
      </c>
      <c r="H1501" t="s">
        <v>3130</v>
      </c>
      <c r="I1501" t="s">
        <v>3186</v>
      </c>
    </row>
    <row r="1502" spans="1:9" x14ac:dyDescent="0.15">
      <c r="A1502" t="s">
        <v>5215</v>
      </c>
      <c r="B1502">
        <v>39410</v>
      </c>
      <c r="C1502" t="s">
        <v>3923</v>
      </c>
      <c r="D1502" t="s">
        <v>3188</v>
      </c>
      <c r="E1502" t="s">
        <v>3982</v>
      </c>
      <c r="F1502" t="s">
        <v>3187</v>
      </c>
      <c r="G1502" t="s">
        <v>7235</v>
      </c>
      <c r="H1502" t="s">
        <v>3130</v>
      </c>
      <c r="I1502" t="s">
        <v>3188</v>
      </c>
    </row>
    <row r="1503" spans="1:9" x14ac:dyDescent="0.15">
      <c r="A1503" t="s">
        <v>5242</v>
      </c>
      <c r="B1503">
        <v>39411</v>
      </c>
      <c r="C1503" t="s">
        <v>3923</v>
      </c>
      <c r="D1503" t="s">
        <v>3190</v>
      </c>
      <c r="E1503" t="s">
        <v>3982</v>
      </c>
      <c r="F1503" t="s">
        <v>3189</v>
      </c>
      <c r="G1503" t="s">
        <v>7236</v>
      </c>
      <c r="H1503" t="s">
        <v>3130</v>
      </c>
      <c r="I1503" t="s">
        <v>3190</v>
      </c>
    </row>
    <row r="1504" spans="1:9" x14ac:dyDescent="0.15">
      <c r="A1504" t="s">
        <v>5267</v>
      </c>
      <c r="B1504">
        <v>39412</v>
      </c>
      <c r="C1504" t="s">
        <v>3923</v>
      </c>
      <c r="D1504" t="s">
        <v>3192</v>
      </c>
      <c r="E1504" t="s">
        <v>3982</v>
      </c>
      <c r="F1504" t="s">
        <v>3191</v>
      </c>
      <c r="G1504" t="s">
        <v>7237</v>
      </c>
      <c r="H1504" t="s">
        <v>3130</v>
      </c>
      <c r="I1504" t="s">
        <v>3192</v>
      </c>
    </row>
    <row r="1505" spans="1:9" x14ac:dyDescent="0.15">
      <c r="A1505" t="s">
        <v>5292</v>
      </c>
      <c r="B1505">
        <v>39424</v>
      </c>
      <c r="C1505" t="s">
        <v>3923</v>
      </c>
      <c r="D1505" t="s">
        <v>3194</v>
      </c>
      <c r="E1505" t="s">
        <v>3982</v>
      </c>
      <c r="F1505" t="s">
        <v>3193</v>
      </c>
      <c r="G1505" t="s">
        <v>7238</v>
      </c>
      <c r="H1505" t="s">
        <v>3130</v>
      </c>
      <c r="I1505" t="s">
        <v>3194</v>
      </c>
    </row>
    <row r="1506" spans="1:9" x14ac:dyDescent="0.15">
      <c r="A1506" t="s">
        <v>5317</v>
      </c>
      <c r="B1506">
        <v>39427</v>
      </c>
      <c r="C1506" t="s">
        <v>3923</v>
      </c>
      <c r="D1506" t="s">
        <v>3196</v>
      </c>
      <c r="E1506" t="s">
        <v>3982</v>
      </c>
      <c r="F1506" t="s">
        <v>3195</v>
      </c>
      <c r="G1506" t="s">
        <v>7239</v>
      </c>
      <c r="H1506" t="s">
        <v>3130</v>
      </c>
      <c r="I1506" t="s">
        <v>3196</v>
      </c>
    </row>
    <row r="1507" spans="1:9" x14ac:dyDescent="0.15">
      <c r="A1507" t="s">
        <v>5340</v>
      </c>
      <c r="B1507">
        <v>39428</v>
      </c>
      <c r="C1507" t="s">
        <v>3923</v>
      </c>
      <c r="D1507" t="s">
        <v>3198</v>
      </c>
      <c r="E1507" t="s">
        <v>3982</v>
      </c>
      <c r="F1507" t="s">
        <v>3197</v>
      </c>
      <c r="G1507" t="s">
        <v>7240</v>
      </c>
      <c r="H1507" t="s">
        <v>3130</v>
      </c>
      <c r="I1507" t="s">
        <v>3198</v>
      </c>
    </row>
    <row r="1508" spans="1:9" x14ac:dyDescent="0.15">
      <c r="A1508" t="s">
        <v>3973</v>
      </c>
      <c r="B1508">
        <v>40000</v>
      </c>
      <c r="C1508" t="s">
        <v>3924</v>
      </c>
      <c r="D1508" t="s">
        <v>3200</v>
      </c>
      <c r="E1508" t="s">
        <v>3933</v>
      </c>
      <c r="F1508" t="s">
        <v>3199</v>
      </c>
      <c r="G1508" t="s">
        <v>7241</v>
      </c>
      <c r="H1508" t="s">
        <v>3200</v>
      </c>
    </row>
    <row r="1509" spans="1:9" x14ac:dyDescent="0.15">
      <c r="A1509" t="s">
        <v>4022</v>
      </c>
      <c r="B1509">
        <v>40100</v>
      </c>
      <c r="C1509" t="s">
        <v>3924</v>
      </c>
      <c r="D1509" t="s">
        <v>3202</v>
      </c>
      <c r="E1509" t="s">
        <v>3982</v>
      </c>
      <c r="F1509" t="s">
        <v>3201</v>
      </c>
      <c r="G1509" t="s">
        <v>7242</v>
      </c>
      <c r="H1509" t="s">
        <v>3200</v>
      </c>
      <c r="I1509" t="s">
        <v>3202</v>
      </c>
    </row>
    <row r="1510" spans="1:9" x14ac:dyDescent="0.15">
      <c r="A1510" t="s">
        <v>4070</v>
      </c>
      <c r="B1510">
        <v>40130</v>
      </c>
      <c r="C1510" t="s">
        <v>3924</v>
      </c>
      <c r="D1510" t="s">
        <v>3204</v>
      </c>
      <c r="E1510" t="s">
        <v>3982</v>
      </c>
      <c r="F1510" t="s">
        <v>3203</v>
      </c>
      <c r="G1510" t="s">
        <v>7243</v>
      </c>
      <c r="H1510" t="s">
        <v>3200</v>
      </c>
      <c r="I1510" t="s">
        <v>3204</v>
      </c>
    </row>
    <row r="1511" spans="1:9" x14ac:dyDescent="0.15">
      <c r="A1511" t="s">
        <v>4118</v>
      </c>
      <c r="B1511">
        <v>40202</v>
      </c>
      <c r="C1511" t="s">
        <v>3924</v>
      </c>
      <c r="D1511" t="s">
        <v>3206</v>
      </c>
      <c r="E1511" t="s">
        <v>3982</v>
      </c>
      <c r="F1511" t="s">
        <v>3205</v>
      </c>
      <c r="G1511" t="s">
        <v>7244</v>
      </c>
      <c r="H1511" t="s">
        <v>3200</v>
      </c>
      <c r="I1511" t="s">
        <v>3206</v>
      </c>
    </row>
    <row r="1512" spans="1:9" x14ac:dyDescent="0.15">
      <c r="A1512" t="s">
        <v>4166</v>
      </c>
      <c r="B1512">
        <v>40203</v>
      </c>
      <c r="C1512" t="s">
        <v>3924</v>
      </c>
      <c r="D1512" t="s">
        <v>3208</v>
      </c>
      <c r="E1512" t="s">
        <v>3982</v>
      </c>
      <c r="F1512" t="s">
        <v>3207</v>
      </c>
      <c r="G1512" t="s">
        <v>7245</v>
      </c>
      <c r="H1512" t="s">
        <v>3200</v>
      </c>
      <c r="I1512" t="s">
        <v>3208</v>
      </c>
    </row>
    <row r="1513" spans="1:9" x14ac:dyDescent="0.15">
      <c r="A1513" t="s">
        <v>4214</v>
      </c>
      <c r="B1513">
        <v>40204</v>
      </c>
      <c r="C1513" t="s">
        <v>3924</v>
      </c>
      <c r="D1513" t="s">
        <v>3210</v>
      </c>
      <c r="E1513" t="s">
        <v>3982</v>
      </c>
      <c r="F1513" t="s">
        <v>3209</v>
      </c>
      <c r="G1513" t="s">
        <v>7246</v>
      </c>
      <c r="H1513" t="s">
        <v>3200</v>
      </c>
      <c r="I1513" t="s">
        <v>3210</v>
      </c>
    </row>
    <row r="1514" spans="1:9" x14ac:dyDescent="0.15">
      <c r="A1514" t="s">
        <v>4262</v>
      </c>
      <c r="B1514">
        <v>40205</v>
      </c>
      <c r="C1514" t="s">
        <v>3924</v>
      </c>
      <c r="D1514" t="s">
        <v>3212</v>
      </c>
      <c r="E1514" t="s">
        <v>3982</v>
      </c>
      <c r="F1514" t="s">
        <v>3211</v>
      </c>
      <c r="G1514" t="s">
        <v>7247</v>
      </c>
      <c r="H1514" t="s">
        <v>3200</v>
      </c>
      <c r="I1514" t="s">
        <v>3212</v>
      </c>
    </row>
    <row r="1515" spans="1:9" x14ac:dyDescent="0.15">
      <c r="A1515" t="s">
        <v>4310</v>
      </c>
      <c r="B1515">
        <v>40206</v>
      </c>
      <c r="C1515" t="s">
        <v>3924</v>
      </c>
      <c r="D1515" t="s">
        <v>3214</v>
      </c>
      <c r="E1515" t="s">
        <v>3982</v>
      </c>
      <c r="F1515" t="s">
        <v>3213</v>
      </c>
      <c r="G1515" t="s">
        <v>7248</v>
      </c>
      <c r="H1515" t="s">
        <v>3200</v>
      </c>
      <c r="I1515" t="s">
        <v>3214</v>
      </c>
    </row>
    <row r="1516" spans="1:9" x14ac:dyDescent="0.15">
      <c r="A1516" t="s">
        <v>4358</v>
      </c>
      <c r="B1516">
        <v>40207</v>
      </c>
      <c r="C1516" t="s">
        <v>3924</v>
      </c>
      <c r="D1516" t="s">
        <v>3216</v>
      </c>
      <c r="E1516" t="s">
        <v>3982</v>
      </c>
      <c r="F1516" t="s">
        <v>3215</v>
      </c>
      <c r="G1516" t="s">
        <v>7249</v>
      </c>
      <c r="H1516" t="s">
        <v>3200</v>
      </c>
      <c r="I1516" t="s">
        <v>3216</v>
      </c>
    </row>
    <row r="1517" spans="1:9" x14ac:dyDescent="0.15">
      <c r="A1517" t="s">
        <v>4406</v>
      </c>
      <c r="B1517">
        <v>40210</v>
      </c>
      <c r="C1517" t="s">
        <v>3924</v>
      </c>
      <c r="D1517" t="s">
        <v>3218</v>
      </c>
      <c r="E1517" t="s">
        <v>3982</v>
      </c>
      <c r="F1517" t="s">
        <v>3217</v>
      </c>
      <c r="G1517" t="s">
        <v>7250</v>
      </c>
      <c r="H1517" t="s">
        <v>3200</v>
      </c>
      <c r="I1517" t="s">
        <v>3218</v>
      </c>
    </row>
    <row r="1518" spans="1:9" x14ac:dyDescent="0.15">
      <c r="A1518" t="s">
        <v>4454</v>
      </c>
      <c r="B1518">
        <v>40211</v>
      </c>
      <c r="C1518" t="s">
        <v>3924</v>
      </c>
      <c r="D1518" t="s">
        <v>3220</v>
      </c>
      <c r="E1518" t="s">
        <v>3982</v>
      </c>
      <c r="F1518" t="s">
        <v>3219</v>
      </c>
      <c r="G1518" t="s">
        <v>7251</v>
      </c>
      <c r="H1518" t="s">
        <v>3200</v>
      </c>
      <c r="I1518" t="s">
        <v>3220</v>
      </c>
    </row>
    <row r="1519" spans="1:9" x14ac:dyDescent="0.15">
      <c r="A1519" t="s">
        <v>4502</v>
      </c>
      <c r="B1519">
        <v>40212</v>
      </c>
      <c r="C1519" t="s">
        <v>3924</v>
      </c>
      <c r="D1519" t="s">
        <v>3222</v>
      </c>
      <c r="E1519" t="s">
        <v>3982</v>
      </c>
      <c r="F1519" t="s">
        <v>3221</v>
      </c>
      <c r="G1519" t="s">
        <v>7252</v>
      </c>
      <c r="H1519" t="s">
        <v>3200</v>
      </c>
      <c r="I1519" t="s">
        <v>3222</v>
      </c>
    </row>
    <row r="1520" spans="1:9" x14ac:dyDescent="0.15">
      <c r="A1520" t="s">
        <v>4550</v>
      </c>
      <c r="B1520">
        <v>40213</v>
      </c>
      <c r="C1520" t="s">
        <v>3924</v>
      </c>
      <c r="D1520" t="s">
        <v>3224</v>
      </c>
      <c r="E1520" t="s">
        <v>3982</v>
      </c>
      <c r="F1520" t="s">
        <v>3223</v>
      </c>
      <c r="G1520" t="s">
        <v>7253</v>
      </c>
      <c r="H1520" t="s">
        <v>3200</v>
      </c>
      <c r="I1520" t="s">
        <v>3224</v>
      </c>
    </row>
    <row r="1521" spans="1:9" x14ac:dyDescent="0.15">
      <c r="A1521" t="s">
        <v>4598</v>
      </c>
      <c r="B1521">
        <v>40214</v>
      </c>
      <c r="C1521" t="s">
        <v>3924</v>
      </c>
      <c r="D1521" t="s">
        <v>3226</v>
      </c>
      <c r="E1521" t="s">
        <v>3982</v>
      </c>
      <c r="F1521" t="s">
        <v>3225</v>
      </c>
      <c r="G1521" t="s">
        <v>7254</v>
      </c>
      <c r="H1521" t="s">
        <v>3200</v>
      </c>
      <c r="I1521" t="s">
        <v>3226</v>
      </c>
    </row>
    <row r="1522" spans="1:9" x14ac:dyDescent="0.15">
      <c r="A1522" t="s">
        <v>4646</v>
      </c>
      <c r="B1522">
        <v>40215</v>
      </c>
      <c r="C1522" t="s">
        <v>3924</v>
      </c>
      <c r="D1522" t="s">
        <v>3228</v>
      </c>
      <c r="E1522" t="s">
        <v>3982</v>
      </c>
      <c r="F1522" t="s">
        <v>3227</v>
      </c>
      <c r="G1522" t="s">
        <v>7255</v>
      </c>
      <c r="H1522" t="s">
        <v>3200</v>
      </c>
      <c r="I1522" t="s">
        <v>3228</v>
      </c>
    </row>
    <row r="1523" spans="1:9" x14ac:dyDescent="0.15">
      <c r="A1523" t="s">
        <v>4694</v>
      </c>
      <c r="B1523">
        <v>40216</v>
      </c>
      <c r="C1523" t="s">
        <v>3924</v>
      </c>
      <c r="D1523" t="s">
        <v>3230</v>
      </c>
      <c r="E1523" t="s">
        <v>3982</v>
      </c>
      <c r="F1523" t="s">
        <v>3229</v>
      </c>
      <c r="G1523" t="s">
        <v>7256</v>
      </c>
      <c r="H1523" t="s">
        <v>3200</v>
      </c>
      <c r="I1523" t="s">
        <v>3230</v>
      </c>
    </row>
    <row r="1524" spans="1:9" x14ac:dyDescent="0.15">
      <c r="A1524" t="s">
        <v>4741</v>
      </c>
      <c r="B1524">
        <v>40217</v>
      </c>
      <c r="C1524" t="s">
        <v>3924</v>
      </c>
      <c r="D1524" t="s">
        <v>3232</v>
      </c>
      <c r="E1524" t="s">
        <v>3982</v>
      </c>
      <c r="F1524" t="s">
        <v>3231</v>
      </c>
      <c r="G1524" t="s">
        <v>7257</v>
      </c>
      <c r="H1524" t="s">
        <v>3200</v>
      </c>
      <c r="I1524" t="s">
        <v>3232</v>
      </c>
    </row>
    <row r="1525" spans="1:9" x14ac:dyDescent="0.15">
      <c r="A1525" t="s">
        <v>4788</v>
      </c>
      <c r="B1525">
        <v>40218</v>
      </c>
      <c r="C1525" t="s">
        <v>3924</v>
      </c>
      <c r="D1525" t="s">
        <v>3234</v>
      </c>
      <c r="E1525" t="s">
        <v>3982</v>
      </c>
      <c r="F1525" t="s">
        <v>3233</v>
      </c>
      <c r="G1525" t="s">
        <v>7258</v>
      </c>
      <c r="H1525" t="s">
        <v>3200</v>
      </c>
      <c r="I1525" t="s">
        <v>3234</v>
      </c>
    </row>
    <row r="1526" spans="1:9" x14ac:dyDescent="0.15">
      <c r="A1526" t="s">
        <v>4833</v>
      </c>
      <c r="B1526">
        <v>40219</v>
      </c>
      <c r="C1526" t="s">
        <v>3924</v>
      </c>
      <c r="D1526" t="s">
        <v>3236</v>
      </c>
      <c r="E1526" t="s">
        <v>3982</v>
      </c>
      <c r="F1526" t="s">
        <v>3235</v>
      </c>
      <c r="G1526" t="s">
        <v>7259</v>
      </c>
      <c r="H1526" t="s">
        <v>3200</v>
      </c>
      <c r="I1526" t="s">
        <v>3236</v>
      </c>
    </row>
    <row r="1527" spans="1:9" x14ac:dyDescent="0.15">
      <c r="A1527" t="s">
        <v>4878</v>
      </c>
      <c r="B1527">
        <v>40220</v>
      </c>
      <c r="C1527" t="s">
        <v>3924</v>
      </c>
      <c r="D1527" t="s">
        <v>3238</v>
      </c>
      <c r="E1527" t="s">
        <v>3982</v>
      </c>
      <c r="F1527" t="s">
        <v>3237</v>
      </c>
      <c r="G1527" t="s">
        <v>7260</v>
      </c>
      <c r="H1527" t="s">
        <v>3200</v>
      </c>
      <c r="I1527" t="s">
        <v>3238</v>
      </c>
    </row>
    <row r="1528" spans="1:9" x14ac:dyDescent="0.15">
      <c r="A1528" t="s">
        <v>4917</v>
      </c>
      <c r="B1528">
        <v>40221</v>
      </c>
      <c r="C1528" t="s">
        <v>3924</v>
      </c>
      <c r="D1528" t="s">
        <v>3240</v>
      </c>
      <c r="E1528" t="s">
        <v>3982</v>
      </c>
      <c r="F1528" t="s">
        <v>3239</v>
      </c>
      <c r="G1528" t="s">
        <v>7261</v>
      </c>
      <c r="H1528" t="s">
        <v>3200</v>
      </c>
      <c r="I1528" t="s">
        <v>3240</v>
      </c>
    </row>
    <row r="1529" spans="1:9" x14ac:dyDescent="0.15">
      <c r="A1529" t="s">
        <v>4955</v>
      </c>
      <c r="B1529">
        <v>40223</v>
      </c>
      <c r="C1529" t="s">
        <v>3924</v>
      </c>
      <c r="D1529" t="s">
        <v>3242</v>
      </c>
      <c r="E1529" t="s">
        <v>3982</v>
      </c>
      <c r="F1529" t="s">
        <v>3241</v>
      </c>
      <c r="G1529" t="s">
        <v>7262</v>
      </c>
      <c r="H1529" t="s">
        <v>3200</v>
      </c>
      <c r="I1529" t="s">
        <v>3242</v>
      </c>
    </row>
    <row r="1530" spans="1:9" x14ac:dyDescent="0.15">
      <c r="A1530" t="s">
        <v>4992</v>
      </c>
      <c r="B1530">
        <v>40224</v>
      </c>
      <c r="C1530" t="s">
        <v>3924</v>
      </c>
      <c r="D1530" t="s">
        <v>3244</v>
      </c>
      <c r="E1530" t="s">
        <v>3982</v>
      </c>
      <c r="F1530" t="s">
        <v>3243</v>
      </c>
      <c r="G1530" t="s">
        <v>7263</v>
      </c>
      <c r="H1530" t="s">
        <v>3200</v>
      </c>
      <c r="I1530" t="s">
        <v>3244</v>
      </c>
    </row>
    <row r="1531" spans="1:9" x14ac:dyDescent="0.15">
      <c r="A1531" t="s">
        <v>5028</v>
      </c>
      <c r="B1531">
        <v>40225</v>
      </c>
      <c r="C1531" t="s">
        <v>3924</v>
      </c>
      <c r="D1531" t="s">
        <v>3246</v>
      </c>
      <c r="E1531" t="s">
        <v>3982</v>
      </c>
      <c r="F1531" t="s">
        <v>3245</v>
      </c>
      <c r="G1531" t="s">
        <v>7264</v>
      </c>
      <c r="H1531" t="s">
        <v>3200</v>
      </c>
      <c r="I1531" t="s">
        <v>3246</v>
      </c>
    </row>
    <row r="1532" spans="1:9" x14ac:dyDescent="0.15">
      <c r="A1532" t="s">
        <v>5063</v>
      </c>
      <c r="B1532">
        <v>40226</v>
      </c>
      <c r="C1532" t="s">
        <v>3924</v>
      </c>
      <c r="D1532" t="s">
        <v>3248</v>
      </c>
      <c r="E1532" t="s">
        <v>3982</v>
      </c>
      <c r="F1532" t="s">
        <v>3247</v>
      </c>
      <c r="G1532" t="s">
        <v>7265</v>
      </c>
      <c r="H1532" t="s">
        <v>3200</v>
      </c>
      <c r="I1532" t="s">
        <v>3248</v>
      </c>
    </row>
    <row r="1533" spans="1:9" x14ac:dyDescent="0.15">
      <c r="A1533" t="s">
        <v>5097</v>
      </c>
      <c r="B1533">
        <v>40227</v>
      </c>
      <c r="C1533" t="s">
        <v>3924</v>
      </c>
      <c r="D1533" t="s">
        <v>3250</v>
      </c>
      <c r="E1533" t="s">
        <v>3982</v>
      </c>
      <c r="F1533" t="s">
        <v>3249</v>
      </c>
      <c r="G1533" t="s">
        <v>7266</v>
      </c>
      <c r="H1533" t="s">
        <v>3200</v>
      </c>
      <c r="I1533" t="s">
        <v>3250</v>
      </c>
    </row>
    <row r="1534" spans="1:9" x14ac:dyDescent="0.15">
      <c r="A1534" t="s">
        <v>5129</v>
      </c>
      <c r="B1534">
        <v>40228</v>
      </c>
      <c r="C1534" t="s">
        <v>3924</v>
      </c>
      <c r="D1534" t="s">
        <v>3252</v>
      </c>
      <c r="E1534" t="s">
        <v>3982</v>
      </c>
      <c r="F1534" t="s">
        <v>3251</v>
      </c>
      <c r="G1534" t="s">
        <v>7267</v>
      </c>
      <c r="H1534" t="s">
        <v>3200</v>
      </c>
      <c r="I1534" t="s">
        <v>3252</v>
      </c>
    </row>
    <row r="1535" spans="1:9" x14ac:dyDescent="0.15">
      <c r="A1535" t="s">
        <v>5160</v>
      </c>
      <c r="B1535">
        <v>40229</v>
      </c>
      <c r="C1535" t="s">
        <v>3924</v>
      </c>
      <c r="D1535" t="s">
        <v>3254</v>
      </c>
      <c r="E1535" t="s">
        <v>3982</v>
      </c>
      <c r="F1535" t="s">
        <v>3253</v>
      </c>
      <c r="G1535" t="s">
        <v>7268</v>
      </c>
      <c r="H1535" t="s">
        <v>3200</v>
      </c>
      <c r="I1535" t="s">
        <v>3254</v>
      </c>
    </row>
    <row r="1536" spans="1:9" x14ac:dyDescent="0.15">
      <c r="A1536" t="s">
        <v>5188</v>
      </c>
      <c r="B1536">
        <v>40230</v>
      </c>
      <c r="C1536" t="s">
        <v>3924</v>
      </c>
      <c r="D1536" t="s">
        <v>3256</v>
      </c>
      <c r="E1536" t="s">
        <v>3982</v>
      </c>
      <c r="F1536" t="s">
        <v>3255</v>
      </c>
      <c r="G1536" t="s">
        <v>7269</v>
      </c>
      <c r="H1536" t="s">
        <v>3200</v>
      </c>
      <c r="I1536" t="s">
        <v>3256</v>
      </c>
    </row>
    <row r="1537" spans="1:9" x14ac:dyDescent="0.15">
      <c r="A1537" t="s">
        <v>5216</v>
      </c>
      <c r="B1537">
        <v>40231</v>
      </c>
      <c r="C1537" t="s">
        <v>3924</v>
      </c>
      <c r="D1537" t="s">
        <v>3258</v>
      </c>
      <c r="E1537" t="s">
        <v>3982</v>
      </c>
      <c r="F1537" t="s">
        <v>3257</v>
      </c>
      <c r="G1537" t="s">
        <v>7270</v>
      </c>
      <c r="H1537" t="s">
        <v>7271</v>
      </c>
      <c r="I1537" t="s">
        <v>7272</v>
      </c>
    </row>
    <row r="1538" spans="1:9" x14ac:dyDescent="0.15">
      <c r="A1538" t="s">
        <v>5243</v>
      </c>
      <c r="B1538">
        <v>40341</v>
      </c>
      <c r="C1538" t="s">
        <v>3924</v>
      </c>
      <c r="D1538" t="s">
        <v>3260</v>
      </c>
      <c r="E1538" t="s">
        <v>3982</v>
      </c>
      <c r="F1538" t="s">
        <v>3259</v>
      </c>
      <c r="G1538" t="s">
        <v>7273</v>
      </c>
      <c r="H1538" t="s">
        <v>3200</v>
      </c>
      <c r="I1538" t="s">
        <v>3260</v>
      </c>
    </row>
    <row r="1539" spans="1:9" x14ac:dyDescent="0.15">
      <c r="A1539" t="s">
        <v>5268</v>
      </c>
      <c r="B1539">
        <v>40342</v>
      </c>
      <c r="C1539" t="s">
        <v>3924</v>
      </c>
      <c r="D1539" t="s">
        <v>3262</v>
      </c>
      <c r="E1539" t="s">
        <v>3982</v>
      </c>
      <c r="F1539" t="s">
        <v>3261</v>
      </c>
      <c r="G1539" t="s">
        <v>7274</v>
      </c>
      <c r="H1539" t="s">
        <v>3200</v>
      </c>
      <c r="I1539" t="s">
        <v>3262</v>
      </c>
    </row>
    <row r="1540" spans="1:9" x14ac:dyDescent="0.15">
      <c r="A1540" t="s">
        <v>5293</v>
      </c>
      <c r="B1540">
        <v>40343</v>
      </c>
      <c r="C1540" t="s">
        <v>3924</v>
      </c>
      <c r="D1540" t="s">
        <v>3264</v>
      </c>
      <c r="E1540" t="s">
        <v>3982</v>
      </c>
      <c r="F1540" t="s">
        <v>3263</v>
      </c>
      <c r="G1540" t="s">
        <v>7275</v>
      </c>
      <c r="H1540" t="s">
        <v>3200</v>
      </c>
      <c r="I1540" t="s">
        <v>3264</v>
      </c>
    </row>
    <row r="1541" spans="1:9" x14ac:dyDescent="0.15">
      <c r="A1541" t="s">
        <v>5318</v>
      </c>
      <c r="B1541">
        <v>40344</v>
      </c>
      <c r="C1541" t="s">
        <v>3924</v>
      </c>
      <c r="D1541" t="s">
        <v>3266</v>
      </c>
      <c r="E1541" t="s">
        <v>3982</v>
      </c>
      <c r="F1541" t="s">
        <v>3265</v>
      </c>
      <c r="G1541" t="s">
        <v>7276</v>
      </c>
      <c r="H1541" t="s">
        <v>3200</v>
      </c>
      <c r="I1541" t="s">
        <v>3266</v>
      </c>
    </row>
    <row r="1542" spans="1:9" x14ac:dyDescent="0.15">
      <c r="A1542" t="s">
        <v>5341</v>
      </c>
      <c r="B1542">
        <v>40345</v>
      </c>
      <c r="C1542" t="s">
        <v>3924</v>
      </c>
      <c r="D1542" t="s">
        <v>3268</v>
      </c>
      <c r="E1542" t="s">
        <v>3982</v>
      </c>
      <c r="F1542" t="s">
        <v>3267</v>
      </c>
      <c r="G1542" t="s">
        <v>7277</v>
      </c>
      <c r="H1542" t="s">
        <v>3200</v>
      </c>
      <c r="I1542" t="s">
        <v>3268</v>
      </c>
    </row>
    <row r="1543" spans="1:9" x14ac:dyDescent="0.15">
      <c r="A1543" t="s">
        <v>5363</v>
      </c>
      <c r="B1543">
        <v>40348</v>
      </c>
      <c r="C1543" t="s">
        <v>3924</v>
      </c>
      <c r="D1543" t="s">
        <v>3270</v>
      </c>
      <c r="E1543" t="s">
        <v>3982</v>
      </c>
      <c r="F1543" t="s">
        <v>3269</v>
      </c>
      <c r="G1543" t="s">
        <v>7278</v>
      </c>
      <c r="H1543" t="s">
        <v>3200</v>
      </c>
      <c r="I1543" t="s">
        <v>3270</v>
      </c>
    </row>
    <row r="1544" spans="1:9" x14ac:dyDescent="0.15">
      <c r="A1544" t="s">
        <v>5381</v>
      </c>
      <c r="B1544">
        <v>40349</v>
      </c>
      <c r="C1544" t="s">
        <v>3924</v>
      </c>
      <c r="D1544" t="s">
        <v>3272</v>
      </c>
      <c r="E1544" t="s">
        <v>3982</v>
      </c>
      <c r="F1544" t="s">
        <v>3271</v>
      </c>
      <c r="G1544" t="s">
        <v>7279</v>
      </c>
      <c r="H1544" t="s">
        <v>3200</v>
      </c>
      <c r="I1544" t="s">
        <v>3272</v>
      </c>
    </row>
    <row r="1545" spans="1:9" x14ac:dyDescent="0.15">
      <c r="A1545" t="s">
        <v>5399</v>
      </c>
      <c r="B1545">
        <v>40381</v>
      </c>
      <c r="C1545" t="s">
        <v>3924</v>
      </c>
      <c r="D1545" t="s">
        <v>3274</v>
      </c>
      <c r="E1545" t="s">
        <v>3982</v>
      </c>
      <c r="F1545" t="s">
        <v>3273</v>
      </c>
      <c r="G1545" t="s">
        <v>7280</v>
      </c>
      <c r="H1545" t="s">
        <v>3200</v>
      </c>
      <c r="I1545" t="s">
        <v>3274</v>
      </c>
    </row>
    <row r="1546" spans="1:9" x14ac:dyDescent="0.15">
      <c r="A1546" t="s">
        <v>5417</v>
      </c>
      <c r="B1546">
        <v>40382</v>
      </c>
      <c r="C1546" t="s">
        <v>3924</v>
      </c>
      <c r="D1546" t="s">
        <v>3276</v>
      </c>
      <c r="E1546" t="s">
        <v>3982</v>
      </c>
      <c r="F1546" t="s">
        <v>3275</v>
      </c>
      <c r="G1546" t="s">
        <v>7281</v>
      </c>
      <c r="H1546" t="s">
        <v>3200</v>
      </c>
      <c r="I1546" t="s">
        <v>3276</v>
      </c>
    </row>
    <row r="1547" spans="1:9" x14ac:dyDescent="0.15">
      <c r="A1547" t="s">
        <v>5435</v>
      </c>
      <c r="B1547">
        <v>40383</v>
      </c>
      <c r="C1547" t="s">
        <v>3924</v>
      </c>
      <c r="D1547" t="s">
        <v>3278</v>
      </c>
      <c r="E1547" t="s">
        <v>3982</v>
      </c>
      <c r="F1547" t="s">
        <v>3277</v>
      </c>
      <c r="G1547" t="s">
        <v>7282</v>
      </c>
      <c r="H1547" t="s">
        <v>3200</v>
      </c>
      <c r="I1547" t="s">
        <v>3278</v>
      </c>
    </row>
    <row r="1548" spans="1:9" x14ac:dyDescent="0.15">
      <c r="A1548" t="s">
        <v>5452</v>
      </c>
      <c r="B1548">
        <v>40384</v>
      </c>
      <c r="C1548" t="s">
        <v>3924</v>
      </c>
      <c r="D1548" t="s">
        <v>3280</v>
      </c>
      <c r="E1548" t="s">
        <v>3982</v>
      </c>
      <c r="F1548" t="s">
        <v>3279</v>
      </c>
      <c r="G1548" t="s">
        <v>7283</v>
      </c>
      <c r="H1548" t="s">
        <v>3200</v>
      </c>
      <c r="I1548" t="s">
        <v>3280</v>
      </c>
    </row>
    <row r="1549" spans="1:9" x14ac:dyDescent="0.15">
      <c r="A1549" t="s">
        <v>5468</v>
      </c>
      <c r="B1549">
        <v>40401</v>
      </c>
      <c r="C1549" t="s">
        <v>3924</v>
      </c>
      <c r="D1549" t="s">
        <v>3282</v>
      </c>
      <c r="E1549" t="s">
        <v>3982</v>
      </c>
      <c r="F1549" t="s">
        <v>3281</v>
      </c>
      <c r="G1549" t="s">
        <v>7284</v>
      </c>
      <c r="H1549" t="s">
        <v>3200</v>
      </c>
      <c r="I1549" t="s">
        <v>3282</v>
      </c>
    </row>
    <row r="1550" spans="1:9" x14ac:dyDescent="0.15">
      <c r="A1550" t="s">
        <v>5483</v>
      </c>
      <c r="B1550">
        <v>40402</v>
      </c>
      <c r="C1550" t="s">
        <v>3924</v>
      </c>
      <c r="D1550" t="s">
        <v>3284</v>
      </c>
      <c r="E1550" t="s">
        <v>3982</v>
      </c>
      <c r="F1550" t="s">
        <v>3283</v>
      </c>
      <c r="G1550" t="s">
        <v>7285</v>
      </c>
      <c r="H1550" t="s">
        <v>3200</v>
      </c>
      <c r="I1550" t="s">
        <v>3284</v>
      </c>
    </row>
    <row r="1551" spans="1:9" x14ac:dyDescent="0.15">
      <c r="A1551" t="s">
        <v>5496</v>
      </c>
      <c r="B1551">
        <v>40421</v>
      </c>
      <c r="C1551" t="s">
        <v>3924</v>
      </c>
      <c r="D1551" t="s">
        <v>3286</v>
      </c>
      <c r="E1551" t="s">
        <v>3982</v>
      </c>
      <c r="F1551" t="s">
        <v>3285</v>
      </c>
      <c r="G1551" t="s">
        <v>7286</v>
      </c>
      <c r="H1551" t="s">
        <v>3200</v>
      </c>
      <c r="I1551" t="s">
        <v>3286</v>
      </c>
    </row>
    <row r="1552" spans="1:9" x14ac:dyDescent="0.15">
      <c r="A1552" t="s">
        <v>5508</v>
      </c>
      <c r="B1552">
        <v>40447</v>
      </c>
      <c r="C1552" t="s">
        <v>3924</v>
      </c>
      <c r="D1552" t="s">
        <v>3288</v>
      </c>
      <c r="E1552" t="s">
        <v>3982</v>
      </c>
      <c r="F1552" t="s">
        <v>3287</v>
      </c>
      <c r="G1552" t="s">
        <v>7287</v>
      </c>
      <c r="H1552" t="s">
        <v>3200</v>
      </c>
      <c r="I1552" t="s">
        <v>3288</v>
      </c>
    </row>
    <row r="1553" spans="1:9" x14ac:dyDescent="0.15">
      <c r="A1553" t="s">
        <v>5518</v>
      </c>
      <c r="B1553">
        <v>40448</v>
      </c>
      <c r="C1553" t="s">
        <v>3924</v>
      </c>
      <c r="D1553" t="s">
        <v>3290</v>
      </c>
      <c r="E1553" t="s">
        <v>3982</v>
      </c>
      <c r="F1553" t="s">
        <v>3289</v>
      </c>
      <c r="G1553" t="s">
        <v>7288</v>
      </c>
      <c r="H1553" t="s">
        <v>3200</v>
      </c>
      <c r="I1553" t="s">
        <v>3290</v>
      </c>
    </row>
    <row r="1554" spans="1:9" x14ac:dyDescent="0.15">
      <c r="A1554" t="s">
        <v>5528</v>
      </c>
      <c r="B1554">
        <v>40503</v>
      </c>
      <c r="C1554" t="s">
        <v>3924</v>
      </c>
      <c r="D1554" t="s">
        <v>3292</v>
      </c>
      <c r="E1554" t="s">
        <v>3982</v>
      </c>
      <c r="F1554" t="s">
        <v>3291</v>
      </c>
      <c r="G1554" t="s">
        <v>7289</v>
      </c>
      <c r="H1554" t="s">
        <v>3200</v>
      </c>
      <c r="I1554" t="s">
        <v>3292</v>
      </c>
    </row>
    <row r="1555" spans="1:9" x14ac:dyDescent="0.15">
      <c r="A1555" t="s">
        <v>5537</v>
      </c>
      <c r="B1555">
        <v>40522</v>
      </c>
      <c r="C1555" t="s">
        <v>3924</v>
      </c>
      <c r="D1555" t="s">
        <v>3294</v>
      </c>
      <c r="E1555" t="s">
        <v>3982</v>
      </c>
      <c r="F1555" t="s">
        <v>3293</v>
      </c>
      <c r="G1555" t="s">
        <v>7290</v>
      </c>
      <c r="H1555" t="s">
        <v>3200</v>
      </c>
      <c r="I1555" t="s">
        <v>3294</v>
      </c>
    </row>
    <row r="1556" spans="1:9" x14ac:dyDescent="0.15">
      <c r="A1556" t="s">
        <v>5546</v>
      </c>
      <c r="B1556">
        <v>40544</v>
      </c>
      <c r="C1556" t="s">
        <v>3924</v>
      </c>
      <c r="D1556" t="s">
        <v>2753</v>
      </c>
      <c r="E1556" t="s">
        <v>3982</v>
      </c>
      <c r="F1556" t="s">
        <v>3295</v>
      </c>
      <c r="G1556" t="s">
        <v>7291</v>
      </c>
      <c r="H1556" t="s">
        <v>3200</v>
      </c>
      <c r="I1556" t="s">
        <v>2753</v>
      </c>
    </row>
    <row r="1557" spans="1:9" x14ac:dyDescent="0.15">
      <c r="A1557" t="s">
        <v>5555</v>
      </c>
      <c r="B1557">
        <v>40601</v>
      </c>
      <c r="C1557" t="s">
        <v>3924</v>
      </c>
      <c r="D1557" t="s">
        <v>3297</v>
      </c>
      <c r="E1557" t="s">
        <v>3982</v>
      </c>
      <c r="F1557" t="s">
        <v>3296</v>
      </c>
      <c r="G1557" t="s">
        <v>7292</v>
      </c>
      <c r="H1557" t="s">
        <v>3200</v>
      </c>
      <c r="I1557" t="s">
        <v>3297</v>
      </c>
    </row>
    <row r="1558" spans="1:9" x14ac:dyDescent="0.15">
      <c r="A1558" t="s">
        <v>5564</v>
      </c>
      <c r="B1558">
        <v>40602</v>
      </c>
      <c r="C1558" t="s">
        <v>3924</v>
      </c>
      <c r="D1558" t="s">
        <v>3299</v>
      </c>
      <c r="E1558" t="s">
        <v>3982</v>
      </c>
      <c r="F1558" t="s">
        <v>3298</v>
      </c>
      <c r="G1558" t="s">
        <v>7293</v>
      </c>
      <c r="H1558" t="s">
        <v>3200</v>
      </c>
      <c r="I1558" t="s">
        <v>3299</v>
      </c>
    </row>
    <row r="1559" spans="1:9" x14ac:dyDescent="0.15">
      <c r="A1559" t="s">
        <v>5573</v>
      </c>
      <c r="B1559">
        <v>40604</v>
      </c>
      <c r="C1559" t="s">
        <v>3924</v>
      </c>
      <c r="D1559" t="s">
        <v>3301</v>
      </c>
      <c r="E1559" t="s">
        <v>3982</v>
      </c>
      <c r="F1559" t="s">
        <v>3300</v>
      </c>
      <c r="G1559" t="s">
        <v>7294</v>
      </c>
      <c r="H1559" t="s">
        <v>3200</v>
      </c>
      <c r="I1559" t="s">
        <v>3301</v>
      </c>
    </row>
    <row r="1560" spans="1:9" x14ac:dyDescent="0.15">
      <c r="A1560" t="s">
        <v>5582</v>
      </c>
      <c r="B1560">
        <v>40605</v>
      </c>
      <c r="C1560" t="s">
        <v>3924</v>
      </c>
      <c r="D1560" t="s">
        <v>764</v>
      </c>
      <c r="E1560" t="s">
        <v>3982</v>
      </c>
      <c r="F1560" t="s">
        <v>3302</v>
      </c>
      <c r="G1560" t="s">
        <v>7295</v>
      </c>
      <c r="H1560" t="s">
        <v>3200</v>
      </c>
      <c r="I1560" t="s">
        <v>764</v>
      </c>
    </row>
    <row r="1561" spans="1:9" x14ac:dyDescent="0.15">
      <c r="A1561" t="s">
        <v>5591</v>
      </c>
      <c r="B1561">
        <v>40608</v>
      </c>
      <c r="C1561" t="s">
        <v>3924</v>
      </c>
      <c r="D1561" t="s">
        <v>3304</v>
      </c>
      <c r="E1561" t="s">
        <v>3982</v>
      </c>
      <c r="F1561" t="s">
        <v>3303</v>
      </c>
      <c r="G1561" t="s">
        <v>7296</v>
      </c>
      <c r="H1561" t="s">
        <v>3200</v>
      </c>
      <c r="I1561" t="s">
        <v>3304</v>
      </c>
    </row>
    <row r="1562" spans="1:9" x14ac:dyDescent="0.15">
      <c r="A1562" t="s">
        <v>5600</v>
      </c>
      <c r="B1562">
        <v>40609</v>
      </c>
      <c r="C1562" t="s">
        <v>3924</v>
      </c>
      <c r="D1562" t="s">
        <v>3306</v>
      </c>
      <c r="E1562" t="s">
        <v>3982</v>
      </c>
      <c r="F1562" t="s">
        <v>3305</v>
      </c>
      <c r="G1562" t="s">
        <v>7297</v>
      </c>
      <c r="H1562" t="s">
        <v>3200</v>
      </c>
      <c r="I1562" t="s">
        <v>3306</v>
      </c>
    </row>
    <row r="1563" spans="1:9" x14ac:dyDescent="0.15">
      <c r="A1563" t="s">
        <v>5607</v>
      </c>
      <c r="B1563">
        <v>40610</v>
      </c>
      <c r="C1563" t="s">
        <v>3924</v>
      </c>
      <c r="D1563" t="s">
        <v>3308</v>
      </c>
      <c r="E1563" t="s">
        <v>3982</v>
      </c>
      <c r="F1563" t="s">
        <v>3307</v>
      </c>
      <c r="G1563" t="s">
        <v>7298</v>
      </c>
      <c r="H1563" t="s">
        <v>3200</v>
      </c>
      <c r="I1563" t="s">
        <v>3308</v>
      </c>
    </row>
    <row r="1564" spans="1:9" x14ac:dyDescent="0.15">
      <c r="A1564" t="s">
        <v>5614</v>
      </c>
      <c r="B1564">
        <v>40621</v>
      </c>
      <c r="C1564" t="s">
        <v>3924</v>
      </c>
      <c r="D1564" t="s">
        <v>3310</v>
      </c>
      <c r="E1564" t="s">
        <v>3982</v>
      </c>
      <c r="F1564" t="s">
        <v>3309</v>
      </c>
      <c r="G1564" t="s">
        <v>7299</v>
      </c>
      <c r="H1564" t="s">
        <v>3200</v>
      </c>
      <c r="I1564" t="s">
        <v>3310</v>
      </c>
    </row>
    <row r="1565" spans="1:9" x14ac:dyDescent="0.15">
      <c r="A1565" t="s">
        <v>5621</v>
      </c>
      <c r="B1565">
        <v>40625</v>
      </c>
      <c r="C1565" t="s">
        <v>3924</v>
      </c>
      <c r="D1565" t="s">
        <v>3312</v>
      </c>
      <c r="E1565" t="s">
        <v>3982</v>
      </c>
      <c r="F1565" t="s">
        <v>3311</v>
      </c>
      <c r="G1565" t="s">
        <v>7300</v>
      </c>
      <c r="H1565" t="s">
        <v>3200</v>
      </c>
      <c r="I1565" t="s">
        <v>3312</v>
      </c>
    </row>
    <row r="1566" spans="1:9" x14ac:dyDescent="0.15">
      <c r="A1566" t="s">
        <v>5628</v>
      </c>
      <c r="B1566">
        <v>40642</v>
      </c>
      <c r="C1566" t="s">
        <v>3924</v>
      </c>
      <c r="D1566" t="s">
        <v>3314</v>
      </c>
      <c r="E1566" t="s">
        <v>3982</v>
      </c>
      <c r="F1566" t="s">
        <v>3313</v>
      </c>
      <c r="G1566" t="s">
        <v>7301</v>
      </c>
      <c r="H1566" t="s">
        <v>3200</v>
      </c>
      <c r="I1566" t="s">
        <v>3314</v>
      </c>
    </row>
    <row r="1567" spans="1:9" x14ac:dyDescent="0.15">
      <c r="A1567" t="s">
        <v>5635</v>
      </c>
      <c r="B1567">
        <v>40646</v>
      </c>
      <c r="C1567" t="s">
        <v>3924</v>
      </c>
      <c r="D1567" t="s">
        <v>3316</v>
      </c>
      <c r="E1567" t="s">
        <v>3982</v>
      </c>
      <c r="F1567" t="s">
        <v>3315</v>
      </c>
      <c r="G1567" t="s">
        <v>7302</v>
      </c>
      <c r="H1567" t="s">
        <v>3200</v>
      </c>
      <c r="I1567" t="s">
        <v>3316</v>
      </c>
    </row>
    <row r="1568" spans="1:9" x14ac:dyDescent="0.15">
      <c r="A1568" t="s">
        <v>5641</v>
      </c>
      <c r="B1568">
        <v>40647</v>
      </c>
      <c r="C1568" t="s">
        <v>3924</v>
      </c>
      <c r="D1568" t="s">
        <v>3318</v>
      </c>
      <c r="E1568" t="s">
        <v>3982</v>
      </c>
      <c r="F1568" t="s">
        <v>3317</v>
      </c>
      <c r="G1568" t="s">
        <v>7303</v>
      </c>
      <c r="H1568" t="s">
        <v>3200</v>
      </c>
      <c r="I1568" t="s">
        <v>3318</v>
      </c>
    </row>
    <row r="1569" spans="1:9" x14ac:dyDescent="0.15">
      <c r="A1569" t="s">
        <v>3974</v>
      </c>
      <c r="B1569">
        <v>41000</v>
      </c>
      <c r="C1569" t="s">
        <v>3925</v>
      </c>
      <c r="D1569" t="s">
        <v>3320</v>
      </c>
      <c r="E1569" t="s">
        <v>3933</v>
      </c>
      <c r="F1569" t="s">
        <v>3319</v>
      </c>
      <c r="G1569" t="s">
        <v>7304</v>
      </c>
      <c r="H1569" t="s">
        <v>3320</v>
      </c>
    </row>
    <row r="1570" spans="1:9" x14ac:dyDescent="0.15">
      <c r="A1570" t="s">
        <v>4023</v>
      </c>
      <c r="B1570">
        <v>41201</v>
      </c>
      <c r="C1570" t="s">
        <v>3925</v>
      </c>
      <c r="D1570" t="s">
        <v>3322</v>
      </c>
      <c r="E1570" t="s">
        <v>3982</v>
      </c>
      <c r="F1570" t="s">
        <v>3321</v>
      </c>
      <c r="G1570" t="s">
        <v>7305</v>
      </c>
      <c r="H1570" t="s">
        <v>3320</v>
      </c>
      <c r="I1570" t="s">
        <v>3322</v>
      </c>
    </row>
    <row r="1571" spans="1:9" x14ac:dyDescent="0.15">
      <c r="A1571" t="s">
        <v>4071</v>
      </c>
      <c r="B1571">
        <v>41202</v>
      </c>
      <c r="C1571" t="s">
        <v>3925</v>
      </c>
      <c r="D1571" t="s">
        <v>3324</v>
      </c>
      <c r="E1571" t="s">
        <v>3982</v>
      </c>
      <c r="F1571" t="s">
        <v>3323</v>
      </c>
      <c r="G1571" t="s">
        <v>7306</v>
      </c>
      <c r="H1571" t="s">
        <v>3320</v>
      </c>
      <c r="I1571" t="s">
        <v>3324</v>
      </c>
    </row>
    <row r="1572" spans="1:9" x14ac:dyDescent="0.15">
      <c r="A1572" t="s">
        <v>4119</v>
      </c>
      <c r="B1572">
        <v>41203</v>
      </c>
      <c r="C1572" t="s">
        <v>3925</v>
      </c>
      <c r="D1572" t="s">
        <v>3326</v>
      </c>
      <c r="E1572" t="s">
        <v>3982</v>
      </c>
      <c r="F1572" t="s">
        <v>3325</v>
      </c>
      <c r="G1572" t="s">
        <v>7307</v>
      </c>
      <c r="H1572" t="s">
        <v>3320</v>
      </c>
      <c r="I1572" t="s">
        <v>3326</v>
      </c>
    </row>
    <row r="1573" spans="1:9" x14ac:dyDescent="0.15">
      <c r="A1573" t="s">
        <v>4167</v>
      </c>
      <c r="B1573">
        <v>41204</v>
      </c>
      <c r="C1573" t="s">
        <v>3925</v>
      </c>
      <c r="D1573" t="s">
        <v>3328</v>
      </c>
      <c r="E1573" t="s">
        <v>3982</v>
      </c>
      <c r="F1573" t="s">
        <v>3327</v>
      </c>
      <c r="G1573" t="s">
        <v>7308</v>
      </c>
      <c r="H1573" t="s">
        <v>3320</v>
      </c>
      <c r="I1573" t="s">
        <v>3328</v>
      </c>
    </row>
    <row r="1574" spans="1:9" x14ac:dyDescent="0.15">
      <c r="A1574" t="s">
        <v>4215</v>
      </c>
      <c r="B1574">
        <v>41205</v>
      </c>
      <c r="C1574" t="s">
        <v>3925</v>
      </c>
      <c r="D1574" t="s">
        <v>3330</v>
      </c>
      <c r="E1574" t="s">
        <v>3982</v>
      </c>
      <c r="F1574" t="s">
        <v>3329</v>
      </c>
      <c r="G1574" t="s">
        <v>7309</v>
      </c>
      <c r="H1574" t="s">
        <v>3320</v>
      </c>
      <c r="I1574" t="s">
        <v>3330</v>
      </c>
    </row>
    <row r="1575" spans="1:9" x14ac:dyDescent="0.15">
      <c r="A1575" t="s">
        <v>4263</v>
      </c>
      <c r="B1575">
        <v>41206</v>
      </c>
      <c r="C1575" t="s">
        <v>3925</v>
      </c>
      <c r="D1575" t="s">
        <v>3332</v>
      </c>
      <c r="E1575" t="s">
        <v>3982</v>
      </c>
      <c r="F1575" t="s">
        <v>3331</v>
      </c>
      <c r="G1575" t="s">
        <v>7310</v>
      </c>
      <c r="H1575" t="s">
        <v>3320</v>
      </c>
      <c r="I1575" t="s">
        <v>3332</v>
      </c>
    </row>
    <row r="1576" spans="1:9" x14ac:dyDescent="0.15">
      <c r="A1576" t="s">
        <v>4311</v>
      </c>
      <c r="B1576">
        <v>41207</v>
      </c>
      <c r="C1576" t="s">
        <v>3925</v>
      </c>
      <c r="D1576" t="s">
        <v>3334</v>
      </c>
      <c r="E1576" t="s">
        <v>3982</v>
      </c>
      <c r="F1576" t="s">
        <v>3333</v>
      </c>
      <c r="G1576" t="s">
        <v>7311</v>
      </c>
      <c r="H1576" t="s">
        <v>3320</v>
      </c>
      <c r="I1576" t="s">
        <v>3334</v>
      </c>
    </row>
    <row r="1577" spans="1:9" x14ac:dyDescent="0.15">
      <c r="A1577" t="s">
        <v>4359</v>
      </c>
      <c r="B1577">
        <v>41208</v>
      </c>
      <c r="C1577" t="s">
        <v>3925</v>
      </c>
      <c r="D1577" t="s">
        <v>3336</v>
      </c>
      <c r="E1577" t="s">
        <v>3982</v>
      </c>
      <c r="F1577" t="s">
        <v>3335</v>
      </c>
      <c r="G1577" t="s">
        <v>7312</v>
      </c>
      <c r="H1577" t="s">
        <v>3320</v>
      </c>
      <c r="I1577" t="s">
        <v>3336</v>
      </c>
    </row>
    <row r="1578" spans="1:9" x14ac:dyDescent="0.15">
      <c r="A1578" t="s">
        <v>4407</v>
      </c>
      <c r="B1578">
        <v>41209</v>
      </c>
      <c r="C1578" t="s">
        <v>3925</v>
      </c>
      <c r="D1578" t="s">
        <v>3338</v>
      </c>
      <c r="E1578" t="s">
        <v>3982</v>
      </c>
      <c r="F1578" t="s">
        <v>3337</v>
      </c>
      <c r="G1578" t="s">
        <v>7313</v>
      </c>
      <c r="H1578" t="s">
        <v>3320</v>
      </c>
      <c r="I1578" t="s">
        <v>3338</v>
      </c>
    </row>
    <row r="1579" spans="1:9" x14ac:dyDescent="0.15">
      <c r="A1579" t="s">
        <v>4455</v>
      </c>
      <c r="B1579">
        <v>41210</v>
      </c>
      <c r="C1579" t="s">
        <v>3925</v>
      </c>
      <c r="D1579" t="s">
        <v>3340</v>
      </c>
      <c r="E1579" t="s">
        <v>3982</v>
      </c>
      <c r="F1579" t="s">
        <v>3339</v>
      </c>
      <c r="G1579" t="s">
        <v>7314</v>
      </c>
      <c r="H1579" t="s">
        <v>3320</v>
      </c>
      <c r="I1579" t="s">
        <v>3340</v>
      </c>
    </row>
    <row r="1580" spans="1:9" x14ac:dyDescent="0.15">
      <c r="A1580" t="s">
        <v>4503</v>
      </c>
      <c r="B1580">
        <v>41327</v>
      </c>
      <c r="C1580" t="s">
        <v>3925</v>
      </c>
      <c r="D1580" t="s">
        <v>3342</v>
      </c>
      <c r="E1580" t="s">
        <v>3982</v>
      </c>
      <c r="F1580" t="s">
        <v>3341</v>
      </c>
      <c r="G1580" t="s">
        <v>7315</v>
      </c>
      <c r="H1580" t="s">
        <v>3320</v>
      </c>
      <c r="I1580" t="s">
        <v>3342</v>
      </c>
    </row>
    <row r="1581" spans="1:9" x14ac:dyDescent="0.15">
      <c r="A1581" t="s">
        <v>4551</v>
      </c>
      <c r="B1581">
        <v>41341</v>
      </c>
      <c r="C1581" t="s">
        <v>3925</v>
      </c>
      <c r="D1581" t="s">
        <v>3344</v>
      </c>
      <c r="E1581" t="s">
        <v>3982</v>
      </c>
      <c r="F1581" t="s">
        <v>3343</v>
      </c>
      <c r="G1581" t="s">
        <v>7316</v>
      </c>
      <c r="H1581" t="s">
        <v>3320</v>
      </c>
      <c r="I1581" t="s">
        <v>3344</v>
      </c>
    </row>
    <row r="1582" spans="1:9" x14ac:dyDescent="0.15">
      <c r="A1582" t="s">
        <v>4599</v>
      </c>
      <c r="B1582">
        <v>41345</v>
      </c>
      <c r="C1582" t="s">
        <v>3925</v>
      </c>
      <c r="D1582" t="s">
        <v>3346</v>
      </c>
      <c r="E1582" t="s">
        <v>3982</v>
      </c>
      <c r="F1582" t="s">
        <v>3345</v>
      </c>
      <c r="G1582" t="s">
        <v>7317</v>
      </c>
      <c r="H1582" t="s">
        <v>3320</v>
      </c>
      <c r="I1582" t="s">
        <v>3346</v>
      </c>
    </row>
    <row r="1583" spans="1:9" x14ac:dyDescent="0.15">
      <c r="A1583" t="s">
        <v>4647</v>
      </c>
      <c r="B1583">
        <v>41346</v>
      </c>
      <c r="C1583" t="s">
        <v>3925</v>
      </c>
      <c r="D1583" t="s">
        <v>3348</v>
      </c>
      <c r="E1583" t="s">
        <v>3982</v>
      </c>
      <c r="F1583" t="s">
        <v>3347</v>
      </c>
      <c r="G1583" t="s">
        <v>7318</v>
      </c>
      <c r="H1583" t="s">
        <v>3320</v>
      </c>
      <c r="I1583" t="s">
        <v>3348</v>
      </c>
    </row>
    <row r="1584" spans="1:9" x14ac:dyDescent="0.15">
      <c r="A1584" t="s">
        <v>4695</v>
      </c>
      <c r="B1584">
        <v>41387</v>
      </c>
      <c r="C1584" t="s">
        <v>3925</v>
      </c>
      <c r="D1584" t="s">
        <v>3350</v>
      </c>
      <c r="E1584" t="s">
        <v>3982</v>
      </c>
      <c r="F1584" t="s">
        <v>3349</v>
      </c>
      <c r="G1584" t="s">
        <v>7319</v>
      </c>
      <c r="H1584" t="s">
        <v>3320</v>
      </c>
      <c r="I1584" t="s">
        <v>3350</v>
      </c>
    </row>
    <row r="1585" spans="1:9" x14ac:dyDescent="0.15">
      <c r="A1585" t="s">
        <v>4742</v>
      </c>
      <c r="B1585">
        <v>41401</v>
      </c>
      <c r="C1585" t="s">
        <v>3925</v>
      </c>
      <c r="D1585" t="s">
        <v>3352</v>
      </c>
      <c r="E1585" t="s">
        <v>3982</v>
      </c>
      <c r="F1585" t="s">
        <v>3351</v>
      </c>
      <c r="G1585" t="s">
        <v>7320</v>
      </c>
      <c r="H1585" t="s">
        <v>3320</v>
      </c>
      <c r="I1585" t="s">
        <v>3352</v>
      </c>
    </row>
    <row r="1586" spans="1:9" x14ac:dyDescent="0.15">
      <c r="A1586" t="s">
        <v>4789</v>
      </c>
      <c r="B1586">
        <v>41423</v>
      </c>
      <c r="C1586" t="s">
        <v>3925</v>
      </c>
      <c r="D1586" t="s">
        <v>3354</v>
      </c>
      <c r="E1586" t="s">
        <v>3982</v>
      </c>
      <c r="F1586" t="s">
        <v>3353</v>
      </c>
      <c r="G1586" t="s">
        <v>7321</v>
      </c>
      <c r="H1586" t="s">
        <v>3320</v>
      </c>
      <c r="I1586" t="s">
        <v>3354</v>
      </c>
    </row>
    <row r="1587" spans="1:9" x14ac:dyDescent="0.15">
      <c r="A1587" t="s">
        <v>4834</v>
      </c>
      <c r="B1587">
        <v>41424</v>
      </c>
      <c r="C1587" t="s">
        <v>3925</v>
      </c>
      <c r="D1587" t="s">
        <v>3356</v>
      </c>
      <c r="E1587" t="s">
        <v>3982</v>
      </c>
      <c r="F1587" t="s">
        <v>3355</v>
      </c>
      <c r="G1587" t="s">
        <v>7322</v>
      </c>
      <c r="H1587" t="s">
        <v>3320</v>
      </c>
      <c r="I1587" t="s">
        <v>3356</v>
      </c>
    </row>
    <row r="1588" spans="1:9" x14ac:dyDescent="0.15">
      <c r="A1588" t="s">
        <v>4879</v>
      </c>
      <c r="B1588">
        <v>41425</v>
      </c>
      <c r="C1588" t="s">
        <v>3925</v>
      </c>
      <c r="D1588" t="s">
        <v>3358</v>
      </c>
      <c r="E1588" t="s">
        <v>3982</v>
      </c>
      <c r="F1588" t="s">
        <v>3357</v>
      </c>
      <c r="G1588" t="s">
        <v>7323</v>
      </c>
      <c r="H1588" t="s">
        <v>3320</v>
      </c>
      <c r="I1588" t="s">
        <v>3358</v>
      </c>
    </row>
    <row r="1589" spans="1:9" x14ac:dyDescent="0.15">
      <c r="A1589" t="s">
        <v>4918</v>
      </c>
      <c r="B1589">
        <v>41441</v>
      </c>
      <c r="C1589" t="s">
        <v>3925</v>
      </c>
      <c r="D1589" t="s">
        <v>3360</v>
      </c>
      <c r="E1589" t="s">
        <v>3982</v>
      </c>
      <c r="F1589" t="s">
        <v>3359</v>
      </c>
      <c r="G1589" t="s">
        <v>7324</v>
      </c>
      <c r="H1589" t="s">
        <v>3320</v>
      </c>
      <c r="I1589" t="s">
        <v>3360</v>
      </c>
    </row>
    <row r="1590" spans="1:9" x14ac:dyDescent="0.15">
      <c r="A1590" t="s">
        <v>3975</v>
      </c>
      <c r="B1590">
        <v>42000</v>
      </c>
      <c r="C1590" t="s">
        <v>3926</v>
      </c>
      <c r="D1590" t="s">
        <v>3362</v>
      </c>
      <c r="E1590" t="s">
        <v>3933</v>
      </c>
      <c r="F1590" t="s">
        <v>3361</v>
      </c>
      <c r="G1590" t="s">
        <v>7325</v>
      </c>
      <c r="H1590" t="s">
        <v>3362</v>
      </c>
    </row>
    <row r="1591" spans="1:9" x14ac:dyDescent="0.15">
      <c r="A1591" t="s">
        <v>4024</v>
      </c>
      <c r="B1591">
        <v>42201</v>
      </c>
      <c r="C1591" t="s">
        <v>3926</v>
      </c>
      <c r="D1591" t="s">
        <v>3364</v>
      </c>
      <c r="E1591" t="s">
        <v>3982</v>
      </c>
      <c r="F1591" t="s">
        <v>3363</v>
      </c>
      <c r="G1591" t="s">
        <v>7326</v>
      </c>
      <c r="H1591" t="s">
        <v>3362</v>
      </c>
      <c r="I1591" t="s">
        <v>3364</v>
      </c>
    </row>
    <row r="1592" spans="1:9" x14ac:dyDescent="0.15">
      <c r="A1592" t="s">
        <v>4072</v>
      </c>
      <c r="B1592">
        <v>42202</v>
      </c>
      <c r="C1592" t="s">
        <v>3926</v>
      </c>
      <c r="D1592" t="s">
        <v>3366</v>
      </c>
      <c r="E1592" t="s">
        <v>3982</v>
      </c>
      <c r="F1592" t="s">
        <v>3365</v>
      </c>
      <c r="G1592" t="s">
        <v>7327</v>
      </c>
      <c r="H1592" t="s">
        <v>3362</v>
      </c>
      <c r="I1592" t="s">
        <v>3366</v>
      </c>
    </row>
    <row r="1593" spans="1:9" x14ac:dyDescent="0.15">
      <c r="A1593" t="s">
        <v>4120</v>
      </c>
      <c r="B1593">
        <v>42203</v>
      </c>
      <c r="C1593" t="s">
        <v>3926</v>
      </c>
      <c r="D1593" t="s">
        <v>3368</v>
      </c>
      <c r="E1593" t="s">
        <v>3982</v>
      </c>
      <c r="F1593" t="s">
        <v>3367</v>
      </c>
      <c r="G1593" t="s">
        <v>7328</v>
      </c>
      <c r="H1593" t="s">
        <v>3362</v>
      </c>
      <c r="I1593" t="s">
        <v>3368</v>
      </c>
    </row>
    <row r="1594" spans="1:9" x14ac:dyDescent="0.15">
      <c r="A1594" t="s">
        <v>4168</v>
      </c>
      <c r="B1594">
        <v>42204</v>
      </c>
      <c r="C1594" t="s">
        <v>3926</v>
      </c>
      <c r="D1594" t="s">
        <v>3370</v>
      </c>
      <c r="E1594" t="s">
        <v>3982</v>
      </c>
      <c r="F1594" t="s">
        <v>3369</v>
      </c>
      <c r="G1594" t="s">
        <v>7329</v>
      </c>
      <c r="H1594" t="s">
        <v>3362</v>
      </c>
      <c r="I1594" t="s">
        <v>3370</v>
      </c>
    </row>
    <row r="1595" spans="1:9" x14ac:dyDescent="0.15">
      <c r="A1595" t="s">
        <v>4216</v>
      </c>
      <c r="B1595">
        <v>42205</v>
      </c>
      <c r="C1595" t="s">
        <v>3926</v>
      </c>
      <c r="D1595" t="s">
        <v>3372</v>
      </c>
      <c r="E1595" t="s">
        <v>3982</v>
      </c>
      <c r="F1595" t="s">
        <v>3371</v>
      </c>
      <c r="G1595" t="s">
        <v>7330</v>
      </c>
      <c r="H1595" t="s">
        <v>3362</v>
      </c>
      <c r="I1595" t="s">
        <v>3372</v>
      </c>
    </row>
    <row r="1596" spans="1:9" x14ac:dyDescent="0.15">
      <c r="A1596" t="s">
        <v>4264</v>
      </c>
      <c r="B1596">
        <v>42207</v>
      </c>
      <c r="C1596" t="s">
        <v>3926</v>
      </c>
      <c r="D1596" t="s">
        <v>3374</v>
      </c>
      <c r="E1596" t="s">
        <v>3982</v>
      </c>
      <c r="F1596" t="s">
        <v>3373</v>
      </c>
      <c r="G1596" t="s">
        <v>7331</v>
      </c>
      <c r="H1596" t="s">
        <v>3362</v>
      </c>
      <c r="I1596" t="s">
        <v>3374</v>
      </c>
    </row>
    <row r="1597" spans="1:9" x14ac:dyDescent="0.15">
      <c r="A1597" t="s">
        <v>4312</v>
      </c>
      <c r="B1597">
        <v>42208</v>
      </c>
      <c r="C1597" t="s">
        <v>3926</v>
      </c>
      <c r="D1597" t="s">
        <v>3376</v>
      </c>
      <c r="E1597" t="s">
        <v>3982</v>
      </c>
      <c r="F1597" t="s">
        <v>3375</v>
      </c>
      <c r="G1597" t="s">
        <v>7332</v>
      </c>
      <c r="H1597" t="s">
        <v>3362</v>
      </c>
      <c r="I1597" t="s">
        <v>3376</v>
      </c>
    </row>
    <row r="1598" spans="1:9" x14ac:dyDescent="0.15">
      <c r="A1598" t="s">
        <v>4360</v>
      </c>
      <c r="B1598">
        <v>42209</v>
      </c>
      <c r="C1598" t="s">
        <v>3926</v>
      </c>
      <c r="D1598" t="s">
        <v>3378</v>
      </c>
      <c r="E1598" t="s">
        <v>3982</v>
      </c>
      <c r="F1598" t="s">
        <v>3377</v>
      </c>
      <c r="G1598" t="s">
        <v>7333</v>
      </c>
      <c r="H1598" t="s">
        <v>3362</v>
      </c>
      <c r="I1598" t="s">
        <v>3378</v>
      </c>
    </row>
    <row r="1599" spans="1:9" x14ac:dyDescent="0.15">
      <c r="A1599" t="s">
        <v>4408</v>
      </c>
      <c r="B1599">
        <v>42210</v>
      </c>
      <c r="C1599" t="s">
        <v>3926</v>
      </c>
      <c r="D1599" t="s">
        <v>3380</v>
      </c>
      <c r="E1599" t="s">
        <v>3982</v>
      </c>
      <c r="F1599" t="s">
        <v>3379</v>
      </c>
      <c r="G1599" t="s">
        <v>7334</v>
      </c>
      <c r="H1599" t="s">
        <v>3362</v>
      </c>
      <c r="I1599" t="s">
        <v>3380</v>
      </c>
    </row>
    <row r="1600" spans="1:9" x14ac:dyDescent="0.15">
      <c r="A1600" t="s">
        <v>4456</v>
      </c>
      <c r="B1600">
        <v>42211</v>
      </c>
      <c r="C1600" t="s">
        <v>3926</v>
      </c>
      <c r="D1600" t="s">
        <v>3382</v>
      </c>
      <c r="E1600" t="s">
        <v>3982</v>
      </c>
      <c r="F1600" t="s">
        <v>3381</v>
      </c>
      <c r="G1600" t="s">
        <v>7335</v>
      </c>
      <c r="H1600" t="s">
        <v>3362</v>
      </c>
      <c r="I1600" t="s">
        <v>3382</v>
      </c>
    </row>
    <row r="1601" spans="1:9" x14ac:dyDescent="0.15">
      <c r="A1601" t="s">
        <v>4504</v>
      </c>
      <c r="B1601">
        <v>42212</v>
      </c>
      <c r="C1601" t="s">
        <v>3926</v>
      </c>
      <c r="D1601" t="s">
        <v>3384</v>
      </c>
      <c r="E1601" t="s">
        <v>3982</v>
      </c>
      <c r="F1601" t="s">
        <v>3383</v>
      </c>
      <c r="G1601" t="s">
        <v>7336</v>
      </c>
      <c r="H1601" t="s">
        <v>3362</v>
      </c>
      <c r="I1601" t="s">
        <v>3384</v>
      </c>
    </row>
    <row r="1602" spans="1:9" x14ac:dyDescent="0.15">
      <c r="A1602" t="s">
        <v>4552</v>
      </c>
      <c r="B1602">
        <v>42213</v>
      </c>
      <c r="C1602" t="s">
        <v>3926</v>
      </c>
      <c r="D1602" t="s">
        <v>3386</v>
      </c>
      <c r="E1602" t="s">
        <v>3982</v>
      </c>
      <c r="F1602" t="s">
        <v>3385</v>
      </c>
      <c r="G1602" t="s">
        <v>7337</v>
      </c>
      <c r="H1602" t="s">
        <v>3362</v>
      </c>
      <c r="I1602" t="s">
        <v>3386</v>
      </c>
    </row>
    <row r="1603" spans="1:9" x14ac:dyDescent="0.15">
      <c r="A1603" t="s">
        <v>4600</v>
      </c>
      <c r="B1603">
        <v>42214</v>
      </c>
      <c r="C1603" t="s">
        <v>3926</v>
      </c>
      <c r="D1603" t="s">
        <v>3388</v>
      </c>
      <c r="E1603" t="s">
        <v>3982</v>
      </c>
      <c r="F1603" t="s">
        <v>3387</v>
      </c>
      <c r="G1603" t="s">
        <v>7338</v>
      </c>
      <c r="H1603" t="s">
        <v>3362</v>
      </c>
      <c r="I1603" t="s">
        <v>3388</v>
      </c>
    </row>
    <row r="1604" spans="1:9" x14ac:dyDescent="0.15">
      <c r="A1604" t="s">
        <v>4648</v>
      </c>
      <c r="B1604">
        <v>42307</v>
      </c>
      <c r="C1604" t="s">
        <v>3926</v>
      </c>
      <c r="D1604" t="s">
        <v>3390</v>
      </c>
      <c r="E1604" t="s">
        <v>3982</v>
      </c>
      <c r="F1604" t="s">
        <v>3389</v>
      </c>
      <c r="G1604" t="s">
        <v>7339</v>
      </c>
      <c r="H1604" t="s">
        <v>3362</v>
      </c>
      <c r="I1604" t="s">
        <v>3390</v>
      </c>
    </row>
    <row r="1605" spans="1:9" x14ac:dyDescent="0.15">
      <c r="A1605" t="s">
        <v>4696</v>
      </c>
      <c r="B1605">
        <v>42308</v>
      </c>
      <c r="C1605" t="s">
        <v>3926</v>
      </c>
      <c r="D1605" t="s">
        <v>3392</v>
      </c>
      <c r="E1605" t="s">
        <v>3982</v>
      </c>
      <c r="F1605" t="s">
        <v>3391</v>
      </c>
      <c r="G1605" t="s">
        <v>7340</v>
      </c>
      <c r="H1605" t="s">
        <v>3362</v>
      </c>
      <c r="I1605" t="s">
        <v>3392</v>
      </c>
    </row>
    <row r="1606" spans="1:9" x14ac:dyDescent="0.15">
      <c r="A1606" t="s">
        <v>4743</v>
      </c>
      <c r="B1606">
        <v>42321</v>
      </c>
      <c r="C1606" t="s">
        <v>3926</v>
      </c>
      <c r="D1606" t="s">
        <v>3394</v>
      </c>
      <c r="E1606" t="s">
        <v>3982</v>
      </c>
      <c r="F1606" t="s">
        <v>3393</v>
      </c>
      <c r="G1606" t="s">
        <v>7341</v>
      </c>
      <c r="H1606" t="s">
        <v>3362</v>
      </c>
      <c r="I1606" t="s">
        <v>3394</v>
      </c>
    </row>
    <row r="1607" spans="1:9" x14ac:dyDescent="0.15">
      <c r="A1607" t="s">
        <v>4790</v>
      </c>
      <c r="B1607">
        <v>42322</v>
      </c>
      <c r="C1607" t="s">
        <v>3926</v>
      </c>
      <c r="D1607" t="s">
        <v>3396</v>
      </c>
      <c r="E1607" t="s">
        <v>3982</v>
      </c>
      <c r="F1607" t="s">
        <v>3395</v>
      </c>
      <c r="G1607" t="s">
        <v>7342</v>
      </c>
      <c r="H1607" t="s">
        <v>3362</v>
      </c>
      <c r="I1607" t="s">
        <v>3396</v>
      </c>
    </row>
    <row r="1608" spans="1:9" x14ac:dyDescent="0.15">
      <c r="A1608" t="s">
        <v>4835</v>
      </c>
      <c r="B1608">
        <v>42323</v>
      </c>
      <c r="C1608" t="s">
        <v>3926</v>
      </c>
      <c r="D1608" t="s">
        <v>3398</v>
      </c>
      <c r="E1608" t="s">
        <v>3982</v>
      </c>
      <c r="F1608" t="s">
        <v>3397</v>
      </c>
      <c r="G1608" t="s">
        <v>7343</v>
      </c>
      <c r="H1608" t="s">
        <v>3362</v>
      </c>
      <c r="I1608" t="s">
        <v>3398</v>
      </c>
    </row>
    <row r="1609" spans="1:9" x14ac:dyDescent="0.15">
      <c r="A1609" t="s">
        <v>4880</v>
      </c>
      <c r="B1609">
        <v>42383</v>
      </c>
      <c r="C1609" t="s">
        <v>3926</v>
      </c>
      <c r="D1609" t="s">
        <v>3400</v>
      </c>
      <c r="E1609" t="s">
        <v>3982</v>
      </c>
      <c r="F1609" t="s">
        <v>3399</v>
      </c>
      <c r="G1609" t="s">
        <v>7344</v>
      </c>
      <c r="H1609" t="s">
        <v>3362</v>
      </c>
      <c r="I1609" t="s">
        <v>3400</v>
      </c>
    </row>
    <row r="1610" spans="1:9" x14ac:dyDescent="0.15">
      <c r="A1610" t="s">
        <v>4919</v>
      </c>
      <c r="B1610">
        <v>42391</v>
      </c>
      <c r="C1610" t="s">
        <v>3926</v>
      </c>
      <c r="D1610" t="s">
        <v>3402</v>
      </c>
      <c r="E1610" t="s">
        <v>3982</v>
      </c>
      <c r="F1610" t="s">
        <v>3401</v>
      </c>
      <c r="G1610" t="s">
        <v>7345</v>
      </c>
      <c r="H1610" t="s">
        <v>3362</v>
      </c>
      <c r="I1610" t="s">
        <v>3402</v>
      </c>
    </row>
    <row r="1611" spans="1:9" x14ac:dyDescent="0.15">
      <c r="A1611" t="s">
        <v>4956</v>
      </c>
      <c r="B1611">
        <v>42411</v>
      </c>
      <c r="C1611" t="s">
        <v>3926</v>
      </c>
      <c r="D1611" t="s">
        <v>3404</v>
      </c>
      <c r="E1611" t="s">
        <v>3982</v>
      </c>
      <c r="F1611" t="s">
        <v>3403</v>
      </c>
      <c r="G1611" t="s">
        <v>7346</v>
      </c>
      <c r="H1611" t="s">
        <v>3362</v>
      </c>
      <c r="I1611" t="s">
        <v>3404</v>
      </c>
    </row>
    <row r="1612" spans="1:9" x14ac:dyDescent="0.15">
      <c r="A1612" t="s">
        <v>3976</v>
      </c>
      <c r="B1612">
        <v>43000</v>
      </c>
      <c r="C1612" t="s">
        <v>3927</v>
      </c>
      <c r="D1612" t="s">
        <v>3406</v>
      </c>
      <c r="E1612" t="s">
        <v>3933</v>
      </c>
      <c r="F1612" t="s">
        <v>3405</v>
      </c>
      <c r="G1612" t="s">
        <v>7347</v>
      </c>
      <c r="H1612" t="s">
        <v>3406</v>
      </c>
    </row>
    <row r="1613" spans="1:9" x14ac:dyDescent="0.15">
      <c r="A1613" t="s">
        <v>4025</v>
      </c>
      <c r="B1613">
        <v>43100</v>
      </c>
      <c r="C1613" t="s">
        <v>3927</v>
      </c>
      <c r="D1613" t="s">
        <v>3408</v>
      </c>
      <c r="E1613" t="s">
        <v>3982</v>
      </c>
      <c r="F1613" t="s">
        <v>3407</v>
      </c>
      <c r="G1613" t="s">
        <v>7348</v>
      </c>
      <c r="H1613" t="s">
        <v>3406</v>
      </c>
      <c r="I1613" t="s">
        <v>3408</v>
      </c>
    </row>
    <row r="1614" spans="1:9" x14ac:dyDescent="0.15">
      <c r="A1614" t="s">
        <v>4073</v>
      </c>
      <c r="B1614">
        <v>43202</v>
      </c>
      <c r="C1614" t="s">
        <v>3927</v>
      </c>
      <c r="D1614" t="s">
        <v>3410</v>
      </c>
      <c r="E1614" t="s">
        <v>3982</v>
      </c>
      <c r="F1614" t="s">
        <v>3409</v>
      </c>
      <c r="G1614" t="s">
        <v>7349</v>
      </c>
      <c r="H1614" t="s">
        <v>3406</v>
      </c>
      <c r="I1614" t="s">
        <v>3410</v>
      </c>
    </row>
    <row r="1615" spans="1:9" x14ac:dyDescent="0.15">
      <c r="A1615" t="s">
        <v>4121</v>
      </c>
      <c r="B1615">
        <v>43203</v>
      </c>
      <c r="C1615" t="s">
        <v>3927</v>
      </c>
      <c r="D1615" t="s">
        <v>3412</v>
      </c>
      <c r="E1615" t="s">
        <v>3982</v>
      </c>
      <c r="F1615" t="s">
        <v>3411</v>
      </c>
      <c r="G1615" t="s">
        <v>7350</v>
      </c>
      <c r="H1615" t="s">
        <v>3406</v>
      </c>
      <c r="I1615" t="s">
        <v>3412</v>
      </c>
    </row>
    <row r="1616" spans="1:9" x14ac:dyDescent="0.15">
      <c r="A1616" t="s">
        <v>4169</v>
      </c>
      <c r="B1616">
        <v>43204</v>
      </c>
      <c r="C1616" t="s">
        <v>3927</v>
      </c>
      <c r="D1616" t="s">
        <v>3414</v>
      </c>
      <c r="E1616" t="s">
        <v>3982</v>
      </c>
      <c r="F1616" t="s">
        <v>3413</v>
      </c>
      <c r="G1616" t="s">
        <v>7351</v>
      </c>
      <c r="H1616" t="s">
        <v>3406</v>
      </c>
      <c r="I1616" t="s">
        <v>3414</v>
      </c>
    </row>
    <row r="1617" spans="1:9" x14ac:dyDescent="0.15">
      <c r="A1617" t="s">
        <v>4217</v>
      </c>
      <c r="B1617">
        <v>43205</v>
      </c>
      <c r="C1617" t="s">
        <v>3927</v>
      </c>
      <c r="D1617" t="s">
        <v>3416</v>
      </c>
      <c r="E1617" t="s">
        <v>3982</v>
      </c>
      <c r="F1617" t="s">
        <v>3415</v>
      </c>
      <c r="G1617" t="s">
        <v>7352</v>
      </c>
      <c r="H1617" t="s">
        <v>3406</v>
      </c>
      <c r="I1617" t="s">
        <v>3416</v>
      </c>
    </row>
    <row r="1618" spans="1:9" x14ac:dyDescent="0.15">
      <c r="A1618" t="s">
        <v>4265</v>
      </c>
      <c r="B1618">
        <v>43206</v>
      </c>
      <c r="C1618" t="s">
        <v>3927</v>
      </c>
      <c r="D1618" t="s">
        <v>3418</v>
      </c>
      <c r="E1618" t="s">
        <v>3982</v>
      </c>
      <c r="F1618" t="s">
        <v>3417</v>
      </c>
      <c r="G1618" t="s">
        <v>7353</v>
      </c>
      <c r="H1618" t="s">
        <v>3406</v>
      </c>
      <c r="I1618" t="s">
        <v>3418</v>
      </c>
    </row>
    <row r="1619" spans="1:9" x14ac:dyDescent="0.15">
      <c r="A1619" t="s">
        <v>4313</v>
      </c>
      <c r="B1619">
        <v>43208</v>
      </c>
      <c r="C1619" t="s">
        <v>3927</v>
      </c>
      <c r="D1619" t="s">
        <v>3420</v>
      </c>
      <c r="E1619" t="s">
        <v>3982</v>
      </c>
      <c r="F1619" t="s">
        <v>3419</v>
      </c>
      <c r="G1619" t="s">
        <v>7354</v>
      </c>
      <c r="H1619" t="s">
        <v>3406</v>
      </c>
      <c r="I1619" t="s">
        <v>3420</v>
      </c>
    </row>
    <row r="1620" spans="1:9" x14ac:dyDescent="0.15">
      <c r="A1620" t="s">
        <v>4361</v>
      </c>
      <c r="B1620">
        <v>43210</v>
      </c>
      <c r="C1620" t="s">
        <v>3927</v>
      </c>
      <c r="D1620" t="s">
        <v>3422</v>
      </c>
      <c r="E1620" t="s">
        <v>3982</v>
      </c>
      <c r="F1620" t="s">
        <v>3421</v>
      </c>
      <c r="G1620" t="s">
        <v>7355</v>
      </c>
      <c r="H1620" t="s">
        <v>3406</v>
      </c>
      <c r="I1620" t="s">
        <v>3422</v>
      </c>
    </row>
    <row r="1621" spans="1:9" x14ac:dyDescent="0.15">
      <c r="A1621" t="s">
        <v>4409</v>
      </c>
      <c r="B1621">
        <v>43211</v>
      </c>
      <c r="C1621" t="s">
        <v>3927</v>
      </c>
      <c r="D1621" t="s">
        <v>3424</v>
      </c>
      <c r="E1621" t="s">
        <v>3982</v>
      </c>
      <c r="F1621" t="s">
        <v>3423</v>
      </c>
      <c r="G1621" t="s">
        <v>7356</v>
      </c>
      <c r="H1621" t="s">
        <v>3406</v>
      </c>
      <c r="I1621" t="s">
        <v>3424</v>
      </c>
    </row>
    <row r="1622" spans="1:9" x14ac:dyDescent="0.15">
      <c r="A1622" t="s">
        <v>4457</v>
      </c>
      <c r="B1622">
        <v>43212</v>
      </c>
      <c r="C1622" t="s">
        <v>3927</v>
      </c>
      <c r="D1622" t="s">
        <v>3426</v>
      </c>
      <c r="E1622" t="s">
        <v>3982</v>
      </c>
      <c r="F1622" t="s">
        <v>3425</v>
      </c>
      <c r="G1622" t="s">
        <v>7357</v>
      </c>
      <c r="H1622" t="s">
        <v>3406</v>
      </c>
      <c r="I1622" t="s">
        <v>3426</v>
      </c>
    </row>
    <row r="1623" spans="1:9" x14ac:dyDescent="0.15">
      <c r="A1623" t="s">
        <v>4505</v>
      </c>
      <c r="B1623">
        <v>43213</v>
      </c>
      <c r="C1623" t="s">
        <v>3927</v>
      </c>
      <c r="D1623" t="s">
        <v>3428</v>
      </c>
      <c r="E1623" t="s">
        <v>3982</v>
      </c>
      <c r="F1623" t="s">
        <v>3427</v>
      </c>
      <c r="G1623" t="s">
        <v>7358</v>
      </c>
      <c r="H1623" t="s">
        <v>3406</v>
      </c>
      <c r="I1623" t="s">
        <v>3428</v>
      </c>
    </row>
    <row r="1624" spans="1:9" x14ac:dyDescent="0.15">
      <c r="A1624" t="s">
        <v>4553</v>
      </c>
      <c r="B1624">
        <v>43214</v>
      </c>
      <c r="C1624" t="s">
        <v>3927</v>
      </c>
      <c r="D1624" t="s">
        <v>3430</v>
      </c>
      <c r="E1624" t="s">
        <v>3982</v>
      </c>
      <c r="F1624" t="s">
        <v>3429</v>
      </c>
      <c r="G1624" t="s">
        <v>7359</v>
      </c>
      <c r="H1624" t="s">
        <v>3406</v>
      </c>
      <c r="I1624" t="s">
        <v>3430</v>
      </c>
    </row>
    <row r="1625" spans="1:9" x14ac:dyDescent="0.15">
      <c r="A1625" t="s">
        <v>4601</v>
      </c>
      <c r="B1625">
        <v>43215</v>
      </c>
      <c r="C1625" t="s">
        <v>3927</v>
      </c>
      <c r="D1625" t="s">
        <v>3432</v>
      </c>
      <c r="E1625" t="s">
        <v>3982</v>
      </c>
      <c r="F1625" t="s">
        <v>3431</v>
      </c>
      <c r="G1625" t="s">
        <v>7360</v>
      </c>
      <c r="H1625" t="s">
        <v>3406</v>
      </c>
      <c r="I1625" t="s">
        <v>3432</v>
      </c>
    </row>
    <row r="1626" spans="1:9" x14ac:dyDescent="0.15">
      <c r="A1626" t="s">
        <v>4649</v>
      </c>
      <c r="B1626">
        <v>43216</v>
      </c>
      <c r="C1626" t="s">
        <v>3927</v>
      </c>
      <c r="D1626" t="s">
        <v>3434</v>
      </c>
      <c r="E1626" t="s">
        <v>3982</v>
      </c>
      <c r="F1626" t="s">
        <v>3433</v>
      </c>
      <c r="G1626" t="s">
        <v>7361</v>
      </c>
      <c r="H1626" t="s">
        <v>3406</v>
      </c>
      <c r="I1626" t="s">
        <v>3434</v>
      </c>
    </row>
    <row r="1627" spans="1:9" x14ac:dyDescent="0.15">
      <c r="A1627" t="s">
        <v>4697</v>
      </c>
      <c r="B1627">
        <v>43348</v>
      </c>
      <c r="C1627" t="s">
        <v>3927</v>
      </c>
      <c r="D1627" t="s">
        <v>790</v>
      </c>
      <c r="E1627" t="s">
        <v>3982</v>
      </c>
      <c r="F1627" t="s">
        <v>3435</v>
      </c>
      <c r="G1627" t="s">
        <v>7362</v>
      </c>
      <c r="H1627" t="s">
        <v>3406</v>
      </c>
      <c r="I1627" t="s">
        <v>790</v>
      </c>
    </row>
    <row r="1628" spans="1:9" x14ac:dyDescent="0.15">
      <c r="A1628" t="s">
        <v>4744</v>
      </c>
      <c r="B1628">
        <v>43364</v>
      </c>
      <c r="C1628" t="s">
        <v>3927</v>
      </c>
      <c r="D1628" t="s">
        <v>3437</v>
      </c>
      <c r="E1628" t="s">
        <v>3982</v>
      </c>
      <c r="F1628" t="s">
        <v>3436</v>
      </c>
      <c r="G1628" t="s">
        <v>7363</v>
      </c>
      <c r="H1628" t="s">
        <v>3406</v>
      </c>
      <c r="I1628" t="s">
        <v>3437</v>
      </c>
    </row>
    <row r="1629" spans="1:9" x14ac:dyDescent="0.15">
      <c r="A1629" t="s">
        <v>4791</v>
      </c>
      <c r="B1629">
        <v>43367</v>
      </c>
      <c r="C1629" t="s">
        <v>3927</v>
      </c>
      <c r="D1629" t="s">
        <v>3439</v>
      </c>
      <c r="E1629" t="s">
        <v>3982</v>
      </c>
      <c r="F1629" t="s">
        <v>3438</v>
      </c>
      <c r="G1629" t="s">
        <v>7364</v>
      </c>
      <c r="H1629" t="s">
        <v>3406</v>
      </c>
      <c r="I1629" t="s">
        <v>3439</v>
      </c>
    </row>
    <row r="1630" spans="1:9" x14ac:dyDescent="0.15">
      <c r="A1630" t="s">
        <v>4836</v>
      </c>
      <c r="B1630">
        <v>43368</v>
      </c>
      <c r="C1630" t="s">
        <v>3927</v>
      </c>
      <c r="D1630" t="s">
        <v>3441</v>
      </c>
      <c r="E1630" t="s">
        <v>3982</v>
      </c>
      <c r="F1630" t="s">
        <v>3440</v>
      </c>
      <c r="G1630" t="s">
        <v>7365</v>
      </c>
      <c r="H1630" t="s">
        <v>3406</v>
      </c>
      <c r="I1630" t="s">
        <v>3441</v>
      </c>
    </row>
    <row r="1631" spans="1:9" x14ac:dyDescent="0.15">
      <c r="A1631" t="s">
        <v>4881</v>
      </c>
      <c r="B1631">
        <v>43369</v>
      </c>
      <c r="C1631" t="s">
        <v>3927</v>
      </c>
      <c r="D1631" t="s">
        <v>3443</v>
      </c>
      <c r="E1631" t="s">
        <v>3982</v>
      </c>
      <c r="F1631" t="s">
        <v>3442</v>
      </c>
      <c r="G1631" t="s">
        <v>7366</v>
      </c>
      <c r="H1631" t="s">
        <v>3406</v>
      </c>
      <c r="I1631" t="s">
        <v>3443</v>
      </c>
    </row>
    <row r="1632" spans="1:9" x14ac:dyDescent="0.15">
      <c r="A1632" t="s">
        <v>4920</v>
      </c>
      <c r="B1632">
        <v>43403</v>
      </c>
      <c r="C1632" t="s">
        <v>3927</v>
      </c>
      <c r="D1632" t="s">
        <v>3445</v>
      </c>
      <c r="E1632" t="s">
        <v>3982</v>
      </c>
      <c r="F1632" t="s">
        <v>3444</v>
      </c>
      <c r="G1632" t="s">
        <v>7367</v>
      </c>
      <c r="H1632" t="s">
        <v>3406</v>
      </c>
      <c r="I1632" t="s">
        <v>3445</v>
      </c>
    </row>
    <row r="1633" spans="1:9" x14ac:dyDescent="0.15">
      <c r="A1633" t="s">
        <v>4957</v>
      </c>
      <c r="B1633">
        <v>43404</v>
      </c>
      <c r="C1633" t="s">
        <v>3927</v>
      </c>
      <c r="D1633" t="s">
        <v>3447</v>
      </c>
      <c r="E1633" t="s">
        <v>3982</v>
      </c>
      <c r="F1633" t="s">
        <v>3446</v>
      </c>
      <c r="G1633" t="s">
        <v>7368</v>
      </c>
      <c r="H1633" t="s">
        <v>3406</v>
      </c>
      <c r="I1633" t="s">
        <v>3447</v>
      </c>
    </row>
    <row r="1634" spans="1:9" x14ac:dyDescent="0.15">
      <c r="A1634" t="s">
        <v>4993</v>
      </c>
      <c r="B1634">
        <v>43423</v>
      </c>
      <c r="C1634" t="s">
        <v>3927</v>
      </c>
      <c r="D1634" t="s">
        <v>3449</v>
      </c>
      <c r="E1634" t="s">
        <v>3982</v>
      </c>
      <c r="F1634" t="s">
        <v>3448</v>
      </c>
      <c r="G1634" t="s">
        <v>7369</v>
      </c>
      <c r="H1634" t="s">
        <v>3406</v>
      </c>
      <c r="I1634" t="s">
        <v>3449</v>
      </c>
    </row>
    <row r="1635" spans="1:9" x14ac:dyDescent="0.15">
      <c r="A1635" t="s">
        <v>5029</v>
      </c>
      <c r="B1635">
        <v>43424</v>
      </c>
      <c r="C1635" t="s">
        <v>3927</v>
      </c>
      <c r="D1635" t="s">
        <v>908</v>
      </c>
      <c r="E1635" t="s">
        <v>3982</v>
      </c>
      <c r="F1635" t="s">
        <v>3450</v>
      </c>
      <c r="G1635" t="s">
        <v>7370</v>
      </c>
      <c r="H1635" t="s">
        <v>3406</v>
      </c>
      <c r="I1635" t="s">
        <v>908</v>
      </c>
    </row>
    <row r="1636" spans="1:9" x14ac:dyDescent="0.15">
      <c r="A1636" t="s">
        <v>5064</v>
      </c>
      <c r="B1636">
        <v>43425</v>
      </c>
      <c r="C1636" t="s">
        <v>3927</v>
      </c>
      <c r="D1636" t="s">
        <v>3452</v>
      </c>
      <c r="E1636" t="s">
        <v>3982</v>
      </c>
      <c r="F1636" t="s">
        <v>3451</v>
      </c>
      <c r="G1636" t="s">
        <v>7371</v>
      </c>
      <c r="H1636" t="s">
        <v>3406</v>
      </c>
      <c r="I1636" t="s">
        <v>3452</v>
      </c>
    </row>
    <row r="1637" spans="1:9" x14ac:dyDescent="0.15">
      <c r="A1637" t="s">
        <v>5098</v>
      </c>
      <c r="B1637">
        <v>43428</v>
      </c>
      <c r="C1637" t="s">
        <v>3927</v>
      </c>
      <c r="D1637" t="s">
        <v>1986</v>
      </c>
      <c r="E1637" t="s">
        <v>3982</v>
      </c>
      <c r="F1637" t="s">
        <v>3453</v>
      </c>
      <c r="G1637" t="s">
        <v>7372</v>
      </c>
      <c r="H1637" t="s">
        <v>3406</v>
      </c>
      <c r="I1637" t="s">
        <v>1986</v>
      </c>
    </row>
    <row r="1638" spans="1:9" x14ac:dyDescent="0.15">
      <c r="A1638" t="s">
        <v>5130</v>
      </c>
      <c r="B1638">
        <v>43432</v>
      </c>
      <c r="C1638" t="s">
        <v>3927</v>
      </c>
      <c r="D1638" t="s">
        <v>3455</v>
      </c>
      <c r="E1638" t="s">
        <v>3982</v>
      </c>
      <c r="F1638" t="s">
        <v>3454</v>
      </c>
      <c r="G1638" t="s">
        <v>7373</v>
      </c>
      <c r="H1638" t="s">
        <v>3406</v>
      </c>
      <c r="I1638" t="s">
        <v>3455</v>
      </c>
    </row>
    <row r="1639" spans="1:9" x14ac:dyDescent="0.15">
      <c r="A1639" t="s">
        <v>5161</v>
      </c>
      <c r="B1639">
        <v>43433</v>
      </c>
      <c r="C1639" t="s">
        <v>3927</v>
      </c>
      <c r="D1639" t="s">
        <v>3457</v>
      </c>
      <c r="E1639" t="s">
        <v>3982</v>
      </c>
      <c r="F1639" t="s">
        <v>3456</v>
      </c>
      <c r="G1639" t="s">
        <v>7374</v>
      </c>
      <c r="H1639" t="s">
        <v>3406</v>
      </c>
      <c r="I1639" t="s">
        <v>3457</v>
      </c>
    </row>
    <row r="1640" spans="1:9" x14ac:dyDescent="0.15">
      <c r="A1640" t="s">
        <v>5189</v>
      </c>
      <c r="B1640">
        <v>43441</v>
      </c>
      <c r="C1640" t="s">
        <v>3927</v>
      </c>
      <c r="D1640" t="s">
        <v>3459</v>
      </c>
      <c r="E1640" t="s">
        <v>3982</v>
      </c>
      <c r="F1640" t="s">
        <v>3458</v>
      </c>
      <c r="G1640" t="s">
        <v>7375</v>
      </c>
      <c r="H1640" t="s">
        <v>3406</v>
      </c>
      <c r="I1640" t="s">
        <v>3459</v>
      </c>
    </row>
    <row r="1641" spans="1:9" x14ac:dyDescent="0.15">
      <c r="A1641" t="s">
        <v>5217</v>
      </c>
      <c r="B1641">
        <v>43442</v>
      </c>
      <c r="C1641" t="s">
        <v>3927</v>
      </c>
      <c r="D1641" t="s">
        <v>3461</v>
      </c>
      <c r="E1641" t="s">
        <v>3982</v>
      </c>
      <c r="F1641" t="s">
        <v>3460</v>
      </c>
      <c r="G1641" t="s">
        <v>7376</v>
      </c>
      <c r="H1641" t="s">
        <v>3406</v>
      </c>
      <c r="I1641" t="s">
        <v>3461</v>
      </c>
    </row>
    <row r="1642" spans="1:9" x14ac:dyDescent="0.15">
      <c r="A1642" t="s">
        <v>5244</v>
      </c>
      <c r="B1642">
        <v>43443</v>
      </c>
      <c r="C1642" t="s">
        <v>3927</v>
      </c>
      <c r="D1642" t="s">
        <v>3463</v>
      </c>
      <c r="E1642" t="s">
        <v>3982</v>
      </c>
      <c r="F1642" t="s">
        <v>3462</v>
      </c>
      <c r="G1642" t="s">
        <v>7377</v>
      </c>
      <c r="H1642" t="s">
        <v>3406</v>
      </c>
      <c r="I1642" t="s">
        <v>3463</v>
      </c>
    </row>
    <row r="1643" spans="1:9" x14ac:dyDescent="0.15">
      <c r="A1643" t="s">
        <v>5269</v>
      </c>
      <c r="B1643">
        <v>43444</v>
      </c>
      <c r="C1643" t="s">
        <v>3927</v>
      </c>
      <c r="D1643" t="s">
        <v>3465</v>
      </c>
      <c r="E1643" t="s">
        <v>3982</v>
      </c>
      <c r="F1643" t="s">
        <v>3464</v>
      </c>
      <c r="G1643" t="s">
        <v>7378</v>
      </c>
      <c r="H1643" t="s">
        <v>3406</v>
      </c>
      <c r="I1643" t="s">
        <v>3465</v>
      </c>
    </row>
    <row r="1644" spans="1:9" x14ac:dyDescent="0.15">
      <c r="A1644" t="s">
        <v>5294</v>
      </c>
      <c r="B1644">
        <v>43447</v>
      </c>
      <c r="C1644" t="s">
        <v>3927</v>
      </c>
      <c r="D1644" t="s">
        <v>3467</v>
      </c>
      <c r="E1644" t="s">
        <v>3982</v>
      </c>
      <c r="F1644" t="s">
        <v>3466</v>
      </c>
      <c r="G1644" t="s">
        <v>7379</v>
      </c>
      <c r="H1644" t="s">
        <v>3406</v>
      </c>
      <c r="I1644" t="s">
        <v>3467</v>
      </c>
    </row>
    <row r="1645" spans="1:9" x14ac:dyDescent="0.15">
      <c r="A1645" t="s">
        <v>5319</v>
      </c>
      <c r="B1645">
        <v>43468</v>
      </c>
      <c r="C1645" t="s">
        <v>3927</v>
      </c>
      <c r="D1645" t="s">
        <v>3469</v>
      </c>
      <c r="E1645" t="s">
        <v>3982</v>
      </c>
      <c r="F1645" t="s">
        <v>3468</v>
      </c>
      <c r="G1645" t="s">
        <v>7380</v>
      </c>
      <c r="H1645" t="s">
        <v>3406</v>
      </c>
      <c r="I1645" t="s">
        <v>3469</v>
      </c>
    </row>
    <row r="1646" spans="1:9" x14ac:dyDescent="0.15">
      <c r="A1646" t="s">
        <v>5342</v>
      </c>
      <c r="B1646">
        <v>43482</v>
      </c>
      <c r="C1646" t="s">
        <v>3927</v>
      </c>
      <c r="D1646" t="s">
        <v>3471</v>
      </c>
      <c r="E1646" t="s">
        <v>3982</v>
      </c>
      <c r="F1646" t="s">
        <v>3470</v>
      </c>
      <c r="G1646" t="s">
        <v>7381</v>
      </c>
      <c r="H1646" t="s">
        <v>3406</v>
      </c>
      <c r="I1646" t="s">
        <v>3471</v>
      </c>
    </row>
    <row r="1647" spans="1:9" x14ac:dyDescent="0.15">
      <c r="A1647" t="s">
        <v>5364</v>
      </c>
      <c r="B1647">
        <v>43484</v>
      </c>
      <c r="C1647" t="s">
        <v>3927</v>
      </c>
      <c r="D1647" t="s">
        <v>3473</v>
      </c>
      <c r="E1647" t="s">
        <v>3982</v>
      </c>
      <c r="F1647" t="s">
        <v>3472</v>
      </c>
      <c r="G1647" t="s">
        <v>7382</v>
      </c>
      <c r="H1647" t="s">
        <v>3406</v>
      </c>
      <c r="I1647" t="s">
        <v>3473</v>
      </c>
    </row>
    <row r="1648" spans="1:9" x14ac:dyDescent="0.15">
      <c r="A1648" t="s">
        <v>5382</v>
      </c>
      <c r="B1648">
        <v>43501</v>
      </c>
      <c r="C1648" t="s">
        <v>3927</v>
      </c>
      <c r="D1648" t="s">
        <v>3475</v>
      </c>
      <c r="E1648" t="s">
        <v>3982</v>
      </c>
      <c r="F1648" t="s">
        <v>3474</v>
      </c>
      <c r="G1648" t="s">
        <v>7383</v>
      </c>
      <c r="H1648" t="s">
        <v>3406</v>
      </c>
      <c r="I1648" t="s">
        <v>3475</v>
      </c>
    </row>
    <row r="1649" spans="1:9" x14ac:dyDescent="0.15">
      <c r="A1649" t="s">
        <v>5400</v>
      </c>
      <c r="B1649">
        <v>43505</v>
      </c>
      <c r="C1649" t="s">
        <v>3927</v>
      </c>
      <c r="D1649" t="s">
        <v>3477</v>
      </c>
      <c r="E1649" t="s">
        <v>3982</v>
      </c>
      <c r="F1649" t="s">
        <v>3476</v>
      </c>
      <c r="G1649" t="s">
        <v>7384</v>
      </c>
      <c r="H1649" t="s">
        <v>3406</v>
      </c>
      <c r="I1649" t="s">
        <v>3477</v>
      </c>
    </row>
    <row r="1650" spans="1:9" x14ac:dyDescent="0.15">
      <c r="A1650" t="s">
        <v>5418</v>
      </c>
      <c r="B1650">
        <v>43506</v>
      </c>
      <c r="C1650" t="s">
        <v>3927</v>
      </c>
      <c r="D1650" t="s">
        <v>3479</v>
      </c>
      <c r="E1650" t="s">
        <v>3982</v>
      </c>
      <c r="F1650" t="s">
        <v>3478</v>
      </c>
      <c r="G1650" t="s">
        <v>7385</v>
      </c>
      <c r="H1650" t="s">
        <v>3406</v>
      </c>
      <c r="I1650" t="s">
        <v>3479</v>
      </c>
    </row>
    <row r="1651" spans="1:9" x14ac:dyDescent="0.15">
      <c r="A1651" t="s">
        <v>5436</v>
      </c>
      <c r="B1651">
        <v>43507</v>
      </c>
      <c r="C1651" t="s">
        <v>3927</v>
      </c>
      <c r="D1651" t="s">
        <v>3481</v>
      </c>
      <c r="E1651" t="s">
        <v>3982</v>
      </c>
      <c r="F1651" t="s">
        <v>3480</v>
      </c>
      <c r="G1651" t="s">
        <v>7386</v>
      </c>
      <c r="H1651" t="s">
        <v>3406</v>
      </c>
      <c r="I1651" t="s">
        <v>3481</v>
      </c>
    </row>
    <row r="1652" spans="1:9" x14ac:dyDescent="0.15">
      <c r="A1652" t="s">
        <v>5453</v>
      </c>
      <c r="B1652">
        <v>43510</v>
      </c>
      <c r="C1652" t="s">
        <v>3927</v>
      </c>
      <c r="D1652" t="s">
        <v>3483</v>
      </c>
      <c r="E1652" t="s">
        <v>3982</v>
      </c>
      <c r="F1652" t="s">
        <v>3482</v>
      </c>
      <c r="G1652" t="s">
        <v>7387</v>
      </c>
      <c r="H1652" t="s">
        <v>3406</v>
      </c>
      <c r="I1652" t="s">
        <v>3483</v>
      </c>
    </row>
    <row r="1653" spans="1:9" x14ac:dyDescent="0.15">
      <c r="A1653" t="s">
        <v>5469</v>
      </c>
      <c r="B1653">
        <v>43511</v>
      </c>
      <c r="C1653" t="s">
        <v>3927</v>
      </c>
      <c r="D1653" t="s">
        <v>3485</v>
      </c>
      <c r="E1653" t="s">
        <v>3982</v>
      </c>
      <c r="F1653" t="s">
        <v>3484</v>
      </c>
      <c r="G1653" t="s">
        <v>7388</v>
      </c>
      <c r="H1653" t="s">
        <v>3406</v>
      </c>
      <c r="I1653" t="s">
        <v>3485</v>
      </c>
    </row>
    <row r="1654" spans="1:9" x14ac:dyDescent="0.15">
      <c r="A1654" t="s">
        <v>5484</v>
      </c>
      <c r="B1654">
        <v>43512</v>
      </c>
      <c r="C1654" t="s">
        <v>3927</v>
      </c>
      <c r="D1654" t="s">
        <v>3487</v>
      </c>
      <c r="E1654" t="s">
        <v>3982</v>
      </c>
      <c r="F1654" t="s">
        <v>3486</v>
      </c>
      <c r="G1654" t="s">
        <v>7389</v>
      </c>
      <c r="H1654" t="s">
        <v>3406</v>
      </c>
      <c r="I1654" t="s">
        <v>3487</v>
      </c>
    </row>
    <row r="1655" spans="1:9" x14ac:dyDescent="0.15">
      <c r="A1655" t="s">
        <v>5497</v>
      </c>
      <c r="B1655">
        <v>43513</v>
      </c>
      <c r="C1655" t="s">
        <v>3927</v>
      </c>
      <c r="D1655" t="s">
        <v>3489</v>
      </c>
      <c r="E1655" t="s">
        <v>3982</v>
      </c>
      <c r="F1655" t="s">
        <v>3488</v>
      </c>
      <c r="G1655" t="s">
        <v>7390</v>
      </c>
      <c r="H1655" t="s">
        <v>3406</v>
      </c>
      <c r="I1655" t="s">
        <v>3489</v>
      </c>
    </row>
    <row r="1656" spans="1:9" x14ac:dyDescent="0.15">
      <c r="A1656" t="s">
        <v>5509</v>
      </c>
      <c r="B1656">
        <v>43514</v>
      </c>
      <c r="C1656" t="s">
        <v>3927</v>
      </c>
      <c r="D1656" t="s">
        <v>3491</v>
      </c>
      <c r="E1656" t="s">
        <v>3982</v>
      </c>
      <c r="F1656" t="s">
        <v>3490</v>
      </c>
      <c r="G1656" t="s">
        <v>7391</v>
      </c>
      <c r="H1656" t="s">
        <v>3406</v>
      </c>
      <c r="I1656" t="s">
        <v>3491</v>
      </c>
    </row>
    <row r="1657" spans="1:9" x14ac:dyDescent="0.15">
      <c r="A1657" t="s">
        <v>5519</v>
      </c>
      <c r="B1657">
        <v>43531</v>
      </c>
      <c r="C1657" t="s">
        <v>3927</v>
      </c>
      <c r="D1657" t="s">
        <v>3493</v>
      </c>
      <c r="E1657" t="s">
        <v>3982</v>
      </c>
      <c r="F1657" t="s">
        <v>3492</v>
      </c>
      <c r="G1657" t="s">
        <v>7392</v>
      </c>
      <c r="H1657" t="s">
        <v>3406</v>
      </c>
      <c r="I1657" t="s">
        <v>3493</v>
      </c>
    </row>
    <row r="1658" spans="1:9" x14ac:dyDescent="0.15">
      <c r="A1658" t="s">
        <v>3977</v>
      </c>
      <c r="B1658">
        <v>44000</v>
      </c>
      <c r="C1658" t="s">
        <v>3928</v>
      </c>
      <c r="D1658" t="s">
        <v>3495</v>
      </c>
      <c r="E1658" t="s">
        <v>3933</v>
      </c>
      <c r="F1658" t="s">
        <v>3494</v>
      </c>
      <c r="G1658" t="s">
        <v>7393</v>
      </c>
      <c r="H1658" t="s">
        <v>3495</v>
      </c>
    </row>
    <row r="1659" spans="1:9" x14ac:dyDescent="0.15">
      <c r="A1659" t="s">
        <v>4026</v>
      </c>
      <c r="B1659">
        <v>44201</v>
      </c>
      <c r="C1659" t="s">
        <v>3928</v>
      </c>
      <c r="D1659" t="s">
        <v>3497</v>
      </c>
      <c r="E1659" t="s">
        <v>3982</v>
      </c>
      <c r="F1659" t="s">
        <v>3496</v>
      </c>
      <c r="G1659" t="s">
        <v>7394</v>
      </c>
      <c r="H1659" t="s">
        <v>3495</v>
      </c>
      <c r="I1659" t="s">
        <v>3497</v>
      </c>
    </row>
    <row r="1660" spans="1:9" x14ac:dyDescent="0.15">
      <c r="A1660" t="s">
        <v>4074</v>
      </c>
      <c r="B1660">
        <v>44202</v>
      </c>
      <c r="C1660" t="s">
        <v>3928</v>
      </c>
      <c r="D1660" t="s">
        <v>3499</v>
      </c>
      <c r="E1660" t="s">
        <v>3982</v>
      </c>
      <c r="F1660" t="s">
        <v>3498</v>
      </c>
      <c r="G1660" t="s">
        <v>7395</v>
      </c>
      <c r="H1660" t="s">
        <v>3495</v>
      </c>
      <c r="I1660" t="s">
        <v>3499</v>
      </c>
    </row>
    <row r="1661" spans="1:9" x14ac:dyDescent="0.15">
      <c r="A1661" t="s">
        <v>4122</v>
      </c>
      <c r="B1661">
        <v>44203</v>
      </c>
      <c r="C1661" t="s">
        <v>3928</v>
      </c>
      <c r="D1661" t="s">
        <v>3501</v>
      </c>
      <c r="E1661" t="s">
        <v>3982</v>
      </c>
      <c r="F1661" t="s">
        <v>3500</v>
      </c>
      <c r="G1661" t="s">
        <v>7396</v>
      </c>
      <c r="H1661" t="s">
        <v>3495</v>
      </c>
      <c r="I1661" t="s">
        <v>3501</v>
      </c>
    </row>
    <row r="1662" spans="1:9" x14ac:dyDescent="0.15">
      <c r="A1662" t="s">
        <v>4170</v>
      </c>
      <c r="B1662">
        <v>44204</v>
      </c>
      <c r="C1662" t="s">
        <v>3928</v>
      </c>
      <c r="D1662" t="s">
        <v>3503</v>
      </c>
      <c r="E1662" t="s">
        <v>3982</v>
      </c>
      <c r="F1662" t="s">
        <v>3502</v>
      </c>
      <c r="G1662" t="s">
        <v>7397</v>
      </c>
      <c r="H1662" t="s">
        <v>3495</v>
      </c>
      <c r="I1662" t="s">
        <v>3503</v>
      </c>
    </row>
    <row r="1663" spans="1:9" x14ac:dyDescent="0.15">
      <c r="A1663" t="s">
        <v>4218</v>
      </c>
      <c r="B1663">
        <v>44205</v>
      </c>
      <c r="C1663" t="s">
        <v>3928</v>
      </c>
      <c r="D1663" t="s">
        <v>3505</v>
      </c>
      <c r="E1663" t="s">
        <v>3982</v>
      </c>
      <c r="F1663" t="s">
        <v>3504</v>
      </c>
      <c r="G1663" t="s">
        <v>7398</v>
      </c>
      <c r="H1663" t="s">
        <v>3495</v>
      </c>
      <c r="I1663" t="s">
        <v>3505</v>
      </c>
    </row>
    <row r="1664" spans="1:9" x14ac:dyDescent="0.15">
      <c r="A1664" t="s">
        <v>4266</v>
      </c>
      <c r="B1664">
        <v>44206</v>
      </c>
      <c r="C1664" t="s">
        <v>3928</v>
      </c>
      <c r="D1664" t="s">
        <v>3507</v>
      </c>
      <c r="E1664" t="s">
        <v>3982</v>
      </c>
      <c r="F1664" t="s">
        <v>3506</v>
      </c>
      <c r="G1664" t="s">
        <v>7399</v>
      </c>
      <c r="H1664" t="s">
        <v>3495</v>
      </c>
      <c r="I1664" t="s">
        <v>3507</v>
      </c>
    </row>
    <row r="1665" spans="1:9" x14ac:dyDescent="0.15">
      <c r="A1665" t="s">
        <v>4314</v>
      </c>
      <c r="B1665">
        <v>44207</v>
      </c>
      <c r="C1665" t="s">
        <v>3928</v>
      </c>
      <c r="D1665" t="s">
        <v>3509</v>
      </c>
      <c r="E1665" t="s">
        <v>3982</v>
      </c>
      <c r="F1665" t="s">
        <v>3508</v>
      </c>
      <c r="G1665" t="s">
        <v>7400</v>
      </c>
      <c r="H1665" t="s">
        <v>3495</v>
      </c>
      <c r="I1665" t="s">
        <v>3509</v>
      </c>
    </row>
    <row r="1666" spans="1:9" x14ac:dyDescent="0.15">
      <c r="A1666" t="s">
        <v>4362</v>
      </c>
      <c r="B1666">
        <v>44208</v>
      </c>
      <c r="C1666" t="s">
        <v>3928</v>
      </c>
      <c r="D1666" t="s">
        <v>3511</v>
      </c>
      <c r="E1666" t="s">
        <v>3982</v>
      </c>
      <c r="F1666" t="s">
        <v>3510</v>
      </c>
      <c r="G1666" t="s">
        <v>7401</v>
      </c>
      <c r="H1666" t="s">
        <v>3495</v>
      </c>
      <c r="I1666" t="s">
        <v>3511</v>
      </c>
    </row>
    <row r="1667" spans="1:9" x14ac:dyDescent="0.15">
      <c r="A1667" t="s">
        <v>4410</v>
      </c>
      <c r="B1667">
        <v>44209</v>
      </c>
      <c r="C1667" t="s">
        <v>3928</v>
      </c>
      <c r="D1667" t="s">
        <v>3513</v>
      </c>
      <c r="E1667" t="s">
        <v>3982</v>
      </c>
      <c r="F1667" t="s">
        <v>3512</v>
      </c>
      <c r="G1667" t="s">
        <v>7402</v>
      </c>
      <c r="H1667" t="s">
        <v>3495</v>
      </c>
      <c r="I1667" t="s">
        <v>3513</v>
      </c>
    </row>
    <row r="1668" spans="1:9" x14ac:dyDescent="0.15">
      <c r="A1668" t="s">
        <v>4458</v>
      </c>
      <c r="B1668">
        <v>44210</v>
      </c>
      <c r="C1668" t="s">
        <v>3928</v>
      </c>
      <c r="D1668" t="s">
        <v>3515</v>
      </c>
      <c r="E1668" t="s">
        <v>3982</v>
      </c>
      <c r="F1668" t="s">
        <v>3514</v>
      </c>
      <c r="G1668" t="s">
        <v>7403</v>
      </c>
      <c r="H1668" t="s">
        <v>3495</v>
      </c>
      <c r="I1668" t="s">
        <v>3515</v>
      </c>
    </row>
    <row r="1669" spans="1:9" x14ac:dyDescent="0.15">
      <c r="A1669" t="s">
        <v>4506</v>
      </c>
      <c r="B1669">
        <v>44211</v>
      </c>
      <c r="C1669" t="s">
        <v>3928</v>
      </c>
      <c r="D1669" t="s">
        <v>3517</v>
      </c>
      <c r="E1669" t="s">
        <v>3982</v>
      </c>
      <c r="F1669" t="s">
        <v>3516</v>
      </c>
      <c r="G1669" t="s">
        <v>7404</v>
      </c>
      <c r="H1669" t="s">
        <v>3495</v>
      </c>
      <c r="I1669" t="s">
        <v>3517</v>
      </c>
    </row>
    <row r="1670" spans="1:9" x14ac:dyDescent="0.15">
      <c r="A1670" t="s">
        <v>4554</v>
      </c>
      <c r="B1670">
        <v>44212</v>
      </c>
      <c r="C1670" t="s">
        <v>3928</v>
      </c>
      <c r="D1670" t="s">
        <v>3519</v>
      </c>
      <c r="E1670" t="s">
        <v>3982</v>
      </c>
      <c r="F1670" t="s">
        <v>3518</v>
      </c>
      <c r="G1670" t="s">
        <v>7405</v>
      </c>
      <c r="H1670" t="s">
        <v>3495</v>
      </c>
      <c r="I1670" t="s">
        <v>3519</v>
      </c>
    </row>
    <row r="1671" spans="1:9" x14ac:dyDescent="0.15">
      <c r="A1671" t="s">
        <v>4602</v>
      </c>
      <c r="B1671">
        <v>44213</v>
      </c>
      <c r="C1671" t="s">
        <v>3928</v>
      </c>
      <c r="D1671" t="s">
        <v>3521</v>
      </c>
      <c r="E1671" t="s">
        <v>3982</v>
      </c>
      <c r="F1671" t="s">
        <v>3520</v>
      </c>
      <c r="G1671" t="s">
        <v>7406</v>
      </c>
      <c r="H1671" t="s">
        <v>3495</v>
      </c>
      <c r="I1671" t="s">
        <v>3521</v>
      </c>
    </row>
    <row r="1672" spans="1:9" x14ac:dyDescent="0.15">
      <c r="A1672" t="s">
        <v>4650</v>
      </c>
      <c r="B1672">
        <v>44214</v>
      </c>
      <c r="C1672" t="s">
        <v>3928</v>
      </c>
      <c r="D1672" t="s">
        <v>3523</v>
      </c>
      <c r="E1672" t="s">
        <v>3982</v>
      </c>
      <c r="F1672" t="s">
        <v>3522</v>
      </c>
      <c r="G1672" t="s">
        <v>7407</v>
      </c>
      <c r="H1672" t="s">
        <v>3495</v>
      </c>
      <c r="I1672" t="s">
        <v>3523</v>
      </c>
    </row>
    <row r="1673" spans="1:9" x14ac:dyDescent="0.15">
      <c r="A1673" t="s">
        <v>4698</v>
      </c>
      <c r="B1673">
        <v>44322</v>
      </c>
      <c r="C1673" t="s">
        <v>3928</v>
      </c>
      <c r="D1673" t="s">
        <v>3525</v>
      </c>
      <c r="E1673" t="s">
        <v>3982</v>
      </c>
      <c r="F1673" t="s">
        <v>3524</v>
      </c>
      <c r="G1673" t="s">
        <v>7408</v>
      </c>
      <c r="H1673" t="s">
        <v>3495</v>
      </c>
      <c r="I1673" t="s">
        <v>3525</v>
      </c>
    </row>
    <row r="1674" spans="1:9" x14ac:dyDescent="0.15">
      <c r="A1674" t="s">
        <v>4745</v>
      </c>
      <c r="B1674">
        <v>44341</v>
      </c>
      <c r="C1674" t="s">
        <v>3928</v>
      </c>
      <c r="D1674" t="s">
        <v>3527</v>
      </c>
      <c r="E1674" t="s">
        <v>3982</v>
      </c>
      <c r="F1674" t="s">
        <v>3526</v>
      </c>
      <c r="G1674" t="s">
        <v>7409</v>
      </c>
      <c r="H1674" t="s">
        <v>3495</v>
      </c>
      <c r="I1674" t="s">
        <v>3527</v>
      </c>
    </row>
    <row r="1675" spans="1:9" x14ac:dyDescent="0.15">
      <c r="A1675" t="s">
        <v>4792</v>
      </c>
      <c r="B1675">
        <v>44461</v>
      </c>
      <c r="C1675" t="s">
        <v>3928</v>
      </c>
      <c r="D1675" t="s">
        <v>3529</v>
      </c>
      <c r="E1675" t="s">
        <v>3982</v>
      </c>
      <c r="F1675" t="s">
        <v>3528</v>
      </c>
      <c r="G1675" t="s">
        <v>7410</v>
      </c>
      <c r="H1675" t="s">
        <v>3495</v>
      </c>
      <c r="I1675" t="s">
        <v>3529</v>
      </c>
    </row>
    <row r="1676" spans="1:9" x14ac:dyDescent="0.15">
      <c r="A1676" t="s">
        <v>4837</v>
      </c>
      <c r="B1676">
        <v>44462</v>
      </c>
      <c r="C1676" t="s">
        <v>3928</v>
      </c>
      <c r="D1676" t="s">
        <v>3531</v>
      </c>
      <c r="E1676" t="s">
        <v>3982</v>
      </c>
      <c r="F1676" t="s">
        <v>3530</v>
      </c>
      <c r="G1676" t="s">
        <v>7411</v>
      </c>
      <c r="H1676" t="s">
        <v>3495</v>
      </c>
      <c r="I1676" t="s">
        <v>3531</v>
      </c>
    </row>
    <row r="1677" spans="1:9" x14ac:dyDescent="0.15">
      <c r="A1677" t="s">
        <v>3978</v>
      </c>
      <c r="B1677">
        <v>45000</v>
      </c>
      <c r="C1677" t="s">
        <v>3929</v>
      </c>
      <c r="D1677" t="s">
        <v>3533</v>
      </c>
      <c r="E1677" t="s">
        <v>3933</v>
      </c>
      <c r="F1677" t="s">
        <v>3532</v>
      </c>
      <c r="G1677" t="s">
        <v>7412</v>
      </c>
      <c r="H1677" t="s">
        <v>3533</v>
      </c>
    </row>
    <row r="1678" spans="1:9" x14ac:dyDescent="0.15">
      <c r="A1678" t="s">
        <v>4027</v>
      </c>
      <c r="B1678">
        <v>45201</v>
      </c>
      <c r="C1678" t="s">
        <v>3929</v>
      </c>
      <c r="D1678" t="s">
        <v>3535</v>
      </c>
      <c r="E1678" t="s">
        <v>3982</v>
      </c>
      <c r="F1678" t="s">
        <v>3534</v>
      </c>
      <c r="G1678" t="s">
        <v>7413</v>
      </c>
      <c r="H1678" t="s">
        <v>3533</v>
      </c>
      <c r="I1678" t="s">
        <v>3535</v>
      </c>
    </row>
    <row r="1679" spans="1:9" x14ac:dyDescent="0.15">
      <c r="A1679" t="s">
        <v>4075</v>
      </c>
      <c r="B1679">
        <v>45202</v>
      </c>
      <c r="C1679" t="s">
        <v>3929</v>
      </c>
      <c r="D1679" t="s">
        <v>3537</v>
      </c>
      <c r="E1679" t="s">
        <v>3982</v>
      </c>
      <c r="F1679" t="s">
        <v>3536</v>
      </c>
      <c r="G1679" t="s">
        <v>7414</v>
      </c>
      <c r="H1679" t="s">
        <v>3533</v>
      </c>
      <c r="I1679" t="s">
        <v>3537</v>
      </c>
    </row>
    <row r="1680" spans="1:9" x14ac:dyDescent="0.15">
      <c r="A1680" t="s">
        <v>4123</v>
      </c>
      <c r="B1680">
        <v>45203</v>
      </c>
      <c r="C1680" t="s">
        <v>3929</v>
      </c>
      <c r="D1680" t="s">
        <v>3539</v>
      </c>
      <c r="E1680" t="s">
        <v>3982</v>
      </c>
      <c r="F1680" t="s">
        <v>3538</v>
      </c>
      <c r="G1680" t="s">
        <v>7415</v>
      </c>
      <c r="H1680" t="s">
        <v>3533</v>
      </c>
      <c r="I1680" t="s">
        <v>3539</v>
      </c>
    </row>
    <row r="1681" spans="1:9" x14ac:dyDescent="0.15">
      <c r="A1681" t="s">
        <v>4171</v>
      </c>
      <c r="B1681">
        <v>45204</v>
      </c>
      <c r="C1681" t="s">
        <v>3929</v>
      </c>
      <c r="D1681" t="s">
        <v>3541</v>
      </c>
      <c r="E1681" t="s">
        <v>3982</v>
      </c>
      <c r="F1681" t="s">
        <v>3540</v>
      </c>
      <c r="G1681" t="s">
        <v>7416</v>
      </c>
      <c r="H1681" t="s">
        <v>3533</v>
      </c>
      <c r="I1681" t="s">
        <v>3541</v>
      </c>
    </row>
    <row r="1682" spans="1:9" x14ac:dyDescent="0.15">
      <c r="A1682" t="s">
        <v>4219</v>
      </c>
      <c r="B1682">
        <v>45205</v>
      </c>
      <c r="C1682" t="s">
        <v>3929</v>
      </c>
      <c r="D1682" t="s">
        <v>3543</v>
      </c>
      <c r="E1682" t="s">
        <v>3982</v>
      </c>
      <c r="F1682" t="s">
        <v>3542</v>
      </c>
      <c r="G1682" t="s">
        <v>7417</v>
      </c>
      <c r="H1682" t="s">
        <v>3533</v>
      </c>
      <c r="I1682" t="s">
        <v>3543</v>
      </c>
    </row>
    <row r="1683" spans="1:9" x14ac:dyDescent="0.15">
      <c r="A1683" t="s">
        <v>4267</v>
      </c>
      <c r="B1683">
        <v>45206</v>
      </c>
      <c r="C1683" t="s">
        <v>3929</v>
      </c>
      <c r="D1683" t="s">
        <v>3545</v>
      </c>
      <c r="E1683" t="s">
        <v>3982</v>
      </c>
      <c r="F1683" t="s">
        <v>3544</v>
      </c>
      <c r="G1683" t="s">
        <v>7418</v>
      </c>
      <c r="H1683" t="s">
        <v>3533</v>
      </c>
      <c r="I1683" t="s">
        <v>3545</v>
      </c>
    </row>
    <row r="1684" spans="1:9" x14ac:dyDescent="0.15">
      <c r="A1684" t="s">
        <v>4315</v>
      </c>
      <c r="B1684">
        <v>45207</v>
      </c>
      <c r="C1684" t="s">
        <v>3929</v>
      </c>
      <c r="D1684" t="s">
        <v>3547</v>
      </c>
      <c r="E1684" t="s">
        <v>3982</v>
      </c>
      <c r="F1684" t="s">
        <v>3546</v>
      </c>
      <c r="G1684" t="s">
        <v>7419</v>
      </c>
      <c r="H1684" t="s">
        <v>3533</v>
      </c>
      <c r="I1684" t="s">
        <v>3547</v>
      </c>
    </row>
    <row r="1685" spans="1:9" x14ac:dyDescent="0.15">
      <c r="A1685" t="s">
        <v>4363</v>
      </c>
      <c r="B1685">
        <v>45208</v>
      </c>
      <c r="C1685" t="s">
        <v>3929</v>
      </c>
      <c r="D1685" t="s">
        <v>3549</v>
      </c>
      <c r="E1685" t="s">
        <v>3982</v>
      </c>
      <c r="F1685" t="s">
        <v>3548</v>
      </c>
      <c r="G1685" t="s">
        <v>7420</v>
      </c>
      <c r="H1685" t="s">
        <v>3533</v>
      </c>
      <c r="I1685" t="s">
        <v>3549</v>
      </c>
    </row>
    <row r="1686" spans="1:9" x14ac:dyDescent="0.15">
      <c r="A1686" t="s">
        <v>4411</v>
      </c>
      <c r="B1686">
        <v>45209</v>
      </c>
      <c r="C1686" t="s">
        <v>3929</v>
      </c>
      <c r="D1686" t="s">
        <v>3551</v>
      </c>
      <c r="E1686" t="s">
        <v>3982</v>
      </c>
      <c r="F1686" t="s">
        <v>3550</v>
      </c>
      <c r="G1686" t="s">
        <v>7421</v>
      </c>
      <c r="H1686" t="s">
        <v>3533</v>
      </c>
      <c r="I1686" t="s">
        <v>3551</v>
      </c>
    </row>
    <row r="1687" spans="1:9" x14ac:dyDescent="0.15">
      <c r="A1687" t="s">
        <v>4459</v>
      </c>
      <c r="B1687">
        <v>45341</v>
      </c>
      <c r="C1687" t="s">
        <v>3929</v>
      </c>
      <c r="D1687" t="s">
        <v>3553</v>
      </c>
      <c r="E1687" t="s">
        <v>3982</v>
      </c>
      <c r="F1687" t="s">
        <v>3552</v>
      </c>
      <c r="G1687" t="s">
        <v>7422</v>
      </c>
      <c r="H1687" t="s">
        <v>3533</v>
      </c>
      <c r="I1687" t="s">
        <v>3553</v>
      </c>
    </row>
    <row r="1688" spans="1:9" x14ac:dyDescent="0.15">
      <c r="A1688" t="s">
        <v>4507</v>
      </c>
      <c r="B1688">
        <v>45361</v>
      </c>
      <c r="C1688" t="s">
        <v>3929</v>
      </c>
      <c r="D1688" t="s">
        <v>3555</v>
      </c>
      <c r="E1688" t="s">
        <v>3982</v>
      </c>
      <c r="F1688" t="s">
        <v>3554</v>
      </c>
      <c r="G1688" t="s">
        <v>7423</v>
      </c>
      <c r="H1688" t="s">
        <v>3533</v>
      </c>
      <c r="I1688" t="s">
        <v>3555</v>
      </c>
    </row>
    <row r="1689" spans="1:9" x14ac:dyDescent="0.15">
      <c r="A1689" t="s">
        <v>4555</v>
      </c>
      <c r="B1689">
        <v>45382</v>
      </c>
      <c r="C1689" t="s">
        <v>3929</v>
      </c>
      <c r="D1689" t="s">
        <v>3557</v>
      </c>
      <c r="E1689" t="s">
        <v>3982</v>
      </c>
      <c r="F1689" t="s">
        <v>3556</v>
      </c>
      <c r="G1689" t="s">
        <v>7424</v>
      </c>
      <c r="H1689" t="s">
        <v>3533</v>
      </c>
      <c r="I1689" t="s">
        <v>3557</v>
      </c>
    </row>
    <row r="1690" spans="1:9" x14ac:dyDescent="0.15">
      <c r="A1690" t="s">
        <v>4603</v>
      </c>
      <c r="B1690">
        <v>45383</v>
      </c>
      <c r="C1690" t="s">
        <v>3929</v>
      </c>
      <c r="D1690" t="s">
        <v>3559</v>
      </c>
      <c r="E1690" t="s">
        <v>3982</v>
      </c>
      <c r="F1690" t="s">
        <v>3558</v>
      </c>
      <c r="G1690" t="s">
        <v>7425</v>
      </c>
      <c r="H1690" t="s">
        <v>3533</v>
      </c>
      <c r="I1690" t="s">
        <v>3559</v>
      </c>
    </row>
    <row r="1691" spans="1:9" x14ac:dyDescent="0.15">
      <c r="A1691" t="s">
        <v>4651</v>
      </c>
      <c r="B1691">
        <v>45401</v>
      </c>
      <c r="C1691" t="s">
        <v>3929</v>
      </c>
      <c r="D1691" t="s">
        <v>3561</v>
      </c>
      <c r="E1691" t="s">
        <v>3982</v>
      </c>
      <c r="F1691" t="s">
        <v>3560</v>
      </c>
      <c r="G1691" t="s">
        <v>7426</v>
      </c>
      <c r="H1691" t="s">
        <v>3533</v>
      </c>
      <c r="I1691" t="s">
        <v>3561</v>
      </c>
    </row>
    <row r="1692" spans="1:9" x14ac:dyDescent="0.15">
      <c r="A1692" t="s">
        <v>4699</v>
      </c>
      <c r="B1692">
        <v>45402</v>
      </c>
      <c r="C1692" t="s">
        <v>3929</v>
      </c>
      <c r="D1692" t="s">
        <v>3563</v>
      </c>
      <c r="E1692" t="s">
        <v>3982</v>
      </c>
      <c r="F1692" t="s">
        <v>3562</v>
      </c>
      <c r="G1692" t="s">
        <v>7427</v>
      </c>
      <c r="H1692" t="s">
        <v>3533</v>
      </c>
      <c r="I1692" t="s">
        <v>3563</v>
      </c>
    </row>
    <row r="1693" spans="1:9" x14ac:dyDescent="0.15">
      <c r="A1693" t="s">
        <v>4746</v>
      </c>
      <c r="B1693">
        <v>45403</v>
      </c>
      <c r="C1693" t="s">
        <v>3929</v>
      </c>
      <c r="D1693" t="s">
        <v>3565</v>
      </c>
      <c r="E1693" t="s">
        <v>3982</v>
      </c>
      <c r="F1693" t="s">
        <v>3564</v>
      </c>
      <c r="G1693" t="s">
        <v>7428</v>
      </c>
      <c r="H1693" t="s">
        <v>3533</v>
      </c>
      <c r="I1693" t="s">
        <v>3565</v>
      </c>
    </row>
    <row r="1694" spans="1:9" x14ac:dyDescent="0.15">
      <c r="A1694" t="s">
        <v>4793</v>
      </c>
      <c r="B1694">
        <v>45404</v>
      </c>
      <c r="C1694" t="s">
        <v>3929</v>
      </c>
      <c r="D1694" t="s">
        <v>3567</v>
      </c>
      <c r="E1694" t="s">
        <v>3982</v>
      </c>
      <c r="F1694" t="s">
        <v>3566</v>
      </c>
      <c r="G1694" t="s">
        <v>7429</v>
      </c>
      <c r="H1694" t="s">
        <v>3533</v>
      </c>
      <c r="I1694" t="s">
        <v>3567</v>
      </c>
    </row>
    <row r="1695" spans="1:9" x14ac:dyDescent="0.15">
      <c r="A1695" t="s">
        <v>4838</v>
      </c>
      <c r="B1695">
        <v>45405</v>
      </c>
      <c r="C1695" t="s">
        <v>3929</v>
      </c>
      <c r="D1695" t="s">
        <v>3569</v>
      </c>
      <c r="E1695" t="s">
        <v>3982</v>
      </c>
      <c r="F1695" t="s">
        <v>3568</v>
      </c>
      <c r="G1695" t="s">
        <v>7430</v>
      </c>
      <c r="H1695" t="s">
        <v>3533</v>
      </c>
      <c r="I1695" t="s">
        <v>3569</v>
      </c>
    </row>
    <row r="1696" spans="1:9" x14ac:dyDescent="0.15">
      <c r="A1696" t="s">
        <v>4882</v>
      </c>
      <c r="B1696">
        <v>45406</v>
      </c>
      <c r="C1696" t="s">
        <v>3929</v>
      </c>
      <c r="D1696" t="s">
        <v>3571</v>
      </c>
      <c r="E1696" t="s">
        <v>3982</v>
      </c>
      <c r="F1696" t="s">
        <v>3570</v>
      </c>
      <c r="G1696" t="s">
        <v>7431</v>
      </c>
      <c r="H1696" t="s">
        <v>3533</v>
      </c>
      <c r="I1696" t="s">
        <v>3571</v>
      </c>
    </row>
    <row r="1697" spans="1:9" x14ac:dyDescent="0.15">
      <c r="A1697" t="s">
        <v>4921</v>
      </c>
      <c r="B1697">
        <v>45421</v>
      </c>
      <c r="C1697" t="s">
        <v>3929</v>
      </c>
      <c r="D1697" t="s">
        <v>3573</v>
      </c>
      <c r="E1697" t="s">
        <v>3982</v>
      </c>
      <c r="F1697" t="s">
        <v>3572</v>
      </c>
      <c r="G1697" t="s">
        <v>7432</v>
      </c>
      <c r="H1697" t="s">
        <v>3533</v>
      </c>
      <c r="I1697" t="s">
        <v>3573</v>
      </c>
    </row>
    <row r="1698" spans="1:9" x14ac:dyDescent="0.15">
      <c r="A1698" t="s">
        <v>4958</v>
      </c>
      <c r="B1698">
        <v>45429</v>
      </c>
      <c r="C1698" t="s">
        <v>3929</v>
      </c>
      <c r="D1698" t="s">
        <v>3575</v>
      </c>
      <c r="E1698" t="s">
        <v>3982</v>
      </c>
      <c r="F1698" t="s">
        <v>3574</v>
      </c>
      <c r="G1698" t="s">
        <v>7433</v>
      </c>
      <c r="H1698" t="s">
        <v>3533</v>
      </c>
      <c r="I1698" t="s">
        <v>3575</v>
      </c>
    </row>
    <row r="1699" spans="1:9" x14ac:dyDescent="0.15">
      <c r="A1699" t="s">
        <v>4994</v>
      </c>
      <c r="B1699">
        <v>45430</v>
      </c>
      <c r="C1699" t="s">
        <v>3929</v>
      </c>
      <c r="D1699" t="s">
        <v>3577</v>
      </c>
      <c r="E1699" t="s">
        <v>3982</v>
      </c>
      <c r="F1699" t="s">
        <v>3576</v>
      </c>
      <c r="G1699" t="s">
        <v>7434</v>
      </c>
      <c r="H1699" t="s">
        <v>3533</v>
      </c>
      <c r="I1699" t="s">
        <v>3577</v>
      </c>
    </row>
    <row r="1700" spans="1:9" x14ac:dyDescent="0.15">
      <c r="A1700" t="s">
        <v>5030</v>
      </c>
      <c r="B1700">
        <v>45431</v>
      </c>
      <c r="C1700" t="s">
        <v>3929</v>
      </c>
      <c r="D1700" t="s">
        <v>842</v>
      </c>
      <c r="E1700" t="s">
        <v>3982</v>
      </c>
      <c r="F1700" t="s">
        <v>3578</v>
      </c>
      <c r="G1700" t="s">
        <v>7435</v>
      </c>
      <c r="H1700" t="s">
        <v>3533</v>
      </c>
      <c r="I1700" t="s">
        <v>842</v>
      </c>
    </row>
    <row r="1701" spans="1:9" x14ac:dyDescent="0.15">
      <c r="A1701" t="s">
        <v>5065</v>
      </c>
      <c r="B1701">
        <v>45441</v>
      </c>
      <c r="C1701" t="s">
        <v>3929</v>
      </c>
      <c r="D1701" t="s">
        <v>3580</v>
      </c>
      <c r="E1701" t="s">
        <v>3982</v>
      </c>
      <c r="F1701" t="s">
        <v>3579</v>
      </c>
      <c r="G1701" t="s">
        <v>7436</v>
      </c>
      <c r="H1701" t="s">
        <v>3533</v>
      </c>
      <c r="I1701" t="s">
        <v>3580</v>
      </c>
    </row>
    <row r="1702" spans="1:9" x14ac:dyDescent="0.15">
      <c r="A1702" t="s">
        <v>5099</v>
      </c>
      <c r="B1702">
        <v>45442</v>
      </c>
      <c r="C1702" t="s">
        <v>3929</v>
      </c>
      <c r="D1702" t="s">
        <v>3582</v>
      </c>
      <c r="E1702" t="s">
        <v>3982</v>
      </c>
      <c r="F1702" t="s">
        <v>3581</v>
      </c>
      <c r="G1702" t="s">
        <v>7437</v>
      </c>
      <c r="H1702" t="s">
        <v>3533</v>
      </c>
      <c r="I1702" t="s">
        <v>3582</v>
      </c>
    </row>
    <row r="1703" spans="1:9" x14ac:dyDescent="0.15">
      <c r="A1703" t="s">
        <v>5131</v>
      </c>
      <c r="B1703">
        <v>45443</v>
      </c>
      <c r="C1703" t="s">
        <v>3929</v>
      </c>
      <c r="D1703" t="s">
        <v>3584</v>
      </c>
      <c r="E1703" t="s">
        <v>3982</v>
      </c>
      <c r="F1703" t="s">
        <v>3583</v>
      </c>
      <c r="G1703" t="s">
        <v>7438</v>
      </c>
      <c r="H1703" t="s">
        <v>3533</v>
      </c>
      <c r="I1703" t="s">
        <v>3584</v>
      </c>
    </row>
    <row r="1704" spans="1:9" x14ac:dyDescent="0.15">
      <c r="A1704" t="s">
        <v>3979</v>
      </c>
      <c r="B1704">
        <v>46000</v>
      </c>
      <c r="C1704" t="s">
        <v>3930</v>
      </c>
      <c r="D1704" t="s">
        <v>3586</v>
      </c>
      <c r="E1704" t="s">
        <v>3933</v>
      </c>
      <c r="F1704" t="s">
        <v>3585</v>
      </c>
      <c r="G1704" t="s">
        <v>7439</v>
      </c>
      <c r="H1704" t="s">
        <v>3586</v>
      </c>
    </row>
    <row r="1705" spans="1:9" x14ac:dyDescent="0.15">
      <c r="A1705" t="s">
        <v>4028</v>
      </c>
      <c r="B1705">
        <v>46201</v>
      </c>
      <c r="C1705" t="s">
        <v>3930</v>
      </c>
      <c r="D1705" t="s">
        <v>3588</v>
      </c>
      <c r="E1705" t="s">
        <v>3982</v>
      </c>
      <c r="F1705" t="s">
        <v>3587</v>
      </c>
      <c r="G1705" t="s">
        <v>7440</v>
      </c>
      <c r="H1705" t="s">
        <v>3586</v>
      </c>
      <c r="I1705" t="s">
        <v>3588</v>
      </c>
    </row>
    <row r="1706" spans="1:9" x14ac:dyDescent="0.15">
      <c r="A1706" t="s">
        <v>4076</v>
      </c>
      <c r="B1706">
        <v>46203</v>
      </c>
      <c r="C1706" t="s">
        <v>3930</v>
      </c>
      <c r="D1706" t="s">
        <v>3590</v>
      </c>
      <c r="E1706" t="s">
        <v>3982</v>
      </c>
      <c r="F1706" t="s">
        <v>3589</v>
      </c>
      <c r="G1706" t="s">
        <v>7441</v>
      </c>
      <c r="H1706" t="s">
        <v>3586</v>
      </c>
      <c r="I1706" t="s">
        <v>3590</v>
      </c>
    </row>
    <row r="1707" spans="1:9" x14ac:dyDescent="0.15">
      <c r="A1707" t="s">
        <v>4124</v>
      </c>
      <c r="B1707">
        <v>46204</v>
      </c>
      <c r="C1707" t="s">
        <v>3930</v>
      </c>
      <c r="D1707" t="s">
        <v>3592</v>
      </c>
      <c r="E1707" t="s">
        <v>3982</v>
      </c>
      <c r="F1707" t="s">
        <v>3591</v>
      </c>
      <c r="G1707" t="s">
        <v>7442</v>
      </c>
      <c r="H1707" t="s">
        <v>3586</v>
      </c>
      <c r="I1707" t="s">
        <v>3592</v>
      </c>
    </row>
    <row r="1708" spans="1:9" x14ac:dyDescent="0.15">
      <c r="A1708" t="s">
        <v>4172</v>
      </c>
      <c r="B1708">
        <v>46206</v>
      </c>
      <c r="C1708" t="s">
        <v>3930</v>
      </c>
      <c r="D1708" t="s">
        <v>3594</v>
      </c>
      <c r="E1708" t="s">
        <v>3982</v>
      </c>
      <c r="F1708" t="s">
        <v>3593</v>
      </c>
      <c r="G1708" t="s">
        <v>7443</v>
      </c>
      <c r="H1708" t="s">
        <v>3586</v>
      </c>
      <c r="I1708" t="s">
        <v>3594</v>
      </c>
    </row>
    <row r="1709" spans="1:9" x14ac:dyDescent="0.15">
      <c r="A1709" t="s">
        <v>4220</v>
      </c>
      <c r="B1709">
        <v>46208</v>
      </c>
      <c r="C1709" t="s">
        <v>3930</v>
      </c>
      <c r="D1709" t="s">
        <v>3596</v>
      </c>
      <c r="E1709" t="s">
        <v>3982</v>
      </c>
      <c r="F1709" t="s">
        <v>3595</v>
      </c>
      <c r="G1709" t="s">
        <v>7444</v>
      </c>
      <c r="H1709" t="s">
        <v>3586</v>
      </c>
      <c r="I1709" t="s">
        <v>3596</v>
      </c>
    </row>
    <row r="1710" spans="1:9" x14ac:dyDescent="0.15">
      <c r="A1710" t="s">
        <v>4268</v>
      </c>
      <c r="B1710">
        <v>46210</v>
      </c>
      <c r="C1710" t="s">
        <v>3930</v>
      </c>
      <c r="D1710" t="s">
        <v>3598</v>
      </c>
      <c r="E1710" t="s">
        <v>3982</v>
      </c>
      <c r="F1710" t="s">
        <v>3597</v>
      </c>
      <c r="G1710" t="s">
        <v>7445</v>
      </c>
      <c r="H1710" t="s">
        <v>3586</v>
      </c>
      <c r="I1710" t="s">
        <v>3598</v>
      </c>
    </row>
    <row r="1711" spans="1:9" x14ac:dyDescent="0.15">
      <c r="A1711" t="s">
        <v>4316</v>
      </c>
      <c r="B1711">
        <v>46213</v>
      </c>
      <c r="C1711" t="s">
        <v>3930</v>
      </c>
      <c r="D1711" t="s">
        <v>3600</v>
      </c>
      <c r="E1711" t="s">
        <v>3982</v>
      </c>
      <c r="F1711" t="s">
        <v>3599</v>
      </c>
      <c r="G1711" t="s">
        <v>7446</v>
      </c>
      <c r="H1711" t="s">
        <v>3586</v>
      </c>
      <c r="I1711" t="s">
        <v>3600</v>
      </c>
    </row>
    <row r="1712" spans="1:9" x14ac:dyDescent="0.15">
      <c r="A1712" t="s">
        <v>4364</v>
      </c>
      <c r="B1712">
        <v>46214</v>
      </c>
      <c r="C1712" t="s">
        <v>3930</v>
      </c>
      <c r="D1712" t="s">
        <v>3602</v>
      </c>
      <c r="E1712" t="s">
        <v>3982</v>
      </c>
      <c r="F1712" t="s">
        <v>3601</v>
      </c>
      <c r="G1712" t="s">
        <v>7447</v>
      </c>
      <c r="H1712" t="s">
        <v>3586</v>
      </c>
      <c r="I1712" t="s">
        <v>3602</v>
      </c>
    </row>
    <row r="1713" spans="1:9" x14ac:dyDescent="0.15">
      <c r="A1713" t="s">
        <v>4412</v>
      </c>
      <c r="B1713">
        <v>46215</v>
      </c>
      <c r="C1713" t="s">
        <v>3930</v>
      </c>
      <c r="D1713" t="s">
        <v>3604</v>
      </c>
      <c r="E1713" t="s">
        <v>3982</v>
      </c>
      <c r="F1713" t="s">
        <v>3603</v>
      </c>
      <c r="G1713" t="s">
        <v>7448</v>
      </c>
      <c r="H1713" t="s">
        <v>3586</v>
      </c>
      <c r="I1713" t="s">
        <v>3604</v>
      </c>
    </row>
    <row r="1714" spans="1:9" x14ac:dyDescent="0.15">
      <c r="A1714" t="s">
        <v>4460</v>
      </c>
      <c r="B1714">
        <v>46216</v>
      </c>
      <c r="C1714" t="s">
        <v>3930</v>
      </c>
      <c r="D1714" t="s">
        <v>3606</v>
      </c>
      <c r="E1714" t="s">
        <v>3982</v>
      </c>
      <c r="F1714" t="s">
        <v>3605</v>
      </c>
      <c r="G1714" t="s">
        <v>7449</v>
      </c>
      <c r="H1714" t="s">
        <v>3586</v>
      </c>
      <c r="I1714" t="s">
        <v>3606</v>
      </c>
    </row>
    <row r="1715" spans="1:9" x14ac:dyDescent="0.15">
      <c r="A1715" t="s">
        <v>4508</v>
      </c>
      <c r="B1715">
        <v>46217</v>
      </c>
      <c r="C1715" t="s">
        <v>3930</v>
      </c>
      <c r="D1715" t="s">
        <v>3608</v>
      </c>
      <c r="E1715" t="s">
        <v>3982</v>
      </c>
      <c r="F1715" t="s">
        <v>3607</v>
      </c>
      <c r="G1715" t="s">
        <v>7450</v>
      </c>
      <c r="H1715" t="s">
        <v>3586</v>
      </c>
      <c r="I1715" t="s">
        <v>3608</v>
      </c>
    </row>
    <row r="1716" spans="1:9" x14ac:dyDescent="0.15">
      <c r="A1716" t="s">
        <v>4556</v>
      </c>
      <c r="B1716">
        <v>46218</v>
      </c>
      <c r="C1716" t="s">
        <v>3930</v>
      </c>
      <c r="D1716" t="s">
        <v>3610</v>
      </c>
      <c r="E1716" t="s">
        <v>3982</v>
      </c>
      <c r="F1716" t="s">
        <v>3609</v>
      </c>
      <c r="G1716" t="s">
        <v>7451</v>
      </c>
      <c r="H1716" t="s">
        <v>3586</v>
      </c>
      <c r="I1716" t="s">
        <v>3610</v>
      </c>
    </row>
    <row r="1717" spans="1:9" x14ac:dyDescent="0.15">
      <c r="A1717" t="s">
        <v>4604</v>
      </c>
      <c r="B1717">
        <v>46219</v>
      </c>
      <c r="C1717" t="s">
        <v>3930</v>
      </c>
      <c r="D1717" t="s">
        <v>3612</v>
      </c>
      <c r="E1717" t="s">
        <v>3982</v>
      </c>
      <c r="F1717" t="s">
        <v>3611</v>
      </c>
      <c r="G1717" t="s">
        <v>7452</v>
      </c>
      <c r="H1717" t="s">
        <v>3586</v>
      </c>
      <c r="I1717" t="s">
        <v>3612</v>
      </c>
    </row>
    <row r="1718" spans="1:9" x14ac:dyDescent="0.15">
      <c r="A1718" t="s">
        <v>4652</v>
      </c>
      <c r="B1718">
        <v>46220</v>
      </c>
      <c r="C1718" t="s">
        <v>3930</v>
      </c>
      <c r="D1718" t="s">
        <v>3614</v>
      </c>
      <c r="E1718" t="s">
        <v>3982</v>
      </c>
      <c r="F1718" t="s">
        <v>3613</v>
      </c>
      <c r="G1718" t="s">
        <v>7453</v>
      </c>
      <c r="H1718" t="s">
        <v>3586</v>
      </c>
      <c r="I1718" t="s">
        <v>3614</v>
      </c>
    </row>
    <row r="1719" spans="1:9" x14ac:dyDescent="0.15">
      <c r="A1719" t="s">
        <v>4700</v>
      </c>
      <c r="B1719">
        <v>46221</v>
      </c>
      <c r="C1719" t="s">
        <v>3930</v>
      </c>
      <c r="D1719" t="s">
        <v>3616</v>
      </c>
      <c r="E1719" t="s">
        <v>3982</v>
      </c>
      <c r="F1719" t="s">
        <v>3615</v>
      </c>
      <c r="G1719" t="s">
        <v>7454</v>
      </c>
      <c r="H1719" t="s">
        <v>3586</v>
      </c>
      <c r="I1719" t="s">
        <v>3616</v>
      </c>
    </row>
    <row r="1720" spans="1:9" x14ac:dyDescent="0.15">
      <c r="A1720" t="s">
        <v>4747</v>
      </c>
      <c r="B1720">
        <v>46222</v>
      </c>
      <c r="C1720" t="s">
        <v>3930</v>
      </c>
      <c r="D1720" t="s">
        <v>3618</v>
      </c>
      <c r="E1720" t="s">
        <v>3982</v>
      </c>
      <c r="F1720" t="s">
        <v>3617</v>
      </c>
      <c r="G1720" t="s">
        <v>7455</v>
      </c>
      <c r="H1720" t="s">
        <v>3586</v>
      </c>
      <c r="I1720" t="s">
        <v>3618</v>
      </c>
    </row>
    <row r="1721" spans="1:9" x14ac:dyDescent="0.15">
      <c r="A1721" t="s">
        <v>4794</v>
      </c>
      <c r="B1721">
        <v>46223</v>
      </c>
      <c r="C1721" t="s">
        <v>3930</v>
      </c>
      <c r="D1721" t="s">
        <v>3620</v>
      </c>
      <c r="E1721" t="s">
        <v>3982</v>
      </c>
      <c r="F1721" t="s">
        <v>3619</v>
      </c>
      <c r="G1721" t="s">
        <v>7456</v>
      </c>
      <c r="H1721" t="s">
        <v>3586</v>
      </c>
      <c r="I1721" t="s">
        <v>3620</v>
      </c>
    </row>
    <row r="1722" spans="1:9" x14ac:dyDescent="0.15">
      <c r="A1722" t="s">
        <v>4839</v>
      </c>
      <c r="B1722">
        <v>46224</v>
      </c>
      <c r="C1722" t="s">
        <v>3930</v>
      </c>
      <c r="D1722" t="s">
        <v>3622</v>
      </c>
      <c r="E1722" t="s">
        <v>3982</v>
      </c>
      <c r="F1722" t="s">
        <v>3621</v>
      </c>
      <c r="G1722" t="s">
        <v>7457</v>
      </c>
      <c r="H1722" t="s">
        <v>3586</v>
      </c>
      <c r="I1722" t="s">
        <v>3622</v>
      </c>
    </row>
    <row r="1723" spans="1:9" x14ac:dyDescent="0.15">
      <c r="A1723" t="s">
        <v>4883</v>
      </c>
      <c r="B1723">
        <v>46225</v>
      </c>
      <c r="C1723" t="s">
        <v>3930</v>
      </c>
      <c r="D1723" t="s">
        <v>3624</v>
      </c>
      <c r="E1723" t="s">
        <v>3982</v>
      </c>
      <c r="F1723" t="s">
        <v>3623</v>
      </c>
      <c r="G1723" t="s">
        <v>7458</v>
      </c>
      <c r="H1723" t="s">
        <v>3586</v>
      </c>
      <c r="I1723" t="s">
        <v>3624</v>
      </c>
    </row>
    <row r="1724" spans="1:9" x14ac:dyDescent="0.15">
      <c r="A1724" t="s">
        <v>4922</v>
      </c>
      <c r="B1724">
        <v>46303</v>
      </c>
      <c r="C1724" t="s">
        <v>3930</v>
      </c>
      <c r="D1724" t="s">
        <v>3626</v>
      </c>
      <c r="E1724" t="s">
        <v>3982</v>
      </c>
      <c r="F1724" t="s">
        <v>3625</v>
      </c>
      <c r="G1724" t="s">
        <v>7459</v>
      </c>
      <c r="H1724" t="s">
        <v>3586</v>
      </c>
      <c r="I1724" t="s">
        <v>3626</v>
      </c>
    </row>
    <row r="1725" spans="1:9" x14ac:dyDescent="0.15">
      <c r="A1725" t="s">
        <v>4959</v>
      </c>
      <c r="B1725">
        <v>46304</v>
      </c>
      <c r="C1725" t="s">
        <v>3930</v>
      </c>
      <c r="D1725" t="s">
        <v>3628</v>
      </c>
      <c r="E1725" t="s">
        <v>3982</v>
      </c>
      <c r="F1725" t="s">
        <v>3627</v>
      </c>
      <c r="G1725" t="s">
        <v>7460</v>
      </c>
      <c r="H1725" t="s">
        <v>3586</v>
      </c>
      <c r="I1725" t="s">
        <v>3628</v>
      </c>
    </row>
    <row r="1726" spans="1:9" x14ac:dyDescent="0.15">
      <c r="A1726" t="s">
        <v>4995</v>
      </c>
      <c r="B1726">
        <v>46392</v>
      </c>
      <c r="C1726" t="s">
        <v>3930</v>
      </c>
      <c r="D1726" t="s">
        <v>3630</v>
      </c>
      <c r="E1726" t="s">
        <v>3982</v>
      </c>
      <c r="F1726" t="s">
        <v>3629</v>
      </c>
      <c r="G1726" t="s">
        <v>7461</v>
      </c>
      <c r="H1726" t="s">
        <v>3586</v>
      </c>
      <c r="I1726" t="s">
        <v>3630</v>
      </c>
    </row>
    <row r="1727" spans="1:9" x14ac:dyDescent="0.15">
      <c r="A1727" t="s">
        <v>5031</v>
      </c>
      <c r="B1727">
        <v>46404</v>
      </c>
      <c r="C1727" t="s">
        <v>3930</v>
      </c>
      <c r="D1727" t="s">
        <v>3632</v>
      </c>
      <c r="E1727" t="s">
        <v>3982</v>
      </c>
      <c r="F1727" t="s">
        <v>3631</v>
      </c>
      <c r="G1727" t="s">
        <v>7462</v>
      </c>
      <c r="H1727" t="s">
        <v>3586</v>
      </c>
      <c r="I1727" t="s">
        <v>3632</v>
      </c>
    </row>
    <row r="1728" spans="1:9" x14ac:dyDescent="0.15">
      <c r="A1728" t="s">
        <v>5066</v>
      </c>
      <c r="B1728">
        <v>46452</v>
      </c>
      <c r="C1728" t="s">
        <v>3930</v>
      </c>
      <c r="D1728" t="s">
        <v>3634</v>
      </c>
      <c r="E1728" t="s">
        <v>3982</v>
      </c>
      <c r="F1728" t="s">
        <v>3633</v>
      </c>
      <c r="G1728" t="s">
        <v>7463</v>
      </c>
      <c r="H1728" t="s">
        <v>3586</v>
      </c>
      <c r="I1728" t="s">
        <v>3634</v>
      </c>
    </row>
    <row r="1729" spans="1:9" x14ac:dyDescent="0.15">
      <c r="A1729" t="s">
        <v>5100</v>
      </c>
      <c r="B1729">
        <v>46468</v>
      </c>
      <c r="C1729" t="s">
        <v>3930</v>
      </c>
      <c r="D1729" t="s">
        <v>3636</v>
      </c>
      <c r="E1729" t="s">
        <v>3982</v>
      </c>
      <c r="F1729" t="s">
        <v>3635</v>
      </c>
      <c r="G1729" t="s">
        <v>7464</v>
      </c>
      <c r="H1729" t="s">
        <v>3586</v>
      </c>
      <c r="I1729" t="s">
        <v>3636</v>
      </c>
    </row>
    <row r="1730" spans="1:9" x14ac:dyDescent="0.15">
      <c r="A1730" t="s">
        <v>5132</v>
      </c>
      <c r="B1730">
        <v>46482</v>
      </c>
      <c r="C1730" t="s">
        <v>3930</v>
      </c>
      <c r="D1730" t="s">
        <v>3638</v>
      </c>
      <c r="E1730" t="s">
        <v>3982</v>
      </c>
      <c r="F1730" t="s">
        <v>3637</v>
      </c>
      <c r="G1730" t="s">
        <v>7465</v>
      </c>
      <c r="H1730" t="s">
        <v>3586</v>
      </c>
      <c r="I1730" t="s">
        <v>3638</v>
      </c>
    </row>
    <row r="1731" spans="1:9" x14ac:dyDescent="0.15">
      <c r="A1731" t="s">
        <v>5162</v>
      </c>
      <c r="B1731">
        <v>46490</v>
      </c>
      <c r="C1731" t="s">
        <v>3930</v>
      </c>
      <c r="D1731" t="s">
        <v>3640</v>
      </c>
      <c r="E1731" t="s">
        <v>3982</v>
      </c>
      <c r="F1731" t="s">
        <v>3639</v>
      </c>
      <c r="G1731" t="s">
        <v>7466</v>
      </c>
      <c r="H1731" t="s">
        <v>3586</v>
      </c>
      <c r="I1731" t="s">
        <v>3640</v>
      </c>
    </row>
    <row r="1732" spans="1:9" x14ac:dyDescent="0.15">
      <c r="A1732" t="s">
        <v>5190</v>
      </c>
      <c r="B1732">
        <v>46491</v>
      </c>
      <c r="C1732" t="s">
        <v>3930</v>
      </c>
      <c r="D1732" t="s">
        <v>3642</v>
      </c>
      <c r="E1732" t="s">
        <v>3982</v>
      </c>
      <c r="F1732" t="s">
        <v>3641</v>
      </c>
      <c r="G1732" t="s">
        <v>7467</v>
      </c>
      <c r="H1732" t="s">
        <v>3586</v>
      </c>
      <c r="I1732" t="s">
        <v>3642</v>
      </c>
    </row>
    <row r="1733" spans="1:9" x14ac:dyDescent="0.15">
      <c r="A1733" t="s">
        <v>5218</v>
      </c>
      <c r="B1733">
        <v>46492</v>
      </c>
      <c r="C1733" t="s">
        <v>3930</v>
      </c>
      <c r="D1733" t="s">
        <v>3644</v>
      </c>
      <c r="E1733" t="s">
        <v>3982</v>
      </c>
      <c r="F1733" t="s">
        <v>3643</v>
      </c>
      <c r="G1733" t="s">
        <v>7468</v>
      </c>
      <c r="H1733" t="s">
        <v>3586</v>
      </c>
      <c r="I1733" t="s">
        <v>3644</v>
      </c>
    </row>
    <row r="1734" spans="1:9" x14ac:dyDescent="0.15">
      <c r="A1734" t="s">
        <v>5245</v>
      </c>
      <c r="B1734">
        <v>46501</v>
      </c>
      <c r="C1734" t="s">
        <v>3930</v>
      </c>
      <c r="D1734" t="s">
        <v>3646</v>
      </c>
      <c r="E1734" t="s">
        <v>3982</v>
      </c>
      <c r="F1734" t="s">
        <v>3645</v>
      </c>
      <c r="G1734" t="s">
        <v>7469</v>
      </c>
      <c r="H1734" t="s">
        <v>3586</v>
      </c>
      <c r="I1734" t="s">
        <v>3646</v>
      </c>
    </row>
    <row r="1735" spans="1:9" x14ac:dyDescent="0.15">
      <c r="A1735" t="s">
        <v>5270</v>
      </c>
      <c r="B1735">
        <v>46502</v>
      </c>
      <c r="C1735" t="s">
        <v>3930</v>
      </c>
      <c r="D1735" t="s">
        <v>3648</v>
      </c>
      <c r="E1735" t="s">
        <v>3982</v>
      </c>
      <c r="F1735" t="s">
        <v>3647</v>
      </c>
      <c r="G1735" t="s">
        <v>7470</v>
      </c>
      <c r="H1735" t="s">
        <v>3586</v>
      </c>
      <c r="I1735" t="s">
        <v>3648</v>
      </c>
    </row>
    <row r="1736" spans="1:9" x14ac:dyDescent="0.15">
      <c r="A1736" t="s">
        <v>5295</v>
      </c>
      <c r="B1736">
        <v>46505</v>
      </c>
      <c r="C1736" t="s">
        <v>3930</v>
      </c>
      <c r="D1736" t="s">
        <v>3650</v>
      </c>
      <c r="E1736" t="s">
        <v>3982</v>
      </c>
      <c r="F1736" t="s">
        <v>3649</v>
      </c>
      <c r="G1736" t="s">
        <v>7471</v>
      </c>
      <c r="H1736" t="s">
        <v>3586</v>
      </c>
      <c r="I1736" t="s">
        <v>3650</v>
      </c>
    </row>
    <row r="1737" spans="1:9" x14ac:dyDescent="0.15">
      <c r="A1737" t="s">
        <v>5320</v>
      </c>
      <c r="B1737">
        <v>46523</v>
      </c>
      <c r="C1737" t="s">
        <v>3930</v>
      </c>
      <c r="D1737" t="s">
        <v>3652</v>
      </c>
      <c r="E1737" t="s">
        <v>3982</v>
      </c>
      <c r="F1737" t="s">
        <v>3651</v>
      </c>
      <c r="G1737" t="s">
        <v>7472</v>
      </c>
      <c r="H1737" t="s">
        <v>3586</v>
      </c>
      <c r="I1737" t="s">
        <v>3652</v>
      </c>
    </row>
    <row r="1738" spans="1:9" x14ac:dyDescent="0.15">
      <c r="A1738" t="s">
        <v>5343</v>
      </c>
      <c r="B1738">
        <v>46524</v>
      </c>
      <c r="C1738" t="s">
        <v>3930</v>
      </c>
      <c r="D1738" t="s">
        <v>3654</v>
      </c>
      <c r="E1738" t="s">
        <v>3982</v>
      </c>
      <c r="F1738" t="s">
        <v>3653</v>
      </c>
      <c r="G1738" t="s">
        <v>7473</v>
      </c>
      <c r="H1738" t="s">
        <v>3586</v>
      </c>
      <c r="I1738" t="s">
        <v>3654</v>
      </c>
    </row>
    <row r="1739" spans="1:9" x14ac:dyDescent="0.15">
      <c r="A1739" t="s">
        <v>5365</v>
      </c>
      <c r="B1739">
        <v>46525</v>
      </c>
      <c r="C1739" t="s">
        <v>3930</v>
      </c>
      <c r="D1739" t="s">
        <v>3656</v>
      </c>
      <c r="E1739" t="s">
        <v>3982</v>
      </c>
      <c r="F1739" t="s">
        <v>3655</v>
      </c>
      <c r="G1739" t="s">
        <v>7474</v>
      </c>
      <c r="H1739" t="s">
        <v>3586</v>
      </c>
      <c r="I1739" t="s">
        <v>3656</v>
      </c>
    </row>
    <row r="1740" spans="1:9" x14ac:dyDescent="0.15">
      <c r="A1740" t="s">
        <v>5383</v>
      </c>
      <c r="B1740">
        <v>46527</v>
      </c>
      <c r="C1740" t="s">
        <v>3930</v>
      </c>
      <c r="D1740" t="s">
        <v>3658</v>
      </c>
      <c r="E1740" t="s">
        <v>3982</v>
      </c>
      <c r="F1740" t="s">
        <v>3657</v>
      </c>
      <c r="G1740" t="s">
        <v>7475</v>
      </c>
      <c r="H1740" t="s">
        <v>3586</v>
      </c>
      <c r="I1740" t="s">
        <v>3658</v>
      </c>
    </row>
    <row r="1741" spans="1:9" x14ac:dyDescent="0.15">
      <c r="A1741" t="s">
        <v>5401</v>
      </c>
      <c r="B1741">
        <v>46529</v>
      </c>
      <c r="C1741" t="s">
        <v>3930</v>
      </c>
      <c r="D1741" t="s">
        <v>3660</v>
      </c>
      <c r="E1741" t="s">
        <v>3982</v>
      </c>
      <c r="F1741" t="s">
        <v>3659</v>
      </c>
      <c r="G1741" t="s">
        <v>7476</v>
      </c>
      <c r="H1741" t="s">
        <v>3586</v>
      </c>
      <c r="I1741" t="s">
        <v>3660</v>
      </c>
    </row>
    <row r="1742" spans="1:9" x14ac:dyDescent="0.15">
      <c r="A1742" t="s">
        <v>5419</v>
      </c>
      <c r="B1742">
        <v>46530</v>
      </c>
      <c r="C1742" t="s">
        <v>3930</v>
      </c>
      <c r="D1742" t="s">
        <v>3662</v>
      </c>
      <c r="E1742" t="s">
        <v>3982</v>
      </c>
      <c r="F1742" t="s">
        <v>3661</v>
      </c>
      <c r="G1742" t="s">
        <v>7477</v>
      </c>
      <c r="H1742" t="s">
        <v>3586</v>
      </c>
      <c r="I1742" t="s">
        <v>3662</v>
      </c>
    </row>
    <row r="1743" spans="1:9" x14ac:dyDescent="0.15">
      <c r="A1743" t="s">
        <v>5437</v>
      </c>
      <c r="B1743">
        <v>46531</v>
      </c>
      <c r="C1743" t="s">
        <v>3930</v>
      </c>
      <c r="D1743" t="s">
        <v>3664</v>
      </c>
      <c r="E1743" t="s">
        <v>3982</v>
      </c>
      <c r="F1743" t="s">
        <v>3663</v>
      </c>
      <c r="G1743" t="s">
        <v>7478</v>
      </c>
      <c r="H1743" t="s">
        <v>3586</v>
      </c>
      <c r="I1743" t="s">
        <v>3664</v>
      </c>
    </row>
    <row r="1744" spans="1:9" x14ac:dyDescent="0.15">
      <c r="A1744" t="s">
        <v>5454</v>
      </c>
      <c r="B1744">
        <v>46532</v>
      </c>
      <c r="C1744" t="s">
        <v>3930</v>
      </c>
      <c r="D1744" t="s">
        <v>3666</v>
      </c>
      <c r="E1744" t="s">
        <v>3982</v>
      </c>
      <c r="F1744" t="s">
        <v>3665</v>
      </c>
      <c r="G1744" t="s">
        <v>7479</v>
      </c>
      <c r="H1744" t="s">
        <v>3586</v>
      </c>
      <c r="I1744" t="s">
        <v>3666</v>
      </c>
    </row>
    <row r="1745" spans="1:9" x14ac:dyDescent="0.15">
      <c r="A1745" t="s">
        <v>5470</v>
      </c>
      <c r="B1745">
        <v>46533</v>
      </c>
      <c r="C1745" t="s">
        <v>3930</v>
      </c>
      <c r="D1745" t="s">
        <v>3668</v>
      </c>
      <c r="E1745" t="s">
        <v>3982</v>
      </c>
      <c r="F1745" t="s">
        <v>3667</v>
      </c>
      <c r="G1745" t="s">
        <v>7480</v>
      </c>
      <c r="H1745" t="s">
        <v>3586</v>
      </c>
      <c r="I1745" t="s">
        <v>3668</v>
      </c>
    </row>
    <row r="1746" spans="1:9" x14ac:dyDescent="0.15">
      <c r="A1746" t="s">
        <v>5485</v>
      </c>
      <c r="B1746">
        <v>46534</v>
      </c>
      <c r="C1746" t="s">
        <v>3930</v>
      </c>
      <c r="D1746" t="s">
        <v>3670</v>
      </c>
      <c r="E1746" t="s">
        <v>3982</v>
      </c>
      <c r="F1746" t="s">
        <v>3669</v>
      </c>
      <c r="G1746" t="s">
        <v>7481</v>
      </c>
      <c r="H1746" t="s">
        <v>3586</v>
      </c>
      <c r="I1746" t="s">
        <v>3670</v>
      </c>
    </row>
    <row r="1747" spans="1:9" x14ac:dyDescent="0.15">
      <c r="A1747" t="s">
        <v>5498</v>
      </c>
      <c r="B1747">
        <v>46535</v>
      </c>
      <c r="C1747" t="s">
        <v>3930</v>
      </c>
      <c r="D1747" t="s">
        <v>3672</v>
      </c>
      <c r="E1747" t="s">
        <v>3982</v>
      </c>
      <c r="F1747" t="s">
        <v>3671</v>
      </c>
      <c r="G1747" t="s">
        <v>7482</v>
      </c>
      <c r="H1747" t="s">
        <v>3586</v>
      </c>
      <c r="I1747" t="s">
        <v>3672</v>
      </c>
    </row>
    <row r="1748" spans="1:9" x14ac:dyDescent="0.15">
      <c r="A1748" t="s">
        <v>3980</v>
      </c>
      <c r="B1748">
        <v>47000</v>
      </c>
      <c r="C1748" t="s">
        <v>3931</v>
      </c>
      <c r="D1748" t="s">
        <v>3674</v>
      </c>
      <c r="E1748" t="s">
        <v>3933</v>
      </c>
      <c r="F1748" t="s">
        <v>3673</v>
      </c>
      <c r="G1748" t="s">
        <v>7483</v>
      </c>
      <c r="H1748" t="s">
        <v>3674</v>
      </c>
    </row>
    <row r="1749" spans="1:9" x14ac:dyDescent="0.15">
      <c r="A1749" t="s">
        <v>4029</v>
      </c>
      <c r="B1749">
        <v>47201</v>
      </c>
      <c r="C1749" t="s">
        <v>3931</v>
      </c>
      <c r="D1749" t="s">
        <v>3676</v>
      </c>
      <c r="E1749" t="s">
        <v>3982</v>
      </c>
      <c r="F1749" t="s">
        <v>3675</v>
      </c>
      <c r="G1749" t="s">
        <v>7484</v>
      </c>
      <c r="H1749" t="s">
        <v>3674</v>
      </c>
      <c r="I1749" t="s">
        <v>3676</v>
      </c>
    </row>
    <row r="1750" spans="1:9" x14ac:dyDescent="0.15">
      <c r="A1750" t="s">
        <v>4077</v>
      </c>
      <c r="B1750">
        <v>47205</v>
      </c>
      <c r="C1750" t="s">
        <v>3931</v>
      </c>
      <c r="D1750" t="s">
        <v>3678</v>
      </c>
      <c r="E1750" t="s">
        <v>3982</v>
      </c>
      <c r="F1750" t="s">
        <v>3677</v>
      </c>
      <c r="G1750" t="s">
        <v>7485</v>
      </c>
      <c r="H1750" t="s">
        <v>3674</v>
      </c>
      <c r="I1750" t="s">
        <v>3678</v>
      </c>
    </row>
    <row r="1751" spans="1:9" x14ac:dyDescent="0.15">
      <c r="A1751" t="s">
        <v>4125</v>
      </c>
      <c r="B1751">
        <v>47207</v>
      </c>
      <c r="C1751" t="s">
        <v>3931</v>
      </c>
      <c r="D1751" t="s">
        <v>3680</v>
      </c>
      <c r="E1751" t="s">
        <v>3982</v>
      </c>
      <c r="F1751" t="s">
        <v>3679</v>
      </c>
      <c r="G1751" t="s">
        <v>7486</v>
      </c>
      <c r="H1751" t="s">
        <v>3674</v>
      </c>
      <c r="I1751" t="s">
        <v>3680</v>
      </c>
    </row>
    <row r="1752" spans="1:9" x14ac:dyDescent="0.15">
      <c r="A1752" t="s">
        <v>4173</v>
      </c>
      <c r="B1752">
        <v>47208</v>
      </c>
      <c r="C1752" t="s">
        <v>3931</v>
      </c>
      <c r="D1752" t="s">
        <v>3682</v>
      </c>
      <c r="E1752" t="s">
        <v>3982</v>
      </c>
      <c r="F1752" t="s">
        <v>3681</v>
      </c>
      <c r="G1752" t="s">
        <v>7487</v>
      </c>
      <c r="H1752" t="s">
        <v>3674</v>
      </c>
      <c r="I1752" t="s">
        <v>3682</v>
      </c>
    </row>
    <row r="1753" spans="1:9" x14ac:dyDescent="0.15">
      <c r="A1753" t="s">
        <v>4221</v>
      </c>
      <c r="B1753">
        <v>47209</v>
      </c>
      <c r="C1753" t="s">
        <v>3931</v>
      </c>
      <c r="D1753" t="s">
        <v>3684</v>
      </c>
      <c r="E1753" t="s">
        <v>3982</v>
      </c>
      <c r="F1753" t="s">
        <v>3683</v>
      </c>
      <c r="G1753" t="s">
        <v>7488</v>
      </c>
      <c r="H1753" t="s">
        <v>3674</v>
      </c>
      <c r="I1753" t="s">
        <v>3684</v>
      </c>
    </row>
    <row r="1754" spans="1:9" x14ac:dyDescent="0.15">
      <c r="A1754" t="s">
        <v>4269</v>
      </c>
      <c r="B1754">
        <v>47210</v>
      </c>
      <c r="C1754" t="s">
        <v>3931</v>
      </c>
      <c r="D1754" t="s">
        <v>3686</v>
      </c>
      <c r="E1754" t="s">
        <v>3982</v>
      </c>
      <c r="F1754" t="s">
        <v>3685</v>
      </c>
      <c r="G1754" t="s">
        <v>7489</v>
      </c>
      <c r="H1754" t="s">
        <v>3674</v>
      </c>
      <c r="I1754" t="s">
        <v>3686</v>
      </c>
    </row>
    <row r="1755" spans="1:9" x14ac:dyDescent="0.15">
      <c r="A1755" t="s">
        <v>4317</v>
      </c>
      <c r="B1755">
        <v>47211</v>
      </c>
      <c r="C1755" t="s">
        <v>3931</v>
      </c>
      <c r="D1755" t="s">
        <v>3688</v>
      </c>
      <c r="E1755" t="s">
        <v>3982</v>
      </c>
      <c r="F1755" t="s">
        <v>3687</v>
      </c>
      <c r="G1755" t="s">
        <v>7490</v>
      </c>
      <c r="H1755" t="s">
        <v>3674</v>
      </c>
      <c r="I1755" t="s">
        <v>3688</v>
      </c>
    </row>
    <row r="1756" spans="1:9" x14ac:dyDescent="0.15">
      <c r="A1756" t="s">
        <v>4365</v>
      </c>
      <c r="B1756">
        <v>47212</v>
      </c>
      <c r="C1756" t="s">
        <v>3931</v>
      </c>
      <c r="D1756" t="s">
        <v>3690</v>
      </c>
      <c r="E1756" t="s">
        <v>3982</v>
      </c>
      <c r="F1756" t="s">
        <v>3689</v>
      </c>
      <c r="G1756" t="s">
        <v>7491</v>
      </c>
      <c r="H1756" t="s">
        <v>3674</v>
      </c>
      <c r="I1756" t="s">
        <v>3690</v>
      </c>
    </row>
    <row r="1757" spans="1:9" x14ac:dyDescent="0.15">
      <c r="A1757" t="s">
        <v>4413</v>
      </c>
      <c r="B1757">
        <v>47213</v>
      </c>
      <c r="C1757" t="s">
        <v>3931</v>
      </c>
      <c r="D1757" t="s">
        <v>3692</v>
      </c>
      <c r="E1757" t="s">
        <v>3982</v>
      </c>
      <c r="F1757" t="s">
        <v>3691</v>
      </c>
      <c r="G1757" t="s">
        <v>7492</v>
      </c>
      <c r="H1757" t="s">
        <v>3674</v>
      </c>
      <c r="I1757" t="s">
        <v>3692</v>
      </c>
    </row>
    <row r="1758" spans="1:9" x14ac:dyDescent="0.15">
      <c r="A1758" t="s">
        <v>4461</v>
      </c>
      <c r="B1758">
        <v>47214</v>
      </c>
      <c r="C1758" t="s">
        <v>3931</v>
      </c>
      <c r="D1758" t="s">
        <v>3694</v>
      </c>
      <c r="E1758" t="s">
        <v>3982</v>
      </c>
      <c r="F1758" t="s">
        <v>3693</v>
      </c>
      <c r="G1758" t="s">
        <v>7493</v>
      </c>
      <c r="H1758" t="s">
        <v>3674</v>
      </c>
      <c r="I1758" t="s">
        <v>3694</v>
      </c>
    </row>
    <row r="1759" spans="1:9" x14ac:dyDescent="0.15">
      <c r="A1759" t="s">
        <v>4509</v>
      </c>
      <c r="B1759">
        <v>47215</v>
      </c>
      <c r="C1759" t="s">
        <v>3931</v>
      </c>
      <c r="D1759" t="s">
        <v>3696</v>
      </c>
      <c r="E1759" t="s">
        <v>3982</v>
      </c>
      <c r="F1759" t="s">
        <v>3695</v>
      </c>
      <c r="G1759" t="s">
        <v>7494</v>
      </c>
      <c r="H1759" t="s">
        <v>3674</v>
      </c>
      <c r="I1759" t="s">
        <v>3696</v>
      </c>
    </row>
    <row r="1760" spans="1:9" x14ac:dyDescent="0.15">
      <c r="A1760" t="s">
        <v>4557</v>
      </c>
      <c r="B1760">
        <v>47301</v>
      </c>
      <c r="C1760" t="s">
        <v>3931</v>
      </c>
      <c r="D1760" t="s">
        <v>3698</v>
      </c>
      <c r="E1760" t="s">
        <v>3982</v>
      </c>
      <c r="F1760" t="s">
        <v>3697</v>
      </c>
      <c r="G1760" t="s">
        <v>7495</v>
      </c>
      <c r="H1760" t="s">
        <v>3674</v>
      </c>
      <c r="I1760" t="s">
        <v>3698</v>
      </c>
    </row>
    <row r="1761" spans="1:9" x14ac:dyDescent="0.15">
      <c r="A1761" t="s">
        <v>4605</v>
      </c>
      <c r="B1761">
        <v>47302</v>
      </c>
      <c r="C1761" t="s">
        <v>3931</v>
      </c>
      <c r="D1761" t="s">
        <v>3700</v>
      </c>
      <c r="E1761" t="s">
        <v>3982</v>
      </c>
      <c r="F1761" t="s">
        <v>3699</v>
      </c>
      <c r="G1761" t="s">
        <v>7496</v>
      </c>
      <c r="H1761" t="s">
        <v>3674</v>
      </c>
      <c r="I1761" t="s">
        <v>3700</v>
      </c>
    </row>
    <row r="1762" spans="1:9" x14ac:dyDescent="0.15">
      <c r="A1762" t="s">
        <v>4653</v>
      </c>
      <c r="B1762">
        <v>47303</v>
      </c>
      <c r="C1762" t="s">
        <v>3931</v>
      </c>
      <c r="D1762" t="s">
        <v>3702</v>
      </c>
      <c r="E1762" t="s">
        <v>3982</v>
      </c>
      <c r="F1762" t="s">
        <v>3701</v>
      </c>
      <c r="G1762" t="s">
        <v>7497</v>
      </c>
      <c r="H1762" t="s">
        <v>3674</v>
      </c>
      <c r="I1762" t="s">
        <v>3702</v>
      </c>
    </row>
    <row r="1763" spans="1:9" x14ac:dyDescent="0.15">
      <c r="A1763" t="s">
        <v>4701</v>
      </c>
      <c r="B1763">
        <v>47306</v>
      </c>
      <c r="C1763" t="s">
        <v>3931</v>
      </c>
      <c r="D1763" t="s">
        <v>3704</v>
      </c>
      <c r="E1763" t="s">
        <v>3982</v>
      </c>
      <c r="F1763" t="s">
        <v>3703</v>
      </c>
      <c r="G1763" t="s">
        <v>7498</v>
      </c>
      <c r="H1763" t="s">
        <v>3674</v>
      </c>
      <c r="I1763" t="s">
        <v>3704</v>
      </c>
    </row>
    <row r="1764" spans="1:9" x14ac:dyDescent="0.15">
      <c r="A1764" t="s">
        <v>4748</v>
      </c>
      <c r="B1764">
        <v>47308</v>
      </c>
      <c r="C1764" t="s">
        <v>3931</v>
      </c>
      <c r="D1764" t="s">
        <v>3706</v>
      </c>
      <c r="E1764" t="s">
        <v>3982</v>
      </c>
      <c r="F1764" t="s">
        <v>3705</v>
      </c>
      <c r="G1764" t="s">
        <v>7499</v>
      </c>
      <c r="H1764" t="s">
        <v>3674</v>
      </c>
      <c r="I1764" t="s">
        <v>3706</v>
      </c>
    </row>
    <row r="1765" spans="1:9" x14ac:dyDescent="0.15">
      <c r="A1765" t="s">
        <v>4795</v>
      </c>
      <c r="B1765">
        <v>47311</v>
      </c>
      <c r="C1765" t="s">
        <v>3931</v>
      </c>
      <c r="D1765" t="s">
        <v>3708</v>
      </c>
      <c r="E1765" t="s">
        <v>3982</v>
      </c>
      <c r="F1765" t="s">
        <v>3707</v>
      </c>
      <c r="G1765" t="s">
        <v>7500</v>
      </c>
      <c r="H1765" t="s">
        <v>3674</v>
      </c>
      <c r="I1765" t="s">
        <v>3708</v>
      </c>
    </row>
    <row r="1766" spans="1:9" x14ac:dyDescent="0.15">
      <c r="A1766" t="s">
        <v>4840</v>
      </c>
      <c r="B1766">
        <v>47313</v>
      </c>
      <c r="C1766" t="s">
        <v>3931</v>
      </c>
      <c r="D1766" t="s">
        <v>3710</v>
      </c>
      <c r="E1766" t="s">
        <v>3982</v>
      </c>
      <c r="F1766" t="s">
        <v>3709</v>
      </c>
      <c r="G1766" t="s">
        <v>7501</v>
      </c>
      <c r="H1766" t="s">
        <v>3674</v>
      </c>
      <c r="I1766" t="s">
        <v>3710</v>
      </c>
    </row>
    <row r="1767" spans="1:9" x14ac:dyDescent="0.15">
      <c r="A1767" t="s">
        <v>4884</v>
      </c>
      <c r="B1767">
        <v>47314</v>
      </c>
      <c r="C1767" t="s">
        <v>3931</v>
      </c>
      <c r="D1767" t="s">
        <v>3712</v>
      </c>
      <c r="E1767" t="s">
        <v>3982</v>
      </c>
      <c r="F1767" t="s">
        <v>3711</v>
      </c>
      <c r="G1767" t="s">
        <v>7502</v>
      </c>
      <c r="H1767" t="s">
        <v>3674</v>
      </c>
      <c r="I1767" t="s">
        <v>3712</v>
      </c>
    </row>
    <row r="1768" spans="1:9" x14ac:dyDescent="0.15">
      <c r="A1768" t="s">
        <v>4923</v>
      </c>
      <c r="B1768">
        <v>47315</v>
      </c>
      <c r="C1768" t="s">
        <v>3931</v>
      </c>
      <c r="D1768" t="s">
        <v>3714</v>
      </c>
      <c r="E1768" t="s">
        <v>3982</v>
      </c>
      <c r="F1768" t="s">
        <v>3713</v>
      </c>
      <c r="G1768" t="s">
        <v>7503</v>
      </c>
      <c r="H1768" t="s">
        <v>3674</v>
      </c>
      <c r="I1768" t="s">
        <v>3714</v>
      </c>
    </row>
    <row r="1769" spans="1:9" x14ac:dyDescent="0.15">
      <c r="A1769" t="s">
        <v>4960</v>
      </c>
      <c r="B1769">
        <v>47324</v>
      </c>
      <c r="C1769" t="s">
        <v>3931</v>
      </c>
      <c r="D1769" t="s">
        <v>3716</v>
      </c>
      <c r="E1769" t="s">
        <v>3982</v>
      </c>
      <c r="F1769" t="s">
        <v>3715</v>
      </c>
      <c r="G1769" t="s">
        <v>7504</v>
      </c>
      <c r="H1769" t="s">
        <v>3674</v>
      </c>
      <c r="I1769" t="s">
        <v>3716</v>
      </c>
    </row>
    <row r="1770" spans="1:9" x14ac:dyDescent="0.15">
      <c r="A1770" t="s">
        <v>4996</v>
      </c>
      <c r="B1770">
        <v>47325</v>
      </c>
      <c r="C1770" t="s">
        <v>3931</v>
      </c>
      <c r="D1770" t="s">
        <v>3718</v>
      </c>
      <c r="E1770" t="s">
        <v>3982</v>
      </c>
      <c r="F1770" t="s">
        <v>3717</v>
      </c>
      <c r="G1770" t="s">
        <v>7505</v>
      </c>
      <c r="H1770" t="s">
        <v>3674</v>
      </c>
      <c r="I1770" t="s">
        <v>3718</v>
      </c>
    </row>
    <row r="1771" spans="1:9" x14ac:dyDescent="0.15">
      <c r="A1771" t="s">
        <v>5032</v>
      </c>
      <c r="B1771">
        <v>47326</v>
      </c>
      <c r="C1771" t="s">
        <v>3931</v>
      </c>
      <c r="D1771" t="s">
        <v>3720</v>
      </c>
      <c r="E1771" t="s">
        <v>3982</v>
      </c>
      <c r="F1771" t="s">
        <v>3719</v>
      </c>
      <c r="G1771" t="s">
        <v>7506</v>
      </c>
      <c r="H1771" t="s">
        <v>3674</v>
      </c>
      <c r="I1771" t="s">
        <v>3720</v>
      </c>
    </row>
    <row r="1772" spans="1:9" x14ac:dyDescent="0.15">
      <c r="A1772" t="s">
        <v>5067</v>
      </c>
      <c r="B1772">
        <v>47327</v>
      </c>
      <c r="C1772" t="s">
        <v>3931</v>
      </c>
      <c r="D1772" t="s">
        <v>3722</v>
      </c>
      <c r="E1772" t="s">
        <v>3982</v>
      </c>
      <c r="F1772" t="s">
        <v>3721</v>
      </c>
      <c r="G1772" t="s">
        <v>7507</v>
      </c>
      <c r="H1772" t="s">
        <v>3674</v>
      </c>
      <c r="I1772" t="s">
        <v>3722</v>
      </c>
    </row>
    <row r="1773" spans="1:9" x14ac:dyDescent="0.15">
      <c r="A1773" t="s">
        <v>5101</v>
      </c>
      <c r="B1773">
        <v>47328</v>
      </c>
      <c r="C1773" t="s">
        <v>3931</v>
      </c>
      <c r="D1773" t="s">
        <v>3724</v>
      </c>
      <c r="E1773" t="s">
        <v>3982</v>
      </c>
      <c r="F1773" t="s">
        <v>3723</v>
      </c>
      <c r="G1773" t="s">
        <v>7508</v>
      </c>
      <c r="H1773" t="s">
        <v>3674</v>
      </c>
      <c r="I1773" t="s">
        <v>3724</v>
      </c>
    </row>
    <row r="1774" spans="1:9" x14ac:dyDescent="0.15">
      <c r="A1774" t="s">
        <v>5133</v>
      </c>
      <c r="B1774">
        <v>47329</v>
      </c>
      <c r="C1774" t="s">
        <v>3931</v>
      </c>
      <c r="D1774" t="s">
        <v>3726</v>
      </c>
      <c r="E1774" t="s">
        <v>3982</v>
      </c>
      <c r="F1774" t="s">
        <v>3725</v>
      </c>
      <c r="G1774" t="s">
        <v>7509</v>
      </c>
      <c r="H1774" t="s">
        <v>3674</v>
      </c>
      <c r="I1774" t="s">
        <v>3726</v>
      </c>
    </row>
    <row r="1775" spans="1:9" x14ac:dyDescent="0.15">
      <c r="A1775" t="s">
        <v>5163</v>
      </c>
      <c r="B1775">
        <v>47348</v>
      </c>
      <c r="C1775" t="s">
        <v>3931</v>
      </c>
      <c r="D1775" t="s">
        <v>3728</v>
      </c>
      <c r="E1775" t="s">
        <v>3982</v>
      </c>
      <c r="F1775" t="s">
        <v>3727</v>
      </c>
      <c r="G1775" t="s">
        <v>7510</v>
      </c>
      <c r="H1775" t="s">
        <v>3674</v>
      </c>
      <c r="I1775" t="s">
        <v>3728</v>
      </c>
    </row>
    <row r="1776" spans="1:9" x14ac:dyDescent="0.15">
      <c r="A1776" t="s">
        <v>5191</v>
      </c>
      <c r="B1776">
        <v>47350</v>
      </c>
      <c r="C1776" t="s">
        <v>3931</v>
      </c>
      <c r="D1776" t="s">
        <v>3730</v>
      </c>
      <c r="E1776" t="s">
        <v>3982</v>
      </c>
      <c r="F1776" t="s">
        <v>3729</v>
      </c>
      <c r="G1776" t="s">
        <v>7511</v>
      </c>
      <c r="H1776" t="s">
        <v>3674</v>
      </c>
      <c r="I1776" t="s">
        <v>3730</v>
      </c>
    </row>
    <row r="1777" spans="1:9" x14ac:dyDescent="0.15">
      <c r="A1777" t="s">
        <v>5219</v>
      </c>
      <c r="B1777">
        <v>47353</v>
      </c>
      <c r="C1777" t="s">
        <v>3931</v>
      </c>
      <c r="D1777" t="s">
        <v>3732</v>
      </c>
      <c r="E1777" t="s">
        <v>3982</v>
      </c>
      <c r="F1777" t="s">
        <v>3731</v>
      </c>
      <c r="G1777" t="s">
        <v>7512</v>
      </c>
      <c r="H1777" t="s">
        <v>3674</v>
      </c>
      <c r="I1777" t="s">
        <v>3732</v>
      </c>
    </row>
    <row r="1778" spans="1:9" x14ac:dyDescent="0.15">
      <c r="A1778" t="s">
        <v>5246</v>
      </c>
      <c r="B1778">
        <v>47354</v>
      </c>
      <c r="C1778" t="s">
        <v>3931</v>
      </c>
      <c r="D1778" t="s">
        <v>3734</v>
      </c>
      <c r="E1778" t="s">
        <v>3982</v>
      </c>
      <c r="F1778" t="s">
        <v>3733</v>
      </c>
      <c r="G1778" t="s">
        <v>7513</v>
      </c>
      <c r="H1778" t="s">
        <v>3674</v>
      </c>
      <c r="I1778" t="s">
        <v>3734</v>
      </c>
    </row>
    <row r="1779" spans="1:9" x14ac:dyDescent="0.15">
      <c r="A1779" t="s">
        <v>5271</v>
      </c>
      <c r="B1779">
        <v>47355</v>
      </c>
      <c r="C1779" t="s">
        <v>3931</v>
      </c>
      <c r="D1779" t="s">
        <v>3736</v>
      </c>
      <c r="E1779" t="s">
        <v>3982</v>
      </c>
      <c r="F1779" t="s">
        <v>3735</v>
      </c>
      <c r="G1779" t="s">
        <v>7514</v>
      </c>
      <c r="H1779" t="s">
        <v>3674</v>
      </c>
      <c r="I1779" t="s">
        <v>3736</v>
      </c>
    </row>
    <row r="1780" spans="1:9" x14ac:dyDescent="0.15">
      <c r="A1780" t="s">
        <v>5296</v>
      </c>
      <c r="B1780">
        <v>47356</v>
      </c>
      <c r="C1780" t="s">
        <v>3931</v>
      </c>
      <c r="D1780" t="s">
        <v>3738</v>
      </c>
      <c r="E1780" t="s">
        <v>3982</v>
      </c>
      <c r="F1780" t="s">
        <v>3737</v>
      </c>
      <c r="G1780" t="s">
        <v>7515</v>
      </c>
      <c r="H1780" t="s">
        <v>3674</v>
      </c>
      <c r="I1780" t="s">
        <v>3738</v>
      </c>
    </row>
    <row r="1781" spans="1:9" x14ac:dyDescent="0.15">
      <c r="A1781" t="s">
        <v>5321</v>
      </c>
      <c r="B1781">
        <v>47357</v>
      </c>
      <c r="C1781" t="s">
        <v>3931</v>
      </c>
      <c r="D1781" t="s">
        <v>3740</v>
      </c>
      <c r="E1781" t="s">
        <v>3982</v>
      </c>
      <c r="F1781" t="s">
        <v>3739</v>
      </c>
      <c r="G1781" t="s">
        <v>7516</v>
      </c>
      <c r="H1781" t="s">
        <v>3674</v>
      </c>
      <c r="I1781" t="s">
        <v>3740</v>
      </c>
    </row>
    <row r="1782" spans="1:9" x14ac:dyDescent="0.15">
      <c r="A1782" t="s">
        <v>5344</v>
      </c>
      <c r="B1782">
        <v>47358</v>
      </c>
      <c r="C1782" t="s">
        <v>3931</v>
      </c>
      <c r="D1782" t="s">
        <v>3742</v>
      </c>
      <c r="E1782" t="s">
        <v>3982</v>
      </c>
      <c r="F1782" t="s">
        <v>3741</v>
      </c>
      <c r="G1782" t="s">
        <v>7517</v>
      </c>
      <c r="H1782" t="s">
        <v>3674</v>
      </c>
      <c r="I1782" t="s">
        <v>3742</v>
      </c>
    </row>
    <row r="1783" spans="1:9" x14ac:dyDescent="0.15">
      <c r="A1783" t="s">
        <v>5366</v>
      </c>
      <c r="B1783">
        <v>47359</v>
      </c>
      <c r="C1783" t="s">
        <v>3931</v>
      </c>
      <c r="D1783" t="s">
        <v>3744</v>
      </c>
      <c r="E1783" t="s">
        <v>3982</v>
      </c>
      <c r="F1783" t="s">
        <v>3743</v>
      </c>
      <c r="G1783" t="s">
        <v>7518</v>
      </c>
      <c r="H1783" t="s">
        <v>3674</v>
      </c>
      <c r="I1783" t="s">
        <v>3744</v>
      </c>
    </row>
    <row r="1784" spans="1:9" x14ac:dyDescent="0.15">
      <c r="A1784" t="s">
        <v>5384</v>
      </c>
      <c r="B1784">
        <v>47360</v>
      </c>
      <c r="C1784" t="s">
        <v>3931</v>
      </c>
      <c r="D1784" t="s">
        <v>3746</v>
      </c>
      <c r="E1784" t="s">
        <v>3982</v>
      </c>
      <c r="F1784" t="s">
        <v>3745</v>
      </c>
      <c r="G1784" t="s">
        <v>7519</v>
      </c>
      <c r="H1784" t="s">
        <v>3674</v>
      </c>
      <c r="I1784" t="s">
        <v>3746</v>
      </c>
    </row>
    <row r="1785" spans="1:9" x14ac:dyDescent="0.15">
      <c r="A1785" t="s">
        <v>5402</v>
      </c>
      <c r="B1785">
        <v>47361</v>
      </c>
      <c r="C1785" t="s">
        <v>3931</v>
      </c>
      <c r="D1785" t="s">
        <v>3748</v>
      </c>
      <c r="E1785" t="s">
        <v>3982</v>
      </c>
      <c r="F1785" t="s">
        <v>3747</v>
      </c>
      <c r="G1785" t="s">
        <v>7520</v>
      </c>
      <c r="H1785" t="s">
        <v>3674</v>
      </c>
      <c r="I1785" t="s">
        <v>3748</v>
      </c>
    </row>
    <row r="1786" spans="1:9" x14ac:dyDescent="0.15">
      <c r="A1786" t="s">
        <v>5420</v>
      </c>
      <c r="B1786">
        <v>47362</v>
      </c>
      <c r="C1786" t="s">
        <v>3931</v>
      </c>
      <c r="D1786" t="s">
        <v>3750</v>
      </c>
      <c r="E1786" t="s">
        <v>3982</v>
      </c>
      <c r="F1786" t="s">
        <v>3749</v>
      </c>
      <c r="G1786" t="s">
        <v>7521</v>
      </c>
      <c r="H1786" t="s">
        <v>3674</v>
      </c>
      <c r="I1786" t="s">
        <v>3750</v>
      </c>
    </row>
    <row r="1787" spans="1:9" x14ac:dyDescent="0.15">
      <c r="A1787" t="s">
        <v>5438</v>
      </c>
      <c r="B1787">
        <v>47375</v>
      </c>
      <c r="C1787" t="s">
        <v>3931</v>
      </c>
      <c r="D1787" t="s">
        <v>3752</v>
      </c>
      <c r="E1787" t="s">
        <v>3982</v>
      </c>
      <c r="F1787" t="s">
        <v>3751</v>
      </c>
      <c r="G1787" t="s">
        <v>7522</v>
      </c>
      <c r="H1787" t="s">
        <v>3674</v>
      </c>
      <c r="I1787" t="s">
        <v>3752</v>
      </c>
    </row>
    <row r="1788" spans="1:9" x14ac:dyDescent="0.15">
      <c r="A1788" t="s">
        <v>5455</v>
      </c>
      <c r="B1788">
        <v>47381</v>
      </c>
      <c r="C1788" t="s">
        <v>3931</v>
      </c>
      <c r="D1788" t="s">
        <v>3754</v>
      </c>
      <c r="E1788" t="s">
        <v>3982</v>
      </c>
      <c r="F1788" t="s">
        <v>3753</v>
      </c>
      <c r="G1788" t="s">
        <v>7523</v>
      </c>
      <c r="H1788" t="s">
        <v>3674</v>
      </c>
      <c r="I1788" t="s">
        <v>3754</v>
      </c>
    </row>
    <row r="1789" spans="1:9" x14ac:dyDescent="0.15">
      <c r="A1789" t="s">
        <v>5471</v>
      </c>
      <c r="B1789">
        <v>47382</v>
      </c>
      <c r="C1789" t="s">
        <v>3931</v>
      </c>
      <c r="D1789" t="s">
        <v>3756</v>
      </c>
      <c r="E1789" t="s">
        <v>3982</v>
      </c>
      <c r="F1789" t="s">
        <v>3755</v>
      </c>
      <c r="G1789" t="s">
        <v>7524</v>
      </c>
      <c r="H1789" t="s">
        <v>3674</v>
      </c>
      <c r="I1789" t="s">
        <v>3756</v>
      </c>
    </row>
  </sheetData>
  <sheetProtection algorithmName="SHA-512" hashValue="GkSSlh33I1H/44qjHe145kBUmf3nOABbsQ5+sFeoVmKcFdxD9IU5DHyEfFvdfhDoeTtC+iYGc7jJAjuvLPwo9w==" saltValue="j5yFPavEAl/YOXfkWuY0tg==" spinCount="100000" sheet="1" formatColumns="0" formatRows="0"/>
  <phoneticPr fontId="20"/>
  <pageMargins left="0.7" right="0.7" top="0.75" bottom="0.75" header="0.3" footer="0.3"/>
  <pageSetup paperSize="9"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L18"/>
  <sheetViews>
    <sheetView showGridLines="0" view="pageBreakPreview" zoomScale="70" zoomScaleNormal="50" zoomScaleSheetLayoutView="70" workbookViewId="0">
      <selection activeCell="B4" sqref="B4"/>
    </sheetView>
  </sheetViews>
  <sheetFormatPr defaultColWidth="9" defaultRowHeight="14.25" x14ac:dyDescent="0.15"/>
  <cols>
    <col min="1" max="1" width="7.5" style="1" customWidth="1"/>
    <col min="2" max="2" width="26.875" style="1" customWidth="1"/>
    <col min="3" max="3" width="28" style="1" customWidth="1"/>
    <col min="4" max="4" width="26" style="1" customWidth="1"/>
    <col min="5" max="5" width="24.5" style="1" customWidth="1"/>
    <col min="6" max="6" width="40.875" style="1" customWidth="1"/>
    <col min="7" max="7" width="27.5" style="1" customWidth="1"/>
    <col min="8" max="9" width="21.125" style="1" customWidth="1"/>
    <col min="10" max="10" width="21" style="1" customWidth="1"/>
    <col min="11" max="12" width="9" style="1" hidden="1" customWidth="1"/>
    <col min="13" max="16384" width="9" style="1"/>
  </cols>
  <sheetData>
    <row r="1" spans="1:12" ht="35.25" customHeight="1" thickBot="1" x14ac:dyDescent="0.2">
      <c r="A1" s="731" t="s">
        <v>7629</v>
      </c>
      <c r="B1" s="731"/>
      <c r="C1" s="731"/>
      <c r="D1" s="731"/>
      <c r="E1" s="731"/>
      <c r="F1" s="731"/>
      <c r="G1" s="731"/>
      <c r="H1" s="731"/>
      <c r="I1" s="731"/>
      <c r="J1" s="731"/>
    </row>
    <row r="2" spans="1:12" ht="58.5" customHeight="1" thickBot="1" x14ac:dyDescent="0.2">
      <c r="A2" s="92" t="s">
        <v>16</v>
      </c>
      <c r="B2" s="93" t="s">
        <v>3759</v>
      </c>
      <c r="C2" s="93" t="s">
        <v>3760</v>
      </c>
      <c r="D2" s="95" t="s">
        <v>7816</v>
      </c>
      <c r="E2" s="127" t="s">
        <v>3765</v>
      </c>
      <c r="F2" s="94" t="s">
        <v>3761</v>
      </c>
      <c r="G2" s="313" t="s">
        <v>3764</v>
      </c>
      <c r="H2" s="94" t="s">
        <v>3762</v>
      </c>
      <c r="I2" s="95" t="s">
        <v>3763</v>
      </c>
      <c r="J2" s="96" t="s">
        <v>3766</v>
      </c>
      <c r="K2" s="135" t="s">
        <v>3767</v>
      </c>
      <c r="L2" s="122">
        <f>COUNTIF(C4:C18,"&lt;&gt;")</f>
        <v>0</v>
      </c>
    </row>
    <row r="3" spans="1:12" ht="28.5" customHeight="1" thickBot="1" x14ac:dyDescent="0.2">
      <c r="A3" s="97"/>
      <c r="B3" s="97"/>
      <c r="C3" s="97"/>
      <c r="D3" s="315"/>
      <c r="E3" s="316"/>
      <c r="F3" s="288" t="s">
        <v>7651</v>
      </c>
      <c r="G3" s="314">
        <f>SUM(G4:G18)</f>
        <v>0</v>
      </c>
      <c r="H3" s="317"/>
      <c r="I3" s="318"/>
      <c r="J3" s="319"/>
      <c r="K3" s="136" t="s">
        <v>3768</v>
      </c>
      <c r="L3" s="123" t="s">
        <v>3769</v>
      </c>
    </row>
    <row r="4" spans="1:12" ht="108" customHeight="1" thickTop="1" x14ac:dyDescent="0.15">
      <c r="A4" s="98">
        <v>1</v>
      </c>
      <c r="B4" s="89"/>
      <c r="C4" s="133"/>
      <c r="D4" s="132"/>
      <c r="E4" s="321"/>
      <c r="F4" s="2"/>
      <c r="G4" s="5"/>
      <c r="H4" s="3"/>
      <c r="I4" s="4"/>
      <c r="J4" s="6"/>
      <c r="K4" s="135" t="str">
        <f>IFERROR(SMALL(計算用!$E$6:$E$405,1),"")</f>
        <v/>
      </c>
      <c r="L4" s="122" t="str">
        <f>IF(AND(C4=K4,OR(COUNTA(B4:J4)=0,IF(COUNTIF(D4,"*ロ*")=0,AND(COUNTA(B4:D4)=3,COUNTA(F4:I4)=4),COUNTA(B4:I4)=8))),"","error")</f>
        <v/>
      </c>
    </row>
    <row r="5" spans="1:12" ht="108" customHeight="1" x14ac:dyDescent="0.15">
      <c r="A5" s="99">
        <v>2</v>
      </c>
      <c r="B5" s="90"/>
      <c r="C5" s="134"/>
      <c r="D5" s="11"/>
      <c r="E5" s="320"/>
      <c r="F5" s="7"/>
      <c r="G5" s="10"/>
      <c r="H5" s="8"/>
      <c r="I5" s="9"/>
      <c r="J5" s="13"/>
      <c r="K5" s="135" t="str">
        <f>IFERROR(SMALL(計算用!$E$6:$E$405,2),"")</f>
        <v/>
      </c>
      <c r="L5" s="122" t="str">
        <f t="shared" ref="L5:L18" si="0">IF(AND(C5=K5,OR(COUNTA(B5:J5)=0,IF(COUNTIF(D5,"*ロ*")=0,AND(COUNTA(B5:D5)=3,COUNTA(F5:I5)=4),COUNTA(B5:I5)=8))),"","error")</f>
        <v/>
      </c>
    </row>
    <row r="6" spans="1:12" ht="109.5" customHeight="1" x14ac:dyDescent="0.15">
      <c r="A6" s="99">
        <v>3</v>
      </c>
      <c r="B6" s="91"/>
      <c r="C6" s="21"/>
      <c r="D6" s="11"/>
      <c r="E6" s="320"/>
      <c r="F6" s="7"/>
      <c r="G6" s="10"/>
      <c r="H6" s="8"/>
      <c r="I6" s="9"/>
      <c r="J6" s="12"/>
      <c r="K6" s="135" t="str">
        <f>IFERROR(SMALL(計算用!$E$6:$E$405,3),"")</f>
        <v/>
      </c>
      <c r="L6" s="122" t="str">
        <f t="shared" si="0"/>
        <v/>
      </c>
    </row>
    <row r="7" spans="1:12" ht="109.5" customHeight="1" x14ac:dyDescent="0.15">
      <c r="A7" s="99">
        <v>4</v>
      </c>
      <c r="B7" s="91"/>
      <c r="C7" s="21"/>
      <c r="D7" s="11"/>
      <c r="E7" s="320"/>
      <c r="F7" s="7"/>
      <c r="G7" s="10"/>
      <c r="H7" s="8"/>
      <c r="I7" s="9"/>
      <c r="J7" s="14"/>
      <c r="K7" s="135" t="str">
        <f>IFERROR(SMALL(計算用!$E$6:$E$405,4),"")</f>
        <v/>
      </c>
      <c r="L7" s="122" t="str">
        <f t="shared" si="0"/>
        <v/>
      </c>
    </row>
    <row r="8" spans="1:12" ht="109.5" customHeight="1" x14ac:dyDescent="0.15">
      <c r="A8" s="99">
        <v>5</v>
      </c>
      <c r="B8" s="91"/>
      <c r="C8" s="21"/>
      <c r="D8" s="11"/>
      <c r="E8" s="320"/>
      <c r="F8" s="7"/>
      <c r="G8" s="10"/>
      <c r="H8" s="8"/>
      <c r="I8" s="9"/>
      <c r="J8" s="12"/>
      <c r="K8" s="135" t="str">
        <f>IFERROR(SMALL(計算用!$E$6:$E$405,5),"")</f>
        <v/>
      </c>
      <c r="L8" s="122" t="str">
        <f t="shared" si="0"/>
        <v/>
      </c>
    </row>
    <row r="9" spans="1:12" ht="109.5" customHeight="1" x14ac:dyDescent="0.15">
      <c r="A9" s="99">
        <v>6</v>
      </c>
      <c r="B9" s="91"/>
      <c r="C9" s="21"/>
      <c r="D9" s="11"/>
      <c r="E9" s="320"/>
      <c r="F9" s="7"/>
      <c r="G9" s="10"/>
      <c r="H9" s="8"/>
      <c r="I9" s="9"/>
      <c r="J9" s="14"/>
      <c r="K9" s="135" t="str">
        <f>IFERROR(SMALL(計算用!$E$6:$E$405,6),"")</f>
        <v/>
      </c>
      <c r="L9" s="122" t="str">
        <f t="shared" si="0"/>
        <v/>
      </c>
    </row>
    <row r="10" spans="1:12" ht="109.5" customHeight="1" x14ac:dyDescent="0.15">
      <c r="A10" s="99">
        <v>7</v>
      </c>
      <c r="B10" s="91"/>
      <c r="C10" s="21"/>
      <c r="D10" s="11"/>
      <c r="E10" s="320"/>
      <c r="F10" s="7"/>
      <c r="G10" s="10"/>
      <c r="H10" s="8"/>
      <c r="I10" s="9"/>
      <c r="J10" s="13"/>
      <c r="K10" s="135" t="str">
        <f>IFERROR(SMALL(計算用!$E$6:$E$405,7),"")</f>
        <v/>
      </c>
      <c r="L10" s="122" t="str">
        <f t="shared" si="0"/>
        <v/>
      </c>
    </row>
    <row r="11" spans="1:12" ht="109.5" customHeight="1" x14ac:dyDescent="0.15">
      <c r="A11" s="99">
        <v>8</v>
      </c>
      <c r="B11" s="91"/>
      <c r="C11" s="21"/>
      <c r="D11" s="11"/>
      <c r="E11" s="320"/>
      <c r="F11" s="7"/>
      <c r="G11" s="10"/>
      <c r="H11" s="8"/>
      <c r="I11" s="9"/>
      <c r="J11" s="12"/>
      <c r="K11" s="135" t="str">
        <f>IFERROR(SMALL(計算用!$E$6:$E$405,8),"")</f>
        <v/>
      </c>
      <c r="L11" s="122" t="str">
        <f t="shared" si="0"/>
        <v/>
      </c>
    </row>
    <row r="12" spans="1:12" ht="109.5" customHeight="1" x14ac:dyDescent="0.15">
      <c r="A12" s="99">
        <v>9</v>
      </c>
      <c r="B12" s="91"/>
      <c r="C12" s="21"/>
      <c r="D12" s="11"/>
      <c r="E12" s="320"/>
      <c r="F12" s="7"/>
      <c r="G12" s="10"/>
      <c r="H12" s="8"/>
      <c r="I12" s="9"/>
      <c r="J12" s="15"/>
      <c r="K12" s="135" t="str">
        <f>IFERROR(SMALL(計算用!$E$6:$E$405,9),"")</f>
        <v/>
      </c>
      <c r="L12" s="122" t="str">
        <f t="shared" si="0"/>
        <v/>
      </c>
    </row>
    <row r="13" spans="1:12" ht="109.5" customHeight="1" x14ac:dyDescent="0.15">
      <c r="A13" s="99">
        <v>10</v>
      </c>
      <c r="B13" s="91"/>
      <c r="C13" s="21"/>
      <c r="D13" s="11"/>
      <c r="E13" s="320"/>
      <c r="F13" s="7"/>
      <c r="G13" s="10"/>
      <c r="H13" s="8"/>
      <c r="I13" s="9"/>
      <c r="J13" s="14"/>
      <c r="K13" s="135" t="str">
        <f>IFERROR(SMALL(計算用!$E$6:$E$405,10),"")</f>
        <v/>
      </c>
      <c r="L13" s="122" t="str">
        <f t="shared" si="0"/>
        <v/>
      </c>
    </row>
    <row r="14" spans="1:12" ht="109.5" customHeight="1" x14ac:dyDescent="0.15">
      <c r="A14" s="99">
        <v>11</v>
      </c>
      <c r="B14" s="91"/>
      <c r="C14" s="21"/>
      <c r="D14" s="11"/>
      <c r="E14" s="320"/>
      <c r="F14" s="7"/>
      <c r="G14" s="10"/>
      <c r="H14" s="8"/>
      <c r="I14" s="9"/>
      <c r="J14" s="13"/>
      <c r="K14" s="135" t="str">
        <f>IFERROR(SMALL(計算用!$E$6:$E$405,11),"")</f>
        <v/>
      </c>
      <c r="L14" s="122" t="str">
        <f t="shared" si="0"/>
        <v/>
      </c>
    </row>
    <row r="15" spans="1:12" s="100" customFormat="1" ht="109.5" customHeight="1" x14ac:dyDescent="0.15">
      <c r="A15" s="99">
        <v>12</v>
      </c>
      <c r="B15" s="91"/>
      <c r="C15" s="21"/>
      <c r="D15" s="11"/>
      <c r="E15" s="320"/>
      <c r="F15" s="7"/>
      <c r="G15" s="10"/>
      <c r="H15" s="8"/>
      <c r="I15" s="9"/>
      <c r="J15" s="12"/>
      <c r="K15" s="135" t="str">
        <f>IFERROR(SMALL(計算用!$E$6:$E$405,12),"")</f>
        <v/>
      </c>
      <c r="L15" s="122" t="str">
        <f t="shared" si="0"/>
        <v/>
      </c>
    </row>
    <row r="16" spans="1:12" s="100" customFormat="1" ht="109.5" customHeight="1" x14ac:dyDescent="0.15">
      <c r="A16" s="99">
        <v>13</v>
      </c>
      <c r="B16" s="91"/>
      <c r="C16" s="21"/>
      <c r="D16" s="11"/>
      <c r="E16" s="320"/>
      <c r="F16" s="7"/>
      <c r="G16" s="10"/>
      <c r="H16" s="8"/>
      <c r="I16" s="9"/>
      <c r="J16" s="15"/>
      <c r="K16" s="135" t="str">
        <f>IFERROR(SMALL(計算用!$E$6:$E$405,13),"")</f>
        <v/>
      </c>
      <c r="L16" s="122" t="str">
        <f t="shared" si="0"/>
        <v/>
      </c>
    </row>
    <row r="17" spans="1:12" s="100" customFormat="1" ht="109.5" customHeight="1" x14ac:dyDescent="0.15">
      <c r="A17" s="99">
        <v>14</v>
      </c>
      <c r="B17" s="91"/>
      <c r="C17" s="21"/>
      <c r="D17" s="11"/>
      <c r="E17" s="320"/>
      <c r="F17" s="7"/>
      <c r="G17" s="10"/>
      <c r="H17" s="8"/>
      <c r="I17" s="9"/>
      <c r="J17" s="15"/>
      <c r="K17" s="135" t="str">
        <f>IFERROR(SMALL(計算用!$E$6:$E$405,14),"")</f>
        <v/>
      </c>
      <c r="L17" s="122" t="str">
        <f t="shared" si="0"/>
        <v/>
      </c>
    </row>
    <row r="18" spans="1:12" s="100" customFormat="1" ht="109.35" customHeight="1" x14ac:dyDescent="0.15">
      <c r="A18" s="99">
        <v>15</v>
      </c>
      <c r="B18" s="91"/>
      <c r="C18" s="21"/>
      <c r="D18" s="11"/>
      <c r="E18" s="320"/>
      <c r="F18" s="7"/>
      <c r="G18" s="10"/>
      <c r="H18" s="8"/>
      <c r="I18" s="9"/>
      <c r="J18" s="16"/>
      <c r="K18" s="135" t="str">
        <f>IFERROR(SMALL(計算用!$E$6:$E$405,15),"")</f>
        <v/>
      </c>
      <c r="L18" s="122" t="str">
        <f t="shared" si="0"/>
        <v/>
      </c>
    </row>
  </sheetData>
  <sheetProtection algorithmName="SHA-512" hashValue="rbqIfi9d3fMETixxH1lOrYsDreSqYO4dJkYLr3kkXDY3D5Hqqt68sL6zYCGr7Nw8+/9iWUm2C8IrhLN3WDJ/QQ==" saltValue="MICDugBX9mEKKLwXLiGsSg==" spinCount="100000" sheet="1" formatColumns="0" formatRows="0"/>
  <mergeCells count="1">
    <mergeCell ref="A1:J1"/>
  </mergeCells>
  <phoneticPr fontId="30"/>
  <conditionalFormatting sqref="E4:E18">
    <cfRule type="expression" dxfId="4" priority="210">
      <formula>COUNTIF($D4,"*ロ*")&gt;0</formula>
    </cfRule>
  </conditionalFormatting>
  <dataValidations count="5">
    <dataValidation type="list" allowBlank="1" showInputMessage="1" showErrorMessage="1" sqref="D4:D18" xr:uid="{00000000-0002-0000-0500-000000000000}">
      <formula1>基金の要件</formula1>
    </dataValidation>
    <dataValidation allowBlank="1" showInputMessage="1" showErrorMessage="1" prompt="実施計画様式における該当事業のNoについて、数字のみ記載してください。" sqref="C4:C18" xr:uid="{00000000-0002-0000-0500-000001000000}"/>
    <dataValidation allowBlank="1" showInputMessage="1" showErrorMessage="1" prompt="R〇.〇という形で記載してください。令和12年3月の場合、R12.3となります。" sqref="H4:I18" xr:uid="{00000000-0002-0000-0500-000002000000}"/>
    <dataValidation type="whole" operator="greaterThan" allowBlank="1" showInputMessage="1" showErrorMessage="1" sqref="G4:G18" xr:uid="{2334E3D8-B02D-4113-B0AF-5AA81770E57D}">
      <formula1>0</formula1>
    </dataValidation>
    <dataValidation type="custom" allowBlank="1" showInputMessage="1" showErrorMessage="1" sqref="E4:E18" xr:uid="{35D942E6-6A22-4623-8FC4-4C2B74C18B75}">
      <formula1>COUNTIF($D4,"*ロ*")</formula1>
    </dataValidation>
  </dataValidations>
  <printOptions horizontalCentered="1"/>
  <pageMargins left="0.23622047244094491" right="0.23622047244094491" top="0.74803149606299213" bottom="0.74803149606299213" header="0.31496062992125984" footer="0.31496062992125984"/>
  <pageSetup paperSize="9" scale="41" fitToHeight="0" orientation="portrait" horizontalDpi="300" verticalDpi="300" r:id="rId1"/>
  <headerFooter alignWithMargins="0">
    <oddHeader>&amp;R&amp;20&amp;F</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G71"/>
  <sheetViews>
    <sheetView showGridLines="0" view="pageBreakPreview" topLeftCell="A56" zoomScale="85" zoomScaleSheetLayoutView="85" workbookViewId="0">
      <selection activeCell="D68" sqref="D68:E68"/>
    </sheetView>
  </sheetViews>
  <sheetFormatPr defaultColWidth="9" defaultRowHeight="13.5" x14ac:dyDescent="0.15"/>
  <cols>
    <col min="1" max="1" width="3.5" style="53" customWidth="1"/>
    <col min="2" max="2" width="2.125" style="53" customWidth="1"/>
    <col min="3" max="3" width="91" style="51" customWidth="1"/>
    <col min="4" max="4" width="33.875" style="51" customWidth="1"/>
    <col min="5" max="5" width="40.5" style="51" customWidth="1"/>
    <col min="6" max="6" width="9.875" style="51" hidden="1" customWidth="1"/>
    <col min="7" max="7" width="9" style="51" hidden="1" customWidth="1"/>
    <col min="8" max="8" width="9" style="51" customWidth="1"/>
    <col min="9" max="16384" width="9" style="51"/>
  </cols>
  <sheetData>
    <row r="1" spans="1:7" ht="24.75" customHeight="1" thickBot="1" x14ac:dyDescent="0.2">
      <c r="A1" s="799" t="s">
        <v>7631</v>
      </c>
      <c r="B1" s="800"/>
      <c r="C1" s="801"/>
      <c r="D1" s="138" t="s">
        <v>3846</v>
      </c>
      <c r="E1" s="141" t="str">
        <f>実施計画様式!I3&amp;実施計画様式!I4</f>
        <v>【34_広島県】34368_広島県安芸太田町</v>
      </c>
      <c r="F1" s="51" t="s">
        <v>81</v>
      </c>
      <c r="G1" s="51">
        <f>SUM(F:F)</f>
        <v>0</v>
      </c>
    </row>
    <row r="2" spans="1:7" ht="24.75" customHeight="1" thickTop="1" thickBot="1" x14ac:dyDescent="0.2">
      <c r="A2" s="752" t="s">
        <v>3847</v>
      </c>
      <c r="B2" s="753"/>
      <c r="C2" s="754"/>
      <c r="D2" s="139" t="s">
        <v>3848</v>
      </c>
      <c r="E2" s="142" t="str">
        <f>実施計画様式!I6</f>
        <v>企画ＤＸ課</v>
      </c>
    </row>
    <row r="3" spans="1:7" ht="27" customHeight="1" thickTop="1" thickBot="1" x14ac:dyDescent="0.2">
      <c r="A3" s="755" t="str">
        <f>IF(G1&gt;0,"未チェック箇所が"&amp;G1&amp;"個あります。","完了")</f>
        <v>完了</v>
      </c>
      <c r="B3" s="756"/>
      <c r="C3" s="757"/>
      <c r="D3" s="140" t="s">
        <v>3849</v>
      </c>
      <c r="E3" s="142" t="str">
        <f>実施計画様式!I7</f>
        <v>西山</v>
      </c>
    </row>
    <row r="4" spans="1:7" ht="36" customHeight="1" thickTop="1" thickBot="1" x14ac:dyDescent="0.2">
      <c r="A4" s="86"/>
      <c r="B4" s="769"/>
      <c r="C4" s="769"/>
      <c r="D4" s="770" t="s">
        <v>3850</v>
      </c>
      <c r="E4" s="771"/>
    </row>
    <row r="5" spans="1:7" ht="30" customHeight="1" thickTop="1" thickBot="1" x14ac:dyDescent="0.2">
      <c r="A5" s="772" t="s">
        <v>3851</v>
      </c>
      <c r="B5" s="773"/>
      <c r="C5" s="773"/>
      <c r="D5" s="773"/>
      <c r="E5" s="774"/>
    </row>
    <row r="6" spans="1:7" ht="60" customHeight="1" thickTop="1" x14ac:dyDescent="0.15">
      <c r="A6" s="416">
        <v>1</v>
      </c>
      <c r="B6" s="775" t="str">
        <f>"実施計画の様式は最新のものか（実施計画のタイトルが「令和8年度　物価高騰対応重点支援地方創生臨時交付金実施計画」になっており、実施計画様式のA1セルが「"&amp;実施計画様式!A1&amp;"」になっているか）"</f>
        <v>実施計画の様式は最新のものか（実施計画のタイトルが「令和8年度　物価高騰対応重点支援地方創生臨時交付金実施計画」になっており、実施計画様式のA1セルが「r8物価_2_1」になっているか）</v>
      </c>
      <c r="C6" s="776"/>
      <c r="D6" s="777" t="s">
        <v>82</v>
      </c>
      <c r="E6" s="778"/>
      <c r="F6" s="51">
        <f>IF(D6="○",0,1)</f>
        <v>0</v>
      </c>
    </row>
    <row r="7" spans="1:7" ht="60" customHeight="1" x14ac:dyDescent="0.15">
      <c r="A7" s="394">
        <v>2</v>
      </c>
      <c r="B7" s="790" t="s">
        <v>7726</v>
      </c>
      <c r="C7" s="791"/>
      <c r="D7" s="767" t="s">
        <v>82</v>
      </c>
      <c r="E7" s="768"/>
      <c r="F7" s="51">
        <f t="shared" ref="F7:F24" si="0">IF(D7="○",0,1)</f>
        <v>0</v>
      </c>
    </row>
    <row r="8" spans="1:7" ht="36" customHeight="1" x14ac:dyDescent="0.15">
      <c r="A8" s="167">
        <v>3</v>
      </c>
      <c r="B8" s="740" t="s">
        <v>3852</v>
      </c>
      <c r="C8" s="740"/>
      <c r="D8" s="767" t="s">
        <v>82</v>
      </c>
      <c r="E8" s="768"/>
      <c r="F8" s="51">
        <f t="shared" si="0"/>
        <v>0</v>
      </c>
    </row>
    <row r="9" spans="1:7" ht="73.5" customHeight="1" x14ac:dyDescent="0.15">
      <c r="A9" s="167">
        <v>4</v>
      </c>
      <c r="B9" s="783" t="s">
        <v>3853</v>
      </c>
      <c r="C9" s="739"/>
      <c r="D9" s="767" t="s">
        <v>82</v>
      </c>
      <c r="E9" s="768"/>
      <c r="F9" s="51">
        <f t="shared" si="0"/>
        <v>0</v>
      </c>
    </row>
    <row r="10" spans="1:7" ht="60" customHeight="1" x14ac:dyDescent="0.15">
      <c r="A10" s="87">
        <v>5</v>
      </c>
      <c r="B10" s="782" t="s">
        <v>3854</v>
      </c>
      <c r="C10" s="739"/>
      <c r="D10" s="788" t="s">
        <v>82</v>
      </c>
      <c r="E10" s="789"/>
      <c r="F10" s="51">
        <f t="shared" si="0"/>
        <v>0</v>
      </c>
    </row>
    <row r="11" spans="1:7" ht="60" customHeight="1" x14ac:dyDescent="0.15">
      <c r="A11" s="87">
        <v>6</v>
      </c>
      <c r="B11" s="782" t="s">
        <v>3855</v>
      </c>
      <c r="C11" s="739"/>
      <c r="D11" s="767" t="s">
        <v>82</v>
      </c>
      <c r="E11" s="768"/>
      <c r="F11" s="51">
        <f t="shared" si="0"/>
        <v>0</v>
      </c>
    </row>
    <row r="12" spans="1:7" ht="60" customHeight="1" thickBot="1" x14ac:dyDescent="0.2">
      <c r="A12" s="87">
        <v>7</v>
      </c>
      <c r="B12" s="783" t="s">
        <v>7711</v>
      </c>
      <c r="C12" s="739"/>
      <c r="D12" s="784" t="s">
        <v>82</v>
      </c>
      <c r="E12" s="785"/>
      <c r="F12" s="51">
        <f t="shared" si="0"/>
        <v>0</v>
      </c>
    </row>
    <row r="13" spans="1:7" ht="30.75" customHeight="1" thickTop="1" thickBot="1" x14ac:dyDescent="0.2">
      <c r="A13" s="779" t="s">
        <v>19</v>
      </c>
      <c r="B13" s="780"/>
      <c r="C13" s="780"/>
      <c r="D13" s="780"/>
      <c r="E13" s="781"/>
    </row>
    <row r="14" spans="1:7" ht="36" customHeight="1" thickTop="1" x14ac:dyDescent="0.15">
      <c r="A14" s="765">
        <v>8</v>
      </c>
      <c r="B14" s="786" t="s">
        <v>3856</v>
      </c>
      <c r="C14" s="787"/>
      <c r="D14" s="760" t="s">
        <v>82</v>
      </c>
      <c r="E14" s="761"/>
      <c r="F14" s="51">
        <f t="shared" si="0"/>
        <v>0</v>
      </c>
    </row>
    <row r="15" spans="1:7" ht="43.5" customHeight="1" x14ac:dyDescent="0.15">
      <c r="A15" s="765"/>
      <c r="B15" s="52"/>
      <c r="C15" s="168" t="s">
        <v>3857</v>
      </c>
      <c r="D15" s="760" t="s">
        <v>82</v>
      </c>
      <c r="E15" s="761"/>
      <c r="F15" s="51">
        <f t="shared" si="0"/>
        <v>0</v>
      </c>
    </row>
    <row r="16" spans="1:7" ht="36" customHeight="1" x14ac:dyDescent="0.15">
      <c r="A16" s="765"/>
      <c r="B16" s="52"/>
      <c r="C16" s="168" t="s">
        <v>3858</v>
      </c>
      <c r="D16" s="760" t="s">
        <v>82</v>
      </c>
      <c r="E16" s="761"/>
      <c r="F16" s="51">
        <f t="shared" si="0"/>
        <v>0</v>
      </c>
    </row>
    <row r="17" spans="1:7" ht="36" customHeight="1" x14ac:dyDescent="0.15">
      <c r="A17" s="765"/>
      <c r="B17" s="52"/>
      <c r="C17" s="168" t="s">
        <v>3859</v>
      </c>
      <c r="D17" s="760" t="s">
        <v>82</v>
      </c>
      <c r="E17" s="761"/>
      <c r="F17" s="51">
        <f t="shared" si="0"/>
        <v>0</v>
      </c>
    </row>
    <row r="18" spans="1:7" ht="72.599999999999994" customHeight="1" x14ac:dyDescent="0.15">
      <c r="A18" s="765"/>
      <c r="B18" s="52"/>
      <c r="C18" s="168" t="s">
        <v>3860</v>
      </c>
      <c r="D18" s="760" t="s">
        <v>82</v>
      </c>
      <c r="E18" s="761"/>
      <c r="F18" s="51">
        <f t="shared" si="0"/>
        <v>0</v>
      </c>
    </row>
    <row r="19" spans="1:7" ht="36" customHeight="1" x14ac:dyDescent="0.15">
      <c r="A19" s="765"/>
      <c r="B19" s="52"/>
      <c r="C19" s="168" t="s">
        <v>3861</v>
      </c>
      <c r="D19" s="760" t="s">
        <v>82</v>
      </c>
      <c r="E19" s="761"/>
      <c r="F19" s="51">
        <f t="shared" si="0"/>
        <v>0</v>
      </c>
    </row>
    <row r="20" spans="1:7" ht="153" customHeight="1" x14ac:dyDescent="0.15">
      <c r="A20" s="169">
        <v>9</v>
      </c>
      <c r="B20" s="806" t="s">
        <v>7712</v>
      </c>
      <c r="C20" s="807"/>
      <c r="D20" s="760" t="s">
        <v>82</v>
      </c>
      <c r="E20" s="761"/>
      <c r="F20" s="51">
        <f t="shared" si="0"/>
        <v>0</v>
      </c>
    </row>
    <row r="21" spans="1:7" ht="75.75" customHeight="1" x14ac:dyDescent="0.15">
      <c r="A21" s="116">
        <v>10</v>
      </c>
      <c r="B21" s="758" t="s">
        <v>7713</v>
      </c>
      <c r="C21" s="759"/>
      <c r="D21" s="760" t="s">
        <v>82</v>
      </c>
      <c r="E21" s="761"/>
      <c r="F21" s="51">
        <f t="shared" si="0"/>
        <v>0</v>
      </c>
    </row>
    <row r="22" spans="1:7" ht="53.25" customHeight="1" x14ac:dyDescent="0.15">
      <c r="A22" s="166">
        <v>11</v>
      </c>
      <c r="B22" s="802" t="s">
        <v>7714</v>
      </c>
      <c r="C22" s="803"/>
      <c r="D22" s="760" t="s">
        <v>82</v>
      </c>
      <c r="E22" s="761"/>
      <c r="F22" s="51">
        <f t="shared" si="0"/>
        <v>0</v>
      </c>
    </row>
    <row r="23" spans="1:7" ht="53.25" customHeight="1" x14ac:dyDescent="0.15">
      <c r="A23" s="166">
        <v>12</v>
      </c>
      <c r="B23" s="808" t="s">
        <v>7715</v>
      </c>
      <c r="C23" s="809"/>
      <c r="D23" s="760" t="s">
        <v>82</v>
      </c>
      <c r="E23" s="761"/>
      <c r="F23" s="51">
        <f t="shared" si="0"/>
        <v>0</v>
      </c>
    </row>
    <row r="24" spans="1:7" ht="78.599999999999994" customHeight="1" thickBot="1" x14ac:dyDescent="0.2">
      <c r="A24" s="162">
        <v>13</v>
      </c>
      <c r="B24" s="810" t="s">
        <v>7811</v>
      </c>
      <c r="C24" s="809"/>
      <c r="D24" s="760" t="s">
        <v>82</v>
      </c>
      <c r="E24" s="761"/>
      <c r="F24" s="51">
        <f t="shared" si="0"/>
        <v>0</v>
      </c>
    </row>
    <row r="25" spans="1:7" ht="90" customHeight="1" thickBot="1" x14ac:dyDescent="0.2">
      <c r="A25" s="162">
        <v>14</v>
      </c>
      <c r="B25" s="811" t="str">
        <f>IF(G25&lt;&gt;"","実施計画上、特別加算分の交付限度額を、食料品の物価高騰の目的以外で活用する場合に該当しますので、生活者として実施する事業のために、特別加算以外の交付限度額では対応できない個別の事情を記載してください"&amp;CHAR(10)&amp;"※これまでの実施計画で記載済の場合も、お手数ですが再度記載願います","※記入不要項目です")</f>
        <v>※記入不要項目です</v>
      </c>
      <c r="C25" s="812"/>
      <c r="D25" s="794"/>
      <c r="E25" s="795"/>
      <c r="F25" s="51">
        <f>IF(OR(AND(G25&lt;&gt;"",LEN(D25)&lt;14),AND(G25="",D25&lt;&gt;"")),1,0)</f>
        <v>0</v>
      </c>
      <c r="G25" s="285" t="str">
        <f>IF(OR(IFERROR(VLOOKUP(実施計画様式!$I$5,限!$D$3:$AV$1790,MATCH(4,限!$D$2:$AV$2,0),FALSE),0)-IFERROR(VLOOKUP(実施計画様式!$I$5,限!$D$3:$AV$1790,MATCH(5,限!$D$2:$AV$2,0),FALSE),0)&gt;IFERROR(VLOOKUP(実施計画様式!$I$5,限!$D$3:$AV$1790,MATCH(2,限!$D$2:$AV$2,0),FALSE),0)-IFERROR(VLOOKUP(実施計画様式!$I$5,限!$D$3:$AV$1790,MATCH(3,限!$D$2:$AV$2,0),FALSE),0),実施計画様式!AA29-実施計画様式!AA30&gt;IFERROR(VLOOKUP(実施計画様式!$I$5,限!$D$3:$AV$1790,MATCH(6,限!$D$2:$AV$2,0),FALSE),0)-IFERROR(VLOOKUP(実施計画様式!$I$5,限!$D$3:$AV$1790,MATCH(7,限!$D$2:$AV$2,0),FALSE),0)),"特別加算の限度額使う","")</f>
        <v/>
      </c>
    </row>
    <row r="26" spans="1:7" ht="90" hidden="1" customHeight="1" thickBot="1" x14ac:dyDescent="0.2">
      <c r="A26" s="197">
        <v>15</v>
      </c>
      <c r="B26" s="792" t="str">
        <f>IF(OR(IFERROR(MOD(実施計画様式!$I$5,1000),1)=0,実施計画様式!AA30&gt;0,IFERROR(VLOOKUP(実施計画様式!$I$5,限!$D$3:$AV$1790,MATCH(5,限!$D$2:$AV$2,0),FALSE),0)&gt;0),"※記入不要項目です","これまでの実施計画ないし今回実施計画で「①食料品の物価高騰に対する特別加算」の事業の配分がないことから、次回実施計画では確実に記載することを確認したか")</f>
        <v>※記入不要項目です</v>
      </c>
      <c r="C26" s="793"/>
      <c r="D26" s="794"/>
      <c r="E26" s="795"/>
    </row>
    <row r="27" spans="1:7" ht="30" customHeight="1" thickTop="1" thickBot="1" x14ac:dyDescent="0.2">
      <c r="A27" s="762" t="s">
        <v>3757</v>
      </c>
      <c r="B27" s="763"/>
      <c r="C27" s="763"/>
      <c r="D27" s="763"/>
      <c r="E27" s="764"/>
    </row>
    <row r="28" spans="1:7" ht="39.950000000000003" customHeight="1" thickTop="1" x14ac:dyDescent="0.15">
      <c r="A28" s="87">
        <v>15</v>
      </c>
      <c r="B28" s="766" t="s">
        <v>7632</v>
      </c>
      <c r="C28" s="766"/>
      <c r="D28" s="804" t="str">
        <f>IF(COUNTIF(実施計画様式!BB10:BC10,"error")=0,"○","")</f>
        <v>○</v>
      </c>
      <c r="E28" s="805"/>
      <c r="F28" s="51">
        <f>IF(D28="○",0,1)</f>
        <v>0</v>
      </c>
    </row>
    <row r="29" spans="1:7" ht="39.950000000000003" customHeight="1" x14ac:dyDescent="0.15">
      <c r="A29" s="87">
        <v>16</v>
      </c>
      <c r="B29" s="782" t="s">
        <v>7815</v>
      </c>
      <c r="C29" s="739"/>
      <c r="D29" s="734" t="str">
        <f>IF(COUNTIF(実施計画様式!BD10:BG10,"error")=0,"○","")</f>
        <v>○</v>
      </c>
      <c r="E29" s="735"/>
      <c r="F29" s="51">
        <f>IF(D29="○",0,1)</f>
        <v>0</v>
      </c>
    </row>
    <row r="30" spans="1:7" ht="39.950000000000003" customHeight="1" x14ac:dyDescent="0.15">
      <c r="A30" s="87">
        <v>17</v>
      </c>
      <c r="B30" s="737" t="s">
        <v>3862</v>
      </c>
      <c r="C30" s="733"/>
      <c r="D30" s="734" t="str">
        <f>IF(COUNTIF(実施計画様式!BE73:BE472,"error")&gt;0,"","○")</f>
        <v>○</v>
      </c>
      <c r="E30" s="735"/>
      <c r="F30" s="51">
        <f t="shared" ref="F30:F69" si="1">IF(D30="○",0,1)</f>
        <v>0</v>
      </c>
    </row>
    <row r="31" spans="1:7" ht="39.950000000000003" customHeight="1" x14ac:dyDescent="0.15">
      <c r="A31" s="87">
        <v>18</v>
      </c>
      <c r="B31" s="737" t="s">
        <v>3863</v>
      </c>
      <c r="C31" s="733"/>
      <c r="D31" s="734" t="str">
        <f>IF(COUNTIF(実施計画様式!BF73:BF472,"error")&gt;0,"","○")</f>
        <v>○</v>
      </c>
      <c r="E31" s="735"/>
      <c r="F31" s="51">
        <f t="shared" si="1"/>
        <v>0</v>
      </c>
    </row>
    <row r="32" spans="1:7" ht="39.950000000000003" customHeight="1" x14ac:dyDescent="0.15">
      <c r="A32" s="87">
        <v>19</v>
      </c>
      <c r="B32" s="737" t="s">
        <v>3864</v>
      </c>
      <c r="C32" s="733"/>
      <c r="D32" s="734" t="str">
        <f>IF(COUNTIF(実施計画様式!BG73:BG472,"error")&gt;0,"","○")</f>
        <v>○</v>
      </c>
      <c r="E32" s="735"/>
      <c r="F32" s="51">
        <f t="shared" si="1"/>
        <v>0</v>
      </c>
    </row>
    <row r="33" spans="1:6" ht="39.950000000000003" customHeight="1" x14ac:dyDescent="0.15">
      <c r="A33" s="87">
        <v>20</v>
      </c>
      <c r="B33" s="736" t="s">
        <v>7812</v>
      </c>
      <c r="C33" s="737"/>
      <c r="D33" s="734" t="str">
        <f>IF(COUNTIF(実施計画様式!BH73:BH472,"error")&gt;0,"","○")</f>
        <v>○</v>
      </c>
      <c r="E33" s="735"/>
      <c r="F33" s="51">
        <f t="shared" si="1"/>
        <v>0</v>
      </c>
    </row>
    <row r="34" spans="1:6" ht="39.950000000000003" customHeight="1" x14ac:dyDescent="0.15">
      <c r="A34" s="87">
        <v>21</v>
      </c>
      <c r="B34" s="737" t="s">
        <v>3865</v>
      </c>
      <c r="C34" s="733"/>
      <c r="D34" s="734" t="str">
        <f>IF(COUNTIF(実施計画様式!BI73:BI472,"error")&gt;0,"","○")</f>
        <v>○</v>
      </c>
      <c r="E34" s="735"/>
      <c r="F34" s="51">
        <f t="shared" si="1"/>
        <v>0</v>
      </c>
    </row>
    <row r="35" spans="1:6" ht="39.950000000000003" customHeight="1" x14ac:dyDescent="0.15">
      <c r="A35" s="87">
        <v>22</v>
      </c>
      <c r="B35" s="738" t="s">
        <v>7700</v>
      </c>
      <c r="C35" s="738"/>
      <c r="D35" s="734" t="str">
        <f>IF(COUNTIF(実施計画様式!BJ73:BJ472,"error")&gt;0,"","○")</f>
        <v>○</v>
      </c>
      <c r="E35" s="735"/>
      <c r="F35" s="51">
        <f t="shared" si="1"/>
        <v>0</v>
      </c>
    </row>
    <row r="36" spans="1:6" ht="39.950000000000003" customHeight="1" x14ac:dyDescent="0.15">
      <c r="A36" s="87">
        <v>23</v>
      </c>
      <c r="B36" s="732" t="s">
        <v>7675</v>
      </c>
      <c r="C36" s="733"/>
      <c r="D36" s="734" t="str">
        <f>IF(COUNTIF(実施計画様式!BK73:BK472,"error")&gt;0,"","○")</f>
        <v>○</v>
      </c>
      <c r="E36" s="735"/>
      <c r="F36" s="51">
        <f t="shared" si="1"/>
        <v>0</v>
      </c>
    </row>
    <row r="37" spans="1:6" ht="39.950000000000003" customHeight="1" x14ac:dyDescent="0.15">
      <c r="A37" s="167">
        <v>24</v>
      </c>
      <c r="B37" s="733" t="s">
        <v>3866</v>
      </c>
      <c r="C37" s="733"/>
      <c r="D37" s="734" t="str">
        <f>IF(COUNTIF(実施計画様式!BL73:BL472,"error")&gt;0,"","○")</f>
        <v>○</v>
      </c>
      <c r="E37" s="735"/>
      <c r="F37" s="51">
        <f t="shared" si="1"/>
        <v>0</v>
      </c>
    </row>
    <row r="38" spans="1:6" ht="39.950000000000003" customHeight="1" x14ac:dyDescent="0.15">
      <c r="A38" s="167">
        <v>25</v>
      </c>
      <c r="B38" s="733" t="s">
        <v>3867</v>
      </c>
      <c r="C38" s="733"/>
      <c r="D38" s="734" t="str">
        <f>IF(COUNTIF(実施計画様式!BM73:BM472,"error")&gt;0,"","○")</f>
        <v>○</v>
      </c>
      <c r="E38" s="735"/>
      <c r="F38" s="51">
        <f t="shared" si="1"/>
        <v>0</v>
      </c>
    </row>
    <row r="39" spans="1:6" ht="39.950000000000003" customHeight="1" x14ac:dyDescent="0.15">
      <c r="A39" s="167">
        <v>26</v>
      </c>
      <c r="B39" s="737" t="s">
        <v>3868</v>
      </c>
      <c r="C39" s="733"/>
      <c r="D39" s="734" t="str">
        <f>IF(COUNTIF(実施計画様式!BN73:BN472,"error")&gt;0,"","○")</f>
        <v>○</v>
      </c>
      <c r="E39" s="735"/>
      <c r="F39" s="51">
        <f t="shared" si="1"/>
        <v>0</v>
      </c>
    </row>
    <row r="40" spans="1:6" ht="39.950000000000003" customHeight="1" x14ac:dyDescent="0.15">
      <c r="A40" s="167">
        <v>27</v>
      </c>
      <c r="B40" s="736" t="s">
        <v>7663</v>
      </c>
      <c r="C40" s="737"/>
      <c r="D40" s="734" t="str">
        <f>IF(COUNTIF(実施計画様式!BO73:BO472,"error")&gt;0,"","○")</f>
        <v>○</v>
      </c>
      <c r="E40" s="735"/>
      <c r="F40" s="51">
        <f t="shared" si="1"/>
        <v>0</v>
      </c>
    </row>
    <row r="41" spans="1:6" ht="39.950000000000003" customHeight="1" x14ac:dyDescent="0.15">
      <c r="A41" s="167">
        <v>28</v>
      </c>
      <c r="B41" s="736" t="s">
        <v>7706</v>
      </c>
      <c r="C41" s="737"/>
      <c r="D41" s="734" t="str">
        <f>IF(COUNTIF(実施計画様式!BP73:BP472,"error")&gt;0,"","○")</f>
        <v>○</v>
      </c>
      <c r="E41" s="735"/>
      <c r="F41" s="51">
        <f t="shared" si="1"/>
        <v>0</v>
      </c>
    </row>
    <row r="42" spans="1:6" ht="39.950000000000003" customHeight="1" x14ac:dyDescent="0.15">
      <c r="A42" s="167">
        <v>29</v>
      </c>
      <c r="B42" s="736" t="s">
        <v>7707</v>
      </c>
      <c r="C42" s="737"/>
      <c r="D42" s="734" t="str">
        <f>IF(COUNTIF(実施計画様式!BQ73:BQ472,"error")&gt;0,"","○")</f>
        <v>○</v>
      </c>
      <c r="E42" s="735"/>
      <c r="F42" s="51">
        <f t="shared" si="1"/>
        <v>0</v>
      </c>
    </row>
    <row r="43" spans="1:6" ht="39.950000000000003" customHeight="1" x14ac:dyDescent="0.15">
      <c r="A43" s="167">
        <v>30</v>
      </c>
      <c r="B43" s="737" t="s">
        <v>7708</v>
      </c>
      <c r="C43" s="733"/>
      <c r="D43" s="734" t="str">
        <f>IF(COUNTIF(実施計画様式!BR73:BR472,"error")&gt;0,"","○")</f>
        <v>○</v>
      </c>
      <c r="E43" s="735"/>
      <c r="F43" s="51">
        <f t="shared" si="1"/>
        <v>0</v>
      </c>
    </row>
    <row r="44" spans="1:6" ht="39.950000000000003" customHeight="1" x14ac:dyDescent="0.15">
      <c r="A44" s="167">
        <v>31</v>
      </c>
      <c r="B44" s="737" t="s">
        <v>7633</v>
      </c>
      <c r="C44" s="733"/>
      <c r="D44" s="734" t="str">
        <f>IF(COUNTIF(実施計画様式!BS73:BS472,"error")&gt;0,"","○")</f>
        <v>○</v>
      </c>
      <c r="E44" s="735"/>
      <c r="F44" s="51">
        <f t="shared" si="1"/>
        <v>0</v>
      </c>
    </row>
    <row r="45" spans="1:6" ht="39.950000000000003" customHeight="1" x14ac:dyDescent="0.15">
      <c r="A45" s="167">
        <v>32</v>
      </c>
      <c r="B45" s="738" t="s">
        <v>7634</v>
      </c>
      <c r="C45" s="738"/>
      <c r="D45" s="734" t="str">
        <f>IF(COUNTIF(実施計画様式!BT73:BT472,"error")&gt;0,"","○")</f>
        <v>○</v>
      </c>
      <c r="E45" s="735"/>
      <c r="F45" s="51">
        <f t="shared" si="1"/>
        <v>0</v>
      </c>
    </row>
    <row r="46" spans="1:6" ht="39.950000000000003" customHeight="1" x14ac:dyDescent="0.15">
      <c r="A46" s="87">
        <v>33</v>
      </c>
      <c r="B46" s="732" t="s">
        <v>7636</v>
      </c>
      <c r="C46" s="733"/>
      <c r="D46" s="734" t="str">
        <f>IF(COUNTIF(実施計画様式!BU73:BU472,"error")&gt;0,"","○")</f>
        <v>○</v>
      </c>
      <c r="E46" s="735"/>
      <c r="F46" s="51">
        <f t="shared" si="1"/>
        <v>0</v>
      </c>
    </row>
    <row r="47" spans="1:6" ht="39.950000000000003" customHeight="1" x14ac:dyDescent="0.15">
      <c r="A47" s="87">
        <v>34</v>
      </c>
      <c r="B47" s="738" t="s">
        <v>7672</v>
      </c>
      <c r="C47" s="738"/>
      <c r="D47" s="734" t="str">
        <f>IF(COUNTIF(実施計画様式!BV73:BV472,"error")&gt;0,"","○")</f>
        <v>○</v>
      </c>
      <c r="E47" s="735"/>
      <c r="F47" s="51">
        <f t="shared" si="1"/>
        <v>0</v>
      </c>
    </row>
    <row r="48" spans="1:6" ht="39.950000000000003" customHeight="1" x14ac:dyDescent="0.15">
      <c r="A48" s="87">
        <v>35</v>
      </c>
      <c r="B48" s="732" t="s">
        <v>7673</v>
      </c>
      <c r="C48" s="733"/>
      <c r="D48" s="734" t="str">
        <f>IF(COUNTIF(実施計画様式!BW73:BW472,"error")&gt;0,"","○")</f>
        <v>○</v>
      </c>
      <c r="E48" s="735"/>
      <c r="F48" s="51">
        <f t="shared" si="1"/>
        <v>0</v>
      </c>
    </row>
    <row r="49" spans="1:6" ht="39.950000000000003" customHeight="1" x14ac:dyDescent="0.15">
      <c r="A49" s="87">
        <v>36</v>
      </c>
      <c r="B49" s="732" t="s">
        <v>3869</v>
      </c>
      <c r="C49" s="733"/>
      <c r="D49" s="734" t="str">
        <f>IF(COUNTIF(実施計画様式!BX73:BX472,"error")&gt;0,"","○")</f>
        <v>○</v>
      </c>
      <c r="E49" s="735"/>
      <c r="F49" s="51">
        <f t="shared" si="1"/>
        <v>0</v>
      </c>
    </row>
    <row r="50" spans="1:6" ht="39.950000000000003" customHeight="1" x14ac:dyDescent="0.15">
      <c r="A50" s="87">
        <v>37</v>
      </c>
      <c r="B50" s="738" t="s">
        <v>7637</v>
      </c>
      <c r="C50" s="740"/>
      <c r="D50" s="734" t="str">
        <f>IF(COUNTIF(実施計画様式!BY73:BY472,"error")&gt;0,"","○")</f>
        <v>○</v>
      </c>
      <c r="E50" s="735"/>
      <c r="F50" s="51">
        <f t="shared" si="1"/>
        <v>0</v>
      </c>
    </row>
    <row r="51" spans="1:6" ht="39.950000000000003" customHeight="1" x14ac:dyDescent="0.15">
      <c r="A51" s="87">
        <v>38</v>
      </c>
      <c r="B51" s="738" t="s">
        <v>3870</v>
      </c>
      <c r="C51" s="738"/>
      <c r="D51" s="734" t="str">
        <f>IF(COUNTIF(基金調べ!L4:L18,"error")&gt;0,"","○")</f>
        <v>○</v>
      </c>
      <c r="E51" s="735"/>
      <c r="F51" s="51">
        <f t="shared" si="1"/>
        <v>0</v>
      </c>
    </row>
    <row r="52" spans="1:6" ht="39.950000000000003" customHeight="1" x14ac:dyDescent="0.15">
      <c r="A52" s="87">
        <v>39</v>
      </c>
      <c r="B52" s="732" t="s">
        <v>7669</v>
      </c>
      <c r="C52" s="733"/>
      <c r="D52" s="734" t="str">
        <f>IF(COUNTIF(実施計画様式!BZ73:BZ472,"error")&gt;0,"","○")</f>
        <v>○</v>
      </c>
      <c r="E52" s="735"/>
      <c r="F52" s="51">
        <f t="shared" si="1"/>
        <v>0</v>
      </c>
    </row>
    <row r="53" spans="1:6" ht="39.950000000000003" customHeight="1" x14ac:dyDescent="0.15">
      <c r="A53" s="87">
        <v>40</v>
      </c>
      <c r="B53" s="732" t="s">
        <v>7709</v>
      </c>
      <c r="C53" s="733"/>
      <c r="D53" s="734" t="str">
        <f>IF(COUNTIF(実施計画様式!CA73:CA472,"error")&gt;0,"","○")</f>
        <v>○</v>
      </c>
      <c r="E53" s="735"/>
      <c r="F53" s="51">
        <f t="shared" si="1"/>
        <v>0</v>
      </c>
    </row>
    <row r="54" spans="1:6" ht="39.950000000000003" customHeight="1" x14ac:dyDescent="0.15">
      <c r="A54" s="87">
        <v>41</v>
      </c>
      <c r="B54" s="732" t="s">
        <v>7701</v>
      </c>
      <c r="C54" s="733"/>
      <c r="D54" s="734" t="str">
        <f>IF(COUNTIF(実施計画様式!CB73:CB472,"error")&gt;0,"","○")</f>
        <v>○</v>
      </c>
      <c r="E54" s="735"/>
      <c r="F54" s="51">
        <f t="shared" si="1"/>
        <v>0</v>
      </c>
    </row>
    <row r="55" spans="1:6" ht="39.950000000000003" customHeight="1" x14ac:dyDescent="0.15">
      <c r="A55" s="87">
        <v>42</v>
      </c>
      <c r="B55" s="732" t="s">
        <v>7702</v>
      </c>
      <c r="C55" s="733"/>
      <c r="D55" s="734" t="str">
        <f>IF(COUNTIF(実施計画様式!CC73:CC472,"error")&gt;0,"","○")</f>
        <v>○</v>
      </c>
      <c r="E55" s="735"/>
      <c r="F55" s="51">
        <f t="shared" si="1"/>
        <v>0</v>
      </c>
    </row>
    <row r="56" spans="1:6" ht="39.950000000000003" customHeight="1" x14ac:dyDescent="0.15">
      <c r="A56" s="167">
        <v>43</v>
      </c>
      <c r="B56" s="740" t="s">
        <v>7638</v>
      </c>
      <c r="C56" s="740"/>
      <c r="D56" s="734" t="str">
        <f>IF(COUNTIF(実施計画様式!CD73:CD472,"error")&gt;0,"","○")</f>
        <v>○</v>
      </c>
      <c r="E56" s="735"/>
      <c r="F56" s="51">
        <f t="shared" si="1"/>
        <v>0</v>
      </c>
    </row>
    <row r="57" spans="1:6" ht="39.950000000000003" customHeight="1" x14ac:dyDescent="0.15">
      <c r="A57" s="167">
        <v>44</v>
      </c>
      <c r="B57" s="740" t="s">
        <v>7639</v>
      </c>
      <c r="C57" s="738"/>
      <c r="D57" s="734" t="str">
        <f>IF(COUNTIF(実施計画様式!CE73:CE472,"error")&gt;0,"","○")</f>
        <v>○</v>
      </c>
      <c r="E57" s="735"/>
      <c r="F57" s="51">
        <f t="shared" si="1"/>
        <v>0</v>
      </c>
    </row>
    <row r="58" spans="1:6" ht="39.950000000000003" customHeight="1" x14ac:dyDescent="0.15">
      <c r="A58" s="167">
        <v>45</v>
      </c>
      <c r="B58" s="736" t="s">
        <v>7640</v>
      </c>
      <c r="C58" s="737"/>
      <c r="D58" s="734" t="str">
        <f>IF(COUNTIF(実施計画様式!CF73:CF472,"error")&gt;0,"","○")</f>
        <v>○</v>
      </c>
      <c r="E58" s="735"/>
      <c r="F58" s="51">
        <f t="shared" si="1"/>
        <v>0</v>
      </c>
    </row>
    <row r="59" spans="1:6" ht="39.950000000000003" customHeight="1" x14ac:dyDescent="0.15">
      <c r="A59" s="167">
        <v>46</v>
      </c>
      <c r="B59" s="736" t="s">
        <v>7670</v>
      </c>
      <c r="C59" s="737"/>
      <c r="D59" s="734" t="str">
        <f>IF(COUNTIF(実施計画様式!CG73:CG472,"error")&gt;0,"","○")</f>
        <v>○</v>
      </c>
      <c r="E59" s="735"/>
      <c r="F59" s="51">
        <f t="shared" si="1"/>
        <v>0</v>
      </c>
    </row>
    <row r="60" spans="1:6" ht="39.950000000000003" customHeight="1" x14ac:dyDescent="0.15">
      <c r="A60" s="87">
        <v>47</v>
      </c>
      <c r="B60" s="739" t="s">
        <v>7641</v>
      </c>
      <c r="C60" s="739"/>
      <c r="D60" s="734" t="str">
        <f>IF(COUNTIF(実施計画様式!CH73:CJ472,"error")&gt;0,"","○")</f>
        <v>○</v>
      </c>
      <c r="E60" s="735"/>
      <c r="F60" s="51">
        <f t="shared" si="1"/>
        <v>0</v>
      </c>
    </row>
    <row r="61" spans="1:6" ht="39.950000000000003" customHeight="1" x14ac:dyDescent="0.15">
      <c r="A61" s="87">
        <v>48</v>
      </c>
      <c r="B61" s="739" t="s">
        <v>7671</v>
      </c>
      <c r="C61" s="739"/>
      <c r="D61" s="734" t="str">
        <f>IF(COUNTIF(実施計画様式!CK73:CL472,"error")&gt;0,"","○")</f>
        <v>○</v>
      </c>
      <c r="E61" s="735"/>
      <c r="F61" s="51">
        <f t="shared" si="1"/>
        <v>0</v>
      </c>
    </row>
    <row r="62" spans="1:6" ht="39.950000000000003" customHeight="1" x14ac:dyDescent="0.15">
      <c r="A62" s="87">
        <v>49</v>
      </c>
      <c r="B62" s="739" t="s">
        <v>3871</v>
      </c>
      <c r="C62" s="739"/>
      <c r="D62" s="734" t="str">
        <f>IF(COUNTIF(実施計画様式!CM73:CN472,"error")&gt;0,"","○")</f>
        <v>○</v>
      </c>
      <c r="E62" s="735"/>
      <c r="F62" s="51">
        <f t="shared" si="1"/>
        <v>0</v>
      </c>
    </row>
    <row r="63" spans="1:6" ht="39.950000000000003" customHeight="1" x14ac:dyDescent="0.15">
      <c r="A63" s="88">
        <v>50</v>
      </c>
      <c r="B63" s="748" t="s">
        <v>3872</v>
      </c>
      <c r="C63" s="748"/>
      <c r="D63" s="749" t="str">
        <f>IF(COUNTIF(実施計画様式!CO73:CO472,"error")&gt;0,"","○")</f>
        <v>○</v>
      </c>
      <c r="E63" s="750"/>
      <c r="F63" s="51">
        <f t="shared" si="1"/>
        <v>0</v>
      </c>
    </row>
    <row r="64" spans="1:6" ht="39.950000000000003" customHeight="1" x14ac:dyDescent="0.15">
      <c r="A64" s="88">
        <v>51</v>
      </c>
      <c r="B64" s="748" t="s">
        <v>3873</v>
      </c>
      <c r="C64" s="748"/>
      <c r="D64" s="749" t="str">
        <f>IF(SUBTOTAL(103,実施計画様式!C73:C472)=400,"○","")</f>
        <v>○</v>
      </c>
      <c r="E64" s="750"/>
      <c r="F64" s="51">
        <f t="shared" si="1"/>
        <v>0</v>
      </c>
    </row>
    <row r="65" spans="1:7" ht="39.950000000000003" customHeight="1" x14ac:dyDescent="0.15">
      <c r="A65" s="170">
        <v>52</v>
      </c>
      <c r="B65" s="745" t="s">
        <v>3874</v>
      </c>
      <c r="C65" s="745"/>
      <c r="D65" s="746" t="str">
        <f>IF(COUNTIF(実施計画様式!CP73:CP472,"error")&gt;0,"","○")</f>
        <v>○</v>
      </c>
      <c r="E65" s="747"/>
      <c r="F65" s="51">
        <f t="shared" si="1"/>
        <v>0</v>
      </c>
    </row>
    <row r="66" spans="1:7" ht="39.950000000000003" customHeight="1" x14ac:dyDescent="0.15">
      <c r="A66" s="170">
        <v>53</v>
      </c>
      <c r="B66" s="745" t="str">
        <f>IF(分岐管理シート!A73="","事業NO2以降から記載をしているか","「①食料品の物価高騰に対する特別加算」にかかる事業は、事業NO1に記載しているか")</f>
        <v>事業NO2以降から記載をしているか</v>
      </c>
      <c r="C66" s="745"/>
      <c r="D66" s="746" t="str">
        <f>IF(COUNTIF(実施計画様式!CQ73:CR73,"error")&gt;0,"","○")</f>
        <v>○</v>
      </c>
      <c r="E66" s="747"/>
      <c r="F66" s="51">
        <f t="shared" si="1"/>
        <v>0</v>
      </c>
    </row>
    <row r="67" spans="1:7" ht="39.950000000000003" hidden="1" customHeight="1" x14ac:dyDescent="0.15">
      <c r="A67" s="170">
        <v>54</v>
      </c>
      <c r="B67" s="751" t="s">
        <v>7716</v>
      </c>
      <c r="C67" s="751"/>
      <c r="D67" s="746" t="str">
        <f>IF(実施計画様式!$I$5="","",IF(OR(MOD(実施計画様式!$I$5,1000)=0,実施計画様式!AA30&gt;0,IFERROR(VLOOKUP(実施計画様式!$I$5,限!$D$3:$AV$1790,MATCH(5,限!$D$2:$AV$2,0),FALSE),0)&gt;0,実施計画様式!$BG$15+IFERROR(VLOOKUP(実施計画様式!$I$5,限!$D$3:$AV$1790,MATCH(4,限!$D$2:$AV$2,0),FALSE),0)-IFERROR(VLOOKUP(実施計画様式!$I$5,限!$D$3:$AV$1790,MATCH(5,限!$D$2:$AV$2,0),FALSE),0)&lt;IFERROR(VLOOKUP(実施計画様式!$I$5,限!$D$3:$AV$1790,MATCH(2,限!$D$2:$AV$2,0),FALSE),0)),"○",""))</f>
        <v>○</v>
      </c>
      <c r="E67" s="747"/>
      <c r="F67" s="51">
        <f t="shared" si="1"/>
        <v>0</v>
      </c>
      <c r="G67" s="51" t="s">
        <v>7789</v>
      </c>
    </row>
    <row r="68" spans="1:7" ht="39.950000000000003" customHeight="1" x14ac:dyDescent="0.15">
      <c r="A68" s="414">
        <v>54</v>
      </c>
      <c r="B68" s="741" t="s">
        <v>7803</v>
      </c>
      <c r="C68" s="742"/>
      <c r="D68" s="743" t="str">
        <f>IF(実施計画様式!$I$5="","",IF(OR(MOD(実施計画様式!$I$5,1000)=0,実施計画様式!AA30&gt;0,IFERROR(VLOOKUP(実施計画様式!$I$5,限!$D$3:$AV$1790,MATCH(5,限!$D$2:$AV$2,0),FALSE),0)&gt;0),"○",""))</f>
        <v>○</v>
      </c>
      <c r="E68" s="744"/>
      <c r="F68" s="51">
        <f t="shared" si="1"/>
        <v>0</v>
      </c>
    </row>
    <row r="69" spans="1:7" ht="78" customHeight="1" thickBot="1" x14ac:dyDescent="0.2">
      <c r="A69" s="415">
        <v>55</v>
      </c>
      <c r="B69" s="796" t="s">
        <v>7814</v>
      </c>
      <c r="C69" s="797"/>
      <c r="D69" s="798" t="str">
        <f>IF(実施計画様式!$I$5="","",IF(OR(G25="",実施計画様式!$AL$4=0,実施計画様式!$AL$3-実施計画様式!$AL$4&gt;=実施計画様式!$BG$17),"○",""))</f>
        <v>○</v>
      </c>
      <c r="E69" s="798"/>
      <c r="F69" s="51">
        <f t="shared" si="1"/>
        <v>0</v>
      </c>
    </row>
    <row r="70" spans="1:7" ht="60.6" customHeight="1" x14ac:dyDescent="0.15"/>
    <row r="71" spans="1:7" ht="60.95" customHeight="1" x14ac:dyDescent="0.15"/>
  </sheetData>
  <sheetProtection algorithmName="SHA-512" hashValue="0hDSE1dcKTA0Hkbb3GNLxAtAsPRbyYpJUkO72uvAfvxiNRRxRyWPgsTDeuWrQsPGZXTDxRLOHN5pprnOv/heAw==" saltValue="Lx0i7Fl1FHuxHVfeHrBdHA==" spinCount="100000" sheet="1" formatColumns="0" formatRows="0"/>
  <mergeCells count="128">
    <mergeCell ref="B69:C69"/>
    <mergeCell ref="D69:E69"/>
    <mergeCell ref="A1:C1"/>
    <mergeCell ref="D16:E16"/>
    <mergeCell ref="B31:C31"/>
    <mergeCell ref="D34:E34"/>
    <mergeCell ref="B39:C39"/>
    <mergeCell ref="B22:C22"/>
    <mergeCell ref="D31:E31"/>
    <mergeCell ref="D28:E28"/>
    <mergeCell ref="B30:C30"/>
    <mergeCell ref="D37:E37"/>
    <mergeCell ref="B34:C34"/>
    <mergeCell ref="D18:E18"/>
    <mergeCell ref="B20:C20"/>
    <mergeCell ref="B38:C38"/>
    <mergeCell ref="D38:E38"/>
    <mergeCell ref="B23:C23"/>
    <mergeCell ref="D23:E23"/>
    <mergeCell ref="D39:E39"/>
    <mergeCell ref="B24:C24"/>
    <mergeCell ref="D24:E24"/>
    <mergeCell ref="B25:C25"/>
    <mergeCell ref="D25:E25"/>
    <mergeCell ref="D35:E35"/>
    <mergeCell ref="B6:C6"/>
    <mergeCell ref="D6:E6"/>
    <mergeCell ref="A13:E13"/>
    <mergeCell ref="D15:E15"/>
    <mergeCell ref="B10:C10"/>
    <mergeCell ref="B11:C11"/>
    <mergeCell ref="B12:C12"/>
    <mergeCell ref="D12:E12"/>
    <mergeCell ref="B8:C8"/>
    <mergeCell ref="D8:E8"/>
    <mergeCell ref="B14:C14"/>
    <mergeCell ref="D14:E14"/>
    <mergeCell ref="B9:C9"/>
    <mergeCell ref="D9:E9"/>
    <mergeCell ref="D10:E10"/>
    <mergeCell ref="B7:C7"/>
    <mergeCell ref="D7:E7"/>
    <mergeCell ref="B26:C26"/>
    <mergeCell ref="D26:E26"/>
    <mergeCell ref="D33:E33"/>
    <mergeCell ref="B33:C33"/>
    <mergeCell ref="B29:C29"/>
    <mergeCell ref="D29:E29"/>
    <mergeCell ref="A2:C2"/>
    <mergeCell ref="A3:C3"/>
    <mergeCell ref="B45:C45"/>
    <mergeCell ref="D45:E45"/>
    <mergeCell ref="B21:C21"/>
    <mergeCell ref="D21:E21"/>
    <mergeCell ref="A27:E27"/>
    <mergeCell ref="B37:C37"/>
    <mergeCell ref="D44:E44"/>
    <mergeCell ref="A14:A19"/>
    <mergeCell ref="B28:C28"/>
    <mergeCell ref="B44:C44"/>
    <mergeCell ref="D11:E11"/>
    <mergeCell ref="B32:C32"/>
    <mergeCell ref="D32:E32"/>
    <mergeCell ref="B35:C35"/>
    <mergeCell ref="D17:E17"/>
    <mergeCell ref="D30:E30"/>
    <mergeCell ref="D19:E19"/>
    <mergeCell ref="D22:E22"/>
    <mergeCell ref="D20:E20"/>
    <mergeCell ref="B4:C4"/>
    <mergeCell ref="D4:E4"/>
    <mergeCell ref="A5:E5"/>
    <mergeCell ref="B68:C68"/>
    <mergeCell ref="D68:E68"/>
    <mergeCell ref="B62:C62"/>
    <mergeCell ref="D62:E62"/>
    <mergeCell ref="B65:C65"/>
    <mergeCell ref="D65:E65"/>
    <mergeCell ref="B64:C64"/>
    <mergeCell ref="D64:E64"/>
    <mergeCell ref="B63:C63"/>
    <mergeCell ref="D63:E63"/>
    <mergeCell ref="B66:C66"/>
    <mergeCell ref="D66:E66"/>
    <mergeCell ref="B67:C67"/>
    <mergeCell ref="D67:E67"/>
    <mergeCell ref="B53:C53"/>
    <mergeCell ref="D53:E53"/>
    <mergeCell ref="B61:C61"/>
    <mergeCell ref="D61:E61"/>
    <mergeCell ref="B50:C50"/>
    <mergeCell ref="B59:C59"/>
    <mergeCell ref="D59:E59"/>
    <mergeCell ref="B60:C60"/>
    <mergeCell ref="D40:E40"/>
    <mergeCell ref="B40:C40"/>
    <mergeCell ref="D60:E60"/>
    <mergeCell ref="B56:C56"/>
    <mergeCell ref="D56:E56"/>
    <mergeCell ref="B57:C57"/>
    <mergeCell ref="D57:E57"/>
    <mergeCell ref="B51:C51"/>
    <mergeCell ref="D51:E51"/>
    <mergeCell ref="D50:E50"/>
    <mergeCell ref="B58:C58"/>
    <mergeCell ref="D58:E58"/>
    <mergeCell ref="B54:C54"/>
    <mergeCell ref="D54:E54"/>
    <mergeCell ref="B55:C55"/>
    <mergeCell ref="D55:E55"/>
    <mergeCell ref="B36:C36"/>
    <mergeCell ref="D36:E36"/>
    <mergeCell ref="B41:C41"/>
    <mergeCell ref="B42:C42"/>
    <mergeCell ref="D41:E41"/>
    <mergeCell ref="D42:E42"/>
    <mergeCell ref="B43:C43"/>
    <mergeCell ref="D43:E43"/>
    <mergeCell ref="B52:C52"/>
    <mergeCell ref="D52:E52"/>
    <mergeCell ref="D46:E46"/>
    <mergeCell ref="D47:E47"/>
    <mergeCell ref="B48:C48"/>
    <mergeCell ref="B46:C46"/>
    <mergeCell ref="D49:E49"/>
    <mergeCell ref="B49:C49"/>
    <mergeCell ref="D48:E48"/>
    <mergeCell ref="B47:C47"/>
  </mergeCells>
  <phoneticPr fontId="20"/>
  <conditionalFormatting sqref="B25:C25">
    <cfRule type="expression" dxfId="3" priority="3">
      <formula>$G$25&lt;&gt;""</formula>
    </cfRule>
  </conditionalFormatting>
  <conditionalFormatting sqref="B26:C26">
    <cfRule type="expression" dxfId="2" priority="2">
      <formula>$B$26&lt;&gt;"※記入不要項目です"</formula>
    </cfRule>
  </conditionalFormatting>
  <conditionalFormatting sqref="D25:E25">
    <cfRule type="expression" dxfId="1" priority="7">
      <formula>$G$25=""</formula>
    </cfRule>
  </conditionalFormatting>
  <conditionalFormatting sqref="D26:E26">
    <cfRule type="expression" dxfId="0" priority="1">
      <formula>$B$26="※記入不要項目です"</formula>
    </cfRule>
  </conditionalFormatting>
  <dataValidations count="4">
    <dataValidation allowBlank="1" showErrorMessage="1" sqref="C43:C45 D13:E13 C34:C35 C15:C21 C6 C37:C39 C8:C13 C47 E47 C56:C57 C50:C51 E50:E51 E56:E59 A60:E67 D27:D59 C30:C32 B55:B59 A6:A59 B6:B23 B25:B53 C27:C28 E27:E28 E30:E45" xr:uid="{00000000-0002-0000-0600-000000000000}"/>
    <dataValidation type="custom" showErrorMessage="1" sqref="D25:E25" xr:uid="{4C3A6477-5CBE-4DAE-9332-57FE30E76200}">
      <formula1>$G$25&lt;&gt;""</formula1>
    </dataValidation>
    <dataValidation type="list" allowBlank="1" showErrorMessage="1" sqref="D26:E26" xr:uid="{2AE1ABEF-5CD3-4712-8A27-C4A1E247946A}">
      <formula1>IF(B26&lt;&gt;"※記入不要項目です",$F$1,"")</formula1>
    </dataValidation>
    <dataValidation type="list" allowBlank="1" showErrorMessage="1" sqref="D6:E12 D14:E24" xr:uid="{39F11E1B-2B12-4111-9540-ADFB71420D42}">
      <formula1>$F$1</formula1>
    </dataValidation>
  </dataValidations>
  <pageMargins left="0.19652777777777777" right="0.19652777777777777" top="0.19652777777777777" bottom="0.19652777777777777" header="0.51180555555555551" footer="0.51180555555555551"/>
  <pageSetup paperSize="9" scale="59" fitToHeight="0" orientation="portrait" horizontalDpi="300" verticalDpi="300" r:id="rId1"/>
  <headerFooter alignWithMargins="0"/>
  <rowBreaks count="1" manualBreakCount="1">
    <brk id="37"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BE7DC-ABB4-40B7-AF94-70E43E4A0F1E}">
  <sheetPr codeName="Sheet10"/>
  <dimension ref="A1:J402"/>
  <sheetViews>
    <sheetView view="pageBreakPreview" zoomScale="50" zoomScaleNormal="70" zoomScaleSheetLayoutView="50" workbookViewId="0">
      <pane ySplit="2" topLeftCell="A3" activePane="bottomLeft" state="frozen"/>
      <selection pane="bottomLeft" activeCell="A3" sqref="A3"/>
    </sheetView>
  </sheetViews>
  <sheetFormatPr defaultRowHeight="13.5" x14ac:dyDescent="0.15"/>
  <cols>
    <col min="1" max="1" width="8.125" customWidth="1"/>
    <col min="2" max="2" width="29.875" customWidth="1"/>
    <col min="3" max="3" width="53" customWidth="1"/>
    <col min="4" max="4" width="81.5" customWidth="1"/>
    <col min="5" max="6" width="21.5" customWidth="1"/>
  </cols>
  <sheetData>
    <row r="1" spans="1:10" ht="48" customHeight="1" x14ac:dyDescent="0.15">
      <c r="A1" s="697" t="s">
        <v>7720</v>
      </c>
      <c r="B1" s="698"/>
      <c r="C1" s="698"/>
      <c r="D1" s="698"/>
      <c r="E1" s="698"/>
      <c r="F1" s="698"/>
    </row>
    <row r="2" spans="1:10" ht="105" x14ac:dyDescent="0.15">
      <c r="A2" s="128" t="s">
        <v>59</v>
      </c>
      <c r="B2" s="128" t="s">
        <v>60</v>
      </c>
      <c r="C2" s="129" t="s">
        <v>61</v>
      </c>
      <c r="D2" s="130" t="s">
        <v>62</v>
      </c>
      <c r="E2" s="129" t="s">
        <v>63</v>
      </c>
      <c r="F2" s="129" t="s">
        <v>64</v>
      </c>
    </row>
    <row r="3" spans="1:10" ht="198.95" customHeight="1" x14ac:dyDescent="0.15">
      <c r="A3" s="130">
        <f>IF(B3="","",1)</f>
        <v>1</v>
      </c>
      <c r="B3" s="130" t="str" cm="1">
        <f t="array" ref="B3">IFERROR(INDEX(実施計画様式!$M$73:$M$472,_xlfn.AGGREGATE(15,6,(ROW(実施計画様式!$D$73:$D$472)-ROW(実施計画様式!$D$73)+1)/(実施計画様式!$D$73:$D$472&lt;&gt;""),ROW(A1))),"")</f>
        <v>①食料品の物価高騰に対する特別加算</v>
      </c>
      <c r="C3" s="130" t="str" cm="1">
        <f t="array" ref="C3">IFERROR(INDEX(実施計画様式!$J$73:$J$472,_xlfn.AGGREGATE(15,6,(ROW(実施計画様式!$D$73:$D$472)-ROW(実施計画様式!$D$73)+1)/(実施計画様式!$D$73:$D$472&lt;&gt;""),ROW(A1))),"")</f>
        <v>ｍｏｒｉｃａプレミアム付与事業</v>
      </c>
      <c r="D3" s="130" t="str" cm="1">
        <f t="array" ref="D3">IFERROR(INDEX(実施計画様式!$AA$73:$AA$472,_xlfn.AGGREGATE(15,6,(ROW(実施計画様式!$D$73:$D$472)-ROW(実施計画様式!$D$73)+1)/(実施計画様式!$D$73:$D$472&lt;&gt;""),ROW(A1))),"")</f>
        <v>①物価高騰の影響を受けている生活者の支援としてmoricaを所有している町民全員に地域通貨の利用時に、期間限定ポイントを付与することで、消費に係る負担を軽減させつつ、購買意欲を促進し、経済循環を促す。
②事業実施に必要な経費など。
③ポイント分20,000,000円　10,000円×2,000人
   ※ポイントの利用量で変動あり（地域通貨利用時20％付与・上限10,000円）
ハートフル共同組合への補助500,000円
（キャンペーンを実施するため、補助を行う。）
・消耗品費：50,000円
・印刷製本費：150,000円
・郵送費：50,000円
・人件費：250,000円
④町民、町内事業者、ハートフル協同組合</v>
      </c>
      <c r="E3" s="130" t="str" cm="1">
        <f t="array" ref="E3">IFERROR(INDEX(実施計画様式!$AI$73:$AI$472,_xlfn.AGGREGATE(15,6,(ROW(実施計画様式!$D$73:$D$472)-ROW(実施計画様式!$D$73)+1)/(実施計画様式!$D$73:$D$472&lt;&gt;""),ROW(A1))),"")</f>
        <v>R8.4</v>
      </c>
      <c r="F3" s="130" t="str" cm="1">
        <f t="array" ref="F3">IFERROR(INDEX(実施計画様式!$AK$73:$AK$472,_xlfn.AGGREGATE(15,6,(ROW(実施計画様式!$D$73:$D$472)-ROW(実施計画様式!$D$73)+1)/(実施計画様式!$D$73:$D$472&lt;&gt;""),ROW(A1))),"")</f>
        <v>R9.3</v>
      </c>
      <c r="G3" s="32"/>
      <c r="J3" s="32"/>
    </row>
    <row r="4" spans="1:10" ht="198.95" customHeight="1" x14ac:dyDescent="0.15">
      <c r="A4" s="130">
        <f>IF(B4="","",A3+1)</f>
        <v>2</v>
      </c>
      <c r="B4" s="130" t="str" cm="1">
        <f t="array" ref="B4">IFERROR(INDEX(実施計画様式!$M$73:$M$472,_xlfn.AGGREGATE(15,6,(ROW(実施計画様式!$D$73:$D$472)-ROW(実施計画様式!$D$73)+1)/(実施計画様式!$D$73:$D$472&lt;&gt;""),ROW(A2))),"")</f>
        <v>②物価高騰に伴う低所得者世帯・高齢者世帯支援</v>
      </c>
      <c r="C4" s="130" t="str" cm="1">
        <f t="array" ref="C4">IFERROR(INDEX(実施計画様式!$J$73:$J$472,_xlfn.AGGREGATE(15,6,(ROW(実施計画様式!$D$73:$D$472)-ROW(実施計画様式!$D$73)+1)/(実施計画様式!$D$73:$D$472&lt;&gt;""),ROW(A2))),"")</f>
        <v>高齢者等入浴割引助成事業</v>
      </c>
      <c r="D4" s="130" t="str" cm="1">
        <f t="array" ref="D4">IFERROR(INDEX(実施計画様式!$AA$73:$AA$472,_xlfn.AGGREGATE(15,6,(ROW(実施計画様式!$D$73:$D$472)-ROW(実施計画様式!$D$73)+1)/(実施計画様式!$D$73:$D$472&lt;&gt;""),ROW(A2))),"")</f>
        <v>①物価高騰の影響による子育て世帯及び高齢者世帯等への負担軽減対策として、入浴料金の支援を行う。
②入浴優待割引事業にかかる経費
③・優待券シート　10万円
　・郵送料　　　　　10万円
　・衛生管理委託料　35万円
　・補助金　　　　　220万円
④入浴施設、利用者</v>
      </c>
      <c r="E4" s="130" t="str" cm="1">
        <f t="array" ref="E4">IFERROR(INDEX(実施計画様式!$AI$73:$AI$472,_xlfn.AGGREGATE(15,6,(ROW(実施計画様式!$D$73:$D$472)-ROW(実施計画様式!$D$73)+1)/(実施計画様式!$D$73:$D$472&lt;&gt;""),ROW(A2))),"")</f>
        <v>R8.4</v>
      </c>
      <c r="F4" s="130" t="str" cm="1">
        <f t="array" ref="F4">IFERROR(INDEX(実施計画様式!$AK$73:$AK$472,_xlfn.AGGREGATE(15,6,(ROW(実施計画様式!$D$73:$D$472)-ROW(実施計画様式!$D$73)+1)/(実施計画様式!$D$73:$D$472&lt;&gt;""),ROW(A2))),"")</f>
        <v>R9.3</v>
      </c>
    </row>
    <row r="5" spans="1:10" ht="198.95" customHeight="1" x14ac:dyDescent="0.15">
      <c r="A5" s="130">
        <f t="shared" ref="A5:A68" si="0">IF(B5="","",A4+1)</f>
        <v>3</v>
      </c>
      <c r="B5" s="130" t="str" cm="1">
        <f t="array" ref="B5">IFERROR(INDEX(実施計画様式!$M$73:$M$472,_xlfn.AGGREGATE(15,6,(ROW(実施計画様式!$D$73:$D$472)-ROW(実施計画様式!$D$73)+1)/(実施計画様式!$D$73:$D$472&lt;&gt;""),ROW(A3))),"")</f>
        <v>⑧農林水産業における物価高騰対策支援</v>
      </c>
      <c r="C5" s="130" t="str" cm="1">
        <f t="array" ref="C5">IFERROR(INDEX(実施計画様式!$J$73:$J$472,_xlfn.AGGREGATE(15,6,(ROW(実施計画様式!$D$73:$D$472)-ROW(実施計画様式!$D$73)+1)/(実施計画様式!$D$73:$D$472&lt;&gt;""),ROW(A3))),"")</f>
        <v>修道農業近代化施設農機具補助</v>
      </c>
      <c r="D5" s="130" t="str" cm="1">
        <f t="array" ref="D5">IFERROR(INDEX(実施計画様式!$AA$73:$AA$472,_xlfn.AGGREGATE(15,6,(ROW(実施計画様式!$D$73:$D$472)-ROW(実施計画様式!$D$73)+1)/(実施計画様式!$D$73:$D$472&lt;&gt;""),ROW(A3))),"")</f>
        <v>①物価高騰の影響で農機具の高騰が続いている。継続的な農業が行えるよう、購入費を補助する。
②農業用資材購入費
③4,710,000円×1/2=2,355,000円
【内訳】
・米乾燥機　3,300,000円×1/2=1,650,000円
・精米機　　 1,250,000円×1/2=625,000円
・集糠機　　　 160,000円×1/2= 80,000円
④修道地域の農業者</v>
      </c>
      <c r="E5" s="130" t="str" cm="1">
        <f t="array" ref="E5">IFERROR(INDEX(実施計画様式!$AI$73:$AI$472,_xlfn.AGGREGATE(15,6,(ROW(実施計画様式!$D$73:$D$472)-ROW(実施計画様式!$D$73)+1)/(実施計画様式!$D$73:$D$472&lt;&gt;""),ROW(A3))),"")</f>
        <v>R8.4</v>
      </c>
      <c r="F5" s="130" t="str" cm="1">
        <f t="array" ref="F5">IFERROR(INDEX(実施計画様式!$AK$73:$AK$472,_xlfn.AGGREGATE(15,6,(ROW(実施計画様式!$D$73:$D$472)-ROW(実施計画様式!$D$73)+1)/(実施計画様式!$D$73:$D$472&lt;&gt;""),ROW(A3))),"")</f>
        <v>R9.3</v>
      </c>
    </row>
    <row r="6" spans="1:10" ht="198.95" customHeight="1" x14ac:dyDescent="0.15">
      <c r="A6" s="130">
        <f t="shared" si="0"/>
        <v>4</v>
      </c>
      <c r="B6" s="130" t="str" cm="1">
        <f t="array" ref="B6">IFERROR(INDEX(実施計画様式!$M$73:$M$472,_xlfn.AGGREGATE(15,6,(ROW(実施計画様式!$D$73:$D$472)-ROW(実施計画様式!$D$73)+1)/(実施計画様式!$D$73:$D$472&lt;&gt;""),ROW(A4))),"")</f>
        <v>⑧農林水産業における物価高騰対策支援</v>
      </c>
      <c r="C6" s="130" t="str" cm="1">
        <f t="array" ref="C6">IFERROR(INDEX(実施計画様式!$J$73:$J$472,_xlfn.AGGREGATE(15,6,(ROW(実施計画様式!$D$73:$D$472)-ROW(実施計画様式!$D$73)+1)/(実施計画様式!$D$73:$D$472&lt;&gt;""),ROW(A4))),"")</f>
        <v>産直市活性化事業</v>
      </c>
      <c r="D6" s="130" t="str" cm="1">
        <f t="array" ref="D6">IFERROR(INDEX(実施計画様式!$AA$73:$AA$472,_xlfn.AGGREGATE(15,6,(ROW(実施計画様式!$D$73:$D$472)-ROW(実施計画様式!$D$73)+1)/(実施計画様式!$D$73:$D$472&lt;&gt;""),ROW(A4))),"")</f>
        <v>①太田川産直市は地域の小規模出荷農業者が農産物を販売する場であり、産直市を活性化することにより物価高騰の影響を受けている小規模出荷農業者の売上向上を図るため。
②事業実施に必要な経費など。
③・地域通貨利用手数料1,000円×12か月＝1万2,000円
　・出荷者紹介制度　20人×2人×3,000円＝12万円
　・出荷者支援キャンペーン1,500万円×10％＝150万円
　・備品購入　　　　　　　　　　　　　　　　　　　　46万円
　・講習会　　　　　　　　　　　　　　　　　　　104万8,000円
　・産直市支援専門人材　　　　　　　　　　500万円
　・集荷車　　　　　　　　　　　　　　　　　　125万5,000円
　・ロゴ作成デザイン料　　　　　　　　　　30万5,000円
　・出荷者ジャンパー　　　　　　　　　　　30万円
④太田川産直市、小規模農業者</v>
      </c>
      <c r="E6" s="130" t="str" cm="1">
        <f t="array" ref="E6">IFERROR(INDEX(実施計画様式!$AI$73:$AI$472,_xlfn.AGGREGATE(15,6,(ROW(実施計画様式!$D$73:$D$472)-ROW(実施計画様式!$D$73)+1)/(実施計画様式!$D$73:$D$472&lt;&gt;""),ROW(A4))),"")</f>
        <v>R8.4</v>
      </c>
      <c r="F6" s="130" t="str" cm="1">
        <f t="array" ref="F6">IFERROR(INDEX(実施計画様式!$AK$73:$AK$472,_xlfn.AGGREGATE(15,6,(ROW(実施計画様式!$D$73:$D$472)-ROW(実施計画様式!$D$73)+1)/(実施計画様式!$D$73:$D$472&lt;&gt;""),ROW(A4))),"")</f>
        <v>R9.3</v>
      </c>
    </row>
    <row r="7" spans="1:10" ht="198.95" customHeight="1" x14ac:dyDescent="0.15">
      <c r="A7" s="130">
        <f t="shared" si="0"/>
        <v>5</v>
      </c>
      <c r="B7" s="130" t="str" cm="1">
        <f t="array" ref="B7">IFERROR(INDEX(実施計画様式!$M$73:$M$472,_xlfn.AGGREGATE(15,6,(ROW(実施計画様式!$D$73:$D$472)-ROW(実施計画様式!$D$73)+1)/(実施計画様式!$D$73:$D$472&lt;&gt;""),ROW(A5))),"")</f>
        <v>⑧農林水産業における物価高騰対策支援</v>
      </c>
      <c r="C7" s="130" t="str" cm="1">
        <f t="array" ref="C7">IFERROR(INDEX(実施計画様式!$J$73:$J$472,_xlfn.AGGREGATE(15,6,(ROW(実施計画様式!$D$73:$D$472)-ROW(実施計画様式!$D$73)+1)/(実施計画様式!$D$73:$D$472&lt;&gt;""),ROW(A5))),"")</f>
        <v>物価高騰対応農業用機械補助事業（認定農業者等）</v>
      </c>
      <c r="D7" s="130" t="str" cm="1">
        <f t="array" ref="D7">IFERROR(INDEX(実施計画様式!$AA$73:$AA$472,_xlfn.AGGREGATE(15,6,(ROW(実施計画様式!$D$73:$D$472)-ROW(実施計画様式!$D$73)+1)/(実施計画様式!$D$73:$D$472&lt;&gt;""),ROW(A5))),"")</f>
        <v>①物価高騰の影響で、農機具の高騰が続いている。継続的な農業が行えるよう、購入費を補助する。
②農機具購入費
③乾燥機１台 3,000,000円×1/2＝1,500,000円
　畝立機１台     73,500円×1/2=36,750円
　動噴　　1台　 221,000円×1/2＝110,500
④認定農業者</v>
      </c>
      <c r="E7" s="130" t="str" cm="1">
        <f t="array" ref="E7">IFERROR(INDEX(実施計画様式!$AI$73:$AI$472,_xlfn.AGGREGATE(15,6,(ROW(実施計画様式!$D$73:$D$472)-ROW(実施計画様式!$D$73)+1)/(実施計画様式!$D$73:$D$472&lt;&gt;""),ROW(A5))),"")</f>
        <v>R8.4</v>
      </c>
      <c r="F7" s="130" t="str" cm="1">
        <f t="array" ref="F7">IFERROR(INDEX(実施計画様式!$AK$73:$AK$472,_xlfn.AGGREGATE(15,6,(ROW(実施計画様式!$D$73:$D$472)-ROW(実施計画様式!$D$73)+1)/(実施計画様式!$D$73:$D$472&lt;&gt;""),ROW(A5))),"")</f>
        <v>R9.3</v>
      </c>
    </row>
    <row r="8" spans="1:10" ht="198.95" customHeight="1" x14ac:dyDescent="0.15">
      <c r="A8" s="130">
        <f t="shared" si="0"/>
        <v>6</v>
      </c>
      <c r="B8" s="130" t="str" cm="1">
        <f t="array" ref="B8">IFERROR(INDEX(実施計画様式!$M$73:$M$472,_xlfn.AGGREGATE(15,6,(ROW(実施計画様式!$D$73:$D$472)-ROW(実施計画様式!$D$73)+1)/(実施計画様式!$D$73:$D$472&lt;&gt;""),ROW(A6))),"")</f>
        <v>⑧農林水産業における物価高騰対策支援</v>
      </c>
      <c r="C8" s="130" t="str" cm="1">
        <f t="array" ref="C8">IFERROR(INDEX(実施計画様式!$J$73:$J$472,_xlfn.AGGREGATE(15,6,(ROW(実施計画様式!$D$73:$D$472)-ROW(実施計画様式!$D$73)+1)/(実施計画様式!$D$73:$D$472&lt;&gt;""),ROW(A6))),"")</f>
        <v>物価高騰対応農業用機械補助事業（小規模出荷農業者）</v>
      </c>
      <c r="D8" s="130" t="str" cm="1">
        <f t="array" ref="D8">IFERROR(INDEX(実施計画様式!$AA$73:$AA$472,_xlfn.AGGREGATE(15,6,(ROW(実施計画様式!$D$73:$D$472)-ROW(実施計画様式!$D$73)+1)/(実施計画様式!$D$73:$D$472&lt;&gt;""),ROW(A6))),"")</f>
        <v>①物価高騰の影響で、農機具の高騰が続いている。継続的な農業が行えるよう、購入費を補助する。
②農機具購入費
③1,000,000円×1/2×2人＝1,000,000円
④独自小規模出荷農業者</v>
      </c>
      <c r="E8" s="130" t="str" cm="1">
        <f t="array" ref="E8">IFERROR(INDEX(実施計画様式!$AI$73:$AI$472,_xlfn.AGGREGATE(15,6,(ROW(実施計画様式!$D$73:$D$472)-ROW(実施計画様式!$D$73)+1)/(実施計画様式!$D$73:$D$472&lt;&gt;""),ROW(A6))),"")</f>
        <v>R8.4</v>
      </c>
      <c r="F8" s="130" t="str" cm="1">
        <f t="array" ref="F8">IFERROR(INDEX(実施計画様式!$AK$73:$AK$472,_xlfn.AGGREGATE(15,6,(ROW(実施計画様式!$D$73:$D$472)-ROW(実施計画様式!$D$73)+1)/(実施計画様式!$D$73:$D$472&lt;&gt;""),ROW(A6))),"")</f>
        <v>R9.3</v>
      </c>
    </row>
    <row r="9" spans="1:10" ht="198.95" customHeight="1" x14ac:dyDescent="0.15">
      <c r="A9" s="130">
        <f t="shared" si="0"/>
        <v>7</v>
      </c>
      <c r="B9" s="130" t="str" cm="1">
        <f t="array" ref="B9">IFERROR(INDEX(実施計画様式!$M$73:$M$472,_xlfn.AGGREGATE(15,6,(ROW(実施計画様式!$D$73:$D$472)-ROW(実施計画様式!$D$73)+1)/(実施計画様式!$D$73:$D$472&lt;&gt;""),ROW(A7))),"")</f>
        <v>⑧農林水産業における物価高騰対策支援</v>
      </c>
      <c r="C9" s="130" t="str" cm="1">
        <f t="array" ref="C9">IFERROR(INDEX(実施計画様式!$J$73:$J$472,_xlfn.AGGREGATE(15,6,(ROW(実施計画様式!$D$73:$D$472)-ROW(実施計画様式!$D$73)+1)/(実施計画様式!$D$73:$D$472&lt;&gt;""),ROW(A7))),"")</f>
        <v>物価高騰対応農業用資材補助事業（小規模出荷農業者）</v>
      </c>
      <c r="D9" s="130" t="str" cm="1">
        <f t="array" ref="D9">IFERROR(INDEX(実施計画様式!$AA$73:$AA$472,_xlfn.AGGREGATE(15,6,(ROW(実施計画様式!$D$73:$D$472)-ROW(実施計画様式!$D$73)+1)/(実施計画様式!$D$73:$D$472&lt;&gt;""),ROW(A7))),"")</f>
        <v>①物価高騰の影響で、農業用資材の高騰が続いている。継続的な農業が行えるよう、購入費を補助する。
②農業用資材購入費
③200,000円×1/2×5名=500,000円
④独自小規模出荷農業者</v>
      </c>
      <c r="E9" s="130" t="str" cm="1">
        <f t="array" ref="E9">IFERROR(INDEX(実施計画様式!$AI$73:$AI$472,_xlfn.AGGREGATE(15,6,(ROW(実施計画様式!$D$73:$D$472)-ROW(実施計画様式!$D$73)+1)/(実施計画様式!$D$73:$D$472&lt;&gt;""),ROW(A7))),"")</f>
        <v>R8.4</v>
      </c>
      <c r="F9" s="130" t="str" cm="1">
        <f t="array" ref="F9">IFERROR(INDEX(実施計画様式!$AK$73:$AK$472,_xlfn.AGGREGATE(15,6,(ROW(実施計画様式!$D$73:$D$472)-ROW(実施計画様式!$D$73)+1)/(実施計画様式!$D$73:$D$472&lt;&gt;""),ROW(A7))),"")</f>
        <v>R9.3</v>
      </c>
    </row>
    <row r="10" spans="1:10" ht="198.95" customHeight="1" x14ac:dyDescent="0.15">
      <c r="A10" s="130">
        <f t="shared" si="0"/>
        <v>8</v>
      </c>
      <c r="B10" s="130" t="str" cm="1">
        <f t="array" ref="B10">IFERROR(INDEX(実施計画様式!$M$73:$M$472,_xlfn.AGGREGATE(15,6,(ROW(実施計画様式!$D$73:$D$472)-ROW(実施計画様式!$D$73)+1)/(実施計画様式!$D$73:$D$472&lt;&gt;""),ROW(A8))),"")</f>
        <v>⑧農林水産業における物価高騰対策支援</v>
      </c>
      <c r="C10" s="130" t="str" cm="1">
        <f t="array" ref="C10">IFERROR(INDEX(実施計画様式!$J$73:$J$472,_xlfn.AGGREGATE(15,6,(ROW(実施計画様式!$D$73:$D$472)-ROW(実施計画様式!$D$73)+1)/(実施計画様式!$D$73:$D$472&lt;&gt;""),ROW(A8))),"")</f>
        <v>物価高騰対応収入保険掛け金補助事業</v>
      </c>
      <c r="D10" s="130" t="str" cm="1">
        <f t="array" ref="D10">IFERROR(INDEX(実施計画様式!$AA$73:$AA$472,_xlfn.AGGREGATE(15,6,(ROW(実施計画様式!$D$73:$D$472)-ROW(実施計画様式!$D$73)+1)/(実施計画様式!$D$73:$D$472&lt;&gt;""),ROW(A8))),"")</f>
        <v>①物価高騰の影響により、農業活動が縮小し、収穫量が不足した際の農業経営者の収入保険料を補助する。
②農業経営者が加入する収入保険料
③200,000円×1/2×5名=500,000円　（補助率1/2）
④収入保険に加入する農業従事者</v>
      </c>
      <c r="E10" s="130" t="str" cm="1">
        <f t="array" ref="E10">IFERROR(INDEX(実施計画様式!$AI$73:$AI$472,_xlfn.AGGREGATE(15,6,(ROW(実施計画様式!$D$73:$D$472)-ROW(実施計画様式!$D$73)+1)/(実施計画様式!$D$73:$D$472&lt;&gt;""),ROW(A8))),"")</f>
        <v>R8.4</v>
      </c>
      <c r="F10" s="130" t="str" cm="1">
        <f t="array" ref="F10">IFERROR(INDEX(実施計画様式!$AK$73:$AK$472,_xlfn.AGGREGATE(15,6,(ROW(実施計画様式!$D$73:$D$472)-ROW(実施計画様式!$D$73)+1)/(実施計画様式!$D$73:$D$472&lt;&gt;""),ROW(A8))),"")</f>
        <v>R9.3</v>
      </c>
    </row>
    <row r="11" spans="1:10" ht="198.95" customHeight="1" x14ac:dyDescent="0.15">
      <c r="A11" s="130">
        <f t="shared" si="0"/>
        <v>9</v>
      </c>
      <c r="B11" s="130" t="str" cm="1">
        <f t="array" ref="B11">IFERROR(INDEX(実施計画様式!$M$73:$M$472,_xlfn.AGGREGATE(15,6,(ROW(実施計画様式!$D$73:$D$472)-ROW(実施計画様式!$D$73)+1)/(実施計画様式!$D$73:$D$472&lt;&gt;""),ROW(A9))),"")</f>
        <v>⑧農林水産業における物価高騰対策支援</v>
      </c>
      <c r="C11" s="130" t="str" cm="1">
        <f t="array" ref="C11">IFERROR(INDEX(実施計画様式!$J$73:$J$472,_xlfn.AGGREGATE(15,6,(ROW(実施計画様式!$D$73:$D$472)-ROW(実施計画様式!$D$73)+1)/(実施計画様式!$D$73:$D$472&lt;&gt;""),ROW(A9))),"")</f>
        <v>物価高騰対応農業用資材補助事業（ひろしま活力生）</v>
      </c>
      <c r="D11" s="130" t="str" cm="1">
        <f t="array" ref="D11">IFERROR(INDEX(実施計画様式!$AA$73:$AA$472,_xlfn.AGGREGATE(15,6,(ROW(実施計画様式!$D$73:$D$472)-ROW(実施計画様式!$D$73)+1)/(実施計画様式!$D$73:$D$472&lt;&gt;""),ROW(A9))),"")</f>
        <v>①物価高騰の影響で、農業用資材の高騰が続いている。継続的な農業が行えるよう、購入費を補助する。
②農業用資材購入費
③200,000円×1/2×6名=600,000円
④ひろしま活力生</v>
      </c>
      <c r="E11" s="130" t="str" cm="1">
        <f t="array" ref="E11">IFERROR(INDEX(実施計画様式!$AI$73:$AI$472,_xlfn.AGGREGATE(15,6,(ROW(実施計画様式!$D$73:$D$472)-ROW(実施計画様式!$D$73)+1)/(実施計画様式!$D$73:$D$472&lt;&gt;""),ROW(A9))),"")</f>
        <v>R8.4</v>
      </c>
      <c r="F11" s="130" t="str" cm="1">
        <f t="array" ref="F11">IFERROR(INDEX(実施計画様式!$AK$73:$AK$472,_xlfn.AGGREGATE(15,6,(ROW(実施計画様式!$D$73:$D$472)-ROW(実施計画様式!$D$73)+1)/(実施計画様式!$D$73:$D$472&lt;&gt;""),ROW(A9))),"")</f>
        <v>R9.3</v>
      </c>
    </row>
    <row r="12" spans="1:10" ht="198.95" customHeight="1" x14ac:dyDescent="0.15">
      <c r="A12" s="130">
        <f t="shared" si="0"/>
        <v>10</v>
      </c>
      <c r="B12" s="130" t="str" cm="1">
        <f t="array" ref="B12">IFERROR(INDEX(実施計画様式!$M$73:$M$472,_xlfn.AGGREGATE(15,6,(ROW(実施計画様式!$D$73:$D$472)-ROW(実施計画様式!$D$73)+1)/(実施計画様式!$D$73:$D$472&lt;&gt;""),ROW(A10))),"")</f>
        <v>⑧農林水産業における物価高騰対策支援</v>
      </c>
      <c r="C12" s="130" t="str" cm="1">
        <f t="array" ref="C12">IFERROR(INDEX(実施計画様式!$J$73:$J$472,_xlfn.AGGREGATE(15,6,(ROW(実施計画様式!$D$73:$D$472)-ROW(実施計画様式!$D$73)+1)/(実施計画様式!$D$73:$D$472&lt;&gt;""),ROW(A10))),"")</f>
        <v>営農団体育成支援事業（スマート農業導入）</v>
      </c>
      <c r="D12" s="130" t="str" cm="1">
        <f t="array" ref="D12">IFERROR(INDEX(実施計画様式!$AA$73:$AA$472,_xlfn.AGGREGATE(15,6,(ROW(実施計画様式!$D$73:$D$472)-ROW(実施計画様式!$D$73)+1)/(実施計画様式!$D$73:$D$472&lt;&gt;""),ROW(A10))),"")</f>
        <v>①物価高騰の影響で、農業用設備の高騰が続いている。このような状況でも効率よく農業を継続するためのスマート農業用設備が導入できるよう支援する。
②設備の導入費（スマート農業）
③レーザーレベラー　4,850,000円×1/2＝2,425,000円（補助率　事業費の1/2）
④認定農業者</v>
      </c>
      <c r="E12" s="130" t="str" cm="1">
        <f t="array" ref="E12">IFERROR(INDEX(実施計画様式!$AI$73:$AI$472,_xlfn.AGGREGATE(15,6,(ROW(実施計画様式!$D$73:$D$472)-ROW(実施計画様式!$D$73)+1)/(実施計画様式!$D$73:$D$472&lt;&gt;""),ROW(A10))),"")</f>
        <v>R8.4</v>
      </c>
      <c r="F12" s="130" t="str" cm="1">
        <f t="array" ref="F12">IFERROR(INDEX(実施計画様式!$AK$73:$AK$472,_xlfn.AGGREGATE(15,6,(ROW(実施計画様式!$D$73:$D$472)-ROW(実施計画様式!$D$73)+1)/(実施計画様式!$D$73:$D$472&lt;&gt;""),ROW(A10))),"")</f>
        <v>R9.3</v>
      </c>
    </row>
    <row r="13" spans="1:10" ht="198.95" customHeight="1" x14ac:dyDescent="0.15">
      <c r="A13" s="130">
        <f t="shared" si="0"/>
        <v>11</v>
      </c>
      <c r="B13" s="130" t="str" cm="1">
        <f t="array" ref="B13">IFERROR(INDEX(実施計画様式!$M$73:$M$472,_xlfn.AGGREGATE(15,6,(ROW(実施計画様式!$D$73:$D$472)-ROW(実施計画様式!$D$73)+1)/(実施計画様式!$D$73:$D$472&lt;&gt;""),ROW(A11))),"")</f>
        <v>⑧農林水産業における物価高騰対策支援</v>
      </c>
      <c r="C13" s="130" t="str" cm="1">
        <f t="array" ref="C13">IFERROR(INDEX(実施計画様式!$J$73:$J$472,_xlfn.AGGREGATE(15,6,(ROW(実施計画様式!$D$73:$D$472)-ROW(実施計画様式!$D$73)+1)/(実施計画様式!$D$73:$D$472&lt;&gt;""),ROW(A11))),"")</f>
        <v>飼料高騰対策補助金（認定農業者）</v>
      </c>
      <c r="D13" s="130" t="str" cm="1">
        <f t="array" ref="D13">IFERROR(INDEX(実施計画様式!$AA$73:$AA$472,_xlfn.AGGREGATE(15,6,(ROW(実施計画様式!$D$73:$D$472)-ROW(実施計画様式!$D$73)+1)/(実施計画様式!$D$73:$D$472&lt;&gt;""),ROW(A11))),"")</f>
        <v>①物価高騰の影響で、家畜飼料の高騰が続いている。飼料の購入費用を補助することで、畜産農家の負担を軽減する。
②粗飼料の購入費
③ 124頭×20,000円=2480,000円　（1頭あたり　20,000円） 
④町内の畜産農家</v>
      </c>
      <c r="E13" s="130" t="str" cm="1">
        <f t="array" ref="E13">IFERROR(INDEX(実施計画様式!$AI$73:$AI$472,_xlfn.AGGREGATE(15,6,(ROW(実施計画様式!$D$73:$D$472)-ROW(実施計画様式!$D$73)+1)/(実施計画様式!$D$73:$D$472&lt;&gt;""),ROW(A11))),"")</f>
        <v>R8.4</v>
      </c>
      <c r="F13" s="130" t="str" cm="1">
        <f t="array" ref="F13">IFERROR(INDEX(実施計画様式!$AK$73:$AK$472,_xlfn.AGGREGATE(15,6,(ROW(実施計画様式!$D$73:$D$472)-ROW(実施計画様式!$D$73)+1)/(実施計画様式!$D$73:$D$472&lt;&gt;""),ROW(A11))),"")</f>
        <v>R9.3</v>
      </c>
    </row>
    <row r="14" spans="1:10" ht="198.95" customHeight="1" x14ac:dyDescent="0.15">
      <c r="A14" s="130">
        <f t="shared" si="0"/>
        <v>12</v>
      </c>
      <c r="B14" s="130" t="str" cm="1">
        <f t="array" ref="B14">IFERROR(INDEX(実施計画様式!$M$73:$M$472,_xlfn.AGGREGATE(15,6,(ROW(実施計画様式!$D$73:$D$472)-ROW(実施計画様式!$D$73)+1)/(実施計画様式!$D$73:$D$472&lt;&gt;""),ROW(A12))),"")</f>
        <v>⑩地域公共交通・物流や地域観光業等に対する支援</v>
      </c>
      <c r="C14" s="130" t="str" cm="1">
        <f t="array" ref="C14">IFERROR(INDEX(実施計画様式!$J$73:$J$472,_xlfn.AGGREGATE(15,6,(ROW(実施計画様式!$D$73:$D$472)-ROW(実施計画様式!$D$73)+1)/(実施計画様式!$D$73:$D$472&lt;&gt;""),ROW(A12))),"")</f>
        <v>定額介護タクシー運行</v>
      </c>
      <c r="D14" s="130" t="str" cm="1">
        <f t="array" ref="D14">IFERROR(INDEX(実施計画様式!$AA$73:$AA$472,_xlfn.AGGREGATE(15,6,(ROW(実施計画様式!$D$73:$D$472)-ROW(実施計画様式!$D$73)+1)/(実施計画様式!$D$73:$D$472&lt;&gt;""),ROW(A12))),"")</f>
        <v>①物価高騰等の影響を受けている生活者及び事業者の支援として町内移動手段である定額介護タクシーの利用料金を助成することで、安定した運行を継続させるとともに、利用者の負担軽減を図る。
②定額介護タクシーの運行に係る経費
③50万/月×11か月（４月～２月分）
④町内交通事業者および利用者</v>
      </c>
      <c r="E14" s="130" t="str" cm="1">
        <f t="array" ref="E14">IFERROR(INDEX(実施計画様式!$AI$73:$AI$472,_xlfn.AGGREGATE(15,6,(ROW(実施計画様式!$D$73:$D$472)-ROW(実施計画様式!$D$73)+1)/(実施計画様式!$D$73:$D$472&lt;&gt;""),ROW(A12))),"")</f>
        <v>R8.4</v>
      </c>
      <c r="F14" s="130" t="str" cm="1">
        <f t="array" ref="F14">IFERROR(INDEX(実施計画様式!$AK$73:$AK$472,_xlfn.AGGREGATE(15,6,(ROW(実施計画様式!$D$73:$D$472)-ROW(実施計画様式!$D$73)+1)/(実施計画様式!$D$73:$D$472&lt;&gt;""),ROW(A12))),"")</f>
        <v>R9.3</v>
      </c>
    </row>
    <row r="15" spans="1:10" ht="198.95" customHeight="1" x14ac:dyDescent="0.15">
      <c r="A15" s="130">
        <f t="shared" si="0"/>
        <v>13</v>
      </c>
      <c r="B15" s="130" t="str" cm="1">
        <f t="array" ref="B15">IFERROR(INDEX(実施計画様式!$M$73:$M$472,_xlfn.AGGREGATE(15,6,(ROW(実施計画様式!$D$73:$D$472)-ROW(実施計画様式!$D$73)+1)/(実施計画様式!$D$73:$D$472&lt;&gt;""),ROW(A13))),"")</f>
        <v>⑩地域公共交通・物流や地域観光業等に対する支援</v>
      </c>
      <c r="C15" s="130" t="str" cm="1">
        <f t="array" ref="C15">IFERROR(INDEX(実施計画様式!$J$73:$J$472,_xlfn.AGGREGATE(15,6,(ROW(実施計画様式!$D$73:$D$472)-ROW(実施計画様式!$D$73)+1)/(実施計画様式!$D$73:$D$472&lt;&gt;""),ROW(A13))),"")</f>
        <v>定額ライドシェア</v>
      </c>
      <c r="D15" s="130" t="str" cm="1">
        <f t="array" ref="D15">IFERROR(INDEX(実施計画様式!$AA$73:$AA$472,_xlfn.AGGREGATE(15,6,(ROW(実施計画様式!$D$73:$D$472)-ROW(実施計画様式!$D$73)+1)/(実施計画様式!$D$73:$D$472&lt;&gt;""),ROW(A13))),"")</f>
        <v>①物価高騰等の影響を受けている生活者及び事業者の支援として町内移動手段である定額ライドシェアの利用料金を助成することで、安定した運行を継続させるとともに、利用者の負担軽減を図る。
②定額ライドシェアの運行に係る経費
③４万/月×11か月（４月～２月分）
④町内交通事業者および利用者</v>
      </c>
      <c r="E15" s="130" t="str" cm="1">
        <f t="array" ref="E15">IFERROR(INDEX(実施計画様式!$AI$73:$AI$472,_xlfn.AGGREGATE(15,6,(ROW(実施計画様式!$D$73:$D$472)-ROW(実施計画様式!$D$73)+1)/(実施計画様式!$D$73:$D$472&lt;&gt;""),ROW(A13))),"")</f>
        <v>R8.4</v>
      </c>
      <c r="F15" s="130" t="str" cm="1">
        <f t="array" ref="F15">IFERROR(INDEX(実施計画様式!$AK$73:$AK$472,_xlfn.AGGREGATE(15,6,(ROW(実施計画様式!$D$73:$D$472)-ROW(実施計画様式!$D$73)+1)/(実施計画様式!$D$73:$D$472&lt;&gt;""),ROW(A13))),"")</f>
        <v>R9.3</v>
      </c>
    </row>
    <row r="16" spans="1:10" ht="198.95" customHeight="1" x14ac:dyDescent="0.15">
      <c r="A16" s="130">
        <f t="shared" si="0"/>
        <v>14</v>
      </c>
      <c r="B16" s="130" t="str" cm="1">
        <f t="array" ref="B16">IFERROR(INDEX(実施計画様式!$M$73:$M$472,_xlfn.AGGREGATE(15,6,(ROW(実施計画様式!$D$73:$D$472)-ROW(実施計画様式!$D$73)+1)/(実施計画様式!$D$73:$D$472&lt;&gt;""),ROW(A14))),"")</f>
        <v>⑩地域公共交通・物流や地域観光業等に対する支援</v>
      </c>
      <c r="C16" s="130" t="str" cm="1">
        <f t="array" ref="C16">IFERROR(INDEX(実施計画様式!$J$73:$J$472,_xlfn.AGGREGATE(15,6,(ROW(実施計画様式!$D$73:$D$472)-ROW(実施計画様式!$D$73)+1)/(実施計画様式!$D$73:$D$472&lt;&gt;""),ROW(A14))),"")</f>
        <v>通勤者助成事業</v>
      </c>
      <c r="D16" s="130" t="str" cm="1">
        <f t="array" ref="D16">IFERROR(INDEX(実施計画様式!$AA$73:$AA$472,_xlfn.AGGREGATE(15,6,(ROW(実施計画様式!$D$73:$D$472)-ROW(実施計画様式!$D$73)+1)/(実施計画様式!$D$73:$D$472&lt;&gt;""),ROW(A14))),"")</f>
        <v>①物価高騰の影響でガソリン代などの通勤経費が高騰しているため、遠距離通勤している家庭の負担軽減を行う。
②通勤費
③20㎞以上30㎞未満　年3万円× 83人＝249万
　30㎞以上　　　　　　　年６万円×100人＝600万
④町外の職場に通勤するもの</v>
      </c>
      <c r="E16" s="130" t="str" cm="1">
        <f t="array" ref="E16">IFERROR(INDEX(実施計画様式!$AI$73:$AI$472,_xlfn.AGGREGATE(15,6,(ROW(実施計画様式!$D$73:$D$472)-ROW(実施計画様式!$D$73)+1)/(実施計画様式!$D$73:$D$472&lt;&gt;""),ROW(A14))),"")</f>
        <v>R8.4</v>
      </c>
      <c r="F16" s="130" t="str" cm="1">
        <f t="array" ref="F16">IFERROR(INDEX(実施計画様式!$AK$73:$AK$472,_xlfn.AGGREGATE(15,6,(ROW(実施計画様式!$D$73:$D$472)-ROW(実施計画様式!$D$73)+1)/(実施計画様式!$D$73:$D$472&lt;&gt;""),ROW(A14))),"")</f>
        <v>R9.3</v>
      </c>
    </row>
    <row r="17" spans="1:6" ht="198.95" customHeight="1" x14ac:dyDescent="0.15">
      <c r="A17" s="130">
        <f t="shared" si="0"/>
        <v>15</v>
      </c>
      <c r="B17" s="130" t="str" cm="1">
        <f t="array" ref="B17">IFERROR(INDEX(実施計画様式!$M$73:$M$472,_xlfn.AGGREGATE(15,6,(ROW(実施計画様式!$D$73:$D$472)-ROW(実施計画様式!$D$73)+1)/(実施計画様式!$D$73:$D$472&lt;&gt;""),ROW(A15))),"")</f>
        <v>⑦医療・介護・保育施設、学校施設、公衆浴場等に対する物価高騰対策支援</v>
      </c>
      <c r="C17" s="130" t="str" cm="1">
        <f t="array" ref="C17">IFERROR(INDEX(実施計画様式!$J$73:$J$472,_xlfn.AGGREGATE(15,6,(ROW(実施計画様式!$D$73:$D$472)-ROW(実施計画様式!$D$73)+1)/(実施計画様式!$D$73:$D$472&lt;&gt;""),ROW(A15))),"")</f>
        <v>通学応援助成事業</v>
      </c>
      <c r="D17" s="130" t="str" cm="1">
        <f t="array" ref="D17">IFERROR(INDEX(実施計画様式!$AA$73:$AA$472,_xlfn.AGGREGATE(15,6,(ROW(実施計画様式!$D$73:$D$472)-ROW(実施計画様式!$D$73)+1)/(実施計画様式!$D$73:$D$472&lt;&gt;""),ROW(A15))),"")</f>
        <v>①物価高騰の影響による子育て世帯への負担軽減対策として、自家用車や公共交通機関で通学する世帯に支援を行う。
②通学費補助（自家用車や公共交通機関で通学している世帯に限る）
③町外通学者64,000円、町内通学の15,000～32,000円の定額補助
　※町内通学者は距離に応じて補助額が変動
④保護者</v>
      </c>
      <c r="E17" s="130" t="str" cm="1">
        <f t="array" ref="E17">IFERROR(INDEX(実施計画様式!$AI$73:$AI$472,_xlfn.AGGREGATE(15,6,(ROW(実施計画様式!$D$73:$D$472)-ROW(実施計画様式!$D$73)+1)/(実施計画様式!$D$73:$D$472&lt;&gt;""),ROW(A15))),"")</f>
        <v>R8.4</v>
      </c>
      <c r="F17" s="130" t="str" cm="1">
        <f t="array" ref="F17">IFERROR(INDEX(実施計画様式!$AK$73:$AK$472,_xlfn.AGGREGATE(15,6,(ROW(実施計画様式!$D$73:$D$472)-ROW(実施計画様式!$D$73)+1)/(実施計画様式!$D$73:$D$472&lt;&gt;""),ROW(A15))),"")</f>
        <v>R9.3</v>
      </c>
    </row>
    <row r="18" spans="1:6" ht="198.95" customHeight="1" x14ac:dyDescent="0.15">
      <c r="A18" s="130">
        <f t="shared" si="0"/>
        <v>16</v>
      </c>
      <c r="B18" s="130" t="str" cm="1">
        <f t="array" ref="B18">IFERROR(INDEX(実施計画様式!$M$73:$M$472,_xlfn.AGGREGATE(15,6,(ROW(実施計画様式!$D$73:$D$472)-ROW(実施計画様式!$D$73)+1)/(実施計画様式!$D$73:$D$472&lt;&gt;""),ROW(A16))),"")</f>
        <v>③物価高騰に伴う子育て世帯支援</v>
      </c>
      <c r="C18" s="130" t="str" cm="1">
        <f t="array" ref="C18">IFERROR(INDEX(実施計画様式!$J$73:$J$472,_xlfn.AGGREGATE(15,6,(ROW(実施計画様式!$D$73:$D$472)-ROW(実施計画様式!$D$73)+1)/(実施計画様式!$D$73:$D$472&lt;&gt;""),ROW(A16))),"")</f>
        <v>定住引っ越し費用補助金</v>
      </c>
      <c r="D18" s="130" t="str" cm="1">
        <f t="array" ref="D18">IFERROR(INDEX(実施計画様式!$AA$73:$AA$472,_xlfn.AGGREGATE(15,6,(ROW(実施計画様式!$D$73:$D$472)-ROW(実施計画様式!$D$73)+1)/(実施計画様式!$D$73:$D$472&lt;&gt;""),ROW(A16))),"")</f>
        <v>①物価高騰の影響による子育て世帯への負担軽減対策として、引っ越しにかかる経費を補助する。
②引っ越しにかかる経費
③上限１０万円×1/2×５件＝25万円
④保護者</v>
      </c>
      <c r="E18" s="130" t="str" cm="1">
        <f t="array" ref="E18">IFERROR(INDEX(実施計画様式!$AI$73:$AI$472,_xlfn.AGGREGATE(15,6,(ROW(実施計画様式!$D$73:$D$472)-ROW(実施計画様式!$D$73)+1)/(実施計画様式!$D$73:$D$472&lt;&gt;""),ROW(A16))),"")</f>
        <v>R8.4</v>
      </c>
      <c r="F18" s="130" t="str" cm="1">
        <f t="array" ref="F18">IFERROR(INDEX(実施計画様式!$AK$73:$AK$472,_xlfn.AGGREGATE(15,6,(ROW(実施計画様式!$D$73:$D$472)-ROW(実施計画様式!$D$73)+1)/(実施計画様式!$D$73:$D$472&lt;&gt;""),ROW(A16))),"")</f>
        <v>R9.3</v>
      </c>
    </row>
    <row r="19" spans="1:6" ht="198.95" customHeight="1" x14ac:dyDescent="0.15">
      <c r="A19" s="130">
        <f t="shared" si="0"/>
        <v>17</v>
      </c>
      <c r="B19" s="130" t="str" cm="1">
        <f t="array" ref="B19">IFERROR(INDEX(実施計画様式!$M$73:$M$472,_xlfn.AGGREGATE(15,6,(ROW(実施計画様式!$D$73:$D$472)-ROW(実施計画様式!$D$73)+1)/(実施計画様式!$D$73:$D$472&lt;&gt;""),ROW(A17))),"")</f>
        <v>⑦医療・介護・保育施設、学校施設、公衆浴場等に対する物価高騰対策支援</v>
      </c>
      <c r="C19" s="130" t="str" cm="1">
        <f t="array" ref="C19">IFERROR(INDEX(実施計画様式!$J$73:$J$472,_xlfn.AGGREGATE(15,6,(ROW(実施計画様式!$D$73:$D$472)-ROW(実施計画様式!$D$73)+1)/(実施計画様式!$D$73:$D$472&lt;&gt;""),ROW(A17))),"")</f>
        <v>乳幼児医療給付費助成市単独事業</v>
      </c>
      <c r="D19" s="130" t="str" cm="1">
        <f t="array" ref="D19">IFERROR(INDEX(実施計画様式!$AA$73:$AA$472,_xlfn.AGGREGATE(15,6,(ROW(実施計画様式!$D$73:$D$472)-ROW(実施計画様式!$D$73)+1)/(実施計画様式!$D$73:$D$472&lt;&gt;""),ROW(A17))),"")</f>
        <v>①物価高騰に伴い養育費や生活費が増加していることを踏まえ医療費の助成を行い、交付金を充当する。医療費の助成を行うことで当該子育て世帯の経済的支援を図り、また子どもの健全な心身の育成を支える。
②医療費の助成（県事業の所得制限以上の所得の世帯分）
③町単独事業分　15万円
　（保険診療の自己負担分（医療費の3割）のうち、一部負担金を除いた額）
　延べ２７人×6,000円＝162,000円（うち15万円を充当）
④未就学児を養育する保護者</v>
      </c>
      <c r="E19" s="130" t="str" cm="1">
        <f t="array" ref="E19">IFERROR(INDEX(実施計画様式!$AI$73:$AI$472,_xlfn.AGGREGATE(15,6,(ROW(実施計画様式!$D$73:$D$472)-ROW(実施計画様式!$D$73)+1)/(実施計画様式!$D$73:$D$472&lt;&gt;""),ROW(A17))),"")</f>
        <v>R8.4</v>
      </c>
      <c r="F19" s="130" t="str" cm="1">
        <f t="array" ref="F19">IFERROR(INDEX(実施計画様式!$AK$73:$AK$472,_xlfn.AGGREGATE(15,6,(ROW(実施計画様式!$D$73:$D$472)-ROW(実施計画様式!$D$73)+1)/(実施計画様式!$D$73:$D$472&lt;&gt;""),ROW(A17))),"")</f>
        <v>R9.3</v>
      </c>
    </row>
    <row r="20" spans="1:6" ht="198.95" customHeight="1" x14ac:dyDescent="0.15">
      <c r="A20" s="130">
        <f t="shared" si="0"/>
        <v>18</v>
      </c>
      <c r="B20" s="130" t="str" cm="1">
        <f t="array" ref="B20">IFERROR(INDEX(実施計画様式!$M$73:$M$472,_xlfn.AGGREGATE(15,6,(ROW(実施計画様式!$D$73:$D$472)-ROW(実施計画様式!$D$73)+1)/(実施計画様式!$D$73:$D$472&lt;&gt;""),ROW(A18))),"")</f>
        <v>⑦医療・介護・保育施設、学校施設、公衆浴場等に対する物価高騰対策支援</v>
      </c>
      <c r="C20" s="130" t="str" cm="1">
        <f t="array" ref="C20">IFERROR(INDEX(実施計画様式!$J$73:$J$472,_xlfn.AGGREGATE(15,6,(ROW(実施計画様式!$D$73:$D$472)-ROW(実施計画様式!$D$73)+1)/(実施計画様式!$D$73:$D$472&lt;&gt;""),ROW(A18))),"")</f>
        <v>子ども医療給付費助成市単独事業</v>
      </c>
      <c r="D20" s="130" t="str" cm="1">
        <f t="array" ref="D20">IFERROR(INDEX(実施計画様式!$AA$73:$AA$472,_xlfn.AGGREGATE(15,6,(ROW(実施計画様式!$D$73:$D$472)-ROW(実施計画様式!$D$73)+1)/(実施計画様式!$D$73:$D$472&lt;&gt;""),ROW(A18))),"")</f>
        <v>①物価高騰の中、子育て世帯の負担軽減のため、小学生から高校生相当までの子どもの医療費を助成する。
②医療費の助成
③町単独事業分　750万円
　（保険診療の自己負担分（医療費の3割）のうち、一部負担金を除いた額）
　延べ4072人×19,000円＝77,368,000円（うち750万円充当）
④安芸太田町に住民票がある0歳から高校生相当の子どものうち県の乳幼児医療費助成制度に該当しない児童</v>
      </c>
      <c r="E20" s="130" t="str" cm="1">
        <f t="array" ref="E20">IFERROR(INDEX(実施計画様式!$AI$73:$AI$472,_xlfn.AGGREGATE(15,6,(ROW(実施計画様式!$D$73:$D$472)-ROW(実施計画様式!$D$73)+1)/(実施計画様式!$D$73:$D$472&lt;&gt;""),ROW(A18))),"")</f>
        <v>R8.4</v>
      </c>
      <c r="F20" s="130" t="str" cm="1">
        <f t="array" ref="F20">IFERROR(INDEX(実施計画様式!$AK$73:$AK$472,_xlfn.AGGREGATE(15,6,(ROW(実施計画様式!$D$73:$D$472)-ROW(実施計画様式!$D$73)+1)/(実施計画様式!$D$73:$D$472&lt;&gt;""),ROW(A18))),"")</f>
        <v>R9.3</v>
      </c>
    </row>
    <row r="21" spans="1:6" ht="198.95" customHeight="1" x14ac:dyDescent="0.15">
      <c r="A21" s="130">
        <f t="shared" si="0"/>
        <v>19</v>
      </c>
      <c r="B21" s="130" t="str" cm="1">
        <f t="array" ref="B21">IFERROR(INDEX(実施計画様式!$M$73:$M$472,_xlfn.AGGREGATE(15,6,(ROW(実施計画様式!$D$73:$D$472)-ROW(実施計画様式!$D$73)+1)/(実施計画様式!$D$73:$D$472&lt;&gt;""),ROW(A19))),"")</f>
        <v>⑦医療・介護・保育施設、学校施設、公衆浴場等に対する物価高騰対策支援</v>
      </c>
      <c r="C21" s="130" t="str" cm="1">
        <f t="array" ref="C21">IFERROR(INDEX(実施計画様式!$J$73:$J$472,_xlfn.AGGREGATE(15,6,(ROW(実施計画様式!$D$73:$D$472)-ROW(実施計画様式!$D$73)+1)/(実施計画様式!$D$73:$D$472&lt;&gt;""),ROW(A19))),"")</f>
        <v>ひとり親家庭等医療給付費助成市単独事業</v>
      </c>
      <c r="D21" s="130" t="str" cm="1">
        <f t="array" ref="D21">IFERROR(INDEX(実施計画様式!$AA$73:$AA$472,_xlfn.AGGREGATE(15,6,(ROW(実施計画様式!$D$73:$D$472)-ROW(実施計画様式!$D$73)+1)/(実施計画様式!$D$73:$D$472&lt;&gt;""),ROW(A19))),"")</f>
        <v>①物価高騰に伴い養育費や生活費が増加していることを踏まえ、ひとり親家庭の医療費の助成を行い、交付金を充当する。医療費の助成を行うことで当該子育て世帯の経済的支援を図り、また子どもの健全な心身の育成を支える。
②ひとり親家庭の医療費（県事業の所得制限以上の所得の世帯分）
③町単独事業分　1,200,000円
　（保険診療の自己負担分（医療費の3割）のうち、一部負担金を除いた額）
　延べ60人×20,000円＝1,200,000円
④ひとり親家庭の保護者</v>
      </c>
      <c r="E21" s="130" t="str" cm="1">
        <f t="array" ref="E21">IFERROR(INDEX(実施計画様式!$AI$73:$AI$472,_xlfn.AGGREGATE(15,6,(ROW(実施計画様式!$D$73:$D$472)-ROW(実施計画様式!$D$73)+1)/(実施計画様式!$D$73:$D$472&lt;&gt;""),ROW(A19))),"")</f>
        <v>R8.4</v>
      </c>
      <c r="F21" s="130" t="str" cm="1">
        <f t="array" ref="F21">IFERROR(INDEX(実施計画様式!$AK$73:$AK$472,_xlfn.AGGREGATE(15,6,(ROW(実施計画様式!$D$73:$D$472)-ROW(実施計画様式!$D$73)+1)/(実施計画様式!$D$73:$D$472&lt;&gt;""),ROW(A19))),"")</f>
        <v>R9.3</v>
      </c>
    </row>
    <row r="22" spans="1:6" ht="198.95" customHeight="1" x14ac:dyDescent="0.15">
      <c r="A22" s="130">
        <f t="shared" si="0"/>
        <v>20</v>
      </c>
      <c r="B22" s="130" t="str" cm="1">
        <f t="array" ref="B22">IFERROR(INDEX(実施計画様式!$M$73:$M$472,_xlfn.AGGREGATE(15,6,(ROW(実施計画様式!$D$73:$D$472)-ROW(実施計画様式!$D$73)+1)/(実施計画様式!$D$73:$D$472&lt;&gt;""),ROW(A20))),"")</f>
        <v>⑦医療・介護・保育施設、学校施設、公衆浴場等に対する物価高騰対策支援</v>
      </c>
      <c r="C22" s="130" t="str" cm="1">
        <f t="array" ref="C22">IFERROR(INDEX(実施計画様式!$J$73:$J$472,_xlfn.AGGREGATE(15,6,(ROW(実施計画様式!$D$73:$D$472)-ROW(実施計画様式!$D$73)+1)/(実施計画様式!$D$73:$D$472&lt;&gt;""),ROW(A20))),"")</f>
        <v>保育所・こども園通園費補助</v>
      </c>
      <c r="D22" s="130" t="str" cm="1">
        <f t="array" ref="D22">IFERROR(INDEX(実施計画様式!$AA$73:$AA$472,_xlfn.AGGREGATE(15,6,(ROW(実施計画様式!$D$73:$D$472)-ROW(実施計画様式!$D$73)+1)/(実施計画様式!$D$73:$D$472&lt;&gt;""),ROW(A20))),"")</f>
        <v>①物価高騰の影響による子育て世帯への負担軽減対策として、通園する世帯に支援を行う。
②通園費補助
③自宅から保育所・こども園までが片道４キロ以上の場合対象（保護者の通勤経路の場合はその距離を除く）
対象距離5㎞×500円×10×12か月＝30万円
④保護者</v>
      </c>
      <c r="E22" s="130" t="str" cm="1">
        <f t="array" ref="E22">IFERROR(INDEX(実施計画様式!$AI$73:$AI$472,_xlfn.AGGREGATE(15,6,(ROW(実施計画様式!$D$73:$D$472)-ROW(実施計画様式!$D$73)+1)/(実施計画様式!$D$73:$D$472&lt;&gt;""),ROW(A20))),"")</f>
        <v>R8.4</v>
      </c>
      <c r="F22" s="130" t="str" cm="1">
        <f t="array" ref="F22">IFERROR(INDEX(実施計画様式!$AK$73:$AK$472,_xlfn.AGGREGATE(15,6,(ROW(実施計画様式!$D$73:$D$472)-ROW(実施計画様式!$D$73)+1)/(実施計画様式!$D$73:$D$472&lt;&gt;""),ROW(A20))),"")</f>
        <v>R9.3</v>
      </c>
    </row>
    <row r="23" spans="1:6" ht="198.95" customHeight="1" x14ac:dyDescent="0.15">
      <c r="A23" s="130">
        <f t="shared" si="0"/>
        <v>21</v>
      </c>
      <c r="B23" s="130" t="str" cm="1">
        <f t="array" ref="B23">IFERROR(INDEX(実施計画様式!$M$73:$M$472,_xlfn.AGGREGATE(15,6,(ROW(実施計画様式!$D$73:$D$472)-ROW(実施計画様式!$D$73)+1)/(実施計画様式!$D$73:$D$472&lt;&gt;""),ROW(A21))),"")</f>
        <v>①食料品の物価高騰に対する特別加算</v>
      </c>
      <c r="C23" s="130" t="str" cm="1">
        <f t="array" ref="C23">IFERROR(INDEX(実施計画様式!$J$73:$J$472,_xlfn.AGGREGATE(15,6,(ROW(実施計画様式!$D$73:$D$472)-ROW(実施計画様式!$D$73)+1)/(実施計画様式!$D$73:$D$472&lt;&gt;""),ROW(A21))),"")</f>
        <v>学校給食費等負担軽減事業</v>
      </c>
      <c r="D23" s="130" t="str" cm="1">
        <f t="array" ref="D23">IFERROR(INDEX(実施計画様式!$AA$73:$AA$472,_xlfn.AGGREGATE(15,6,(ROW(実施計画様式!$D$73:$D$472)-ROW(実施計画様式!$D$73)+1)/(実施計画様式!$D$73:$D$472&lt;&gt;""),ROW(A21))),"")</f>
        <v>①物価高騰による調達価格の上昇に対応するため、給食の調理・配送業務を一元的に実施するために要する委託費のうち、物価高騰により増額した労務費に対応
②給食の調理・運搬業務委託費（教職員分を除く）
③R８年度委託経費28,802,000円-R７年度委託経費26,004,000円＝2,798,000円
　（うち生徒数２１１人分2,057,000円充当）
④給食調理業務委託事業者、保護者</v>
      </c>
      <c r="E23" s="130" t="str" cm="1">
        <f t="array" ref="E23">IFERROR(INDEX(実施計画様式!$AI$73:$AI$472,_xlfn.AGGREGATE(15,6,(ROW(実施計画様式!$D$73:$D$472)-ROW(実施計画様式!$D$73)+1)/(実施計画様式!$D$73:$D$472&lt;&gt;""),ROW(A21))),"")</f>
        <v>R8.4</v>
      </c>
      <c r="F23" s="130" t="str" cm="1">
        <f t="array" ref="F23">IFERROR(INDEX(実施計画様式!$AK$73:$AK$472,_xlfn.AGGREGATE(15,6,(ROW(実施計画様式!$D$73:$D$472)-ROW(実施計画様式!$D$73)+1)/(実施計画様式!$D$73:$D$472&lt;&gt;""),ROW(A21))),"")</f>
        <v>R9.3</v>
      </c>
    </row>
    <row r="24" spans="1:6" ht="198.95" customHeight="1" x14ac:dyDescent="0.15">
      <c r="A24" s="130">
        <f t="shared" si="0"/>
        <v>22</v>
      </c>
      <c r="B24" s="130" t="str" cm="1">
        <f t="array" ref="B24">IFERROR(INDEX(実施計画様式!$M$73:$M$472,_xlfn.AGGREGATE(15,6,(ROW(実施計画様式!$D$73:$D$472)-ROW(実施計画様式!$D$73)+1)/(実施計画様式!$D$73:$D$472&lt;&gt;""),ROW(A22))),"")</f>
        <v>⑦医療・介護・保育施設、学校施設、公衆浴場等に対する物価高騰対策支援</v>
      </c>
      <c r="C24" s="130" t="str" cm="1">
        <f t="array" ref="C24">IFERROR(INDEX(実施計画様式!$J$73:$J$472,_xlfn.AGGREGATE(15,6,(ROW(実施計画様式!$D$73:$D$472)-ROW(実施計画様式!$D$73)+1)/(実施計画様式!$D$73:$D$472&lt;&gt;""),ROW(A22))),"")</f>
        <v>乳幼児等医療機関通院費助成</v>
      </c>
      <c r="D24" s="130" t="str" cm="1">
        <f t="array" ref="D24">IFERROR(INDEX(実施計画様式!$AA$73:$AA$472,_xlfn.AGGREGATE(15,6,(ROW(実施計画様式!$D$73:$D$472)-ROW(実施計画様式!$D$73)+1)/(実施計画様式!$D$73:$D$472&lt;&gt;""),ROW(A22))),"")</f>
        <v>①物価高騰の影響による子育て世帯への負担軽減対策として、町外の所在する施設に１か月に通院した日数が２日以上の世帯に支援を行う。
②通院費
③5日×1000円×60人＝30万円
④保護者</v>
      </c>
      <c r="E24" s="130" t="str" cm="1">
        <f t="array" ref="E24">IFERROR(INDEX(実施計画様式!$AI$73:$AI$472,_xlfn.AGGREGATE(15,6,(ROW(実施計画様式!$D$73:$D$472)-ROW(実施計画様式!$D$73)+1)/(実施計画様式!$D$73:$D$472&lt;&gt;""),ROW(A22))),"")</f>
        <v>R8.4</v>
      </c>
      <c r="F24" s="130" t="str" cm="1">
        <f t="array" ref="F24">IFERROR(INDEX(実施計画様式!$AK$73:$AK$472,_xlfn.AGGREGATE(15,6,(ROW(実施計画様式!$D$73:$D$472)-ROW(実施計画様式!$D$73)+1)/(実施計画様式!$D$73:$D$472&lt;&gt;""),ROW(A22))),"")</f>
        <v>R9.3</v>
      </c>
    </row>
    <row r="25" spans="1:6" ht="198.95" customHeight="1" x14ac:dyDescent="0.15">
      <c r="A25" s="130">
        <f t="shared" si="0"/>
        <v>23</v>
      </c>
      <c r="B25" s="130" t="str" cm="1">
        <f t="array" ref="B25">IFERROR(INDEX(実施計画様式!$M$73:$M$472,_xlfn.AGGREGATE(15,6,(ROW(実施計画様式!$D$73:$D$472)-ROW(実施計画様式!$D$73)+1)/(実施計画様式!$D$73:$D$472&lt;&gt;""),ROW(A23))),"")</f>
        <v>⑦医療・介護・保育施設、学校施設、公衆浴場等に対する物価高騰対策支援</v>
      </c>
      <c r="C25" s="130" t="str" cm="1">
        <f t="array" ref="C25">IFERROR(INDEX(実施計画様式!$J$73:$J$472,_xlfn.AGGREGATE(15,6,(ROW(実施計画様式!$D$73:$D$472)-ROW(実施計画様式!$D$73)+1)/(実施計画様式!$D$73:$D$472&lt;&gt;""),ROW(A23))),"")</f>
        <v>インフルエンザ予防接種</v>
      </c>
      <c r="D25" s="130" t="str" cm="1">
        <f t="array" ref="D25">IFERROR(INDEX(実施計画様式!$AA$73:$AA$472,_xlfn.AGGREGATE(15,6,(ROW(実施計画様式!$D$73:$D$472)-ROW(実施計画様式!$D$73)+1)/(実施計画様式!$D$73:$D$472&lt;&gt;""),ROW(A23))),"")</f>
        <v>①物価高騰に直面している住民のインフルエンザワクチンの医療費負担を軽減する。
②予防接種費用の一部
③インフルエンザ予防接種(６５歳以上) 4,120円×1,850人＝7,622,000円 
   インフルエンザ予防接種（中学生まで）4,120円×120人＝494,400円
　（うち8,099,000円充当）
④予防接種対象者</v>
      </c>
      <c r="E25" s="130" t="str" cm="1">
        <f t="array" ref="E25">IFERROR(INDEX(実施計画様式!$AI$73:$AI$472,_xlfn.AGGREGATE(15,6,(ROW(実施計画様式!$D$73:$D$472)-ROW(実施計画様式!$D$73)+1)/(実施計画様式!$D$73:$D$472&lt;&gt;""),ROW(A23))),"")</f>
        <v>R8.4</v>
      </c>
      <c r="F25" s="130" t="str" cm="1">
        <f t="array" ref="F25">IFERROR(INDEX(実施計画様式!$AK$73:$AK$472,_xlfn.AGGREGATE(15,6,(ROW(実施計画様式!$D$73:$D$472)-ROW(実施計画様式!$D$73)+1)/(実施計画様式!$D$73:$D$472&lt;&gt;""),ROW(A23))),"")</f>
        <v>R9.3</v>
      </c>
    </row>
    <row r="26" spans="1:6" ht="198.95" customHeight="1" x14ac:dyDescent="0.15">
      <c r="A26" s="130">
        <f t="shared" si="0"/>
        <v>24</v>
      </c>
      <c r="B26" s="130" t="str" cm="1">
        <f t="array" ref="B26">IFERROR(INDEX(実施計画様式!$M$73:$M$472,_xlfn.AGGREGATE(15,6,(ROW(実施計画様式!$D$73:$D$472)-ROW(実施計画様式!$D$73)+1)/(実施計画様式!$D$73:$D$472&lt;&gt;""),ROW(A24))),"")</f>
        <v>⑦医療・介護・保育施設、学校施設、公衆浴場等に対する物価高騰対策支援</v>
      </c>
      <c r="C26" s="130" t="str" cm="1">
        <f t="array" ref="C26">IFERROR(INDEX(実施計画様式!$J$73:$J$472,_xlfn.AGGREGATE(15,6,(ROW(実施計画様式!$D$73:$D$472)-ROW(実施計画様式!$D$73)+1)/(実施計画様式!$D$73:$D$472&lt;&gt;""),ROW(A24))),"")</f>
        <v>新型コロナ予防接種</v>
      </c>
      <c r="D26" s="130" t="str" cm="1">
        <f t="array" ref="D26">IFERROR(INDEX(実施計画様式!$AA$73:$AA$472,_xlfn.AGGREGATE(15,6,(ROW(実施計画様式!$D$73:$D$472)-ROW(実施計画様式!$D$73)+1)/(実施計画様式!$D$73:$D$472&lt;&gt;""),ROW(A24))),"")</f>
        <v>①物価高騰に直面している住民のコロナワクチンの医療費負担を軽減する。
②予防接種費用の一部
③11,100円×730人＝8,103,000円（うち7,741,000円充当） 
④65歳以上、及び、60～64歳で一定の障害を有する町民</v>
      </c>
      <c r="E26" s="130" t="str" cm="1">
        <f t="array" ref="E26">IFERROR(INDEX(実施計画様式!$AI$73:$AI$472,_xlfn.AGGREGATE(15,6,(ROW(実施計画様式!$D$73:$D$472)-ROW(実施計画様式!$D$73)+1)/(実施計画様式!$D$73:$D$472&lt;&gt;""),ROW(A24))),"")</f>
        <v>R8.4</v>
      </c>
      <c r="F26" s="130" t="str" cm="1">
        <f t="array" ref="F26">IFERROR(INDEX(実施計画様式!$AK$73:$AK$472,_xlfn.AGGREGATE(15,6,(ROW(実施計画様式!$D$73:$D$472)-ROW(実施計画様式!$D$73)+1)/(実施計画様式!$D$73:$D$472&lt;&gt;""),ROW(A24))),"")</f>
        <v>R9.3</v>
      </c>
    </row>
    <row r="27" spans="1:6" ht="198.95" customHeight="1" x14ac:dyDescent="0.15">
      <c r="A27" s="130">
        <f t="shared" si="0"/>
        <v>25</v>
      </c>
      <c r="B27" s="130" t="str" cm="1">
        <f t="array" ref="B27">IFERROR(INDEX(実施計画様式!$M$73:$M$472,_xlfn.AGGREGATE(15,6,(ROW(実施計画様式!$D$73:$D$472)-ROW(実施計画様式!$D$73)+1)/(実施計画様式!$D$73:$D$472&lt;&gt;""),ROW(A25))),"")</f>
        <v>⑨中小企業等に対するエネルギー価格高騰対策支援</v>
      </c>
      <c r="C27" s="130" t="str" cm="1">
        <f t="array" ref="C27">IFERROR(INDEX(実施計画様式!$J$73:$J$472,_xlfn.AGGREGATE(15,6,(ROW(実施計画様式!$D$73:$D$472)-ROW(実施計画様式!$D$73)+1)/(実施計画様式!$D$73:$D$472&lt;&gt;""),ROW(A25))),"")</f>
        <v>がんばるビジネス応援補助金</v>
      </c>
      <c r="D27" s="130" t="str" cm="1">
        <f t="array" ref="D27">IFERROR(INDEX(実施計画様式!$AA$73:$AA$472,_xlfn.AGGREGATE(15,6,(ROW(実施計画様式!$D$73:$D$472)-ROW(実施計画様式!$D$73)+1)/(実施計画様式!$D$73:$D$472&lt;&gt;""),ROW(A25))),"")</f>
        <v>①物価高騰の影響による事業者への負担軽減対策として、町内事業者（起業みこみも含む）に支援を行う
②新分野進出、起業、事業継承などにかかる経費
③上限100万円×３件＝300万円
④町内事業者</v>
      </c>
      <c r="E27" s="130" t="str" cm="1">
        <f t="array" ref="E27">IFERROR(INDEX(実施計画様式!$AI$73:$AI$472,_xlfn.AGGREGATE(15,6,(ROW(実施計画様式!$D$73:$D$472)-ROW(実施計画様式!$D$73)+1)/(実施計画様式!$D$73:$D$472&lt;&gt;""),ROW(A25))),"")</f>
        <v>R8.4</v>
      </c>
      <c r="F27" s="130" t="str" cm="1">
        <f t="array" ref="F27">IFERROR(INDEX(実施計画様式!$AK$73:$AK$472,_xlfn.AGGREGATE(15,6,(ROW(実施計画様式!$D$73:$D$472)-ROW(実施計画様式!$D$73)+1)/(実施計画様式!$D$73:$D$472&lt;&gt;""),ROW(A25))),"")</f>
        <v>R9.3</v>
      </c>
    </row>
    <row r="28" spans="1:6" ht="198.95" customHeight="1" x14ac:dyDescent="0.15">
      <c r="A28" s="130" t="str">
        <f t="shared" si="0"/>
        <v/>
      </c>
      <c r="B28" s="130" t="str" cm="1">
        <f t="array" ref="B28">IFERROR(INDEX(実施計画様式!$M$73:$M$472,_xlfn.AGGREGATE(15,6,(ROW(実施計画様式!$D$73:$D$472)-ROW(実施計画様式!$D$73)+1)/(実施計画様式!$D$73:$D$472&lt;&gt;""),ROW(A26))),"")</f>
        <v/>
      </c>
      <c r="C28" s="130" t="str" cm="1">
        <f t="array" ref="C28">IFERROR(INDEX(実施計画様式!$J$73:$J$472,_xlfn.AGGREGATE(15,6,(ROW(実施計画様式!$D$73:$D$472)-ROW(実施計画様式!$D$73)+1)/(実施計画様式!$D$73:$D$472&lt;&gt;""),ROW(A26))),"")</f>
        <v/>
      </c>
      <c r="D28" s="130" t="str" cm="1">
        <f t="array" ref="D28">IFERROR(INDEX(実施計画様式!$AA$73:$AA$472,_xlfn.AGGREGATE(15,6,(ROW(実施計画様式!$D$73:$D$472)-ROW(実施計画様式!$D$73)+1)/(実施計画様式!$D$73:$D$472&lt;&gt;""),ROW(A26))),"")</f>
        <v/>
      </c>
      <c r="E28" s="130" t="str" cm="1">
        <f t="array" ref="E28">IFERROR(INDEX(実施計画様式!$AI$73:$AI$472,_xlfn.AGGREGATE(15,6,(ROW(実施計画様式!$D$73:$D$472)-ROW(実施計画様式!$D$73)+1)/(実施計画様式!$D$73:$D$472&lt;&gt;""),ROW(A26))),"")</f>
        <v/>
      </c>
      <c r="F28" s="130" t="str" cm="1">
        <f t="array" ref="F28">IFERROR(INDEX(実施計画様式!$AK$73:$AK$472,_xlfn.AGGREGATE(15,6,(ROW(実施計画様式!$D$73:$D$472)-ROW(実施計画様式!$D$73)+1)/(実施計画様式!$D$73:$D$472&lt;&gt;""),ROW(A26))),"")</f>
        <v/>
      </c>
    </row>
    <row r="29" spans="1:6" ht="198.95" customHeight="1" x14ac:dyDescent="0.15">
      <c r="A29" s="130" t="str">
        <f t="shared" si="0"/>
        <v/>
      </c>
      <c r="B29" s="130" t="str" cm="1">
        <f t="array" ref="B29">IFERROR(INDEX(実施計画様式!$M$73:$M$472,_xlfn.AGGREGATE(15,6,(ROW(実施計画様式!$D$73:$D$472)-ROW(実施計画様式!$D$73)+1)/(実施計画様式!$D$73:$D$472&lt;&gt;""),ROW(A27))),"")</f>
        <v/>
      </c>
      <c r="C29" s="130" t="str" cm="1">
        <f t="array" ref="C29">IFERROR(INDEX(実施計画様式!$J$73:$J$472,_xlfn.AGGREGATE(15,6,(ROW(実施計画様式!$D$73:$D$472)-ROW(実施計画様式!$D$73)+1)/(実施計画様式!$D$73:$D$472&lt;&gt;""),ROW(A27))),"")</f>
        <v/>
      </c>
      <c r="D29" s="130" t="str" cm="1">
        <f t="array" ref="D29">IFERROR(INDEX(実施計画様式!$AA$73:$AA$472,_xlfn.AGGREGATE(15,6,(ROW(実施計画様式!$D$73:$D$472)-ROW(実施計画様式!$D$73)+1)/(実施計画様式!$D$73:$D$472&lt;&gt;""),ROW(A27))),"")</f>
        <v/>
      </c>
      <c r="E29" s="130" t="str" cm="1">
        <f t="array" ref="E29">IFERROR(INDEX(実施計画様式!$AI$73:$AI$472,_xlfn.AGGREGATE(15,6,(ROW(実施計画様式!$D$73:$D$472)-ROW(実施計画様式!$D$73)+1)/(実施計画様式!$D$73:$D$472&lt;&gt;""),ROW(A27))),"")</f>
        <v/>
      </c>
      <c r="F29" s="130" t="str" cm="1">
        <f t="array" ref="F29">IFERROR(INDEX(実施計画様式!$AK$73:$AK$472,_xlfn.AGGREGATE(15,6,(ROW(実施計画様式!$D$73:$D$472)-ROW(実施計画様式!$D$73)+1)/(実施計画様式!$D$73:$D$472&lt;&gt;""),ROW(A27))),"")</f>
        <v/>
      </c>
    </row>
    <row r="30" spans="1:6" ht="198.95" customHeight="1" x14ac:dyDescent="0.15">
      <c r="A30" s="130" t="str">
        <f t="shared" si="0"/>
        <v/>
      </c>
      <c r="B30" s="130" t="str" cm="1">
        <f t="array" ref="B30">IFERROR(INDEX(実施計画様式!$M$73:$M$472,_xlfn.AGGREGATE(15,6,(ROW(実施計画様式!$D$73:$D$472)-ROW(実施計画様式!$D$73)+1)/(実施計画様式!$D$73:$D$472&lt;&gt;""),ROW(A28))),"")</f>
        <v/>
      </c>
      <c r="C30" s="130" t="str" cm="1">
        <f t="array" ref="C30">IFERROR(INDEX(実施計画様式!$J$73:$J$472,_xlfn.AGGREGATE(15,6,(ROW(実施計画様式!$D$73:$D$472)-ROW(実施計画様式!$D$73)+1)/(実施計画様式!$D$73:$D$472&lt;&gt;""),ROW(A28))),"")</f>
        <v/>
      </c>
      <c r="D30" s="130" t="str" cm="1">
        <f t="array" ref="D30">IFERROR(INDEX(実施計画様式!$AA$73:$AA$472,_xlfn.AGGREGATE(15,6,(ROW(実施計画様式!$D$73:$D$472)-ROW(実施計画様式!$D$73)+1)/(実施計画様式!$D$73:$D$472&lt;&gt;""),ROW(A28))),"")</f>
        <v/>
      </c>
      <c r="E30" s="130" t="str" cm="1">
        <f t="array" ref="E30">IFERROR(INDEX(実施計画様式!$AI$73:$AI$472,_xlfn.AGGREGATE(15,6,(ROW(実施計画様式!$D$73:$D$472)-ROW(実施計画様式!$D$73)+1)/(実施計画様式!$D$73:$D$472&lt;&gt;""),ROW(A28))),"")</f>
        <v/>
      </c>
      <c r="F30" s="130" t="str" cm="1">
        <f t="array" ref="F30">IFERROR(INDEX(実施計画様式!$AK$73:$AK$472,_xlfn.AGGREGATE(15,6,(ROW(実施計画様式!$D$73:$D$472)-ROW(実施計画様式!$D$73)+1)/(実施計画様式!$D$73:$D$472&lt;&gt;""),ROW(A28))),"")</f>
        <v/>
      </c>
    </row>
    <row r="31" spans="1:6" ht="198.95" customHeight="1" x14ac:dyDescent="0.15">
      <c r="A31" s="130" t="str">
        <f t="shared" si="0"/>
        <v/>
      </c>
      <c r="B31" s="130" t="str" cm="1">
        <f t="array" ref="B31">IFERROR(INDEX(実施計画様式!$M$73:$M$472,_xlfn.AGGREGATE(15,6,(ROW(実施計画様式!$D$73:$D$472)-ROW(実施計画様式!$D$73)+1)/(実施計画様式!$D$73:$D$472&lt;&gt;""),ROW(A29))),"")</f>
        <v/>
      </c>
      <c r="C31" s="130" t="str" cm="1">
        <f t="array" ref="C31">IFERROR(INDEX(実施計画様式!$J$73:$J$472,_xlfn.AGGREGATE(15,6,(ROW(実施計画様式!$D$73:$D$472)-ROW(実施計画様式!$D$73)+1)/(実施計画様式!$D$73:$D$472&lt;&gt;""),ROW(A29))),"")</f>
        <v/>
      </c>
      <c r="D31" s="130" t="str" cm="1">
        <f t="array" ref="D31">IFERROR(INDEX(実施計画様式!$AA$73:$AA$472,_xlfn.AGGREGATE(15,6,(ROW(実施計画様式!$D$73:$D$472)-ROW(実施計画様式!$D$73)+1)/(実施計画様式!$D$73:$D$472&lt;&gt;""),ROW(A29))),"")</f>
        <v/>
      </c>
      <c r="E31" s="130" t="str" cm="1">
        <f t="array" ref="E31">IFERROR(INDEX(実施計画様式!$AI$73:$AI$472,_xlfn.AGGREGATE(15,6,(ROW(実施計画様式!$D$73:$D$472)-ROW(実施計画様式!$D$73)+1)/(実施計画様式!$D$73:$D$472&lt;&gt;""),ROW(A29))),"")</f>
        <v/>
      </c>
      <c r="F31" s="130" t="str" cm="1">
        <f t="array" ref="F31">IFERROR(INDEX(実施計画様式!$AK$73:$AK$472,_xlfn.AGGREGATE(15,6,(ROW(実施計画様式!$D$73:$D$472)-ROW(実施計画様式!$D$73)+1)/(実施計画様式!$D$73:$D$472&lt;&gt;""),ROW(A29))),"")</f>
        <v/>
      </c>
    </row>
    <row r="32" spans="1:6" ht="198.95" customHeight="1" x14ac:dyDescent="0.15">
      <c r="A32" s="130" t="str">
        <f t="shared" si="0"/>
        <v/>
      </c>
      <c r="B32" s="130" t="str" cm="1">
        <f t="array" ref="B32">IFERROR(INDEX(実施計画様式!$M$73:$M$472,_xlfn.AGGREGATE(15,6,(ROW(実施計画様式!$D$73:$D$472)-ROW(実施計画様式!$D$73)+1)/(実施計画様式!$D$73:$D$472&lt;&gt;""),ROW(A30))),"")</f>
        <v/>
      </c>
      <c r="C32" s="130" t="str" cm="1">
        <f t="array" ref="C32">IFERROR(INDEX(実施計画様式!$J$73:$J$472,_xlfn.AGGREGATE(15,6,(ROW(実施計画様式!$D$73:$D$472)-ROW(実施計画様式!$D$73)+1)/(実施計画様式!$D$73:$D$472&lt;&gt;""),ROW(A30))),"")</f>
        <v/>
      </c>
      <c r="D32" s="130" t="str" cm="1">
        <f t="array" ref="D32">IFERROR(INDEX(実施計画様式!$AA$73:$AA$472,_xlfn.AGGREGATE(15,6,(ROW(実施計画様式!$D$73:$D$472)-ROW(実施計画様式!$D$73)+1)/(実施計画様式!$D$73:$D$472&lt;&gt;""),ROW(A30))),"")</f>
        <v/>
      </c>
      <c r="E32" s="130" t="str" cm="1">
        <f t="array" ref="E32">IFERROR(INDEX(実施計画様式!$AI$73:$AI$472,_xlfn.AGGREGATE(15,6,(ROW(実施計画様式!$D$73:$D$472)-ROW(実施計画様式!$D$73)+1)/(実施計画様式!$D$73:$D$472&lt;&gt;""),ROW(A30))),"")</f>
        <v/>
      </c>
      <c r="F32" s="130" t="str" cm="1">
        <f t="array" ref="F32">IFERROR(INDEX(実施計画様式!$AK$73:$AK$472,_xlfn.AGGREGATE(15,6,(ROW(実施計画様式!$D$73:$D$472)-ROW(実施計画様式!$D$73)+1)/(実施計画様式!$D$73:$D$472&lt;&gt;""),ROW(A30))),"")</f>
        <v/>
      </c>
    </row>
    <row r="33" spans="1:6" ht="198.95" customHeight="1" x14ac:dyDescent="0.15">
      <c r="A33" s="130" t="str">
        <f t="shared" si="0"/>
        <v/>
      </c>
      <c r="B33" s="130" t="str" cm="1">
        <f t="array" ref="B33">IFERROR(INDEX(実施計画様式!$M$73:$M$472,_xlfn.AGGREGATE(15,6,(ROW(実施計画様式!$D$73:$D$472)-ROW(実施計画様式!$D$73)+1)/(実施計画様式!$D$73:$D$472&lt;&gt;""),ROW(A31))),"")</f>
        <v/>
      </c>
      <c r="C33" s="130" t="str" cm="1">
        <f t="array" ref="C33">IFERROR(INDEX(実施計画様式!$J$73:$J$472,_xlfn.AGGREGATE(15,6,(ROW(実施計画様式!$D$73:$D$472)-ROW(実施計画様式!$D$73)+1)/(実施計画様式!$D$73:$D$472&lt;&gt;""),ROW(A31))),"")</f>
        <v/>
      </c>
      <c r="D33" s="130" t="str" cm="1">
        <f t="array" ref="D33">IFERROR(INDEX(実施計画様式!$AA$73:$AA$472,_xlfn.AGGREGATE(15,6,(ROW(実施計画様式!$D$73:$D$472)-ROW(実施計画様式!$D$73)+1)/(実施計画様式!$D$73:$D$472&lt;&gt;""),ROW(A31))),"")</f>
        <v/>
      </c>
      <c r="E33" s="130" t="str" cm="1">
        <f t="array" ref="E33">IFERROR(INDEX(実施計画様式!$AI$73:$AI$472,_xlfn.AGGREGATE(15,6,(ROW(実施計画様式!$D$73:$D$472)-ROW(実施計画様式!$D$73)+1)/(実施計画様式!$D$73:$D$472&lt;&gt;""),ROW(A31))),"")</f>
        <v/>
      </c>
      <c r="F33" s="130" t="str" cm="1">
        <f t="array" ref="F33">IFERROR(INDEX(実施計画様式!$AK$73:$AK$472,_xlfn.AGGREGATE(15,6,(ROW(実施計画様式!$D$73:$D$472)-ROW(実施計画様式!$D$73)+1)/(実施計画様式!$D$73:$D$472&lt;&gt;""),ROW(A31))),"")</f>
        <v/>
      </c>
    </row>
    <row r="34" spans="1:6" ht="198.95" customHeight="1" x14ac:dyDescent="0.15">
      <c r="A34" s="130" t="str">
        <f t="shared" si="0"/>
        <v/>
      </c>
      <c r="B34" s="130" t="str" cm="1">
        <f t="array" ref="B34">IFERROR(INDEX(実施計画様式!$M$73:$M$472,_xlfn.AGGREGATE(15,6,(ROW(実施計画様式!$D$73:$D$472)-ROW(実施計画様式!$D$73)+1)/(実施計画様式!$D$73:$D$472&lt;&gt;""),ROW(A32))),"")</f>
        <v/>
      </c>
      <c r="C34" s="130" t="str" cm="1">
        <f t="array" ref="C34">IFERROR(INDEX(実施計画様式!$J$73:$J$472,_xlfn.AGGREGATE(15,6,(ROW(実施計画様式!$D$73:$D$472)-ROW(実施計画様式!$D$73)+1)/(実施計画様式!$D$73:$D$472&lt;&gt;""),ROW(A32))),"")</f>
        <v/>
      </c>
      <c r="D34" s="130" t="str" cm="1">
        <f t="array" ref="D34">IFERROR(INDEX(実施計画様式!$AA$73:$AA$472,_xlfn.AGGREGATE(15,6,(ROW(実施計画様式!$D$73:$D$472)-ROW(実施計画様式!$D$73)+1)/(実施計画様式!$D$73:$D$472&lt;&gt;""),ROW(A32))),"")</f>
        <v/>
      </c>
      <c r="E34" s="130" t="str" cm="1">
        <f t="array" ref="E34">IFERROR(INDEX(実施計画様式!$AI$73:$AI$472,_xlfn.AGGREGATE(15,6,(ROW(実施計画様式!$D$73:$D$472)-ROW(実施計画様式!$D$73)+1)/(実施計画様式!$D$73:$D$472&lt;&gt;""),ROW(A32))),"")</f>
        <v/>
      </c>
      <c r="F34" s="130" t="str" cm="1">
        <f t="array" ref="F34">IFERROR(INDEX(実施計画様式!$AK$73:$AK$472,_xlfn.AGGREGATE(15,6,(ROW(実施計画様式!$D$73:$D$472)-ROW(実施計画様式!$D$73)+1)/(実施計画様式!$D$73:$D$472&lt;&gt;""),ROW(A32))),"")</f>
        <v/>
      </c>
    </row>
    <row r="35" spans="1:6" ht="198.95" customHeight="1" x14ac:dyDescent="0.15">
      <c r="A35" s="130" t="str">
        <f t="shared" si="0"/>
        <v/>
      </c>
      <c r="B35" s="130" t="str" cm="1">
        <f t="array" ref="B35">IFERROR(INDEX(実施計画様式!$M$73:$M$472,_xlfn.AGGREGATE(15,6,(ROW(実施計画様式!$D$73:$D$472)-ROW(実施計画様式!$D$73)+1)/(実施計画様式!$D$73:$D$472&lt;&gt;""),ROW(A33))),"")</f>
        <v/>
      </c>
      <c r="C35" s="130" t="str" cm="1">
        <f t="array" ref="C35">IFERROR(INDEX(実施計画様式!$J$73:$J$472,_xlfn.AGGREGATE(15,6,(ROW(実施計画様式!$D$73:$D$472)-ROW(実施計画様式!$D$73)+1)/(実施計画様式!$D$73:$D$472&lt;&gt;""),ROW(A33))),"")</f>
        <v/>
      </c>
      <c r="D35" s="130" t="str" cm="1">
        <f t="array" ref="D35">IFERROR(INDEX(実施計画様式!$AA$73:$AA$472,_xlfn.AGGREGATE(15,6,(ROW(実施計画様式!$D$73:$D$472)-ROW(実施計画様式!$D$73)+1)/(実施計画様式!$D$73:$D$472&lt;&gt;""),ROW(A33))),"")</f>
        <v/>
      </c>
      <c r="E35" s="130" t="str" cm="1">
        <f t="array" ref="E35">IFERROR(INDEX(実施計画様式!$AI$73:$AI$472,_xlfn.AGGREGATE(15,6,(ROW(実施計画様式!$D$73:$D$472)-ROW(実施計画様式!$D$73)+1)/(実施計画様式!$D$73:$D$472&lt;&gt;""),ROW(A33))),"")</f>
        <v/>
      </c>
      <c r="F35" s="130" t="str" cm="1">
        <f t="array" ref="F35">IFERROR(INDEX(実施計画様式!$AK$73:$AK$472,_xlfn.AGGREGATE(15,6,(ROW(実施計画様式!$D$73:$D$472)-ROW(実施計画様式!$D$73)+1)/(実施計画様式!$D$73:$D$472&lt;&gt;""),ROW(A33))),"")</f>
        <v/>
      </c>
    </row>
    <row r="36" spans="1:6" ht="198.95" customHeight="1" x14ac:dyDescent="0.15">
      <c r="A36" s="130" t="str">
        <f t="shared" si="0"/>
        <v/>
      </c>
      <c r="B36" s="130" t="str" cm="1">
        <f t="array" ref="B36">IFERROR(INDEX(実施計画様式!$M$73:$M$472,_xlfn.AGGREGATE(15,6,(ROW(実施計画様式!$D$73:$D$472)-ROW(実施計画様式!$D$73)+1)/(実施計画様式!$D$73:$D$472&lt;&gt;""),ROW(A34))),"")</f>
        <v/>
      </c>
      <c r="C36" s="130" t="str" cm="1">
        <f t="array" ref="C36">IFERROR(INDEX(実施計画様式!$J$73:$J$472,_xlfn.AGGREGATE(15,6,(ROW(実施計画様式!$D$73:$D$472)-ROW(実施計画様式!$D$73)+1)/(実施計画様式!$D$73:$D$472&lt;&gt;""),ROW(A34))),"")</f>
        <v/>
      </c>
      <c r="D36" s="130" t="str" cm="1">
        <f t="array" ref="D36">IFERROR(INDEX(実施計画様式!$AA$73:$AA$472,_xlfn.AGGREGATE(15,6,(ROW(実施計画様式!$D$73:$D$472)-ROW(実施計画様式!$D$73)+1)/(実施計画様式!$D$73:$D$472&lt;&gt;""),ROW(A34))),"")</f>
        <v/>
      </c>
      <c r="E36" s="130" t="str" cm="1">
        <f t="array" ref="E36">IFERROR(INDEX(実施計画様式!$AI$73:$AI$472,_xlfn.AGGREGATE(15,6,(ROW(実施計画様式!$D$73:$D$472)-ROW(実施計画様式!$D$73)+1)/(実施計画様式!$D$73:$D$472&lt;&gt;""),ROW(A34))),"")</f>
        <v/>
      </c>
      <c r="F36" s="130" t="str" cm="1">
        <f t="array" ref="F36">IFERROR(INDEX(実施計画様式!$AK$73:$AK$472,_xlfn.AGGREGATE(15,6,(ROW(実施計画様式!$D$73:$D$472)-ROW(実施計画様式!$D$73)+1)/(実施計画様式!$D$73:$D$472&lt;&gt;""),ROW(A34))),"")</f>
        <v/>
      </c>
    </row>
    <row r="37" spans="1:6" ht="198.95" customHeight="1" x14ac:dyDescent="0.15">
      <c r="A37" s="130" t="str">
        <f t="shared" si="0"/>
        <v/>
      </c>
      <c r="B37" s="130" t="str" cm="1">
        <f t="array" ref="B37">IFERROR(INDEX(実施計画様式!$M$73:$M$472,_xlfn.AGGREGATE(15,6,(ROW(実施計画様式!$D$73:$D$472)-ROW(実施計画様式!$D$73)+1)/(実施計画様式!$D$73:$D$472&lt;&gt;""),ROW(A35))),"")</f>
        <v/>
      </c>
      <c r="C37" s="130" t="str" cm="1">
        <f t="array" ref="C37">IFERROR(INDEX(実施計画様式!$J$73:$J$472,_xlfn.AGGREGATE(15,6,(ROW(実施計画様式!$D$73:$D$472)-ROW(実施計画様式!$D$73)+1)/(実施計画様式!$D$73:$D$472&lt;&gt;""),ROW(A35))),"")</f>
        <v/>
      </c>
      <c r="D37" s="130" t="str" cm="1">
        <f t="array" ref="D37">IFERROR(INDEX(実施計画様式!$AA$73:$AA$472,_xlfn.AGGREGATE(15,6,(ROW(実施計画様式!$D$73:$D$472)-ROW(実施計画様式!$D$73)+1)/(実施計画様式!$D$73:$D$472&lt;&gt;""),ROW(A35))),"")</f>
        <v/>
      </c>
      <c r="E37" s="130" t="str" cm="1">
        <f t="array" ref="E37">IFERROR(INDEX(実施計画様式!$AI$73:$AI$472,_xlfn.AGGREGATE(15,6,(ROW(実施計画様式!$D$73:$D$472)-ROW(実施計画様式!$D$73)+1)/(実施計画様式!$D$73:$D$472&lt;&gt;""),ROW(A35))),"")</f>
        <v/>
      </c>
      <c r="F37" s="130" t="str" cm="1">
        <f t="array" ref="F37">IFERROR(INDEX(実施計画様式!$AK$73:$AK$472,_xlfn.AGGREGATE(15,6,(ROW(実施計画様式!$D$73:$D$472)-ROW(実施計画様式!$D$73)+1)/(実施計画様式!$D$73:$D$472&lt;&gt;""),ROW(A35))),"")</f>
        <v/>
      </c>
    </row>
    <row r="38" spans="1:6" ht="198.95" customHeight="1" x14ac:dyDescent="0.15">
      <c r="A38" s="130" t="str">
        <f t="shared" si="0"/>
        <v/>
      </c>
      <c r="B38" s="130" t="str" cm="1">
        <f t="array" ref="B38">IFERROR(INDEX(実施計画様式!$M$73:$M$472,_xlfn.AGGREGATE(15,6,(ROW(実施計画様式!$D$73:$D$472)-ROW(実施計画様式!$D$73)+1)/(実施計画様式!$D$73:$D$472&lt;&gt;""),ROW(A36))),"")</f>
        <v/>
      </c>
      <c r="C38" s="130" t="str" cm="1">
        <f t="array" ref="C38">IFERROR(INDEX(実施計画様式!$J$73:$J$472,_xlfn.AGGREGATE(15,6,(ROW(実施計画様式!$D$73:$D$472)-ROW(実施計画様式!$D$73)+1)/(実施計画様式!$D$73:$D$472&lt;&gt;""),ROW(A36))),"")</f>
        <v/>
      </c>
      <c r="D38" s="130" t="str" cm="1">
        <f t="array" ref="D38">IFERROR(INDEX(実施計画様式!$AA$73:$AA$472,_xlfn.AGGREGATE(15,6,(ROW(実施計画様式!$D$73:$D$472)-ROW(実施計画様式!$D$73)+1)/(実施計画様式!$D$73:$D$472&lt;&gt;""),ROW(A36))),"")</f>
        <v/>
      </c>
      <c r="E38" s="130" t="str" cm="1">
        <f t="array" ref="E38">IFERROR(INDEX(実施計画様式!$AI$73:$AI$472,_xlfn.AGGREGATE(15,6,(ROW(実施計画様式!$D$73:$D$472)-ROW(実施計画様式!$D$73)+1)/(実施計画様式!$D$73:$D$472&lt;&gt;""),ROW(A36))),"")</f>
        <v/>
      </c>
      <c r="F38" s="130" t="str" cm="1">
        <f t="array" ref="F38">IFERROR(INDEX(実施計画様式!$AK$73:$AK$472,_xlfn.AGGREGATE(15,6,(ROW(実施計画様式!$D$73:$D$472)-ROW(実施計画様式!$D$73)+1)/(実施計画様式!$D$73:$D$472&lt;&gt;""),ROW(A36))),"")</f>
        <v/>
      </c>
    </row>
    <row r="39" spans="1:6" ht="198.95" customHeight="1" x14ac:dyDescent="0.15">
      <c r="A39" s="130" t="str">
        <f t="shared" si="0"/>
        <v/>
      </c>
      <c r="B39" s="130" t="str" cm="1">
        <f t="array" ref="B39">IFERROR(INDEX(実施計画様式!$M$73:$M$472,_xlfn.AGGREGATE(15,6,(ROW(実施計画様式!$D$73:$D$472)-ROW(実施計画様式!$D$73)+1)/(実施計画様式!$D$73:$D$472&lt;&gt;""),ROW(A37))),"")</f>
        <v/>
      </c>
      <c r="C39" s="130" t="str" cm="1">
        <f t="array" ref="C39">IFERROR(INDEX(実施計画様式!$J$73:$J$472,_xlfn.AGGREGATE(15,6,(ROW(実施計画様式!$D$73:$D$472)-ROW(実施計画様式!$D$73)+1)/(実施計画様式!$D$73:$D$472&lt;&gt;""),ROW(A37))),"")</f>
        <v/>
      </c>
      <c r="D39" s="130" t="str" cm="1">
        <f t="array" ref="D39">IFERROR(INDEX(実施計画様式!$AA$73:$AA$472,_xlfn.AGGREGATE(15,6,(ROW(実施計画様式!$D$73:$D$472)-ROW(実施計画様式!$D$73)+1)/(実施計画様式!$D$73:$D$472&lt;&gt;""),ROW(A37))),"")</f>
        <v/>
      </c>
      <c r="E39" s="130" t="str" cm="1">
        <f t="array" ref="E39">IFERROR(INDEX(実施計画様式!$AI$73:$AI$472,_xlfn.AGGREGATE(15,6,(ROW(実施計画様式!$D$73:$D$472)-ROW(実施計画様式!$D$73)+1)/(実施計画様式!$D$73:$D$472&lt;&gt;""),ROW(A37))),"")</f>
        <v/>
      </c>
      <c r="F39" s="130" t="str" cm="1">
        <f t="array" ref="F39">IFERROR(INDEX(実施計画様式!$AK$73:$AK$472,_xlfn.AGGREGATE(15,6,(ROW(実施計画様式!$D$73:$D$472)-ROW(実施計画様式!$D$73)+1)/(実施計画様式!$D$73:$D$472&lt;&gt;""),ROW(A37))),"")</f>
        <v/>
      </c>
    </row>
    <row r="40" spans="1:6" ht="198.95" customHeight="1" x14ac:dyDescent="0.15">
      <c r="A40" s="130" t="str">
        <f t="shared" si="0"/>
        <v/>
      </c>
      <c r="B40" s="130" t="str" cm="1">
        <f t="array" ref="B40">IFERROR(INDEX(実施計画様式!$M$73:$M$472,_xlfn.AGGREGATE(15,6,(ROW(実施計画様式!$D$73:$D$472)-ROW(実施計画様式!$D$73)+1)/(実施計画様式!$D$73:$D$472&lt;&gt;""),ROW(A38))),"")</f>
        <v/>
      </c>
      <c r="C40" s="130" t="str" cm="1">
        <f t="array" ref="C40">IFERROR(INDEX(実施計画様式!$J$73:$J$472,_xlfn.AGGREGATE(15,6,(ROW(実施計画様式!$D$73:$D$472)-ROW(実施計画様式!$D$73)+1)/(実施計画様式!$D$73:$D$472&lt;&gt;""),ROW(A38))),"")</f>
        <v/>
      </c>
      <c r="D40" s="130" t="str" cm="1">
        <f t="array" ref="D40">IFERROR(INDEX(実施計画様式!$AA$73:$AA$472,_xlfn.AGGREGATE(15,6,(ROW(実施計画様式!$D$73:$D$472)-ROW(実施計画様式!$D$73)+1)/(実施計画様式!$D$73:$D$472&lt;&gt;""),ROW(A38))),"")</f>
        <v/>
      </c>
      <c r="E40" s="130" t="str" cm="1">
        <f t="array" ref="E40">IFERROR(INDEX(実施計画様式!$AI$73:$AI$472,_xlfn.AGGREGATE(15,6,(ROW(実施計画様式!$D$73:$D$472)-ROW(実施計画様式!$D$73)+1)/(実施計画様式!$D$73:$D$472&lt;&gt;""),ROW(A38))),"")</f>
        <v/>
      </c>
      <c r="F40" s="130" t="str" cm="1">
        <f t="array" ref="F40">IFERROR(INDEX(実施計画様式!$AK$73:$AK$472,_xlfn.AGGREGATE(15,6,(ROW(実施計画様式!$D$73:$D$472)-ROW(実施計画様式!$D$73)+1)/(実施計画様式!$D$73:$D$472&lt;&gt;""),ROW(A38))),"")</f>
        <v/>
      </c>
    </row>
    <row r="41" spans="1:6" ht="198.95" customHeight="1" x14ac:dyDescent="0.15">
      <c r="A41" s="130" t="str">
        <f t="shared" si="0"/>
        <v/>
      </c>
      <c r="B41" s="130" t="str" cm="1">
        <f t="array" ref="B41">IFERROR(INDEX(実施計画様式!$M$73:$M$472,_xlfn.AGGREGATE(15,6,(ROW(実施計画様式!$D$73:$D$472)-ROW(実施計画様式!$D$73)+1)/(実施計画様式!$D$73:$D$472&lt;&gt;""),ROW(A39))),"")</f>
        <v/>
      </c>
      <c r="C41" s="130" t="str" cm="1">
        <f t="array" ref="C41">IFERROR(INDEX(実施計画様式!$J$73:$J$472,_xlfn.AGGREGATE(15,6,(ROW(実施計画様式!$D$73:$D$472)-ROW(実施計画様式!$D$73)+1)/(実施計画様式!$D$73:$D$472&lt;&gt;""),ROW(A39))),"")</f>
        <v/>
      </c>
      <c r="D41" s="130" t="str" cm="1">
        <f t="array" ref="D41">IFERROR(INDEX(実施計画様式!$AA$73:$AA$472,_xlfn.AGGREGATE(15,6,(ROW(実施計画様式!$D$73:$D$472)-ROW(実施計画様式!$D$73)+1)/(実施計画様式!$D$73:$D$472&lt;&gt;""),ROW(A39))),"")</f>
        <v/>
      </c>
      <c r="E41" s="130" t="str" cm="1">
        <f t="array" ref="E41">IFERROR(INDEX(実施計画様式!$AI$73:$AI$472,_xlfn.AGGREGATE(15,6,(ROW(実施計画様式!$D$73:$D$472)-ROW(実施計画様式!$D$73)+1)/(実施計画様式!$D$73:$D$472&lt;&gt;""),ROW(A39))),"")</f>
        <v/>
      </c>
      <c r="F41" s="130" t="str" cm="1">
        <f t="array" ref="F41">IFERROR(INDEX(実施計画様式!$AK$73:$AK$472,_xlfn.AGGREGATE(15,6,(ROW(実施計画様式!$D$73:$D$472)-ROW(実施計画様式!$D$73)+1)/(実施計画様式!$D$73:$D$472&lt;&gt;""),ROW(A39))),"")</f>
        <v/>
      </c>
    </row>
    <row r="42" spans="1:6" ht="198.95" customHeight="1" x14ac:dyDescent="0.15">
      <c r="A42" s="130" t="str">
        <f t="shared" si="0"/>
        <v/>
      </c>
      <c r="B42" s="130" t="str" cm="1">
        <f t="array" ref="B42">IFERROR(INDEX(実施計画様式!$M$73:$M$472,_xlfn.AGGREGATE(15,6,(ROW(実施計画様式!$D$73:$D$472)-ROW(実施計画様式!$D$73)+1)/(実施計画様式!$D$73:$D$472&lt;&gt;""),ROW(A40))),"")</f>
        <v/>
      </c>
      <c r="C42" s="130" t="str" cm="1">
        <f t="array" ref="C42">IFERROR(INDEX(実施計画様式!$J$73:$J$472,_xlfn.AGGREGATE(15,6,(ROW(実施計画様式!$D$73:$D$472)-ROW(実施計画様式!$D$73)+1)/(実施計画様式!$D$73:$D$472&lt;&gt;""),ROW(A40))),"")</f>
        <v/>
      </c>
      <c r="D42" s="130" t="str" cm="1">
        <f t="array" ref="D42">IFERROR(INDEX(実施計画様式!$AA$73:$AA$472,_xlfn.AGGREGATE(15,6,(ROW(実施計画様式!$D$73:$D$472)-ROW(実施計画様式!$D$73)+1)/(実施計画様式!$D$73:$D$472&lt;&gt;""),ROW(A40))),"")</f>
        <v/>
      </c>
      <c r="E42" s="130" t="str" cm="1">
        <f t="array" ref="E42">IFERROR(INDEX(実施計画様式!$AI$73:$AI$472,_xlfn.AGGREGATE(15,6,(ROW(実施計画様式!$D$73:$D$472)-ROW(実施計画様式!$D$73)+1)/(実施計画様式!$D$73:$D$472&lt;&gt;""),ROW(A40))),"")</f>
        <v/>
      </c>
      <c r="F42" s="130" t="str" cm="1">
        <f t="array" ref="F42">IFERROR(INDEX(実施計画様式!$AK$73:$AK$472,_xlfn.AGGREGATE(15,6,(ROW(実施計画様式!$D$73:$D$472)-ROW(実施計画様式!$D$73)+1)/(実施計画様式!$D$73:$D$472&lt;&gt;""),ROW(A40))),"")</f>
        <v/>
      </c>
    </row>
    <row r="43" spans="1:6" ht="198.95" customHeight="1" x14ac:dyDescent="0.15">
      <c r="A43" s="130" t="str">
        <f t="shared" si="0"/>
        <v/>
      </c>
      <c r="B43" s="130" t="str" cm="1">
        <f t="array" ref="B43">IFERROR(INDEX(実施計画様式!$M$73:$M$472,_xlfn.AGGREGATE(15,6,(ROW(実施計画様式!$D$73:$D$472)-ROW(実施計画様式!$D$73)+1)/(実施計画様式!$D$73:$D$472&lt;&gt;""),ROW(A41))),"")</f>
        <v/>
      </c>
      <c r="C43" s="130" t="str" cm="1">
        <f t="array" ref="C43">IFERROR(INDEX(実施計画様式!$J$73:$J$472,_xlfn.AGGREGATE(15,6,(ROW(実施計画様式!$D$73:$D$472)-ROW(実施計画様式!$D$73)+1)/(実施計画様式!$D$73:$D$472&lt;&gt;""),ROW(A41))),"")</f>
        <v/>
      </c>
      <c r="D43" s="130" t="str" cm="1">
        <f t="array" ref="D43">IFERROR(INDEX(実施計画様式!$AA$73:$AA$472,_xlfn.AGGREGATE(15,6,(ROW(実施計画様式!$D$73:$D$472)-ROW(実施計画様式!$D$73)+1)/(実施計画様式!$D$73:$D$472&lt;&gt;""),ROW(A41))),"")</f>
        <v/>
      </c>
      <c r="E43" s="130" t="str" cm="1">
        <f t="array" ref="E43">IFERROR(INDEX(実施計画様式!$AI$73:$AI$472,_xlfn.AGGREGATE(15,6,(ROW(実施計画様式!$D$73:$D$472)-ROW(実施計画様式!$D$73)+1)/(実施計画様式!$D$73:$D$472&lt;&gt;""),ROW(A41))),"")</f>
        <v/>
      </c>
      <c r="F43" s="130" t="str" cm="1">
        <f t="array" ref="F43">IFERROR(INDEX(実施計画様式!$AK$73:$AK$472,_xlfn.AGGREGATE(15,6,(ROW(実施計画様式!$D$73:$D$472)-ROW(実施計画様式!$D$73)+1)/(実施計画様式!$D$73:$D$472&lt;&gt;""),ROW(A41))),"")</f>
        <v/>
      </c>
    </row>
    <row r="44" spans="1:6" ht="198.95" customHeight="1" x14ac:dyDescent="0.15">
      <c r="A44" s="130" t="str">
        <f t="shared" si="0"/>
        <v/>
      </c>
      <c r="B44" s="130" t="str" cm="1">
        <f t="array" ref="B44">IFERROR(INDEX(実施計画様式!$M$73:$M$472,_xlfn.AGGREGATE(15,6,(ROW(実施計画様式!$D$73:$D$472)-ROW(実施計画様式!$D$73)+1)/(実施計画様式!$D$73:$D$472&lt;&gt;""),ROW(A42))),"")</f>
        <v/>
      </c>
      <c r="C44" s="130" t="str" cm="1">
        <f t="array" ref="C44">IFERROR(INDEX(実施計画様式!$J$73:$J$472,_xlfn.AGGREGATE(15,6,(ROW(実施計画様式!$D$73:$D$472)-ROW(実施計画様式!$D$73)+1)/(実施計画様式!$D$73:$D$472&lt;&gt;""),ROW(A42))),"")</f>
        <v/>
      </c>
      <c r="D44" s="130" t="str" cm="1">
        <f t="array" ref="D44">IFERROR(INDEX(実施計画様式!$AA$73:$AA$472,_xlfn.AGGREGATE(15,6,(ROW(実施計画様式!$D$73:$D$472)-ROW(実施計画様式!$D$73)+1)/(実施計画様式!$D$73:$D$472&lt;&gt;""),ROW(A42))),"")</f>
        <v/>
      </c>
      <c r="E44" s="130" t="str" cm="1">
        <f t="array" ref="E44">IFERROR(INDEX(実施計画様式!$AI$73:$AI$472,_xlfn.AGGREGATE(15,6,(ROW(実施計画様式!$D$73:$D$472)-ROW(実施計画様式!$D$73)+1)/(実施計画様式!$D$73:$D$472&lt;&gt;""),ROW(A42))),"")</f>
        <v/>
      </c>
      <c r="F44" s="130" t="str" cm="1">
        <f t="array" ref="F44">IFERROR(INDEX(実施計画様式!$AK$73:$AK$472,_xlfn.AGGREGATE(15,6,(ROW(実施計画様式!$D$73:$D$472)-ROW(実施計画様式!$D$73)+1)/(実施計画様式!$D$73:$D$472&lt;&gt;""),ROW(A42))),"")</f>
        <v/>
      </c>
    </row>
    <row r="45" spans="1:6" ht="198.95" customHeight="1" x14ac:dyDescent="0.15">
      <c r="A45" s="130" t="str">
        <f t="shared" si="0"/>
        <v/>
      </c>
      <c r="B45" s="130" t="str" cm="1">
        <f t="array" ref="B45">IFERROR(INDEX(実施計画様式!$M$73:$M$472,_xlfn.AGGREGATE(15,6,(ROW(実施計画様式!$D$73:$D$472)-ROW(実施計画様式!$D$73)+1)/(実施計画様式!$D$73:$D$472&lt;&gt;""),ROW(A43))),"")</f>
        <v/>
      </c>
      <c r="C45" s="130" t="str" cm="1">
        <f t="array" ref="C45">IFERROR(INDEX(実施計画様式!$J$73:$J$472,_xlfn.AGGREGATE(15,6,(ROW(実施計画様式!$D$73:$D$472)-ROW(実施計画様式!$D$73)+1)/(実施計画様式!$D$73:$D$472&lt;&gt;""),ROW(A43))),"")</f>
        <v/>
      </c>
      <c r="D45" s="130" t="str" cm="1">
        <f t="array" ref="D45">IFERROR(INDEX(実施計画様式!$AA$73:$AA$472,_xlfn.AGGREGATE(15,6,(ROW(実施計画様式!$D$73:$D$472)-ROW(実施計画様式!$D$73)+1)/(実施計画様式!$D$73:$D$472&lt;&gt;""),ROW(A43))),"")</f>
        <v/>
      </c>
      <c r="E45" s="130" t="str" cm="1">
        <f t="array" ref="E45">IFERROR(INDEX(実施計画様式!$AI$73:$AI$472,_xlfn.AGGREGATE(15,6,(ROW(実施計画様式!$D$73:$D$472)-ROW(実施計画様式!$D$73)+1)/(実施計画様式!$D$73:$D$472&lt;&gt;""),ROW(A43))),"")</f>
        <v/>
      </c>
      <c r="F45" s="130" t="str" cm="1">
        <f t="array" ref="F45">IFERROR(INDEX(実施計画様式!$AK$73:$AK$472,_xlfn.AGGREGATE(15,6,(ROW(実施計画様式!$D$73:$D$472)-ROW(実施計画様式!$D$73)+1)/(実施計画様式!$D$73:$D$472&lt;&gt;""),ROW(A43))),"")</f>
        <v/>
      </c>
    </row>
    <row r="46" spans="1:6" ht="198.95" customHeight="1" x14ac:dyDescent="0.15">
      <c r="A46" s="130" t="str">
        <f t="shared" si="0"/>
        <v/>
      </c>
      <c r="B46" s="130" t="str" cm="1">
        <f t="array" ref="B46">IFERROR(INDEX(実施計画様式!$M$73:$M$472,_xlfn.AGGREGATE(15,6,(ROW(実施計画様式!$D$73:$D$472)-ROW(実施計画様式!$D$73)+1)/(実施計画様式!$D$73:$D$472&lt;&gt;""),ROW(A44))),"")</f>
        <v/>
      </c>
      <c r="C46" s="130" t="str" cm="1">
        <f t="array" ref="C46">IFERROR(INDEX(実施計画様式!$J$73:$J$472,_xlfn.AGGREGATE(15,6,(ROW(実施計画様式!$D$73:$D$472)-ROW(実施計画様式!$D$73)+1)/(実施計画様式!$D$73:$D$472&lt;&gt;""),ROW(A44))),"")</f>
        <v/>
      </c>
      <c r="D46" s="130" t="str" cm="1">
        <f t="array" ref="D46">IFERROR(INDEX(実施計画様式!$AA$73:$AA$472,_xlfn.AGGREGATE(15,6,(ROW(実施計画様式!$D$73:$D$472)-ROW(実施計画様式!$D$73)+1)/(実施計画様式!$D$73:$D$472&lt;&gt;""),ROW(A44))),"")</f>
        <v/>
      </c>
      <c r="E46" s="130" t="str" cm="1">
        <f t="array" ref="E46">IFERROR(INDEX(実施計画様式!$AI$73:$AI$472,_xlfn.AGGREGATE(15,6,(ROW(実施計画様式!$D$73:$D$472)-ROW(実施計画様式!$D$73)+1)/(実施計画様式!$D$73:$D$472&lt;&gt;""),ROW(A44))),"")</f>
        <v/>
      </c>
      <c r="F46" s="130" t="str" cm="1">
        <f t="array" ref="F46">IFERROR(INDEX(実施計画様式!$AK$73:$AK$472,_xlfn.AGGREGATE(15,6,(ROW(実施計画様式!$D$73:$D$472)-ROW(実施計画様式!$D$73)+1)/(実施計画様式!$D$73:$D$472&lt;&gt;""),ROW(A44))),"")</f>
        <v/>
      </c>
    </row>
    <row r="47" spans="1:6" ht="198.95" customHeight="1" x14ac:dyDescent="0.15">
      <c r="A47" s="130" t="str">
        <f t="shared" si="0"/>
        <v/>
      </c>
      <c r="B47" s="130" t="str" cm="1">
        <f t="array" ref="B47">IFERROR(INDEX(実施計画様式!$M$73:$M$472,_xlfn.AGGREGATE(15,6,(ROW(実施計画様式!$D$73:$D$472)-ROW(実施計画様式!$D$73)+1)/(実施計画様式!$D$73:$D$472&lt;&gt;""),ROW(A45))),"")</f>
        <v/>
      </c>
      <c r="C47" s="130" t="str" cm="1">
        <f t="array" ref="C47">IFERROR(INDEX(実施計画様式!$J$73:$J$472,_xlfn.AGGREGATE(15,6,(ROW(実施計画様式!$D$73:$D$472)-ROW(実施計画様式!$D$73)+1)/(実施計画様式!$D$73:$D$472&lt;&gt;""),ROW(A45))),"")</f>
        <v/>
      </c>
      <c r="D47" s="130" t="str" cm="1">
        <f t="array" ref="D47">IFERROR(INDEX(実施計画様式!$AA$73:$AA$472,_xlfn.AGGREGATE(15,6,(ROW(実施計画様式!$D$73:$D$472)-ROW(実施計画様式!$D$73)+1)/(実施計画様式!$D$73:$D$472&lt;&gt;""),ROW(A45))),"")</f>
        <v/>
      </c>
      <c r="E47" s="130" t="str" cm="1">
        <f t="array" ref="E47">IFERROR(INDEX(実施計画様式!$AI$73:$AI$472,_xlfn.AGGREGATE(15,6,(ROW(実施計画様式!$D$73:$D$472)-ROW(実施計画様式!$D$73)+1)/(実施計画様式!$D$73:$D$472&lt;&gt;""),ROW(A45))),"")</f>
        <v/>
      </c>
      <c r="F47" s="130" t="str" cm="1">
        <f t="array" ref="F47">IFERROR(INDEX(実施計画様式!$AK$73:$AK$472,_xlfn.AGGREGATE(15,6,(ROW(実施計画様式!$D$73:$D$472)-ROW(実施計画様式!$D$73)+1)/(実施計画様式!$D$73:$D$472&lt;&gt;""),ROW(A45))),"")</f>
        <v/>
      </c>
    </row>
    <row r="48" spans="1:6" ht="198.95" customHeight="1" x14ac:dyDescent="0.15">
      <c r="A48" s="130" t="str">
        <f t="shared" si="0"/>
        <v/>
      </c>
      <c r="B48" s="130" t="str" cm="1">
        <f t="array" ref="B48">IFERROR(INDEX(実施計画様式!$M$73:$M$472,_xlfn.AGGREGATE(15,6,(ROW(実施計画様式!$D$73:$D$472)-ROW(実施計画様式!$D$73)+1)/(実施計画様式!$D$73:$D$472&lt;&gt;""),ROW(A46))),"")</f>
        <v/>
      </c>
      <c r="C48" s="130" t="str" cm="1">
        <f t="array" ref="C48">IFERROR(INDEX(実施計画様式!$J$73:$J$472,_xlfn.AGGREGATE(15,6,(ROW(実施計画様式!$D$73:$D$472)-ROW(実施計画様式!$D$73)+1)/(実施計画様式!$D$73:$D$472&lt;&gt;""),ROW(A46))),"")</f>
        <v/>
      </c>
      <c r="D48" s="130" t="str" cm="1">
        <f t="array" ref="D48">IFERROR(INDEX(実施計画様式!$AA$73:$AA$472,_xlfn.AGGREGATE(15,6,(ROW(実施計画様式!$D$73:$D$472)-ROW(実施計画様式!$D$73)+1)/(実施計画様式!$D$73:$D$472&lt;&gt;""),ROW(A46))),"")</f>
        <v/>
      </c>
      <c r="E48" s="130" t="str" cm="1">
        <f t="array" ref="E48">IFERROR(INDEX(実施計画様式!$AI$73:$AI$472,_xlfn.AGGREGATE(15,6,(ROW(実施計画様式!$D$73:$D$472)-ROW(実施計画様式!$D$73)+1)/(実施計画様式!$D$73:$D$472&lt;&gt;""),ROW(A46))),"")</f>
        <v/>
      </c>
      <c r="F48" s="130" t="str" cm="1">
        <f t="array" ref="F48">IFERROR(INDEX(実施計画様式!$AK$73:$AK$472,_xlfn.AGGREGATE(15,6,(ROW(実施計画様式!$D$73:$D$472)-ROW(実施計画様式!$D$73)+1)/(実施計画様式!$D$73:$D$472&lt;&gt;""),ROW(A46))),"")</f>
        <v/>
      </c>
    </row>
    <row r="49" spans="1:6" ht="198.95" customHeight="1" x14ac:dyDescent="0.15">
      <c r="A49" s="130" t="str">
        <f t="shared" si="0"/>
        <v/>
      </c>
      <c r="B49" s="130" t="str" cm="1">
        <f t="array" ref="B49">IFERROR(INDEX(実施計画様式!$M$73:$M$472,_xlfn.AGGREGATE(15,6,(ROW(実施計画様式!$D$73:$D$472)-ROW(実施計画様式!$D$73)+1)/(実施計画様式!$D$73:$D$472&lt;&gt;""),ROW(A47))),"")</f>
        <v/>
      </c>
      <c r="C49" s="130" t="str" cm="1">
        <f t="array" ref="C49">IFERROR(INDEX(実施計画様式!$J$73:$J$472,_xlfn.AGGREGATE(15,6,(ROW(実施計画様式!$D$73:$D$472)-ROW(実施計画様式!$D$73)+1)/(実施計画様式!$D$73:$D$472&lt;&gt;""),ROW(A47))),"")</f>
        <v/>
      </c>
      <c r="D49" s="130" t="str" cm="1">
        <f t="array" ref="D49">IFERROR(INDEX(実施計画様式!$AA$73:$AA$472,_xlfn.AGGREGATE(15,6,(ROW(実施計画様式!$D$73:$D$472)-ROW(実施計画様式!$D$73)+1)/(実施計画様式!$D$73:$D$472&lt;&gt;""),ROW(A47))),"")</f>
        <v/>
      </c>
      <c r="E49" s="130" t="str" cm="1">
        <f t="array" ref="E49">IFERROR(INDEX(実施計画様式!$AI$73:$AI$472,_xlfn.AGGREGATE(15,6,(ROW(実施計画様式!$D$73:$D$472)-ROW(実施計画様式!$D$73)+1)/(実施計画様式!$D$73:$D$472&lt;&gt;""),ROW(A47))),"")</f>
        <v/>
      </c>
      <c r="F49" s="130" t="str" cm="1">
        <f t="array" ref="F49">IFERROR(INDEX(実施計画様式!$AK$73:$AK$472,_xlfn.AGGREGATE(15,6,(ROW(実施計画様式!$D$73:$D$472)-ROW(実施計画様式!$D$73)+1)/(実施計画様式!$D$73:$D$472&lt;&gt;""),ROW(A47))),"")</f>
        <v/>
      </c>
    </row>
    <row r="50" spans="1:6" ht="198.95" customHeight="1" x14ac:dyDescent="0.15">
      <c r="A50" s="130" t="str">
        <f t="shared" si="0"/>
        <v/>
      </c>
      <c r="B50" s="130" t="str" cm="1">
        <f t="array" ref="B50">IFERROR(INDEX(実施計画様式!$M$73:$M$472,_xlfn.AGGREGATE(15,6,(ROW(実施計画様式!$D$73:$D$472)-ROW(実施計画様式!$D$73)+1)/(実施計画様式!$D$73:$D$472&lt;&gt;""),ROW(A48))),"")</f>
        <v/>
      </c>
      <c r="C50" s="130" t="str" cm="1">
        <f t="array" ref="C50">IFERROR(INDEX(実施計画様式!$J$73:$J$472,_xlfn.AGGREGATE(15,6,(ROW(実施計画様式!$D$73:$D$472)-ROW(実施計画様式!$D$73)+1)/(実施計画様式!$D$73:$D$472&lt;&gt;""),ROW(A48))),"")</f>
        <v/>
      </c>
      <c r="D50" s="130" t="str" cm="1">
        <f t="array" ref="D50">IFERROR(INDEX(実施計画様式!$AA$73:$AA$472,_xlfn.AGGREGATE(15,6,(ROW(実施計画様式!$D$73:$D$472)-ROW(実施計画様式!$D$73)+1)/(実施計画様式!$D$73:$D$472&lt;&gt;""),ROW(A48))),"")</f>
        <v/>
      </c>
      <c r="E50" s="130" t="str" cm="1">
        <f t="array" ref="E50">IFERROR(INDEX(実施計画様式!$AI$73:$AI$472,_xlfn.AGGREGATE(15,6,(ROW(実施計画様式!$D$73:$D$472)-ROW(実施計画様式!$D$73)+1)/(実施計画様式!$D$73:$D$472&lt;&gt;""),ROW(A48))),"")</f>
        <v/>
      </c>
      <c r="F50" s="130" t="str" cm="1">
        <f t="array" ref="F50">IFERROR(INDEX(実施計画様式!$AK$73:$AK$472,_xlfn.AGGREGATE(15,6,(ROW(実施計画様式!$D$73:$D$472)-ROW(実施計画様式!$D$73)+1)/(実施計画様式!$D$73:$D$472&lt;&gt;""),ROW(A48))),"")</f>
        <v/>
      </c>
    </row>
    <row r="51" spans="1:6" ht="198.95" customHeight="1" x14ac:dyDescent="0.15">
      <c r="A51" s="130" t="str">
        <f t="shared" si="0"/>
        <v/>
      </c>
      <c r="B51" s="130" t="str" cm="1">
        <f t="array" ref="B51">IFERROR(INDEX(実施計画様式!$M$73:$M$472,_xlfn.AGGREGATE(15,6,(ROW(実施計画様式!$D$73:$D$472)-ROW(実施計画様式!$D$73)+1)/(実施計画様式!$D$73:$D$472&lt;&gt;""),ROW(A49))),"")</f>
        <v/>
      </c>
      <c r="C51" s="130" t="str" cm="1">
        <f t="array" ref="C51">IFERROR(INDEX(実施計画様式!$J$73:$J$472,_xlfn.AGGREGATE(15,6,(ROW(実施計画様式!$D$73:$D$472)-ROW(実施計画様式!$D$73)+1)/(実施計画様式!$D$73:$D$472&lt;&gt;""),ROW(A49))),"")</f>
        <v/>
      </c>
      <c r="D51" s="130" t="str" cm="1">
        <f t="array" ref="D51">IFERROR(INDEX(実施計画様式!$AA$73:$AA$472,_xlfn.AGGREGATE(15,6,(ROW(実施計画様式!$D$73:$D$472)-ROW(実施計画様式!$D$73)+1)/(実施計画様式!$D$73:$D$472&lt;&gt;""),ROW(A49))),"")</f>
        <v/>
      </c>
      <c r="E51" s="130" t="str" cm="1">
        <f t="array" ref="E51">IFERROR(INDEX(実施計画様式!$AI$73:$AI$472,_xlfn.AGGREGATE(15,6,(ROW(実施計画様式!$D$73:$D$472)-ROW(実施計画様式!$D$73)+1)/(実施計画様式!$D$73:$D$472&lt;&gt;""),ROW(A49))),"")</f>
        <v/>
      </c>
      <c r="F51" s="130" t="str" cm="1">
        <f t="array" ref="F51">IFERROR(INDEX(実施計画様式!$AK$73:$AK$472,_xlfn.AGGREGATE(15,6,(ROW(実施計画様式!$D$73:$D$472)-ROW(実施計画様式!$D$73)+1)/(実施計画様式!$D$73:$D$472&lt;&gt;""),ROW(A49))),"")</f>
        <v/>
      </c>
    </row>
    <row r="52" spans="1:6" ht="198.95" customHeight="1" x14ac:dyDescent="0.15">
      <c r="A52" s="130" t="str">
        <f t="shared" si="0"/>
        <v/>
      </c>
      <c r="B52" s="130" t="str" cm="1">
        <f t="array" ref="B52">IFERROR(INDEX(実施計画様式!$M$73:$M$472,_xlfn.AGGREGATE(15,6,(ROW(実施計画様式!$D$73:$D$472)-ROW(実施計画様式!$D$73)+1)/(実施計画様式!$D$73:$D$472&lt;&gt;""),ROW(A50))),"")</f>
        <v/>
      </c>
      <c r="C52" s="130" t="str" cm="1">
        <f t="array" ref="C52">IFERROR(INDEX(実施計画様式!$J$73:$J$472,_xlfn.AGGREGATE(15,6,(ROW(実施計画様式!$D$73:$D$472)-ROW(実施計画様式!$D$73)+1)/(実施計画様式!$D$73:$D$472&lt;&gt;""),ROW(A50))),"")</f>
        <v/>
      </c>
      <c r="D52" s="130" t="str" cm="1">
        <f t="array" ref="D52">IFERROR(INDEX(実施計画様式!$AA$73:$AA$472,_xlfn.AGGREGATE(15,6,(ROW(実施計画様式!$D$73:$D$472)-ROW(実施計画様式!$D$73)+1)/(実施計画様式!$D$73:$D$472&lt;&gt;""),ROW(A50))),"")</f>
        <v/>
      </c>
      <c r="E52" s="130" t="str" cm="1">
        <f t="array" ref="E52">IFERROR(INDEX(実施計画様式!$AI$73:$AI$472,_xlfn.AGGREGATE(15,6,(ROW(実施計画様式!$D$73:$D$472)-ROW(実施計画様式!$D$73)+1)/(実施計画様式!$D$73:$D$472&lt;&gt;""),ROW(A50))),"")</f>
        <v/>
      </c>
      <c r="F52" s="130" t="str" cm="1">
        <f t="array" ref="F52">IFERROR(INDEX(実施計画様式!$AK$73:$AK$472,_xlfn.AGGREGATE(15,6,(ROW(実施計画様式!$D$73:$D$472)-ROW(実施計画様式!$D$73)+1)/(実施計画様式!$D$73:$D$472&lt;&gt;""),ROW(A50))),"")</f>
        <v/>
      </c>
    </row>
    <row r="53" spans="1:6" ht="198.95" customHeight="1" x14ac:dyDescent="0.15">
      <c r="A53" s="130" t="str">
        <f t="shared" si="0"/>
        <v/>
      </c>
      <c r="B53" s="130" t="str" cm="1">
        <f t="array" ref="B53">IFERROR(INDEX(実施計画様式!$M$73:$M$472,_xlfn.AGGREGATE(15,6,(ROW(実施計画様式!$D$73:$D$472)-ROW(実施計画様式!$D$73)+1)/(実施計画様式!$D$73:$D$472&lt;&gt;""),ROW(A51))),"")</f>
        <v/>
      </c>
      <c r="C53" s="130" t="str" cm="1">
        <f t="array" ref="C53">IFERROR(INDEX(実施計画様式!$J$73:$J$472,_xlfn.AGGREGATE(15,6,(ROW(実施計画様式!$D$73:$D$472)-ROW(実施計画様式!$D$73)+1)/(実施計画様式!$D$73:$D$472&lt;&gt;""),ROW(A51))),"")</f>
        <v/>
      </c>
      <c r="D53" s="130" t="str" cm="1">
        <f t="array" ref="D53">IFERROR(INDEX(実施計画様式!$AA$73:$AA$472,_xlfn.AGGREGATE(15,6,(ROW(実施計画様式!$D$73:$D$472)-ROW(実施計画様式!$D$73)+1)/(実施計画様式!$D$73:$D$472&lt;&gt;""),ROW(A51))),"")</f>
        <v/>
      </c>
      <c r="E53" s="130" t="str" cm="1">
        <f t="array" ref="E53">IFERROR(INDEX(実施計画様式!$AI$73:$AI$472,_xlfn.AGGREGATE(15,6,(ROW(実施計画様式!$D$73:$D$472)-ROW(実施計画様式!$D$73)+1)/(実施計画様式!$D$73:$D$472&lt;&gt;""),ROW(A51))),"")</f>
        <v/>
      </c>
      <c r="F53" s="130" t="str" cm="1">
        <f t="array" ref="F53">IFERROR(INDEX(実施計画様式!$AK$73:$AK$472,_xlfn.AGGREGATE(15,6,(ROW(実施計画様式!$D$73:$D$472)-ROW(実施計画様式!$D$73)+1)/(実施計画様式!$D$73:$D$472&lt;&gt;""),ROW(A51))),"")</f>
        <v/>
      </c>
    </row>
    <row r="54" spans="1:6" ht="198.95" customHeight="1" x14ac:dyDescent="0.15">
      <c r="A54" s="130" t="str">
        <f t="shared" si="0"/>
        <v/>
      </c>
      <c r="B54" s="130" t="str" cm="1">
        <f t="array" ref="B54">IFERROR(INDEX(実施計画様式!$M$73:$M$472,_xlfn.AGGREGATE(15,6,(ROW(実施計画様式!$D$73:$D$472)-ROW(実施計画様式!$D$73)+1)/(実施計画様式!$D$73:$D$472&lt;&gt;""),ROW(A52))),"")</f>
        <v/>
      </c>
      <c r="C54" s="130" t="str" cm="1">
        <f t="array" ref="C54">IFERROR(INDEX(実施計画様式!$J$73:$J$472,_xlfn.AGGREGATE(15,6,(ROW(実施計画様式!$D$73:$D$472)-ROW(実施計画様式!$D$73)+1)/(実施計画様式!$D$73:$D$472&lt;&gt;""),ROW(A52))),"")</f>
        <v/>
      </c>
      <c r="D54" s="130" t="str" cm="1">
        <f t="array" ref="D54">IFERROR(INDEX(実施計画様式!$AA$73:$AA$472,_xlfn.AGGREGATE(15,6,(ROW(実施計画様式!$D$73:$D$472)-ROW(実施計画様式!$D$73)+1)/(実施計画様式!$D$73:$D$472&lt;&gt;""),ROW(A52))),"")</f>
        <v/>
      </c>
      <c r="E54" s="130" t="str" cm="1">
        <f t="array" ref="E54">IFERROR(INDEX(実施計画様式!$AI$73:$AI$472,_xlfn.AGGREGATE(15,6,(ROW(実施計画様式!$D$73:$D$472)-ROW(実施計画様式!$D$73)+1)/(実施計画様式!$D$73:$D$472&lt;&gt;""),ROW(A52))),"")</f>
        <v/>
      </c>
      <c r="F54" s="130" t="str" cm="1">
        <f t="array" ref="F54">IFERROR(INDEX(実施計画様式!$AK$73:$AK$472,_xlfn.AGGREGATE(15,6,(ROW(実施計画様式!$D$73:$D$472)-ROW(実施計画様式!$D$73)+1)/(実施計画様式!$D$73:$D$472&lt;&gt;""),ROW(A52))),"")</f>
        <v/>
      </c>
    </row>
    <row r="55" spans="1:6" ht="198.95" customHeight="1" x14ac:dyDescent="0.15">
      <c r="A55" s="130" t="str">
        <f t="shared" si="0"/>
        <v/>
      </c>
      <c r="B55" s="130" t="str" cm="1">
        <f t="array" ref="B55">IFERROR(INDEX(実施計画様式!$M$73:$M$472,_xlfn.AGGREGATE(15,6,(ROW(実施計画様式!$D$73:$D$472)-ROW(実施計画様式!$D$73)+1)/(実施計画様式!$D$73:$D$472&lt;&gt;""),ROW(A53))),"")</f>
        <v/>
      </c>
      <c r="C55" s="130" t="str" cm="1">
        <f t="array" ref="C55">IFERROR(INDEX(実施計画様式!$J$73:$J$472,_xlfn.AGGREGATE(15,6,(ROW(実施計画様式!$D$73:$D$472)-ROW(実施計画様式!$D$73)+1)/(実施計画様式!$D$73:$D$472&lt;&gt;""),ROW(A53))),"")</f>
        <v/>
      </c>
      <c r="D55" s="130" t="str" cm="1">
        <f t="array" ref="D55">IFERROR(INDEX(実施計画様式!$AA$73:$AA$472,_xlfn.AGGREGATE(15,6,(ROW(実施計画様式!$D$73:$D$472)-ROW(実施計画様式!$D$73)+1)/(実施計画様式!$D$73:$D$472&lt;&gt;""),ROW(A53))),"")</f>
        <v/>
      </c>
      <c r="E55" s="130" t="str" cm="1">
        <f t="array" ref="E55">IFERROR(INDEX(実施計画様式!$AI$73:$AI$472,_xlfn.AGGREGATE(15,6,(ROW(実施計画様式!$D$73:$D$472)-ROW(実施計画様式!$D$73)+1)/(実施計画様式!$D$73:$D$472&lt;&gt;""),ROW(A53))),"")</f>
        <v/>
      </c>
      <c r="F55" s="130" t="str" cm="1">
        <f t="array" ref="F55">IFERROR(INDEX(実施計画様式!$AK$73:$AK$472,_xlfn.AGGREGATE(15,6,(ROW(実施計画様式!$D$73:$D$472)-ROW(実施計画様式!$D$73)+1)/(実施計画様式!$D$73:$D$472&lt;&gt;""),ROW(A53))),"")</f>
        <v/>
      </c>
    </row>
    <row r="56" spans="1:6" ht="198.95" customHeight="1" x14ac:dyDescent="0.15">
      <c r="A56" s="130" t="str">
        <f t="shared" si="0"/>
        <v/>
      </c>
      <c r="B56" s="130" t="str" cm="1">
        <f t="array" ref="B56">IFERROR(INDEX(実施計画様式!$M$73:$M$472,_xlfn.AGGREGATE(15,6,(ROW(実施計画様式!$D$73:$D$472)-ROW(実施計画様式!$D$73)+1)/(実施計画様式!$D$73:$D$472&lt;&gt;""),ROW(A54))),"")</f>
        <v/>
      </c>
      <c r="C56" s="130" t="str" cm="1">
        <f t="array" ref="C56">IFERROR(INDEX(実施計画様式!$J$73:$J$472,_xlfn.AGGREGATE(15,6,(ROW(実施計画様式!$D$73:$D$472)-ROW(実施計画様式!$D$73)+1)/(実施計画様式!$D$73:$D$472&lt;&gt;""),ROW(A54))),"")</f>
        <v/>
      </c>
      <c r="D56" s="130" t="str" cm="1">
        <f t="array" ref="D56">IFERROR(INDEX(実施計画様式!$AA$73:$AA$472,_xlfn.AGGREGATE(15,6,(ROW(実施計画様式!$D$73:$D$472)-ROW(実施計画様式!$D$73)+1)/(実施計画様式!$D$73:$D$472&lt;&gt;""),ROW(A54))),"")</f>
        <v/>
      </c>
      <c r="E56" s="130" t="str" cm="1">
        <f t="array" ref="E56">IFERROR(INDEX(実施計画様式!$AI$73:$AI$472,_xlfn.AGGREGATE(15,6,(ROW(実施計画様式!$D$73:$D$472)-ROW(実施計画様式!$D$73)+1)/(実施計画様式!$D$73:$D$472&lt;&gt;""),ROW(A54))),"")</f>
        <v/>
      </c>
      <c r="F56" s="130" t="str" cm="1">
        <f t="array" ref="F56">IFERROR(INDEX(実施計画様式!$AK$73:$AK$472,_xlfn.AGGREGATE(15,6,(ROW(実施計画様式!$D$73:$D$472)-ROW(実施計画様式!$D$73)+1)/(実施計画様式!$D$73:$D$472&lt;&gt;""),ROW(A54))),"")</f>
        <v/>
      </c>
    </row>
    <row r="57" spans="1:6" ht="198.95" customHeight="1" x14ac:dyDescent="0.15">
      <c r="A57" s="130" t="str">
        <f t="shared" si="0"/>
        <v/>
      </c>
      <c r="B57" s="130" t="str" cm="1">
        <f t="array" ref="B57">IFERROR(INDEX(実施計画様式!$M$73:$M$472,_xlfn.AGGREGATE(15,6,(ROW(実施計画様式!$D$73:$D$472)-ROW(実施計画様式!$D$73)+1)/(実施計画様式!$D$73:$D$472&lt;&gt;""),ROW(A55))),"")</f>
        <v/>
      </c>
      <c r="C57" s="130" t="str" cm="1">
        <f t="array" ref="C57">IFERROR(INDEX(実施計画様式!$J$73:$J$472,_xlfn.AGGREGATE(15,6,(ROW(実施計画様式!$D$73:$D$472)-ROW(実施計画様式!$D$73)+1)/(実施計画様式!$D$73:$D$472&lt;&gt;""),ROW(A55))),"")</f>
        <v/>
      </c>
      <c r="D57" s="130" t="str" cm="1">
        <f t="array" ref="D57">IFERROR(INDEX(実施計画様式!$AA$73:$AA$472,_xlfn.AGGREGATE(15,6,(ROW(実施計画様式!$D$73:$D$472)-ROW(実施計画様式!$D$73)+1)/(実施計画様式!$D$73:$D$472&lt;&gt;""),ROW(A55))),"")</f>
        <v/>
      </c>
      <c r="E57" s="130" t="str" cm="1">
        <f t="array" ref="E57">IFERROR(INDEX(実施計画様式!$AI$73:$AI$472,_xlfn.AGGREGATE(15,6,(ROW(実施計画様式!$D$73:$D$472)-ROW(実施計画様式!$D$73)+1)/(実施計画様式!$D$73:$D$472&lt;&gt;""),ROW(A55))),"")</f>
        <v/>
      </c>
      <c r="F57" s="130" t="str" cm="1">
        <f t="array" ref="F57">IFERROR(INDEX(実施計画様式!$AK$73:$AK$472,_xlfn.AGGREGATE(15,6,(ROW(実施計画様式!$D$73:$D$472)-ROW(実施計画様式!$D$73)+1)/(実施計画様式!$D$73:$D$472&lt;&gt;""),ROW(A55))),"")</f>
        <v/>
      </c>
    </row>
    <row r="58" spans="1:6" ht="198.95" customHeight="1" x14ac:dyDescent="0.15">
      <c r="A58" s="130" t="str">
        <f t="shared" si="0"/>
        <v/>
      </c>
      <c r="B58" s="130" t="str" cm="1">
        <f t="array" ref="B58">IFERROR(INDEX(実施計画様式!$M$73:$M$472,_xlfn.AGGREGATE(15,6,(ROW(実施計画様式!$D$73:$D$472)-ROW(実施計画様式!$D$73)+1)/(実施計画様式!$D$73:$D$472&lt;&gt;""),ROW(A56))),"")</f>
        <v/>
      </c>
      <c r="C58" s="130" t="str" cm="1">
        <f t="array" ref="C58">IFERROR(INDEX(実施計画様式!$J$73:$J$472,_xlfn.AGGREGATE(15,6,(ROW(実施計画様式!$D$73:$D$472)-ROW(実施計画様式!$D$73)+1)/(実施計画様式!$D$73:$D$472&lt;&gt;""),ROW(A56))),"")</f>
        <v/>
      </c>
      <c r="D58" s="130" t="str" cm="1">
        <f t="array" ref="D58">IFERROR(INDEX(実施計画様式!$AA$73:$AA$472,_xlfn.AGGREGATE(15,6,(ROW(実施計画様式!$D$73:$D$472)-ROW(実施計画様式!$D$73)+1)/(実施計画様式!$D$73:$D$472&lt;&gt;""),ROW(A56))),"")</f>
        <v/>
      </c>
      <c r="E58" s="130" t="str" cm="1">
        <f t="array" ref="E58">IFERROR(INDEX(実施計画様式!$AI$73:$AI$472,_xlfn.AGGREGATE(15,6,(ROW(実施計画様式!$D$73:$D$472)-ROW(実施計画様式!$D$73)+1)/(実施計画様式!$D$73:$D$472&lt;&gt;""),ROW(A56))),"")</f>
        <v/>
      </c>
      <c r="F58" s="130" t="str" cm="1">
        <f t="array" ref="F58">IFERROR(INDEX(実施計画様式!$AK$73:$AK$472,_xlfn.AGGREGATE(15,6,(ROW(実施計画様式!$D$73:$D$472)-ROW(実施計画様式!$D$73)+1)/(実施計画様式!$D$73:$D$472&lt;&gt;""),ROW(A56))),"")</f>
        <v/>
      </c>
    </row>
    <row r="59" spans="1:6" ht="198.95" customHeight="1" x14ac:dyDescent="0.15">
      <c r="A59" s="130" t="str">
        <f t="shared" si="0"/>
        <v/>
      </c>
      <c r="B59" s="130" t="str" cm="1">
        <f t="array" ref="B59">IFERROR(INDEX(実施計画様式!$M$73:$M$472,_xlfn.AGGREGATE(15,6,(ROW(実施計画様式!$D$73:$D$472)-ROW(実施計画様式!$D$73)+1)/(実施計画様式!$D$73:$D$472&lt;&gt;""),ROW(A57))),"")</f>
        <v/>
      </c>
      <c r="C59" s="130" t="str" cm="1">
        <f t="array" ref="C59">IFERROR(INDEX(実施計画様式!$J$73:$J$472,_xlfn.AGGREGATE(15,6,(ROW(実施計画様式!$D$73:$D$472)-ROW(実施計画様式!$D$73)+1)/(実施計画様式!$D$73:$D$472&lt;&gt;""),ROW(A57))),"")</f>
        <v/>
      </c>
      <c r="D59" s="130" t="str" cm="1">
        <f t="array" ref="D59">IFERROR(INDEX(実施計画様式!$AA$73:$AA$472,_xlfn.AGGREGATE(15,6,(ROW(実施計画様式!$D$73:$D$472)-ROW(実施計画様式!$D$73)+1)/(実施計画様式!$D$73:$D$472&lt;&gt;""),ROW(A57))),"")</f>
        <v/>
      </c>
      <c r="E59" s="130" t="str" cm="1">
        <f t="array" ref="E59">IFERROR(INDEX(実施計画様式!$AI$73:$AI$472,_xlfn.AGGREGATE(15,6,(ROW(実施計画様式!$D$73:$D$472)-ROW(実施計画様式!$D$73)+1)/(実施計画様式!$D$73:$D$472&lt;&gt;""),ROW(A57))),"")</f>
        <v/>
      </c>
      <c r="F59" s="130" t="str" cm="1">
        <f t="array" ref="F59">IFERROR(INDEX(実施計画様式!$AK$73:$AK$472,_xlfn.AGGREGATE(15,6,(ROW(実施計画様式!$D$73:$D$472)-ROW(実施計画様式!$D$73)+1)/(実施計画様式!$D$73:$D$472&lt;&gt;""),ROW(A57))),"")</f>
        <v/>
      </c>
    </row>
    <row r="60" spans="1:6" ht="198.95" customHeight="1" x14ac:dyDescent="0.15">
      <c r="A60" s="130" t="str">
        <f t="shared" si="0"/>
        <v/>
      </c>
      <c r="B60" s="130" t="str" cm="1">
        <f t="array" ref="B60">IFERROR(INDEX(実施計画様式!$M$73:$M$472,_xlfn.AGGREGATE(15,6,(ROW(実施計画様式!$D$73:$D$472)-ROW(実施計画様式!$D$73)+1)/(実施計画様式!$D$73:$D$472&lt;&gt;""),ROW(A58))),"")</f>
        <v/>
      </c>
      <c r="C60" s="130" t="str" cm="1">
        <f t="array" ref="C60">IFERROR(INDEX(実施計画様式!$J$73:$J$472,_xlfn.AGGREGATE(15,6,(ROW(実施計画様式!$D$73:$D$472)-ROW(実施計画様式!$D$73)+1)/(実施計画様式!$D$73:$D$472&lt;&gt;""),ROW(A58))),"")</f>
        <v/>
      </c>
      <c r="D60" s="130" t="str" cm="1">
        <f t="array" ref="D60">IFERROR(INDEX(実施計画様式!$AA$73:$AA$472,_xlfn.AGGREGATE(15,6,(ROW(実施計画様式!$D$73:$D$472)-ROW(実施計画様式!$D$73)+1)/(実施計画様式!$D$73:$D$472&lt;&gt;""),ROW(A58))),"")</f>
        <v/>
      </c>
      <c r="E60" s="130" t="str" cm="1">
        <f t="array" ref="E60">IFERROR(INDEX(実施計画様式!$AI$73:$AI$472,_xlfn.AGGREGATE(15,6,(ROW(実施計画様式!$D$73:$D$472)-ROW(実施計画様式!$D$73)+1)/(実施計画様式!$D$73:$D$472&lt;&gt;""),ROW(A58))),"")</f>
        <v/>
      </c>
      <c r="F60" s="130" t="str" cm="1">
        <f t="array" ref="F60">IFERROR(INDEX(実施計画様式!$AK$73:$AK$472,_xlfn.AGGREGATE(15,6,(ROW(実施計画様式!$D$73:$D$472)-ROW(実施計画様式!$D$73)+1)/(実施計画様式!$D$73:$D$472&lt;&gt;""),ROW(A58))),"")</f>
        <v/>
      </c>
    </row>
    <row r="61" spans="1:6" ht="198.95" customHeight="1" x14ac:dyDescent="0.15">
      <c r="A61" s="130" t="str">
        <f t="shared" si="0"/>
        <v/>
      </c>
      <c r="B61" s="130" t="str" cm="1">
        <f t="array" ref="B61">IFERROR(INDEX(実施計画様式!$M$73:$M$472,_xlfn.AGGREGATE(15,6,(ROW(実施計画様式!$D$73:$D$472)-ROW(実施計画様式!$D$73)+1)/(実施計画様式!$D$73:$D$472&lt;&gt;""),ROW(A59))),"")</f>
        <v/>
      </c>
      <c r="C61" s="130" t="str" cm="1">
        <f t="array" ref="C61">IFERROR(INDEX(実施計画様式!$J$73:$J$472,_xlfn.AGGREGATE(15,6,(ROW(実施計画様式!$D$73:$D$472)-ROW(実施計画様式!$D$73)+1)/(実施計画様式!$D$73:$D$472&lt;&gt;""),ROW(A59))),"")</f>
        <v/>
      </c>
      <c r="D61" s="130" t="str" cm="1">
        <f t="array" ref="D61">IFERROR(INDEX(実施計画様式!$AA$73:$AA$472,_xlfn.AGGREGATE(15,6,(ROW(実施計画様式!$D$73:$D$472)-ROW(実施計画様式!$D$73)+1)/(実施計画様式!$D$73:$D$472&lt;&gt;""),ROW(A59))),"")</f>
        <v/>
      </c>
      <c r="E61" s="130" t="str" cm="1">
        <f t="array" ref="E61">IFERROR(INDEX(実施計画様式!$AI$73:$AI$472,_xlfn.AGGREGATE(15,6,(ROW(実施計画様式!$D$73:$D$472)-ROW(実施計画様式!$D$73)+1)/(実施計画様式!$D$73:$D$472&lt;&gt;""),ROW(A59))),"")</f>
        <v/>
      </c>
      <c r="F61" s="130" t="str" cm="1">
        <f t="array" ref="F61">IFERROR(INDEX(実施計画様式!$AK$73:$AK$472,_xlfn.AGGREGATE(15,6,(ROW(実施計画様式!$D$73:$D$472)-ROW(実施計画様式!$D$73)+1)/(実施計画様式!$D$73:$D$472&lt;&gt;""),ROW(A59))),"")</f>
        <v/>
      </c>
    </row>
    <row r="62" spans="1:6" ht="198.95" customHeight="1" x14ac:dyDescent="0.15">
      <c r="A62" s="130" t="str">
        <f t="shared" si="0"/>
        <v/>
      </c>
      <c r="B62" s="130" t="str" cm="1">
        <f t="array" ref="B62">IFERROR(INDEX(実施計画様式!$M$73:$M$472,_xlfn.AGGREGATE(15,6,(ROW(実施計画様式!$D$73:$D$472)-ROW(実施計画様式!$D$73)+1)/(実施計画様式!$D$73:$D$472&lt;&gt;""),ROW(A60))),"")</f>
        <v/>
      </c>
      <c r="C62" s="130" t="str" cm="1">
        <f t="array" ref="C62">IFERROR(INDEX(実施計画様式!$J$73:$J$472,_xlfn.AGGREGATE(15,6,(ROW(実施計画様式!$D$73:$D$472)-ROW(実施計画様式!$D$73)+1)/(実施計画様式!$D$73:$D$472&lt;&gt;""),ROW(A60))),"")</f>
        <v/>
      </c>
      <c r="D62" s="130" t="str" cm="1">
        <f t="array" ref="D62">IFERROR(INDEX(実施計画様式!$AA$73:$AA$472,_xlfn.AGGREGATE(15,6,(ROW(実施計画様式!$D$73:$D$472)-ROW(実施計画様式!$D$73)+1)/(実施計画様式!$D$73:$D$472&lt;&gt;""),ROW(A60))),"")</f>
        <v/>
      </c>
      <c r="E62" s="130" t="str" cm="1">
        <f t="array" ref="E62">IFERROR(INDEX(実施計画様式!$AI$73:$AI$472,_xlfn.AGGREGATE(15,6,(ROW(実施計画様式!$D$73:$D$472)-ROW(実施計画様式!$D$73)+1)/(実施計画様式!$D$73:$D$472&lt;&gt;""),ROW(A60))),"")</f>
        <v/>
      </c>
      <c r="F62" s="130" t="str" cm="1">
        <f t="array" ref="F62">IFERROR(INDEX(実施計画様式!$AK$73:$AK$472,_xlfn.AGGREGATE(15,6,(ROW(実施計画様式!$D$73:$D$472)-ROW(実施計画様式!$D$73)+1)/(実施計画様式!$D$73:$D$472&lt;&gt;""),ROW(A60))),"")</f>
        <v/>
      </c>
    </row>
    <row r="63" spans="1:6" ht="198.95" customHeight="1" x14ac:dyDescent="0.15">
      <c r="A63" s="130" t="str">
        <f t="shared" si="0"/>
        <v/>
      </c>
      <c r="B63" s="130" t="str" cm="1">
        <f t="array" ref="B63">IFERROR(INDEX(実施計画様式!$M$73:$M$472,_xlfn.AGGREGATE(15,6,(ROW(実施計画様式!$D$73:$D$472)-ROW(実施計画様式!$D$73)+1)/(実施計画様式!$D$73:$D$472&lt;&gt;""),ROW(A61))),"")</f>
        <v/>
      </c>
      <c r="C63" s="130" t="str" cm="1">
        <f t="array" ref="C63">IFERROR(INDEX(実施計画様式!$J$73:$J$472,_xlfn.AGGREGATE(15,6,(ROW(実施計画様式!$D$73:$D$472)-ROW(実施計画様式!$D$73)+1)/(実施計画様式!$D$73:$D$472&lt;&gt;""),ROW(A61))),"")</f>
        <v/>
      </c>
      <c r="D63" s="130" t="str" cm="1">
        <f t="array" ref="D63">IFERROR(INDEX(実施計画様式!$AA$73:$AA$472,_xlfn.AGGREGATE(15,6,(ROW(実施計画様式!$D$73:$D$472)-ROW(実施計画様式!$D$73)+1)/(実施計画様式!$D$73:$D$472&lt;&gt;""),ROW(A61))),"")</f>
        <v/>
      </c>
      <c r="E63" s="130" t="str" cm="1">
        <f t="array" ref="E63">IFERROR(INDEX(実施計画様式!$AI$73:$AI$472,_xlfn.AGGREGATE(15,6,(ROW(実施計画様式!$D$73:$D$472)-ROW(実施計画様式!$D$73)+1)/(実施計画様式!$D$73:$D$472&lt;&gt;""),ROW(A61))),"")</f>
        <v/>
      </c>
      <c r="F63" s="130" t="str" cm="1">
        <f t="array" ref="F63">IFERROR(INDEX(実施計画様式!$AK$73:$AK$472,_xlfn.AGGREGATE(15,6,(ROW(実施計画様式!$D$73:$D$472)-ROW(実施計画様式!$D$73)+1)/(実施計画様式!$D$73:$D$472&lt;&gt;""),ROW(A61))),"")</f>
        <v/>
      </c>
    </row>
    <row r="64" spans="1:6" ht="198.95" customHeight="1" x14ac:dyDescent="0.15">
      <c r="A64" s="130" t="str">
        <f t="shared" si="0"/>
        <v/>
      </c>
      <c r="B64" s="130" t="str" cm="1">
        <f t="array" ref="B64">IFERROR(INDEX(実施計画様式!$M$73:$M$472,_xlfn.AGGREGATE(15,6,(ROW(実施計画様式!$D$73:$D$472)-ROW(実施計画様式!$D$73)+1)/(実施計画様式!$D$73:$D$472&lt;&gt;""),ROW(A62))),"")</f>
        <v/>
      </c>
      <c r="C64" s="130" t="str" cm="1">
        <f t="array" ref="C64">IFERROR(INDEX(実施計画様式!$J$73:$J$472,_xlfn.AGGREGATE(15,6,(ROW(実施計画様式!$D$73:$D$472)-ROW(実施計画様式!$D$73)+1)/(実施計画様式!$D$73:$D$472&lt;&gt;""),ROW(A62))),"")</f>
        <v/>
      </c>
      <c r="D64" s="130" t="str" cm="1">
        <f t="array" ref="D64">IFERROR(INDEX(実施計画様式!$AA$73:$AA$472,_xlfn.AGGREGATE(15,6,(ROW(実施計画様式!$D$73:$D$472)-ROW(実施計画様式!$D$73)+1)/(実施計画様式!$D$73:$D$472&lt;&gt;""),ROW(A62))),"")</f>
        <v/>
      </c>
      <c r="E64" s="130" t="str" cm="1">
        <f t="array" ref="E64">IFERROR(INDEX(実施計画様式!$AI$73:$AI$472,_xlfn.AGGREGATE(15,6,(ROW(実施計画様式!$D$73:$D$472)-ROW(実施計画様式!$D$73)+1)/(実施計画様式!$D$73:$D$472&lt;&gt;""),ROW(A62))),"")</f>
        <v/>
      </c>
      <c r="F64" s="130" t="str" cm="1">
        <f t="array" ref="F64">IFERROR(INDEX(実施計画様式!$AK$73:$AK$472,_xlfn.AGGREGATE(15,6,(ROW(実施計画様式!$D$73:$D$472)-ROW(実施計画様式!$D$73)+1)/(実施計画様式!$D$73:$D$472&lt;&gt;""),ROW(A62))),"")</f>
        <v/>
      </c>
    </row>
    <row r="65" spans="1:6" ht="198.95" customHeight="1" x14ac:dyDescent="0.15">
      <c r="A65" s="130" t="str">
        <f t="shared" si="0"/>
        <v/>
      </c>
      <c r="B65" s="130" t="str" cm="1">
        <f t="array" ref="B65">IFERROR(INDEX(実施計画様式!$M$73:$M$472,_xlfn.AGGREGATE(15,6,(ROW(実施計画様式!$D$73:$D$472)-ROW(実施計画様式!$D$73)+1)/(実施計画様式!$D$73:$D$472&lt;&gt;""),ROW(A63))),"")</f>
        <v/>
      </c>
      <c r="C65" s="130" t="str" cm="1">
        <f t="array" ref="C65">IFERROR(INDEX(実施計画様式!$J$73:$J$472,_xlfn.AGGREGATE(15,6,(ROW(実施計画様式!$D$73:$D$472)-ROW(実施計画様式!$D$73)+1)/(実施計画様式!$D$73:$D$472&lt;&gt;""),ROW(A63))),"")</f>
        <v/>
      </c>
      <c r="D65" s="130" t="str" cm="1">
        <f t="array" ref="D65">IFERROR(INDEX(実施計画様式!$AA$73:$AA$472,_xlfn.AGGREGATE(15,6,(ROW(実施計画様式!$D$73:$D$472)-ROW(実施計画様式!$D$73)+1)/(実施計画様式!$D$73:$D$472&lt;&gt;""),ROW(A63))),"")</f>
        <v/>
      </c>
      <c r="E65" s="130" t="str" cm="1">
        <f t="array" ref="E65">IFERROR(INDEX(実施計画様式!$AI$73:$AI$472,_xlfn.AGGREGATE(15,6,(ROW(実施計画様式!$D$73:$D$472)-ROW(実施計画様式!$D$73)+1)/(実施計画様式!$D$73:$D$472&lt;&gt;""),ROW(A63))),"")</f>
        <v/>
      </c>
      <c r="F65" s="130" t="str" cm="1">
        <f t="array" ref="F65">IFERROR(INDEX(実施計画様式!$AK$73:$AK$472,_xlfn.AGGREGATE(15,6,(ROW(実施計画様式!$D$73:$D$472)-ROW(実施計画様式!$D$73)+1)/(実施計画様式!$D$73:$D$472&lt;&gt;""),ROW(A63))),"")</f>
        <v/>
      </c>
    </row>
    <row r="66" spans="1:6" ht="198.95" customHeight="1" x14ac:dyDescent="0.15">
      <c r="A66" s="130" t="str">
        <f t="shared" si="0"/>
        <v/>
      </c>
      <c r="B66" s="130" t="str" cm="1">
        <f t="array" ref="B66">IFERROR(INDEX(実施計画様式!$M$73:$M$472,_xlfn.AGGREGATE(15,6,(ROW(実施計画様式!$D$73:$D$472)-ROW(実施計画様式!$D$73)+1)/(実施計画様式!$D$73:$D$472&lt;&gt;""),ROW(A64))),"")</f>
        <v/>
      </c>
      <c r="C66" s="130" t="str" cm="1">
        <f t="array" ref="C66">IFERROR(INDEX(実施計画様式!$J$73:$J$472,_xlfn.AGGREGATE(15,6,(ROW(実施計画様式!$D$73:$D$472)-ROW(実施計画様式!$D$73)+1)/(実施計画様式!$D$73:$D$472&lt;&gt;""),ROW(A64))),"")</f>
        <v/>
      </c>
      <c r="D66" s="130" t="str" cm="1">
        <f t="array" ref="D66">IFERROR(INDEX(実施計画様式!$AA$73:$AA$472,_xlfn.AGGREGATE(15,6,(ROW(実施計画様式!$D$73:$D$472)-ROW(実施計画様式!$D$73)+1)/(実施計画様式!$D$73:$D$472&lt;&gt;""),ROW(A64))),"")</f>
        <v/>
      </c>
      <c r="E66" s="130" t="str" cm="1">
        <f t="array" ref="E66">IFERROR(INDEX(実施計画様式!$AI$73:$AI$472,_xlfn.AGGREGATE(15,6,(ROW(実施計画様式!$D$73:$D$472)-ROW(実施計画様式!$D$73)+1)/(実施計画様式!$D$73:$D$472&lt;&gt;""),ROW(A64))),"")</f>
        <v/>
      </c>
      <c r="F66" s="130" t="str" cm="1">
        <f t="array" ref="F66">IFERROR(INDEX(実施計画様式!$AK$73:$AK$472,_xlfn.AGGREGATE(15,6,(ROW(実施計画様式!$D$73:$D$472)-ROW(実施計画様式!$D$73)+1)/(実施計画様式!$D$73:$D$472&lt;&gt;""),ROW(A64))),"")</f>
        <v/>
      </c>
    </row>
    <row r="67" spans="1:6" ht="198.95" customHeight="1" x14ac:dyDescent="0.15">
      <c r="A67" s="130" t="str">
        <f t="shared" si="0"/>
        <v/>
      </c>
      <c r="B67" s="130" t="str" cm="1">
        <f t="array" ref="B67">IFERROR(INDEX(実施計画様式!$M$73:$M$472,_xlfn.AGGREGATE(15,6,(ROW(実施計画様式!$D$73:$D$472)-ROW(実施計画様式!$D$73)+1)/(実施計画様式!$D$73:$D$472&lt;&gt;""),ROW(A65))),"")</f>
        <v/>
      </c>
      <c r="C67" s="130" t="str" cm="1">
        <f t="array" ref="C67">IFERROR(INDEX(実施計画様式!$J$73:$J$472,_xlfn.AGGREGATE(15,6,(ROW(実施計画様式!$D$73:$D$472)-ROW(実施計画様式!$D$73)+1)/(実施計画様式!$D$73:$D$472&lt;&gt;""),ROW(A65))),"")</f>
        <v/>
      </c>
      <c r="D67" s="130" t="str" cm="1">
        <f t="array" ref="D67">IFERROR(INDEX(実施計画様式!$AA$73:$AA$472,_xlfn.AGGREGATE(15,6,(ROW(実施計画様式!$D$73:$D$472)-ROW(実施計画様式!$D$73)+1)/(実施計画様式!$D$73:$D$472&lt;&gt;""),ROW(A65))),"")</f>
        <v/>
      </c>
      <c r="E67" s="130" t="str" cm="1">
        <f t="array" ref="E67">IFERROR(INDEX(実施計画様式!$AI$73:$AI$472,_xlfn.AGGREGATE(15,6,(ROW(実施計画様式!$D$73:$D$472)-ROW(実施計画様式!$D$73)+1)/(実施計画様式!$D$73:$D$472&lt;&gt;""),ROW(A65))),"")</f>
        <v/>
      </c>
      <c r="F67" s="130" t="str" cm="1">
        <f t="array" ref="F67">IFERROR(INDEX(実施計画様式!$AK$73:$AK$472,_xlfn.AGGREGATE(15,6,(ROW(実施計画様式!$D$73:$D$472)-ROW(実施計画様式!$D$73)+1)/(実施計画様式!$D$73:$D$472&lt;&gt;""),ROW(A65))),"")</f>
        <v/>
      </c>
    </row>
    <row r="68" spans="1:6" ht="198.95" customHeight="1" x14ac:dyDescent="0.15">
      <c r="A68" s="130" t="str">
        <f t="shared" si="0"/>
        <v/>
      </c>
      <c r="B68" s="130" t="str" cm="1">
        <f t="array" ref="B68">IFERROR(INDEX(実施計画様式!$M$73:$M$472,_xlfn.AGGREGATE(15,6,(ROW(実施計画様式!$D$73:$D$472)-ROW(実施計画様式!$D$73)+1)/(実施計画様式!$D$73:$D$472&lt;&gt;""),ROW(A66))),"")</f>
        <v/>
      </c>
      <c r="C68" s="130" t="str" cm="1">
        <f t="array" ref="C68">IFERROR(INDEX(実施計画様式!$J$73:$J$472,_xlfn.AGGREGATE(15,6,(ROW(実施計画様式!$D$73:$D$472)-ROW(実施計画様式!$D$73)+1)/(実施計画様式!$D$73:$D$472&lt;&gt;""),ROW(A66))),"")</f>
        <v/>
      </c>
      <c r="D68" s="130" t="str" cm="1">
        <f t="array" ref="D68">IFERROR(INDEX(実施計画様式!$AA$73:$AA$472,_xlfn.AGGREGATE(15,6,(ROW(実施計画様式!$D$73:$D$472)-ROW(実施計画様式!$D$73)+1)/(実施計画様式!$D$73:$D$472&lt;&gt;""),ROW(A66))),"")</f>
        <v/>
      </c>
      <c r="E68" s="130" t="str" cm="1">
        <f t="array" ref="E68">IFERROR(INDEX(実施計画様式!$AI$73:$AI$472,_xlfn.AGGREGATE(15,6,(ROW(実施計画様式!$D$73:$D$472)-ROW(実施計画様式!$D$73)+1)/(実施計画様式!$D$73:$D$472&lt;&gt;""),ROW(A66))),"")</f>
        <v/>
      </c>
      <c r="F68" s="130" t="str" cm="1">
        <f t="array" ref="F68">IFERROR(INDEX(実施計画様式!$AK$73:$AK$472,_xlfn.AGGREGATE(15,6,(ROW(実施計画様式!$D$73:$D$472)-ROW(実施計画様式!$D$73)+1)/(実施計画様式!$D$73:$D$472&lt;&gt;""),ROW(A66))),"")</f>
        <v/>
      </c>
    </row>
    <row r="69" spans="1:6" ht="198.95" customHeight="1" x14ac:dyDescent="0.15">
      <c r="A69" s="130" t="str">
        <f t="shared" ref="A69:A132" si="1">IF(B69="","",A68+1)</f>
        <v/>
      </c>
      <c r="B69" s="130" t="str" cm="1">
        <f t="array" ref="B69">IFERROR(INDEX(実施計画様式!$M$73:$M$472,_xlfn.AGGREGATE(15,6,(ROW(実施計画様式!$D$73:$D$472)-ROW(実施計画様式!$D$73)+1)/(実施計画様式!$D$73:$D$472&lt;&gt;""),ROW(A67))),"")</f>
        <v/>
      </c>
      <c r="C69" s="130" t="str" cm="1">
        <f t="array" ref="C69">IFERROR(INDEX(実施計画様式!$J$73:$J$472,_xlfn.AGGREGATE(15,6,(ROW(実施計画様式!$D$73:$D$472)-ROW(実施計画様式!$D$73)+1)/(実施計画様式!$D$73:$D$472&lt;&gt;""),ROW(A67))),"")</f>
        <v/>
      </c>
      <c r="D69" s="130" t="str" cm="1">
        <f t="array" ref="D69">IFERROR(INDEX(実施計画様式!$AA$73:$AA$472,_xlfn.AGGREGATE(15,6,(ROW(実施計画様式!$D$73:$D$472)-ROW(実施計画様式!$D$73)+1)/(実施計画様式!$D$73:$D$472&lt;&gt;""),ROW(A67))),"")</f>
        <v/>
      </c>
      <c r="E69" s="130" t="str" cm="1">
        <f t="array" ref="E69">IFERROR(INDEX(実施計画様式!$AI$73:$AI$472,_xlfn.AGGREGATE(15,6,(ROW(実施計画様式!$D$73:$D$472)-ROW(実施計画様式!$D$73)+1)/(実施計画様式!$D$73:$D$472&lt;&gt;""),ROW(A67))),"")</f>
        <v/>
      </c>
      <c r="F69" s="130" t="str" cm="1">
        <f t="array" ref="F69">IFERROR(INDEX(実施計画様式!$AK$73:$AK$472,_xlfn.AGGREGATE(15,6,(ROW(実施計画様式!$D$73:$D$472)-ROW(実施計画様式!$D$73)+1)/(実施計画様式!$D$73:$D$472&lt;&gt;""),ROW(A67))),"")</f>
        <v/>
      </c>
    </row>
    <row r="70" spans="1:6" ht="198.95" customHeight="1" x14ac:dyDescent="0.15">
      <c r="A70" s="130" t="str">
        <f t="shared" si="1"/>
        <v/>
      </c>
      <c r="B70" s="130" t="str" cm="1">
        <f t="array" ref="B70">IFERROR(INDEX(実施計画様式!$M$73:$M$472,_xlfn.AGGREGATE(15,6,(ROW(実施計画様式!$D$73:$D$472)-ROW(実施計画様式!$D$73)+1)/(実施計画様式!$D$73:$D$472&lt;&gt;""),ROW(A68))),"")</f>
        <v/>
      </c>
      <c r="C70" s="130" t="str" cm="1">
        <f t="array" ref="C70">IFERROR(INDEX(実施計画様式!$J$73:$J$472,_xlfn.AGGREGATE(15,6,(ROW(実施計画様式!$D$73:$D$472)-ROW(実施計画様式!$D$73)+1)/(実施計画様式!$D$73:$D$472&lt;&gt;""),ROW(A68))),"")</f>
        <v/>
      </c>
      <c r="D70" s="130" t="str" cm="1">
        <f t="array" ref="D70">IFERROR(INDEX(実施計画様式!$AA$73:$AA$472,_xlfn.AGGREGATE(15,6,(ROW(実施計画様式!$D$73:$D$472)-ROW(実施計画様式!$D$73)+1)/(実施計画様式!$D$73:$D$472&lt;&gt;""),ROW(A68))),"")</f>
        <v/>
      </c>
      <c r="E70" s="130" t="str" cm="1">
        <f t="array" ref="E70">IFERROR(INDEX(実施計画様式!$AI$73:$AI$472,_xlfn.AGGREGATE(15,6,(ROW(実施計画様式!$D$73:$D$472)-ROW(実施計画様式!$D$73)+1)/(実施計画様式!$D$73:$D$472&lt;&gt;""),ROW(A68))),"")</f>
        <v/>
      </c>
      <c r="F70" s="130" t="str" cm="1">
        <f t="array" ref="F70">IFERROR(INDEX(実施計画様式!$AK$73:$AK$472,_xlfn.AGGREGATE(15,6,(ROW(実施計画様式!$D$73:$D$472)-ROW(実施計画様式!$D$73)+1)/(実施計画様式!$D$73:$D$472&lt;&gt;""),ROW(A68))),"")</f>
        <v/>
      </c>
    </row>
    <row r="71" spans="1:6" ht="198.95" customHeight="1" x14ac:dyDescent="0.15">
      <c r="A71" s="130" t="str">
        <f t="shared" si="1"/>
        <v/>
      </c>
      <c r="B71" s="130" t="str" cm="1">
        <f t="array" ref="B71">IFERROR(INDEX(実施計画様式!$M$73:$M$472,_xlfn.AGGREGATE(15,6,(ROW(実施計画様式!$D$73:$D$472)-ROW(実施計画様式!$D$73)+1)/(実施計画様式!$D$73:$D$472&lt;&gt;""),ROW(A69))),"")</f>
        <v/>
      </c>
      <c r="C71" s="130" t="str" cm="1">
        <f t="array" ref="C71">IFERROR(INDEX(実施計画様式!$J$73:$J$472,_xlfn.AGGREGATE(15,6,(ROW(実施計画様式!$D$73:$D$472)-ROW(実施計画様式!$D$73)+1)/(実施計画様式!$D$73:$D$472&lt;&gt;""),ROW(A69))),"")</f>
        <v/>
      </c>
      <c r="D71" s="130" t="str" cm="1">
        <f t="array" ref="D71">IFERROR(INDEX(実施計画様式!$AA$73:$AA$472,_xlfn.AGGREGATE(15,6,(ROW(実施計画様式!$D$73:$D$472)-ROW(実施計画様式!$D$73)+1)/(実施計画様式!$D$73:$D$472&lt;&gt;""),ROW(A69))),"")</f>
        <v/>
      </c>
      <c r="E71" s="130" t="str" cm="1">
        <f t="array" ref="E71">IFERROR(INDEX(実施計画様式!$AI$73:$AI$472,_xlfn.AGGREGATE(15,6,(ROW(実施計画様式!$D$73:$D$472)-ROW(実施計画様式!$D$73)+1)/(実施計画様式!$D$73:$D$472&lt;&gt;""),ROW(A69))),"")</f>
        <v/>
      </c>
      <c r="F71" s="130" t="str" cm="1">
        <f t="array" ref="F71">IFERROR(INDEX(実施計画様式!$AK$73:$AK$472,_xlfn.AGGREGATE(15,6,(ROW(実施計画様式!$D$73:$D$472)-ROW(実施計画様式!$D$73)+1)/(実施計画様式!$D$73:$D$472&lt;&gt;""),ROW(A69))),"")</f>
        <v/>
      </c>
    </row>
    <row r="72" spans="1:6" ht="198.95" customHeight="1" x14ac:dyDescent="0.15">
      <c r="A72" s="130" t="str">
        <f t="shared" si="1"/>
        <v/>
      </c>
      <c r="B72" s="130" t="str" cm="1">
        <f t="array" ref="B72">IFERROR(INDEX(実施計画様式!$M$73:$M$472,_xlfn.AGGREGATE(15,6,(ROW(実施計画様式!$D$73:$D$472)-ROW(実施計画様式!$D$73)+1)/(実施計画様式!$D$73:$D$472&lt;&gt;""),ROW(A70))),"")</f>
        <v/>
      </c>
      <c r="C72" s="130" t="str" cm="1">
        <f t="array" ref="C72">IFERROR(INDEX(実施計画様式!$J$73:$J$472,_xlfn.AGGREGATE(15,6,(ROW(実施計画様式!$D$73:$D$472)-ROW(実施計画様式!$D$73)+1)/(実施計画様式!$D$73:$D$472&lt;&gt;""),ROW(A70))),"")</f>
        <v/>
      </c>
      <c r="D72" s="130" t="str" cm="1">
        <f t="array" ref="D72">IFERROR(INDEX(実施計画様式!$AA$73:$AA$472,_xlfn.AGGREGATE(15,6,(ROW(実施計画様式!$D$73:$D$472)-ROW(実施計画様式!$D$73)+1)/(実施計画様式!$D$73:$D$472&lt;&gt;""),ROW(A70))),"")</f>
        <v/>
      </c>
      <c r="E72" s="130" t="str" cm="1">
        <f t="array" ref="E72">IFERROR(INDEX(実施計画様式!$AI$73:$AI$472,_xlfn.AGGREGATE(15,6,(ROW(実施計画様式!$D$73:$D$472)-ROW(実施計画様式!$D$73)+1)/(実施計画様式!$D$73:$D$472&lt;&gt;""),ROW(A70))),"")</f>
        <v/>
      </c>
      <c r="F72" s="130" t="str" cm="1">
        <f t="array" ref="F72">IFERROR(INDEX(実施計画様式!$AK$73:$AK$472,_xlfn.AGGREGATE(15,6,(ROW(実施計画様式!$D$73:$D$472)-ROW(実施計画様式!$D$73)+1)/(実施計画様式!$D$73:$D$472&lt;&gt;""),ROW(A70))),"")</f>
        <v/>
      </c>
    </row>
    <row r="73" spans="1:6" ht="198.95" customHeight="1" x14ac:dyDescent="0.15">
      <c r="A73" s="130" t="str">
        <f t="shared" si="1"/>
        <v/>
      </c>
      <c r="B73" s="130" t="str" cm="1">
        <f t="array" ref="B73">IFERROR(INDEX(実施計画様式!$M$73:$M$472,_xlfn.AGGREGATE(15,6,(ROW(実施計画様式!$D$73:$D$472)-ROW(実施計画様式!$D$73)+1)/(実施計画様式!$D$73:$D$472&lt;&gt;""),ROW(A71))),"")</f>
        <v/>
      </c>
      <c r="C73" s="130" t="str" cm="1">
        <f t="array" ref="C73">IFERROR(INDEX(実施計画様式!$J$73:$J$472,_xlfn.AGGREGATE(15,6,(ROW(実施計画様式!$D$73:$D$472)-ROW(実施計画様式!$D$73)+1)/(実施計画様式!$D$73:$D$472&lt;&gt;""),ROW(A71))),"")</f>
        <v/>
      </c>
      <c r="D73" s="130" t="str" cm="1">
        <f t="array" ref="D73">IFERROR(INDEX(実施計画様式!$AA$73:$AA$472,_xlfn.AGGREGATE(15,6,(ROW(実施計画様式!$D$73:$D$472)-ROW(実施計画様式!$D$73)+1)/(実施計画様式!$D$73:$D$472&lt;&gt;""),ROW(A71))),"")</f>
        <v/>
      </c>
      <c r="E73" s="130" t="str" cm="1">
        <f t="array" ref="E73">IFERROR(INDEX(実施計画様式!$AI$73:$AI$472,_xlfn.AGGREGATE(15,6,(ROW(実施計画様式!$D$73:$D$472)-ROW(実施計画様式!$D$73)+1)/(実施計画様式!$D$73:$D$472&lt;&gt;""),ROW(A71))),"")</f>
        <v/>
      </c>
      <c r="F73" s="130" t="str" cm="1">
        <f t="array" ref="F73">IFERROR(INDEX(実施計画様式!$AK$73:$AK$472,_xlfn.AGGREGATE(15,6,(ROW(実施計画様式!$D$73:$D$472)-ROW(実施計画様式!$D$73)+1)/(実施計画様式!$D$73:$D$472&lt;&gt;""),ROW(A71))),"")</f>
        <v/>
      </c>
    </row>
    <row r="74" spans="1:6" ht="198.95" customHeight="1" x14ac:dyDescent="0.15">
      <c r="A74" s="130" t="str">
        <f t="shared" si="1"/>
        <v/>
      </c>
      <c r="B74" s="130" t="str" cm="1">
        <f t="array" ref="B74">IFERROR(INDEX(実施計画様式!$M$73:$M$472,_xlfn.AGGREGATE(15,6,(ROW(実施計画様式!$D$73:$D$472)-ROW(実施計画様式!$D$73)+1)/(実施計画様式!$D$73:$D$472&lt;&gt;""),ROW(A72))),"")</f>
        <v/>
      </c>
      <c r="C74" s="130" t="str" cm="1">
        <f t="array" ref="C74">IFERROR(INDEX(実施計画様式!$J$73:$J$472,_xlfn.AGGREGATE(15,6,(ROW(実施計画様式!$D$73:$D$472)-ROW(実施計画様式!$D$73)+1)/(実施計画様式!$D$73:$D$472&lt;&gt;""),ROW(A72))),"")</f>
        <v/>
      </c>
      <c r="D74" s="130" t="str" cm="1">
        <f t="array" ref="D74">IFERROR(INDEX(実施計画様式!$AA$73:$AA$472,_xlfn.AGGREGATE(15,6,(ROW(実施計画様式!$D$73:$D$472)-ROW(実施計画様式!$D$73)+1)/(実施計画様式!$D$73:$D$472&lt;&gt;""),ROW(A72))),"")</f>
        <v/>
      </c>
      <c r="E74" s="130" t="str" cm="1">
        <f t="array" ref="E74">IFERROR(INDEX(実施計画様式!$AI$73:$AI$472,_xlfn.AGGREGATE(15,6,(ROW(実施計画様式!$D$73:$D$472)-ROW(実施計画様式!$D$73)+1)/(実施計画様式!$D$73:$D$472&lt;&gt;""),ROW(A72))),"")</f>
        <v/>
      </c>
      <c r="F74" s="130" t="str" cm="1">
        <f t="array" ref="F74">IFERROR(INDEX(実施計画様式!$AK$73:$AK$472,_xlfn.AGGREGATE(15,6,(ROW(実施計画様式!$D$73:$D$472)-ROW(実施計画様式!$D$73)+1)/(実施計画様式!$D$73:$D$472&lt;&gt;""),ROW(A72))),"")</f>
        <v/>
      </c>
    </row>
    <row r="75" spans="1:6" ht="198.95" customHeight="1" x14ac:dyDescent="0.15">
      <c r="A75" s="130" t="str">
        <f t="shared" si="1"/>
        <v/>
      </c>
      <c r="B75" s="130" t="str" cm="1">
        <f t="array" ref="B75">IFERROR(INDEX(実施計画様式!$M$73:$M$472,_xlfn.AGGREGATE(15,6,(ROW(実施計画様式!$D$73:$D$472)-ROW(実施計画様式!$D$73)+1)/(実施計画様式!$D$73:$D$472&lt;&gt;""),ROW(A73))),"")</f>
        <v/>
      </c>
      <c r="C75" s="130" t="str" cm="1">
        <f t="array" ref="C75">IFERROR(INDEX(実施計画様式!$J$73:$J$472,_xlfn.AGGREGATE(15,6,(ROW(実施計画様式!$D$73:$D$472)-ROW(実施計画様式!$D$73)+1)/(実施計画様式!$D$73:$D$472&lt;&gt;""),ROW(A73))),"")</f>
        <v/>
      </c>
      <c r="D75" s="130" t="str" cm="1">
        <f t="array" ref="D75">IFERROR(INDEX(実施計画様式!$AA$73:$AA$472,_xlfn.AGGREGATE(15,6,(ROW(実施計画様式!$D$73:$D$472)-ROW(実施計画様式!$D$73)+1)/(実施計画様式!$D$73:$D$472&lt;&gt;""),ROW(A73))),"")</f>
        <v/>
      </c>
      <c r="E75" s="130" t="str" cm="1">
        <f t="array" ref="E75">IFERROR(INDEX(実施計画様式!$AI$73:$AI$472,_xlfn.AGGREGATE(15,6,(ROW(実施計画様式!$D$73:$D$472)-ROW(実施計画様式!$D$73)+1)/(実施計画様式!$D$73:$D$472&lt;&gt;""),ROW(A73))),"")</f>
        <v/>
      </c>
      <c r="F75" s="130" t="str" cm="1">
        <f t="array" ref="F75">IFERROR(INDEX(実施計画様式!$AK$73:$AK$472,_xlfn.AGGREGATE(15,6,(ROW(実施計画様式!$D$73:$D$472)-ROW(実施計画様式!$D$73)+1)/(実施計画様式!$D$73:$D$472&lt;&gt;""),ROW(A73))),"")</f>
        <v/>
      </c>
    </row>
    <row r="76" spans="1:6" ht="198.95" customHeight="1" x14ac:dyDescent="0.15">
      <c r="A76" s="130" t="str">
        <f t="shared" si="1"/>
        <v/>
      </c>
      <c r="B76" s="130" t="str" cm="1">
        <f t="array" ref="B76">IFERROR(INDEX(実施計画様式!$M$73:$M$472,_xlfn.AGGREGATE(15,6,(ROW(実施計画様式!$D$73:$D$472)-ROW(実施計画様式!$D$73)+1)/(実施計画様式!$D$73:$D$472&lt;&gt;""),ROW(A74))),"")</f>
        <v/>
      </c>
      <c r="C76" s="130" t="str" cm="1">
        <f t="array" ref="C76">IFERROR(INDEX(実施計画様式!$J$73:$J$472,_xlfn.AGGREGATE(15,6,(ROW(実施計画様式!$D$73:$D$472)-ROW(実施計画様式!$D$73)+1)/(実施計画様式!$D$73:$D$472&lt;&gt;""),ROW(A74))),"")</f>
        <v/>
      </c>
      <c r="D76" s="130" t="str" cm="1">
        <f t="array" ref="D76">IFERROR(INDEX(実施計画様式!$AA$73:$AA$472,_xlfn.AGGREGATE(15,6,(ROW(実施計画様式!$D$73:$D$472)-ROW(実施計画様式!$D$73)+1)/(実施計画様式!$D$73:$D$472&lt;&gt;""),ROW(A74))),"")</f>
        <v/>
      </c>
      <c r="E76" s="130" t="str" cm="1">
        <f t="array" ref="E76">IFERROR(INDEX(実施計画様式!$AI$73:$AI$472,_xlfn.AGGREGATE(15,6,(ROW(実施計画様式!$D$73:$D$472)-ROW(実施計画様式!$D$73)+1)/(実施計画様式!$D$73:$D$472&lt;&gt;""),ROW(A74))),"")</f>
        <v/>
      </c>
      <c r="F76" s="130" t="str" cm="1">
        <f t="array" ref="F76">IFERROR(INDEX(実施計画様式!$AK$73:$AK$472,_xlfn.AGGREGATE(15,6,(ROW(実施計画様式!$D$73:$D$472)-ROW(実施計画様式!$D$73)+1)/(実施計画様式!$D$73:$D$472&lt;&gt;""),ROW(A74))),"")</f>
        <v/>
      </c>
    </row>
    <row r="77" spans="1:6" ht="198.95" customHeight="1" x14ac:dyDescent="0.15">
      <c r="A77" s="130" t="str">
        <f t="shared" si="1"/>
        <v/>
      </c>
      <c r="B77" s="130" t="str" cm="1">
        <f t="array" ref="B77">IFERROR(INDEX(実施計画様式!$M$73:$M$472,_xlfn.AGGREGATE(15,6,(ROW(実施計画様式!$D$73:$D$472)-ROW(実施計画様式!$D$73)+1)/(実施計画様式!$D$73:$D$472&lt;&gt;""),ROW(A75))),"")</f>
        <v/>
      </c>
      <c r="C77" s="130" t="str" cm="1">
        <f t="array" ref="C77">IFERROR(INDEX(実施計画様式!$J$73:$J$472,_xlfn.AGGREGATE(15,6,(ROW(実施計画様式!$D$73:$D$472)-ROW(実施計画様式!$D$73)+1)/(実施計画様式!$D$73:$D$472&lt;&gt;""),ROW(A75))),"")</f>
        <v/>
      </c>
      <c r="D77" s="130" t="str" cm="1">
        <f t="array" ref="D77">IFERROR(INDEX(実施計画様式!$AA$73:$AA$472,_xlfn.AGGREGATE(15,6,(ROW(実施計画様式!$D$73:$D$472)-ROW(実施計画様式!$D$73)+1)/(実施計画様式!$D$73:$D$472&lt;&gt;""),ROW(A75))),"")</f>
        <v/>
      </c>
      <c r="E77" s="130" t="str" cm="1">
        <f t="array" ref="E77">IFERROR(INDEX(実施計画様式!$AI$73:$AI$472,_xlfn.AGGREGATE(15,6,(ROW(実施計画様式!$D$73:$D$472)-ROW(実施計画様式!$D$73)+1)/(実施計画様式!$D$73:$D$472&lt;&gt;""),ROW(A75))),"")</f>
        <v/>
      </c>
      <c r="F77" s="130" t="str" cm="1">
        <f t="array" ref="F77">IFERROR(INDEX(実施計画様式!$AK$73:$AK$472,_xlfn.AGGREGATE(15,6,(ROW(実施計画様式!$D$73:$D$472)-ROW(実施計画様式!$D$73)+1)/(実施計画様式!$D$73:$D$472&lt;&gt;""),ROW(A75))),"")</f>
        <v/>
      </c>
    </row>
    <row r="78" spans="1:6" ht="198.95" customHeight="1" x14ac:dyDescent="0.15">
      <c r="A78" s="130" t="str">
        <f t="shared" si="1"/>
        <v/>
      </c>
      <c r="B78" s="130" t="str" cm="1">
        <f t="array" ref="B78">IFERROR(INDEX(実施計画様式!$M$73:$M$472,_xlfn.AGGREGATE(15,6,(ROW(実施計画様式!$D$73:$D$472)-ROW(実施計画様式!$D$73)+1)/(実施計画様式!$D$73:$D$472&lt;&gt;""),ROW(A76))),"")</f>
        <v/>
      </c>
      <c r="C78" s="130" t="str" cm="1">
        <f t="array" ref="C78">IFERROR(INDEX(実施計画様式!$J$73:$J$472,_xlfn.AGGREGATE(15,6,(ROW(実施計画様式!$D$73:$D$472)-ROW(実施計画様式!$D$73)+1)/(実施計画様式!$D$73:$D$472&lt;&gt;""),ROW(A76))),"")</f>
        <v/>
      </c>
      <c r="D78" s="130" t="str" cm="1">
        <f t="array" ref="D78">IFERROR(INDEX(実施計画様式!$AA$73:$AA$472,_xlfn.AGGREGATE(15,6,(ROW(実施計画様式!$D$73:$D$472)-ROW(実施計画様式!$D$73)+1)/(実施計画様式!$D$73:$D$472&lt;&gt;""),ROW(A76))),"")</f>
        <v/>
      </c>
      <c r="E78" s="130" t="str" cm="1">
        <f t="array" ref="E78">IFERROR(INDEX(実施計画様式!$AI$73:$AI$472,_xlfn.AGGREGATE(15,6,(ROW(実施計画様式!$D$73:$D$472)-ROW(実施計画様式!$D$73)+1)/(実施計画様式!$D$73:$D$472&lt;&gt;""),ROW(A76))),"")</f>
        <v/>
      </c>
      <c r="F78" s="130" t="str" cm="1">
        <f t="array" ref="F78">IFERROR(INDEX(実施計画様式!$AK$73:$AK$472,_xlfn.AGGREGATE(15,6,(ROW(実施計画様式!$D$73:$D$472)-ROW(実施計画様式!$D$73)+1)/(実施計画様式!$D$73:$D$472&lt;&gt;""),ROW(A76))),"")</f>
        <v/>
      </c>
    </row>
    <row r="79" spans="1:6" ht="198.95" customHeight="1" x14ac:dyDescent="0.15">
      <c r="A79" s="130" t="str">
        <f t="shared" si="1"/>
        <v/>
      </c>
      <c r="B79" s="130" t="str" cm="1">
        <f t="array" ref="B79">IFERROR(INDEX(実施計画様式!$M$73:$M$472,_xlfn.AGGREGATE(15,6,(ROW(実施計画様式!$D$73:$D$472)-ROW(実施計画様式!$D$73)+1)/(実施計画様式!$D$73:$D$472&lt;&gt;""),ROW(A77))),"")</f>
        <v/>
      </c>
      <c r="C79" s="130" t="str" cm="1">
        <f t="array" ref="C79">IFERROR(INDEX(実施計画様式!$J$73:$J$472,_xlfn.AGGREGATE(15,6,(ROW(実施計画様式!$D$73:$D$472)-ROW(実施計画様式!$D$73)+1)/(実施計画様式!$D$73:$D$472&lt;&gt;""),ROW(A77))),"")</f>
        <v/>
      </c>
      <c r="D79" s="130" t="str" cm="1">
        <f t="array" ref="D79">IFERROR(INDEX(実施計画様式!$AA$73:$AA$472,_xlfn.AGGREGATE(15,6,(ROW(実施計画様式!$D$73:$D$472)-ROW(実施計画様式!$D$73)+1)/(実施計画様式!$D$73:$D$472&lt;&gt;""),ROW(A77))),"")</f>
        <v/>
      </c>
      <c r="E79" s="130" t="str" cm="1">
        <f t="array" ref="E79">IFERROR(INDEX(実施計画様式!$AI$73:$AI$472,_xlfn.AGGREGATE(15,6,(ROW(実施計画様式!$D$73:$D$472)-ROW(実施計画様式!$D$73)+1)/(実施計画様式!$D$73:$D$472&lt;&gt;""),ROW(A77))),"")</f>
        <v/>
      </c>
      <c r="F79" s="130" t="str" cm="1">
        <f t="array" ref="F79">IFERROR(INDEX(実施計画様式!$AK$73:$AK$472,_xlfn.AGGREGATE(15,6,(ROW(実施計画様式!$D$73:$D$472)-ROW(実施計画様式!$D$73)+1)/(実施計画様式!$D$73:$D$472&lt;&gt;""),ROW(A77))),"")</f>
        <v/>
      </c>
    </row>
    <row r="80" spans="1:6" ht="198.95" customHeight="1" x14ac:dyDescent="0.15">
      <c r="A80" s="130" t="str">
        <f t="shared" si="1"/>
        <v/>
      </c>
      <c r="B80" s="130" t="str" cm="1">
        <f t="array" ref="B80">IFERROR(INDEX(実施計画様式!$M$73:$M$472,_xlfn.AGGREGATE(15,6,(ROW(実施計画様式!$D$73:$D$472)-ROW(実施計画様式!$D$73)+1)/(実施計画様式!$D$73:$D$472&lt;&gt;""),ROW(A78))),"")</f>
        <v/>
      </c>
      <c r="C80" s="130" t="str" cm="1">
        <f t="array" ref="C80">IFERROR(INDEX(実施計画様式!$J$73:$J$472,_xlfn.AGGREGATE(15,6,(ROW(実施計画様式!$D$73:$D$472)-ROW(実施計画様式!$D$73)+1)/(実施計画様式!$D$73:$D$472&lt;&gt;""),ROW(A78))),"")</f>
        <v/>
      </c>
      <c r="D80" s="130" t="str" cm="1">
        <f t="array" ref="D80">IFERROR(INDEX(実施計画様式!$AA$73:$AA$472,_xlfn.AGGREGATE(15,6,(ROW(実施計画様式!$D$73:$D$472)-ROW(実施計画様式!$D$73)+1)/(実施計画様式!$D$73:$D$472&lt;&gt;""),ROW(A78))),"")</f>
        <v/>
      </c>
      <c r="E80" s="130" t="str" cm="1">
        <f t="array" ref="E80">IFERROR(INDEX(実施計画様式!$AI$73:$AI$472,_xlfn.AGGREGATE(15,6,(ROW(実施計画様式!$D$73:$D$472)-ROW(実施計画様式!$D$73)+1)/(実施計画様式!$D$73:$D$472&lt;&gt;""),ROW(A78))),"")</f>
        <v/>
      </c>
      <c r="F80" s="130" t="str" cm="1">
        <f t="array" ref="F80">IFERROR(INDEX(実施計画様式!$AK$73:$AK$472,_xlfn.AGGREGATE(15,6,(ROW(実施計画様式!$D$73:$D$472)-ROW(実施計画様式!$D$73)+1)/(実施計画様式!$D$73:$D$472&lt;&gt;""),ROW(A78))),"")</f>
        <v/>
      </c>
    </row>
    <row r="81" spans="1:6" ht="198.95" customHeight="1" x14ac:dyDescent="0.15">
      <c r="A81" s="130" t="str">
        <f t="shared" si="1"/>
        <v/>
      </c>
      <c r="B81" s="130" t="str" cm="1">
        <f t="array" ref="B81">IFERROR(INDEX(実施計画様式!$M$73:$M$472,_xlfn.AGGREGATE(15,6,(ROW(実施計画様式!$D$73:$D$472)-ROW(実施計画様式!$D$73)+1)/(実施計画様式!$D$73:$D$472&lt;&gt;""),ROW(A79))),"")</f>
        <v/>
      </c>
      <c r="C81" s="130" t="str" cm="1">
        <f t="array" ref="C81">IFERROR(INDEX(実施計画様式!$J$73:$J$472,_xlfn.AGGREGATE(15,6,(ROW(実施計画様式!$D$73:$D$472)-ROW(実施計画様式!$D$73)+1)/(実施計画様式!$D$73:$D$472&lt;&gt;""),ROW(A79))),"")</f>
        <v/>
      </c>
      <c r="D81" s="130" t="str" cm="1">
        <f t="array" ref="D81">IFERROR(INDEX(実施計画様式!$AA$73:$AA$472,_xlfn.AGGREGATE(15,6,(ROW(実施計画様式!$D$73:$D$472)-ROW(実施計画様式!$D$73)+1)/(実施計画様式!$D$73:$D$472&lt;&gt;""),ROW(A79))),"")</f>
        <v/>
      </c>
      <c r="E81" s="130" t="str" cm="1">
        <f t="array" ref="E81">IFERROR(INDEX(実施計画様式!$AI$73:$AI$472,_xlfn.AGGREGATE(15,6,(ROW(実施計画様式!$D$73:$D$472)-ROW(実施計画様式!$D$73)+1)/(実施計画様式!$D$73:$D$472&lt;&gt;""),ROW(A79))),"")</f>
        <v/>
      </c>
      <c r="F81" s="130" t="str" cm="1">
        <f t="array" ref="F81">IFERROR(INDEX(実施計画様式!$AK$73:$AK$472,_xlfn.AGGREGATE(15,6,(ROW(実施計画様式!$D$73:$D$472)-ROW(実施計画様式!$D$73)+1)/(実施計画様式!$D$73:$D$472&lt;&gt;""),ROW(A79))),"")</f>
        <v/>
      </c>
    </row>
    <row r="82" spans="1:6" ht="198.95" customHeight="1" x14ac:dyDescent="0.15">
      <c r="A82" s="130" t="str">
        <f t="shared" si="1"/>
        <v/>
      </c>
      <c r="B82" s="130" t="str" cm="1">
        <f t="array" ref="B82">IFERROR(INDEX(実施計画様式!$M$73:$M$472,_xlfn.AGGREGATE(15,6,(ROW(実施計画様式!$D$73:$D$472)-ROW(実施計画様式!$D$73)+1)/(実施計画様式!$D$73:$D$472&lt;&gt;""),ROW(A80))),"")</f>
        <v/>
      </c>
      <c r="C82" s="130" t="str" cm="1">
        <f t="array" ref="C82">IFERROR(INDEX(実施計画様式!$J$73:$J$472,_xlfn.AGGREGATE(15,6,(ROW(実施計画様式!$D$73:$D$472)-ROW(実施計画様式!$D$73)+1)/(実施計画様式!$D$73:$D$472&lt;&gt;""),ROW(A80))),"")</f>
        <v/>
      </c>
      <c r="D82" s="130" t="str" cm="1">
        <f t="array" ref="D82">IFERROR(INDEX(実施計画様式!$AA$73:$AA$472,_xlfn.AGGREGATE(15,6,(ROW(実施計画様式!$D$73:$D$472)-ROW(実施計画様式!$D$73)+1)/(実施計画様式!$D$73:$D$472&lt;&gt;""),ROW(A80))),"")</f>
        <v/>
      </c>
      <c r="E82" s="130" t="str" cm="1">
        <f t="array" ref="E82">IFERROR(INDEX(実施計画様式!$AI$73:$AI$472,_xlfn.AGGREGATE(15,6,(ROW(実施計画様式!$D$73:$D$472)-ROW(実施計画様式!$D$73)+1)/(実施計画様式!$D$73:$D$472&lt;&gt;""),ROW(A80))),"")</f>
        <v/>
      </c>
      <c r="F82" s="130" t="str" cm="1">
        <f t="array" ref="F82">IFERROR(INDEX(実施計画様式!$AK$73:$AK$472,_xlfn.AGGREGATE(15,6,(ROW(実施計画様式!$D$73:$D$472)-ROW(実施計画様式!$D$73)+1)/(実施計画様式!$D$73:$D$472&lt;&gt;""),ROW(A80))),"")</f>
        <v/>
      </c>
    </row>
    <row r="83" spans="1:6" ht="198.95" customHeight="1" x14ac:dyDescent="0.15">
      <c r="A83" s="130" t="str">
        <f t="shared" si="1"/>
        <v/>
      </c>
      <c r="B83" s="130" t="str" cm="1">
        <f t="array" ref="B83">IFERROR(INDEX(実施計画様式!$M$73:$M$472,_xlfn.AGGREGATE(15,6,(ROW(実施計画様式!$D$73:$D$472)-ROW(実施計画様式!$D$73)+1)/(実施計画様式!$D$73:$D$472&lt;&gt;""),ROW(A81))),"")</f>
        <v/>
      </c>
      <c r="C83" s="130" t="str" cm="1">
        <f t="array" ref="C83">IFERROR(INDEX(実施計画様式!$J$73:$J$472,_xlfn.AGGREGATE(15,6,(ROW(実施計画様式!$D$73:$D$472)-ROW(実施計画様式!$D$73)+1)/(実施計画様式!$D$73:$D$472&lt;&gt;""),ROW(A81))),"")</f>
        <v/>
      </c>
      <c r="D83" s="130" t="str" cm="1">
        <f t="array" ref="D83">IFERROR(INDEX(実施計画様式!$AA$73:$AA$472,_xlfn.AGGREGATE(15,6,(ROW(実施計画様式!$D$73:$D$472)-ROW(実施計画様式!$D$73)+1)/(実施計画様式!$D$73:$D$472&lt;&gt;""),ROW(A81))),"")</f>
        <v/>
      </c>
      <c r="E83" s="130" t="str" cm="1">
        <f t="array" ref="E83">IFERROR(INDEX(実施計画様式!$AI$73:$AI$472,_xlfn.AGGREGATE(15,6,(ROW(実施計画様式!$D$73:$D$472)-ROW(実施計画様式!$D$73)+1)/(実施計画様式!$D$73:$D$472&lt;&gt;""),ROW(A81))),"")</f>
        <v/>
      </c>
      <c r="F83" s="130" t="str" cm="1">
        <f t="array" ref="F83">IFERROR(INDEX(実施計画様式!$AK$73:$AK$472,_xlfn.AGGREGATE(15,6,(ROW(実施計画様式!$D$73:$D$472)-ROW(実施計画様式!$D$73)+1)/(実施計画様式!$D$73:$D$472&lt;&gt;""),ROW(A81))),"")</f>
        <v/>
      </c>
    </row>
    <row r="84" spans="1:6" ht="198.95" customHeight="1" x14ac:dyDescent="0.15">
      <c r="A84" s="130" t="str">
        <f t="shared" si="1"/>
        <v/>
      </c>
      <c r="B84" s="130" t="str" cm="1">
        <f t="array" ref="B84">IFERROR(INDEX(実施計画様式!$M$73:$M$472,_xlfn.AGGREGATE(15,6,(ROW(実施計画様式!$D$73:$D$472)-ROW(実施計画様式!$D$73)+1)/(実施計画様式!$D$73:$D$472&lt;&gt;""),ROW(A82))),"")</f>
        <v/>
      </c>
      <c r="C84" s="130" t="str" cm="1">
        <f t="array" ref="C84">IFERROR(INDEX(実施計画様式!$J$73:$J$472,_xlfn.AGGREGATE(15,6,(ROW(実施計画様式!$D$73:$D$472)-ROW(実施計画様式!$D$73)+1)/(実施計画様式!$D$73:$D$472&lt;&gt;""),ROW(A82))),"")</f>
        <v/>
      </c>
      <c r="D84" s="130" t="str" cm="1">
        <f t="array" ref="D84">IFERROR(INDEX(実施計画様式!$AA$73:$AA$472,_xlfn.AGGREGATE(15,6,(ROW(実施計画様式!$D$73:$D$472)-ROW(実施計画様式!$D$73)+1)/(実施計画様式!$D$73:$D$472&lt;&gt;""),ROW(A82))),"")</f>
        <v/>
      </c>
      <c r="E84" s="130" t="str" cm="1">
        <f t="array" ref="E84">IFERROR(INDEX(実施計画様式!$AI$73:$AI$472,_xlfn.AGGREGATE(15,6,(ROW(実施計画様式!$D$73:$D$472)-ROW(実施計画様式!$D$73)+1)/(実施計画様式!$D$73:$D$472&lt;&gt;""),ROW(A82))),"")</f>
        <v/>
      </c>
      <c r="F84" s="130" t="str" cm="1">
        <f t="array" ref="F84">IFERROR(INDEX(実施計画様式!$AK$73:$AK$472,_xlfn.AGGREGATE(15,6,(ROW(実施計画様式!$D$73:$D$472)-ROW(実施計画様式!$D$73)+1)/(実施計画様式!$D$73:$D$472&lt;&gt;""),ROW(A82))),"")</f>
        <v/>
      </c>
    </row>
    <row r="85" spans="1:6" ht="198.95" customHeight="1" x14ac:dyDescent="0.15">
      <c r="A85" s="130" t="str">
        <f t="shared" si="1"/>
        <v/>
      </c>
      <c r="B85" s="130" t="str" cm="1">
        <f t="array" ref="B85">IFERROR(INDEX(実施計画様式!$M$73:$M$472,_xlfn.AGGREGATE(15,6,(ROW(実施計画様式!$D$73:$D$472)-ROW(実施計画様式!$D$73)+1)/(実施計画様式!$D$73:$D$472&lt;&gt;""),ROW(A83))),"")</f>
        <v/>
      </c>
      <c r="C85" s="130" t="str" cm="1">
        <f t="array" ref="C85">IFERROR(INDEX(実施計画様式!$J$73:$J$472,_xlfn.AGGREGATE(15,6,(ROW(実施計画様式!$D$73:$D$472)-ROW(実施計画様式!$D$73)+1)/(実施計画様式!$D$73:$D$472&lt;&gt;""),ROW(A83))),"")</f>
        <v/>
      </c>
      <c r="D85" s="130" t="str" cm="1">
        <f t="array" ref="D85">IFERROR(INDEX(実施計画様式!$AA$73:$AA$472,_xlfn.AGGREGATE(15,6,(ROW(実施計画様式!$D$73:$D$472)-ROW(実施計画様式!$D$73)+1)/(実施計画様式!$D$73:$D$472&lt;&gt;""),ROW(A83))),"")</f>
        <v/>
      </c>
      <c r="E85" s="130" t="str" cm="1">
        <f t="array" ref="E85">IFERROR(INDEX(実施計画様式!$AI$73:$AI$472,_xlfn.AGGREGATE(15,6,(ROW(実施計画様式!$D$73:$D$472)-ROW(実施計画様式!$D$73)+1)/(実施計画様式!$D$73:$D$472&lt;&gt;""),ROW(A83))),"")</f>
        <v/>
      </c>
      <c r="F85" s="130" t="str" cm="1">
        <f t="array" ref="F85">IFERROR(INDEX(実施計画様式!$AK$73:$AK$472,_xlfn.AGGREGATE(15,6,(ROW(実施計画様式!$D$73:$D$472)-ROW(実施計画様式!$D$73)+1)/(実施計画様式!$D$73:$D$472&lt;&gt;""),ROW(A83))),"")</f>
        <v/>
      </c>
    </row>
    <row r="86" spans="1:6" ht="198.95" customHeight="1" x14ac:dyDescent="0.15">
      <c r="A86" s="130" t="str">
        <f t="shared" si="1"/>
        <v/>
      </c>
      <c r="B86" s="130" t="str" cm="1">
        <f t="array" ref="B86">IFERROR(INDEX(実施計画様式!$M$73:$M$472,_xlfn.AGGREGATE(15,6,(ROW(実施計画様式!$D$73:$D$472)-ROW(実施計画様式!$D$73)+1)/(実施計画様式!$D$73:$D$472&lt;&gt;""),ROW(A84))),"")</f>
        <v/>
      </c>
      <c r="C86" s="130" t="str" cm="1">
        <f t="array" ref="C86">IFERROR(INDEX(実施計画様式!$J$73:$J$472,_xlfn.AGGREGATE(15,6,(ROW(実施計画様式!$D$73:$D$472)-ROW(実施計画様式!$D$73)+1)/(実施計画様式!$D$73:$D$472&lt;&gt;""),ROW(A84))),"")</f>
        <v/>
      </c>
      <c r="D86" s="130" t="str" cm="1">
        <f t="array" ref="D86">IFERROR(INDEX(実施計画様式!$AA$73:$AA$472,_xlfn.AGGREGATE(15,6,(ROW(実施計画様式!$D$73:$D$472)-ROW(実施計画様式!$D$73)+1)/(実施計画様式!$D$73:$D$472&lt;&gt;""),ROW(A84))),"")</f>
        <v/>
      </c>
      <c r="E86" s="130" t="str" cm="1">
        <f t="array" ref="E86">IFERROR(INDEX(実施計画様式!$AI$73:$AI$472,_xlfn.AGGREGATE(15,6,(ROW(実施計画様式!$D$73:$D$472)-ROW(実施計画様式!$D$73)+1)/(実施計画様式!$D$73:$D$472&lt;&gt;""),ROW(A84))),"")</f>
        <v/>
      </c>
      <c r="F86" s="130" t="str" cm="1">
        <f t="array" ref="F86">IFERROR(INDEX(実施計画様式!$AK$73:$AK$472,_xlfn.AGGREGATE(15,6,(ROW(実施計画様式!$D$73:$D$472)-ROW(実施計画様式!$D$73)+1)/(実施計画様式!$D$73:$D$472&lt;&gt;""),ROW(A84))),"")</f>
        <v/>
      </c>
    </row>
    <row r="87" spans="1:6" ht="198.95" customHeight="1" x14ac:dyDescent="0.15">
      <c r="A87" s="130" t="str">
        <f t="shared" si="1"/>
        <v/>
      </c>
      <c r="B87" s="130" t="str" cm="1">
        <f t="array" ref="B87">IFERROR(INDEX(実施計画様式!$M$73:$M$472,_xlfn.AGGREGATE(15,6,(ROW(実施計画様式!$D$73:$D$472)-ROW(実施計画様式!$D$73)+1)/(実施計画様式!$D$73:$D$472&lt;&gt;""),ROW(A85))),"")</f>
        <v/>
      </c>
      <c r="C87" s="130" t="str" cm="1">
        <f t="array" ref="C87">IFERROR(INDEX(実施計画様式!$J$73:$J$472,_xlfn.AGGREGATE(15,6,(ROW(実施計画様式!$D$73:$D$472)-ROW(実施計画様式!$D$73)+1)/(実施計画様式!$D$73:$D$472&lt;&gt;""),ROW(A85))),"")</f>
        <v/>
      </c>
      <c r="D87" s="130" t="str" cm="1">
        <f t="array" ref="D87">IFERROR(INDEX(実施計画様式!$AA$73:$AA$472,_xlfn.AGGREGATE(15,6,(ROW(実施計画様式!$D$73:$D$472)-ROW(実施計画様式!$D$73)+1)/(実施計画様式!$D$73:$D$472&lt;&gt;""),ROW(A85))),"")</f>
        <v/>
      </c>
      <c r="E87" s="130" t="str" cm="1">
        <f t="array" ref="E87">IFERROR(INDEX(実施計画様式!$AI$73:$AI$472,_xlfn.AGGREGATE(15,6,(ROW(実施計画様式!$D$73:$D$472)-ROW(実施計画様式!$D$73)+1)/(実施計画様式!$D$73:$D$472&lt;&gt;""),ROW(A85))),"")</f>
        <v/>
      </c>
      <c r="F87" s="130" t="str" cm="1">
        <f t="array" ref="F87">IFERROR(INDEX(実施計画様式!$AK$73:$AK$472,_xlfn.AGGREGATE(15,6,(ROW(実施計画様式!$D$73:$D$472)-ROW(実施計画様式!$D$73)+1)/(実施計画様式!$D$73:$D$472&lt;&gt;""),ROW(A85))),"")</f>
        <v/>
      </c>
    </row>
    <row r="88" spans="1:6" ht="198.95" customHeight="1" x14ac:dyDescent="0.15">
      <c r="A88" s="130" t="str">
        <f t="shared" si="1"/>
        <v/>
      </c>
      <c r="B88" s="130" t="str" cm="1">
        <f t="array" ref="B88">IFERROR(INDEX(実施計画様式!$M$73:$M$472,_xlfn.AGGREGATE(15,6,(ROW(実施計画様式!$D$73:$D$472)-ROW(実施計画様式!$D$73)+1)/(実施計画様式!$D$73:$D$472&lt;&gt;""),ROW(A86))),"")</f>
        <v/>
      </c>
      <c r="C88" s="130" t="str" cm="1">
        <f t="array" ref="C88">IFERROR(INDEX(実施計画様式!$J$73:$J$472,_xlfn.AGGREGATE(15,6,(ROW(実施計画様式!$D$73:$D$472)-ROW(実施計画様式!$D$73)+1)/(実施計画様式!$D$73:$D$472&lt;&gt;""),ROW(A86))),"")</f>
        <v/>
      </c>
      <c r="D88" s="130" t="str" cm="1">
        <f t="array" ref="D88">IFERROR(INDEX(実施計画様式!$AA$73:$AA$472,_xlfn.AGGREGATE(15,6,(ROW(実施計画様式!$D$73:$D$472)-ROW(実施計画様式!$D$73)+1)/(実施計画様式!$D$73:$D$472&lt;&gt;""),ROW(A86))),"")</f>
        <v/>
      </c>
      <c r="E88" s="130" t="str" cm="1">
        <f t="array" ref="E88">IFERROR(INDEX(実施計画様式!$AI$73:$AI$472,_xlfn.AGGREGATE(15,6,(ROW(実施計画様式!$D$73:$D$472)-ROW(実施計画様式!$D$73)+1)/(実施計画様式!$D$73:$D$472&lt;&gt;""),ROW(A86))),"")</f>
        <v/>
      </c>
      <c r="F88" s="130" t="str" cm="1">
        <f t="array" ref="F88">IFERROR(INDEX(実施計画様式!$AK$73:$AK$472,_xlfn.AGGREGATE(15,6,(ROW(実施計画様式!$D$73:$D$472)-ROW(実施計画様式!$D$73)+1)/(実施計画様式!$D$73:$D$472&lt;&gt;""),ROW(A86))),"")</f>
        <v/>
      </c>
    </row>
    <row r="89" spans="1:6" ht="198.95" customHeight="1" x14ac:dyDescent="0.15">
      <c r="A89" s="130" t="str">
        <f t="shared" si="1"/>
        <v/>
      </c>
      <c r="B89" s="130" t="str" cm="1">
        <f t="array" ref="B89">IFERROR(INDEX(実施計画様式!$M$73:$M$472,_xlfn.AGGREGATE(15,6,(ROW(実施計画様式!$D$73:$D$472)-ROW(実施計画様式!$D$73)+1)/(実施計画様式!$D$73:$D$472&lt;&gt;""),ROW(A87))),"")</f>
        <v/>
      </c>
      <c r="C89" s="130" t="str" cm="1">
        <f t="array" ref="C89">IFERROR(INDEX(実施計画様式!$J$73:$J$472,_xlfn.AGGREGATE(15,6,(ROW(実施計画様式!$D$73:$D$472)-ROW(実施計画様式!$D$73)+1)/(実施計画様式!$D$73:$D$472&lt;&gt;""),ROW(A87))),"")</f>
        <v/>
      </c>
      <c r="D89" s="130" t="str" cm="1">
        <f t="array" ref="D89">IFERROR(INDEX(実施計画様式!$AA$73:$AA$472,_xlfn.AGGREGATE(15,6,(ROW(実施計画様式!$D$73:$D$472)-ROW(実施計画様式!$D$73)+1)/(実施計画様式!$D$73:$D$472&lt;&gt;""),ROW(A87))),"")</f>
        <v/>
      </c>
      <c r="E89" s="130" t="str" cm="1">
        <f t="array" ref="E89">IFERROR(INDEX(実施計画様式!$AI$73:$AI$472,_xlfn.AGGREGATE(15,6,(ROW(実施計画様式!$D$73:$D$472)-ROW(実施計画様式!$D$73)+1)/(実施計画様式!$D$73:$D$472&lt;&gt;""),ROW(A87))),"")</f>
        <v/>
      </c>
      <c r="F89" s="130" t="str" cm="1">
        <f t="array" ref="F89">IFERROR(INDEX(実施計画様式!$AK$73:$AK$472,_xlfn.AGGREGATE(15,6,(ROW(実施計画様式!$D$73:$D$472)-ROW(実施計画様式!$D$73)+1)/(実施計画様式!$D$73:$D$472&lt;&gt;""),ROW(A87))),"")</f>
        <v/>
      </c>
    </row>
    <row r="90" spans="1:6" ht="198.95" customHeight="1" x14ac:dyDescent="0.15">
      <c r="A90" s="130" t="str">
        <f t="shared" si="1"/>
        <v/>
      </c>
      <c r="B90" s="130" t="str" cm="1">
        <f t="array" ref="B90">IFERROR(INDEX(実施計画様式!$M$73:$M$472,_xlfn.AGGREGATE(15,6,(ROW(実施計画様式!$D$73:$D$472)-ROW(実施計画様式!$D$73)+1)/(実施計画様式!$D$73:$D$472&lt;&gt;""),ROW(A88))),"")</f>
        <v/>
      </c>
      <c r="C90" s="130" t="str" cm="1">
        <f t="array" ref="C90">IFERROR(INDEX(実施計画様式!$J$73:$J$472,_xlfn.AGGREGATE(15,6,(ROW(実施計画様式!$D$73:$D$472)-ROW(実施計画様式!$D$73)+1)/(実施計画様式!$D$73:$D$472&lt;&gt;""),ROW(A88))),"")</f>
        <v/>
      </c>
      <c r="D90" s="130" t="str" cm="1">
        <f t="array" ref="D90">IFERROR(INDEX(実施計画様式!$AA$73:$AA$472,_xlfn.AGGREGATE(15,6,(ROW(実施計画様式!$D$73:$D$472)-ROW(実施計画様式!$D$73)+1)/(実施計画様式!$D$73:$D$472&lt;&gt;""),ROW(A88))),"")</f>
        <v/>
      </c>
      <c r="E90" s="130" t="str" cm="1">
        <f t="array" ref="E90">IFERROR(INDEX(実施計画様式!$AI$73:$AI$472,_xlfn.AGGREGATE(15,6,(ROW(実施計画様式!$D$73:$D$472)-ROW(実施計画様式!$D$73)+1)/(実施計画様式!$D$73:$D$472&lt;&gt;""),ROW(A88))),"")</f>
        <v/>
      </c>
      <c r="F90" s="130" t="str" cm="1">
        <f t="array" ref="F90">IFERROR(INDEX(実施計画様式!$AK$73:$AK$472,_xlfn.AGGREGATE(15,6,(ROW(実施計画様式!$D$73:$D$472)-ROW(実施計画様式!$D$73)+1)/(実施計画様式!$D$73:$D$472&lt;&gt;""),ROW(A88))),"")</f>
        <v/>
      </c>
    </row>
    <row r="91" spans="1:6" ht="198.95" customHeight="1" x14ac:dyDescent="0.15">
      <c r="A91" s="130" t="str">
        <f t="shared" si="1"/>
        <v/>
      </c>
      <c r="B91" s="130" t="str" cm="1">
        <f t="array" ref="B91">IFERROR(INDEX(実施計画様式!$M$73:$M$472,_xlfn.AGGREGATE(15,6,(ROW(実施計画様式!$D$73:$D$472)-ROW(実施計画様式!$D$73)+1)/(実施計画様式!$D$73:$D$472&lt;&gt;""),ROW(A89))),"")</f>
        <v/>
      </c>
      <c r="C91" s="130" t="str" cm="1">
        <f t="array" ref="C91">IFERROR(INDEX(実施計画様式!$J$73:$J$472,_xlfn.AGGREGATE(15,6,(ROW(実施計画様式!$D$73:$D$472)-ROW(実施計画様式!$D$73)+1)/(実施計画様式!$D$73:$D$472&lt;&gt;""),ROW(A89))),"")</f>
        <v/>
      </c>
      <c r="D91" s="130" t="str" cm="1">
        <f t="array" ref="D91">IFERROR(INDEX(実施計画様式!$AA$73:$AA$472,_xlfn.AGGREGATE(15,6,(ROW(実施計画様式!$D$73:$D$472)-ROW(実施計画様式!$D$73)+1)/(実施計画様式!$D$73:$D$472&lt;&gt;""),ROW(A89))),"")</f>
        <v/>
      </c>
      <c r="E91" s="130" t="str" cm="1">
        <f t="array" ref="E91">IFERROR(INDEX(実施計画様式!$AI$73:$AI$472,_xlfn.AGGREGATE(15,6,(ROW(実施計画様式!$D$73:$D$472)-ROW(実施計画様式!$D$73)+1)/(実施計画様式!$D$73:$D$472&lt;&gt;""),ROW(A89))),"")</f>
        <v/>
      </c>
      <c r="F91" s="130" t="str" cm="1">
        <f t="array" ref="F91">IFERROR(INDEX(実施計画様式!$AK$73:$AK$472,_xlfn.AGGREGATE(15,6,(ROW(実施計画様式!$D$73:$D$472)-ROW(実施計画様式!$D$73)+1)/(実施計画様式!$D$73:$D$472&lt;&gt;""),ROW(A89))),"")</f>
        <v/>
      </c>
    </row>
    <row r="92" spans="1:6" ht="198.95" customHeight="1" x14ac:dyDescent="0.15">
      <c r="A92" s="130" t="str">
        <f t="shared" si="1"/>
        <v/>
      </c>
      <c r="B92" s="130" t="str" cm="1">
        <f t="array" ref="B92">IFERROR(INDEX(実施計画様式!$M$73:$M$472,_xlfn.AGGREGATE(15,6,(ROW(実施計画様式!$D$73:$D$472)-ROW(実施計画様式!$D$73)+1)/(実施計画様式!$D$73:$D$472&lt;&gt;""),ROW(A90))),"")</f>
        <v/>
      </c>
      <c r="C92" s="130" t="str" cm="1">
        <f t="array" ref="C92">IFERROR(INDEX(実施計画様式!$J$73:$J$472,_xlfn.AGGREGATE(15,6,(ROW(実施計画様式!$D$73:$D$472)-ROW(実施計画様式!$D$73)+1)/(実施計画様式!$D$73:$D$472&lt;&gt;""),ROW(A90))),"")</f>
        <v/>
      </c>
      <c r="D92" s="130" t="str" cm="1">
        <f t="array" ref="D92">IFERROR(INDEX(実施計画様式!$AA$73:$AA$472,_xlfn.AGGREGATE(15,6,(ROW(実施計画様式!$D$73:$D$472)-ROW(実施計画様式!$D$73)+1)/(実施計画様式!$D$73:$D$472&lt;&gt;""),ROW(A90))),"")</f>
        <v/>
      </c>
      <c r="E92" s="130" t="str" cm="1">
        <f t="array" ref="E92">IFERROR(INDEX(実施計画様式!$AI$73:$AI$472,_xlfn.AGGREGATE(15,6,(ROW(実施計画様式!$D$73:$D$472)-ROW(実施計画様式!$D$73)+1)/(実施計画様式!$D$73:$D$472&lt;&gt;""),ROW(A90))),"")</f>
        <v/>
      </c>
      <c r="F92" s="130" t="str" cm="1">
        <f t="array" ref="F92">IFERROR(INDEX(実施計画様式!$AK$73:$AK$472,_xlfn.AGGREGATE(15,6,(ROW(実施計画様式!$D$73:$D$472)-ROW(実施計画様式!$D$73)+1)/(実施計画様式!$D$73:$D$472&lt;&gt;""),ROW(A90))),"")</f>
        <v/>
      </c>
    </row>
    <row r="93" spans="1:6" ht="198.95" customHeight="1" x14ac:dyDescent="0.15">
      <c r="A93" s="130" t="str">
        <f t="shared" si="1"/>
        <v/>
      </c>
      <c r="B93" s="130" t="str" cm="1">
        <f t="array" ref="B93">IFERROR(INDEX(実施計画様式!$M$73:$M$472,_xlfn.AGGREGATE(15,6,(ROW(実施計画様式!$D$73:$D$472)-ROW(実施計画様式!$D$73)+1)/(実施計画様式!$D$73:$D$472&lt;&gt;""),ROW(A91))),"")</f>
        <v/>
      </c>
      <c r="C93" s="130" t="str" cm="1">
        <f t="array" ref="C93">IFERROR(INDEX(実施計画様式!$J$73:$J$472,_xlfn.AGGREGATE(15,6,(ROW(実施計画様式!$D$73:$D$472)-ROW(実施計画様式!$D$73)+1)/(実施計画様式!$D$73:$D$472&lt;&gt;""),ROW(A91))),"")</f>
        <v/>
      </c>
      <c r="D93" s="130" t="str" cm="1">
        <f t="array" ref="D93">IFERROR(INDEX(実施計画様式!$AA$73:$AA$472,_xlfn.AGGREGATE(15,6,(ROW(実施計画様式!$D$73:$D$472)-ROW(実施計画様式!$D$73)+1)/(実施計画様式!$D$73:$D$472&lt;&gt;""),ROW(A91))),"")</f>
        <v/>
      </c>
      <c r="E93" s="130" t="str" cm="1">
        <f t="array" ref="E93">IFERROR(INDEX(実施計画様式!$AI$73:$AI$472,_xlfn.AGGREGATE(15,6,(ROW(実施計画様式!$D$73:$D$472)-ROW(実施計画様式!$D$73)+1)/(実施計画様式!$D$73:$D$472&lt;&gt;""),ROW(A91))),"")</f>
        <v/>
      </c>
      <c r="F93" s="130" t="str" cm="1">
        <f t="array" ref="F93">IFERROR(INDEX(実施計画様式!$AK$73:$AK$472,_xlfn.AGGREGATE(15,6,(ROW(実施計画様式!$D$73:$D$472)-ROW(実施計画様式!$D$73)+1)/(実施計画様式!$D$73:$D$472&lt;&gt;""),ROW(A91))),"")</f>
        <v/>
      </c>
    </row>
    <row r="94" spans="1:6" ht="198.95" customHeight="1" x14ac:dyDescent="0.15">
      <c r="A94" s="130" t="str">
        <f t="shared" si="1"/>
        <v/>
      </c>
      <c r="B94" s="130" t="str" cm="1">
        <f t="array" ref="B94">IFERROR(INDEX(実施計画様式!$M$73:$M$472,_xlfn.AGGREGATE(15,6,(ROW(実施計画様式!$D$73:$D$472)-ROW(実施計画様式!$D$73)+1)/(実施計画様式!$D$73:$D$472&lt;&gt;""),ROW(A92))),"")</f>
        <v/>
      </c>
      <c r="C94" s="130" t="str" cm="1">
        <f t="array" ref="C94">IFERROR(INDEX(実施計画様式!$J$73:$J$472,_xlfn.AGGREGATE(15,6,(ROW(実施計画様式!$D$73:$D$472)-ROW(実施計画様式!$D$73)+1)/(実施計画様式!$D$73:$D$472&lt;&gt;""),ROW(A92))),"")</f>
        <v/>
      </c>
      <c r="D94" s="130" t="str" cm="1">
        <f t="array" ref="D94">IFERROR(INDEX(実施計画様式!$AA$73:$AA$472,_xlfn.AGGREGATE(15,6,(ROW(実施計画様式!$D$73:$D$472)-ROW(実施計画様式!$D$73)+1)/(実施計画様式!$D$73:$D$472&lt;&gt;""),ROW(A92))),"")</f>
        <v/>
      </c>
      <c r="E94" s="130" t="str" cm="1">
        <f t="array" ref="E94">IFERROR(INDEX(実施計画様式!$AI$73:$AI$472,_xlfn.AGGREGATE(15,6,(ROW(実施計画様式!$D$73:$D$472)-ROW(実施計画様式!$D$73)+1)/(実施計画様式!$D$73:$D$472&lt;&gt;""),ROW(A92))),"")</f>
        <v/>
      </c>
      <c r="F94" s="130" t="str" cm="1">
        <f t="array" ref="F94">IFERROR(INDEX(実施計画様式!$AK$73:$AK$472,_xlfn.AGGREGATE(15,6,(ROW(実施計画様式!$D$73:$D$472)-ROW(実施計画様式!$D$73)+1)/(実施計画様式!$D$73:$D$472&lt;&gt;""),ROW(A92))),"")</f>
        <v/>
      </c>
    </row>
    <row r="95" spans="1:6" ht="198.95" customHeight="1" x14ac:dyDescent="0.15">
      <c r="A95" s="130" t="str">
        <f t="shared" si="1"/>
        <v/>
      </c>
      <c r="B95" s="130" t="str" cm="1">
        <f t="array" ref="B95">IFERROR(INDEX(実施計画様式!$M$73:$M$472,_xlfn.AGGREGATE(15,6,(ROW(実施計画様式!$D$73:$D$472)-ROW(実施計画様式!$D$73)+1)/(実施計画様式!$D$73:$D$472&lt;&gt;""),ROW(A93))),"")</f>
        <v/>
      </c>
      <c r="C95" s="130" t="str" cm="1">
        <f t="array" ref="C95">IFERROR(INDEX(実施計画様式!$J$73:$J$472,_xlfn.AGGREGATE(15,6,(ROW(実施計画様式!$D$73:$D$472)-ROW(実施計画様式!$D$73)+1)/(実施計画様式!$D$73:$D$472&lt;&gt;""),ROW(A93))),"")</f>
        <v/>
      </c>
      <c r="D95" s="130" t="str" cm="1">
        <f t="array" ref="D95">IFERROR(INDEX(実施計画様式!$AA$73:$AA$472,_xlfn.AGGREGATE(15,6,(ROW(実施計画様式!$D$73:$D$472)-ROW(実施計画様式!$D$73)+1)/(実施計画様式!$D$73:$D$472&lt;&gt;""),ROW(A93))),"")</f>
        <v/>
      </c>
      <c r="E95" s="130" t="str" cm="1">
        <f t="array" ref="E95">IFERROR(INDEX(実施計画様式!$AI$73:$AI$472,_xlfn.AGGREGATE(15,6,(ROW(実施計画様式!$D$73:$D$472)-ROW(実施計画様式!$D$73)+1)/(実施計画様式!$D$73:$D$472&lt;&gt;""),ROW(A93))),"")</f>
        <v/>
      </c>
      <c r="F95" s="130" t="str" cm="1">
        <f t="array" ref="F95">IFERROR(INDEX(実施計画様式!$AK$73:$AK$472,_xlfn.AGGREGATE(15,6,(ROW(実施計画様式!$D$73:$D$472)-ROW(実施計画様式!$D$73)+1)/(実施計画様式!$D$73:$D$472&lt;&gt;""),ROW(A93))),"")</f>
        <v/>
      </c>
    </row>
    <row r="96" spans="1:6" ht="198.95" customHeight="1" x14ac:dyDescent="0.15">
      <c r="A96" s="130" t="str">
        <f t="shared" si="1"/>
        <v/>
      </c>
      <c r="B96" s="130" t="str" cm="1">
        <f t="array" ref="B96">IFERROR(INDEX(実施計画様式!$M$73:$M$472,_xlfn.AGGREGATE(15,6,(ROW(実施計画様式!$D$73:$D$472)-ROW(実施計画様式!$D$73)+1)/(実施計画様式!$D$73:$D$472&lt;&gt;""),ROW(A94))),"")</f>
        <v/>
      </c>
      <c r="C96" s="130" t="str" cm="1">
        <f t="array" ref="C96">IFERROR(INDEX(実施計画様式!$J$73:$J$472,_xlfn.AGGREGATE(15,6,(ROW(実施計画様式!$D$73:$D$472)-ROW(実施計画様式!$D$73)+1)/(実施計画様式!$D$73:$D$472&lt;&gt;""),ROW(A94))),"")</f>
        <v/>
      </c>
      <c r="D96" s="130" t="str" cm="1">
        <f t="array" ref="D96">IFERROR(INDEX(実施計画様式!$AA$73:$AA$472,_xlfn.AGGREGATE(15,6,(ROW(実施計画様式!$D$73:$D$472)-ROW(実施計画様式!$D$73)+1)/(実施計画様式!$D$73:$D$472&lt;&gt;""),ROW(A94))),"")</f>
        <v/>
      </c>
      <c r="E96" s="130" t="str" cm="1">
        <f t="array" ref="E96">IFERROR(INDEX(実施計画様式!$AI$73:$AI$472,_xlfn.AGGREGATE(15,6,(ROW(実施計画様式!$D$73:$D$472)-ROW(実施計画様式!$D$73)+1)/(実施計画様式!$D$73:$D$472&lt;&gt;""),ROW(A94))),"")</f>
        <v/>
      </c>
      <c r="F96" s="130" t="str" cm="1">
        <f t="array" ref="F96">IFERROR(INDEX(実施計画様式!$AK$73:$AK$472,_xlfn.AGGREGATE(15,6,(ROW(実施計画様式!$D$73:$D$472)-ROW(実施計画様式!$D$73)+1)/(実施計画様式!$D$73:$D$472&lt;&gt;""),ROW(A94))),"")</f>
        <v/>
      </c>
    </row>
    <row r="97" spans="1:6" ht="198.95" customHeight="1" x14ac:dyDescent="0.15">
      <c r="A97" s="130" t="str">
        <f t="shared" si="1"/>
        <v/>
      </c>
      <c r="B97" s="130" t="str" cm="1">
        <f t="array" ref="B97">IFERROR(INDEX(実施計画様式!$M$73:$M$472,_xlfn.AGGREGATE(15,6,(ROW(実施計画様式!$D$73:$D$472)-ROW(実施計画様式!$D$73)+1)/(実施計画様式!$D$73:$D$472&lt;&gt;""),ROW(A95))),"")</f>
        <v/>
      </c>
      <c r="C97" s="130" t="str" cm="1">
        <f t="array" ref="C97">IFERROR(INDEX(実施計画様式!$J$73:$J$472,_xlfn.AGGREGATE(15,6,(ROW(実施計画様式!$D$73:$D$472)-ROW(実施計画様式!$D$73)+1)/(実施計画様式!$D$73:$D$472&lt;&gt;""),ROW(A95))),"")</f>
        <v/>
      </c>
      <c r="D97" s="130" t="str" cm="1">
        <f t="array" ref="D97">IFERROR(INDEX(実施計画様式!$AA$73:$AA$472,_xlfn.AGGREGATE(15,6,(ROW(実施計画様式!$D$73:$D$472)-ROW(実施計画様式!$D$73)+1)/(実施計画様式!$D$73:$D$472&lt;&gt;""),ROW(A95))),"")</f>
        <v/>
      </c>
      <c r="E97" s="130" t="str" cm="1">
        <f t="array" ref="E97">IFERROR(INDEX(実施計画様式!$AI$73:$AI$472,_xlfn.AGGREGATE(15,6,(ROW(実施計画様式!$D$73:$D$472)-ROW(実施計画様式!$D$73)+1)/(実施計画様式!$D$73:$D$472&lt;&gt;""),ROW(A95))),"")</f>
        <v/>
      </c>
      <c r="F97" s="130" t="str" cm="1">
        <f t="array" ref="F97">IFERROR(INDEX(実施計画様式!$AK$73:$AK$472,_xlfn.AGGREGATE(15,6,(ROW(実施計画様式!$D$73:$D$472)-ROW(実施計画様式!$D$73)+1)/(実施計画様式!$D$73:$D$472&lt;&gt;""),ROW(A95))),"")</f>
        <v/>
      </c>
    </row>
    <row r="98" spans="1:6" ht="198.95" customHeight="1" x14ac:dyDescent="0.15">
      <c r="A98" s="130" t="str">
        <f t="shared" si="1"/>
        <v/>
      </c>
      <c r="B98" s="130" t="str" cm="1">
        <f t="array" ref="B98">IFERROR(INDEX(実施計画様式!$M$73:$M$472,_xlfn.AGGREGATE(15,6,(ROW(実施計画様式!$D$73:$D$472)-ROW(実施計画様式!$D$73)+1)/(実施計画様式!$D$73:$D$472&lt;&gt;""),ROW(A96))),"")</f>
        <v/>
      </c>
      <c r="C98" s="130" t="str" cm="1">
        <f t="array" ref="C98">IFERROR(INDEX(実施計画様式!$J$73:$J$472,_xlfn.AGGREGATE(15,6,(ROW(実施計画様式!$D$73:$D$472)-ROW(実施計画様式!$D$73)+1)/(実施計画様式!$D$73:$D$472&lt;&gt;""),ROW(A96))),"")</f>
        <v/>
      </c>
      <c r="D98" s="130" t="str" cm="1">
        <f t="array" ref="D98">IFERROR(INDEX(実施計画様式!$AA$73:$AA$472,_xlfn.AGGREGATE(15,6,(ROW(実施計画様式!$D$73:$D$472)-ROW(実施計画様式!$D$73)+1)/(実施計画様式!$D$73:$D$472&lt;&gt;""),ROW(A96))),"")</f>
        <v/>
      </c>
      <c r="E98" s="130" t="str" cm="1">
        <f t="array" ref="E98">IFERROR(INDEX(実施計画様式!$AI$73:$AI$472,_xlfn.AGGREGATE(15,6,(ROW(実施計画様式!$D$73:$D$472)-ROW(実施計画様式!$D$73)+1)/(実施計画様式!$D$73:$D$472&lt;&gt;""),ROW(A96))),"")</f>
        <v/>
      </c>
      <c r="F98" s="130" t="str" cm="1">
        <f t="array" ref="F98">IFERROR(INDEX(実施計画様式!$AK$73:$AK$472,_xlfn.AGGREGATE(15,6,(ROW(実施計画様式!$D$73:$D$472)-ROW(実施計画様式!$D$73)+1)/(実施計画様式!$D$73:$D$472&lt;&gt;""),ROW(A96))),"")</f>
        <v/>
      </c>
    </row>
    <row r="99" spans="1:6" ht="198.95" customHeight="1" x14ac:dyDescent="0.15">
      <c r="A99" s="130" t="str">
        <f t="shared" si="1"/>
        <v/>
      </c>
      <c r="B99" s="130" t="str" cm="1">
        <f t="array" ref="B99">IFERROR(INDEX(実施計画様式!$M$73:$M$472,_xlfn.AGGREGATE(15,6,(ROW(実施計画様式!$D$73:$D$472)-ROW(実施計画様式!$D$73)+1)/(実施計画様式!$D$73:$D$472&lt;&gt;""),ROW(A97))),"")</f>
        <v/>
      </c>
      <c r="C99" s="130" t="str" cm="1">
        <f t="array" ref="C99">IFERROR(INDEX(実施計画様式!$J$73:$J$472,_xlfn.AGGREGATE(15,6,(ROW(実施計画様式!$D$73:$D$472)-ROW(実施計画様式!$D$73)+1)/(実施計画様式!$D$73:$D$472&lt;&gt;""),ROW(A97))),"")</f>
        <v/>
      </c>
      <c r="D99" s="130" t="str" cm="1">
        <f t="array" ref="D99">IFERROR(INDEX(実施計画様式!$AA$73:$AA$472,_xlfn.AGGREGATE(15,6,(ROW(実施計画様式!$D$73:$D$472)-ROW(実施計画様式!$D$73)+1)/(実施計画様式!$D$73:$D$472&lt;&gt;""),ROW(A97))),"")</f>
        <v/>
      </c>
      <c r="E99" s="130" t="str" cm="1">
        <f t="array" ref="E99">IFERROR(INDEX(実施計画様式!$AI$73:$AI$472,_xlfn.AGGREGATE(15,6,(ROW(実施計画様式!$D$73:$D$472)-ROW(実施計画様式!$D$73)+1)/(実施計画様式!$D$73:$D$472&lt;&gt;""),ROW(A97))),"")</f>
        <v/>
      </c>
      <c r="F99" s="130" t="str" cm="1">
        <f t="array" ref="F99">IFERROR(INDEX(実施計画様式!$AK$73:$AK$472,_xlfn.AGGREGATE(15,6,(ROW(実施計画様式!$D$73:$D$472)-ROW(実施計画様式!$D$73)+1)/(実施計画様式!$D$73:$D$472&lt;&gt;""),ROW(A97))),"")</f>
        <v/>
      </c>
    </row>
    <row r="100" spans="1:6" ht="198.95" customHeight="1" x14ac:dyDescent="0.15">
      <c r="A100" s="130" t="str">
        <f t="shared" si="1"/>
        <v/>
      </c>
      <c r="B100" s="130" t="str" cm="1">
        <f t="array" ref="B100">IFERROR(INDEX(実施計画様式!$M$73:$M$472,_xlfn.AGGREGATE(15,6,(ROW(実施計画様式!$D$73:$D$472)-ROW(実施計画様式!$D$73)+1)/(実施計画様式!$D$73:$D$472&lt;&gt;""),ROW(A98))),"")</f>
        <v/>
      </c>
      <c r="C100" s="130" t="str" cm="1">
        <f t="array" ref="C100">IFERROR(INDEX(実施計画様式!$J$73:$J$472,_xlfn.AGGREGATE(15,6,(ROW(実施計画様式!$D$73:$D$472)-ROW(実施計画様式!$D$73)+1)/(実施計画様式!$D$73:$D$472&lt;&gt;""),ROW(A98))),"")</f>
        <v/>
      </c>
      <c r="D100" s="130" t="str" cm="1">
        <f t="array" ref="D100">IFERROR(INDEX(実施計画様式!$AA$73:$AA$472,_xlfn.AGGREGATE(15,6,(ROW(実施計画様式!$D$73:$D$472)-ROW(実施計画様式!$D$73)+1)/(実施計画様式!$D$73:$D$472&lt;&gt;""),ROW(A98))),"")</f>
        <v/>
      </c>
      <c r="E100" s="130" t="str" cm="1">
        <f t="array" ref="E100">IFERROR(INDEX(実施計画様式!$AI$73:$AI$472,_xlfn.AGGREGATE(15,6,(ROW(実施計画様式!$D$73:$D$472)-ROW(実施計画様式!$D$73)+1)/(実施計画様式!$D$73:$D$472&lt;&gt;""),ROW(A98))),"")</f>
        <v/>
      </c>
      <c r="F100" s="130" t="str" cm="1">
        <f t="array" ref="F100">IFERROR(INDEX(実施計画様式!$AK$73:$AK$472,_xlfn.AGGREGATE(15,6,(ROW(実施計画様式!$D$73:$D$472)-ROW(実施計画様式!$D$73)+1)/(実施計画様式!$D$73:$D$472&lt;&gt;""),ROW(A98))),"")</f>
        <v/>
      </c>
    </row>
    <row r="101" spans="1:6" ht="198.95" customHeight="1" x14ac:dyDescent="0.15">
      <c r="A101" s="130" t="str">
        <f t="shared" si="1"/>
        <v/>
      </c>
      <c r="B101" s="130" t="str" cm="1">
        <f t="array" ref="B101">IFERROR(INDEX(実施計画様式!$M$73:$M$472,_xlfn.AGGREGATE(15,6,(ROW(実施計画様式!$D$73:$D$472)-ROW(実施計画様式!$D$73)+1)/(実施計画様式!$D$73:$D$472&lt;&gt;""),ROW(A99))),"")</f>
        <v/>
      </c>
      <c r="C101" s="130" t="str" cm="1">
        <f t="array" ref="C101">IFERROR(INDEX(実施計画様式!$J$73:$J$472,_xlfn.AGGREGATE(15,6,(ROW(実施計画様式!$D$73:$D$472)-ROW(実施計画様式!$D$73)+1)/(実施計画様式!$D$73:$D$472&lt;&gt;""),ROW(A99))),"")</f>
        <v/>
      </c>
      <c r="D101" s="130" t="str" cm="1">
        <f t="array" ref="D101">IFERROR(INDEX(実施計画様式!$AA$73:$AA$472,_xlfn.AGGREGATE(15,6,(ROW(実施計画様式!$D$73:$D$472)-ROW(実施計画様式!$D$73)+1)/(実施計画様式!$D$73:$D$472&lt;&gt;""),ROW(A99))),"")</f>
        <v/>
      </c>
      <c r="E101" s="130" t="str" cm="1">
        <f t="array" ref="E101">IFERROR(INDEX(実施計画様式!$AI$73:$AI$472,_xlfn.AGGREGATE(15,6,(ROW(実施計画様式!$D$73:$D$472)-ROW(実施計画様式!$D$73)+1)/(実施計画様式!$D$73:$D$472&lt;&gt;""),ROW(A99))),"")</f>
        <v/>
      </c>
      <c r="F101" s="130" t="str" cm="1">
        <f t="array" ref="F101">IFERROR(INDEX(実施計画様式!$AK$73:$AK$472,_xlfn.AGGREGATE(15,6,(ROW(実施計画様式!$D$73:$D$472)-ROW(実施計画様式!$D$73)+1)/(実施計画様式!$D$73:$D$472&lt;&gt;""),ROW(A99))),"")</f>
        <v/>
      </c>
    </row>
    <row r="102" spans="1:6" ht="198.95" customHeight="1" x14ac:dyDescent="0.15">
      <c r="A102" s="130" t="str">
        <f t="shared" si="1"/>
        <v/>
      </c>
      <c r="B102" s="130" t="str" cm="1">
        <f t="array" ref="B102">IFERROR(INDEX(実施計画様式!$M$73:$M$472,_xlfn.AGGREGATE(15,6,(ROW(実施計画様式!$D$73:$D$472)-ROW(実施計画様式!$D$73)+1)/(実施計画様式!$D$73:$D$472&lt;&gt;""),ROW(A100))),"")</f>
        <v/>
      </c>
      <c r="C102" s="130" t="str" cm="1">
        <f t="array" ref="C102">IFERROR(INDEX(実施計画様式!$J$73:$J$472,_xlfn.AGGREGATE(15,6,(ROW(実施計画様式!$D$73:$D$472)-ROW(実施計画様式!$D$73)+1)/(実施計画様式!$D$73:$D$472&lt;&gt;""),ROW(A100))),"")</f>
        <v/>
      </c>
      <c r="D102" s="130" t="str" cm="1">
        <f t="array" ref="D102">IFERROR(INDEX(実施計画様式!$AA$73:$AA$472,_xlfn.AGGREGATE(15,6,(ROW(実施計画様式!$D$73:$D$472)-ROW(実施計画様式!$D$73)+1)/(実施計画様式!$D$73:$D$472&lt;&gt;""),ROW(A100))),"")</f>
        <v/>
      </c>
      <c r="E102" s="130" t="str" cm="1">
        <f t="array" ref="E102">IFERROR(INDEX(実施計画様式!$AI$73:$AI$472,_xlfn.AGGREGATE(15,6,(ROW(実施計画様式!$D$73:$D$472)-ROW(実施計画様式!$D$73)+1)/(実施計画様式!$D$73:$D$472&lt;&gt;""),ROW(A100))),"")</f>
        <v/>
      </c>
      <c r="F102" s="130" t="str" cm="1">
        <f t="array" ref="F102">IFERROR(INDEX(実施計画様式!$AK$73:$AK$472,_xlfn.AGGREGATE(15,6,(ROW(実施計画様式!$D$73:$D$472)-ROW(実施計画様式!$D$73)+1)/(実施計画様式!$D$73:$D$472&lt;&gt;""),ROW(A100))),"")</f>
        <v/>
      </c>
    </row>
    <row r="103" spans="1:6" ht="198.95" customHeight="1" x14ac:dyDescent="0.15">
      <c r="A103" s="130" t="str">
        <f t="shared" si="1"/>
        <v/>
      </c>
      <c r="B103" s="130" t="str" cm="1">
        <f t="array" ref="B103">IFERROR(INDEX(実施計画様式!$M$73:$M$472,_xlfn.AGGREGATE(15,6,(ROW(実施計画様式!$D$73:$D$472)-ROW(実施計画様式!$D$73)+1)/(実施計画様式!$D$73:$D$472&lt;&gt;""),ROW(A101))),"")</f>
        <v/>
      </c>
      <c r="C103" s="130" t="str" cm="1">
        <f t="array" ref="C103">IFERROR(INDEX(実施計画様式!$J$73:$J$472,_xlfn.AGGREGATE(15,6,(ROW(実施計画様式!$D$73:$D$472)-ROW(実施計画様式!$D$73)+1)/(実施計画様式!$D$73:$D$472&lt;&gt;""),ROW(A101))),"")</f>
        <v/>
      </c>
      <c r="D103" s="130" t="str" cm="1">
        <f t="array" ref="D103">IFERROR(INDEX(実施計画様式!$AA$73:$AA$472,_xlfn.AGGREGATE(15,6,(ROW(実施計画様式!$D$73:$D$472)-ROW(実施計画様式!$D$73)+1)/(実施計画様式!$D$73:$D$472&lt;&gt;""),ROW(A101))),"")</f>
        <v/>
      </c>
      <c r="E103" s="130" t="str" cm="1">
        <f t="array" ref="E103">IFERROR(INDEX(実施計画様式!$AI$73:$AI$472,_xlfn.AGGREGATE(15,6,(ROW(実施計画様式!$D$73:$D$472)-ROW(実施計画様式!$D$73)+1)/(実施計画様式!$D$73:$D$472&lt;&gt;""),ROW(A101))),"")</f>
        <v/>
      </c>
      <c r="F103" s="130" t="str" cm="1">
        <f t="array" ref="F103">IFERROR(INDEX(実施計画様式!$AK$73:$AK$472,_xlfn.AGGREGATE(15,6,(ROW(実施計画様式!$D$73:$D$472)-ROW(実施計画様式!$D$73)+1)/(実施計画様式!$D$73:$D$472&lt;&gt;""),ROW(A101))),"")</f>
        <v/>
      </c>
    </row>
    <row r="104" spans="1:6" ht="198.95" customHeight="1" x14ac:dyDescent="0.15">
      <c r="A104" s="130" t="str">
        <f t="shared" si="1"/>
        <v/>
      </c>
      <c r="B104" s="130" t="str" cm="1">
        <f t="array" ref="B104">IFERROR(INDEX(実施計画様式!$M$73:$M$472,_xlfn.AGGREGATE(15,6,(ROW(実施計画様式!$D$73:$D$472)-ROW(実施計画様式!$D$73)+1)/(実施計画様式!$D$73:$D$472&lt;&gt;""),ROW(A102))),"")</f>
        <v/>
      </c>
      <c r="C104" s="130" t="str" cm="1">
        <f t="array" ref="C104">IFERROR(INDEX(実施計画様式!$J$73:$J$472,_xlfn.AGGREGATE(15,6,(ROW(実施計画様式!$D$73:$D$472)-ROW(実施計画様式!$D$73)+1)/(実施計画様式!$D$73:$D$472&lt;&gt;""),ROW(A102))),"")</f>
        <v/>
      </c>
      <c r="D104" s="130" t="str" cm="1">
        <f t="array" ref="D104">IFERROR(INDEX(実施計画様式!$AA$73:$AA$472,_xlfn.AGGREGATE(15,6,(ROW(実施計画様式!$D$73:$D$472)-ROW(実施計画様式!$D$73)+1)/(実施計画様式!$D$73:$D$472&lt;&gt;""),ROW(A102))),"")</f>
        <v/>
      </c>
      <c r="E104" s="130" t="str" cm="1">
        <f t="array" ref="E104">IFERROR(INDEX(実施計画様式!$AI$73:$AI$472,_xlfn.AGGREGATE(15,6,(ROW(実施計画様式!$D$73:$D$472)-ROW(実施計画様式!$D$73)+1)/(実施計画様式!$D$73:$D$472&lt;&gt;""),ROW(A102))),"")</f>
        <v/>
      </c>
      <c r="F104" s="130" t="str" cm="1">
        <f t="array" ref="F104">IFERROR(INDEX(実施計画様式!$AK$73:$AK$472,_xlfn.AGGREGATE(15,6,(ROW(実施計画様式!$D$73:$D$472)-ROW(実施計画様式!$D$73)+1)/(実施計画様式!$D$73:$D$472&lt;&gt;""),ROW(A102))),"")</f>
        <v/>
      </c>
    </row>
    <row r="105" spans="1:6" ht="198.95" customHeight="1" x14ac:dyDescent="0.15">
      <c r="A105" s="130" t="str">
        <f t="shared" si="1"/>
        <v/>
      </c>
      <c r="B105" s="130" t="str" cm="1">
        <f t="array" ref="B105">IFERROR(INDEX(実施計画様式!$M$73:$M$472,_xlfn.AGGREGATE(15,6,(ROW(実施計画様式!$D$73:$D$472)-ROW(実施計画様式!$D$73)+1)/(実施計画様式!$D$73:$D$472&lt;&gt;""),ROW(A103))),"")</f>
        <v/>
      </c>
      <c r="C105" s="130" t="str" cm="1">
        <f t="array" ref="C105">IFERROR(INDEX(実施計画様式!$J$73:$J$472,_xlfn.AGGREGATE(15,6,(ROW(実施計画様式!$D$73:$D$472)-ROW(実施計画様式!$D$73)+1)/(実施計画様式!$D$73:$D$472&lt;&gt;""),ROW(A103))),"")</f>
        <v/>
      </c>
      <c r="D105" s="130" t="str" cm="1">
        <f t="array" ref="D105">IFERROR(INDEX(実施計画様式!$AA$73:$AA$472,_xlfn.AGGREGATE(15,6,(ROW(実施計画様式!$D$73:$D$472)-ROW(実施計画様式!$D$73)+1)/(実施計画様式!$D$73:$D$472&lt;&gt;""),ROW(A103))),"")</f>
        <v/>
      </c>
      <c r="E105" s="130" t="str" cm="1">
        <f t="array" ref="E105">IFERROR(INDEX(実施計画様式!$AI$73:$AI$472,_xlfn.AGGREGATE(15,6,(ROW(実施計画様式!$D$73:$D$472)-ROW(実施計画様式!$D$73)+1)/(実施計画様式!$D$73:$D$472&lt;&gt;""),ROW(A103))),"")</f>
        <v/>
      </c>
      <c r="F105" s="130" t="str" cm="1">
        <f t="array" ref="F105">IFERROR(INDEX(実施計画様式!$AK$73:$AK$472,_xlfn.AGGREGATE(15,6,(ROW(実施計画様式!$D$73:$D$472)-ROW(実施計画様式!$D$73)+1)/(実施計画様式!$D$73:$D$472&lt;&gt;""),ROW(A103))),"")</f>
        <v/>
      </c>
    </row>
    <row r="106" spans="1:6" ht="198.95" customHeight="1" x14ac:dyDescent="0.15">
      <c r="A106" s="130" t="str">
        <f t="shared" si="1"/>
        <v/>
      </c>
      <c r="B106" s="130" t="str" cm="1">
        <f t="array" ref="B106">IFERROR(INDEX(実施計画様式!$M$73:$M$472,_xlfn.AGGREGATE(15,6,(ROW(実施計画様式!$D$73:$D$472)-ROW(実施計画様式!$D$73)+1)/(実施計画様式!$D$73:$D$472&lt;&gt;""),ROW(A104))),"")</f>
        <v/>
      </c>
      <c r="C106" s="130" t="str" cm="1">
        <f t="array" ref="C106">IFERROR(INDEX(実施計画様式!$J$73:$J$472,_xlfn.AGGREGATE(15,6,(ROW(実施計画様式!$D$73:$D$472)-ROW(実施計画様式!$D$73)+1)/(実施計画様式!$D$73:$D$472&lt;&gt;""),ROW(A104))),"")</f>
        <v/>
      </c>
      <c r="D106" s="130" t="str" cm="1">
        <f t="array" ref="D106">IFERROR(INDEX(実施計画様式!$AA$73:$AA$472,_xlfn.AGGREGATE(15,6,(ROW(実施計画様式!$D$73:$D$472)-ROW(実施計画様式!$D$73)+1)/(実施計画様式!$D$73:$D$472&lt;&gt;""),ROW(A104))),"")</f>
        <v/>
      </c>
      <c r="E106" s="130" t="str" cm="1">
        <f t="array" ref="E106">IFERROR(INDEX(実施計画様式!$AI$73:$AI$472,_xlfn.AGGREGATE(15,6,(ROW(実施計画様式!$D$73:$D$472)-ROW(実施計画様式!$D$73)+1)/(実施計画様式!$D$73:$D$472&lt;&gt;""),ROW(A104))),"")</f>
        <v/>
      </c>
      <c r="F106" s="130" t="str" cm="1">
        <f t="array" ref="F106">IFERROR(INDEX(実施計画様式!$AK$73:$AK$472,_xlfn.AGGREGATE(15,6,(ROW(実施計画様式!$D$73:$D$472)-ROW(実施計画様式!$D$73)+1)/(実施計画様式!$D$73:$D$472&lt;&gt;""),ROW(A104))),"")</f>
        <v/>
      </c>
    </row>
    <row r="107" spans="1:6" ht="198.95" customHeight="1" x14ac:dyDescent="0.15">
      <c r="A107" s="130" t="str">
        <f t="shared" si="1"/>
        <v/>
      </c>
      <c r="B107" s="130" t="str" cm="1">
        <f t="array" ref="B107">IFERROR(INDEX(実施計画様式!$M$73:$M$472,_xlfn.AGGREGATE(15,6,(ROW(実施計画様式!$D$73:$D$472)-ROW(実施計画様式!$D$73)+1)/(実施計画様式!$D$73:$D$472&lt;&gt;""),ROW(A105))),"")</f>
        <v/>
      </c>
      <c r="C107" s="130" t="str" cm="1">
        <f t="array" ref="C107">IFERROR(INDEX(実施計画様式!$J$73:$J$472,_xlfn.AGGREGATE(15,6,(ROW(実施計画様式!$D$73:$D$472)-ROW(実施計画様式!$D$73)+1)/(実施計画様式!$D$73:$D$472&lt;&gt;""),ROW(A105))),"")</f>
        <v/>
      </c>
      <c r="D107" s="130" t="str" cm="1">
        <f t="array" ref="D107">IFERROR(INDEX(実施計画様式!$AA$73:$AA$472,_xlfn.AGGREGATE(15,6,(ROW(実施計画様式!$D$73:$D$472)-ROW(実施計画様式!$D$73)+1)/(実施計画様式!$D$73:$D$472&lt;&gt;""),ROW(A105))),"")</f>
        <v/>
      </c>
      <c r="E107" s="130" t="str" cm="1">
        <f t="array" ref="E107">IFERROR(INDEX(実施計画様式!$AI$73:$AI$472,_xlfn.AGGREGATE(15,6,(ROW(実施計画様式!$D$73:$D$472)-ROW(実施計画様式!$D$73)+1)/(実施計画様式!$D$73:$D$472&lt;&gt;""),ROW(A105))),"")</f>
        <v/>
      </c>
      <c r="F107" s="130" t="str" cm="1">
        <f t="array" ref="F107">IFERROR(INDEX(実施計画様式!$AK$73:$AK$472,_xlfn.AGGREGATE(15,6,(ROW(実施計画様式!$D$73:$D$472)-ROW(実施計画様式!$D$73)+1)/(実施計画様式!$D$73:$D$472&lt;&gt;""),ROW(A105))),"")</f>
        <v/>
      </c>
    </row>
    <row r="108" spans="1:6" ht="198.95" customHeight="1" x14ac:dyDescent="0.15">
      <c r="A108" s="130" t="str">
        <f t="shared" si="1"/>
        <v/>
      </c>
      <c r="B108" s="130" t="str" cm="1">
        <f t="array" ref="B108">IFERROR(INDEX(実施計画様式!$M$73:$M$472,_xlfn.AGGREGATE(15,6,(ROW(実施計画様式!$D$73:$D$472)-ROW(実施計画様式!$D$73)+1)/(実施計画様式!$D$73:$D$472&lt;&gt;""),ROW(A106))),"")</f>
        <v/>
      </c>
      <c r="C108" s="130" t="str" cm="1">
        <f t="array" ref="C108">IFERROR(INDEX(実施計画様式!$J$73:$J$472,_xlfn.AGGREGATE(15,6,(ROW(実施計画様式!$D$73:$D$472)-ROW(実施計画様式!$D$73)+1)/(実施計画様式!$D$73:$D$472&lt;&gt;""),ROW(A106))),"")</f>
        <v/>
      </c>
      <c r="D108" s="130" t="str" cm="1">
        <f t="array" ref="D108">IFERROR(INDEX(実施計画様式!$AA$73:$AA$472,_xlfn.AGGREGATE(15,6,(ROW(実施計画様式!$D$73:$D$472)-ROW(実施計画様式!$D$73)+1)/(実施計画様式!$D$73:$D$472&lt;&gt;""),ROW(A106))),"")</f>
        <v/>
      </c>
      <c r="E108" s="130" t="str" cm="1">
        <f t="array" ref="E108">IFERROR(INDEX(実施計画様式!$AI$73:$AI$472,_xlfn.AGGREGATE(15,6,(ROW(実施計画様式!$D$73:$D$472)-ROW(実施計画様式!$D$73)+1)/(実施計画様式!$D$73:$D$472&lt;&gt;""),ROW(A106))),"")</f>
        <v/>
      </c>
      <c r="F108" s="130" t="str" cm="1">
        <f t="array" ref="F108">IFERROR(INDEX(実施計画様式!$AK$73:$AK$472,_xlfn.AGGREGATE(15,6,(ROW(実施計画様式!$D$73:$D$472)-ROW(実施計画様式!$D$73)+1)/(実施計画様式!$D$73:$D$472&lt;&gt;""),ROW(A106))),"")</f>
        <v/>
      </c>
    </row>
    <row r="109" spans="1:6" ht="198.95" customHeight="1" x14ac:dyDescent="0.15">
      <c r="A109" s="130" t="str">
        <f t="shared" si="1"/>
        <v/>
      </c>
      <c r="B109" s="130" t="str" cm="1">
        <f t="array" ref="B109">IFERROR(INDEX(実施計画様式!$M$73:$M$472,_xlfn.AGGREGATE(15,6,(ROW(実施計画様式!$D$73:$D$472)-ROW(実施計画様式!$D$73)+1)/(実施計画様式!$D$73:$D$472&lt;&gt;""),ROW(A107))),"")</f>
        <v/>
      </c>
      <c r="C109" s="130" t="str" cm="1">
        <f t="array" ref="C109">IFERROR(INDEX(実施計画様式!$J$73:$J$472,_xlfn.AGGREGATE(15,6,(ROW(実施計画様式!$D$73:$D$472)-ROW(実施計画様式!$D$73)+1)/(実施計画様式!$D$73:$D$472&lt;&gt;""),ROW(A107))),"")</f>
        <v/>
      </c>
      <c r="D109" s="130" t="str" cm="1">
        <f t="array" ref="D109">IFERROR(INDEX(実施計画様式!$AA$73:$AA$472,_xlfn.AGGREGATE(15,6,(ROW(実施計画様式!$D$73:$D$472)-ROW(実施計画様式!$D$73)+1)/(実施計画様式!$D$73:$D$472&lt;&gt;""),ROW(A107))),"")</f>
        <v/>
      </c>
      <c r="E109" s="130" t="str" cm="1">
        <f t="array" ref="E109">IFERROR(INDEX(実施計画様式!$AI$73:$AI$472,_xlfn.AGGREGATE(15,6,(ROW(実施計画様式!$D$73:$D$472)-ROW(実施計画様式!$D$73)+1)/(実施計画様式!$D$73:$D$472&lt;&gt;""),ROW(A107))),"")</f>
        <v/>
      </c>
      <c r="F109" s="130" t="str" cm="1">
        <f t="array" ref="F109">IFERROR(INDEX(実施計画様式!$AK$73:$AK$472,_xlfn.AGGREGATE(15,6,(ROW(実施計画様式!$D$73:$D$472)-ROW(実施計画様式!$D$73)+1)/(実施計画様式!$D$73:$D$472&lt;&gt;""),ROW(A107))),"")</f>
        <v/>
      </c>
    </row>
    <row r="110" spans="1:6" ht="198.95" customHeight="1" x14ac:dyDescent="0.15">
      <c r="A110" s="130" t="str">
        <f t="shared" si="1"/>
        <v/>
      </c>
      <c r="B110" s="130" t="str" cm="1">
        <f t="array" ref="B110">IFERROR(INDEX(実施計画様式!$M$73:$M$472,_xlfn.AGGREGATE(15,6,(ROW(実施計画様式!$D$73:$D$472)-ROW(実施計画様式!$D$73)+1)/(実施計画様式!$D$73:$D$472&lt;&gt;""),ROW(A108))),"")</f>
        <v/>
      </c>
      <c r="C110" s="130" t="str" cm="1">
        <f t="array" ref="C110">IFERROR(INDEX(実施計画様式!$J$73:$J$472,_xlfn.AGGREGATE(15,6,(ROW(実施計画様式!$D$73:$D$472)-ROW(実施計画様式!$D$73)+1)/(実施計画様式!$D$73:$D$472&lt;&gt;""),ROW(A108))),"")</f>
        <v/>
      </c>
      <c r="D110" s="130" t="str" cm="1">
        <f t="array" ref="D110">IFERROR(INDEX(実施計画様式!$AA$73:$AA$472,_xlfn.AGGREGATE(15,6,(ROW(実施計画様式!$D$73:$D$472)-ROW(実施計画様式!$D$73)+1)/(実施計画様式!$D$73:$D$472&lt;&gt;""),ROW(A108))),"")</f>
        <v/>
      </c>
      <c r="E110" s="130" t="str" cm="1">
        <f t="array" ref="E110">IFERROR(INDEX(実施計画様式!$AI$73:$AI$472,_xlfn.AGGREGATE(15,6,(ROW(実施計画様式!$D$73:$D$472)-ROW(実施計画様式!$D$73)+1)/(実施計画様式!$D$73:$D$472&lt;&gt;""),ROW(A108))),"")</f>
        <v/>
      </c>
      <c r="F110" s="130" t="str" cm="1">
        <f t="array" ref="F110">IFERROR(INDEX(実施計画様式!$AK$73:$AK$472,_xlfn.AGGREGATE(15,6,(ROW(実施計画様式!$D$73:$D$472)-ROW(実施計画様式!$D$73)+1)/(実施計画様式!$D$73:$D$472&lt;&gt;""),ROW(A108))),"")</f>
        <v/>
      </c>
    </row>
    <row r="111" spans="1:6" ht="198.95" customHeight="1" x14ac:dyDescent="0.15">
      <c r="A111" s="130" t="str">
        <f t="shared" si="1"/>
        <v/>
      </c>
      <c r="B111" s="130" t="str" cm="1">
        <f t="array" ref="B111">IFERROR(INDEX(実施計画様式!$M$73:$M$472,_xlfn.AGGREGATE(15,6,(ROW(実施計画様式!$D$73:$D$472)-ROW(実施計画様式!$D$73)+1)/(実施計画様式!$D$73:$D$472&lt;&gt;""),ROW(A109))),"")</f>
        <v/>
      </c>
      <c r="C111" s="130" t="str" cm="1">
        <f t="array" ref="C111">IFERROR(INDEX(実施計画様式!$J$73:$J$472,_xlfn.AGGREGATE(15,6,(ROW(実施計画様式!$D$73:$D$472)-ROW(実施計画様式!$D$73)+1)/(実施計画様式!$D$73:$D$472&lt;&gt;""),ROW(A109))),"")</f>
        <v/>
      </c>
      <c r="D111" s="130" t="str" cm="1">
        <f t="array" ref="D111">IFERROR(INDEX(実施計画様式!$AA$73:$AA$472,_xlfn.AGGREGATE(15,6,(ROW(実施計画様式!$D$73:$D$472)-ROW(実施計画様式!$D$73)+1)/(実施計画様式!$D$73:$D$472&lt;&gt;""),ROW(A109))),"")</f>
        <v/>
      </c>
      <c r="E111" s="130" t="str" cm="1">
        <f t="array" ref="E111">IFERROR(INDEX(実施計画様式!$AI$73:$AI$472,_xlfn.AGGREGATE(15,6,(ROW(実施計画様式!$D$73:$D$472)-ROW(実施計画様式!$D$73)+1)/(実施計画様式!$D$73:$D$472&lt;&gt;""),ROW(A109))),"")</f>
        <v/>
      </c>
      <c r="F111" s="130" t="str" cm="1">
        <f t="array" ref="F111">IFERROR(INDEX(実施計画様式!$AK$73:$AK$472,_xlfn.AGGREGATE(15,6,(ROW(実施計画様式!$D$73:$D$472)-ROW(実施計画様式!$D$73)+1)/(実施計画様式!$D$73:$D$472&lt;&gt;""),ROW(A109))),"")</f>
        <v/>
      </c>
    </row>
    <row r="112" spans="1:6" ht="198.95" customHeight="1" x14ac:dyDescent="0.15">
      <c r="A112" s="130" t="str">
        <f t="shared" si="1"/>
        <v/>
      </c>
      <c r="B112" s="130" t="str" cm="1">
        <f t="array" ref="B112">IFERROR(INDEX(実施計画様式!$M$73:$M$472,_xlfn.AGGREGATE(15,6,(ROW(実施計画様式!$D$73:$D$472)-ROW(実施計画様式!$D$73)+1)/(実施計画様式!$D$73:$D$472&lt;&gt;""),ROW(A110))),"")</f>
        <v/>
      </c>
      <c r="C112" s="130" t="str" cm="1">
        <f t="array" ref="C112">IFERROR(INDEX(実施計画様式!$J$73:$J$472,_xlfn.AGGREGATE(15,6,(ROW(実施計画様式!$D$73:$D$472)-ROW(実施計画様式!$D$73)+1)/(実施計画様式!$D$73:$D$472&lt;&gt;""),ROW(A110))),"")</f>
        <v/>
      </c>
      <c r="D112" s="130" t="str" cm="1">
        <f t="array" ref="D112">IFERROR(INDEX(実施計画様式!$AA$73:$AA$472,_xlfn.AGGREGATE(15,6,(ROW(実施計画様式!$D$73:$D$472)-ROW(実施計画様式!$D$73)+1)/(実施計画様式!$D$73:$D$472&lt;&gt;""),ROW(A110))),"")</f>
        <v/>
      </c>
      <c r="E112" s="130" t="str" cm="1">
        <f t="array" ref="E112">IFERROR(INDEX(実施計画様式!$AI$73:$AI$472,_xlfn.AGGREGATE(15,6,(ROW(実施計画様式!$D$73:$D$472)-ROW(実施計画様式!$D$73)+1)/(実施計画様式!$D$73:$D$472&lt;&gt;""),ROW(A110))),"")</f>
        <v/>
      </c>
      <c r="F112" s="130" t="str" cm="1">
        <f t="array" ref="F112">IFERROR(INDEX(実施計画様式!$AK$73:$AK$472,_xlfn.AGGREGATE(15,6,(ROW(実施計画様式!$D$73:$D$472)-ROW(実施計画様式!$D$73)+1)/(実施計画様式!$D$73:$D$472&lt;&gt;""),ROW(A110))),"")</f>
        <v/>
      </c>
    </row>
    <row r="113" spans="1:6" ht="198.95" customHeight="1" x14ac:dyDescent="0.15">
      <c r="A113" s="130" t="str">
        <f t="shared" si="1"/>
        <v/>
      </c>
      <c r="B113" s="130" t="str" cm="1">
        <f t="array" ref="B113">IFERROR(INDEX(実施計画様式!$M$73:$M$472,_xlfn.AGGREGATE(15,6,(ROW(実施計画様式!$D$73:$D$472)-ROW(実施計画様式!$D$73)+1)/(実施計画様式!$D$73:$D$472&lt;&gt;""),ROW(A111))),"")</f>
        <v/>
      </c>
      <c r="C113" s="130" t="str" cm="1">
        <f t="array" ref="C113">IFERROR(INDEX(実施計画様式!$J$73:$J$472,_xlfn.AGGREGATE(15,6,(ROW(実施計画様式!$D$73:$D$472)-ROW(実施計画様式!$D$73)+1)/(実施計画様式!$D$73:$D$472&lt;&gt;""),ROW(A111))),"")</f>
        <v/>
      </c>
      <c r="D113" s="130" t="str" cm="1">
        <f t="array" ref="D113">IFERROR(INDEX(実施計画様式!$AA$73:$AA$472,_xlfn.AGGREGATE(15,6,(ROW(実施計画様式!$D$73:$D$472)-ROW(実施計画様式!$D$73)+1)/(実施計画様式!$D$73:$D$472&lt;&gt;""),ROW(A111))),"")</f>
        <v/>
      </c>
      <c r="E113" s="130" t="str" cm="1">
        <f t="array" ref="E113">IFERROR(INDEX(実施計画様式!$AI$73:$AI$472,_xlfn.AGGREGATE(15,6,(ROW(実施計画様式!$D$73:$D$472)-ROW(実施計画様式!$D$73)+1)/(実施計画様式!$D$73:$D$472&lt;&gt;""),ROW(A111))),"")</f>
        <v/>
      </c>
      <c r="F113" s="130" t="str" cm="1">
        <f t="array" ref="F113">IFERROR(INDEX(実施計画様式!$AK$73:$AK$472,_xlfn.AGGREGATE(15,6,(ROW(実施計画様式!$D$73:$D$472)-ROW(実施計画様式!$D$73)+1)/(実施計画様式!$D$73:$D$472&lt;&gt;""),ROW(A111))),"")</f>
        <v/>
      </c>
    </row>
    <row r="114" spans="1:6" ht="198.95" customHeight="1" x14ac:dyDescent="0.15">
      <c r="A114" s="130" t="str">
        <f t="shared" si="1"/>
        <v/>
      </c>
      <c r="B114" s="130" t="str" cm="1">
        <f t="array" ref="B114">IFERROR(INDEX(実施計画様式!$M$73:$M$472,_xlfn.AGGREGATE(15,6,(ROW(実施計画様式!$D$73:$D$472)-ROW(実施計画様式!$D$73)+1)/(実施計画様式!$D$73:$D$472&lt;&gt;""),ROW(A112))),"")</f>
        <v/>
      </c>
      <c r="C114" s="130" t="str" cm="1">
        <f t="array" ref="C114">IFERROR(INDEX(実施計画様式!$J$73:$J$472,_xlfn.AGGREGATE(15,6,(ROW(実施計画様式!$D$73:$D$472)-ROW(実施計画様式!$D$73)+1)/(実施計画様式!$D$73:$D$472&lt;&gt;""),ROW(A112))),"")</f>
        <v/>
      </c>
      <c r="D114" s="130" t="str" cm="1">
        <f t="array" ref="D114">IFERROR(INDEX(実施計画様式!$AA$73:$AA$472,_xlfn.AGGREGATE(15,6,(ROW(実施計画様式!$D$73:$D$472)-ROW(実施計画様式!$D$73)+1)/(実施計画様式!$D$73:$D$472&lt;&gt;""),ROW(A112))),"")</f>
        <v/>
      </c>
      <c r="E114" s="130" t="str" cm="1">
        <f t="array" ref="E114">IFERROR(INDEX(実施計画様式!$AI$73:$AI$472,_xlfn.AGGREGATE(15,6,(ROW(実施計画様式!$D$73:$D$472)-ROW(実施計画様式!$D$73)+1)/(実施計画様式!$D$73:$D$472&lt;&gt;""),ROW(A112))),"")</f>
        <v/>
      </c>
      <c r="F114" s="130" t="str" cm="1">
        <f t="array" ref="F114">IFERROR(INDEX(実施計画様式!$AK$73:$AK$472,_xlfn.AGGREGATE(15,6,(ROW(実施計画様式!$D$73:$D$472)-ROW(実施計画様式!$D$73)+1)/(実施計画様式!$D$73:$D$472&lt;&gt;""),ROW(A112))),"")</f>
        <v/>
      </c>
    </row>
    <row r="115" spans="1:6" ht="198.95" customHeight="1" x14ac:dyDescent="0.15">
      <c r="A115" s="130" t="str">
        <f t="shared" si="1"/>
        <v/>
      </c>
      <c r="B115" s="130" t="str" cm="1">
        <f t="array" ref="B115">IFERROR(INDEX(実施計画様式!$M$73:$M$472,_xlfn.AGGREGATE(15,6,(ROW(実施計画様式!$D$73:$D$472)-ROW(実施計画様式!$D$73)+1)/(実施計画様式!$D$73:$D$472&lt;&gt;""),ROW(A113))),"")</f>
        <v/>
      </c>
      <c r="C115" s="130" t="str" cm="1">
        <f t="array" ref="C115">IFERROR(INDEX(実施計画様式!$J$73:$J$472,_xlfn.AGGREGATE(15,6,(ROW(実施計画様式!$D$73:$D$472)-ROW(実施計画様式!$D$73)+1)/(実施計画様式!$D$73:$D$472&lt;&gt;""),ROW(A113))),"")</f>
        <v/>
      </c>
      <c r="D115" s="130" t="str" cm="1">
        <f t="array" ref="D115">IFERROR(INDEX(実施計画様式!$AA$73:$AA$472,_xlfn.AGGREGATE(15,6,(ROW(実施計画様式!$D$73:$D$472)-ROW(実施計画様式!$D$73)+1)/(実施計画様式!$D$73:$D$472&lt;&gt;""),ROW(A113))),"")</f>
        <v/>
      </c>
      <c r="E115" s="130" t="str" cm="1">
        <f t="array" ref="E115">IFERROR(INDEX(実施計画様式!$AI$73:$AI$472,_xlfn.AGGREGATE(15,6,(ROW(実施計画様式!$D$73:$D$472)-ROW(実施計画様式!$D$73)+1)/(実施計画様式!$D$73:$D$472&lt;&gt;""),ROW(A113))),"")</f>
        <v/>
      </c>
      <c r="F115" s="130" t="str" cm="1">
        <f t="array" ref="F115">IFERROR(INDEX(実施計画様式!$AK$73:$AK$472,_xlfn.AGGREGATE(15,6,(ROW(実施計画様式!$D$73:$D$472)-ROW(実施計画様式!$D$73)+1)/(実施計画様式!$D$73:$D$472&lt;&gt;""),ROW(A113))),"")</f>
        <v/>
      </c>
    </row>
    <row r="116" spans="1:6" ht="198.95" customHeight="1" x14ac:dyDescent="0.15">
      <c r="A116" s="130" t="str">
        <f t="shared" si="1"/>
        <v/>
      </c>
      <c r="B116" s="130" t="str" cm="1">
        <f t="array" ref="B116">IFERROR(INDEX(実施計画様式!$M$73:$M$472,_xlfn.AGGREGATE(15,6,(ROW(実施計画様式!$D$73:$D$472)-ROW(実施計画様式!$D$73)+1)/(実施計画様式!$D$73:$D$472&lt;&gt;""),ROW(A114))),"")</f>
        <v/>
      </c>
      <c r="C116" s="130" t="str" cm="1">
        <f t="array" ref="C116">IFERROR(INDEX(実施計画様式!$J$73:$J$472,_xlfn.AGGREGATE(15,6,(ROW(実施計画様式!$D$73:$D$472)-ROW(実施計画様式!$D$73)+1)/(実施計画様式!$D$73:$D$472&lt;&gt;""),ROW(A114))),"")</f>
        <v/>
      </c>
      <c r="D116" s="130" t="str" cm="1">
        <f t="array" ref="D116">IFERROR(INDEX(実施計画様式!$AA$73:$AA$472,_xlfn.AGGREGATE(15,6,(ROW(実施計画様式!$D$73:$D$472)-ROW(実施計画様式!$D$73)+1)/(実施計画様式!$D$73:$D$472&lt;&gt;""),ROW(A114))),"")</f>
        <v/>
      </c>
      <c r="E116" s="130" t="str" cm="1">
        <f t="array" ref="E116">IFERROR(INDEX(実施計画様式!$AI$73:$AI$472,_xlfn.AGGREGATE(15,6,(ROW(実施計画様式!$D$73:$D$472)-ROW(実施計画様式!$D$73)+1)/(実施計画様式!$D$73:$D$472&lt;&gt;""),ROW(A114))),"")</f>
        <v/>
      </c>
      <c r="F116" s="130" t="str" cm="1">
        <f t="array" ref="F116">IFERROR(INDEX(実施計画様式!$AK$73:$AK$472,_xlfn.AGGREGATE(15,6,(ROW(実施計画様式!$D$73:$D$472)-ROW(実施計画様式!$D$73)+1)/(実施計画様式!$D$73:$D$472&lt;&gt;""),ROW(A114))),"")</f>
        <v/>
      </c>
    </row>
    <row r="117" spans="1:6" ht="198.95" customHeight="1" x14ac:dyDescent="0.15">
      <c r="A117" s="130" t="str">
        <f t="shared" si="1"/>
        <v/>
      </c>
      <c r="B117" s="130" t="str" cm="1">
        <f t="array" ref="B117">IFERROR(INDEX(実施計画様式!$M$73:$M$472,_xlfn.AGGREGATE(15,6,(ROW(実施計画様式!$D$73:$D$472)-ROW(実施計画様式!$D$73)+1)/(実施計画様式!$D$73:$D$472&lt;&gt;""),ROW(A115))),"")</f>
        <v/>
      </c>
      <c r="C117" s="130" t="str" cm="1">
        <f t="array" ref="C117">IFERROR(INDEX(実施計画様式!$J$73:$J$472,_xlfn.AGGREGATE(15,6,(ROW(実施計画様式!$D$73:$D$472)-ROW(実施計画様式!$D$73)+1)/(実施計画様式!$D$73:$D$472&lt;&gt;""),ROW(A115))),"")</f>
        <v/>
      </c>
      <c r="D117" s="130" t="str" cm="1">
        <f t="array" ref="D117">IFERROR(INDEX(実施計画様式!$AA$73:$AA$472,_xlfn.AGGREGATE(15,6,(ROW(実施計画様式!$D$73:$D$472)-ROW(実施計画様式!$D$73)+1)/(実施計画様式!$D$73:$D$472&lt;&gt;""),ROW(A115))),"")</f>
        <v/>
      </c>
      <c r="E117" s="130" t="str" cm="1">
        <f t="array" ref="E117">IFERROR(INDEX(実施計画様式!$AI$73:$AI$472,_xlfn.AGGREGATE(15,6,(ROW(実施計画様式!$D$73:$D$472)-ROW(実施計画様式!$D$73)+1)/(実施計画様式!$D$73:$D$472&lt;&gt;""),ROW(A115))),"")</f>
        <v/>
      </c>
      <c r="F117" s="130" t="str" cm="1">
        <f t="array" ref="F117">IFERROR(INDEX(実施計画様式!$AK$73:$AK$472,_xlfn.AGGREGATE(15,6,(ROW(実施計画様式!$D$73:$D$472)-ROW(実施計画様式!$D$73)+1)/(実施計画様式!$D$73:$D$472&lt;&gt;""),ROW(A115))),"")</f>
        <v/>
      </c>
    </row>
    <row r="118" spans="1:6" ht="198.95" customHeight="1" x14ac:dyDescent="0.15">
      <c r="A118" s="130" t="str">
        <f t="shared" si="1"/>
        <v/>
      </c>
      <c r="B118" s="130" t="str" cm="1">
        <f t="array" ref="B118">IFERROR(INDEX(実施計画様式!$M$73:$M$472,_xlfn.AGGREGATE(15,6,(ROW(実施計画様式!$D$73:$D$472)-ROW(実施計画様式!$D$73)+1)/(実施計画様式!$D$73:$D$472&lt;&gt;""),ROW(A116))),"")</f>
        <v/>
      </c>
      <c r="C118" s="130" t="str" cm="1">
        <f t="array" ref="C118">IFERROR(INDEX(実施計画様式!$J$73:$J$472,_xlfn.AGGREGATE(15,6,(ROW(実施計画様式!$D$73:$D$472)-ROW(実施計画様式!$D$73)+1)/(実施計画様式!$D$73:$D$472&lt;&gt;""),ROW(A116))),"")</f>
        <v/>
      </c>
      <c r="D118" s="130" t="str" cm="1">
        <f t="array" ref="D118">IFERROR(INDEX(実施計画様式!$AA$73:$AA$472,_xlfn.AGGREGATE(15,6,(ROW(実施計画様式!$D$73:$D$472)-ROW(実施計画様式!$D$73)+1)/(実施計画様式!$D$73:$D$472&lt;&gt;""),ROW(A116))),"")</f>
        <v/>
      </c>
      <c r="E118" s="130" t="str" cm="1">
        <f t="array" ref="E118">IFERROR(INDEX(実施計画様式!$AI$73:$AI$472,_xlfn.AGGREGATE(15,6,(ROW(実施計画様式!$D$73:$D$472)-ROW(実施計画様式!$D$73)+1)/(実施計画様式!$D$73:$D$472&lt;&gt;""),ROW(A116))),"")</f>
        <v/>
      </c>
      <c r="F118" s="130" t="str" cm="1">
        <f t="array" ref="F118">IFERROR(INDEX(実施計画様式!$AK$73:$AK$472,_xlfn.AGGREGATE(15,6,(ROW(実施計画様式!$D$73:$D$472)-ROW(実施計画様式!$D$73)+1)/(実施計画様式!$D$73:$D$472&lt;&gt;""),ROW(A116))),"")</f>
        <v/>
      </c>
    </row>
    <row r="119" spans="1:6" ht="198.95" customHeight="1" x14ac:dyDescent="0.15">
      <c r="A119" s="130" t="str">
        <f t="shared" si="1"/>
        <v/>
      </c>
      <c r="B119" s="130" t="str" cm="1">
        <f t="array" ref="B119">IFERROR(INDEX(実施計画様式!$M$73:$M$472,_xlfn.AGGREGATE(15,6,(ROW(実施計画様式!$D$73:$D$472)-ROW(実施計画様式!$D$73)+1)/(実施計画様式!$D$73:$D$472&lt;&gt;""),ROW(A117))),"")</f>
        <v/>
      </c>
      <c r="C119" s="130" t="str" cm="1">
        <f t="array" ref="C119">IFERROR(INDEX(実施計画様式!$J$73:$J$472,_xlfn.AGGREGATE(15,6,(ROW(実施計画様式!$D$73:$D$472)-ROW(実施計画様式!$D$73)+1)/(実施計画様式!$D$73:$D$472&lt;&gt;""),ROW(A117))),"")</f>
        <v/>
      </c>
      <c r="D119" s="130" t="str" cm="1">
        <f t="array" ref="D119">IFERROR(INDEX(実施計画様式!$AA$73:$AA$472,_xlfn.AGGREGATE(15,6,(ROW(実施計画様式!$D$73:$D$472)-ROW(実施計画様式!$D$73)+1)/(実施計画様式!$D$73:$D$472&lt;&gt;""),ROW(A117))),"")</f>
        <v/>
      </c>
      <c r="E119" s="130" t="str" cm="1">
        <f t="array" ref="E119">IFERROR(INDEX(実施計画様式!$AI$73:$AI$472,_xlfn.AGGREGATE(15,6,(ROW(実施計画様式!$D$73:$D$472)-ROW(実施計画様式!$D$73)+1)/(実施計画様式!$D$73:$D$472&lt;&gt;""),ROW(A117))),"")</f>
        <v/>
      </c>
      <c r="F119" s="130" t="str" cm="1">
        <f t="array" ref="F119">IFERROR(INDEX(実施計画様式!$AK$73:$AK$472,_xlfn.AGGREGATE(15,6,(ROW(実施計画様式!$D$73:$D$472)-ROW(実施計画様式!$D$73)+1)/(実施計画様式!$D$73:$D$472&lt;&gt;""),ROW(A117))),"")</f>
        <v/>
      </c>
    </row>
    <row r="120" spans="1:6" ht="198.95" customHeight="1" x14ac:dyDescent="0.15">
      <c r="A120" s="130" t="str">
        <f t="shared" si="1"/>
        <v/>
      </c>
      <c r="B120" s="130" t="str" cm="1">
        <f t="array" ref="B120">IFERROR(INDEX(実施計画様式!$M$73:$M$472,_xlfn.AGGREGATE(15,6,(ROW(実施計画様式!$D$73:$D$472)-ROW(実施計画様式!$D$73)+1)/(実施計画様式!$D$73:$D$472&lt;&gt;""),ROW(A118))),"")</f>
        <v/>
      </c>
      <c r="C120" s="130" t="str" cm="1">
        <f t="array" ref="C120">IFERROR(INDEX(実施計画様式!$J$73:$J$472,_xlfn.AGGREGATE(15,6,(ROW(実施計画様式!$D$73:$D$472)-ROW(実施計画様式!$D$73)+1)/(実施計画様式!$D$73:$D$472&lt;&gt;""),ROW(A118))),"")</f>
        <v/>
      </c>
      <c r="D120" s="130" t="str" cm="1">
        <f t="array" ref="D120">IFERROR(INDEX(実施計画様式!$AA$73:$AA$472,_xlfn.AGGREGATE(15,6,(ROW(実施計画様式!$D$73:$D$472)-ROW(実施計画様式!$D$73)+1)/(実施計画様式!$D$73:$D$472&lt;&gt;""),ROW(A118))),"")</f>
        <v/>
      </c>
      <c r="E120" s="130" t="str" cm="1">
        <f t="array" ref="E120">IFERROR(INDEX(実施計画様式!$AI$73:$AI$472,_xlfn.AGGREGATE(15,6,(ROW(実施計画様式!$D$73:$D$472)-ROW(実施計画様式!$D$73)+1)/(実施計画様式!$D$73:$D$472&lt;&gt;""),ROW(A118))),"")</f>
        <v/>
      </c>
      <c r="F120" s="130" t="str" cm="1">
        <f t="array" ref="F120">IFERROR(INDEX(実施計画様式!$AK$73:$AK$472,_xlfn.AGGREGATE(15,6,(ROW(実施計画様式!$D$73:$D$472)-ROW(実施計画様式!$D$73)+1)/(実施計画様式!$D$73:$D$472&lt;&gt;""),ROW(A118))),"")</f>
        <v/>
      </c>
    </row>
    <row r="121" spans="1:6" ht="198.95" customHeight="1" x14ac:dyDescent="0.15">
      <c r="A121" s="130" t="str">
        <f t="shared" si="1"/>
        <v/>
      </c>
      <c r="B121" s="130" t="str" cm="1">
        <f t="array" ref="B121">IFERROR(INDEX(実施計画様式!$M$73:$M$472,_xlfn.AGGREGATE(15,6,(ROW(実施計画様式!$D$73:$D$472)-ROW(実施計画様式!$D$73)+1)/(実施計画様式!$D$73:$D$472&lt;&gt;""),ROW(A119))),"")</f>
        <v/>
      </c>
      <c r="C121" s="130" t="str" cm="1">
        <f t="array" ref="C121">IFERROR(INDEX(実施計画様式!$J$73:$J$472,_xlfn.AGGREGATE(15,6,(ROW(実施計画様式!$D$73:$D$472)-ROW(実施計画様式!$D$73)+1)/(実施計画様式!$D$73:$D$472&lt;&gt;""),ROW(A119))),"")</f>
        <v/>
      </c>
      <c r="D121" s="130" t="str" cm="1">
        <f t="array" ref="D121">IFERROR(INDEX(実施計画様式!$AA$73:$AA$472,_xlfn.AGGREGATE(15,6,(ROW(実施計画様式!$D$73:$D$472)-ROW(実施計画様式!$D$73)+1)/(実施計画様式!$D$73:$D$472&lt;&gt;""),ROW(A119))),"")</f>
        <v/>
      </c>
      <c r="E121" s="130" t="str" cm="1">
        <f t="array" ref="E121">IFERROR(INDEX(実施計画様式!$AI$73:$AI$472,_xlfn.AGGREGATE(15,6,(ROW(実施計画様式!$D$73:$D$472)-ROW(実施計画様式!$D$73)+1)/(実施計画様式!$D$73:$D$472&lt;&gt;""),ROW(A119))),"")</f>
        <v/>
      </c>
      <c r="F121" s="130" t="str" cm="1">
        <f t="array" ref="F121">IFERROR(INDEX(実施計画様式!$AK$73:$AK$472,_xlfn.AGGREGATE(15,6,(ROW(実施計画様式!$D$73:$D$472)-ROW(実施計画様式!$D$73)+1)/(実施計画様式!$D$73:$D$472&lt;&gt;""),ROW(A119))),"")</f>
        <v/>
      </c>
    </row>
    <row r="122" spans="1:6" ht="198.95" customHeight="1" x14ac:dyDescent="0.15">
      <c r="A122" s="130" t="str">
        <f t="shared" si="1"/>
        <v/>
      </c>
      <c r="B122" s="130" t="str" cm="1">
        <f t="array" ref="B122">IFERROR(INDEX(実施計画様式!$M$73:$M$472,_xlfn.AGGREGATE(15,6,(ROW(実施計画様式!$D$73:$D$472)-ROW(実施計画様式!$D$73)+1)/(実施計画様式!$D$73:$D$472&lt;&gt;""),ROW(A120))),"")</f>
        <v/>
      </c>
      <c r="C122" s="130" t="str" cm="1">
        <f t="array" ref="C122">IFERROR(INDEX(実施計画様式!$J$73:$J$472,_xlfn.AGGREGATE(15,6,(ROW(実施計画様式!$D$73:$D$472)-ROW(実施計画様式!$D$73)+1)/(実施計画様式!$D$73:$D$472&lt;&gt;""),ROW(A120))),"")</f>
        <v/>
      </c>
      <c r="D122" s="130" t="str" cm="1">
        <f t="array" ref="D122">IFERROR(INDEX(実施計画様式!$AA$73:$AA$472,_xlfn.AGGREGATE(15,6,(ROW(実施計画様式!$D$73:$D$472)-ROW(実施計画様式!$D$73)+1)/(実施計画様式!$D$73:$D$472&lt;&gt;""),ROW(A120))),"")</f>
        <v/>
      </c>
      <c r="E122" s="130" t="str" cm="1">
        <f t="array" ref="E122">IFERROR(INDEX(実施計画様式!$AI$73:$AI$472,_xlfn.AGGREGATE(15,6,(ROW(実施計画様式!$D$73:$D$472)-ROW(実施計画様式!$D$73)+1)/(実施計画様式!$D$73:$D$472&lt;&gt;""),ROW(A120))),"")</f>
        <v/>
      </c>
      <c r="F122" s="130" t="str" cm="1">
        <f t="array" ref="F122">IFERROR(INDEX(実施計画様式!$AK$73:$AK$472,_xlfn.AGGREGATE(15,6,(ROW(実施計画様式!$D$73:$D$472)-ROW(実施計画様式!$D$73)+1)/(実施計画様式!$D$73:$D$472&lt;&gt;""),ROW(A120))),"")</f>
        <v/>
      </c>
    </row>
    <row r="123" spans="1:6" ht="198.95" customHeight="1" x14ac:dyDescent="0.15">
      <c r="A123" s="130" t="str">
        <f t="shared" si="1"/>
        <v/>
      </c>
      <c r="B123" s="130" t="str" cm="1">
        <f t="array" ref="B123">IFERROR(INDEX(実施計画様式!$M$73:$M$472,_xlfn.AGGREGATE(15,6,(ROW(実施計画様式!$D$73:$D$472)-ROW(実施計画様式!$D$73)+1)/(実施計画様式!$D$73:$D$472&lt;&gt;""),ROW(A121))),"")</f>
        <v/>
      </c>
      <c r="C123" s="130" t="str" cm="1">
        <f t="array" ref="C123">IFERROR(INDEX(実施計画様式!$J$73:$J$472,_xlfn.AGGREGATE(15,6,(ROW(実施計画様式!$D$73:$D$472)-ROW(実施計画様式!$D$73)+1)/(実施計画様式!$D$73:$D$472&lt;&gt;""),ROW(A121))),"")</f>
        <v/>
      </c>
      <c r="D123" s="130" t="str" cm="1">
        <f t="array" ref="D123">IFERROR(INDEX(実施計画様式!$AA$73:$AA$472,_xlfn.AGGREGATE(15,6,(ROW(実施計画様式!$D$73:$D$472)-ROW(実施計画様式!$D$73)+1)/(実施計画様式!$D$73:$D$472&lt;&gt;""),ROW(A121))),"")</f>
        <v/>
      </c>
      <c r="E123" s="130" t="str" cm="1">
        <f t="array" ref="E123">IFERROR(INDEX(実施計画様式!$AI$73:$AI$472,_xlfn.AGGREGATE(15,6,(ROW(実施計画様式!$D$73:$D$472)-ROW(実施計画様式!$D$73)+1)/(実施計画様式!$D$73:$D$472&lt;&gt;""),ROW(A121))),"")</f>
        <v/>
      </c>
      <c r="F123" s="130" t="str" cm="1">
        <f t="array" ref="F123">IFERROR(INDEX(実施計画様式!$AK$73:$AK$472,_xlfn.AGGREGATE(15,6,(ROW(実施計画様式!$D$73:$D$472)-ROW(実施計画様式!$D$73)+1)/(実施計画様式!$D$73:$D$472&lt;&gt;""),ROW(A121))),"")</f>
        <v/>
      </c>
    </row>
    <row r="124" spans="1:6" ht="198.95" customHeight="1" x14ac:dyDescent="0.15">
      <c r="A124" s="130" t="str">
        <f t="shared" si="1"/>
        <v/>
      </c>
      <c r="B124" s="130" t="str" cm="1">
        <f t="array" ref="B124">IFERROR(INDEX(実施計画様式!$M$73:$M$472,_xlfn.AGGREGATE(15,6,(ROW(実施計画様式!$D$73:$D$472)-ROW(実施計画様式!$D$73)+1)/(実施計画様式!$D$73:$D$472&lt;&gt;""),ROW(A122))),"")</f>
        <v/>
      </c>
      <c r="C124" s="130" t="str" cm="1">
        <f t="array" ref="C124">IFERROR(INDEX(実施計画様式!$J$73:$J$472,_xlfn.AGGREGATE(15,6,(ROW(実施計画様式!$D$73:$D$472)-ROW(実施計画様式!$D$73)+1)/(実施計画様式!$D$73:$D$472&lt;&gt;""),ROW(A122))),"")</f>
        <v/>
      </c>
      <c r="D124" s="130" t="str" cm="1">
        <f t="array" ref="D124">IFERROR(INDEX(実施計画様式!$AA$73:$AA$472,_xlfn.AGGREGATE(15,6,(ROW(実施計画様式!$D$73:$D$472)-ROW(実施計画様式!$D$73)+1)/(実施計画様式!$D$73:$D$472&lt;&gt;""),ROW(A122))),"")</f>
        <v/>
      </c>
      <c r="E124" s="130" t="str" cm="1">
        <f t="array" ref="E124">IFERROR(INDEX(実施計画様式!$AI$73:$AI$472,_xlfn.AGGREGATE(15,6,(ROW(実施計画様式!$D$73:$D$472)-ROW(実施計画様式!$D$73)+1)/(実施計画様式!$D$73:$D$472&lt;&gt;""),ROW(A122))),"")</f>
        <v/>
      </c>
      <c r="F124" s="130" t="str" cm="1">
        <f t="array" ref="F124">IFERROR(INDEX(実施計画様式!$AK$73:$AK$472,_xlfn.AGGREGATE(15,6,(ROW(実施計画様式!$D$73:$D$472)-ROW(実施計画様式!$D$73)+1)/(実施計画様式!$D$73:$D$472&lt;&gt;""),ROW(A122))),"")</f>
        <v/>
      </c>
    </row>
    <row r="125" spans="1:6" ht="198.95" customHeight="1" x14ac:dyDescent="0.15">
      <c r="A125" s="130" t="str">
        <f t="shared" si="1"/>
        <v/>
      </c>
      <c r="B125" s="130" t="str" cm="1">
        <f t="array" ref="B125">IFERROR(INDEX(実施計画様式!$M$73:$M$472,_xlfn.AGGREGATE(15,6,(ROW(実施計画様式!$D$73:$D$472)-ROW(実施計画様式!$D$73)+1)/(実施計画様式!$D$73:$D$472&lt;&gt;""),ROW(A123))),"")</f>
        <v/>
      </c>
      <c r="C125" s="130" t="str" cm="1">
        <f t="array" ref="C125">IFERROR(INDEX(実施計画様式!$J$73:$J$472,_xlfn.AGGREGATE(15,6,(ROW(実施計画様式!$D$73:$D$472)-ROW(実施計画様式!$D$73)+1)/(実施計画様式!$D$73:$D$472&lt;&gt;""),ROW(A123))),"")</f>
        <v/>
      </c>
      <c r="D125" s="130" t="str" cm="1">
        <f t="array" ref="D125">IFERROR(INDEX(実施計画様式!$AA$73:$AA$472,_xlfn.AGGREGATE(15,6,(ROW(実施計画様式!$D$73:$D$472)-ROW(実施計画様式!$D$73)+1)/(実施計画様式!$D$73:$D$472&lt;&gt;""),ROW(A123))),"")</f>
        <v/>
      </c>
      <c r="E125" s="130" t="str" cm="1">
        <f t="array" ref="E125">IFERROR(INDEX(実施計画様式!$AI$73:$AI$472,_xlfn.AGGREGATE(15,6,(ROW(実施計画様式!$D$73:$D$472)-ROW(実施計画様式!$D$73)+1)/(実施計画様式!$D$73:$D$472&lt;&gt;""),ROW(A123))),"")</f>
        <v/>
      </c>
      <c r="F125" s="130" t="str" cm="1">
        <f t="array" ref="F125">IFERROR(INDEX(実施計画様式!$AK$73:$AK$472,_xlfn.AGGREGATE(15,6,(ROW(実施計画様式!$D$73:$D$472)-ROW(実施計画様式!$D$73)+1)/(実施計画様式!$D$73:$D$472&lt;&gt;""),ROW(A123))),"")</f>
        <v/>
      </c>
    </row>
    <row r="126" spans="1:6" ht="198.95" customHeight="1" x14ac:dyDescent="0.15">
      <c r="A126" s="130" t="str">
        <f t="shared" si="1"/>
        <v/>
      </c>
      <c r="B126" s="130" t="str" cm="1">
        <f t="array" ref="B126">IFERROR(INDEX(実施計画様式!$M$73:$M$472,_xlfn.AGGREGATE(15,6,(ROW(実施計画様式!$D$73:$D$472)-ROW(実施計画様式!$D$73)+1)/(実施計画様式!$D$73:$D$472&lt;&gt;""),ROW(A124))),"")</f>
        <v/>
      </c>
      <c r="C126" s="130" t="str" cm="1">
        <f t="array" ref="C126">IFERROR(INDEX(実施計画様式!$J$73:$J$472,_xlfn.AGGREGATE(15,6,(ROW(実施計画様式!$D$73:$D$472)-ROW(実施計画様式!$D$73)+1)/(実施計画様式!$D$73:$D$472&lt;&gt;""),ROW(A124))),"")</f>
        <v/>
      </c>
      <c r="D126" s="130" t="str" cm="1">
        <f t="array" ref="D126">IFERROR(INDEX(実施計画様式!$AA$73:$AA$472,_xlfn.AGGREGATE(15,6,(ROW(実施計画様式!$D$73:$D$472)-ROW(実施計画様式!$D$73)+1)/(実施計画様式!$D$73:$D$472&lt;&gt;""),ROW(A124))),"")</f>
        <v/>
      </c>
      <c r="E126" s="130" t="str" cm="1">
        <f t="array" ref="E126">IFERROR(INDEX(実施計画様式!$AI$73:$AI$472,_xlfn.AGGREGATE(15,6,(ROW(実施計画様式!$D$73:$D$472)-ROW(実施計画様式!$D$73)+1)/(実施計画様式!$D$73:$D$472&lt;&gt;""),ROW(A124))),"")</f>
        <v/>
      </c>
      <c r="F126" s="130" t="str" cm="1">
        <f t="array" ref="F126">IFERROR(INDEX(実施計画様式!$AK$73:$AK$472,_xlfn.AGGREGATE(15,6,(ROW(実施計画様式!$D$73:$D$472)-ROW(実施計画様式!$D$73)+1)/(実施計画様式!$D$73:$D$472&lt;&gt;""),ROW(A124))),"")</f>
        <v/>
      </c>
    </row>
    <row r="127" spans="1:6" ht="198.95" customHeight="1" x14ac:dyDescent="0.15">
      <c r="A127" s="130" t="str">
        <f t="shared" si="1"/>
        <v/>
      </c>
      <c r="B127" s="130" t="str" cm="1">
        <f t="array" ref="B127">IFERROR(INDEX(実施計画様式!$M$73:$M$472,_xlfn.AGGREGATE(15,6,(ROW(実施計画様式!$D$73:$D$472)-ROW(実施計画様式!$D$73)+1)/(実施計画様式!$D$73:$D$472&lt;&gt;""),ROW(A125))),"")</f>
        <v/>
      </c>
      <c r="C127" s="130" t="str" cm="1">
        <f t="array" ref="C127">IFERROR(INDEX(実施計画様式!$J$73:$J$472,_xlfn.AGGREGATE(15,6,(ROW(実施計画様式!$D$73:$D$472)-ROW(実施計画様式!$D$73)+1)/(実施計画様式!$D$73:$D$472&lt;&gt;""),ROW(A125))),"")</f>
        <v/>
      </c>
      <c r="D127" s="130" t="str" cm="1">
        <f t="array" ref="D127">IFERROR(INDEX(実施計画様式!$AA$73:$AA$472,_xlfn.AGGREGATE(15,6,(ROW(実施計画様式!$D$73:$D$472)-ROW(実施計画様式!$D$73)+1)/(実施計画様式!$D$73:$D$472&lt;&gt;""),ROW(A125))),"")</f>
        <v/>
      </c>
      <c r="E127" s="130" t="str" cm="1">
        <f t="array" ref="E127">IFERROR(INDEX(実施計画様式!$AI$73:$AI$472,_xlfn.AGGREGATE(15,6,(ROW(実施計画様式!$D$73:$D$472)-ROW(実施計画様式!$D$73)+1)/(実施計画様式!$D$73:$D$472&lt;&gt;""),ROW(A125))),"")</f>
        <v/>
      </c>
      <c r="F127" s="130" t="str" cm="1">
        <f t="array" ref="F127">IFERROR(INDEX(実施計画様式!$AK$73:$AK$472,_xlfn.AGGREGATE(15,6,(ROW(実施計画様式!$D$73:$D$472)-ROW(実施計画様式!$D$73)+1)/(実施計画様式!$D$73:$D$472&lt;&gt;""),ROW(A125))),"")</f>
        <v/>
      </c>
    </row>
    <row r="128" spans="1:6" ht="198.95" customHeight="1" x14ac:dyDescent="0.15">
      <c r="A128" s="130" t="str">
        <f t="shared" si="1"/>
        <v/>
      </c>
      <c r="B128" s="130" t="str" cm="1">
        <f t="array" ref="B128">IFERROR(INDEX(実施計画様式!$M$73:$M$472,_xlfn.AGGREGATE(15,6,(ROW(実施計画様式!$D$73:$D$472)-ROW(実施計画様式!$D$73)+1)/(実施計画様式!$D$73:$D$472&lt;&gt;""),ROW(A126))),"")</f>
        <v/>
      </c>
      <c r="C128" s="130" t="str" cm="1">
        <f t="array" ref="C128">IFERROR(INDEX(実施計画様式!$J$73:$J$472,_xlfn.AGGREGATE(15,6,(ROW(実施計画様式!$D$73:$D$472)-ROW(実施計画様式!$D$73)+1)/(実施計画様式!$D$73:$D$472&lt;&gt;""),ROW(A126))),"")</f>
        <v/>
      </c>
      <c r="D128" s="130" t="str" cm="1">
        <f t="array" ref="D128">IFERROR(INDEX(実施計画様式!$AA$73:$AA$472,_xlfn.AGGREGATE(15,6,(ROW(実施計画様式!$D$73:$D$472)-ROW(実施計画様式!$D$73)+1)/(実施計画様式!$D$73:$D$472&lt;&gt;""),ROW(A126))),"")</f>
        <v/>
      </c>
      <c r="E128" s="130" t="str" cm="1">
        <f t="array" ref="E128">IFERROR(INDEX(実施計画様式!$AI$73:$AI$472,_xlfn.AGGREGATE(15,6,(ROW(実施計画様式!$D$73:$D$472)-ROW(実施計画様式!$D$73)+1)/(実施計画様式!$D$73:$D$472&lt;&gt;""),ROW(A126))),"")</f>
        <v/>
      </c>
      <c r="F128" s="130" t="str" cm="1">
        <f t="array" ref="F128">IFERROR(INDEX(実施計画様式!$AK$73:$AK$472,_xlfn.AGGREGATE(15,6,(ROW(実施計画様式!$D$73:$D$472)-ROW(実施計画様式!$D$73)+1)/(実施計画様式!$D$73:$D$472&lt;&gt;""),ROW(A126))),"")</f>
        <v/>
      </c>
    </row>
    <row r="129" spans="1:6" ht="198.95" customHeight="1" x14ac:dyDescent="0.15">
      <c r="A129" s="130" t="str">
        <f t="shared" si="1"/>
        <v/>
      </c>
      <c r="B129" s="130" t="str" cm="1">
        <f t="array" ref="B129">IFERROR(INDEX(実施計画様式!$M$73:$M$472,_xlfn.AGGREGATE(15,6,(ROW(実施計画様式!$D$73:$D$472)-ROW(実施計画様式!$D$73)+1)/(実施計画様式!$D$73:$D$472&lt;&gt;""),ROW(A127))),"")</f>
        <v/>
      </c>
      <c r="C129" s="130" t="str" cm="1">
        <f t="array" ref="C129">IFERROR(INDEX(実施計画様式!$J$73:$J$472,_xlfn.AGGREGATE(15,6,(ROW(実施計画様式!$D$73:$D$472)-ROW(実施計画様式!$D$73)+1)/(実施計画様式!$D$73:$D$472&lt;&gt;""),ROW(A127))),"")</f>
        <v/>
      </c>
      <c r="D129" s="130" t="str" cm="1">
        <f t="array" ref="D129">IFERROR(INDEX(実施計画様式!$AA$73:$AA$472,_xlfn.AGGREGATE(15,6,(ROW(実施計画様式!$D$73:$D$472)-ROW(実施計画様式!$D$73)+1)/(実施計画様式!$D$73:$D$472&lt;&gt;""),ROW(A127))),"")</f>
        <v/>
      </c>
      <c r="E129" s="130" t="str" cm="1">
        <f t="array" ref="E129">IFERROR(INDEX(実施計画様式!$AI$73:$AI$472,_xlfn.AGGREGATE(15,6,(ROW(実施計画様式!$D$73:$D$472)-ROW(実施計画様式!$D$73)+1)/(実施計画様式!$D$73:$D$472&lt;&gt;""),ROW(A127))),"")</f>
        <v/>
      </c>
      <c r="F129" s="130" t="str" cm="1">
        <f t="array" ref="F129">IFERROR(INDEX(実施計画様式!$AK$73:$AK$472,_xlfn.AGGREGATE(15,6,(ROW(実施計画様式!$D$73:$D$472)-ROW(実施計画様式!$D$73)+1)/(実施計画様式!$D$73:$D$472&lt;&gt;""),ROW(A127))),"")</f>
        <v/>
      </c>
    </row>
    <row r="130" spans="1:6" ht="198.95" customHeight="1" x14ac:dyDescent="0.15">
      <c r="A130" s="130" t="str">
        <f t="shared" si="1"/>
        <v/>
      </c>
      <c r="B130" s="130" t="str" cm="1">
        <f t="array" ref="B130">IFERROR(INDEX(実施計画様式!$M$73:$M$472,_xlfn.AGGREGATE(15,6,(ROW(実施計画様式!$D$73:$D$472)-ROW(実施計画様式!$D$73)+1)/(実施計画様式!$D$73:$D$472&lt;&gt;""),ROW(A128))),"")</f>
        <v/>
      </c>
      <c r="C130" s="130" t="str" cm="1">
        <f t="array" ref="C130">IFERROR(INDEX(実施計画様式!$J$73:$J$472,_xlfn.AGGREGATE(15,6,(ROW(実施計画様式!$D$73:$D$472)-ROW(実施計画様式!$D$73)+1)/(実施計画様式!$D$73:$D$472&lt;&gt;""),ROW(A128))),"")</f>
        <v/>
      </c>
      <c r="D130" s="130" t="str" cm="1">
        <f t="array" ref="D130">IFERROR(INDEX(実施計画様式!$AA$73:$AA$472,_xlfn.AGGREGATE(15,6,(ROW(実施計画様式!$D$73:$D$472)-ROW(実施計画様式!$D$73)+1)/(実施計画様式!$D$73:$D$472&lt;&gt;""),ROW(A128))),"")</f>
        <v/>
      </c>
      <c r="E130" s="130" t="str" cm="1">
        <f t="array" ref="E130">IFERROR(INDEX(実施計画様式!$AI$73:$AI$472,_xlfn.AGGREGATE(15,6,(ROW(実施計画様式!$D$73:$D$472)-ROW(実施計画様式!$D$73)+1)/(実施計画様式!$D$73:$D$472&lt;&gt;""),ROW(A128))),"")</f>
        <v/>
      </c>
      <c r="F130" s="130" t="str" cm="1">
        <f t="array" ref="F130">IFERROR(INDEX(実施計画様式!$AK$73:$AK$472,_xlfn.AGGREGATE(15,6,(ROW(実施計画様式!$D$73:$D$472)-ROW(実施計画様式!$D$73)+1)/(実施計画様式!$D$73:$D$472&lt;&gt;""),ROW(A128))),"")</f>
        <v/>
      </c>
    </row>
    <row r="131" spans="1:6" ht="198.95" customHeight="1" x14ac:dyDescent="0.15">
      <c r="A131" s="130" t="str">
        <f t="shared" si="1"/>
        <v/>
      </c>
      <c r="B131" s="130" t="str" cm="1">
        <f t="array" ref="B131">IFERROR(INDEX(実施計画様式!$M$73:$M$472,_xlfn.AGGREGATE(15,6,(ROW(実施計画様式!$D$73:$D$472)-ROW(実施計画様式!$D$73)+1)/(実施計画様式!$D$73:$D$472&lt;&gt;""),ROW(A129))),"")</f>
        <v/>
      </c>
      <c r="C131" s="130" t="str" cm="1">
        <f t="array" ref="C131">IFERROR(INDEX(実施計画様式!$J$73:$J$472,_xlfn.AGGREGATE(15,6,(ROW(実施計画様式!$D$73:$D$472)-ROW(実施計画様式!$D$73)+1)/(実施計画様式!$D$73:$D$472&lt;&gt;""),ROW(A129))),"")</f>
        <v/>
      </c>
      <c r="D131" s="130" t="str" cm="1">
        <f t="array" ref="D131">IFERROR(INDEX(実施計画様式!$AA$73:$AA$472,_xlfn.AGGREGATE(15,6,(ROW(実施計画様式!$D$73:$D$472)-ROW(実施計画様式!$D$73)+1)/(実施計画様式!$D$73:$D$472&lt;&gt;""),ROW(A129))),"")</f>
        <v/>
      </c>
      <c r="E131" s="130" t="str" cm="1">
        <f t="array" ref="E131">IFERROR(INDEX(実施計画様式!$AI$73:$AI$472,_xlfn.AGGREGATE(15,6,(ROW(実施計画様式!$D$73:$D$472)-ROW(実施計画様式!$D$73)+1)/(実施計画様式!$D$73:$D$472&lt;&gt;""),ROW(A129))),"")</f>
        <v/>
      </c>
      <c r="F131" s="130" t="str" cm="1">
        <f t="array" ref="F131">IFERROR(INDEX(実施計画様式!$AK$73:$AK$472,_xlfn.AGGREGATE(15,6,(ROW(実施計画様式!$D$73:$D$472)-ROW(実施計画様式!$D$73)+1)/(実施計画様式!$D$73:$D$472&lt;&gt;""),ROW(A129))),"")</f>
        <v/>
      </c>
    </row>
    <row r="132" spans="1:6" ht="198.95" customHeight="1" x14ac:dyDescent="0.15">
      <c r="A132" s="130" t="str">
        <f t="shared" si="1"/>
        <v/>
      </c>
      <c r="B132" s="130" t="str" cm="1">
        <f t="array" ref="B132">IFERROR(INDEX(実施計画様式!$M$73:$M$472,_xlfn.AGGREGATE(15,6,(ROW(実施計画様式!$D$73:$D$472)-ROW(実施計画様式!$D$73)+1)/(実施計画様式!$D$73:$D$472&lt;&gt;""),ROW(A130))),"")</f>
        <v/>
      </c>
      <c r="C132" s="130" t="str" cm="1">
        <f t="array" ref="C132">IFERROR(INDEX(実施計画様式!$J$73:$J$472,_xlfn.AGGREGATE(15,6,(ROW(実施計画様式!$D$73:$D$472)-ROW(実施計画様式!$D$73)+1)/(実施計画様式!$D$73:$D$472&lt;&gt;""),ROW(A130))),"")</f>
        <v/>
      </c>
      <c r="D132" s="130" t="str" cm="1">
        <f t="array" ref="D132">IFERROR(INDEX(実施計画様式!$AA$73:$AA$472,_xlfn.AGGREGATE(15,6,(ROW(実施計画様式!$D$73:$D$472)-ROW(実施計画様式!$D$73)+1)/(実施計画様式!$D$73:$D$472&lt;&gt;""),ROW(A130))),"")</f>
        <v/>
      </c>
      <c r="E132" s="130" t="str" cm="1">
        <f t="array" ref="E132">IFERROR(INDEX(実施計画様式!$AI$73:$AI$472,_xlfn.AGGREGATE(15,6,(ROW(実施計画様式!$D$73:$D$472)-ROW(実施計画様式!$D$73)+1)/(実施計画様式!$D$73:$D$472&lt;&gt;""),ROW(A130))),"")</f>
        <v/>
      </c>
      <c r="F132" s="130" t="str" cm="1">
        <f t="array" ref="F132">IFERROR(INDEX(実施計画様式!$AK$73:$AK$472,_xlfn.AGGREGATE(15,6,(ROW(実施計画様式!$D$73:$D$472)-ROW(実施計画様式!$D$73)+1)/(実施計画様式!$D$73:$D$472&lt;&gt;""),ROW(A130))),"")</f>
        <v/>
      </c>
    </row>
    <row r="133" spans="1:6" ht="198.95" customHeight="1" x14ac:dyDescent="0.15">
      <c r="A133" s="130" t="str">
        <f t="shared" ref="A133:A196" si="2">IF(B133="","",A132+1)</f>
        <v/>
      </c>
      <c r="B133" s="130" t="str" cm="1">
        <f t="array" ref="B133">IFERROR(INDEX(実施計画様式!$M$73:$M$472,_xlfn.AGGREGATE(15,6,(ROW(実施計画様式!$D$73:$D$472)-ROW(実施計画様式!$D$73)+1)/(実施計画様式!$D$73:$D$472&lt;&gt;""),ROW(A131))),"")</f>
        <v/>
      </c>
      <c r="C133" s="130" t="str" cm="1">
        <f t="array" ref="C133">IFERROR(INDEX(実施計画様式!$J$73:$J$472,_xlfn.AGGREGATE(15,6,(ROW(実施計画様式!$D$73:$D$472)-ROW(実施計画様式!$D$73)+1)/(実施計画様式!$D$73:$D$472&lt;&gt;""),ROW(A131))),"")</f>
        <v/>
      </c>
      <c r="D133" s="130" t="str" cm="1">
        <f t="array" ref="D133">IFERROR(INDEX(実施計画様式!$AA$73:$AA$472,_xlfn.AGGREGATE(15,6,(ROW(実施計画様式!$D$73:$D$472)-ROW(実施計画様式!$D$73)+1)/(実施計画様式!$D$73:$D$472&lt;&gt;""),ROW(A131))),"")</f>
        <v/>
      </c>
      <c r="E133" s="130" t="str" cm="1">
        <f t="array" ref="E133">IFERROR(INDEX(実施計画様式!$AI$73:$AI$472,_xlfn.AGGREGATE(15,6,(ROW(実施計画様式!$D$73:$D$472)-ROW(実施計画様式!$D$73)+1)/(実施計画様式!$D$73:$D$472&lt;&gt;""),ROW(A131))),"")</f>
        <v/>
      </c>
      <c r="F133" s="130" t="str" cm="1">
        <f t="array" ref="F133">IFERROR(INDEX(実施計画様式!$AK$73:$AK$472,_xlfn.AGGREGATE(15,6,(ROW(実施計画様式!$D$73:$D$472)-ROW(実施計画様式!$D$73)+1)/(実施計画様式!$D$73:$D$472&lt;&gt;""),ROW(A131))),"")</f>
        <v/>
      </c>
    </row>
    <row r="134" spans="1:6" ht="198.95" customHeight="1" x14ac:dyDescent="0.15">
      <c r="A134" s="130" t="str">
        <f t="shared" si="2"/>
        <v/>
      </c>
      <c r="B134" s="130" t="str" cm="1">
        <f t="array" ref="B134">IFERROR(INDEX(実施計画様式!$M$73:$M$472,_xlfn.AGGREGATE(15,6,(ROW(実施計画様式!$D$73:$D$472)-ROW(実施計画様式!$D$73)+1)/(実施計画様式!$D$73:$D$472&lt;&gt;""),ROW(A132))),"")</f>
        <v/>
      </c>
      <c r="C134" s="130" t="str" cm="1">
        <f t="array" ref="C134">IFERROR(INDEX(実施計画様式!$J$73:$J$472,_xlfn.AGGREGATE(15,6,(ROW(実施計画様式!$D$73:$D$472)-ROW(実施計画様式!$D$73)+1)/(実施計画様式!$D$73:$D$472&lt;&gt;""),ROW(A132))),"")</f>
        <v/>
      </c>
      <c r="D134" s="130" t="str" cm="1">
        <f t="array" ref="D134">IFERROR(INDEX(実施計画様式!$AA$73:$AA$472,_xlfn.AGGREGATE(15,6,(ROW(実施計画様式!$D$73:$D$472)-ROW(実施計画様式!$D$73)+1)/(実施計画様式!$D$73:$D$472&lt;&gt;""),ROW(A132))),"")</f>
        <v/>
      </c>
      <c r="E134" s="130" t="str" cm="1">
        <f t="array" ref="E134">IFERROR(INDEX(実施計画様式!$AI$73:$AI$472,_xlfn.AGGREGATE(15,6,(ROW(実施計画様式!$D$73:$D$472)-ROW(実施計画様式!$D$73)+1)/(実施計画様式!$D$73:$D$472&lt;&gt;""),ROW(A132))),"")</f>
        <v/>
      </c>
      <c r="F134" s="130" t="str" cm="1">
        <f t="array" ref="F134">IFERROR(INDEX(実施計画様式!$AK$73:$AK$472,_xlfn.AGGREGATE(15,6,(ROW(実施計画様式!$D$73:$D$472)-ROW(実施計画様式!$D$73)+1)/(実施計画様式!$D$73:$D$472&lt;&gt;""),ROW(A132))),"")</f>
        <v/>
      </c>
    </row>
    <row r="135" spans="1:6" ht="198.95" customHeight="1" x14ac:dyDescent="0.15">
      <c r="A135" s="130" t="str">
        <f t="shared" si="2"/>
        <v/>
      </c>
      <c r="B135" s="130" t="str" cm="1">
        <f t="array" ref="B135">IFERROR(INDEX(実施計画様式!$M$73:$M$472,_xlfn.AGGREGATE(15,6,(ROW(実施計画様式!$D$73:$D$472)-ROW(実施計画様式!$D$73)+1)/(実施計画様式!$D$73:$D$472&lt;&gt;""),ROW(A133))),"")</f>
        <v/>
      </c>
      <c r="C135" s="130" t="str" cm="1">
        <f t="array" ref="C135">IFERROR(INDEX(実施計画様式!$J$73:$J$472,_xlfn.AGGREGATE(15,6,(ROW(実施計画様式!$D$73:$D$472)-ROW(実施計画様式!$D$73)+1)/(実施計画様式!$D$73:$D$472&lt;&gt;""),ROW(A133))),"")</f>
        <v/>
      </c>
      <c r="D135" s="130" t="str" cm="1">
        <f t="array" ref="D135">IFERROR(INDEX(実施計画様式!$AA$73:$AA$472,_xlfn.AGGREGATE(15,6,(ROW(実施計画様式!$D$73:$D$472)-ROW(実施計画様式!$D$73)+1)/(実施計画様式!$D$73:$D$472&lt;&gt;""),ROW(A133))),"")</f>
        <v/>
      </c>
      <c r="E135" s="130" t="str" cm="1">
        <f t="array" ref="E135">IFERROR(INDEX(実施計画様式!$AI$73:$AI$472,_xlfn.AGGREGATE(15,6,(ROW(実施計画様式!$D$73:$D$472)-ROW(実施計画様式!$D$73)+1)/(実施計画様式!$D$73:$D$472&lt;&gt;""),ROW(A133))),"")</f>
        <v/>
      </c>
      <c r="F135" s="130" t="str" cm="1">
        <f t="array" ref="F135">IFERROR(INDEX(実施計画様式!$AK$73:$AK$472,_xlfn.AGGREGATE(15,6,(ROW(実施計画様式!$D$73:$D$472)-ROW(実施計画様式!$D$73)+1)/(実施計画様式!$D$73:$D$472&lt;&gt;""),ROW(A133))),"")</f>
        <v/>
      </c>
    </row>
    <row r="136" spans="1:6" ht="198.95" customHeight="1" x14ac:dyDescent="0.15">
      <c r="A136" s="130" t="str">
        <f t="shared" si="2"/>
        <v/>
      </c>
      <c r="B136" s="130" t="str" cm="1">
        <f t="array" ref="B136">IFERROR(INDEX(実施計画様式!$M$73:$M$472,_xlfn.AGGREGATE(15,6,(ROW(実施計画様式!$D$73:$D$472)-ROW(実施計画様式!$D$73)+1)/(実施計画様式!$D$73:$D$472&lt;&gt;""),ROW(A134))),"")</f>
        <v/>
      </c>
      <c r="C136" s="130" t="str" cm="1">
        <f t="array" ref="C136">IFERROR(INDEX(実施計画様式!$J$73:$J$472,_xlfn.AGGREGATE(15,6,(ROW(実施計画様式!$D$73:$D$472)-ROW(実施計画様式!$D$73)+1)/(実施計画様式!$D$73:$D$472&lt;&gt;""),ROW(A134))),"")</f>
        <v/>
      </c>
      <c r="D136" s="130" t="str" cm="1">
        <f t="array" ref="D136">IFERROR(INDEX(実施計画様式!$AA$73:$AA$472,_xlfn.AGGREGATE(15,6,(ROW(実施計画様式!$D$73:$D$472)-ROW(実施計画様式!$D$73)+1)/(実施計画様式!$D$73:$D$472&lt;&gt;""),ROW(A134))),"")</f>
        <v/>
      </c>
      <c r="E136" s="130" t="str" cm="1">
        <f t="array" ref="E136">IFERROR(INDEX(実施計画様式!$AI$73:$AI$472,_xlfn.AGGREGATE(15,6,(ROW(実施計画様式!$D$73:$D$472)-ROW(実施計画様式!$D$73)+1)/(実施計画様式!$D$73:$D$472&lt;&gt;""),ROW(A134))),"")</f>
        <v/>
      </c>
      <c r="F136" s="130" t="str" cm="1">
        <f t="array" ref="F136">IFERROR(INDEX(実施計画様式!$AK$73:$AK$472,_xlfn.AGGREGATE(15,6,(ROW(実施計画様式!$D$73:$D$472)-ROW(実施計画様式!$D$73)+1)/(実施計画様式!$D$73:$D$472&lt;&gt;""),ROW(A134))),"")</f>
        <v/>
      </c>
    </row>
    <row r="137" spans="1:6" ht="198.95" customHeight="1" x14ac:dyDescent="0.15">
      <c r="A137" s="130" t="str">
        <f t="shared" si="2"/>
        <v/>
      </c>
      <c r="B137" s="130" t="str" cm="1">
        <f t="array" ref="B137">IFERROR(INDEX(実施計画様式!$M$73:$M$472,_xlfn.AGGREGATE(15,6,(ROW(実施計画様式!$D$73:$D$472)-ROW(実施計画様式!$D$73)+1)/(実施計画様式!$D$73:$D$472&lt;&gt;""),ROW(A135))),"")</f>
        <v/>
      </c>
      <c r="C137" s="130" t="str" cm="1">
        <f t="array" ref="C137">IFERROR(INDEX(実施計画様式!$J$73:$J$472,_xlfn.AGGREGATE(15,6,(ROW(実施計画様式!$D$73:$D$472)-ROW(実施計画様式!$D$73)+1)/(実施計画様式!$D$73:$D$472&lt;&gt;""),ROW(A135))),"")</f>
        <v/>
      </c>
      <c r="D137" s="130" t="str" cm="1">
        <f t="array" ref="D137">IFERROR(INDEX(実施計画様式!$AA$73:$AA$472,_xlfn.AGGREGATE(15,6,(ROW(実施計画様式!$D$73:$D$472)-ROW(実施計画様式!$D$73)+1)/(実施計画様式!$D$73:$D$472&lt;&gt;""),ROW(A135))),"")</f>
        <v/>
      </c>
      <c r="E137" s="130" t="str" cm="1">
        <f t="array" ref="E137">IFERROR(INDEX(実施計画様式!$AI$73:$AI$472,_xlfn.AGGREGATE(15,6,(ROW(実施計画様式!$D$73:$D$472)-ROW(実施計画様式!$D$73)+1)/(実施計画様式!$D$73:$D$472&lt;&gt;""),ROW(A135))),"")</f>
        <v/>
      </c>
      <c r="F137" s="130" t="str" cm="1">
        <f t="array" ref="F137">IFERROR(INDEX(実施計画様式!$AK$73:$AK$472,_xlfn.AGGREGATE(15,6,(ROW(実施計画様式!$D$73:$D$472)-ROW(実施計画様式!$D$73)+1)/(実施計画様式!$D$73:$D$472&lt;&gt;""),ROW(A135))),"")</f>
        <v/>
      </c>
    </row>
    <row r="138" spans="1:6" ht="198.95" customHeight="1" x14ac:dyDescent="0.15">
      <c r="A138" s="130" t="str">
        <f t="shared" si="2"/>
        <v/>
      </c>
      <c r="B138" s="130" t="str" cm="1">
        <f t="array" ref="B138">IFERROR(INDEX(実施計画様式!$M$73:$M$472,_xlfn.AGGREGATE(15,6,(ROW(実施計画様式!$D$73:$D$472)-ROW(実施計画様式!$D$73)+1)/(実施計画様式!$D$73:$D$472&lt;&gt;""),ROW(A136))),"")</f>
        <v/>
      </c>
      <c r="C138" s="130" t="str" cm="1">
        <f t="array" ref="C138">IFERROR(INDEX(実施計画様式!$J$73:$J$472,_xlfn.AGGREGATE(15,6,(ROW(実施計画様式!$D$73:$D$472)-ROW(実施計画様式!$D$73)+1)/(実施計画様式!$D$73:$D$472&lt;&gt;""),ROW(A136))),"")</f>
        <v/>
      </c>
      <c r="D138" s="130" t="str" cm="1">
        <f t="array" ref="D138">IFERROR(INDEX(実施計画様式!$AA$73:$AA$472,_xlfn.AGGREGATE(15,6,(ROW(実施計画様式!$D$73:$D$472)-ROW(実施計画様式!$D$73)+1)/(実施計画様式!$D$73:$D$472&lt;&gt;""),ROW(A136))),"")</f>
        <v/>
      </c>
      <c r="E138" s="130" t="str" cm="1">
        <f t="array" ref="E138">IFERROR(INDEX(実施計画様式!$AI$73:$AI$472,_xlfn.AGGREGATE(15,6,(ROW(実施計画様式!$D$73:$D$472)-ROW(実施計画様式!$D$73)+1)/(実施計画様式!$D$73:$D$472&lt;&gt;""),ROW(A136))),"")</f>
        <v/>
      </c>
      <c r="F138" s="130" t="str" cm="1">
        <f t="array" ref="F138">IFERROR(INDEX(実施計画様式!$AK$73:$AK$472,_xlfn.AGGREGATE(15,6,(ROW(実施計画様式!$D$73:$D$472)-ROW(実施計画様式!$D$73)+1)/(実施計画様式!$D$73:$D$472&lt;&gt;""),ROW(A136))),"")</f>
        <v/>
      </c>
    </row>
    <row r="139" spans="1:6" ht="198.95" customHeight="1" x14ac:dyDescent="0.15">
      <c r="A139" s="130" t="str">
        <f t="shared" si="2"/>
        <v/>
      </c>
      <c r="B139" s="130" t="str" cm="1">
        <f t="array" ref="B139">IFERROR(INDEX(実施計画様式!$M$73:$M$472,_xlfn.AGGREGATE(15,6,(ROW(実施計画様式!$D$73:$D$472)-ROW(実施計画様式!$D$73)+1)/(実施計画様式!$D$73:$D$472&lt;&gt;""),ROW(A137))),"")</f>
        <v/>
      </c>
      <c r="C139" s="130" t="str" cm="1">
        <f t="array" ref="C139">IFERROR(INDEX(実施計画様式!$J$73:$J$472,_xlfn.AGGREGATE(15,6,(ROW(実施計画様式!$D$73:$D$472)-ROW(実施計画様式!$D$73)+1)/(実施計画様式!$D$73:$D$472&lt;&gt;""),ROW(A137))),"")</f>
        <v/>
      </c>
      <c r="D139" s="130" t="str" cm="1">
        <f t="array" ref="D139">IFERROR(INDEX(実施計画様式!$AA$73:$AA$472,_xlfn.AGGREGATE(15,6,(ROW(実施計画様式!$D$73:$D$472)-ROW(実施計画様式!$D$73)+1)/(実施計画様式!$D$73:$D$472&lt;&gt;""),ROW(A137))),"")</f>
        <v/>
      </c>
      <c r="E139" s="130" t="str" cm="1">
        <f t="array" ref="E139">IFERROR(INDEX(実施計画様式!$AI$73:$AI$472,_xlfn.AGGREGATE(15,6,(ROW(実施計画様式!$D$73:$D$472)-ROW(実施計画様式!$D$73)+1)/(実施計画様式!$D$73:$D$472&lt;&gt;""),ROW(A137))),"")</f>
        <v/>
      </c>
      <c r="F139" s="130" t="str" cm="1">
        <f t="array" ref="F139">IFERROR(INDEX(実施計画様式!$AK$73:$AK$472,_xlfn.AGGREGATE(15,6,(ROW(実施計画様式!$D$73:$D$472)-ROW(実施計画様式!$D$73)+1)/(実施計画様式!$D$73:$D$472&lt;&gt;""),ROW(A137))),"")</f>
        <v/>
      </c>
    </row>
    <row r="140" spans="1:6" ht="198.95" customHeight="1" x14ac:dyDescent="0.15">
      <c r="A140" s="130" t="str">
        <f t="shared" si="2"/>
        <v/>
      </c>
      <c r="B140" s="130" t="str" cm="1">
        <f t="array" ref="B140">IFERROR(INDEX(実施計画様式!$M$73:$M$472,_xlfn.AGGREGATE(15,6,(ROW(実施計画様式!$D$73:$D$472)-ROW(実施計画様式!$D$73)+1)/(実施計画様式!$D$73:$D$472&lt;&gt;""),ROW(A138))),"")</f>
        <v/>
      </c>
      <c r="C140" s="130" t="str" cm="1">
        <f t="array" ref="C140">IFERROR(INDEX(実施計画様式!$J$73:$J$472,_xlfn.AGGREGATE(15,6,(ROW(実施計画様式!$D$73:$D$472)-ROW(実施計画様式!$D$73)+1)/(実施計画様式!$D$73:$D$472&lt;&gt;""),ROW(A138))),"")</f>
        <v/>
      </c>
      <c r="D140" s="130" t="str" cm="1">
        <f t="array" ref="D140">IFERROR(INDEX(実施計画様式!$AA$73:$AA$472,_xlfn.AGGREGATE(15,6,(ROW(実施計画様式!$D$73:$D$472)-ROW(実施計画様式!$D$73)+1)/(実施計画様式!$D$73:$D$472&lt;&gt;""),ROW(A138))),"")</f>
        <v/>
      </c>
      <c r="E140" s="130" t="str" cm="1">
        <f t="array" ref="E140">IFERROR(INDEX(実施計画様式!$AI$73:$AI$472,_xlfn.AGGREGATE(15,6,(ROW(実施計画様式!$D$73:$D$472)-ROW(実施計画様式!$D$73)+1)/(実施計画様式!$D$73:$D$472&lt;&gt;""),ROW(A138))),"")</f>
        <v/>
      </c>
      <c r="F140" s="130" t="str" cm="1">
        <f t="array" ref="F140">IFERROR(INDEX(実施計画様式!$AK$73:$AK$472,_xlfn.AGGREGATE(15,6,(ROW(実施計画様式!$D$73:$D$472)-ROW(実施計画様式!$D$73)+1)/(実施計画様式!$D$73:$D$472&lt;&gt;""),ROW(A138))),"")</f>
        <v/>
      </c>
    </row>
    <row r="141" spans="1:6" ht="198.95" customHeight="1" x14ac:dyDescent="0.15">
      <c r="A141" s="130" t="str">
        <f t="shared" si="2"/>
        <v/>
      </c>
      <c r="B141" s="130" t="str" cm="1">
        <f t="array" ref="B141">IFERROR(INDEX(実施計画様式!$M$73:$M$472,_xlfn.AGGREGATE(15,6,(ROW(実施計画様式!$D$73:$D$472)-ROW(実施計画様式!$D$73)+1)/(実施計画様式!$D$73:$D$472&lt;&gt;""),ROW(A139))),"")</f>
        <v/>
      </c>
      <c r="C141" s="130" t="str" cm="1">
        <f t="array" ref="C141">IFERROR(INDEX(実施計画様式!$J$73:$J$472,_xlfn.AGGREGATE(15,6,(ROW(実施計画様式!$D$73:$D$472)-ROW(実施計画様式!$D$73)+1)/(実施計画様式!$D$73:$D$472&lt;&gt;""),ROW(A139))),"")</f>
        <v/>
      </c>
      <c r="D141" s="130" t="str" cm="1">
        <f t="array" ref="D141">IFERROR(INDEX(実施計画様式!$AA$73:$AA$472,_xlfn.AGGREGATE(15,6,(ROW(実施計画様式!$D$73:$D$472)-ROW(実施計画様式!$D$73)+1)/(実施計画様式!$D$73:$D$472&lt;&gt;""),ROW(A139))),"")</f>
        <v/>
      </c>
      <c r="E141" s="130" t="str" cm="1">
        <f t="array" ref="E141">IFERROR(INDEX(実施計画様式!$AI$73:$AI$472,_xlfn.AGGREGATE(15,6,(ROW(実施計画様式!$D$73:$D$472)-ROW(実施計画様式!$D$73)+1)/(実施計画様式!$D$73:$D$472&lt;&gt;""),ROW(A139))),"")</f>
        <v/>
      </c>
      <c r="F141" s="130" t="str" cm="1">
        <f t="array" ref="F141">IFERROR(INDEX(実施計画様式!$AK$73:$AK$472,_xlfn.AGGREGATE(15,6,(ROW(実施計画様式!$D$73:$D$472)-ROW(実施計画様式!$D$73)+1)/(実施計画様式!$D$73:$D$472&lt;&gt;""),ROW(A139))),"")</f>
        <v/>
      </c>
    </row>
    <row r="142" spans="1:6" ht="198.95" customHeight="1" x14ac:dyDescent="0.15">
      <c r="A142" s="130" t="str">
        <f t="shared" si="2"/>
        <v/>
      </c>
      <c r="B142" s="130" t="str" cm="1">
        <f t="array" ref="B142">IFERROR(INDEX(実施計画様式!$M$73:$M$472,_xlfn.AGGREGATE(15,6,(ROW(実施計画様式!$D$73:$D$472)-ROW(実施計画様式!$D$73)+1)/(実施計画様式!$D$73:$D$472&lt;&gt;""),ROW(A140))),"")</f>
        <v/>
      </c>
      <c r="C142" s="130" t="str" cm="1">
        <f t="array" ref="C142">IFERROR(INDEX(実施計画様式!$J$73:$J$472,_xlfn.AGGREGATE(15,6,(ROW(実施計画様式!$D$73:$D$472)-ROW(実施計画様式!$D$73)+1)/(実施計画様式!$D$73:$D$472&lt;&gt;""),ROW(A140))),"")</f>
        <v/>
      </c>
      <c r="D142" s="130" t="str" cm="1">
        <f t="array" ref="D142">IFERROR(INDEX(実施計画様式!$AA$73:$AA$472,_xlfn.AGGREGATE(15,6,(ROW(実施計画様式!$D$73:$D$472)-ROW(実施計画様式!$D$73)+1)/(実施計画様式!$D$73:$D$472&lt;&gt;""),ROW(A140))),"")</f>
        <v/>
      </c>
      <c r="E142" s="130" t="str" cm="1">
        <f t="array" ref="E142">IFERROR(INDEX(実施計画様式!$AI$73:$AI$472,_xlfn.AGGREGATE(15,6,(ROW(実施計画様式!$D$73:$D$472)-ROW(実施計画様式!$D$73)+1)/(実施計画様式!$D$73:$D$472&lt;&gt;""),ROW(A140))),"")</f>
        <v/>
      </c>
      <c r="F142" s="130" t="str" cm="1">
        <f t="array" ref="F142">IFERROR(INDEX(実施計画様式!$AK$73:$AK$472,_xlfn.AGGREGATE(15,6,(ROW(実施計画様式!$D$73:$D$472)-ROW(実施計画様式!$D$73)+1)/(実施計画様式!$D$73:$D$472&lt;&gt;""),ROW(A140))),"")</f>
        <v/>
      </c>
    </row>
    <row r="143" spans="1:6" ht="198.95" customHeight="1" x14ac:dyDescent="0.15">
      <c r="A143" s="130" t="str">
        <f t="shared" si="2"/>
        <v/>
      </c>
      <c r="B143" s="130" t="str" cm="1">
        <f t="array" ref="B143">IFERROR(INDEX(実施計画様式!$M$73:$M$472,_xlfn.AGGREGATE(15,6,(ROW(実施計画様式!$D$73:$D$472)-ROW(実施計画様式!$D$73)+1)/(実施計画様式!$D$73:$D$472&lt;&gt;""),ROW(A141))),"")</f>
        <v/>
      </c>
      <c r="C143" s="130" t="str" cm="1">
        <f t="array" ref="C143">IFERROR(INDEX(実施計画様式!$J$73:$J$472,_xlfn.AGGREGATE(15,6,(ROW(実施計画様式!$D$73:$D$472)-ROW(実施計画様式!$D$73)+1)/(実施計画様式!$D$73:$D$472&lt;&gt;""),ROW(A141))),"")</f>
        <v/>
      </c>
      <c r="D143" s="130" t="str" cm="1">
        <f t="array" ref="D143">IFERROR(INDEX(実施計画様式!$AA$73:$AA$472,_xlfn.AGGREGATE(15,6,(ROW(実施計画様式!$D$73:$D$472)-ROW(実施計画様式!$D$73)+1)/(実施計画様式!$D$73:$D$472&lt;&gt;""),ROW(A141))),"")</f>
        <v/>
      </c>
      <c r="E143" s="130" t="str" cm="1">
        <f t="array" ref="E143">IFERROR(INDEX(実施計画様式!$AI$73:$AI$472,_xlfn.AGGREGATE(15,6,(ROW(実施計画様式!$D$73:$D$472)-ROW(実施計画様式!$D$73)+1)/(実施計画様式!$D$73:$D$472&lt;&gt;""),ROW(A141))),"")</f>
        <v/>
      </c>
      <c r="F143" s="130" t="str" cm="1">
        <f t="array" ref="F143">IFERROR(INDEX(実施計画様式!$AK$73:$AK$472,_xlfn.AGGREGATE(15,6,(ROW(実施計画様式!$D$73:$D$472)-ROW(実施計画様式!$D$73)+1)/(実施計画様式!$D$73:$D$472&lt;&gt;""),ROW(A141))),"")</f>
        <v/>
      </c>
    </row>
    <row r="144" spans="1:6" ht="198.95" customHeight="1" x14ac:dyDescent="0.15">
      <c r="A144" s="130" t="str">
        <f t="shared" si="2"/>
        <v/>
      </c>
      <c r="B144" s="130" t="str" cm="1">
        <f t="array" ref="B144">IFERROR(INDEX(実施計画様式!$M$73:$M$472,_xlfn.AGGREGATE(15,6,(ROW(実施計画様式!$D$73:$D$472)-ROW(実施計画様式!$D$73)+1)/(実施計画様式!$D$73:$D$472&lt;&gt;""),ROW(A142))),"")</f>
        <v/>
      </c>
      <c r="C144" s="130" t="str" cm="1">
        <f t="array" ref="C144">IFERROR(INDEX(実施計画様式!$J$73:$J$472,_xlfn.AGGREGATE(15,6,(ROW(実施計画様式!$D$73:$D$472)-ROW(実施計画様式!$D$73)+1)/(実施計画様式!$D$73:$D$472&lt;&gt;""),ROW(A142))),"")</f>
        <v/>
      </c>
      <c r="D144" s="130" t="str" cm="1">
        <f t="array" ref="D144">IFERROR(INDEX(実施計画様式!$AA$73:$AA$472,_xlfn.AGGREGATE(15,6,(ROW(実施計画様式!$D$73:$D$472)-ROW(実施計画様式!$D$73)+1)/(実施計画様式!$D$73:$D$472&lt;&gt;""),ROW(A142))),"")</f>
        <v/>
      </c>
      <c r="E144" s="130" t="str" cm="1">
        <f t="array" ref="E144">IFERROR(INDEX(実施計画様式!$AI$73:$AI$472,_xlfn.AGGREGATE(15,6,(ROW(実施計画様式!$D$73:$D$472)-ROW(実施計画様式!$D$73)+1)/(実施計画様式!$D$73:$D$472&lt;&gt;""),ROW(A142))),"")</f>
        <v/>
      </c>
      <c r="F144" s="130" t="str" cm="1">
        <f t="array" ref="F144">IFERROR(INDEX(実施計画様式!$AK$73:$AK$472,_xlfn.AGGREGATE(15,6,(ROW(実施計画様式!$D$73:$D$472)-ROW(実施計画様式!$D$73)+1)/(実施計画様式!$D$73:$D$472&lt;&gt;""),ROW(A142))),"")</f>
        <v/>
      </c>
    </row>
    <row r="145" spans="1:6" ht="198.95" customHeight="1" x14ac:dyDescent="0.15">
      <c r="A145" s="130" t="str">
        <f t="shared" si="2"/>
        <v/>
      </c>
      <c r="B145" s="130" t="str" cm="1">
        <f t="array" ref="B145">IFERROR(INDEX(実施計画様式!$M$73:$M$472,_xlfn.AGGREGATE(15,6,(ROW(実施計画様式!$D$73:$D$472)-ROW(実施計画様式!$D$73)+1)/(実施計画様式!$D$73:$D$472&lt;&gt;""),ROW(A143))),"")</f>
        <v/>
      </c>
      <c r="C145" s="130" t="str" cm="1">
        <f t="array" ref="C145">IFERROR(INDEX(実施計画様式!$J$73:$J$472,_xlfn.AGGREGATE(15,6,(ROW(実施計画様式!$D$73:$D$472)-ROW(実施計画様式!$D$73)+1)/(実施計画様式!$D$73:$D$472&lt;&gt;""),ROW(A143))),"")</f>
        <v/>
      </c>
      <c r="D145" s="130" t="str" cm="1">
        <f t="array" ref="D145">IFERROR(INDEX(実施計画様式!$AA$73:$AA$472,_xlfn.AGGREGATE(15,6,(ROW(実施計画様式!$D$73:$D$472)-ROW(実施計画様式!$D$73)+1)/(実施計画様式!$D$73:$D$472&lt;&gt;""),ROW(A143))),"")</f>
        <v/>
      </c>
      <c r="E145" s="130" t="str" cm="1">
        <f t="array" ref="E145">IFERROR(INDEX(実施計画様式!$AI$73:$AI$472,_xlfn.AGGREGATE(15,6,(ROW(実施計画様式!$D$73:$D$472)-ROW(実施計画様式!$D$73)+1)/(実施計画様式!$D$73:$D$472&lt;&gt;""),ROW(A143))),"")</f>
        <v/>
      </c>
      <c r="F145" s="130" t="str" cm="1">
        <f t="array" ref="F145">IFERROR(INDEX(実施計画様式!$AK$73:$AK$472,_xlfn.AGGREGATE(15,6,(ROW(実施計画様式!$D$73:$D$472)-ROW(実施計画様式!$D$73)+1)/(実施計画様式!$D$73:$D$472&lt;&gt;""),ROW(A143))),"")</f>
        <v/>
      </c>
    </row>
    <row r="146" spans="1:6" ht="198.95" customHeight="1" x14ac:dyDescent="0.15">
      <c r="A146" s="130" t="str">
        <f t="shared" si="2"/>
        <v/>
      </c>
      <c r="B146" s="130" t="str" cm="1">
        <f t="array" ref="B146">IFERROR(INDEX(実施計画様式!$M$73:$M$472,_xlfn.AGGREGATE(15,6,(ROW(実施計画様式!$D$73:$D$472)-ROW(実施計画様式!$D$73)+1)/(実施計画様式!$D$73:$D$472&lt;&gt;""),ROW(A144))),"")</f>
        <v/>
      </c>
      <c r="C146" s="130" t="str" cm="1">
        <f t="array" ref="C146">IFERROR(INDEX(実施計画様式!$J$73:$J$472,_xlfn.AGGREGATE(15,6,(ROW(実施計画様式!$D$73:$D$472)-ROW(実施計画様式!$D$73)+1)/(実施計画様式!$D$73:$D$472&lt;&gt;""),ROW(A144))),"")</f>
        <v/>
      </c>
      <c r="D146" s="130" t="str" cm="1">
        <f t="array" ref="D146">IFERROR(INDEX(実施計画様式!$AA$73:$AA$472,_xlfn.AGGREGATE(15,6,(ROW(実施計画様式!$D$73:$D$472)-ROW(実施計画様式!$D$73)+1)/(実施計画様式!$D$73:$D$472&lt;&gt;""),ROW(A144))),"")</f>
        <v/>
      </c>
      <c r="E146" s="130" t="str" cm="1">
        <f t="array" ref="E146">IFERROR(INDEX(実施計画様式!$AI$73:$AI$472,_xlfn.AGGREGATE(15,6,(ROW(実施計画様式!$D$73:$D$472)-ROW(実施計画様式!$D$73)+1)/(実施計画様式!$D$73:$D$472&lt;&gt;""),ROW(A144))),"")</f>
        <v/>
      </c>
      <c r="F146" s="130" t="str" cm="1">
        <f t="array" ref="F146">IFERROR(INDEX(実施計画様式!$AK$73:$AK$472,_xlfn.AGGREGATE(15,6,(ROW(実施計画様式!$D$73:$D$472)-ROW(実施計画様式!$D$73)+1)/(実施計画様式!$D$73:$D$472&lt;&gt;""),ROW(A144))),"")</f>
        <v/>
      </c>
    </row>
    <row r="147" spans="1:6" ht="198.95" customHeight="1" x14ac:dyDescent="0.15">
      <c r="A147" s="130" t="str">
        <f t="shared" si="2"/>
        <v/>
      </c>
      <c r="B147" s="130" t="str" cm="1">
        <f t="array" ref="B147">IFERROR(INDEX(実施計画様式!$M$73:$M$472,_xlfn.AGGREGATE(15,6,(ROW(実施計画様式!$D$73:$D$472)-ROW(実施計画様式!$D$73)+1)/(実施計画様式!$D$73:$D$472&lt;&gt;""),ROW(A145))),"")</f>
        <v/>
      </c>
      <c r="C147" s="130" t="str" cm="1">
        <f t="array" ref="C147">IFERROR(INDEX(実施計画様式!$J$73:$J$472,_xlfn.AGGREGATE(15,6,(ROW(実施計画様式!$D$73:$D$472)-ROW(実施計画様式!$D$73)+1)/(実施計画様式!$D$73:$D$472&lt;&gt;""),ROW(A145))),"")</f>
        <v/>
      </c>
      <c r="D147" s="130" t="str" cm="1">
        <f t="array" ref="D147">IFERROR(INDEX(実施計画様式!$AA$73:$AA$472,_xlfn.AGGREGATE(15,6,(ROW(実施計画様式!$D$73:$D$472)-ROW(実施計画様式!$D$73)+1)/(実施計画様式!$D$73:$D$472&lt;&gt;""),ROW(A145))),"")</f>
        <v/>
      </c>
      <c r="E147" s="130" t="str" cm="1">
        <f t="array" ref="E147">IFERROR(INDEX(実施計画様式!$AI$73:$AI$472,_xlfn.AGGREGATE(15,6,(ROW(実施計画様式!$D$73:$D$472)-ROW(実施計画様式!$D$73)+1)/(実施計画様式!$D$73:$D$472&lt;&gt;""),ROW(A145))),"")</f>
        <v/>
      </c>
      <c r="F147" s="130" t="str" cm="1">
        <f t="array" ref="F147">IFERROR(INDEX(実施計画様式!$AK$73:$AK$472,_xlfn.AGGREGATE(15,6,(ROW(実施計画様式!$D$73:$D$472)-ROW(実施計画様式!$D$73)+1)/(実施計画様式!$D$73:$D$472&lt;&gt;""),ROW(A145))),"")</f>
        <v/>
      </c>
    </row>
    <row r="148" spans="1:6" ht="198.95" customHeight="1" x14ac:dyDescent="0.15">
      <c r="A148" s="130" t="str">
        <f t="shared" si="2"/>
        <v/>
      </c>
      <c r="B148" s="130" t="str" cm="1">
        <f t="array" ref="B148">IFERROR(INDEX(実施計画様式!$M$73:$M$472,_xlfn.AGGREGATE(15,6,(ROW(実施計画様式!$D$73:$D$472)-ROW(実施計画様式!$D$73)+1)/(実施計画様式!$D$73:$D$472&lt;&gt;""),ROW(A146))),"")</f>
        <v/>
      </c>
      <c r="C148" s="130" t="str" cm="1">
        <f t="array" ref="C148">IFERROR(INDEX(実施計画様式!$J$73:$J$472,_xlfn.AGGREGATE(15,6,(ROW(実施計画様式!$D$73:$D$472)-ROW(実施計画様式!$D$73)+1)/(実施計画様式!$D$73:$D$472&lt;&gt;""),ROW(A146))),"")</f>
        <v/>
      </c>
      <c r="D148" s="130" t="str" cm="1">
        <f t="array" ref="D148">IFERROR(INDEX(実施計画様式!$AA$73:$AA$472,_xlfn.AGGREGATE(15,6,(ROW(実施計画様式!$D$73:$D$472)-ROW(実施計画様式!$D$73)+1)/(実施計画様式!$D$73:$D$472&lt;&gt;""),ROW(A146))),"")</f>
        <v/>
      </c>
      <c r="E148" s="130" t="str" cm="1">
        <f t="array" ref="E148">IFERROR(INDEX(実施計画様式!$AI$73:$AI$472,_xlfn.AGGREGATE(15,6,(ROW(実施計画様式!$D$73:$D$472)-ROW(実施計画様式!$D$73)+1)/(実施計画様式!$D$73:$D$472&lt;&gt;""),ROW(A146))),"")</f>
        <v/>
      </c>
      <c r="F148" s="130" t="str" cm="1">
        <f t="array" ref="F148">IFERROR(INDEX(実施計画様式!$AK$73:$AK$472,_xlfn.AGGREGATE(15,6,(ROW(実施計画様式!$D$73:$D$472)-ROW(実施計画様式!$D$73)+1)/(実施計画様式!$D$73:$D$472&lt;&gt;""),ROW(A146))),"")</f>
        <v/>
      </c>
    </row>
    <row r="149" spans="1:6" ht="198.95" customHeight="1" x14ac:dyDescent="0.15">
      <c r="A149" s="130" t="str">
        <f t="shared" si="2"/>
        <v/>
      </c>
      <c r="B149" s="130" t="str" cm="1">
        <f t="array" ref="B149">IFERROR(INDEX(実施計画様式!$M$73:$M$472,_xlfn.AGGREGATE(15,6,(ROW(実施計画様式!$D$73:$D$472)-ROW(実施計画様式!$D$73)+1)/(実施計画様式!$D$73:$D$472&lt;&gt;""),ROW(A147))),"")</f>
        <v/>
      </c>
      <c r="C149" s="130" t="str" cm="1">
        <f t="array" ref="C149">IFERROR(INDEX(実施計画様式!$J$73:$J$472,_xlfn.AGGREGATE(15,6,(ROW(実施計画様式!$D$73:$D$472)-ROW(実施計画様式!$D$73)+1)/(実施計画様式!$D$73:$D$472&lt;&gt;""),ROW(A147))),"")</f>
        <v/>
      </c>
      <c r="D149" s="130" t="str" cm="1">
        <f t="array" ref="D149">IFERROR(INDEX(実施計画様式!$AA$73:$AA$472,_xlfn.AGGREGATE(15,6,(ROW(実施計画様式!$D$73:$D$472)-ROW(実施計画様式!$D$73)+1)/(実施計画様式!$D$73:$D$472&lt;&gt;""),ROW(A147))),"")</f>
        <v/>
      </c>
      <c r="E149" s="130" t="str" cm="1">
        <f t="array" ref="E149">IFERROR(INDEX(実施計画様式!$AI$73:$AI$472,_xlfn.AGGREGATE(15,6,(ROW(実施計画様式!$D$73:$D$472)-ROW(実施計画様式!$D$73)+1)/(実施計画様式!$D$73:$D$472&lt;&gt;""),ROW(A147))),"")</f>
        <v/>
      </c>
      <c r="F149" s="130" t="str" cm="1">
        <f t="array" ref="F149">IFERROR(INDEX(実施計画様式!$AK$73:$AK$472,_xlfn.AGGREGATE(15,6,(ROW(実施計画様式!$D$73:$D$472)-ROW(実施計画様式!$D$73)+1)/(実施計画様式!$D$73:$D$472&lt;&gt;""),ROW(A147))),"")</f>
        <v/>
      </c>
    </row>
    <row r="150" spans="1:6" ht="198.95" customHeight="1" x14ac:dyDescent="0.15">
      <c r="A150" s="130" t="str">
        <f t="shared" si="2"/>
        <v/>
      </c>
      <c r="B150" s="130" t="str" cm="1">
        <f t="array" ref="B150">IFERROR(INDEX(実施計画様式!$M$73:$M$472,_xlfn.AGGREGATE(15,6,(ROW(実施計画様式!$D$73:$D$472)-ROW(実施計画様式!$D$73)+1)/(実施計画様式!$D$73:$D$472&lt;&gt;""),ROW(A148))),"")</f>
        <v/>
      </c>
      <c r="C150" s="130" t="str" cm="1">
        <f t="array" ref="C150">IFERROR(INDEX(実施計画様式!$J$73:$J$472,_xlfn.AGGREGATE(15,6,(ROW(実施計画様式!$D$73:$D$472)-ROW(実施計画様式!$D$73)+1)/(実施計画様式!$D$73:$D$472&lt;&gt;""),ROW(A148))),"")</f>
        <v/>
      </c>
      <c r="D150" s="130" t="str" cm="1">
        <f t="array" ref="D150">IFERROR(INDEX(実施計画様式!$AA$73:$AA$472,_xlfn.AGGREGATE(15,6,(ROW(実施計画様式!$D$73:$D$472)-ROW(実施計画様式!$D$73)+1)/(実施計画様式!$D$73:$D$472&lt;&gt;""),ROW(A148))),"")</f>
        <v/>
      </c>
      <c r="E150" s="130" t="str" cm="1">
        <f t="array" ref="E150">IFERROR(INDEX(実施計画様式!$AI$73:$AI$472,_xlfn.AGGREGATE(15,6,(ROW(実施計画様式!$D$73:$D$472)-ROW(実施計画様式!$D$73)+1)/(実施計画様式!$D$73:$D$472&lt;&gt;""),ROW(A148))),"")</f>
        <v/>
      </c>
      <c r="F150" s="130" t="str" cm="1">
        <f t="array" ref="F150">IFERROR(INDEX(実施計画様式!$AK$73:$AK$472,_xlfn.AGGREGATE(15,6,(ROW(実施計画様式!$D$73:$D$472)-ROW(実施計画様式!$D$73)+1)/(実施計画様式!$D$73:$D$472&lt;&gt;""),ROW(A148))),"")</f>
        <v/>
      </c>
    </row>
    <row r="151" spans="1:6" ht="198.95" customHeight="1" x14ac:dyDescent="0.15">
      <c r="A151" s="130" t="str">
        <f t="shared" si="2"/>
        <v/>
      </c>
      <c r="B151" s="130" t="str" cm="1">
        <f t="array" ref="B151">IFERROR(INDEX(実施計画様式!$M$73:$M$472,_xlfn.AGGREGATE(15,6,(ROW(実施計画様式!$D$73:$D$472)-ROW(実施計画様式!$D$73)+1)/(実施計画様式!$D$73:$D$472&lt;&gt;""),ROW(A149))),"")</f>
        <v/>
      </c>
      <c r="C151" s="130" t="str" cm="1">
        <f t="array" ref="C151">IFERROR(INDEX(実施計画様式!$J$73:$J$472,_xlfn.AGGREGATE(15,6,(ROW(実施計画様式!$D$73:$D$472)-ROW(実施計画様式!$D$73)+1)/(実施計画様式!$D$73:$D$472&lt;&gt;""),ROW(A149))),"")</f>
        <v/>
      </c>
      <c r="D151" s="130" t="str" cm="1">
        <f t="array" ref="D151">IFERROR(INDEX(実施計画様式!$AA$73:$AA$472,_xlfn.AGGREGATE(15,6,(ROW(実施計画様式!$D$73:$D$472)-ROW(実施計画様式!$D$73)+1)/(実施計画様式!$D$73:$D$472&lt;&gt;""),ROW(A149))),"")</f>
        <v/>
      </c>
      <c r="E151" s="130" t="str" cm="1">
        <f t="array" ref="E151">IFERROR(INDEX(実施計画様式!$AI$73:$AI$472,_xlfn.AGGREGATE(15,6,(ROW(実施計画様式!$D$73:$D$472)-ROW(実施計画様式!$D$73)+1)/(実施計画様式!$D$73:$D$472&lt;&gt;""),ROW(A149))),"")</f>
        <v/>
      </c>
      <c r="F151" s="130" t="str" cm="1">
        <f t="array" ref="F151">IFERROR(INDEX(実施計画様式!$AK$73:$AK$472,_xlfn.AGGREGATE(15,6,(ROW(実施計画様式!$D$73:$D$472)-ROW(実施計画様式!$D$73)+1)/(実施計画様式!$D$73:$D$472&lt;&gt;""),ROW(A149))),"")</f>
        <v/>
      </c>
    </row>
    <row r="152" spans="1:6" ht="198.95" customHeight="1" x14ac:dyDescent="0.15">
      <c r="A152" s="130" t="str">
        <f t="shared" si="2"/>
        <v/>
      </c>
      <c r="B152" s="130" t="str" cm="1">
        <f t="array" ref="B152">IFERROR(INDEX(実施計画様式!$M$73:$M$472,_xlfn.AGGREGATE(15,6,(ROW(実施計画様式!$D$73:$D$472)-ROW(実施計画様式!$D$73)+1)/(実施計画様式!$D$73:$D$472&lt;&gt;""),ROW(A150))),"")</f>
        <v/>
      </c>
      <c r="C152" s="130" t="str" cm="1">
        <f t="array" ref="C152">IFERROR(INDEX(実施計画様式!$J$73:$J$472,_xlfn.AGGREGATE(15,6,(ROW(実施計画様式!$D$73:$D$472)-ROW(実施計画様式!$D$73)+1)/(実施計画様式!$D$73:$D$472&lt;&gt;""),ROW(A150))),"")</f>
        <v/>
      </c>
      <c r="D152" s="130" t="str" cm="1">
        <f t="array" ref="D152">IFERROR(INDEX(実施計画様式!$AA$73:$AA$472,_xlfn.AGGREGATE(15,6,(ROW(実施計画様式!$D$73:$D$472)-ROW(実施計画様式!$D$73)+1)/(実施計画様式!$D$73:$D$472&lt;&gt;""),ROW(A150))),"")</f>
        <v/>
      </c>
      <c r="E152" s="130" t="str" cm="1">
        <f t="array" ref="E152">IFERROR(INDEX(実施計画様式!$AI$73:$AI$472,_xlfn.AGGREGATE(15,6,(ROW(実施計画様式!$D$73:$D$472)-ROW(実施計画様式!$D$73)+1)/(実施計画様式!$D$73:$D$472&lt;&gt;""),ROW(A150))),"")</f>
        <v/>
      </c>
      <c r="F152" s="130" t="str" cm="1">
        <f t="array" ref="F152">IFERROR(INDEX(実施計画様式!$AK$73:$AK$472,_xlfn.AGGREGATE(15,6,(ROW(実施計画様式!$D$73:$D$472)-ROW(実施計画様式!$D$73)+1)/(実施計画様式!$D$73:$D$472&lt;&gt;""),ROW(A150))),"")</f>
        <v/>
      </c>
    </row>
    <row r="153" spans="1:6" ht="198.95" customHeight="1" x14ac:dyDescent="0.15">
      <c r="A153" s="130" t="str">
        <f t="shared" si="2"/>
        <v/>
      </c>
      <c r="B153" s="130" t="str" cm="1">
        <f t="array" ref="B153">IFERROR(INDEX(実施計画様式!$M$73:$M$472,_xlfn.AGGREGATE(15,6,(ROW(実施計画様式!$D$73:$D$472)-ROW(実施計画様式!$D$73)+1)/(実施計画様式!$D$73:$D$472&lt;&gt;""),ROW(A151))),"")</f>
        <v/>
      </c>
      <c r="C153" s="130" t="str" cm="1">
        <f t="array" ref="C153">IFERROR(INDEX(実施計画様式!$J$73:$J$472,_xlfn.AGGREGATE(15,6,(ROW(実施計画様式!$D$73:$D$472)-ROW(実施計画様式!$D$73)+1)/(実施計画様式!$D$73:$D$472&lt;&gt;""),ROW(A151))),"")</f>
        <v/>
      </c>
      <c r="D153" s="130" t="str" cm="1">
        <f t="array" ref="D153">IFERROR(INDEX(実施計画様式!$AA$73:$AA$472,_xlfn.AGGREGATE(15,6,(ROW(実施計画様式!$D$73:$D$472)-ROW(実施計画様式!$D$73)+1)/(実施計画様式!$D$73:$D$472&lt;&gt;""),ROW(A151))),"")</f>
        <v/>
      </c>
      <c r="E153" s="130" t="str" cm="1">
        <f t="array" ref="E153">IFERROR(INDEX(実施計画様式!$AI$73:$AI$472,_xlfn.AGGREGATE(15,6,(ROW(実施計画様式!$D$73:$D$472)-ROW(実施計画様式!$D$73)+1)/(実施計画様式!$D$73:$D$472&lt;&gt;""),ROW(A151))),"")</f>
        <v/>
      </c>
      <c r="F153" s="130" t="str" cm="1">
        <f t="array" ref="F153">IFERROR(INDEX(実施計画様式!$AK$73:$AK$472,_xlfn.AGGREGATE(15,6,(ROW(実施計画様式!$D$73:$D$472)-ROW(実施計画様式!$D$73)+1)/(実施計画様式!$D$73:$D$472&lt;&gt;""),ROW(A151))),"")</f>
        <v/>
      </c>
    </row>
    <row r="154" spans="1:6" ht="198.95" customHeight="1" x14ac:dyDescent="0.15">
      <c r="A154" s="130" t="str">
        <f t="shared" si="2"/>
        <v/>
      </c>
      <c r="B154" s="130" t="str" cm="1">
        <f t="array" ref="B154">IFERROR(INDEX(実施計画様式!$M$73:$M$472,_xlfn.AGGREGATE(15,6,(ROW(実施計画様式!$D$73:$D$472)-ROW(実施計画様式!$D$73)+1)/(実施計画様式!$D$73:$D$472&lt;&gt;""),ROW(A152))),"")</f>
        <v/>
      </c>
      <c r="C154" s="130" t="str" cm="1">
        <f t="array" ref="C154">IFERROR(INDEX(実施計画様式!$J$73:$J$472,_xlfn.AGGREGATE(15,6,(ROW(実施計画様式!$D$73:$D$472)-ROW(実施計画様式!$D$73)+1)/(実施計画様式!$D$73:$D$472&lt;&gt;""),ROW(A152))),"")</f>
        <v/>
      </c>
      <c r="D154" s="130" t="str" cm="1">
        <f t="array" ref="D154">IFERROR(INDEX(実施計画様式!$AA$73:$AA$472,_xlfn.AGGREGATE(15,6,(ROW(実施計画様式!$D$73:$D$472)-ROW(実施計画様式!$D$73)+1)/(実施計画様式!$D$73:$D$472&lt;&gt;""),ROW(A152))),"")</f>
        <v/>
      </c>
      <c r="E154" s="130" t="str" cm="1">
        <f t="array" ref="E154">IFERROR(INDEX(実施計画様式!$AI$73:$AI$472,_xlfn.AGGREGATE(15,6,(ROW(実施計画様式!$D$73:$D$472)-ROW(実施計画様式!$D$73)+1)/(実施計画様式!$D$73:$D$472&lt;&gt;""),ROW(A152))),"")</f>
        <v/>
      </c>
      <c r="F154" s="130" t="str" cm="1">
        <f t="array" ref="F154">IFERROR(INDEX(実施計画様式!$AK$73:$AK$472,_xlfn.AGGREGATE(15,6,(ROW(実施計画様式!$D$73:$D$472)-ROW(実施計画様式!$D$73)+1)/(実施計画様式!$D$73:$D$472&lt;&gt;""),ROW(A152))),"")</f>
        <v/>
      </c>
    </row>
    <row r="155" spans="1:6" ht="198.95" customHeight="1" x14ac:dyDescent="0.15">
      <c r="A155" s="130" t="str">
        <f t="shared" si="2"/>
        <v/>
      </c>
      <c r="B155" s="130" t="str" cm="1">
        <f t="array" ref="B155">IFERROR(INDEX(実施計画様式!$M$73:$M$472,_xlfn.AGGREGATE(15,6,(ROW(実施計画様式!$D$73:$D$472)-ROW(実施計画様式!$D$73)+1)/(実施計画様式!$D$73:$D$472&lt;&gt;""),ROW(A153))),"")</f>
        <v/>
      </c>
      <c r="C155" s="130" t="str" cm="1">
        <f t="array" ref="C155">IFERROR(INDEX(実施計画様式!$J$73:$J$472,_xlfn.AGGREGATE(15,6,(ROW(実施計画様式!$D$73:$D$472)-ROW(実施計画様式!$D$73)+1)/(実施計画様式!$D$73:$D$472&lt;&gt;""),ROW(A153))),"")</f>
        <v/>
      </c>
      <c r="D155" s="130" t="str" cm="1">
        <f t="array" ref="D155">IFERROR(INDEX(実施計画様式!$AA$73:$AA$472,_xlfn.AGGREGATE(15,6,(ROW(実施計画様式!$D$73:$D$472)-ROW(実施計画様式!$D$73)+1)/(実施計画様式!$D$73:$D$472&lt;&gt;""),ROW(A153))),"")</f>
        <v/>
      </c>
      <c r="E155" s="130" t="str" cm="1">
        <f t="array" ref="E155">IFERROR(INDEX(実施計画様式!$AI$73:$AI$472,_xlfn.AGGREGATE(15,6,(ROW(実施計画様式!$D$73:$D$472)-ROW(実施計画様式!$D$73)+1)/(実施計画様式!$D$73:$D$472&lt;&gt;""),ROW(A153))),"")</f>
        <v/>
      </c>
      <c r="F155" s="130" t="str" cm="1">
        <f t="array" ref="F155">IFERROR(INDEX(実施計画様式!$AK$73:$AK$472,_xlfn.AGGREGATE(15,6,(ROW(実施計画様式!$D$73:$D$472)-ROW(実施計画様式!$D$73)+1)/(実施計画様式!$D$73:$D$472&lt;&gt;""),ROW(A153))),"")</f>
        <v/>
      </c>
    </row>
    <row r="156" spans="1:6" ht="198.95" customHeight="1" x14ac:dyDescent="0.15">
      <c r="A156" s="130" t="str">
        <f t="shared" si="2"/>
        <v/>
      </c>
      <c r="B156" s="130" t="str" cm="1">
        <f t="array" ref="B156">IFERROR(INDEX(実施計画様式!$M$73:$M$472,_xlfn.AGGREGATE(15,6,(ROW(実施計画様式!$D$73:$D$472)-ROW(実施計画様式!$D$73)+1)/(実施計画様式!$D$73:$D$472&lt;&gt;""),ROW(A154))),"")</f>
        <v/>
      </c>
      <c r="C156" s="130" t="str" cm="1">
        <f t="array" ref="C156">IFERROR(INDEX(実施計画様式!$J$73:$J$472,_xlfn.AGGREGATE(15,6,(ROW(実施計画様式!$D$73:$D$472)-ROW(実施計画様式!$D$73)+1)/(実施計画様式!$D$73:$D$472&lt;&gt;""),ROW(A154))),"")</f>
        <v/>
      </c>
      <c r="D156" s="130" t="str" cm="1">
        <f t="array" ref="D156">IFERROR(INDEX(実施計画様式!$AA$73:$AA$472,_xlfn.AGGREGATE(15,6,(ROW(実施計画様式!$D$73:$D$472)-ROW(実施計画様式!$D$73)+1)/(実施計画様式!$D$73:$D$472&lt;&gt;""),ROW(A154))),"")</f>
        <v/>
      </c>
      <c r="E156" s="130" t="str" cm="1">
        <f t="array" ref="E156">IFERROR(INDEX(実施計画様式!$AI$73:$AI$472,_xlfn.AGGREGATE(15,6,(ROW(実施計画様式!$D$73:$D$472)-ROW(実施計画様式!$D$73)+1)/(実施計画様式!$D$73:$D$472&lt;&gt;""),ROW(A154))),"")</f>
        <v/>
      </c>
      <c r="F156" s="130" t="str" cm="1">
        <f t="array" ref="F156">IFERROR(INDEX(実施計画様式!$AK$73:$AK$472,_xlfn.AGGREGATE(15,6,(ROW(実施計画様式!$D$73:$D$472)-ROW(実施計画様式!$D$73)+1)/(実施計画様式!$D$73:$D$472&lt;&gt;""),ROW(A154))),"")</f>
        <v/>
      </c>
    </row>
    <row r="157" spans="1:6" ht="198.95" customHeight="1" x14ac:dyDescent="0.15">
      <c r="A157" s="130" t="str">
        <f t="shared" si="2"/>
        <v/>
      </c>
      <c r="B157" s="130" t="str" cm="1">
        <f t="array" ref="B157">IFERROR(INDEX(実施計画様式!$M$73:$M$472,_xlfn.AGGREGATE(15,6,(ROW(実施計画様式!$D$73:$D$472)-ROW(実施計画様式!$D$73)+1)/(実施計画様式!$D$73:$D$472&lt;&gt;""),ROW(A155))),"")</f>
        <v/>
      </c>
      <c r="C157" s="130" t="str" cm="1">
        <f t="array" ref="C157">IFERROR(INDEX(実施計画様式!$J$73:$J$472,_xlfn.AGGREGATE(15,6,(ROW(実施計画様式!$D$73:$D$472)-ROW(実施計画様式!$D$73)+1)/(実施計画様式!$D$73:$D$472&lt;&gt;""),ROW(A155))),"")</f>
        <v/>
      </c>
      <c r="D157" s="130" t="str" cm="1">
        <f t="array" ref="D157">IFERROR(INDEX(実施計画様式!$AA$73:$AA$472,_xlfn.AGGREGATE(15,6,(ROW(実施計画様式!$D$73:$D$472)-ROW(実施計画様式!$D$73)+1)/(実施計画様式!$D$73:$D$472&lt;&gt;""),ROW(A155))),"")</f>
        <v/>
      </c>
      <c r="E157" s="130" t="str" cm="1">
        <f t="array" ref="E157">IFERROR(INDEX(実施計画様式!$AI$73:$AI$472,_xlfn.AGGREGATE(15,6,(ROW(実施計画様式!$D$73:$D$472)-ROW(実施計画様式!$D$73)+1)/(実施計画様式!$D$73:$D$472&lt;&gt;""),ROW(A155))),"")</f>
        <v/>
      </c>
      <c r="F157" s="130" t="str" cm="1">
        <f t="array" ref="F157">IFERROR(INDEX(実施計画様式!$AK$73:$AK$472,_xlfn.AGGREGATE(15,6,(ROW(実施計画様式!$D$73:$D$472)-ROW(実施計画様式!$D$73)+1)/(実施計画様式!$D$73:$D$472&lt;&gt;""),ROW(A155))),"")</f>
        <v/>
      </c>
    </row>
    <row r="158" spans="1:6" ht="198.95" customHeight="1" x14ac:dyDescent="0.15">
      <c r="A158" s="130" t="str">
        <f t="shared" si="2"/>
        <v/>
      </c>
      <c r="B158" s="130" t="str" cm="1">
        <f t="array" ref="B158">IFERROR(INDEX(実施計画様式!$M$73:$M$472,_xlfn.AGGREGATE(15,6,(ROW(実施計画様式!$D$73:$D$472)-ROW(実施計画様式!$D$73)+1)/(実施計画様式!$D$73:$D$472&lt;&gt;""),ROW(A156))),"")</f>
        <v/>
      </c>
      <c r="C158" s="130" t="str" cm="1">
        <f t="array" ref="C158">IFERROR(INDEX(実施計画様式!$J$73:$J$472,_xlfn.AGGREGATE(15,6,(ROW(実施計画様式!$D$73:$D$472)-ROW(実施計画様式!$D$73)+1)/(実施計画様式!$D$73:$D$472&lt;&gt;""),ROW(A156))),"")</f>
        <v/>
      </c>
      <c r="D158" s="130" t="str" cm="1">
        <f t="array" ref="D158">IFERROR(INDEX(実施計画様式!$AA$73:$AA$472,_xlfn.AGGREGATE(15,6,(ROW(実施計画様式!$D$73:$D$472)-ROW(実施計画様式!$D$73)+1)/(実施計画様式!$D$73:$D$472&lt;&gt;""),ROW(A156))),"")</f>
        <v/>
      </c>
      <c r="E158" s="130" t="str" cm="1">
        <f t="array" ref="E158">IFERROR(INDEX(実施計画様式!$AI$73:$AI$472,_xlfn.AGGREGATE(15,6,(ROW(実施計画様式!$D$73:$D$472)-ROW(実施計画様式!$D$73)+1)/(実施計画様式!$D$73:$D$472&lt;&gt;""),ROW(A156))),"")</f>
        <v/>
      </c>
      <c r="F158" s="130" t="str" cm="1">
        <f t="array" ref="F158">IFERROR(INDEX(実施計画様式!$AK$73:$AK$472,_xlfn.AGGREGATE(15,6,(ROW(実施計画様式!$D$73:$D$472)-ROW(実施計画様式!$D$73)+1)/(実施計画様式!$D$73:$D$472&lt;&gt;""),ROW(A156))),"")</f>
        <v/>
      </c>
    </row>
    <row r="159" spans="1:6" ht="198.95" customHeight="1" x14ac:dyDescent="0.15">
      <c r="A159" s="130" t="str">
        <f t="shared" si="2"/>
        <v/>
      </c>
      <c r="B159" s="130" t="str" cm="1">
        <f t="array" ref="B159">IFERROR(INDEX(実施計画様式!$M$73:$M$472,_xlfn.AGGREGATE(15,6,(ROW(実施計画様式!$D$73:$D$472)-ROW(実施計画様式!$D$73)+1)/(実施計画様式!$D$73:$D$472&lt;&gt;""),ROW(A157))),"")</f>
        <v/>
      </c>
      <c r="C159" s="130" t="str" cm="1">
        <f t="array" ref="C159">IFERROR(INDEX(実施計画様式!$J$73:$J$472,_xlfn.AGGREGATE(15,6,(ROW(実施計画様式!$D$73:$D$472)-ROW(実施計画様式!$D$73)+1)/(実施計画様式!$D$73:$D$472&lt;&gt;""),ROW(A157))),"")</f>
        <v/>
      </c>
      <c r="D159" s="130" t="str" cm="1">
        <f t="array" ref="D159">IFERROR(INDEX(実施計画様式!$AA$73:$AA$472,_xlfn.AGGREGATE(15,6,(ROW(実施計画様式!$D$73:$D$472)-ROW(実施計画様式!$D$73)+1)/(実施計画様式!$D$73:$D$472&lt;&gt;""),ROW(A157))),"")</f>
        <v/>
      </c>
      <c r="E159" s="130" t="str" cm="1">
        <f t="array" ref="E159">IFERROR(INDEX(実施計画様式!$AI$73:$AI$472,_xlfn.AGGREGATE(15,6,(ROW(実施計画様式!$D$73:$D$472)-ROW(実施計画様式!$D$73)+1)/(実施計画様式!$D$73:$D$472&lt;&gt;""),ROW(A157))),"")</f>
        <v/>
      </c>
      <c r="F159" s="130" t="str" cm="1">
        <f t="array" ref="F159">IFERROR(INDEX(実施計画様式!$AK$73:$AK$472,_xlfn.AGGREGATE(15,6,(ROW(実施計画様式!$D$73:$D$472)-ROW(実施計画様式!$D$73)+1)/(実施計画様式!$D$73:$D$472&lt;&gt;""),ROW(A157))),"")</f>
        <v/>
      </c>
    </row>
    <row r="160" spans="1:6" ht="198.95" customHeight="1" x14ac:dyDescent="0.15">
      <c r="A160" s="130" t="str">
        <f t="shared" si="2"/>
        <v/>
      </c>
      <c r="B160" s="130" t="str" cm="1">
        <f t="array" ref="B160">IFERROR(INDEX(実施計画様式!$M$73:$M$472,_xlfn.AGGREGATE(15,6,(ROW(実施計画様式!$D$73:$D$472)-ROW(実施計画様式!$D$73)+1)/(実施計画様式!$D$73:$D$472&lt;&gt;""),ROW(A158))),"")</f>
        <v/>
      </c>
      <c r="C160" s="130" t="str" cm="1">
        <f t="array" ref="C160">IFERROR(INDEX(実施計画様式!$J$73:$J$472,_xlfn.AGGREGATE(15,6,(ROW(実施計画様式!$D$73:$D$472)-ROW(実施計画様式!$D$73)+1)/(実施計画様式!$D$73:$D$472&lt;&gt;""),ROW(A158))),"")</f>
        <v/>
      </c>
      <c r="D160" s="130" t="str" cm="1">
        <f t="array" ref="D160">IFERROR(INDEX(実施計画様式!$AA$73:$AA$472,_xlfn.AGGREGATE(15,6,(ROW(実施計画様式!$D$73:$D$472)-ROW(実施計画様式!$D$73)+1)/(実施計画様式!$D$73:$D$472&lt;&gt;""),ROW(A158))),"")</f>
        <v/>
      </c>
      <c r="E160" s="130" t="str" cm="1">
        <f t="array" ref="E160">IFERROR(INDEX(実施計画様式!$AI$73:$AI$472,_xlfn.AGGREGATE(15,6,(ROW(実施計画様式!$D$73:$D$472)-ROW(実施計画様式!$D$73)+1)/(実施計画様式!$D$73:$D$472&lt;&gt;""),ROW(A158))),"")</f>
        <v/>
      </c>
      <c r="F160" s="130" t="str" cm="1">
        <f t="array" ref="F160">IFERROR(INDEX(実施計画様式!$AK$73:$AK$472,_xlfn.AGGREGATE(15,6,(ROW(実施計画様式!$D$73:$D$472)-ROW(実施計画様式!$D$73)+1)/(実施計画様式!$D$73:$D$472&lt;&gt;""),ROW(A158))),"")</f>
        <v/>
      </c>
    </row>
    <row r="161" spans="1:6" ht="198.95" customHeight="1" x14ac:dyDescent="0.15">
      <c r="A161" s="130" t="str">
        <f t="shared" si="2"/>
        <v/>
      </c>
      <c r="B161" s="130" t="str" cm="1">
        <f t="array" ref="B161">IFERROR(INDEX(実施計画様式!$M$73:$M$472,_xlfn.AGGREGATE(15,6,(ROW(実施計画様式!$D$73:$D$472)-ROW(実施計画様式!$D$73)+1)/(実施計画様式!$D$73:$D$472&lt;&gt;""),ROW(A159))),"")</f>
        <v/>
      </c>
      <c r="C161" s="130" t="str" cm="1">
        <f t="array" ref="C161">IFERROR(INDEX(実施計画様式!$J$73:$J$472,_xlfn.AGGREGATE(15,6,(ROW(実施計画様式!$D$73:$D$472)-ROW(実施計画様式!$D$73)+1)/(実施計画様式!$D$73:$D$472&lt;&gt;""),ROW(A159))),"")</f>
        <v/>
      </c>
      <c r="D161" s="130" t="str" cm="1">
        <f t="array" ref="D161">IFERROR(INDEX(実施計画様式!$AA$73:$AA$472,_xlfn.AGGREGATE(15,6,(ROW(実施計画様式!$D$73:$D$472)-ROW(実施計画様式!$D$73)+1)/(実施計画様式!$D$73:$D$472&lt;&gt;""),ROW(A159))),"")</f>
        <v/>
      </c>
      <c r="E161" s="130" t="str" cm="1">
        <f t="array" ref="E161">IFERROR(INDEX(実施計画様式!$AI$73:$AI$472,_xlfn.AGGREGATE(15,6,(ROW(実施計画様式!$D$73:$D$472)-ROW(実施計画様式!$D$73)+1)/(実施計画様式!$D$73:$D$472&lt;&gt;""),ROW(A159))),"")</f>
        <v/>
      </c>
      <c r="F161" s="130" t="str" cm="1">
        <f t="array" ref="F161">IFERROR(INDEX(実施計画様式!$AK$73:$AK$472,_xlfn.AGGREGATE(15,6,(ROW(実施計画様式!$D$73:$D$472)-ROW(実施計画様式!$D$73)+1)/(実施計画様式!$D$73:$D$472&lt;&gt;""),ROW(A159))),"")</f>
        <v/>
      </c>
    </row>
    <row r="162" spans="1:6" ht="198.95" customHeight="1" x14ac:dyDescent="0.15">
      <c r="A162" s="130" t="str">
        <f t="shared" si="2"/>
        <v/>
      </c>
      <c r="B162" s="130" t="str" cm="1">
        <f t="array" ref="B162">IFERROR(INDEX(実施計画様式!$M$73:$M$472,_xlfn.AGGREGATE(15,6,(ROW(実施計画様式!$D$73:$D$472)-ROW(実施計画様式!$D$73)+1)/(実施計画様式!$D$73:$D$472&lt;&gt;""),ROW(A160))),"")</f>
        <v/>
      </c>
      <c r="C162" s="130" t="str" cm="1">
        <f t="array" ref="C162">IFERROR(INDEX(実施計画様式!$J$73:$J$472,_xlfn.AGGREGATE(15,6,(ROW(実施計画様式!$D$73:$D$472)-ROW(実施計画様式!$D$73)+1)/(実施計画様式!$D$73:$D$472&lt;&gt;""),ROW(A160))),"")</f>
        <v/>
      </c>
      <c r="D162" s="130" t="str" cm="1">
        <f t="array" ref="D162">IFERROR(INDEX(実施計画様式!$AA$73:$AA$472,_xlfn.AGGREGATE(15,6,(ROW(実施計画様式!$D$73:$D$472)-ROW(実施計画様式!$D$73)+1)/(実施計画様式!$D$73:$D$472&lt;&gt;""),ROW(A160))),"")</f>
        <v/>
      </c>
      <c r="E162" s="130" t="str" cm="1">
        <f t="array" ref="E162">IFERROR(INDEX(実施計画様式!$AI$73:$AI$472,_xlfn.AGGREGATE(15,6,(ROW(実施計画様式!$D$73:$D$472)-ROW(実施計画様式!$D$73)+1)/(実施計画様式!$D$73:$D$472&lt;&gt;""),ROW(A160))),"")</f>
        <v/>
      </c>
      <c r="F162" s="130" t="str" cm="1">
        <f t="array" ref="F162">IFERROR(INDEX(実施計画様式!$AK$73:$AK$472,_xlfn.AGGREGATE(15,6,(ROW(実施計画様式!$D$73:$D$472)-ROW(実施計画様式!$D$73)+1)/(実施計画様式!$D$73:$D$472&lt;&gt;""),ROW(A160))),"")</f>
        <v/>
      </c>
    </row>
    <row r="163" spans="1:6" ht="198.95" customHeight="1" x14ac:dyDescent="0.15">
      <c r="A163" s="130" t="str">
        <f t="shared" si="2"/>
        <v/>
      </c>
      <c r="B163" s="130" t="str" cm="1">
        <f t="array" ref="B163">IFERROR(INDEX(実施計画様式!$M$73:$M$472,_xlfn.AGGREGATE(15,6,(ROW(実施計画様式!$D$73:$D$472)-ROW(実施計画様式!$D$73)+1)/(実施計画様式!$D$73:$D$472&lt;&gt;""),ROW(A161))),"")</f>
        <v/>
      </c>
      <c r="C163" s="130" t="str" cm="1">
        <f t="array" ref="C163">IFERROR(INDEX(実施計画様式!$J$73:$J$472,_xlfn.AGGREGATE(15,6,(ROW(実施計画様式!$D$73:$D$472)-ROW(実施計画様式!$D$73)+1)/(実施計画様式!$D$73:$D$472&lt;&gt;""),ROW(A161))),"")</f>
        <v/>
      </c>
      <c r="D163" s="130" t="str" cm="1">
        <f t="array" ref="D163">IFERROR(INDEX(実施計画様式!$AA$73:$AA$472,_xlfn.AGGREGATE(15,6,(ROW(実施計画様式!$D$73:$D$472)-ROW(実施計画様式!$D$73)+1)/(実施計画様式!$D$73:$D$472&lt;&gt;""),ROW(A161))),"")</f>
        <v/>
      </c>
      <c r="E163" s="130" t="str" cm="1">
        <f t="array" ref="E163">IFERROR(INDEX(実施計画様式!$AI$73:$AI$472,_xlfn.AGGREGATE(15,6,(ROW(実施計画様式!$D$73:$D$472)-ROW(実施計画様式!$D$73)+1)/(実施計画様式!$D$73:$D$472&lt;&gt;""),ROW(A161))),"")</f>
        <v/>
      </c>
      <c r="F163" s="130" t="str" cm="1">
        <f t="array" ref="F163">IFERROR(INDEX(実施計画様式!$AK$73:$AK$472,_xlfn.AGGREGATE(15,6,(ROW(実施計画様式!$D$73:$D$472)-ROW(実施計画様式!$D$73)+1)/(実施計画様式!$D$73:$D$472&lt;&gt;""),ROW(A161))),"")</f>
        <v/>
      </c>
    </row>
    <row r="164" spans="1:6" ht="198.95" customHeight="1" x14ac:dyDescent="0.15">
      <c r="A164" s="130" t="str">
        <f t="shared" si="2"/>
        <v/>
      </c>
      <c r="B164" s="130" t="str" cm="1">
        <f t="array" ref="B164">IFERROR(INDEX(実施計画様式!$M$73:$M$472,_xlfn.AGGREGATE(15,6,(ROW(実施計画様式!$D$73:$D$472)-ROW(実施計画様式!$D$73)+1)/(実施計画様式!$D$73:$D$472&lt;&gt;""),ROW(A162))),"")</f>
        <v/>
      </c>
      <c r="C164" s="130" t="str" cm="1">
        <f t="array" ref="C164">IFERROR(INDEX(実施計画様式!$J$73:$J$472,_xlfn.AGGREGATE(15,6,(ROW(実施計画様式!$D$73:$D$472)-ROW(実施計画様式!$D$73)+1)/(実施計画様式!$D$73:$D$472&lt;&gt;""),ROW(A162))),"")</f>
        <v/>
      </c>
      <c r="D164" s="130" t="str" cm="1">
        <f t="array" ref="D164">IFERROR(INDEX(実施計画様式!$AA$73:$AA$472,_xlfn.AGGREGATE(15,6,(ROW(実施計画様式!$D$73:$D$472)-ROW(実施計画様式!$D$73)+1)/(実施計画様式!$D$73:$D$472&lt;&gt;""),ROW(A162))),"")</f>
        <v/>
      </c>
      <c r="E164" s="130" t="str" cm="1">
        <f t="array" ref="E164">IFERROR(INDEX(実施計画様式!$AI$73:$AI$472,_xlfn.AGGREGATE(15,6,(ROW(実施計画様式!$D$73:$D$472)-ROW(実施計画様式!$D$73)+1)/(実施計画様式!$D$73:$D$472&lt;&gt;""),ROW(A162))),"")</f>
        <v/>
      </c>
      <c r="F164" s="130" t="str" cm="1">
        <f t="array" ref="F164">IFERROR(INDEX(実施計画様式!$AK$73:$AK$472,_xlfn.AGGREGATE(15,6,(ROW(実施計画様式!$D$73:$D$472)-ROW(実施計画様式!$D$73)+1)/(実施計画様式!$D$73:$D$472&lt;&gt;""),ROW(A162))),"")</f>
        <v/>
      </c>
    </row>
    <row r="165" spans="1:6" ht="198.95" customHeight="1" x14ac:dyDescent="0.15">
      <c r="A165" s="130" t="str">
        <f t="shared" si="2"/>
        <v/>
      </c>
      <c r="B165" s="130" t="str" cm="1">
        <f t="array" ref="B165">IFERROR(INDEX(実施計画様式!$M$73:$M$472,_xlfn.AGGREGATE(15,6,(ROW(実施計画様式!$D$73:$D$472)-ROW(実施計画様式!$D$73)+1)/(実施計画様式!$D$73:$D$472&lt;&gt;""),ROW(A163))),"")</f>
        <v/>
      </c>
      <c r="C165" s="130" t="str" cm="1">
        <f t="array" ref="C165">IFERROR(INDEX(実施計画様式!$J$73:$J$472,_xlfn.AGGREGATE(15,6,(ROW(実施計画様式!$D$73:$D$472)-ROW(実施計画様式!$D$73)+1)/(実施計画様式!$D$73:$D$472&lt;&gt;""),ROW(A163))),"")</f>
        <v/>
      </c>
      <c r="D165" s="130" t="str" cm="1">
        <f t="array" ref="D165">IFERROR(INDEX(実施計画様式!$AA$73:$AA$472,_xlfn.AGGREGATE(15,6,(ROW(実施計画様式!$D$73:$D$472)-ROW(実施計画様式!$D$73)+1)/(実施計画様式!$D$73:$D$472&lt;&gt;""),ROW(A163))),"")</f>
        <v/>
      </c>
      <c r="E165" s="130" t="str" cm="1">
        <f t="array" ref="E165">IFERROR(INDEX(実施計画様式!$AI$73:$AI$472,_xlfn.AGGREGATE(15,6,(ROW(実施計画様式!$D$73:$D$472)-ROW(実施計画様式!$D$73)+1)/(実施計画様式!$D$73:$D$472&lt;&gt;""),ROW(A163))),"")</f>
        <v/>
      </c>
      <c r="F165" s="130" t="str" cm="1">
        <f t="array" ref="F165">IFERROR(INDEX(実施計画様式!$AK$73:$AK$472,_xlfn.AGGREGATE(15,6,(ROW(実施計画様式!$D$73:$D$472)-ROW(実施計画様式!$D$73)+1)/(実施計画様式!$D$73:$D$472&lt;&gt;""),ROW(A163))),"")</f>
        <v/>
      </c>
    </row>
    <row r="166" spans="1:6" ht="198.95" customHeight="1" x14ac:dyDescent="0.15">
      <c r="A166" s="130" t="str">
        <f t="shared" si="2"/>
        <v/>
      </c>
      <c r="B166" s="130" t="str" cm="1">
        <f t="array" ref="B166">IFERROR(INDEX(実施計画様式!$M$73:$M$472,_xlfn.AGGREGATE(15,6,(ROW(実施計画様式!$D$73:$D$472)-ROW(実施計画様式!$D$73)+1)/(実施計画様式!$D$73:$D$472&lt;&gt;""),ROW(A164))),"")</f>
        <v/>
      </c>
      <c r="C166" s="130" t="str" cm="1">
        <f t="array" ref="C166">IFERROR(INDEX(実施計画様式!$J$73:$J$472,_xlfn.AGGREGATE(15,6,(ROW(実施計画様式!$D$73:$D$472)-ROW(実施計画様式!$D$73)+1)/(実施計画様式!$D$73:$D$472&lt;&gt;""),ROW(A164))),"")</f>
        <v/>
      </c>
      <c r="D166" s="130" t="str" cm="1">
        <f t="array" ref="D166">IFERROR(INDEX(実施計画様式!$AA$73:$AA$472,_xlfn.AGGREGATE(15,6,(ROW(実施計画様式!$D$73:$D$472)-ROW(実施計画様式!$D$73)+1)/(実施計画様式!$D$73:$D$472&lt;&gt;""),ROW(A164))),"")</f>
        <v/>
      </c>
      <c r="E166" s="130" t="str" cm="1">
        <f t="array" ref="E166">IFERROR(INDEX(実施計画様式!$AI$73:$AI$472,_xlfn.AGGREGATE(15,6,(ROW(実施計画様式!$D$73:$D$472)-ROW(実施計画様式!$D$73)+1)/(実施計画様式!$D$73:$D$472&lt;&gt;""),ROW(A164))),"")</f>
        <v/>
      </c>
      <c r="F166" s="130" t="str" cm="1">
        <f t="array" ref="F166">IFERROR(INDEX(実施計画様式!$AK$73:$AK$472,_xlfn.AGGREGATE(15,6,(ROW(実施計画様式!$D$73:$D$472)-ROW(実施計画様式!$D$73)+1)/(実施計画様式!$D$73:$D$472&lt;&gt;""),ROW(A164))),"")</f>
        <v/>
      </c>
    </row>
    <row r="167" spans="1:6" ht="198.95" customHeight="1" x14ac:dyDescent="0.15">
      <c r="A167" s="130" t="str">
        <f t="shared" si="2"/>
        <v/>
      </c>
      <c r="B167" s="130" t="str" cm="1">
        <f t="array" ref="B167">IFERROR(INDEX(実施計画様式!$M$73:$M$472,_xlfn.AGGREGATE(15,6,(ROW(実施計画様式!$D$73:$D$472)-ROW(実施計画様式!$D$73)+1)/(実施計画様式!$D$73:$D$472&lt;&gt;""),ROW(A165))),"")</f>
        <v/>
      </c>
      <c r="C167" s="130" t="str" cm="1">
        <f t="array" ref="C167">IFERROR(INDEX(実施計画様式!$J$73:$J$472,_xlfn.AGGREGATE(15,6,(ROW(実施計画様式!$D$73:$D$472)-ROW(実施計画様式!$D$73)+1)/(実施計画様式!$D$73:$D$472&lt;&gt;""),ROW(A165))),"")</f>
        <v/>
      </c>
      <c r="D167" s="130" t="str" cm="1">
        <f t="array" ref="D167">IFERROR(INDEX(実施計画様式!$AA$73:$AA$472,_xlfn.AGGREGATE(15,6,(ROW(実施計画様式!$D$73:$D$472)-ROW(実施計画様式!$D$73)+1)/(実施計画様式!$D$73:$D$472&lt;&gt;""),ROW(A165))),"")</f>
        <v/>
      </c>
      <c r="E167" s="130" t="str" cm="1">
        <f t="array" ref="E167">IFERROR(INDEX(実施計画様式!$AI$73:$AI$472,_xlfn.AGGREGATE(15,6,(ROW(実施計画様式!$D$73:$D$472)-ROW(実施計画様式!$D$73)+1)/(実施計画様式!$D$73:$D$472&lt;&gt;""),ROW(A165))),"")</f>
        <v/>
      </c>
      <c r="F167" s="130" t="str" cm="1">
        <f t="array" ref="F167">IFERROR(INDEX(実施計画様式!$AK$73:$AK$472,_xlfn.AGGREGATE(15,6,(ROW(実施計画様式!$D$73:$D$472)-ROW(実施計画様式!$D$73)+1)/(実施計画様式!$D$73:$D$472&lt;&gt;""),ROW(A165))),"")</f>
        <v/>
      </c>
    </row>
    <row r="168" spans="1:6" ht="198.95" customHeight="1" x14ac:dyDescent="0.15">
      <c r="A168" s="130" t="str">
        <f t="shared" si="2"/>
        <v/>
      </c>
      <c r="B168" s="130" t="str" cm="1">
        <f t="array" ref="B168">IFERROR(INDEX(実施計画様式!$M$73:$M$472,_xlfn.AGGREGATE(15,6,(ROW(実施計画様式!$D$73:$D$472)-ROW(実施計画様式!$D$73)+1)/(実施計画様式!$D$73:$D$472&lt;&gt;""),ROW(A166))),"")</f>
        <v/>
      </c>
      <c r="C168" s="130" t="str" cm="1">
        <f t="array" ref="C168">IFERROR(INDEX(実施計画様式!$J$73:$J$472,_xlfn.AGGREGATE(15,6,(ROW(実施計画様式!$D$73:$D$472)-ROW(実施計画様式!$D$73)+1)/(実施計画様式!$D$73:$D$472&lt;&gt;""),ROW(A166))),"")</f>
        <v/>
      </c>
      <c r="D168" s="130" t="str" cm="1">
        <f t="array" ref="D168">IFERROR(INDEX(実施計画様式!$AA$73:$AA$472,_xlfn.AGGREGATE(15,6,(ROW(実施計画様式!$D$73:$D$472)-ROW(実施計画様式!$D$73)+1)/(実施計画様式!$D$73:$D$472&lt;&gt;""),ROW(A166))),"")</f>
        <v/>
      </c>
      <c r="E168" s="130" t="str" cm="1">
        <f t="array" ref="E168">IFERROR(INDEX(実施計画様式!$AI$73:$AI$472,_xlfn.AGGREGATE(15,6,(ROW(実施計画様式!$D$73:$D$472)-ROW(実施計画様式!$D$73)+1)/(実施計画様式!$D$73:$D$472&lt;&gt;""),ROW(A166))),"")</f>
        <v/>
      </c>
      <c r="F168" s="130" t="str" cm="1">
        <f t="array" ref="F168">IFERROR(INDEX(実施計画様式!$AK$73:$AK$472,_xlfn.AGGREGATE(15,6,(ROW(実施計画様式!$D$73:$D$472)-ROW(実施計画様式!$D$73)+1)/(実施計画様式!$D$73:$D$472&lt;&gt;""),ROW(A166))),"")</f>
        <v/>
      </c>
    </row>
    <row r="169" spans="1:6" ht="198.95" customHeight="1" x14ac:dyDescent="0.15">
      <c r="A169" s="130" t="str">
        <f t="shared" si="2"/>
        <v/>
      </c>
      <c r="B169" s="130" t="str" cm="1">
        <f t="array" ref="B169">IFERROR(INDEX(実施計画様式!$M$73:$M$472,_xlfn.AGGREGATE(15,6,(ROW(実施計画様式!$D$73:$D$472)-ROW(実施計画様式!$D$73)+1)/(実施計画様式!$D$73:$D$472&lt;&gt;""),ROW(A167))),"")</f>
        <v/>
      </c>
      <c r="C169" s="130" t="str" cm="1">
        <f t="array" ref="C169">IFERROR(INDEX(実施計画様式!$J$73:$J$472,_xlfn.AGGREGATE(15,6,(ROW(実施計画様式!$D$73:$D$472)-ROW(実施計画様式!$D$73)+1)/(実施計画様式!$D$73:$D$472&lt;&gt;""),ROW(A167))),"")</f>
        <v/>
      </c>
      <c r="D169" s="130" t="str" cm="1">
        <f t="array" ref="D169">IFERROR(INDEX(実施計画様式!$AA$73:$AA$472,_xlfn.AGGREGATE(15,6,(ROW(実施計画様式!$D$73:$D$472)-ROW(実施計画様式!$D$73)+1)/(実施計画様式!$D$73:$D$472&lt;&gt;""),ROW(A167))),"")</f>
        <v/>
      </c>
      <c r="E169" s="130" t="str" cm="1">
        <f t="array" ref="E169">IFERROR(INDEX(実施計画様式!$AI$73:$AI$472,_xlfn.AGGREGATE(15,6,(ROW(実施計画様式!$D$73:$D$472)-ROW(実施計画様式!$D$73)+1)/(実施計画様式!$D$73:$D$472&lt;&gt;""),ROW(A167))),"")</f>
        <v/>
      </c>
      <c r="F169" s="130" t="str" cm="1">
        <f t="array" ref="F169">IFERROR(INDEX(実施計画様式!$AK$73:$AK$472,_xlfn.AGGREGATE(15,6,(ROW(実施計画様式!$D$73:$D$472)-ROW(実施計画様式!$D$73)+1)/(実施計画様式!$D$73:$D$472&lt;&gt;""),ROW(A167))),"")</f>
        <v/>
      </c>
    </row>
    <row r="170" spans="1:6" ht="198.95" customHeight="1" x14ac:dyDescent="0.15">
      <c r="A170" s="130" t="str">
        <f t="shared" si="2"/>
        <v/>
      </c>
      <c r="B170" s="130" t="str" cm="1">
        <f t="array" ref="B170">IFERROR(INDEX(実施計画様式!$M$73:$M$472,_xlfn.AGGREGATE(15,6,(ROW(実施計画様式!$D$73:$D$472)-ROW(実施計画様式!$D$73)+1)/(実施計画様式!$D$73:$D$472&lt;&gt;""),ROW(A168))),"")</f>
        <v/>
      </c>
      <c r="C170" s="130" t="str" cm="1">
        <f t="array" ref="C170">IFERROR(INDEX(実施計画様式!$J$73:$J$472,_xlfn.AGGREGATE(15,6,(ROW(実施計画様式!$D$73:$D$472)-ROW(実施計画様式!$D$73)+1)/(実施計画様式!$D$73:$D$472&lt;&gt;""),ROW(A168))),"")</f>
        <v/>
      </c>
      <c r="D170" s="130" t="str" cm="1">
        <f t="array" ref="D170">IFERROR(INDEX(実施計画様式!$AA$73:$AA$472,_xlfn.AGGREGATE(15,6,(ROW(実施計画様式!$D$73:$D$472)-ROW(実施計画様式!$D$73)+1)/(実施計画様式!$D$73:$D$472&lt;&gt;""),ROW(A168))),"")</f>
        <v/>
      </c>
      <c r="E170" s="130" t="str" cm="1">
        <f t="array" ref="E170">IFERROR(INDEX(実施計画様式!$AI$73:$AI$472,_xlfn.AGGREGATE(15,6,(ROW(実施計画様式!$D$73:$D$472)-ROW(実施計画様式!$D$73)+1)/(実施計画様式!$D$73:$D$472&lt;&gt;""),ROW(A168))),"")</f>
        <v/>
      </c>
      <c r="F170" s="130" t="str" cm="1">
        <f t="array" ref="F170">IFERROR(INDEX(実施計画様式!$AK$73:$AK$472,_xlfn.AGGREGATE(15,6,(ROW(実施計画様式!$D$73:$D$472)-ROW(実施計画様式!$D$73)+1)/(実施計画様式!$D$73:$D$472&lt;&gt;""),ROW(A168))),"")</f>
        <v/>
      </c>
    </row>
    <row r="171" spans="1:6" ht="198.95" customHeight="1" x14ac:dyDescent="0.15">
      <c r="A171" s="130" t="str">
        <f t="shared" si="2"/>
        <v/>
      </c>
      <c r="B171" s="130" t="str" cm="1">
        <f t="array" ref="B171">IFERROR(INDEX(実施計画様式!$M$73:$M$472,_xlfn.AGGREGATE(15,6,(ROW(実施計画様式!$D$73:$D$472)-ROW(実施計画様式!$D$73)+1)/(実施計画様式!$D$73:$D$472&lt;&gt;""),ROW(A169))),"")</f>
        <v/>
      </c>
      <c r="C171" s="130" t="str" cm="1">
        <f t="array" ref="C171">IFERROR(INDEX(実施計画様式!$J$73:$J$472,_xlfn.AGGREGATE(15,6,(ROW(実施計画様式!$D$73:$D$472)-ROW(実施計画様式!$D$73)+1)/(実施計画様式!$D$73:$D$472&lt;&gt;""),ROW(A169))),"")</f>
        <v/>
      </c>
      <c r="D171" s="130" t="str" cm="1">
        <f t="array" ref="D171">IFERROR(INDEX(実施計画様式!$AA$73:$AA$472,_xlfn.AGGREGATE(15,6,(ROW(実施計画様式!$D$73:$D$472)-ROW(実施計画様式!$D$73)+1)/(実施計画様式!$D$73:$D$472&lt;&gt;""),ROW(A169))),"")</f>
        <v/>
      </c>
      <c r="E171" s="130" t="str" cm="1">
        <f t="array" ref="E171">IFERROR(INDEX(実施計画様式!$AI$73:$AI$472,_xlfn.AGGREGATE(15,6,(ROW(実施計画様式!$D$73:$D$472)-ROW(実施計画様式!$D$73)+1)/(実施計画様式!$D$73:$D$472&lt;&gt;""),ROW(A169))),"")</f>
        <v/>
      </c>
      <c r="F171" s="130" t="str" cm="1">
        <f t="array" ref="F171">IFERROR(INDEX(実施計画様式!$AK$73:$AK$472,_xlfn.AGGREGATE(15,6,(ROW(実施計画様式!$D$73:$D$472)-ROW(実施計画様式!$D$73)+1)/(実施計画様式!$D$73:$D$472&lt;&gt;""),ROW(A169))),"")</f>
        <v/>
      </c>
    </row>
    <row r="172" spans="1:6" ht="198.95" customHeight="1" x14ac:dyDescent="0.15">
      <c r="A172" s="130" t="str">
        <f t="shared" si="2"/>
        <v/>
      </c>
      <c r="B172" s="130" t="str" cm="1">
        <f t="array" ref="B172">IFERROR(INDEX(実施計画様式!$M$73:$M$472,_xlfn.AGGREGATE(15,6,(ROW(実施計画様式!$D$73:$D$472)-ROW(実施計画様式!$D$73)+1)/(実施計画様式!$D$73:$D$472&lt;&gt;""),ROW(A170))),"")</f>
        <v/>
      </c>
      <c r="C172" s="130" t="str" cm="1">
        <f t="array" ref="C172">IFERROR(INDEX(実施計画様式!$J$73:$J$472,_xlfn.AGGREGATE(15,6,(ROW(実施計画様式!$D$73:$D$472)-ROW(実施計画様式!$D$73)+1)/(実施計画様式!$D$73:$D$472&lt;&gt;""),ROW(A170))),"")</f>
        <v/>
      </c>
      <c r="D172" s="130" t="str" cm="1">
        <f t="array" ref="D172">IFERROR(INDEX(実施計画様式!$AA$73:$AA$472,_xlfn.AGGREGATE(15,6,(ROW(実施計画様式!$D$73:$D$472)-ROW(実施計画様式!$D$73)+1)/(実施計画様式!$D$73:$D$472&lt;&gt;""),ROW(A170))),"")</f>
        <v/>
      </c>
      <c r="E172" s="130" t="str" cm="1">
        <f t="array" ref="E172">IFERROR(INDEX(実施計画様式!$AI$73:$AI$472,_xlfn.AGGREGATE(15,6,(ROW(実施計画様式!$D$73:$D$472)-ROW(実施計画様式!$D$73)+1)/(実施計画様式!$D$73:$D$472&lt;&gt;""),ROW(A170))),"")</f>
        <v/>
      </c>
      <c r="F172" s="130" t="str" cm="1">
        <f t="array" ref="F172">IFERROR(INDEX(実施計画様式!$AK$73:$AK$472,_xlfn.AGGREGATE(15,6,(ROW(実施計画様式!$D$73:$D$472)-ROW(実施計画様式!$D$73)+1)/(実施計画様式!$D$73:$D$472&lt;&gt;""),ROW(A170))),"")</f>
        <v/>
      </c>
    </row>
    <row r="173" spans="1:6" ht="198.95" customHeight="1" x14ac:dyDescent="0.15">
      <c r="A173" s="130" t="str">
        <f t="shared" si="2"/>
        <v/>
      </c>
      <c r="B173" s="130" t="str" cm="1">
        <f t="array" ref="B173">IFERROR(INDEX(実施計画様式!$M$73:$M$472,_xlfn.AGGREGATE(15,6,(ROW(実施計画様式!$D$73:$D$472)-ROW(実施計画様式!$D$73)+1)/(実施計画様式!$D$73:$D$472&lt;&gt;""),ROW(A171))),"")</f>
        <v/>
      </c>
      <c r="C173" s="130" t="str" cm="1">
        <f t="array" ref="C173">IFERROR(INDEX(実施計画様式!$J$73:$J$472,_xlfn.AGGREGATE(15,6,(ROW(実施計画様式!$D$73:$D$472)-ROW(実施計画様式!$D$73)+1)/(実施計画様式!$D$73:$D$472&lt;&gt;""),ROW(A171))),"")</f>
        <v/>
      </c>
      <c r="D173" s="130" t="str" cm="1">
        <f t="array" ref="D173">IFERROR(INDEX(実施計画様式!$AA$73:$AA$472,_xlfn.AGGREGATE(15,6,(ROW(実施計画様式!$D$73:$D$472)-ROW(実施計画様式!$D$73)+1)/(実施計画様式!$D$73:$D$472&lt;&gt;""),ROW(A171))),"")</f>
        <v/>
      </c>
      <c r="E173" s="130" t="str" cm="1">
        <f t="array" ref="E173">IFERROR(INDEX(実施計画様式!$AI$73:$AI$472,_xlfn.AGGREGATE(15,6,(ROW(実施計画様式!$D$73:$D$472)-ROW(実施計画様式!$D$73)+1)/(実施計画様式!$D$73:$D$472&lt;&gt;""),ROW(A171))),"")</f>
        <v/>
      </c>
      <c r="F173" s="130" t="str" cm="1">
        <f t="array" ref="F173">IFERROR(INDEX(実施計画様式!$AK$73:$AK$472,_xlfn.AGGREGATE(15,6,(ROW(実施計画様式!$D$73:$D$472)-ROW(実施計画様式!$D$73)+1)/(実施計画様式!$D$73:$D$472&lt;&gt;""),ROW(A171))),"")</f>
        <v/>
      </c>
    </row>
    <row r="174" spans="1:6" ht="198.95" customHeight="1" x14ac:dyDescent="0.15">
      <c r="A174" s="130" t="str">
        <f t="shared" si="2"/>
        <v/>
      </c>
      <c r="B174" s="130" t="str" cm="1">
        <f t="array" ref="B174">IFERROR(INDEX(実施計画様式!$M$73:$M$472,_xlfn.AGGREGATE(15,6,(ROW(実施計画様式!$D$73:$D$472)-ROW(実施計画様式!$D$73)+1)/(実施計画様式!$D$73:$D$472&lt;&gt;""),ROW(A172))),"")</f>
        <v/>
      </c>
      <c r="C174" s="130" t="str" cm="1">
        <f t="array" ref="C174">IFERROR(INDEX(実施計画様式!$J$73:$J$472,_xlfn.AGGREGATE(15,6,(ROW(実施計画様式!$D$73:$D$472)-ROW(実施計画様式!$D$73)+1)/(実施計画様式!$D$73:$D$472&lt;&gt;""),ROW(A172))),"")</f>
        <v/>
      </c>
      <c r="D174" s="130" t="str" cm="1">
        <f t="array" ref="D174">IFERROR(INDEX(実施計画様式!$AA$73:$AA$472,_xlfn.AGGREGATE(15,6,(ROW(実施計画様式!$D$73:$D$472)-ROW(実施計画様式!$D$73)+1)/(実施計画様式!$D$73:$D$472&lt;&gt;""),ROW(A172))),"")</f>
        <v/>
      </c>
      <c r="E174" s="130" t="str" cm="1">
        <f t="array" ref="E174">IFERROR(INDEX(実施計画様式!$AI$73:$AI$472,_xlfn.AGGREGATE(15,6,(ROW(実施計画様式!$D$73:$D$472)-ROW(実施計画様式!$D$73)+1)/(実施計画様式!$D$73:$D$472&lt;&gt;""),ROW(A172))),"")</f>
        <v/>
      </c>
      <c r="F174" s="130" t="str" cm="1">
        <f t="array" ref="F174">IFERROR(INDEX(実施計画様式!$AK$73:$AK$472,_xlfn.AGGREGATE(15,6,(ROW(実施計画様式!$D$73:$D$472)-ROW(実施計画様式!$D$73)+1)/(実施計画様式!$D$73:$D$472&lt;&gt;""),ROW(A172))),"")</f>
        <v/>
      </c>
    </row>
    <row r="175" spans="1:6" ht="198.95" customHeight="1" x14ac:dyDescent="0.15">
      <c r="A175" s="130" t="str">
        <f t="shared" si="2"/>
        <v/>
      </c>
      <c r="B175" s="130" t="str" cm="1">
        <f t="array" ref="B175">IFERROR(INDEX(実施計画様式!$M$73:$M$472,_xlfn.AGGREGATE(15,6,(ROW(実施計画様式!$D$73:$D$472)-ROW(実施計画様式!$D$73)+1)/(実施計画様式!$D$73:$D$472&lt;&gt;""),ROW(A173))),"")</f>
        <v/>
      </c>
      <c r="C175" s="130" t="str" cm="1">
        <f t="array" ref="C175">IFERROR(INDEX(実施計画様式!$J$73:$J$472,_xlfn.AGGREGATE(15,6,(ROW(実施計画様式!$D$73:$D$472)-ROW(実施計画様式!$D$73)+1)/(実施計画様式!$D$73:$D$472&lt;&gt;""),ROW(A173))),"")</f>
        <v/>
      </c>
      <c r="D175" s="130" t="str" cm="1">
        <f t="array" ref="D175">IFERROR(INDEX(実施計画様式!$AA$73:$AA$472,_xlfn.AGGREGATE(15,6,(ROW(実施計画様式!$D$73:$D$472)-ROW(実施計画様式!$D$73)+1)/(実施計画様式!$D$73:$D$472&lt;&gt;""),ROW(A173))),"")</f>
        <v/>
      </c>
      <c r="E175" s="130" t="str" cm="1">
        <f t="array" ref="E175">IFERROR(INDEX(実施計画様式!$AI$73:$AI$472,_xlfn.AGGREGATE(15,6,(ROW(実施計画様式!$D$73:$D$472)-ROW(実施計画様式!$D$73)+1)/(実施計画様式!$D$73:$D$472&lt;&gt;""),ROW(A173))),"")</f>
        <v/>
      </c>
      <c r="F175" s="130" t="str" cm="1">
        <f t="array" ref="F175">IFERROR(INDEX(実施計画様式!$AK$73:$AK$472,_xlfn.AGGREGATE(15,6,(ROW(実施計画様式!$D$73:$D$472)-ROW(実施計画様式!$D$73)+1)/(実施計画様式!$D$73:$D$472&lt;&gt;""),ROW(A173))),"")</f>
        <v/>
      </c>
    </row>
    <row r="176" spans="1:6" ht="198.95" customHeight="1" x14ac:dyDescent="0.15">
      <c r="A176" s="130" t="str">
        <f t="shared" si="2"/>
        <v/>
      </c>
      <c r="B176" s="130" t="str" cm="1">
        <f t="array" ref="B176">IFERROR(INDEX(実施計画様式!$M$73:$M$472,_xlfn.AGGREGATE(15,6,(ROW(実施計画様式!$D$73:$D$472)-ROW(実施計画様式!$D$73)+1)/(実施計画様式!$D$73:$D$472&lt;&gt;""),ROW(A174))),"")</f>
        <v/>
      </c>
      <c r="C176" s="130" t="str" cm="1">
        <f t="array" ref="C176">IFERROR(INDEX(実施計画様式!$J$73:$J$472,_xlfn.AGGREGATE(15,6,(ROW(実施計画様式!$D$73:$D$472)-ROW(実施計画様式!$D$73)+1)/(実施計画様式!$D$73:$D$472&lt;&gt;""),ROW(A174))),"")</f>
        <v/>
      </c>
      <c r="D176" s="130" t="str" cm="1">
        <f t="array" ref="D176">IFERROR(INDEX(実施計画様式!$AA$73:$AA$472,_xlfn.AGGREGATE(15,6,(ROW(実施計画様式!$D$73:$D$472)-ROW(実施計画様式!$D$73)+1)/(実施計画様式!$D$73:$D$472&lt;&gt;""),ROW(A174))),"")</f>
        <v/>
      </c>
      <c r="E176" s="130" t="str" cm="1">
        <f t="array" ref="E176">IFERROR(INDEX(実施計画様式!$AI$73:$AI$472,_xlfn.AGGREGATE(15,6,(ROW(実施計画様式!$D$73:$D$472)-ROW(実施計画様式!$D$73)+1)/(実施計画様式!$D$73:$D$472&lt;&gt;""),ROW(A174))),"")</f>
        <v/>
      </c>
      <c r="F176" s="130" t="str" cm="1">
        <f t="array" ref="F176">IFERROR(INDEX(実施計画様式!$AK$73:$AK$472,_xlfn.AGGREGATE(15,6,(ROW(実施計画様式!$D$73:$D$472)-ROW(実施計画様式!$D$73)+1)/(実施計画様式!$D$73:$D$472&lt;&gt;""),ROW(A174))),"")</f>
        <v/>
      </c>
    </row>
    <row r="177" spans="1:6" ht="198.95" customHeight="1" x14ac:dyDescent="0.15">
      <c r="A177" s="130" t="str">
        <f t="shared" si="2"/>
        <v/>
      </c>
      <c r="B177" s="130" t="str" cm="1">
        <f t="array" ref="B177">IFERROR(INDEX(実施計画様式!$M$73:$M$472,_xlfn.AGGREGATE(15,6,(ROW(実施計画様式!$D$73:$D$472)-ROW(実施計画様式!$D$73)+1)/(実施計画様式!$D$73:$D$472&lt;&gt;""),ROW(A175))),"")</f>
        <v/>
      </c>
      <c r="C177" s="130" t="str" cm="1">
        <f t="array" ref="C177">IFERROR(INDEX(実施計画様式!$J$73:$J$472,_xlfn.AGGREGATE(15,6,(ROW(実施計画様式!$D$73:$D$472)-ROW(実施計画様式!$D$73)+1)/(実施計画様式!$D$73:$D$472&lt;&gt;""),ROW(A175))),"")</f>
        <v/>
      </c>
      <c r="D177" s="130" t="str" cm="1">
        <f t="array" ref="D177">IFERROR(INDEX(実施計画様式!$AA$73:$AA$472,_xlfn.AGGREGATE(15,6,(ROW(実施計画様式!$D$73:$D$472)-ROW(実施計画様式!$D$73)+1)/(実施計画様式!$D$73:$D$472&lt;&gt;""),ROW(A175))),"")</f>
        <v/>
      </c>
      <c r="E177" s="130" t="str" cm="1">
        <f t="array" ref="E177">IFERROR(INDEX(実施計画様式!$AI$73:$AI$472,_xlfn.AGGREGATE(15,6,(ROW(実施計画様式!$D$73:$D$472)-ROW(実施計画様式!$D$73)+1)/(実施計画様式!$D$73:$D$472&lt;&gt;""),ROW(A175))),"")</f>
        <v/>
      </c>
      <c r="F177" s="130" t="str" cm="1">
        <f t="array" ref="F177">IFERROR(INDEX(実施計画様式!$AK$73:$AK$472,_xlfn.AGGREGATE(15,6,(ROW(実施計画様式!$D$73:$D$472)-ROW(実施計画様式!$D$73)+1)/(実施計画様式!$D$73:$D$472&lt;&gt;""),ROW(A175))),"")</f>
        <v/>
      </c>
    </row>
    <row r="178" spans="1:6" ht="198.95" customHeight="1" x14ac:dyDescent="0.15">
      <c r="A178" s="130" t="str">
        <f t="shared" si="2"/>
        <v/>
      </c>
      <c r="B178" s="130" t="str" cm="1">
        <f t="array" ref="B178">IFERROR(INDEX(実施計画様式!$M$73:$M$472,_xlfn.AGGREGATE(15,6,(ROW(実施計画様式!$D$73:$D$472)-ROW(実施計画様式!$D$73)+1)/(実施計画様式!$D$73:$D$472&lt;&gt;""),ROW(A176))),"")</f>
        <v/>
      </c>
      <c r="C178" s="130" t="str" cm="1">
        <f t="array" ref="C178">IFERROR(INDEX(実施計画様式!$J$73:$J$472,_xlfn.AGGREGATE(15,6,(ROW(実施計画様式!$D$73:$D$472)-ROW(実施計画様式!$D$73)+1)/(実施計画様式!$D$73:$D$472&lt;&gt;""),ROW(A176))),"")</f>
        <v/>
      </c>
      <c r="D178" s="130" t="str" cm="1">
        <f t="array" ref="D178">IFERROR(INDEX(実施計画様式!$AA$73:$AA$472,_xlfn.AGGREGATE(15,6,(ROW(実施計画様式!$D$73:$D$472)-ROW(実施計画様式!$D$73)+1)/(実施計画様式!$D$73:$D$472&lt;&gt;""),ROW(A176))),"")</f>
        <v/>
      </c>
      <c r="E178" s="130" t="str" cm="1">
        <f t="array" ref="E178">IFERROR(INDEX(実施計画様式!$AI$73:$AI$472,_xlfn.AGGREGATE(15,6,(ROW(実施計画様式!$D$73:$D$472)-ROW(実施計画様式!$D$73)+1)/(実施計画様式!$D$73:$D$472&lt;&gt;""),ROW(A176))),"")</f>
        <v/>
      </c>
      <c r="F178" s="130" t="str" cm="1">
        <f t="array" ref="F178">IFERROR(INDEX(実施計画様式!$AK$73:$AK$472,_xlfn.AGGREGATE(15,6,(ROW(実施計画様式!$D$73:$D$472)-ROW(実施計画様式!$D$73)+1)/(実施計画様式!$D$73:$D$472&lt;&gt;""),ROW(A176))),"")</f>
        <v/>
      </c>
    </row>
    <row r="179" spans="1:6" ht="198.95" customHeight="1" x14ac:dyDescent="0.15">
      <c r="A179" s="130" t="str">
        <f t="shared" si="2"/>
        <v/>
      </c>
      <c r="B179" s="130" t="str" cm="1">
        <f t="array" ref="B179">IFERROR(INDEX(実施計画様式!$M$73:$M$472,_xlfn.AGGREGATE(15,6,(ROW(実施計画様式!$D$73:$D$472)-ROW(実施計画様式!$D$73)+1)/(実施計画様式!$D$73:$D$472&lt;&gt;""),ROW(A177))),"")</f>
        <v/>
      </c>
      <c r="C179" s="130" t="str" cm="1">
        <f t="array" ref="C179">IFERROR(INDEX(実施計画様式!$J$73:$J$472,_xlfn.AGGREGATE(15,6,(ROW(実施計画様式!$D$73:$D$472)-ROW(実施計画様式!$D$73)+1)/(実施計画様式!$D$73:$D$472&lt;&gt;""),ROW(A177))),"")</f>
        <v/>
      </c>
      <c r="D179" s="130" t="str" cm="1">
        <f t="array" ref="D179">IFERROR(INDEX(実施計画様式!$AA$73:$AA$472,_xlfn.AGGREGATE(15,6,(ROW(実施計画様式!$D$73:$D$472)-ROW(実施計画様式!$D$73)+1)/(実施計画様式!$D$73:$D$472&lt;&gt;""),ROW(A177))),"")</f>
        <v/>
      </c>
      <c r="E179" s="130" t="str" cm="1">
        <f t="array" ref="E179">IFERROR(INDEX(実施計画様式!$AI$73:$AI$472,_xlfn.AGGREGATE(15,6,(ROW(実施計画様式!$D$73:$D$472)-ROW(実施計画様式!$D$73)+1)/(実施計画様式!$D$73:$D$472&lt;&gt;""),ROW(A177))),"")</f>
        <v/>
      </c>
      <c r="F179" s="130" t="str" cm="1">
        <f t="array" ref="F179">IFERROR(INDEX(実施計画様式!$AK$73:$AK$472,_xlfn.AGGREGATE(15,6,(ROW(実施計画様式!$D$73:$D$472)-ROW(実施計画様式!$D$73)+1)/(実施計画様式!$D$73:$D$472&lt;&gt;""),ROW(A177))),"")</f>
        <v/>
      </c>
    </row>
    <row r="180" spans="1:6" ht="198.95" customHeight="1" x14ac:dyDescent="0.15">
      <c r="A180" s="130" t="str">
        <f t="shared" si="2"/>
        <v/>
      </c>
      <c r="B180" s="130" t="str" cm="1">
        <f t="array" ref="B180">IFERROR(INDEX(実施計画様式!$M$73:$M$472,_xlfn.AGGREGATE(15,6,(ROW(実施計画様式!$D$73:$D$472)-ROW(実施計画様式!$D$73)+1)/(実施計画様式!$D$73:$D$472&lt;&gt;""),ROW(A178))),"")</f>
        <v/>
      </c>
      <c r="C180" s="130" t="str" cm="1">
        <f t="array" ref="C180">IFERROR(INDEX(実施計画様式!$J$73:$J$472,_xlfn.AGGREGATE(15,6,(ROW(実施計画様式!$D$73:$D$472)-ROW(実施計画様式!$D$73)+1)/(実施計画様式!$D$73:$D$472&lt;&gt;""),ROW(A178))),"")</f>
        <v/>
      </c>
      <c r="D180" s="130" t="str" cm="1">
        <f t="array" ref="D180">IFERROR(INDEX(実施計画様式!$AA$73:$AA$472,_xlfn.AGGREGATE(15,6,(ROW(実施計画様式!$D$73:$D$472)-ROW(実施計画様式!$D$73)+1)/(実施計画様式!$D$73:$D$472&lt;&gt;""),ROW(A178))),"")</f>
        <v/>
      </c>
      <c r="E180" s="130" t="str" cm="1">
        <f t="array" ref="E180">IFERROR(INDEX(実施計画様式!$AI$73:$AI$472,_xlfn.AGGREGATE(15,6,(ROW(実施計画様式!$D$73:$D$472)-ROW(実施計画様式!$D$73)+1)/(実施計画様式!$D$73:$D$472&lt;&gt;""),ROW(A178))),"")</f>
        <v/>
      </c>
      <c r="F180" s="130" t="str" cm="1">
        <f t="array" ref="F180">IFERROR(INDEX(実施計画様式!$AK$73:$AK$472,_xlfn.AGGREGATE(15,6,(ROW(実施計画様式!$D$73:$D$472)-ROW(実施計画様式!$D$73)+1)/(実施計画様式!$D$73:$D$472&lt;&gt;""),ROW(A178))),"")</f>
        <v/>
      </c>
    </row>
    <row r="181" spans="1:6" ht="198.95" customHeight="1" x14ac:dyDescent="0.15">
      <c r="A181" s="130" t="str">
        <f t="shared" si="2"/>
        <v/>
      </c>
      <c r="B181" s="130" t="str" cm="1">
        <f t="array" ref="B181">IFERROR(INDEX(実施計画様式!$M$73:$M$472,_xlfn.AGGREGATE(15,6,(ROW(実施計画様式!$D$73:$D$472)-ROW(実施計画様式!$D$73)+1)/(実施計画様式!$D$73:$D$472&lt;&gt;""),ROW(A179))),"")</f>
        <v/>
      </c>
      <c r="C181" s="130" t="str" cm="1">
        <f t="array" ref="C181">IFERROR(INDEX(実施計画様式!$J$73:$J$472,_xlfn.AGGREGATE(15,6,(ROW(実施計画様式!$D$73:$D$472)-ROW(実施計画様式!$D$73)+1)/(実施計画様式!$D$73:$D$472&lt;&gt;""),ROW(A179))),"")</f>
        <v/>
      </c>
      <c r="D181" s="130" t="str" cm="1">
        <f t="array" ref="D181">IFERROR(INDEX(実施計画様式!$AA$73:$AA$472,_xlfn.AGGREGATE(15,6,(ROW(実施計画様式!$D$73:$D$472)-ROW(実施計画様式!$D$73)+1)/(実施計画様式!$D$73:$D$472&lt;&gt;""),ROW(A179))),"")</f>
        <v/>
      </c>
      <c r="E181" s="130" t="str" cm="1">
        <f t="array" ref="E181">IFERROR(INDEX(実施計画様式!$AI$73:$AI$472,_xlfn.AGGREGATE(15,6,(ROW(実施計画様式!$D$73:$D$472)-ROW(実施計画様式!$D$73)+1)/(実施計画様式!$D$73:$D$472&lt;&gt;""),ROW(A179))),"")</f>
        <v/>
      </c>
      <c r="F181" s="130" t="str" cm="1">
        <f t="array" ref="F181">IFERROR(INDEX(実施計画様式!$AK$73:$AK$472,_xlfn.AGGREGATE(15,6,(ROW(実施計画様式!$D$73:$D$472)-ROW(実施計画様式!$D$73)+1)/(実施計画様式!$D$73:$D$472&lt;&gt;""),ROW(A179))),"")</f>
        <v/>
      </c>
    </row>
    <row r="182" spans="1:6" ht="198.95" customHeight="1" x14ac:dyDescent="0.15">
      <c r="A182" s="130" t="str">
        <f t="shared" si="2"/>
        <v/>
      </c>
      <c r="B182" s="130" t="str" cm="1">
        <f t="array" ref="B182">IFERROR(INDEX(実施計画様式!$M$73:$M$472,_xlfn.AGGREGATE(15,6,(ROW(実施計画様式!$D$73:$D$472)-ROW(実施計画様式!$D$73)+1)/(実施計画様式!$D$73:$D$472&lt;&gt;""),ROW(A180))),"")</f>
        <v/>
      </c>
      <c r="C182" s="130" t="str" cm="1">
        <f t="array" ref="C182">IFERROR(INDEX(実施計画様式!$J$73:$J$472,_xlfn.AGGREGATE(15,6,(ROW(実施計画様式!$D$73:$D$472)-ROW(実施計画様式!$D$73)+1)/(実施計画様式!$D$73:$D$472&lt;&gt;""),ROW(A180))),"")</f>
        <v/>
      </c>
      <c r="D182" s="130" t="str" cm="1">
        <f t="array" ref="D182">IFERROR(INDEX(実施計画様式!$AA$73:$AA$472,_xlfn.AGGREGATE(15,6,(ROW(実施計画様式!$D$73:$D$472)-ROW(実施計画様式!$D$73)+1)/(実施計画様式!$D$73:$D$472&lt;&gt;""),ROW(A180))),"")</f>
        <v/>
      </c>
      <c r="E182" s="130" t="str" cm="1">
        <f t="array" ref="E182">IFERROR(INDEX(実施計画様式!$AI$73:$AI$472,_xlfn.AGGREGATE(15,6,(ROW(実施計画様式!$D$73:$D$472)-ROW(実施計画様式!$D$73)+1)/(実施計画様式!$D$73:$D$472&lt;&gt;""),ROW(A180))),"")</f>
        <v/>
      </c>
      <c r="F182" s="130" t="str" cm="1">
        <f t="array" ref="F182">IFERROR(INDEX(実施計画様式!$AK$73:$AK$472,_xlfn.AGGREGATE(15,6,(ROW(実施計画様式!$D$73:$D$472)-ROW(実施計画様式!$D$73)+1)/(実施計画様式!$D$73:$D$472&lt;&gt;""),ROW(A180))),"")</f>
        <v/>
      </c>
    </row>
    <row r="183" spans="1:6" ht="198.95" customHeight="1" x14ac:dyDescent="0.15">
      <c r="A183" s="130" t="str">
        <f t="shared" si="2"/>
        <v/>
      </c>
      <c r="B183" s="130" t="str" cm="1">
        <f t="array" ref="B183">IFERROR(INDEX(実施計画様式!$M$73:$M$472,_xlfn.AGGREGATE(15,6,(ROW(実施計画様式!$D$73:$D$472)-ROW(実施計画様式!$D$73)+1)/(実施計画様式!$D$73:$D$472&lt;&gt;""),ROW(A181))),"")</f>
        <v/>
      </c>
      <c r="C183" s="130" t="str" cm="1">
        <f t="array" ref="C183">IFERROR(INDEX(実施計画様式!$J$73:$J$472,_xlfn.AGGREGATE(15,6,(ROW(実施計画様式!$D$73:$D$472)-ROW(実施計画様式!$D$73)+1)/(実施計画様式!$D$73:$D$472&lt;&gt;""),ROW(A181))),"")</f>
        <v/>
      </c>
      <c r="D183" s="130" t="str" cm="1">
        <f t="array" ref="D183">IFERROR(INDEX(実施計画様式!$AA$73:$AA$472,_xlfn.AGGREGATE(15,6,(ROW(実施計画様式!$D$73:$D$472)-ROW(実施計画様式!$D$73)+1)/(実施計画様式!$D$73:$D$472&lt;&gt;""),ROW(A181))),"")</f>
        <v/>
      </c>
      <c r="E183" s="130" t="str" cm="1">
        <f t="array" ref="E183">IFERROR(INDEX(実施計画様式!$AI$73:$AI$472,_xlfn.AGGREGATE(15,6,(ROW(実施計画様式!$D$73:$D$472)-ROW(実施計画様式!$D$73)+1)/(実施計画様式!$D$73:$D$472&lt;&gt;""),ROW(A181))),"")</f>
        <v/>
      </c>
      <c r="F183" s="130" t="str" cm="1">
        <f t="array" ref="F183">IFERROR(INDEX(実施計画様式!$AK$73:$AK$472,_xlfn.AGGREGATE(15,6,(ROW(実施計画様式!$D$73:$D$472)-ROW(実施計画様式!$D$73)+1)/(実施計画様式!$D$73:$D$472&lt;&gt;""),ROW(A181))),"")</f>
        <v/>
      </c>
    </row>
    <row r="184" spans="1:6" ht="198.95" customHeight="1" x14ac:dyDescent="0.15">
      <c r="A184" s="130" t="str">
        <f t="shared" si="2"/>
        <v/>
      </c>
      <c r="B184" s="130" t="str" cm="1">
        <f t="array" ref="B184">IFERROR(INDEX(実施計画様式!$M$73:$M$472,_xlfn.AGGREGATE(15,6,(ROW(実施計画様式!$D$73:$D$472)-ROW(実施計画様式!$D$73)+1)/(実施計画様式!$D$73:$D$472&lt;&gt;""),ROW(A182))),"")</f>
        <v/>
      </c>
      <c r="C184" s="130" t="str" cm="1">
        <f t="array" ref="C184">IFERROR(INDEX(実施計画様式!$J$73:$J$472,_xlfn.AGGREGATE(15,6,(ROW(実施計画様式!$D$73:$D$472)-ROW(実施計画様式!$D$73)+1)/(実施計画様式!$D$73:$D$472&lt;&gt;""),ROW(A182))),"")</f>
        <v/>
      </c>
      <c r="D184" s="130" t="str" cm="1">
        <f t="array" ref="D184">IFERROR(INDEX(実施計画様式!$AA$73:$AA$472,_xlfn.AGGREGATE(15,6,(ROW(実施計画様式!$D$73:$D$472)-ROW(実施計画様式!$D$73)+1)/(実施計画様式!$D$73:$D$472&lt;&gt;""),ROW(A182))),"")</f>
        <v/>
      </c>
      <c r="E184" s="130" t="str" cm="1">
        <f t="array" ref="E184">IFERROR(INDEX(実施計画様式!$AI$73:$AI$472,_xlfn.AGGREGATE(15,6,(ROW(実施計画様式!$D$73:$D$472)-ROW(実施計画様式!$D$73)+1)/(実施計画様式!$D$73:$D$472&lt;&gt;""),ROW(A182))),"")</f>
        <v/>
      </c>
      <c r="F184" s="130" t="str" cm="1">
        <f t="array" ref="F184">IFERROR(INDEX(実施計画様式!$AK$73:$AK$472,_xlfn.AGGREGATE(15,6,(ROW(実施計画様式!$D$73:$D$472)-ROW(実施計画様式!$D$73)+1)/(実施計画様式!$D$73:$D$472&lt;&gt;""),ROW(A182))),"")</f>
        <v/>
      </c>
    </row>
    <row r="185" spans="1:6" ht="198.95" customHeight="1" x14ac:dyDescent="0.15">
      <c r="A185" s="130" t="str">
        <f t="shared" si="2"/>
        <v/>
      </c>
      <c r="B185" s="130" t="str" cm="1">
        <f t="array" ref="B185">IFERROR(INDEX(実施計画様式!$M$73:$M$472,_xlfn.AGGREGATE(15,6,(ROW(実施計画様式!$D$73:$D$472)-ROW(実施計画様式!$D$73)+1)/(実施計画様式!$D$73:$D$472&lt;&gt;""),ROW(A183))),"")</f>
        <v/>
      </c>
      <c r="C185" s="130" t="str" cm="1">
        <f t="array" ref="C185">IFERROR(INDEX(実施計画様式!$J$73:$J$472,_xlfn.AGGREGATE(15,6,(ROW(実施計画様式!$D$73:$D$472)-ROW(実施計画様式!$D$73)+1)/(実施計画様式!$D$73:$D$472&lt;&gt;""),ROW(A183))),"")</f>
        <v/>
      </c>
      <c r="D185" s="130" t="str" cm="1">
        <f t="array" ref="D185">IFERROR(INDEX(実施計画様式!$AA$73:$AA$472,_xlfn.AGGREGATE(15,6,(ROW(実施計画様式!$D$73:$D$472)-ROW(実施計画様式!$D$73)+1)/(実施計画様式!$D$73:$D$472&lt;&gt;""),ROW(A183))),"")</f>
        <v/>
      </c>
      <c r="E185" s="130" t="str" cm="1">
        <f t="array" ref="E185">IFERROR(INDEX(実施計画様式!$AI$73:$AI$472,_xlfn.AGGREGATE(15,6,(ROW(実施計画様式!$D$73:$D$472)-ROW(実施計画様式!$D$73)+1)/(実施計画様式!$D$73:$D$472&lt;&gt;""),ROW(A183))),"")</f>
        <v/>
      </c>
      <c r="F185" s="130" t="str" cm="1">
        <f t="array" ref="F185">IFERROR(INDEX(実施計画様式!$AK$73:$AK$472,_xlfn.AGGREGATE(15,6,(ROW(実施計画様式!$D$73:$D$472)-ROW(実施計画様式!$D$73)+1)/(実施計画様式!$D$73:$D$472&lt;&gt;""),ROW(A183))),"")</f>
        <v/>
      </c>
    </row>
    <row r="186" spans="1:6" ht="198.95" customHeight="1" x14ac:dyDescent="0.15">
      <c r="A186" s="130" t="str">
        <f t="shared" si="2"/>
        <v/>
      </c>
      <c r="B186" s="130" t="str" cm="1">
        <f t="array" ref="B186">IFERROR(INDEX(実施計画様式!$M$73:$M$472,_xlfn.AGGREGATE(15,6,(ROW(実施計画様式!$D$73:$D$472)-ROW(実施計画様式!$D$73)+1)/(実施計画様式!$D$73:$D$472&lt;&gt;""),ROW(A184))),"")</f>
        <v/>
      </c>
      <c r="C186" s="130" t="str" cm="1">
        <f t="array" ref="C186">IFERROR(INDEX(実施計画様式!$J$73:$J$472,_xlfn.AGGREGATE(15,6,(ROW(実施計画様式!$D$73:$D$472)-ROW(実施計画様式!$D$73)+1)/(実施計画様式!$D$73:$D$472&lt;&gt;""),ROW(A184))),"")</f>
        <v/>
      </c>
      <c r="D186" s="130" t="str" cm="1">
        <f t="array" ref="D186">IFERROR(INDEX(実施計画様式!$AA$73:$AA$472,_xlfn.AGGREGATE(15,6,(ROW(実施計画様式!$D$73:$D$472)-ROW(実施計画様式!$D$73)+1)/(実施計画様式!$D$73:$D$472&lt;&gt;""),ROW(A184))),"")</f>
        <v/>
      </c>
      <c r="E186" s="130" t="str" cm="1">
        <f t="array" ref="E186">IFERROR(INDEX(実施計画様式!$AI$73:$AI$472,_xlfn.AGGREGATE(15,6,(ROW(実施計画様式!$D$73:$D$472)-ROW(実施計画様式!$D$73)+1)/(実施計画様式!$D$73:$D$472&lt;&gt;""),ROW(A184))),"")</f>
        <v/>
      </c>
      <c r="F186" s="130" t="str" cm="1">
        <f t="array" ref="F186">IFERROR(INDEX(実施計画様式!$AK$73:$AK$472,_xlfn.AGGREGATE(15,6,(ROW(実施計画様式!$D$73:$D$472)-ROW(実施計画様式!$D$73)+1)/(実施計画様式!$D$73:$D$472&lt;&gt;""),ROW(A184))),"")</f>
        <v/>
      </c>
    </row>
    <row r="187" spans="1:6" ht="198.95" customHeight="1" x14ac:dyDescent="0.15">
      <c r="A187" s="130" t="str">
        <f t="shared" si="2"/>
        <v/>
      </c>
      <c r="B187" s="130" t="str" cm="1">
        <f t="array" ref="B187">IFERROR(INDEX(実施計画様式!$M$73:$M$472,_xlfn.AGGREGATE(15,6,(ROW(実施計画様式!$D$73:$D$472)-ROW(実施計画様式!$D$73)+1)/(実施計画様式!$D$73:$D$472&lt;&gt;""),ROW(A185))),"")</f>
        <v/>
      </c>
      <c r="C187" s="130" t="str" cm="1">
        <f t="array" ref="C187">IFERROR(INDEX(実施計画様式!$J$73:$J$472,_xlfn.AGGREGATE(15,6,(ROW(実施計画様式!$D$73:$D$472)-ROW(実施計画様式!$D$73)+1)/(実施計画様式!$D$73:$D$472&lt;&gt;""),ROW(A185))),"")</f>
        <v/>
      </c>
      <c r="D187" s="130" t="str" cm="1">
        <f t="array" ref="D187">IFERROR(INDEX(実施計画様式!$AA$73:$AA$472,_xlfn.AGGREGATE(15,6,(ROW(実施計画様式!$D$73:$D$472)-ROW(実施計画様式!$D$73)+1)/(実施計画様式!$D$73:$D$472&lt;&gt;""),ROW(A185))),"")</f>
        <v/>
      </c>
      <c r="E187" s="130" t="str" cm="1">
        <f t="array" ref="E187">IFERROR(INDEX(実施計画様式!$AI$73:$AI$472,_xlfn.AGGREGATE(15,6,(ROW(実施計画様式!$D$73:$D$472)-ROW(実施計画様式!$D$73)+1)/(実施計画様式!$D$73:$D$472&lt;&gt;""),ROW(A185))),"")</f>
        <v/>
      </c>
      <c r="F187" s="130" t="str" cm="1">
        <f t="array" ref="F187">IFERROR(INDEX(実施計画様式!$AK$73:$AK$472,_xlfn.AGGREGATE(15,6,(ROW(実施計画様式!$D$73:$D$472)-ROW(実施計画様式!$D$73)+1)/(実施計画様式!$D$73:$D$472&lt;&gt;""),ROW(A185))),"")</f>
        <v/>
      </c>
    </row>
    <row r="188" spans="1:6" ht="198.95" customHeight="1" x14ac:dyDescent="0.15">
      <c r="A188" s="130" t="str">
        <f t="shared" si="2"/>
        <v/>
      </c>
      <c r="B188" s="130" t="str" cm="1">
        <f t="array" ref="B188">IFERROR(INDEX(実施計画様式!$M$73:$M$472,_xlfn.AGGREGATE(15,6,(ROW(実施計画様式!$D$73:$D$472)-ROW(実施計画様式!$D$73)+1)/(実施計画様式!$D$73:$D$472&lt;&gt;""),ROW(A186))),"")</f>
        <v/>
      </c>
      <c r="C188" s="130" t="str" cm="1">
        <f t="array" ref="C188">IFERROR(INDEX(実施計画様式!$J$73:$J$472,_xlfn.AGGREGATE(15,6,(ROW(実施計画様式!$D$73:$D$472)-ROW(実施計画様式!$D$73)+1)/(実施計画様式!$D$73:$D$472&lt;&gt;""),ROW(A186))),"")</f>
        <v/>
      </c>
      <c r="D188" s="130" t="str" cm="1">
        <f t="array" ref="D188">IFERROR(INDEX(実施計画様式!$AA$73:$AA$472,_xlfn.AGGREGATE(15,6,(ROW(実施計画様式!$D$73:$D$472)-ROW(実施計画様式!$D$73)+1)/(実施計画様式!$D$73:$D$472&lt;&gt;""),ROW(A186))),"")</f>
        <v/>
      </c>
      <c r="E188" s="130" t="str" cm="1">
        <f t="array" ref="E188">IFERROR(INDEX(実施計画様式!$AI$73:$AI$472,_xlfn.AGGREGATE(15,6,(ROW(実施計画様式!$D$73:$D$472)-ROW(実施計画様式!$D$73)+1)/(実施計画様式!$D$73:$D$472&lt;&gt;""),ROW(A186))),"")</f>
        <v/>
      </c>
      <c r="F188" s="130" t="str" cm="1">
        <f t="array" ref="F188">IFERROR(INDEX(実施計画様式!$AK$73:$AK$472,_xlfn.AGGREGATE(15,6,(ROW(実施計画様式!$D$73:$D$472)-ROW(実施計画様式!$D$73)+1)/(実施計画様式!$D$73:$D$472&lt;&gt;""),ROW(A186))),"")</f>
        <v/>
      </c>
    </row>
    <row r="189" spans="1:6" ht="198.95" customHeight="1" x14ac:dyDescent="0.15">
      <c r="A189" s="130" t="str">
        <f t="shared" si="2"/>
        <v/>
      </c>
      <c r="B189" s="130" t="str" cm="1">
        <f t="array" ref="B189">IFERROR(INDEX(実施計画様式!$M$73:$M$472,_xlfn.AGGREGATE(15,6,(ROW(実施計画様式!$D$73:$D$472)-ROW(実施計画様式!$D$73)+1)/(実施計画様式!$D$73:$D$472&lt;&gt;""),ROW(A187))),"")</f>
        <v/>
      </c>
      <c r="C189" s="130" t="str" cm="1">
        <f t="array" ref="C189">IFERROR(INDEX(実施計画様式!$J$73:$J$472,_xlfn.AGGREGATE(15,6,(ROW(実施計画様式!$D$73:$D$472)-ROW(実施計画様式!$D$73)+1)/(実施計画様式!$D$73:$D$472&lt;&gt;""),ROW(A187))),"")</f>
        <v/>
      </c>
      <c r="D189" s="130" t="str" cm="1">
        <f t="array" ref="D189">IFERROR(INDEX(実施計画様式!$AA$73:$AA$472,_xlfn.AGGREGATE(15,6,(ROW(実施計画様式!$D$73:$D$472)-ROW(実施計画様式!$D$73)+1)/(実施計画様式!$D$73:$D$472&lt;&gt;""),ROW(A187))),"")</f>
        <v/>
      </c>
      <c r="E189" s="130" t="str" cm="1">
        <f t="array" ref="E189">IFERROR(INDEX(実施計画様式!$AI$73:$AI$472,_xlfn.AGGREGATE(15,6,(ROW(実施計画様式!$D$73:$D$472)-ROW(実施計画様式!$D$73)+1)/(実施計画様式!$D$73:$D$472&lt;&gt;""),ROW(A187))),"")</f>
        <v/>
      </c>
      <c r="F189" s="130" t="str" cm="1">
        <f t="array" ref="F189">IFERROR(INDEX(実施計画様式!$AK$73:$AK$472,_xlfn.AGGREGATE(15,6,(ROW(実施計画様式!$D$73:$D$472)-ROW(実施計画様式!$D$73)+1)/(実施計画様式!$D$73:$D$472&lt;&gt;""),ROW(A187))),"")</f>
        <v/>
      </c>
    </row>
    <row r="190" spans="1:6" ht="198.95" customHeight="1" x14ac:dyDescent="0.15">
      <c r="A190" s="130" t="str">
        <f t="shared" si="2"/>
        <v/>
      </c>
      <c r="B190" s="130" t="str" cm="1">
        <f t="array" ref="B190">IFERROR(INDEX(実施計画様式!$M$73:$M$472,_xlfn.AGGREGATE(15,6,(ROW(実施計画様式!$D$73:$D$472)-ROW(実施計画様式!$D$73)+1)/(実施計画様式!$D$73:$D$472&lt;&gt;""),ROW(A188))),"")</f>
        <v/>
      </c>
      <c r="C190" s="130" t="str" cm="1">
        <f t="array" ref="C190">IFERROR(INDEX(実施計画様式!$J$73:$J$472,_xlfn.AGGREGATE(15,6,(ROW(実施計画様式!$D$73:$D$472)-ROW(実施計画様式!$D$73)+1)/(実施計画様式!$D$73:$D$472&lt;&gt;""),ROW(A188))),"")</f>
        <v/>
      </c>
      <c r="D190" s="130" t="str" cm="1">
        <f t="array" ref="D190">IFERROR(INDEX(実施計画様式!$AA$73:$AA$472,_xlfn.AGGREGATE(15,6,(ROW(実施計画様式!$D$73:$D$472)-ROW(実施計画様式!$D$73)+1)/(実施計画様式!$D$73:$D$472&lt;&gt;""),ROW(A188))),"")</f>
        <v/>
      </c>
      <c r="E190" s="130" t="str" cm="1">
        <f t="array" ref="E190">IFERROR(INDEX(実施計画様式!$AI$73:$AI$472,_xlfn.AGGREGATE(15,6,(ROW(実施計画様式!$D$73:$D$472)-ROW(実施計画様式!$D$73)+1)/(実施計画様式!$D$73:$D$472&lt;&gt;""),ROW(A188))),"")</f>
        <v/>
      </c>
      <c r="F190" s="130" t="str" cm="1">
        <f t="array" ref="F190">IFERROR(INDEX(実施計画様式!$AK$73:$AK$472,_xlfn.AGGREGATE(15,6,(ROW(実施計画様式!$D$73:$D$472)-ROW(実施計画様式!$D$73)+1)/(実施計画様式!$D$73:$D$472&lt;&gt;""),ROW(A188))),"")</f>
        <v/>
      </c>
    </row>
    <row r="191" spans="1:6" ht="198.95" customHeight="1" x14ac:dyDescent="0.15">
      <c r="A191" s="130" t="str">
        <f t="shared" si="2"/>
        <v/>
      </c>
      <c r="B191" s="130" t="str" cm="1">
        <f t="array" ref="B191">IFERROR(INDEX(実施計画様式!$M$73:$M$472,_xlfn.AGGREGATE(15,6,(ROW(実施計画様式!$D$73:$D$472)-ROW(実施計画様式!$D$73)+1)/(実施計画様式!$D$73:$D$472&lt;&gt;""),ROW(A189))),"")</f>
        <v/>
      </c>
      <c r="C191" s="130" t="str" cm="1">
        <f t="array" ref="C191">IFERROR(INDEX(実施計画様式!$J$73:$J$472,_xlfn.AGGREGATE(15,6,(ROW(実施計画様式!$D$73:$D$472)-ROW(実施計画様式!$D$73)+1)/(実施計画様式!$D$73:$D$472&lt;&gt;""),ROW(A189))),"")</f>
        <v/>
      </c>
      <c r="D191" s="130" t="str" cm="1">
        <f t="array" ref="D191">IFERROR(INDEX(実施計画様式!$AA$73:$AA$472,_xlfn.AGGREGATE(15,6,(ROW(実施計画様式!$D$73:$D$472)-ROW(実施計画様式!$D$73)+1)/(実施計画様式!$D$73:$D$472&lt;&gt;""),ROW(A189))),"")</f>
        <v/>
      </c>
      <c r="E191" s="130" t="str" cm="1">
        <f t="array" ref="E191">IFERROR(INDEX(実施計画様式!$AI$73:$AI$472,_xlfn.AGGREGATE(15,6,(ROW(実施計画様式!$D$73:$D$472)-ROW(実施計画様式!$D$73)+1)/(実施計画様式!$D$73:$D$472&lt;&gt;""),ROW(A189))),"")</f>
        <v/>
      </c>
      <c r="F191" s="130" t="str" cm="1">
        <f t="array" ref="F191">IFERROR(INDEX(実施計画様式!$AK$73:$AK$472,_xlfn.AGGREGATE(15,6,(ROW(実施計画様式!$D$73:$D$472)-ROW(実施計画様式!$D$73)+1)/(実施計画様式!$D$73:$D$472&lt;&gt;""),ROW(A189))),"")</f>
        <v/>
      </c>
    </row>
    <row r="192" spans="1:6" ht="198.95" customHeight="1" x14ac:dyDescent="0.15">
      <c r="A192" s="130" t="str">
        <f t="shared" si="2"/>
        <v/>
      </c>
      <c r="B192" s="130" t="str" cm="1">
        <f t="array" ref="B192">IFERROR(INDEX(実施計画様式!$M$73:$M$472,_xlfn.AGGREGATE(15,6,(ROW(実施計画様式!$D$73:$D$472)-ROW(実施計画様式!$D$73)+1)/(実施計画様式!$D$73:$D$472&lt;&gt;""),ROW(A190))),"")</f>
        <v/>
      </c>
      <c r="C192" s="130" t="str" cm="1">
        <f t="array" ref="C192">IFERROR(INDEX(実施計画様式!$J$73:$J$472,_xlfn.AGGREGATE(15,6,(ROW(実施計画様式!$D$73:$D$472)-ROW(実施計画様式!$D$73)+1)/(実施計画様式!$D$73:$D$472&lt;&gt;""),ROW(A190))),"")</f>
        <v/>
      </c>
      <c r="D192" s="130" t="str" cm="1">
        <f t="array" ref="D192">IFERROR(INDEX(実施計画様式!$AA$73:$AA$472,_xlfn.AGGREGATE(15,6,(ROW(実施計画様式!$D$73:$D$472)-ROW(実施計画様式!$D$73)+1)/(実施計画様式!$D$73:$D$472&lt;&gt;""),ROW(A190))),"")</f>
        <v/>
      </c>
      <c r="E192" s="130" t="str" cm="1">
        <f t="array" ref="E192">IFERROR(INDEX(実施計画様式!$AI$73:$AI$472,_xlfn.AGGREGATE(15,6,(ROW(実施計画様式!$D$73:$D$472)-ROW(実施計画様式!$D$73)+1)/(実施計画様式!$D$73:$D$472&lt;&gt;""),ROW(A190))),"")</f>
        <v/>
      </c>
      <c r="F192" s="130" t="str" cm="1">
        <f t="array" ref="F192">IFERROR(INDEX(実施計画様式!$AK$73:$AK$472,_xlfn.AGGREGATE(15,6,(ROW(実施計画様式!$D$73:$D$472)-ROW(実施計画様式!$D$73)+1)/(実施計画様式!$D$73:$D$472&lt;&gt;""),ROW(A190))),"")</f>
        <v/>
      </c>
    </row>
    <row r="193" spans="1:6" ht="198.95" customHeight="1" x14ac:dyDescent="0.15">
      <c r="A193" s="130" t="str">
        <f t="shared" si="2"/>
        <v/>
      </c>
      <c r="B193" s="130" t="str" cm="1">
        <f t="array" ref="B193">IFERROR(INDEX(実施計画様式!$M$73:$M$472,_xlfn.AGGREGATE(15,6,(ROW(実施計画様式!$D$73:$D$472)-ROW(実施計画様式!$D$73)+1)/(実施計画様式!$D$73:$D$472&lt;&gt;""),ROW(A191))),"")</f>
        <v/>
      </c>
      <c r="C193" s="130" t="str" cm="1">
        <f t="array" ref="C193">IFERROR(INDEX(実施計画様式!$J$73:$J$472,_xlfn.AGGREGATE(15,6,(ROW(実施計画様式!$D$73:$D$472)-ROW(実施計画様式!$D$73)+1)/(実施計画様式!$D$73:$D$472&lt;&gt;""),ROW(A191))),"")</f>
        <v/>
      </c>
      <c r="D193" s="130" t="str" cm="1">
        <f t="array" ref="D193">IFERROR(INDEX(実施計画様式!$AA$73:$AA$472,_xlfn.AGGREGATE(15,6,(ROW(実施計画様式!$D$73:$D$472)-ROW(実施計画様式!$D$73)+1)/(実施計画様式!$D$73:$D$472&lt;&gt;""),ROW(A191))),"")</f>
        <v/>
      </c>
      <c r="E193" s="130" t="str" cm="1">
        <f t="array" ref="E193">IFERROR(INDEX(実施計画様式!$AI$73:$AI$472,_xlfn.AGGREGATE(15,6,(ROW(実施計画様式!$D$73:$D$472)-ROW(実施計画様式!$D$73)+1)/(実施計画様式!$D$73:$D$472&lt;&gt;""),ROW(A191))),"")</f>
        <v/>
      </c>
      <c r="F193" s="130" t="str" cm="1">
        <f t="array" ref="F193">IFERROR(INDEX(実施計画様式!$AK$73:$AK$472,_xlfn.AGGREGATE(15,6,(ROW(実施計画様式!$D$73:$D$472)-ROW(実施計画様式!$D$73)+1)/(実施計画様式!$D$73:$D$472&lt;&gt;""),ROW(A191))),"")</f>
        <v/>
      </c>
    </row>
    <row r="194" spans="1:6" ht="198.95" customHeight="1" x14ac:dyDescent="0.15">
      <c r="A194" s="130" t="str">
        <f t="shared" si="2"/>
        <v/>
      </c>
      <c r="B194" s="130" t="str" cm="1">
        <f t="array" ref="B194">IFERROR(INDEX(実施計画様式!$M$73:$M$472,_xlfn.AGGREGATE(15,6,(ROW(実施計画様式!$D$73:$D$472)-ROW(実施計画様式!$D$73)+1)/(実施計画様式!$D$73:$D$472&lt;&gt;""),ROW(A192))),"")</f>
        <v/>
      </c>
      <c r="C194" s="130" t="str" cm="1">
        <f t="array" ref="C194">IFERROR(INDEX(実施計画様式!$J$73:$J$472,_xlfn.AGGREGATE(15,6,(ROW(実施計画様式!$D$73:$D$472)-ROW(実施計画様式!$D$73)+1)/(実施計画様式!$D$73:$D$472&lt;&gt;""),ROW(A192))),"")</f>
        <v/>
      </c>
      <c r="D194" s="130" t="str" cm="1">
        <f t="array" ref="D194">IFERROR(INDEX(実施計画様式!$AA$73:$AA$472,_xlfn.AGGREGATE(15,6,(ROW(実施計画様式!$D$73:$D$472)-ROW(実施計画様式!$D$73)+1)/(実施計画様式!$D$73:$D$472&lt;&gt;""),ROW(A192))),"")</f>
        <v/>
      </c>
      <c r="E194" s="130" t="str" cm="1">
        <f t="array" ref="E194">IFERROR(INDEX(実施計画様式!$AI$73:$AI$472,_xlfn.AGGREGATE(15,6,(ROW(実施計画様式!$D$73:$D$472)-ROW(実施計画様式!$D$73)+1)/(実施計画様式!$D$73:$D$472&lt;&gt;""),ROW(A192))),"")</f>
        <v/>
      </c>
      <c r="F194" s="130" t="str" cm="1">
        <f t="array" ref="F194">IFERROR(INDEX(実施計画様式!$AK$73:$AK$472,_xlfn.AGGREGATE(15,6,(ROW(実施計画様式!$D$73:$D$472)-ROW(実施計画様式!$D$73)+1)/(実施計画様式!$D$73:$D$472&lt;&gt;""),ROW(A192))),"")</f>
        <v/>
      </c>
    </row>
    <row r="195" spans="1:6" ht="198.95" customHeight="1" x14ac:dyDescent="0.15">
      <c r="A195" s="130" t="str">
        <f t="shared" si="2"/>
        <v/>
      </c>
      <c r="B195" s="130" t="str" cm="1">
        <f t="array" ref="B195">IFERROR(INDEX(実施計画様式!$M$73:$M$472,_xlfn.AGGREGATE(15,6,(ROW(実施計画様式!$D$73:$D$472)-ROW(実施計画様式!$D$73)+1)/(実施計画様式!$D$73:$D$472&lt;&gt;""),ROW(A193))),"")</f>
        <v/>
      </c>
      <c r="C195" s="130" t="str" cm="1">
        <f t="array" ref="C195">IFERROR(INDEX(実施計画様式!$J$73:$J$472,_xlfn.AGGREGATE(15,6,(ROW(実施計画様式!$D$73:$D$472)-ROW(実施計画様式!$D$73)+1)/(実施計画様式!$D$73:$D$472&lt;&gt;""),ROW(A193))),"")</f>
        <v/>
      </c>
      <c r="D195" s="130" t="str" cm="1">
        <f t="array" ref="D195">IFERROR(INDEX(実施計画様式!$AA$73:$AA$472,_xlfn.AGGREGATE(15,6,(ROW(実施計画様式!$D$73:$D$472)-ROW(実施計画様式!$D$73)+1)/(実施計画様式!$D$73:$D$472&lt;&gt;""),ROW(A193))),"")</f>
        <v/>
      </c>
      <c r="E195" s="130" t="str" cm="1">
        <f t="array" ref="E195">IFERROR(INDEX(実施計画様式!$AI$73:$AI$472,_xlfn.AGGREGATE(15,6,(ROW(実施計画様式!$D$73:$D$472)-ROW(実施計画様式!$D$73)+1)/(実施計画様式!$D$73:$D$472&lt;&gt;""),ROW(A193))),"")</f>
        <v/>
      </c>
      <c r="F195" s="130" t="str" cm="1">
        <f t="array" ref="F195">IFERROR(INDEX(実施計画様式!$AK$73:$AK$472,_xlfn.AGGREGATE(15,6,(ROW(実施計画様式!$D$73:$D$472)-ROW(実施計画様式!$D$73)+1)/(実施計画様式!$D$73:$D$472&lt;&gt;""),ROW(A193))),"")</f>
        <v/>
      </c>
    </row>
    <row r="196" spans="1:6" ht="198.95" customHeight="1" x14ac:dyDescent="0.15">
      <c r="A196" s="130" t="str">
        <f t="shared" si="2"/>
        <v/>
      </c>
      <c r="B196" s="130" t="str" cm="1">
        <f t="array" ref="B196">IFERROR(INDEX(実施計画様式!$M$73:$M$472,_xlfn.AGGREGATE(15,6,(ROW(実施計画様式!$D$73:$D$472)-ROW(実施計画様式!$D$73)+1)/(実施計画様式!$D$73:$D$472&lt;&gt;""),ROW(A194))),"")</f>
        <v/>
      </c>
      <c r="C196" s="130" t="str" cm="1">
        <f t="array" ref="C196">IFERROR(INDEX(実施計画様式!$J$73:$J$472,_xlfn.AGGREGATE(15,6,(ROW(実施計画様式!$D$73:$D$472)-ROW(実施計画様式!$D$73)+1)/(実施計画様式!$D$73:$D$472&lt;&gt;""),ROW(A194))),"")</f>
        <v/>
      </c>
      <c r="D196" s="130" t="str" cm="1">
        <f t="array" ref="D196">IFERROR(INDEX(実施計画様式!$AA$73:$AA$472,_xlfn.AGGREGATE(15,6,(ROW(実施計画様式!$D$73:$D$472)-ROW(実施計画様式!$D$73)+1)/(実施計画様式!$D$73:$D$472&lt;&gt;""),ROW(A194))),"")</f>
        <v/>
      </c>
      <c r="E196" s="130" t="str" cm="1">
        <f t="array" ref="E196">IFERROR(INDEX(実施計画様式!$AI$73:$AI$472,_xlfn.AGGREGATE(15,6,(ROW(実施計画様式!$D$73:$D$472)-ROW(実施計画様式!$D$73)+1)/(実施計画様式!$D$73:$D$472&lt;&gt;""),ROW(A194))),"")</f>
        <v/>
      </c>
      <c r="F196" s="130" t="str" cm="1">
        <f t="array" ref="F196">IFERROR(INDEX(実施計画様式!$AK$73:$AK$472,_xlfn.AGGREGATE(15,6,(ROW(実施計画様式!$D$73:$D$472)-ROW(実施計画様式!$D$73)+1)/(実施計画様式!$D$73:$D$472&lt;&gt;""),ROW(A194))),"")</f>
        <v/>
      </c>
    </row>
    <row r="197" spans="1:6" ht="198.95" customHeight="1" x14ac:dyDescent="0.15">
      <c r="A197" s="130" t="str">
        <f t="shared" ref="A197:A260" si="3">IF(B197="","",A196+1)</f>
        <v/>
      </c>
      <c r="B197" s="130" t="str" cm="1">
        <f t="array" ref="B197">IFERROR(INDEX(実施計画様式!$M$73:$M$472,_xlfn.AGGREGATE(15,6,(ROW(実施計画様式!$D$73:$D$472)-ROW(実施計画様式!$D$73)+1)/(実施計画様式!$D$73:$D$472&lt;&gt;""),ROW(A195))),"")</f>
        <v/>
      </c>
      <c r="C197" s="130" t="str" cm="1">
        <f t="array" ref="C197">IFERROR(INDEX(実施計画様式!$J$73:$J$472,_xlfn.AGGREGATE(15,6,(ROW(実施計画様式!$D$73:$D$472)-ROW(実施計画様式!$D$73)+1)/(実施計画様式!$D$73:$D$472&lt;&gt;""),ROW(A195))),"")</f>
        <v/>
      </c>
      <c r="D197" s="130" t="str" cm="1">
        <f t="array" ref="D197">IFERROR(INDEX(実施計画様式!$AA$73:$AA$472,_xlfn.AGGREGATE(15,6,(ROW(実施計画様式!$D$73:$D$472)-ROW(実施計画様式!$D$73)+1)/(実施計画様式!$D$73:$D$472&lt;&gt;""),ROW(A195))),"")</f>
        <v/>
      </c>
      <c r="E197" s="130" t="str" cm="1">
        <f t="array" ref="E197">IFERROR(INDEX(実施計画様式!$AI$73:$AI$472,_xlfn.AGGREGATE(15,6,(ROW(実施計画様式!$D$73:$D$472)-ROW(実施計画様式!$D$73)+1)/(実施計画様式!$D$73:$D$472&lt;&gt;""),ROW(A195))),"")</f>
        <v/>
      </c>
      <c r="F197" s="130" t="str" cm="1">
        <f t="array" ref="F197">IFERROR(INDEX(実施計画様式!$AK$73:$AK$472,_xlfn.AGGREGATE(15,6,(ROW(実施計画様式!$D$73:$D$472)-ROW(実施計画様式!$D$73)+1)/(実施計画様式!$D$73:$D$472&lt;&gt;""),ROW(A195))),"")</f>
        <v/>
      </c>
    </row>
    <row r="198" spans="1:6" ht="198.95" customHeight="1" x14ac:dyDescent="0.15">
      <c r="A198" s="130" t="str">
        <f t="shared" si="3"/>
        <v/>
      </c>
      <c r="B198" s="130" t="str" cm="1">
        <f t="array" ref="B198">IFERROR(INDEX(実施計画様式!$M$73:$M$472,_xlfn.AGGREGATE(15,6,(ROW(実施計画様式!$D$73:$D$472)-ROW(実施計画様式!$D$73)+1)/(実施計画様式!$D$73:$D$472&lt;&gt;""),ROW(A196))),"")</f>
        <v/>
      </c>
      <c r="C198" s="130" t="str" cm="1">
        <f t="array" ref="C198">IFERROR(INDEX(実施計画様式!$J$73:$J$472,_xlfn.AGGREGATE(15,6,(ROW(実施計画様式!$D$73:$D$472)-ROW(実施計画様式!$D$73)+1)/(実施計画様式!$D$73:$D$472&lt;&gt;""),ROW(A196))),"")</f>
        <v/>
      </c>
      <c r="D198" s="130" t="str" cm="1">
        <f t="array" ref="D198">IFERROR(INDEX(実施計画様式!$AA$73:$AA$472,_xlfn.AGGREGATE(15,6,(ROW(実施計画様式!$D$73:$D$472)-ROW(実施計画様式!$D$73)+1)/(実施計画様式!$D$73:$D$472&lt;&gt;""),ROW(A196))),"")</f>
        <v/>
      </c>
      <c r="E198" s="130" t="str" cm="1">
        <f t="array" ref="E198">IFERROR(INDEX(実施計画様式!$AI$73:$AI$472,_xlfn.AGGREGATE(15,6,(ROW(実施計画様式!$D$73:$D$472)-ROW(実施計画様式!$D$73)+1)/(実施計画様式!$D$73:$D$472&lt;&gt;""),ROW(A196))),"")</f>
        <v/>
      </c>
      <c r="F198" s="130" t="str" cm="1">
        <f t="array" ref="F198">IFERROR(INDEX(実施計画様式!$AK$73:$AK$472,_xlfn.AGGREGATE(15,6,(ROW(実施計画様式!$D$73:$D$472)-ROW(実施計画様式!$D$73)+1)/(実施計画様式!$D$73:$D$472&lt;&gt;""),ROW(A196))),"")</f>
        <v/>
      </c>
    </row>
    <row r="199" spans="1:6" ht="198.95" customHeight="1" x14ac:dyDescent="0.15">
      <c r="A199" s="130" t="str">
        <f t="shared" si="3"/>
        <v/>
      </c>
      <c r="B199" s="130" t="str" cm="1">
        <f t="array" ref="B199">IFERROR(INDEX(実施計画様式!$M$73:$M$472,_xlfn.AGGREGATE(15,6,(ROW(実施計画様式!$D$73:$D$472)-ROW(実施計画様式!$D$73)+1)/(実施計画様式!$D$73:$D$472&lt;&gt;""),ROW(A197))),"")</f>
        <v/>
      </c>
      <c r="C199" s="130" t="str" cm="1">
        <f t="array" ref="C199">IFERROR(INDEX(実施計画様式!$J$73:$J$472,_xlfn.AGGREGATE(15,6,(ROW(実施計画様式!$D$73:$D$472)-ROW(実施計画様式!$D$73)+1)/(実施計画様式!$D$73:$D$472&lt;&gt;""),ROW(A197))),"")</f>
        <v/>
      </c>
      <c r="D199" s="130" t="str" cm="1">
        <f t="array" ref="D199">IFERROR(INDEX(実施計画様式!$AA$73:$AA$472,_xlfn.AGGREGATE(15,6,(ROW(実施計画様式!$D$73:$D$472)-ROW(実施計画様式!$D$73)+1)/(実施計画様式!$D$73:$D$472&lt;&gt;""),ROW(A197))),"")</f>
        <v/>
      </c>
      <c r="E199" s="130" t="str" cm="1">
        <f t="array" ref="E199">IFERROR(INDEX(実施計画様式!$AI$73:$AI$472,_xlfn.AGGREGATE(15,6,(ROW(実施計画様式!$D$73:$D$472)-ROW(実施計画様式!$D$73)+1)/(実施計画様式!$D$73:$D$472&lt;&gt;""),ROW(A197))),"")</f>
        <v/>
      </c>
      <c r="F199" s="130" t="str" cm="1">
        <f t="array" ref="F199">IFERROR(INDEX(実施計画様式!$AK$73:$AK$472,_xlfn.AGGREGATE(15,6,(ROW(実施計画様式!$D$73:$D$472)-ROW(実施計画様式!$D$73)+1)/(実施計画様式!$D$73:$D$472&lt;&gt;""),ROW(A197))),"")</f>
        <v/>
      </c>
    </row>
    <row r="200" spans="1:6" ht="198.95" customHeight="1" x14ac:dyDescent="0.15">
      <c r="A200" s="130" t="str">
        <f t="shared" si="3"/>
        <v/>
      </c>
      <c r="B200" s="130" t="str" cm="1">
        <f t="array" ref="B200">IFERROR(INDEX(実施計画様式!$M$73:$M$472,_xlfn.AGGREGATE(15,6,(ROW(実施計画様式!$D$73:$D$472)-ROW(実施計画様式!$D$73)+1)/(実施計画様式!$D$73:$D$472&lt;&gt;""),ROW(A198))),"")</f>
        <v/>
      </c>
      <c r="C200" s="130" t="str" cm="1">
        <f t="array" ref="C200">IFERROR(INDEX(実施計画様式!$J$73:$J$472,_xlfn.AGGREGATE(15,6,(ROW(実施計画様式!$D$73:$D$472)-ROW(実施計画様式!$D$73)+1)/(実施計画様式!$D$73:$D$472&lt;&gt;""),ROW(A198))),"")</f>
        <v/>
      </c>
      <c r="D200" s="130" t="str" cm="1">
        <f t="array" ref="D200">IFERROR(INDEX(実施計画様式!$AA$73:$AA$472,_xlfn.AGGREGATE(15,6,(ROW(実施計画様式!$D$73:$D$472)-ROW(実施計画様式!$D$73)+1)/(実施計画様式!$D$73:$D$472&lt;&gt;""),ROW(A198))),"")</f>
        <v/>
      </c>
      <c r="E200" s="130" t="str" cm="1">
        <f t="array" ref="E200">IFERROR(INDEX(実施計画様式!$AI$73:$AI$472,_xlfn.AGGREGATE(15,6,(ROW(実施計画様式!$D$73:$D$472)-ROW(実施計画様式!$D$73)+1)/(実施計画様式!$D$73:$D$472&lt;&gt;""),ROW(A198))),"")</f>
        <v/>
      </c>
      <c r="F200" s="130" t="str" cm="1">
        <f t="array" ref="F200">IFERROR(INDEX(実施計画様式!$AK$73:$AK$472,_xlfn.AGGREGATE(15,6,(ROW(実施計画様式!$D$73:$D$472)-ROW(実施計画様式!$D$73)+1)/(実施計画様式!$D$73:$D$472&lt;&gt;""),ROW(A198))),"")</f>
        <v/>
      </c>
    </row>
    <row r="201" spans="1:6" ht="198.95" customHeight="1" x14ac:dyDescent="0.15">
      <c r="A201" s="130" t="str">
        <f t="shared" si="3"/>
        <v/>
      </c>
      <c r="B201" s="130" t="str" cm="1">
        <f t="array" ref="B201">IFERROR(INDEX(実施計画様式!$M$73:$M$472,_xlfn.AGGREGATE(15,6,(ROW(実施計画様式!$D$73:$D$472)-ROW(実施計画様式!$D$73)+1)/(実施計画様式!$D$73:$D$472&lt;&gt;""),ROW(A199))),"")</f>
        <v/>
      </c>
      <c r="C201" s="130" t="str" cm="1">
        <f t="array" ref="C201">IFERROR(INDEX(実施計画様式!$J$73:$J$472,_xlfn.AGGREGATE(15,6,(ROW(実施計画様式!$D$73:$D$472)-ROW(実施計画様式!$D$73)+1)/(実施計画様式!$D$73:$D$472&lt;&gt;""),ROW(A199))),"")</f>
        <v/>
      </c>
      <c r="D201" s="130" t="str" cm="1">
        <f t="array" ref="D201">IFERROR(INDEX(実施計画様式!$AA$73:$AA$472,_xlfn.AGGREGATE(15,6,(ROW(実施計画様式!$D$73:$D$472)-ROW(実施計画様式!$D$73)+1)/(実施計画様式!$D$73:$D$472&lt;&gt;""),ROW(A199))),"")</f>
        <v/>
      </c>
      <c r="E201" s="130" t="str" cm="1">
        <f t="array" ref="E201">IFERROR(INDEX(実施計画様式!$AI$73:$AI$472,_xlfn.AGGREGATE(15,6,(ROW(実施計画様式!$D$73:$D$472)-ROW(実施計画様式!$D$73)+1)/(実施計画様式!$D$73:$D$472&lt;&gt;""),ROW(A199))),"")</f>
        <v/>
      </c>
      <c r="F201" s="130" t="str" cm="1">
        <f t="array" ref="F201">IFERROR(INDEX(実施計画様式!$AK$73:$AK$472,_xlfn.AGGREGATE(15,6,(ROW(実施計画様式!$D$73:$D$472)-ROW(実施計画様式!$D$73)+1)/(実施計画様式!$D$73:$D$472&lt;&gt;""),ROW(A199))),"")</f>
        <v/>
      </c>
    </row>
    <row r="202" spans="1:6" ht="198.95" customHeight="1" x14ac:dyDescent="0.15">
      <c r="A202" s="130" t="str">
        <f t="shared" si="3"/>
        <v/>
      </c>
      <c r="B202" s="130" t="str" cm="1">
        <f t="array" ref="B202">IFERROR(INDEX(実施計画様式!$M$73:$M$472,_xlfn.AGGREGATE(15,6,(ROW(実施計画様式!$D$73:$D$472)-ROW(実施計画様式!$D$73)+1)/(実施計画様式!$D$73:$D$472&lt;&gt;""),ROW(A200))),"")</f>
        <v/>
      </c>
      <c r="C202" s="130" t="str" cm="1">
        <f t="array" ref="C202">IFERROR(INDEX(実施計画様式!$J$73:$J$472,_xlfn.AGGREGATE(15,6,(ROW(実施計画様式!$D$73:$D$472)-ROW(実施計画様式!$D$73)+1)/(実施計画様式!$D$73:$D$472&lt;&gt;""),ROW(A200))),"")</f>
        <v/>
      </c>
      <c r="D202" s="130" t="str" cm="1">
        <f t="array" ref="D202">IFERROR(INDEX(実施計画様式!$AA$73:$AA$472,_xlfn.AGGREGATE(15,6,(ROW(実施計画様式!$D$73:$D$472)-ROW(実施計画様式!$D$73)+1)/(実施計画様式!$D$73:$D$472&lt;&gt;""),ROW(A200))),"")</f>
        <v/>
      </c>
      <c r="E202" s="130" t="str" cm="1">
        <f t="array" ref="E202">IFERROR(INDEX(実施計画様式!$AI$73:$AI$472,_xlfn.AGGREGATE(15,6,(ROW(実施計画様式!$D$73:$D$472)-ROW(実施計画様式!$D$73)+1)/(実施計画様式!$D$73:$D$472&lt;&gt;""),ROW(A200))),"")</f>
        <v/>
      </c>
      <c r="F202" s="130" t="str" cm="1">
        <f t="array" ref="F202">IFERROR(INDEX(実施計画様式!$AK$73:$AK$472,_xlfn.AGGREGATE(15,6,(ROW(実施計画様式!$D$73:$D$472)-ROW(実施計画様式!$D$73)+1)/(実施計画様式!$D$73:$D$472&lt;&gt;""),ROW(A200))),"")</f>
        <v/>
      </c>
    </row>
    <row r="203" spans="1:6" ht="198.95" customHeight="1" x14ac:dyDescent="0.15">
      <c r="A203" s="130" t="str">
        <f t="shared" si="3"/>
        <v/>
      </c>
      <c r="B203" s="130" t="str" cm="1">
        <f t="array" ref="B203">IFERROR(INDEX(実施計画様式!$M$73:$M$472,_xlfn.AGGREGATE(15,6,(ROW(実施計画様式!$D$73:$D$472)-ROW(実施計画様式!$D$73)+1)/(実施計画様式!$D$73:$D$472&lt;&gt;""),ROW(A201))),"")</f>
        <v/>
      </c>
      <c r="C203" s="130" t="str" cm="1">
        <f t="array" ref="C203">IFERROR(INDEX(実施計画様式!$J$73:$J$472,_xlfn.AGGREGATE(15,6,(ROW(実施計画様式!$D$73:$D$472)-ROW(実施計画様式!$D$73)+1)/(実施計画様式!$D$73:$D$472&lt;&gt;""),ROW(A201))),"")</f>
        <v/>
      </c>
      <c r="D203" s="130" t="str" cm="1">
        <f t="array" ref="D203">IFERROR(INDEX(実施計画様式!$AA$73:$AA$472,_xlfn.AGGREGATE(15,6,(ROW(実施計画様式!$D$73:$D$472)-ROW(実施計画様式!$D$73)+1)/(実施計画様式!$D$73:$D$472&lt;&gt;""),ROW(A201))),"")</f>
        <v/>
      </c>
      <c r="E203" s="130" t="str" cm="1">
        <f t="array" ref="E203">IFERROR(INDEX(実施計画様式!$AI$73:$AI$472,_xlfn.AGGREGATE(15,6,(ROW(実施計画様式!$D$73:$D$472)-ROW(実施計画様式!$D$73)+1)/(実施計画様式!$D$73:$D$472&lt;&gt;""),ROW(A201))),"")</f>
        <v/>
      </c>
      <c r="F203" s="130" t="str" cm="1">
        <f t="array" ref="F203">IFERROR(INDEX(実施計画様式!$AK$73:$AK$472,_xlfn.AGGREGATE(15,6,(ROW(実施計画様式!$D$73:$D$472)-ROW(実施計画様式!$D$73)+1)/(実施計画様式!$D$73:$D$472&lt;&gt;""),ROW(A201))),"")</f>
        <v/>
      </c>
    </row>
    <row r="204" spans="1:6" ht="198.95" customHeight="1" x14ac:dyDescent="0.15">
      <c r="A204" s="130" t="str">
        <f t="shared" si="3"/>
        <v/>
      </c>
      <c r="B204" s="130" t="str" cm="1">
        <f t="array" ref="B204">IFERROR(INDEX(実施計画様式!$M$73:$M$472,_xlfn.AGGREGATE(15,6,(ROW(実施計画様式!$D$73:$D$472)-ROW(実施計画様式!$D$73)+1)/(実施計画様式!$D$73:$D$472&lt;&gt;""),ROW(A202))),"")</f>
        <v/>
      </c>
      <c r="C204" s="130" t="str" cm="1">
        <f t="array" ref="C204">IFERROR(INDEX(実施計画様式!$J$73:$J$472,_xlfn.AGGREGATE(15,6,(ROW(実施計画様式!$D$73:$D$472)-ROW(実施計画様式!$D$73)+1)/(実施計画様式!$D$73:$D$472&lt;&gt;""),ROW(A202))),"")</f>
        <v/>
      </c>
      <c r="D204" s="130" t="str" cm="1">
        <f t="array" ref="D204">IFERROR(INDEX(実施計画様式!$AA$73:$AA$472,_xlfn.AGGREGATE(15,6,(ROW(実施計画様式!$D$73:$D$472)-ROW(実施計画様式!$D$73)+1)/(実施計画様式!$D$73:$D$472&lt;&gt;""),ROW(A202))),"")</f>
        <v/>
      </c>
      <c r="E204" s="130" t="str" cm="1">
        <f t="array" ref="E204">IFERROR(INDEX(実施計画様式!$AI$73:$AI$472,_xlfn.AGGREGATE(15,6,(ROW(実施計画様式!$D$73:$D$472)-ROW(実施計画様式!$D$73)+1)/(実施計画様式!$D$73:$D$472&lt;&gt;""),ROW(A202))),"")</f>
        <v/>
      </c>
      <c r="F204" s="130" t="str" cm="1">
        <f t="array" ref="F204">IFERROR(INDEX(実施計画様式!$AK$73:$AK$472,_xlfn.AGGREGATE(15,6,(ROW(実施計画様式!$D$73:$D$472)-ROW(実施計画様式!$D$73)+1)/(実施計画様式!$D$73:$D$472&lt;&gt;""),ROW(A202))),"")</f>
        <v/>
      </c>
    </row>
    <row r="205" spans="1:6" ht="198.95" customHeight="1" x14ac:dyDescent="0.15">
      <c r="A205" s="130" t="str">
        <f t="shared" si="3"/>
        <v/>
      </c>
      <c r="B205" s="130" t="str" cm="1">
        <f t="array" ref="B205">IFERROR(INDEX(実施計画様式!$M$73:$M$472,_xlfn.AGGREGATE(15,6,(ROW(実施計画様式!$D$73:$D$472)-ROW(実施計画様式!$D$73)+1)/(実施計画様式!$D$73:$D$472&lt;&gt;""),ROW(A203))),"")</f>
        <v/>
      </c>
      <c r="C205" s="130" t="str" cm="1">
        <f t="array" ref="C205">IFERROR(INDEX(実施計画様式!$J$73:$J$472,_xlfn.AGGREGATE(15,6,(ROW(実施計画様式!$D$73:$D$472)-ROW(実施計画様式!$D$73)+1)/(実施計画様式!$D$73:$D$472&lt;&gt;""),ROW(A203))),"")</f>
        <v/>
      </c>
      <c r="D205" s="130" t="str" cm="1">
        <f t="array" ref="D205">IFERROR(INDEX(実施計画様式!$AA$73:$AA$472,_xlfn.AGGREGATE(15,6,(ROW(実施計画様式!$D$73:$D$472)-ROW(実施計画様式!$D$73)+1)/(実施計画様式!$D$73:$D$472&lt;&gt;""),ROW(A203))),"")</f>
        <v/>
      </c>
      <c r="E205" s="130" t="str" cm="1">
        <f t="array" ref="E205">IFERROR(INDEX(実施計画様式!$AI$73:$AI$472,_xlfn.AGGREGATE(15,6,(ROW(実施計画様式!$D$73:$D$472)-ROW(実施計画様式!$D$73)+1)/(実施計画様式!$D$73:$D$472&lt;&gt;""),ROW(A203))),"")</f>
        <v/>
      </c>
      <c r="F205" s="130" t="str" cm="1">
        <f t="array" ref="F205">IFERROR(INDEX(実施計画様式!$AK$73:$AK$472,_xlfn.AGGREGATE(15,6,(ROW(実施計画様式!$D$73:$D$472)-ROW(実施計画様式!$D$73)+1)/(実施計画様式!$D$73:$D$472&lt;&gt;""),ROW(A203))),"")</f>
        <v/>
      </c>
    </row>
    <row r="206" spans="1:6" ht="198.95" customHeight="1" x14ac:dyDescent="0.15">
      <c r="A206" s="130" t="str">
        <f t="shared" si="3"/>
        <v/>
      </c>
      <c r="B206" s="130" t="str" cm="1">
        <f t="array" ref="B206">IFERROR(INDEX(実施計画様式!$M$73:$M$472,_xlfn.AGGREGATE(15,6,(ROW(実施計画様式!$D$73:$D$472)-ROW(実施計画様式!$D$73)+1)/(実施計画様式!$D$73:$D$472&lt;&gt;""),ROW(A204))),"")</f>
        <v/>
      </c>
      <c r="C206" s="130" t="str" cm="1">
        <f t="array" ref="C206">IFERROR(INDEX(実施計画様式!$J$73:$J$472,_xlfn.AGGREGATE(15,6,(ROW(実施計画様式!$D$73:$D$472)-ROW(実施計画様式!$D$73)+1)/(実施計画様式!$D$73:$D$472&lt;&gt;""),ROW(A204))),"")</f>
        <v/>
      </c>
      <c r="D206" s="130" t="str" cm="1">
        <f t="array" ref="D206">IFERROR(INDEX(実施計画様式!$AA$73:$AA$472,_xlfn.AGGREGATE(15,6,(ROW(実施計画様式!$D$73:$D$472)-ROW(実施計画様式!$D$73)+1)/(実施計画様式!$D$73:$D$472&lt;&gt;""),ROW(A204))),"")</f>
        <v/>
      </c>
      <c r="E206" s="130" t="str" cm="1">
        <f t="array" ref="E206">IFERROR(INDEX(実施計画様式!$AI$73:$AI$472,_xlfn.AGGREGATE(15,6,(ROW(実施計画様式!$D$73:$D$472)-ROW(実施計画様式!$D$73)+1)/(実施計画様式!$D$73:$D$472&lt;&gt;""),ROW(A204))),"")</f>
        <v/>
      </c>
      <c r="F206" s="130" t="str" cm="1">
        <f t="array" ref="F206">IFERROR(INDEX(実施計画様式!$AK$73:$AK$472,_xlfn.AGGREGATE(15,6,(ROW(実施計画様式!$D$73:$D$472)-ROW(実施計画様式!$D$73)+1)/(実施計画様式!$D$73:$D$472&lt;&gt;""),ROW(A204))),"")</f>
        <v/>
      </c>
    </row>
    <row r="207" spans="1:6" ht="198.95" customHeight="1" x14ac:dyDescent="0.15">
      <c r="A207" s="130" t="str">
        <f t="shared" si="3"/>
        <v/>
      </c>
      <c r="B207" s="130" t="str" cm="1">
        <f t="array" ref="B207">IFERROR(INDEX(実施計画様式!$M$73:$M$472,_xlfn.AGGREGATE(15,6,(ROW(実施計画様式!$D$73:$D$472)-ROW(実施計画様式!$D$73)+1)/(実施計画様式!$D$73:$D$472&lt;&gt;""),ROW(A205))),"")</f>
        <v/>
      </c>
      <c r="C207" s="130" t="str" cm="1">
        <f t="array" ref="C207">IFERROR(INDEX(実施計画様式!$J$73:$J$472,_xlfn.AGGREGATE(15,6,(ROW(実施計画様式!$D$73:$D$472)-ROW(実施計画様式!$D$73)+1)/(実施計画様式!$D$73:$D$472&lt;&gt;""),ROW(A205))),"")</f>
        <v/>
      </c>
      <c r="D207" s="130" t="str" cm="1">
        <f t="array" ref="D207">IFERROR(INDEX(実施計画様式!$AA$73:$AA$472,_xlfn.AGGREGATE(15,6,(ROW(実施計画様式!$D$73:$D$472)-ROW(実施計画様式!$D$73)+1)/(実施計画様式!$D$73:$D$472&lt;&gt;""),ROW(A205))),"")</f>
        <v/>
      </c>
      <c r="E207" s="130" t="str" cm="1">
        <f t="array" ref="E207">IFERROR(INDEX(実施計画様式!$AI$73:$AI$472,_xlfn.AGGREGATE(15,6,(ROW(実施計画様式!$D$73:$D$472)-ROW(実施計画様式!$D$73)+1)/(実施計画様式!$D$73:$D$472&lt;&gt;""),ROW(A205))),"")</f>
        <v/>
      </c>
      <c r="F207" s="130" t="str" cm="1">
        <f t="array" ref="F207">IFERROR(INDEX(実施計画様式!$AK$73:$AK$472,_xlfn.AGGREGATE(15,6,(ROW(実施計画様式!$D$73:$D$472)-ROW(実施計画様式!$D$73)+1)/(実施計画様式!$D$73:$D$472&lt;&gt;""),ROW(A205))),"")</f>
        <v/>
      </c>
    </row>
    <row r="208" spans="1:6" ht="198.95" customHeight="1" x14ac:dyDescent="0.15">
      <c r="A208" s="130" t="str">
        <f t="shared" si="3"/>
        <v/>
      </c>
      <c r="B208" s="130" t="str" cm="1">
        <f t="array" ref="B208">IFERROR(INDEX(実施計画様式!$M$73:$M$472,_xlfn.AGGREGATE(15,6,(ROW(実施計画様式!$D$73:$D$472)-ROW(実施計画様式!$D$73)+1)/(実施計画様式!$D$73:$D$472&lt;&gt;""),ROW(A206))),"")</f>
        <v/>
      </c>
      <c r="C208" s="130" t="str" cm="1">
        <f t="array" ref="C208">IFERROR(INDEX(実施計画様式!$J$73:$J$472,_xlfn.AGGREGATE(15,6,(ROW(実施計画様式!$D$73:$D$472)-ROW(実施計画様式!$D$73)+1)/(実施計画様式!$D$73:$D$472&lt;&gt;""),ROW(A206))),"")</f>
        <v/>
      </c>
      <c r="D208" s="130" t="str" cm="1">
        <f t="array" ref="D208">IFERROR(INDEX(実施計画様式!$AA$73:$AA$472,_xlfn.AGGREGATE(15,6,(ROW(実施計画様式!$D$73:$D$472)-ROW(実施計画様式!$D$73)+1)/(実施計画様式!$D$73:$D$472&lt;&gt;""),ROW(A206))),"")</f>
        <v/>
      </c>
      <c r="E208" s="130" t="str" cm="1">
        <f t="array" ref="E208">IFERROR(INDEX(実施計画様式!$AI$73:$AI$472,_xlfn.AGGREGATE(15,6,(ROW(実施計画様式!$D$73:$D$472)-ROW(実施計画様式!$D$73)+1)/(実施計画様式!$D$73:$D$472&lt;&gt;""),ROW(A206))),"")</f>
        <v/>
      </c>
      <c r="F208" s="130" t="str" cm="1">
        <f t="array" ref="F208">IFERROR(INDEX(実施計画様式!$AK$73:$AK$472,_xlfn.AGGREGATE(15,6,(ROW(実施計画様式!$D$73:$D$472)-ROW(実施計画様式!$D$73)+1)/(実施計画様式!$D$73:$D$472&lt;&gt;""),ROW(A206))),"")</f>
        <v/>
      </c>
    </row>
    <row r="209" spans="1:6" ht="198.95" customHeight="1" x14ac:dyDescent="0.15">
      <c r="A209" s="130" t="str">
        <f t="shared" si="3"/>
        <v/>
      </c>
      <c r="B209" s="130" t="str" cm="1">
        <f t="array" ref="B209">IFERROR(INDEX(実施計画様式!$M$73:$M$472,_xlfn.AGGREGATE(15,6,(ROW(実施計画様式!$D$73:$D$472)-ROW(実施計画様式!$D$73)+1)/(実施計画様式!$D$73:$D$472&lt;&gt;""),ROW(A207))),"")</f>
        <v/>
      </c>
      <c r="C209" s="130" t="str" cm="1">
        <f t="array" ref="C209">IFERROR(INDEX(実施計画様式!$J$73:$J$472,_xlfn.AGGREGATE(15,6,(ROW(実施計画様式!$D$73:$D$472)-ROW(実施計画様式!$D$73)+1)/(実施計画様式!$D$73:$D$472&lt;&gt;""),ROW(A207))),"")</f>
        <v/>
      </c>
      <c r="D209" s="130" t="str" cm="1">
        <f t="array" ref="D209">IFERROR(INDEX(実施計画様式!$AA$73:$AA$472,_xlfn.AGGREGATE(15,6,(ROW(実施計画様式!$D$73:$D$472)-ROW(実施計画様式!$D$73)+1)/(実施計画様式!$D$73:$D$472&lt;&gt;""),ROW(A207))),"")</f>
        <v/>
      </c>
      <c r="E209" s="130" t="str" cm="1">
        <f t="array" ref="E209">IFERROR(INDEX(実施計画様式!$AI$73:$AI$472,_xlfn.AGGREGATE(15,6,(ROW(実施計画様式!$D$73:$D$472)-ROW(実施計画様式!$D$73)+1)/(実施計画様式!$D$73:$D$472&lt;&gt;""),ROW(A207))),"")</f>
        <v/>
      </c>
      <c r="F209" s="130" t="str" cm="1">
        <f t="array" ref="F209">IFERROR(INDEX(実施計画様式!$AK$73:$AK$472,_xlfn.AGGREGATE(15,6,(ROW(実施計画様式!$D$73:$D$472)-ROW(実施計画様式!$D$73)+1)/(実施計画様式!$D$73:$D$472&lt;&gt;""),ROW(A207))),"")</f>
        <v/>
      </c>
    </row>
    <row r="210" spans="1:6" ht="198.95" customHeight="1" x14ac:dyDescent="0.15">
      <c r="A210" s="130" t="str">
        <f t="shared" si="3"/>
        <v/>
      </c>
      <c r="B210" s="130" t="str" cm="1">
        <f t="array" ref="B210">IFERROR(INDEX(実施計画様式!$M$73:$M$472,_xlfn.AGGREGATE(15,6,(ROW(実施計画様式!$D$73:$D$472)-ROW(実施計画様式!$D$73)+1)/(実施計画様式!$D$73:$D$472&lt;&gt;""),ROW(A208))),"")</f>
        <v/>
      </c>
      <c r="C210" s="130" t="str" cm="1">
        <f t="array" ref="C210">IFERROR(INDEX(実施計画様式!$J$73:$J$472,_xlfn.AGGREGATE(15,6,(ROW(実施計画様式!$D$73:$D$472)-ROW(実施計画様式!$D$73)+1)/(実施計画様式!$D$73:$D$472&lt;&gt;""),ROW(A208))),"")</f>
        <v/>
      </c>
      <c r="D210" s="130" t="str" cm="1">
        <f t="array" ref="D210">IFERROR(INDEX(実施計画様式!$AA$73:$AA$472,_xlfn.AGGREGATE(15,6,(ROW(実施計画様式!$D$73:$D$472)-ROW(実施計画様式!$D$73)+1)/(実施計画様式!$D$73:$D$472&lt;&gt;""),ROW(A208))),"")</f>
        <v/>
      </c>
      <c r="E210" s="130" t="str" cm="1">
        <f t="array" ref="E210">IFERROR(INDEX(実施計画様式!$AI$73:$AI$472,_xlfn.AGGREGATE(15,6,(ROW(実施計画様式!$D$73:$D$472)-ROW(実施計画様式!$D$73)+1)/(実施計画様式!$D$73:$D$472&lt;&gt;""),ROW(A208))),"")</f>
        <v/>
      </c>
      <c r="F210" s="130" t="str" cm="1">
        <f t="array" ref="F210">IFERROR(INDEX(実施計画様式!$AK$73:$AK$472,_xlfn.AGGREGATE(15,6,(ROW(実施計画様式!$D$73:$D$472)-ROW(実施計画様式!$D$73)+1)/(実施計画様式!$D$73:$D$472&lt;&gt;""),ROW(A208))),"")</f>
        <v/>
      </c>
    </row>
    <row r="211" spans="1:6" ht="198.95" customHeight="1" x14ac:dyDescent="0.15">
      <c r="A211" s="130" t="str">
        <f t="shared" si="3"/>
        <v/>
      </c>
      <c r="B211" s="130" t="str" cm="1">
        <f t="array" ref="B211">IFERROR(INDEX(実施計画様式!$M$73:$M$472,_xlfn.AGGREGATE(15,6,(ROW(実施計画様式!$D$73:$D$472)-ROW(実施計画様式!$D$73)+1)/(実施計画様式!$D$73:$D$472&lt;&gt;""),ROW(A209))),"")</f>
        <v/>
      </c>
      <c r="C211" s="130" t="str" cm="1">
        <f t="array" ref="C211">IFERROR(INDEX(実施計画様式!$J$73:$J$472,_xlfn.AGGREGATE(15,6,(ROW(実施計画様式!$D$73:$D$472)-ROW(実施計画様式!$D$73)+1)/(実施計画様式!$D$73:$D$472&lt;&gt;""),ROW(A209))),"")</f>
        <v/>
      </c>
      <c r="D211" s="130" t="str" cm="1">
        <f t="array" ref="D211">IFERROR(INDEX(実施計画様式!$AA$73:$AA$472,_xlfn.AGGREGATE(15,6,(ROW(実施計画様式!$D$73:$D$472)-ROW(実施計画様式!$D$73)+1)/(実施計画様式!$D$73:$D$472&lt;&gt;""),ROW(A209))),"")</f>
        <v/>
      </c>
      <c r="E211" s="130" t="str" cm="1">
        <f t="array" ref="E211">IFERROR(INDEX(実施計画様式!$AI$73:$AI$472,_xlfn.AGGREGATE(15,6,(ROW(実施計画様式!$D$73:$D$472)-ROW(実施計画様式!$D$73)+1)/(実施計画様式!$D$73:$D$472&lt;&gt;""),ROW(A209))),"")</f>
        <v/>
      </c>
      <c r="F211" s="130" t="str" cm="1">
        <f t="array" ref="F211">IFERROR(INDEX(実施計画様式!$AK$73:$AK$472,_xlfn.AGGREGATE(15,6,(ROW(実施計画様式!$D$73:$D$472)-ROW(実施計画様式!$D$73)+1)/(実施計画様式!$D$73:$D$472&lt;&gt;""),ROW(A209))),"")</f>
        <v/>
      </c>
    </row>
    <row r="212" spans="1:6" ht="198.95" customHeight="1" x14ac:dyDescent="0.15">
      <c r="A212" s="130" t="str">
        <f t="shared" si="3"/>
        <v/>
      </c>
      <c r="B212" s="130" t="str" cm="1">
        <f t="array" ref="B212">IFERROR(INDEX(実施計画様式!$M$73:$M$472,_xlfn.AGGREGATE(15,6,(ROW(実施計画様式!$D$73:$D$472)-ROW(実施計画様式!$D$73)+1)/(実施計画様式!$D$73:$D$472&lt;&gt;""),ROW(A210))),"")</f>
        <v/>
      </c>
      <c r="C212" s="130" t="str" cm="1">
        <f t="array" ref="C212">IFERROR(INDEX(実施計画様式!$J$73:$J$472,_xlfn.AGGREGATE(15,6,(ROW(実施計画様式!$D$73:$D$472)-ROW(実施計画様式!$D$73)+1)/(実施計画様式!$D$73:$D$472&lt;&gt;""),ROW(A210))),"")</f>
        <v/>
      </c>
      <c r="D212" s="130" t="str" cm="1">
        <f t="array" ref="D212">IFERROR(INDEX(実施計画様式!$AA$73:$AA$472,_xlfn.AGGREGATE(15,6,(ROW(実施計画様式!$D$73:$D$472)-ROW(実施計画様式!$D$73)+1)/(実施計画様式!$D$73:$D$472&lt;&gt;""),ROW(A210))),"")</f>
        <v/>
      </c>
      <c r="E212" s="130" t="str" cm="1">
        <f t="array" ref="E212">IFERROR(INDEX(実施計画様式!$AI$73:$AI$472,_xlfn.AGGREGATE(15,6,(ROW(実施計画様式!$D$73:$D$472)-ROW(実施計画様式!$D$73)+1)/(実施計画様式!$D$73:$D$472&lt;&gt;""),ROW(A210))),"")</f>
        <v/>
      </c>
      <c r="F212" s="130" t="str" cm="1">
        <f t="array" ref="F212">IFERROR(INDEX(実施計画様式!$AK$73:$AK$472,_xlfn.AGGREGATE(15,6,(ROW(実施計画様式!$D$73:$D$472)-ROW(実施計画様式!$D$73)+1)/(実施計画様式!$D$73:$D$472&lt;&gt;""),ROW(A210))),"")</f>
        <v/>
      </c>
    </row>
    <row r="213" spans="1:6" ht="198.95" customHeight="1" x14ac:dyDescent="0.15">
      <c r="A213" s="130" t="str">
        <f t="shared" si="3"/>
        <v/>
      </c>
      <c r="B213" s="130" t="str" cm="1">
        <f t="array" ref="B213">IFERROR(INDEX(実施計画様式!$M$73:$M$472,_xlfn.AGGREGATE(15,6,(ROW(実施計画様式!$D$73:$D$472)-ROW(実施計画様式!$D$73)+1)/(実施計画様式!$D$73:$D$472&lt;&gt;""),ROW(A211))),"")</f>
        <v/>
      </c>
      <c r="C213" s="130" t="str" cm="1">
        <f t="array" ref="C213">IFERROR(INDEX(実施計画様式!$J$73:$J$472,_xlfn.AGGREGATE(15,6,(ROW(実施計画様式!$D$73:$D$472)-ROW(実施計画様式!$D$73)+1)/(実施計画様式!$D$73:$D$472&lt;&gt;""),ROW(A211))),"")</f>
        <v/>
      </c>
      <c r="D213" s="130" t="str" cm="1">
        <f t="array" ref="D213">IFERROR(INDEX(実施計画様式!$AA$73:$AA$472,_xlfn.AGGREGATE(15,6,(ROW(実施計画様式!$D$73:$D$472)-ROW(実施計画様式!$D$73)+1)/(実施計画様式!$D$73:$D$472&lt;&gt;""),ROW(A211))),"")</f>
        <v/>
      </c>
      <c r="E213" s="130" t="str" cm="1">
        <f t="array" ref="E213">IFERROR(INDEX(実施計画様式!$AI$73:$AI$472,_xlfn.AGGREGATE(15,6,(ROW(実施計画様式!$D$73:$D$472)-ROW(実施計画様式!$D$73)+1)/(実施計画様式!$D$73:$D$472&lt;&gt;""),ROW(A211))),"")</f>
        <v/>
      </c>
      <c r="F213" s="130" t="str" cm="1">
        <f t="array" ref="F213">IFERROR(INDEX(実施計画様式!$AK$73:$AK$472,_xlfn.AGGREGATE(15,6,(ROW(実施計画様式!$D$73:$D$472)-ROW(実施計画様式!$D$73)+1)/(実施計画様式!$D$73:$D$472&lt;&gt;""),ROW(A211))),"")</f>
        <v/>
      </c>
    </row>
    <row r="214" spans="1:6" ht="198.95" customHeight="1" x14ac:dyDescent="0.15">
      <c r="A214" s="130" t="str">
        <f t="shared" si="3"/>
        <v/>
      </c>
      <c r="B214" s="130" t="str" cm="1">
        <f t="array" ref="B214">IFERROR(INDEX(実施計画様式!$M$73:$M$472,_xlfn.AGGREGATE(15,6,(ROW(実施計画様式!$D$73:$D$472)-ROW(実施計画様式!$D$73)+1)/(実施計画様式!$D$73:$D$472&lt;&gt;""),ROW(A212))),"")</f>
        <v/>
      </c>
      <c r="C214" s="130" t="str" cm="1">
        <f t="array" ref="C214">IFERROR(INDEX(実施計画様式!$J$73:$J$472,_xlfn.AGGREGATE(15,6,(ROW(実施計画様式!$D$73:$D$472)-ROW(実施計画様式!$D$73)+1)/(実施計画様式!$D$73:$D$472&lt;&gt;""),ROW(A212))),"")</f>
        <v/>
      </c>
      <c r="D214" s="130" t="str" cm="1">
        <f t="array" ref="D214">IFERROR(INDEX(実施計画様式!$AA$73:$AA$472,_xlfn.AGGREGATE(15,6,(ROW(実施計画様式!$D$73:$D$472)-ROW(実施計画様式!$D$73)+1)/(実施計画様式!$D$73:$D$472&lt;&gt;""),ROW(A212))),"")</f>
        <v/>
      </c>
      <c r="E214" s="130" t="str" cm="1">
        <f t="array" ref="E214">IFERROR(INDEX(実施計画様式!$AI$73:$AI$472,_xlfn.AGGREGATE(15,6,(ROW(実施計画様式!$D$73:$D$472)-ROW(実施計画様式!$D$73)+1)/(実施計画様式!$D$73:$D$472&lt;&gt;""),ROW(A212))),"")</f>
        <v/>
      </c>
      <c r="F214" s="130" t="str" cm="1">
        <f t="array" ref="F214">IFERROR(INDEX(実施計画様式!$AK$73:$AK$472,_xlfn.AGGREGATE(15,6,(ROW(実施計画様式!$D$73:$D$472)-ROW(実施計画様式!$D$73)+1)/(実施計画様式!$D$73:$D$472&lt;&gt;""),ROW(A212))),"")</f>
        <v/>
      </c>
    </row>
    <row r="215" spans="1:6" ht="198.95" customHeight="1" x14ac:dyDescent="0.15">
      <c r="A215" s="130" t="str">
        <f t="shared" si="3"/>
        <v/>
      </c>
      <c r="B215" s="130" t="str" cm="1">
        <f t="array" ref="B215">IFERROR(INDEX(実施計画様式!$M$73:$M$472,_xlfn.AGGREGATE(15,6,(ROW(実施計画様式!$D$73:$D$472)-ROW(実施計画様式!$D$73)+1)/(実施計画様式!$D$73:$D$472&lt;&gt;""),ROW(A213))),"")</f>
        <v/>
      </c>
      <c r="C215" s="130" t="str" cm="1">
        <f t="array" ref="C215">IFERROR(INDEX(実施計画様式!$J$73:$J$472,_xlfn.AGGREGATE(15,6,(ROW(実施計画様式!$D$73:$D$472)-ROW(実施計画様式!$D$73)+1)/(実施計画様式!$D$73:$D$472&lt;&gt;""),ROW(A213))),"")</f>
        <v/>
      </c>
      <c r="D215" s="130" t="str" cm="1">
        <f t="array" ref="D215">IFERROR(INDEX(実施計画様式!$AA$73:$AA$472,_xlfn.AGGREGATE(15,6,(ROW(実施計画様式!$D$73:$D$472)-ROW(実施計画様式!$D$73)+1)/(実施計画様式!$D$73:$D$472&lt;&gt;""),ROW(A213))),"")</f>
        <v/>
      </c>
      <c r="E215" s="130" t="str" cm="1">
        <f t="array" ref="E215">IFERROR(INDEX(実施計画様式!$AI$73:$AI$472,_xlfn.AGGREGATE(15,6,(ROW(実施計画様式!$D$73:$D$472)-ROW(実施計画様式!$D$73)+1)/(実施計画様式!$D$73:$D$472&lt;&gt;""),ROW(A213))),"")</f>
        <v/>
      </c>
      <c r="F215" s="130" t="str" cm="1">
        <f t="array" ref="F215">IFERROR(INDEX(実施計画様式!$AK$73:$AK$472,_xlfn.AGGREGATE(15,6,(ROW(実施計画様式!$D$73:$D$472)-ROW(実施計画様式!$D$73)+1)/(実施計画様式!$D$73:$D$472&lt;&gt;""),ROW(A213))),"")</f>
        <v/>
      </c>
    </row>
    <row r="216" spans="1:6" ht="198.95" customHeight="1" x14ac:dyDescent="0.15">
      <c r="A216" s="130" t="str">
        <f t="shared" si="3"/>
        <v/>
      </c>
      <c r="B216" s="130" t="str" cm="1">
        <f t="array" ref="B216">IFERROR(INDEX(実施計画様式!$M$73:$M$472,_xlfn.AGGREGATE(15,6,(ROW(実施計画様式!$D$73:$D$472)-ROW(実施計画様式!$D$73)+1)/(実施計画様式!$D$73:$D$472&lt;&gt;""),ROW(A214))),"")</f>
        <v/>
      </c>
      <c r="C216" s="130" t="str" cm="1">
        <f t="array" ref="C216">IFERROR(INDEX(実施計画様式!$J$73:$J$472,_xlfn.AGGREGATE(15,6,(ROW(実施計画様式!$D$73:$D$472)-ROW(実施計画様式!$D$73)+1)/(実施計画様式!$D$73:$D$472&lt;&gt;""),ROW(A214))),"")</f>
        <v/>
      </c>
      <c r="D216" s="130" t="str" cm="1">
        <f t="array" ref="D216">IFERROR(INDEX(実施計画様式!$AA$73:$AA$472,_xlfn.AGGREGATE(15,6,(ROW(実施計画様式!$D$73:$D$472)-ROW(実施計画様式!$D$73)+1)/(実施計画様式!$D$73:$D$472&lt;&gt;""),ROW(A214))),"")</f>
        <v/>
      </c>
      <c r="E216" s="130" t="str" cm="1">
        <f t="array" ref="E216">IFERROR(INDEX(実施計画様式!$AI$73:$AI$472,_xlfn.AGGREGATE(15,6,(ROW(実施計画様式!$D$73:$D$472)-ROW(実施計画様式!$D$73)+1)/(実施計画様式!$D$73:$D$472&lt;&gt;""),ROW(A214))),"")</f>
        <v/>
      </c>
      <c r="F216" s="130" t="str" cm="1">
        <f t="array" ref="F216">IFERROR(INDEX(実施計画様式!$AK$73:$AK$472,_xlfn.AGGREGATE(15,6,(ROW(実施計画様式!$D$73:$D$472)-ROW(実施計画様式!$D$73)+1)/(実施計画様式!$D$73:$D$472&lt;&gt;""),ROW(A214))),"")</f>
        <v/>
      </c>
    </row>
    <row r="217" spans="1:6" ht="198.95" customHeight="1" x14ac:dyDescent="0.15">
      <c r="A217" s="130" t="str">
        <f t="shared" si="3"/>
        <v/>
      </c>
      <c r="B217" s="130" t="str" cm="1">
        <f t="array" ref="B217">IFERROR(INDEX(実施計画様式!$M$73:$M$472,_xlfn.AGGREGATE(15,6,(ROW(実施計画様式!$D$73:$D$472)-ROW(実施計画様式!$D$73)+1)/(実施計画様式!$D$73:$D$472&lt;&gt;""),ROW(A215))),"")</f>
        <v/>
      </c>
      <c r="C217" s="130" t="str" cm="1">
        <f t="array" ref="C217">IFERROR(INDEX(実施計画様式!$J$73:$J$472,_xlfn.AGGREGATE(15,6,(ROW(実施計画様式!$D$73:$D$472)-ROW(実施計画様式!$D$73)+1)/(実施計画様式!$D$73:$D$472&lt;&gt;""),ROW(A215))),"")</f>
        <v/>
      </c>
      <c r="D217" s="130" t="str" cm="1">
        <f t="array" ref="D217">IFERROR(INDEX(実施計画様式!$AA$73:$AA$472,_xlfn.AGGREGATE(15,6,(ROW(実施計画様式!$D$73:$D$472)-ROW(実施計画様式!$D$73)+1)/(実施計画様式!$D$73:$D$472&lt;&gt;""),ROW(A215))),"")</f>
        <v/>
      </c>
      <c r="E217" s="130" t="str" cm="1">
        <f t="array" ref="E217">IFERROR(INDEX(実施計画様式!$AI$73:$AI$472,_xlfn.AGGREGATE(15,6,(ROW(実施計画様式!$D$73:$D$472)-ROW(実施計画様式!$D$73)+1)/(実施計画様式!$D$73:$D$472&lt;&gt;""),ROW(A215))),"")</f>
        <v/>
      </c>
      <c r="F217" s="130" t="str" cm="1">
        <f t="array" ref="F217">IFERROR(INDEX(実施計画様式!$AK$73:$AK$472,_xlfn.AGGREGATE(15,6,(ROW(実施計画様式!$D$73:$D$472)-ROW(実施計画様式!$D$73)+1)/(実施計画様式!$D$73:$D$472&lt;&gt;""),ROW(A215))),"")</f>
        <v/>
      </c>
    </row>
    <row r="218" spans="1:6" ht="198.95" customHeight="1" x14ac:dyDescent="0.15">
      <c r="A218" s="130" t="str">
        <f t="shared" si="3"/>
        <v/>
      </c>
      <c r="B218" s="130" t="str" cm="1">
        <f t="array" ref="B218">IFERROR(INDEX(実施計画様式!$M$73:$M$472,_xlfn.AGGREGATE(15,6,(ROW(実施計画様式!$D$73:$D$472)-ROW(実施計画様式!$D$73)+1)/(実施計画様式!$D$73:$D$472&lt;&gt;""),ROW(A216))),"")</f>
        <v/>
      </c>
      <c r="C218" s="130" t="str" cm="1">
        <f t="array" ref="C218">IFERROR(INDEX(実施計画様式!$J$73:$J$472,_xlfn.AGGREGATE(15,6,(ROW(実施計画様式!$D$73:$D$472)-ROW(実施計画様式!$D$73)+1)/(実施計画様式!$D$73:$D$472&lt;&gt;""),ROW(A216))),"")</f>
        <v/>
      </c>
      <c r="D218" s="130" t="str" cm="1">
        <f t="array" ref="D218">IFERROR(INDEX(実施計画様式!$AA$73:$AA$472,_xlfn.AGGREGATE(15,6,(ROW(実施計画様式!$D$73:$D$472)-ROW(実施計画様式!$D$73)+1)/(実施計画様式!$D$73:$D$472&lt;&gt;""),ROW(A216))),"")</f>
        <v/>
      </c>
      <c r="E218" s="130" t="str" cm="1">
        <f t="array" ref="E218">IFERROR(INDEX(実施計画様式!$AI$73:$AI$472,_xlfn.AGGREGATE(15,6,(ROW(実施計画様式!$D$73:$D$472)-ROW(実施計画様式!$D$73)+1)/(実施計画様式!$D$73:$D$472&lt;&gt;""),ROW(A216))),"")</f>
        <v/>
      </c>
      <c r="F218" s="130" t="str" cm="1">
        <f t="array" ref="F218">IFERROR(INDEX(実施計画様式!$AK$73:$AK$472,_xlfn.AGGREGATE(15,6,(ROW(実施計画様式!$D$73:$D$472)-ROW(実施計画様式!$D$73)+1)/(実施計画様式!$D$73:$D$472&lt;&gt;""),ROW(A216))),"")</f>
        <v/>
      </c>
    </row>
    <row r="219" spans="1:6" ht="198.95" customHeight="1" x14ac:dyDescent="0.15">
      <c r="A219" s="130" t="str">
        <f t="shared" si="3"/>
        <v/>
      </c>
      <c r="B219" s="130" t="str" cm="1">
        <f t="array" ref="B219">IFERROR(INDEX(実施計画様式!$M$73:$M$472,_xlfn.AGGREGATE(15,6,(ROW(実施計画様式!$D$73:$D$472)-ROW(実施計画様式!$D$73)+1)/(実施計画様式!$D$73:$D$472&lt;&gt;""),ROW(A217))),"")</f>
        <v/>
      </c>
      <c r="C219" s="130" t="str" cm="1">
        <f t="array" ref="C219">IFERROR(INDEX(実施計画様式!$J$73:$J$472,_xlfn.AGGREGATE(15,6,(ROW(実施計画様式!$D$73:$D$472)-ROW(実施計画様式!$D$73)+1)/(実施計画様式!$D$73:$D$472&lt;&gt;""),ROW(A217))),"")</f>
        <v/>
      </c>
      <c r="D219" s="130" t="str" cm="1">
        <f t="array" ref="D219">IFERROR(INDEX(実施計画様式!$AA$73:$AA$472,_xlfn.AGGREGATE(15,6,(ROW(実施計画様式!$D$73:$D$472)-ROW(実施計画様式!$D$73)+1)/(実施計画様式!$D$73:$D$472&lt;&gt;""),ROW(A217))),"")</f>
        <v/>
      </c>
      <c r="E219" s="130" t="str" cm="1">
        <f t="array" ref="E219">IFERROR(INDEX(実施計画様式!$AI$73:$AI$472,_xlfn.AGGREGATE(15,6,(ROW(実施計画様式!$D$73:$D$472)-ROW(実施計画様式!$D$73)+1)/(実施計画様式!$D$73:$D$472&lt;&gt;""),ROW(A217))),"")</f>
        <v/>
      </c>
      <c r="F219" s="130" t="str" cm="1">
        <f t="array" ref="F219">IFERROR(INDEX(実施計画様式!$AK$73:$AK$472,_xlfn.AGGREGATE(15,6,(ROW(実施計画様式!$D$73:$D$472)-ROW(実施計画様式!$D$73)+1)/(実施計画様式!$D$73:$D$472&lt;&gt;""),ROW(A217))),"")</f>
        <v/>
      </c>
    </row>
    <row r="220" spans="1:6" ht="198.95" customHeight="1" x14ac:dyDescent="0.15">
      <c r="A220" s="130" t="str">
        <f t="shared" si="3"/>
        <v/>
      </c>
      <c r="B220" s="130" t="str" cm="1">
        <f t="array" ref="B220">IFERROR(INDEX(実施計画様式!$M$73:$M$472,_xlfn.AGGREGATE(15,6,(ROW(実施計画様式!$D$73:$D$472)-ROW(実施計画様式!$D$73)+1)/(実施計画様式!$D$73:$D$472&lt;&gt;""),ROW(A218))),"")</f>
        <v/>
      </c>
      <c r="C220" s="130" t="str" cm="1">
        <f t="array" ref="C220">IFERROR(INDEX(実施計画様式!$J$73:$J$472,_xlfn.AGGREGATE(15,6,(ROW(実施計画様式!$D$73:$D$472)-ROW(実施計画様式!$D$73)+1)/(実施計画様式!$D$73:$D$472&lt;&gt;""),ROW(A218))),"")</f>
        <v/>
      </c>
      <c r="D220" s="130" t="str" cm="1">
        <f t="array" ref="D220">IFERROR(INDEX(実施計画様式!$AA$73:$AA$472,_xlfn.AGGREGATE(15,6,(ROW(実施計画様式!$D$73:$D$472)-ROW(実施計画様式!$D$73)+1)/(実施計画様式!$D$73:$D$472&lt;&gt;""),ROW(A218))),"")</f>
        <v/>
      </c>
      <c r="E220" s="130" t="str" cm="1">
        <f t="array" ref="E220">IFERROR(INDEX(実施計画様式!$AI$73:$AI$472,_xlfn.AGGREGATE(15,6,(ROW(実施計画様式!$D$73:$D$472)-ROW(実施計画様式!$D$73)+1)/(実施計画様式!$D$73:$D$472&lt;&gt;""),ROW(A218))),"")</f>
        <v/>
      </c>
      <c r="F220" s="130" t="str" cm="1">
        <f t="array" ref="F220">IFERROR(INDEX(実施計画様式!$AK$73:$AK$472,_xlfn.AGGREGATE(15,6,(ROW(実施計画様式!$D$73:$D$472)-ROW(実施計画様式!$D$73)+1)/(実施計画様式!$D$73:$D$472&lt;&gt;""),ROW(A218))),"")</f>
        <v/>
      </c>
    </row>
    <row r="221" spans="1:6" ht="198.95" customHeight="1" x14ac:dyDescent="0.15">
      <c r="A221" s="130" t="str">
        <f t="shared" si="3"/>
        <v/>
      </c>
      <c r="B221" s="130" t="str" cm="1">
        <f t="array" ref="B221">IFERROR(INDEX(実施計画様式!$M$73:$M$472,_xlfn.AGGREGATE(15,6,(ROW(実施計画様式!$D$73:$D$472)-ROW(実施計画様式!$D$73)+1)/(実施計画様式!$D$73:$D$472&lt;&gt;""),ROW(A219))),"")</f>
        <v/>
      </c>
      <c r="C221" s="130" t="str" cm="1">
        <f t="array" ref="C221">IFERROR(INDEX(実施計画様式!$J$73:$J$472,_xlfn.AGGREGATE(15,6,(ROW(実施計画様式!$D$73:$D$472)-ROW(実施計画様式!$D$73)+1)/(実施計画様式!$D$73:$D$472&lt;&gt;""),ROW(A219))),"")</f>
        <v/>
      </c>
      <c r="D221" s="130" t="str" cm="1">
        <f t="array" ref="D221">IFERROR(INDEX(実施計画様式!$AA$73:$AA$472,_xlfn.AGGREGATE(15,6,(ROW(実施計画様式!$D$73:$D$472)-ROW(実施計画様式!$D$73)+1)/(実施計画様式!$D$73:$D$472&lt;&gt;""),ROW(A219))),"")</f>
        <v/>
      </c>
      <c r="E221" s="130" t="str" cm="1">
        <f t="array" ref="E221">IFERROR(INDEX(実施計画様式!$AI$73:$AI$472,_xlfn.AGGREGATE(15,6,(ROW(実施計画様式!$D$73:$D$472)-ROW(実施計画様式!$D$73)+1)/(実施計画様式!$D$73:$D$472&lt;&gt;""),ROW(A219))),"")</f>
        <v/>
      </c>
      <c r="F221" s="130" t="str" cm="1">
        <f t="array" ref="F221">IFERROR(INDEX(実施計画様式!$AK$73:$AK$472,_xlfn.AGGREGATE(15,6,(ROW(実施計画様式!$D$73:$D$472)-ROW(実施計画様式!$D$73)+1)/(実施計画様式!$D$73:$D$472&lt;&gt;""),ROW(A219))),"")</f>
        <v/>
      </c>
    </row>
    <row r="222" spans="1:6" ht="198.95" customHeight="1" x14ac:dyDescent="0.15">
      <c r="A222" s="130" t="str">
        <f t="shared" si="3"/>
        <v/>
      </c>
      <c r="B222" s="130" t="str" cm="1">
        <f t="array" ref="B222">IFERROR(INDEX(実施計画様式!$M$73:$M$472,_xlfn.AGGREGATE(15,6,(ROW(実施計画様式!$D$73:$D$472)-ROW(実施計画様式!$D$73)+1)/(実施計画様式!$D$73:$D$472&lt;&gt;""),ROW(A220))),"")</f>
        <v/>
      </c>
      <c r="C222" s="130" t="str" cm="1">
        <f t="array" ref="C222">IFERROR(INDEX(実施計画様式!$J$73:$J$472,_xlfn.AGGREGATE(15,6,(ROW(実施計画様式!$D$73:$D$472)-ROW(実施計画様式!$D$73)+1)/(実施計画様式!$D$73:$D$472&lt;&gt;""),ROW(A220))),"")</f>
        <v/>
      </c>
      <c r="D222" s="130" t="str" cm="1">
        <f t="array" ref="D222">IFERROR(INDEX(実施計画様式!$AA$73:$AA$472,_xlfn.AGGREGATE(15,6,(ROW(実施計画様式!$D$73:$D$472)-ROW(実施計画様式!$D$73)+1)/(実施計画様式!$D$73:$D$472&lt;&gt;""),ROW(A220))),"")</f>
        <v/>
      </c>
      <c r="E222" s="130" t="str" cm="1">
        <f t="array" ref="E222">IFERROR(INDEX(実施計画様式!$AI$73:$AI$472,_xlfn.AGGREGATE(15,6,(ROW(実施計画様式!$D$73:$D$472)-ROW(実施計画様式!$D$73)+1)/(実施計画様式!$D$73:$D$472&lt;&gt;""),ROW(A220))),"")</f>
        <v/>
      </c>
      <c r="F222" s="130" t="str" cm="1">
        <f t="array" ref="F222">IFERROR(INDEX(実施計画様式!$AK$73:$AK$472,_xlfn.AGGREGATE(15,6,(ROW(実施計画様式!$D$73:$D$472)-ROW(実施計画様式!$D$73)+1)/(実施計画様式!$D$73:$D$472&lt;&gt;""),ROW(A220))),"")</f>
        <v/>
      </c>
    </row>
    <row r="223" spans="1:6" ht="198.95" customHeight="1" x14ac:dyDescent="0.15">
      <c r="A223" s="130" t="str">
        <f t="shared" si="3"/>
        <v/>
      </c>
      <c r="B223" s="130" t="str" cm="1">
        <f t="array" ref="B223">IFERROR(INDEX(実施計画様式!$M$73:$M$472,_xlfn.AGGREGATE(15,6,(ROW(実施計画様式!$D$73:$D$472)-ROW(実施計画様式!$D$73)+1)/(実施計画様式!$D$73:$D$472&lt;&gt;""),ROW(A221))),"")</f>
        <v/>
      </c>
      <c r="C223" s="130" t="str" cm="1">
        <f t="array" ref="C223">IFERROR(INDEX(実施計画様式!$J$73:$J$472,_xlfn.AGGREGATE(15,6,(ROW(実施計画様式!$D$73:$D$472)-ROW(実施計画様式!$D$73)+1)/(実施計画様式!$D$73:$D$472&lt;&gt;""),ROW(A221))),"")</f>
        <v/>
      </c>
      <c r="D223" s="130" t="str" cm="1">
        <f t="array" ref="D223">IFERROR(INDEX(実施計画様式!$AA$73:$AA$472,_xlfn.AGGREGATE(15,6,(ROW(実施計画様式!$D$73:$D$472)-ROW(実施計画様式!$D$73)+1)/(実施計画様式!$D$73:$D$472&lt;&gt;""),ROW(A221))),"")</f>
        <v/>
      </c>
      <c r="E223" s="130" t="str" cm="1">
        <f t="array" ref="E223">IFERROR(INDEX(実施計画様式!$AI$73:$AI$472,_xlfn.AGGREGATE(15,6,(ROW(実施計画様式!$D$73:$D$472)-ROW(実施計画様式!$D$73)+1)/(実施計画様式!$D$73:$D$472&lt;&gt;""),ROW(A221))),"")</f>
        <v/>
      </c>
      <c r="F223" s="130" t="str" cm="1">
        <f t="array" ref="F223">IFERROR(INDEX(実施計画様式!$AK$73:$AK$472,_xlfn.AGGREGATE(15,6,(ROW(実施計画様式!$D$73:$D$472)-ROW(実施計画様式!$D$73)+1)/(実施計画様式!$D$73:$D$472&lt;&gt;""),ROW(A221))),"")</f>
        <v/>
      </c>
    </row>
    <row r="224" spans="1:6" ht="198.95" customHeight="1" x14ac:dyDescent="0.15">
      <c r="A224" s="130" t="str">
        <f t="shared" si="3"/>
        <v/>
      </c>
      <c r="B224" s="130" t="str" cm="1">
        <f t="array" ref="B224">IFERROR(INDEX(実施計画様式!$M$73:$M$472,_xlfn.AGGREGATE(15,6,(ROW(実施計画様式!$D$73:$D$472)-ROW(実施計画様式!$D$73)+1)/(実施計画様式!$D$73:$D$472&lt;&gt;""),ROW(A222))),"")</f>
        <v/>
      </c>
      <c r="C224" s="130" t="str" cm="1">
        <f t="array" ref="C224">IFERROR(INDEX(実施計画様式!$J$73:$J$472,_xlfn.AGGREGATE(15,6,(ROW(実施計画様式!$D$73:$D$472)-ROW(実施計画様式!$D$73)+1)/(実施計画様式!$D$73:$D$472&lt;&gt;""),ROW(A222))),"")</f>
        <v/>
      </c>
      <c r="D224" s="130" t="str" cm="1">
        <f t="array" ref="D224">IFERROR(INDEX(実施計画様式!$AA$73:$AA$472,_xlfn.AGGREGATE(15,6,(ROW(実施計画様式!$D$73:$D$472)-ROW(実施計画様式!$D$73)+1)/(実施計画様式!$D$73:$D$472&lt;&gt;""),ROW(A222))),"")</f>
        <v/>
      </c>
      <c r="E224" s="130" t="str" cm="1">
        <f t="array" ref="E224">IFERROR(INDEX(実施計画様式!$AI$73:$AI$472,_xlfn.AGGREGATE(15,6,(ROW(実施計画様式!$D$73:$D$472)-ROW(実施計画様式!$D$73)+1)/(実施計画様式!$D$73:$D$472&lt;&gt;""),ROW(A222))),"")</f>
        <v/>
      </c>
      <c r="F224" s="130" t="str" cm="1">
        <f t="array" ref="F224">IFERROR(INDEX(実施計画様式!$AK$73:$AK$472,_xlfn.AGGREGATE(15,6,(ROW(実施計画様式!$D$73:$D$472)-ROW(実施計画様式!$D$73)+1)/(実施計画様式!$D$73:$D$472&lt;&gt;""),ROW(A222))),"")</f>
        <v/>
      </c>
    </row>
    <row r="225" spans="1:6" ht="198.95" customHeight="1" x14ac:dyDescent="0.15">
      <c r="A225" s="130" t="str">
        <f t="shared" si="3"/>
        <v/>
      </c>
      <c r="B225" s="130" t="str" cm="1">
        <f t="array" ref="B225">IFERROR(INDEX(実施計画様式!$M$73:$M$472,_xlfn.AGGREGATE(15,6,(ROW(実施計画様式!$D$73:$D$472)-ROW(実施計画様式!$D$73)+1)/(実施計画様式!$D$73:$D$472&lt;&gt;""),ROW(A223))),"")</f>
        <v/>
      </c>
      <c r="C225" s="130" t="str" cm="1">
        <f t="array" ref="C225">IFERROR(INDEX(実施計画様式!$J$73:$J$472,_xlfn.AGGREGATE(15,6,(ROW(実施計画様式!$D$73:$D$472)-ROW(実施計画様式!$D$73)+1)/(実施計画様式!$D$73:$D$472&lt;&gt;""),ROW(A223))),"")</f>
        <v/>
      </c>
      <c r="D225" s="130" t="str" cm="1">
        <f t="array" ref="D225">IFERROR(INDEX(実施計画様式!$AA$73:$AA$472,_xlfn.AGGREGATE(15,6,(ROW(実施計画様式!$D$73:$D$472)-ROW(実施計画様式!$D$73)+1)/(実施計画様式!$D$73:$D$472&lt;&gt;""),ROW(A223))),"")</f>
        <v/>
      </c>
      <c r="E225" s="130" t="str" cm="1">
        <f t="array" ref="E225">IFERROR(INDEX(実施計画様式!$AI$73:$AI$472,_xlfn.AGGREGATE(15,6,(ROW(実施計画様式!$D$73:$D$472)-ROW(実施計画様式!$D$73)+1)/(実施計画様式!$D$73:$D$472&lt;&gt;""),ROW(A223))),"")</f>
        <v/>
      </c>
      <c r="F225" s="130" t="str" cm="1">
        <f t="array" ref="F225">IFERROR(INDEX(実施計画様式!$AK$73:$AK$472,_xlfn.AGGREGATE(15,6,(ROW(実施計画様式!$D$73:$D$472)-ROW(実施計画様式!$D$73)+1)/(実施計画様式!$D$73:$D$472&lt;&gt;""),ROW(A223))),"")</f>
        <v/>
      </c>
    </row>
    <row r="226" spans="1:6" ht="198.95" customHeight="1" x14ac:dyDescent="0.15">
      <c r="A226" s="130" t="str">
        <f t="shared" si="3"/>
        <v/>
      </c>
      <c r="B226" s="130" t="str" cm="1">
        <f t="array" ref="B226">IFERROR(INDEX(実施計画様式!$M$73:$M$472,_xlfn.AGGREGATE(15,6,(ROW(実施計画様式!$D$73:$D$472)-ROW(実施計画様式!$D$73)+1)/(実施計画様式!$D$73:$D$472&lt;&gt;""),ROW(A224))),"")</f>
        <v/>
      </c>
      <c r="C226" s="130" t="str" cm="1">
        <f t="array" ref="C226">IFERROR(INDEX(実施計画様式!$J$73:$J$472,_xlfn.AGGREGATE(15,6,(ROW(実施計画様式!$D$73:$D$472)-ROW(実施計画様式!$D$73)+1)/(実施計画様式!$D$73:$D$472&lt;&gt;""),ROW(A224))),"")</f>
        <v/>
      </c>
      <c r="D226" s="130" t="str" cm="1">
        <f t="array" ref="D226">IFERROR(INDEX(実施計画様式!$AA$73:$AA$472,_xlfn.AGGREGATE(15,6,(ROW(実施計画様式!$D$73:$D$472)-ROW(実施計画様式!$D$73)+1)/(実施計画様式!$D$73:$D$472&lt;&gt;""),ROW(A224))),"")</f>
        <v/>
      </c>
      <c r="E226" s="130" t="str" cm="1">
        <f t="array" ref="E226">IFERROR(INDEX(実施計画様式!$AI$73:$AI$472,_xlfn.AGGREGATE(15,6,(ROW(実施計画様式!$D$73:$D$472)-ROW(実施計画様式!$D$73)+1)/(実施計画様式!$D$73:$D$472&lt;&gt;""),ROW(A224))),"")</f>
        <v/>
      </c>
      <c r="F226" s="130" t="str" cm="1">
        <f t="array" ref="F226">IFERROR(INDEX(実施計画様式!$AK$73:$AK$472,_xlfn.AGGREGATE(15,6,(ROW(実施計画様式!$D$73:$D$472)-ROW(実施計画様式!$D$73)+1)/(実施計画様式!$D$73:$D$472&lt;&gt;""),ROW(A224))),"")</f>
        <v/>
      </c>
    </row>
    <row r="227" spans="1:6" ht="198.95" customHeight="1" x14ac:dyDescent="0.15">
      <c r="A227" s="130" t="str">
        <f t="shared" si="3"/>
        <v/>
      </c>
      <c r="B227" s="130" t="str" cm="1">
        <f t="array" ref="B227">IFERROR(INDEX(実施計画様式!$M$73:$M$472,_xlfn.AGGREGATE(15,6,(ROW(実施計画様式!$D$73:$D$472)-ROW(実施計画様式!$D$73)+1)/(実施計画様式!$D$73:$D$472&lt;&gt;""),ROW(A225))),"")</f>
        <v/>
      </c>
      <c r="C227" s="130" t="str" cm="1">
        <f t="array" ref="C227">IFERROR(INDEX(実施計画様式!$J$73:$J$472,_xlfn.AGGREGATE(15,6,(ROW(実施計画様式!$D$73:$D$472)-ROW(実施計画様式!$D$73)+1)/(実施計画様式!$D$73:$D$472&lt;&gt;""),ROW(A225))),"")</f>
        <v/>
      </c>
      <c r="D227" s="130" t="str" cm="1">
        <f t="array" ref="D227">IFERROR(INDEX(実施計画様式!$AA$73:$AA$472,_xlfn.AGGREGATE(15,6,(ROW(実施計画様式!$D$73:$D$472)-ROW(実施計画様式!$D$73)+1)/(実施計画様式!$D$73:$D$472&lt;&gt;""),ROW(A225))),"")</f>
        <v/>
      </c>
      <c r="E227" s="130" t="str" cm="1">
        <f t="array" ref="E227">IFERROR(INDEX(実施計画様式!$AI$73:$AI$472,_xlfn.AGGREGATE(15,6,(ROW(実施計画様式!$D$73:$D$472)-ROW(実施計画様式!$D$73)+1)/(実施計画様式!$D$73:$D$472&lt;&gt;""),ROW(A225))),"")</f>
        <v/>
      </c>
      <c r="F227" s="130" t="str" cm="1">
        <f t="array" ref="F227">IFERROR(INDEX(実施計画様式!$AK$73:$AK$472,_xlfn.AGGREGATE(15,6,(ROW(実施計画様式!$D$73:$D$472)-ROW(実施計画様式!$D$73)+1)/(実施計画様式!$D$73:$D$472&lt;&gt;""),ROW(A225))),"")</f>
        <v/>
      </c>
    </row>
    <row r="228" spans="1:6" ht="198.95" customHeight="1" x14ac:dyDescent="0.15">
      <c r="A228" s="130" t="str">
        <f t="shared" si="3"/>
        <v/>
      </c>
      <c r="B228" s="130" t="str" cm="1">
        <f t="array" ref="B228">IFERROR(INDEX(実施計画様式!$M$73:$M$472,_xlfn.AGGREGATE(15,6,(ROW(実施計画様式!$D$73:$D$472)-ROW(実施計画様式!$D$73)+1)/(実施計画様式!$D$73:$D$472&lt;&gt;""),ROW(A226))),"")</f>
        <v/>
      </c>
      <c r="C228" s="130" t="str" cm="1">
        <f t="array" ref="C228">IFERROR(INDEX(実施計画様式!$J$73:$J$472,_xlfn.AGGREGATE(15,6,(ROW(実施計画様式!$D$73:$D$472)-ROW(実施計画様式!$D$73)+1)/(実施計画様式!$D$73:$D$472&lt;&gt;""),ROW(A226))),"")</f>
        <v/>
      </c>
      <c r="D228" s="130" t="str" cm="1">
        <f t="array" ref="D228">IFERROR(INDEX(実施計画様式!$AA$73:$AA$472,_xlfn.AGGREGATE(15,6,(ROW(実施計画様式!$D$73:$D$472)-ROW(実施計画様式!$D$73)+1)/(実施計画様式!$D$73:$D$472&lt;&gt;""),ROW(A226))),"")</f>
        <v/>
      </c>
      <c r="E228" s="130" t="str" cm="1">
        <f t="array" ref="E228">IFERROR(INDEX(実施計画様式!$AI$73:$AI$472,_xlfn.AGGREGATE(15,6,(ROW(実施計画様式!$D$73:$D$472)-ROW(実施計画様式!$D$73)+1)/(実施計画様式!$D$73:$D$472&lt;&gt;""),ROW(A226))),"")</f>
        <v/>
      </c>
      <c r="F228" s="130" t="str" cm="1">
        <f t="array" ref="F228">IFERROR(INDEX(実施計画様式!$AK$73:$AK$472,_xlfn.AGGREGATE(15,6,(ROW(実施計画様式!$D$73:$D$472)-ROW(実施計画様式!$D$73)+1)/(実施計画様式!$D$73:$D$472&lt;&gt;""),ROW(A226))),"")</f>
        <v/>
      </c>
    </row>
    <row r="229" spans="1:6" ht="198.95" customHeight="1" x14ac:dyDescent="0.15">
      <c r="A229" s="130" t="str">
        <f t="shared" si="3"/>
        <v/>
      </c>
      <c r="B229" s="130" t="str" cm="1">
        <f t="array" ref="B229">IFERROR(INDEX(実施計画様式!$M$73:$M$472,_xlfn.AGGREGATE(15,6,(ROW(実施計画様式!$D$73:$D$472)-ROW(実施計画様式!$D$73)+1)/(実施計画様式!$D$73:$D$472&lt;&gt;""),ROW(A227))),"")</f>
        <v/>
      </c>
      <c r="C229" s="130" t="str" cm="1">
        <f t="array" ref="C229">IFERROR(INDEX(実施計画様式!$J$73:$J$472,_xlfn.AGGREGATE(15,6,(ROW(実施計画様式!$D$73:$D$472)-ROW(実施計画様式!$D$73)+1)/(実施計画様式!$D$73:$D$472&lt;&gt;""),ROW(A227))),"")</f>
        <v/>
      </c>
      <c r="D229" s="130" t="str" cm="1">
        <f t="array" ref="D229">IFERROR(INDEX(実施計画様式!$AA$73:$AA$472,_xlfn.AGGREGATE(15,6,(ROW(実施計画様式!$D$73:$D$472)-ROW(実施計画様式!$D$73)+1)/(実施計画様式!$D$73:$D$472&lt;&gt;""),ROW(A227))),"")</f>
        <v/>
      </c>
      <c r="E229" s="130" t="str" cm="1">
        <f t="array" ref="E229">IFERROR(INDEX(実施計画様式!$AI$73:$AI$472,_xlfn.AGGREGATE(15,6,(ROW(実施計画様式!$D$73:$D$472)-ROW(実施計画様式!$D$73)+1)/(実施計画様式!$D$73:$D$472&lt;&gt;""),ROW(A227))),"")</f>
        <v/>
      </c>
      <c r="F229" s="130" t="str" cm="1">
        <f t="array" ref="F229">IFERROR(INDEX(実施計画様式!$AK$73:$AK$472,_xlfn.AGGREGATE(15,6,(ROW(実施計画様式!$D$73:$D$472)-ROW(実施計画様式!$D$73)+1)/(実施計画様式!$D$73:$D$472&lt;&gt;""),ROW(A227))),"")</f>
        <v/>
      </c>
    </row>
    <row r="230" spans="1:6" ht="198.95" customHeight="1" x14ac:dyDescent="0.15">
      <c r="A230" s="130" t="str">
        <f t="shared" si="3"/>
        <v/>
      </c>
      <c r="B230" s="130" t="str" cm="1">
        <f t="array" ref="B230">IFERROR(INDEX(実施計画様式!$M$73:$M$472,_xlfn.AGGREGATE(15,6,(ROW(実施計画様式!$D$73:$D$472)-ROW(実施計画様式!$D$73)+1)/(実施計画様式!$D$73:$D$472&lt;&gt;""),ROW(A228))),"")</f>
        <v/>
      </c>
      <c r="C230" s="130" t="str" cm="1">
        <f t="array" ref="C230">IFERROR(INDEX(実施計画様式!$J$73:$J$472,_xlfn.AGGREGATE(15,6,(ROW(実施計画様式!$D$73:$D$472)-ROW(実施計画様式!$D$73)+1)/(実施計画様式!$D$73:$D$472&lt;&gt;""),ROW(A228))),"")</f>
        <v/>
      </c>
      <c r="D230" s="130" t="str" cm="1">
        <f t="array" ref="D230">IFERROR(INDEX(実施計画様式!$AA$73:$AA$472,_xlfn.AGGREGATE(15,6,(ROW(実施計画様式!$D$73:$D$472)-ROW(実施計画様式!$D$73)+1)/(実施計画様式!$D$73:$D$472&lt;&gt;""),ROW(A228))),"")</f>
        <v/>
      </c>
      <c r="E230" s="130" t="str" cm="1">
        <f t="array" ref="E230">IFERROR(INDEX(実施計画様式!$AI$73:$AI$472,_xlfn.AGGREGATE(15,6,(ROW(実施計画様式!$D$73:$D$472)-ROW(実施計画様式!$D$73)+1)/(実施計画様式!$D$73:$D$472&lt;&gt;""),ROW(A228))),"")</f>
        <v/>
      </c>
      <c r="F230" s="130" t="str" cm="1">
        <f t="array" ref="F230">IFERROR(INDEX(実施計画様式!$AK$73:$AK$472,_xlfn.AGGREGATE(15,6,(ROW(実施計画様式!$D$73:$D$472)-ROW(実施計画様式!$D$73)+1)/(実施計画様式!$D$73:$D$472&lt;&gt;""),ROW(A228))),"")</f>
        <v/>
      </c>
    </row>
    <row r="231" spans="1:6" ht="198.95" customHeight="1" x14ac:dyDescent="0.15">
      <c r="A231" s="130" t="str">
        <f t="shared" si="3"/>
        <v/>
      </c>
      <c r="B231" s="130" t="str" cm="1">
        <f t="array" ref="B231">IFERROR(INDEX(実施計画様式!$M$73:$M$472,_xlfn.AGGREGATE(15,6,(ROW(実施計画様式!$D$73:$D$472)-ROW(実施計画様式!$D$73)+1)/(実施計画様式!$D$73:$D$472&lt;&gt;""),ROW(A229))),"")</f>
        <v/>
      </c>
      <c r="C231" s="130" t="str" cm="1">
        <f t="array" ref="C231">IFERROR(INDEX(実施計画様式!$J$73:$J$472,_xlfn.AGGREGATE(15,6,(ROW(実施計画様式!$D$73:$D$472)-ROW(実施計画様式!$D$73)+1)/(実施計画様式!$D$73:$D$472&lt;&gt;""),ROW(A229))),"")</f>
        <v/>
      </c>
      <c r="D231" s="130" t="str" cm="1">
        <f t="array" ref="D231">IFERROR(INDEX(実施計画様式!$AA$73:$AA$472,_xlfn.AGGREGATE(15,6,(ROW(実施計画様式!$D$73:$D$472)-ROW(実施計画様式!$D$73)+1)/(実施計画様式!$D$73:$D$472&lt;&gt;""),ROW(A229))),"")</f>
        <v/>
      </c>
      <c r="E231" s="130" t="str" cm="1">
        <f t="array" ref="E231">IFERROR(INDEX(実施計画様式!$AI$73:$AI$472,_xlfn.AGGREGATE(15,6,(ROW(実施計画様式!$D$73:$D$472)-ROW(実施計画様式!$D$73)+1)/(実施計画様式!$D$73:$D$472&lt;&gt;""),ROW(A229))),"")</f>
        <v/>
      </c>
      <c r="F231" s="130" t="str" cm="1">
        <f t="array" ref="F231">IFERROR(INDEX(実施計画様式!$AK$73:$AK$472,_xlfn.AGGREGATE(15,6,(ROW(実施計画様式!$D$73:$D$472)-ROW(実施計画様式!$D$73)+1)/(実施計画様式!$D$73:$D$472&lt;&gt;""),ROW(A229))),"")</f>
        <v/>
      </c>
    </row>
    <row r="232" spans="1:6" ht="198.95" customHeight="1" x14ac:dyDescent="0.15">
      <c r="A232" s="130" t="str">
        <f t="shared" si="3"/>
        <v/>
      </c>
      <c r="B232" s="130" t="str" cm="1">
        <f t="array" ref="B232">IFERROR(INDEX(実施計画様式!$M$73:$M$472,_xlfn.AGGREGATE(15,6,(ROW(実施計画様式!$D$73:$D$472)-ROW(実施計画様式!$D$73)+1)/(実施計画様式!$D$73:$D$472&lt;&gt;""),ROW(A230))),"")</f>
        <v/>
      </c>
      <c r="C232" s="130" t="str" cm="1">
        <f t="array" ref="C232">IFERROR(INDEX(実施計画様式!$J$73:$J$472,_xlfn.AGGREGATE(15,6,(ROW(実施計画様式!$D$73:$D$472)-ROW(実施計画様式!$D$73)+1)/(実施計画様式!$D$73:$D$472&lt;&gt;""),ROW(A230))),"")</f>
        <v/>
      </c>
      <c r="D232" s="130" t="str" cm="1">
        <f t="array" ref="D232">IFERROR(INDEX(実施計画様式!$AA$73:$AA$472,_xlfn.AGGREGATE(15,6,(ROW(実施計画様式!$D$73:$D$472)-ROW(実施計画様式!$D$73)+1)/(実施計画様式!$D$73:$D$472&lt;&gt;""),ROW(A230))),"")</f>
        <v/>
      </c>
      <c r="E232" s="130" t="str" cm="1">
        <f t="array" ref="E232">IFERROR(INDEX(実施計画様式!$AI$73:$AI$472,_xlfn.AGGREGATE(15,6,(ROW(実施計画様式!$D$73:$D$472)-ROW(実施計画様式!$D$73)+1)/(実施計画様式!$D$73:$D$472&lt;&gt;""),ROW(A230))),"")</f>
        <v/>
      </c>
      <c r="F232" s="130" t="str" cm="1">
        <f t="array" ref="F232">IFERROR(INDEX(実施計画様式!$AK$73:$AK$472,_xlfn.AGGREGATE(15,6,(ROW(実施計画様式!$D$73:$D$472)-ROW(実施計画様式!$D$73)+1)/(実施計画様式!$D$73:$D$472&lt;&gt;""),ROW(A230))),"")</f>
        <v/>
      </c>
    </row>
    <row r="233" spans="1:6" ht="198.95" customHeight="1" x14ac:dyDescent="0.15">
      <c r="A233" s="130" t="str">
        <f t="shared" si="3"/>
        <v/>
      </c>
      <c r="B233" s="130" t="str" cm="1">
        <f t="array" ref="B233">IFERROR(INDEX(実施計画様式!$M$73:$M$472,_xlfn.AGGREGATE(15,6,(ROW(実施計画様式!$D$73:$D$472)-ROW(実施計画様式!$D$73)+1)/(実施計画様式!$D$73:$D$472&lt;&gt;""),ROW(A231))),"")</f>
        <v/>
      </c>
      <c r="C233" s="130" t="str" cm="1">
        <f t="array" ref="C233">IFERROR(INDEX(実施計画様式!$J$73:$J$472,_xlfn.AGGREGATE(15,6,(ROW(実施計画様式!$D$73:$D$472)-ROW(実施計画様式!$D$73)+1)/(実施計画様式!$D$73:$D$472&lt;&gt;""),ROW(A231))),"")</f>
        <v/>
      </c>
      <c r="D233" s="130" t="str" cm="1">
        <f t="array" ref="D233">IFERROR(INDEX(実施計画様式!$AA$73:$AA$472,_xlfn.AGGREGATE(15,6,(ROW(実施計画様式!$D$73:$D$472)-ROW(実施計画様式!$D$73)+1)/(実施計画様式!$D$73:$D$472&lt;&gt;""),ROW(A231))),"")</f>
        <v/>
      </c>
      <c r="E233" s="130" t="str" cm="1">
        <f t="array" ref="E233">IFERROR(INDEX(実施計画様式!$AI$73:$AI$472,_xlfn.AGGREGATE(15,6,(ROW(実施計画様式!$D$73:$D$472)-ROW(実施計画様式!$D$73)+1)/(実施計画様式!$D$73:$D$472&lt;&gt;""),ROW(A231))),"")</f>
        <v/>
      </c>
      <c r="F233" s="130" t="str" cm="1">
        <f t="array" ref="F233">IFERROR(INDEX(実施計画様式!$AK$73:$AK$472,_xlfn.AGGREGATE(15,6,(ROW(実施計画様式!$D$73:$D$472)-ROW(実施計画様式!$D$73)+1)/(実施計画様式!$D$73:$D$472&lt;&gt;""),ROW(A231))),"")</f>
        <v/>
      </c>
    </row>
    <row r="234" spans="1:6" ht="198.95" customHeight="1" x14ac:dyDescent="0.15">
      <c r="A234" s="130" t="str">
        <f t="shared" si="3"/>
        <v/>
      </c>
      <c r="B234" s="130" t="str" cm="1">
        <f t="array" ref="B234">IFERROR(INDEX(実施計画様式!$M$73:$M$472,_xlfn.AGGREGATE(15,6,(ROW(実施計画様式!$D$73:$D$472)-ROW(実施計画様式!$D$73)+1)/(実施計画様式!$D$73:$D$472&lt;&gt;""),ROW(A232))),"")</f>
        <v/>
      </c>
      <c r="C234" s="130" t="str" cm="1">
        <f t="array" ref="C234">IFERROR(INDEX(実施計画様式!$J$73:$J$472,_xlfn.AGGREGATE(15,6,(ROW(実施計画様式!$D$73:$D$472)-ROW(実施計画様式!$D$73)+1)/(実施計画様式!$D$73:$D$472&lt;&gt;""),ROW(A232))),"")</f>
        <v/>
      </c>
      <c r="D234" s="130" t="str" cm="1">
        <f t="array" ref="D234">IFERROR(INDEX(実施計画様式!$AA$73:$AA$472,_xlfn.AGGREGATE(15,6,(ROW(実施計画様式!$D$73:$D$472)-ROW(実施計画様式!$D$73)+1)/(実施計画様式!$D$73:$D$472&lt;&gt;""),ROW(A232))),"")</f>
        <v/>
      </c>
      <c r="E234" s="130" t="str" cm="1">
        <f t="array" ref="E234">IFERROR(INDEX(実施計画様式!$AI$73:$AI$472,_xlfn.AGGREGATE(15,6,(ROW(実施計画様式!$D$73:$D$472)-ROW(実施計画様式!$D$73)+1)/(実施計画様式!$D$73:$D$472&lt;&gt;""),ROW(A232))),"")</f>
        <v/>
      </c>
      <c r="F234" s="130" t="str" cm="1">
        <f t="array" ref="F234">IFERROR(INDEX(実施計画様式!$AK$73:$AK$472,_xlfn.AGGREGATE(15,6,(ROW(実施計画様式!$D$73:$D$472)-ROW(実施計画様式!$D$73)+1)/(実施計画様式!$D$73:$D$472&lt;&gt;""),ROW(A232))),"")</f>
        <v/>
      </c>
    </row>
    <row r="235" spans="1:6" ht="198.95" customHeight="1" x14ac:dyDescent="0.15">
      <c r="A235" s="130" t="str">
        <f t="shared" si="3"/>
        <v/>
      </c>
      <c r="B235" s="130" t="str" cm="1">
        <f t="array" ref="B235">IFERROR(INDEX(実施計画様式!$M$73:$M$472,_xlfn.AGGREGATE(15,6,(ROW(実施計画様式!$D$73:$D$472)-ROW(実施計画様式!$D$73)+1)/(実施計画様式!$D$73:$D$472&lt;&gt;""),ROW(A233))),"")</f>
        <v/>
      </c>
      <c r="C235" s="130" t="str" cm="1">
        <f t="array" ref="C235">IFERROR(INDEX(実施計画様式!$J$73:$J$472,_xlfn.AGGREGATE(15,6,(ROW(実施計画様式!$D$73:$D$472)-ROW(実施計画様式!$D$73)+1)/(実施計画様式!$D$73:$D$472&lt;&gt;""),ROW(A233))),"")</f>
        <v/>
      </c>
      <c r="D235" s="130" t="str" cm="1">
        <f t="array" ref="D235">IFERROR(INDEX(実施計画様式!$AA$73:$AA$472,_xlfn.AGGREGATE(15,6,(ROW(実施計画様式!$D$73:$D$472)-ROW(実施計画様式!$D$73)+1)/(実施計画様式!$D$73:$D$472&lt;&gt;""),ROW(A233))),"")</f>
        <v/>
      </c>
      <c r="E235" s="130" t="str" cm="1">
        <f t="array" ref="E235">IFERROR(INDEX(実施計画様式!$AI$73:$AI$472,_xlfn.AGGREGATE(15,6,(ROW(実施計画様式!$D$73:$D$472)-ROW(実施計画様式!$D$73)+1)/(実施計画様式!$D$73:$D$472&lt;&gt;""),ROW(A233))),"")</f>
        <v/>
      </c>
      <c r="F235" s="130" t="str" cm="1">
        <f t="array" ref="F235">IFERROR(INDEX(実施計画様式!$AK$73:$AK$472,_xlfn.AGGREGATE(15,6,(ROW(実施計画様式!$D$73:$D$472)-ROW(実施計画様式!$D$73)+1)/(実施計画様式!$D$73:$D$472&lt;&gt;""),ROW(A233))),"")</f>
        <v/>
      </c>
    </row>
    <row r="236" spans="1:6" ht="198.95" customHeight="1" x14ac:dyDescent="0.15">
      <c r="A236" s="130" t="str">
        <f t="shared" si="3"/>
        <v/>
      </c>
      <c r="B236" s="130" t="str" cm="1">
        <f t="array" ref="B236">IFERROR(INDEX(実施計画様式!$M$73:$M$472,_xlfn.AGGREGATE(15,6,(ROW(実施計画様式!$D$73:$D$472)-ROW(実施計画様式!$D$73)+1)/(実施計画様式!$D$73:$D$472&lt;&gt;""),ROW(A234))),"")</f>
        <v/>
      </c>
      <c r="C236" s="130" t="str" cm="1">
        <f t="array" ref="C236">IFERROR(INDEX(実施計画様式!$J$73:$J$472,_xlfn.AGGREGATE(15,6,(ROW(実施計画様式!$D$73:$D$472)-ROW(実施計画様式!$D$73)+1)/(実施計画様式!$D$73:$D$472&lt;&gt;""),ROW(A234))),"")</f>
        <v/>
      </c>
      <c r="D236" s="130" t="str" cm="1">
        <f t="array" ref="D236">IFERROR(INDEX(実施計画様式!$AA$73:$AA$472,_xlfn.AGGREGATE(15,6,(ROW(実施計画様式!$D$73:$D$472)-ROW(実施計画様式!$D$73)+1)/(実施計画様式!$D$73:$D$472&lt;&gt;""),ROW(A234))),"")</f>
        <v/>
      </c>
      <c r="E236" s="130" t="str" cm="1">
        <f t="array" ref="E236">IFERROR(INDEX(実施計画様式!$AI$73:$AI$472,_xlfn.AGGREGATE(15,6,(ROW(実施計画様式!$D$73:$D$472)-ROW(実施計画様式!$D$73)+1)/(実施計画様式!$D$73:$D$472&lt;&gt;""),ROW(A234))),"")</f>
        <v/>
      </c>
      <c r="F236" s="130" t="str" cm="1">
        <f t="array" ref="F236">IFERROR(INDEX(実施計画様式!$AK$73:$AK$472,_xlfn.AGGREGATE(15,6,(ROW(実施計画様式!$D$73:$D$472)-ROW(実施計画様式!$D$73)+1)/(実施計画様式!$D$73:$D$472&lt;&gt;""),ROW(A234))),"")</f>
        <v/>
      </c>
    </row>
    <row r="237" spans="1:6" ht="198.95" customHeight="1" x14ac:dyDescent="0.15">
      <c r="A237" s="130" t="str">
        <f t="shared" si="3"/>
        <v/>
      </c>
      <c r="B237" s="130" t="str" cm="1">
        <f t="array" ref="B237">IFERROR(INDEX(実施計画様式!$M$73:$M$472,_xlfn.AGGREGATE(15,6,(ROW(実施計画様式!$D$73:$D$472)-ROW(実施計画様式!$D$73)+1)/(実施計画様式!$D$73:$D$472&lt;&gt;""),ROW(A235))),"")</f>
        <v/>
      </c>
      <c r="C237" s="130" t="str" cm="1">
        <f t="array" ref="C237">IFERROR(INDEX(実施計画様式!$J$73:$J$472,_xlfn.AGGREGATE(15,6,(ROW(実施計画様式!$D$73:$D$472)-ROW(実施計画様式!$D$73)+1)/(実施計画様式!$D$73:$D$472&lt;&gt;""),ROW(A235))),"")</f>
        <v/>
      </c>
      <c r="D237" s="130" t="str" cm="1">
        <f t="array" ref="D237">IFERROR(INDEX(実施計画様式!$AA$73:$AA$472,_xlfn.AGGREGATE(15,6,(ROW(実施計画様式!$D$73:$D$472)-ROW(実施計画様式!$D$73)+1)/(実施計画様式!$D$73:$D$472&lt;&gt;""),ROW(A235))),"")</f>
        <v/>
      </c>
      <c r="E237" s="130" t="str" cm="1">
        <f t="array" ref="E237">IFERROR(INDEX(実施計画様式!$AI$73:$AI$472,_xlfn.AGGREGATE(15,6,(ROW(実施計画様式!$D$73:$D$472)-ROW(実施計画様式!$D$73)+1)/(実施計画様式!$D$73:$D$472&lt;&gt;""),ROW(A235))),"")</f>
        <v/>
      </c>
      <c r="F237" s="130" t="str" cm="1">
        <f t="array" ref="F237">IFERROR(INDEX(実施計画様式!$AK$73:$AK$472,_xlfn.AGGREGATE(15,6,(ROW(実施計画様式!$D$73:$D$472)-ROW(実施計画様式!$D$73)+1)/(実施計画様式!$D$73:$D$472&lt;&gt;""),ROW(A235))),"")</f>
        <v/>
      </c>
    </row>
    <row r="238" spans="1:6" ht="198.95" customHeight="1" x14ac:dyDescent="0.15">
      <c r="A238" s="130" t="str">
        <f t="shared" si="3"/>
        <v/>
      </c>
      <c r="B238" s="130" t="str" cm="1">
        <f t="array" ref="B238">IFERROR(INDEX(実施計画様式!$M$73:$M$472,_xlfn.AGGREGATE(15,6,(ROW(実施計画様式!$D$73:$D$472)-ROW(実施計画様式!$D$73)+1)/(実施計画様式!$D$73:$D$472&lt;&gt;""),ROW(A236))),"")</f>
        <v/>
      </c>
      <c r="C238" s="130" t="str" cm="1">
        <f t="array" ref="C238">IFERROR(INDEX(実施計画様式!$J$73:$J$472,_xlfn.AGGREGATE(15,6,(ROW(実施計画様式!$D$73:$D$472)-ROW(実施計画様式!$D$73)+1)/(実施計画様式!$D$73:$D$472&lt;&gt;""),ROW(A236))),"")</f>
        <v/>
      </c>
      <c r="D238" s="130" t="str" cm="1">
        <f t="array" ref="D238">IFERROR(INDEX(実施計画様式!$AA$73:$AA$472,_xlfn.AGGREGATE(15,6,(ROW(実施計画様式!$D$73:$D$472)-ROW(実施計画様式!$D$73)+1)/(実施計画様式!$D$73:$D$472&lt;&gt;""),ROW(A236))),"")</f>
        <v/>
      </c>
      <c r="E238" s="130" t="str" cm="1">
        <f t="array" ref="E238">IFERROR(INDEX(実施計画様式!$AI$73:$AI$472,_xlfn.AGGREGATE(15,6,(ROW(実施計画様式!$D$73:$D$472)-ROW(実施計画様式!$D$73)+1)/(実施計画様式!$D$73:$D$472&lt;&gt;""),ROW(A236))),"")</f>
        <v/>
      </c>
      <c r="F238" s="130" t="str" cm="1">
        <f t="array" ref="F238">IFERROR(INDEX(実施計画様式!$AK$73:$AK$472,_xlfn.AGGREGATE(15,6,(ROW(実施計画様式!$D$73:$D$472)-ROW(実施計画様式!$D$73)+1)/(実施計画様式!$D$73:$D$472&lt;&gt;""),ROW(A236))),"")</f>
        <v/>
      </c>
    </row>
    <row r="239" spans="1:6" ht="198.95" customHeight="1" x14ac:dyDescent="0.15">
      <c r="A239" s="130" t="str">
        <f t="shared" si="3"/>
        <v/>
      </c>
      <c r="B239" s="130" t="str" cm="1">
        <f t="array" ref="B239">IFERROR(INDEX(実施計画様式!$M$73:$M$472,_xlfn.AGGREGATE(15,6,(ROW(実施計画様式!$D$73:$D$472)-ROW(実施計画様式!$D$73)+1)/(実施計画様式!$D$73:$D$472&lt;&gt;""),ROW(A237))),"")</f>
        <v/>
      </c>
      <c r="C239" s="130" t="str" cm="1">
        <f t="array" ref="C239">IFERROR(INDEX(実施計画様式!$J$73:$J$472,_xlfn.AGGREGATE(15,6,(ROW(実施計画様式!$D$73:$D$472)-ROW(実施計画様式!$D$73)+1)/(実施計画様式!$D$73:$D$472&lt;&gt;""),ROW(A237))),"")</f>
        <v/>
      </c>
      <c r="D239" s="130" t="str" cm="1">
        <f t="array" ref="D239">IFERROR(INDEX(実施計画様式!$AA$73:$AA$472,_xlfn.AGGREGATE(15,6,(ROW(実施計画様式!$D$73:$D$472)-ROW(実施計画様式!$D$73)+1)/(実施計画様式!$D$73:$D$472&lt;&gt;""),ROW(A237))),"")</f>
        <v/>
      </c>
      <c r="E239" s="130" t="str" cm="1">
        <f t="array" ref="E239">IFERROR(INDEX(実施計画様式!$AI$73:$AI$472,_xlfn.AGGREGATE(15,6,(ROW(実施計画様式!$D$73:$D$472)-ROW(実施計画様式!$D$73)+1)/(実施計画様式!$D$73:$D$472&lt;&gt;""),ROW(A237))),"")</f>
        <v/>
      </c>
      <c r="F239" s="130" t="str" cm="1">
        <f t="array" ref="F239">IFERROR(INDEX(実施計画様式!$AK$73:$AK$472,_xlfn.AGGREGATE(15,6,(ROW(実施計画様式!$D$73:$D$472)-ROW(実施計画様式!$D$73)+1)/(実施計画様式!$D$73:$D$472&lt;&gt;""),ROW(A237))),"")</f>
        <v/>
      </c>
    </row>
    <row r="240" spans="1:6" ht="198.95" customHeight="1" x14ac:dyDescent="0.15">
      <c r="A240" s="130" t="str">
        <f t="shared" si="3"/>
        <v/>
      </c>
      <c r="B240" s="130" t="str" cm="1">
        <f t="array" ref="B240">IFERROR(INDEX(実施計画様式!$M$73:$M$472,_xlfn.AGGREGATE(15,6,(ROW(実施計画様式!$D$73:$D$472)-ROW(実施計画様式!$D$73)+1)/(実施計画様式!$D$73:$D$472&lt;&gt;""),ROW(A238))),"")</f>
        <v/>
      </c>
      <c r="C240" s="130" t="str" cm="1">
        <f t="array" ref="C240">IFERROR(INDEX(実施計画様式!$J$73:$J$472,_xlfn.AGGREGATE(15,6,(ROW(実施計画様式!$D$73:$D$472)-ROW(実施計画様式!$D$73)+1)/(実施計画様式!$D$73:$D$472&lt;&gt;""),ROW(A238))),"")</f>
        <v/>
      </c>
      <c r="D240" s="130" t="str" cm="1">
        <f t="array" ref="D240">IFERROR(INDEX(実施計画様式!$AA$73:$AA$472,_xlfn.AGGREGATE(15,6,(ROW(実施計画様式!$D$73:$D$472)-ROW(実施計画様式!$D$73)+1)/(実施計画様式!$D$73:$D$472&lt;&gt;""),ROW(A238))),"")</f>
        <v/>
      </c>
      <c r="E240" s="130" t="str" cm="1">
        <f t="array" ref="E240">IFERROR(INDEX(実施計画様式!$AI$73:$AI$472,_xlfn.AGGREGATE(15,6,(ROW(実施計画様式!$D$73:$D$472)-ROW(実施計画様式!$D$73)+1)/(実施計画様式!$D$73:$D$472&lt;&gt;""),ROW(A238))),"")</f>
        <v/>
      </c>
      <c r="F240" s="130" t="str" cm="1">
        <f t="array" ref="F240">IFERROR(INDEX(実施計画様式!$AK$73:$AK$472,_xlfn.AGGREGATE(15,6,(ROW(実施計画様式!$D$73:$D$472)-ROW(実施計画様式!$D$73)+1)/(実施計画様式!$D$73:$D$472&lt;&gt;""),ROW(A238))),"")</f>
        <v/>
      </c>
    </row>
    <row r="241" spans="1:6" ht="198.95" customHeight="1" x14ac:dyDescent="0.15">
      <c r="A241" s="130" t="str">
        <f t="shared" si="3"/>
        <v/>
      </c>
      <c r="B241" s="130" t="str" cm="1">
        <f t="array" ref="B241">IFERROR(INDEX(実施計画様式!$M$73:$M$472,_xlfn.AGGREGATE(15,6,(ROW(実施計画様式!$D$73:$D$472)-ROW(実施計画様式!$D$73)+1)/(実施計画様式!$D$73:$D$472&lt;&gt;""),ROW(A239))),"")</f>
        <v/>
      </c>
      <c r="C241" s="130" t="str" cm="1">
        <f t="array" ref="C241">IFERROR(INDEX(実施計画様式!$J$73:$J$472,_xlfn.AGGREGATE(15,6,(ROW(実施計画様式!$D$73:$D$472)-ROW(実施計画様式!$D$73)+1)/(実施計画様式!$D$73:$D$472&lt;&gt;""),ROW(A239))),"")</f>
        <v/>
      </c>
      <c r="D241" s="130" t="str" cm="1">
        <f t="array" ref="D241">IFERROR(INDEX(実施計画様式!$AA$73:$AA$472,_xlfn.AGGREGATE(15,6,(ROW(実施計画様式!$D$73:$D$472)-ROW(実施計画様式!$D$73)+1)/(実施計画様式!$D$73:$D$472&lt;&gt;""),ROW(A239))),"")</f>
        <v/>
      </c>
      <c r="E241" s="130" t="str" cm="1">
        <f t="array" ref="E241">IFERROR(INDEX(実施計画様式!$AI$73:$AI$472,_xlfn.AGGREGATE(15,6,(ROW(実施計画様式!$D$73:$D$472)-ROW(実施計画様式!$D$73)+1)/(実施計画様式!$D$73:$D$472&lt;&gt;""),ROW(A239))),"")</f>
        <v/>
      </c>
      <c r="F241" s="130" t="str" cm="1">
        <f t="array" ref="F241">IFERROR(INDEX(実施計画様式!$AK$73:$AK$472,_xlfn.AGGREGATE(15,6,(ROW(実施計画様式!$D$73:$D$472)-ROW(実施計画様式!$D$73)+1)/(実施計画様式!$D$73:$D$472&lt;&gt;""),ROW(A239))),"")</f>
        <v/>
      </c>
    </row>
    <row r="242" spans="1:6" ht="198.95" customHeight="1" x14ac:dyDescent="0.15">
      <c r="A242" s="130" t="str">
        <f t="shared" si="3"/>
        <v/>
      </c>
      <c r="B242" s="130" t="str" cm="1">
        <f t="array" ref="B242">IFERROR(INDEX(実施計画様式!$M$73:$M$472,_xlfn.AGGREGATE(15,6,(ROW(実施計画様式!$D$73:$D$472)-ROW(実施計画様式!$D$73)+1)/(実施計画様式!$D$73:$D$472&lt;&gt;""),ROW(A240))),"")</f>
        <v/>
      </c>
      <c r="C242" s="130" t="str" cm="1">
        <f t="array" ref="C242">IFERROR(INDEX(実施計画様式!$J$73:$J$472,_xlfn.AGGREGATE(15,6,(ROW(実施計画様式!$D$73:$D$472)-ROW(実施計画様式!$D$73)+1)/(実施計画様式!$D$73:$D$472&lt;&gt;""),ROW(A240))),"")</f>
        <v/>
      </c>
      <c r="D242" s="130" t="str" cm="1">
        <f t="array" ref="D242">IFERROR(INDEX(実施計画様式!$AA$73:$AA$472,_xlfn.AGGREGATE(15,6,(ROW(実施計画様式!$D$73:$D$472)-ROW(実施計画様式!$D$73)+1)/(実施計画様式!$D$73:$D$472&lt;&gt;""),ROW(A240))),"")</f>
        <v/>
      </c>
      <c r="E242" s="130" t="str" cm="1">
        <f t="array" ref="E242">IFERROR(INDEX(実施計画様式!$AI$73:$AI$472,_xlfn.AGGREGATE(15,6,(ROW(実施計画様式!$D$73:$D$472)-ROW(実施計画様式!$D$73)+1)/(実施計画様式!$D$73:$D$472&lt;&gt;""),ROW(A240))),"")</f>
        <v/>
      </c>
      <c r="F242" s="130" t="str" cm="1">
        <f t="array" ref="F242">IFERROR(INDEX(実施計画様式!$AK$73:$AK$472,_xlfn.AGGREGATE(15,6,(ROW(実施計画様式!$D$73:$D$472)-ROW(実施計画様式!$D$73)+1)/(実施計画様式!$D$73:$D$472&lt;&gt;""),ROW(A240))),"")</f>
        <v/>
      </c>
    </row>
    <row r="243" spans="1:6" ht="198.95" customHeight="1" x14ac:dyDescent="0.15">
      <c r="A243" s="130" t="str">
        <f t="shared" si="3"/>
        <v/>
      </c>
      <c r="B243" s="130" t="str" cm="1">
        <f t="array" ref="B243">IFERROR(INDEX(実施計画様式!$M$73:$M$472,_xlfn.AGGREGATE(15,6,(ROW(実施計画様式!$D$73:$D$472)-ROW(実施計画様式!$D$73)+1)/(実施計画様式!$D$73:$D$472&lt;&gt;""),ROW(A241))),"")</f>
        <v/>
      </c>
      <c r="C243" s="130" t="str" cm="1">
        <f t="array" ref="C243">IFERROR(INDEX(実施計画様式!$J$73:$J$472,_xlfn.AGGREGATE(15,6,(ROW(実施計画様式!$D$73:$D$472)-ROW(実施計画様式!$D$73)+1)/(実施計画様式!$D$73:$D$472&lt;&gt;""),ROW(A241))),"")</f>
        <v/>
      </c>
      <c r="D243" s="130" t="str" cm="1">
        <f t="array" ref="D243">IFERROR(INDEX(実施計画様式!$AA$73:$AA$472,_xlfn.AGGREGATE(15,6,(ROW(実施計画様式!$D$73:$D$472)-ROW(実施計画様式!$D$73)+1)/(実施計画様式!$D$73:$D$472&lt;&gt;""),ROW(A241))),"")</f>
        <v/>
      </c>
      <c r="E243" s="130" t="str" cm="1">
        <f t="array" ref="E243">IFERROR(INDEX(実施計画様式!$AI$73:$AI$472,_xlfn.AGGREGATE(15,6,(ROW(実施計画様式!$D$73:$D$472)-ROW(実施計画様式!$D$73)+1)/(実施計画様式!$D$73:$D$472&lt;&gt;""),ROW(A241))),"")</f>
        <v/>
      </c>
      <c r="F243" s="130" t="str" cm="1">
        <f t="array" ref="F243">IFERROR(INDEX(実施計画様式!$AK$73:$AK$472,_xlfn.AGGREGATE(15,6,(ROW(実施計画様式!$D$73:$D$472)-ROW(実施計画様式!$D$73)+1)/(実施計画様式!$D$73:$D$472&lt;&gt;""),ROW(A241))),"")</f>
        <v/>
      </c>
    </row>
    <row r="244" spans="1:6" ht="198.95" customHeight="1" x14ac:dyDescent="0.15">
      <c r="A244" s="130" t="str">
        <f t="shared" si="3"/>
        <v/>
      </c>
      <c r="B244" s="130" t="str" cm="1">
        <f t="array" ref="B244">IFERROR(INDEX(実施計画様式!$M$73:$M$472,_xlfn.AGGREGATE(15,6,(ROW(実施計画様式!$D$73:$D$472)-ROW(実施計画様式!$D$73)+1)/(実施計画様式!$D$73:$D$472&lt;&gt;""),ROW(A242))),"")</f>
        <v/>
      </c>
      <c r="C244" s="130" t="str" cm="1">
        <f t="array" ref="C244">IFERROR(INDEX(実施計画様式!$J$73:$J$472,_xlfn.AGGREGATE(15,6,(ROW(実施計画様式!$D$73:$D$472)-ROW(実施計画様式!$D$73)+1)/(実施計画様式!$D$73:$D$472&lt;&gt;""),ROW(A242))),"")</f>
        <v/>
      </c>
      <c r="D244" s="130" t="str" cm="1">
        <f t="array" ref="D244">IFERROR(INDEX(実施計画様式!$AA$73:$AA$472,_xlfn.AGGREGATE(15,6,(ROW(実施計画様式!$D$73:$D$472)-ROW(実施計画様式!$D$73)+1)/(実施計画様式!$D$73:$D$472&lt;&gt;""),ROW(A242))),"")</f>
        <v/>
      </c>
      <c r="E244" s="130" t="str" cm="1">
        <f t="array" ref="E244">IFERROR(INDEX(実施計画様式!$AI$73:$AI$472,_xlfn.AGGREGATE(15,6,(ROW(実施計画様式!$D$73:$D$472)-ROW(実施計画様式!$D$73)+1)/(実施計画様式!$D$73:$D$472&lt;&gt;""),ROW(A242))),"")</f>
        <v/>
      </c>
      <c r="F244" s="130" t="str" cm="1">
        <f t="array" ref="F244">IFERROR(INDEX(実施計画様式!$AK$73:$AK$472,_xlfn.AGGREGATE(15,6,(ROW(実施計画様式!$D$73:$D$472)-ROW(実施計画様式!$D$73)+1)/(実施計画様式!$D$73:$D$472&lt;&gt;""),ROW(A242))),"")</f>
        <v/>
      </c>
    </row>
    <row r="245" spans="1:6" ht="198.95" customHeight="1" x14ac:dyDescent="0.15">
      <c r="A245" s="130" t="str">
        <f t="shared" si="3"/>
        <v/>
      </c>
      <c r="B245" s="130" t="str" cm="1">
        <f t="array" ref="B245">IFERROR(INDEX(実施計画様式!$M$73:$M$472,_xlfn.AGGREGATE(15,6,(ROW(実施計画様式!$D$73:$D$472)-ROW(実施計画様式!$D$73)+1)/(実施計画様式!$D$73:$D$472&lt;&gt;""),ROW(A243))),"")</f>
        <v/>
      </c>
      <c r="C245" s="130" t="str" cm="1">
        <f t="array" ref="C245">IFERROR(INDEX(実施計画様式!$J$73:$J$472,_xlfn.AGGREGATE(15,6,(ROW(実施計画様式!$D$73:$D$472)-ROW(実施計画様式!$D$73)+1)/(実施計画様式!$D$73:$D$472&lt;&gt;""),ROW(A243))),"")</f>
        <v/>
      </c>
      <c r="D245" s="130" t="str" cm="1">
        <f t="array" ref="D245">IFERROR(INDEX(実施計画様式!$AA$73:$AA$472,_xlfn.AGGREGATE(15,6,(ROW(実施計画様式!$D$73:$D$472)-ROW(実施計画様式!$D$73)+1)/(実施計画様式!$D$73:$D$472&lt;&gt;""),ROW(A243))),"")</f>
        <v/>
      </c>
      <c r="E245" s="130" t="str" cm="1">
        <f t="array" ref="E245">IFERROR(INDEX(実施計画様式!$AI$73:$AI$472,_xlfn.AGGREGATE(15,6,(ROW(実施計画様式!$D$73:$D$472)-ROW(実施計画様式!$D$73)+1)/(実施計画様式!$D$73:$D$472&lt;&gt;""),ROW(A243))),"")</f>
        <v/>
      </c>
      <c r="F245" s="130" t="str" cm="1">
        <f t="array" ref="F245">IFERROR(INDEX(実施計画様式!$AK$73:$AK$472,_xlfn.AGGREGATE(15,6,(ROW(実施計画様式!$D$73:$D$472)-ROW(実施計画様式!$D$73)+1)/(実施計画様式!$D$73:$D$472&lt;&gt;""),ROW(A243))),"")</f>
        <v/>
      </c>
    </row>
    <row r="246" spans="1:6" ht="198.95" customHeight="1" x14ac:dyDescent="0.15">
      <c r="A246" s="130" t="str">
        <f t="shared" si="3"/>
        <v/>
      </c>
      <c r="B246" s="130" t="str" cm="1">
        <f t="array" ref="B246">IFERROR(INDEX(実施計画様式!$M$73:$M$472,_xlfn.AGGREGATE(15,6,(ROW(実施計画様式!$D$73:$D$472)-ROW(実施計画様式!$D$73)+1)/(実施計画様式!$D$73:$D$472&lt;&gt;""),ROW(A244))),"")</f>
        <v/>
      </c>
      <c r="C246" s="130" t="str" cm="1">
        <f t="array" ref="C246">IFERROR(INDEX(実施計画様式!$J$73:$J$472,_xlfn.AGGREGATE(15,6,(ROW(実施計画様式!$D$73:$D$472)-ROW(実施計画様式!$D$73)+1)/(実施計画様式!$D$73:$D$472&lt;&gt;""),ROW(A244))),"")</f>
        <v/>
      </c>
      <c r="D246" s="130" t="str" cm="1">
        <f t="array" ref="D246">IFERROR(INDEX(実施計画様式!$AA$73:$AA$472,_xlfn.AGGREGATE(15,6,(ROW(実施計画様式!$D$73:$D$472)-ROW(実施計画様式!$D$73)+1)/(実施計画様式!$D$73:$D$472&lt;&gt;""),ROW(A244))),"")</f>
        <v/>
      </c>
      <c r="E246" s="130" t="str" cm="1">
        <f t="array" ref="E246">IFERROR(INDEX(実施計画様式!$AI$73:$AI$472,_xlfn.AGGREGATE(15,6,(ROW(実施計画様式!$D$73:$D$472)-ROW(実施計画様式!$D$73)+1)/(実施計画様式!$D$73:$D$472&lt;&gt;""),ROW(A244))),"")</f>
        <v/>
      </c>
      <c r="F246" s="130" t="str" cm="1">
        <f t="array" ref="F246">IFERROR(INDEX(実施計画様式!$AK$73:$AK$472,_xlfn.AGGREGATE(15,6,(ROW(実施計画様式!$D$73:$D$472)-ROW(実施計画様式!$D$73)+1)/(実施計画様式!$D$73:$D$472&lt;&gt;""),ROW(A244))),"")</f>
        <v/>
      </c>
    </row>
    <row r="247" spans="1:6" ht="198.95" customHeight="1" x14ac:dyDescent="0.15">
      <c r="A247" s="130" t="str">
        <f t="shared" si="3"/>
        <v/>
      </c>
      <c r="B247" s="130" t="str" cm="1">
        <f t="array" ref="B247">IFERROR(INDEX(実施計画様式!$M$73:$M$472,_xlfn.AGGREGATE(15,6,(ROW(実施計画様式!$D$73:$D$472)-ROW(実施計画様式!$D$73)+1)/(実施計画様式!$D$73:$D$472&lt;&gt;""),ROW(A245))),"")</f>
        <v/>
      </c>
      <c r="C247" s="130" t="str" cm="1">
        <f t="array" ref="C247">IFERROR(INDEX(実施計画様式!$J$73:$J$472,_xlfn.AGGREGATE(15,6,(ROW(実施計画様式!$D$73:$D$472)-ROW(実施計画様式!$D$73)+1)/(実施計画様式!$D$73:$D$472&lt;&gt;""),ROW(A245))),"")</f>
        <v/>
      </c>
      <c r="D247" s="130" t="str" cm="1">
        <f t="array" ref="D247">IFERROR(INDEX(実施計画様式!$AA$73:$AA$472,_xlfn.AGGREGATE(15,6,(ROW(実施計画様式!$D$73:$D$472)-ROW(実施計画様式!$D$73)+1)/(実施計画様式!$D$73:$D$472&lt;&gt;""),ROW(A245))),"")</f>
        <v/>
      </c>
      <c r="E247" s="130" t="str" cm="1">
        <f t="array" ref="E247">IFERROR(INDEX(実施計画様式!$AI$73:$AI$472,_xlfn.AGGREGATE(15,6,(ROW(実施計画様式!$D$73:$D$472)-ROW(実施計画様式!$D$73)+1)/(実施計画様式!$D$73:$D$472&lt;&gt;""),ROW(A245))),"")</f>
        <v/>
      </c>
      <c r="F247" s="130" t="str" cm="1">
        <f t="array" ref="F247">IFERROR(INDEX(実施計画様式!$AK$73:$AK$472,_xlfn.AGGREGATE(15,6,(ROW(実施計画様式!$D$73:$D$472)-ROW(実施計画様式!$D$73)+1)/(実施計画様式!$D$73:$D$472&lt;&gt;""),ROW(A245))),"")</f>
        <v/>
      </c>
    </row>
    <row r="248" spans="1:6" ht="198.95" customHeight="1" x14ac:dyDescent="0.15">
      <c r="A248" s="130" t="str">
        <f t="shared" si="3"/>
        <v/>
      </c>
      <c r="B248" s="130" t="str" cm="1">
        <f t="array" ref="B248">IFERROR(INDEX(実施計画様式!$M$73:$M$472,_xlfn.AGGREGATE(15,6,(ROW(実施計画様式!$D$73:$D$472)-ROW(実施計画様式!$D$73)+1)/(実施計画様式!$D$73:$D$472&lt;&gt;""),ROW(A246))),"")</f>
        <v/>
      </c>
      <c r="C248" s="130" t="str" cm="1">
        <f t="array" ref="C248">IFERROR(INDEX(実施計画様式!$J$73:$J$472,_xlfn.AGGREGATE(15,6,(ROW(実施計画様式!$D$73:$D$472)-ROW(実施計画様式!$D$73)+1)/(実施計画様式!$D$73:$D$472&lt;&gt;""),ROW(A246))),"")</f>
        <v/>
      </c>
      <c r="D248" s="130" t="str" cm="1">
        <f t="array" ref="D248">IFERROR(INDEX(実施計画様式!$AA$73:$AA$472,_xlfn.AGGREGATE(15,6,(ROW(実施計画様式!$D$73:$D$472)-ROW(実施計画様式!$D$73)+1)/(実施計画様式!$D$73:$D$472&lt;&gt;""),ROW(A246))),"")</f>
        <v/>
      </c>
      <c r="E248" s="130" t="str" cm="1">
        <f t="array" ref="E248">IFERROR(INDEX(実施計画様式!$AI$73:$AI$472,_xlfn.AGGREGATE(15,6,(ROW(実施計画様式!$D$73:$D$472)-ROW(実施計画様式!$D$73)+1)/(実施計画様式!$D$73:$D$472&lt;&gt;""),ROW(A246))),"")</f>
        <v/>
      </c>
      <c r="F248" s="130" t="str" cm="1">
        <f t="array" ref="F248">IFERROR(INDEX(実施計画様式!$AK$73:$AK$472,_xlfn.AGGREGATE(15,6,(ROW(実施計画様式!$D$73:$D$472)-ROW(実施計画様式!$D$73)+1)/(実施計画様式!$D$73:$D$472&lt;&gt;""),ROW(A246))),"")</f>
        <v/>
      </c>
    </row>
    <row r="249" spans="1:6" ht="198.95" customHeight="1" x14ac:dyDescent="0.15">
      <c r="A249" s="130" t="str">
        <f t="shared" si="3"/>
        <v/>
      </c>
      <c r="B249" s="130" t="str" cm="1">
        <f t="array" ref="B249">IFERROR(INDEX(実施計画様式!$M$73:$M$472,_xlfn.AGGREGATE(15,6,(ROW(実施計画様式!$D$73:$D$472)-ROW(実施計画様式!$D$73)+1)/(実施計画様式!$D$73:$D$472&lt;&gt;""),ROW(A247))),"")</f>
        <v/>
      </c>
      <c r="C249" s="130" t="str" cm="1">
        <f t="array" ref="C249">IFERROR(INDEX(実施計画様式!$J$73:$J$472,_xlfn.AGGREGATE(15,6,(ROW(実施計画様式!$D$73:$D$472)-ROW(実施計画様式!$D$73)+1)/(実施計画様式!$D$73:$D$472&lt;&gt;""),ROW(A247))),"")</f>
        <v/>
      </c>
      <c r="D249" s="130" t="str" cm="1">
        <f t="array" ref="D249">IFERROR(INDEX(実施計画様式!$AA$73:$AA$472,_xlfn.AGGREGATE(15,6,(ROW(実施計画様式!$D$73:$D$472)-ROW(実施計画様式!$D$73)+1)/(実施計画様式!$D$73:$D$472&lt;&gt;""),ROW(A247))),"")</f>
        <v/>
      </c>
      <c r="E249" s="130" t="str" cm="1">
        <f t="array" ref="E249">IFERROR(INDEX(実施計画様式!$AI$73:$AI$472,_xlfn.AGGREGATE(15,6,(ROW(実施計画様式!$D$73:$D$472)-ROW(実施計画様式!$D$73)+1)/(実施計画様式!$D$73:$D$472&lt;&gt;""),ROW(A247))),"")</f>
        <v/>
      </c>
      <c r="F249" s="130" t="str" cm="1">
        <f t="array" ref="F249">IFERROR(INDEX(実施計画様式!$AK$73:$AK$472,_xlfn.AGGREGATE(15,6,(ROW(実施計画様式!$D$73:$D$472)-ROW(実施計画様式!$D$73)+1)/(実施計画様式!$D$73:$D$472&lt;&gt;""),ROW(A247))),"")</f>
        <v/>
      </c>
    </row>
    <row r="250" spans="1:6" ht="198.95" customHeight="1" x14ac:dyDescent="0.15">
      <c r="A250" s="130" t="str">
        <f t="shared" si="3"/>
        <v/>
      </c>
      <c r="B250" s="130" t="str" cm="1">
        <f t="array" ref="B250">IFERROR(INDEX(実施計画様式!$M$73:$M$472,_xlfn.AGGREGATE(15,6,(ROW(実施計画様式!$D$73:$D$472)-ROW(実施計画様式!$D$73)+1)/(実施計画様式!$D$73:$D$472&lt;&gt;""),ROW(A248))),"")</f>
        <v/>
      </c>
      <c r="C250" s="130" t="str" cm="1">
        <f t="array" ref="C250">IFERROR(INDEX(実施計画様式!$J$73:$J$472,_xlfn.AGGREGATE(15,6,(ROW(実施計画様式!$D$73:$D$472)-ROW(実施計画様式!$D$73)+1)/(実施計画様式!$D$73:$D$472&lt;&gt;""),ROW(A248))),"")</f>
        <v/>
      </c>
      <c r="D250" s="130" t="str" cm="1">
        <f t="array" ref="D250">IFERROR(INDEX(実施計画様式!$AA$73:$AA$472,_xlfn.AGGREGATE(15,6,(ROW(実施計画様式!$D$73:$D$472)-ROW(実施計画様式!$D$73)+1)/(実施計画様式!$D$73:$D$472&lt;&gt;""),ROW(A248))),"")</f>
        <v/>
      </c>
      <c r="E250" s="130" t="str" cm="1">
        <f t="array" ref="E250">IFERROR(INDEX(実施計画様式!$AI$73:$AI$472,_xlfn.AGGREGATE(15,6,(ROW(実施計画様式!$D$73:$D$472)-ROW(実施計画様式!$D$73)+1)/(実施計画様式!$D$73:$D$472&lt;&gt;""),ROW(A248))),"")</f>
        <v/>
      </c>
      <c r="F250" s="130" t="str" cm="1">
        <f t="array" ref="F250">IFERROR(INDEX(実施計画様式!$AK$73:$AK$472,_xlfn.AGGREGATE(15,6,(ROW(実施計画様式!$D$73:$D$472)-ROW(実施計画様式!$D$73)+1)/(実施計画様式!$D$73:$D$472&lt;&gt;""),ROW(A248))),"")</f>
        <v/>
      </c>
    </row>
    <row r="251" spans="1:6" ht="198.95" customHeight="1" x14ac:dyDescent="0.15">
      <c r="A251" s="130" t="str">
        <f t="shared" si="3"/>
        <v/>
      </c>
      <c r="B251" s="130" t="str" cm="1">
        <f t="array" ref="B251">IFERROR(INDEX(実施計画様式!$M$73:$M$472,_xlfn.AGGREGATE(15,6,(ROW(実施計画様式!$D$73:$D$472)-ROW(実施計画様式!$D$73)+1)/(実施計画様式!$D$73:$D$472&lt;&gt;""),ROW(A249))),"")</f>
        <v/>
      </c>
      <c r="C251" s="130" t="str" cm="1">
        <f t="array" ref="C251">IFERROR(INDEX(実施計画様式!$J$73:$J$472,_xlfn.AGGREGATE(15,6,(ROW(実施計画様式!$D$73:$D$472)-ROW(実施計画様式!$D$73)+1)/(実施計画様式!$D$73:$D$472&lt;&gt;""),ROW(A249))),"")</f>
        <v/>
      </c>
      <c r="D251" s="130" t="str" cm="1">
        <f t="array" ref="D251">IFERROR(INDEX(実施計画様式!$AA$73:$AA$472,_xlfn.AGGREGATE(15,6,(ROW(実施計画様式!$D$73:$D$472)-ROW(実施計画様式!$D$73)+1)/(実施計画様式!$D$73:$D$472&lt;&gt;""),ROW(A249))),"")</f>
        <v/>
      </c>
      <c r="E251" s="130" t="str" cm="1">
        <f t="array" ref="E251">IFERROR(INDEX(実施計画様式!$AI$73:$AI$472,_xlfn.AGGREGATE(15,6,(ROW(実施計画様式!$D$73:$D$472)-ROW(実施計画様式!$D$73)+1)/(実施計画様式!$D$73:$D$472&lt;&gt;""),ROW(A249))),"")</f>
        <v/>
      </c>
      <c r="F251" s="130" t="str" cm="1">
        <f t="array" ref="F251">IFERROR(INDEX(実施計画様式!$AK$73:$AK$472,_xlfn.AGGREGATE(15,6,(ROW(実施計画様式!$D$73:$D$472)-ROW(実施計画様式!$D$73)+1)/(実施計画様式!$D$73:$D$472&lt;&gt;""),ROW(A249))),"")</f>
        <v/>
      </c>
    </row>
    <row r="252" spans="1:6" ht="198.95" customHeight="1" x14ac:dyDescent="0.15">
      <c r="A252" s="130" t="str">
        <f t="shared" si="3"/>
        <v/>
      </c>
      <c r="B252" s="130" t="str" cm="1">
        <f t="array" ref="B252">IFERROR(INDEX(実施計画様式!$M$73:$M$472,_xlfn.AGGREGATE(15,6,(ROW(実施計画様式!$D$73:$D$472)-ROW(実施計画様式!$D$73)+1)/(実施計画様式!$D$73:$D$472&lt;&gt;""),ROW(A250))),"")</f>
        <v/>
      </c>
      <c r="C252" s="130" t="str" cm="1">
        <f t="array" ref="C252">IFERROR(INDEX(実施計画様式!$J$73:$J$472,_xlfn.AGGREGATE(15,6,(ROW(実施計画様式!$D$73:$D$472)-ROW(実施計画様式!$D$73)+1)/(実施計画様式!$D$73:$D$472&lt;&gt;""),ROW(A250))),"")</f>
        <v/>
      </c>
      <c r="D252" s="130" t="str" cm="1">
        <f t="array" ref="D252">IFERROR(INDEX(実施計画様式!$AA$73:$AA$472,_xlfn.AGGREGATE(15,6,(ROW(実施計画様式!$D$73:$D$472)-ROW(実施計画様式!$D$73)+1)/(実施計画様式!$D$73:$D$472&lt;&gt;""),ROW(A250))),"")</f>
        <v/>
      </c>
      <c r="E252" s="130" t="str" cm="1">
        <f t="array" ref="E252">IFERROR(INDEX(実施計画様式!$AI$73:$AI$472,_xlfn.AGGREGATE(15,6,(ROW(実施計画様式!$D$73:$D$472)-ROW(実施計画様式!$D$73)+1)/(実施計画様式!$D$73:$D$472&lt;&gt;""),ROW(A250))),"")</f>
        <v/>
      </c>
      <c r="F252" s="130" t="str" cm="1">
        <f t="array" ref="F252">IFERROR(INDEX(実施計画様式!$AK$73:$AK$472,_xlfn.AGGREGATE(15,6,(ROW(実施計画様式!$D$73:$D$472)-ROW(実施計画様式!$D$73)+1)/(実施計画様式!$D$73:$D$472&lt;&gt;""),ROW(A250))),"")</f>
        <v/>
      </c>
    </row>
    <row r="253" spans="1:6" ht="198.95" customHeight="1" x14ac:dyDescent="0.15">
      <c r="A253" s="130" t="str">
        <f t="shared" si="3"/>
        <v/>
      </c>
      <c r="B253" s="130" t="str" cm="1">
        <f t="array" ref="B253">IFERROR(INDEX(実施計画様式!$M$73:$M$472,_xlfn.AGGREGATE(15,6,(ROW(実施計画様式!$D$73:$D$472)-ROW(実施計画様式!$D$73)+1)/(実施計画様式!$D$73:$D$472&lt;&gt;""),ROW(A251))),"")</f>
        <v/>
      </c>
      <c r="C253" s="130" t="str" cm="1">
        <f t="array" ref="C253">IFERROR(INDEX(実施計画様式!$J$73:$J$472,_xlfn.AGGREGATE(15,6,(ROW(実施計画様式!$D$73:$D$472)-ROW(実施計画様式!$D$73)+1)/(実施計画様式!$D$73:$D$472&lt;&gt;""),ROW(A251))),"")</f>
        <v/>
      </c>
      <c r="D253" s="130" t="str" cm="1">
        <f t="array" ref="D253">IFERROR(INDEX(実施計画様式!$AA$73:$AA$472,_xlfn.AGGREGATE(15,6,(ROW(実施計画様式!$D$73:$D$472)-ROW(実施計画様式!$D$73)+1)/(実施計画様式!$D$73:$D$472&lt;&gt;""),ROW(A251))),"")</f>
        <v/>
      </c>
      <c r="E253" s="130" t="str" cm="1">
        <f t="array" ref="E253">IFERROR(INDEX(実施計画様式!$AI$73:$AI$472,_xlfn.AGGREGATE(15,6,(ROW(実施計画様式!$D$73:$D$472)-ROW(実施計画様式!$D$73)+1)/(実施計画様式!$D$73:$D$472&lt;&gt;""),ROW(A251))),"")</f>
        <v/>
      </c>
      <c r="F253" s="130" t="str" cm="1">
        <f t="array" ref="F253">IFERROR(INDEX(実施計画様式!$AK$73:$AK$472,_xlfn.AGGREGATE(15,6,(ROW(実施計画様式!$D$73:$D$472)-ROW(実施計画様式!$D$73)+1)/(実施計画様式!$D$73:$D$472&lt;&gt;""),ROW(A251))),"")</f>
        <v/>
      </c>
    </row>
    <row r="254" spans="1:6" ht="198.95" customHeight="1" x14ac:dyDescent="0.15">
      <c r="A254" s="130" t="str">
        <f t="shared" si="3"/>
        <v/>
      </c>
      <c r="B254" s="130" t="str" cm="1">
        <f t="array" ref="B254">IFERROR(INDEX(実施計画様式!$M$73:$M$472,_xlfn.AGGREGATE(15,6,(ROW(実施計画様式!$D$73:$D$472)-ROW(実施計画様式!$D$73)+1)/(実施計画様式!$D$73:$D$472&lt;&gt;""),ROW(A252))),"")</f>
        <v/>
      </c>
      <c r="C254" s="130" t="str" cm="1">
        <f t="array" ref="C254">IFERROR(INDEX(実施計画様式!$J$73:$J$472,_xlfn.AGGREGATE(15,6,(ROW(実施計画様式!$D$73:$D$472)-ROW(実施計画様式!$D$73)+1)/(実施計画様式!$D$73:$D$472&lt;&gt;""),ROW(A252))),"")</f>
        <v/>
      </c>
      <c r="D254" s="130" t="str" cm="1">
        <f t="array" ref="D254">IFERROR(INDEX(実施計画様式!$AA$73:$AA$472,_xlfn.AGGREGATE(15,6,(ROW(実施計画様式!$D$73:$D$472)-ROW(実施計画様式!$D$73)+1)/(実施計画様式!$D$73:$D$472&lt;&gt;""),ROW(A252))),"")</f>
        <v/>
      </c>
      <c r="E254" s="130" t="str" cm="1">
        <f t="array" ref="E254">IFERROR(INDEX(実施計画様式!$AI$73:$AI$472,_xlfn.AGGREGATE(15,6,(ROW(実施計画様式!$D$73:$D$472)-ROW(実施計画様式!$D$73)+1)/(実施計画様式!$D$73:$D$472&lt;&gt;""),ROW(A252))),"")</f>
        <v/>
      </c>
      <c r="F254" s="130" t="str" cm="1">
        <f t="array" ref="F254">IFERROR(INDEX(実施計画様式!$AK$73:$AK$472,_xlfn.AGGREGATE(15,6,(ROW(実施計画様式!$D$73:$D$472)-ROW(実施計画様式!$D$73)+1)/(実施計画様式!$D$73:$D$472&lt;&gt;""),ROW(A252))),"")</f>
        <v/>
      </c>
    </row>
    <row r="255" spans="1:6" ht="198.95" customHeight="1" x14ac:dyDescent="0.15">
      <c r="A255" s="130" t="str">
        <f t="shared" si="3"/>
        <v/>
      </c>
      <c r="B255" s="130" t="str" cm="1">
        <f t="array" ref="B255">IFERROR(INDEX(実施計画様式!$M$73:$M$472,_xlfn.AGGREGATE(15,6,(ROW(実施計画様式!$D$73:$D$472)-ROW(実施計画様式!$D$73)+1)/(実施計画様式!$D$73:$D$472&lt;&gt;""),ROW(A253))),"")</f>
        <v/>
      </c>
      <c r="C255" s="130" t="str" cm="1">
        <f t="array" ref="C255">IFERROR(INDEX(実施計画様式!$J$73:$J$472,_xlfn.AGGREGATE(15,6,(ROW(実施計画様式!$D$73:$D$472)-ROW(実施計画様式!$D$73)+1)/(実施計画様式!$D$73:$D$472&lt;&gt;""),ROW(A253))),"")</f>
        <v/>
      </c>
      <c r="D255" s="130" t="str" cm="1">
        <f t="array" ref="D255">IFERROR(INDEX(実施計画様式!$AA$73:$AA$472,_xlfn.AGGREGATE(15,6,(ROW(実施計画様式!$D$73:$D$472)-ROW(実施計画様式!$D$73)+1)/(実施計画様式!$D$73:$D$472&lt;&gt;""),ROW(A253))),"")</f>
        <v/>
      </c>
      <c r="E255" s="130" t="str" cm="1">
        <f t="array" ref="E255">IFERROR(INDEX(実施計画様式!$AI$73:$AI$472,_xlfn.AGGREGATE(15,6,(ROW(実施計画様式!$D$73:$D$472)-ROW(実施計画様式!$D$73)+1)/(実施計画様式!$D$73:$D$472&lt;&gt;""),ROW(A253))),"")</f>
        <v/>
      </c>
      <c r="F255" s="130" t="str" cm="1">
        <f t="array" ref="F255">IFERROR(INDEX(実施計画様式!$AK$73:$AK$472,_xlfn.AGGREGATE(15,6,(ROW(実施計画様式!$D$73:$D$472)-ROW(実施計画様式!$D$73)+1)/(実施計画様式!$D$73:$D$472&lt;&gt;""),ROW(A253))),"")</f>
        <v/>
      </c>
    </row>
    <row r="256" spans="1:6" ht="198.95" customHeight="1" x14ac:dyDescent="0.15">
      <c r="A256" s="130" t="str">
        <f t="shared" si="3"/>
        <v/>
      </c>
      <c r="B256" s="130" t="str" cm="1">
        <f t="array" ref="B256">IFERROR(INDEX(実施計画様式!$M$73:$M$472,_xlfn.AGGREGATE(15,6,(ROW(実施計画様式!$D$73:$D$472)-ROW(実施計画様式!$D$73)+1)/(実施計画様式!$D$73:$D$472&lt;&gt;""),ROW(A254))),"")</f>
        <v/>
      </c>
      <c r="C256" s="130" t="str" cm="1">
        <f t="array" ref="C256">IFERROR(INDEX(実施計画様式!$J$73:$J$472,_xlfn.AGGREGATE(15,6,(ROW(実施計画様式!$D$73:$D$472)-ROW(実施計画様式!$D$73)+1)/(実施計画様式!$D$73:$D$472&lt;&gt;""),ROW(A254))),"")</f>
        <v/>
      </c>
      <c r="D256" s="130" t="str" cm="1">
        <f t="array" ref="D256">IFERROR(INDEX(実施計画様式!$AA$73:$AA$472,_xlfn.AGGREGATE(15,6,(ROW(実施計画様式!$D$73:$D$472)-ROW(実施計画様式!$D$73)+1)/(実施計画様式!$D$73:$D$472&lt;&gt;""),ROW(A254))),"")</f>
        <v/>
      </c>
      <c r="E256" s="130" t="str" cm="1">
        <f t="array" ref="E256">IFERROR(INDEX(実施計画様式!$AI$73:$AI$472,_xlfn.AGGREGATE(15,6,(ROW(実施計画様式!$D$73:$D$472)-ROW(実施計画様式!$D$73)+1)/(実施計画様式!$D$73:$D$472&lt;&gt;""),ROW(A254))),"")</f>
        <v/>
      </c>
      <c r="F256" s="130" t="str" cm="1">
        <f t="array" ref="F256">IFERROR(INDEX(実施計画様式!$AK$73:$AK$472,_xlfn.AGGREGATE(15,6,(ROW(実施計画様式!$D$73:$D$472)-ROW(実施計画様式!$D$73)+1)/(実施計画様式!$D$73:$D$472&lt;&gt;""),ROW(A254))),"")</f>
        <v/>
      </c>
    </row>
    <row r="257" spans="1:6" ht="198.95" customHeight="1" x14ac:dyDescent="0.15">
      <c r="A257" s="130" t="str">
        <f t="shared" si="3"/>
        <v/>
      </c>
      <c r="B257" s="130" t="str" cm="1">
        <f t="array" ref="B257">IFERROR(INDEX(実施計画様式!$M$73:$M$472,_xlfn.AGGREGATE(15,6,(ROW(実施計画様式!$D$73:$D$472)-ROW(実施計画様式!$D$73)+1)/(実施計画様式!$D$73:$D$472&lt;&gt;""),ROW(A255))),"")</f>
        <v/>
      </c>
      <c r="C257" s="130" t="str" cm="1">
        <f t="array" ref="C257">IFERROR(INDEX(実施計画様式!$J$73:$J$472,_xlfn.AGGREGATE(15,6,(ROW(実施計画様式!$D$73:$D$472)-ROW(実施計画様式!$D$73)+1)/(実施計画様式!$D$73:$D$472&lt;&gt;""),ROW(A255))),"")</f>
        <v/>
      </c>
      <c r="D257" s="130" t="str" cm="1">
        <f t="array" ref="D257">IFERROR(INDEX(実施計画様式!$AA$73:$AA$472,_xlfn.AGGREGATE(15,6,(ROW(実施計画様式!$D$73:$D$472)-ROW(実施計画様式!$D$73)+1)/(実施計画様式!$D$73:$D$472&lt;&gt;""),ROW(A255))),"")</f>
        <v/>
      </c>
      <c r="E257" s="130" t="str" cm="1">
        <f t="array" ref="E257">IFERROR(INDEX(実施計画様式!$AI$73:$AI$472,_xlfn.AGGREGATE(15,6,(ROW(実施計画様式!$D$73:$D$472)-ROW(実施計画様式!$D$73)+1)/(実施計画様式!$D$73:$D$472&lt;&gt;""),ROW(A255))),"")</f>
        <v/>
      </c>
      <c r="F257" s="130" t="str" cm="1">
        <f t="array" ref="F257">IFERROR(INDEX(実施計画様式!$AK$73:$AK$472,_xlfn.AGGREGATE(15,6,(ROW(実施計画様式!$D$73:$D$472)-ROW(実施計画様式!$D$73)+1)/(実施計画様式!$D$73:$D$472&lt;&gt;""),ROW(A255))),"")</f>
        <v/>
      </c>
    </row>
    <row r="258" spans="1:6" ht="198.95" customHeight="1" x14ac:dyDescent="0.15">
      <c r="A258" s="130" t="str">
        <f t="shared" si="3"/>
        <v/>
      </c>
      <c r="B258" s="130" t="str" cm="1">
        <f t="array" ref="B258">IFERROR(INDEX(実施計画様式!$M$73:$M$472,_xlfn.AGGREGATE(15,6,(ROW(実施計画様式!$D$73:$D$472)-ROW(実施計画様式!$D$73)+1)/(実施計画様式!$D$73:$D$472&lt;&gt;""),ROW(A256))),"")</f>
        <v/>
      </c>
      <c r="C258" s="130" t="str" cm="1">
        <f t="array" ref="C258">IFERROR(INDEX(実施計画様式!$J$73:$J$472,_xlfn.AGGREGATE(15,6,(ROW(実施計画様式!$D$73:$D$472)-ROW(実施計画様式!$D$73)+1)/(実施計画様式!$D$73:$D$472&lt;&gt;""),ROW(A256))),"")</f>
        <v/>
      </c>
      <c r="D258" s="130" t="str" cm="1">
        <f t="array" ref="D258">IFERROR(INDEX(実施計画様式!$AA$73:$AA$472,_xlfn.AGGREGATE(15,6,(ROW(実施計画様式!$D$73:$D$472)-ROW(実施計画様式!$D$73)+1)/(実施計画様式!$D$73:$D$472&lt;&gt;""),ROW(A256))),"")</f>
        <v/>
      </c>
      <c r="E258" s="130" t="str" cm="1">
        <f t="array" ref="E258">IFERROR(INDEX(実施計画様式!$AI$73:$AI$472,_xlfn.AGGREGATE(15,6,(ROW(実施計画様式!$D$73:$D$472)-ROW(実施計画様式!$D$73)+1)/(実施計画様式!$D$73:$D$472&lt;&gt;""),ROW(A256))),"")</f>
        <v/>
      </c>
      <c r="F258" s="130" t="str" cm="1">
        <f t="array" ref="F258">IFERROR(INDEX(実施計画様式!$AK$73:$AK$472,_xlfn.AGGREGATE(15,6,(ROW(実施計画様式!$D$73:$D$472)-ROW(実施計画様式!$D$73)+1)/(実施計画様式!$D$73:$D$472&lt;&gt;""),ROW(A256))),"")</f>
        <v/>
      </c>
    </row>
    <row r="259" spans="1:6" ht="198.95" customHeight="1" x14ac:dyDescent="0.15">
      <c r="A259" s="130" t="str">
        <f t="shared" si="3"/>
        <v/>
      </c>
      <c r="B259" s="130" t="str" cm="1">
        <f t="array" ref="B259">IFERROR(INDEX(実施計画様式!$M$73:$M$472,_xlfn.AGGREGATE(15,6,(ROW(実施計画様式!$D$73:$D$472)-ROW(実施計画様式!$D$73)+1)/(実施計画様式!$D$73:$D$472&lt;&gt;""),ROW(A257))),"")</f>
        <v/>
      </c>
      <c r="C259" s="130" t="str" cm="1">
        <f t="array" ref="C259">IFERROR(INDEX(実施計画様式!$J$73:$J$472,_xlfn.AGGREGATE(15,6,(ROW(実施計画様式!$D$73:$D$472)-ROW(実施計画様式!$D$73)+1)/(実施計画様式!$D$73:$D$472&lt;&gt;""),ROW(A257))),"")</f>
        <v/>
      </c>
      <c r="D259" s="130" t="str" cm="1">
        <f t="array" ref="D259">IFERROR(INDEX(実施計画様式!$AA$73:$AA$472,_xlfn.AGGREGATE(15,6,(ROW(実施計画様式!$D$73:$D$472)-ROW(実施計画様式!$D$73)+1)/(実施計画様式!$D$73:$D$472&lt;&gt;""),ROW(A257))),"")</f>
        <v/>
      </c>
      <c r="E259" s="130" t="str" cm="1">
        <f t="array" ref="E259">IFERROR(INDEX(実施計画様式!$AI$73:$AI$472,_xlfn.AGGREGATE(15,6,(ROW(実施計画様式!$D$73:$D$472)-ROW(実施計画様式!$D$73)+1)/(実施計画様式!$D$73:$D$472&lt;&gt;""),ROW(A257))),"")</f>
        <v/>
      </c>
      <c r="F259" s="130" t="str" cm="1">
        <f t="array" ref="F259">IFERROR(INDEX(実施計画様式!$AK$73:$AK$472,_xlfn.AGGREGATE(15,6,(ROW(実施計画様式!$D$73:$D$472)-ROW(実施計画様式!$D$73)+1)/(実施計画様式!$D$73:$D$472&lt;&gt;""),ROW(A257))),"")</f>
        <v/>
      </c>
    </row>
    <row r="260" spans="1:6" ht="198.95" customHeight="1" x14ac:dyDescent="0.15">
      <c r="A260" s="130" t="str">
        <f t="shared" si="3"/>
        <v/>
      </c>
      <c r="B260" s="130" t="str" cm="1">
        <f t="array" ref="B260">IFERROR(INDEX(実施計画様式!$M$73:$M$472,_xlfn.AGGREGATE(15,6,(ROW(実施計画様式!$D$73:$D$472)-ROW(実施計画様式!$D$73)+1)/(実施計画様式!$D$73:$D$472&lt;&gt;""),ROW(A258))),"")</f>
        <v/>
      </c>
      <c r="C260" s="130" t="str" cm="1">
        <f t="array" ref="C260">IFERROR(INDEX(実施計画様式!$J$73:$J$472,_xlfn.AGGREGATE(15,6,(ROW(実施計画様式!$D$73:$D$472)-ROW(実施計画様式!$D$73)+1)/(実施計画様式!$D$73:$D$472&lt;&gt;""),ROW(A258))),"")</f>
        <v/>
      </c>
      <c r="D260" s="130" t="str" cm="1">
        <f t="array" ref="D260">IFERROR(INDEX(実施計画様式!$AA$73:$AA$472,_xlfn.AGGREGATE(15,6,(ROW(実施計画様式!$D$73:$D$472)-ROW(実施計画様式!$D$73)+1)/(実施計画様式!$D$73:$D$472&lt;&gt;""),ROW(A258))),"")</f>
        <v/>
      </c>
      <c r="E260" s="130" t="str" cm="1">
        <f t="array" ref="E260">IFERROR(INDEX(実施計画様式!$AI$73:$AI$472,_xlfn.AGGREGATE(15,6,(ROW(実施計画様式!$D$73:$D$472)-ROW(実施計画様式!$D$73)+1)/(実施計画様式!$D$73:$D$472&lt;&gt;""),ROW(A258))),"")</f>
        <v/>
      </c>
      <c r="F260" s="130" t="str" cm="1">
        <f t="array" ref="F260">IFERROR(INDEX(実施計画様式!$AK$73:$AK$472,_xlfn.AGGREGATE(15,6,(ROW(実施計画様式!$D$73:$D$472)-ROW(実施計画様式!$D$73)+1)/(実施計画様式!$D$73:$D$472&lt;&gt;""),ROW(A258))),"")</f>
        <v/>
      </c>
    </row>
    <row r="261" spans="1:6" ht="198.95" customHeight="1" x14ac:dyDescent="0.15">
      <c r="A261" s="130" t="str">
        <f t="shared" ref="A261:A324" si="4">IF(B261="","",A260+1)</f>
        <v/>
      </c>
      <c r="B261" s="130" t="str" cm="1">
        <f t="array" ref="B261">IFERROR(INDEX(実施計画様式!$M$73:$M$472,_xlfn.AGGREGATE(15,6,(ROW(実施計画様式!$D$73:$D$472)-ROW(実施計画様式!$D$73)+1)/(実施計画様式!$D$73:$D$472&lt;&gt;""),ROW(A259))),"")</f>
        <v/>
      </c>
      <c r="C261" s="130" t="str" cm="1">
        <f t="array" ref="C261">IFERROR(INDEX(実施計画様式!$J$73:$J$472,_xlfn.AGGREGATE(15,6,(ROW(実施計画様式!$D$73:$D$472)-ROW(実施計画様式!$D$73)+1)/(実施計画様式!$D$73:$D$472&lt;&gt;""),ROW(A259))),"")</f>
        <v/>
      </c>
      <c r="D261" s="130" t="str" cm="1">
        <f t="array" ref="D261">IFERROR(INDEX(実施計画様式!$AA$73:$AA$472,_xlfn.AGGREGATE(15,6,(ROW(実施計画様式!$D$73:$D$472)-ROW(実施計画様式!$D$73)+1)/(実施計画様式!$D$73:$D$472&lt;&gt;""),ROW(A259))),"")</f>
        <v/>
      </c>
      <c r="E261" s="130" t="str" cm="1">
        <f t="array" ref="E261">IFERROR(INDEX(実施計画様式!$AI$73:$AI$472,_xlfn.AGGREGATE(15,6,(ROW(実施計画様式!$D$73:$D$472)-ROW(実施計画様式!$D$73)+1)/(実施計画様式!$D$73:$D$472&lt;&gt;""),ROW(A259))),"")</f>
        <v/>
      </c>
      <c r="F261" s="130" t="str" cm="1">
        <f t="array" ref="F261">IFERROR(INDEX(実施計画様式!$AK$73:$AK$472,_xlfn.AGGREGATE(15,6,(ROW(実施計画様式!$D$73:$D$472)-ROW(実施計画様式!$D$73)+1)/(実施計画様式!$D$73:$D$472&lt;&gt;""),ROW(A259))),"")</f>
        <v/>
      </c>
    </row>
    <row r="262" spans="1:6" ht="198.95" customHeight="1" x14ac:dyDescent="0.15">
      <c r="A262" s="130" t="str">
        <f t="shared" si="4"/>
        <v/>
      </c>
      <c r="B262" s="130" t="str" cm="1">
        <f t="array" ref="B262">IFERROR(INDEX(実施計画様式!$M$73:$M$472,_xlfn.AGGREGATE(15,6,(ROW(実施計画様式!$D$73:$D$472)-ROW(実施計画様式!$D$73)+1)/(実施計画様式!$D$73:$D$472&lt;&gt;""),ROW(A260))),"")</f>
        <v/>
      </c>
      <c r="C262" s="130" t="str" cm="1">
        <f t="array" ref="C262">IFERROR(INDEX(実施計画様式!$J$73:$J$472,_xlfn.AGGREGATE(15,6,(ROW(実施計画様式!$D$73:$D$472)-ROW(実施計画様式!$D$73)+1)/(実施計画様式!$D$73:$D$472&lt;&gt;""),ROW(A260))),"")</f>
        <v/>
      </c>
      <c r="D262" s="130" t="str" cm="1">
        <f t="array" ref="D262">IFERROR(INDEX(実施計画様式!$AA$73:$AA$472,_xlfn.AGGREGATE(15,6,(ROW(実施計画様式!$D$73:$D$472)-ROW(実施計画様式!$D$73)+1)/(実施計画様式!$D$73:$D$472&lt;&gt;""),ROW(A260))),"")</f>
        <v/>
      </c>
      <c r="E262" s="130" t="str" cm="1">
        <f t="array" ref="E262">IFERROR(INDEX(実施計画様式!$AI$73:$AI$472,_xlfn.AGGREGATE(15,6,(ROW(実施計画様式!$D$73:$D$472)-ROW(実施計画様式!$D$73)+1)/(実施計画様式!$D$73:$D$472&lt;&gt;""),ROW(A260))),"")</f>
        <v/>
      </c>
      <c r="F262" s="130" t="str" cm="1">
        <f t="array" ref="F262">IFERROR(INDEX(実施計画様式!$AK$73:$AK$472,_xlfn.AGGREGATE(15,6,(ROW(実施計画様式!$D$73:$D$472)-ROW(実施計画様式!$D$73)+1)/(実施計画様式!$D$73:$D$472&lt;&gt;""),ROW(A260))),"")</f>
        <v/>
      </c>
    </row>
    <row r="263" spans="1:6" ht="198.95" customHeight="1" x14ac:dyDescent="0.15">
      <c r="A263" s="130" t="str">
        <f t="shared" si="4"/>
        <v/>
      </c>
      <c r="B263" s="130" t="str" cm="1">
        <f t="array" ref="B263">IFERROR(INDEX(実施計画様式!$M$73:$M$472,_xlfn.AGGREGATE(15,6,(ROW(実施計画様式!$D$73:$D$472)-ROW(実施計画様式!$D$73)+1)/(実施計画様式!$D$73:$D$472&lt;&gt;""),ROW(A261))),"")</f>
        <v/>
      </c>
      <c r="C263" s="130" t="str" cm="1">
        <f t="array" ref="C263">IFERROR(INDEX(実施計画様式!$J$73:$J$472,_xlfn.AGGREGATE(15,6,(ROW(実施計画様式!$D$73:$D$472)-ROW(実施計画様式!$D$73)+1)/(実施計画様式!$D$73:$D$472&lt;&gt;""),ROW(A261))),"")</f>
        <v/>
      </c>
      <c r="D263" s="130" t="str" cm="1">
        <f t="array" ref="D263">IFERROR(INDEX(実施計画様式!$AA$73:$AA$472,_xlfn.AGGREGATE(15,6,(ROW(実施計画様式!$D$73:$D$472)-ROW(実施計画様式!$D$73)+1)/(実施計画様式!$D$73:$D$472&lt;&gt;""),ROW(A261))),"")</f>
        <v/>
      </c>
      <c r="E263" s="130" t="str" cm="1">
        <f t="array" ref="E263">IFERROR(INDEX(実施計画様式!$AI$73:$AI$472,_xlfn.AGGREGATE(15,6,(ROW(実施計画様式!$D$73:$D$472)-ROW(実施計画様式!$D$73)+1)/(実施計画様式!$D$73:$D$472&lt;&gt;""),ROW(A261))),"")</f>
        <v/>
      </c>
      <c r="F263" s="130" t="str" cm="1">
        <f t="array" ref="F263">IFERROR(INDEX(実施計画様式!$AK$73:$AK$472,_xlfn.AGGREGATE(15,6,(ROW(実施計画様式!$D$73:$D$472)-ROW(実施計画様式!$D$73)+1)/(実施計画様式!$D$73:$D$472&lt;&gt;""),ROW(A261))),"")</f>
        <v/>
      </c>
    </row>
    <row r="264" spans="1:6" ht="198.95" customHeight="1" x14ac:dyDescent="0.15">
      <c r="A264" s="130" t="str">
        <f t="shared" si="4"/>
        <v/>
      </c>
      <c r="B264" s="130" t="str" cm="1">
        <f t="array" ref="B264">IFERROR(INDEX(実施計画様式!$M$73:$M$472,_xlfn.AGGREGATE(15,6,(ROW(実施計画様式!$D$73:$D$472)-ROW(実施計画様式!$D$73)+1)/(実施計画様式!$D$73:$D$472&lt;&gt;""),ROW(A262))),"")</f>
        <v/>
      </c>
      <c r="C264" s="130" t="str" cm="1">
        <f t="array" ref="C264">IFERROR(INDEX(実施計画様式!$J$73:$J$472,_xlfn.AGGREGATE(15,6,(ROW(実施計画様式!$D$73:$D$472)-ROW(実施計画様式!$D$73)+1)/(実施計画様式!$D$73:$D$472&lt;&gt;""),ROW(A262))),"")</f>
        <v/>
      </c>
      <c r="D264" s="130" t="str" cm="1">
        <f t="array" ref="D264">IFERROR(INDEX(実施計画様式!$AA$73:$AA$472,_xlfn.AGGREGATE(15,6,(ROW(実施計画様式!$D$73:$D$472)-ROW(実施計画様式!$D$73)+1)/(実施計画様式!$D$73:$D$472&lt;&gt;""),ROW(A262))),"")</f>
        <v/>
      </c>
      <c r="E264" s="130" t="str" cm="1">
        <f t="array" ref="E264">IFERROR(INDEX(実施計画様式!$AI$73:$AI$472,_xlfn.AGGREGATE(15,6,(ROW(実施計画様式!$D$73:$D$472)-ROW(実施計画様式!$D$73)+1)/(実施計画様式!$D$73:$D$472&lt;&gt;""),ROW(A262))),"")</f>
        <v/>
      </c>
      <c r="F264" s="130" t="str" cm="1">
        <f t="array" ref="F264">IFERROR(INDEX(実施計画様式!$AK$73:$AK$472,_xlfn.AGGREGATE(15,6,(ROW(実施計画様式!$D$73:$D$472)-ROW(実施計画様式!$D$73)+1)/(実施計画様式!$D$73:$D$472&lt;&gt;""),ROW(A262))),"")</f>
        <v/>
      </c>
    </row>
    <row r="265" spans="1:6" ht="198.95" customHeight="1" x14ac:dyDescent="0.15">
      <c r="A265" s="130" t="str">
        <f t="shared" si="4"/>
        <v/>
      </c>
      <c r="B265" s="130" t="str" cm="1">
        <f t="array" ref="B265">IFERROR(INDEX(実施計画様式!$M$73:$M$472,_xlfn.AGGREGATE(15,6,(ROW(実施計画様式!$D$73:$D$472)-ROW(実施計画様式!$D$73)+1)/(実施計画様式!$D$73:$D$472&lt;&gt;""),ROW(A263))),"")</f>
        <v/>
      </c>
      <c r="C265" s="130" t="str" cm="1">
        <f t="array" ref="C265">IFERROR(INDEX(実施計画様式!$J$73:$J$472,_xlfn.AGGREGATE(15,6,(ROW(実施計画様式!$D$73:$D$472)-ROW(実施計画様式!$D$73)+1)/(実施計画様式!$D$73:$D$472&lt;&gt;""),ROW(A263))),"")</f>
        <v/>
      </c>
      <c r="D265" s="130" t="str" cm="1">
        <f t="array" ref="D265">IFERROR(INDEX(実施計画様式!$AA$73:$AA$472,_xlfn.AGGREGATE(15,6,(ROW(実施計画様式!$D$73:$D$472)-ROW(実施計画様式!$D$73)+1)/(実施計画様式!$D$73:$D$472&lt;&gt;""),ROW(A263))),"")</f>
        <v/>
      </c>
      <c r="E265" s="130" t="str" cm="1">
        <f t="array" ref="E265">IFERROR(INDEX(実施計画様式!$AI$73:$AI$472,_xlfn.AGGREGATE(15,6,(ROW(実施計画様式!$D$73:$D$472)-ROW(実施計画様式!$D$73)+1)/(実施計画様式!$D$73:$D$472&lt;&gt;""),ROW(A263))),"")</f>
        <v/>
      </c>
      <c r="F265" s="130" t="str" cm="1">
        <f t="array" ref="F265">IFERROR(INDEX(実施計画様式!$AK$73:$AK$472,_xlfn.AGGREGATE(15,6,(ROW(実施計画様式!$D$73:$D$472)-ROW(実施計画様式!$D$73)+1)/(実施計画様式!$D$73:$D$472&lt;&gt;""),ROW(A263))),"")</f>
        <v/>
      </c>
    </row>
    <row r="266" spans="1:6" ht="198.95" customHeight="1" x14ac:dyDescent="0.15">
      <c r="A266" s="130" t="str">
        <f t="shared" si="4"/>
        <v/>
      </c>
      <c r="B266" s="130" t="str" cm="1">
        <f t="array" ref="B266">IFERROR(INDEX(実施計画様式!$M$73:$M$472,_xlfn.AGGREGATE(15,6,(ROW(実施計画様式!$D$73:$D$472)-ROW(実施計画様式!$D$73)+1)/(実施計画様式!$D$73:$D$472&lt;&gt;""),ROW(A264))),"")</f>
        <v/>
      </c>
      <c r="C266" s="130" t="str" cm="1">
        <f t="array" ref="C266">IFERROR(INDEX(実施計画様式!$J$73:$J$472,_xlfn.AGGREGATE(15,6,(ROW(実施計画様式!$D$73:$D$472)-ROW(実施計画様式!$D$73)+1)/(実施計画様式!$D$73:$D$472&lt;&gt;""),ROW(A264))),"")</f>
        <v/>
      </c>
      <c r="D266" s="130" t="str" cm="1">
        <f t="array" ref="D266">IFERROR(INDEX(実施計画様式!$AA$73:$AA$472,_xlfn.AGGREGATE(15,6,(ROW(実施計画様式!$D$73:$D$472)-ROW(実施計画様式!$D$73)+1)/(実施計画様式!$D$73:$D$472&lt;&gt;""),ROW(A264))),"")</f>
        <v/>
      </c>
      <c r="E266" s="130" t="str" cm="1">
        <f t="array" ref="E266">IFERROR(INDEX(実施計画様式!$AI$73:$AI$472,_xlfn.AGGREGATE(15,6,(ROW(実施計画様式!$D$73:$D$472)-ROW(実施計画様式!$D$73)+1)/(実施計画様式!$D$73:$D$472&lt;&gt;""),ROW(A264))),"")</f>
        <v/>
      </c>
      <c r="F266" s="130" t="str" cm="1">
        <f t="array" ref="F266">IFERROR(INDEX(実施計画様式!$AK$73:$AK$472,_xlfn.AGGREGATE(15,6,(ROW(実施計画様式!$D$73:$D$472)-ROW(実施計画様式!$D$73)+1)/(実施計画様式!$D$73:$D$472&lt;&gt;""),ROW(A264))),"")</f>
        <v/>
      </c>
    </row>
    <row r="267" spans="1:6" ht="198.95" customHeight="1" x14ac:dyDescent="0.15">
      <c r="A267" s="130" t="str">
        <f t="shared" si="4"/>
        <v/>
      </c>
      <c r="B267" s="130" t="str" cm="1">
        <f t="array" ref="B267">IFERROR(INDEX(実施計画様式!$M$73:$M$472,_xlfn.AGGREGATE(15,6,(ROW(実施計画様式!$D$73:$D$472)-ROW(実施計画様式!$D$73)+1)/(実施計画様式!$D$73:$D$472&lt;&gt;""),ROW(A265))),"")</f>
        <v/>
      </c>
      <c r="C267" s="130" t="str" cm="1">
        <f t="array" ref="C267">IFERROR(INDEX(実施計画様式!$J$73:$J$472,_xlfn.AGGREGATE(15,6,(ROW(実施計画様式!$D$73:$D$472)-ROW(実施計画様式!$D$73)+1)/(実施計画様式!$D$73:$D$472&lt;&gt;""),ROW(A265))),"")</f>
        <v/>
      </c>
      <c r="D267" s="130" t="str" cm="1">
        <f t="array" ref="D267">IFERROR(INDEX(実施計画様式!$AA$73:$AA$472,_xlfn.AGGREGATE(15,6,(ROW(実施計画様式!$D$73:$D$472)-ROW(実施計画様式!$D$73)+1)/(実施計画様式!$D$73:$D$472&lt;&gt;""),ROW(A265))),"")</f>
        <v/>
      </c>
      <c r="E267" s="130" t="str" cm="1">
        <f t="array" ref="E267">IFERROR(INDEX(実施計画様式!$AI$73:$AI$472,_xlfn.AGGREGATE(15,6,(ROW(実施計画様式!$D$73:$D$472)-ROW(実施計画様式!$D$73)+1)/(実施計画様式!$D$73:$D$472&lt;&gt;""),ROW(A265))),"")</f>
        <v/>
      </c>
      <c r="F267" s="130" t="str" cm="1">
        <f t="array" ref="F267">IFERROR(INDEX(実施計画様式!$AK$73:$AK$472,_xlfn.AGGREGATE(15,6,(ROW(実施計画様式!$D$73:$D$472)-ROW(実施計画様式!$D$73)+1)/(実施計画様式!$D$73:$D$472&lt;&gt;""),ROW(A265))),"")</f>
        <v/>
      </c>
    </row>
    <row r="268" spans="1:6" ht="198.95" customHeight="1" x14ac:dyDescent="0.15">
      <c r="A268" s="130" t="str">
        <f t="shared" si="4"/>
        <v/>
      </c>
      <c r="B268" s="130" t="str" cm="1">
        <f t="array" ref="B268">IFERROR(INDEX(実施計画様式!$M$73:$M$472,_xlfn.AGGREGATE(15,6,(ROW(実施計画様式!$D$73:$D$472)-ROW(実施計画様式!$D$73)+1)/(実施計画様式!$D$73:$D$472&lt;&gt;""),ROW(A266))),"")</f>
        <v/>
      </c>
      <c r="C268" s="130" t="str" cm="1">
        <f t="array" ref="C268">IFERROR(INDEX(実施計画様式!$J$73:$J$472,_xlfn.AGGREGATE(15,6,(ROW(実施計画様式!$D$73:$D$472)-ROW(実施計画様式!$D$73)+1)/(実施計画様式!$D$73:$D$472&lt;&gt;""),ROW(A266))),"")</f>
        <v/>
      </c>
      <c r="D268" s="130" t="str" cm="1">
        <f t="array" ref="D268">IFERROR(INDEX(実施計画様式!$AA$73:$AA$472,_xlfn.AGGREGATE(15,6,(ROW(実施計画様式!$D$73:$D$472)-ROW(実施計画様式!$D$73)+1)/(実施計画様式!$D$73:$D$472&lt;&gt;""),ROW(A266))),"")</f>
        <v/>
      </c>
      <c r="E268" s="130" t="str" cm="1">
        <f t="array" ref="E268">IFERROR(INDEX(実施計画様式!$AI$73:$AI$472,_xlfn.AGGREGATE(15,6,(ROW(実施計画様式!$D$73:$D$472)-ROW(実施計画様式!$D$73)+1)/(実施計画様式!$D$73:$D$472&lt;&gt;""),ROW(A266))),"")</f>
        <v/>
      </c>
      <c r="F268" s="130" t="str" cm="1">
        <f t="array" ref="F268">IFERROR(INDEX(実施計画様式!$AK$73:$AK$472,_xlfn.AGGREGATE(15,6,(ROW(実施計画様式!$D$73:$D$472)-ROW(実施計画様式!$D$73)+1)/(実施計画様式!$D$73:$D$472&lt;&gt;""),ROW(A266))),"")</f>
        <v/>
      </c>
    </row>
    <row r="269" spans="1:6" ht="198.95" customHeight="1" x14ac:dyDescent="0.15">
      <c r="A269" s="130" t="str">
        <f t="shared" si="4"/>
        <v/>
      </c>
      <c r="B269" s="130" t="str" cm="1">
        <f t="array" ref="B269">IFERROR(INDEX(実施計画様式!$M$73:$M$472,_xlfn.AGGREGATE(15,6,(ROW(実施計画様式!$D$73:$D$472)-ROW(実施計画様式!$D$73)+1)/(実施計画様式!$D$73:$D$472&lt;&gt;""),ROW(A267))),"")</f>
        <v/>
      </c>
      <c r="C269" s="130" t="str" cm="1">
        <f t="array" ref="C269">IFERROR(INDEX(実施計画様式!$J$73:$J$472,_xlfn.AGGREGATE(15,6,(ROW(実施計画様式!$D$73:$D$472)-ROW(実施計画様式!$D$73)+1)/(実施計画様式!$D$73:$D$472&lt;&gt;""),ROW(A267))),"")</f>
        <v/>
      </c>
      <c r="D269" s="130" t="str" cm="1">
        <f t="array" ref="D269">IFERROR(INDEX(実施計画様式!$AA$73:$AA$472,_xlfn.AGGREGATE(15,6,(ROW(実施計画様式!$D$73:$D$472)-ROW(実施計画様式!$D$73)+1)/(実施計画様式!$D$73:$D$472&lt;&gt;""),ROW(A267))),"")</f>
        <v/>
      </c>
      <c r="E269" s="130" t="str" cm="1">
        <f t="array" ref="E269">IFERROR(INDEX(実施計画様式!$AI$73:$AI$472,_xlfn.AGGREGATE(15,6,(ROW(実施計画様式!$D$73:$D$472)-ROW(実施計画様式!$D$73)+1)/(実施計画様式!$D$73:$D$472&lt;&gt;""),ROW(A267))),"")</f>
        <v/>
      </c>
      <c r="F269" s="130" t="str" cm="1">
        <f t="array" ref="F269">IFERROR(INDEX(実施計画様式!$AK$73:$AK$472,_xlfn.AGGREGATE(15,6,(ROW(実施計画様式!$D$73:$D$472)-ROW(実施計画様式!$D$73)+1)/(実施計画様式!$D$73:$D$472&lt;&gt;""),ROW(A267))),"")</f>
        <v/>
      </c>
    </row>
    <row r="270" spans="1:6" ht="198.95" customHeight="1" x14ac:dyDescent="0.15">
      <c r="A270" s="130" t="str">
        <f t="shared" si="4"/>
        <v/>
      </c>
      <c r="B270" s="130" t="str" cm="1">
        <f t="array" ref="B270">IFERROR(INDEX(実施計画様式!$M$73:$M$472,_xlfn.AGGREGATE(15,6,(ROW(実施計画様式!$D$73:$D$472)-ROW(実施計画様式!$D$73)+1)/(実施計画様式!$D$73:$D$472&lt;&gt;""),ROW(A268))),"")</f>
        <v/>
      </c>
      <c r="C270" s="130" t="str" cm="1">
        <f t="array" ref="C270">IFERROR(INDEX(実施計画様式!$J$73:$J$472,_xlfn.AGGREGATE(15,6,(ROW(実施計画様式!$D$73:$D$472)-ROW(実施計画様式!$D$73)+1)/(実施計画様式!$D$73:$D$472&lt;&gt;""),ROW(A268))),"")</f>
        <v/>
      </c>
      <c r="D270" s="130" t="str" cm="1">
        <f t="array" ref="D270">IFERROR(INDEX(実施計画様式!$AA$73:$AA$472,_xlfn.AGGREGATE(15,6,(ROW(実施計画様式!$D$73:$D$472)-ROW(実施計画様式!$D$73)+1)/(実施計画様式!$D$73:$D$472&lt;&gt;""),ROW(A268))),"")</f>
        <v/>
      </c>
      <c r="E270" s="130" t="str" cm="1">
        <f t="array" ref="E270">IFERROR(INDEX(実施計画様式!$AI$73:$AI$472,_xlfn.AGGREGATE(15,6,(ROW(実施計画様式!$D$73:$D$472)-ROW(実施計画様式!$D$73)+1)/(実施計画様式!$D$73:$D$472&lt;&gt;""),ROW(A268))),"")</f>
        <v/>
      </c>
      <c r="F270" s="130" t="str" cm="1">
        <f t="array" ref="F270">IFERROR(INDEX(実施計画様式!$AK$73:$AK$472,_xlfn.AGGREGATE(15,6,(ROW(実施計画様式!$D$73:$D$472)-ROW(実施計画様式!$D$73)+1)/(実施計画様式!$D$73:$D$472&lt;&gt;""),ROW(A268))),"")</f>
        <v/>
      </c>
    </row>
    <row r="271" spans="1:6" ht="198.95" customHeight="1" x14ac:dyDescent="0.15">
      <c r="A271" s="130" t="str">
        <f t="shared" si="4"/>
        <v/>
      </c>
      <c r="B271" s="130" t="str" cm="1">
        <f t="array" ref="B271">IFERROR(INDEX(実施計画様式!$M$73:$M$472,_xlfn.AGGREGATE(15,6,(ROW(実施計画様式!$D$73:$D$472)-ROW(実施計画様式!$D$73)+1)/(実施計画様式!$D$73:$D$472&lt;&gt;""),ROW(A269))),"")</f>
        <v/>
      </c>
      <c r="C271" s="130" t="str" cm="1">
        <f t="array" ref="C271">IFERROR(INDEX(実施計画様式!$J$73:$J$472,_xlfn.AGGREGATE(15,6,(ROW(実施計画様式!$D$73:$D$472)-ROW(実施計画様式!$D$73)+1)/(実施計画様式!$D$73:$D$472&lt;&gt;""),ROW(A269))),"")</f>
        <v/>
      </c>
      <c r="D271" s="130" t="str" cm="1">
        <f t="array" ref="D271">IFERROR(INDEX(実施計画様式!$AA$73:$AA$472,_xlfn.AGGREGATE(15,6,(ROW(実施計画様式!$D$73:$D$472)-ROW(実施計画様式!$D$73)+1)/(実施計画様式!$D$73:$D$472&lt;&gt;""),ROW(A269))),"")</f>
        <v/>
      </c>
      <c r="E271" s="130" t="str" cm="1">
        <f t="array" ref="E271">IFERROR(INDEX(実施計画様式!$AI$73:$AI$472,_xlfn.AGGREGATE(15,6,(ROW(実施計画様式!$D$73:$D$472)-ROW(実施計画様式!$D$73)+1)/(実施計画様式!$D$73:$D$472&lt;&gt;""),ROW(A269))),"")</f>
        <v/>
      </c>
      <c r="F271" s="130" t="str" cm="1">
        <f t="array" ref="F271">IFERROR(INDEX(実施計画様式!$AK$73:$AK$472,_xlfn.AGGREGATE(15,6,(ROW(実施計画様式!$D$73:$D$472)-ROW(実施計画様式!$D$73)+1)/(実施計画様式!$D$73:$D$472&lt;&gt;""),ROW(A269))),"")</f>
        <v/>
      </c>
    </row>
    <row r="272" spans="1:6" ht="198.95" customHeight="1" x14ac:dyDescent="0.15">
      <c r="A272" s="130" t="str">
        <f t="shared" si="4"/>
        <v/>
      </c>
      <c r="B272" s="130" t="str" cm="1">
        <f t="array" ref="B272">IFERROR(INDEX(実施計画様式!$M$73:$M$472,_xlfn.AGGREGATE(15,6,(ROW(実施計画様式!$D$73:$D$472)-ROW(実施計画様式!$D$73)+1)/(実施計画様式!$D$73:$D$472&lt;&gt;""),ROW(A270))),"")</f>
        <v/>
      </c>
      <c r="C272" s="130" t="str" cm="1">
        <f t="array" ref="C272">IFERROR(INDEX(実施計画様式!$J$73:$J$472,_xlfn.AGGREGATE(15,6,(ROW(実施計画様式!$D$73:$D$472)-ROW(実施計画様式!$D$73)+1)/(実施計画様式!$D$73:$D$472&lt;&gt;""),ROW(A270))),"")</f>
        <v/>
      </c>
      <c r="D272" s="130" t="str" cm="1">
        <f t="array" ref="D272">IFERROR(INDEX(実施計画様式!$AA$73:$AA$472,_xlfn.AGGREGATE(15,6,(ROW(実施計画様式!$D$73:$D$472)-ROW(実施計画様式!$D$73)+1)/(実施計画様式!$D$73:$D$472&lt;&gt;""),ROW(A270))),"")</f>
        <v/>
      </c>
      <c r="E272" s="130" t="str" cm="1">
        <f t="array" ref="E272">IFERROR(INDEX(実施計画様式!$AI$73:$AI$472,_xlfn.AGGREGATE(15,6,(ROW(実施計画様式!$D$73:$D$472)-ROW(実施計画様式!$D$73)+1)/(実施計画様式!$D$73:$D$472&lt;&gt;""),ROW(A270))),"")</f>
        <v/>
      </c>
      <c r="F272" s="130" t="str" cm="1">
        <f t="array" ref="F272">IFERROR(INDEX(実施計画様式!$AK$73:$AK$472,_xlfn.AGGREGATE(15,6,(ROW(実施計画様式!$D$73:$D$472)-ROW(実施計画様式!$D$73)+1)/(実施計画様式!$D$73:$D$472&lt;&gt;""),ROW(A270))),"")</f>
        <v/>
      </c>
    </row>
    <row r="273" spans="1:6" ht="198.95" customHeight="1" x14ac:dyDescent="0.15">
      <c r="A273" s="130" t="str">
        <f t="shared" si="4"/>
        <v/>
      </c>
      <c r="B273" s="130" t="str" cm="1">
        <f t="array" ref="B273">IFERROR(INDEX(実施計画様式!$M$73:$M$472,_xlfn.AGGREGATE(15,6,(ROW(実施計画様式!$D$73:$D$472)-ROW(実施計画様式!$D$73)+1)/(実施計画様式!$D$73:$D$472&lt;&gt;""),ROW(A271))),"")</f>
        <v/>
      </c>
      <c r="C273" s="130" t="str" cm="1">
        <f t="array" ref="C273">IFERROR(INDEX(実施計画様式!$J$73:$J$472,_xlfn.AGGREGATE(15,6,(ROW(実施計画様式!$D$73:$D$472)-ROW(実施計画様式!$D$73)+1)/(実施計画様式!$D$73:$D$472&lt;&gt;""),ROW(A271))),"")</f>
        <v/>
      </c>
      <c r="D273" s="130" t="str" cm="1">
        <f t="array" ref="D273">IFERROR(INDEX(実施計画様式!$AA$73:$AA$472,_xlfn.AGGREGATE(15,6,(ROW(実施計画様式!$D$73:$D$472)-ROW(実施計画様式!$D$73)+1)/(実施計画様式!$D$73:$D$472&lt;&gt;""),ROW(A271))),"")</f>
        <v/>
      </c>
      <c r="E273" s="130" t="str" cm="1">
        <f t="array" ref="E273">IFERROR(INDEX(実施計画様式!$AI$73:$AI$472,_xlfn.AGGREGATE(15,6,(ROW(実施計画様式!$D$73:$D$472)-ROW(実施計画様式!$D$73)+1)/(実施計画様式!$D$73:$D$472&lt;&gt;""),ROW(A271))),"")</f>
        <v/>
      </c>
      <c r="F273" s="130" t="str" cm="1">
        <f t="array" ref="F273">IFERROR(INDEX(実施計画様式!$AK$73:$AK$472,_xlfn.AGGREGATE(15,6,(ROW(実施計画様式!$D$73:$D$472)-ROW(実施計画様式!$D$73)+1)/(実施計画様式!$D$73:$D$472&lt;&gt;""),ROW(A271))),"")</f>
        <v/>
      </c>
    </row>
    <row r="274" spans="1:6" ht="198.95" customHeight="1" x14ac:dyDescent="0.15">
      <c r="A274" s="130" t="str">
        <f t="shared" si="4"/>
        <v/>
      </c>
      <c r="B274" s="130" t="str" cm="1">
        <f t="array" ref="B274">IFERROR(INDEX(実施計画様式!$M$73:$M$472,_xlfn.AGGREGATE(15,6,(ROW(実施計画様式!$D$73:$D$472)-ROW(実施計画様式!$D$73)+1)/(実施計画様式!$D$73:$D$472&lt;&gt;""),ROW(A272))),"")</f>
        <v/>
      </c>
      <c r="C274" s="130" t="str" cm="1">
        <f t="array" ref="C274">IFERROR(INDEX(実施計画様式!$J$73:$J$472,_xlfn.AGGREGATE(15,6,(ROW(実施計画様式!$D$73:$D$472)-ROW(実施計画様式!$D$73)+1)/(実施計画様式!$D$73:$D$472&lt;&gt;""),ROW(A272))),"")</f>
        <v/>
      </c>
      <c r="D274" s="130" t="str" cm="1">
        <f t="array" ref="D274">IFERROR(INDEX(実施計画様式!$AA$73:$AA$472,_xlfn.AGGREGATE(15,6,(ROW(実施計画様式!$D$73:$D$472)-ROW(実施計画様式!$D$73)+1)/(実施計画様式!$D$73:$D$472&lt;&gt;""),ROW(A272))),"")</f>
        <v/>
      </c>
      <c r="E274" s="130" t="str" cm="1">
        <f t="array" ref="E274">IFERROR(INDEX(実施計画様式!$AI$73:$AI$472,_xlfn.AGGREGATE(15,6,(ROW(実施計画様式!$D$73:$D$472)-ROW(実施計画様式!$D$73)+1)/(実施計画様式!$D$73:$D$472&lt;&gt;""),ROW(A272))),"")</f>
        <v/>
      </c>
      <c r="F274" s="130" t="str" cm="1">
        <f t="array" ref="F274">IFERROR(INDEX(実施計画様式!$AK$73:$AK$472,_xlfn.AGGREGATE(15,6,(ROW(実施計画様式!$D$73:$D$472)-ROW(実施計画様式!$D$73)+1)/(実施計画様式!$D$73:$D$472&lt;&gt;""),ROW(A272))),"")</f>
        <v/>
      </c>
    </row>
    <row r="275" spans="1:6" ht="198.95" customHeight="1" x14ac:dyDescent="0.15">
      <c r="A275" s="130" t="str">
        <f t="shared" si="4"/>
        <v/>
      </c>
      <c r="B275" s="130" t="str" cm="1">
        <f t="array" ref="B275">IFERROR(INDEX(実施計画様式!$M$73:$M$472,_xlfn.AGGREGATE(15,6,(ROW(実施計画様式!$D$73:$D$472)-ROW(実施計画様式!$D$73)+1)/(実施計画様式!$D$73:$D$472&lt;&gt;""),ROW(A273))),"")</f>
        <v/>
      </c>
      <c r="C275" s="130" t="str" cm="1">
        <f t="array" ref="C275">IFERROR(INDEX(実施計画様式!$J$73:$J$472,_xlfn.AGGREGATE(15,6,(ROW(実施計画様式!$D$73:$D$472)-ROW(実施計画様式!$D$73)+1)/(実施計画様式!$D$73:$D$472&lt;&gt;""),ROW(A273))),"")</f>
        <v/>
      </c>
      <c r="D275" s="130" t="str" cm="1">
        <f t="array" ref="D275">IFERROR(INDEX(実施計画様式!$AA$73:$AA$472,_xlfn.AGGREGATE(15,6,(ROW(実施計画様式!$D$73:$D$472)-ROW(実施計画様式!$D$73)+1)/(実施計画様式!$D$73:$D$472&lt;&gt;""),ROW(A273))),"")</f>
        <v/>
      </c>
      <c r="E275" s="130" t="str" cm="1">
        <f t="array" ref="E275">IFERROR(INDEX(実施計画様式!$AI$73:$AI$472,_xlfn.AGGREGATE(15,6,(ROW(実施計画様式!$D$73:$D$472)-ROW(実施計画様式!$D$73)+1)/(実施計画様式!$D$73:$D$472&lt;&gt;""),ROW(A273))),"")</f>
        <v/>
      </c>
      <c r="F275" s="130" t="str" cm="1">
        <f t="array" ref="F275">IFERROR(INDEX(実施計画様式!$AK$73:$AK$472,_xlfn.AGGREGATE(15,6,(ROW(実施計画様式!$D$73:$D$472)-ROW(実施計画様式!$D$73)+1)/(実施計画様式!$D$73:$D$472&lt;&gt;""),ROW(A273))),"")</f>
        <v/>
      </c>
    </row>
    <row r="276" spans="1:6" ht="198.95" customHeight="1" x14ac:dyDescent="0.15">
      <c r="A276" s="130" t="str">
        <f t="shared" si="4"/>
        <v/>
      </c>
      <c r="B276" s="130" t="str" cm="1">
        <f t="array" ref="B276">IFERROR(INDEX(実施計画様式!$M$73:$M$472,_xlfn.AGGREGATE(15,6,(ROW(実施計画様式!$D$73:$D$472)-ROW(実施計画様式!$D$73)+1)/(実施計画様式!$D$73:$D$472&lt;&gt;""),ROW(A274))),"")</f>
        <v/>
      </c>
      <c r="C276" s="130" t="str" cm="1">
        <f t="array" ref="C276">IFERROR(INDEX(実施計画様式!$J$73:$J$472,_xlfn.AGGREGATE(15,6,(ROW(実施計画様式!$D$73:$D$472)-ROW(実施計画様式!$D$73)+1)/(実施計画様式!$D$73:$D$472&lt;&gt;""),ROW(A274))),"")</f>
        <v/>
      </c>
      <c r="D276" s="130" t="str" cm="1">
        <f t="array" ref="D276">IFERROR(INDEX(実施計画様式!$AA$73:$AA$472,_xlfn.AGGREGATE(15,6,(ROW(実施計画様式!$D$73:$D$472)-ROW(実施計画様式!$D$73)+1)/(実施計画様式!$D$73:$D$472&lt;&gt;""),ROW(A274))),"")</f>
        <v/>
      </c>
      <c r="E276" s="130" t="str" cm="1">
        <f t="array" ref="E276">IFERROR(INDEX(実施計画様式!$AI$73:$AI$472,_xlfn.AGGREGATE(15,6,(ROW(実施計画様式!$D$73:$D$472)-ROW(実施計画様式!$D$73)+1)/(実施計画様式!$D$73:$D$472&lt;&gt;""),ROW(A274))),"")</f>
        <v/>
      </c>
      <c r="F276" s="130" t="str" cm="1">
        <f t="array" ref="F276">IFERROR(INDEX(実施計画様式!$AK$73:$AK$472,_xlfn.AGGREGATE(15,6,(ROW(実施計画様式!$D$73:$D$472)-ROW(実施計画様式!$D$73)+1)/(実施計画様式!$D$73:$D$472&lt;&gt;""),ROW(A274))),"")</f>
        <v/>
      </c>
    </row>
    <row r="277" spans="1:6" ht="198.95" customHeight="1" x14ac:dyDescent="0.15">
      <c r="A277" s="130" t="str">
        <f t="shared" si="4"/>
        <v/>
      </c>
      <c r="B277" s="130" t="str" cm="1">
        <f t="array" ref="B277">IFERROR(INDEX(実施計画様式!$M$73:$M$472,_xlfn.AGGREGATE(15,6,(ROW(実施計画様式!$D$73:$D$472)-ROW(実施計画様式!$D$73)+1)/(実施計画様式!$D$73:$D$472&lt;&gt;""),ROW(A275))),"")</f>
        <v/>
      </c>
      <c r="C277" s="130" t="str" cm="1">
        <f t="array" ref="C277">IFERROR(INDEX(実施計画様式!$J$73:$J$472,_xlfn.AGGREGATE(15,6,(ROW(実施計画様式!$D$73:$D$472)-ROW(実施計画様式!$D$73)+1)/(実施計画様式!$D$73:$D$472&lt;&gt;""),ROW(A275))),"")</f>
        <v/>
      </c>
      <c r="D277" s="130" t="str" cm="1">
        <f t="array" ref="D277">IFERROR(INDEX(実施計画様式!$AA$73:$AA$472,_xlfn.AGGREGATE(15,6,(ROW(実施計画様式!$D$73:$D$472)-ROW(実施計画様式!$D$73)+1)/(実施計画様式!$D$73:$D$472&lt;&gt;""),ROW(A275))),"")</f>
        <v/>
      </c>
      <c r="E277" s="130" t="str" cm="1">
        <f t="array" ref="E277">IFERROR(INDEX(実施計画様式!$AI$73:$AI$472,_xlfn.AGGREGATE(15,6,(ROW(実施計画様式!$D$73:$D$472)-ROW(実施計画様式!$D$73)+1)/(実施計画様式!$D$73:$D$472&lt;&gt;""),ROW(A275))),"")</f>
        <v/>
      </c>
      <c r="F277" s="130" t="str" cm="1">
        <f t="array" ref="F277">IFERROR(INDEX(実施計画様式!$AK$73:$AK$472,_xlfn.AGGREGATE(15,6,(ROW(実施計画様式!$D$73:$D$472)-ROW(実施計画様式!$D$73)+1)/(実施計画様式!$D$73:$D$472&lt;&gt;""),ROW(A275))),"")</f>
        <v/>
      </c>
    </row>
    <row r="278" spans="1:6" ht="198.95" customHeight="1" x14ac:dyDescent="0.15">
      <c r="A278" s="130" t="str">
        <f t="shared" si="4"/>
        <v/>
      </c>
      <c r="B278" s="130" t="str" cm="1">
        <f t="array" ref="B278">IFERROR(INDEX(実施計画様式!$M$73:$M$472,_xlfn.AGGREGATE(15,6,(ROW(実施計画様式!$D$73:$D$472)-ROW(実施計画様式!$D$73)+1)/(実施計画様式!$D$73:$D$472&lt;&gt;""),ROW(A276))),"")</f>
        <v/>
      </c>
      <c r="C278" s="130" t="str" cm="1">
        <f t="array" ref="C278">IFERROR(INDEX(実施計画様式!$J$73:$J$472,_xlfn.AGGREGATE(15,6,(ROW(実施計画様式!$D$73:$D$472)-ROW(実施計画様式!$D$73)+1)/(実施計画様式!$D$73:$D$472&lt;&gt;""),ROW(A276))),"")</f>
        <v/>
      </c>
      <c r="D278" s="130" t="str" cm="1">
        <f t="array" ref="D278">IFERROR(INDEX(実施計画様式!$AA$73:$AA$472,_xlfn.AGGREGATE(15,6,(ROW(実施計画様式!$D$73:$D$472)-ROW(実施計画様式!$D$73)+1)/(実施計画様式!$D$73:$D$472&lt;&gt;""),ROW(A276))),"")</f>
        <v/>
      </c>
      <c r="E278" s="130" t="str" cm="1">
        <f t="array" ref="E278">IFERROR(INDEX(実施計画様式!$AI$73:$AI$472,_xlfn.AGGREGATE(15,6,(ROW(実施計画様式!$D$73:$D$472)-ROW(実施計画様式!$D$73)+1)/(実施計画様式!$D$73:$D$472&lt;&gt;""),ROW(A276))),"")</f>
        <v/>
      </c>
      <c r="F278" s="130" t="str" cm="1">
        <f t="array" ref="F278">IFERROR(INDEX(実施計画様式!$AK$73:$AK$472,_xlfn.AGGREGATE(15,6,(ROW(実施計画様式!$D$73:$D$472)-ROW(実施計画様式!$D$73)+1)/(実施計画様式!$D$73:$D$472&lt;&gt;""),ROW(A276))),"")</f>
        <v/>
      </c>
    </row>
    <row r="279" spans="1:6" ht="198.95" customHeight="1" x14ac:dyDescent="0.15">
      <c r="A279" s="130" t="str">
        <f t="shared" si="4"/>
        <v/>
      </c>
      <c r="B279" s="130" t="str" cm="1">
        <f t="array" ref="B279">IFERROR(INDEX(実施計画様式!$M$73:$M$472,_xlfn.AGGREGATE(15,6,(ROW(実施計画様式!$D$73:$D$472)-ROW(実施計画様式!$D$73)+1)/(実施計画様式!$D$73:$D$472&lt;&gt;""),ROW(A277))),"")</f>
        <v/>
      </c>
      <c r="C279" s="130" t="str" cm="1">
        <f t="array" ref="C279">IFERROR(INDEX(実施計画様式!$J$73:$J$472,_xlfn.AGGREGATE(15,6,(ROW(実施計画様式!$D$73:$D$472)-ROW(実施計画様式!$D$73)+1)/(実施計画様式!$D$73:$D$472&lt;&gt;""),ROW(A277))),"")</f>
        <v/>
      </c>
      <c r="D279" s="130" t="str" cm="1">
        <f t="array" ref="D279">IFERROR(INDEX(実施計画様式!$AA$73:$AA$472,_xlfn.AGGREGATE(15,6,(ROW(実施計画様式!$D$73:$D$472)-ROW(実施計画様式!$D$73)+1)/(実施計画様式!$D$73:$D$472&lt;&gt;""),ROW(A277))),"")</f>
        <v/>
      </c>
      <c r="E279" s="130" t="str" cm="1">
        <f t="array" ref="E279">IFERROR(INDEX(実施計画様式!$AI$73:$AI$472,_xlfn.AGGREGATE(15,6,(ROW(実施計画様式!$D$73:$D$472)-ROW(実施計画様式!$D$73)+1)/(実施計画様式!$D$73:$D$472&lt;&gt;""),ROW(A277))),"")</f>
        <v/>
      </c>
      <c r="F279" s="130" t="str" cm="1">
        <f t="array" ref="F279">IFERROR(INDEX(実施計画様式!$AK$73:$AK$472,_xlfn.AGGREGATE(15,6,(ROW(実施計画様式!$D$73:$D$472)-ROW(実施計画様式!$D$73)+1)/(実施計画様式!$D$73:$D$472&lt;&gt;""),ROW(A277))),"")</f>
        <v/>
      </c>
    </row>
    <row r="280" spans="1:6" ht="198.95" customHeight="1" x14ac:dyDescent="0.15">
      <c r="A280" s="130" t="str">
        <f t="shared" si="4"/>
        <v/>
      </c>
      <c r="B280" s="130" t="str" cm="1">
        <f t="array" ref="B280">IFERROR(INDEX(実施計画様式!$M$73:$M$472,_xlfn.AGGREGATE(15,6,(ROW(実施計画様式!$D$73:$D$472)-ROW(実施計画様式!$D$73)+1)/(実施計画様式!$D$73:$D$472&lt;&gt;""),ROW(A278))),"")</f>
        <v/>
      </c>
      <c r="C280" s="130" t="str" cm="1">
        <f t="array" ref="C280">IFERROR(INDEX(実施計画様式!$J$73:$J$472,_xlfn.AGGREGATE(15,6,(ROW(実施計画様式!$D$73:$D$472)-ROW(実施計画様式!$D$73)+1)/(実施計画様式!$D$73:$D$472&lt;&gt;""),ROW(A278))),"")</f>
        <v/>
      </c>
      <c r="D280" s="130" t="str" cm="1">
        <f t="array" ref="D280">IFERROR(INDEX(実施計画様式!$AA$73:$AA$472,_xlfn.AGGREGATE(15,6,(ROW(実施計画様式!$D$73:$D$472)-ROW(実施計画様式!$D$73)+1)/(実施計画様式!$D$73:$D$472&lt;&gt;""),ROW(A278))),"")</f>
        <v/>
      </c>
      <c r="E280" s="130" t="str" cm="1">
        <f t="array" ref="E280">IFERROR(INDEX(実施計画様式!$AI$73:$AI$472,_xlfn.AGGREGATE(15,6,(ROW(実施計画様式!$D$73:$D$472)-ROW(実施計画様式!$D$73)+1)/(実施計画様式!$D$73:$D$472&lt;&gt;""),ROW(A278))),"")</f>
        <v/>
      </c>
      <c r="F280" s="130" t="str" cm="1">
        <f t="array" ref="F280">IFERROR(INDEX(実施計画様式!$AK$73:$AK$472,_xlfn.AGGREGATE(15,6,(ROW(実施計画様式!$D$73:$D$472)-ROW(実施計画様式!$D$73)+1)/(実施計画様式!$D$73:$D$472&lt;&gt;""),ROW(A278))),"")</f>
        <v/>
      </c>
    </row>
    <row r="281" spans="1:6" ht="198.95" customHeight="1" x14ac:dyDescent="0.15">
      <c r="A281" s="130" t="str">
        <f t="shared" si="4"/>
        <v/>
      </c>
      <c r="B281" s="130" t="str" cm="1">
        <f t="array" ref="B281">IFERROR(INDEX(実施計画様式!$M$73:$M$472,_xlfn.AGGREGATE(15,6,(ROW(実施計画様式!$D$73:$D$472)-ROW(実施計画様式!$D$73)+1)/(実施計画様式!$D$73:$D$472&lt;&gt;""),ROW(A279))),"")</f>
        <v/>
      </c>
      <c r="C281" s="130" t="str" cm="1">
        <f t="array" ref="C281">IFERROR(INDEX(実施計画様式!$J$73:$J$472,_xlfn.AGGREGATE(15,6,(ROW(実施計画様式!$D$73:$D$472)-ROW(実施計画様式!$D$73)+1)/(実施計画様式!$D$73:$D$472&lt;&gt;""),ROW(A279))),"")</f>
        <v/>
      </c>
      <c r="D281" s="130" t="str" cm="1">
        <f t="array" ref="D281">IFERROR(INDEX(実施計画様式!$AA$73:$AA$472,_xlfn.AGGREGATE(15,6,(ROW(実施計画様式!$D$73:$D$472)-ROW(実施計画様式!$D$73)+1)/(実施計画様式!$D$73:$D$472&lt;&gt;""),ROW(A279))),"")</f>
        <v/>
      </c>
      <c r="E281" s="130" t="str" cm="1">
        <f t="array" ref="E281">IFERROR(INDEX(実施計画様式!$AI$73:$AI$472,_xlfn.AGGREGATE(15,6,(ROW(実施計画様式!$D$73:$D$472)-ROW(実施計画様式!$D$73)+1)/(実施計画様式!$D$73:$D$472&lt;&gt;""),ROW(A279))),"")</f>
        <v/>
      </c>
      <c r="F281" s="130" t="str" cm="1">
        <f t="array" ref="F281">IFERROR(INDEX(実施計画様式!$AK$73:$AK$472,_xlfn.AGGREGATE(15,6,(ROW(実施計画様式!$D$73:$D$472)-ROW(実施計画様式!$D$73)+1)/(実施計画様式!$D$73:$D$472&lt;&gt;""),ROW(A279))),"")</f>
        <v/>
      </c>
    </row>
    <row r="282" spans="1:6" ht="198.95" customHeight="1" x14ac:dyDescent="0.15">
      <c r="A282" s="130" t="str">
        <f t="shared" si="4"/>
        <v/>
      </c>
      <c r="B282" s="130" t="str" cm="1">
        <f t="array" ref="B282">IFERROR(INDEX(実施計画様式!$M$73:$M$472,_xlfn.AGGREGATE(15,6,(ROW(実施計画様式!$D$73:$D$472)-ROW(実施計画様式!$D$73)+1)/(実施計画様式!$D$73:$D$472&lt;&gt;""),ROW(A280))),"")</f>
        <v/>
      </c>
      <c r="C282" s="130" t="str" cm="1">
        <f t="array" ref="C282">IFERROR(INDEX(実施計画様式!$J$73:$J$472,_xlfn.AGGREGATE(15,6,(ROW(実施計画様式!$D$73:$D$472)-ROW(実施計画様式!$D$73)+1)/(実施計画様式!$D$73:$D$472&lt;&gt;""),ROW(A280))),"")</f>
        <v/>
      </c>
      <c r="D282" s="130" t="str" cm="1">
        <f t="array" ref="D282">IFERROR(INDEX(実施計画様式!$AA$73:$AA$472,_xlfn.AGGREGATE(15,6,(ROW(実施計画様式!$D$73:$D$472)-ROW(実施計画様式!$D$73)+1)/(実施計画様式!$D$73:$D$472&lt;&gt;""),ROW(A280))),"")</f>
        <v/>
      </c>
      <c r="E282" s="130" t="str" cm="1">
        <f t="array" ref="E282">IFERROR(INDEX(実施計画様式!$AI$73:$AI$472,_xlfn.AGGREGATE(15,6,(ROW(実施計画様式!$D$73:$D$472)-ROW(実施計画様式!$D$73)+1)/(実施計画様式!$D$73:$D$472&lt;&gt;""),ROW(A280))),"")</f>
        <v/>
      </c>
      <c r="F282" s="130" t="str" cm="1">
        <f t="array" ref="F282">IFERROR(INDEX(実施計画様式!$AK$73:$AK$472,_xlfn.AGGREGATE(15,6,(ROW(実施計画様式!$D$73:$D$472)-ROW(実施計画様式!$D$73)+1)/(実施計画様式!$D$73:$D$472&lt;&gt;""),ROW(A280))),"")</f>
        <v/>
      </c>
    </row>
    <row r="283" spans="1:6" ht="198.95" customHeight="1" x14ac:dyDescent="0.15">
      <c r="A283" s="130" t="str">
        <f t="shared" si="4"/>
        <v/>
      </c>
      <c r="B283" s="130" t="str" cm="1">
        <f t="array" ref="B283">IFERROR(INDEX(実施計画様式!$M$73:$M$472,_xlfn.AGGREGATE(15,6,(ROW(実施計画様式!$D$73:$D$472)-ROW(実施計画様式!$D$73)+1)/(実施計画様式!$D$73:$D$472&lt;&gt;""),ROW(A281))),"")</f>
        <v/>
      </c>
      <c r="C283" s="130" t="str" cm="1">
        <f t="array" ref="C283">IFERROR(INDEX(実施計画様式!$J$73:$J$472,_xlfn.AGGREGATE(15,6,(ROW(実施計画様式!$D$73:$D$472)-ROW(実施計画様式!$D$73)+1)/(実施計画様式!$D$73:$D$472&lt;&gt;""),ROW(A281))),"")</f>
        <v/>
      </c>
      <c r="D283" s="130" t="str" cm="1">
        <f t="array" ref="D283">IFERROR(INDEX(実施計画様式!$AA$73:$AA$472,_xlfn.AGGREGATE(15,6,(ROW(実施計画様式!$D$73:$D$472)-ROW(実施計画様式!$D$73)+1)/(実施計画様式!$D$73:$D$472&lt;&gt;""),ROW(A281))),"")</f>
        <v/>
      </c>
      <c r="E283" s="130" t="str" cm="1">
        <f t="array" ref="E283">IFERROR(INDEX(実施計画様式!$AI$73:$AI$472,_xlfn.AGGREGATE(15,6,(ROW(実施計画様式!$D$73:$D$472)-ROW(実施計画様式!$D$73)+1)/(実施計画様式!$D$73:$D$472&lt;&gt;""),ROW(A281))),"")</f>
        <v/>
      </c>
      <c r="F283" s="130" t="str" cm="1">
        <f t="array" ref="F283">IFERROR(INDEX(実施計画様式!$AK$73:$AK$472,_xlfn.AGGREGATE(15,6,(ROW(実施計画様式!$D$73:$D$472)-ROW(実施計画様式!$D$73)+1)/(実施計画様式!$D$73:$D$472&lt;&gt;""),ROW(A281))),"")</f>
        <v/>
      </c>
    </row>
    <row r="284" spans="1:6" ht="198.95" customHeight="1" x14ac:dyDescent="0.15">
      <c r="A284" s="130" t="str">
        <f t="shared" si="4"/>
        <v/>
      </c>
      <c r="B284" s="130" t="str" cm="1">
        <f t="array" ref="B284">IFERROR(INDEX(実施計画様式!$M$73:$M$472,_xlfn.AGGREGATE(15,6,(ROW(実施計画様式!$D$73:$D$472)-ROW(実施計画様式!$D$73)+1)/(実施計画様式!$D$73:$D$472&lt;&gt;""),ROW(A282))),"")</f>
        <v/>
      </c>
      <c r="C284" s="130" t="str" cm="1">
        <f t="array" ref="C284">IFERROR(INDEX(実施計画様式!$J$73:$J$472,_xlfn.AGGREGATE(15,6,(ROW(実施計画様式!$D$73:$D$472)-ROW(実施計画様式!$D$73)+1)/(実施計画様式!$D$73:$D$472&lt;&gt;""),ROW(A282))),"")</f>
        <v/>
      </c>
      <c r="D284" s="130" t="str" cm="1">
        <f t="array" ref="D284">IFERROR(INDEX(実施計画様式!$AA$73:$AA$472,_xlfn.AGGREGATE(15,6,(ROW(実施計画様式!$D$73:$D$472)-ROW(実施計画様式!$D$73)+1)/(実施計画様式!$D$73:$D$472&lt;&gt;""),ROW(A282))),"")</f>
        <v/>
      </c>
      <c r="E284" s="130" t="str" cm="1">
        <f t="array" ref="E284">IFERROR(INDEX(実施計画様式!$AI$73:$AI$472,_xlfn.AGGREGATE(15,6,(ROW(実施計画様式!$D$73:$D$472)-ROW(実施計画様式!$D$73)+1)/(実施計画様式!$D$73:$D$472&lt;&gt;""),ROW(A282))),"")</f>
        <v/>
      </c>
      <c r="F284" s="130" t="str" cm="1">
        <f t="array" ref="F284">IFERROR(INDEX(実施計画様式!$AK$73:$AK$472,_xlfn.AGGREGATE(15,6,(ROW(実施計画様式!$D$73:$D$472)-ROW(実施計画様式!$D$73)+1)/(実施計画様式!$D$73:$D$472&lt;&gt;""),ROW(A282))),"")</f>
        <v/>
      </c>
    </row>
    <row r="285" spans="1:6" ht="198.95" customHeight="1" x14ac:dyDescent="0.15">
      <c r="A285" s="130" t="str">
        <f t="shared" si="4"/>
        <v/>
      </c>
      <c r="B285" s="130" t="str" cm="1">
        <f t="array" ref="B285">IFERROR(INDEX(実施計画様式!$M$73:$M$472,_xlfn.AGGREGATE(15,6,(ROW(実施計画様式!$D$73:$D$472)-ROW(実施計画様式!$D$73)+1)/(実施計画様式!$D$73:$D$472&lt;&gt;""),ROW(A283))),"")</f>
        <v/>
      </c>
      <c r="C285" s="130" t="str" cm="1">
        <f t="array" ref="C285">IFERROR(INDEX(実施計画様式!$J$73:$J$472,_xlfn.AGGREGATE(15,6,(ROW(実施計画様式!$D$73:$D$472)-ROW(実施計画様式!$D$73)+1)/(実施計画様式!$D$73:$D$472&lt;&gt;""),ROW(A283))),"")</f>
        <v/>
      </c>
      <c r="D285" s="130" t="str" cm="1">
        <f t="array" ref="D285">IFERROR(INDEX(実施計画様式!$AA$73:$AA$472,_xlfn.AGGREGATE(15,6,(ROW(実施計画様式!$D$73:$D$472)-ROW(実施計画様式!$D$73)+1)/(実施計画様式!$D$73:$D$472&lt;&gt;""),ROW(A283))),"")</f>
        <v/>
      </c>
      <c r="E285" s="130" t="str" cm="1">
        <f t="array" ref="E285">IFERROR(INDEX(実施計画様式!$AI$73:$AI$472,_xlfn.AGGREGATE(15,6,(ROW(実施計画様式!$D$73:$D$472)-ROW(実施計画様式!$D$73)+1)/(実施計画様式!$D$73:$D$472&lt;&gt;""),ROW(A283))),"")</f>
        <v/>
      </c>
      <c r="F285" s="130" t="str" cm="1">
        <f t="array" ref="F285">IFERROR(INDEX(実施計画様式!$AK$73:$AK$472,_xlfn.AGGREGATE(15,6,(ROW(実施計画様式!$D$73:$D$472)-ROW(実施計画様式!$D$73)+1)/(実施計画様式!$D$73:$D$472&lt;&gt;""),ROW(A283))),"")</f>
        <v/>
      </c>
    </row>
    <row r="286" spans="1:6" ht="198.95" customHeight="1" x14ac:dyDescent="0.15">
      <c r="A286" s="130" t="str">
        <f t="shared" si="4"/>
        <v/>
      </c>
      <c r="B286" s="130" t="str" cm="1">
        <f t="array" ref="B286">IFERROR(INDEX(実施計画様式!$M$73:$M$472,_xlfn.AGGREGATE(15,6,(ROW(実施計画様式!$D$73:$D$472)-ROW(実施計画様式!$D$73)+1)/(実施計画様式!$D$73:$D$472&lt;&gt;""),ROW(A284))),"")</f>
        <v/>
      </c>
      <c r="C286" s="130" t="str" cm="1">
        <f t="array" ref="C286">IFERROR(INDEX(実施計画様式!$J$73:$J$472,_xlfn.AGGREGATE(15,6,(ROW(実施計画様式!$D$73:$D$472)-ROW(実施計画様式!$D$73)+1)/(実施計画様式!$D$73:$D$472&lt;&gt;""),ROW(A284))),"")</f>
        <v/>
      </c>
      <c r="D286" s="130" t="str" cm="1">
        <f t="array" ref="D286">IFERROR(INDEX(実施計画様式!$AA$73:$AA$472,_xlfn.AGGREGATE(15,6,(ROW(実施計画様式!$D$73:$D$472)-ROW(実施計画様式!$D$73)+1)/(実施計画様式!$D$73:$D$472&lt;&gt;""),ROW(A284))),"")</f>
        <v/>
      </c>
      <c r="E286" s="130" t="str" cm="1">
        <f t="array" ref="E286">IFERROR(INDEX(実施計画様式!$AI$73:$AI$472,_xlfn.AGGREGATE(15,6,(ROW(実施計画様式!$D$73:$D$472)-ROW(実施計画様式!$D$73)+1)/(実施計画様式!$D$73:$D$472&lt;&gt;""),ROW(A284))),"")</f>
        <v/>
      </c>
      <c r="F286" s="130" t="str" cm="1">
        <f t="array" ref="F286">IFERROR(INDEX(実施計画様式!$AK$73:$AK$472,_xlfn.AGGREGATE(15,6,(ROW(実施計画様式!$D$73:$D$472)-ROW(実施計画様式!$D$73)+1)/(実施計画様式!$D$73:$D$472&lt;&gt;""),ROW(A284))),"")</f>
        <v/>
      </c>
    </row>
    <row r="287" spans="1:6" ht="198.95" customHeight="1" x14ac:dyDescent="0.15">
      <c r="A287" s="130" t="str">
        <f t="shared" si="4"/>
        <v/>
      </c>
      <c r="B287" s="130" t="str" cm="1">
        <f t="array" ref="B287">IFERROR(INDEX(実施計画様式!$M$73:$M$472,_xlfn.AGGREGATE(15,6,(ROW(実施計画様式!$D$73:$D$472)-ROW(実施計画様式!$D$73)+1)/(実施計画様式!$D$73:$D$472&lt;&gt;""),ROW(A285))),"")</f>
        <v/>
      </c>
      <c r="C287" s="130" t="str" cm="1">
        <f t="array" ref="C287">IFERROR(INDEX(実施計画様式!$J$73:$J$472,_xlfn.AGGREGATE(15,6,(ROW(実施計画様式!$D$73:$D$472)-ROW(実施計画様式!$D$73)+1)/(実施計画様式!$D$73:$D$472&lt;&gt;""),ROW(A285))),"")</f>
        <v/>
      </c>
      <c r="D287" s="130" t="str" cm="1">
        <f t="array" ref="D287">IFERROR(INDEX(実施計画様式!$AA$73:$AA$472,_xlfn.AGGREGATE(15,6,(ROW(実施計画様式!$D$73:$D$472)-ROW(実施計画様式!$D$73)+1)/(実施計画様式!$D$73:$D$472&lt;&gt;""),ROW(A285))),"")</f>
        <v/>
      </c>
      <c r="E287" s="130" t="str" cm="1">
        <f t="array" ref="E287">IFERROR(INDEX(実施計画様式!$AI$73:$AI$472,_xlfn.AGGREGATE(15,6,(ROW(実施計画様式!$D$73:$D$472)-ROW(実施計画様式!$D$73)+1)/(実施計画様式!$D$73:$D$472&lt;&gt;""),ROW(A285))),"")</f>
        <v/>
      </c>
      <c r="F287" s="130" t="str" cm="1">
        <f t="array" ref="F287">IFERROR(INDEX(実施計画様式!$AK$73:$AK$472,_xlfn.AGGREGATE(15,6,(ROW(実施計画様式!$D$73:$D$472)-ROW(実施計画様式!$D$73)+1)/(実施計画様式!$D$73:$D$472&lt;&gt;""),ROW(A285))),"")</f>
        <v/>
      </c>
    </row>
    <row r="288" spans="1:6" ht="198.95" customHeight="1" x14ac:dyDescent="0.15">
      <c r="A288" s="130" t="str">
        <f t="shared" si="4"/>
        <v/>
      </c>
      <c r="B288" s="130" t="str" cm="1">
        <f t="array" ref="B288">IFERROR(INDEX(実施計画様式!$M$73:$M$472,_xlfn.AGGREGATE(15,6,(ROW(実施計画様式!$D$73:$D$472)-ROW(実施計画様式!$D$73)+1)/(実施計画様式!$D$73:$D$472&lt;&gt;""),ROW(A286))),"")</f>
        <v/>
      </c>
      <c r="C288" s="130" t="str" cm="1">
        <f t="array" ref="C288">IFERROR(INDEX(実施計画様式!$J$73:$J$472,_xlfn.AGGREGATE(15,6,(ROW(実施計画様式!$D$73:$D$472)-ROW(実施計画様式!$D$73)+1)/(実施計画様式!$D$73:$D$472&lt;&gt;""),ROW(A286))),"")</f>
        <v/>
      </c>
      <c r="D288" s="130" t="str" cm="1">
        <f t="array" ref="D288">IFERROR(INDEX(実施計画様式!$AA$73:$AA$472,_xlfn.AGGREGATE(15,6,(ROW(実施計画様式!$D$73:$D$472)-ROW(実施計画様式!$D$73)+1)/(実施計画様式!$D$73:$D$472&lt;&gt;""),ROW(A286))),"")</f>
        <v/>
      </c>
      <c r="E288" s="130" t="str" cm="1">
        <f t="array" ref="E288">IFERROR(INDEX(実施計画様式!$AI$73:$AI$472,_xlfn.AGGREGATE(15,6,(ROW(実施計画様式!$D$73:$D$472)-ROW(実施計画様式!$D$73)+1)/(実施計画様式!$D$73:$D$472&lt;&gt;""),ROW(A286))),"")</f>
        <v/>
      </c>
      <c r="F288" s="130" t="str" cm="1">
        <f t="array" ref="F288">IFERROR(INDEX(実施計画様式!$AK$73:$AK$472,_xlfn.AGGREGATE(15,6,(ROW(実施計画様式!$D$73:$D$472)-ROW(実施計画様式!$D$73)+1)/(実施計画様式!$D$73:$D$472&lt;&gt;""),ROW(A286))),"")</f>
        <v/>
      </c>
    </row>
    <row r="289" spans="1:6" ht="198.95" customHeight="1" x14ac:dyDescent="0.15">
      <c r="A289" s="130" t="str">
        <f t="shared" si="4"/>
        <v/>
      </c>
      <c r="B289" s="130" t="str" cm="1">
        <f t="array" ref="B289">IFERROR(INDEX(実施計画様式!$M$73:$M$472,_xlfn.AGGREGATE(15,6,(ROW(実施計画様式!$D$73:$D$472)-ROW(実施計画様式!$D$73)+1)/(実施計画様式!$D$73:$D$472&lt;&gt;""),ROW(A287))),"")</f>
        <v/>
      </c>
      <c r="C289" s="130" t="str" cm="1">
        <f t="array" ref="C289">IFERROR(INDEX(実施計画様式!$J$73:$J$472,_xlfn.AGGREGATE(15,6,(ROW(実施計画様式!$D$73:$D$472)-ROW(実施計画様式!$D$73)+1)/(実施計画様式!$D$73:$D$472&lt;&gt;""),ROW(A287))),"")</f>
        <v/>
      </c>
      <c r="D289" s="130" t="str" cm="1">
        <f t="array" ref="D289">IFERROR(INDEX(実施計画様式!$AA$73:$AA$472,_xlfn.AGGREGATE(15,6,(ROW(実施計画様式!$D$73:$D$472)-ROW(実施計画様式!$D$73)+1)/(実施計画様式!$D$73:$D$472&lt;&gt;""),ROW(A287))),"")</f>
        <v/>
      </c>
      <c r="E289" s="130" t="str" cm="1">
        <f t="array" ref="E289">IFERROR(INDEX(実施計画様式!$AI$73:$AI$472,_xlfn.AGGREGATE(15,6,(ROW(実施計画様式!$D$73:$D$472)-ROW(実施計画様式!$D$73)+1)/(実施計画様式!$D$73:$D$472&lt;&gt;""),ROW(A287))),"")</f>
        <v/>
      </c>
      <c r="F289" s="130" t="str" cm="1">
        <f t="array" ref="F289">IFERROR(INDEX(実施計画様式!$AK$73:$AK$472,_xlfn.AGGREGATE(15,6,(ROW(実施計画様式!$D$73:$D$472)-ROW(実施計画様式!$D$73)+1)/(実施計画様式!$D$73:$D$472&lt;&gt;""),ROW(A287))),"")</f>
        <v/>
      </c>
    </row>
    <row r="290" spans="1:6" ht="198.95" customHeight="1" x14ac:dyDescent="0.15">
      <c r="A290" s="130" t="str">
        <f t="shared" si="4"/>
        <v/>
      </c>
      <c r="B290" s="130" t="str" cm="1">
        <f t="array" ref="B290">IFERROR(INDEX(実施計画様式!$M$73:$M$472,_xlfn.AGGREGATE(15,6,(ROW(実施計画様式!$D$73:$D$472)-ROW(実施計画様式!$D$73)+1)/(実施計画様式!$D$73:$D$472&lt;&gt;""),ROW(A288))),"")</f>
        <v/>
      </c>
      <c r="C290" s="130" t="str" cm="1">
        <f t="array" ref="C290">IFERROR(INDEX(実施計画様式!$J$73:$J$472,_xlfn.AGGREGATE(15,6,(ROW(実施計画様式!$D$73:$D$472)-ROW(実施計画様式!$D$73)+1)/(実施計画様式!$D$73:$D$472&lt;&gt;""),ROW(A288))),"")</f>
        <v/>
      </c>
      <c r="D290" s="130" t="str" cm="1">
        <f t="array" ref="D290">IFERROR(INDEX(実施計画様式!$AA$73:$AA$472,_xlfn.AGGREGATE(15,6,(ROW(実施計画様式!$D$73:$D$472)-ROW(実施計画様式!$D$73)+1)/(実施計画様式!$D$73:$D$472&lt;&gt;""),ROW(A288))),"")</f>
        <v/>
      </c>
      <c r="E290" s="130" t="str" cm="1">
        <f t="array" ref="E290">IFERROR(INDEX(実施計画様式!$AI$73:$AI$472,_xlfn.AGGREGATE(15,6,(ROW(実施計画様式!$D$73:$D$472)-ROW(実施計画様式!$D$73)+1)/(実施計画様式!$D$73:$D$472&lt;&gt;""),ROW(A288))),"")</f>
        <v/>
      </c>
      <c r="F290" s="130" t="str" cm="1">
        <f t="array" ref="F290">IFERROR(INDEX(実施計画様式!$AK$73:$AK$472,_xlfn.AGGREGATE(15,6,(ROW(実施計画様式!$D$73:$D$472)-ROW(実施計画様式!$D$73)+1)/(実施計画様式!$D$73:$D$472&lt;&gt;""),ROW(A288))),"")</f>
        <v/>
      </c>
    </row>
    <row r="291" spans="1:6" ht="198.95" customHeight="1" x14ac:dyDescent="0.15">
      <c r="A291" s="130" t="str">
        <f t="shared" si="4"/>
        <v/>
      </c>
      <c r="B291" s="130" t="str" cm="1">
        <f t="array" ref="B291">IFERROR(INDEX(実施計画様式!$M$73:$M$472,_xlfn.AGGREGATE(15,6,(ROW(実施計画様式!$D$73:$D$472)-ROW(実施計画様式!$D$73)+1)/(実施計画様式!$D$73:$D$472&lt;&gt;""),ROW(A289))),"")</f>
        <v/>
      </c>
      <c r="C291" s="130" t="str" cm="1">
        <f t="array" ref="C291">IFERROR(INDEX(実施計画様式!$J$73:$J$472,_xlfn.AGGREGATE(15,6,(ROW(実施計画様式!$D$73:$D$472)-ROW(実施計画様式!$D$73)+1)/(実施計画様式!$D$73:$D$472&lt;&gt;""),ROW(A289))),"")</f>
        <v/>
      </c>
      <c r="D291" s="130" t="str" cm="1">
        <f t="array" ref="D291">IFERROR(INDEX(実施計画様式!$AA$73:$AA$472,_xlfn.AGGREGATE(15,6,(ROW(実施計画様式!$D$73:$D$472)-ROW(実施計画様式!$D$73)+1)/(実施計画様式!$D$73:$D$472&lt;&gt;""),ROW(A289))),"")</f>
        <v/>
      </c>
      <c r="E291" s="130" t="str" cm="1">
        <f t="array" ref="E291">IFERROR(INDEX(実施計画様式!$AI$73:$AI$472,_xlfn.AGGREGATE(15,6,(ROW(実施計画様式!$D$73:$D$472)-ROW(実施計画様式!$D$73)+1)/(実施計画様式!$D$73:$D$472&lt;&gt;""),ROW(A289))),"")</f>
        <v/>
      </c>
      <c r="F291" s="130" t="str" cm="1">
        <f t="array" ref="F291">IFERROR(INDEX(実施計画様式!$AK$73:$AK$472,_xlfn.AGGREGATE(15,6,(ROW(実施計画様式!$D$73:$D$472)-ROW(実施計画様式!$D$73)+1)/(実施計画様式!$D$73:$D$472&lt;&gt;""),ROW(A289))),"")</f>
        <v/>
      </c>
    </row>
    <row r="292" spans="1:6" ht="198.95" customHeight="1" x14ac:dyDescent="0.15">
      <c r="A292" s="130" t="str">
        <f t="shared" si="4"/>
        <v/>
      </c>
      <c r="B292" s="130" t="str" cm="1">
        <f t="array" ref="B292">IFERROR(INDEX(実施計画様式!$M$73:$M$472,_xlfn.AGGREGATE(15,6,(ROW(実施計画様式!$D$73:$D$472)-ROW(実施計画様式!$D$73)+1)/(実施計画様式!$D$73:$D$472&lt;&gt;""),ROW(A290))),"")</f>
        <v/>
      </c>
      <c r="C292" s="130" t="str" cm="1">
        <f t="array" ref="C292">IFERROR(INDEX(実施計画様式!$J$73:$J$472,_xlfn.AGGREGATE(15,6,(ROW(実施計画様式!$D$73:$D$472)-ROW(実施計画様式!$D$73)+1)/(実施計画様式!$D$73:$D$472&lt;&gt;""),ROW(A290))),"")</f>
        <v/>
      </c>
      <c r="D292" s="130" t="str" cm="1">
        <f t="array" ref="D292">IFERROR(INDEX(実施計画様式!$AA$73:$AA$472,_xlfn.AGGREGATE(15,6,(ROW(実施計画様式!$D$73:$D$472)-ROW(実施計画様式!$D$73)+1)/(実施計画様式!$D$73:$D$472&lt;&gt;""),ROW(A290))),"")</f>
        <v/>
      </c>
      <c r="E292" s="130" t="str" cm="1">
        <f t="array" ref="E292">IFERROR(INDEX(実施計画様式!$AI$73:$AI$472,_xlfn.AGGREGATE(15,6,(ROW(実施計画様式!$D$73:$D$472)-ROW(実施計画様式!$D$73)+1)/(実施計画様式!$D$73:$D$472&lt;&gt;""),ROW(A290))),"")</f>
        <v/>
      </c>
      <c r="F292" s="130" t="str" cm="1">
        <f t="array" ref="F292">IFERROR(INDEX(実施計画様式!$AK$73:$AK$472,_xlfn.AGGREGATE(15,6,(ROW(実施計画様式!$D$73:$D$472)-ROW(実施計画様式!$D$73)+1)/(実施計画様式!$D$73:$D$472&lt;&gt;""),ROW(A290))),"")</f>
        <v/>
      </c>
    </row>
    <row r="293" spans="1:6" ht="198.95" customHeight="1" x14ac:dyDescent="0.15">
      <c r="A293" s="130" t="str">
        <f t="shared" si="4"/>
        <v/>
      </c>
      <c r="B293" s="130" t="str" cm="1">
        <f t="array" ref="B293">IFERROR(INDEX(実施計画様式!$M$73:$M$472,_xlfn.AGGREGATE(15,6,(ROW(実施計画様式!$D$73:$D$472)-ROW(実施計画様式!$D$73)+1)/(実施計画様式!$D$73:$D$472&lt;&gt;""),ROW(A291))),"")</f>
        <v/>
      </c>
      <c r="C293" s="130" t="str" cm="1">
        <f t="array" ref="C293">IFERROR(INDEX(実施計画様式!$J$73:$J$472,_xlfn.AGGREGATE(15,6,(ROW(実施計画様式!$D$73:$D$472)-ROW(実施計画様式!$D$73)+1)/(実施計画様式!$D$73:$D$472&lt;&gt;""),ROW(A291))),"")</f>
        <v/>
      </c>
      <c r="D293" s="130" t="str" cm="1">
        <f t="array" ref="D293">IFERROR(INDEX(実施計画様式!$AA$73:$AA$472,_xlfn.AGGREGATE(15,6,(ROW(実施計画様式!$D$73:$D$472)-ROW(実施計画様式!$D$73)+1)/(実施計画様式!$D$73:$D$472&lt;&gt;""),ROW(A291))),"")</f>
        <v/>
      </c>
      <c r="E293" s="130" t="str" cm="1">
        <f t="array" ref="E293">IFERROR(INDEX(実施計画様式!$AI$73:$AI$472,_xlfn.AGGREGATE(15,6,(ROW(実施計画様式!$D$73:$D$472)-ROW(実施計画様式!$D$73)+1)/(実施計画様式!$D$73:$D$472&lt;&gt;""),ROW(A291))),"")</f>
        <v/>
      </c>
      <c r="F293" s="130" t="str" cm="1">
        <f t="array" ref="F293">IFERROR(INDEX(実施計画様式!$AK$73:$AK$472,_xlfn.AGGREGATE(15,6,(ROW(実施計画様式!$D$73:$D$472)-ROW(実施計画様式!$D$73)+1)/(実施計画様式!$D$73:$D$472&lt;&gt;""),ROW(A291))),"")</f>
        <v/>
      </c>
    </row>
    <row r="294" spans="1:6" ht="198.95" customHeight="1" x14ac:dyDescent="0.15">
      <c r="A294" s="130" t="str">
        <f t="shared" si="4"/>
        <v/>
      </c>
      <c r="B294" s="130" t="str" cm="1">
        <f t="array" ref="B294">IFERROR(INDEX(実施計画様式!$M$73:$M$472,_xlfn.AGGREGATE(15,6,(ROW(実施計画様式!$D$73:$D$472)-ROW(実施計画様式!$D$73)+1)/(実施計画様式!$D$73:$D$472&lt;&gt;""),ROW(A292))),"")</f>
        <v/>
      </c>
      <c r="C294" s="130" t="str" cm="1">
        <f t="array" ref="C294">IFERROR(INDEX(実施計画様式!$J$73:$J$472,_xlfn.AGGREGATE(15,6,(ROW(実施計画様式!$D$73:$D$472)-ROW(実施計画様式!$D$73)+1)/(実施計画様式!$D$73:$D$472&lt;&gt;""),ROW(A292))),"")</f>
        <v/>
      </c>
      <c r="D294" s="130" t="str" cm="1">
        <f t="array" ref="D294">IFERROR(INDEX(実施計画様式!$AA$73:$AA$472,_xlfn.AGGREGATE(15,6,(ROW(実施計画様式!$D$73:$D$472)-ROW(実施計画様式!$D$73)+1)/(実施計画様式!$D$73:$D$472&lt;&gt;""),ROW(A292))),"")</f>
        <v/>
      </c>
      <c r="E294" s="130" t="str" cm="1">
        <f t="array" ref="E294">IFERROR(INDEX(実施計画様式!$AI$73:$AI$472,_xlfn.AGGREGATE(15,6,(ROW(実施計画様式!$D$73:$D$472)-ROW(実施計画様式!$D$73)+1)/(実施計画様式!$D$73:$D$472&lt;&gt;""),ROW(A292))),"")</f>
        <v/>
      </c>
      <c r="F294" s="130" t="str" cm="1">
        <f t="array" ref="F294">IFERROR(INDEX(実施計画様式!$AK$73:$AK$472,_xlfn.AGGREGATE(15,6,(ROW(実施計画様式!$D$73:$D$472)-ROW(実施計画様式!$D$73)+1)/(実施計画様式!$D$73:$D$472&lt;&gt;""),ROW(A292))),"")</f>
        <v/>
      </c>
    </row>
    <row r="295" spans="1:6" ht="198.95" customHeight="1" x14ac:dyDescent="0.15">
      <c r="A295" s="130" t="str">
        <f t="shared" si="4"/>
        <v/>
      </c>
      <c r="B295" s="130" t="str" cm="1">
        <f t="array" ref="B295">IFERROR(INDEX(実施計画様式!$M$73:$M$472,_xlfn.AGGREGATE(15,6,(ROW(実施計画様式!$D$73:$D$472)-ROW(実施計画様式!$D$73)+1)/(実施計画様式!$D$73:$D$472&lt;&gt;""),ROW(A293))),"")</f>
        <v/>
      </c>
      <c r="C295" s="130" t="str" cm="1">
        <f t="array" ref="C295">IFERROR(INDEX(実施計画様式!$J$73:$J$472,_xlfn.AGGREGATE(15,6,(ROW(実施計画様式!$D$73:$D$472)-ROW(実施計画様式!$D$73)+1)/(実施計画様式!$D$73:$D$472&lt;&gt;""),ROW(A293))),"")</f>
        <v/>
      </c>
      <c r="D295" s="130" t="str" cm="1">
        <f t="array" ref="D295">IFERROR(INDEX(実施計画様式!$AA$73:$AA$472,_xlfn.AGGREGATE(15,6,(ROW(実施計画様式!$D$73:$D$472)-ROW(実施計画様式!$D$73)+1)/(実施計画様式!$D$73:$D$472&lt;&gt;""),ROW(A293))),"")</f>
        <v/>
      </c>
      <c r="E295" s="130" t="str" cm="1">
        <f t="array" ref="E295">IFERROR(INDEX(実施計画様式!$AI$73:$AI$472,_xlfn.AGGREGATE(15,6,(ROW(実施計画様式!$D$73:$D$472)-ROW(実施計画様式!$D$73)+1)/(実施計画様式!$D$73:$D$472&lt;&gt;""),ROW(A293))),"")</f>
        <v/>
      </c>
      <c r="F295" s="130" t="str" cm="1">
        <f t="array" ref="F295">IFERROR(INDEX(実施計画様式!$AK$73:$AK$472,_xlfn.AGGREGATE(15,6,(ROW(実施計画様式!$D$73:$D$472)-ROW(実施計画様式!$D$73)+1)/(実施計画様式!$D$73:$D$472&lt;&gt;""),ROW(A293))),"")</f>
        <v/>
      </c>
    </row>
    <row r="296" spans="1:6" ht="198.95" customHeight="1" x14ac:dyDescent="0.15">
      <c r="A296" s="130" t="str">
        <f t="shared" si="4"/>
        <v/>
      </c>
      <c r="B296" s="130" t="str" cm="1">
        <f t="array" ref="B296">IFERROR(INDEX(実施計画様式!$M$73:$M$472,_xlfn.AGGREGATE(15,6,(ROW(実施計画様式!$D$73:$D$472)-ROW(実施計画様式!$D$73)+1)/(実施計画様式!$D$73:$D$472&lt;&gt;""),ROW(A294))),"")</f>
        <v/>
      </c>
      <c r="C296" s="130" t="str" cm="1">
        <f t="array" ref="C296">IFERROR(INDEX(実施計画様式!$J$73:$J$472,_xlfn.AGGREGATE(15,6,(ROW(実施計画様式!$D$73:$D$472)-ROW(実施計画様式!$D$73)+1)/(実施計画様式!$D$73:$D$472&lt;&gt;""),ROW(A294))),"")</f>
        <v/>
      </c>
      <c r="D296" s="130" t="str" cm="1">
        <f t="array" ref="D296">IFERROR(INDEX(実施計画様式!$AA$73:$AA$472,_xlfn.AGGREGATE(15,6,(ROW(実施計画様式!$D$73:$D$472)-ROW(実施計画様式!$D$73)+1)/(実施計画様式!$D$73:$D$472&lt;&gt;""),ROW(A294))),"")</f>
        <v/>
      </c>
      <c r="E296" s="130" t="str" cm="1">
        <f t="array" ref="E296">IFERROR(INDEX(実施計画様式!$AI$73:$AI$472,_xlfn.AGGREGATE(15,6,(ROW(実施計画様式!$D$73:$D$472)-ROW(実施計画様式!$D$73)+1)/(実施計画様式!$D$73:$D$472&lt;&gt;""),ROW(A294))),"")</f>
        <v/>
      </c>
      <c r="F296" s="130" t="str" cm="1">
        <f t="array" ref="F296">IFERROR(INDEX(実施計画様式!$AK$73:$AK$472,_xlfn.AGGREGATE(15,6,(ROW(実施計画様式!$D$73:$D$472)-ROW(実施計画様式!$D$73)+1)/(実施計画様式!$D$73:$D$472&lt;&gt;""),ROW(A294))),"")</f>
        <v/>
      </c>
    </row>
    <row r="297" spans="1:6" ht="198.95" customHeight="1" x14ac:dyDescent="0.15">
      <c r="A297" s="130" t="str">
        <f t="shared" si="4"/>
        <v/>
      </c>
      <c r="B297" s="130" t="str" cm="1">
        <f t="array" ref="B297">IFERROR(INDEX(実施計画様式!$M$73:$M$472,_xlfn.AGGREGATE(15,6,(ROW(実施計画様式!$D$73:$D$472)-ROW(実施計画様式!$D$73)+1)/(実施計画様式!$D$73:$D$472&lt;&gt;""),ROW(A295))),"")</f>
        <v/>
      </c>
      <c r="C297" s="130" t="str" cm="1">
        <f t="array" ref="C297">IFERROR(INDEX(実施計画様式!$J$73:$J$472,_xlfn.AGGREGATE(15,6,(ROW(実施計画様式!$D$73:$D$472)-ROW(実施計画様式!$D$73)+1)/(実施計画様式!$D$73:$D$472&lt;&gt;""),ROW(A295))),"")</f>
        <v/>
      </c>
      <c r="D297" s="130" t="str" cm="1">
        <f t="array" ref="D297">IFERROR(INDEX(実施計画様式!$AA$73:$AA$472,_xlfn.AGGREGATE(15,6,(ROW(実施計画様式!$D$73:$D$472)-ROW(実施計画様式!$D$73)+1)/(実施計画様式!$D$73:$D$472&lt;&gt;""),ROW(A295))),"")</f>
        <v/>
      </c>
      <c r="E297" s="130" t="str" cm="1">
        <f t="array" ref="E297">IFERROR(INDEX(実施計画様式!$AI$73:$AI$472,_xlfn.AGGREGATE(15,6,(ROW(実施計画様式!$D$73:$D$472)-ROW(実施計画様式!$D$73)+1)/(実施計画様式!$D$73:$D$472&lt;&gt;""),ROW(A295))),"")</f>
        <v/>
      </c>
      <c r="F297" s="130" t="str" cm="1">
        <f t="array" ref="F297">IFERROR(INDEX(実施計画様式!$AK$73:$AK$472,_xlfn.AGGREGATE(15,6,(ROW(実施計画様式!$D$73:$D$472)-ROW(実施計画様式!$D$73)+1)/(実施計画様式!$D$73:$D$472&lt;&gt;""),ROW(A295))),"")</f>
        <v/>
      </c>
    </row>
    <row r="298" spans="1:6" ht="198.95" customHeight="1" x14ac:dyDescent="0.15">
      <c r="A298" s="130" t="str">
        <f t="shared" si="4"/>
        <v/>
      </c>
      <c r="B298" s="130" t="str" cm="1">
        <f t="array" ref="B298">IFERROR(INDEX(実施計画様式!$M$73:$M$472,_xlfn.AGGREGATE(15,6,(ROW(実施計画様式!$D$73:$D$472)-ROW(実施計画様式!$D$73)+1)/(実施計画様式!$D$73:$D$472&lt;&gt;""),ROW(A296))),"")</f>
        <v/>
      </c>
      <c r="C298" s="130" t="str" cm="1">
        <f t="array" ref="C298">IFERROR(INDEX(実施計画様式!$J$73:$J$472,_xlfn.AGGREGATE(15,6,(ROW(実施計画様式!$D$73:$D$472)-ROW(実施計画様式!$D$73)+1)/(実施計画様式!$D$73:$D$472&lt;&gt;""),ROW(A296))),"")</f>
        <v/>
      </c>
      <c r="D298" s="130" t="str" cm="1">
        <f t="array" ref="D298">IFERROR(INDEX(実施計画様式!$AA$73:$AA$472,_xlfn.AGGREGATE(15,6,(ROW(実施計画様式!$D$73:$D$472)-ROW(実施計画様式!$D$73)+1)/(実施計画様式!$D$73:$D$472&lt;&gt;""),ROW(A296))),"")</f>
        <v/>
      </c>
      <c r="E298" s="130" t="str" cm="1">
        <f t="array" ref="E298">IFERROR(INDEX(実施計画様式!$AI$73:$AI$472,_xlfn.AGGREGATE(15,6,(ROW(実施計画様式!$D$73:$D$472)-ROW(実施計画様式!$D$73)+1)/(実施計画様式!$D$73:$D$472&lt;&gt;""),ROW(A296))),"")</f>
        <v/>
      </c>
      <c r="F298" s="130" t="str" cm="1">
        <f t="array" ref="F298">IFERROR(INDEX(実施計画様式!$AK$73:$AK$472,_xlfn.AGGREGATE(15,6,(ROW(実施計画様式!$D$73:$D$472)-ROW(実施計画様式!$D$73)+1)/(実施計画様式!$D$73:$D$472&lt;&gt;""),ROW(A296))),"")</f>
        <v/>
      </c>
    </row>
    <row r="299" spans="1:6" ht="198.95" customHeight="1" x14ac:dyDescent="0.15">
      <c r="A299" s="130" t="str">
        <f t="shared" si="4"/>
        <v/>
      </c>
      <c r="B299" s="130" t="str" cm="1">
        <f t="array" ref="B299">IFERROR(INDEX(実施計画様式!$M$73:$M$472,_xlfn.AGGREGATE(15,6,(ROW(実施計画様式!$D$73:$D$472)-ROW(実施計画様式!$D$73)+1)/(実施計画様式!$D$73:$D$472&lt;&gt;""),ROW(A297))),"")</f>
        <v/>
      </c>
      <c r="C299" s="130" t="str" cm="1">
        <f t="array" ref="C299">IFERROR(INDEX(実施計画様式!$J$73:$J$472,_xlfn.AGGREGATE(15,6,(ROW(実施計画様式!$D$73:$D$472)-ROW(実施計画様式!$D$73)+1)/(実施計画様式!$D$73:$D$472&lt;&gt;""),ROW(A297))),"")</f>
        <v/>
      </c>
      <c r="D299" s="130" t="str" cm="1">
        <f t="array" ref="D299">IFERROR(INDEX(実施計画様式!$AA$73:$AA$472,_xlfn.AGGREGATE(15,6,(ROW(実施計画様式!$D$73:$D$472)-ROW(実施計画様式!$D$73)+1)/(実施計画様式!$D$73:$D$472&lt;&gt;""),ROW(A297))),"")</f>
        <v/>
      </c>
      <c r="E299" s="130" t="str" cm="1">
        <f t="array" ref="E299">IFERROR(INDEX(実施計画様式!$AI$73:$AI$472,_xlfn.AGGREGATE(15,6,(ROW(実施計画様式!$D$73:$D$472)-ROW(実施計画様式!$D$73)+1)/(実施計画様式!$D$73:$D$472&lt;&gt;""),ROW(A297))),"")</f>
        <v/>
      </c>
      <c r="F299" s="130" t="str" cm="1">
        <f t="array" ref="F299">IFERROR(INDEX(実施計画様式!$AK$73:$AK$472,_xlfn.AGGREGATE(15,6,(ROW(実施計画様式!$D$73:$D$472)-ROW(実施計画様式!$D$73)+1)/(実施計画様式!$D$73:$D$472&lt;&gt;""),ROW(A297))),"")</f>
        <v/>
      </c>
    </row>
    <row r="300" spans="1:6" ht="198.95" customHeight="1" x14ac:dyDescent="0.15">
      <c r="A300" s="130" t="str">
        <f t="shared" si="4"/>
        <v/>
      </c>
      <c r="B300" s="130" t="str" cm="1">
        <f t="array" ref="B300">IFERROR(INDEX(実施計画様式!$M$73:$M$472,_xlfn.AGGREGATE(15,6,(ROW(実施計画様式!$D$73:$D$472)-ROW(実施計画様式!$D$73)+1)/(実施計画様式!$D$73:$D$472&lt;&gt;""),ROW(A298))),"")</f>
        <v/>
      </c>
      <c r="C300" s="130" t="str" cm="1">
        <f t="array" ref="C300">IFERROR(INDEX(実施計画様式!$J$73:$J$472,_xlfn.AGGREGATE(15,6,(ROW(実施計画様式!$D$73:$D$472)-ROW(実施計画様式!$D$73)+1)/(実施計画様式!$D$73:$D$472&lt;&gt;""),ROW(A298))),"")</f>
        <v/>
      </c>
      <c r="D300" s="130" t="str" cm="1">
        <f t="array" ref="D300">IFERROR(INDEX(実施計画様式!$AA$73:$AA$472,_xlfn.AGGREGATE(15,6,(ROW(実施計画様式!$D$73:$D$472)-ROW(実施計画様式!$D$73)+1)/(実施計画様式!$D$73:$D$472&lt;&gt;""),ROW(A298))),"")</f>
        <v/>
      </c>
      <c r="E300" s="130" t="str" cm="1">
        <f t="array" ref="E300">IFERROR(INDEX(実施計画様式!$AI$73:$AI$472,_xlfn.AGGREGATE(15,6,(ROW(実施計画様式!$D$73:$D$472)-ROW(実施計画様式!$D$73)+1)/(実施計画様式!$D$73:$D$472&lt;&gt;""),ROW(A298))),"")</f>
        <v/>
      </c>
      <c r="F300" s="130" t="str" cm="1">
        <f t="array" ref="F300">IFERROR(INDEX(実施計画様式!$AK$73:$AK$472,_xlfn.AGGREGATE(15,6,(ROW(実施計画様式!$D$73:$D$472)-ROW(実施計画様式!$D$73)+1)/(実施計画様式!$D$73:$D$472&lt;&gt;""),ROW(A298))),"")</f>
        <v/>
      </c>
    </row>
    <row r="301" spans="1:6" ht="198.95" customHeight="1" x14ac:dyDescent="0.15">
      <c r="A301" s="130" t="str">
        <f t="shared" si="4"/>
        <v/>
      </c>
      <c r="B301" s="130" t="str" cm="1">
        <f t="array" ref="B301">IFERROR(INDEX(実施計画様式!$M$73:$M$472,_xlfn.AGGREGATE(15,6,(ROW(実施計画様式!$D$73:$D$472)-ROW(実施計画様式!$D$73)+1)/(実施計画様式!$D$73:$D$472&lt;&gt;""),ROW(A299))),"")</f>
        <v/>
      </c>
      <c r="C301" s="130" t="str" cm="1">
        <f t="array" ref="C301">IFERROR(INDEX(実施計画様式!$J$73:$J$472,_xlfn.AGGREGATE(15,6,(ROW(実施計画様式!$D$73:$D$472)-ROW(実施計画様式!$D$73)+1)/(実施計画様式!$D$73:$D$472&lt;&gt;""),ROW(A299))),"")</f>
        <v/>
      </c>
      <c r="D301" s="130" t="str" cm="1">
        <f t="array" ref="D301">IFERROR(INDEX(実施計画様式!$AA$73:$AA$472,_xlfn.AGGREGATE(15,6,(ROW(実施計画様式!$D$73:$D$472)-ROW(実施計画様式!$D$73)+1)/(実施計画様式!$D$73:$D$472&lt;&gt;""),ROW(A299))),"")</f>
        <v/>
      </c>
      <c r="E301" s="130" t="str" cm="1">
        <f t="array" ref="E301">IFERROR(INDEX(実施計画様式!$AI$73:$AI$472,_xlfn.AGGREGATE(15,6,(ROW(実施計画様式!$D$73:$D$472)-ROW(実施計画様式!$D$73)+1)/(実施計画様式!$D$73:$D$472&lt;&gt;""),ROW(A299))),"")</f>
        <v/>
      </c>
      <c r="F301" s="130" t="str" cm="1">
        <f t="array" ref="F301">IFERROR(INDEX(実施計画様式!$AK$73:$AK$472,_xlfn.AGGREGATE(15,6,(ROW(実施計画様式!$D$73:$D$472)-ROW(実施計画様式!$D$73)+1)/(実施計画様式!$D$73:$D$472&lt;&gt;""),ROW(A299))),"")</f>
        <v/>
      </c>
    </row>
    <row r="302" spans="1:6" ht="198.95" customHeight="1" x14ac:dyDescent="0.15">
      <c r="A302" s="130" t="str">
        <f t="shared" si="4"/>
        <v/>
      </c>
      <c r="B302" s="130" t="str" cm="1">
        <f t="array" ref="B302">IFERROR(INDEX(実施計画様式!$M$73:$M$472,_xlfn.AGGREGATE(15,6,(ROW(実施計画様式!$D$73:$D$472)-ROW(実施計画様式!$D$73)+1)/(実施計画様式!$D$73:$D$472&lt;&gt;""),ROW(A300))),"")</f>
        <v/>
      </c>
      <c r="C302" s="130" t="str" cm="1">
        <f t="array" ref="C302">IFERROR(INDEX(実施計画様式!$J$73:$J$472,_xlfn.AGGREGATE(15,6,(ROW(実施計画様式!$D$73:$D$472)-ROW(実施計画様式!$D$73)+1)/(実施計画様式!$D$73:$D$472&lt;&gt;""),ROW(A300))),"")</f>
        <v/>
      </c>
      <c r="D302" s="130" t="str" cm="1">
        <f t="array" ref="D302">IFERROR(INDEX(実施計画様式!$AA$73:$AA$472,_xlfn.AGGREGATE(15,6,(ROW(実施計画様式!$D$73:$D$472)-ROW(実施計画様式!$D$73)+1)/(実施計画様式!$D$73:$D$472&lt;&gt;""),ROW(A300))),"")</f>
        <v/>
      </c>
      <c r="E302" s="130" t="str" cm="1">
        <f t="array" ref="E302">IFERROR(INDEX(実施計画様式!$AI$73:$AI$472,_xlfn.AGGREGATE(15,6,(ROW(実施計画様式!$D$73:$D$472)-ROW(実施計画様式!$D$73)+1)/(実施計画様式!$D$73:$D$472&lt;&gt;""),ROW(A300))),"")</f>
        <v/>
      </c>
      <c r="F302" s="130" t="str" cm="1">
        <f t="array" ref="F302">IFERROR(INDEX(実施計画様式!$AK$73:$AK$472,_xlfn.AGGREGATE(15,6,(ROW(実施計画様式!$D$73:$D$472)-ROW(実施計画様式!$D$73)+1)/(実施計画様式!$D$73:$D$472&lt;&gt;""),ROW(A300))),"")</f>
        <v/>
      </c>
    </row>
    <row r="303" spans="1:6" ht="198.95" customHeight="1" x14ac:dyDescent="0.15">
      <c r="A303" s="130" t="str">
        <f t="shared" si="4"/>
        <v/>
      </c>
      <c r="B303" s="130" t="str" cm="1">
        <f t="array" ref="B303">IFERROR(INDEX(実施計画様式!$M$73:$M$472,_xlfn.AGGREGATE(15,6,(ROW(実施計画様式!$D$73:$D$472)-ROW(実施計画様式!$D$73)+1)/(実施計画様式!$D$73:$D$472&lt;&gt;""),ROW(A301))),"")</f>
        <v/>
      </c>
      <c r="C303" s="130" t="str" cm="1">
        <f t="array" ref="C303">IFERROR(INDEX(実施計画様式!$J$73:$J$472,_xlfn.AGGREGATE(15,6,(ROW(実施計画様式!$D$73:$D$472)-ROW(実施計画様式!$D$73)+1)/(実施計画様式!$D$73:$D$472&lt;&gt;""),ROW(A301))),"")</f>
        <v/>
      </c>
      <c r="D303" s="130" t="str" cm="1">
        <f t="array" ref="D303">IFERROR(INDEX(実施計画様式!$AA$73:$AA$472,_xlfn.AGGREGATE(15,6,(ROW(実施計画様式!$D$73:$D$472)-ROW(実施計画様式!$D$73)+1)/(実施計画様式!$D$73:$D$472&lt;&gt;""),ROW(A301))),"")</f>
        <v/>
      </c>
      <c r="E303" s="130" t="str" cm="1">
        <f t="array" ref="E303">IFERROR(INDEX(実施計画様式!$AI$73:$AI$472,_xlfn.AGGREGATE(15,6,(ROW(実施計画様式!$D$73:$D$472)-ROW(実施計画様式!$D$73)+1)/(実施計画様式!$D$73:$D$472&lt;&gt;""),ROW(A301))),"")</f>
        <v/>
      </c>
      <c r="F303" s="130" t="str" cm="1">
        <f t="array" ref="F303">IFERROR(INDEX(実施計画様式!$AK$73:$AK$472,_xlfn.AGGREGATE(15,6,(ROW(実施計画様式!$D$73:$D$472)-ROW(実施計画様式!$D$73)+1)/(実施計画様式!$D$73:$D$472&lt;&gt;""),ROW(A301))),"")</f>
        <v/>
      </c>
    </row>
    <row r="304" spans="1:6" ht="198.95" customHeight="1" x14ac:dyDescent="0.15">
      <c r="A304" s="130" t="str">
        <f t="shared" si="4"/>
        <v/>
      </c>
      <c r="B304" s="130" t="str" cm="1">
        <f t="array" ref="B304">IFERROR(INDEX(実施計画様式!$M$73:$M$472,_xlfn.AGGREGATE(15,6,(ROW(実施計画様式!$D$73:$D$472)-ROW(実施計画様式!$D$73)+1)/(実施計画様式!$D$73:$D$472&lt;&gt;""),ROW(A302))),"")</f>
        <v/>
      </c>
      <c r="C304" s="130" t="str" cm="1">
        <f t="array" ref="C304">IFERROR(INDEX(実施計画様式!$J$73:$J$472,_xlfn.AGGREGATE(15,6,(ROW(実施計画様式!$D$73:$D$472)-ROW(実施計画様式!$D$73)+1)/(実施計画様式!$D$73:$D$472&lt;&gt;""),ROW(A302))),"")</f>
        <v/>
      </c>
      <c r="D304" s="130" t="str" cm="1">
        <f t="array" ref="D304">IFERROR(INDEX(実施計画様式!$AA$73:$AA$472,_xlfn.AGGREGATE(15,6,(ROW(実施計画様式!$D$73:$D$472)-ROW(実施計画様式!$D$73)+1)/(実施計画様式!$D$73:$D$472&lt;&gt;""),ROW(A302))),"")</f>
        <v/>
      </c>
      <c r="E304" s="130" t="str" cm="1">
        <f t="array" ref="E304">IFERROR(INDEX(実施計画様式!$AI$73:$AI$472,_xlfn.AGGREGATE(15,6,(ROW(実施計画様式!$D$73:$D$472)-ROW(実施計画様式!$D$73)+1)/(実施計画様式!$D$73:$D$472&lt;&gt;""),ROW(A302))),"")</f>
        <v/>
      </c>
      <c r="F304" s="130" t="str" cm="1">
        <f t="array" ref="F304">IFERROR(INDEX(実施計画様式!$AK$73:$AK$472,_xlfn.AGGREGATE(15,6,(ROW(実施計画様式!$D$73:$D$472)-ROW(実施計画様式!$D$73)+1)/(実施計画様式!$D$73:$D$472&lt;&gt;""),ROW(A302))),"")</f>
        <v/>
      </c>
    </row>
    <row r="305" spans="1:6" ht="198.95" customHeight="1" x14ac:dyDescent="0.15">
      <c r="A305" s="130" t="str">
        <f t="shared" si="4"/>
        <v/>
      </c>
      <c r="B305" s="130" t="str" cm="1">
        <f t="array" ref="B305">IFERROR(INDEX(実施計画様式!$M$73:$M$472,_xlfn.AGGREGATE(15,6,(ROW(実施計画様式!$D$73:$D$472)-ROW(実施計画様式!$D$73)+1)/(実施計画様式!$D$73:$D$472&lt;&gt;""),ROW(A303))),"")</f>
        <v/>
      </c>
      <c r="C305" s="130" t="str" cm="1">
        <f t="array" ref="C305">IFERROR(INDEX(実施計画様式!$J$73:$J$472,_xlfn.AGGREGATE(15,6,(ROW(実施計画様式!$D$73:$D$472)-ROW(実施計画様式!$D$73)+1)/(実施計画様式!$D$73:$D$472&lt;&gt;""),ROW(A303))),"")</f>
        <v/>
      </c>
      <c r="D305" s="130" t="str" cm="1">
        <f t="array" ref="D305">IFERROR(INDEX(実施計画様式!$AA$73:$AA$472,_xlfn.AGGREGATE(15,6,(ROW(実施計画様式!$D$73:$D$472)-ROW(実施計画様式!$D$73)+1)/(実施計画様式!$D$73:$D$472&lt;&gt;""),ROW(A303))),"")</f>
        <v/>
      </c>
      <c r="E305" s="130" t="str" cm="1">
        <f t="array" ref="E305">IFERROR(INDEX(実施計画様式!$AI$73:$AI$472,_xlfn.AGGREGATE(15,6,(ROW(実施計画様式!$D$73:$D$472)-ROW(実施計画様式!$D$73)+1)/(実施計画様式!$D$73:$D$472&lt;&gt;""),ROW(A303))),"")</f>
        <v/>
      </c>
      <c r="F305" s="130" t="str" cm="1">
        <f t="array" ref="F305">IFERROR(INDEX(実施計画様式!$AK$73:$AK$472,_xlfn.AGGREGATE(15,6,(ROW(実施計画様式!$D$73:$D$472)-ROW(実施計画様式!$D$73)+1)/(実施計画様式!$D$73:$D$472&lt;&gt;""),ROW(A303))),"")</f>
        <v/>
      </c>
    </row>
    <row r="306" spans="1:6" ht="198.95" customHeight="1" x14ac:dyDescent="0.15">
      <c r="A306" s="130" t="str">
        <f t="shared" si="4"/>
        <v/>
      </c>
      <c r="B306" s="130" t="str" cm="1">
        <f t="array" ref="B306">IFERROR(INDEX(実施計画様式!$M$73:$M$472,_xlfn.AGGREGATE(15,6,(ROW(実施計画様式!$D$73:$D$472)-ROW(実施計画様式!$D$73)+1)/(実施計画様式!$D$73:$D$472&lt;&gt;""),ROW(A304))),"")</f>
        <v/>
      </c>
      <c r="C306" s="130" t="str" cm="1">
        <f t="array" ref="C306">IFERROR(INDEX(実施計画様式!$J$73:$J$472,_xlfn.AGGREGATE(15,6,(ROW(実施計画様式!$D$73:$D$472)-ROW(実施計画様式!$D$73)+1)/(実施計画様式!$D$73:$D$472&lt;&gt;""),ROW(A304))),"")</f>
        <v/>
      </c>
      <c r="D306" s="130" t="str" cm="1">
        <f t="array" ref="D306">IFERROR(INDEX(実施計画様式!$AA$73:$AA$472,_xlfn.AGGREGATE(15,6,(ROW(実施計画様式!$D$73:$D$472)-ROW(実施計画様式!$D$73)+1)/(実施計画様式!$D$73:$D$472&lt;&gt;""),ROW(A304))),"")</f>
        <v/>
      </c>
      <c r="E306" s="130" t="str" cm="1">
        <f t="array" ref="E306">IFERROR(INDEX(実施計画様式!$AI$73:$AI$472,_xlfn.AGGREGATE(15,6,(ROW(実施計画様式!$D$73:$D$472)-ROW(実施計画様式!$D$73)+1)/(実施計画様式!$D$73:$D$472&lt;&gt;""),ROW(A304))),"")</f>
        <v/>
      </c>
      <c r="F306" s="130" t="str" cm="1">
        <f t="array" ref="F306">IFERROR(INDEX(実施計画様式!$AK$73:$AK$472,_xlfn.AGGREGATE(15,6,(ROW(実施計画様式!$D$73:$D$472)-ROW(実施計画様式!$D$73)+1)/(実施計画様式!$D$73:$D$472&lt;&gt;""),ROW(A304))),"")</f>
        <v/>
      </c>
    </row>
    <row r="307" spans="1:6" ht="198.95" customHeight="1" x14ac:dyDescent="0.15">
      <c r="A307" s="130" t="str">
        <f t="shared" si="4"/>
        <v/>
      </c>
      <c r="B307" s="130" t="str" cm="1">
        <f t="array" ref="B307">IFERROR(INDEX(実施計画様式!$M$73:$M$472,_xlfn.AGGREGATE(15,6,(ROW(実施計画様式!$D$73:$D$472)-ROW(実施計画様式!$D$73)+1)/(実施計画様式!$D$73:$D$472&lt;&gt;""),ROW(A305))),"")</f>
        <v/>
      </c>
      <c r="C307" s="130" t="str" cm="1">
        <f t="array" ref="C307">IFERROR(INDEX(実施計画様式!$J$73:$J$472,_xlfn.AGGREGATE(15,6,(ROW(実施計画様式!$D$73:$D$472)-ROW(実施計画様式!$D$73)+1)/(実施計画様式!$D$73:$D$472&lt;&gt;""),ROW(A305))),"")</f>
        <v/>
      </c>
      <c r="D307" s="130" t="str" cm="1">
        <f t="array" ref="D307">IFERROR(INDEX(実施計画様式!$AA$73:$AA$472,_xlfn.AGGREGATE(15,6,(ROW(実施計画様式!$D$73:$D$472)-ROW(実施計画様式!$D$73)+1)/(実施計画様式!$D$73:$D$472&lt;&gt;""),ROW(A305))),"")</f>
        <v/>
      </c>
      <c r="E307" s="130" t="str" cm="1">
        <f t="array" ref="E307">IFERROR(INDEX(実施計画様式!$AI$73:$AI$472,_xlfn.AGGREGATE(15,6,(ROW(実施計画様式!$D$73:$D$472)-ROW(実施計画様式!$D$73)+1)/(実施計画様式!$D$73:$D$472&lt;&gt;""),ROW(A305))),"")</f>
        <v/>
      </c>
      <c r="F307" s="130" t="str" cm="1">
        <f t="array" ref="F307">IFERROR(INDEX(実施計画様式!$AK$73:$AK$472,_xlfn.AGGREGATE(15,6,(ROW(実施計画様式!$D$73:$D$472)-ROW(実施計画様式!$D$73)+1)/(実施計画様式!$D$73:$D$472&lt;&gt;""),ROW(A305))),"")</f>
        <v/>
      </c>
    </row>
    <row r="308" spans="1:6" ht="198.95" customHeight="1" x14ac:dyDescent="0.15">
      <c r="A308" s="130" t="str">
        <f t="shared" si="4"/>
        <v/>
      </c>
      <c r="B308" s="130" t="str" cm="1">
        <f t="array" ref="B308">IFERROR(INDEX(実施計画様式!$M$73:$M$472,_xlfn.AGGREGATE(15,6,(ROW(実施計画様式!$D$73:$D$472)-ROW(実施計画様式!$D$73)+1)/(実施計画様式!$D$73:$D$472&lt;&gt;""),ROW(A306))),"")</f>
        <v/>
      </c>
      <c r="C308" s="130" t="str" cm="1">
        <f t="array" ref="C308">IFERROR(INDEX(実施計画様式!$J$73:$J$472,_xlfn.AGGREGATE(15,6,(ROW(実施計画様式!$D$73:$D$472)-ROW(実施計画様式!$D$73)+1)/(実施計画様式!$D$73:$D$472&lt;&gt;""),ROW(A306))),"")</f>
        <v/>
      </c>
      <c r="D308" s="130" t="str" cm="1">
        <f t="array" ref="D308">IFERROR(INDEX(実施計画様式!$AA$73:$AA$472,_xlfn.AGGREGATE(15,6,(ROW(実施計画様式!$D$73:$D$472)-ROW(実施計画様式!$D$73)+1)/(実施計画様式!$D$73:$D$472&lt;&gt;""),ROW(A306))),"")</f>
        <v/>
      </c>
      <c r="E308" s="130" t="str" cm="1">
        <f t="array" ref="E308">IFERROR(INDEX(実施計画様式!$AI$73:$AI$472,_xlfn.AGGREGATE(15,6,(ROW(実施計画様式!$D$73:$D$472)-ROW(実施計画様式!$D$73)+1)/(実施計画様式!$D$73:$D$472&lt;&gt;""),ROW(A306))),"")</f>
        <v/>
      </c>
      <c r="F308" s="130" t="str" cm="1">
        <f t="array" ref="F308">IFERROR(INDEX(実施計画様式!$AK$73:$AK$472,_xlfn.AGGREGATE(15,6,(ROW(実施計画様式!$D$73:$D$472)-ROW(実施計画様式!$D$73)+1)/(実施計画様式!$D$73:$D$472&lt;&gt;""),ROW(A306))),"")</f>
        <v/>
      </c>
    </row>
    <row r="309" spans="1:6" ht="198.95" customHeight="1" x14ac:dyDescent="0.15">
      <c r="A309" s="130" t="str">
        <f t="shared" si="4"/>
        <v/>
      </c>
      <c r="B309" s="130" t="str" cm="1">
        <f t="array" ref="B309">IFERROR(INDEX(実施計画様式!$M$73:$M$472,_xlfn.AGGREGATE(15,6,(ROW(実施計画様式!$D$73:$D$472)-ROW(実施計画様式!$D$73)+1)/(実施計画様式!$D$73:$D$472&lt;&gt;""),ROW(A307))),"")</f>
        <v/>
      </c>
      <c r="C309" s="130" t="str" cm="1">
        <f t="array" ref="C309">IFERROR(INDEX(実施計画様式!$J$73:$J$472,_xlfn.AGGREGATE(15,6,(ROW(実施計画様式!$D$73:$D$472)-ROW(実施計画様式!$D$73)+1)/(実施計画様式!$D$73:$D$472&lt;&gt;""),ROW(A307))),"")</f>
        <v/>
      </c>
      <c r="D309" s="130" t="str" cm="1">
        <f t="array" ref="D309">IFERROR(INDEX(実施計画様式!$AA$73:$AA$472,_xlfn.AGGREGATE(15,6,(ROW(実施計画様式!$D$73:$D$472)-ROW(実施計画様式!$D$73)+1)/(実施計画様式!$D$73:$D$472&lt;&gt;""),ROW(A307))),"")</f>
        <v/>
      </c>
      <c r="E309" s="130" t="str" cm="1">
        <f t="array" ref="E309">IFERROR(INDEX(実施計画様式!$AI$73:$AI$472,_xlfn.AGGREGATE(15,6,(ROW(実施計画様式!$D$73:$D$472)-ROW(実施計画様式!$D$73)+1)/(実施計画様式!$D$73:$D$472&lt;&gt;""),ROW(A307))),"")</f>
        <v/>
      </c>
      <c r="F309" s="130" t="str" cm="1">
        <f t="array" ref="F309">IFERROR(INDEX(実施計画様式!$AK$73:$AK$472,_xlfn.AGGREGATE(15,6,(ROW(実施計画様式!$D$73:$D$472)-ROW(実施計画様式!$D$73)+1)/(実施計画様式!$D$73:$D$472&lt;&gt;""),ROW(A307))),"")</f>
        <v/>
      </c>
    </row>
    <row r="310" spans="1:6" ht="198.95" customHeight="1" x14ac:dyDescent="0.15">
      <c r="A310" s="130" t="str">
        <f t="shared" si="4"/>
        <v/>
      </c>
      <c r="B310" s="130" t="str" cm="1">
        <f t="array" ref="B310">IFERROR(INDEX(実施計画様式!$M$73:$M$472,_xlfn.AGGREGATE(15,6,(ROW(実施計画様式!$D$73:$D$472)-ROW(実施計画様式!$D$73)+1)/(実施計画様式!$D$73:$D$472&lt;&gt;""),ROW(A308))),"")</f>
        <v/>
      </c>
      <c r="C310" s="130" t="str" cm="1">
        <f t="array" ref="C310">IFERROR(INDEX(実施計画様式!$J$73:$J$472,_xlfn.AGGREGATE(15,6,(ROW(実施計画様式!$D$73:$D$472)-ROW(実施計画様式!$D$73)+1)/(実施計画様式!$D$73:$D$472&lt;&gt;""),ROW(A308))),"")</f>
        <v/>
      </c>
      <c r="D310" s="130" t="str" cm="1">
        <f t="array" ref="D310">IFERROR(INDEX(実施計画様式!$AA$73:$AA$472,_xlfn.AGGREGATE(15,6,(ROW(実施計画様式!$D$73:$D$472)-ROW(実施計画様式!$D$73)+1)/(実施計画様式!$D$73:$D$472&lt;&gt;""),ROW(A308))),"")</f>
        <v/>
      </c>
      <c r="E310" s="130" t="str" cm="1">
        <f t="array" ref="E310">IFERROR(INDEX(実施計画様式!$AI$73:$AI$472,_xlfn.AGGREGATE(15,6,(ROW(実施計画様式!$D$73:$D$472)-ROW(実施計画様式!$D$73)+1)/(実施計画様式!$D$73:$D$472&lt;&gt;""),ROW(A308))),"")</f>
        <v/>
      </c>
      <c r="F310" s="130" t="str" cm="1">
        <f t="array" ref="F310">IFERROR(INDEX(実施計画様式!$AK$73:$AK$472,_xlfn.AGGREGATE(15,6,(ROW(実施計画様式!$D$73:$D$472)-ROW(実施計画様式!$D$73)+1)/(実施計画様式!$D$73:$D$472&lt;&gt;""),ROW(A308))),"")</f>
        <v/>
      </c>
    </row>
    <row r="311" spans="1:6" ht="198.95" customHeight="1" x14ac:dyDescent="0.15">
      <c r="A311" s="130" t="str">
        <f t="shared" si="4"/>
        <v/>
      </c>
      <c r="B311" s="130" t="str" cm="1">
        <f t="array" ref="B311">IFERROR(INDEX(実施計画様式!$M$73:$M$472,_xlfn.AGGREGATE(15,6,(ROW(実施計画様式!$D$73:$D$472)-ROW(実施計画様式!$D$73)+1)/(実施計画様式!$D$73:$D$472&lt;&gt;""),ROW(A309))),"")</f>
        <v/>
      </c>
      <c r="C311" s="130" t="str" cm="1">
        <f t="array" ref="C311">IFERROR(INDEX(実施計画様式!$J$73:$J$472,_xlfn.AGGREGATE(15,6,(ROW(実施計画様式!$D$73:$D$472)-ROW(実施計画様式!$D$73)+1)/(実施計画様式!$D$73:$D$472&lt;&gt;""),ROW(A309))),"")</f>
        <v/>
      </c>
      <c r="D311" s="130" t="str" cm="1">
        <f t="array" ref="D311">IFERROR(INDEX(実施計画様式!$AA$73:$AA$472,_xlfn.AGGREGATE(15,6,(ROW(実施計画様式!$D$73:$D$472)-ROW(実施計画様式!$D$73)+1)/(実施計画様式!$D$73:$D$472&lt;&gt;""),ROW(A309))),"")</f>
        <v/>
      </c>
      <c r="E311" s="130" t="str" cm="1">
        <f t="array" ref="E311">IFERROR(INDEX(実施計画様式!$AI$73:$AI$472,_xlfn.AGGREGATE(15,6,(ROW(実施計画様式!$D$73:$D$472)-ROW(実施計画様式!$D$73)+1)/(実施計画様式!$D$73:$D$472&lt;&gt;""),ROW(A309))),"")</f>
        <v/>
      </c>
      <c r="F311" s="130" t="str" cm="1">
        <f t="array" ref="F311">IFERROR(INDEX(実施計画様式!$AK$73:$AK$472,_xlfn.AGGREGATE(15,6,(ROW(実施計画様式!$D$73:$D$472)-ROW(実施計画様式!$D$73)+1)/(実施計画様式!$D$73:$D$472&lt;&gt;""),ROW(A309))),"")</f>
        <v/>
      </c>
    </row>
    <row r="312" spans="1:6" ht="198.95" customHeight="1" x14ac:dyDescent="0.15">
      <c r="A312" s="130" t="str">
        <f t="shared" si="4"/>
        <v/>
      </c>
      <c r="B312" s="130" t="str" cm="1">
        <f t="array" ref="B312">IFERROR(INDEX(実施計画様式!$M$73:$M$472,_xlfn.AGGREGATE(15,6,(ROW(実施計画様式!$D$73:$D$472)-ROW(実施計画様式!$D$73)+1)/(実施計画様式!$D$73:$D$472&lt;&gt;""),ROW(A310))),"")</f>
        <v/>
      </c>
      <c r="C312" s="130" t="str" cm="1">
        <f t="array" ref="C312">IFERROR(INDEX(実施計画様式!$J$73:$J$472,_xlfn.AGGREGATE(15,6,(ROW(実施計画様式!$D$73:$D$472)-ROW(実施計画様式!$D$73)+1)/(実施計画様式!$D$73:$D$472&lt;&gt;""),ROW(A310))),"")</f>
        <v/>
      </c>
      <c r="D312" s="130" t="str" cm="1">
        <f t="array" ref="D312">IFERROR(INDEX(実施計画様式!$AA$73:$AA$472,_xlfn.AGGREGATE(15,6,(ROW(実施計画様式!$D$73:$D$472)-ROW(実施計画様式!$D$73)+1)/(実施計画様式!$D$73:$D$472&lt;&gt;""),ROW(A310))),"")</f>
        <v/>
      </c>
      <c r="E312" s="130" t="str" cm="1">
        <f t="array" ref="E312">IFERROR(INDEX(実施計画様式!$AI$73:$AI$472,_xlfn.AGGREGATE(15,6,(ROW(実施計画様式!$D$73:$D$472)-ROW(実施計画様式!$D$73)+1)/(実施計画様式!$D$73:$D$472&lt;&gt;""),ROW(A310))),"")</f>
        <v/>
      </c>
      <c r="F312" s="130" t="str" cm="1">
        <f t="array" ref="F312">IFERROR(INDEX(実施計画様式!$AK$73:$AK$472,_xlfn.AGGREGATE(15,6,(ROW(実施計画様式!$D$73:$D$472)-ROW(実施計画様式!$D$73)+1)/(実施計画様式!$D$73:$D$472&lt;&gt;""),ROW(A310))),"")</f>
        <v/>
      </c>
    </row>
    <row r="313" spans="1:6" ht="198.95" customHeight="1" x14ac:dyDescent="0.15">
      <c r="A313" s="130" t="str">
        <f t="shared" si="4"/>
        <v/>
      </c>
      <c r="B313" s="130" t="str" cm="1">
        <f t="array" ref="B313">IFERROR(INDEX(実施計画様式!$M$73:$M$472,_xlfn.AGGREGATE(15,6,(ROW(実施計画様式!$D$73:$D$472)-ROW(実施計画様式!$D$73)+1)/(実施計画様式!$D$73:$D$472&lt;&gt;""),ROW(A311))),"")</f>
        <v/>
      </c>
      <c r="C313" s="130" t="str" cm="1">
        <f t="array" ref="C313">IFERROR(INDEX(実施計画様式!$J$73:$J$472,_xlfn.AGGREGATE(15,6,(ROW(実施計画様式!$D$73:$D$472)-ROW(実施計画様式!$D$73)+1)/(実施計画様式!$D$73:$D$472&lt;&gt;""),ROW(A311))),"")</f>
        <v/>
      </c>
      <c r="D313" s="130" t="str" cm="1">
        <f t="array" ref="D313">IFERROR(INDEX(実施計画様式!$AA$73:$AA$472,_xlfn.AGGREGATE(15,6,(ROW(実施計画様式!$D$73:$D$472)-ROW(実施計画様式!$D$73)+1)/(実施計画様式!$D$73:$D$472&lt;&gt;""),ROW(A311))),"")</f>
        <v/>
      </c>
      <c r="E313" s="130" t="str" cm="1">
        <f t="array" ref="E313">IFERROR(INDEX(実施計画様式!$AI$73:$AI$472,_xlfn.AGGREGATE(15,6,(ROW(実施計画様式!$D$73:$D$472)-ROW(実施計画様式!$D$73)+1)/(実施計画様式!$D$73:$D$472&lt;&gt;""),ROW(A311))),"")</f>
        <v/>
      </c>
      <c r="F313" s="130" t="str" cm="1">
        <f t="array" ref="F313">IFERROR(INDEX(実施計画様式!$AK$73:$AK$472,_xlfn.AGGREGATE(15,6,(ROW(実施計画様式!$D$73:$D$472)-ROW(実施計画様式!$D$73)+1)/(実施計画様式!$D$73:$D$472&lt;&gt;""),ROW(A311))),"")</f>
        <v/>
      </c>
    </row>
    <row r="314" spans="1:6" ht="198.95" customHeight="1" x14ac:dyDescent="0.15">
      <c r="A314" s="130" t="str">
        <f t="shared" si="4"/>
        <v/>
      </c>
      <c r="B314" s="130" t="str" cm="1">
        <f t="array" ref="B314">IFERROR(INDEX(実施計画様式!$M$73:$M$472,_xlfn.AGGREGATE(15,6,(ROW(実施計画様式!$D$73:$D$472)-ROW(実施計画様式!$D$73)+1)/(実施計画様式!$D$73:$D$472&lt;&gt;""),ROW(A312))),"")</f>
        <v/>
      </c>
      <c r="C314" s="130" t="str" cm="1">
        <f t="array" ref="C314">IFERROR(INDEX(実施計画様式!$J$73:$J$472,_xlfn.AGGREGATE(15,6,(ROW(実施計画様式!$D$73:$D$472)-ROW(実施計画様式!$D$73)+1)/(実施計画様式!$D$73:$D$472&lt;&gt;""),ROW(A312))),"")</f>
        <v/>
      </c>
      <c r="D314" s="130" t="str" cm="1">
        <f t="array" ref="D314">IFERROR(INDEX(実施計画様式!$AA$73:$AA$472,_xlfn.AGGREGATE(15,6,(ROW(実施計画様式!$D$73:$D$472)-ROW(実施計画様式!$D$73)+1)/(実施計画様式!$D$73:$D$472&lt;&gt;""),ROW(A312))),"")</f>
        <v/>
      </c>
      <c r="E314" s="130" t="str" cm="1">
        <f t="array" ref="E314">IFERROR(INDEX(実施計画様式!$AI$73:$AI$472,_xlfn.AGGREGATE(15,6,(ROW(実施計画様式!$D$73:$D$472)-ROW(実施計画様式!$D$73)+1)/(実施計画様式!$D$73:$D$472&lt;&gt;""),ROW(A312))),"")</f>
        <v/>
      </c>
      <c r="F314" s="130" t="str" cm="1">
        <f t="array" ref="F314">IFERROR(INDEX(実施計画様式!$AK$73:$AK$472,_xlfn.AGGREGATE(15,6,(ROW(実施計画様式!$D$73:$D$472)-ROW(実施計画様式!$D$73)+1)/(実施計画様式!$D$73:$D$472&lt;&gt;""),ROW(A312))),"")</f>
        <v/>
      </c>
    </row>
    <row r="315" spans="1:6" ht="198.95" customHeight="1" x14ac:dyDescent="0.15">
      <c r="A315" s="130" t="str">
        <f t="shared" si="4"/>
        <v/>
      </c>
      <c r="B315" s="130" t="str" cm="1">
        <f t="array" ref="B315">IFERROR(INDEX(実施計画様式!$M$73:$M$472,_xlfn.AGGREGATE(15,6,(ROW(実施計画様式!$D$73:$D$472)-ROW(実施計画様式!$D$73)+1)/(実施計画様式!$D$73:$D$472&lt;&gt;""),ROW(A313))),"")</f>
        <v/>
      </c>
      <c r="C315" s="130" t="str" cm="1">
        <f t="array" ref="C315">IFERROR(INDEX(実施計画様式!$J$73:$J$472,_xlfn.AGGREGATE(15,6,(ROW(実施計画様式!$D$73:$D$472)-ROW(実施計画様式!$D$73)+1)/(実施計画様式!$D$73:$D$472&lt;&gt;""),ROW(A313))),"")</f>
        <v/>
      </c>
      <c r="D315" s="130" t="str" cm="1">
        <f t="array" ref="D315">IFERROR(INDEX(実施計画様式!$AA$73:$AA$472,_xlfn.AGGREGATE(15,6,(ROW(実施計画様式!$D$73:$D$472)-ROW(実施計画様式!$D$73)+1)/(実施計画様式!$D$73:$D$472&lt;&gt;""),ROW(A313))),"")</f>
        <v/>
      </c>
      <c r="E315" s="130" t="str" cm="1">
        <f t="array" ref="E315">IFERROR(INDEX(実施計画様式!$AI$73:$AI$472,_xlfn.AGGREGATE(15,6,(ROW(実施計画様式!$D$73:$D$472)-ROW(実施計画様式!$D$73)+1)/(実施計画様式!$D$73:$D$472&lt;&gt;""),ROW(A313))),"")</f>
        <v/>
      </c>
      <c r="F315" s="130" t="str" cm="1">
        <f t="array" ref="F315">IFERROR(INDEX(実施計画様式!$AK$73:$AK$472,_xlfn.AGGREGATE(15,6,(ROW(実施計画様式!$D$73:$D$472)-ROW(実施計画様式!$D$73)+1)/(実施計画様式!$D$73:$D$472&lt;&gt;""),ROW(A313))),"")</f>
        <v/>
      </c>
    </row>
    <row r="316" spans="1:6" ht="198.95" customHeight="1" x14ac:dyDescent="0.15">
      <c r="A316" s="130" t="str">
        <f t="shared" si="4"/>
        <v/>
      </c>
      <c r="B316" s="130" t="str" cm="1">
        <f t="array" ref="B316">IFERROR(INDEX(実施計画様式!$M$73:$M$472,_xlfn.AGGREGATE(15,6,(ROW(実施計画様式!$D$73:$D$472)-ROW(実施計画様式!$D$73)+1)/(実施計画様式!$D$73:$D$472&lt;&gt;""),ROW(A314))),"")</f>
        <v/>
      </c>
      <c r="C316" s="130" t="str" cm="1">
        <f t="array" ref="C316">IFERROR(INDEX(実施計画様式!$J$73:$J$472,_xlfn.AGGREGATE(15,6,(ROW(実施計画様式!$D$73:$D$472)-ROW(実施計画様式!$D$73)+1)/(実施計画様式!$D$73:$D$472&lt;&gt;""),ROW(A314))),"")</f>
        <v/>
      </c>
      <c r="D316" s="130" t="str" cm="1">
        <f t="array" ref="D316">IFERROR(INDEX(実施計画様式!$AA$73:$AA$472,_xlfn.AGGREGATE(15,6,(ROW(実施計画様式!$D$73:$D$472)-ROW(実施計画様式!$D$73)+1)/(実施計画様式!$D$73:$D$472&lt;&gt;""),ROW(A314))),"")</f>
        <v/>
      </c>
      <c r="E316" s="130" t="str" cm="1">
        <f t="array" ref="E316">IFERROR(INDEX(実施計画様式!$AI$73:$AI$472,_xlfn.AGGREGATE(15,6,(ROW(実施計画様式!$D$73:$D$472)-ROW(実施計画様式!$D$73)+1)/(実施計画様式!$D$73:$D$472&lt;&gt;""),ROW(A314))),"")</f>
        <v/>
      </c>
      <c r="F316" s="130" t="str" cm="1">
        <f t="array" ref="F316">IFERROR(INDEX(実施計画様式!$AK$73:$AK$472,_xlfn.AGGREGATE(15,6,(ROW(実施計画様式!$D$73:$D$472)-ROW(実施計画様式!$D$73)+1)/(実施計画様式!$D$73:$D$472&lt;&gt;""),ROW(A314))),"")</f>
        <v/>
      </c>
    </row>
    <row r="317" spans="1:6" ht="198.95" customHeight="1" x14ac:dyDescent="0.15">
      <c r="A317" s="130" t="str">
        <f t="shared" si="4"/>
        <v/>
      </c>
      <c r="B317" s="130" t="str" cm="1">
        <f t="array" ref="B317">IFERROR(INDEX(実施計画様式!$M$73:$M$472,_xlfn.AGGREGATE(15,6,(ROW(実施計画様式!$D$73:$D$472)-ROW(実施計画様式!$D$73)+1)/(実施計画様式!$D$73:$D$472&lt;&gt;""),ROW(A315))),"")</f>
        <v/>
      </c>
      <c r="C317" s="130" t="str" cm="1">
        <f t="array" ref="C317">IFERROR(INDEX(実施計画様式!$J$73:$J$472,_xlfn.AGGREGATE(15,6,(ROW(実施計画様式!$D$73:$D$472)-ROW(実施計画様式!$D$73)+1)/(実施計画様式!$D$73:$D$472&lt;&gt;""),ROW(A315))),"")</f>
        <v/>
      </c>
      <c r="D317" s="130" t="str" cm="1">
        <f t="array" ref="D317">IFERROR(INDEX(実施計画様式!$AA$73:$AA$472,_xlfn.AGGREGATE(15,6,(ROW(実施計画様式!$D$73:$D$472)-ROW(実施計画様式!$D$73)+1)/(実施計画様式!$D$73:$D$472&lt;&gt;""),ROW(A315))),"")</f>
        <v/>
      </c>
      <c r="E317" s="130" t="str" cm="1">
        <f t="array" ref="E317">IFERROR(INDEX(実施計画様式!$AI$73:$AI$472,_xlfn.AGGREGATE(15,6,(ROW(実施計画様式!$D$73:$D$472)-ROW(実施計画様式!$D$73)+1)/(実施計画様式!$D$73:$D$472&lt;&gt;""),ROW(A315))),"")</f>
        <v/>
      </c>
      <c r="F317" s="130" t="str" cm="1">
        <f t="array" ref="F317">IFERROR(INDEX(実施計画様式!$AK$73:$AK$472,_xlfn.AGGREGATE(15,6,(ROW(実施計画様式!$D$73:$D$472)-ROW(実施計画様式!$D$73)+1)/(実施計画様式!$D$73:$D$472&lt;&gt;""),ROW(A315))),"")</f>
        <v/>
      </c>
    </row>
    <row r="318" spans="1:6" ht="198.95" customHeight="1" x14ac:dyDescent="0.15">
      <c r="A318" s="130" t="str">
        <f t="shared" si="4"/>
        <v/>
      </c>
      <c r="B318" s="130" t="str" cm="1">
        <f t="array" ref="B318">IFERROR(INDEX(実施計画様式!$M$73:$M$472,_xlfn.AGGREGATE(15,6,(ROW(実施計画様式!$D$73:$D$472)-ROW(実施計画様式!$D$73)+1)/(実施計画様式!$D$73:$D$472&lt;&gt;""),ROW(A316))),"")</f>
        <v/>
      </c>
      <c r="C318" s="130" t="str" cm="1">
        <f t="array" ref="C318">IFERROR(INDEX(実施計画様式!$J$73:$J$472,_xlfn.AGGREGATE(15,6,(ROW(実施計画様式!$D$73:$D$472)-ROW(実施計画様式!$D$73)+1)/(実施計画様式!$D$73:$D$472&lt;&gt;""),ROW(A316))),"")</f>
        <v/>
      </c>
      <c r="D318" s="130" t="str" cm="1">
        <f t="array" ref="D318">IFERROR(INDEX(実施計画様式!$AA$73:$AA$472,_xlfn.AGGREGATE(15,6,(ROW(実施計画様式!$D$73:$D$472)-ROW(実施計画様式!$D$73)+1)/(実施計画様式!$D$73:$D$472&lt;&gt;""),ROW(A316))),"")</f>
        <v/>
      </c>
      <c r="E318" s="130" t="str" cm="1">
        <f t="array" ref="E318">IFERROR(INDEX(実施計画様式!$AI$73:$AI$472,_xlfn.AGGREGATE(15,6,(ROW(実施計画様式!$D$73:$D$472)-ROW(実施計画様式!$D$73)+1)/(実施計画様式!$D$73:$D$472&lt;&gt;""),ROW(A316))),"")</f>
        <v/>
      </c>
      <c r="F318" s="130" t="str" cm="1">
        <f t="array" ref="F318">IFERROR(INDEX(実施計画様式!$AK$73:$AK$472,_xlfn.AGGREGATE(15,6,(ROW(実施計画様式!$D$73:$D$472)-ROW(実施計画様式!$D$73)+1)/(実施計画様式!$D$73:$D$472&lt;&gt;""),ROW(A316))),"")</f>
        <v/>
      </c>
    </row>
    <row r="319" spans="1:6" ht="198.95" customHeight="1" x14ac:dyDescent="0.15">
      <c r="A319" s="130" t="str">
        <f t="shared" si="4"/>
        <v/>
      </c>
      <c r="B319" s="130" t="str" cm="1">
        <f t="array" ref="B319">IFERROR(INDEX(実施計画様式!$M$73:$M$472,_xlfn.AGGREGATE(15,6,(ROW(実施計画様式!$D$73:$D$472)-ROW(実施計画様式!$D$73)+1)/(実施計画様式!$D$73:$D$472&lt;&gt;""),ROW(A317))),"")</f>
        <v/>
      </c>
      <c r="C319" s="130" t="str" cm="1">
        <f t="array" ref="C319">IFERROR(INDEX(実施計画様式!$J$73:$J$472,_xlfn.AGGREGATE(15,6,(ROW(実施計画様式!$D$73:$D$472)-ROW(実施計画様式!$D$73)+1)/(実施計画様式!$D$73:$D$472&lt;&gt;""),ROW(A317))),"")</f>
        <v/>
      </c>
      <c r="D319" s="130" t="str" cm="1">
        <f t="array" ref="D319">IFERROR(INDEX(実施計画様式!$AA$73:$AA$472,_xlfn.AGGREGATE(15,6,(ROW(実施計画様式!$D$73:$D$472)-ROW(実施計画様式!$D$73)+1)/(実施計画様式!$D$73:$D$472&lt;&gt;""),ROW(A317))),"")</f>
        <v/>
      </c>
      <c r="E319" s="130" t="str" cm="1">
        <f t="array" ref="E319">IFERROR(INDEX(実施計画様式!$AI$73:$AI$472,_xlfn.AGGREGATE(15,6,(ROW(実施計画様式!$D$73:$D$472)-ROW(実施計画様式!$D$73)+1)/(実施計画様式!$D$73:$D$472&lt;&gt;""),ROW(A317))),"")</f>
        <v/>
      </c>
      <c r="F319" s="130" t="str" cm="1">
        <f t="array" ref="F319">IFERROR(INDEX(実施計画様式!$AK$73:$AK$472,_xlfn.AGGREGATE(15,6,(ROW(実施計画様式!$D$73:$D$472)-ROW(実施計画様式!$D$73)+1)/(実施計画様式!$D$73:$D$472&lt;&gt;""),ROW(A317))),"")</f>
        <v/>
      </c>
    </row>
    <row r="320" spans="1:6" ht="198.95" customHeight="1" x14ac:dyDescent="0.15">
      <c r="A320" s="130" t="str">
        <f t="shared" si="4"/>
        <v/>
      </c>
      <c r="B320" s="130" t="str" cm="1">
        <f t="array" ref="B320">IFERROR(INDEX(実施計画様式!$M$73:$M$472,_xlfn.AGGREGATE(15,6,(ROW(実施計画様式!$D$73:$D$472)-ROW(実施計画様式!$D$73)+1)/(実施計画様式!$D$73:$D$472&lt;&gt;""),ROW(A318))),"")</f>
        <v/>
      </c>
      <c r="C320" s="130" t="str" cm="1">
        <f t="array" ref="C320">IFERROR(INDEX(実施計画様式!$J$73:$J$472,_xlfn.AGGREGATE(15,6,(ROW(実施計画様式!$D$73:$D$472)-ROW(実施計画様式!$D$73)+1)/(実施計画様式!$D$73:$D$472&lt;&gt;""),ROW(A318))),"")</f>
        <v/>
      </c>
      <c r="D320" s="130" t="str" cm="1">
        <f t="array" ref="D320">IFERROR(INDEX(実施計画様式!$AA$73:$AA$472,_xlfn.AGGREGATE(15,6,(ROW(実施計画様式!$D$73:$D$472)-ROW(実施計画様式!$D$73)+1)/(実施計画様式!$D$73:$D$472&lt;&gt;""),ROW(A318))),"")</f>
        <v/>
      </c>
      <c r="E320" s="130" t="str" cm="1">
        <f t="array" ref="E320">IFERROR(INDEX(実施計画様式!$AI$73:$AI$472,_xlfn.AGGREGATE(15,6,(ROW(実施計画様式!$D$73:$D$472)-ROW(実施計画様式!$D$73)+1)/(実施計画様式!$D$73:$D$472&lt;&gt;""),ROW(A318))),"")</f>
        <v/>
      </c>
      <c r="F320" s="130" t="str" cm="1">
        <f t="array" ref="F320">IFERROR(INDEX(実施計画様式!$AK$73:$AK$472,_xlfn.AGGREGATE(15,6,(ROW(実施計画様式!$D$73:$D$472)-ROW(実施計画様式!$D$73)+1)/(実施計画様式!$D$73:$D$472&lt;&gt;""),ROW(A318))),"")</f>
        <v/>
      </c>
    </row>
    <row r="321" spans="1:6" ht="198.95" customHeight="1" x14ac:dyDescent="0.15">
      <c r="A321" s="130" t="str">
        <f t="shared" si="4"/>
        <v/>
      </c>
      <c r="B321" s="130" t="str" cm="1">
        <f t="array" ref="B321">IFERROR(INDEX(実施計画様式!$M$73:$M$472,_xlfn.AGGREGATE(15,6,(ROW(実施計画様式!$D$73:$D$472)-ROW(実施計画様式!$D$73)+1)/(実施計画様式!$D$73:$D$472&lt;&gt;""),ROW(A319))),"")</f>
        <v/>
      </c>
      <c r="C321" s="130" t="str" cm="1">
        <f t="array" ref="C321">IFERROR(INDEX(実施計画様式!$J$73:$J$472,_xlfn.AGGREGATE(15,6,(ROW(実施計画様式!$D$73:$D$472)-ROW(実施計画様式!$D$73)+1)/(実施計画様式!$D$73:$D$472&lt;&gt;""),ROW(A319))),"")</f>
        <v/>
      </c>
      <c r="D321" s="130" t="str" cm="1">
        <f t="array" ref="D321">IFERROR(INDEX(実施計画様式!$AA$73:$AA$472,_xlfn.AGGREGATE(15,6,(ROW(実施計画様式!$D$73:$D$472)-ROW(実施計画様式!$D$73)+1)/(実施計画様式!$D$73:$D$472&lt;&gt;""),ROW(A319))),"")</f>
        <v/>
      </c>
      <c r="E321" s="130" t="str" cm="1">
        <f t="array" ref="E321">IFERROR(INDEX(実施計画様式!$AI$73:$AI$472,_xlfn.AGGREGATE(15,6,(ROW(実施計画様式!$D$73:$D$472)-ROW(実施計画様式!$D$73)+1)/(実施計画様式!$D$73:$D$472&lt;&gt;""),ROW(A319))),"")</f>
        <v/>
      </c>
      <c r="F321" s="130" t="str" cm="1">
        <f t="array" ref="F321">IFERROR(INDEX(実施計画様式!$AK$73:$AK$472,_xlfn.AGGREGATE(15,6,(ROW(実施計画様式!$D$73:$D$472)-ROW(実施計画様式!$D$73)+1)/(実施計画様式!$D$73:$D$472&lt;&gt;""),ROW(A319))),"")</f>
        <v/>
      </c>
    </row>
    <row r="322" spans="1:6" ht="198.95" customHeight="1" x14ac:dyDescent="0.15">
      <c r="A322" s="130" t="str">
        <f t="shared" si="4"/>
        <v/>
      </c>
      <c r="B322" s="130" t="str" cm="1">
        <f t="array" ref="B322">IFERROR(INDEX(実施計画様式!$M$73:$M$472,_xlfn.AGGREGATE(15,6,(ROW(実施計画様式!$D$73:$D$472)-ROW(実施計画様式!$D$73)+1)/(実施計画様式!$D$73:$D$472&lt;&gt;""),ROW(A320))),"")</f>
        <v/>
      </c>
      <c r="C322" s="130" t="str" cm="1">
        <f t="array" ref="C322">IFERROR(INDEX(実施計画様式!$J$73:$J$472,_xlfn.AGGREGATE(15,6,(ROW(実施計画様式!$D$73:$D$472)-ROW(実施計画様式!$D$73)+1)/(実施計画様式!$D$73:$D$472&lt;&gt;""),ROW(A320))),"")</f>
        <v/>
      </c>
      <c r="D322" s="130" t="str" cm="1">
        <f t="array" ref="D322">IFERROR(INDEX(実施計画様式!$AA$73:$AA$472,_xlfn.AGGREGATE(15,6,(ROW(実施計画様式!$D$73:$D$472)-ROW(実施計画様式!$D$73)+1)/(実施計画様式!$D$73:$D$472&lt;&gt;""),ROW(A320))),"")</f>
        <v/>
      </c>
      <c r="E322" s="130" t="str" cm="1">
        <f t="array" ref="E322">IFERROR(INDEX(実施計画様式!$AI$73:$AI$472,_xlfn.AGGREGATE(15,6,(ROW(実施計画様式!$D$73:$D$472)-ROW(実施計画様式!$D$73)+1)/(実施計画様式!$D$73:$D$472&lt;&gt;""),ROW(A320))),"")</f>
        <v/>
      </c>
      <c r="F322" s="130" t="str" cm="1">
        <f t="array" ref="F322">IFERROR(INDEX(実施計画様式!$AK$73:$AK$472,_xlfn.AGGREGATE(15,6,(ROW(実施計画様式!$D$73:$D$472)-ROW(実施計画様式!$D$73)+1)/(実施計画様式!$D$73:$D$472&lt;&gt;""),ROW(A320))),"")</f>
        <v/>
      </c>
    </row>
    <row r="323" spans="1:6" ht="198.95" customHeight="1" x14ac:dyDescent="0.15">
      <c r="A323" s="130" t="str">
        <f t="shared" si="4"/>
        <v/>
      </c>
      <c r="B323" s="130" t="str" cm="1">
        <f t="array" ref="B323">IFERROR(INDEX(実施計画様式!$M$73:$M$472,_xlfn.AGGREGATE(15,6,(ROW(実施計画様式!$D$73:$D$472)-ROW(実施計画様式!$D$73)+1)/(実施計画様式!$D$73:$D$472&lt;&gt;""),ROW(A321))),"")</f>
        <v/>
      </c>
      <c r="C323" s="130" t="str" cm="1">
        <f t="array" ref="C323">IFERROR(INDEX(実施計画様式!$J$73:$J$472,_xlfn.AGGREGATE(15,6,(ROW(実施計画様式!$D$73:$D$472)-ROW(実施計画様式!$D$73)+1)/(実施計画様式!$D$73:$D$472&lt;&gt;""),ROW(A321))),"")</f>
        <v/>
      </c>
      <c r="D323" s="130" t="str" cm="1">
        <f t="array" ref="D323">IFERROR(INDEX(実施計画様式!$AA$73:$AA$472,_xlfn.AGGREGATE(15,6,(ROW(実施計画様式!$D$73:$D$472)-ROW(実施計画様式!$D$73)+1)/(実施計画様式!$D$73:$D$472&lt;&gt;""),ROW(A321))),"")</f>
        <v/>
      </c>
      <c r="E323" s="130" t="str" cm="1">
        <f t="array" ref="E323">IFERROR(INDEX(実施計画様式!$AI$73:$AI$472,_xlfn.AGGREGATE(15,6,(ROW(実施計画様式!$D$73:$D$472)-ROW(実施計画様式!$D$73)+1)/(実施計画様式!$D$73:$D$472&lt;&gt;""),ROW(A321))),"")</f>
        <v/>
      </c>
      <c r="F323" s="130" t="str" cm="1">
        <f t="array" ref="F323">IFERROR(INDEX(実施計画様式!$AK$73:$AK$472,_xlfn.AGGREGATE(15,6,(ROW(実施計画様式!$D$73:$D$472)-ROW(実施計画様式!$D$73)+1)/(実施計画様式!$D$73:$D$472&lt;&gt;""),ROW(A321))),"")</f>
        <v/>
      </c>
    </row>
    <row r="324" spans="1:6" ht="198.95" customHeight="1" x14ac:dyDescent="0.15">
      <c r="A324" s="130" t="str">
        <f t="shared" si="4"/>
        <v/>
      </c>
      <c r="B324" s="130" t="str" cm="1">
        <f t="array" ref="B324">IFERROR(INDEX(実施計画様式!$M$73:$M$472,_xlfn.AGGREGATE(15,6,(ROW(実施計画様式!$D$73:$D$472)-ROW(実施計画様式!$D$73)+1)/(実施計画様式!$D$73:$D$472&lt;&gt;""),ROW(A322))),"")</f>
        <v/>
      </c>
      <c r="C324" s="130" t="str" cm="1">
        <f t="array" ref="C324">IFERROR(INDEX(実施計画様式!$J$73:$J$472,_xlfn.AGGREGATE(15,6,(ROW(実施計画様式!$D$73:$D$472)-ROW(実施計画様式!$D$73)+1)/(実施計画様式!$D$73:$D$472&lt;&gt;""),ROW(A322))),"")</f>
        <v/>
      </c>
      <c r="D324" s="130" t="str" cm="1">
        <f t="array" ref="D324">IFERROR(INDEX(実施計画様式!$AA$73:$AA$472,_xlfn.AGGREGATE(15,6,(ROW(実施計画様式!$D$73:$D$472)-ROW(実施計画様式!$D$73)+1)/(実施計画様式!$D$73:$D$472&lt;&gt;""),ROW(A322))),"")</f>
        <v/>
      </c>
      <c r="E324" s="130" t="str" cm="1">
        <f t="array" ref="E324">IFERROR(INDEX(実施計画様式!$AI$73:$AI$472,_xlfn.AGGREGATE(15,6,(ROW(実施計画様式!$D$73:$D$472)-ROW(実施計画様式!$D$73)+1)/(実施計画様式!$D$73:$D$472&lt;&gt;""),ROW(A322))),"")</f>
        <v/>
      </c>
      <c r="F324" s="130" t="str" cm="1">
        <f t="array" ref="F324">IFERROR(INDEX(実施計画様式!$AK$73:$AK$472,_xlfn.AGGREGATE(15,6,(ROW(実施計画様式!$D$73:$D$472)-ROW(実施計画様式!$D$73)+1)/(実施計画様式!$D$73:$D$472&lt;&gt;""),ROW(A322))),"")</f>
        <v/>
      </c>
    </row>
    <row r="325" spans="1:6" ht="198.95" customHeight="1" x14ac:dyDescent="0.15">
      <c r="A325" s="130" t="str">
        <f t="shared" ref="A325:A388" si="5">IF(B325="","",A324+1)</f>
        <v/>
      </c>
      <c r="B325" s="130" t="str" cm="1">
        <f t="array" ref="B325">IFERROR(INDEX(実施計画様式!$M$73:$M$472,_xlfn.AGGREGATE(15,6,(ROW(実施計画様式!$D$73:$D$472)-ROW(実施計画様式!$D$73)+1)/(実施計画様式!$D$73:$D$472&lt;&gt;""),ROW(A323))),"")</f>
        <v/>
      </c>
      <c r="C325" s="130" t="str" cm="1">
        <f t="array" ref="C325">IFERROR(INDEX(実施計画様式!$J$73:$J$472,_xlfn.AGGREGATE(15,6,(ROW(実施計画様式!$D$73:$D$472)-ROW(実施計画様式!$D$73)+1)/(実施計画様式!$D$73:$D$472&lt;&gt;""),ROW(A323))),"")</f>
        <v/>
      </c>
      <c r="D325" s="130" t="str" cm="1">
        <f t="array" ref="D325">IFERROR(INDEX(実施計画様式!$AA$73:$AA$472,_xlfn.AGGREGATE(15,6,(ROW(実施計画様式!$D$73:$D$472)-ROW(実施計画様式!$D$73)+1)/(実施計画様式!$D$73:$D$472&lt;&gt;""),ROW(A323))),"")</f>
        <v/>
      </c>
      <c r="E325" s="130" t="str" cm="1">
        <f t="array" ref="E325">IFERROR(INDEX(実施計画様式!$AI$73:$AI$472,_xlfn.AGGREGATE(15,6,(ROW(実施計画様式!$D$73:$D$472)-ROW(実施計画様式!$D$73)+1)/(実施計画様式!$D$73:$D$472&lt;&gt;""),ROW(A323))),"")</f>
        <v/>
      </c>
      <c r="F325" s="130" t="str" cm="1">
        <f t="array" ref="F325">IFERROR(INDEX(実施計画様式!$AK$73:$AK$472,_xlfn.AGGREGATE(15,6,(ROW(実施計画様式!$D$73:$D$472)-ROW(実施計画様式!$D$73)+1)/(実施計画様式!$D$73:$D$472&lt;&gt;""),ROW(A323))),"")</f>
        <v/>
      </c>
    </row>
    <row r="326" spans="1:6" ht="198.95" customHeight="1" x14ac:dyDescent="0.15">
      <c r="A326" s="130" t="str">
        <f t="shared" si="5"/>
        <v/>
      </c>
      <c r="B326" s="130" t="str" cm="1">
        <f t="array" ref="B326">IFERROR(INDEX(実施計画様式!$M$73:$M$472,_xlfn.AGGREGATE(15,6,(ROW(実施計画様式!$D$73:$D$472)-ROW(実施計画様式!$D$73)+1)/(実施計画様式!$D$73:$D$472&lt;&gt;""),ROW(A324))),"")</f>
        <v/>
      </c>
      <c r="C326" s="130" t="str" cm="1">
        <f t="array" ref="C326">IFERROR(INDEX(実施計画様式!$J$73:$J$472,_xlfn.AGGREGATE(15,6,(ROW(実施計画様式!$D$73:$D$472)-ROW(実施計画様式!$D$73)+1)/(実施計画様式!$D$73:$D$472&lt;&gt;""),ROW(A324))),"")</f>
        <v/>
      </c>
      <c r="D326" s="130" t="str" cm="1">
        <f t="array" ref="D326">IFERROR(INDEX(実施計画様式!$AA$73:$AA$472,_xlfn.AGGREGATE(15,6,(ROW(実施計画様式!$D$73:$D$472)-ROW(実施計画様式!$D$73)+1)/(実施計画様式!$D$73:$D$472&lt;&gt;""),ROW(A324))),"")</f>
        <v/>
      </c>
      <c r="E326" s="130" t="str" cm="1">
        <f t="array" ref="E326">IFERROR(INDEX(実施計画様式!$AI$73:$AI$472,_xlfn.AGGREGATE(15,6,(ROW(実施計画様式!$D$73:$D$472)-ROW(実施計画様式!$D$73)+1)/(実施計画様式!$D$73:$D$472&lt;&gt;""),ROW(A324))),"")</f>
        <v/>
      </c>
      <c r="F326" s="130" t="str" cm="1">
        <f t="array" ref="F326">IFERROR(INDEX(実施計画様式!$AK$73:$AK$472,_xlfn.AGGREGATE(15,6,(ROW(実施計画様式!$D$73:$D$472)-ROW(実施計画様式!$D$73)+1)/(実施計画様式!$D$73:$D$472&lt;&gt;""),ROW(A324))),"")</f>
        <v/>
      </c>
    </row>
    <row r="327" spans="1:6" ht="198.95" customHeight="1" x14ac:dyDescent="0.15">
      <c r="A327" s="130" t="str">
        <f t="shared" si="5"/>
        <v/>
      </c>
      <c r="B327" s="130" t="str" cm="1">
        <f t="array" ref="B327">IFERROR(INDEX(実施計画様式!$M$73:$M$472,_xlfn.AGGREGATE(15,6,(ROW(実施計画様式!$D$73:$D$472)-ROW(実施計画様式!$D$73)+1)/(実施計画様式!$D$73:$D$472&lt;&gt;""),ROW(A325))),"")</f>
        <v/>
      </c>
      <c r="C327" s="130" t="str" cm="1">
        <f t="array" ref="C327">IFERROR(INDEX(実施計画様式!$J$73:$J$472,_xlfn.AGGREGATE(15,6,(ROW(実施計画様式!$D$73:$D$472)-ROW(実施計画様式!$D$73)+1)/(実施計画様式!$D$73:$D$472&lt;&gt;""),ROW(A325))),"")</f>
        <v/>
      </c>
      <c r="D327" s="130" t="str" cm="1">
        <f t="array" ref="D327">IFERROR(INDEX(実施計画様式!$AA$73:$AA$472,_xlfn.AGGREGATE(15,6,(ROW(実施計画様式!$D$73:$D$472)-ROW(実施計画様式!$D$73)+1)/(実施計画様式!$D$73:$D$472&lt;&gt;""),ROW(A325))),"")</f>
        <v/>
      </c>
      <c r="E327" s="130" t="str" cm="1">
        <f t="array" ref="E327">IFERROR(INDEX(実施計画様式!$AI$73:$AI$472,_xlfn.AGGREGATE(15,6,(ROW(実施計画様式!$D$73:$D$472)-ROW(実施計画様式!$D$73)+1)/(実施計画様式!$D$73:$D$472&lt;&gt;""),ROW(A325))),"")</f>
        <v/>
      </c>
      <c r="F327" s="130" t="str" cm="1">
        <f t="array" ref="F327">IFERROR(INDEX(実施計画様式!$AK$73:$AK$472,_xlfn.AGGREGATE(15,6,(ROW(実施計画様式!$D$73:$D$472)-ROW(実施計画様式!$D$73)+1)/(実施計画様式!$D$73:$D$472&lt;&gt;""),ROW(A325))),"")</f>
        <v/>
      </c>
    </row>
    <row r="328" spans="1:6" ht="198.95" customHeight="1" x14ac:dyDescent="0.15">
      <c r="A328" s="130" t="str">
        <f t="shared" si="5"/>
        <v/>
      </c>
      <c r="B328" s="130" t="str" cm="1">
        <f t="array" ref="B328">IFERROR(INDEX(実施計画様式!$M$73:$M$472,_xlfn.AGGREGATE(15,6,(ROW(実施計画様式!$D$73:$D$472)-ROW(実施計画様式!$D$73)+1)/(実施計画様式!$D$73:$D$472&lt;&gt;""),ROW(A326))),"")</f>
        <v/>
      </c>
      <c r="C328" s="130" t="str" cm="1">
        <f t="array" ref="C328">IFERROR(INDEX(実施計画様式!$J$73:$J$472,_xlfn.AGGREGATE(15,6,(ROW(実施計画様式!$D$73:$D$472)-ROW(実施計画様式!$D$73)+1)/(実施計画様式!$D$73:$D$472&lt;&gt;""),ROW(A326))),"")</f>
        <v/>
      </c>
      <c r="D328" s="130" t="str" cm="1">
        <f t="array" ref="D328">IFERROR(INDEX(実施計画様式!$AA$73:$AA$472,_xlfn.AGGREGATE(15,6,(ROW(実施計画様式!$D$73:$D$472)-ROW(実施計画様式!$D$73)+1)/(実施計画様式!$D$73:$D$472&lt;&gt;""),ROW(A326))),"")</f>
        <v/>
      </c>
      <c r="E328" s="130" t="str" cm="1">
        <f t="array" ref="E328">IFERROR(INDEX(実施計画様式!$AI$73:$AI$472,_xlfn.AGGREGATE(15,6,(ROW(実施計画様式!$D$73:$D$472)-ROW(実施計画様式!$D$73)+1)/(実施計画様式!$D$73:$D$472&lt;&gt;""),ROW(A326))),"")</f>
        <v/>
      </c>
      <c r="F328" s="130" t="str" cm="1">
        <f t="array" ref="F328">IFERROR(INDEX(実施計画様式!$AK$73:$AK$472,_xlfn.AGGREGATE(15,6,(ROW(実施計画様式!$D$73:$D$472)-ROW(実施計画様式!$D$73)+1)/(実施計画様式!$D$73:$D$472&lt;&gt;""),ROW(A326))),"")</f>
        <v/>
      </c>
    </row>
    <row r="329" spans="1:6" ht="198.95" customHeight="1" x14ac:dyDescent="0.15">
      <c r="A329" s="130" t="str">
        <f t="shared" si="5"/>
        <v/>
      </c>
      <c r="B329" s="130" t="str" cm="1">
        <f t="array" ref="B329">IFERROR(INDEX(実施計画様式!$M$73:$M$472,_xlfn.AGGREGATE(15,6,(ROW(実施計画様式!$D$73:$D$472)-ROW(実施計画様式!$D$73)+1)/(実施計画様式!$D$73:$D$472&lt;&gt;""),ROW(A327))),"")</f>
        <v/>
      </c>
      <c r="C329" s="130" t="str" cm="1">
        <f t="array" ref="C329">IFERROR(INDEX(実施計画様式!$J$73:$J$472,_xlfn.AGGREGATE(15,6,(ROW(実施計画様式!$D$73:$D$472)-ROW(実施計画様式!$D$73)+1)/(実施計画様式!$D$73:$D$472&lt;&gt;""),ROW(A327))),"")</f>
        <v/>
      </c>
      <c r="D329" s="130" t="str" cm="1">
        <f t="array" ref="D329">IFERROR(INDEX(実施計画様式!$AA$73:$AA$472,_xlfn.AGGREGATE(15,6,(ROW(実施計画様式!$D$73:$D$472)-ROW(実施計画様式!$D$73)+1)/(実施計画様式!$D$73:$D$472&lt;&gt;""),ROW(A327))),"")</f>
        <v/>
      </c>
      <c r="E329" s="130" t="str" cm="1">
        <f t="array" ref="E329">IFERROR(INDEX(実施計画様式!$AI$73:$AI$472,_xlfn.AGGREGATE(15,6,(ROW(実施計画様式!$D$73:$D$472)-ROW(実施計画様式!$D$73)+1)/(実施計画様式!$D$73:$D$472&lt;&gt;""),ROW(A327))),"")</f>
        <v/>
      </c>
      <c r="F329" s="130" t="str" cm="1">
        <f t="array" ref="F329">IFERROR(INDEX(実施計画様式!$AK$73:$AK$472,_xlfn.AGGREGATE(15,6,(ROW(実施計画様式!$D$73:$D$472)-ROW(実施計画様式!$D$73)+1)/(実施計画様式!$D$73:$D$472&lt;&gt;""),ROW(A327))),"")</f>
        <v/>
      </c>
    </row>
    <row r="330" spans="1:6" ht="198.95" customHeight="1" x14ac:dyDescent="0.15">
      <c r="A330" s="130" t="str">
        <f t="shared" si="5"/>
        <v/>
      </c>
      <c r="B330" s="130" t="str" cm="1">
        <f t="array" ref="B330">IFERROR(INDEX(実施計画様式!$M$73:$M$472,_xlfn.AGGREGATE(15,6,(ROW(実施計画様式!$D$73:$D$472)-ROW(実施計画様式!$D$73)+1)/(実施計画様式!$D$73:$D$472&lt;&gt;""),ROW(A328))),"")</f>
        <v/>
      </c>
      <c r="C330" s="130" t="str" cm="1">
        <f t="array" ref="C330">IFERROR(INDEX(実施計画様式!$J$73:$J$472,_xlfn.AGGREGATE(15,6,(ROW(実施計画様式!$D$73:$D$472)-ROW(実施計画様式!$D$73)+1)/(実施計画様式!$D$73:$D$472&lt;&gt;""),ROW(A328))),"")</f>
        <v/>
      </c>
      <c r="D330" s="130" t="str" cm="1">
        <f t="array" ref="D330">IFERROR(INDEX(実施計画様式!$AA$73:$AA$472,_xlfn.AGGREGATE(15,6,(ROW(実施計画様式!$D$73:$D$472)-ROW(実施計画様式!$D$73)+1)/(実施計画様式!$D$73:$D$472&lt;&gt;""),ROW(A328))),"")</f>
        <v/>
      </c>
      <c r="E330" s="130" t="str" cm="1">
        <f t="array" ref="E330">IFERROR(INDEX(実施計画様式!$AI$73:$AI$472,_xlfn.AGGREGATE(15,6,(ROW(実施計画様式!$D$73:$D$472)-ROW(実施計画様式!$D$73)+1)/(実施計画様式!$D$73:$D$472&lt;&gt;""),ROW(A328))),"")</f>
        <v/>
      </c>
      <c r="F330" s="130" t="str" cm="1">
        <f t="array" ref="F330">IFERROR(INDEX(実施計画様式!$AK$73:$AK$472,_xlfn.AGGREGATE(15,6,(ROW(実施計画様式!$D$73:$D$472)-ROW(実施計画様式!$D$73)+1)/(実施計画様式!$D$73:$D$472&lt;&gt;""),ROW(A328))),"")</f>
        <v/>
      </c>
    </row>
    <row r="331" spans="1:6" ht="198.95" customHeight="1" x14ac:dyDescent="0.15">
      <c r="A331" s="130" t="str">
        <f t="shared" si="5"/>
        <v/>
      </c>
      <c r="B331" s="130" t="str" cm="1">
        <f t="array" ref="B331">IFERROR(INDEX(実施計画様式!$M$73:$M$472,_xlfn.AGGREGATE(15,6,(ROW(実施計画様式!$D$73:$D$472)-ROW(実施計画様式!$D$73)+1)/(実施計画様式!$D$73:$D$472&lt;&gt;""),ROW(A329))),"")</f>
        <v/>
      </c>
      <c r="C331" s="130" t="str" cm="1">
        <f t="array" ref="C331">IFERROR(INDEX(実施計画様式!$J$73:$J$472,_xlfn.AGGREGATE(15,6,(ROW(実施計画様式!$D$73:$D$472)-ROW(実施計画様式!$D$73)+1)/(実施計画様式!$D$73:$D$472&lt;&gt;""),ROW(A329))),"")</f>
        <v/>
      </c>
      <c r="D331" s="130" t="str" cm="1">
        <f t="array" ref="D331">IFERROR(INDEX(実施計画様式!$AA$73:$AA$472,_xlfn.AGGREGATE(15,6,(ROW(実施計画様式!$D$73:$D$472)-ROW(実施計画様式!$D$73)+1)/(実施計画様式!$D$73:$D$472&lt;&gt;""),ROW(A329))),"")</f>
        <v/>
      </c>
      <c r="E331" s="130" t="str" cm="1">
        <f t="array" ref="E331">IFERROR(INDEX(実施計画様式!$AI$73:$AI$472,_xlfn.AGGREGATE(15,6,(ROW(実施計画様式!$D$73:$D$472)-ROW(実施計画様式!$D$73)+1)/(実施計画様式!$D$73:$D$472&lt;&gt;""),ROW(A329))),"")</f>
        <v/>
      </c>
      <c r="F331" s="130" t="str" cm="1">
        <f t="array" ref="F331">IFERROR(INDEX(実施計画様式!$AK$73:$AK$472,_xlfn.AGGREGATE(15,6,(ROW(実施計画様式!$D$73:$D$472)-ROW(実施計画様式!$D$73)+1)/(実施計画様式!$D$73:$D$472&lt;&gt;""),ROW(A329))),"")</f>
        <v/>
      </c>
    </row>
    <row r="332" spans="1:6" ht="198.95" customHeight="1" x14ac:dyDescent="0.15">
      <c r="A332" s="130" t="str">
        <f t="shared" si="5"/>
        <v/>
      </c>
      <c r="B332" s="130" t="str" cm="1">
        <f t="array" ref="B332">IFERROR(INDEX(実施計画様式!$M$73:$M$472,_xlfn.AGGREGATE(15,6,(ROW(実施計画様式!$D$73:$D$472)-ROW(実施計画様式!$D$73)+1)/(実施計画様式!$D$73:$D$472&lt;&gt;""),ROW(A330))),"")</f>
        <v/>
      </c>
      <c r="C332" s="130" t="str" cm="1">
        <f t="array" ref="C332">IFERROR(INDEX(実施計画様式!$J$73:$J$472,_xlfn.AGGREGATE(15,6,(ROW(実施計画様式!$D$73:$D$472)-ROW(実施計画様式!$D$73)+1)/(実施計画様式!$D$73:$D$472&lt;&gt;""),ROW(A330))),"")</f>
        <v/>
      </c>
      <c r="D332" s="130" t="str" cm="1">
        <f t="array" ref="D332">IFERROR(INDEX(実施計画様式!$AA$73:$AA$472,_xlfn.AGGREGATE(15,6,(ROW(実施計画様式!$D$73:$D$472)-ROW(実施計画様式!$D$73)+1)/(実施計画様式!$D$73:$D$472&lt;&gt;""),ROW(A330))),"")</f>
        <v/>
      </c>
      <c r="E332" s="130" t="str" cm="1">
        <f t="array" ref="E332">IFERROR(INDEX(実施計画様式!$AI$73:$AI$472,_xlfn.AGGREGATE(15,6,(ROW(実施計画様式!$D$73:$D$472)-ROW(実施計画様式!$D$73)+1)/(実施計画様式!$D$73:$D$472&lt;&gt;""),ROW(A330))),"")</f>
        <v/>
      </c>
      <c r="F332" s="130" t="str" cm="1">
        <f t="array" ref="F332">IFERROR(INDEX(実施計画様式!$AK$73:$AK$472,_xlfn.AGGREGATE(15,6,(ROW(実施計画様式!$D$73:$D$472)-ROW(実施計画様式!$D$73)+1)/(実施計画様式!$D$73:$D$472&lt;&gt;""),ROW(A330))),"")</f>
        <v/>
      </c>
    </row>
    <row r="333" spans="1:6" ht="198.95" customHeight="1" x14ac:dyDescent="0.15">
      <c r="A333" s="130" t="str">
        <f t="shared" si="5"/>
        <v/>
      </c>
      <c r="B333" s="130" t="str" cm="1">
        <f t="array" ref="B333">IFERROR(INDEX(実施計画様式!$M$73:$M$472,_xlfn.AGGREGATE(15,6,(ROW(実施計画様式!$D$73:$D$472)-ROW(実施計画様式!$D$73)+1)/(実施計画様式!$D$73:$D$472&lt;&gt;""),ROW(A331))),"")</f>
        <v/>
      </c>
      <c r="C333" s="130" t="str" cm="1">
        <f t="array" ref="C333">IFERROR(INDEX(実施計画様式!$J$73:$J$472,_xlfn.AGGREGATE(15,6,(ROW(実施計画様式!$D$73:$D$472)-ROW(実施計画様式!$D$73)+1)/(実施計画様式!$D$73:$D$472&lt;&gt;""),ROW(A331))),"")</f>
        <v/>
      </c>
      <c r="D333" s="130" t="str" cm="1">
        <f t="array" ref="D333">IFERROR(INDEX(実施計画様式!$AA$73:$AA$472,_xlfn.AGGREGATE(15,6,(ROW(実施計画様式!$D$73:$D$472)-ROW(実施計画様式!$D$73)+1)/(実施計画様式!$D$73:$D$472&lt;&gt;""),ROW(A331))),"")</f>
        <v/>
      </c>
      <c r="E333" s="130" t="str" cm="1">
        <f t="array" ref="E333">IFERROR(INDEX(実施計画様式!$AI$73:$AI$472,_xlfn.AGGREGATE(15,6,(ROW(実施計画様式!$D$73:$D$472)-ROW(実施計画様式!$D$73)+1)/(実施計画様式!$D$73:$D$472&lt;&gt;""),ROW(A331))),"")</f>
        <v/>
      </c>
      <c r="F333" s="130" t="str" cm="1">
        <f t="array" ref="F333">IFERROR(INDEX(実施計画様式!$AK$73:$AK$472,_xlfn.AGGREGATE(15,6,(ROW(実施計画様式!$D$73:$D$472)-ROW(実施計画様式!$D$73)+1)/(実施計画様式!$D$73:$D$472&lt;&gt;""),ROW(A331))),"")</f>
        <v/>
      </c>
    </row>
    <row r="334" spans="1:6" ht="198.95" customHeight="1" x14ac:dyDescent="0.15">
      <c r="A334" s="130" t="str">
        <f t="shared" si="5"/>
        <v/>
      </c>
      <c r="B334" s="130" t="str" cm="1">
        <f t="array" ref="B334">IFERROR(INDEX(実施計画様式!$M$73:$M$472,_xlfn.AGGREGATE(15,6,(ROW(実施計画様式!$D$73:$D$472)-ROW(実施計画様式!$D$73)+1)/(実施計画様式!$D$73:$D$472&lt;&gt;""),ROW(A332))),"")</f>
        <v/>
      </c>
      <c r="C334" s="130" t="str" cm="1">
        <f t="array" ref="C334">IFERROR(INDEX(実施計画様式!$J$73:$J$472,_xlfn.AGGREGATE(15,6,(ROW(実施計画様式!$D$73:$D$472)-ROW(実施計画様式!$D$73)+1)/(実施計画様式!$D$73:$D$472&lt;&gt;""),ROW(A332))),"")</f>
        <v/>
      </c>
      <c r="D334" s="130" t="str" cm="1">
        <f t="array" ref="D334">IFERROR(INDEX(実施計画様式!$AA$73:$AA$472,_xlfn.AGGREGATE(15,6,(ROW(実施計画様式!$D$73:$D$472)-ROW(実施計画様式!$D$73)+1)/(実施計画様式!$D$73:$D$472&lt;&gt;""),ROW(A332))),"")</f>
        <v/>
      </c>
      <c r="E334" s="130" t="str" cm="1">
        <f t="array" ref="E334">IFERROR(INDEX(実施計画様式!$AI$73:$AI$472,_xlfn.AGGREGATE(15,6,(ROW(実施計画様式!$D$73:$D$472)-ROW(実施計画様式!$D$73)+1)/(実施計画様式!$D$73:$D$472&lt;&gt;""),ROW(A332))),"")</f>
        <v/>
      </c>
      <c r="F334" s="130" t="str" cm="1">
        <f t="array" ref="F334">IFERROR(INDEX(実施計画様式!$AK$73:$AK$472,_xlfn.AGGREGATE(15,6,(ROW(実施計画様式!$D$73:$D$472)-ROW(実施計画様式!$D$73)+1)/(実施計画様式!$D$73:$D$472&lt;&gt;""),ROW(A332))),"")</f>
        <v/>
      </c>
    </row>
    <row r="335" spans="1:6" ht="198.95" customHeight="1" x14ac:dyDescent="0.15">
      <c r="A335" s="130" t="str">
        <f t="shared" si="5"/>
        <v/>
      </c>
      <c r="B335" s="130" t="str" cm="1">
        <f t="array" ref="B335">IFERROR(INDEX(実施計画様式!$M$73:$M$472,_xlfn.AGGREGATE(15,6,(ROW(実施計画様式!$D$73:$D$472)-ROW(実施計画様式!$D$73)+1)/(実施計画様式!$D$73:$D$472&lt;&gt;""),ROW(A333))),"")</f>
        <v/>
      </c>
      <c r="C335" s="130" t="str" cm="1">
        <f t="array" ref="C335">IFERROR(INDEX(実施計画様式!$J$73:$J$472,_xlfn.AGGREGATE(15,6,(ROW(実施計画様式!$D$73:$D$472)-ROW(実施計画様式!$D$73)+1)/(実施計画様式!$D$73:$D$472&lt;&gt;""),ROW(A333))),"")</f>
        <v/>
      </c>
      <c r="D335" s="130" t="str" cm="1">
        <f t="array" ref="D335">IFERROR(INDEX(実施計画様式!$AA$73:$AA$472,_xlfn.AGGREGATE(15,6,(ROW(実施計画様式!$D$73:$D$472)-ROW(実施計画様式!$D$73)+1)/(実施計画様式!$D$73:$D$472&lt;&gt;""),ROW(A333))),"")</f>
        <v/>
      </c>
      <c r="E335" s="130" t="str" cm="1">
        <f t="array" ref="E335">IFERROR(INDEX(実施計画様式!$AI$73:$AI$472,_xlfn.AGGREGATE(15,6,(ROW(実施計画様式!$D$73:$D$472)-ROW(実施計画様式!$D$73)+1)/(実施計画様式!$D$73:$D$472&lt;&gt;""),ROW(A333))),"")</f>
        <v/>
      </c>
      <c r="F335" s="130" t="str" cm="1">
        <f t="array" ref="F335">IFERROR(INDEX(実施計画様式!$AK$73:$AK$472,_xlfn.AGGREGATE(15,6,(ROW(実施計画様式!$D$73:$D$472)-ROW(実施計画様式!$D$73)+1)/(実施計画様式!$D$73:$D$472&lt;&gt;""),ROW(A333))),"")</f>
        <v/>
      </c>
    </row>
    <row r="336" spans="1:6" ht="198.95" customHeight="1" x14ac:dyDescent="0.15">
      <c r="A336" s="130" t="str">
        <f t="shared" si="5"/>
        <v/>
      </c>
      <c r="B336" s="130" t="str" cm="1">
        <f t="array" ref="B336">IFERROR(INDEX(実施計画様式!$M$73:$M$472,_xlfn.AGGREGATE(15,6,(ROW(実施計画様式!$D$73:$D$472)-ROW(実施計画様式!$D$73)+1)/(実施計画様式!$D$73:$D$472&lt;&gt;""),ROW(A334))),"")</f>
        <v/>
      </c>
      <c r="C336" s="130" t="str" cm="1">
        <f t="array" ref="C336">IFERROR(INDEX(実施計画様式!$J$73:$J$472,_xlfn.AGGREGATE(15,6,(ROW(実施計画様式!$D$73:$D$472)-ROW(実施計画様式!$D$73)+1)/(実施計画様式!$D$73:$D$472&lt;&gt;""),ROW(A334))),"")</f>
        <v/>
      </c>
      <c r="D336" s="130" t="str" cm="1">
        <f t="array" ref="D336">IFERROR(INDEX(実施計画様式!$AA$73:$AA$472,_xlfn.AGGREGATE(15,6,(ROW(実施計画様式!$D$73:$D$472)-ROW(実施計画様式!$D$73)+1)/(実施計画様式!$D$73:$D$472&lt;&gt;""),ROW(A334))),"")</f>
        <v/>
      </c>
      <c r="E336" s="130" t="str" cm="1">
        <f t="array" ref="E336">IFERROR(INDEX(実施計画様式!$AI$73:$AI$472,_xlfn.AGGREGATE(15,6,(ROW(実施計画様式!$D$73:$D$472)-ROW(実施計画様式!$D$73)+1)/(実施計画様式!$D$73:$D$472&lt;&gt;""),ROW(A334))),"")</f>
        <v/>
      </c>
      <c r="F336" s="130" t="str" cm="1">
        <f t="array" ref="F336">IFERROR(INDEX(実施計画様式!$AK$73:$AK$472,_xlfn.AGGREGATE(15,6,(ROW(実施計画様式!$D$73:$D$472)-ROW(実施計画様式!$D$73)+1)/(実施計画様式!$D$73:$D$472&lt;&gt;""),ROW(A334))),"")</f>
        <v/>
      </c>
    </row>
    <row r="337" spans="1:6" ht="198.95" customHeight="1" x14ac:dyDescent="0.15">
      <c r="A337" s="130" t="str">
        <f t="shared" si="5"/>
        <v/>
      </c>
      <c r="B337" s="130" t="str" cm="1">
        <f t="array" ref="B337">IFERROR(INDEX(実施計画様式!$M$73:$M$472,_xlfn.AGGREGATE(15,6,(ROW(実施計画様式!$D$73:$D$472)-ROW(実施計画様式!$D$73)+1)/(実施計画様式!$D$73:$D$472&lt;&gt;""),ROW(A335))),"")</f>
        <v/>
      </c>
      <c r="C337" s="130" t="str" cm="1">
        <f t="array" ref="C337">IFERROR(INDEX(実施計画様式!$J$73:$J$472,_xlfn.AGGREGATE(15,6,(ROW(実施計画様式!$D$73:$D$472)-ROW(実施計画様式!$D$73)+1)/(実施計画様式!$D$73:$D$472&lt;&gt;""),ROW(A335))),"")</f>
        <v/>
      </c>
      <c r="D337" s="130" t="str" cm="1">
        <f t="array" ref="D337">IFERROR(INDEX(実施計画様式!$AA$73:$AA$472,_xlfn.AGGREGATE(15,6,(ROW(実施計画様式!$D$73:$D$472)-ROW(実施計画様式!$D$73)+1)/(実施計画様式!$D$73:$D$472&lt;&gt;""),ROW(A335))),"")</f>
        <v/>
      </c>
      <c r="E337" s="130" t="str" cm="1">
        <f t="array" ref="E337">IFERROR(INDEX(実施計画様式!$AI$73:$AI$472,_xlfn.AGGREGATE(15,6,(ROW(実施計画様式!$D$73:$D$472)-ROW(実施計画様式!$D$73)+1)/(実施計画様式!$D$73:$D$472&lt;&gt;""),ROW(A335))),"")</f>
        <v/>
      </c>
      <c r="F337" s="130" t="str" cm="1">
        <f t="array" ref="F337">IFERROR(INDEX(実施計画様式!$AK$73:$AK$472,_xlfn.AGGREGATE(15,6,(ROW(実施計画様式!$D$73:$D$472)-ROW(実施計画様式!$D$73)+1)/(実施計画様式!$D$73:$D$472&lt;&gt;""),ROW(A335))),"")</f>
        <v/>
      </c>
    </row>
    <row r="338" spans="1:6" ht="198.95" customHeight="1" x14ac:dyDescent="0.15">
      <c r="A338" s="130" t="str">
        <f t="shared" si="5"/>
        <v/>
      </c>
      <c r="B338" s="130" t="str" cm="1">
        <f t="array" ref="B338">IFERROR(INDEX(実施計画様式!$M$73:$M$472,_xlfn.AGGREGATE(15,6,(ROW(実施計画様式!$D$73:$D$472)-ROW(実施計画様式!$D$73)+1)/(実施計画様式!$D$73:$D$472&lt;&gt;""),ROW(A336))),"")</f>
        <v/>
      </c>
      <c r="C338" s="130" t="str" cm="1">
        <f t="array" ref="C338">IFERROR(INDEX(実施計画様式!$J$73:$J$472,_xlfn.AGGREGATE(15,6,(ROW(実施計画様式!$D$73:$D$472)-ROW(実施計画様式!$D$73)+1)/(実施計画様式!$D$73:$D$472&lt;&gt;""),ROW(A336))),"")</f>
        <v/>
      </c>
      <c r="D338" s="130" t="str" cm="1">
        <f t="array" ref="D338">IFERROR(INDEX(実施計画様式!$AA$73:$AA$472,_xlfn.AGGREGATE(15,6,(ROW(実施計画様式!$D$73:$D$472)-ROW(実施計画様式!$D$73)+1)/(実施計画様式!$D$73:$D$472&lt;&gt;""),ROW(A336))),"")</f>
        <v/>
      </c>
      <c r="E338" s="130" t="str" cm="1">
        <f t="array" ref="E338">IFERROR(INDEX(実施計画様式!$AI$73:$AI$472,_xlfn.AGGREGATE(15,6,(ROW(実施計画様式!$D$73:$D$472)-ROW(実施計画様式!$D$73)+1)/(実施計画様式!$D$73:$D$472&lt;&gt;""),ROW(A336))),"")</f>
        <v/>
      </c>
      <c r="F338" s="130" t="str" cm="1">
        <f t="array" ref="F338">IFERROR(INDEX(実施計画様式!$AK$73:$AK$472,_xlfn.AGGREGATE(15,6,(ROW(実施計画様式!$D$73:$D$472)-ROW(実施計画様式!$D$73)+1)/(実施計画様式!$D$73:$D$472&lt;&gt;""),ROW(A336))),"")</f>
        <v/>
      </c>
    </row>
    <row r="339" spans="1:6" ht="198.95" customHeight="1" x14ac:dyDescent="0.15">
      <c r="A339" s="130" t="str">
        <f t="shared" si="5"/>
        <v/>
      </c>
      <c r="B339" s="130" t="str" cm="1">
        <f t="array" ref="B339">IFERROR(INDEX(実施計画様式!$M$73:$M$472,_xlfn.AGGREGATE(15,6,(ROW(実施計画様式!$D$73:$D$472)-ROW(実施計画様式!$D$73)+1)/(実施計画様式!$D$73:$D$472&lt;&gt;""),ROW(A337))),"")</f>
        <v/>
      </c>
      <c r="C339" s="130" t="str" cm="1">
        <f t="array" ref="C339">IFERROR(INDEX(実施計画様式!$J$73:$J$472,_xlfn.AGGREGATE(15,6,(ROW(実施計画様式!$D$73:$D$472)-ROW(実施計画様式!$D$73)+1)/(実施計画様式!$D$73:$D$472&lt;&gt;""),ROW(A337))),"")</f>
        <v/>
      </c>
      <c r="D339" s="130" t="str" cm="1">
        <f t="array" ref="D339">IFERROR(INDEX(実施計画様式!$AA$73:$AA$472,_xlfn.AGGREGATE(15,6,(ROW(実施計画様式!$D$73:$D$472)-ROW(実施計画様式!$D$73)+1)/(実施計画様式!$D$73:$D$472&lt;&gt;""),ROW(A337))),"")</f>
        <v/>
      </c>
      <c r="E339" s="130" t="str" cm="1">
        <f t="array" ref="E339">IFERROR(INDEX(実施計画様式!$AI$73:$AI$472,_xlfn.AGGREGATE(15,6,(ROW(実施計画様式!$D$73:$D$472)-ROW(実施計画様式!$D$73)+1)/(実施計画様式!$D$73:$D$472&lt;&gt;""),ROW(A337))),"")</f>
        <v/>
      </c>
      <c r="F339" s="130" t="str" cm="1">
        <f t="array" ref="F339">IFERROR(INDEX(実施計画様式!$AK$73:$AK$472,_xlfn.AGGREGATE(15,6,(ROW(実施計画様式!$D$73:$D$472)-ROW(実施計画様式!$D$73)+1)/(実施計画様式!$D$73:$D$472&lt;&gt;""),ROW(A337))),"")</f>
        <v/>
      </c>
    </row>
    <row r="340" spans="1:6" ht="198.95" customHeight="1" x14ac:dyDescent="0.15">
      <c r="A340" s="130" t="str">
        <f t="shared" si="5"/>
        <v/>
      </c>
      <c r="B340" s="130" t="str" cm="1">
        <f t="array" ref="B340">IFERROR(INDEX(実施計画様式!$M$73:$M$472,_xlfn.AGGREGATE(15,6,(ROW(実施計画様式!$D$73:$D$472)-ROW(実施計画様式!$D$73)+1)/(実施計画様式!$D$73:$D$472&lt;&gt;""),ROW(A338))),"")</f>
        <v/>
      </c>
      <c r="C340" s="130" t="str" cm="1">
        <f t="array" ref="C340">IFERROR(INDEX(実施計画様式!$J$73:$J$472,_xlfn.AGGREGATE(15,6,(ROW(実施計画様式!$D$73:$D$472)-ROW(実施計画様式!$D$73)+1)/(実施計画様式!$D$73:$D$472&lt;&gt;""),ROW(A338))),"")</f>
        <v/>
      </c>
      <c r="D340" s="130" t="str" cm="1">
        <f t="array" ref="D340">IFERROR(INDEX(実施計画様式!$AA$73:$AA$472,_xlfn.AGGREGATE(15,6,(ROW(実施計画様式!$D$73:$D$472)-ROW(実施計画様式!$D$73)+1)/(実施計画様式!$D$73:$D$472&lt;&gt;""),ROW(A338))),"")</f>
        <v/>
      </c>
      <c r="E340" s="130" t="str" cm="1">
        <f t="array" ref="E340">IFERROR(INDEX(実施計画様式!$AI$73:$AI$472,_xlfn.AGGREGATE(15,6,(ROW(実施計画様式!$D$73:$D$472)-ROW(実施計画様式!$D$73)+1)/(実施計画様式!$D$73:$D$472&lt;&gt;""),ROW(A338))),"")</f>
        <v/>
      </c>
      <c r="F340" s="130" t="str" cm="1">
        <f t="array" ref="F340">IFERROR(INDEX(実施計画様式!$AK$73:$AK$472,_xlfn.AGGREGATE(15,6,(ROW(実施計画様式!$D$73:$D$472)-ROW(実施計画様式!$D$73)+1)/(実施計画様式!$D$73:$D$472&lt;&gt;""),ROW(A338))),"")</f>
        <v/>
      </c>
    </row>
    <row r="341" spans="1:6" ht="198.95" customHeight="1" x14ac:dyDescent="0.15">
      <c r="A341" s="130" t="str">
        <f t="shared" si="5"/>
        <v/>
      </c>
      <c r="B341" s="130" t="str" cm="1">
        <f t="array" ref="B341">IFERROR(INDEX(実施計画様式!$M$73:$M$472,_xlfn.AGGREGATE(15,6,(ROW(実施計画様式!$D$73:$D$472)-ROW(実施計画様式!$D$73)+1)/(実施計画様式!$D$73:$D$472&lt;&gt;""),ROW(A339))),"")</f>
        <v/>
      </c>
      <c r="C341" s="130" t="str" cm="1">
        <f t="array" ref="C341">IFERROR(INDEX(実施計画様式!$J$73:$J$472,_xlfn.AGGREGATE(15,6,(ROW(実施計画様式!$D$73:$D$472)-ROW(実施計画様式!$D$73)+1)/(実施計画様式!$D$73:$D$472&lt;&gt;""),ROW(A339))),"")</f>
        <v/>
      </c>
      <c r="D341" s="130" t="str" cm="1">
        <f t="array" ref="D341">IFERROR(INDEX(実施計画様式!$AA$73:$AA$472,_xlfn.AGGREGATE(15,6,(ROW(実施計画様式!$D$73:$D$472)-ROW(実施計画様式!$D$73)+1)/(実施計画様式!$D$73:$D$472&lt;&gt;""),ROW(A339))),"")</f>
        <v/>
      </c>
      <c r="E341" s="130" t="str" cm="1">
        <f t="array" ref="E341">IFERROR(INDEX(実施計画様式!$AI$73:$AI$472,_xlfn.AGGREGATE(15,6,(ROW(実施計画様式!$D$73:$D$472)-ROW(実施計画様式!$D$73)+1)/(実施計画様式!$D$73:$D$472&lt;&gt;""),ROW(A339))),"")</f>
        <v/>
      </c>
      <c r="F341" s="130" t="str" cm="1">
        <f t="array" ref="F341">IFERROR(INDEX(実施計画様式!$AK$73:$AK$472,_xlfn.AGGREGATE(15,6,(ROW(実施計画様式!$D$73:$D$472)-ROW(実施計画様式!$D$73)+1)/(実施計画様式!$D$73:$D$472&lt;&gt;""),ROW(A339))),"")</f>
        <v/>
      </c>
    </row>
    <row r="342" spans="1:6" ht="198.95" customHeight="1" x14ac:dyDescent="0.15">
      <c r="A342" s="130" t="str">
        <f t="shared" si="5"/>
        <v/>
      </c>
      <c r="B342" s="130" t="str" cm="1">
        <f t="array" ref="B342">IFERROR(INDEX(実施計画様式!$M$73:$M$472,_xlfn.AGGREGATE(15,6,(ROW(実施計画様式!$D$73:$D$472)-ROW(実施計画様式!$D$73)+1)/(実施計画様式!$D$73:$D$472&lt;&gt;""),ROW(A340))),"")</f>
        <v/>
      </c>
      <c r="C342" s="130" t="str" cm="1">
        <f t="array" ref="C342">IFERROR(INDEX(実施計画様式!$J$73:$J$472,_xlfn.AGGREGATE(15,6,(ROW(実施計画様式!$D$73:$D$472)-ROW(実施計画様式!$D$73)+1)/(実施計画様式!$D$73:$D$472&lt;&gt;""),ROW(A340))),"")</f>
        <v/>
      </c>
      <c r="D342" s="130" t="str" cm="1">
        <f t="array" ref="D342">IFERROR(INDEX(実施計画様式!$AA$73:$AA$472,_xlfn.AGGREGATE(15,6,(ROW(実施計画様式!$D$73:$D$472)-ROW(実施計画様式!$D$73)+1)/(実施計画様式!$D$73:$D$472&lt;&gt;""),ROW(A340))),"")</f>
        <v/>
      </c>
      <c r="E342" s="130" t="str" cm="1">
        <f t="array" ref="E342">IFERROR(INDEX(実施計画様式!$AI$73:$AI$472,_xlfn.AGGREGATE(15,6,(ROW(実施計画様式!$D$73:$D$472)-ROW(実施計画様式!$D$73)+1)/(実施計画様式!$D$73:$D$472&lt;&gt;""),ROW(A340))),"")</f>
        <v/>
      </c>
      <c r="F342" s="130" t="str" cm="1">
        <f t="array" ref="F342">IFERROR(INDEX(実施計画様式!$AK$73:$AK$472,_xlfn.AGGREGATE(15,6,(ROW(実施計画様式!$D$73:$D$472)-ROW(実施計画様式!$D$73)+1)/(実施計画様式!$D$73:$D$472&lt;&gt;""),ROW(A340))),"")</f>
        <v/>
      </c>
    </row>
    <row r="343" spans="1:6" ht="198.95" customHeight="1" x14ac:dyDescent="0.15">
      <c r="A343" s="130" t="str">
        <f t="shared" si="5"/>
        <v/>
      </c>
      <c r="B343" s="130" t="str" cm="1">
        <f t="array" ref="B343">IFERROR(INDEX(実施計画様式!$M$73:$M$472,_xlfn.AGGREGATE(15,6,(ROW(実施計画様式!$D$73:$D$472)-ROW(実施計画様式!$D$73)+1)/(実施計画様式!$D$73:$D$472&lt;&gt;""),ROW(A341))),"")</f>
        <v/>
      </c>
      <c r="C343" s="130" t="str" cm="1">
        <f t="array" ref="C343">IFERROR(INDEX(実施計画様式!$J$73:$J$472,_xlfn.AGGREGATE(15,6,(ROW(実施計画様式!$D$73:$D$472)-ROW(実施計画様式!$D$73)+1)/(実施計画様式!$D$73:$D$472&lt;&gt;""),ROW(A341))),"")</f>
        <v/>
      </c>
      <c r="D343" s="130" t="str" cm="1">
        <f t="array" ref="D343">IFERROR(INDEX(実施計画様式!$AA$73:$AA$472,_xlfn.AGGREGATE(15,6,(ROW(実施計画様式!$D$73:$D$472)-ROW(実施計画様式!$D$73)+1)/(実施計画様式!$D$73:$D$472&lt;&gt;""),ROW(A341))),"")</f>
        <v/>
      </c>
      <c r="E343" s="130" t="str" cm="1">
        <f t="array" ref="E343">IFERROR(INDEX(実施計画様式!$AI$73:$AI$472,_xlfn.AGGREGATE(15,6,(ROW(実施計画様式!$D$73:$D$472)-ROW(実施計画様式!$D$73)+1)/(実施計画様式!$D$73:$D$472&lt;&gt;""),ROW(A341))),"")</f>
        <v/>
      </c>
      <c r="F343" s="130" t="str" cm="1">
        <f t="array" ref="F343">IFERROR(INDEX(実施計画様式!$AK$73:$AK$472,_xlfn.AGGREGATE(15,6,(ROW(実施計画様式!$D$73:$D$472)-ROW(実施計画様式!$D$73)+1)/(実施計画様式!$D$73:$D$472&lt;&gt;""),ROW(A341))),"")</f>
        <v/>
      </c>
    </row>
    <row r="344" spans="1:6" ht="198.95" customHeight="1" x14ac:dyDescent="0.15">
      <c r="A344" s="130" t="str">
        <f t="shared" si="5"/>
        <v/>
      </c>
      <c r="B344" s="130" t="str" cm="1">
        <f t="array" ref="B344">IFERROR(INDEX(実施計画様式!$M$73:$M$472,_xlfn.AGGREGATE(15,6,(ROW(実施計画様式!$D$73:$D$472)-ROW(実施計画様式!$D$73)+1)/(実施計画様式!$D$73:$D$472&lt;&gt;""),ROW(A342))),"")</f>
        <v/>
      </c>
      <c r="C344" s="130" t="str" cm="1">
        <f t="array" ref="C344">IFERROR(INDEX(実施計画様式!$J$73:$J$472,_xlfn.AGGREGATE(15,6,(ROW(実施計画様式!$D$73:$D$472)-ROW(実施計画様式!$D$73)+1)/(実施計画様式!$D$73:$D$472&lt;&gt;""),ROW(A342))),"")</f>
        <v/>
      </c>
      <c r="D344" s="130" t="str" cm="1">
        <f t="array" ref="D344">IFERROR(INDEX(実施計画様式!$AA$73:$AA$472,_xlfn.AGGREGATE(15,6,(ROW(実施計画様式!$D$73:$D$472)-ROW(実施計画様式!$D$73)+1)/(実施計画様式!$D$73:$D$472&lt;&gt;""),ROW(A342))),"")</f>
        <v/>
      </c>
      <c r="E344" s="130" t="str" cm="1">
        <f t="array" ref="E344">IFERROR(INDEX(実施計画様式!$AI$73:$AI$472,_xlfn.AGGREGATE(15,6,(ROW(実施計画様式!$D$73:$D$472)-ROW(実施計画様式!$D$73)+1)/(実施計画様式!$D$73:$D$472&lt;&gt;""),ROW(A342))),"")</f>
        <v/>
      </c>
      <c r="F344" s="130" t="str" cm="1">
        <f t="array" ref="F344">IFERROR(INDEX(実施計画様式!$AK$73:$AK$472,_xlfn.AGGREGATE(15,6,(ROW(実施計画様式!$D$73:$D$472)-ROW(実施計画様式!$D$73)+1)/(実施計画様式!$D$73:$D$472&lt;&gt;""),ROW(A342))),"")</f>
        <v/>
      </c>
    </row>
    <row r="345" spans="1:6" ht="198.95" customHeight="1" x14ac:dyDescent="0.15">
      <c r="A345" s="130" t="str">
        <f t="shared" si="5"/>
        <v/>
      </c>
      <c r="B345" s="130" t="str" cm="1">
        <f t="array" ref="B345">IFERROR(INDEX(実施計画様式!$M$73:$M$472,_xlfn.AGGREGATE(15,6,(ROW(実施計画様式!$D$73:$D$472)-ROW(実施計画様式!$D$73)+1)/(実施計画様式!$D$73:$D$472&lt;&gt;""),ROW(A343))),"")</f>
        <v/>
      </c>
      <c r="C345" s="130" t="str" cm="1">
        <f t="array" ref="C345">IFERROR(INDEX(実施計画様式!$J$73:$J$472,_xlfn.AGGREGATE(15,6,(ROW(実施計画様式!$D$73:$D$472)-ROW(実施計画様式!$D$73)+1)/(実施計画様式!$D$73:$D$472&lt;&gt;""),ROW(A343))),"")</f>
        <v/>
      </c>
      <c r="D345" s="130" t="str" cm="1">
        <f t="array" ref="D345">IFERROR(INDEX(実施計画様式!$AA$73:$AA$472,_xlfn.AGGREGATE(15,6,(ROW(実施計画様式!$D$73:$D$472)-ROW(実施計画様式!$D$73)+1)/(実施計画様式!$D$73:$D$472&lt;&gt;""),ROW(A343))),"")</f>
        <v/>
      </c>
      <c r="E345" s="130" t="str" cm="1">
        <f t="array" ref="E345">IFERROR(INDEX(実施計画様式!$AI$73:$AI$472,_xlfn.AGGREGATE(15,6,(ROW(実施計画様式!$D$73:$D$472)-ROW(実施計画様式!$D$73)+1)/(実施計画様式!$D$73:$D$472&lt;&gt;""),ROW(A343))),"")</f>
        <v/>
      </c>
      <c r="F345" s="130" t="str" cm="1">
        <f t="array" ref="F345">IFERROR(INDEX(実施計画様式!$AK$73:$AK$472,_xlfn.AGGREGATE(15,6,(ROW(実施計画様式!$D$73:$D$472)-ROW(実施計画様式!$D$73)+1)/(実施計画様式!$D$73:$D$472&lt;&gt;""),ROW(A343))),"")</f>
        <v/>
      </c>
    </row>
    <row r="346" spans="1:6" ht="198.95" customHeight="1" x14ac:dyDescent="0.15">
      <c r="A346" s="130" t="str">
        <f t="shared" si="5"/>
        <v/>
      </c>
      <c r="B346" s="130" t="str" cm="1">
        <f t="array" ref="B346">IFERROR(INDEX(実施計画様式!$M$73:$M$472,_xlfn.AGGREGATE(15,6,(ROW(実施計画様式!$D$73:$D$472)-ROW(実施計画様式!$D$73)+1)/(実施計画様式!$D$73:$D$472&lt;&gt;""),ROW(A344))),"")</f>
        <v/>
      </c>
      <c r="C346" s="130" t="str" cm="1">
        <f t="array" ref="C346">IFERROR(INDEX(実施計画様式!$J$73:$J$472,_xlfn.AGGREGATE(15,6,(ROW(実施計画様式!$D$73:$D$472)-ROW(実施計画様式!$D$73)+1)/(実施計画様式!$D$73:$D$472&lt;&gt;""),ROW(A344))),"")</f>
        <v/>
      </c>
      <c r="D346" s="130" t="str" cm="1">
        <f t="array" ref="D346">IFERROR(INDEX(実施計画様式!$AA$73:$AA$472,_xlfn.AGGREGATE(15,6,(ROW(実施計画様式!$D$73:$D$472)-ROW(実施計画様式!$D$73)+1)/(実施計画様式!$D$73:$D$472&lt;&gt;""),ROW(A344))),"")</f>
        <v/>
      </c>
      <c r="E346" s="130" t="str" cm="1">
        <f t="array" ref="E346">IFERROR(INDEX(実施計画様式!$AI$73:$AI$472,_xlfn.AGGREGATE(15,6,(ROW(実施計画様式!$D$73:$D$472)-ROW(実施計画様式!$D$73)+1)/(実施計画様式!$D$73:$D$472&lt;&gt;""),ROW(A344))),"")</f>
        <v/>
      </c>
      <c r="F346" s="130" t="str" cm="1">
        <f t="array" ref="F346">IFERROR(INDEX(実施計画様式!$AK$73:$AK$472,_xlfn.AGGREGATE(15,6,(ROW(実施計画様式!$D$73:$D$472)-ROW(実施計画様式!$D$73)+1)/(実施計画様式!$D$73:$D$472&lt;&gt;""),ROW(A344))),"")</f>
        <v/>
      </c>
    </row>
    <row r="347" spans="1:6" ht="198.95" customHeight="1" x14ac:dyDescent="0.15">
      <c r="A347" s="130" t="str">
        <f t="shared" si="5"/>
        <v/>
      </c>
      <c r="B347" s="130" t="str" cm="1">
        <f t="array" ref="B347">IFERROR(INDEX(実施計画様式!$M$73:$M$472,_xlfn.AGGREGATE(15,6,(ROW(実施計画様式!$D$73:$D$472)-ROW(実施計画様式!$D$73)+1)/(実施計画様式!$D$73:$D$472&lt;&gt;""),ROW(A345))),"")</f>
        <v/>
      </c>
      <c r="C347" s="130" t="str" cm="1">
        <f t="array" ref="C347">IFERROR(INDEX(実施計画様式!$J$73:$J$472,_xlfn.AGGREGATE(15,6,(ROW(実施計画様式!$D$73:$D$472)-ROW(実施計画様式!$D$73)+1)/(実施計画様式!$D$73:$D$472&lt;&gt;""),ROW(A345))),"")</f>
        <v/>
      </c>
      <c r="D347" s="130" t="str" cm="1">
        <f t="array" ref="D347">IFERROR(INDEX(実施計画様式!$AA$73:$AA$472,_xlfn.AGGREGATE(15,6,(ROW(実施計画様式!$D$73:$D$472)-ROW(実施計画様式!$D$73)+1)/(実施計画様式!$D$73:$D$472&lt;&gt;""),ROW(A345))),"")</f>
        <v/>
      </c>
      <c r="E347" s="130" t="str" cm="1">
        <f t="array" ref="E347">IFERROR(INDEX(実施計画様式!$AI$73:$AI$472,_xlfn.AGGREGATE(15,6,(ROW(実施計画様式!$D$73:$D$472)-ROW(実施計画様式!$D$73)+1)/(実施計画様式!$D$73:$D$472&lt;&gt;""),ROW(A345))),"")</f>
        <v/>
      </c>
      <c r="F347" s="130" t="str" cm="1">
        <f t="array" ref="F347">IFERROR(INDEX(実施計画様式!$AK$73:$AK$472,_xlfn.AGGREGATE(15,6,(ROW(実施計画様式!$D$73:$D$472)-ROW(実施計画様式!$D$73)+1)/(実施計画様式!$D$73:$D$472&lt;&gt;""),ROW(A345))),"")</f>
        <v/>
      </c>
    </row>
    <row r="348" spans="1:6" ht="198.95" customHeight="1" x14ac:dyDescent="0.15">
      <c r="A348" s="130" t="str">
        <f t="shared" si="5"/>
        <v/>
      </c>
      <c r="B348" s="130" t="str" cm="1">
        <f t="array" ref="B348">IFERROR(INDEX(実施計画様式!$M$73:$M$472,_xlfn.AGGREGATE(15,6,(ROW(実施計画様式!$D$73:$D$472)-ROW(実施計画様式!$D$73)+1)/(実施計画様式!$D$73:$D$472&lt;&gt;""),ROW(A346))),"")</f>
        <v/>
      </c>
      <c r="C348" s="130" t="str" cm="1">
        <f t="array" ref="C348">IFERROR(INDEX(実施計画様式!$J$73:$J$472,_xlfn.AGGREGATE(15,6,(ROW(実施計画様式!$D$73:$D$472)-ROW(実施計画様式!$D$73)+1)/(実施計画様式!$D$73:$D$472&lt;&gt;""),ROW(A346))),"")</f>
        <v/>
      </c>
      <c r="D348" s="130" t="str" cm="1">
        <f t="array" ref="D348">IFERROR(INDEX(実施計画様式!$AA$73:$AA$472,_xlfn.AGGREGATE(15,6,(ROW(実施計画様式!$D$73:$D$472)-ROW(実施計画様式!$D$73)+1)/(実施計画様式!$D$73:$D$472&lt;&gt;""),ROW(A346))),"")</f>
        <v/>
      </c>
      <c r="E348" s="130" t="str" cm="1">
        <f t="array" ref="E348">IFERROR(INDEX(実施計画様式!$AI$73:$AI$472,_xlfn.AGGREGATE(15,6,(ROW(実施計画様式!$D$73:$D$472)-ROW(実施計画様式!$D$73)+1)/(実施計画様式!$D$73:$D$472&lt;&gt;""),ROW(A346))),"")</f>
        <v/>
      </c>
      <c r="F348" s="130" t="str" cm="1">
        <f t="array" ref="F348">IFERROR(INDEX(実施計画様式!$AK$73:$AK$472,_xlfn.AGGREGATE(15,6,(ROW(実施計画様式!$D$73:$D$472)-ROW(実施計画様式!$D$73)+1)/(実施計画様式!$D$73:$D$472&lt;&gt;""),ROW(A346))),"")</f>
        <v/>
      </c>
    </row>
    <row r="349" spans="1:6" ht="198.95" customHeight="1" x14ac:dyDescent="0.15">
      <c r="A349" s="130" t="str">
        <f t="shared" si="5"/>
        <v/>
      </c>
      <c r="B349" s="130" t="str" cm="1">
        <f t="array" ref="B349">IFERROR(INDEX(実施計画様式!$M$73:$M$472,_xlfn.AGGREGATE(15,6,(ROW(実施計画様式!$D$73:$D$472)-ROW(実施計画様式!$D$73)+1)/(実施計画様式!$D$73:$D$472&lt;&gt;""),ROW(A347))),"")</f>
        <v/>
      </c>
      <c r="C349" s="130" t="str" cm="1">
        <f t="array" ref="C349">IFERROR(INDEX(実施計画様式!$J$73:$J$472,_xlfn.AGGREGATE(15,6,(ROW(実施計画様式!$D$73:$D$472)-ROW(実施計画様式!$D$73)+1)/(実施計画様式!$D$73:$D$472&lt;&gt;""),ROW(A347))),"")</f>
        <v/>
      </c>
      <c r="D349" s="130" t="str" cm="1">
        <f t="array" ref="D349">IFERROR(INDEX(実施計画様式!$AA$73:$AA$472,_xlfn.AGGREGATE(15,6,(ROW(実施計画様式!$D$73:$D$472)-ROW(実施計画様式!$D$73)+1)/(実施計画様式!$D$73:$D$472&lt;&gt;""),ROW(A347))),"")</f>
        <v/>
      </c>
      <c r="E349" s="130" t="str" cm="1">
        <f t="array" ref="E349">IFERROR(INDEX(実施計画様式!$AI$73:$AI$472,_xlfn.AGGREGATE(15,6,(ROW(実施計画様式!$D$73:$D$472)-ROW(実施計画様式!$D$73)+1)/(実施計画様式!$D$73:$D$472&lt;&gt;""),ROW(A347))),"")</f>
        <v/>
      </c>
      <c r="F349" s="130" t="str" cm="1">
        <f t="array" ref="F349">IFERROR(INDEX(実施計画様式!$AK$73:$AK$472,_xlfn.AGGREGATE(15,6,(ROW(実施計画様式!$D$73:$D$472)-ROW(実施計画様式!$D$73)+1)/(実施計画様式!$D$73:$D$472&lt;&gt;""),ROW(A347))),"")</f>
        <v/>
      </c>
    </row>
    <row r="350" spans="1:6" ht="198.95" customHeight="1" x14ac:dyDescent="0.15">
      <c r="A350" s="130" t="str">
        <f t="shared" si="5"/>
        <v/>
      </c>
      <c r="B350" s="130" t="str" cm="1">
        <f t="array" ref="B350">IFERROR(INDEX(実施計画様式!$M$73:$M$472,_xlfn.AGGREGATE(15,6,(ROW(実施計画様式!$D$73:$D$472)-ROW(実施計画様式!$D$73)+1)/(実施計画様式!$D$73:$D$472&lt;&gt;""),ROW(A348))),"")</f>
        <v/>
      </c>
      <c r="C350" s="130" t="str" cm="1">
        <f t="array" ref="C350">IFERROR(INDEX(実施計画様式!$J$73:$J$472,_xlfn.AGGREGATE(15,6,(ROW(実施計画様式!$D$73:$D$472)-ROW(実施計画様式!$D$73)+1)/(実施計画様式!$D$73:$D$472&lt;&gt;""),ROW(A348))),"")</f>
        <v/>
      </c>
      <c r="D350" s="130" t="str" cm="1">
        <f t="array" ref="D350">IFERROR(INDEX(実施計画様式!$AA$73:$AA$472,_xlfn.AGGREGATE(15,6,(ROW(実施計画様式!$D$73:$D$472)-ROW(実施計画様式!$D$73)+1)/(実施計画様式!$D$73:$D$472&lt;&gt;""),ROW(A348))),"")</f>
        <v/>
      </c>
      <c r="E350" s="130" t="str" cm="1">
        <f t="array" ref="E350">IFERROR(INDEX(実施計画様式!$AI$73:$AI$472,_xlfn.AGGREGATE(15,6,(ROW(実施計画様式!$D$73:$D$472)-ROW(実施計画様式!$D$73)+1)/(実施計画様式!$D$73:$D$472&lt;&gt;""),ROW(A348))),"")</f>
        <v/>
      </c>
      <c r="F350" s="130" t="str" cm="1">
        <f t="array" ref="F350">IFERROR(INDEX(実施計画様式!$AK$73:$AK$472,_xlfn.AGGREGATE(15,6,(ROW(実施計画様式!$D$73:$D$472)-ROW(実施計画様式!$D$73)+1)/(実施計画様式!$D$73:$D$472&lt;&gt;""),ROW(A348))),"")</f>
        <v/>
      </c>
    </row>
    <row r="351" spans="1:6" ht="198.95" customHeight="1" x14ac:dyDescent="0.15">
      <c r="A351" s="130" t="str">
        <f t="shared" si="5"/>
        <v/>
      </c>
      <c r="B351" s="130" t="str" cm="1">
        <f t="array" ref="B351">IFERROR(INDEX(実施計画様式!$M$73:$M$472,_xlfn.AGGREGATE(15,6,(ROW(実施計画様式!$D$73:$D$472)-ROW(実施計画様式!$D$73)+1)/(実施計画様式!$D$73:$D$472&lt;&gt;""),ROW(A349))),"")</f>
        <v/>
      </c>
      <c r="C351" s="130" t="str" cm="1">
        <f t="array" ref="C351">IFERROR(INDEX(実施計画様式!$J$73:$J$472,_xlfn.AGGREGATE(15,6,(ROW(実施計画様式!$D$73:$D$472)-ROW(実施計画様式!$D$73)+1)/(実施計画様式!$D$73:$D$472&lt;&gt;""),ROW(A349))),"")</f>
        <v/>
      </c>
      <c r="D351" s="130" t="str" cm="1">
        <f t="array" ref="D351">IFERROR(INDEX(実施計画様式!$AA$73:$AA$472,_xlfn.AGGREGATE(15,6,(ROW(実施計画様式!$D$73:$D$472)-ROW(実施計画様式!$D$73)+1)/(実施計画様式!$D$73:$D$472&lt;&gt;""),ROW(A349))),"")</f>
        <v/>
      </c>
      <c r="E351" s="130" t="str" cm="1">
        <f t="array" ref="E351">IFERROR(INDEX(実施計画様式!$AI$73:$AI$472,_xlfn.AGGREGATE(15,6,(ROW(実施計画様式!$D$73:$D$472)-ROW(実施計画様式!$D$73)+1)/(実施計画様式!$D$73:$D$472&lt;&gt;""),ROW(A349))),"")</f>
        <v/>
      </c>
      <c r="F351" s="130" t="str" cm="1">
        <f t="array" ref="F351">IFERROR(INDEX(実施計画様式!$AK$73:$AK$472,_xlfn.AGGREGATE(15,6,(ROW(実施計画様式!$D$73:$D$472)-ROW(実施計画様式!$D$73)+1)/(実施計画様式!$D$73:$D$472&lt;&gt;""),ROW(A349))),"")</f>
        <v/>
      </c>
    </row>
    <row r="352" spans="1:6" ht="198.95" customHeight="1" x14ac:dyDescent="0.15">
      <c r="A352" s="130" t="str">
        <f t="shared" si="5"/>
        <v/>
      </c>
      <c r="B352" s="130" t="str" cm="1">
        <f t="array" ref="B352">IFERROR(INDEX(実施計画様式!$M$73:$M$472,_xlfn.AGGREGATE(15,6,(ROW(実施計画様式!$D$73:$D$472)-ROW(実施計画様式!$D$73)+1)/(実施計画様式!$D$73:$D$472&lt;&gt;""),ROW(A350))),"")</f>
        <v/>
      </c>
      <c r="C352" s="130" t="str" cm="1">
        <f t="array" ref="C352">IFERROR(INDEX(実施計画様式!$J$73:$J$472,_xlfn.AGGREGATE(15,6,(ROW(実施計画様式!$D$73:$D$472)-ROW(実施計画様式!$D$73)+1)/(実施計画様式!$D$73:$D$472&lt;&gt;""),ROW(A350))),"")</f>
        <v/>
      </c>
      <c r="D352" s="130" t="str" cm="1">
        <f t="array" ref="D352">IFERROR(INDEX(実施計画様式!$AA$73:$AA$472,_xlfn.AGGREGATE(15,6,(ROW(実施計画様式!$D$73:$D$472)-ROW(実施計画様式!$D$73)+1)/(実施計画様式!$D$73:$D$472&lt;&gt;""),ROW(A350))),"")</f>
        <v/>
      </c>
      <c r="E352" s="130" t="str" cm="1">
        <f t="array" ref="E352">IFERROR(INDEX(実施計画様式!$AI$73:$AI$472,_xlfn.AGGREGATE(15,6,(ROW(実施計画様式!$D$73:$D$472)-ROW(実施計画様式!$D$73)+1)/(実施計画様式!$D$73:$D$472&lt;&gt;""),ROW(A350))),"")</f>
        <v/>
      </c>
      <c r="F352" s="130" t="str" cm="1">
        <f t="array" ref="F352">IFERROR(INDEX(実施計画様式!$AK$73:$AK$472,_xlfn.AGGREGATE(15,6,(ROW(実施計画様式!$D$73:$D$472)-ROW(実施計画様式!$D$73)+1)/(実施計画様式!$D$73:$D$472&lt;&gt;""),ROW(A350))),"")</f>
        <v/>
      </c>
    </row>
    <row r="353" spans="1:6" ht="198.95" customHeight="1" x14ac:dyDescent="0.15">
      <c r="A353" s="130" t="str">
        <f t="shared" si="5"/>
        <v/>
      </c>
      <c r="B353" s="130" t="str" cm="1">
        <f t="array" ref="B353">IFERROR(INDEX(実施計画様式!$M$73:$M$472,_xlfn.AGGREGATE(15,6,(ROW(実施計画様式!$D$73:$D$472)-ROW(実施計画様式!$D$73)+1)/(実施計画様式!$D$73:$D$472&lt;&gt;""),ROW(A351))),"")</f>
        <v/>
      </c>
      <c r="C353" s="130" t="str" cm="1">
        <f t="array" ref="C353">IFERROR(INDEX(実施計画様式!$J$73:$J$472,_xlfn.AGGREGATE(15,6,(ROW(実施計画様式!$D$73:$D$472)-ROW(実施計画様式!$D$73)+1)/(実施計画様式!$D$73:$D$472&lt;&gt;""),ROW(A351))),"")</f>
        <v/>
      </c>
      <c r="D353" s="130" t="str" cm="1">
        <f t="array" ref="D353">IFERROR(INDEX(実施計画様式!$AA$73:$AA$472,_xlfn.AGGREGATE(15,6,(ROW(実施計画様式!$D$73:$D$472)-ROW(実施計画様式!$D$73)+1)/(実施計画様式!$D$73:$D$472&lt;&gt;""),ROW(A351))),"")</f>
        <v/>
      </c>
      <c r="E353" s="130" t="str" cm="1">
        <f t="array" ref="E353">IFERROR(INDEX(実施計画様式!$AI$73:$AI$472,_xlfn.AGGREGATE(15,6,(ROW(実施計画様式!$D$73:$D$472)-ROW(実施計画様式!$D$73)+1)/(実施計画様式!$D$73:$D$472&lt;&gt;""),ROW(A351))),"")</f>
        <v/>
      </c>
      <c r="F353" s="130" t="str" cm="1">
        <f t="array" ref="F353">IFERROR(INDEX(実施計画様式!$AK$73:$AK$472,_xlfn.AGGREGATE(15,6,(ROW(実施計画様式!$D$73:$D$472)-ROW(実施計画様式!$D$73)+1)/(実施計画様式!$D$73:$D$472&lt;&gt;""),ROW(A351))),"")</f>
        <v/>
      </c>
    </row>
    <row r="354" spans="1:6" ht="198.95" customHeight="1" x14ac:dyDescent="0.15">
      <c r="A354" s="130" t="str">
        <f t="shared" si="5"/>
        <v/>
      </c>
      <c r="B354" s="130" t="str" cm="1">
        <f t="array" ref="B354">IFERROR(INDEX(実施計画様式!$M$73:$M$472,_xlfn.AGGREGATE(15,6,(ROW(実施計画様式!$D$73:$D$472)-ROW(実施計画様式!$D$73)+1)/(実施計画様式!$D$73:$D$472&lt;&gt;""),ROW(A352))),"")</f>
        <v/>
      </c>
      <c r="C354" s="130" t="str" cm="1">
        <f t="array" ref="C354">IFERROR(INDEX(実施計画様式!$J$73:$J$472,_xlfn.AGGREGATE(15,6,(ROW(実施計画様式!$D$73:$D$472)-ROW(実施計画様式!$D$73)+1)/(実施計画様式!$D$73:$D$472&lt;&gt;""),ROW(A352))),"")</f>
        <v/>
      </c>
      <c r="D354" s="130" t="str" cm="1">
        <f t="array" ref="D354">IFERROR(INDEX(実施計画様式!$AA$73:$AA$472,_xlfn.AGGREGATE(15,6,(ROW(実施計画様式!$D$73:$D$472)-ROW(実施計画様式!$D$73)+1)/(実施計画様式!$D$73:$D$472&lt;&gt;""),ROW(A352))),"")</f>
        <v/>
      </c>
      <c r="E354" s="130" t="str" cm="1">
        <f t="array" ref="E354">IFERROR(INDEX(実施計画様式!$AI$73:$AI$472,_xlfn.AGGREGATE(15,6,(ROW(実施計画様式!$D$73:$D$472)-ROW(実施計画様式!$D$73)+1)/(実施計画様式!$D$73:$D$472&lt;&gt;""),ROW(A352))),"")</f>
        <v/>
      </c>
      <c r="F354" s="130" t="str" cm="1">
        <f t="array" ref="F354">IFERROR(INDEX(実施計画様式!$AK$73:$AK$472,_xlfn.AGGREGATE(15,6,(ROW(実施計画様式!$D$73:$D$472)-ROW(実施計画様式!$D$73)+1)/(実施計画様式!$D$73:$D$472&lt;&gt;""),ROW(A352))),"")</f>
        <v/>
      </c>
    </row>
    <row r="355" spans="1:6" ht="198.95" customHeight="1" x14ac:dyDescent="0.15">
      <c r="A355" s="130" t="str">
        <f t="shared" si="5"/>
        <v/>
      </c>
      <c r="B355" s="130" t="str" cm="1">
        <f t="array" ref="B355">IFERROR(INDEX(実施計画様式!$M$73:$M$472,_xlfn.AGGREGATE(15,6,(ROW(実施計画様式!$D$73:$D$472)-ROW(実施計画様式!$D$73)+1)/(実施計画様式!$D$73:$D$472&lt;&gt;""),ROW(A353))),"")</f>
        <v/>
      </c>
      <c r="C355" s="130" t="str" cm="1">
        <f t="array" ref="C355">IFERROR(INDEX(実施計画様式!$J$73:$J$472,_xlfn.AGGREGATE(15,6,(ROW(実施計画様式!$D$73:$D$472)-ROW(実施計画様式!$D$73)+1)/(実施計画様式!$D$73:$D$472&lt;&gt;""),ROW(A353))),"")</f>
        <v/>
      </c>
      <c r="D355" s="130" t="str" cm="1">
        <f t="array" ref="D355">IFERROR(INDEX(実施計画様式!$AA$73:$AA$472,_xlfn.AGGREGATE(15,6,(ROW(実施計画様式!$D$73:$D$472)-ROW(実施計画様式!$D$73)+1)/(実施計画様式!$D$73:$D$472&lt;&gt;""),ROW(A353))),"")</f>
        <v/>
      </c>
      <c r="E355" s="130" t="str" cm="1">
        <f t="array" ref="E355">IFERROR(INDEX(実施計画様式!$AI$73:$AI$472,_xlfn.AGGREGATE(15,6,(ROW(実施計画様式!$D$73:$D$472)-ROW(実施計画様式!$D$73)+1)/(実施計画様式!$D$73:$D$472&lt;&gt;""),ROW(A353))),"")</f>
        <v/>
      </c>
      <c r="F355" s="130" t="str" cm="1">
        <f t="array" ref="F355">IFERROR(INDEX(実施計画様式!$AK$73:$AK$472,_xlfn.AGGREGATE(15,6,(ROW(実施計画様式!$D$73:$D$472)-ROW(実施計画様式!$D$73)+1)/(実施計画様式!$D$73:$D$472&lt;&gt;""),ROW(A353))),"")</f>
        <v/>
      </c>
    </row>
    <row r="356" spans="1:6" ht="198.95" customHeight="1" x14ac:dyDescent="0.15">
      <c r="A356" s="130" t="str">
        <f t="shared" si="5"/>
        <v/>
      </c>
      <c r="B356" s="130" t="str" cm="1">
        <f t="array" ref="B356">IFERROR(INDEX(実施計画様式!$M$73:$M$472,_xlfn.AGGREGATE(15,6,(ROW(実施計画様式!$D$73:$D$472)-ROW(実施計画様式!$D$73)+1)/(実施計画様式!$D$73:$D$472&lt;&gt;""),ROW(A354))),"")</f>
        <v/>
      </c>
      <c r="C356" s="130" t="str" cm="1">
        <f t="array" ref="C356">IFERROR(INDEX(実施計画様式!$J$73:$J$472,_xlfn.AGGREGATE(15,6,(ROW(実施計画様式!$D$73:$D$472)-ROW(実施計画様式!$D$73)+1)/(実施計画様式!$D$73:$D$472&lt;&gt;""),ROW(A354))),"")</f>
        <v/>
      </c>
      <c r="D356" s="130" t="str" cm="1">
        <f t="array" ref="D356">IFERROR(INDEX(実施計画様式!$AA$73:$AA$472,_xlfn.AGGREGATE(15,6,(ROW(実施計画様式!$D$73:$D$472)-ROW(実施計画様式!$D$73)+1)/(実施計画様式!$D$73:$D$472&lt;&gt;""),ROW(A354))),"")</f>
        <v/>
      </c>
      <c r="E356" s="130" t="str" cm="1">
        <f t="array" ref="E356">IFERROR(INDEX(実施計画様式!$AI$73:$AI$472,_xlfn.AGGREGATE(15,6,(ROW(実施計画様式!$D$73:$D$472)-ROW(実施計画様式!$D$73)+1)/(実施計画様式!$D$73:$D$472&lt;&gt;""),ROW(A354))),"")</f>
        <v/>
      </c>
      <c r="F356" s="130" t="str" cm="1">
        <f t="array" ref="F356">IFERROR(INDEX(実施計画様式!$AK$73:$AK$472,_xlfn.AGGREGATE(15,6,(ROW(実施計画様式!$D$73:$D$472)-ROW(実施計画様式!$D$73)+1)/(実施計画様式!$D$73:$D$472&lt;&gt;""),ROW(A354))),"")</f>
        <v/>
      </c>
    </row>
    <row r="357" spans="1:6" ht="198.95" customHeight="1" x14ac:dyDescent="0.15">
      <c r="A357" s="130" t="str">
        <f t="shared" si="5"/>
        <v/>
      </c>
      <c r="B357" s="130" t="str" cm="1">
        <f t="array" ref="B357">IFERROR(INDEX(実施計画様式!$M$73:$M$472,_xlfn.AGGREGATE(15,6,(ROW(実施計画様式!$D$73:$D$472)-ROW(実施計画様式!$D$73)+1)/(実施計画様式!$D$73:$D$472&lt;&gt;""),ROW(A355))),"")</f>
        <v/>
      </c>
      <c r="C357" s="130" t="str" cm="1">
        <f t="array" ref="C357">IFERROR(INDEX(実施計画様式!$J$73:$J$472,_xlfn.AGGREGATE(15,6,(ROW(実施計画様式!$D$73:$D$472)-ROW(実施計画様式!$D$73)+1)/(実施計画様式!$D$73:$D$472&lt;&gt;""),ROW(A355))),"")</f>
        <v/>
      </c>
      <c r="D357" s="130" t="str" cm="1">
        <f t="array" ref="D357">IFERROR(INDEX(実施計画様式!$AA$73:$AA$472,_xlfn.AGGREGATE(15,6,(ROW(実施計画様式!$D$73:$D$472)-ROW(実施計画様式!$D$73)+1)/(実施計画様式!$D$73:$D$472&lt;&gt;""),ROW(A355))),"")</f>
        <v/>
      </c>
      <c r="E357" s="130" t="str" cm="1">
        <f t="array" ref="E357">IFERROR(INDEX(実施計画様式!$AI$73:$AI$472,_xlfn.AGGREGATE(15,6,(ROW(実施計画様式!$D$73:$D$472)-ROW(実施計画様式!$D$73)+1)/(実施計画様式!$D$73:$D$472&lt;&gt;""),ROW(A355))),"")</f>
        <v/>
      </c>
      <c r="F357" s="130" t="str" cm="1">
        <f t="array" ref="F357">IFERROR(INDEX(実施計画様式!$AK$73:$AK$472,_xlfn.AGGREGATE(15,6,(ROW(実施計画様式!$D$73:$D$472)-ROW(実施計画様式!$D$73)+1)/(実施計画様式!$D$73:$D$472&lt;&gt;""),ROW(A355))),"")</f>
        <v/>
      </c>
    </row>
    <row r="358" spans="1:6" ht="198.95" customHeight="1" x14ac:dyDescent="0.15">
      <c r="A358" s="130" t="str">
        <f t="shared" si="5"/>
        <v/>
      </c>
      <c r="B358" s="130" t="str" cm="1">
        <f t="array" ref="B358">IFERROR(INDEX(実施計画様式!$M$73:$M$472,_xlfn.AGGREGATE(15,6,(ROW(実施計画様式!$D$73:$D$472)-ROW(実施計画様式!$D$73)+1)/(実施計画様式!$D$73:$D$472&lt;&gt;""),ROW(A356))),"")</f>
        <v/>
      </c>
      <c r="C358" s="130" t="str" cm="1">
        <f t="array" ref="C358">IFERROR(INDEX(実施計画様式!$J$73:$J$472,_xlfn.AGGREGATE(15,6,(ROW(実施計画様式!$D$73:$D$472)-ROW(実施計画様式!$D$73)+1)/(実施計画様式!$D$73:$D$472&lt;&gt;""),ROW(A356))),"")</f>
        <v/>
      </c>
      <c r="D358" s="130" t="str" cm="1">
        <f t="array" ref="D358">IFERROR(INDEX(実施計画様式!$AA$73:$AA$472,_xlfn.AGGREGATE(15,6,(ROW(実施計画様式!$D$73:$D$472)-ROW(実施計画様式!$D$73)+1)/(実施計画様式!$D$73:$D$472&lt;&gt;""),ROW(A356))),"")</f>
        <v/>
      </c>
      <c r="E358" s="130" t="str" cm="1">
        <f t="array" ref="E358">IFERROR(INDEX(実施計画様式!$AI$73:$AI$472,_xlfn.AGGREGATE(15,6,(ROW(実施計画様式!$D$73:$D$472)-ROW(実施計画様式!$D$73)+1)/(実施計画様式!$D$73:$D$472&lt;&gt;""),ROW(A356))),"")</f>
        <v/>
      </c>
      <c r="F358" s="130" t="str" cm="1">
        <f t="array" ref="F358">IFERROR(INDEX(実施計画様式!$AK$73:$AK$472,_xlfn.AGGREGATE(15,6,(ROW(実施計画様式!$D$73:$D$472)-ROW(実施計画様式!$D$73)+1)/(実施計画様式!$D$73:$D$472&lt;&gt;""),ROW(A356))),"")</f>
        <v/>
      </c>
    </row>
    <row r="359" spans="1:6" ht="198.95" customHeight="1" x14ac:dyDescent="0.15">
      <c r="A359" s="130" t="str">
        <f t="shared" si="5"/>
        <v/>
      </c>
      <c r="B359" s="130" t="str" cm="1">
        <f t="array" ref="B359">IFERROR(INDEX(実施計画様式!$M$73:$M$472,_xlfn.AGGREGATE(15,6,(ROW(実施計画様式!$D$73:$D$472)-ROW(実施計画様式!$D$73)+1)/(実施計画様式!$D$73:$D$472&lt;&gt;""),ROW(A357))),"")</f>
        <v/>
      </c>
      <c r="C359" s="130" t="str" cm="1">
        <f t="array" ref="C359">IFERROR(INDEX(実施計画様式!$J$73:$J$472,_xlfn.AGGREGATE(15,6,(ROW(実施計画様式!$D$73:$D$472)-ROW(実施計画様式!$D$73)+1)/(実施計画様式!$D$73:$D$472&lt;&gt;""),ROW(A357))),"")</f>
        <v/>
      </c>
      <c r="D359" s="130" t="str" cm="1">
        <f t="array" ref="D359">IFERROR(INDEX(実施計画様式!$AA$73:$AA$472,_xlfn.AGGREGATE(15,6,(ROW(実施計画様式!$D$73:$D$472)-ROW(実施計画様式!$D$73)+1)/(実施計画様式!$D$73:$D$472&lt;&gt;""),ROW(A357))),"")</f>
        <v/>
      </c>
      <c r="E359" s="130" t="str" cm="1">
        <f t="array" ref="E359">IFERROR(INDEX(実施計画様式!$AI$73:$AI$472,_xlfn.AGGREGATE(15,6,(ROW(実施計画様式!$D$73:$D$472)-ROW(実施計画様式!$D$73)+1)/(実施計画様式!$D$73:$D$472&lt;&gt;""),ROW(A357))),"")</f>
        <v/>
      </c>
      <c r="F359" s="130" t="str" cm="1">
        <f t="array" ref="F359">IFERROR(INDEX(実施計画様式!$AK$73:$AK$472,_xlfn.AGGREGATE(15,6,(ROW(実施計画様式!$D$73:$D$472)-ROW(実施計画様式!$D$73)+1)/(実施計画様式!$D$73:$D$472&lt;&gt;""),ROW(A357))),"")</f>
        <v/>
      </c>
    </row>
    <row r="360" spans="1:6" ht="198.95" customHeight="1" x14ac:dyDescent="0.15">
      <c r="A360" s="130" t="str">
        <f t="shared" si="5"/>
        <v/>
      </c>
      <c r="B360" s="130" t="str" cm="1">
        <f t="array" ref="B360">IFERROR(INDEX(実施計画様式!$M$73:$M$472,_xlfn.AGGREGATE(15,6,(ROW(実施計画様式!$D$73:$D$472)-ROW(実施計画様式!$D$73)+1)/(実施計画様式!$D$73:$D$472&lt;&gt;""),ROW(A358))),"")</f>
        <v/>
      </c>
      <c r="C360" s="130" t="str" cm="1">
        <f t="array" ref="C360">IFERROR(INDEX(実施計画様式!$J$73:$J$472,_xlfn.AGGREGATE(15,6,(ROW(実施計画様式!$D$73:$D$472)-ROW(実施計画様式!$D$73)+1)/(実施計画様式!$D$73:$D$472&lt;&gt;""),ROW(A358))),"")</f>
        <v/>
      </c>
      <c r="D360" s="130" t="str" cm="1">
        <f t="array" ref="D360">IFERROR(INDEX(実施計画様式!$AA$73:$AA$472,_xlfn.AGGREGATE(15,6,(ROW(実施計画様式!$D$73:$D$472)-ROW(実施計画様式!$D$73)+1)/(実施計画様式!$D$73:$D$472&lt;&gt;""),ROW(A358))),"")</f>
        <v/>
      </c>
      <c r="E360" s="130" t="str" cm="1">
        <f t="array" ref="E360">IFERROR(INDEX(実施計画様式!$AI$73:$AI$472,_xlfn.AGGREGATE(15,6,(ROW(実施計画様式!$D$73:$D$472)-ROW(実施計画様式!$D$73)+1)/(実施計画様式!$D$73:$D$472&lt;&gt;""),ROW(A358))),"")</f>
        <v/>
      </c>
      <c r="F360" s="130" t="str" cm="1">
        <f t="array" ref="F360">IFERROR(INDEX(実施計画様式!$AK$73:$AK$472,_xlfn.AGGREGATE(15,6,(ROW(実施計画様式!$D$73:$D$472)-ROW(実施計画様式!$D$73)+1)/(実施計画様式!$D$73:$D$472&lt;&gt;""),ROW(A358))),"")</f>
        <v/>
      </c>
    </row>
    <row r="361" spans="1:6" ht="198.95" customHeight="1" x14ac:dyDescent="0.15">
      <c r="A361" s="130" t="str">
        <f t="shared" si="5"/>
        <v/>
      </c>
      <c r="B361" s="130" t="str" cm="1">
        <f t="array" ref="B361">IFERROR(INDEX(実施計画様式!$M$73:$M$472,_xlfn.AGGREGATE(15,6,(ROW(実施計画様式!$D$73:$D$472)-ROW(実施計画様式!$D$73)+1)/(実施計画様式!$D$73:$D$472&lt;&gt;""),ROW(A359))),"")</f>
        <v/>
      </c>
      <c r="C361" s="130" t="str" cm="1">
        <f t="array" ref="C361">IFERROR(INDEX(実施計画様式!$J$73:$J$472,_xlfn.AGGREGATE(15,6,(ROW(実施計画様式!$D$73:$D$472)-ROW(実施計画様式!$D$73)+1)/(実施計画様式!$D$73:$D$472&lt;&gt;""),ROW(A359))),"")</f>
        <v/>
      </c>
      <c r="D361" s="130" t="str" cm="1">
        <f t="array" ref="D361">IFERROR(INDEX(実施計画様式!$AA$73:$AA$472,_xlfn.AGGREGATE(15,6,(ROW(実施計画様式!$D$73:$D$472)-ROW(実施計画様式!$D$73)+1)/(実施計画様式!$D$73:$D$472&lt;&gt;""),ROW(A359))),"")</f>
        <v/>
      </c>
      <c r="E361" s="130" t="str" cm="1">
        <f t="array" ref="E361">IFERROR(INDEX(実施計画様式!$AI$73:$AI$472,_xlfn.AGGREGATE(15,6,(ROW(実施計画様式!$D$73:$D$472)-ROW(実施計画様式!$D$73)+1)/(実施計画様式!$D$73:$D$472&lt;&gt;""),ROW(A359))),"")</f>
        <v/>
      </c>
      <c r="F361" s="130" t="str" cm="1">
        <f t="array" ref="F361">IFERROR(INDEX(実施計画様式!$AK$73:$AK$472,_xlfn.AGGREGATE(15,6,(ROW(実施計画様式!$D$73:$D$472)-ROW(実施計画様式!$D$73)+1)/(実施計画様式!$D$73:$D$472&lt;&gt;""),ROW(A359))),"")</f>
        <v/>
      </c>
    </row>
    <row r="362" spans="1:6" ht="198.95" customHeight="1" x14ac:dyDescent="0.15">
      <c r="A362" s="130" t="str">
        <f t="shared" si="5"/>
        <v/>
      </c>
      <c r="B362" s="130" t="str" cm="1">
        <f t="array" ref="B362">IFERROR(INDEX(実施計画様式!$M$73:$M$472,_xlfn.AGGREGATE(15,6,(ROW(実施計画様式!$D$73:$D$472)-ROW(実施計画様式!$D$73)+1)/(実施計画様式!$D$73:$D$472&lt;&gt;""),ROW(A360))),"")</f>
        <v/>
      </c>
      <c r="C362" s="130" t="str" cm="1">
        <f t="array" ref="C362">IFERROR(INDEX(実施計画様式!$J$73:$J$472,_xlfn.AGGREGATE(15,6,(ROW(実施計画様式!$D$73:$D$472)-ROW(実施計画様式!$D$73)+1)/(実施計画様式!$D$73:$D$472&lt;&gt;""),ROW(A360))),"")</f>
        <v/>
      </c>
      <c r="D362" s="130" t="str" cm="1">
        <f t="array" ref="D362">IFERROR(INDEX(実施計画様式!$AA$73:$AA$472,_xlfn.AGGREGATE(15,6,(ROW(実施計画様式!$D$73:$D$472)-ROW(実施計画様式!$D$73)+1)/(実施計画様式!$D$73:$D$472&lt;&gt;""),ROW(A360))),"")</f>
        <v/>
      </c>
      <c r="E362" s="130" t="str" cm="1">
        <f t="array" ref="E362">IFERROR(INDEX(実施計画様式!$AI$73:$AI$472,_xlfn.AGGREGATE(15,6,(ROW(実施計画様式!$D$73:$D$472)-ROW(実施計画様式!$D$73)+1)/(実施計画様式!$D$73:$D$472&lt;&gt;""),ROW(A360))),"")</f>
        <v/>
      </c>
      <c r="F362" s="130" t="str" cm="1">
        <f t="array" ref="F362">IFERROR(INDEX(実施計画様式!$AK$73:$AK$472,_xlfn.AGGREGATE(15,6,(ROW(実施計画様式!$D$73:$D$472)-ROW(実施計画様式!$D$73)+1)/(実施計画様式!$D$73:$D$472&lt;&gt;""),ROW(A360))),"")</f>
        <v/>
      </c>
    </row>
    <row r="363" spans="1:6" ht="198.95" customHeight="1" x14ac:dyDescent="0.15">
      <c r="A363" s="130" t="str">
        <f t="shared" si="5"/>
        <v/>
      </c>
      <c r="B363" s="130" t="str" cm="1">
        <f t="array" ref="B363">IFERROR(INDEX(実施計画様式!$M$73:$M$472,_xlfn.AGGREGATE(15,6,(ROW(実施計画様式!$D$73:$D$472)-ROW(実施計画様式!$D$73)+1)/(実施計画様式!$D$73:$D$472&lt;&gt;""),ROW(A361))),"")</f>
        <v/>
      </c>
      <c r="C363" s="130" t="str" cm="1">
        <f t="array" ref="C363">IFERROR(INDEX(実施計画様式!$J$73:$J$472,_xlfn.AGGREGATE(15,6,(ROW(実施計画様式!$D$73:$D$472)-ROW(実施計画様式!$D$73)+1)/(実施計画様式!$D$73:$D$472&lt;&gt;""),ROW(A361))),"")</f>
        <v/>
      </c>
      <c r="D363" s="130" t="str" cm="1">
        <f t="array" ref="D363">IFERROR(INDEX(実施計画様式!$AA$73:$AA$472,_xlfn.AGGREGATE(15,6,(ROW(実施計画様式!$D$73:$D$472)-ROW(実施計画様式!$D$73)+1)/(実施計画様式!$D$73:$D$472&lt;&gt;""),ROW(A361))),"")</f>
        <v/>
      </c>
      <c r="E363" s="130" t="str" cm="1">
        <f t="array" ref="E363">IFERROR(INDEX(実施計画様式!$AI$73:$AI$472,_xlfn.AGGREGATE(15,6,(ROW(実施計画様式!$D$73:$D$472)-ROW(実施計画様式!$D$73)+1)/(実施計画様式!$D$73:$D$472&lt;&gt;""),ROW(A361))),"")</f>
        <v/>
      </c>
      <c r="F363" s="130" t="str" cm="1">
        <f t="array" ref="F363">IFERROR(INDEX(実施計画様式!$AK$73:$AK$472,_xlfn.AGGREGATE(15,6,(ROW(実施計画様式!$D$73:$D$472)-ROW(実施計画様式!$D$73)+1)/(実施計画様式!$D$73:$D$472&lt;&gt;""),ROW(A361))),"")</f>
        <v/>
      </c>
    </row>
    <row r="364" spans="1:6" ht="198.95" customHeight="1" x14ac:dyDescent="0.15">
      <c r="A364" s="130" t="str">
        <f t="shared" si="5"/>
        <v/>
      </c>
      <c r="B364" s="130" t="str" cm="1">
        <f t="array" ref="B364">IFERROR(INDEX(実施計画様式!$M$73:$M$472,_xlfn.AGGREGATE(15,6,(ROW(実施計画様式!$D$73:$D$472)-ROW(実施計画様式!$D$73)+1)/(実施計画様式!$D$73:$D$472&lt;&gt;""),ROW(A362))),"")</f>
        <v/>
      </c>
      <c r="C364" s="130" t="str" cm="1">
        <f t="array" ref="C364">IFERROR(INDEX(実施計画様式!$J$73:$J$472,_xlfn.AGGREGATE(15,6,(ROW(実施計画様式!$D$73:$D$472)-ROW(実施計画様式!$D$73)+1)/(実施計画様式!$D$73:$D$472&lt;&gt;""),ROW(A362))),"")</f>
        <v/>
      </c>
      <c r="D364" s="130" t="str" cm="1">
        <f t="array" ref="D364">IFERROR(INDEX(実施計画様式!$AA$73:$AA$472,_xlfn.AGGREGATE(15,6,(ROW(実施計画様式!$D$73:$D$472)-ROW(実施計画様式!$D$73)+1)/(実施計画様式!$D$73:$D$472&lt;&gt;""),ROW(A362))),"")</f>
        <v/>
      </c>
      <c r="E364" s="130" t="str" cm="1">
        <f t="array" ref="E364">IFERROR(INDEX(実施計画様式!$AI$73:$AI$472,_xlfn.AGGREGATE(15,6,(ROW(実施計画様式!$D$73:$D$472)-ROW(実施計画様式!$D$73)+1)/(実施計画様式!$D$73:$D$472&lt;&gt;""),ROW(A362))),"")</f>
        <v/>
      </c>
      <c r="F364" s="130" t="str" cm="1">
        <f t="array" ref="F364">IFERROR(INDEX(実施計画様式!$AK$73:$AK$472,_xlfn.AGGREGATE(15,6,(ROW(実施計画様式!$D$73:$D$472)-ROW(実施計画様式!$D$73)+1)/(実施計画様式!$D$73:$D$472&lt;&gt;""),ROW(A362))),"")</f>
        <v/>
      </c>
    </row>
    <row r="365" spans="1:6" ht="198.95" customHeight="1" x14ac:dyDescent="0.15">
      <c r="A365" s="130" t="str">
        <f t="shared" si="5"/>
        <v/>
      </c>
      <c r="B365" s="130" t="str" cm="1">
        <f t="array" ref="B365">IFERROR(INDEX(実施計画様式!$M$73:$M$472,_xlfn.AGGREGATE(15,6,(ROW(実施計画様式!$D$73:$D$472)-ROW(実施計画様式!$D$73)+1)/(実施計画様式!$D$73:$D$472&lt;&gt;""),ROW(A363))),"")</f>
        <v/>
      </c>
      <c r="C365" s="130" t="str" cm="1">
        <f t="array" ref="C365">IFERROR(INDEX(実施計画様式!$J$73:$J$472,_xlfn.AGGREGATE(15,6,(ROW(実施計画様式!$D$73:$D$472)-ROW(実施計画様式!$D$73)+1)/(実施計画様式!$D$73:$D$472&lt;&gt;""),ROW(A363))),"")</f>
        <v/>
      </c>
      <c r="D365" s="130" t="str" cm="1">
        <f t="array" ref="D365">IFERROR(INDEX(実施計画様式!$AA$73:$AA$472,_xlfn.AGGREGATE(15,6,(ROW(実施計画様式!$D$73:$D$472)-ROW(実施計画様式!$D$73)+1)/(実施計画様式!$D$73:$D$472&lt;&gt;""),ROW(A363))),"")</f>
        <v/>
      </c>
      <c r="E365" s="130" t="str" cm="1">
        <f t="array" ref="E365">IFERROR(INDEX(実施計画様式!$AI$73:$AI$472,_xlfn.AGGREGATE(15,6,(ROW(実施計画様式!$D$73:$D$472)-ROW(実施計画様式!$D$73)+1)/(実施計画様式!$D$73:$D$472&lt;&gt;""),ROW(A363))),"")</f>
        <v/>
      </c>
      <c r="F365" s="130" t="str" cm="1">
        <f t="array" ref="F365">IFERROR(INDEX(実施計画様式!$AK$73:$AK$472,_xlfn.AGGREGATE(15,6,(ROW(実施計画様式!$D$73:$D$472)-ROW(実施計画様式!$D$73)+1)/(実施計画様式!$D$73:$D$472&lt;&gt;""),ROW(A363))),"")</f>
        <v/>
      </c>
    </row>
    <row r="366" spans="1:6" ht="198.95" customHeight="1" x14ac:dyDescent="0.15">
      <c r="A366" s="130" t="str">
        <f t="shared" si="5"/>
        <v/>
      </c>
      <c r="B366" s="130" t="str" cm="1">
        <f t="array" ref="B366">IFERROR(INDEX(実施計画様式!$M$73:$M$472,_xlfn.AGGREGATE(15,6,(ROW(実施計画様式!$D$73:$D$472)-ROW(実施計画様式!$D$73)+1)/(実施計画様式!$D$73:$D$472&lt;&gt;""),ROW(A364))),"")</f>
        <v/>
      </c>
      <c r="C366" s="130" t="str" cm="1">
        <f t="array" ref="C366">IFERROR(INDEX(実施計画様式!$J$73:$J$472,_xlfn.AGGREGATE(15,6,(ROW(実施計画様式!$D$73:$D$472)-ROW(実施計画様式!$D$73)+1)/(実施計画様式!$D$73:$D$472&lt;&gt;""),ROW(A364))),"")</f>
        <v/>
      </c>
      <c r="D366" s="130" t="str" cm="1">
        <f t="array" ref="D366">IFERROR(INDEX(実施計画様式!$AA$73:$AA$472,_xlfn.AGGREGATE(15,6,(ROW(実施計画様式!$D$73:$D$472)-ROW(実施計画様式!$D$73)+1)/(実施計画様式!$D$73:$D$472&lt;&gt;""),ROW(A364))),"")</f>
        <v/>
      </c>
      <c r="E366" s="130" t="str" cm="1">
        <f t="array" ref="E366">IFERROR(INDEX(実施計画様式!$AI$73:$AI$472,_xlfn.AGGREGATE(15,6,(ROW(実施計画様式!$D$73:$D$472)-ROW(実施計画様式!$D$73)+1)/(実施計画様式!$D$73:$D$472&lt;&gt;""),ROW(A364))),"")</f>
        <v/>
      </c>
      <c r="F366" s="130" t="str" cm="1">
        <f t="array" ref="F366">IFERROR(INDEX(実施計画様式!$AK$73:$AK$472,_xlfn.AGGREGATE(15,6,(ROW(実施計画様式!$D$73:$D$472)-ROW(実施計画様式!$D$73)+1)/(実施計画様式!$D$73:$D$472&lt;&gt;""),ROW(A364))),"")</f>
        <v/>
      </c>
    </row>
    <row r="367" spans="1:6" ht="198.95" customHeight="1" x14ac:dyDescent="0.15">
      <c r="A367" s="130" t="str">
        <f t="shared" si="5"/>
        <v/>
      </c>
      <c r="B367" s="130" t="str" cm="1">
        <f t="array" ref="B367">IFERROR(INDEX(実施計画様式!$M$73:$M$472,_xlfn.AGGREGATE(15,6,(ROW(実施計画様式!$D$73:$D$472)-ROW(実施計画様式!$D$73)+1)/(実施計画様式!$D$73:$D$472&lt;&gt;""),ROW(A365))),"")</f>
        <v/>
      </c>
      <c r="C367" s="130" t="str" cm="1">
        <f t="array" ref="C367">IFERROR(INDEX(実施計画様式!$J$73:$J$472,_xlfn.AGGREGATE(15,6,(ROW(実施計画様式!$D$73:$D$472)-ROW(実施計画様式!$D$73)+1)/(実施計画様式!$D$73:$D$472&lt;&gt;""),ROW(A365))),"")</f>
        <v/>
      </c>
      <c r="D367" s="130" t="str" cm="1">
        <f t="array" ref="D367">IFERROR(INDEX(実施計画様式!$AA$73:$AA$472,_xlfn.AGGREGATE(15,6,(ROW(実施計画様式!$D$73:$D$472)-ROW(実施計画様式!$D$73)+1)/(実施計画様式!$D$73:$D$472&lt;&gt;""),ROW(A365))),"")</f>
        <v/>
      </c>
      <c r="E367" s="130" t="str" cm="1">
        <f t="array" ref="E367">IFERROR(INDEX(実施計画様式!$AI$73:$AI$472,_xlfn.AGGREGATE(15,6,(ROW(実施計画様式!$D$73:$D$472)-ROW(実施計画様式!$D$73)+1)/(実施計画様式!$D$73:$D$472&lt;&gt;""),ROW(A365))),"")</f>
        <v/>
      </c>
      <c r="F367" s="130" t="str" cm="1">
        <f t="array" ref="F367">IFERROR(INDEX(実施計画様式!$AK$73:$AK$472,_xlfn.AGGREGATE(15,6,(ROW(実施計画様式!$D$73:$D$472)-ROW(実施計画様式!$D$73)+1)/(実施計画様式!$D$73:$D$472&lt;&gt;""),ROW(A365))),"")</f>
        <v/>
      </c>
    </row>
    <row r="368" spans="1:6" ht="198.95" customHeight="1" x14ac:dyDescent="0.15">
      <c r="A368" s="130" t="str">
        <f t="shared" si="5"/>
        <v/>
      </c>
      <c r="B368" s="130" t="str" cm="1">
        <f t="array" ref="B368">IFERROR(INDEX(実施計画様式!$M$73:$M$472,_xlfn.AGGREGATE(15,6,(ROW(実施計画様式!$D$73:$D$472)-ROW(実施計画様式!$D$73)+1)/(実施計画様式!$D$73:$D$472&lt;&gt;""),ROW(A366))),"")</f>
        <v/>
      </c>
      <c r="C368" s="130" t="str" cm="1">
        <f t="array" ref="C368">IFERROR(INDEX(実施計画様式!$J$73:$J$472,_xlfn.AGGREGATE(15,6,(ROW(実施計画様式!$D$73:$D$472)-ROW(実施計画様式!$D$73)+1)/(実施計画様式!$D$73:$D$472&lt;&gt;""),ROW(A366))),"")</f>
        <v/>
      </c>
      <c r="D368" s="130" t="str" cm="1">
        <f t="array" ref="D368">IFERROR(INDEX(実施計画様式!$AA$73:$AA$472,_xlfn.AGGREGATE(15,6,(ROW(実施計画様式!$D$73:$D$472)-ROW(実施計画様式!$D$73)+1)/(実施計画様式!$D$73:$D$472&lt;&gt;""),ROW(A366))),"")</f>
        <v/>
      </c>
      <c r="E368" s="130" t="str" cm="1">
        <f t="array" ref="E368">IFERROR(INDEX(実施計画様式!$AI$73:$AI$472,_xlfn.AGGREGATE(15,6,(ROW(実施計画様式!$D$73:$D$472)-ROW(実施計画様式!$D$73)+1)/(実施計画様式!$D$73:$D$472&lt;&gt;""),ROW(A366))),"")</f>
        <v/>
      </c>
      <c r="F368" s="130" t="str" cm="1">
        <f t="array" ref="F368">IFERROR(INDEX(実施計画様式!$AK$73:$AK$472,_xlfn.AGGREGATE(15,6,(ROW(実施計画様式!$D$73:$D$472)-ROW(実施計画様式!$D$73)+1)/(実施計画様式!$D$73:$D$472&lt;&gt;""),ROW(A366))),"")</f>
        <v/>
      </c>
    </row>
    <row r="369" spans="1:6" ht="198.95" customHeight="1" x14ac:dyDescent="0.15">
      <c r="A369" s="130" t="str">
        <f t="shared" si="5"/>
        <v/>
      </c>
      <c r="B369" s="130" t="str" cm="1">
        <f t="array" ref="B369">IFERROR(INDEX(実施計画様式!$M$73:$M$472,_xlfn.AGGREGATE(15,6,(ROW(実施計画様式!$D$73:$D$472)-ROW(実施計画様式!$D$73)+1)/(実施計画様式!$D$73:$D$472&lt;&gt;""),ROW(A367))),"")</f>
        <v/>
      </c>
      <c r="C369" s="130" t="str" cm="1">
        <f t="array" ref="C369">IFERROR(INDEX(実施計画様式!$J$73:$J$472,_xlfn.AGGREGATE(15,6,(ROW(実施計画様式!$D$73:$D$472)-ROW(実施計画様式!$D$73)+1)/(実施計画様式!$D$73:$D$472&lt;&gt;""),ROW(A367))),"")</f>
        <v/>
      </c>
      <c r="D369" s="130" t="str" cm="1">
        <f t="array" ref="D369">IFERROR(INDEX(実施計画様式!$AA$73:$AA$472,_xlfn.AGGREGATE(15,6,(ROW(実施計画様式!$D$73:$D$472)-ROW(実施計画様式!$D$73)+1)/(実施計画様式!$D$73:$D$472&lt;&gt;""),ROW(A367))),"")</f>
        <v/>
      </c>
      <c r="E369" s="130" t="str" cm="1">
        <f t="array" ref="E369">IFERROR(INDEX(実施計画様式!$AI$73:$AI$472,_xlfn.AGGREGATE(15,6,(ROW(実施計画様式!$D$73:$D$472)-ROW(実施計画様式!$D$73)+1)/(実施計画様式!$D$73:$D$472&lt;&gt;""),ROW(A367))),"")</f>
        <v/>
      </c>
      <c r="F369" s="130" t="str" cm="1">
        <f t="array" ref="F369">IFERROR(INDEX(実施計画様式!$AK$73:$AK$472,_xlfn.AGGREGATE(15,6,(ROW(実施計画様式!$D$73:$D$472)-ROW(実施計画様式!$D$73)+1)/(実施計画様式!$D$73:$D$472&lt;&gt;""),ROW(A367))),"")</f>
        <v/>
      </c>
    </row>
    <row r="370" spans="1:6" ht="198.95" customHeight="1" x14ac:dyDescent="0.15">
      <c r="A370" s="130" t="str">
        <f t="shared" si="5"/>
        <v/>
      </c>
      <c r="B370" s="130" t="str" cm="1">
        <f t="array" ref="B370">IFERROR(INDEX(実施計画様式!$M$73:$M$472,_xlfn.AGGREGATE(15,6,(ROW(実施計画様式!$D$73:$D$472)-ROW(実施計画様式!$D$73)+1)/(実施計画様式!$D$73:$D$472&lt;&gt;""),ROW(A368))),"")</f>
        <v/>
      </c>
      <c r="C370" s="130" t="str" cm="1">
        <f t="array" ref="C370">IFERROR(INDEX(実施計画様式!$J$73:$J$472,_xlfn.AGGREGATE(15,6,(ROW(実施計画様式!$D$73:$D$472)-ROW(実施計画様式!$D$73)+1)/(実施計画様式!$D$73:$D$472&lt;&gt;""),ROW(A368))),"")</f>
        <v/>
      </c>
      <c r="D370" s="130" t="str" cm="1">
        <f t="array" ref="D370">IFERROR(INDEX(実施計画様式!$AA$73:$AA$472,_xlfn.AGGREGATE(15,6,(ROW(実施計画様式!$D$73:$D$472)-ROW(実施計画様式!$D$73)+1)/(実施計画様式!$D$73:$D$472&lt;&gt;""),ROW(A368))),"")</f>
        <v/>
      </c>
      <c r="E370" s="130" t="str" cm="1">
        <f t="array" ref="E370">IFERROR(INDEX(実施計画様式!$AI$73:$AI$472,_xlfn.AGGREGATE(15,6,(ROW(実施計画様式!$D$73:$D$472)-ROW(実施計画様式!$D$73)+1)/(実施計画様式!$D$73:$D$472&lt;&gt;""),ROW(A368))),"")</f>
        <v/>
      </c>
      <c r="F370" s="130" t="str" cm="1">
        <f t="array" ref="F370">IFERROR(INDEX(実施計画様式!$AK$73:$AK$472,_xlfn.AGGREGATE(15,6,(ROW(実施計画様式!$D$73:$D$472)-ROW(実施計画様式!$D$73)+1)/(実施計画様式!$D$73:$D$472&lt;&gt;""),ROW(A368))),"")</f>
        <v/>
      </c>
    </row>
    <row r="371" spans="1:6" ht="198.95" customHeight="1" x14ac:dyDescent="0.15">
      <c r="A371" s="130" t="str">
        <f t="shared" si="5"/>
        <v/>
      </c>
      <c r="B371" s="130" t="str" cm="1">
        <f t="array" ref="B371">IFERROR(INDEX(実施計画様式!$M$73:$M$472,_xlfn.AGGREGATE(15,6,(ROW(実施計画様式!$D$73:$D$472)-ROW(実施計画様式!$D$73)+1)/(実施計画様式!$D$73:$D$472&lt;&gt;""),ROW(A369))),"")</f>
        <v/>
      </c>
      <c r="C371" s="130" t="str" cm="1">
        <f t="array" ref="C371">IFERROR(INDEX(実施計画様式!$J$73:$J$472,_xlfn.AGGREGATE(15,6,(ROW(実施計画様式!$D$73:$D$472)-ROW(実施計画様式!$D$73)+1)/(実施計画様式!$D$73:$D$472&lt;&gt;""),ROW(A369))),"")</f>
        <v/>
      </c>
      <c r="D371" s="130" t="str" cm="1">
        <f t="array" ref="D371">IFERROR(INDEX(実施計画様式!$AA$73:$AA$472,_xlfn.AGGREGATE(15,6,(ROW(実施計画様式!$D$73:$D$472)-ROW(実施計画様式!$D$73)+1)/(実施計画様式!$D$73:$D$472&lt;&gt;""),ROW(A369))),"")</f>
        <v/>
      </c>
      <c r="E371" s="130" t="str" cm="1">
        <f t="array" ref="E371">IFERROR(INDEX(実施計画様式!$AI$73:$AI$472,_xlfn.AGGREGATE(15,6,(ROW(実施計画様式!$D$73:$D$472)-ROW(実施計画様式!$D$73)+1)/(実施計画様式!$D$73:$D$472&lt;&gt;""),ROW(A369))),"")</f>
        <v/>
      </c>
      <c r="F371" s="130" t="str" cm="1">
        <f t="array" ref="F371">IFERROR(INDEX(実施計画様式!$AK$73:$AK$472,_xlfn.AGGREGATE(15,6,(ROW(実施計画様式!$D$73:$D$472)-ROW(実施計画様式!$D$73)+1)/(実施計画様式!$D$73:$D$472&lt;&gt;""),ROW(A369))),"")</f>
        <v/>
      </c>
    </row>
    <row r="372" spans="1:6" ht="198.95" customHeight="1" x14ac:dyDescent="0.15">
      <c r="A372" s="130" t="str">
        <f t="shared" si="5"/>
        <v/>
      </c>
      <c r="B372" s="130" t="str" cm="1">
        <f t="array" ref="B372">IFERROR(INDEX(実施計画様式!$M$73:$M$472,_xlfn.AGGREGATE(15,6,(ROW(実施計画様式!$D$73:$D$472)-ROW(実施計画様式!$D$73)+1)/(実施計画様式!$D$73:$D$472&lt;&gt;""),ROW(A370))),"")</f>
        <v/>
      </c>
      <c r="C372" s="130" t="str" cm="1">
        <f t="array" ref="C372">IFERROR(INDEX(実施計画様式!$J$73:$J$472,_xlfn.AGGREGATE(15,6,(ROW(実施計画様式!$D$73:$D$472)-ROW(実施計画様式!$D$73)+1)/(実施計画様式!$D$73:$D$472&lt;&gt;""),ROW(A370))),"")</f>
        <v/>
      </c>
      <c r="D372" s="130" t="str" cm="1">
        <f t="array" ref="D372">IFERROR(INDEX(実施計画様式!$AA$73:$AA$472,_xlfn.AGGREGATE(15,6,(ROW(実施計画様式!$D$73:$D$472)-ROW(実施計画様式!$D$73)+1)/(実施計画様式!$D$73:$D$472&lt;&gt;""),ROW(A370))),"")</f>
        <v/>
      </c>
      <c r="E372" s="130" t="str" cm="1">
        <f t="array" ref="E372">IFERROR(INDEX(実施計画様式!$AI$73:$AI$472,_xlfn.AGGREGATE(15,6,(ROW(実施計画様式!$D$73:$D$472)-ROW(実施計画様式!$D$73)+1)/(実施計画様式!$D$73:$D$472&lt;&gt;""),ROW(A370))),"")</f>
        <v/>
      </c>
      <c r="F372" s="130" t="str" cm="1">
        <f t="array" ref="F372">IFERROR(INDEX(実施計画様式!$AK$73:$AK$472,_xlfn.AGGREGATE(15,6,(ROW(実施計画様式!$D$73:$D$472)-ROW(実施計画様式!$D$73)+1)/(実施計画様式!$D$73:$D$472&lt;&gt;""),ROW(A370))),"")</f>
        <v/>
      </c>
    </row>
    <row r="373" spans="1:6" ht="198.95" customHeight="1" x14ac:dyDescent="0.15">
      <c r="A373" s="130" t="str">
        <f t="shared" si="5"/>
        <v/>
      </c>
      <c r="B373" s="130" t="str" cm="1">
        <f t="array" ref="B373">IFERROR(INDEX(実施計画様式!$M$73:$M$472,_xlfn.AGGREGATE(15,6,(ROW(実施計画様式!$D$73:$D$472)-ROW(実施計画様式!$D$73)+1)/(実施計画様式!$D$73:$D$472&lt;&gt;""),ROW(A371))),"")</f>
        <v/>
      </c>
      <c r="C373" s="130" t="str" cm="1">
        <f t="array" ref="C373">IFERROR(INDEX(実施計画様式!$J$73:$J$472,_xlfn.AGGREGATE(15,6,(ROW(実施計画様式!$D$73:$D$472)-ROW(実施計画様式!$D$73)+1)/(実施計画様式!$D$73:$D$472&lt;&gt;""),ROW(A371))),"")</f>
        <v/>
      </c>
      <c r="D373" s="130" t="str" cm="1">
        <f t="array" ref="D373">IFERROR(INDEX(実施計画様式!$AA$73:$AA$472,_xlfn.AGGREGATE(15,6,(ROW(実施計画様式!$D$73:$D$472)-ROW(実施計画様式!$D$73)+1)/(実施計画様式!$D$73:$D$472&lt;&gt;""),ROW(A371))),"")</f>
        <v/>
      </c>
      <c r="E373" s="130" t="str" cm="1">
        <f t="array" ref="E373">IFERROR(INDEX(実施計画様式!$AI$73:$AI$472,_xlfn.AGGREGATE(15,6,(ROW(実施計画様式!$D$73:$D$472)-ROW(実施計画様式!$D$73)+1)/(実施計画様式!$D$73:$D$472&lt;&gt;""),ROW(A371))),"")</f>
        <v/>
      </c>
      <c r="F373" s="130" t="str" cm="1">
        <f t="array" ref="F373">IFERROR(INDEX(実施計画様式!$AK$73:$AK$472,_xlfn.AGGREGATE(15,6,(ROW(実施計画様式!$D$73:$D$472)-ROW(実施計画様式!$D$73)+1)/(実施計画様式!$D$73:$D$472&lt;&gt;""),ROW(A371))),"")</f>
        <v/>
      </c>
    </row>
    <row r="374" spans="1:6" ht="198.95" customHeight="1" x14ac:dyDescent="0.15">
      <c r="A374" s="130" t="str">
        <f t="shared" si="5"/>
        <v/>
      </c>
      <c r="B374" s="130" t="str" cm="1">
        <f t="array" ref="B374">IFERROR(INDEX(実施計画様式!$M$73:$M$472,_xlfn.AGGREGATE(15,6,(ROW(実施計画様式!$D$73:$D$472)-ROW(実施計画様式!$D$73)+1)/(実施計画様式!$D$73:$D$472&lt;&gt;""),ROW(A372))),"")</f>
        <v/>
      </c>
      <c r="C374" s="130" t="str" cm="1">
        <f t="array" ref="C374">IFERROR(INDEX(実施計画様式!$J$73:$J$472,_xlfn.AGGREGATE(15,6,(ROW(実施計画様式!$D$73:$D$472)-ROW(実施計画様式!$D$73)+1)/(実施計画様式!$D$73:$D$472&lt;&gt;""),ROW(A372))),"")</f>
        <v/>
      </c>
      <c r="D374" s="130" t="str" cm="1">
        <f t="array" ref="D374">IFERROR(INDEX(実施計画様式!$AA$73:$AA$472,_xlfn.AGGREGATE(15,6,(ROW(実施計画様式!$D$73:$D$472)-ROW(実施計画様式!$D$73)+1)/(実施計画様式!$D$73:$D$472&lt;&gt;""),ROW(A372))),"")</f>
        <v/>
      </c>
      <c r="E374" s="130" t="str" cm="1">
        <f t="array" ref="E374">IFERROR(INDEX(実施計画様式!$AI$73:$AI$472,_xlfn.AGGREGATE(15,6,(ROW(実施計画様式!$D$73:$D$472)-ROW(実施計画様式!$D$73)+1)/(実施計画様式!$D$73:$D$472&lt;&gt;""),ROW(A372))),"")</f>
        <v/>
      </c>
      <c r="F374" s="130" t="str" cm="1">
        <f t="array" ref="F374">IFERROR(INDEX(実施計画様式!$AK$73:$AK$472,_xlfn.AGGREGATE(15,6,(ROW(実施計画様式!$D$73:$D$472)-ROW(実施計画様式!$D$73)+1)/(実施計画様式!$D$73:$D$472&lt;&gt;""),ROW(A372))),"")</f>
        <v/>
      </c>
    </row>
    <row r="375" spans="1:6" ht="198.95" customHeight="1" x14ac:dyDescent="0.15">
      <c r="A375" s="130" t="str">
        <f t="shared" si="5"/>
        <v/>
      </c>
      <c r="B375" s="130" t="str" cm="1">
        <f t="array" ref="B375">IFERROR(INDEX(実施計画様式!$M$73:$M$472,_xlfn.AGGREGATE(15,6,(ROW(実施計画様式!$D$73:$D$472)-ROW(実施計画様式!$D$73)+1)/(実施計画様式!$D$73:$D$472&lt;&gt;""),ROW(A373))),"")</f>
        <v/>
      </c>
      <c r="C375" s="130" t="str" cm="1">
        <f t="array" ref="C375">IFERROR(INDEX(実施計画様式!$J$73:$J$472,_xlfn.AGGREGATE(15,6,(ROW(実施計画様式!$D$73:$D$472)-ROW(実施計画様式!$D$73)+1)/(実施計画様式!$D$73:$D$472&lt;&gt;""),ROW(A373))),"")</f>
        <v/>
      </c>
      <c r="D375" s="130" t="str" cm="1">
        <f t="array" ref="D375">IFERROR(INDEX(実施計画様式!$AA$73:$AA$472,_xlfn.AGGREGATE(15,6,(ROW(実施計画様式!$D$73:$D$472)-ROW(実施計画様式!$D$73)+1)/(実施計画様式!$D$73:$D$472&lt;&gt;""),ROW(A373))),"")</f>
        <v/>
      </c>
      <c r="E375" s="130" t="str" cm="1">
        <f t="array" ref="E375">IFERROR(INDEX(実施計画様式!$AI$73:$AI$472,_xlfn.AGGREGATE(15,6,(ROW(実施計画様式!$D$73:$D$472)-ROW(実施計画様式!$D$73)+1)/(実施計画様式!$D$73:$D$472&lt;&gt;""),ROW(A373))),"")</f>
        <v/>
      </c>
      <c r="F375" s="130" t="str" cm="1">
        <f t="array" ref="F375">IFERROR(INDEX(実施計画様式!$AK$73:$AK$472,_xlfn.AGGREGATE(15,6,(ROW(実施計画様式!$D$73:$D$472)-ROW(実施計画様式!$D$73)+1)/(実施計画様式!$D$73:$D$472&lt;&gt;""),ROW(A373))),"")</f>
        <v/>
      </c>
    </row>
    <row r="376" spans="1:6" ht="198.95" customHeight="1" x14ac:dyDescent="0.15">
      <c r="A376" s="130" t="str">
        <f t="shared" si="5"/>
        <v/>
      </c>
      <c r="B376" s="130" t="str" cm="1">
        <f t="array" ref="B376">IFERROR(INDEX(実施計画様式!$M$73:$M$472,_xlfn.AGGREGATE(15,6,(ROW(実施計画様式!$D$73:$D$472)-ROW(実施計画様式!$D$73)+1)/(実施計画様式!$D$73:$D$472&lt;&gt;""),ROW(A374))),"")</f>
        <v/>
      </c>
      <c r="C376" s="130" t="str" cm="1">
        <f t="array" ref="C376">IFERROR(INDEX(実施計画様式!$J$73:$J$472,_xlfn.AGGREGATE(15,6,(ROW(実施計画様式!$D$73:$D$472)-ROW(実施計画様式!$D$73)+1)/(実施計画様式!$D$73:$D$472&lt;&gt;""),ROW(A374))),"")</f>
        <v/>
      </c>
      <c r="D376" s="130" t="str" cm="1">
        <f t="array" ref="D376">IFERROR(INDEX(実施計画様式!$AA$73:$AA$472,_xlfn.AGGREGATE(15,6,(ROW(実施計画様式!$D$73:$D$472)-ROW(実施計画様式!$D$73)+1)/(実施計画様式!$D$73:$D$472&lt;&gt;""),ROW(A374))),"")</f>
        <v/>
      </c>
      <c r="E376" s="130" t="str" cm="1">
        <f t="array" ref="E376">IFERROR(INDEX(実施計画様式!$AI$73:$AI$472,_xlfn.AGGREGATE(15,6,(ROW(実施計画様式!$D$73:$D$472)-ROW(実施計画様式!$D$73)+1)/(実施計画様式!$D$73:$D$472&lt;&gt;""),ROW(A374))),"")</f>
        <v/>
      </c>
      <c r="F376" s="130" t="str" cm="1">
        <f t="array" ref="F376">IFERROR(INDEX(実施計画様式!$AK$73:$AK$472,_xlfn.AGGREGATE(15,6,(ROW(実施計画様式!$D$73:$D$472)-ROW(実施計画様式!$D$73)+1)/(実施計画様式!$D$73:$D$472&lt;&gt;""),ROW(A374))),"")</f>
        <v/>
      </c>
    </row>
    <row r="377" spans="1:6" ht="198.95" customHeight="1" x14ac:dyDescent="0.15">
      <c r="A377" s="130" t="str">
        <f t="shared" si="5"/>
        <v/>
      </c>
      <c r="B377" s="130" t="str" cm="1">
        <f t="array" ref="B377">IFERROR(INDEX(実施計画様式!$M$73:$M$472,_xlfn.AGGREGATE(15,6,(ROW(実施計画様式!$D$73:$D$472)-ROW(実施計画様式!$D$73)+1)/(実施計画様式!$D$73:$D$472&lt;&gt;""),ROW(A375))),"")</f>
        <v/>
      </c>
      <c r="C377" s="130" t="str" cm="1">
        <f t="array" ref="C377">IFERROR(INDEX(実施計画様式!$J$73:$J$472,_xlfn.AGGREGATE(15,6,(ROW(実施計画様式!$D$73:$D$472)-ROW(実施計画様式!$D$73)+1)/(実施計画様式!$D$73:$D$472&lt;&gt;""),ROW(A375))),"")</f>
        <v/>
      </c>
      <c r="D377" s="130" t="str" cm="1">
        <f t="array" ref="D377">IFERROR(INDEX(実施計画様式!$AA$73:$AA$472,_xlfn.AGGREGATE(15,6,(ROW(実施計画様式!$D$73:$D$472)-ROW(実施計画様式!$D$73)+1)/(実施計画様式!$D$73:$D$472&lt;&gt;""),ROW(A375))),"")</f>
        <v/>
      </c>
      <c r="E377" s="130" t="str" cm="1">
        <f t="array" ref="E377">IFERROR(INDEX(実施計画様式!$AI$73:$AI$472,_xlfn.AGGREGATE(15,6,(ROW(実施計画様式!$D$73:$D$472)-ROW(実施計画様式!$D$73)+1)/(実施計画様式!$D$73:$D$472&lt;&gt;""),ROW(A375))),"")</f>
        <v/>
      </c>
      <c r="F377" s="130" t="str" cm="1">
        <f t="array" ref="F377">IFERROR(INDEX(実施計画様式!$AK$73:$AK$472,_xlfn.AGGREGATE(15,6,(ROW(実施計画様式!$D$73:$D$472)-ROW(実施計画様式!$D$73)+1)/(実施計画様式!$D$73:$D$472&lt;&gt;""),ROW(A375))),"")</f>
        <v/>
      </c>
    </row>
    <row r="378" spans="1:6" ht="198.95" customHeight="1" x14ac:dyDescent="0.15">
      <c r="A378" s="130" t="str">
        <f t="shared" si="5"/>
        <v/>
      </c>
      <c r="B378" s="130" t="str" cm="1">
        <f t="array" ref="B378">IFERROR(INDEX(実施計画様式!$M$73:$M$472,_xlfn.AGGREGATE(15,6,(ROW(実施計画様式!$D$73:$D$472)-ROW(実施計画様式!$D$73)+1)/(実施計画様式!$D$73:$D$472&lt;&gt;""),ROW(A376))),"")</f>
        <v/>
      </c>
      <c r="C378" s="130" t="str" cm="1">
        <f t="array" ref="C378">IFERROR(INDEX(実施計画様式!$J$73:$J$472,_xlfn.AGGREGATE(15,6,(ROW(実施計画様式!$D$73:$D$472)-ROW(実施計画様式!$D$73)+1)/(実施計画様式!$D$73:$D$472&lt;&gt;""),ROW(A376))),"")</f>
        <v/>
      </c>
      <c r="D378" s="130" t="str" cm="1">
        <f t="array" ref="D378">IFERROR(INDEX(実施計画様式!$AA$73:$AA$472,_xlfn.AGGREGATE(15,6,(ROW(実施計画様式!$D$73:$D$472)-ROW(実施計画様式!$D$73)+1)/(実施計画様式!$D$73:$D$472&lt;&gt;""),ROW(A376))),"")</f>
        <v/>
      </c>
      <c r="E378" s="130" t="str" cm="1">
        <f t="array" ref="E378">IFERROR(INDEX(実施計画様式!$AI$73:$AI$472,_xlfn.AGGREGATE(15,6,(ROW(実施計画様式!$D$73:$D$472)-ROW(実施計画様式!$D$73)+1)/(実施計画様式!$D$73:$D$472&lt;&gt;""),ROW(A376))),"")</f>
        <v/>
      </c>
      <c r="F378" s="130" t="str" cm="1">
        <f t="array" ref="F378">IFERROR(INDEX(実施計画様式!$AK$73:$AK$472,_xlfn.AGGREGATE(15,6,(ROW(実施計画様式!$D$73:$D$472)-ROW(実施計画様式!$D$73)+1)/(実施計画様式!$D$73:$D$472&lt;&gt;""),ROW(A376))),"")</f>
        <v/>
      </c>
    </row>
    <row r="379" spans="1:6" ht="198.95" customHeight="1" x14ac:dyDescent="0.15">
      <c r="A379" s="130" t="str">
        <f t="shared" si="5"/>
        <v/>
      </c>
      <c r="B379" s="130" t="str" cm="1">
        <f t="array" ref="B379">IFERROR(INDEX(実施計画様式!$M$73:$M$472,_xlfn.AGGREGATE(15,6,(ROW(実施計画様式!$D$73:$D$472)-ROW(実施計画様式!$D$73)+1)/(実施計画様式!$D$73:$D$472&lt;&gt;""),ROW(A377))),"")</f>
        <v/>
      </c>
      <c r="C379" s="130" t="str" cm="1">
        <f t="array" ref="C379">IFERROR(INDEX(実施計画様式!$J$73:$J$472,_xlfn.AGGREGATE(15,6,(ROW(実施計画様式!$D$73:$D$472)-ROW(実施計画様式!$D$73)+1)/(実施計画様式!$D$73:$D$472&lt;&gt;""),ROW(A377))),"")</f>
        <v/>
      </c>
      <c r="D379" s="130" t="str" cm="1">
        <f t="array" ref="D379">IFERROR(INDEX(実施計画様式!$AA$73:$AA$472,_xlfn.AGGREGATE(15,6,(ROW(実施計画様式!$D$73:$D$472)-ROW(実施計画様式!$D$73)+1)/(実施計画様式!$D$73:$D$472&lt;&gt;""),ROW(A377))),"")</f>
        <v/>
      </c>
      <c r="E379" s="130" t="str" cm="1">
        <f t="array" ref="E379">IFERROR(INDEX(実施計画様式!$AI$73:$AI$472,_xlfn.AGGREGATE(15,6,(ROW(実施計画様式!$D$73:$D$472)-ROW(実施計画様式!$D$73)+1)/(実施計画様式!$D$73:$D$472&lt;&gt;""),ROW(A377))),"")</f>
        <v/>
      </c>
      <c r="F379" s="130" t="str" cm="1">
        <f t="array" ref="F379">IFERROR(INDEX(実施計画様式!$AK$73:$AK$472,_xlfn.AGGREGATE(15,6,(ROW(実施計画様式!$D$73:$D$472)-ROW(実施計画様式!$D$73)+1)/(実施計画様式!$D$73:$D$472&lt;&gt;""),ROW(A377))),"")</f>
        <v/>
      </c>
    </row>
    <row r="380" spans="1:6" ht="198.95" customHeight="1" x14ac:dyDescent="0.15">
      <c r="A380" s="130" t="str">
        <f t="shared" si="5"/>
        <v/>
      </c>
      <c r="B380" s="130" t="str" cm="1">
        <f t="array" ref="B380">IFERROR(INDEX(実施計画様式!$M$73:$M$472,_xlfn.AGGREGATE(15,6,(ROW(実施計画様式!$D$73:$D$472)-ROW(実施計画様式!$D$73)+1)/(実施計画様式!$D$73:$D$472&lt;&gt;""),ROW(A378))),"")</f>
        <v/>
      </c>
      <c r="C380" s="130" t="str" cm="1">
        <f t="array" ref="C380">IFERROR(INDEX(実施計画様式!$J$73:$J$472,_xlfn.AGGREGATE(15,6,(ROW(実施計画様式!$D$73:$D$472)-ROW(実施計画様式!$D$73)+1)/(実施計画様式!$D$73:$D$472&lt;&gt;""),ROW(A378))),"")</f>
        <v/>
      </c>
      <c r="D380" s="130" t="str" cm="1">
        <f t="array" ref="D380">IFERROR(INDEX(実施計画様式!$AA$73:$AA$472,_xlfn.AGGREGATE(15,6,(ROW(実施計画様式!$D$73:$D$472)-ROW(実施計画様式!$D$73)+1)/(実施計画様式!$D$73:$D$472&lt;&gt;""),ROW(A378))),"")</f>
        <v/>
      </c>
      <c r="E380" s="130" t="str" cm="1">
        <f t="array" ref="E380">IFERROR(INDEX(実施計画様式!$AI$73:$AI$472,_xlfn.AGGREGATE(15,6,(ROW(実施計画様式!$D$73:$D$472)-ROW(実施計画様式!$D$73)+1)/(実施計画様式!$D$73:$D$472&lt;&gt;""),ROW(A378))),"")</f>
        <v/>
      </c>
      <c r="F380" s="130" t="str" cm="1">
        <f t="array" ref="F380">IFERROR(INDEX(実施計画様式!$AK$73:$AK$472,_xlfn.AGGREGATE(15,6,(ROW(実施計画様式!$D$73:$D$472)-ROW(実施計画様式!$D$73)+1)/(実施計画様式!$D$73:$D$472&lt;&gt;""),ROW(A378))),"")</f>
        <v/>
      </c>
    </row>
    <row r="381" spans="1:6" ht="198.95" customHeight="1" x14ac:dyDescent="0.15">
      <c r="A381" s="130" t="str">
        <f t="shared" si="5"/>
        <v/>
      </c>
      <c r="B381" s="130" t="str" cm="1">
        <f t="array" ref="B381">IFERROR(INDEX(実施計画様式!$M$73:$M$472,_xlfn.AGGREGATE(15,6,(ROW(実施計画様式!$D$73:$D$472)-ROW(実施計画様式!$D$73)+1)/(実施計画様式!$D$73:$D$472&lt;&gt;""),ROW(A379))),"")</f>
        <v/>
      </c>
      <c r="C381" s="130" t="str" cm="1">
        <f t="array" ref="C381">IFERROR(INDEX(実施計画様式!$J$73:$J$472,_xlfn.AGGREGATE(15,6,(ROW(実施計画様式!$D$73:$D$472)-ROW(実施計画様式!$D$73)+1)/(実施計画様式!$D$73:$D$472&lt;&gt;""),ROW(A379))),"")</f>
        <v/>
      </c>
      <c r="D381" s="130" t="str" cm="1">
        <f t="array" ref="D381">IFERROR(INDEX(実施計画様式!$AA$73:$AA$472,_xlfn.AGGREGATE(15,6,(ROW(実施計画様式!$D$73:$D$472)-ROW(実施計画様式!$D$73)+1)/(実施計画様式!$D$73:$D$472&lt;&gt;""),ROW(A379))),"")</f>
        <v/>
      </c>
      <c r="E381" s="130" t="str" cm="1">
        <f t="array" ref="E381">IFERROR(INDEX(実施計画様式!$AI$73:$AI$472,_xlfn.AGGREGATE(15,6,(ROW(実施計画様式!$D$73:$D$472)-ROW(実施計画様式!$D$73)+1)/(実施計画様式!$D$73:$D$472&lt;&gt;""),ROW(A379))),"")</f>
        <v/>
      </c>
      <c r="F381" s="130" t="str" cm="1">
        <f t="array" ref="F381">IFERROR(INDEX(実施計画様式!$AK$73:$AK$472,_xlfn.AGGREGATE(15,6,(ROW(実施計画様式!$D$73:$D$472)-ROW(実施計画様式!$D$73)+1)/(実施計画様式!$D$73:$D$472&lt;&gt;""),ROW(A379))),"")</f>
        <v/>
      </c>
    </row>
    <row r="382" spans="1:6" ht="198.95" customHeight="1" x14ac:dyDescent="0.15">
      <c r="A382" s="130" t="str">
        <f t="shared" si="5"/>
        <v/>
      </c>
      <c r="B382" s="130" t="str" cm="1">
        <f t="array" ref="B382">IFERROR(INDEX(実施計画様式!$M$73:$M$472,_xlfn.AGGREGATE(15,6,(ROW(実施計画様式!$D$73:$D$472)-ROW(実施計画様式!$D$73)+1)/(実施計画様式!$D$73:$D$472&lt;&gt;""),ROW(A380))),"")</f>
        <v/>
      </c>
      <c r="C382" s="130" t="str" cm="1">
        <f t="array" ref="C382">IFERROR(INDEX(実施計画様式!$J$73:$J$472,_xlfn.AGGREGATE(15,6,(ROW(実施計画様式!$D$73:$D$472)-ROW(実施計画様式!$D$73)+1)/(実施計画様式!$D$73:$D$472&lt;&gt;""),ROW(A380))),"")</f>
        <v/>
      </c>
      <c r="D382" s="130" t="str" cm="1">
        <f t="array" ref="D382">IFERROR(INDEX(実施計画様式!$AA$73:$AA$472,_xlfn.AGGREGATE(15,6,(ROW(実施計画様式!$D$73:$D$472)-ROW(実施計画様式!$D$73)+1)/(実施計画様式!$D$73:$D$472&lt;&gt;""),ROW(A380))),"")</f>
        <v/>
      </c>
      <c r="E382" s="130" t="str" cm="1">
        <f t="array" ref="E382">IFERROR(INDEX(実施計画様式!$AI$73:$AI$472,_xlfn.AGGREGATE(15,6,(ROW(実施計画様式!$D$73:$D$472)-ROW(実施計画様式!$D$73)+1)/(実施計画様式!$D$73:$D$472&lt;&gt;""),ROW(A380))),"")</f>
        <v/>
      </c>
      <c r="F382" s="130" t="str" cm="1">
        <f t="array" ref="F382">IFERROR(INDEX(実施計画様式!$AK$73:$AK$472,_xlfn.AGGREGATE(15,6,(ROW(実施計画様式!$D$73:$D$472)-ROW(実施計画様式!$D$73)+1)/(実施計画様式!$D$73:$D$472&lt;&gt;""),ROW(A380))),"")</f>
        <v/>
      </c>
    </row>
    <row r="383" spans="1:6" ht="198.95" customHeight="1" x14ac:dyDescent="0.15">
      <c r="A383" s="130" t="str">
        <f t="shared" si="5"/>
        <v/>
      </c>
      <c r="B383" s="130" t="str" cm="1">
        <f t="array" ref="B383">IFERROR(INDEX(実施計画様式!$M$73:$M$472,_xlfn.AGGREGATE(15,6,(ROW(実施計画様式!$D$73:$D$472)-ROW(実施計画様式!$D$73)+1)/(実施計画様式!$D$73:$D$472&lt;&gt;""),ROW(A381))),"")</f>
        <v/>
      </c>
      <c r="C383" s="130" t="str" cm="1">
        <f t="array" ref="C383">IFERROR(INDEX(実施計画様式!$J$73:$J$472,_xlfn.AGGREGATE(15,6,(ROW(実施計画様式!$D$73:$D$472)-ROW(実施計画様式!$D$73)+1)/(実施計画様式!$D$73:$D$472&lt;&gt;""),ROW(A381))),"")</f>
        <v/>
      </c>
      <c r="D383" s="130" t="str" cm="1">
        <f t="array" ref="D383">IFERROR(INDEX(実施計画様式!$AA$73:$AA$472,_xlfn.AGGREGATE(15,6,(ROW(実施計画様式!$D$73:$D$472)-ROW(実施計画様式!$D$73)+1)/(実施計画様式!$D$73:$D$472&lt;&gt;""),ROW(A381))),"")</f>
        <v/>
      </c>
      <c r="E383" s="130" t="str" cm="1">
        <f t="array" ref="E383">IFERROR(INDEX(実施計画様式!$AI$73:$AI$472,_xlfn.AGGREGATE(15,6,(ROW(実施計画様式!$D$73:$D$472)-ROW(実施計画様式!$D$73)+1)/(実施計画様式!$D$73:$D$472&lt;&gt;""),ROW(A381))),"")</f>
        <v/>
      </c>
      <c r="F383" s="130" t="str" cm="1">
        <f t="array" ref="F383">IFERROR(INDEX(実施計画様式!$AK$73:$AK$472,_xlfn.AGGREGATE(15,6,(ROW(実施計画様式!$D$73:$D$472)-ROW(実施計画様式!$D$73)+1)/(実施計画様式!$D$73:$D$472&lt;&gt;""),ROW(A381))),"")</f>
        <v/>
      </c>
    </row>
    <row r="384" spans="1:6" ht="198.95" customHeight="1" x14ac:dyDescent="0.15">
      <c r="A384" s="130" t="str">
        <f t="shared" si="5"/>
        <v/>
      </c>
      <c r="B384" s="130" t="str" cm="1">
        <f t="array" ref="B384">IFERROR(INDEX(実施計画様式!$M$73:$M$472,_xlfn.AGGREGATE(15,6,(ROW(実施計画様式!$D$73:$D$472)-ROW(実施計画様式!$D$73)+1)/(実施計画様式!$D$73:$D$472&lt;&gt;""),ROW(A382))),"")</f>
        <v/>
      </c>
      <c r="C384" s="130" t="str" cm="1">
        <f t="array" ref="C384">IFERROR(INDEX(実施計画様式!$J$73:$J$472,_xlfn.AGGREGATE(15,6,(ROW(実施計画様式!$D$73:$D$472)-ROW(実施計画様式!$D$73)+1)/(実施計画様式!$D$73:$D$472&lt;&gt;""),ROW(A382))),"")</f>
        <v/>
      </c>
      <c r="D384" s="130" t="str" cm="1">
        <f t="array" ref="D384">IFERROR(INDEX(実施計画様式!$AA$73:$AA$472,_xlfn.AGGREGATE(15,6,(ROW(実施計画様式!$D$73:$D$472)-ROW(実施計画様式!$D$73)+1)/(実施計画様式!$D$73:$D$472&lt;&gt;""),ROW(A382))),"")</f>
        <v/>
      </c>
      <c r="E384" s="130" t="str" cm="1">
        <f t="array" ref="E384">IFERROR(INDEX(実施計画様式!$AI$73:$AI$472,_xlfn.AGGREGATE(15,6,(ROW(実施計画様式!$D$73:$D$472)-ROW(実施計画様式!$D$73)+1)/(実施計画様式!$D$73:$D$472&lt;&gt;""),ROW(A382))),"")</f>
        <v/>
      </c>
      <c r="F384" s="130" t="str" cm="1">
        <f t="array" ref="F384">IFERROR(INDEX(実施計画様式!$AK$73:$AK$472,_xlfn.AGGREGATE(15,6,(ROW(実施計画様式!$D$73:$D$472)-ROW(実施計画様式!$D$73)+1)/(実施計画様式!$D$73:$D$472&lt;&gt;""),ROW(A382))),"")</f>
        <v/>
      </c>
    </row>
    <row r="385" spans="1:6" ht="198.95" customHeight="1" x14ac:dyDescent="0.15">
      <c r="A385" s="130" t="str">
        <f t="shared" si="5"/>
        <v/>
      </c>
      <c r="B385" s="130" t="str" cm="1">
        <f t="array" ref="B385">IFERROR(INDEX(実施計画様式!$M$73:$M$472,_xlfn.AGGREGATE(15,6,(ROW(実施計画様式!$D$73:$D$472)-ROW(実施計画様式!$D$73)+1)/(実施計画様式!$D$73:$D$472&lt;&gt;""),ROW(A383))),"")</f>
        <v/>
      </c>
      <c r="C385" s="130" t="str" cm="1">
        <f t="array" ref="C385">IFERROR(INDEX(実施計画様式!$J$73:$J$472,_xlfn.AGGREGATE(15,6,(ROW(実施計画様式!$D$73:$D$472)-ROW(実施計画様式!$D$73)+1)/(実施計画様式!$D$73:$D$472&lt;&gt;""),ROW(A383))),"")</f>
        <v/>
      </c>
      <c r="D385" s="130" t="str" cm="1">
        <f t="array" ref="D385">IFERROR(INDEX(実施計画様式!$AA$73:$AA$472,_xlfn.AGGREGATE(15,6,(ROW(実施計画様式!$D$73:$D$472)-ROW(実施計画様式!$D$73)+1)/(実施計画様式!$D$73:$D$472&lt;&gt;""),ROW(A383))),"")</f>
        <v/>
      </c>
      <c r="E385" s="130" t="str" cm="1">
        <f t="array" ref="E385">IFERROR(INDEX(実施計画様式!$AI$73:$AI$472,_xlfn.AGGREGATE(15,6,(ROW(実施計画様式!$D$73:$D$472)-ROW(実施計画様式!$D$73)+1)/(実施計画様式!$D$73:$D$472&lt;&gt;""),ROW(A383))),"")</f>
        <v/>
      </c>
      <c r="F385" s="130" t="str" cm="1">
        <f t="array" ref="F385">IFERROR(INDEX(実施計画様式!$AK$73:$AK$472,_xlfn.AGGREGATE(15,6,(ROW(実施計画様式!$D$73:$D$472)-ROW(実施計画様式!$D$73)+1)/(実施計画様式!$D$73:$D$472&lt;&gt;""),ROW(A383))),"")</f>
        <v/>
      </c>
    </row>
    <row r="386" spans="1:6" ht="198.95" customHeight="1" x14ac:dyDescent="0.15">
      <c r="A386" s="130" t="str">
        <f t="shared" si="5"/>
        <v/>
      </c>
      <c r="B386" s="130" t="str" cm="1">
        <f t="array" ref="B386">IFERROR(INDEX(実施計画様式!$M$73:$M$472,_xlfn.AGGREGATE(15,6,(ROW(実施計画様式!$D$73:$D$472)-ROW(実施計画様式!$D$73)+1)/(実施計画様式!$D$73:$D$472&lt;&gt;""),ROW(A384))),"")</f>
        <v/>
      </c>
      <c r="C386" s="130" t="str" cm="1">
        <f t="array" ref="C386">IFERROR(INDEX(実施計画様式!$J$73:$J$472,_xlfn.AGGREGATE(15,6,(ROW(実施計画様式!$D$73:$D$472)-ROW(実施計画様式!$D$73)+1)/(実施計画様式!$D$73:$D$472&lt;&gt;""),ROW(A384))),"")</f>
        <v/>
      </c>
      <c r="D386" s="130" t="str" cm="1">
        <f t="array" ref="D386">IFERROR(INDEX(実施計画様式!$AA$73:$AA$472,_xlfn.AGGREGATE(15,6,(ROW(実施計画様式!$D$73:$D$472)-ROW(実施計画様式!$D$73)+1)/(実施計画様式!$D$73:$D$472&lt;&gt;""),ROW(A384))),"")</f>
        <v/>
      </c>
      <c r="E386" s="130" t="str" cm="1">
        <f t="array" ref="E386">IFERROR(INDEX(実施計画様式!$AI$73:$AI$472,_xlfn.AGGREGATE(15,6,(ROW(実施計画様式!$D$73:$D$472)-ROW(実施計画様式!$D$73)+1)/(実施計画様式!$D$73:$D$472&lt;&gt;""),ROW(A384))),"")</f>
        <v/>
      </c>
      <c r="F386" s="130" t="str" cm="1">
        <f t="array" ref="F386">IFERROR(INDEX(実施計画様式!$AK$73:$AK$472,_xlfn.AGGREGATE(15,6,(ROW(実施計画様式!$D$73:$D$472)-ROW(実施計画様式!$D$73)+1)/(実施計画様式!$D$73:$D$472&lt;&gt;""),ROW(A384))),"")</f>
        <v/>
      </c>
    </row>
    <row r="387" spans="1:6" ht="198.95" customHeight="1" x14ac:dyDescent="0.15">
      <c r="A387" s="130" t="str">
        <f t="shared" si="5"/>
        <v/>
      </c>
      <c r="B387" s="130" t="str" cm="1">
        <f t="array" ref="B387">IFERROR(INDEX(実施計画様式!$M$73:$M$472,_xlfn.AGGREGATE(15,6,(ROW(実施計画様式!$D$73:$D$472)-ROW(実施計画様式!$D$73)+1)/(実施計画様式!$D$73:$D$472&lt;&gt;""),ROW(A385))),"")</f>
        <v/>
      </c>
      <c r="C387" s="130" t="str" cm="1">
        <f t="array" ref="C387">IFERROR(INDEX(実施計画様式!$J$73:$J$472,_xlfn.AGGREGATE(15,6,(ROW(実施計画様式!$D$73:$D$472)-ROW(実施計画様式!$D$73)+1)/(実施計画様式!$D$73:$D$472&lt;&gt;""),ROW(A385))),"")</f>
        <v/>
      </c>
      <c r="D387" s="130" t="str" cm="1">
        <f t="array" ref="D387">IFERROR(INDEX(実施計画様式!$AA$73:$AA$472,_xlfn.AGGREGATE(15,6,(ROW(実施計画様式!$D$73:$D$472)-ROW(実施計画様式!$D$73)+1)/(実施計画様式!$D$73:$D$472&lt;&gt;""),ROW(A385))),"")</f>
        <v/>
      </c>
      <c r="E387" s="130" t="str" cm="1">
        <f t="array" ref="E387">IFERROR(INDEX(実施計画様式!$AI$73:$AI$472,_xlfn.AGGREGATE(15,6,(ROW(実施計画様式!$D$73:$D$472)-ROW(実施計画様式!$D$73)+1)/(実施計画様式!$D$73:$D$472&lt;&gt;""),ROW(A385))),"")</f>
        <v/>
      </c>
      <c r="F387" s="130" t="str" cm="1">
        <f t="array" ref="F387">IFERROR(INDEX(実施計画様式!$AK$73:$AK$472,_xlfn.AGGREGATE(15,6,(ROW(実施計画様式!$D$73:$D$472)-ROW(実施計画様式!$D$73)+1)/(実施計画様式!$D$73:$D$472&lt;&gt;""),ROW(A385))),"")</f>
        <v/>
      </c>
    </row>
    <row r="388" spans="1:6" ht="198.95" customHeight="1" x14ac:dyDescent="0.15">
      <c r="A388" s="130" t="str">
        <f t="shared" si="5"/>
        <v/>
      </c>
      <c r="B388" s="130" t="str" cm="1">
        <f t="array" ref="B388">IFERROR(INDEX(実施計画様式!$M$73:$M$472,_xlfn.AGGREGATE(15,6,(ROW(実施計画様式!$D$73:$D$472)-ROW(実施計画様式!$D$73)+1)/(実施計画様式!$D$73:$D$472&lt;&gt;""),ROW(A386))),"")</f>
        <v/>
      </c>
      <c r="C388" s="130" t="str" cm="1">
        <f t="array" ref="C388">IFERROR(INDEX(実施計画様式!$J$73:$J$472,_xlfn.AGGREGATE(15,6,(ROW(実施計画様式!$D$73:$D$472)-ROW(実施計画様式!$D$73)+1)/(実施計画様式!$D$73:$D$472&lt;&gt;""),ROW(A386))),"")</f>
        <v/>
      </c>
      <c r="D388" s="130" t="str" cm="1">
        <f t="array" ref="D388">IFERROR(INDEX(実施計画様式!$AA$73:$AA$472,_xlfn.AGGREGATE(15,6,(ROW(実施計画様式!$D$73:$D$472)-ROW(実施計画様式!$D$73)+1)/(実施計画様式!$D$73:$D$472&lt;&gt;""),ROW(A386))),"")</f>
        <v/>
      </c>
      <c r="E388" s="130" t="str" cm="1">
        <f t="array" ref="E388">IFERROR(INDEX(実施計画様式!$AI$73:$AI$472,_xlfn.AGGREGATE(15,6,(ROW(実施計画様式!$D$73:$D$472)-ROW(実施計画様式!$D$73)+1)/(実施計画様式!$D$73:$D$472&lt;&gt;""),ROW(A386))),"")</f>
        <v/>
      </c>
      <c r="F388" s="130" t="str" cm="1">
        <f t="array" ref="F388">IFERROR(INDEX(実施計画様式!$AK$73:$AK$472,_xlfn.AGGREGATE(15,6,(ROW(実施計画様式!$D$73:$D$472)-ROW(実施計画様式!$D$73)+1)/(実施計画様式!$D$73:$D$472&lt;&gt;""),ROW(A386))),"")</f>
        <v/>
      </c>
    </row>
    <row r="389" spans="1:6" ht="198.95" customHeight="1" x14ac:dyDescent="0.15">
      <c r="A389" s="130" t="str">
        <f t="shared" ref="A389:A400" si="6">IF(B389="","",A388+1)</f>
        <v/>
      </c>
      <c r="B389" s="130" t="str" cm="1">
        <f t="array" ref="B389">IFERROR(INDEX(実施計画様式!$M$73:$M$472,_xlfn.AGGREGATE(15,6,(ROW(実施計画様式!$D$73:$D$472)-ROW(実施計画様式!$D$73)+1)/(実施計画様式!$D$73:$D$472&lt;&gt;""),ROW(A387))),"")</f>
        <v/>
      </c>
      <c r="C389" s="130" t="str" cm="1">
        <f t="array" ref="C389">IFERROR(INDEX(実施計画様式!$J$73:$J$472,_xlfn.AGGREGATE(15,6,(ROW(実施計画様式!$D$73:$D$472)-ROW(実施計画様式!$D$73)+1)/(実施計画様式!$D$73:$D$472&lt;&gt;""),ROW(A387))),"")</f>
        <v/>
      </c>
      <c r="D389" s="130" t="str" cm="1">
        <f t="array" ref="D389">IFERROR(INDEX(実施計画様式!$AA$73:$AA$472,_xlfn.AGGREGATE(15,6,(ROW(実施計画様式!$D$73:$D$472)-ROW(実施計画様式!$D$73)+1)/(実施計画様式!$D$73:$D$472&lt;&gt;""),ROW(A387))),"")</f>
        <v/>
      </c>
      <c r="E389" s="130" t="str" cm="1">
        <f t="array" ref="E389">IFERROR(INDEX(実施計画様式!$AI$73:$AI$472,_xlfn.AGGREGATE(15,6,(ROW(実施計画様式!$D$73:$D$472)-ROW(実施計画様式!$D$73)+1)/(実施計画様式!$D$73:$D$472&lt;&gt;""),ROW(A387))),"")</f>
        <v/>
      </c>
      <c r="F389" s="130" t="str" cm="1">
        <f t="array" ref="F389">IFERROR(INDEX(実施計画様式!$AK$73:$AK$472,_xlfn.AGGREGATE(15,6,(ROW(実施計画様式!$D$73:$D$472)-ROW(実施計画様式!$D$73)+1)/(実施計画様式!$D$73:$D$472&lt;&gt;""),ROW(A387))),"")</f>
        <v/>
      </c>
    </row>
    <row r="390" spans="1:6" ht="198.95" customHeight="1" x14ac:dyDescent="0.15">
      <c r="A390" s="130" t="str">
        <f t="shared" si="6"/>
        <v/>
      </c>
      <c r="B390" s="130" t="str" cm="1">
        <f t="array" ref="B390">IFERROR(INDEX(実施計画様式!$M$73:$M$472,_xlfn.AGGREGATE(15,6,(ROW(実施計画様式!$D$73:$D$472)-ROW(実施計画様式!$D$73)+1)/(実施計画様式!$D$73:$D$472&lt;&gt;""),ROW(A388))),"")</f>
        <v/>
      </c>
      <c r="C390" s="130" t="str" cm="1">
        <f t="array" ref="C390">IFERROR(INDEX(実施計画様式!$J$73:$J$472,_xlfn.AGGREGATE(15,6,(ROW(実施計画様式!$D$73:$D$472)-ROW(実施計画様式!$D$73)+1)/(実施計画様式!$D$73:$D$472&lt;&gt;""),ROW(A388))),"")</f>
        <v/>
      </c>
      <c r="D390" s="130" t="str" cm="1">
        <f t="array" ref="D390">IFERROR(INDEX(実施計画様式!$AA$73:$AA$472,_xlfn.AGGREGATE(15,6,(ROW(実施計画様式!$D$73:$D$472)-ROW(実施計画様式!$D$73)+1)/(実施計画様式!$D$73:$D$472&lt;&gt;""),ROW(A388))),"")</f>
        <v/>
      </c>
      <c r="E390" s="130" t="str" cm="1">
        <f t="array" ref="E390">IFERROR(INDEX(実施計画様式!$AI$73:$AI$472,_xlfn.AGGREGATE(15,6,(ROW(実施計画様式!$D$73:$D$472)-ROW(実施計画様式!$D$73)+1)/(実施計画様式!$D$73:$D$472&lt;&gt;""),ROW(A388))),"")</f>
        <v/>
      </c>
      <c r="F390" s="130" t="str" cm="1">
        <f t="array" ref="F390">IFERROR(INDEX(実施計画様式!$AK$73:$AK$472,_xlfn.AGGREGATE(15,6,(ROW(実施計画様式!$D$73:$D$472)-ROW(実施計画様式!$D$73)+1)/(実施計画様式!$D$73:$D$472&lt;&gt;""),ROW(A388))),"")</f>
        <v/>
      </c>
    </row>
    <row r="391" spans="1:6" ht="198.95" customHeight="1" x14ac:dyDescent="0.15">
      <c r="A391" s="130" t="str">
        <f t="shared" si="6"/>
        <v/>
      </c>
      <c r="B391" s="130" t="str" cm="1">
        <f t="array" ref="B391">IFERROR(INDEX(実施計画様式!$M$73:$M$472,_xlfn.AGGREGATE(15,6,(ROW(実施計画様式!$D$73:$D$472)-ROW(実施計画様式!$D$73)+1)/(実施計画様式!$D$73:$D$472&lt;&gt;""),ROW(A389))),"")</f>
        <v/>
      </c>
      <c r="C391" s="130" t="str" cm="1">
        <f t="array" ref="C391">IFERROR(INDEX(実施計画様式!$J$73:$J$472,_xlfn.AGGREGATE(15,6,(ROW(実施計画様式!$D$73:$D$472)-ROW(実施計画様式!$D$73)+1)/(実施計画様式!$D$73:$D$472&lt;&gt;""),ROW(A389))),"")</f>
        <v/>
      </c>
      <c r="D391" s="130" t="str" cm="1">
        <f t="array" ref="D391">IFERROR(INDEX(実施計画様式!$AA$73:$AA$472,_xlfn.AGGREGATE(15,6,(ROW(実施計画様式!$D$73:$D$472)-ROW(実施計画様式!$D$73)+1)/(実施計画様式!$D$73:$D$472&lt;&gt;""),ROW(A389))),"")</f>
        <v/>
      </c>
      <c r="E391" s="130" t="str" cm="1">
        <f t="array" ref="E391">IFERROR(INDEX(実施計画様式!$AI$73:$AI$472,_xlfn.AGGREGATE(15,6,(ROW(実施計画様式!$D$73:$D$472)-ROW(実施計画様式!$D$73)+1)/(実施計画様式!$D$73:$D$472&lt;&gt;""),ROW(A389))),"")</f>
        <v/>
      </c>
      <c r="F391" s="130" t="str" cm="1">
        <f t="array" ref="F391">IFERROR(INDEX(実施計画様式!$AK$73:$AK$472,_xlfn.AGGREGATE(15,6,(ROW(実施計画様式!$D$73:$D$472)-ROW(実施計画様式!$D$73)+1)/(実施計画様式!$D$73:$D$472&lt;&gt;""),ROW(A389))),"")</f>
        <v/>
      </c>
    </row>
    <row r="392" spans="1:6" ht="198.95" customHeight="1" x14ac:dyDescent="0.15">
      <c r="A392" s="130" t="str">
        <f t="shared" si="6"/>
        <v/>
      </c>
      <c r="B392" s="130" t="str" cm="1">
        <f t="array" ref="B392">IFERROR(INDEX(実施計画様式!$M$73:$M$472,_xlfn.AGGREGATE(15,6,(ROW(実施計画様式!$D$73:$D$472)-ROW(実施計画様式!$D$73)+1)/(実施計画様式!$D$73:$D$472&lt;&gt;""),ROW(A390))),"")</f>
        <v/>
      </c>
      <c r="C392" s="130" t="str" cm="1">
        <f t="array" ref="C392">IFERROR(INDEX(実施計画様式!$J$73:$J$472,_xlfn.AGGREGATE(15,6,(ROW(実施計画様式!$D$73:$D$472)-ROW(実施計画様式!$D$73)+1)/(実施計画様式!$D$73:$D$472&lt;&gt;""),ROW(A390))),"")</f>
        <v/>
      </c>
      <c r="D392" s="130" t="str" cm="1">
        <f t="array" ref="D392">IFERROR(INDEX(実施計画様式!$AA$73:$AA$472,_xlfn.AGGREGATE(15,6,(ROW(実施計画様式!$D$73:$D$472)-ROW(実施計画様式!$D$73)+1)/(実施計画様式!$D$73:$D$472&lt;&gt;""),ROW(A390))),"")</f>
        <v/>
      </c>
      <c r="E392" s="130" t="str" cm="1">
        <f t="array" ref="E392">IFERROR(INDEX(実施計画様式!$AI$73:$AI$472,_xlfn.AGGREGATE(15,6,(ROW(実施計画様式!$D$73:$D$472)-ROW(実施計画様式!$D$73)+1)/(実施計画様式!$D$73:$D$472&lt;&gt;""),ROW(A390))),"")</f>
        <v/>
      </c>
      <c r="F392" s="130" t="str" cm="1">
        <f t="array" ref="F392">IFERROR(INDEX(実施計画様式!$AK$73:$AK$472,_xlfn.AGGREGATE(15,6,(ROW(実施計画様式!$D$73:$D$472)-ROW(実施計画様式!$D$73)+1)/(実施計画様式!$D$73:$D$472&lt;&gt;""),ROW(A390))),"")</f>
        <v/>
      </c>
    </row>
    <row r="393" spans="1:6" ht="198.95" customHeight="1" x14ac:dyDescent="0.15">
      <c r="A393" s="130" t="str">
        <f t="shared" si="6"/>
        <v/>
      </c>
      <c r="B393" s="130" t="str" cm="1">
        <f t="array" ref="B393">IFERROR(INDEX(実施計画様式!$M$73:$M$472,_xlfn.AGGREGATE(15,6,(ROW(実施計画様式!$D$73:$D$472)-ROW(実施計画様式!$D$73)+1)/(実施計画様式!$D$73:$D$472&lt;&gt;""),ROW(A391))),"")</f>
        <v/>
      </c>
      <c r="C393" s="130" t="str" cm="1">
        <f t="array" ref="C393">IFERROR(INDEX(実施計画様式!$J$73:$J$472,_xlfn.AGGREGATE(15,6,(ROW(実施計画様式!$D$73:$D$472)-ROW(実施計画様式!$D$73)+1)/(実施計画様式!$D$73:$D$472&lt;&gt;""),ROW(A391))),"")</f>
        <v/>
      </c>
      <c r="D393" s="130" t="str" cm="1">
        <f t="array" ref="D393">IFERROR(INDEX(実施計画様式!$AA$73:$AA$472,_xlfn.AGGREGATE(15,6,(ROW(実施計画様式!$D$73:$D$472)-ROW(実施計画様式!$D$73)+1)/(実施計画様式!$D$73:$D$472&lt;&gt;""),ROW(A391))),"")</f>
        <v/>
      </c>
      <c r="E393" s="130" t="str" cm="1">
        <f t="array" ref="E393">IFERROR(INDEX(実施計画様式!$AI$73:$AI$472,_xlfn.AGGREGATE(15,6,(ROW(実施計画様式!$D$73:$D$472)-ROW(実施計画様式!$D$73)+1)/(実施計画様式!$D$73:$D$472&lt;&gt;""),ROW(A391))),"")</f>
        <v/>
      </c>
      <c r="F393" s="130" t="str" cm="1">
        <f t="array" ref="F393">IFERROR(INDEX(実施計画様式!$AK$73:$AK$472,_xlfn.AGGREGATE(15,6,(ROW(実施計画様式!$D$73:$D$472)-ROW(実施計画様式!$D$73)+1)/(実施計画様式!$D$73:$D$472&lt;&gt;""),ROW(A391))),"")</f>
        <v/>
      </c>
    </row>
    <row r="394" spans="1:6" ht="198.95" customHeight="1" x14ac:dyDescent="0.15">
      <c r="A394" s="130" t="str">
        <f t="shared" si="6"/>
        <v/>
      </c>
      <c r="B394" s="130" t="str" cm="1">
        <f t="array" ref="B394">IFERROR(INDEX(実施計画様式!$M$73:$M$472,_xlfn.AGGREGATE(15,6,(ROW(実施計画様式!$D$73:$D$472)-ROW(実施計画様式!$D$73)+1)/(実施計画様式!$D$73:$D$472&lt;&gt;""),ROW(A392))),"")</f>
        <v/>
      </c>
      <c r="C394" s="130" t="str" cm="1">
        <f t="array" ref="C394">IFERROR(INDEX(実施計画様式!$J$73:$J$472,_xlfn.AGGREGATE(15,6,(ROW(実施計画様式!$D$73:$D$472)-ROW(実施計画様式!$D$73)+1)/(実施計画様式!$D$73:$D$472&lt;&gt;""),ROW(A392))),"")</f>
        <v/>
      </c>
      <c r="D394" s="130" t="str" cm="1">
        <f t="array" ref="D394">IFERROR(INDEX(実施計画様式!$AA$73:$AA$472,_xlfn.AGGREGATE(15,6,(ROW(実施計画様式!$D$73:$D$472)-ROW(実施計画様式!$D$73)+1)/(実施計画様式!$D$73:$D$472&lt;&gt;""),ROW(A392))),"")</f>
        <v/>
      </c>
      <c r="E394" s="130" t="str" cm="1">
        <f t="array" ref="E394">IFERROR(INDEX(実施計画様式!$AI$73:$AI$472,_xlfn.AGGREGATE(15,6,(ROW(実施計画様式!$D$73:$D$472)-ROW(実施計画様式!$D$73)+1)/(実施計画様式!$D$73:$D$472&lt;&gt;""),ROW(A392))),"")</f>
        <v/>
      </c>
      <c r="F394" s="130" t="str" cm="1">
        <f t="array" ref="F394">IFERROR(INDEX(実施計画様式!$AK$73:$AK$472,_xlfn.AGGREGATE(15,6,(ROW(実施計画様式!$D$73:$D$472)-ROW(実施計画様式!$D$73)+1)/(実施計画様式!$D$73:$D$472&lt;&gt;""),ROW(A392))),"")</f>
        <v/>
      </c>
    </row>
    <row r="395" spans="1:6" ht="198.95" customHeight="1" x14ac:dyDescent="0.15">
      <c r="A395" s="130" t="str">
        <f t="shared" si="6"/>
        <v/>
      </c>
      <c r="B395" s="130" t="str" cm="1">
        <f t="array" ref="B395">IFERROR(INDEX(実施計画様式!$M$73:$M$472,_xlfn.AGGREGATE(15,6,(ROW(実施計画様式!$D$73:$D$472)-ROW(実施計画様式!$D$73)+1)/(実施計画様式!$D$73:$D$472&lt;&gt;""),ROW(A393))),"")</f>
        <v/>
      </c>
      <c r="C395" s="130" t="str" cm="1">
        <f t="array" ref="C395">IFERROR(INDEX(実施計画様式!$J$73:$J$472,_xlfn.AGGREGATE(15,6,(ROW(実施計画様式!$D$73:$D$472)-ROW(実施計画様式!$D$73)+1)/(実施計画様式!$D$73:$D$472&lt;&gt;""),ROW(A393))),"")</f>
        <v/>
      </c>
      <c r="D395" s="130" t="str" cm="1">
        <f t="array" ref="D395">IFERROR(INDEX(実施計画様式!$AA$73:$AA$472,_xlfn.AGGREGATE(15,6,(ROW(実施計画様式!$D$73:$D$472)-ROW(実施計画様式!$D$73)+1)/(実施計画様式!$D$73:$D$472&lt;&gt;""),ROW(A393))),"")</f>
        <v/>
      </c>
      <c r="E395" s="130" t="str" cm="1">
        <f t="array" ref="E395">IFERROR(INDEX(実施計画様式!$AI$73:$AI$472,_xlfn.AGGREGATE(15,6,(ROW(実施計画様式!$D$73:$D$472)-ROW(実施計画様式!$D$73)+1)/(実施計画様式!$D$73:$D$472&lt;&gt;""),ROW(A393))),"")</f>
        <v/>
      </c>
      <c r="F395" s="130" t="str" cm="1">
        <f t="array" ref="F395">IFERROR(INDEX(実施計画様式!$AK$73:$AK$472,_xlfn.AGGREGATE(15,6,(ROW(実施計画様式!$D$73:$D$472)-ROW(実施計画様式!$D$73)+1)/(実施計画様式!$D$73:$D$472&lt;&gt;""),ROW(A393))),"")</f>
        <v/>
      </c>
    </row>
    <row r="396" spans="1:6" ht="198.95" customHeight="1" x14ac:dyDescent="0.15">
      <c r="A396" s="130" t="str">
        <f t="shared" si="6"/>
        <v/>
      </c>
      <c r="B396" s="130" t="str" cm="1">
        <f t="array" ref="B396">IFERROR(INDEX(実施計画様式!$M$73:$M$472,_xlfn.AGGREGATE(15,6,(ROW(実施計画様式!$D$73:$D$472)-ROW(実施計画様式!$D$73)+1)/(実施計画様式!$D$73:$D$472&lt;&gt;""),ROW(A394))),"")</f>
        <v/>
      </c>
      <c r="C396" s="130" t="str" cm="1">
        <f t="array" ref="C396">IFERROR(INDEX(実施計画様式!$J$73:$J$472,_xlfn.AGGREGATE(15,6,(ROW(実施計画様式!$D$73:$D$472)-ROW(実施計画様式!$D$73)+1)/(実施計画様式!$D$73:$D$472&lt;&gt;""),ROW(A394))),"")</f>
        <v/>
      </c>
      <c r="D396" s="130" t="str" cm="1">
        <f t="array" ref="D396">IFERROR(INDEX(実施計画様式!$AA$73:$AA$472,_xlfn.AGGREGATE(15,6,(ROW(実施計画様式!$D$73:$D$472)-ROW(実施計画様式!$D$73)+1)/(実施計画様式!$D$73:$D$472&lt;&gt;""),ROW(A394))),"")</f>
        <v/>
      </c>
      <c r="E396" s="130" t="str" cm="1">
        <f t="array" ref="E396">IFERROR(INDEX(実施計画様式!$AI$73:$AI$472,_xlfn.AGGREGATE(15,6,(ROW(実施計画様式!$D$73:$D$472)-ROW(実施計画様式!$D$73)+1)/(実施計画様式!$D$73:$D$472&lt;&gt;""),ROW(A394))),"")</f>
        <v/>
      </c>
      <c r="F396" s="130" t="str" cm="1">
        <f t="array" ref="F396">IFERROR(INDEX(実施計画様式!$AK$73:$AK$472,_xlfn.AGGREGATE(15,6,(ROW(実施計画様式!$D$73:$D$472)-ROW(実施計画様式!$D$73)+1)/(実施計画様式!$D$73:$D$472&lt;&gt;""),ROW(A394))),"")</f>
        <v/>
      </c>
    </row>
    <row r="397" spans="1:6" ht="198.95" customHeight="1" x14ac:dyDescent="0.15">
      <c r="A397" s="130" t="str">
        <f t="shared" si="6"/>
        <v/>
      </c>
      <c r="B397" s="130" t="str" cm="1">
        <f t="array" ref="B397">IFERROR(INDEX(実施計画様式!$M$73:$M$472,_xlfn.AGGREGATE(15,6,(ROW(実施計画様式!$D$73:$D$472)-ROW(実施計画様式!$D$73)+1)/(実施計画様式!$D$73:$D$472&lt;&gt;""),ROW(A395))),"")</f>
        <v/>
      </c>
      <c r="C397" s="130" t="str" cm="1">
        <f t="array" ref="C397">IFERROR(INDEX(実施計画様式!$J$73:$J$472,_xlfn.AGGREGATE(15,6,(ROW(実施計画様式!$D$73:$D$472)-ROW(実施計画様式!$D$73)+1)/(実施計画様式!$D$73:$D$472&lt;&gt;""),ROW(A395))),"")</f>
        <v/>
      </c>
      <c r="D397" s="130" t="str" cm="1">
        <f t="array" ref="D397">IFERROR(INDEX(実施計画様式!$AA$73:$AA$472,_xlfn.AGGREGATE(15,6,(ROW(実施計画様式!$D$73:$D$472)-ROW(実施計画様式!$D$73)+1)/(実施計画様式!$D$73:$D$472&lt;&gt;""),ROW(A395))),"")</f>
        <v/>
      </c>
      <c r="E397" s="130" t="str" cm="1">
        <f t="array" ref="E397">IFERROR(INDEX(実施計画様式!$AI$73:$AI$472,_xlfn.AGGREGATE(15,6,(ROW(実施計画様式!$D$73:$D$472)-ROW(実施計画様式!$D$73)+1)/(実施計画様式!$D$73:$D$472&lt;&gt;""),ROW(A395))),"")</f>
        <v/>
      </c>
      <c r="F397" s="130" t="str" cm="1">
        <f t="array" ref="F397">IFERROR(INDEX(実施計画様式!$AK$73:$AK$472,_xlfn.AGGREGATE(15,6,(ROW(実施計画様式!$D$73:$D$472)-ROW(実施計画様式!$D$73)+1)/(実施計画様式!$D$73:$D$472&lt;&gt;""),ROW(A395))),"")</f>
        <v/>
      </c>
    </row>
    <row r="398" spans="1:6" ht="198.95" customHeight="1" x14ac:dyDescent="0.15">
      <c r="A398" s="130" t="str">
        <f t="shared" si="6"/>
        <v/>
      </c>
      <c r="B398" s="130" t="str" cm="1">
        <f t="array" ref="B398">IFERROR(INDEX(実施計画様式!$M$73:$M$472,_xlfn.AGGREGATE(15,6,(ROW(実施計画様式!$D$73:$D$472)-ROW(実施計画様式!$D$73)+1)/(実施計画様式!$D$73:$D$472&lt;&gt;""),ROW(A396))),"")</f>
        <v/>
      </c>
      <c r="C398" s="130" t="str" cm="1">
        <f t="array" ref="C398">IFERROR(INDEX(実施計画様式!$J$73:$J$472,_xlfn.AGGREGATE(15,6,(ROW(実施計画様式!$D$73:$D$472)-ROW(実施計画様式!$D$73)+1)/(実施計画様式!$D$73:$D$472&lt;&gt;""),ROW(A396))),"")</f>
        <v/>
      </c>
      <c r="D398" s="130" t="str" cm="1">
        <f t="array" ref="D398">IFERROR(INDEX(実施計画様式!$AA$73:$AA$472,_xlfn.AGGREGATE(15,6,(ROW(実施計画様式!$D$73:$D$472)-ROW(実施計画様式!$D$73)+1)/(実施計画様式!$D$73:$D$472&lt;&gt;""),ROW(A396))),"")</f>
        <v/>
      </c>
      <c r="E398" s="130" t="str" cm="1">
        <f t="array" ref="E398">IFERROR(INDEX(実施計画様式!$AI$73:$AI$472,_xlfn.AGGREGATE(15,6,(ROW(実施計画様式!$D$73:$D$472)-ROW(実施計画様式!$D$73)+1)/(実施計画様式!$D$73:$D$472&lt;&gt;""),ROW(A396))),"")</f>
        <v/>
      </c>
      <c r="F398" s="130" t="str" cm="1">
        <f t="array" ref="F398">IFERROR(INDEX(実施計画様式!$AK$73:$AK$472,_xlfn.AGGREGATE(15,6,(ROW(実施計画様式!$D$73:$D$472)-ROW(実施計画様式!$D$73)+1)/(実施計画様式!$D$73:$D$472&lt;&gt;""),ROW(A396))),"")</f>
        <v/>
      </c>
    </row>
    <row r="399" spans="1:6" ht="198.95" customHeight="1" x14ac:dyDescent="0.15">
      <c r="A399" s="130" t="str">
        <f t="shared" si="6"/>
        <v/>
      </c>
      <c r="B399" s="130" t="str" cm="1">
        <f t="array" ref="B399">IFERROR(INDEX(実施計画様式!$M$73:$M$472,_xlfn.AGGREGATE(15,6,(ROW(実施計画様式!$D$73:$D$472)-ROW(実施計画様式!$D$73)+1)/(実施計画様式!$D$73:$D$472&lt;&gt;""),ROW(A397))),"")</f>
        <v/>
      </c>
      <c r="C399" s="130" t="str" cm="1">
        <f t="array" ref="C399">IFERROR(INDEX(実施計画様式!$J$73:$J$472,_xlfn.AGGREGATE(15,6,(ROW(実施計画様式!$D$73:$D$472)-ROW(実施計画様式!$D$73)+1)/(実施計画様式!$D$73:$D$472&lt;&gt;""),ROW(A397))),"")</f>
        <v/>
      </c>
      <c r="D399" s="130" t="str" cm="1">
        <f t="array" ref="D399">IFERROR(INDEX(実施計画様式!$AA$73:$AA$472,_xlfn.AGGREGATE(15,6,(ROW(実施計画様式!$D$73:$D$472)-ROW(実施計画様式!$D$73)+1)/(実施計画様式!$D$73:$D$472&lt;&gt;""),ROW(A397))),"")</f>
        <v/>
      </c>
      <c r="E399" s="130" t="str" cm="1">
        <f t="array" ref="E399">IFERROR(INDEX(実施計画様式!$AI$73:$AI$472,_xlfn.AGGREGATE(15,6,(ROW(実施計画様式!$D$73:$D$472)-ROW(実施計画様式!$D$73)+1)/(実施計画様式!$D$73:$D$472&lt;&gt;""),ROW(A397))),"")</f>
        <v/>
      </c>
      <c r="F399" s="130" t="str" cm="1">
        <f t="array" ref="F399">IFERROR(INDEX(実施計画様式!$AK$73:$AK$472,_xlfn.AGGREGATE(15,6,(ROW(実施計画様式!$D$73:$D$472)-ROW(実施計画様式!$D$73)+1)/(実施計画様式!$D$73:$D$472&lt;&gt;""),ROW(A397))),"")</f>
        <v/>
      </c>
    </row>
    <row r="400" spans="1:6" ht="198.95" customHeight="1" x14ac:dyDescent="0.15">
      <c r="A400" s="130" t="str">
        <f t="shared" si="6"/>
        <v/>
      </c>
      <c r="B400" s="130" t="str" cm="1">
        <f t="array" ref="B400">IFERROR(INDEX(実施計画様式!$M$73:$M$472,_xlfn.AGGREGATE(15,6,(ROW(実施計画様式!$D$73:$D$472)-ROW(実施計画様式!$D$73)+1)/(実施計画様式!$D$73:$D$472&lt;&gt;""),ROW(A398))),"")</f>
        <v/>
      </c>
      <c r="C400" s="130" t="str" cm="1">
        <f t="array" ref="C400">IFERROR(INDEX(実施計画様式!$J$73:$J$472,_xlfn.AGGREGATE(15,6,(ROW(実施計画様式!$D$73:$D$472)-ROW(実施計画様式!$D$73)+1)/(実施計画様式!$D$73:$D$472&lt;&gt;""),ROW(A398))),"")</f>
        <v/>
      </c>
      <c r="D400" s="130" t="str" cm="1">
        <f t="array" ref="D400">IFERROR(INDEX(実施計画様式!$AA$73:$AA$472,_xlfn.AGGREGATE(15,6,(ROW(実施計画様式!$D$73:$D$472)-ROW(実施計画様式!$D$73)+1)/(実施計画様式!$D$73:$D$472&lt;&gt;""),ROW(A398))),"")</f>
        <v/>
      </c>
      <c r="E400" s="130" t="str" cm="1">
        <f t="array" ref="E400">IFERROR(INDEX(実施計画様式!$AI$73:$AI$472,_xlfn.AGGREGATE(15,6,(ROW(実施計画様式!$D$73:$D$472)-ROW(実施計画様式!$D$73)+1)/(実施計画様式!$D$73:$D$472&lt;&gt;""),ROW(A398))),"")</f>
        <v/>
      </c>
      <c r="F400" s="130" t="str" cm="1">
        <f t="array" ref="F400">IFERROR(INDEX(実施計画様式!$AK$73:$AK$472,_xlfn.AGGREGATE(15,6,(ROW(実施計画様式!$D$73:$D$472)-ROW(実施計画様式!$D$73)+1)/(実施計画様式!$D$73:$D$472&lt;&gt;""),ROW(A398))),"")</f>
        <v/>
      </c>
    </row>
    <row r="401" spans="1:6" ht="21" x14ac:dyDescent="0.15">
      <c r="A401" s="130" t="str">
        <f t="shared" ref="A401:A402" si="7">IF(B401="","",A400+1)</f>
        <v/>
      </c>
      <c r="B401" s="130" t="str" cm="1">
        <f t="array" ref="B401">IFERROR(INDEX(実施計画様式!$M$73:$M$472,_xlfn.AGGREGATE(15,6,(ROW(実施計画様式!$D$73:$D$472)-ROW(実施計画様式!$D$73)+1)/(実施計画様式!$D$73:$D$472&lt;&gt;""),ROW(A399))),"")</f>
        <v/>
      </c>
      <c r="C401" s="130" t="str" cm="1">
        <f t="array" ref="C401">IFERROR(INDEX(実施計画様式!$J$73:$J$472,_xlfn.AGGREGATE(15,6,(ROW(実施計画様式!$D$73:$D$472)-ROW(実施計画様式!$D$73)+1)/(実施計画様式!$D$73:$D$472&lt;&gt;""),ROW(A399))),"")</f>
        <v/>
      </c>
      <c r="D401" s="130" t="str" cm="1">
        <f t="array" ref="D401">IFERROR(INDEX(実施計画様式!$AA$73:$AA$472,_xlfn.AGGREGATE(15,6,(ROW(実施計画様式!$D$73:$D$472)-ROW(実施計画様式!$D$73)+1)/(実施計画様式!$D$73:$D$472&lt;&gt;""),ROW(A399))),"")</f>
        <v/>
      </c>
      <c r="E401" s="130" t="str" cm="1">
        <f t="array" ref="E401">IFERROR(INDEX(実施計画様式!$AI$73:$AI$472,_xlfn.AGGREGATE(15,6,(ROW(実施計画様式!$D$73:$D$472)-ROW(実施計画様式!$D$73)+1)/(実施計画様式!$D$73:$D$472&lt;&gt;""),ROW(A399))),"")</f>
        <v/>
      </c>
      <c r="F401" s="130" t="str" cm="1">
        <f t="array" ref="F401">IFERROR(INDEX(実施計画様式!$AK$73:$AK$472,_xlfn.AGGREGATE(15,6,(ROW(実施計画様式!$D$73:$D$472)-ROW(実施計画様式!$D$73)+1)/(実施計画様式!$D$73:$D$472&lt;&gt;""),ROW(A399))),"")</f>
        <v/>
      </c>
    </row>
    <row r="402" spans="1:6" ht="21" x14ac:dyDescent="0.15">
      <c r="A402" s="130" t="str">
        <f t="shared" si="7"/>
        <v/>
      </c>
      <c r="B402" s="130" t="str" cm="1">
        <f t="array" ref="B402">IFERROR(INDEX(実施計画様式!$M$73:$M$472,_xlfn.AGGREGATE(15,6,(ROW(実施計画様式!$D$73:$D$472)-ROW(実施計画様式!$D$73)+1)/(実施計画様式!$D$73:$D$472&lt;&gt;""),ROW(A400))),"")</f>
        <v/>
      </c>
      <c r="C402" s="130" t="str" cm="1">
        <f t="array" ref="C402">IFERROR(INDEX(実施計画様式!$J$73:$J$472,_xlfn.AGGREGATE(15,6,(ROW(実施計画様式!$D$73:$D$472)-ROW(実施計画様式!$D$73)+1)/(実施計画様式!$D$73:$D$472&lt;&gt;""),ROW(A400))),"")</f>
        <v/>
      </c>
      <c r="D402" s="130" t="str" cm="1">
        <f t="array" ref="D402">IFERROR(INDEX(実施計画様式!$AA$73:$AA$472,_xlfn.AGGREGATE(15,6,(ROW(実施計画様式!$D$73:$D$472)-ROW(実施計画様式!$D$73)+1)/(実施計画様式!$D$73:$D$472&lt;&gt;""),ROW(A400))),"")</f>
        <v/>
      </c>
      <c r="E402" s="130" t="str" cm="1">
        <f t="array" ref="E402">IFERROR(INDEX(実施計画様式!$AI$73:$AI$472,_xlfn.AGGREGATE(15,6,(ROW(実施計画様式!$D$73:$D$472)-ROW(実施計画様式!$D$73)+1)/(実施計画様式!$D$73:$D$472&lt;&gt;""),ROW(A400))),"")</f>
        <v/>
      </c>
      <c r="F402" s="130" t="str" cm="1">
        <f t="array" ref="F402">IFERROR(INDEX(実施計画様式!$AK$73:$AK$472,_xlfn.AGGREGATE(15,6,(ROW(実施計画様式!$D$73:$D$472)-ROW(実施計画様式!$D$73)+1)/(実施計画様式!$D$73:$D$472&lt;&gt;""),ROW(A400))),"")</f>
        <v/>
      </c>
    </row>
  </sheetData>
  <sheetProtection sheet="1" formatCells="0" formatColumns="0" formatRows="0" autoFilter="0"/>
  <autoFilter ref="A2:F400" xr:uid="{B23BE7DC-ABB4-40B7-AF94-70E43E4A0F1E}"/>
  <mergeCells count="1">
    <mergeCell ref="A1:F1"/>
  </mergeCells>
  <phoneticPr fontId="30"/>
  <pageMargins left="0.70866141732283472" right="0.70866141732283472" top="0.74803149606299213" bottom="0.74803149606299213" header="0.31496062992125984" footer="0.31496062992125984"/>
  <pageSetup paperSize="9" scale="41" orientation="portrait" r:id="rId1"/>
  <colBreaks count="1" manualBreakCount="1">
    <brk id="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60:BR472"/>
  <sheetViews>
    <sheetView topLeftCell="A64" zoomScale="70" zoomScaleNormal="70" workbookViewId="0">
      <selection activeCell="H77" sqref="H77"/>
    </sheetView>
  </sheetViews>
  <sheetFormatPr defaultColWidth="8.875" defaultRowHeight="13.5" x14ac:dyDescent="0.15"/>
  <cols>
    <col min="2" max="2" width="10.125" bestFit="1" customWidth="1"/>
    <col min="10" max="10" width="8.875" customWidth="1"/>
    <col min="30" max="30" width="9"/>
    <col min="43" max="43" width="9"/>
    <col min="46" max="53" width="5.875" customWidth="1"/>
    <col min="57" max="58" width="0" hidden="1" customWidth="1"/>
    <col min="60" max="60" width="12.5" customWidth="1"/>
    <col min="63" max="65" width="33.125" customWidth="1"/>
    <col min="66" max="66" width="41.125" customWidth="1"/>
    <col min="67" max="67" width="11.125" customWidth="1"/>
    <col min="69" max="69" width="0" hidden="1" customWidth="1"/>
  </cols>
  <sheetData>
    <row r="60" spans="1:6" ht="14.25" thickBot="1" x14ac:dyDescent="0.2">
      <c r="E60" t="s">
        <v>7688</v>
      </c>
      <c r="F60" t="s">
        <v>7727</v>
      </c>
    </row>
    <row r="61" spans="1:6" ht="14.25" thickBot="1" x14ac:dyDescent="0.2">
      <c r="A61" t="s">
        <v>7687</v>
      </c>
      <c r="B61" t="s">
        <v>7727</v>
      </c>
      <c r="E61" s="373" t="s">
        <v>7693</v>
      </c>
      <c r="F61" s="374" t="s">
        <v>7689</v>
      </c>
    </row>
    <row r="62" spans="1:6" ht="14.25" thickBot="1" x14ac:dyDescent="0.2">
      <c r="A62" s="371" t="str">
        <f>LEFT(RIGHT(実施計画様式!A1,LEN(実施計画様式!A1)-FIND("_",実施計画様式!A1)),1)</f>
        <v>2</v>
      </c>
      <c r="B62" s="372" t="str">
        <f>VLOOKUP(A62,$E$61:$F$64,2,FALSE)</f>
        <v>R8.6</v>
      </c>
      <c r="E62" s="375" t="s">
        <v>7694</v>
      </c>
      <c r="F62" s="376" t="s">
        <v>7690</v>
      </c>
    </row>
    <row r="63" spans="1:6" x14ac:dyDescent="0.15">
      <c r="E63" s="375" t="s">
        <v>7695</v>
      </c>
      <c r="F63" s="376" t="s">
        <v>7691</v>
      </c>
    </row>
    <row r="64" spans="1:6" ht="14.25" thickBot="1" x14ac:dyDescent="0.2">
      <c r="E64" s="377" t="s">
        <v>7696</v>
      </c>
      <c r="F64" s="378" t="s">
        <v>7692</v>
      </c>
    </row>
    <row r="68" spans="1:70" ht="14.25" thickBot="1" x14ac:dyDescent="0.2">
      <c r="D68" t="s">
        <v>7626</v>
      </c>
    </row>
    <row r="69" spans="1:70" ht="18" customHeight="1" thickBot="1" x14ac:dyDescent="0.2">
      <c r="C69" s="588" t="s">
        <v>16</v>
      </c>
      <c r="D69" s="594" t="s">
        <v>17</v>
      </c>
      <c r="E69" s="527" t="s">
        <v>18</v>
      </c>
      <c r="F69" s="541" t="s">
        <v>19</v>
      </c>
      <c r="G69" s="584" t="s">
        <v>20</v>
      </c>
      <c r="H69" s="591" t="s">
        <v>7678</v>
      </c>
      <c r="I69" s="591" t="s">
        <v>21</v>
      </c>
      <c r="J69" s="547" t="s">
        <v>22</v>
      </c>
      <c r="K69" s="550" t="s">
        <v>23</v>
      </c>
      <c r="L69" s="524" t="s">
        <v>24</v>
      </c>
      <c r="M69" s="700" t="s">
        <v>7573</v>
      </c>
      <c r="N69" s="223"/>
      <c r="O69" s="223"/>
      <c r="P69" s="223"/>
      <c r="Q69" s="36"/>
      <c r="R69" s="84" t="s">
        <v>25</v>
      </c>
      <c r="S69" s="37"/>
      <c r="T69" s="37"/>
      <c r="U69" s="37"/>
      <c r="V69" s="37"/>
      <c r="W69" s="37"/>
      <c r="X69" s="37"/>
      <c r="Y69" s="37"/>
      <c r="Z69" s="618" t="s">
        <v>26</v>
      </c>
      <c r="AA69" s="520" t="s">
        <v>27</v>
      </c>
      <c r="AB69" s="602" t="s">
        <v>28</v>
      </c>
      <c r="AC69" s="602" t="s">
        <v>29</v>
      </c>
      <c r="AD69" s="524" t="s">
        <v>30</v>
      </c>
      <c r="AE69" s="524" t="s">
        <v>7597</v>
      </c>
      <c r="AF69" s="524" t="s">
        <v>7666</v>
      </c>
      <c r="AG69" s="524" t="s">
        <v>7676</v>
      </c>
      <c r="AH69" s="524" t="s">
        <v>7677</v>
      </c>
      <c r="AI69" s="584" t="s">
        <v>31</v>
      </c>
      <c r="AJ69" s="557" t="s">
        <v>32</v>
      </c>
      <c r="AK69" s="597" t="s">
        <v>33</v>
      </c>
      <c r="AL69" s="720" t="s">
        <v>34</v>
      </c>
      <c r="AM69" s="694" t="s">
        <v>35</v>
      </c>
      <c r="AN69" s="603" t="s">
        <v>7535</v>
      </c>
      <c r="AO69" s="508" t="s">
        <v>7536</v>
      </c>
      <c r="AP69" s="220"/>
      <c r="AQ69" s="220"/>
      <c r="AR69" s="220"/>
      <c r="AS69" s="508" t="s">
        <v>199</v>
      </c>
      <c r="AT69" s="505" t="s">
        <v>7538</v>
      </c>
      <c r="AU69" s="505" t="s">
        <v>7575</v>
      </c>
      <c r="AV69" s="505" t="s">
        <v>7576</v>
      </c>
      <c r="AW69" s="505" t="s">
        <v>7577</v>
      </c>
      <c r="AX69" s="505" t="s">
        <v>7578</v>
      </c>
      <c r="AY69" s="505" t="s">
        <v>7579</v>
      </c>
      <c r="AZ69" s="505" t="s">
        <v>7580</v>
      </c>
      <c r="BA69" s="505" t="s">
        <v>7581</v>
      </c>
      <c r="BB69" s="505" t="s">
        <v>7574</v>
      </c>
      <c r="BC69" s="505" t="s">
        <v>36</v>
      </c>
      <c r="BD69" s="511" t="s">
        <v>36</v>
      </c>
      <c r="BE69" s="49"/>
      <c r="BF69" s="49"/>
      <c r="BG69" s="49"/>
      <c r="BH69" s="49"/>
      <c r="BI69" s="49"/>
      <c r="BJ69" s="49"/>
      <c r="BK69" s="49"/>
      <c r="BL69" s="49"/>
      <c r="BM69" s="49"/>
      <c r="BN69" s="49"/>
      <c r="BO69" s="49"/>
      <c r="BP69" s="49"/>
      <c r="BQ69" s="49"/>
      <c r="BR69" s="49"/>
    </row>
    <row r="70" spans="1:70" ht="18" customHeight="1" thickBot="1" x14ac:dyDescent="0.2">
      <c r="C70" s="589"/>
      <c r="D70" s="595"/>
      <c r="E70" s="528"/>
      <c r="F70" s="542"/>
      <c r="G70" s="585"/>
      <c r="H70" s="592"/>
      <c r="I70" s="592"/>
      <c r="J70" s="548"/>
      <c r="K70" s="551"/>
      <c r="L70" s="525"/>
      <c r="M70" s="701"/>
      <c r="N70" s="703" t="s">
        <v>7705</v>
      </c>
      <c r="O70" s="704"/>
      <c r="P70" s="705"/>
      <c r="Q70" s="712" t="s">
        <v>7528</v>
      </c>
      <c r="R70" s="553" t="s">
        <v>54</v>
      </c>
      <c r="S70" s="617" t="s">
        <v>55</v>
      </c>
      <c r="T70" s="178"/>
      <c r="U70" s="178"/>
      <c r="V70" s="178"/>
      <c r="W70" s="178"/>
      <c r="X70" s="178"/>
      <c r="Y70" s="715" t="s">
        <v>7531</v>
      </c>
      <c r="Z70" s="619"/>
      <c r="AA70" s="521"/>
      <c r="AB70" s="525"/>
      <c r="AC70" s="525"/>
      <c r="AD70" s="600"/>
      <c r="AE70" s="600"/>
      <c r="AF70" s="600"/>
      <c r="AG70" s="600"/>
      <c r="AH70" s="600"/>
      <c r="AI70" s="716"/>
      <c r="AJ70" s="718"/>
      <c r="AK70" s="598"/>
      <c r="AL70" s="612"/>
      <c r="AM70" s="721"/>
      <c r="AN70" s="553"/>
      <c r="AO70" s="509"/>
      <c r="AP70" s="221"/>
      <c r="AQ70" s="221"/>
      <c r="AR70" s="221"/>
      <c r="AS70" s="509"/>
      <c r="AT70" s="506"/>
      <c r="AU70" s="506"/>
      <c r="AV70" s="506"/>
      <c r="AW70" s="506"/>
      <c r="AX70" s="506"/>
      <c r="AY70" s="506"/>
      <c r="AZ70" s="506"/>
      <c r="BA70" s="506"/>
      <c r="BB70" s="506"/>
      <c r="BC70" s="506"/>
      <c r="BD70" s="512"/>
      <c r="BE70" s="49"/>
      <c r="BF70" s="49"/>
      <c r="BG70" s="49"/>
      <c r="BH70" s="49"/>
      <c r="BI70" s="49"/>
      <c r="BJ70" s="49"/>
      <c r="BK70" s="49"/>
      <c r="BL70" s="49"/>
      <c r="BM70" s="49"/>
      <c r="BN70" s="49"/>
      <c r="BO70" s="49"/>
      <c r="BP70" s="49"/>
      <c r="BQ70" s="49"/>
      <c r="BR70" s="49"/>
    </row>
    <row r="71" spans="1:70" ht="16.7" customHeight="1" thickBot="1" x14ac:dyDescent="0.2">
      <c r="C71" s="589"/>
      <c r="D71" s="595"/>
      <c r="E71" s="528"/>
      <c r="F71" s="542"/>
      <c r="G71" s="585"/>
      <c r="H71" s="592"/>
      <c r="I71" s="592"/>
      <c r="J71" s="548"/>
      <c r="K71" s="551"/>
      <c r="L71" s="525"/>
      <c r="M71" s="701"/>
      <c r="N71" s="706"/>
      <c r="O71" s="707"/>
      <c r="P71" s="708"/>
      <c r="Q71" s="713"/>
      <c r="R71" s="553"/>
      <c r="S71" s="553"/>
      <c r="T71" s="180" t="s">
        <v>7530</v>
      </c>
      <c r="U71" s="180"/>
      <c r="V71" s="180"/>
      <c r="W71" s="180"/>
      <c r="X71" s="180"/>
      <c r="Y71" s="515"/>
      <c r="Z71" s="619"/>
      <c r="AA71" s="521"/>
      <c r="AB71" s="525"/>
      <c r="AC71" s="525"/>
      <c r="AD71" s="600"/>
      <c r="AE71" s="600"/>
      <c r="AF71" s="600"/>
      <c r="AG71" s="600"/>
      <c r="AH71" s="600"/>
      <c r="AI71" s="716"/>
      <c r="AJ71" s="718"/>
      <c r="AK71" s="598"/>
      <c r="AL71" s="612"/>
      <c r="AM71" s="721"/>
      <c r="AN71" s="553"/>
      <c r="AO71" s="509"/>
      <c r="AP71" s="514" t="s">
        <v>7566</v>
      </c>
      <c r="AQ71" s="515"/>
      <c r="AR71" s="515"/>
      <c r="AS71" s="699" t="s">
        <v>7537</v>
      </c>
      <c r="AT71" s="506"/>
      <c r="AU71" s="506"/>
      <c r="AV71" s="506"/>
      <c r="AW71" s="506"/>
      <c r="AX71" s="506"/>
      <c r="AY71" s="506"/>
      <c r="AZ71" s="506"/>
      <c r="BA71" s="506"/>
      <c r="BB71" s="506"/>
      <c r="BC71" s="506"/>
      <c r="BD71" s="512"/>
      <c r="BE71" s="247" t="s">
        <v>7583</v>
      </c>
      <c r="BF71" s="49"/>
      <c r="BG71" s="49"/>
      <c r="BH71" s="49"/>
      <c r="BI71" s="49"/>
      <c r="BJ71" s="49"/>
      <c r="BK71" s="49"/>
      <c r="BL71" s="49"/>
      <c r="BM71" s="49"/>
      <c r="BN71" s="49"/>
      <c r="BO71" s="49"/>
      <c r="BP71" s="49"/>
      <c r="BQ71" s="247" t="s">
        <v>7583</v>
      </c>
      <c r="BR71" s="49"/>
    </row>
    <row r="72" spans="1:70" ht="107.45" customHeight="1" thickBot="1" x14ac:dyDescent="0.2">
      <c r="B72" s="32" t="s">
        <v>7722</v>
      </c>
      <c r="C72" s="590"/>
      <c r="D72" s="596"/>
      <c r="E72" s="529"/>
      <c r="F72" s="543"/>
      <c r="G72" s="586"/>
      <c r="H72" s="593"/>
      <c r="I72" s="593"/>
      <c r="J72" s="549"/>
      <c r="K72" s="552"/>
      <c r="L72" s="526"/>
      <c r="M72" s="702"/>
      <c r="N72" s="709"/>
      <c r="O72" s="710"/>
      <c r="P72" s="711"/>
      <c r="Q72" s="714"/>
      <c r="R72" s="554"/>
      <c r="S72" s="125" t="s">
        <v>56</v>
      </c>
      <c r="T72" s="182" t="s">
        <v>7533</v>
      </c>
      <c r="U72" s="365" t="s">
        <v>7628</v>
      </c>
      <c r="V72" s="365" t="s">
        <v>7628</v>
      </c>
      <c r="W72" s="365" t="s">
        <v>7628</v>
      </c>
      <c r="X72" s="365" t="s">
        <v>7628</v>
      </c>
      <c r="Y72" s="179" t="s">
        <v>57</v>
      </c>
      <c r="Z72" s="177" t="s">
        <v>7532</v>
      </c>
      <c r="AA72" s="522"/>
      <c r="AB72" s="526"/>
      <c r="AC72" s="526"/>
      <c r="AD72" s="601"/>
      <c r="AE72" s="601"/>
      <c r="AF72" s="601"/>
      <c r="AG72" s="601"/>
      <c r="AH72" s="601"/>
      <c r="AI72" s="717"/>
      <c r="AJ72" s="719"/>
      <c r="AK72" s="599"/>
      <c r="AL72" s="614"/>
      <c r="AM72" s="722"/>
      <c r="AN72" s="604"/>
      <c r="AO72" s="510"/>
      <c r="AP72" s="679" t="s">
        <v>7567</v>
      </c>
      <c r="AQ72" s="680"/>
      <c r="AR72" s="680"/>
      <c r="AS72" s="679"/>
      <c r="AT72" s="507"/>
      <c r="AU72" s="507"/>
      <c r="AV72" s="507"/>
      <c r="AW72" s="507"/>
      <c r="AX72" s="507"/>
      <c r="AY72" s="507"/>
      <c r="AZ72" s="507"/>
      <c r="BA72" s="507"/>
      <c r="BB72" s="507"/>
      <c r="BC72" s="507"/>
      <c r="BD72" s="513"/>
      <c r="BE72" s="289" t="s">
        <v>200</v>
      </c>
      <c r="BF72" s="290" t="s">
        <v>201</v>
      </c>
      <c r="BG72" s="290" t="s">
        <v>7683</v>
      </c>
      <c r="BH72" s="290" t="s">
        <v>7698</v>
      </c>
      <c r="BI72" s="290" t="s">
        <v>202</v>
      </c>
      <c r="BJ72" s="289" t="s">
        <v>203</v>
      </c>
      <c r="BK72" s="290" t="s">
        <v>204</v>
      </c>
      <c r="BL72" s="290" t="s">
        <v>7817</v>
      </c>
      <c r="BM72" s="290" t="s">
        <v>7818</v>
      </c>
      <c r="BN72" s="290" t="s">
        <v>7600</v>
      </c>
      <c r="BO72" s="289" t="s">
        <v>205</v>
      </c>
      <c r="BP72" s="289" t="s">
        <v>206</v>
      </c>
      <c r="BQ72" s="289" t="s">
        <v>207</v>
      </c>
      <c r="BR72" s="291" t="s">
        <v>7624</v>
      </c>
    </row>
    <row r="73" spans="1:70" ht="14.25" thickBot="1" x14ac:dyDescent="0.2">
      <c r="A73" s="312" t="str">
        <f>IF(実施計画様式!$I$5="","",IF(OR(MOD(実施計画様式!$I$5,1000)=0,IFERROR(VLOOKUP(実施計画様式!$I$5,限!$D$3:$BT$1790,MATCH(5,限!$D$2:$BT$2,0),FALSE),0)&gt;0),"","要入力"))</f>
        <v/>
      </c>
      <c r="B73" s="32" t="s">
        <v>208</v>
      </c>
      <c r="C73" s="361">
        <v>1</v>
      </c>
      <c r="D73" s="361">
        <f>IF(実施計画様式!D73="",0,IFERROR(VLOOKUP(実施計画様式!D73,―!A:B,2,FALSE),"error"))</f>
        <v>0</v>
      </c>
      <c r="E73" s="361">
        <f>IF(実施計画様式!E73="",0,IFERROR(VLOOKUP(実施計画様式!E73,―!$C$40:$D$47,2,FALSE),"error"))</f>
        <v>0</v>
      </c>
      <c r="F73" s="361">
        <f>IF(実施計画様式!F73="",0,IFERROR(VLOOKUP(実施計画様式!F73,―!$E$2:$F$2,2,FALSE),"error"))</f>
        <v>0</v>
      </c>
      <c r="G73" s="361">
        <f>IF(実施計画様式!G73="",0,IFERROR(VLOOKUP(実施計画様式!G73,―!$G$2:$H$2,2,FALSE),"error"))</f>
        <v>0</v>
      </c>
      <c r="H73" s="366">
        <f>IF(実施計画様式!H73="",0,1)</f>
        <v>0</v>
      </c>
      <c r="I73" s="361">
        <f>IF(実施計画様式!I73="",0,IFERROR(VLOOKUP(実施計画様式!I73,―!$I$2:$J$2,2,FALSE),"error"))</f>
        <v>0</v>
      </c>
      <c r="J73" s="361">
        <f>IF(実施計画様式!J73="",0,1)</f>
        <v>0</v>
      </c>
      <c r="K73" s="361">
        <f>IF(実施計画様式!K73="",0,IFERROR(VLOOKUP(実施計画様式!K73,―!$K$1:$L$2,2,FALSE),"error"))</f>
        <v>0</v>
      </c>
      <c r="L73" s="362">
        <f>IF(実施計画様式!L73="",0,IFERROR(VLOOKUP(実施計画様式!L73,―!$M$2:$N$2,2,FALSE),"error"))</f>
        <v>0</v>
      </c>
      <c r="M73" s="363">
        <f>IF(実施計画様式!M73="",0,IFERROR(VLOOKUP(実施計画様式!M73,―!$O$30:$P$30,2,FALSE),"error"))</f>
        <v>0</v>
      </c>
      <c r="N73" s="364">
        <f>IF(実施計画様式!N73="",0,IFERROR(VLOOKUP(実施計画様式!N73,―!$O$1:$P$12,2,FALSE),"error"))</f>
        <v>0</v>
      </c>
      <c r="O73" s="361">
        <f>IF(実施計画様式!O73="",0,IFERROR(VLOOKUP(実施計画様式!O73,―!$O$1:$P$12,2,FALSE),"error"))</f>
        <v>0</v>
      </c>
      <c r="P73" s="362">
        <f>IF(実施計画様式!P73="",0,IFERROR(VLOOKUP(実施計画様式!P73,―!$O$1:$P$12,2,FALSE),"error"))</f>
        <v>0</v>
      </c>
      <c r="Q73" s="363">
        <f>IF(実施計画様式!Q73="",0,"error")</f>
        <v>0</v>
      </c>
      <c r="R73" s="364" t="s">
        <v>7625</v>
      </c>
      <c r="S73" s="361" t="s">
        <v>7625</v>
      </c>
      <c r="T73" s="361">
        <f>IF(実施計画様式!T73="",0,1)</f>
        <v>0</v>
      </c>
      <c r="U73" s="361">
        <f>IF(実施計画様式!U73="",0,1)</f>
        <v>0</v>
      </c>
      <c r="V73" s="361">
        <f>IF(実施計画様式!V73="",0,1)</f>
        <v>0</v>
      </c>
      <c r="W73" s="361">
        <f>IF(実施計画様式!W73="",0,1)</f>
        <v>0</v>
      </c>
      <c r="X73" s="361">
        <f>IF(実施計画様式!X73="",0,1)</f>
        <v>0</v>
      </c>
      <c r="Y73" s="361">
        <f>IF(実施計画様式!Y73="",0,1)</f>
        <v>0</v>
      </c>
      <c r="Z73" s="361">
        <f>IF(実施計画様式!Z73="",0,1)</f>
        <v>0</v>
      </c>
      <c r="AA73" s="361">
        <f>IF(実施計画様式!AA73="",0,1)</f>
        <v>0</v>
      </c>
      <c r="AB73" s="361">
        <f>IF(実施計画様式!AB73="",0,IFERROR(VLOOKUP(実施計画様式!AB73,―!$Q$2:$R$3,2,FALSE),"error"))</f>
        <v>0</v>
      </c>
      <c r="AC73" s="361">
        <f>IF(実施計画様式!AC73="",0,IFERROR(VLOOKUP(実施計画様式!AC73,―!$S$2:$T$3,2,FALSE),"error"))</f>
        <v>0</v>
      </c>
      <c r="AD73" s="361">
        <f>IF(実施計画様式!AD73="",0,IFERROR(VLOOKUP(実施計画様式!AD73,―!$U$2:$V$3,2,FALSE),"error"))</f>
        <v>0</v>
      </c>
      <c r="AE73" s="361">
        <f>IF(実施計画様式!AE73="",0,IFERROR(VLOOKUP(実施計画様式!AE73,―!$W$2:$X$3,2,FALSE),"error"))</f>
        <v>0</v>
      </c>
      <c r="AF73" s="361">
        <f>IF(実施計画様式!AF73="",0,IFERROR(VLOOKUP(実施計画様式!AF73,―!$AP$29:$AQ$29,2,FALSE),"error"))</f>
        <v>0</v>
      </c>
      <c r="AG73" s="361">
        <f>IF(実施計画様式!AG73="",0,IFERROR(VLOOKUP(実施計画様式!AG73,―!$Y$2:$Z$25,2,FALSE),"error"))</f>
        <v>0</v>
      </c>
      <c r="AH73" s="361">
        <f>IF(実施計画様式!AH73="",0,IFERROR(VLOOKUP(実施計画様式!AH73,―!$AA$2:$AB$4,2,FALSE),"error"))</f>
        <v>0</v>
      </c>
      <c r="AI73" s="361">
        <f>IF(実施計画様式!AI73="",0,IFERROR(VLOOKUP(実施計画様式!AI73,―!$AN$2:$AO$27,2,FALSE),"error"))</f>
        <v>0</v>
      </c>
      <c r="AJ73" s="361">
        <f>IF(実施計画様式!AJ73="",0,IFERROR(VLOOKUP(実施計画様式!AJ73,―!$AN$2:$AO$27,2,FALSE),"error"))</f>
        <v>0</v>
      </c>
      <c r="AK73" s="361">
        <f>IF(実施計画様式!AK73="",0,IFERROR(VLOOKUP(実施計画様式!AK73,―!$AN$2:$AO$27,2,FALSE),"error"))</f>
        <v>0</v>
      </c>
      <c r="AL73" s="361">
        <f>IF(実施計画様式!AL73="",0,1)</f>
        <v>0</v>
      </c>
      <c r="AM73" s="361">
        <f>IF(実施計画様式!AM73="",0,IFERROR(VLOOKUP(実施計画様式!AM73,―!$AP$10:$AQ$23,2,FALSE),"error"))</f>
        <v>0</v>
      </c>
      <c r="AN73" s="361">
        <f>IF(実施計画様式!AN73="",0,IFERROR(VLOOKUP(実施計画様式!AN73,―!$AP$39:$AQ$44,2,FALSE),"error"))</f>
        <v>0</v>
      </c>
      <c r="AO73" s="361">
        <f>IF(実施計画様式!AO73="",0,IFERROR(VLOOKUP(実施計画様式!AO73,参考資料1_対象分野リスト!$B$2:$C$46,2,FALSE),"error"))</f>
        <v>0</v>
      </c>
      <c r="AP73" s="361">
        <f>IF(実施計画様式!AP73="",0,IFERROR(VLOOKUP(実施計画様式!AP73,参考資料1_対象分野リスト!$B$2:$C$46,2,FALSE),"error"))</f>
        <v>0</v>
      </c>
      <c r="AQ73" s="361">
        <f>IF(実施計画様式!AQ73="",0,IFERROR(VLOOKUP(実施計画様式!AQ73,参考資料1_対象分野リスト!$B$2:$C$46,2,FALSE),"error"))</f>
        <v>0</v>
      </c>
      <c r="AR73" s="361">
        <f>IF(実施計画様式!AR73="",0,IFERROR(VLOOKUP(実施計画様式!AR73,参考資料1_対象分野リスト!$B$2:$C$46,2,FALSE),"error"))</f>
        <v>0</v>
      </c>
      <c r="AS73" s="361">
        <f>IF(実施計画様式!AS73="",0,IFERROR(VLOOKUP(実施計画様式!AS73,参考資料1_対象分野リスト!$E$5:$F$35,2,FALSE),"error"))</f>
        <v>0</v>
      </c>
      <c r="AT73" s="361"/>
      <c r="AU73" s="361"/>
      <c r="AV73" s="361"/>
      <c r="AW73" s="361"/>
      <c r="AX73" s="361"/>
      <c r="AY73" s="361"/>
      <c r="AZ73" s="361"/>
      <c r="BA73" s="361"/>
      <c r="BB73" s="361">
        <f>IF(実施計画様式!BB73="",0,IFERROR(VLOOKUP(実施計画様式!BB73,―!$AK$2:$AL$7,2,FALSE),"error"))</f>
        <v>0</v>
      </c>
      <c r="BC73" s="361" t="str">
        <f>IF(D73=4,"",IF(D73=8,"",IF(D73=10,"支援開始時期_R7_通常","")))</f>
        <v/>
      </c>
      <c r="BD73" s="361"/>
      <c r="BE73" s="292"/>
      <c r="BF73" s="292">
        <v>99</v>
      </c>
      <c r="BG73" s="292" t="str">
        <f>IF(D73=1,"予算化時期_R7補正","")</f>
        <v/>
      </c>
      <c r="BH73" s="292" t="str">
        <f>IF(AG73&gt;0,IF(VLOOKUP($B$62,―!$Y$2:$Z$25,2,FALSE)&lt;分岐管理シート!AG73,"予算化方法","予算化方法_未定なし"),"")</f>
        <v/>
      </c>
      <c r="BI73" s="292" t="str">
        <f>IF(D73=1,"予算区分_R8_通常","")</f>
        <v/>
      </c>
      <c r="BJ73" s="395" t="str">
        <f>IF(D73=1,"経済対策との関係_R7補正","")</f>
        <v/>
      </c>
      <c r="BK73" s="292" t="s">
        <v>7582</v>
      </c>
      <c r="BL73" s="292" t="str">
        <f>_xlfn.IFNA(IF(AND(D73=1,M73=1),INDEX(―!$O$20:$P$26,MATCH(分岐管理シート!N73*100,―!$P$20:$P$26,0),1),""),"")</f>
        <v/>
      </c>
      <c r="BM73" s="367" t="str">
        <f>_xlfn.IFNA(IF(AND(D73=1,M73=1),INDEX(―!$O$17:$P$19,MATCH(9-分岐管理シート!N73-分岐管理シート!O73,―!$P$17:$P$19,0),1),""),"")</f>
        <v/>
      </c>
      <c r="BN73" s="292" t="str">
        <f>IF(AE73&lt;2,"",―!$AP$28)</f>
        <v/>
      </c>
      <c r="BO73" s="292" t="str">
        <f>IF(D73=1,"対象分野_R7・R8補正","")</f>
        <v/>
      </c>
      <c r="BP73" s="292" t="str">
        <f>IF(AND(SUM($AO73:$AR73)&gt;=181,SUM($AO73:$AR73)&lt;=936),"農林水産・食品分野の細分化項目",IF(SUM($AO73:$AR73)&gt;936,"中小企業・小規模事業者の賃上げ環境整備の細分化項目",""))</f>
        <v/>
      </c>
      <c r="BQ73" s="292"/>
      <c r="BR73" s="292">
        <f>COUNTIF(D73:BD73,"error")</f>
        <v>0</v>
      </c>
    </row>
    <row r="74" spans="1:70" x14ac:dyDescent="0.15">
      <c r="C74">
        <v>2</v>
      </c>
      <c r="D74" s="22">
        <f>IF(実施計画様式!D74="",0,IFERROR(VLOOKUP(実施計画様式!D74,―!A:B,2,FALSE),"error"))</f>
        <v>1</v>
      </c>
      <c r="E74">
        <f>IF(実施計画様式!E74="",0,IFERROR(VLOOKUP(実施計画様式!E74,―!$C$40:$D$47,2,FALSE),"error"))</f>
        <v>1</v>
      </c>
      <c r="F74">
        <f>IF(実施計画様式!F74="",0,IFERROR(VLOOKUP(実施計画様式!F74,―!$E$2:$F$2,2,FALSE),"error"))</f>
        <v>2</v>
      </c>
      <c r="G74">
        <f>IFERROR(VLOOKUP(実施計画様式!G74,―!$G$2:$H$2,2,FALSE),0)</f>
        <v>2</v>
      </c>
      <c r="H74" s="367">
        <f>IF(実施計画様式!H74="",0,1)</f>
        <v>1</v>
      </c>
      <c r="I74">
        <f>IF(実施計画様式!I74="",0,IFERROR(VLOOKUP(実施計画様式!I74,―!$I$2:$J$2,2,FALSE),"error"))</f>
        <v>2</v>
      </c>
      <c r="J74">
        <f>IF(実施計画様式!J74="",0,1)</f>
        <v>1</v>
      </c>
      <c r="K74">
        <f>IF(実施計画様式!K74="",0,IFERROR(VLOOKUP(実施計画様式!K74,―!K:L,2,FALSE),"error"))</f>
        <v>1</v>
      </c>
      <c r="L74">
        <f>IF(実施計画様式!L74="",0,IFERROR(VLOOKUP(実施計画様式!L74,―!$M$2:$N$2,2,FALSE),"error"))</f>
        <v>2</v>
      </c>
      <c r="M74">
        <f>IFERROR(VLOOKUP(実施計画様式!M74,―!O:P,2,FALSE),0)</f>
        <v>1</v>
      </c>
      <c r="N74">
        <f>IF(実施計画様式!N74="",0,IFERROR(VLOOKUP(実施計画様式!N74,―!$O$1:$P$12,2,FALSE),"error"))</f>
        <v>4</v>
      </c>
      <c r="O74">
        <f>IF(実施計画様式!O74="",0,IFERROR(VLOOKUP(実施計画様式!O74,―!$O$1:$P$12,2,FALSE),"error"))</f>
        <v>0</v>
      </c>
      <c r="P74">
        <f>IF(実施計画様式!P74="",0,IFERROR(VLOOKUP(実施計画様式!P74,―!$O$1:$P$12,2,FALSE),"error"))</f>
        <v>0</v>
      </c>
      <c r="Q74">
        <f>IF(実施計画様式!Q74="",0,1)</f>
        <v>0</v>
      </c>
      <c r="R74" t="s">
        <v>7625</v>
      </c>
      <c r="S74" t="s">
        <v>7625</v>
      </c>
      <c r="T74">
        <f>IF(実施計画様式!T74="",0,1)</f>
        <v>1</v>
      </c>
      <c r="U74">
        <f>IF(実施計画様式!U74="",0,1)</f>
        <v>0</v>
      </c>
      <c r="V74">
        <f>IF(実施計画様式!V74="",0,1)</f>
        <v>0</v>
      </c>
      <c r="W74">
        <f>IF(実施計画様式!W74="",0,1)</f>
        <v>0</v>
      </c>
      <c r="X74">
        <f>IF(実施計画様式!X74="",0,1)</f>
        <v>0</v>
      </c>
      <c r="Y74">
        <f>IF(実施計画様式!Y74="",0,1)</f>
        <v>0</v>
      </c>
      <c r="Z74">
        <f>IF(実施計画様式!Z74="",0,1)</f>
        <v>0</v>
      </c>
      <c r="AA74">
        <f>IF(実施計画様式!AA74="",0,1)</f>
        <v>1</v>
      </c>
      <c r="AB74">
        <f>IF(実施計画様式!AB74="",0,IFERROR(VLOOKUP(実施計画様式!AB74,―!$Q$2:$R$3,2,FALSE),"error"))</f>
        <v>1</v>
      </c>
      <c r="AC74">
        <f>IF(実施計画様式!AC74="",0,IFERROR(VLOOKUP(実施計画様式!AC74,―!$S$2:$T$3,2,FALSE),"error"))</f>
        <v>1</v>
      </c>
      <c r="AD74">
        <f>IF(実施計画様式!AD74="",0,IFERROR(VLOOKUP(実施計画様式!AD74,―!$U$2:$V$3,2,FALSE),"error"))</f>
        <v>1</v>
      </c>
      <c r="AE74">
        <f>IF(実施計画様式!AE74="",0,IFERROR(VLOOKUP(実施計画様式!AE74,―!$W$2:$X$3,2,FALSE),"error"))</f>
        <v>2</v>
      </c>
      <c r="AF74" s="367">
        <f>IF(実施計画様式!AF74="",0,IFERROR(VLOOKUP(実施計画様式!AF74,―!$AP$29:$AQ$29,2,FALSE),"error"))</f>
        <v>1</v>
      </c>
      <c r="AG74" s="367">
        <f>IF(実施計画様式!AG74="",0,IFERROR(VLOOKUP(実施計画様式!AG74,―!Y:Z,2,FALSE),"error"))</f>
        <v>12</v>
      </c>
      <c r="AH74">
        <f>IF(実施計画様式!AH74="",0,IFERROR(VLOOKUP(実施計画様式!AH74,―!AA:AB,2,FALSE),"error"))</f>
        <v>1</v>
      </c>
      <c r="AI74" s="367">
        <f>IF(実施計画様式!AI74="",0,IFERROR(VLOOKUP(実施計画様式!AI74,―!AN:AO,2,FALSE),"error"))</f>
        <v>14</v>
      </c>
      <c r="AJ74">
        <f>IF(実施計画様式!AJ74="",0,IFERROR(VLOOKUP(実施計画様式!AJ74,―!AN:AO,2,FALSE),"error"))</f>
        <v>18</v>
      </c>
      <c r="AK74">
        <f>IF(実施計画様式!AK74="",0,IFERROR(VLOOKUP(実施計画様式!AK74,―!AN:AO,2,FALSE),"error"))</f>
        <v>25</v>
      </c>
      <c r="AL74">
        <f>IF(実施計画様式!AL74="",0,1)</f>
        <v>1</v>
      </c>
      <c r="AM74">
        <f>IF(実施計画様式!AM74="",0,IFERROR(VLOOKUP(実施計画様式!AM74,―!$AP$10:$AQ$23,2,FALSE),"error"))</f>
        <v>12</v>
      </c>
      <c r="AN74">
        <f>IF(実施計画様式!AN74="",0,IFERROR(VLOOKUP(実施計画様式!AN74,―!$AP$39:$AQ$44,2,FALSE),"error"))</f>
        <v>1</v>
      </c>
      <c r="AO74">
        <f>IF(実施計画様式!AO74="",0,IFERROR(VLOOKUP(実施計画様式!AO74,参考資料1_対象分野リスト!$B$2:$C$46,2,FALSE),"error"))</f>
        <v>41</v>
      </c>
      <c r="AP74">
        <f>IF(実施計画様式!AP74="",0,IFERROR(VLOOKUP(実施計画様式!AP74,参考資料1_対象分野リスト!$B$2:$C$46,2,FALSE),"error"))</f>
        <v>0</v>
      </c>
      <c r="AQ74">
        <f>IF(実施計画様式!AQ74="",0,IFERROR(VLOOKUP(実施計画様式!AQ74,参考資料1_対象分野リスト!$B$2:$C$46,2,FALSE),"error"))</f>
        <v>0</v>
      </c>
      <c r="AR74">
        <f>IF(実施計画様式!AR74="",0,IFERROR(VLOOKUP(実施計画様式!AR74,参考資料1_対象分野リスト!$B$2:$C$46,2,FALSE),"error"))</f>
        <v>0</v>
      </c>
      <c r="AS74">
        <f>IF(実施計画様式!AS74="",0,IFERROR(VLOOKUP(実施計画様式!AS74,参考資料1_対象分野リスト!$E$5:$F$35,2,FALSE),"error"))</f>
        <v>0</v>
      </c>
      <c r="BB74">
        <f>IF(実施計画様式!BB74="",0,IFERROR(VLOOKUP(実施計画様式!BB74,―!AK:AL,2,FALSE),"error"))</f>
        <v>4</v>
      </c>
      <c r="BC74" t="str">
        <f t="shared" ref="BC74:BC137" si="0">IF(D74=4,"",IF(D74=8,"",IF(D74=10,"支援開始時期_R7_通常","")))</f>
        <v/>
      </c>
      <c r="BF74">
        <v>99</v>
      </c>
      <c r="BG74" t="str">
        <f>IF(D74=1,"予算化時期_R7補正",IF(D74&gt;1,"予算化時期_R8",""))</f>
        <v>予算化時期_R7補正</v>
      </c>
      <c r="BH74" s="367" t="str">
        <f>IF(AG74&gt;0,IF(VLOOKUP($B$62,―!$Y$2:$Z$25,2,FALSE)&lt;分岐管理シート!AG74,"予算化方法","予算化方法_未定なし"),"")</f>
        <v>予算化方法_未定なし</v>
      </c>
      <c r="BI74" t="str">
        <f>IF(D74=1,"予算区分_R8_通常",IF(D74&gt;1,"予算区分_R8_のみ",""))</f>
        <v>予算区分_R8_通常</v>
      </c>
      <c r="BJ74" t="str">
        <f>IF(D74=1,"経済対策との関係_R7補正",IF(D74=2,"経済対策との関係_R8補正",""))</f>
        <v>経済対策との関係_R7補正</v>
      </c>
      <c r="BK74" t="str">
        <f>IF(D74=1,"種類_推奨事業メニュー_R7補正",IF(D74=2,"種類_推奨事業メニュー_R8補正",""))</f>
        <v>種類_推奨事業メニュー_R7補正</v>
      </c>
      <c r="BL74" t="str">
        <f>_xlfn.IFNA(IF(AND(D74=1,M74=1),INDEX(―!$O$20:$P$26,MATCH(分岐管理シート!N74*100,―!$P$20:$P$26,0),1),""),"")</f>
        <v>種類_推奨事業メニュー_R7補正_複数選択④以外</v>
      </c>
      <c r="BM74" s="367" t="str">
        <f>_xlfn.IFNA(IF(AND(D74=1,M74=1),INDEX(―!$O$17:$P$19,MATCH(9-分岐管理シート!N74-分岐管理シート!O74,―!$P$17:$P$19,0),1),""),"")</f>
        <v/>
      </c>
      <c r="BN74" t="str">
        <f>IF(AE74&lt;2,"",―!$AP$28)</f>
        <v>商品券等活用事業における留意事項を踏まえた制度設計</v>
      </c>
      <c r="BO74" t="str">
        <f>IF(AND(D74&lt;3,D74&gt;0),"対象分野_R7・R8補正","")</f>
        <v>対象分野_R7・R8補正</v>
      </c>
      <c r="BP74" t="str">
        <f t="shared" ref="BP74:BP75" si="1">IF(AND(SUM(AN74:AQ74)&gt;=181,SUM(AN74:AQ74)&lt;=936),"農林水産・食品分野の細分化項目",IF(SUM(AN74:AQ74)&gt;936,"中小企業・小規模事業者の賃上げ環境整備の細分化項目",""))</f>
        <v/>
      </c>
      <c r="BR74">
        <f t="shared" ref="BR74:BR137" si="2">COUNTIF(D74:BD74,"error")</f>
        <v>0</v>
      </c>
    </row>
    <row r="75" spans="1:70" x14ac:dyDescent="0.15">
      <c r="C75">
        <v>3</v>
      </c>
      <c r="D75" s="22">
        <f>IF(実施計画様式!D75="",0,IFERROR(VLOOKUP(実施計画様式!D75,―!A:B,2,FALSE),"error"))</f>
        <v>1</v>
      </c>
      <c r="E75">
        <f>IF(実施計画様式!E75="",0,IFERROR(VLOOKUP(実施計画様式!E75,―!$C$40:$D$47,2,FALSE),"error"))</f>
        <v>1</v>
      </c>
      <c r="F75">
        <f>IF(実施計画様式!F75="",0,IFERROR(VLOOKUP(実施計画様式!F75,―!$E$2:$F$2,2,FALSE),"error"))</f>
        <v>2</v>
      </c>
      <c r="G75">
        <f>IFERROR(VLOOKUP(実施計画様式!G75,―!$G$2:$H$2,2,FALSE),0)</f>
        <v>2</v>
      </c>
      <c r="H75">
        <f>IF(実施計画様式!H75="",0,1)</f>
        <v>1</v>
      </c>
      <c r="I75">
        <f>IF(実施計画様式!I75="",0,IFERROR(VLOOKUP(実施計画様式!I75,―!$I$2:$J$2,2,FALSE),"error"))</f>
        <v>2</v>
      </c>
      <c r="J75">
        <f>IF(実施計画様式!J75="",0,1)</f>
        <v>1</v>
      </c>
      <c r="K75">
        <f>IF(実施計画様式!K75="",0,IFERROR(VLOOKUP(実施計画様式!K75,―!K:L,2,FALSE),"error"))</f>
        <v>1</v>
      </c>
      <c r="L75">
        <f>IF(実施計画様式!L75="",0,IFERROR(VLOOKUP(実施計画様式!L75,―!$M$2:$N$2,2,FALSE),"error"))</f>
        <v>2</v>
      </c>
      <c r="M75">
        <f>IFERROR(VLOOKUP(実施計画様式!M75,―!O:P,2,FALSE),0)</f>
        <v>2</v>
      </c>
      <c r="N75">
        <f>IF(実施計画様式!N75="",0,IFERROR(VLOOKUP(実施計画様式!N75,―!$O$1:$P$12,2,FALSE),"error"))</f>
        <v>0</v>
      </c>
      <c r="O75">
        <f>IF(実施計画様式!O75="",0,IFERROR(VLOOKUP(実施計画様式!O75,―!$O$1:$P$12,2,FALSE),"error"))</f>
        <v>0</v>
      </c>
      <c r="P75">
        <f>IF(実施計画様式!P75="",0,IFERROR(VLOOKUP(実施計画様式!P75,―!$O$1:$P$12,2,FALSE),"error"))</f>
        <v>0</v>
      </c>
      <c r="Q75">
        <f>IF(実施計画様式!Q75="",0,1)</f>
        <v>0</v>
      </c>
      <c r="R75" t="s">
        <v>7625</v>
      </c>
      <c r="S75" t="s">
        <v>7625</v>
      </c>
      <c r="T75">
        <f>IF(実施計画様式!T75="",0,1)</f>
        <v>1</v>
      </c>
      <c r="U75">
        <f>IF(実施計画様式!U75="",0,1)</f>
        <v>0</v>
      </c>
      <c r="V75">
        <f>IF(実施計画様式!V75="",0,1)</f>
        <v>0</v>
      </c>
      <c r="W75">
        <f>IF(実施計画様式!W75="",0,1)</f>
        <v>0</v>
      </c>
      <c r="X75">
        <f>IF(実施計画様式!X75="",0,1)</f>
        <v>0</v>
      </c>
      <c r="Y75">
        <f>IF(実施計画様式!Y75="",0,1)</f>
        <v>1</v>
      </c>
      <c r="Z75">
        <f>IF(実施計画様式!Z75="",0,1)</f>
        <v>0</v>
      </c>
      <c r="AA75">
        <f>IF(実施計画様式!AA75="",0,1)</f>
        <v>1</v>
      </c>
      <c r="AB75">
        <f>IF(実施計画様式!AB75="",0,IFERROR(VLOOKUP(実施計画様式!AB75,―!$Q$2:$R$3,2,FALSE),"error"))</f>
        <v>1</v>
      </c>
      <c r="AC75">
        <f>IF(実施計画様式!AC75="",0,IFERROR(VLOOKUP(実施計画様式!AC75,―!$S$2:$T$3,2,FALSE),"error"))</f>
        <v>1</v>
      </c>
      <c r="AD75">
        <f>IF(実施計画様式!AD75="",0,IFERROR(VLOOKUP(実施計画様式!AD75,―!$U$2:$V$3,2,FALSE),"error"))</f>
        <v>1</v>
      </c>
      <c r="AE75">
        <f>IF(実施計画様式!AE75="",0,IFERROR(VLOOKUP(実施計画様式!AE75,―!$W$2:$X$3,2,FALSE),"error"))</f>
        <v>2</v>
      </c>
      <c r="AF75">
        <f>IF(実施計画様式!AF75="",0,IFERROR(VLOOKUP(実施計画様式!AF75,―!$AP$29:$AQ$29,2,FALSE),"error"))</f>
        <v>1</v>
      </c>
      <c r="AG75">
        <f>IF(実施計画様式!AG75="",0,IFERROR(VLOOKUP(実施計画様式!AG75,―!Y:Z,2,FALSE),"error"))</f>
        <v>12</v>
      </c>
      <c r="AH75">
        <f>IF(実施計画様式!AH75="",0,IFERROR(VLOOKUP(実施計画様式!AH75,―!AA:AB,2,FALSE),"error"))</f>
        <v>1</v>
      </c>
      <c r="AI75">
        <f>IF(実施計画様式!AI75="",0,IFERROR(VLOOKUP(実施計画様式!AI75,―!AN:AO,2,FALSE),"error"))</f>
        <v>14</v>
      </c>
      <c r="AJ75">
        <f>IF(実施計画様式!AJ75="",0,IFERROR(VLOOKUP(実施計画様式!AJ75,―!AN:AO,2,FALSE),"error"))</f>
        <v>14</v>
      </c>
      <c r="AK75">
        <f>IF(実施計画様式!AK75="",0,IFERROR(VLOOKUP(実施計画様式!AK75,―!AN:AO,2,FALSE),"error"))</f>
        <v>25</v>
      </c>
      <c r="AL75">
        <f>IF(実施計画様式!AL75="",0,1)</f>
        <v>1</v>
      </c>
      <c r="AM75">
        <f>IF(実施計画様式!AM75="",0,IFERROR(VLOOKUP(実施計画様式!AM75,―!$AP$10:$AQ$23,2,FALSE),"error"))</f>
        <v>12</v>
      </c>
      <c r="AN75">
        <f>IF(実施計画様式!AN75="",0,IFERROR(VLOOKUP(実施計画様式!AN75,―!$AP$39:$AQ$44,2,FALSE),"error"))</f>
        <v>1</v>
      </c>
      <c r="AO75">
        <f>IF(実施計画様式!AO75="",0,IFERROR(VLOOKUP(実施計画様式!AO75,参考資料1_対象分野リスト!$B$2:$C$46,2,FALSE),"error"))</f>
        <v>1</v>
      </c>
      <c r="AP75">
        <f>IF(実施計画様式!AP75="",0,IFERROR(VLOOKUP(実施計画様式!AP75,参考資料1_対象分野リスト!$B$2:$C$46,2,FALSE),"error"))</f>
        <v>0</v>
      </c>
      <c r="AQ75">
        <f>IF(実施計画様式!AQ75="",0,IFERROR(VLOOKUP(実施計画様式!AQ75,参考資料1_対象分野リスト!$B$2:$C$46,2,FALSE),"error"))</f>
        <v>0</v>
      </c>
      <c r="AR75">
        <f>IF(実施計画様式!AR75="",0,IFERROR(VLOOKUP(実施計画様式!AR75,参考資料1_対象分野リスト!$B$2:$C$46,2,FALSE),"error"))</f>
        <v>0</v>
      </c>
      <c r="AS75">
        <f>IF(実施計画様式!AS75="",0,IFERROR(VLOOKUP(実施計画様式!AS75,参考資料1_対象分野リスト!$E$5:$F$35,2,FALSE),"error"))</f>
        <v>0</v>
      </c>
      <c r="BB75">
        <f>IF(実施計画様式!BB75="",0,IFERROR(VLOOKUP(実施計画様式!BB75,―!AK:AL,2,FALSE),"error"))</f>
        <v>4</v>
      </c>
      <c r="BC75" t="str">
        <f t="shared" si="0"/>
        <v/>
      </c>
      <c r="BF75">
        <v>99</v>
      </c>
      <c r="BG75" t="str">
        <f>IF(D75=1,"予算化時期_R7補正",IF(D75&gt;1,"予算化時期_R8",""))</f>
        <v>予算化時期_R7補正</v>
      </c>
      <c r="BH75" t="str">
        <f>IF(AG75&gt;0,IF(VLOOKUP($B$62,―!$Y$2:$Z$25,2,FALSE)&lt;分岐管理シート!AG75,"予算化方法","予算化方法_未定なし"),"")</f>
        <v>予算化方法_未定なし</v>
      </c>
      <c r="BI75" t="str">
        <f>IF(D75=1,"予算区分_R8_通常",IF(D75&gt;1,"予算区分_R8_のみ",""))</f>
        <v>予算区分_R8_通常</v>
      </c>
      <c r="BJ75" t="str">
        <f>IF(D75=1,"経済対策との関係_R7補正",IF(D75=2,"経済対策との関係_R8補正",""))</f>
        <v>経済対策との関係_R7補正</v>
      </c>
      <c r="BK75" t="str">
        <f>IF(D75=1,"種類_推奨事業メニュー_R7補正",IF(D75=2,"種類_推奨事業メニュー_R8補正",""))</f>
        <v>種類_推奨事業メニュー_R7補正</v>
      </c>
      <c r="BL75" t="str">
        <f>_xlfn.IFNA(IF(AND(D75=1,M75=1),INDEX(―!$O$20:$P$26,MATCH(分岐管理シート!N75*100,―!$P$20:$P$26,0),1),""),"")</f>
        <v/>
      </c>
      <c r="BM75" t="str">
        <f>_xlfn.IFNA(IF(AND(D75=1,M75=1),INDEX(―!$O$17:$P$19,MATCH(9-分岐管理シート!N75-分岐管理シート!O75,―!$P$17:$P$19,0),1),""),"")</f>
        <v/>
      </c>
      <c r="BN75" t="str">
        <f>IF(AE75&lt;2,"",―!$AP$28)</f>
        <v>商品券等活用事業における留意事項を踏まえた制度設計</v>
      </c>
      <c r="BO75" t="str">
        <f t="shared" ref="BO75:BO138" si="3">IF(AND(D75&lt;3,D75&gt;0),"対象分野_R7・R8補正","")</f>
        <v>対象分野_R7・R8補正</v>
      </c>
      <c r="BP75" t="str">
        <f t="shared" si="1"/>
        <v/>
      </c>
      <c r="BR75">
        <f t="shared" si="2"/>
        <v>0</v>
      </c>
    </row>
    <row r="76" spans="1:70" x14ac:dyDescent="0.15">
      <c r="C76">
        <v>4</v>
      </c>
      <c r="D76" s="22">
        <f>IF(実施計画様式!D76="",0,IFERROR(VLOOKUP(実施計画様式!D76,―!A:B,2,FALSE),"error"))</f>
        <v>1</v>
      </c>
      <c r="E76">
        <f>IF(実施計画様式!E76="",0,IFERROR(VLOOKUP(実施計画様式!E76,―!$C$40:$D$47,2,FALSE),"error"))</f>
        <v>1</v>
      </c>
      <c r="F76">
        <f>IF(実施計画様式!F76="",0,IFERROR(VLOOKUP(実施計画様式!F76,―!$E$2:$F$2,2,FALSE),"error"))</f>
        <v>2</v>
      </c>
      <c r="G76">
        <f>IFERROR(VLOOKUP(実施計画様式!G76,―!$G$2:$H$2,2,FALSE),0)</f>
        <v>2</v>
      </c>
      <c r="H76">
        <f>IF(実施計画様式!H76="",0,1)</f>
        <v>1</v>
      </c>
      <c r="I76">
        <f>IF(実施計画様式!I76="",0,IFERROR(VLOOKUP(実施計画様式!I76,―!$I$2:$J$2,2,FALSE),"error"))</f>
        <v>2</v>
      </c>
      <c r="J76">
        <f>IF(実施計画様式!J76="",0,1)</f>
        <v>1</v>
      </c>
      <c r="K76">
        <f>IF(実施計画様式!K76="",0,IFERROR(VLOOKUP(実施計画様式!K76,―!K:L,2,FALSE),"error"))</f>
        <v>1</v>
      </c>
      <c r="L76">
        <f>IF(実施計画様式!L76="",0,IFERROR(VLOOKUP(実施計画様式!L76,―!$M$2:$N$2,2,FALSE),"error"))</f>
        <v>2</v>
      </c>
      <c r="M76">
        <f>IFERROR(VLOOKUP(実施計画様式!M76,―!O:P,2,FALSE),0)</f>
        <v>8</v>
      </c>
      <c r="N76">
        <f>IF(実施計画様式!N76="",0,IFERROR(VLOOKUP(実施計画様式!N76,―!$O$1:$P$12,2,FALSE),"error"))</f>
        <v>0</v>
      </c>
      <c r="O76">
        <f>IF(実施計画様式!O76="",0,IFERROR(VLOOKUP(実施計画様式!O76,―!$O$1:$P$12,2,FALSE),"error"))</f>
        <v>0</v>
      </c>
      <c r="P76">
        <f>IF(実施計画様式!P76="",0,IFERROR(VLOOKUP(実施計画様式!P76,―!$O$1:$P$12,2,FALSE),"error"))</f>
        <v>0</v>
      </c>
      <c r="Q76">
        <f>IF(実施計画様式!Q76="",0,1)</f>
        <v>0</v>
      </c>
      <c r="R76" t="s">
        <v>7625</v>
      </c>
      <c r="S76" t="s">
        <v>7625</v>
      </c>
      <c r="T76">
        <f>IF(実施計画様式!T76="",0,1)</f>
        <v>1</v>
      </c>
      <c r="U76">
        <f>IF(実施計画様式!U76="",0,1)</f>
        <v>0</v>
      </c>
      <c r="V76">
        <f>IF(実施計画様式!V76="",0,1)</f>
        <v>0</v>
      </c>
      <c r="W76">
        <f>IF(実施計画様式!W76="",0,1)</f>
        <v>0</v>
      </c>
      <c r="X76">
        <f>IF(実施計画様式!X76="",0,1)</f>
        <v>0</v>
      </c>
      <c r="Y76">
        <f>IF(実施計画様式!Y76="",0,1)</f>
        <v>0</v>
      </c>
      <c r="Z76">
        <f>IF(実施計画様式!Z76="",0,1)</f>
        <v>0</v>
      </c>
      <c r="AA76">
        <f>IF(実施計画様式!AA76="",0,1)</f>
        <v>1</v>
      </c>
      <c r="AB76">
        <f>IF(実施計画様式!AB76="",0,IFERROR(VLOOKUP(実施計画様式!AB76,―!$Q$2:$R$3,2,FALSE),"error"))</f>
        <v>1</v>
      </c>
      <c r="AC76">
        <f>IF(実施計画様式!AC76="",0,IFERROR(VLOOKUP(実施計画様式!AC76,―!$S$2:$T$3,2,FALSE),"error"))</f>
        <v>1</v>
      </c>
      <c r="AD76">
        <f>IF(実施計画様式!AD76="",0,IFERROR(VLOOKUP(実施計画様式!AD76,―!$U$2:$V$3,2,FALSE),"error"))</f>
        <v>1</v>
      </c>
      <c r="AE76">
        <f>IF(実施計画様式!AE76="",0,IFERROR(VLOOKUP(実施計画様式!AE76,―!$W$2:$X$3,2,FALSE),"error"))</f>
        <v>1</v>
      </c>
      <c r="AF76">
        <f>IF(実施計画様式!AF76="",0,IFERROR(VLOOKUP(実施計画様式!AF76,―!$AP$29:$AQ$29,2,FALSE),"error"))</f>
        <v>0</v>
      </c>
      <c r="AG76">
        <f>IF(実施計画様式!AG76="",0,IFERROR(VLOOKUP(実施計画様式!AG76,―!Y:Z,2,FALSE),"error"))</f>
        <v>12</v>
      </c>
      <c r="AH76">
        <f>IF(実施計画様式!AH76="",0,IFERROR(VLOOKUP(実施計画様式!AH76,―!AA:AB,2,FALSE),"error"))</f>
        <v>1</v>
      </c>
      <c r="AI76">
        <f>IF(実施計画様式!AI76="",0,IFERROR(VLOOKUP(実施計画様式!AI76,―!AN:AO,2,FALSE),"error"))</f>
        <v>14</v>
      </c>
      <c r="AJ76">
        <f>IF(実施計画様式!AJ76="",0,IFERROR(VLOOKUP(実施計画様式!AJ76,―!AN:AO,2,FALSE),"error"))</f>
        <v>14</v>
      </c>
      <c r="AK76">
        <f>IF(実施計画様式!AK76="",0,IFERROR(VLOOKUP(実施計画様式!AK76,―!AN:AO,2,FALSE),"error"))</f>
        <v>25</v>
      </c>
      <c r="AL76">
        <f>IF(実施計画様式!AL76="",0,1)</f>
        <v>1</v>
      </c>
      <c r="AM76">
        <f>IF(実施計画様式!AM76="",0,IFERROR(VLOOKUP(実施計画様式!AM76,―!$AP$10:$AQ$23,2,FALSE),"error"))</f>
        <v>12</v>
      </c>
      <c r="AN76">
        <f>IF(実施計画様式!AN76="",0,IFERROR(VLOOKUP(実施計画様式!AN76,―!$AP$39:$AQ$44,2,FALSE),"error"))</f>
        <v>1</v>
      </c>
      <c r="AO76">
        <f>IF(実施計画様式!AO76="",0,IFERROR(VLOOKUP(実施計画様式!AO76,参考資料1_対象分野リスト!$B$2:$C$46,2,FALSE),"error"))</f>
        <v>800</v>
      </c>
      <c r="AP76">
        <f>IF(実施計画様式!AP76="",0,IFERROR(VLOOKUP(実施計画様式!AP76,参考資料1_対象分野リスト!$B$2:$C$46,2,FALSE),"error"))</f>
        <v>0</v>
      </c>
      <c r="AQ76">
        <f>IF(実施計画様式!AQ76="",0,IFERROR(VLOOKUP(実施計画様式!AQ76,参考資料1_対象分野リスト!$B$2:$C$46,2,FALSE),"error"))</f>
        <v>0</v>
      </c>
      <c r="AR76">
        <f>IF(実施計画様式!AR76="",0,IFERROR(VLOOKUP(実施計画様式!AR76,参考資料1_対象分野リスト!$B$2:$C$46,2,FALSE),"error"))</f>
        <v>0</v>
      </c>
      <c r="AS76">
        <f>IF(実施計画様式!AS76="",0,IFERROR(VLOOKUP(実施計画様式!AS76,参考資料1_対象分野リスト!$E$5:$F$35,2,FALSE),"error"))</f>
        <v>20</v>
      </c>
      <c r="BB76">
        <f>IF(実施計画様式!BB76="",0,IFERROR(VLOOKUP(実施計画様式!BB76,―!AK:AL,2,FALSE),"error"))</f>
        <v>4</v>
      </c>
      <c r="BC76" t="str">
        <f t="shared" si="0"/>
        <v/>
      </c>
      <c r="BF76">
        <v>99</v>
      </c>
      <c r="BG76" t="str">
        <f t="shared" ref="BG76:BG139" si="4">IF(D76=1,"予算化時期_R7補正",IF(D76&gt;1,"予算化時期_R8",""))</f>
        <v>予算化時期_R7補正</v>
      </c>
      <c r="BH76" t="str">
        <f>IF(AG76&gt;0,IF(VLOOKUP($B$62,―!$Y$2:$Z$25,2,FALSE)&lt;分岐管理シート!AG76,"予算化方法","予算化方法_未定なし"),"")</f>
        <v>予算化方法_未定なし</v>
      </c>
      <c r="BI76" t="str">
        <f t="shared" ref="BI76:BI139" si="5">IF(D76=1,"予算区分_R8_通常",IF(D76&gt;1,"予算区分_R8_のみ",""))</f>
        <v>予算区分_R8_通常</v>
      </c>
      <c r="BJ76" t="str">
        <f t="shared" ref="BJ76:BJ139" si="6">IF(D76=1,"経済対策との関係_R7補正",IF(D76=2,"経済対策との関係_R8補正",""))</f>
        <v>経済対策との関係_R7補正</v>
      </c>
      <c r="BK76" t="str">
        <f t="shared" ref="BK76:BK139" si="7">IF(D76=1,"種類_推奨事業メニュー_R7補正",IF(D76=2,"種類_推奨事業メニュー_R8補正",""))</f>
        <v>種類_推奨事業メニュー_R7補正</v>
      </c>
      <c r="BL76" t="str">
        <f>_xlfn.IFNA(IF(AND(D76=1,M76=1),INDEX(―!$O$20:$P$26,MATCH(分岐管理シート!N76*100,―!$P$20:$P$26,0),1),""),"")</f>
        <v/>
      </c>
      <c r="BM76" t="str">
        <f>_xlfn.IFNA(IF(AND(D76=1,M76=1),INDEX(―!$O$17:$P$19,MATCH(9-分岐管理シート!N76-分岐管理シート!O76,―!$P$17:$P$19,0),1),""),"")</f>
        <v/>
      </c>
      <c r="BN76" t="str">
        <f>IF(AE76&lt;2,"",―!$AP$28)</f>
        <v/>
      </c>
      <c r="BO76" t="str">
        <f t="shared" si="3"/>
        <v>対象分野_R7・R8補正</v>
      </c>
      <c r="BP76" t="str">
        <f t="shared" ref="BP76:BP139" si="8">IF(AND(SUM(AN76:AQ76)&gt;=181,SUM(AN76:AQ76)&lt;=936),"農林水産・食品分野の細分化項目",IF(SUM(AN76:AQ76)&gt;936,"中小企業・小規模事業者の賃上げ環境整備の細分化項目",""))</f>
        <v>農林水産・食品分野の細分化項目</v>
      </c>
      <c r="BR76">
        <f t="shared" si="2"/>
        <v>0</v>
      </c>
    </row>
    <row r="77" spans="1:70" x14ac:dyDescent="0.15">
      <c r="C77">
        <v>5</v>
      </c>
      <c r="D77" s="22">
        <f>IF(実施計画様式!D77="",0,IFERROR(VLOOKUP(実施計画様式!D77,―!A:B,2,FALSE),"error"))</f>
        <v>1</v>
      </c>
      <c r="E77">
        <f>IF(実施計画様式!E77="",0,IFERROR(VLOOKUP(実施計画様式!E77,―!$C$40:$D$47,2,FALSE),"error"))</f>
        <v>1</v>
      </c>
      <c r="F77">
        <f>IF(実施計画様式!F77="",0,IFERROR(VLOOKUP(実施計画様式!F77,―!$E$2:$F$2,2,FALSE),"error"))</f>
        <v>2</v>
      </c>
      <c r="G77">
        <f>IFERROR(VLOOKUP(実施計画様式!G77,―!$G$2:$H$2,2,FALSE),0)</f>
        <v>2</v>
      </c>
      <c r="H77">
        <f>IF(実施計画様式!H77="",0,1)</f>
        <v>1</v>
      </c>
      <c r="I77">
        <f>IF(実施計画様式!I77="",0,IFERROR(VLOOKUP(実施計画様式!I77,―!$I$2:$J$2,2,FALSE),"error"))</f>
        <v>2</v>
      </c>
      <c r="J77">
        <f>IF(実施計画様式!J77="",0,1)</f>
        <v>1</v>
      </c>
      <c r="K77">
        <f>IF(実施計画様式!K77="",0,IFERROR(VLOOKUP(実施計画様式!K77,―!K:L,2,FALSE),"error"))</f>
        <v>1</v>
      </c>
      <c r="L77">
        <f>IF(実施計画様式!L77="",0,IFERROR(VLOOKUP(実施計画様式!L77,―!$M$2:$N$2,2,FALSE),"error"))</f>
        <v>2</v>
      </c>
      <c r="M77">
        <f>IFERROR(VLOOKUP(実施計画様式!M77,―!O:P,2,FALSE),0)</f>
        <v>8</v>
      </c>
      <c r="N77">
        <f>IF(実施計画様式!N77="",0,IFERROR(VLOOKUP(実施計画様式!N77,―!$O$1:$P$12,2,FALSE),"error"))</f>
        <v>0</v>
      </c>
      <c r="O77">
        <f>IF(実施計画様式!O77="",0,IFERROR(VLOOKUP(実施計画様式!O77,―!$O$1:$P$12,2,FALSE),"error"))</f>
        <v>0</v>
      </c>
      <c r="P77">
        <f>IF(実施計画様式!P77="",0,IFERROR(VLOOKUP(実施計画様式!P77,―!$O$1:$P$12,2,FALSE),"error"))</f>
        <v>0</v>
      </c>
      <c r="Q77">
        <f>IF(実施計画様式!Q77="",0,1)</f>
        <v>0</v>
      </c>
      <c r="R77" t="s">
        <v>7625</v>
      </c>
      <c r="S77" t="s">
        <v>7625</v>
      </c>
      <c r="T77">
        <f>IF(実施計画様式!T77="",0,1)</f>
        <v>1</v>
      </c>
      <c r="U77">
        <f>IF(実施計画様式!U77="",0,1)</f>
        <v>0</v>
      </c>
      <c r="V77">
        <f>IF(実施計画様式!V77="",0,1)</f>
        <v>0</v>
      </c>
      <c r="W77">
        <f>IF(実施計画様式!W77="",0,1)</f>
        <v>0</v>
      </c>
      <c r="X77">
        <f>IF(実施計画様式!X77="",0,1)</f>
        <v>0</v>
      </c>
      <c r="Y77">
        <f>IF(実施計画様式!Y77="",0,1)</f>
        <v>0</v>
      </c>
      <c r="Z77">
        <f>IF(実施計画様式!Z77="",0,1)</f>
        <v>0</v>
      </c>
      <c r="AA77">
        <f>IF(実施計画様式!AA77="",0,1)</f>
        <v>1</v>
      </c>
      <c r="AB77">
        <f>IF(実施計画様式!AB77="",0,IFERROR(VLOOKUP(実施計画様式!AB77,―!$Q$2:$R$3,2,FALSE),"error"))</f>
        <v>1</v>
      </c>
      <c r="AC77">
        <f>IF(実施計画様式!AC77="",0,IFERROR(VLOOKUP(実施計画様式!AC77,―!$S$2:$T$3,2,FALSE),"error"))</f>
        <v>1</v>
      </c>
      <c r="AD77">
        <f>IF(実施計画様式!AD77="",0,IFERROR(VLOOKUP(実施計画様式!AD77,―!$U$2:$V$3,2,FALSE),"error"))</f>
        <v>1</v>
      </c>
      <c r="AE77">
        <f>IF(実施計画様式!AE77="",0,IFERROR(VLOOKUP(実施計画様式!AE77,―!$W$2:$X$3,2,FALSE),"error"))</f>
        <v>2</v>
      </c>
      <c r="AF77">
        <f>IF(実施計画様式!AF77="",0,IFERROR(VLOOKUP(実施計画様式!AF77,―!$AP$29:$AQ$29,2,FALSE),"error"))</f>
        <v>1</v>
      </c>
      <c r="AG77">
        <f>IF(実施計画様式!AG77="",0,IFERROR(VLOOKUP(実施計画様式!AG77,―!Y:Z,2,FALSE),"error"))</f>
        <v>12</v>
      </c>
      <c r="AH77">
        <f>IF(実施計画様式!AH77="",0,IFERROR(VLOOKUP(実施計画様式!AH77,―!AA:AB,2,FALSE),"error"))</f>
        <v>1</v>
      </c>
      <c r="AI77">
        <f>IF(実施計画様式!AI77="",0,IFERROR(VLOOKUP(実施計画様式!AI77,―!AN:AO,2,FALSE),"error"))</f>
        <v>14</v>
      </c>
      <c r="AJ77">
        <f>IF(実施計画様式!AJ77="",0,IFERROR(VLOOKUP(実施計画様式!AJ77,―!AN:AO,2,FALSE),"error"))</f>
        <v>15</v>
      </c>
      <c r="AK77">
        <f>IF(実施計画様式!AK77="",0,IFERROR(VLOOKUP(実施計画様式!AK77,―!AN:AO,2,FALSE),"error"))</f>
        <v>25</v>
      </c>
      <c r="AL77">
        <f>IF(実施計画様式!AL77="",0,1)</f>
        <v>1</v>
      </c>
      <c r="AM77">
        <f>IF(実施計画様式!AM77="",0,IFERROR(VLOOKUP(実施計画様式!AM77,―!$AP$10:$AQ$23,2,FALSE),"error"))</f>
        <v>12</v>
      </c>
      <c r="AN77">
        <f>IF(実施計画様式!AN77="",0,IFERROR(VLOOKUP(実施計画様式!AN77,―!$AP$39:$AQ$44,2,FALSE),"error"))</f>
        <v>1</v>
      </c>
      <c r="AO77">
        <f>IF(実施計画様式!AO77="",0,IFERROR(VLOOKUP(実施計画様式!AO77,参考資料1_対象分野リスト!$B$2:$C$46,2,FALSE),"error"))</f>
        <v>800</v>
      </c>
      <c r="AP77">
        <f>IF(実施計画様式!AP77="",0,IFERROR(VLOOKUP(実施計画様式!AP77,参考資料1_対象分野リスト!$B$2:$C$46,2,FALSE),"error"))</f>
        <v>0</v>
      </c>
      <c r="AQ77">
        <f>IF(実施計画様式!AQ77="",0,IFERROR(VLOOKUP(実施計画様式!AQ77,参考資料1_対象分野リスト!$B$2:$C$46,2,FALSE),"error"))</f>
        <v>0</v>
      </c>
      <c r="AR77">
        <f>IF(実施計画様式!AR77="",0,IFERROR(VLOOKUP(実施計画様式!AR77,参考資料1_対象分野リスト!$B$2:$C$46,2,FALSE),"error"))</f>
        <v>0</v>
      </c>
      <c r="AS77">
        <f>IF(実施計画様式!AS77="",0,IFERROR(VLOOKUP(実施計画様式!AS77,参考資料1_対象分野リスト!$E$5:$F$35,2,FALSE),"error"))</f>
        <v>14</v>
      </c>
      <c r="BB77">
        <f>IF(実施計画様式!BB77="",0,IFERROR(VLOOKUP(実施計画様式!BB77,―!AK:AL,2,FALSE),"error"))</f>
        <v>4</v>
      </c>
      <c r="BC77" t="str">
        <f t="shared" si="0"/>
        <v/>
      </c>
      <c r="BF77">
        <v>99</v>
      </c>
      <c r="BG77" t="str">
        <f t="shared" si="4"/>
        <v>予算化時期_R7補正</v>
      </c>
      <c r="BH77" t="str">
        <f>IF(AG77&gt;0,IF(VLOOKUP($B$62,―!$Y$2:$Z$25,2,FALSE)&lt;分岐管理シート!AG77,"予算化方法","予算化方法_未定なし"),"")</f>
        <v>予算化方法_未定なし</v>
      </c>
      <c r="BI77" t="str">
        <f t="shared" si="5"/>
        <v>予算区分_R8_通常</v>
      </c>
      <c r="BJ77" t="str">
        <f t="shared" si="6"/>
        <v>経済対策との関係_R7補正</v>
      </c>
      <c r="BK77" t="str">
        <f t="shared" si="7"/>
        <v>種類_推奨事業メニュー_R7補正</v>
      </c>
      <c r="BL77" t="str">
        <f>_xlfn.IFNA(IF(AND(D77=1,M77=1),INDEX(―!$O$20:$P$26,MATCH(分岐管理シート!N77*100,―!$P$20:$P$26,0),1),""),"")</f>
        <v/>
      </c>
      <c r="BM77" t="str">
        <f>_xlfn.IFNA(IF(AND(D77=1,M77=1),INDEX(―!$O$17:$P$19,MATCH(9-分岐管理シート!N77-分岐管理シート!O77,―!$P$17:$P$19,0),1),""),"")</f>
        <v/>
      </c>
      <c r="BN77" t="str">
        <f>IF(AE77&lt;2,"",―!$AP$28)</f>
        <v>商品券等活用事業における留意事項を踏まえた制度設計</v>
      </c>
      <c r="BO77" t="str">
        <f t="shared" si="3"/>
        <v>対象分野_R7・R8補正</v>
      </c>
      <c r="BP77" t="str">
        <f t="shared" si="8"/>
        <v>農林水産・食品分野の細分化項目</v>
      </c>
      <c r="BR77">
        <f t="shared" si="2"/>
        <v>0</v>
      </c>
    </row>
    <row r="78" spans="1:70" x14ac:dyDescent="0.15">
      <c r="C78">
        <v>6</v>
      </c>
      <c r="D78" s="22">
        <f>IF(実施計画様式!D78="",0,IFERROR(VLOOKUP(実施計画様式!D78,―!A:B,2,FALSE),"error"))</f>
        <v>1</v>
      </c>
      <c r="E78">
        <f>IF(実施計画様式!E78="",0,IFERROR(VLOOKUP(実施計画様式!E78,―!$C$40:$D$47,2,FALSE),"error"))</f>
        <v>1</v>
      </c>
      <c r="F78">
        <f>IF(実施計画様式!F78="",0,IFERROR(VLOOKUP(実施計画様式!F78,―!$E$2:$F$2,2,FALSE),"error"))</f>
        <v>2</v>
      </c>
      <c r="G78">
        <f>IFERROR(VLOOKUP(実施計画様式!G78,―!$G$2:$H$2,2,FALSE),0)</f>
        <v>2</v>
      </c>
      <c r="H78">
        <f>IF(実施計画様式!H78="",0,1)</f>
        <v>1</v>
      </c>
      <c r="I78">
        <f>IF(実施計画様式!I78="",0,IFERROR(VLOOKUP(実施計画様式!I78,―!$I$2:$J$2,2,FALSE),"error"))</f>
        <v>2</v>
      </c>
      <c r="J78">
        <f>IF(実施計画様式!J78="",0,1)</f>
        <v>1</v>
      </c>
      <c r="K78">
        <f>IF(実施計画様式!K78="",0,IFERROR(VLOOKUP(実施計画様式!K78,―!K:L,2,FALSE),"error"))</f>
        <v>1</v>
      </c>
      <c r="L78">
        <f>IF(実施計画様式!L78="",0,IFERROR(VLOOKUP(実施計画様式!L78,―!$M$2:$N$2,2,FALSE),"error"))</f>
        <v>2</v>
      </c>
      <c r="M78">
        <f>IFERROR(VLOOKUP(実施計画様式!M78,―!O:P,2,FALSE),0)</f>
        <v>8</v>
      </c>
      <c r="N78">
        <f>IF(実施計画様式!N78="",0,IFERROR(VLOOKUP(実施計画様式!N78,―!$O$1:$P$12,2,FALSE),"error"))</f>
        <v>0</v>
      </c>
      <c r="O78">
        <f>IF(実施計画様式!O78="",0,IFERROR(VLOOKUP(実施計画様式!O78,―!$O$1:$P$12,2,FALSE),"error"))</f>
        <v>0</v>
      </c>
      <c r="P78">
        <f>IF(実施計画様式!P78="",0,IFERROR(VLOOKUP(実施計画様式!P78,―!$O$1:$P$12,2,FALSE),"error"))</f>
        <v>0</v>
      </c>
      <c r="Q78">
        <f>IF(実施計画様式!Q78="",0,1)</f>
        <v>0</v>
      </c>
      <c r="R78" t="s">
        <v>7625</v>
      </c>
      <c r="S78" t="s">
        <v>7625</v>
      </c>
      <c r="T78">
        <f>IF(実施計画様式!T78="",0,1)</f>
        <v>1</v>
      </c>
      <c r="U78">
        <f>IF(実施計画様式!U78="",0,1)</f>
        <v>0</v>
      </c>
      <c r="V78">
        <f>IF(実施計画様式!V78="",0,1)</f>
        <v>0</v>
      </c>
      <c r="W78">
        <f>IF(実施計画様式!W78="",0,1)</f>
        <v>0</v>
      </c>
      <c r="X78">
        <f>IF(実施計画様式!X78="",0,1)</f>
        <v>0</v>
      </c>
      <c r="Y78">
        <f>IF(実施計画様式!Y78="",0,1)</f>
        <v>0</v>
      </c>
      <c r="Z78">
        <f>IF(実施計画様式!Z78="",0,1)</f>
        <v>0</v>
      </c>
      <c r="AA78">
        <f>IF(実施計画様式!AA78="",0,1)</f>
        <v>1</v>
      </c>
      <c r="AB78">
        <f>IF(実施計画様式!AB78="",0,IFERROR(VLOOKUP(実施計画様式!AB78,―!$Q$2:$R$3,2,FALSE),"error"))</f>
        <v>1</v>
      </c>
      <c r="AC78">
        <f>IF(実施計画様式!AC78="",0,IFERROR(VLOOKUP(実施計画様式!AC78,―!$S$2:$T$3,2,FALSE),"error"))</f>
        <v>1</v>
      </c>
      <c r="AD78">
        <f>IF(実施計画様式!AD78="",0,IFERROR(VLOOKUP(実施計画様式!AD78,―!$U$2:$V$3,2,FALSE),"error"))</f>
        <v>1</v>
      </c>
      <c r="AE78">
        <f>IF(実施計画様式!AE78="",0,IFERROR(VLOOKUP(実施計画様式!AE78,―!$W$2:$X$3,2,FALSE),"error"))</f>
        <v>1</v>
      </c>
      <c r="AF78">
        <f>IF(実施計画様式!AF78="",0,IFERROR(VLOOKUP(実施計画様式!AF78,―!$AP$29:$AQ$29,2,FALSE),"error"))</f>
        <v>0</v>
      </c>
      <c r="AG78">
        <f>IF(実施計画様式!AG78="",0,IFERROR(VLOOKUP(実施計画様式!AG78,―!Y:Z,2,FALSE),"error"))</f>
        <v>12</v>
      </c>
      <c r="AH78">
        <f>IF(実施計画様式!AH78="",0,IFERROR(VLOOKUP(実施計画様式!AH78,―!AA:AB,2,FALSE),"error"))</f>
        <v>1</v>
      </c>
      <c r="AI78">
        <f>IF(実施計画様式!AI78="",0,IFERROR(VLOOKUP(実施計画様式!AI78,―!AN:AO,2,FALSE),"error"))</f>
        <v>14</v>
      </c>
      <c r="AJ78">
        <f>IF(実施計画様式!AJ78="",0,IFERROR(VLOOKUP(実施計画様式!AJ78,―!AN:AO,2,FALSE),"error"))</f>
        <v>14</v>
      </c>
      <c r="AK78">
        <f>IF(実施計画様式!AK78="",0,IFERROR(VLOOKUP(実施計画様式!AK78,―!AN:AO,2,FALSE),"error"))</f>
        <v>25</v>
      </c>
      <c r="AL78">
        <f>IF(実施計画様式!AL78="",0,1)</f>
        <v>1</v>
      </c>
      <c r="AM78">
        <f>IF(実施計画様式!AM78="",0,IFERROR(VLOOKUP(実施計画様式!AM78,―!$AP$10:$AQ$23,2,FALSE),"error"))</f>
        <v>12</v>
      </c>
      <c r="AN78">
        <f>IF(実施計画様式!AN78="",0,IFERROR(VLOOKUP(実施計画様式!AN78,―!$AP$39:$AQ$44,2,FALSE),"error"))</f>
        <v>1</v>
      </c>
      <c r="AO78">
        <f>IF(実施計画様式!AO78="",0,IFERROR(VLOOKUP(実施計画様式!AO78,参考資料1_対象分野リスト!$B$2:$C$46,2,FALSE),"error"))</f>
        <v>800</v>
      </c>
      <c r="AP78">
        <f>IF(実施計画様式!AP78="",0,IFERROR(VLOOKUP(実施計画様式!AP78,参考資料1_対象分野リスト!$B$2:$C$46,2,FALSE),"error"))</f>
        <v>0</v>
      </c>
      <c r="AQ78">
        <f>IF(実施計画様式!AQ78="",0,IFERROR(VLOOKUP(実施計画様式!AQ78,参考資料1_対象分野リスト!$B$2:$C$46,2,FALSE),"error"))</f>
        <v>0</v>
      </c>
      <c r="AR78">
        <f>IF(実施計画様式!AR78="",0,IFERROR(VLOOKUP(実施計画様式!AR78,参考資料1_対象分野リスト!$B$2:$C$46,2,FALSE),"error"))</f>
        <v>0</v>
      </c>
      <c r="AS78">
        <f>IF(実施計画様式!AS78="",0,IFERROR(VLOOKUP(実施計画様式!AS78,参考資料1_対象分野リスト!$E$5:$F$35,2,FALSE),"error"))</f>
        <v>20</v>
      </c>
      <c r="BB78">
        <f>IF(実施計画様式!BB78="",0,IFERROR(VLOOKUP(実施計画様式!BB78,―!AK:AL,2,FALSE),"error"))</f>
        <v>4</v>
      </c>
      <c r="BC78" t="str">
        <f t="shared" si="0"/>
        <v/>
      </c>
      <c r="BF78">
        <v>99</v>
      </c>
      <c r="BG78" t="str">
        <f t="shared" si="4"/>
        <v>予算化時期_R7補正</v>
      </c>
      <c r="BH78" t="str">
        <f>IF(AG78&gt;0,IF(VLOOKUP($B$62,―!$Y$2:$Z$25,2,FALSE)&lt;分岐管理シート!AG78,"予算化方法","予算化方法_未定なし"),"")</f>
        <v>予算化方法_未定なし</v>
      </c>
      <c r="BI78" t="str">
        <f t="shared" si="5"/>
        <v>予算区分_R8_通常</v>
      </c>
      <c r="BJ78" t="str">
        <f t="shared" si="6"/>
        <v>経済対策との関係_R7補正</v>
      </c>
      <c r="BK78" t="str">
        <f t="shared" si="7"/>
        <v>種類_推奨事業メニュー_R7補正</v>
      </c>
      <c r="BL78" t="str">
        <f>_xlfn.IFNA(IF(AND(D78=1,M78=1),INDEX(―!$O$20:$P$26,MATCH(分岐管理シート!N78*100,―!$P$20:$P$26,0),1),""),"")</f>
        <v/>
      </c>
      <c r="BM78" t="str">
        <f>_xlfn.IFNA(IF(AND(D78=1,M78=1),INDEX(―!$O$17:$P$19,MATCH(9-分岐管理シート!N78-分岐管理シート!O78,―!$P$17:$P$19,0),1),""),"")</f>
        <v/>
      </c>
      <c r="BN78" t="str">
        <f>IF(AE78&lt;2,"",―!$AP$28)</f>
        <v/>
      </c>
      <c r="BO78" t="str">
        <f t="shared" si="3"/>
        <v>対象分野_R7・R8補正</v>
      </c>
      <c r="BP78" t="str">
        <f t="shared" si="8"/>
        <v>農林水産・食品分野の細分化項目</v>
      </c>
      <c r="BR78">
        <f t="shared" si="2"/>
        <v>0</v>
      </c>
    </row>
    <row r="79" spans="1:70" x14ac:dyDescent="0.15">
      <c r="C79">
        <v>7</v>
      </c>
      <c r="D79" s="22">
        <f>IF(実施計画様式!D79="",0,IFERROR(VLOOKUP(実施計画様式!D79,―!A:B,2,FALSE),"error"))</f>
        <v>1</v>
      </c>
      <c r="E79">
        <f>IF(実施計画様式!E79="",0,IFERROR(VLOOKUP(実施計画様式!E79,―!$C$40:$D$47,2,FALSE),"error"))</f>
        <v>1</v>
      </c>
      <c r="F79">
        <f>IF(実施計画様式!F79="",0,IFERROR(VLOOKUP(実施計画様式!F79,―!$E$2:$F$2,2,FALSE),"error"))</f>
        <v>2</v>
      </c>
      <c r="G79">
        <f>IFERROR(VLOOKUP(実施計画様式!G79,―!$G$2:$H$2,2,FALSE),0)</f>
        <v>2</v>
      </c>
      <c r="H79">
        <f>IF(実施計画様式!H79="",0,1)</f>
        <v>1</v>
      </c>
      <c r="I79">
        <f>IF(実施計画様式!I79="",0,IFERROR(VLOOKUP(実施計画様式!I79,―!$I$2:$J$2,2,FALSE),"error"))</f>
        <v>2</v>
      </c>
      <c r="J79">
        <f>IF(実施計画様式!J79="",0,1)</f>
        <v>1</v>
      </c>
      <c r="K79">
        <f>IF(実施計画様式!K79="",0,IFERROR(VLOOKUP(実施計画様式!K79,―!K:L,2,FALSE),"error"))</f>
        <v>1</v>
      </c>
      <c r="L79">
        <f>IF(実施計画様式!L79="",0,IFERROR(VLOOKUP(実施計画様式!L79,―!$M$2:$N$2,2,FALSE),"error"))</f>
        <v>2</v>
      </c>
      <c r="M79">
        <f>IFERROR(VLOOKUP(実施計画様式!M79,―!O:P,2,FALSE),0)</f>
        <v>8</v>
      </c>
      <c r="N79">
        <f>IF(実施計画様式!N79="",0,IFERROR(VLOOKUP(実施計画様式!N79,―!$O$1:$P$12,2,FALSE),"error"))</f>
        <v>0</v>
      </c>
      <c r="O79">
        <f>IF(実施計画様式!O79="",0,IFERROR(VLOOKUP(実施計画様式!O79,―!$O$1:$P$12,2,FALSE),"error"))</f>
        <v>0</v>
      </c>
      <c r="P79">
        <f>IF(実施計画様式!P79="",0,IFERROR(VLOOKUP(実施計画様式!P79,―!$O$1:$P$12,2,FALSE),"error"))</f>
        <v>0</v>
      </c>
      <c r="Q79">
        <f>IF(実施計画様式!Q79="",0,1)</f>
        <v>0</v>
      </c>
      <c r="R79" t="s">
        <v>7625</v>
      </c>
      <c r="S79" t="s">
        <v>7625</v>
      </c>
      <c r="T79">
        <f>IF(実施計画様式!T79="",0,1)</f>
        <v>1</v>
      </c>
      <c r="U79">
        <f>IF(実施計画様式!U79="",0,1)</f>
        <v>0</v>
      </c>
      <c r="V79">
        <f>IF(実施計画様式!V79="",0,1)</f>
        <v>0</v>
      </c>
      <c r="W79">
        <f>IF(実施計画様式!W79="",0,1)</f>
        <v>0</v>
      </c>
      <c r="X79">
        <f>IF(実施計画様式!X79="",0,1)</f>
        <v>0</v>
      </c>
      <c r="Y79">
        <f>IF(実施計画様式!Y79="",0,1)</f>
        <v>0</v>
      </c>
      <c r="Z79">
        <f>IF(実施計画様式!Z79="",0,1)</f>
        <v>0</v>
      </c>
      <c r="AA79">
        <f>IF(実施計画様式!AA79="",0,1)</f>
        <v>1</v>
      </c>
      <c r="AB79">
        <f>IF(実施計画様式!AB79="",0,IFERROR(VLOOKUP(実施計画様式!AB79,―!$Q$2:$R$3,2,FALSE),"error"))</f>
        <v>1</v>
      </c>
      <c r="AC79">
        <f>IF(実施計画様式!AC79="",0,IFERROR(VLOOKUP(実施計画様式!AC79,―!$S$2:$T$3,2,FALSE),"error"))</f>
        <v>1</v>
      </c>
      <c r="AD79">
        <f>IF(実施計画様式!AD79="",0,IFERROR(VLOOKUP(実施計画様式!AD79,―!$U$2:$V$3,2,FALSE),"error"))</f>
        <v>1</v>
      </c>
      <c r="AE79">
        <f>IF(実施計画様式!AE79="",0,IFERROR(VLOOKUP(実施計画様式!AE79,―!$W$2:$X$3,2,FALSE),"error"))</f>
        <v>1</v>
      </c>
      <c r="AF79">
        <f>IF(実施計画様式!AF79="",0,IFERROR(VLOOKUP(実施計画様式!AF79,―!$AP$29:$AQ$29,2,FALSE),"error"))</f>
        <v>0</v>
      </c>
      <c r="AG79">
        <f>IF(実施計画様式!AG79="",0,IFERROR(VLOOKUP(実施計画様式!AG79,―!Y:Z,2,FALSE),"error"))</f>
        <v>12</v>
      </c>
      <c r="AH79">
        <f>IF(実施計画様式!AH79="",0,IFERROR(VLOOKUP(実施計画様式!AH79,―!AA:AB,2,FALSE),"error"))</f>
        <v>1</v>
      </c>
      <c r="AI79">
        <f>IF(実施計画様式!AI79="",0,IFERROR(VLOOKUP(実施計画様式!AI79,―!AN:AO,2,FALSE),"error"))</f>
        <v>14</v>
      </c>
      <c r="AJ79">
        <f>IF(実施計画様式!AJ79="",0,IFERROR(VLOOKUP(実施計画様式!AJ79,―!AN:AO,2,FALSE),"error"))</f>
        <v>14</v>
      </c>
      <c r="AK79">
        <f>IF(実施計画様式!AK79="",0,IFERROR(VLOOKUP(実施計画様式!AK79,―!AN:AO,2,FALSE),"error"))</f>
        <v>25</v>
      </c>
      <c r="AL79">
        <f>IF(実施計画様式!AL79="",0,1)</f>
        <v>1</v>
      </c>
      <c r="AM79">
        <f>IF(実施計画様式!AM79="",0,IFERROR(VLOOKUP(実施計画様式!AM79,―!$AP$10:$AQ$23,2,FALSE),"error"))</f>
        <v>12</v>
      </c>
      <c r="AN79">
        <f>IF(実施計画様式!AN79="",0,IFERROR(VLOOKUP(実施計画様式!AN79,―!$AP$39:$AQ$44,2,FALSE),"error"))</f>
        <v>1</v>
      </c>
      <c r="AO79">
        <f>IF(実施計画様式!AO79="",0,IFERROR(VLOOKUP(実施計画様式!AO79,参考資料1_対象分野リスト!$B$2:$C$46,2,FALSE),"error"))</f>
        <v>800</v>
      </c>
      <c r="AP79">
        <f>IF(実施計画様式!AP79="",0,IFERROR(VLOOKUP(実施計画様式!AP79,参考資料1_対象分野リスト!$B$2:$C$46,2,FALSE),"error"))</f>
        <v>0</v>
      </c>
      <c r="AQ79">
        <f>IF(実施計画様式!AQ79="",0,IFERROR(VLOOKUP(実施計画様式!AQ79,参考資料1_対象分野リスト!$B$2:$C$46,2,FALSE),"error"))</f>
        <v>0</v>
      </c>
      <c r="AR79">
        <f>IF(実施計画様式!AR79="",0,IFERROR(VLOOKUP(実施計画様式!AR79,参考資料1_対象分野リスト!$B$2:$C$46,2,FALSE),"error"))</f>
        <v>0</v>
      </c>
      <c r="AS79">
        <f>IF(実施計画様式!AS79="",0,IFERROR(VLOOKUP(実施計画様式!AS79,参考資料1_対象分野リスト!$E$5:$F$35,2,FALSE),"error"))</f>
        <v>20</v>
      </c>
      <c r="BB79">
        <f>IF(実施計画様式!BB79="",0,IFERROR(VLOOKUP(実施計画様式!BB79,―!AK:AL,2,FALSE),"error"))</f>
        <v>4</v>
      </c>
      <c r="BC79" t="str">
        <f t="shared" si="0"/>
        <v/>
      </c>
      <c r="BF79">
        <v>99</v>
      </c>
      <c r="BG79" t="str">
        <f t="shared" si="4"/>
        <v>予算化時期_R7補正</v>
      </c>
      <c r="BH79" t="str">
        <f>IF(AG79&gt;0,IF(VLOOKUP($B$62,―!$Y$2:$Z$25,2,FALSE)&lt;分岐管理シート!AG79,"予算化方法","予算化方法_未定なし"),"")</f>
        <v>予算化方法_未定なし</v>
      </c>
      <c r="BI79" t="str">
        <f t="shared" si="5"/>
        <v>予算区分_R8_通常</v>
      </c>
      <c r="BJ79" t="str">
        <f t="shared" si="6"/>
        <v>経済対策との関係_R7補正</v>
      </c>
      <c r="BK79" t="str">
        <f t="shared" si="7"/>
        <v>種類_推奨事業メニュー_R7補正</v>
      </c>
      <c r="BL79" t="str">
        <f>_xlfn.IFNA(IF(AND(D79=1,M79=1),INDEX(―!$O$20:$P$26,MATCH(分岐管理シート!N79*100,―!$P$20:$P$26,0),1),""),"")</f>
        <v/>
      </c>
      <c r="BM79" t="str">
        <f>_xlfn.IFNA(IF(AND(D79=1,M79=1),INDEX(―!$O$17:$P$19,MATCH(9-分岐管理シート!N79-分岐管理シート!O79,―!$P$17:$P$19,0),1),""),"")</f>
        <v/>
      </c>
      <c r="BN79" t="str">
        <f>IF(AE79&lt;2,"",―!$AP$28)</f>
        <v/>
      </c>
      <c r="BO79" t="str">
        <f t="shared" si="3"/>
        <v>対象分野_R7・R8補正</v>
      </c>
      <c r="BP79" t="str">
        <f t="shared" si="8"/>
        <v>農林水産・食品分野の細分化項目</v>
      </c>
      <c r="BR79">
        <f t="shared" si="2"/>
        <v>0</v>
      </c>
    </row>
    <row r="80" spans="1:70" x14ac:dyDescent="0.15">
      <c r="C80">
        <v>8</v>
      </c>
      <c r="D80" s="22">
        <f>IF(実施計画様式!D80="",0,IFERROR(VLOOKUP(実施計画様式!D80,―!A:B,2,FALSE),"error"))</f>
        <v>1</v>
      </c>
      <c r="E80">
        <f>IF(実施計画様式!E80="",0,IFERROR(VLOOKUP(実施計画様式!E80,―!$C$40:$D$47,2,FALSE),"error"))</f>
        <v>1</v>
      </c>
      <c r="F80">
        <f>IF(実施計画様式!F80="",0,IFERROR(VLOOKUP(実施計画様式!F80,―!$E$2:$F$2,2,FALSE),"error"))</f>
        <v>2</v>
      </c>
      <c r="G80">
        <f>IFERROR(VLOOKUP(実施計画様式!G80,―!$G$2:$H$2,2,FALSE),0)</f>
        <v>2</v>
      </c>
      <c r="H80">
        <f>IF(実施計画様式!H80="",0,1)</f>
        <v>1</v>
      </c>
      <c r="I80">
        <f>IF(実施計画様式!I80="",0,IFERROR(VLOOKUP(実施計画様式!I80,―!$I$2:$J$2,2,FALSE),"error"))</f>
        <v>2</v>
      </c>
      <c r="J80">
        <f>IF(実施計画様式!J80="",0,1)</f>
        <v>1</v>
      </c>
      <c r="K80">
        <f>IF(実施計画様式!K80="",0,IFERROR(VLOOKUP(実施計画様式!K80,―!K:L,2,FALSE),"error"))</f>
        <v>1</v>
      </c>
      <c r="L80">
        <f>IF(実施計画様式!L80="",0,IFERROR(VLOOKUP(実施計画様式!L80,―!$M$2:$N$2,2,FALSE),"error"))</f>
        <v>2</v>
      </c>
      <c r="M80">
        <f>IFERROR(VLOOKUP(実施計画様式!M80,―!O:P,2,FALSE),0)</f>
        <v>8</v>
      </c>
      <c r="N80">
        <f>IF(実施計画様式!N80="",0,IFERROR(VLOOKUP(実施計画様式!N80,―!$O$1:$P$12,2,FALSE),"error"))</f>
        <v>0</v>
      </c>
      <c r="O80">
        <f>IF(実施計画様式!O80="",0,IFERROR(VLOOKUP(実施計画様式!O80,―!$O$1:$P$12,2,FALSE),"error"))</f>
        <v>0</v>
      </c>
      <c r="P80">
        <f>IF(実施計画様式!P80="",0,IFERROR(VLOOKUP(実施計画様式!P80,―!$O$1:$P$12,2,FALSE),"error"))</f>
        <v>0</v>
      </c>
      <c r="Q80">
        <f>IF(実施計画様式!Q80="",0,1)</f>
        <v>0</v>
      </c>
      <c r="R80" t="s">
        <v>7625</v>
      </c>
      <c r="S80" t="s">
        <v>7625</v>
      </c>
      <c r="T80">
        <f>IF(実施計画様式!T80="",0,1)</f>
        <v>1</v>
      </c>
      <c r="U80">
        <f>IF(実施計画様式!U80="",0,1)</f>
        <v>0</v>
      </c>
      <c r="V80">
        <f>IF(実施計画様式!V80="",0,1)</f>
        <v>0</v>
      </c>
      <c r="W80">
        <f>IF(実施計画様式!W80="",0,1)</f>
        <v>0</v>
      </c>
      <c r="X80">
        <f>IF(実施計画様式!X80="",0,1)</f>
        <v>0</v>
      </c>
      <c r="Y80">
        <f>IF(実施計画様式!Y80="",0,1)</f>
        <v>0</v>
      </c>
      <c r="Z80">
        <f>IF(実施計画様式!Z80="",0,1)</f>
        <v>0</v>
      </c>
      <c r="AA80">
        <f>IF(実施計画様式!AA80="",0,1)</f>
        <v>1</v>
      </c>
      <c r="AB80">
        <f>IF(実施計画様式!AB80="",0,IFERROR(VLOOKUP(実施計画様式!AB80,―!$Q$2:$R$3,2,FALSE),"error"))</f>
        <v>1</v>
      </c>
      <c r="AC80">
        <f>IF(実施計画様式!AC80="",0,IFERROR(VLOOKUP(実施計画様式!AC80,―!$S$2:$T$3,2,FALSE),"error"))</f>
        <v>1</v>
      </c>
      <c r="AD80">
        <f>IF(実施計画様式!AD80="",0,IFERROR(VLOOKUP(実施計画様式!AD80,―!$U$2:$V$3,2,FALSE),"error"))</f>
        <v>1</v>
      </c>
      <c r="AE80">
        <f>IF(実施計画様式!AE80="",0,IFERROR(VLOOKUP(実施計画様式!AE80,―!$W$2:$X$3,2,FALSE),"error"))</f>
        <v>1</v>
      </c>
      <c r="AF80">
        <f>IF(実施計画様式!AF80="",0,IFERROR(VLOOKUP(実施計画様式!AF80,―!$AP$29:$AQ$29,2,FALSE),"error"))</f>
        <v>0</v>
      </c>
      <c r="AG80">
        <f>IF(実施計画様式!AG80="",0,IFERROR(VLOOKUP(実施計画様式!AG80,―!Y:Z,2,FALSE),"error"))</f>
        <v>12</v>
      </c>
      <c r="AH80">
        <f>IF(実施計画様式!AH80="",0,IFERROR(VLOOKUP(実施計画様式!AH80,―!AA:AB,2,FALSE),"error"))</f>
        <v>1</v>
      </c>
      <c r="AI80">
        <f>IF(実施計画様式!AI80="",0,IFERROR(VLOOKUP(実施計画様式!AI80,―!AN:AO,2,FALSE),"error"))</f>
        <v>14</v>
      </c>
      <c r="AJ80">
        <f>IF(実施計画様式!AJ80="",0,IFERROR(VLOOKUP(実施計画様式!AJ80,―!AN:AO,2,FALSE),"error"))</f>
        <v>14</v>
      </c>
      <c r="AK80">
        <f>IF(実施計画様式!AK80="",0,IFERROR(VLOOKUP(実施計画様式!AK80,―!AN:AO,2,FALSE),"error"))</f>
        <v>25</v>
      </c>
      <c r="AL80">
        <f>IF(実施計画様式!AL80="",0,1)</f>
        <v>1</v>
      </c>
      <c r="AM80">
        <f>IF(実施計画様式!AM80="",0,IFERROR(VLOOKUP(実施計画様式!AM80,―!$AP$10:$AQ$23,2,FALSE),"error"))</f>
        <v>12</v>
      </c>
      <c r="AN80">
        <f>IF(実施計画様式!AN80="",0,IFERROR(VLOOKUP(実施計画様式!AN80,―!$AP$39:$AQ$44,2,FALSE),"error"))</f>
        <v>1</v>
      </c>
      <c r="AO80">
        <f>IF(実施計画様式!AO80="",0,IFERROR(VLOOKUP(実施計画様式!AO80,参考資料1_対象分野リスト!$B$2:$C$46,2,FALSE),"error"))</f>
        <v>800</v>
      </c>
      <c r="AP80">
        <f>IF(実施計画様式!AP80="",0,IFERROR(VLOOKUP(実施計画様式!AP80,参考資料1_対象分野リスト!$B$2:$C$46,2,FALSE),"error"))</f>
        <v>0</v>
      </c>
      <c r="AQ80">
        <f>IF(実施計画様式!AQ80="",0,IFERROR(VLOOKUP(実施計画様式!AQ80,参考資料1_対象分野リスト!$B$2:$C$46,2,FALSE),"error"))</f>
        <v>0</v>
      </c>
      <c r="AR80">
        <f>IF(実施計画様式!AR80="",0,IFERROR(VLOOKUP(実施計画様式!AR80,参考資料1_対象分野リスト!$B$2:$C$46,2,FALSE),"error"))</f>
        <v>0</v>
      </c>
      <c r="AS80">
        <f>IF(実施計画様式!AS80="",0,IFERROR(VLOOKUP(実施計画様式!AS80,参考資料1_対象分野リスト!$E$5:$F$35,2,FALSE),"error"))</f>
        <v>20</v>
      </c>
      <c r="BB80">
        <f>IF(実施計画様式!BB80="",0,IFERROR(VLOOKUP(実施計画様式!BB80,―!AK:AL,2,FALSE),"error"))</f>
        <v>4</v>
      </c>
      <c r="BC80" t="str">
        <f t="shared" si="0"/>
        <v/>
      </c>
      <c r="BF80">
        <v>99</v>
      </c>
      <c r="BG80" t="str">
        <f t="shared" si="4"/>
        <v>予算化時期_R7補正</v>
      </c>
      <c r="BH80" t="str">
        <f>IF(AG80&gt;0,IF(VLOOKUP($B$62,―!$Y$2:$Z$25,2,FALSE)&lt;分岐管理シート!AG80,"予算化方法","予算化方法_未定なし"),"")</f>
        <v>予算化方法_未定なし</v>
      </c>
      <c r="BI80" t="str">
        <f t="shared" si="5"/>
        <v>予算区分_R8_通常</v>
      </c>
      <c r="BJ80" t="str">
        <f t="shared" si="6"/>
        <v>経済対策との関係_R7補正</v>
      </c>
      <c r="BK80" t="str">
        <f t="shared" si="7"/>
        <v>種類_推奨事業メニュー_R7補正</v>
      </c>
      <c r="BL80" t="str">
        <f>_xlfn.IFNA(IF(AND(D80=1,M80=1),INDEX(―!$O$20:$P$26,MATCH(分岐管理シート!N80*100,―!$P$20:$P$26,0),1),""),"")</f>
        <v/>
      </c>
      <c r="BM80" t="str">
        <f>_xlfn.IFNA(IF(AND(D80=1,M80=1),INDEX(―!$O$17:$P$19,MATCH(9-分岐管理シート!N80-分岐管理シート!O80,―!$P$17:$P$19,0),1),""),"")</f>
        <v/>
      </c>
      <c r="BN80" t="str">
        <f>IF(AE80&lt;2,"",―!$AP$28)</f>
        <v/>
      </c>
      <c r="BO80" t="str">
        <f t="shared" si="3"/>
        <v>対象分野_R7・R8補正</v>
      </c>
      <c r="BP80" t="str">
        <f t="shared" si="8"/>
        <v>農林水産・食品分野の細分化項目</v>
      </c>
      <c r="BR80">
        <f t="shared" si="2"/>
        <v>0</v>
      </c>
    </row>
    <row r="81" spans="3:70" x14ac:dyDescent="0.15">
      <c r="C81">
        <v>9</v>
      </c>
      <c r="D81" s="22">
        <f>IF(実施計画様式!D81="",0,IFERROR(VLOOKUP(実施計画様式!D81,―!A:B,2,FALSE),"error"))</f>
        <v>1</v>
      </c>
      <c r="E81">
        <f>IF(実施計画様式!E81="",0,IFERROR(VLOOKUP(実施計画様式!E81,―!$C$40:$D$47,2,FALSE),"error"))</f>
        <v>1</v>
      </c>
      <c r="F81">
        <f>IF(実施計画様式!F81="",0,IFERROR(VLOOKUP(実施計画様式!F81,―!$E$2:$F$2,2,FALSE),"error"))</f>
        <v>2</v>
      </c>
      <c r="G81">
        <f>IFERROR(VLOOKUP(実施計画様式!G81,―!$G$2:$H$2,2,FALSE),0)</f>
        <v>2</v>
      </c>
      <c r="H81">
        <f>IF(実施計画様式!H81="",0,1)</f>
        <v>1</v>
      </c>
      <c r="I81">
        <f>IF(実施計画様式!I81="",0,IFERROR(VLOOKUP(実施計画様式!I81,―!$I$2:$J$2,2,FALSE),"error"))</f>
        <v>2</v>
      </c>
      <c r="J81">
        <f>IF(実施計画様式!J81="",0,1)</f>
        <v>1</v>
      </c>
      <c r="K81">
        <f>IF(実施計画様式!K81="",0,IFERROR(VLOOKUP(実施計画様式!K81,―!K:L,2,FALSE),"error"))</f>
        <v>1</v>
      </c>
      <c r="L81">
        <f>IF(実施計画様式!L81="",0,IFERROR(VLOOKUP(実施計画様式!L81,―!$M$2:$N$2,2,FALSE),"error"))</f>
        <v>2</v>
      </c>
      <c r="M81">
        <f>IFERROR(VLOOKUP(実施計画様式!M81,―!O:P,2,FALSE),0)</f>
        <v>8</v>
      </c>
      <c r="N81">
        <f>IF(実施計画様式!N81="",0,IFERROR(VLOOKUP(実施計画様式!N81,―!$O$1:$P$12,2,FALSE),"error"))</f>
        <v>0</v>
      </c>
      <c r="O81">
        <f>IF(実施計画様式!O81="",0,IFERROR(VLOOKUP(実施計画様式!O81,―!$O$1:$P$12,2,FALSE),"error"))</f>
        <v>0</v>
      </c>
      <c r="P81">
        <f>IF(実施計画様式!P81="",0,IFERROR(VLOOKUP(実施計画様式!P81,―!$O$1:$P$12,2,FALSE),"error"))</f>
        <v>0</v>
      </c>
      <c r="Q81">
        <f>IF(実施計画様式!Q81="",0,1)</f>
        <v>0</v>
      </c>
      <c r="R81" t="s">
        <v>7625</v>
      </c>
      <c r="S81" t="s">
        <v>7625</v>
      </c>
      <c r="T81">
        <f>IF(実施計画様式!T81="",0,1)</f>
        <v>1</v>
      </c>
      <c r="U81">
        <f>IF(実施計画様式!U81="",0,1)</f>
        <v>0</v>
      </c>
      <c r="V81">
        <f>IF(実施計画様式!V81="",0,1)</f>
        <v>0</v>
      </c>
      <c r="W81">
        <f>IF(実施計画様式!W81="",0,1)</f>
        <v>0</v>
      </c>
      <c r="X81">
        <f>IF(実施計画様式!X81="",0,1)</f>
        <v>0</v>
      </c>
      <c r="Y81">
        <f>IF(実施計画様式!Y81="",0,1)</f>
        <v>0</v>
      </c>
      <c r="Z81">
        <f>IF(実施計画様式!Z81="",0,1)</f>
        <v>0</v>
      </c>
      <c r="AA81">
        <f>IF(実施計画様式!AA81="",0,1)</f>
        <v>1</v>
      </c>
      <c r="AB81">
        <f>IF(実施計画様式!AB81="",0,IFERROR(VLOOKUP(実施計画様式!AB81,―!$Q$2:$R$3,2,FALSE),"error"))</f>
        <v>1</v>
      </c>
      <c r="AC81">
        <f>IF(実施計画様式!AC81="",0,IFERROR(VLOOKUP(実施計画様式!AC81,―!$S$2:$T$3,2,FALSE),"error"))</f>
        <v>1</v>
      </c>
      <c r="AD81">
        <f>IF(実施計画様式!AD81="",0,IFERROR(VLOOKUP(実施計画様式!AD81,―!$U$2:$V$3,2,FALSE),"error"))</f>
        <v>1</v>
      </c>
      <c r="AE81">
        <f>IF(実施計画様式!AE81="",0,IFERROR(VLOOKUP(実施計画様式!AE81,―!$W$2:$X$3,2,FALSE),"error"))</f>
        <v>1</v>
      </c>
      <c r="AF81">
        <f>IF(実施計画様式!AF81="",0,IFERROR(VLOOKUP(実施計画様式!AF81,―!$AP$29:$AQ$29,2,FALSE),"error"))</f>
        <v>0</v>
      </c>
      <c r="AG81">
        <f>IF(実施計画様式!AG81="",0,IFERROR(VLOOKUP(実施計画様式!AG81,―!Y:Z,2,FALSE),"error"))</f>
        <v>12</v>
      </c>
      <c r="AH81">
        <f>IF(実施計画様式!AH81="",0,IFERROR(VLOOKUP(実施計画様式!AH81,―!AA:AB,2,FALSE),"error"))</f>
        <v>1</v>
      </c>
      <c r="AI81">
        <f>IF(実施計画様式!AI81="",0,IFERROR(VLOOKUP(実施計画様式!AI81,―!AN:AO,2,FALSE),"error"))</f>
        <v>14</v>
      </c>
      <c r="AJ81">
        <f>IF(実施計画様式!AJ81="",0,IFERROR(VLOOKUP(実施計画様式!AJ81,―!AN:AO,2,FALSE),"error"))</f>
        <v>14</v>
      </c>
      <c r="AK81">
        <f>IF(実施計画様式!AK81="",0,IFERROR(VLOOKUP(実施計画様式!AK81,―!AN:AO,2,FALSE),"error"))</f>
        <v>25</v>
      </c>
      <c r="AL81">
        <f>IF(実施計画様式!AL81="",0,1)</f>
        <v>1</v>
      </c>
      <c r="AM81">
        <f>IF(実施計画様式!AM81="",0,IFERROR(VLOOKUP(実施計画様式!AM81,―!$AP$10:$AQ$23,2,FALSE),"error"))</f>
        <v>12</v>
      </c>
      <c r="AN81">
        <f>IF(実施計画様式!AN81="",0,IFERROR(VLOOKUP(実施計画様式!AN81,―!$AP$39:$AQ$44,2,FALSE),"error"))</f>
        <v>1</v>
      </c>
      <c r="AO81">
        <f>IF(実施計画様式!AO81="",0,IFERROR(VLOOKUP(実施計画様式!AO81,参考資料1_対象分野リスト!$B$2:$C$46,2,FALSE),"error"))</f>
        <v>800</v>
      </c>
      <c r="AP81">
        <f>IF(実施計画様式!AP81="",0,IFERROR(VLOOKUP(実施計画様式!AP81,参考資料1_対象分野リスト!$B$2:$C$46,2,FALSE),"error"))</f>
        <v>0</v>
      </c>
      <c r="AQ81">
        <f>IF(実施計画様式!AQ81="",0,IFERROR(VLOOKUP(実施計画様式!AQ81,参考資料1_対象分野リスト!$B$2:$C$46,2,FALSE),"error"))</f>
        <v>0</v>
      </c>
      <c r="AR81">
        <f>IF(実施計画様式!AR81="",0,IFERROR(VLOOKUP(実施計画様式!AR81,参考資料1_対象分野リスト!$B$2:$C$46,2,FALSE),"error"))</f>
        <v>0</v>
      </c>
      <c r="AS81">
        <f>IF(実施計画様式!AS81="",0,IFERROR(VLOOKUP(実施計画様式!AS81,参考資料1_対象分野リスト!$E$5:$F$35,2,FALSE),"error"))</f>
        <v>20</v>
      </c>
      <c r="BB81">
        <f>IF(実施計画様式!BB81="",0,IFERROR(VLOOKUP(実施計画様式!BB81,―!AK:AL,2,FALSE),"error"))</f>
        <v>4</v>
      </c>
      <c r="BC81" t="str">
        <f t="shared" si="0"/>
        <v/>
      </c>
      <c r="BF81">
        <v>99</v>
      </c>
      <c r="BG81" t="str">
        <f t="shared" si="4"/>
        <v>予算化時期_R7補正</v>
      </c>
      <c r="BH81" t="str">
        <f>IF(AG81&gt;0,IF(VLOOKUP($B$62,―!$Y$2:$Z$25,2,FALSE)&lt;分岐管理シート!AG81,"予算化方法","予算化方法_未定なし"),"")</f>
        <v>予算化方法_未定なし</v>
      </c>
      <c r="BI81" t="str">
        <f t="shared" si="5"/>
        <v>予算区分_R8_通常</v>
      </c>
      <c r="BJ81" t="str">
        <f t="shared" si="6"/>
        <v>経済対策との関係_R7補正</v>
      </c>
      <c r="BK81" t="str">
        <f t="shared" si="7"/>
        <v>種類_推奨事業メニュー_R7補正</v>
      </c>
      <c r="BL81" t="str">
        <f>_xlfn.IFNA(IF(AND(D81=1,M81=1),INDEX(―!$O$20:$P$26,MATCH(分岐管理シート!N81*100,―!$P$20:$P$26,0),1),""),"")</f>
        <v/>
      </c>
      <c r="BM81" t="str">
        <f>_xlfn.IFNA(IF(AND(D81=1,M81=1),INDEX(―!$O$17:$P$19,MATCH(9-分岐管理シート!N81-分岐管理シート!O81,―!$P$17:$P$19,0),1),""),"")</f>
        <v/>
      </c>
      <c r="BN81" t="str">
        <f>IF(AE81&lt;2,"",―!$AP$28)</f>
        <v/>
      </c>
      <c r="BO81" t="str">
        <f t="shared" si="3"/>
        <v>対象分野_R7・R8補正</v>
      </c>
      <c r="BP81" t="str">
        <f t="shared" si="8"/>
        <v>農林水産・食品分野の細分化項目</v>
      </c>
      <c r="BR81">
        <f t="shared" si="2"/>
        <v>0</v>
      </c>
    </row>
    <row r="82" spans="3:70" x14ac:dyDescent="0.15">
      <c r="C82">
        <v>10</v>
      </c>
      <c r="D82" s="22">
        <f>IF(実施計画様式!D82="",0,IFERROR(VLOOKUP(実施計画様式!D82,―!A:B,2,FALSE),"error"))</f>
        <v>1</v>
      </c>
      <c r="E82">
        <f>IF(実施計画様式!E82="",0,IFERROR(VLOOKUP(実施計画様式!E82,―!$C$40:$D$47,2,FALSE),"error"))</f>
        <v>1</v>
      </c>
      <c r="F82">
        <f>IF(実施計画様式!F82="",0,IFERROR(VLOOKUP(実施計画様式!F82,―!$E$2:$F$2,2,FALSE),"error"))</f>
        <v>2</v>
      </c>
      <c r="G82">
        <f>IFERROR(VLOOKUP(実施計画様式!G82,―!$G$2:$H$2,2,FALSE),0)</f>
        <v>2</v>
      </c>
      <c r="H82">
        <f>IF(実施計画様式!H82="",0,1)</f>
        <v>1</v>
      </c>
      <c r="I82">
        <f>IF(実施計画様式!I82="",0,IFERROR(VLOOKUP(実施計画様式!I82,―!$I$2:$J$2,2,FALSE),"error"))</f>
        <v>2</v>
      </c>
      <c r="J82">
        <f>IF(実施計画様式!J82="",0,1)</f>
        <v>1</v>
      </c>
      <c r="K82">
        <f>IF(実施計画様式!K82="",0,IFERROR(VLOOKUP(実施計画様式!K82,―!K:L,2,FALSE),"error"))</f>
        <v>1</v>
      </c>
      <c r="L82">
        <f>IF(実施計画様式!L82="",0,IFERROR(VLOOKUP(実施計画様式!L82,―!$M$2:$N$2,2,FALSE),"error"))</f>
        <v>2</v>
      </c>
      <c r="M82">
        <f>IFERROR(VLOOKUP(実施計画様式!M82,―!O:P,2,FALSE),0)</f>
        <v>8</v>
      </c>
      <c r="N82">
        <f>IF(実施計画様式!N82="",0,IFERROR(VLOOKUP(実施計画様式!N82,―!$O$1:$P$12,2,FALSE),"error"))</f>
        <v>0</v>
      </c>
      <c r="O82">
        <f>IF(実施計画様式!O82="",0,IFERROR(VLOOKUP(実施計画様式!O82,―!$O$1:$P$12,2,FALSE),"error"))</f>
        <v>0</v>
      </c>
      <c r="P82">
        <f>IF(実施計画様式!P82="",0,IFERROR(VLOOKUP(実施計画様式!P82,―!$O$1:$P$12,2,FALSE),"error"))</f>
        <v>0</v>
      </c>
      <c r="Q82">
        <f>IF(実施計画様式!Q82="",0,1)</f>
        <v>0</v>
      </c>
      <c r="R82" t="s">
        <v>7625</v>
      </c>
      <c r="S82" t="s">
        <v>7625</v>
      </c>
      <c r="T82">
        <f>IF(実施計画様式!T82="",0,1)</f>
        <v>1</v>
      </c>
      <c r="U82">
        <f>IF(実施計画様式!U82="",0,1)</f>
        <v>0</v>
      </c>
      <c r="V82">
        <f>IF(実施計画様式!V82="",0,1)</f>
        <v>0</v>
      </c>
      <c r="W82">
        <f>IF(実施計画様式!W82="",0,1)</f>
        <v>0</v>
      </c>
      <c r="X82">
        <f>IF(実施計画様式!X82="",0,1)</f>
        <v>0</v>
      </c>
      <c r="Y82">
        <f>IF(実施計画様式!Y82="",0,1)</f>
        <v>0</v>
      </c>
      <c r="Z82">
        <f>IF(実施計画様式!Z82="",0,1)</f>
        <v>0</v>
      </c>
      <c r="AA82">
        <f>IF(実施計画様式!AA82="",0,1)</f>
        <v>1</v>
      </c>
      <c r="AB82">
        <f>IF(実施計画様式!AB82="",0,IFERROR(VLOOKUP(実施計画様式!AB82,―!$Q$2:$R$3,2,FALSE),"error"))</f>
        <v>1</v>
      </c>
      <c r="AC82">
        <f>IF(実施計画様式!AC82="",0,IFERROR(VLOOKUP(実施計画様式!AC82,―!$S$2:$T$3,2,FALSE),"error"))</f>
        <v>1</v>
      </c>
      <c r="AD82">
        <f>IF(実施計画様式!AD82="",0,IFERROR(VLOOKUP(実施計画様式!AD82,―!$U$2:$V$3,2,FALSE),"error"))</f>
        <v>1</v>
      </c>
      <c r="AE82">
        <f>IF(実施計画様式!AE82="",0,IFERROR(VLOOKUP(実施計画様式!AE82,―!$W$2:$X$3,2,FALSE),"error"))</f>
        <v>1</v>
      </c>
      <c r="AF82">
        <f>IF(実施計画様式!AF82="",0,IFERROR(VLOOKUP(実施計画様式!AF82,―!$AP$29:$AQ$29,2,FALSE),"error"))</f>
        <v>0</v>
      </c>
      <c r="AG82">
        <f>IF(実施計画様式!AG82="",0,IFERROR(VLOOKUP(実施計画様式!AG82,―!Y:Z,2,FALSE),"error"))</f>
        <v>12</v>
      </c>
      <c r="AH82">
        <f>IF(実施計画様式!AH82="",0,IFERROR(VLOOKUP(実施計画様式!AH82,―!AA:AB,2,FALSE),"error"))</f>
        <v>1</v>
      </c>
      <c r="AI82">
        <f>IF(実施計画様式!AI82="",0,IFERROR(VLOOKUP(実施計画様式!AI82,―!AN:AO,2,FALSE),"error"))</f>
        <v>14</v>
      </c>
      <c r="AJ82">
        <f>IF(実施計画様式!AJ82="",0,IFERROR(VLOOKUP(実施計画様式!AJ82,―!AN:AO,2,FALSE),"error"))</f>
        <v>14</v>
      </c>
      <c r="AK82">
        <f>IF(実施計画様式!AK82="",0,IFERROR(VLOOKUP(実施計画様式!AK82,―!AN:AO,2,FALSE),"error"))</f>
        <v>25</v>
      </c>
      <c r="AL82">
        <f>IF(実施計画様式!AL82="",0,1)</f>
        <v>1</v>
      </c>
      <c r="AM82">
        <f>IF(実施計画様式!AM82="",0,IFERROR(VLOOKUP(実施計画様式!AM82,―!$AP$10:$AQ$23,2,FALSE),"error"))</f>
        <v>12</v>
      </c>
      <c r="AN82">
        <f>IF(実施計画様式!AN82="",0,IFERROR(VLOOKUP(実施計画様式!AN82,―!$AP$39:$AQ$44,2,FALSE),"error"))</f>
        <v>1</v>
      </c>
      <c r="AO82">
        <f>IF(実施計画様式!AO82="",0,IFERROR(VLOOKUP(実施計画様式!AO82,参考資料1_対象分野リスト!$B$2:$C$46,2,FALSE),"error"))</f>
        <v>800</v>
      </c>
      <c r="AP82">
        <f>IF(実施計画様式!AP82="",0,IFERROR(VLOOKUP(実施計画様式!AP82,参考資料1_対象分野リスト!$B$2:$C$46,2,FALSE),"error"))</f>
        <v>0</v>
      </c>
      <c r="AQ82">
        <f>IF(実施計画様式!AQ82="",0,IFERROR(VLOOKUP(実施計画様式!AQ82,参考資料1_対象分野リスト!$B$2:$C$46,2,FALSE),"error"))</f>
        <v>0</v>
      </c>
      <c r="AR82">
        <f>IF(実施計画様式!AR82="",0,IFERROR(VLOOKUP(実施計画様式!AR82,参考資料1_対象分野リスト!$B$2:$C$46,2,FALSE),"error"))</f>
        <v>0</v>
      </c>
      <c r="AS82">
        <f>IF(実施計画様式!AS82="",0,IFERROR(VLOOKUP(実施計画様式!AS82,参考資料1_対象分野リスト!$E$5:$F$35,2,FALSE),"error"))</f>
        <v>14</v>
      </c>
      <c r="BB82">
        <f>IF(実施計画様式!BB82="",0,IFERROR(VLOOKUP(実施計画様式!BB82,―!AK:AL,2,FALSE),"error"))</f>
        <v>4</v>
      </c>
      <c r="BC82" t="str">
        <f t="shared" si="0"/>
        <v/>
      </c>
      <c r="BF82">
        <v>99</v>
      </c>
      <c r="BG82" t="str">
        <f t="shared" si="4"/>
        <v>予算化時期_R7補正</v>
      </c>
      <c r="BH82" t="str">
        <f>IF(AG82&gt;0,IF(VLOOKUP($B$62,―!$Y$2:$Z$25,2,FALSE)&lt;分岐管理シート!AG82,"予算化方法","予算化方法_未定なし"),"")</f>
        <v>予算化方法_未定なし</v>
      </c>
      <c r="BI82" t="str">
        <f t="shared" si="5"/>
        <v>予算区分_R8_通常</v>
      </c>
      <c r="BJ82" t="str">
        <f t="shared" si="6"/>
        <v>経済対策との関係_R7補正</v>
      </c>
      <c r="BK82" t="str">
        <f t="shared" si="7"/>
        <v>種類_推奨事業メニュー_R7補正</v>
      </c>
      <c r="BL82" t="str">
        <f>_xlfn.IFNA(IF(AND(D82=1,M82=1),INDEX(―!$O$20:$P$26,MATCH(分岐管理シート!N82*100,―!$P$20:$P$26,0),1),""),"")</f>
        <v/>
      </c>
      <c r="BM82" t="str">
        <f>_xlfn.IFNA(IF(AND(D82=1,M82=1),INDEX(―!$O$17:$P$19,MATCH(9-分岐管理シート!N82-分岐管理シート!O82,―!$P$17:$P$19,0),1),""),"")</f>
        <v/>
      </c>
      <c r="BN82" t="str">
        <f>IF(AE82&lt;2,"",―!$AP$28)</f>
        <v/>
      </c>
      <c r="BO82" t="str">
        <f t="shared" si="3"/>
        <v>対象分野_R7・R8補正</v>
      </c>
      <c r="BP82" t="str">
        <f t="shared" si="8"/>
        <v>農林水産・食品分野の細分化項目</v>
      </c>
      <c r="BR82">
        <f t="shared" si="2"/>
        <v>0</v>
      </c>
    </row>
    <row r="83" spans="3:70" x14ac:dyDescent="0.15">
      <c r="C83">
        <v>11</v>
      </c>
      <c r="D83" s="22">
        <f>IF(実施計画様式!D83="",0,IFERROR(VLOOKUP(実施計画様式!D83,―!A:B,2,FALSE),"error"))</f>
        <v>1</v>
      </c>
      <c r="E83">
        <f>IF(実施計画様式!E83="",0,IFERROR(VLOOKUP(実施計画様式!E83,―!$C$40:$D$47,2,FALSE),"error"))</f>
        <v>1</v>
      </c>
      <c r="F83">
        <f>IF(実施計画様式!F83="",0,IFERROR(VLOOKUP(実施計画様式!F83,―!$E$2:$F$2,2,FALSE),"error"))</f>
        <v>2</v>
      </c>
      <c r="G83">
        <f>IFERROR(VLOOKUP(実施計画様式!G83,―!$G$2:$H$2,2,FALSE),0)</f>
        <v>2</v>
      </c>
      <c r="H83">
        <f>IF(実施計画様式!H83="",0,1)</f>
        <v>1</v>
      </c>
      <c r="I83">
        <f>IF(実施計画様式!I83="",0,IFERROR(VLOOKUP(実施計画様式!I83,―!$I$2:$J$2,2,FALSE),"error"))</f>
        <v>2</v>
      </c>
      <c r="J83">
        <f>IF(実施計画様式!J83="",0,1)</f>
        <v>1</v>
      </c>
      <c r="K83">
        <f>IF(実施計画様式!K83="",0,IFERROR(VLOOKUP(実施計画様式!K83,―!K:L,2,FALSE),"error"))</f>
        <v>1</v>
      </c>
      <c r="L83">
        <f>IF(実施計画様式!L83="",0,IFERROR(VLOOKUP(実施計画様式!L83,―!$M$2:$N$2,2,FALSE),"error"))</f>
        <v>2</v>
      </c>
      <c r="M83">
        <f>IFERROR(VLOOKUP(実施計画様式!M83,―!O:P,2,FALSE),0)</f>
        <v>8</v>
      </c>
      <c r="N83">
        <f>IF(実施計画様式!N83="",0,IFERROR(VLOOKUP(実施計画様式!N83,―!$O$1:$P$12,2,FALSE),"error"))</f>
        <v>0</v>
      </c>
      <c r="O83">
        <f>IF(実施計画様式!O83="",0,IFERROR(VLOOKUP(実施計画様式!O83,―!$O$1:$P$12,2,FALSE),"error"))</f>
        <v>0</v>
      </c>
      <c r="P83">
        <f>IF(実施計画様式!P83="",0,IFERROR(VLOOKUP(実施計画様式!P83,―!$O$1:$P$12,2,FALSE),"error"))</f>
        <v>0</v>
      </c>
      <c r="Q83">
        <f>IF(実施計画様式!Q83="",0,1)</f>
        <v>0</v>
      </c>
      <c r="R83" t="s">
        <v>7625</v>
      </c>
      <c r="S83" t="s">
        <v>7625</v>
      </c>
      <c r="T83">
        <f>IF(実施計画様式!T83="",0,1)</f>
        <v>1</v>
      </c>
      <c r="U83">
        <f>IF(実施計画様式!U83="",0,1)</f>
        <v>0</v>
      </c>
      <c r="V83">
        <f>IF(実施計画様式!V83="",0,1)</f>
        <v>0</v>
      </c>
      <c r="W83">
        <f>IF(実施計画様式!W83="",0,1)</f>
        <v>0</v>
      </c>
      <c r="X83">
        <f>IF(実施計画様式!X83="",0,1)</f>
        <v>0</v>
      </c>
      <c r="Y83">
        <f>IF(実施計画様式!Y83="",0,1)</f>
        <v>0</v>
      </c>
      <c r="Z83">
        <f>IF(実施計画様式!Z83="",0,1)</f>
        <v>0</v>
      </c>
      <c r="AA83">
        <f>IF(実施計画様式!AA83="",0,1)</f>
        <v>1</v>
      </c>
      <c r="AB83">
        <f>IF(実施計画様式!AB83="",0,IFERROR(VLOOKUP(実施計画様式!AB83,―!$Q$2:$R$3,2,FALSE),"error"))</f>
        <v>1</v>
      </c>
      <c r="AC83">
        <f>IF(実施計画様式!AC83="",0,IFERROR(VLOOKUP(実施計画様式!AC83,―!$S$2:$T$3,2,FALSE),"error"))</f>
        <v>1</v>
      </c>
      <c r="AD83">
        <f>IF(実施計画様式!AD83="",0,IFERROR(VLOOKUP(実施計画様式!AD83,―!$U$2:$V$3,2,FALSE),"error"))</f>
        <v>1</v>
      </c>
      <c r="AE83">
        <f>IF(実施計画様式!AE83="",0,IFERROR(VLOOKUP(実施計画様式!AE83,―!$W$2:$X$3,2,FALSE),"error"))</f>
        <v>1</v>
      </c>
      <c r="AF83">
        <f>IF(実施計画様式!AF83="",0,IFERROR(VLOOKUP(実施計画様式!AF83,―!$AP$29:$AQ$29,2,FALSE),"error"))</f>
        <v>0</v>
      </c>
      <c r="AG83">
        <f>IF(実施計画様式!AG83="",0,IFERROR(VLOOKUP(実施計画様式!AG83,―!Y:Z,2,FALSE),"error"))</f>
        <v>12</v>
      </c>
      <c r="AH83">
        <f>IF(実施計画様式!AH83="",0,IFERROR(VLOOKUP(実施計画様式!AH83,―!AA:AB,2,FALSE),"error"))</f>
        <v>1</v>
      </c>
      <c r="AI83">
        <f>IF(実施計画様式!AI83="",0,IFERROR(VLOOKUP(実施計画様式!AI83,―!AN:AO,2,FALSE),"error"))</f>
        <v>14</v>
      </c>
      <c r="AJ83">
        <f>IF(実施計画様式!AJ83="",0,IFERROR(VLOOKUP(実施計画様式!AJ83,―!AN:AO,2,FALSE),"error"))</f>
        <v>14</v>
      </c>
      <c r="AK83">
        <f>IF(実施計画様式!AK83="",0,IFERROR(VLOOKUP(実施計画様式!AK83,―!AN:AO,2,FALSE),"error"))</f>
        <v>25</v>
      </c>
      <c r="AL83">
        <f>IF(実施計画様式!AL83="",0,1)</f>
        <v>1</v>
      </c>
      <c r="AM83">
        <f>IF(実施計画様式!AM83="",0,IFERROR(VLOOKUP(実施計画様式!AM83,―!$AP$10:$AQ$23,2,FALSE),"error"))</f>
        <v>12</v>
      </c>
      <c r="AN83">
        <f>IF(実施計画様式!AN83="",0,IFERROR(VLOOKUP(実施計画様式!AN83,―!$AP$39:$AQ$44,2,FALSE),"error"))</f>
        <v>1</v>
      </c>
      <c r="AO83">
        <f>IF(実施計画様式!AO83="",0,IFERROR(VLOOKUP(実施計画様式!AO83,参考資料1_対象分野リスト!$B$2:$C$46,2,FALSE),"error"))</f>
        <v>800</v>
      </c>
      <c r="AP83">
        <f>IF(実施計画様式!AP83="",0,IFERROR(VLOOKUP(実施計画様式!AP83,参考資料1_対象分野リスト!$B$2:$C$46,2,FALSE),"error"))</f>
        <v>0</v>
      </c>
      <c r="AQ83">
        <f>IF(実施計画様式!AQ83="",0,IFERROR(VLOOKUP(実施計画様式!AQ83,参考資料1_対象分野リスト!$B$2:$C$46,2,FALSE),"error"))</f>
        <v>0</v>
      </c>
      <c r="AR83">
        <f>IF(実施計画様式!AR83="",0,IFERROR(VLOOKUP(実施計画様式!AR83,参考資料1_対象分野リスト!$B$2:$C$46,2,FALSE),"error"))</f>
        <v>0</v>
      </c>
      <c r="AS83">
        <f>IF(実施計画様式!AS83="",0,IFERROR(VLOOKUP(実施計画様式!AS83,参考資料1_対象分野リスト!$E$5:$F$35,2,FALSE),"error"))</f>
        <v>20</v>
      </c>
      <c r="BB83">
        <f>IF(実施計画様式!BB83="",0,IFERROR(VLOOKUP(実施計画様式!BB83,―!AK:AL,2,FALSE),"error"))</f>
        <v>4</v>
      </c>
      <c r="BC83" t="str">
        <f t="shared" si="0"/>
        <v/>
      </c>
      <c r="BF83">
        <v>99</v>
      </c>
      <c r="BG83" t="str">
        <f t="shared" si="4"/>
        <v>予算化時期_R7補正</v>
      </c>
      <c r="BH83" t="str">
        <f>IF(AG83&gt;0,IF(VLOOKUP($B$62,―!$Y$2:$Z$25,2,FALSE)&lt;分岐管理シート!AG83,"予算化方法","予算化方法_未定なし"),"")</f>
        <v>予算化方法_未定なし</v>
      </c>
      <c r="BI83" t="str">
        <f t="shared" si="5"/>
        <v>予算区分_R8_通常</v>
      </c>
      <c r="BJ83" t="str">
        <f t="shared" si="6"/>
        <v>経済対策との関係_R7補正</v>
      </c>
      <c r="BK83" t="str">
        <f t="shared" si="7"/>
        <v>種類_推奨事業メニュー_R7補正</v>
      </c>
      <c r="BL83" t="str">
        <f>_xlfn.IFNA(IF(AND(D83=1,M83=1),INDEX(―!$O$20:$P$26,MATCH(分岐管理シート!N83*100,―!$P$20:$P$26,0),1),""),"")</f>
        <v/>
      </c>
      <c r="BM83" t="str">
        <f>_xlfn.IFNA(IF(AND(D83=1,M83=1),INDEX(―!$O$17:$P$19,MATCH(9-分岐管理シート!N83-分岐管理シート!O83,―!$P$17:$P$19,0),1),""),"")</f>
        <v/>
      </c>
      <c r="BN83" t="str">
        <f>IF(AE83&lt;2,"",―!$AP$28)</f>
        <v/>
      </c>
      <c r="BO83" t="str">
        <f t="shared" si="3"/>
        <v>対象分野_R7・R8補正</v>
      </c>
      <c r="BP83" t="str">
        <f t="shared" si="8"/>
        <v>農林水産・食品分野の細分化項目</v>
      </c>
      <c r="BR83">
        <f t="shared" si="2"/>
        <v>0</v>
      </c>
    </row>
    <row r="84" spans="3:70" x14ac:dyDescent="0.15">
      <c r="C84">
        <v>12</v>
      </c>
      <c r="D84" s="22">
        <f>IF(実施計画様式!D84="",0,IFERROR(VLOOKUP(実施計画様式!D84,―!A:B,2,FALSE),"error"))</f>
        <v>1</v>
      </c>
      <c r="E84">
        <f>IF(実施計画様式!E84="",0,IFERROR(VLOOKUP(実施計画様式!E84,―!$C$40:$D$47,2,FALSE),"error"))</f>
        <v>1</v>
      </c>
      <c r="F84">
        <f>IF(実施計画様式!F84="",0,IFERROR(VLOOKUP(実施計画様式!F84,―!$E$2:$F$2,2,FALSE),"error"))</f>
        <v>2</v>
      </c>
      <c r="G84">
        <f>IFERROR(VLOOKUP(実施計画様式!G84,―!$G$2:$H$2,2,FALSE),0)</f>
        <v>2</v>
      </c>
      <c r="H84">
        <f>IF(実施計画様式!H84="",0,1)</f>
        <v>1</v>
      </c>
      <c r="I84">
        <f>IF(実施計画様式!I84="",0,IFERROR(VLOOKUP(実施計画様式!I84,―!$I$2:$J$2,2,FALSE),"error"))</f>
        <v>2</v>
      </c>
      <c r="J84">
        <f>IF(実施計画様式!J84="",0,1)</f>
        <v>1</v>
      </c>
      <c r="K84">
        <f>IF(実施計画様式!K84="",0,IFERROR(VLOOKUP(実施計画様式!K84,―!K:L,2,FALSE),"error"))</f>
        <v>1</v>
      </c>
      <c r="L84">
        <f>IF(実施計画様式!L84="",0,IFERROR(VLOOKUP(実施計画様式!L84,―!$M$2:$N$2,2,FALSE),"error"))</f>
        <v>2</v>
      </c>
      <c r="M84">
        <f>IFERROR(VLOOKUP(実施計画様式!M84,―!O:P,2,FALSE),0)</f>
        <v>8</v>
      </c>
      <c r="N84">
        <f>IF(実施計画様式!N84="",0,IFERROR(VLOOKUP(実施計画様式!N84,―!$O$1:$P$12,2,FALSE),"error"))</f>
        <v>0</v>
      </c>
      <c r="O84">
        <f>IF(実施計画様式!O84="",0,IFERROR(VLOOKUP(実施計画様式!O84,―!$O$1:$P$12,2,FALSE),"error"))</f>
        <v>0</v>
      </c>
      <c r="P84">
        <f>IF(実施計画様式!P84="",0,IFERROR(VLOOKUP(実施計画様式!P84,―!$O$1:$P$12,2,FALSE),"error"))</f>
        <v>0</v>
      </c>
      <c r="Q84">
        <f>IF(実施計画様式!Q84="",0,1)</f>
        <v>0</v>
      </c>
      <c r="R84" t="s">
        <v>7625</v>
      </c>
      <c r="S84" t="s">
        <v>7625</v>
      </c>
      <c r="T84">
        <f>IF(実施計画様式!T84="",0,1)</f>
        <v>1</v>
      </c>
      <c r="U84">
        <f>IF(実施計画様式!U84="",0,1)</f>
        <v>0</v>
      </c>
      <c r="V84">
        <f>IF(実施計画様式!V84="",0,1)</f>
        <v>0</v>
      </c>
      <c r="W84">
        <f>IF(実施計画様式!W84="",0,1)</f>
        <v>0</v>
      </c>
      <c r="X84">
        <f>IF(実施計画様式!X84="",0,1)</f>
        <v>0</v>
      </c>
      <c r="Y84">
        <f>IF(実施計画様式!Y84="",0,1)</f>
        <v>0</v>
      </c>
      <c r="Z84">
        <f>IF(実施計画様式!Z84="",0,1)</f>
        <v>0</v>
      </c>
      <c r="AA84">
        <f>IF(実施計画様式!AA84="",0,1)</f>
        <v>1</v>
      </c>
      <c r="AB84">
        <f>IF(実施計画様式!AB84="",0,IFERROR(VLOOKUP(実施計画様式!AB84,―!$Q$2:$R$3,2,FALSE),"error"))</f>
        <v>1</v>
      </c>
      <c r="AC84">
        <f>IF(実施計画様式!AC84="",0,IFERROR(VLOOKUP(実施計画様式!AC84,―!$S$2:$T$3,2,FALSE),"error"))</f>
        <v>1</v>
      </c>
      <c r="AD84">
        <f>IF(実施計画様式!AD84="",0,IFERROR(VLOOKUP(実施計画様式!AD84,―!$U$2:$V$3,2,FALSE),"error"))</f>
        <v>1</v>
      </c>
      <c r="AE84">
        <f>IF(実施計画様式!AE84="",0,IFERROR(VLOOKUP(実施計画様式!AE84,―!$W$2:$X$3,2,FALSE),"error"))</f>
        <v>1</v>
      </c>
      <c r="AF84">
        <f>IF(実施計画様式!AF84="",0,IFERROR(VLOOKUP(実施計画様式!AF84,―!$AP$29:$AQ$29,2,FALSE),"error"))</f>
        <v>0</v>
      </c>
      <c r="AG84">
        <f>IF(実施計画様式!AG84="",0,IFERROR(VLOOKUP(実施計画様式!AG84,―!Y:Z,2,FALSE),"error"))</f>
        <v>12</v>
      </c>
      <c r="AH84">
        <f>IF(実施計画様式!AH84="",0,IFERROR(VLOOKUP(実施計画様式!AH84,―!AA:AB,2,FALSE),"error"))</f>
        <v>1</v>
      </c>
      <c r="AI84">
        <f>IF(実施計画様式!AI84="",0,IFERROR(VLOOKUP(実施計画様式!AI84,―!AN:AO,2,FALSE),"error"))</f>
        <v>14</v>
      </c>
      <c r="AJ84">
        <f>IF(実施計画様式!AJ84="",0,IFERROR(VLOOKUP(実施計画様式!AJ84,―!AN:AO,2,FALSE),"error"))</f>
        <v>14</v>
      </c>
      <c r="AK84">
        <f>IF(実施計画様式!AK84="",0,IFERROR(VLOOKUP(実施計画様式!AK84,―!AN:AO,2,FALSE),"error"))</f>
        <v>25</v>
      </c>
      <c r="AL84">
        <f>IF(実施計画様式!AL84="",0,1)</f>
        <v>1</v>
      </c>
      <c r="AM84">
        <f>IF(実施計画様式!AM84="",0,IFERROR(VLOOKUP(実施計画様式!AM84,―!$AP$10:$AQ$23,2,FALSE),"error"))</f>
        <v>12</v>
      </c>
      <c r="AN84">
        <f>IF(実施計画様式!AN84="",0,IFERROR(VLOOKUP(実施計画様式!AN84,―!$AP$39:$AQ$44,2,FALSE),"error"))</f>
        <v>1</v>
      </c>
      <c r="AO84">
        <f>IF(実施計画様式!AO84="",0,IFERROR(VLOOKUP(実施計画様式!AO84,参考資料1_対象分野リスト!$B$2:$C$46,2,FALSE),"error"))</f>
        <v>800</v>
      </c>
      <c r="AP84">
        <f>IF(実施計画様式!AP84="",0,IFERROR(VLOOKUP(実施計画様式!AP84,参考資料1_対象分野リスト!$B$2:$C$46,2,FALSE),"error"))</f>
        <v>0</v>
      </c>
      <c r="AQ84">
        <f>IF(実施計画様式!AQ84="",0,IFERROR(VLOOKUP(実施計画様式!AQ84,参考資料1_対象分野リスト!$B$2:$C$46,2,FALSE),"error"))</f>
        <v>0</v>
      </c>
      <c r="AR84">
        <f>IF(実施計画様式!AR84="",0,IFERROR(VLOOKUP(実施計画様式!AR84,参考資料1_対象分野リスト!$B$2:$C$46,2,FALSE),"error"))</f>
        <v>0</v>
      </c>
      <c r="AS84">
        <f>IF(実施計画様式!AS84="",0,IFERROR(VLOOKUP(実施計画様式!AS84,参考資料1_対象分野リスト!$E$5:$F$35,2,FALSE),"error"))</f>
        <v>15</v>
      </c>
      <c r="BB84">
        <f>IF(実施計画様式!BB84="",0,IFERROR(VLOOKUP(実施計画様式!BB84,―!AK:AL,2,FALSE),"error"))</f>
        <v>4</v>
      </c>
      <c r="BC84" t="str">
        <f t="shared" si="0"/>
        <v/>
      </c>
      <c r="BF84">
        <v>99</v>
      </c>
      <c r="BG84" t="str">
        <f t="shared" si="4"/>
        <v>予算化時期_R7補正</v>
      </c>
      <c r="BH84" t="str">
        <f>IF(AG84&gt;0,IF(VLOOKUP($B$62,―!$Y$2:$Z$25,2,FALSE)&lt;分岐管理シート!AG84,"予算化方法","予算化方法_未定なし"),"")</f>
        <v>予算化方法_未定なし</v>
      </c>
      <c r="BI84" t="str">
        <f t="shared" si="5"/>
        <v>予算区分_R8_通常</v>
      </c>
      <c r="BJ84" t="str">
        <f t="shared" si="6"/>
        <v>経済対策との関係_R7補正</v>
      </c>
      <c r="BK84" t="str">
        <f t="shared" si="7"/>
        <v>種類_推奨事業メニュー_R7補正</v>
      </c>
      <c r="BL84" t="str">
        <f>_xlfn.IFNA(IF(AND(D84=1,M84=1),INDEX(―!$O$20:$P$26,MATCH(分岐管理シート!N84*100,―!$P$20:$P$26,0),1),""),"")</f>
        <v/>
      </c>
      <c r="BM84" t="str">
        <f>_xlfn.IFNA(IF(AND(D84=1,M84=1),INDEX(―!$O$17:$P$19,MATCH(9-分岐管理シート!N84-分岐管理シート!O84,―!$P$17:$P$19,0),1),""),"")</f>
        <v/>
      </c>
      <c r="BN84" t="str">
        <f>IF(AE84&lt;2,"",―!$AP$28)</f>
        <v/>
      </c>
      <c r="BO84" t="str">
        <f t="shared" si="3"/>
        <v>対象分野_R7・R8補正</v>
      </c>
      <c r="BP84" t="str">
        <f t="shared" si="8"/>
        <v>農林水産・食品分野の細分化項目</v>
      </c>
      <c r="BR84">
        <f t="shared" si="2"/>
        <v>0</v>
      </c>
    </row>
    <row r="85" spans="3:70" x14ac:dyDescent="0.15">
      <c r="C85">
        <v>13</v>
      </c>
      <c r="D85" s="22">
        <f>IF(実施計画様式!D85="",0,IFERROR(VLOOKUP(実施計画様式!D85,―!A:B,2,FALSE),"error"))</f>
        <v>1</v>
      </c>
      <c r="E85">
        <f>IF(実施計画様式!E85="",0,IFERROR(VLOOKUP(実施計画様式!E85,―!$C$40:$D$47,2,FALSE),"error"))</f>
        <v>1</v>
      </c>
      <c r="F85">
        <f>IF(実施計画様式!F85="",0,IFERROR(VLOOKUP(実施計画様式!F85,―!$E$2:$F$2,2,FALSE),"error"))</f>
        <v>2</v>
      </c>
      <c r="G85">
        <f>IFERROR(VLOOKUP(実施計画様式!G85,―!$G$2:$H$2,2,FALSE),0)</f>
        <v>2</v>
      </c>
      <c r="H85">
        <f>IF(実施計画様式!H85="",0,1)</f>
        <v>1</v>
      </c>
      <c r="I85">
        <f>IF(実施計画様式!I85="",0,IFERROR(VLOOKUP(実施計画様式!I85,―!$I$2:$J$2,2,FALSE),"error"))</f>
        <v>2</v>
      </c>
      <c r="J85">
        <f>IF(実施計画様式!J85="",0,1)</f>
        <v>1</v>
      </c>
      <c r="K85">
        <f>IF(実施計画様式!K85="",0,IFERROR(VLOOKUP(実施計画様式!K85,―!K:L,2,FALSE),"error"))</f>
        <v>1</v>
      </c>
      <c r="L85">
        <f>IF(実施計画様式!L85="",0,IFERROR(VLOOKUP(実施計画様式!L85,―!$M$2:$N$2,2,FALSE),"error"))</f>
        <v>2</v>
      </c>
      <c r="M85">
        <f>IFERROR(VLOOKUP(実施計画様式!M85,―!O:P,2,FALSE),0)</f>
        <v>10</v>
      </c>
      <c r="N85">
        <f>IF(実施計画様式!N85="",0,IFERROR(VLOOKUP(実施計画様式!N85,―!$O$1:$P$12,2,FALSE),"error"))</f>
        <v>0</v>
      </c>
      <c r="O85">
        <f>IF(実施計画様式!O85="",0,IFERROR(VLOOKUP(実施計画様式!O85,―!$O$1:$P$12,2,FALSE),"error"))</f>
        <v>0</v>
      </c>
      <c r="P85">
        <f>IF(実施計画様式!P85="",0,IFERROR(VLOOKUP(実施計画様式!P85,―!$O$1:$P$12,2,FALSE),"error"))</f>
        <v>0</v>
      </c>
      <c r="Q85">
        <f>IF(実施計画様式!Q85="",0,1)</f>
        <v>0</v>
      </c>
      <c r="R85" t="s">
        <v>7625</v>
      </c>
      <c r="S85" t="s">
        <v>7625</v>
      </c>
      <c r="T85">
        <f>IF(実施計画様式!T85="",0,1)</f>
        <v>1</v>
      </c>
      <c r="U85">
        <f>IF(実施計画様式!U85="",0,1)</f>
        <v>0</v>
      </c>
      <c r="V85">
        <f>IF(実施計画様式!V85="",0,1)</f>
        <v>0</v>
      </c>
      <c r="W85">
        <f>IF(実施計画様式!W85="",0,1)</f>
        <v>0</v>
      </c>
      <c r="X85">
        <f>IF(実施計画様式!X85="",0,1)</f>
        <v>0</v>
      </c>
      <c r="Y85">
        <f>IF(実施計画様式!Y85="",0,1)</f>
        <v>0</v>
      </c>
      <c r="Z85">
        <f>IF(実施計画様式!Z85="",0,1)</f>
        <v>0</v>
      </c>
      <c r="AA85">
        <f>IF(実施計画様式!AA85="",0,1)</f>
        <v>1</v>
      </c>
      <c r="AB85">
        <f>IF(実施計画様式!AB85="",0,IFERROR(VLOOKUP(実施計画様式!AB85,―!$Q$2:$R$3,2,FALSE),"error"))</f>
        <v>1</v>
      </c>
      <c r="AC85">
        <f>IF(実施計画様式!AC85="",0,IFERROR(VLOOKUP(実施計画様式!AC85,―!$S$2:$T$3,2,FALSE),"error"))</f>
        <v>1</v>
      </c>
      <c r="AD85">
        <f>IF(実施計画様式!AD85="",0,IFERROR(VLOOKUP(実施計画様式!AD85,―!$U$2:$V$3,2,FALSE),"error"))</f>
        <v>1</v>
      </c>
      <c r="AE85">
        <f>IF(実施計画様式!AE85="",0,IFERROR(VLOOKUP(実施計画様式!AE85,―!$W$2:$X$3,2,FALSE),"error"))</f>
        <v>1</v>
      </c>
      <c r="AF85">
        <f>IF(実施計画様式!AF85="",0,IFERROR(VLOOKUP(実施計画様式!AF85,―!$AP$29:$AQ$29,2,FALSE),"error"))</f>
        <v>0</v>
      </c>
      <c r="AG85">
        <f>IF(実施計画様式!AG85="",0,IFERROR(VLOOKUP(実施計画様式!AG85,―!Y:Z,2,FALSE),"error"))</f>
        <v>12</v>
      </c>
      <c r="AH85">
        <f>IF(実施計画様式!AH85="",0,IFERROR(VLOOKUP(実施計画様式!AH85,―!AA:AB,2,FALSE),"error"))</f>
        <v>1</v>
      </c>
      <c r="AI85">
        <f>IF(実施計画様式!AI85="",0,IFERROR(VLOOKUP(実施計画様式!AI85,―!AN:AO,2,FALSE),"error"))</f>
        <v>14</v>
      </c>
      <c r="AJ85">
        <f>IF(実施計画様式!AJ85="",0,IFERROR(VLOOKUP(実施計画様式!AJ85,―!AN:AO,2,FALSE),"error"))</f>
        <v>14</v>
      </c>
      <c r="AK85">
        <f>IF(実施計画様式!AK85="",0,IFERROR(VLOOKUP(実施計画様式!AK85,―!AN:AO,2,FALSE),"error"))</f>
        <v>25</v>
      </c>
      <c r="AL85">
        <f>IF(実施計画様式!AL85="",0,1)</f>
        <v>1</v>
      </c>
      <c r="AM85">
        <f>IF(実施計画様式!AM85="",0,IFERROR(VLOOKUP(実施計画様式!AM85,―!$AP$10:$AQ$23,2,FALSE),"error"))</f>
        <v>12</v>
      </c>
      <c r="AN85">
        <f>IF(実施計画様式!AN85="",0,IFERROR(VLOOKUP(実施計画様式!AN85,―!$AP$39:$AQ$44,2,FALSE),"error"))</f>
        <v>1</v>
      </c>
      <c r="AO85">
        <f>IF(実施計画様式!AO85="",0,IFERROR(VLOOKUP(実施計画様式!AO85,参考資料1_対象分野リスト!$B$2:$C$46,2,FALSE),"error"))</f>
        <v>5</v>
      </c>
      <c r="AP85">
        <f>IF(実施計画様式!AP85="",0,IFERROR(VLOOKUP(実施計画様式!AP85,参考資料1_対象分野リスト!$B$2:$C$46,2,FALSE),"error"))</f>
        <v>0</v>
      </c>
      <c r="AQ85">
        <f>IF(実施計画様式!AQ85="",0,IFERROR(VLOOKUP(実施計画様式!AQ85,参考資料1_対象分野リスト!$B$2:$C$46,2,FALSE),"error"))</f>
        <v>0</v>
      </c>
      <c r="AR85">
        <f>IF(実施計画様式!AR85="",0,IFERROR(VLOOKUP(実施計画様式!AR85,参考資料1_対象分野リスト!$B$2:$C$46,2,FALSE),"error"))</f>
        <v>0</v>
      </c>
      <c r="AS85">
        <f>IF(実施計画様式!AS85="",0,IFERROR(VLOOKUP(実施計画様式!AS85,参考資料1_対象分野リスト!$E$5:$F$35,2,FALSE),"error"))</f>
        <v>0</v>
      </c>
      <c r="BB85">
        <f>IF(実施計画様式!BB85="",0,IFERROR(VLOOKUP(実施計画様式!BB85,―!AK:AL,2,FALSE),"error"))</f>
        <v>4</v>
      </c>
      <c r="BC85" t="str">
        <f t="shared" si="0"/>
        <v/>
      </c>
      <c r="BF85">
        <v>99</v>
      </c>
      <c r="BG85" t="str">
        <f t="shared" si="4"/>
        <v>予算化時期_R7補正</v>
      </c>
      <c r="BH85" t="str">
        <f>IF(AG85&gt;0,IF(VLOOKUP($B$62,―!$Y$2:$Z$25,2,FALSE)&lt;分岐管理シート!AG85,"予算化方法","予算化方法_未定なし"),"")</f>
        <v>予算化方法_未定なし</v>
      </c>
      <c r="BI85" t="str">
        <f t="shared" si="5"/>
        <v>予算区分_R8_通常</v>
      </c>
      <c r="BJ85" t="str">
        <f t="shared" si="6"/>
        <v>経済対策との関係_R7補正</v>
      </c>
      <c r="BK85" t="str">
        <f t="shared" si="7"/>
        <v>種類_推奨事業メニュー_R7補正</v>
      </c>
      <c r="BL85" t="str">
        <f>_xlfn.IFNA(IF(AND(D85=1,M85=1),INDEX(―!$O$20:$P$26,MATCH(分岐管理シート!N85*100,―!$P$20:$P$26,0),1),""),"")</f>
        <v/>
      </c>
      <c r="BM85" t="str">
        <f>_xlfn.IFNA(IF(AND(D85=1,M85=1),INDEX(―!$O$17:$P$19,MATCH(9-分岐管理シート!N85-分岐管理シート!O85,―!$P$17:$P$19,0),1),""),"")</f>
        <v/>
      </c>
      <c r="BN85" t="str">
        <f>IF(AE85&lt;2,"",―!$AP$28)</f>
        <v/>
      </c>
      <c r="BO85" t="str">
        <f t="shared" si="3"/>
        <v>対象分野_R7・R8補正</v>
      </c>
      <c r="BP85" t="str">
        <f t="shared" si="8"/>
        <v/>
      </c>
      <c r="BR85">
        <f t="shared" si="2"/>
        <v>0</v>
      </c>
    </row>
    <row r="86" spans="3:70" x14ac:dyDescent="0.15">
      <c r="C86">
        <v>14</v>
      </c>
      <c r="D86" s="22">
        <f>IF(実施計画様式!D86="",0,IFERROR(VLOOKUP(実施計画様式!D86,―!A:B,2,FALSE),"error"))</f>
        <v>1</v>
      </c>
      <c r="E86">
        <f>IF(実施計画様式!E86="",0,IFERROR(VLOOKUP(実施計画様式!E86,―!$C$40:$D$47,2,FALSE),"error"))</f>
        <v>1</v>
      </c>
      <c r="F86">
        <f>IF(実施計画様式!F86="",0,IFERROR(VLOOKUP(実施計画様式!F86,―!$E$2:$F$2,2,FALSE),"error"))</f>
        <v>2</v>
      </c>
      <c r="G86">
        <f>IFERROR(VLOOKUP(実施計画様式!G86,―!$G$2:$H$2,2,FALSE),0)</f>
        <v>2</v>
      </c>
      <c r="H86">
        <f>IF(実施計画様式!H86="",0,1)</f>
        <v>1</v>
      </c>
      <c r="I86">
        <f>IF(実施計画様式!I86="",0,IFERROR(VLOOKUP(実施計画様式!I86,―!$I$2:$J$2,2,FALSE),"error"))</f>
        <v>2</v>
      </c>
      <c r="J86">
        <f>IF(実施計画様式!J86="",0,1)</f>
        <v>1</v>
      </c>
      <c r="K86">
        <f>IF(実施計画様式!K86="",0,IFERROR(VLOOKUP(実施計画様式!K86,―!K:L,2,FALSE),"error"))</f>
        <v>1</v>
      </c>
      <c r="L86">
        <f>IF(実施計画様式!L86="",0,IFERROR(VLOOKUP(実施計画様式!L86,―!$M$2:$N$2,2,FALSE),"error"))</f>
        <v>2</v>
      </c>
      <c r="M86">
        <f>IFERROR(VLOOKUP(実施計画様式!M86,―!O:P,2,FALSE),0)</f>
        <v>10</v>
      </c>
      <c r="N86">
        <f>IF(実施計画様式!N86="",0,IFERROR(VLOOKUP(実施計画様式!N86,―!$O$1:$P$12,2,FALSE),"error"))</f>
        <v>0</v>
      </c>
      <c r="O86">
        <f>IF(実施計画様式!O86="",0,IFERROR(VLOOKUP(実施計画様式!O86,―!$O$1:$P$12,2,FALSE),"error"))</f>
        <v>0</v>
      </c>
      <c r="P86">
        <f>IF(実施計画様式!P86="",0,IFERROR(VLOOKUP(実施計画様式!P86,―!$O$1:$P$12,2,FALSE),"error"))</f>
        <v>0</v>
      </c>
      <c r="Q86">
        <f>IF(実施計画様式!Q86="",0,1)</f>
        <v>0</v>
      </c>
      <c r="R86" t="s">
        <v>7625</v>
      </c>
      <c r="S86" t="s">
        <v>7625</v>
      </c>
      <c r="T86">
        <f>IF(実施計画様式!T86="",0,1)</f>
        <v>1</v>
      </c>
      <c r="U86">
        <f>IF(実施計画様式!U86="",0,1)</f>
        <v>0</v>
      </c>
      <c r="V86">
        <f>IF(実施計画様式!V86="",0,1)</f>
        <v>0</v>
      </c>
      <c r="W86">
        <f>IF(実施計画様式!W86="",0,1)</f>
        <v>0</v>
      </c>
      <c r="X86">
        <f>IF(実施計画様式!X86="",0,1)</f>
        <v>0</v>
      </c>
      <c r="Y86">
        <f>IF(実施計画様式!Y86="",0,1)</f>
        <v>0</v>
      </c>
      <c r="Z86">
        <f>IF(実施計画様式!Z86="",0,1)</f>
        <v>0</v>
      </c>
      <c r="AA86">
        <f>IF(実施計画様式!AA86="",0,1)</f>
        <v>1</v>
      </c>
      <c r="AB86">
        <f>IF(実施計画様式!AB86="",0,IFERROR(VLOOKUP(実施計画様式!AB86,―!$Q$2:$R$3,2,FALSE),"error"))</f>
        <v>1</v>
      </c>
      <c r="AC86">
        <f>IF(実施計画様式!AC86="",0,IFERROR(VLOOKUP(実施計画様式!AC86,―!$S$2:$T$3,2,FALSE),"error"))</f>
        <v>1</v>
      </c>
      <c r="AD86">
        <f>IF(実施計画様式!AD86="",0,IFERROR(VLOOKUP(実施計画様式!AD86,―!$U$2:$V$3,2,FALSE),"error"))</f>
        <v>1</v>
      </c>
      <c r="AE86">
        <f>IF(実施計画様式!AE86="",0,IFERROR(VLOOKUP(実施計画様式!AE86,―!$W$2:$X$3,2,FALSE),"error"))</f>
        <v>1</v>
      </c>
      <c r="AF86">
        <f>IF(実施計画様式!AF86="",0,IFERROR(VLOOKUP(実施計画様式!AF86,―!$AP$29:$AQ$29,2,FALSE),"error"))</f>
        <v>0</v>
      </c>
      <c r="AG86">
        <f>IF(実施計画様式!AG86="",0,IFERROR(VLOOKUP(実施計画様式!AG86,―!Y:Z,2,FALSE),"error"))</f>
        <v>12</v>
      </c>
      <c r="AH86">
        <f>IF(実施計画様式!AH86="",0,IFERROR(VLOOKUP(実施計画様式!AH86,―!AA:AB,2,FALSE),"error"))</f>
        <v>1</v>
      </c>
      <c r="AI86">
        <f>IF(実施計画様式!AI86="",0,IFERROR(VLOOKUP(実施計画様式!AI86,―!AN:AO,2,FALSE),"error"))</f>
        <v>14</v>
      </c>
      <c r="AJ86">
        <f>IF(実施計画様式!AJ86="",0,IFERROR(VLOOKUP(実施計画様式!AJ86,―!AN:AO,2,FALSE),"error"))</f>
        <v>14</v>
      </c>
      <c r="AK86">
        <f>IF(実施計画様式!AK86="",0,IFERROR(VLOOKUP(実施計画様式!AK86,―!AN:AO,2,FALSE),"error"))</f>
        <v>25</v>
      </c>
      <c r="AL86">
        <f>IF(実施計画様式!AL86="",0,1)</f>
        <v>1</v>
      </c>
      <c r="AM86">
        <f>IF(実施計画様式!AM86="",0,IFERROR(VLOOKUP(実施計画様式!AM86,―!$AP$10:$AQ$23,2,FALSE),"error"))</f>
        <v>12</v>
      </c>
      <c r="AN86">
        <f>IF(実施計画様式!AN86="",0,IFERROR(VLOOKUP(実施計画様式!AN86,―!$AP$39:$AQ$44,2,FALSE),"error"))</f>
        <v>1</v>
      </c>
      <c r="AO86">
        <f>IF(実施計画様式!AO86="",0,IFERROR(VLOOKUP(実施計画様式!AO86,参考資料1_対象分野リスト!$B$2:$C$46,2,FALSE),"error"))</f>
        <v>21</v>
      </c>
      <c r="AP86">
        <f>IF(実施計画様式!AP86="",0,IFERROR(VLOOKUP(実施計画様式!AP86,参考資料1_対象分野リスト!$B$2:$C$46,2,FALSE),"error"))</f>
        <v>0</v>
      </c>
      <c r="AQ86">
        <f>IF(実施計画様式!AQ86="",0,IFERROR(VLOOKUP(実施計画様式!AQ86,参考資料1_対象分野リスト!$B$2:$C$46,2,FALSE),"error"))</f>
        <v>0</v>
      </c>
      <c r="AR86">
        <f>IF(実施計画様式!AR86="",0,IFERROR(VLOOKUP(実施計画様式!AR86,参考資料1_対象分野リスト!$B$2:$C$46,2,FALSE),"error"))</f>
        <v>0</v>
      </c>
      <c r="AS86">
        <f>IF(実施計画様式!AS86="",0,IFERROR(VLOOKUP(実施計画様式!AS86,参考資料1_対象分野リスト!$E$5:$F$35,2,FALSE),"error"))</f>
        <v>0</v>
      </c>
      <c r="BB86">
        <f>IF(実施計画様式!BB86="",0,IFERROR(VLOOKUP(実施計画様式!BB86,―!AK:AL,2,FALSE),"error"))</f>
        <v>4</v>
      </c>
      <c r="BC86" t="str">
        <f t="shared" si="0"/>
        <v/>
      </c>
      <c r="BF86">
        <v>99</v>
      </c>
      <c r="BG86" t="str">
        <f t="shared" si="4"/>
        <v>予算化時期_R7補正</v>
      </c>
      <c r="BH86" t="str">
        <f>IF(AG86&gt;0,IF(VLOOKUP($B$62,―!$Y$2:$Z$25,2,FALSE)&lt;分岐管理シート!AG86,"予算化方法","予算化方法_未定なし"),"")</f>
        <v>予算化方法_未定なし</v>
      </c>
      <c r="BI86" t="str">
        <f t="shared" si="5"/>
        <v>予算区分_R8_通常</v>
      </c>
      <c r="BJ86" t="str">
        <f t="shared" si="6"/>
        <v>経済対策との関係_R7補正</v>
      </c>
      <c r="BK86" t="str">
        <f t="shared" si="7"/>
        <v>種類_推奨事業メニュー_R7補正</v>
      </c>
      <c r="BL86" t="str">
        <f>_xlfn.IFNA(IF(AND(D86=1,M86=1),INDEX(―!$O$20:$P$26,MATCH(分岐管理シート!N86*100,―!$P$20:$P$26,0),1),""),"")</f>
        <v/>
      </c>
      <c r="BM86" t="str">
        <f>_xlfn.IFNA(IF(AND(D86=1,M86=1),INDEX(―!$O$17:$P$19,MATCH(9-分岐管理シート!N86-分岐管理シート!O86,―!$P$17:$P$19,0),1),""),"")</f>
        <v/>
      </c>
      <c r="BN86" t="str">
        <f>IF(AE86&lt;2,"",―!$AP$28)</f>
        <v/>
      </c>
      <c r="BO86" t="str">
        <f t="shared" si="3"/>
        <v>対象分野_R7・R8補正</v>
      </c>
      <c r="BP86" t="str">
        <f t="shared" si="8"/>
        <v/>
      </c>
      <c r="BR86">
        <f t="shared" si="2"/>
        <v>0</v>
      </c>
    </row>
    <row r="87" spans="3:70" x14ac:dyDescent="0.15">
      <c r="C87">
        <v>15</v>
      </c>
      <c r="D87" s="22">
        <f>IF(実施計画様式!D87="",0,IFERROR(VLOOKUP(実施計画様式!D87,―!A:B,2,FALSE),"error"))</f>
        <v>1</v>
      </c>
      <c r="E87">
        <f>IF(実施計画様式!E87="",0,IFERROR(VLOOKUP(実施計画様式!E87,―!$C$40:$D$47,2,FALSE),"error"))</f>
        <v>1</v>
      </c>
      <c r="F87">
        <f>IF(実施計画様式!F87="",0,IFERROR(VLOOKUP(実施計画様式!F87,―!$E$2:$F$2,2,FALSE),"error"))</f>
        <v>2</v>
      </c>
      <c r="G87">
        <f>IFERROR(VLOOKUP(実施計画様式!G87,―!$G$2:$H$2,2,FALSE),0)</f>
        <v>2</v>
      </c>
      <c r="H87">
        <f>IF(実施計画様式!H87="",0,1)</f>
        <v>1</v>
      </c>
      <c r="I87">
        <f>IF(実施計画様式!I87="",0,IFERROR(VLOOKUP(実施計画様式!I87,―!$I$2:$J$2,2,FALSE),"error"))</f>
        <v>2</v>
      </c>
      <c r="J87">
        <f>IF(実施計画様式!J87="",0,1)</f>
        <v>1</v>
      </c>
      <c r="K87">
        <f>IF(実施計画様式!K87="",0,IFERROR(VLOOKUP(実施計画様式!K87,―!K:L,2,FALSE),"error"))</f>
        <v>1</v>
      </c>
      <c r="L87">
        <f>IF(実施計画様式!L87="",0,IFERROR(VLOOKUP(実施計画様式!L87,―!$M$2:$N$2,2,FALSE),"error"))</f>
        <v>2</v>
      </c>
      <c r="M87">
        <f>IFERROR(VLOOKUP(実施計画様式!M87,―!O:P,2,FALSE),0)</f>
        <v>10</v>
      </c>
      <c r="N87">
        <f>IF(実施計画様式!N87="",0,IFERROR(VLOOKUP(実施計画様式!N87,―!$O$1:$P$12,2,FALSE),"error"))</f>
        <v>0</v>
      </c>
      <c r="O87">
        <f>IF(実施計画様式!O87="",0,IFERROR(VLOOKUP(実施計画様式!O87,―!$O$1:$P$12,2,FALSE),"error"))</f>
        <v>0</v>
      </c>
      <c r="P87">
        <f>IF(実施計画様式!P87="",0,IFERROR(VLOOKUP(実施計画様式!P87,―!$O$1:$P$12,2,FALSE),"error"))</f>
        <v>0</v>
      </c>
      <c r="Q87">
        <f>IF(実施計画様式!Q87="",0,1)</f>
        <v>0</v>
      </c>
      <c r="R87" t="s">
        <v>7625</v>
      </c>
      <c r="S87" t="s">
        <v>7625</v>
      </c>
      <c r="T87">
        <f>IF(実施計画様式!T87="",0,1)</f>
        <v>1</v>
      </c>
      <c r="U87">
        <f>IF(実施計画様式!U87="",0,1)</f>
        <v>0</v>
      </c>
      <c r="V87">
        <f>IF(実施計画様式!V87="",0,1)</f>
        <v>0</v>
      </c>
      <c r="W87">
        <f>IF(実施計画様式!W87="",0,1)</f>
        <v>0</v>
      </c>
      <c r="X87">
        <f>IF(実施計画様式!X87="",0,1)</f>
        <v>0</v>
      </c>
      <c r="Y87">
        <f>IF(実施計画様式!Y87="",0,1)</f>
        <v>0</v>
      </c>
      <c r="Z87">
        <f>IF(実施計画様式!Z87="",0,1)</f>
        <v>0</v>
      </c>
      <c r="AA87">
        <f>IF(実施計画様式!AA87="",0,1)</f>
        <v>1</v>
      </c>
      <c r="AB87">
        <f>IF(実施計画様式!AB87="",0,IFERROR(VLOOKUP(実施計画様式!AB87,―!$Q$2:$R$3,2,FALSE),"error"))</f>
        <v>1</v>
      </c>
      <c r="AC87">
        <f>IF(実施計画様式!AC87="",0,IFERROR(VLOOKUP(実施計画様式!AC87,―!$S$2:$T$3,2,FALSE),"error"))</f>
        <v>1</v>
      </c>
      <c r="AD87">
        <f>IF(実施計画様式!AD87="",0,IFERROR(VLOOKUP(実施計画様式!AD87,―!$U$2:$V$3,2,FALSE),"error"))</f>
        <v>1</v>
      </c>
      <c r="AE87">
        <f>IF(実施計画様式!AE87="",0,IFERROR(VLOOKUP(実施計画様式!AE87,―!$W$2:$X$3,2,FALSE),"error"))</f>
        <v>1</v>
      </c>
      <c r="AF87">
        <f>IF(実施計画様式!AF87="",0,IFERROR(VLOOKUP(実施計画様式!AF87,―!$AP$29:$AQ$29,2,FALSE),"error"))</f>
        <v>0</v>
      </c>
      <c r="AG87">
        <f>IF(実施計画様式!AG87="",0,IFERROR(VLOOKUP(実施計画様式!AG87,―!Y:Z,2,FALSE),"error"))</f>
        <v>12</v>
      </c>
      <c r="AH87">
        <f>IF(実施計画様式!AH87="",0,IFERROR(VLOOKUP(実施計画様式!AH87,―!AA:AB,2,FALSE),"error"))</f>
        <v>1</v>
      </c>
      <c r="AI87">
        <f>IF(実施計画様式!AI87="",0,IFERROR(VLOOKUP(実施計画様式!AI87,―!AN:AO,2,FALSE),"error"))</f>
        <v>14</v>
      </c>
      <c r="AJ87">
        <f>IF(実施計画様式!AJ87="",0,IFERROR(VLOOKUP(実施計画様式!AJ87,―!AN:AO,2,FALSE),"error"))</f>
        <v>14</v>
      </c>
      <c r="AK87">
        <f>IF(実施計画様式!AK87="",0,IFERROR(VLOOKUP(実施計画様式!AK87,―!AN:AO,2,FALSE),"error"))</f>
        <v>25</v>
      </c>
      <c r="AL87">
        <f>IF(実施計画様式!AL87="",0,1)</f>
        <v>1</v>
      </c>
      <c r="AM87">
        <f>IF(実施計画様式!AM87="",0,IFERROR(VLOOKUP(実施計画様式!AM87,―!$AP$10:$AQ$23,2,FALSE),"error"))</f>
        <v>12</v>
      </c>
      <c r="AN87">
        <f>IF(実施計画様式!AN87="",0,IFERROR(VLOOKUP(実施計画様式!AN87,―!$AP$39:$AQ$44,2,FALSE),"error"))</f>
        <v>1</v>
      </c>
      <c r="AO87">
        <f>IF(実施計画様式!AO87="",0,IFERROR(VLOOKUP(実施計画様式!AO87,参考資料1_対象分野リスト!$B$2:$C$46,2,FALSE),"error"))</f>
        <v>1</v>
      </c>
      <c r="AP87">
        <f>IF(実施計画様式!AP87="",0,IFERROR(VLOOKUP(実施計画様式!AP87,参考資料1_対象分野リスト!$B$2:$C$46,2,FALSE),"error"))</f>
        <v>0</v>
      </c>
      <c r="AQ87">
        <f>IF(実施計画様式!AQ87="",0,IFERROR(VLOOKUP(実施計画様式!AQ87,参考資料1_対象分野リスト!$B$2:$C$46,2,FALSE),"error"))</f>
        <v>0</v>
      </c>
      <c r="AR87">
        <f>IF(実施計画様式!AR87="",0,IFERROR(VLOOKUP(実施計画様式!AR87,参考資料1_対象分野リスト!$B$2:$C$46,2,FALSE),"error"))</f>
        <v>0</v>
      </c>
      <c r="AS87">
        <f>IF(実施計画様式!AS87="",0,IFERROR(VLOOKUP(実施計画様式!AS87,参考資料1_対象分野リスト!$E$5:$F$35,2,FALSE),"error"))</f>
        <v>0</v>
      </c>
      <c r="BB87">
        <f>IF(実施計画様式!BB87="",0,IFERROR(VLOOKUP(実施計画様式!BB87,―!AK:AL,2,FALSE),"error"))</f>
        <v>4</v>
      </c>
      <c r="BC87" t="str">
        <f t="shared" si="0"/>
        <v/>
      </c>
      <c r="BF87">
        <v>99</v>
      </c>
      <c r="BG87" t="str">
        <f t="shared" si="4"/>
        <v>予算化時期_R7補正</v>
      </c>
      <c r="BH87" t="str">
        <f>IF(AG87&gt;0,IF(VLOOKUP($B$62,―!$Y$2:$Z$25,2,FALSE)&lt;分岐管理シート!AG87,"予算化方法","予算化方法_未定なし"),"")</f>
        <v>予算化方法_未定なし</v>
      </c>
      <c r="BI87" t="str">
        <f t="shared" si="5"/>
        <v>予算区分_R8_通常</v>
      </c>
      <c r="BJ87" t="str">
        <f t="shared" si="6"/>
        <v>経済対策との関係_R7補正</v>
      </c>
      <c r="BK87" t="str">
        <f t="shared" si="7"/>
        <v>種類_推奨事業メニュー_R7補正</v>
      </c>
      <c r="BL87" t="str">
        <f>_xlfn.IFNA(IF(AND(D87=1,M87=1),INDEX(―!$O$20:$P$26,MATCH(分岐管理シート!N87*100,―!$P$20:$P$26,0),1),""),"")</f>
        <v/>
      </c>
      <c r="BM87" t="str">
        <f>_xlfn.IFNA(IF(AND(D87=1,M87=1),INDEX(―!$O$17:$P$19,MATCH(9-分岐管理シート!N87-分岐管理シート!O87,―!$P$17:$P$19,0),1),""),"")</f>
        <v/>
      </c>
      <c r="BN87" t="str">
        <f>IF(AE87&lt;2,"",―!$AP$28)</f>
        <v/>
      </c>
      <c r="BO87" t="str">
        <f t="shared" si="3"/>
        <v>対象分野_R7・R8補正</v>
      </c>
      <c r="BP87" t="str">
        <f t="shared" si="8"/>
        <v/>
      </c>
      <c r="BR87">
        <f t="shared" si="2"/>
        <v>0</v>
      </c>
    </row>
    <row r="88" spans="3:70" x14ac:dyDescent="0.15">
      <c r="C88">
        <v>16</v>
      </c>
      <c r="D88" s="22">
        <f>IF(実施計画様式!D88="",0,IFERROR(VLOOKUP(実施計画様式!D88,―!A:B,2,FALSE),"error"))</f>
        <v>1</v>
      </c>
      <c r="E88">
        <f>IF(実施計画様式!E88="",0,IFERROR(VLOOKUP(実施計画様式!E88,―!$C$40:$D$47,2,FALSE),"error"))</f>
        <v>1</v>
      </c>
      <c r="F88">
        <f>IF(実施計画様式!F88="",0,IFERROR(VLOOKUP(実施計画様式!F88,―!$E$2:$F$2,2,FALSE),"error"))</f>
        <v>2</v>
      </c>
      <c r="G88">
        <f>IFERROR(VLOOKUP(実施計画様式!G88,―!$G$2:$H$2,2,FALSE),0)</f>
        <v>2</v>
      </c>
      <c r="H88">
        <f>IF(実施計画様式!H88="",0,1)</f>
        <v>1</v>
      </c>
      <c r="I88">
        <f>IF(実施計画様式!I88="",0,IFERROR(VLOOKUP(実施計画様式!I88,―!$I$2:$J$2,2,FALSE),"error"))</f>
        <v>2</v>
      </c>
      <c r="J88">
        <f>IF(実施計画様式!J88="",0,1)</f>
        <v>1</v>
      </c>
      <c r="K88">
        <f>IF(実施計画様式!K88="",0,IFERROR(VLOOKUP(実施計画様式!K88,―!K:L,2,FALSE),"error"))</f>
        <v>1</v>
      </c>
      <c r="L88">
        <f>IF(実施計画様式!L88="",0,IFERROR(VLOOKUP(実施計画様式!L88,―!$M$2:$N$2,2,FALSE),"error"))</f>
        <v>2</v>
      </c>
      <c r="M88">
        <f>IFERROR(VLOOKUP(実施計画様式!M88,―!O:P,2,FALSE),0)</f>
        <v>7</v>
      </c>
      <c r="N88">
        <f>IF(実施計画様式!N88="",0,IFERROR(VLOOKUP(実施計画様式!N88,―!$O$1:$P$12,2,FALSE),"error"))</f>
        <v>0</v>
      </c>
      <c r="O88">
        <f>IF(実施計画様式!O88="",0,IFERROR(VLOOKUP(実施計画様式!O88,―!$O$1:$P$12,2,FALSE),"error"))</f>
        <v>0</v>
      </c>
      <c r="P88">
        <f>IF(実施計画様式!P88="",0,IFERROR(VLOOKUP(実施計画様式!P88,―!$O$1:$P$12,2,FALSE),"error"))</f>
        <v>0</v>
      </c>
      <c r="Q88">
        <f>IF(実施計画様式!Q88="",0,1)</f>
        <v>0</v>
      </c>
      <c r="R88" t="s">
        <v>7625</v>
      </c>
      <c r="S88" t="s">
        <v>7625</v>
      </c>
      <c r="T88">
        <f>IF(実施計画様式!T88="",0,1)</f>
        <v>1</v>
      </c>
      <c r="U88">
        <f>IF(実施計画様式!U88="",0,1)</f>
        <v>0</v>
      </c>
      <c r="V88">
        <f>IF(実施計画様式!V88="",0,1)</f>
        <v>0</v>
      </c>
      <c r="W88">
        <f>IF(実施計画様式!W88="",0,1)</f>
        <v>0</v>
      </c>
      <c r="X88">
        <f>IF(実施計画様式!X88="",0,1)</f>
        <v>0</v>
      </c>
      <c r="Y88">
        <f>IF(実施計画様式!Y88="",0,1)</f>
        <v>0</v>
      </c>
      <c r="Z88">
        <f>IF(実施計画様式!Z88="",0,1)</f>
        <v>0</v>
      </c>
      <c r="AA88">
        <f>IF(実施計画様式!AA88="",0,1)</f>
        <v>1</v>
      </c>
      <c r="AB88">
        <f>IF(実施計画様式!AB88="",0,IFERROR(VLOOKUP(実施計画様式!AB88,―!$Q$2:$R$3,2,FALSE),"error"))</f>
        <v>1</v>
      </c>
      <c r="AC88">
        <f>IF(実施計画様式!AC88="",0,IFERROR(VLOOKUP(実施計画様式!AC88,―!$S$2:$T$3,2,FALSE),"error"))</f>
        <v>1</v>
      </c>
      <c r="AD88">
        <f>IF(実施計画様式!AD88="",0,IFERROR(VLOOKUP(実施計画様式!AD88,―!$U$2:$V$3,2,FALSE),"error"))</f>
        <v>1</v>
      </c>
      <c r="AE88">
        <f>IF(実施計画様式!AE88="",0,IFERROR(VLOOKUP(実施計画様式!AE88,―!$W$2:$X$3,2,FALSE),"error"))</f>
        <v>1</v>
      </c>
      <c r="AF88">
        <f>IF(実施計画様式!AF88="",0,IFERROR(VLOOKUP(実施計画様式!AF88,―!$AP$29:$AQ$29,2,FALSE),"error"))</f>
        <v>0</v>
      </c>
      <c r="AG88">
        <f>IF(実施計画様式!AG88="",0,IFERROR(VLOOKUP(実施計画様式!AG88,―!Y:Z,2,FALSE),"error"))</f>
        <v>12</v>
      </c>
      <c r="AH88">
        <f>IF(実施計画様式!AH88="",0,IFERROR(VLOOKUP(実施計画様式!AH88,―!AA:AB,2,FALSE),"error"))</f>
        <v>1</v>
      </c>
      <c r="AI88">
        <f>IF(実施計画様式!AI88="",0,IFERROR(VLOOKUP(実施計画様式!AI88,―!AN:AO,2,FALSE),"error"))</f>
        <v>14</v>
      </c>
      <c r="AJ88">
        <f>IF(実施計画様式!AJ88="",0,IFERROR(VLOOKUP(実施計画様式!AJ88,―!AN:AO,2,FALSE),"error"))</f>
        <v>14</v>
      </c>
      <c r="AK88">
        <f>IF(実施計画様式!AK88="",0,IFERROR(VLOOKUP(実施計画様式!AK88,―!AN:AO,2,FALSE),"error"))</f>
        <v>25</v>
      </c>
      <c r="AL88">
        <f>IF(実施計画様式!AL88="",0,1)</f>
        <v>1</v>
      </c>
      <c r="AM88">
        <f>IF(実施計画様式!AM88="",0,IFERROR(VLOOKUP(実施計画様式!AM88,―!$AP$10:$AQ$23,2,FALSE),"error"))</f>
        <v>12</v>
      </c>
      <c r="AN88">
        <f>IF(実施計画様式!AN88="",0,IFERROR(VLOOKUP(実施計画様式!AN88,―!$AP$39:$AQ$44,2,FALSE),"error"))</f>
        <v>1</v>
      </c>
      <c r="AO88">
        <f>IF(実施計画様式!AO88="",0,IFERROR(VLOOKUP(実施計画様式!AO88,参考資料1_対象分野リスト!$B$2:$C$46,2,FALSE),"error"))</f>
        <v>1</v>
      </c>
      <c r="AP88">
        <f>IF(実施計画様式!AP88="",0,IFERROR(VLOOKUP(実施計画様式!AP88,参考資料1_対象分野リスト!$B$2:$C$46,2,FALSE),"error"))</f>
        <v>0</v>
      </c>
      <c r="AQ88">
        <f>IF(実施計画様式!AQ88="",0,IFERROR(VLOOKUP(実施計画様式!AQ88,参考資料1_対象分野リスト!$B$2:$C$46,2,FALSE),"error"))</f>
        <v>0</v>
      </c>
      <c r="AR88">
        <f>IF(実施計画様式!AR88="",0,IFERROR(VLOOKUP(実施計画様式!AR88,参考資料1_対象分野リスト!$B$2:$C$46,2,FALSE),"error"))</f>
        <v>0</v>
      </c>
      <c r="AS88">
        <f>IF(実施計画様式!AS88="",0,IFERROR(VLOOKUP(実施計画様式!AS88,参考資料1_対象分野リスト!$E$5:$F$35,2,FALSE),"error"))</f>
        <v>0</v>
      </c>
      <c r="BB88">
        <f>IF(実施計画様式!BB88="",0,IFERROR(VLOOKUP(実施計画様式!BB88,―!AK:AL,2,FALSE),"error"))</f>
        <v>4</v>
      </c>
      <c r="BC88" t="str">
        <f t="shared" si="0"/>
        <v/>
      </c>
      <c r="BF88">
        <v>99</v>
      </c>
      <c r="BG88" t="str">
        <f t="shared" si="4"/>
        <v>予算化時期_R7補正</v>
      </c>
      <c r="BH88" t="str">
        <f>IF(AG88&gt;0,IF(VLOOKUP($B$62,―!$Y$2:$Z$25,2,FALSE)&lt;分岐管理シート!AG88,"予算化方法","予算化方法_未定なし"),"")</f>
        <v>予算化方法_未定なし</v>
      </c>
      <c r="BI88" t="str">
        <f t="shared" si="5"/>
        <v>予算区分_R8_通常</v>
      </c>
      <c r="BJ88" t="str">
        <f t="shared" si="6"/>
        <v>経済対策との関係_R7補正</v>
      </c>
      <c r="BK88" t="str">
        <f t="shared" si="7"/>
        <v>種類_推奨事業メニュー_R7補正</v>
      </c>
      <c r="BL88" t="str">
        <f>_xlfn.IFNA(IF(AND(D88=1,M88=1),INDEX(―!$O$20:$P$26,MATCH(分岐管理シート!N88*100,―!$P$20:$P$26,0),1),""),"")</f>
        <v/>
      </c>
      <c r="BM88" t="str">
        <f>_xlfn.IFNA(IF(AND(D88=1,M88=1),INDEX(―!$O$17:$P$19,MATCH(9-分岐管理シート!N88-分岐管理シート!O88,―!$P$17:$P$19,0),1),""),"")</f>
        <v/>
      </c>
      <c r="BN88" t="str">
        <f>IF(AE88&lt;2,"",―!$AP$28)</f>
        <v/>
      </c>
      <c r="BO88" t="str">
        <f t="shared" si="3"/>
        <v>対象分野_R7・R8補正</v>
      </c>
      <c r="BP88" t="str">
        <f t="shared" si="8"/>
        <v/>
      </c>
      <c r="BR88">
        <f t="shared" si="2"/>
        <v>0</v>
      </c>
    </row>
    <row r="89" spans="3:70" x14ac:dyDescent="0.15">
      <c r="C89">
        <v>17</v>
      </c>
      <c r="D89" s="22">
        <f>IF(実施計画様式!D89="",0,IFERROR(VLOOKUP(実施計画様式!D89,―!A:B,2,FALSE),"error"))</f>
        <v>1</v>
      </c>
      <c r="E89">
        <f>IF(実施計画様式!E89="",0,IFERROR(VLOOKUP(実施計画様式!E89,―!$C$40:$D$47,2,FALSE),"error"))</f>
        <v>1</v>
      </c>
      <c r="F89">
        <f>IF(実施計画様式!F89="",0,IFERROR(VLOOKUP(実施計画様式!F89,―!$E$2:$F$2,2,FALSE),"error"))</f>
        <v>2</v>
      </c>
      <c r="G89">
        <f>IFERROR(VLOOKUP(実施計画様式!G89,―!$G$2:$H$2,2,FALSE),0)</f>
        <v>2</v>
      </c>
      <c r="H89">
        <f>IF(実施計画様式!H89="",0,1)</f>
        <v>1</v>
      </c>
      <c r="I89">
        <f>IF(実施計画様式!I89="",0,IFERROR(VLOOKUP(実施計画様式!I89,―!$I$2:$J$2,2,FALSE),"error"))</f>
        <v>2</v>
      </c>
      <c r="J89">
        <f>IF(実施計画様式!J89="",0,1)</f>
        <v>1</v>
      </c>
      <c r="K89">
        <f>IF(実施計画様式!K89="",0,IFERROR(VLOOKUP(実施計画様式!K89,―!K:L,2,FALSE),"error"))</f>
        <v>1</v>
      </c>
      <c r="L89">
        <f>IF(実施計画様式!L89="",0,IFERROR(VLOOKUP(実施計画様式!L89,―!$M$2:$N$2,2,FALSE),"error"))</f>
        <v>2</v>
      </c>
      <c r="M89">
        <f>IFERROR(VLOOKUP(実施計画様式!M89,―!O:P,2,FALSE),0)</f>
        <v>3</v>
      </c>
      <c r="N89">
        <f>IF(実施計画様式!N89="",0,IFERROR(VLOOKUP(実施計画様式!N89,―!$O$1:$P$12,2,FALSE),"error"))</f>
        <v>0</v>
      </c>
      <c r="O89">
        <f>IF(実施計画様式!O89="",0,IFERROR(VLOOKUP(実施計画様式!O89,―!$O$1:$P$12,2,FALSE),"error"))</f>
        <v>0</v>
      </c>
      <c r="P89">
        <f>IF(実施計画様式!P89="",0,IFERROR(VLOOKUP(実施計画様式!P89,―!$O$1:$P$12,2,FALSE),"error"))</f>
        <v>0</v>
      </c>
      <c r="Q89">
        <f>IF(実施計画様式!Q89="",0,1)</f>
        <v>0</v>
      </c>
      <c r="R89" t="s">
        <v>7625</v>
      </c>
      <c r="S89" t="s">
        <v>7625</v>
      </c>
      <c r="T89">
        <f>IF(実施計画様式!T89="",0,1)</f>
        <v>1</v>
      </c>
      <c r="U89">
        <f>IF(実施計画様式!U89="",0,1)</f>
        <v>0</v>
      </c>
      <c r="V89">
        <f>IF(実施計画様式!V89="",0,1)</f>
        <v>0</v>
      </c>
      <c r="W89">
        <f>IF(実施計画様式!W89="",0,1)</f>
        <v>0</v>
      </c>
      <c r="X89">
        <f>IF(実施計画様式!X89="",0,1)</f>
        <v>0</v>
      </c>
      <c r="Y89">
        <f>IF(実施計画様式!Y89="",0,1)</f>
        <v>0</v>
      </c>
      <c r="Z89">
        <f>IF(実施計画様式!Z89="",0,1)</f>
        <v>0</v>
      </c>
      <c r="AA89">
        <f>IF(実施計画様式!AA89="",0,1)</f>
        <v>1</v>
      </c>
      <c r="AB89">
        <f>IF(実施計画様式!AB89="",0,IFERROR(VLOOKUP(実施計画様式!AB89,―!$Q$2:$R$3,2,FALSE),"error"))</f>
        <v>1</v>
      </c>
      <c r="AC89">
        <f>IF(実施計画様式!AC89="",0,IFERROR(VLOOKUP(実施計画様式!AC89,―!$S$2:$T$3,2,FALSE),"error"))</f>
        <v>1</v>
      </c>
      <c r="AD89">
        <f>IF(実施計画様式!AD89="",0,IFERROR(VLOOKUP(実施計画様式!AD89,―!$U$2:$V$3,2,FALSE),"error"))</f>
        <v>1</v>
      </c>
      <c r="AE89">
        <f>IF(実施計画様式!AE89="",0,IFERROR(VLOOKUP(実施計画様式!AE89,―!$W$2:$X$3,2,FALSE),"error"))</f>
        <v>1</v>
      </c>
      <c r="AF89">
        <f>IF(実施計画様式!AF89="",0,IFERROR(VLOOKUP(実施計画様式!AF89,―!$AP$29:$AQ$29,2,FALSE),"error"))</f>
        <v>0</v>
      </c>
      <c r="AG89">
        <f>IF(実施計画様式!AG89="",0,IFERROR(VLOOKUP(実施計画様式!AG89,―!Y:Z,2,FALSE),"error"))</f>
        <v>12</v>
      </c>
      <c r="AH89">
        <f>IF(実施計画様式!AH89="",0,IFERROR(VLOOKUP(実施計画様式!AH89,―!AA:AB,2,FALSE),"error"))</f>
        <v>1</v>
      </c>
      <c r="AI89">
        <f>IF(実施計画様式!AI89="",0,IFERROR(VLOOKUP(実施計画様式!AI89,―!AN:AO,2,FALSE),"error"))</f>
        <v>14</v>
      </c>
      <c r="AJ89">
        <f>IF(実施計画様式!AJ89="",0,IFERROR(VLOOKUP(実施計画様式!AJ89,―!AN:AO,2,FALSE),"error"))</f>
        <v>14</v>
      </c>
      <c r="AK89">
        <f>IF(実施計画様式!AK89="",0,IFERROR(VLOOKUP(実施計画様式!AK89,―!AN:AO,2,FALSE),"error"))</f>
        <v>25</v>
      </c>
      <c r="AL89">
        <f>IF(実施計画様式!AL89="",0,1)</f>
        <v>1</v>
      </c>
      <c r="AM89">
        <f>IF(実施計画様式!AM89="",0,IFERROR(VLOOKUP(実施計画様式!AM89,―!$AP$10:$AQ$23,2,FALSE),"error"))</f>
        <v>12</v>
      </c>
      <c r="AN89">
        <f>IF(実施計画様式!AN89="",0,IFERROR(VLOOKUP(実施計画様式!AN89,―!$AP$39:$AQ$44,2,FALSE),"error"))</f>
        <v>1</v>
      </c>
      <c r="AO89">
        <f>IF(実施計画様式!AO89="",0,IFERROR(VLOOKUP(実施計画様式!AO89,参考資料1_対象分野リスト!$B$2:$C$46,2,FALSE),"error"))</f>
        <v>1</v>
      </c>
      <c r="AP89">
        <f>IF(実施計画様式!AP89="",0,IFERROR(VLOOKUP(実施計画様式!AP89,参考資料1_対象分野リスト!$B$2:$C$46,2,FALSE),"error"))</f>
        <v>0</v>
      </c>
      <c r="AQ89">
        <f>IF(実施計画様式!AQ89="",0,IFERROR(VLOOKUP(実施計画様式!AQ89,参考資料1_対象分野リスト!$B$2:$C$46,2,FALSE),"error"))</f>
        <v>0</v>
      </c>
      <c r="AR89">
        <f>IF(実施計画様式!AR89="",0,IFERROR(VLOOKUP(実施計画様式!AR89,参考資料1_対象分野リスト!$B$2:$C$46,2,FALSE),"error"))</f>
        <v>0</v>
      </c>
      <c r="AS89">
        <f>IF(実施計画様式!AS89="",0,IFERROR(VLOOKUP(実施計画様式!AS89,参考資料1_対象分野リスト!$E$5:$F$35,2,FALSE),"error"))</f>
        <v>0</v>
      </c>
      <c r="BB89">
        <f>IF(実施計画様式!BB89="",0,IFERROR(VLOOKUP(実施計画様式!BB89,―!AK:AL,2,FALSE),"error"))</f>
        <v>4</v>
      </c>
      <c r="BC89" t="str">
        <f t="shared" si="0"/>
        <v/>
      </c>
      <c r="BF89">
        <v>99</v>
      </c>
      <c r="BG89" t="str">
        <f t="shared" si="4"/>
        <v>予算化時期_R7補正</v>
      </c>
      <c r="BH89" t="str">
        <f>IF(AG89&gt;0,IF(VLOOKUP($B$62,―!$Y$2:$Z$25,2,FALSE)&lt;分岐管理シート!AG89,"予算化方法","予算化方法_未定なし"),"")</f>
        <v>予算化方法_未定なし</v>
      </c>
      <c r="BI89" t="str">
        <f t="shared" si="5"/>
        <v>予算区分_R8_通常</v>
      </c>
      <c r="BJ89" t="str">
        <f t="shared" si="6"/>
        <v>経済対策との関係_R7補正</v>
      </c>
      <c r="BK89" t="str">
        <f t="shared" si="7"/>
        <v>種類_推奨事業メニュー_R7補正</v>
      </c>
      <c r="BL89" t="str">
        <f>_xlfn.IFNA(IF(AND(D89=1,M89=1),INDEX(―!$O$20:$P$26,MATCH(分岐管理シート!N89*100,―!$P$20:$P$26,0),1),""),"")</f>
        <v/>
      </c>
      <c r="BM89" t="str">
        <f>_xlfn.IFNA(IF(AND(D89=1,M89=1),INDEX(―!$O$17:$P$19,MATCH(9-分岐管理シート!N89-分岐管理シート!O89,―!$P$17:$P$19,0),1),""),"")</f>
        <v/>
      </c>
      <c r="BN89" t="str">
        <f>IF(AE89&lt;2,"",―!$AP$28)</f>
        <v/>
      </c>
      <c r="BO89" t="str">
        <f t="shared" si="3"/>
        <v>対象分野_R7・R8補正</v>
      </c>
      <c r="BP89" t="str">
        <f t="shared" si="8"/>
        <v/>
      </c>
      <c r="BR89">
        <f t="shared" si="2"/>
        <v>0</v>
      </c>
    </row>
    <row r="90" spans="3:70" x14ac:dyDescent="0.15">
      <c r="C90">
        <v>18</v>
      </c>
      <c r="D90" s="22">
        <f>IF(実施計画様式!D90="",0,IFERROR(VLOOKUP(実施計画様式!D90,―!A:B,2,FALSE),"error"))</f>
        <v>1</v>
      </c>
      <c r="E90">
        <f>IF(実施計画様式!E90="",0,IFERROR(VLOOKUP(実施計画様式!E90,―!$C$40:$D$47,2,FALSE),"error"))</f>
        <v>1</v>
      </c>
      <c r="F90">
        <f>IF(実施計画様式!F90="",0,IFERROR(VLOOKUP(実施計画様式!F90,―!$E$2:$F$2,2,FALSE),"error"))</f>
        <v>2</v>
      </c>
      <c r="G90">
        <f>IFERROR(VLOOKUP(実施計画様式!G90,―!$G$2:$H$2,2,FALSE),0)</f>
        <v>2</v>
      </c>
      <c r="H90">
        <f>IF(実施計画様式!H90="",0,1)</f>
        <v>1</v>
      </c>
      <c r="I90">
        <f>IF(実施計画様式!I90="",0,IFERROR(VLOOKUP(実施計画様式!I90,―!$I$2:$J$2,2,FALSE),"error"))</f>
        <v>2</v>
      </c>
      <c r="J90">
        <f>IF(実施計画様式!J90="",0,1)</f>
        <v>1</v>
      </c>
      <c r="K90">
        <f>IF(実施計画様式!K90="",0,IFERROR(VLOOKUP(実施計画様式!K90,―!K:L,2,FALSE),"error"))</f>
        <v>1</v>
      </c>
      <c r="L90">
        <f>IF(実施計画様式!L90="",0,IFERROR(VLOOKUP(実施計画様式!L90,―!$M$2:$N$2,2,FALSE),"error"))</f>
        <v>2</v>
      </c>
      <c r="M90">
        <f>IFERROR(VLOOKUP(実施計画様式!M90,―!O:P,2,FALSE),0)</f>
        <v>7</v>
      </c>
      <c r="N90">
        <f>IF(実施計画様式!N90="",0,IFERROR(VLOOKUP(実施計画様式!N90,―!$O$1:$P$12,2,FALSE),"error"))</f>
        <v>0</v>
      </c>
      <c r="O90">
        <f>IF(実施計画様式!O90="",0,IFERROR(VLOOKUP(実施計画様式!O90,―!$O$1:$P$12,2,FALSE),"error"))</f>
        <v>0</v>
      </c>
      <c r="P90">
        <f>IF(実施計画様式!P90="",0,IFERROR(VLOOKUP(実施計画様式!P90,―!$O$1:$P$12,2,FALSE),"error"))</f>
        <v>0</v>
      </c>
      <c r="Q90">
        <f>IF(実施計画様式!Q90="",0,1)</f>
        <v>0</v>
      </c>
      <c r="R90" t="s">
        <v>7625</v>
      </c>
      <c r="S90" t="s">
        <v>7625</v>
      </c>
      <c r="T90">
        <f>IF(実施計画様式!T90="",0,1)</f>
        <v>1</v>
      </c>
      <c r="U90">
        <f>IF(実施計画様式!U90="",0,1)</f>
        <v>0</v>
      </c>
      <c r="V90">
        <f>IF(実施計画様式!V90="",0,1)</f>
        <v>0</v>
      </c>
      <c r="W90">
        <f>IF(実施計画様式!W90="",0,1)</f>
        <v>0</v>
      </c>
      <c r="X90">
        <f>IF(実施計画様式!X90="",0,1)</f>
        <v>0</v>
      </c>
      <c r="Y90">
        <f>IF(実施計画様式!Y90="",0,1)</f>
        <v>0</v>
      </c>
      <c r="Z90">
        <f>IF(実施計画様式!Z90="",0,1)</f>
        <v>0</v>
      </c>
      <c r="AA90">
        <f>IF(実施計画様式!AA90="",0,1)</f>
        <v>1</v>
      </c>
      <c r="AB90">
        <f>IF(実施計画様式!AB90="",0,IFERROR(VLOOKUP(実施計画様式!AB90,―!$Q$2:$R$3,2,FALSE),"error"))</f>
        <v>1</v>
      </c>
      <c r="AC90">
        <f>IF(実施計画様式!AC90="",0,IFERROR(VLOOKUP(実施計画様式!AC90,―!$S$2:$T$3,2,FALSE),"error"))</f>
        <v>1</v>
      </c>
      <c r="AD90">
        <f>IF(実施計画様式!AD90="",0,IFERROR(VLOOKUP(実施計画様式!AD90,―!$U$2:$V$3,2,FALSE),"error"))</f>
        <v>1</v>
      </c>
      <c r="AE90">
        <f>IF(実施計画様式!AE90="",0,IFERROR(VLOOKUP(実施計画様式!AE90,―!$W$2:$X$3,2,FALSE),"error"))</f>
        <v>1</v>
      </c>
      <c r="AF90">
        <f>IF(実施計画様式!AF90="",0,IFERROR(VLOOKUP(実施計画様式!AF90,―!$AP$29:$AQ$29,2,FALSE),"error"))</f>
        <v>0</v>
      </c>
      <c r="AG90">
        <f>IF(実施計画様式!AG90="",0,IFERROR(VLOOKUP(実施計画様式!AG90,―!Y:Z,2,FALSE),"error"))</f>
        <v>12</v>
      </c>
      <c r="AH90">
        <f>IF(実施計画様式!AH90="",0,IFERROR(VLOOKUP(実施計画様式!AH90,―!AA:AB,2,FALSE),"error"))</f>
        <v>1</v>
      </c>
      <c r="AI90">
        <f>IF(実施計画様式!AI90="",0,IFERROR(VLOOKUP(実施計画様式!AI90,―!AN:AO,2,FALSE),"error"))</f>
        <v>14</v>
      </c>
      <c r="AJ90">
        <f>IF(実施計画様式!AJ90="",0,IFERROR(VLOOKUP(実施計画様式!AJ90,―!AN:AO,2,FALSE),"error"))</f>
        <v>14</v>
      </c>
      <c r="AK90">
        <f>IF(実施計画様式!AK90="",0,IFERROR(VLOOKUP(実施計画様式!AK90,―!AN:AO,2,FALSE),"error"))</f>
        <v>25</v>
      </c>
      <c r="AL90">
        <f>IF(実施計画様式!AL90="",0,1)</f>
        <v>1</v>
      </c>
      <c r="AM90">
        <f>IF(実施計画様式!AM90="",0,IFERROR(VLOOKUP(実施計画様式!AM90,―!$AP$10:$AQ$23,2,FALSE),"error"))</f>
        <v>12</v>
      </c>
      <c r="AN90">
        <f>IF(実施計画様式!AN90="",0,IFERROR(VLOOKUP(実施計画様式!AN90,―!$AP$39:$AQ$44,2,FALSE),"error"))</f>
        <v>1</v>
      </c>
      <c r="AO90">
        <f>IF(実施計画様式!AO90="",0,IFERROR(VLOOKUP(実施計画様式!AO90,参考資料1_対象分野リスト!$B$2:$C$46,2,FALSE),"error"))</f>
        <v>1</v>
      </c>
      <c r="AP90">
        <f>IF(実施計画様式!AP90="",0,IFERROR(VLOOKUP(実施計画様式!AP90,参考資料1_対象分野リスト!$B$2:$C$46,2,FALSE),"error"))</f>
        <v>0</v>
      </c>
      <c r="AQ90">
        <f>IF(実施計画様式!AQ90="",0,IFERROR(VLOOKUP(実施計画様式!AQ90,参考資料1_対象分野リスト!$B$2:$C$46,2,FALSE),"error"))</f>
        <v>0</v>
      </c>
      <c r="AR90">
        <f>IF(実施計画様式!AR90="",0,IFERROR(VLOOKUP(実施計画様式!AR90,参考資料1_対象分野リスト!$B$2:$C$46,2,FALSE),"error"))</f>
        <v>0</v>
      </c>
      <c r="AS90">
        <f>IF(実施計画様式!AS90="",0,IFERROR(VLOOKUP(実施計画様式!AS90,参考資料1_対象分野リスト!$E$5:$F$35,2,FALSE),"error"))</f>
        <v>0</v>
      </c>
      <c r="BB90">
        <f>IF(実施計画様式!BB90="",0,IFERROR(VLOOKUP(実施計画様式!BB90,―!AK:AL,2,FALSE),"error"))</f>
        <v>4</v>
      </c>
      <c r="BC90" t="str">
        <f t="shared" si="0"/>
        <v/>
      </c>
      <c r="BF90">
        <v>99</v>
      </c>
      <c r="BG90" t="str">
        <f t="shared" si="4"/>
        <v>予算化時期_R7補正</v>
      </c>
      <c r="BH90" t="str">
        <f>IF(AG90&gt;0,IF(VLOOKUP($B$62,―!$Y$2:$Z$25,2,FALSE)&lt;分岐管理シート!AG90,"予算化方法","予算化方法_未定なし"),"")</f>
        <v>予算化方法_未定なし</v>
      </c>
      <c r="BI90" t="str">
        <f t="shared" si="5"/>
        <v>予算区分_R8_通常</v>
      </c>
      <c r="BJ90" t="str">
        <f t="shared" si="6"/>
        <v>経済対策との関係_R7補正</v>
      </c>
      <c r="BK90" t="str">
        <f t="shared" si="7"/>
        <v>種類_推奨事業メニュー_R7補正</v>
      </c>
      <c r="BL90" t="str">
        <f>_xlfn.IFNA(IF(AND(D90=1,M90=1),INDEX(―!$O$20:$P$26,MATCH(分岐管理シート!N90*100,―!$P$20:$P$26,0),1),""),"")</f>
        <v/>
      </c>
      <c r="BM90" t="str">
        <f>_xlfn.IFNA(IF(AND(D90=1,M90=1),INDEX(―!$O$17:$P$19,MATCH(9-分岐管理シート!N90-分岐管理シート!O90,―!$P$17:$P$19,0),1),""),"")</f>
        <v/>
      </c>
      <c r="BN90" t="str">
        <f>IF(AE90&lt;2,"",―!$AP$28)</f>
        <v/>
      </c>
      <c r="BO90" t="str">
        <f t="shared" si="3"/>
        <v>対象分野_R7・R8補正</v>
      </c>
      <c r="BP90" t="str">
        <f t="shared" si="8"/>
        <v/>
      </c>
      <c r="BR90">
        <f t="shared" si="2"/>
        <v>0</v>
      </c>
    </row>
    <row r="91" spans="3:70" x14ac:dyDescent="0.15">
      <c r="C91">
        <v>19</v>
      </c>
      <c r="D91" s="22">
        <f>IF(実施計画様式!D91="",0,IFERROR(VLOOKUP(実施計画様式!D91,―!A:B,2,FALSE),"error"))</f>
        <v>1</v>
      </c>
      <c r="E91">
        <f>IF(実施計画様式!E91="",0,IFERROR(VLOOKUP(実施計画様式!E91,―!$C$40:$D$47,2,FALSE),"error"))</f>
        <v>1</v>
      </c>
      <c r="F91">
        <f>IF(実施計画様式!F91="",0,IFERROR(VLOOKUP(実施計画様式!F91,―!$E$2:$F$2,2,FALSE),"error"))</f>
        <v>2</v>
      </c>
      <c r="G91">
        <f>IFERROR(VLOOKUP(実施計画様式!G91,―!$G$2:$H$2,2,FALSE),0)</f>
        <v>2</v>
      </c>
      <c r="H91">
        <f>IF(実施計画様式!H91="",0,1)</f>
        <v>1</v>
      </c>
      <c r="I91">
        <f>IF(実施計画様式!I91="",0,IFERROR(VLOOKUP(実施計画様式!I91,―!$I$2:$J$2,2,FALSE),"error"))</f>
        <v>2</v>
      </c>
      <c r="J91">
        <f>IF(実施計画様式!J91="",0,1)</f>
        <v>1</v>
      </c>
      <c r="K91">
        <f>IF(実施計画様式!K91="",0,IFERROR(VLOOKUP(実施計画様式!K91,―!K:L,2,FALSE),"error"))</f>
        <v>1</v>
      </c>
      <c r="L91">
        <f>IF(実施計画様式!L91="",0,IFERROR(VLOOKUP(実施計画様式!L91,―!$M$2:$N$2,2,FALSE),"error"))</f>
        <v>2</v>
      </c>
      <c r="M91">
        <f>IFERROR(VLOOKUP(実施計画様式!M91,―!O:P,2,FALSE),0)</f>
        <v>7</v>
      </c>
      <c r="N91">
        <f>IF(実施計画様式!N91="",0,IFERROR(VLOOKUP(実施計画様式!N91,―!$O$1:$P$12,2,FALSE),"error"))</f>
        <v>0</v>
      </c>
      <c r="O91">
        <f>IF(実施計画様式!O91="",0,IFERROR(VLOOKUP(実施計画様式!O91,―!$O$1:$P$12,2,FALSE),"error"))</f>
        <v>0</v>
      </c>
      <c r="P91">
        <f>IF(実施計画様式!P91="",0,IFERROR(VLOOKUP(実施計画様式!P91,―!$O$1:$P$12,2,FALSE),"error"))</f>
        <v>0</v>
      </c>
      <c r="Q91">
        <f>IF(実施計画様式!Q91="",0,1)</f>
        <v>0</v>
      </c>
      <c r="R91" t="s">
        <v>7625</v>
      </c>
      <c r="S91" t="s">
        <v>7625</v>
      </c>
      <c r="T91">
        <f>IF(実施計画様式!T91="",0,1)</f>
        <v>1</v>
      </c>
      <c r="U91">
        <f>IF(実施計画様式!U91="",0,1)</f>
        <v>0</v>
      </c>
      <c r="V91">
        <f>IF(実施計画様式!V91="",0,1)</f>
        <v>0</v>
      </c>
      <c r="W91">
        <f>IF(実施計画様式!W91="",0,1)</f>
        <v>0</v>
      </c>
      <c r="X91">
        <f>IF(実施計画様式!X91="",0,1)</f>
        <v>0</v>
      </c>
      <c r="Y91">
        <f>IF(実施計画様式!Y91="",0,1)</f>
        <v>0</v>
      </c>
      <c r="Z91">
        <f>IF(実施計画様式!Z91="",0,1)</f>
        <v>0</v>
      </c>
      <c r="AA91">
        <f>IF(実施計画様式!AA91="",0,1)</f>
        <v>1</v>
      </c>
      <c r="AB91">
        <f>IF(実施計画様式!AB91="",0,IFERROR(VLOOKUP(実施計画様式!AB91,―!$Q$2:$R$3,2,FALSE),"error"))</f>
        <v>1</v>
      </c>
      <c r="AC91">
        <f>IF(実施計画様式!AC91="",0,IFERROR(VLOOKUP(実施計画様式!AC91,―!$S$2:$T$3,2,FALSE),"error"))</f>
        <v>1</v>
      </c>
      <c r="AD91">
        <f>IF(実施計画様式!AD91="",0,IFERROR(VLOOKUP(実施計画様式!AD91,―!$U$2:$V$3,2,FALSE),"error"))</f>
        <v>1</v>
      </c>
      <c r="AE91">
        <f>IF(実施計画様式!AE91="",0,IFERROR(VLOOKUP(実施計画様式!AE91,―!$W$2:$X$3,2,FALSE),"error"))</f>
        <v>1</v>
      </c>
      <c r="AF91">
        <f>IF(実施計画様式!AF91="",0,IFERROR(VLOOKUP(実施計画様式!AF91,―!$AP$29:$AQ$29,2,FALSE),"error"))</f>
        <v>0</v>
      </c>
      <c r="AG91">
        <f>IF(実施計画様式!AG91="",0,IFERROR(VLOOKUP(実施計画様式!AG91,―!Y:Z,2,FALSE),"error"))</f>
        <v>12</v>
      </c>
      <c r="AH91">
        <f>IF(実施計画様式!AH91="",0,IFERROR(VLOOKUP(実施計画様式!AH91,―!AA:AB,2,FALSE),"error"))</f>
        <v>1</v>
      </c>
      <c r="AI91">
        <f>IF(実施計画様式!AI91="",0,IFERROR(VLOOKUP(実施計画様式!AI91,―!AN:AO,2,FALSE),"error"))</f>
        <v>14</v>
      </c>
      <c r="AJ91">
        <f>IF(実施計画様式!AJ91="",0,IFERROR(VLOOKUP(実施計画様式!AJ91,―!AN:AO,2,FALSE),"error"))</f>
        <v>14</v>
      </c>
      <c r="AK91">
        <f>IF(実施計画様式!AK91="",0,IFERROR(VLOOKUP(実施計画様式!AK91,―!AN:AO,2,FALSE),"error"))</f>
        <v>25</v>
      </c>
      <c r="AL91">
        <f>IF(実施計画様式!AL91="",0,1)</f>
        <v>1</v>
      </c>
      <c r="AM91">
        <f>IF(実施計画様式!AM91="",0,IFERROR(VLOOKUP(実施計画様式!AM91,―!$AP$10:$AQ$23,2,FALSE),"error"))</f>
        <v>12</v>
      </c>
      <c r="AN91">
        <f>IF(実施計画様式!AN91="",0,IFERROR(VLOOKUP(実施計画様式!AN91,―!$AP$39:$AQ$44,2,FALSE),"error"))</f>
        <v>1</v>
      </c>
      <c r="AO91">
        <f>IF(実施計画様式!AO91="",0,IFERROR(VLOOKUP(実施計画様式!AO91,参考資料1_対象分野リスト!$B$2:$C$46,2,FALSE),"error"))</f>
        <v>1</v>
      </c>
      <c r="AP91">
        <f>IF(実施計画様式!AP91="",0,IFERROR(VLOOKUP(実施計画様式!AP91,参考資料1_対象分野リスト!$B$2:$C$46,2,FALSE),"error"))</f>
        <v>0</v>
      </c>
      <c r="AQ91">
        <f>IF(実施計画様式!AQ91="",0,IFERROR(VLOOKUP(実施計画様式!AQ91,参考資料1_対象分野リスト!$B$2:$C$46,2,FALSE),"error"))</f>
        <v>0</v>
      </c>
      <c r="AR91">
        <f>IF(実施計画様式!AR91="",0,IFERROR(VLOOKUP(実施計画様式!AR91,参考資料1_対象分野リスト!$B$2:$C$46,2,FALSE),"error"))</f>
        <v>0</v>
      </c>
      <c r="AS91">
        <f>IF(実施計画様式!AS91="",0,IFERROR(VLOOKUP(実施計画様式!AS91,参考資料1_対象分野リスト!$E$5:$F$35,2,FALSE),"error"))</f>
        <v>0</v>
      </c>
      <c r="BB91">
        <f>IF(実施計画様式!BB91="",0,IFERROR(VLOOKUP(実施計画様式!BB91,―!AK:AL,2,FALSE),"error"))</f>
        <v>4</v>
      </c>
      <c r="BC91" t="str">
        <f t="shared" si="0"/>
        <v/>
      </c>
      <c r="BF91">
        <v>99</v>
      </c>
      <c r="BG91" t="str">
        <f t="shared" si="4"/>
        <v>予算化時期_R7補正</v>
      </c>
      <c r="BH91" t="str">
        <f>IF(AG91&gt;0,IF(VLOOKUP($B$62,―!$Y$2:$Z$25,2,FALSE)&lt;分岐管理シート!AG91,"予算化方法","予算化方法_未定なし"),"")</f>
        <v>予算化方法_未定なし</v>
      </c>
      <c r="BI91" t="str">
        <f t="shared" si="5"/>
        <v>予算区分_R8_通常</v>
      </c>
      <c r="BJ91" t="str">
        <f t="shared" si="6"/>
        <v>経済対策との関係_R7補正</v>
      </c>
      <c r="BK91" t="str">
        <f t="shared" si="7"/>
        <v>種類_推奨事業メニュー_R7補正</v>
      </c>
      <c r="BL91" t="str">
        <f>_xlfn.IFNA(IF(AND(D91=1,M91=1),INDEX(―!$O$20:$P$26,MATCH(分岐管理シート!N91*100,―!$P$20:$P$26,0),1),""),"")</f>
        <v/>
      </c>
      <c r="BM91" t="str">
        <f>_xlfn.IFNA(IF(AND(D91=1,M91=1),INDEX(―!$O$17:$P$19,MATCH(9-分岐管理シート!N91-分岐管理シート!O91,―!$P$17:$P$19,0),1),""),"")</f>
        <v/>
      </c>
      <c r="BN91" t="str">
        <f>IF(AE91&lt;2,"",―!$AP$28)</f>
        <v/>
      </c>
      <c r="BO91" t="str">
        <f t="shared" si="3"/>
        <v>対象分野_R7・R8補正</v>
      </c>
      <c r="BP91" t="str">
        <f t="shared" si="8"/>
        <v/>
      </c>
      <c r="BR91">
        <f t="shared" si="2"/>
        <v>0</v>
      </c>
    </row>
    <row r="92" spans="3:70" x14ac:dyDescent="0.15">
      <c r="C92">
        <v>20</v>
      </c>
      <c r="D92" s="22">
        <f>IF(実施計画様式!D92="",0,IFERROR(VLOOKUP(実施計画様式!D92,―!A:B,2,FALSE),"error"))</f>
        <v>1</v>
      </c>
      <c r="E92">
        <f>IF(実施計画様式!E92="",0,IFERROR(VLOOKUP(実施計画様式!E92,―!$C$40:$D$47,2,FALSE),"error"))</f>
        <v>1</v>
      </c>
      <c r="F92">
        <f>IF(実施計画様式!F92="",0,IFERROR(VLOOKUP(実施計画様式!F92,―!$E$2:$F$2,2,FALSE),"error"))</f>
        <v>2</v>
      </c>
      <c r="G92">
        <f>IFERROR(VLOOKUP(実施計画様式!G92,―!$G$2:$H$2,2,FALSE),0)</f>
        <v>2</v>
      </c>
      <c r="H92">
        <f>IF(実施計画様式!H92="",0,1)</f>
        <v>1</v>
      </c>
      <c r="I92">
        <f>IF(実施計画様式!I92="",0,IFERROR(VLOOKUP(実施計画様式!I92,―!$I$2:$J$2,2,FALSE),"error"))</f>
        <v>2</v>
      </c>
      <c r="J92">
        <f>IF(実施計画様式!J92="",0,1)</f>
        <v>1</v>
      </c>
      <c r="K92">
        <f>IF(実施計画様式!K92="",0,IFERROR(VLOOKUP(実施計画様式!K92,―!K:L,2,FALSE),"error"))</f>
        <v>1</v>
      </c>
      <c r="L92">
        <f>IF(実施計画様式!L92="",0,IFERROR(VLOOKUP(実施計画様式!L92,―!$M$2:$N$2,2,FALSE),"error"))</f>
        <v>2</v>
      </c>
      <c r="M92">
        <f>IFERROR(VLOOKUP(実施計画様式!M92,―!O:P,2,FALSE),0)</f>
        <v>7</v>
      </c>
      <c r="N92">
        <f>IF(実施計画様式!N92="",0,IFERROR(VLOOKUP(実施計画様式!N92,―!$O$1:$P$12,2,FALSE),"error"))</f>
        <v>0</v>
      </c>
      <c r="O92">
        <f>IF(実施計画様式!O92="",0,IFERROR(VLOOKUP(実施計画様式!O92,―!$O$1:$P$12,2,FALSE),"error"))</f>
        <v>0</v>
      </c>
      <c r="P92">
        <f>IF(実施計画様式!P92="",0,IFERROR(VLOOKUP(実施計画様式!P92,―!$O$1:$P$12,2,FALSE),"error"))</f>
        <v>0</v>
      </c>
      <c r="Q92">
        <f>IF(実施計画様式!Q92="",0,1)</f>
        <v>0</v>
      </c>
      <c r="R92" t="s">
        <v>7625</v>
      </c>
      <c r="S92" t="s">
        <v>7625</v>
      </c>
      <c r="T92">
        <f>IF(実施計画様式!T92="",0,1)</f>
        <v>1</v>
      </c>
      <c r="U92">
        <f>IF(実施計画様式!U92="",0,1)</f>
        <v>0</v>
      </c>
      <c r="V92">
        <f>IF(実施計画様式!V92="",0,1)</f>
        <v>0</v>
      </c>
      <c r="W92">
        <f>IF(実施計画様式!W92="",0,1)</f>
        <v>0</v>
      </c>
      <c r="X92">
        <f>IF(実施計画様式!X92="",0,1)</f>
        <v>0</v>
      </c>
      <c r="Y92">
        <f>IF(実施計画様式!Y92="",0,1)</f>
        <v>0</v>
      </c>
      <c r="Z92">
        <f>IF(実施計画様式!Z92="",0,1)</f>
        <v>0</v>
      </c>
      <c r="AA92">
        <f>IF(実施計画様式!AA92="",0,1)</f>
        <v>1</v>
      </c>
      <c r="AB92">
        <f>IF(実施計画様式!AB92="",0,IFERROR(VLOOKUP(実施計画様式!AB92,―!$Q$2:$R$3,2,FALSE),"error"))</f>
        <v>1</v>
      </c>
      <c r="AC92">
        <f>IF(実施計画様式!AC92="",0,IFERROR(VLOOKUP(実施計画様式!AC92,―!$S$2:$T$3,2,FALSE),"error"))</f>
        <v>1</v>
      </c>
      <c r="AD92">
        <f>IF(実施計画様式!AD92="",0,IFERROR(VLOOKUP(実施計画様式!AD92,―!$U$2:$V$3,2,FALSE),"error"))</f>
        <v>1</v>
      </c>
      <c r="AE92">
        <f>IF(実施計画様式!AE92="",0,IFERROR(VLOOKUP(実施計画様式!AE92,―!$W$2:$X$3,2,FALSE),"error"))</f>
        <v>1</v>
      </c>
      <c r="AF92">
        <f>IF(実施計画様式!AF92="",0,IFERROR(VLOOKUP(実施計画様式!AF92,―!$AP$29:$AQ$29,2,FALSE),"error"))</f>
        <v>0</v>
      </c>
      <c r="AG92">
        <f>IF(実施計画様式!AG92="",0,IFERROR(VLOOKUP(実施計画様式!AG92,―!Y:Z,2,FALSE),"error"))</f>
        <v>12</v>
      </c>
      <c r="AH92">
        <f>IF(実施計画様式!AH92="",0,IFERROR(VLOOKUP(実施計画様式!AH92,―!AA:AB,2,FALSE),"error"))</f>
        <v>1</v>
      </c>
      <c r="AI92">
        <f>IF(実施計画様式!AI92="",0,IFERROR(VLOOKUP(実施計画様式!AI92,―!AN:AO,2,FALSE),"error"))</f>
        <v>14</v>
      </c>
      <c r="AJ92">
        <f>IF(実施計画様式!AJ92="",0,IFERROR(VLOOKUP(実施計画様式!AJ92,―!AN:AO,2,FALSE),"error"))</f>
        <v>14</v>
      </c>
      <c r="AK92">
        <f>IF(実施計画様式!AK92="",0,IFERROR(VLOOKUP(実施計画様式!AK92,―!AN:AO,2,FALSE),"error"))</f>
        <v>25</v>
      </c>
      <c r="AL92">
        <f>IF(実施計画様式!AL92="",0,1)</f>
        <v>1</v>
      </c>
      <c r="AM92">
        <f>IF(実施計画様式!AM92="",0,IFERROR(VLOOKUP(実施計画様式!AM92,―!$AP$10:$AQ$23,2,FALSE),"error"))</f>
        <v>12</v>
      </c>
      <c r="AN92">
        <f>IF(実施計画様式!AN92="",0,IFERROR(VLOOKUP(実施計画様式!AN92,―!$AP$39:$AQ$44,2,FALSE),"error"))</f>
        <v>1</v>
      </c>
      <c r="AO92">
        <f>IF(実施計画様式!AO92="",0,IFERROR(VLOOKUP(実施計画様式!AO92,参考資料1_対象分野リスト!$B$2:$C$46,2,FALSE),"error"))</f>
        <v>1</v>
      </c>
      <c r="AP92">
        <f>IF(実施計画様式!AP92="",0,IFERROR(VLOOKUP(実施計画様式!AP92,参考資料1_対象分野リスト!$B$2:$C$46,2,FALSE),"error"))</f>
        <v>0</v>
      </c>
      <c r="AQ92">
        <f>IF(実施計画様式!AQ92="",0,IFERROR(VLOOKUP(実施計画様式!AQ92,参考資料1_対象分野リスト!$B$2:$C$46,2,FALSE),"error"))</f>
        <v>0</v>
      </c>
      <c r="AR92">
        <f>IF(実施計画様式!AR92="",0,IFERROR(VLOOKUP(実施計画様式!AR92,参考資料1_対象分野リスト!$B$2:$C$46,2,FALSE),"error"))</f>
        <v>0</v>
      </c>
      <c r="AS92">
        <f>IF(実施計画様式!AS92="",0,IFERROR(VLOOKUP(実施計画様式!AS92,参考資料1_対象分野リスト!$E$5:$F$35,2,FALSE),"error"))</f>
        <v>0</v>
      </c>
      <c r="BB92">
        <f>IF(実施計画様式!BB92="",0,IFERROR(VLOOKUP(実施計画様式!BB92,―!AK:AL,2,FALSE),"error"))</f>
        <v>4</v>
      </c>
      <c r="BC92" t="str">
        <f t="shared" si="0"/>
        <v/>
      </c>
      <c r="BF92">
        <v>99</v>
      </c>
      <c r="BG92" t="str">
        <f t="shared" si="4"/>
        <v>予算化時期_R7補正</v>
      </c>
      <c r="BH92" t="str">
        <f>IF(AG92&gt;0,IF(VLOOKUP($B$62,―!$Y$2:$Z$25,2,FALSE)&lt;分岐管理シート!AG92,"予算化方法","予算化方法_未定なし"),"")</f>
        <v>予算化方法_未定なし</v>
      </c>
      <c r="BI92" t="str">
        <f t="shared" si="5"/>
        <v>予算区分_R8_通常</v>
      </c>
      <c r="BJ92" t="str">
        <f t="shared" si="6"/>
        <v>経済対策との関係_R7補正</v>
      </c>
      <c r="BK92" t="str">
        <f t="shared" si="7"/>
        <v>種類_推奨事業メニュー_R7補正</v>
      </c>
      <c r="BL92" t="str">
        <f>_xlfn.IFNA(IF(AND(D92=1,M92=1),INDEX(―!$O$20:$P$26,MATCH(分岐管理シート!N92*100,―!$P$20:$P$26,0),1),""),"")</f>
        <v/>
      </c>
      <c r="BM92" t="str">
        <f>_xlfn.IFNA(IF(AND(D92=1,M92=1),INDEX(―!$O$17:$P$19,MATCH(9-分岐管理シート!N92-分岐管理シート!O92,―!$P$17:$P$19,0),1),""),"")</f>
        <v/>
      </c>
      <c r="BN92" t="str">
        <f>IF(AE92&lt;2,"",―!$AP$28)</f>
        <v/>
      </c>
      <c r="BO92" t="str">
        <f t="shared" si="3"/>
        <v>対象分野_R7・R8補正</v>
      </c>
      <c r="BP92" t="str">
        <f t="shared" si="8"/>
        <v/>
      </c>
      <c r="BR92">
        <f t="shared" si="2"/>
        <v>0</v>
      </c>
    </row>
    <row r="93" spans="3:70" x14ac:dyDescent="0.15">
      <c r="C93">
        <v>21</v>
      </c>
      <c r="D93" s="22">
        <f>IF(実施計画様式!D93="",0,IFERROR(VLOOKUP(実施計画様式!D93,―!A:B,2,FALSE),"error"))</f>
        <v>1</v>
      </c>
      <c r="E93">
        <f>IF(実施計画様式!E93="",0,IFERROR(VLOOKUP(実施計画様式!E93,―!$C$40:$D$47,2,FALSE),"error"))</f>
        <v>1</v>
      </c>
      <c r="F93">
        <f>IF(実施計画様式!F93="",0,IFERROR(VLOOKUP(実施計画様式!F93,―!$E$2:$F$2,2,FALSE),"error"))</f>
        <v>2</v>
      </c>
      <c r="G93">
        <f>IFERROR(VLOOKUP(実施計画様式!G93,―!$G$2:$H$2,2,FALSE),0)</f>
        <v>2</v>
      </c>
      <c r="H93">
        <f>IF(実施計画様式!H93="",0,1)</f>
        <v>1</v>
      </c>
      <c r="I93">
        <f>IF(実施計画様式!I93="",0,IFERROR(VLOOKUP(実施計画様式!I93,―!$I$2:$J$2,2,FALSE),"error"))</f>
        <v>2</v>
      </c>
      <c r="J93">
        <f>IF(実施計画様式!J93="",0,1)</f>
        <v>1</v>
      </c>
      <c r="K93">
        <f>IF(実施計画様式!K93="",0,IFERROR(VLOOKUP(実施計画様式!K93,―!K:L,2,FALSE),"error"))</f>
        <v>1</v>
      </c>
      <c r="L93">
        <f>IF(実施計画様式!L93="",0,IFERROR(VLOOKUP(実施計画様式!L93,―!$M$2:$N$2,2,FALSE),"error"))</f>
        <v>2</v>
      </c>
      <c r="M93">
        <f>IFERROR(VLOOKUP(実施計画様式!M93,―!O:P,2,FALSE),0)</f>
        <v>7</v>
      </c>
      <c r="N93">
        <f>IF(実施計画様式!N93="",0,IFERROR(VLOOKUP(実施計画様式!N93,―!$O$1:$P$12,2,FALSE),"error"))</f>
        <v>0</v>
      </c>
      <c r="O93">
        <f>IF(実施計画様式!O93="",0,IFERROR(VLOOKUP(実施計画様式!O93,―!$O$1:$P$12,2,FALSE),"error"))</f>
        <v>0</v>
      </c>
      <c r="P93">
        <f>IF(実施計画様式!P93="",0,IFERROR(VLOOKUP(実施計画様式!P93,―!$O$1:$P$12,2,FALSE),"error"))</f>
        <v>0</v>
      </c>
      <c r="Q93">
        <f>IF(実施計画様式!Q93="",0,1)</f>
        <v>0</v>
      </c>
      <c r="R93" t="s">
        <v>7625</v>
      </c>
      <c r="S93" t="s">
        <v>7625</v>
      </c>
      <c r="T93">
        <f>IF(実施計画様式!T93="",0,1)</f>
        <v>1</v>
      </c>
      <c r="U93">
        <f>IF(実施計画様式!U93="",0,1)</f>
        <v>0</v>
      </c>
      <c r="V93">
        <f>IF(実施計画様式!V93="",0,1)</f>
        <v>0</v>
      </c>
      <c r="W93">
        <f>IF(実施計画様式!W93="",0,1)</f>
        <v>0</v>
      </c>
      <c r="X93">
        <f>IF(実施計画様式!X93="",0,1)</f>
        <v>0</v>
      </c>
      <c r="Y93">
        <f>IF(実施計画様式!Y93="",0,1)</f>
        <v>0</v>
      </c>
      <c r="Z93">
        <f>IF(実施計画様式!Z93="",0,1)</f>
        <v>0</v>
      </c>
      <c r="AA93">
        <f>IF(実施計画様式!AA93="",0,1)</f>
        <v>1</v>
      </c>
      <c r="AB93">
        <f>IF(実施計画様式!AB93="",0,IFERROR(VLOOKUP(実施計画様式!AB93,―!$Q$2:$R$3,2,FALSE),"error"))</f>
        <v>1</v>
      </c>
      <c r="AC93">
        <f>IF(実施計画様式!AC93="",0,IFERROR(VLOOKUP(実施計画様式!AC93,―!$S$2:$T$3,2,FALSE),"error"))</f>
        <v>1</v>
      </c>
      <c r="AD93">
        <f>IF(実施計画様式!AD93="",0,IFERROR(VLOOKUP(実施計画様式!AD93,―!$U$2:$V$3,2,FALSE),"error"))</f>
        <v>1</v>
      </c>
      <c r="AE93">
        <f>IF(実施計画様式!AE93="",0,IFERROR(VLOOKUP(実施計画様式!AE93,―!$W$2:$X$3,2,FALSE),"error"))</f>
        <v>1</v>
      </c>
      <c r="AF93">
        <f>IF(実施計画様式!AF93="",0,IFERROR(VLOOKUP(実施計画様式!AF93,―!$AP$29:$AQ$29,2,FALSE),"error"))</f>
        <v>0</v>
      </c>
      <c r="AG93">
        <f>IF(実施計画様式!AG93="",0,IFERROR(VLOOKUP(実施計画様式!AG93,―!Y:Z,2,FALSE),"error"))</f>
        <v>12</v>
      </c>
      <c r="AH93">
        <f>IF(実施計画様式!AH93="",0,IFERROR(VLOOKUP(実施計画様式!AH93,―!AA:AB,2,FALSE),"error"))</f>
        <v>1</v>
      </c>
      <c r="AI93">
        <f>IF(実施計画様式!AI93="",0,IFERROR(VLOOKUP(実施計画様式!AI93,―!AN:AO,2,FALSE),"error"))</f>
        <v>14</v>
      </c>
      <c r="AJ93">
        <f>IF(実施計画様式!AJ93="",0,IFERROR(VLOOKUP(実施計画様式!AJ93,―!AN:AO,2,FALSE),"error"))</f>
        <v>14</v>
      </c>
      <c r="AK93">
        <f>IF(実施計画様式!AK93="",0,IFERROR(VLOOKUP(実施計画様式!AK93,―!AN:AO,2,FALSE),"error"))</f>
        <v>25</v>
      </c>
      <c r="AL93">
        <f>IF(実施計画様式!AL93="",0,1)</f>
        <v>1</v>
      </c>
      <c r="AM93">
        <f>IF(実施計画様式!AM93="",0,IFERROR(VLOOKUP(実施計画様式!AM93,―!$AP$10:$AQ$23,2,FALSE),"error"))</f>
        <v>12</v>
      </c>
      <c r="AN93">
        <f>IF(実施計画様式!AN93="",0,IFERROR(VLOOKUP(実施計画様式!AN93,―!$AP$39:$AQ$44,2,FALSE),"error"))</f>
        <v>1</v>
      </c>
      <c r="AO93">
        <f>IF(実施計画様式!AO93="",0,IFERROR(VLOOKUP(実施計画様式!AO93,参考資料1_対象分野リスト!$B$2:$C$46,2,FALSE),"error"))</f>
        <v>1</v>
      </c>
      <c r="AP93">
        <f>IF(実施計画様式!AP93="",0,IFERROR(VLOOKUP(実施計画様式!AP93,参考資料1_対象分野リスト!$B$2:$C$46,2,FALSE),"error"))</f>
        <v>0</v>
      </c>
      <c r="AQ93">
        <f>IF(実施計画様式!AQ93="",0,IFERROR(VLOOKUP(実施計画様式!AQ93,参考資料1_対象分野リスト!$B$2:$C$46,2,FALSE),"error"))</f>
        <v>0</v>
      </c>
      <c r="AR93">
        <f>IF(実施計画様式!AR93="",0,IFERROR(VLOOKUP(実施計画様式!AR93,参考資料1_対象分野リスト!$B$2:$C$46,2,FALSE),"error"))</f>
        <v>0</v>
      </c>
      <c r="AS93">
        <f>IF(実施計画様式!AS93="",0,IFERROR(VLOOKUP(実施計画様式!AS93,参考資料1_対象分野リスト!$E$5:$F$35,2,FALSE),"error"))</f>
        <v>0</v>
      </c>
      <c r="BB93">
        <f>IF(実施計画様式!BB93="",0,IFERROR(VLOOKUP(実施計画様式!BB93,―!AK:AL,2,FALSE),"error"))</f>
        <v>4</v>
      </c>
      <c r="BC93" t="str">
        <f t="shared" si="0"/>
        <v/>
      </c>
      <c r="BF93">
        <v>99</v>
      </c>
      <c r="BG93" t="str">
        <f t="shared" si="4"/>
        <v>予算化時期_R7補正</v>
      </c>
      <c r="BH93" t="str">
        <f>IF(AG93&gt;0,IF(VLOOKUP($B$62,―!$Y$2:$Z$25,2,FALSE)&lt;分岐管理シート!AG93,"予算化方法","予算化方法_未定なし"),"")</f>
        <v>予算化方法_未定なし</v>
      </c>
      <c r="BI93" t="str">
        <f t="shared" si="5"/>
        <v>予算区分_R8_通常</v>
      </c>
      <c r="BJ93" t="str">
        <f t="shared" si="6"/>
        <v>経済対策との関係_R7補正</v>
      </c>
      <c r="BK93" t="str">
        <f t="shared" si="7"/>
        <v>種類_推奨事業メニュー_R7補正</v>
      </c>
      <c r="BL93" t="str">
        <f>_xlfn.IFNA(IF(AND(D93=1,M93=1),INDEX(―!$O$20:$P$26,MATCH(分岐管理シート!N93*100,―!$P$20:$P$26,0),1),""),"")</f>
        <v/>
      </c>
      <c r="BM93" t="str">
        <f>_xlfn.IFNA(IF(AND(D93=1,M93=1),INDEX(―!$O$17:$P$19,MATCH(9-分岐管理シート!N93-分岐管理シート!O93,―!$P$17:$P$19,0),1),""),"")</f>
        <v/>
      </c>
      <c r="BN93" t="str">
        <f>IF(AE93&lt;2,"",―!$AP$28)</f>
        <v/>
      </c>
      <c r="BO93" t="str">
        <f t="shared" si="3"/>
        <v>対象分野_R7・R8補正</v>
      </c>
      <c r="BP93" t="str">
        <f t="shared" si="8"/>
        <v/>
      </c>
      <c r="BR93">
        <f t="shared" si="2"/>
        <v>0</v>
      </c>
    </row>
    <row r="94" spans="3:70" x14ac:dyDescent="0.15">
      <c r="C94">
        <v>22</v>
      </c>
      <c r="D94" s="22">
        <f>IF(実施計画様式!D94="",0,IFERROR(VLOOKUP(実施計画様式!D94,―!A:B,2,FALSE),"error"))</f>
        <v>1</v>
      </c>
      <c r="E94">
        <f>IF(実施計画様式!E94="",0,IFERROR(VLOOKUP(実施計画様式!E94,―!$C$40:$D$47,2,FALSE),"error"))</f>
        <v>1</v>
      </c>
      <c r="F94">
        <f>IF(実施計画様式!F94="",0,IFERROR(VLOOKUP(実施計画様式!F94,―!$E$2:$F$2,2,FALSE),"error"))</f>
        <v>2</v>
      </c>
      <c r="G94">
        <f>IFERROR(VLOOKUP(実施計画様式!G94,―!$G$2:$H$2,2,FALSE),0)</f>
        <v>2</v>
      </c>
      <c r="H94">
        <f>IF(実施計画様式!H94="",0,1)</f>
        <v>1</v>
      </c>
      <c r="I94">
        <f>IF(実施計画様式!I94="",0,IFERROR(VLOOKUP(実施計画様式!I94,―!$I$2:$J$2,2,FALSE),"error"))</f>
        <v>2</v>
      </c>
      <c r="J94">
        <f>IF(実施計画様式!J94="",0,1)</f>
        <v>1</v>
      </c>
      <c r="K94">
        <f>IF(実施計画様式!K94="",0,IFERROR(VLOOKUP(実施計画様式!K94,―!K:L,2,FALSE),"error"))</f>
        <v>1</v>
      </c>
      <c r="L94">
        <f>IF(実施計画様式!L94="",0,IFERROR(VLOOKUP(実施計画様式!L94,―!$M$2:$N$2,2,FALSE),"error"))</f>
        <v>2</v>
      </c>
      <c r="M94">
        <f>IFERROR(VLOOKUP(実施計画様式!M94,―!O:P,2,FALSE),0)</f>
        <v>1</v>
      </c>
      <c r="N94">
        <f>IF(実施計画様式!N94="",0,IFERROR(VLOOKUP(実施計画様式!N94,―!$O$1:$P$12,2,FALSE),"error"))</f>
        <v>3</v>
      </c>
      <c r="O94">
        <f>IF(実施計画様式!O94="",0,IFERROR(VLOOKUP(実施計画様式!O94,―!$O$1:$P$12,2,FALSE),"error"))</f>
        <v>0</v>
      </c>
      <c r="P94">
        <f>IF(実施計画様式!P94="",0,IFERROR(VLOOKUP(実施計画様式!P94,―!$O$1:$P$12,2,FALSE),"error"))</f>
        <v>0</v>
      </c>
      <c r="Q94">
        <f>IF(実施計画様式!Q94="",0,1)</f>
        <v>0</v>
      </c>
      <c r="R94" t="s">
        <v>7625</v>
      </c>
      <c r="S94" t="s">
        <v>7625</v>
      </c>
      <c r="T94">
        <f>IF(実施計画様式!T94="",0,1)</f>
        <v>1</v>
      </c>
      <c r="U94">
        <f>IF(実施計画様式!U94="",0,1)</f>
        <v>0</v>
      </c>
      <c r="V94">
        <f>IF(実施計画様式!V94="",0,1)</f>
        <v>0</v>
      </c>
      <c r="W94">
        <f>IF(実施計画様式!W94="",0,1)</f>
        <v>0</v>
      </c>
      <c r="X94">
        <f>IF(実施計画様式!X94="",0,1)</f>
        <v>0</v>
      </c>
      <c r="Y94">
        <f>IF(実施計画様式!Y94="",0,1)</f>
        <v>1</v>
      </c>
      <c r="Z94">
        <f>IF(実施計画様式!Z94="",0,1)</f>
        <v>0</v>
      </c>
      <c r="AA94">
        <f>IF(実施計画様式!AA94="",0,1)</f>
        <v>1</v>
      </c>
      <c r="AB94">
        <f>IF(実施計画様式!AB94="",0,IFERROR(VLOOKUP(実施計画様式!AB94,―!$Q$2:$R$3,2,FALSE),"error"))</f>
        <v>1</v>
      </c>
      <c r="AC94">
        <f>IF(実施計画様式!AC94="",0,IFERROR(VLOOKUP(実施計画様式!AC94,―!$S$2:$T$3,2,FALSE),"error"))</f>
        <v>1</v>
      </c>
      <c r="AD94">
        <f>IF(実施計画様式!AD94="",0,IFERROR(VLOOKUP(実施計画様式!AD94,―!$U$2:$V$3,2,FALSE),"error"))</f>
        <v>1</v>
      </c>
      <c r="AE94">
        <f>IF(実施計画様式!AE94="",0,IFERROR(VLOOKUP(実施計画様式!AE94,―!$W$2:$X$3,2,FALSE),"error"))</f>
        <v>1</v>
      </c>
      <c r="AF94">
        <f>IF(実施計画様式!AF94="",0,IFERROR(VLOOKUP(実施計画様式!AF94,―!$AP$29:$AQ$29,2,FALSE),"error"))</f>
        <v>0</v>
      </c>
      <c r="AG94">
        <f>IF(実施計画様式!AG94="",0,IFERROR(VLOOKUP(実施計画様式!AG94,―!Y:Z,2,FALSE),"error"))</f>
        <v>12</v>
      </c>
      <c r="AH94">
        <f>IF(実施計画様式!AH94="",0,IFERROR(VLOOKUP(実施計画様式!AH94,―!AA:AB,2,FALSE),"error"))</f>
        <v>1</v>
      </c>
      <c r="AI94">
        <f>IF(実施計画様式!AI94="",0,IFERROR(VLOOKUP(実施計画様式!AI94,―!AN:AO,2,FALSE),"error"))</f>
        <v>14</v>
      </c>
      <c r="AJ94">
        <f>IF(実施計画様式!AJ94="",0,IFERROR(VLOOKUP(実施計画様式!AJ94,―!AN:AO,2,FALSE),"error"))</f>
        <v>14</v>
      </c>
      <c r="AK94">
        <f>IF(実施計画様式!AK94="",0,IFERROR(VLOOKUP(実施計画様式!AK94,―!AN:AO,2,FALSE),"error"))</f>
        <v>25</v>
      </c>
      <c r="AL94">
        <f>IF(実施計画様式!AL94="",0,1)</f>
        <v>1</v>
      </c>
      <c r="AM94">
        <f>IF(実施計画様式!AM94="",0,IFERROR(VLOOKUP(実施計画様式!AM94,―!$AP$10:$AQ$23,2,FALSE),"error"))</f>
        <v>12</v>
      </c>
      <c r="AN94">
        <f>IF(実施計画様式!AN94="",0,IFERROR(VLOOKUP(実施計画様式!AN94,―!$AP$39:$AQ$44,2,FALSE),"error"))</f>
        <v>1</v>
      </c>
      <c r="AO94">
        <f>IF(実施計画様式!AO94="",0,IFERROR(VLOOKUP(実施計画様式!AO94,参考資料1_対象分野リスト!$B$2:$C$46,2,FALSE),"error"))</f>
        <v>14</v>
      </c>
      <c r="AP94">
        <f>IF(実施計画様式!AP94="",0,IFERROR(VLOOKUP(実施計画様式!AP94,参考資料1_対象分野リスト!$B$2:$C$46,2,FALSE),"error"))</f>
        <v>0</v>
      </c>
      <c r="AQ94">
        <f>IF(実施計画様式!AQ94="",0,IFERROR(VLOOKUP(実施計画様式!AQ94,参考資料1_対象分野リスト!$B$2:$C$46,2,FALSE),"error"))</f>
        <v>0</v>
      </c>
      <c r="AR94">
        <f>IF(実施計画様式!AR94="",0,IFERROR(VLOOKUP(実施計画様式!AR94,参考資料1_対象分野リスト!$B$2:$C$46,2,FALSE),"error"))</f>
        <v>0</v>
      </c>
      <c r="AS94">
        <f>IF(実施計画様式!AS94="",0,IFERROR(VLOOKUP(実施計画様式!AS94,参考資料1_対象分野リスト!$E$5:$F$35,2,FALSE),"error"))</f>
        <v>0</v>
      </c>
      <c r="BB94">
        <f>IF(実施計画様式!BB94="",0,IFERROR(VLOOKUP(実施計画様式!BB94,―!AK:AL,2,FALSE),"error"))</f>
        <v>4</v>
      </c>
      <c r="BC94" t="str">
        <f t="shared" si="0"/>
        <v/>
      </c>
      <c r="BF94">
        <v>99</v>
      </c>
      <c r="BG94" t="str">
        <f t="shared" si="4"/>
        <v>予算化時期_R7補正</v>
      </c>
      <c r="BH94" t="str">
        <f>IF(AG94&gt;0,IF(VLOOKUP($B$62,―!$Y$2:$Z$25,2,FALSE)&lt;分岐管理シート!AG94,"予算化方法","予算化方法_未定なし"),"")</f>
        <v>予算化方法_未定なし</v>
      </c>
      <c r="BI94" t="str">
        <f t="shared" si="5"/>
        <v>予算区分_R8_通常</v>
      </c>
      <c r="BJ94" t="str">
        <f t="shared" si="6"/>
        <v>経済対策との関係_R7補正</v>
      </c>
      <c r="BK94" t="str">
        <f t="shared" si="7"/>
        <v>種類_推奨事業メニュー_R7補正</v>
      </c>
      <c r="BL94" t="str">
        <f>_xlfn.IFNA(IF(AND(D94=1,M94=1),INDEX(―!$O$20:$P$26,MATCH(分岐管理シート!N94*100,―!$P$20:$P$26,0),1),""),"")</f>
        <v>種類_推奨事業メニュー_R7補正_複数選択③以外</v>
      </c>
      <c r="BM94" t="str">
        <f>_xlfn.IFNA(IF(AND(D94=1,M94=1),INDEX(―!$O$17:$P$19,MATCH(9-分岐管理シート!N94-分岐管理シート!O94,―!$P$17:$P$19,0),1),""),"")</f>
        <v/>
      </c>
      <c r="BN94" t="str">
        <f>IF(AE94&lt;2,"",―!$AP$28)</f>
        <v/>
      </c>
      <c r="BO94" t="str">
        <f t="shared" si="3"/>
        <v>対象分野_R7・R8補正</v>
      </c>
      <c r="BP94" t="str">
        <f t="shared" si="8"/>
        <v/>
      </c>
      <c r="BR94">
        <f t="shared" si="2"/>
        <v>0</v>
      </c>
    </row>
    <row r="95" spans="3:70" x14ac:dyDescent="0.15">
      <c r="C95">
        <v>23</v>
      </c>
      <c r="D95" s="22">
        <f>IF(実施計画様式!D95="",0,IFERROR(VLOOKUP(実施計画様式!D95,―!A:B,2,FALSE),"error"))</f>
        <v>1</v>
      </c>
      <c r="E95">
        <f>IF(実施計画様式!E95="",0,IFERROR(VLOOKUP(実施計画様式!E95,―!$C$40:$D$47,2,FALSE),"error"))</f>
        <v>1</v>
      </c>
      <c r="F95">
        <f>IF(実施計画様式!F95="",0,IFERROR(VLOOKUP(実施計画様式!F95,―!$E$2:$F$2,2,FALSE),"error"))</f>
        <v>2</v>
      </c>
      <c r="G95">
        <f>IFERROR(VLOOKUP(実施計画様式!G95,―!$G$2:$H$2,2,FALSE),0)</f>
        <v>2</v>
      </c>
      <c r="H95">
        <f>IF(実施計画様式!H95="",0,1)</f>
        <v>1</v>
      </c>
      <c r="I95">
        <f>IF(実施計画様式!I95="",0,IFERROR(VLOOKUP(実施計画様式!I95,―!$I$2:$J$2,2,FALSE),"error"))</f>
        <v>2</v>
      </c>
      <c r="J95">
        <f>IF(実施計画様式!J95="",0,1)</f>
        <v>1</v>
      </c>
      <c r="K95">
        <f>IF(実施計画様式!K95="",0,IFERROR(VLOOKUP(実施計画様式!K95,―!K:L,2,FALSE),"error"))</f>
        <v>1</v>
      </c>
      <c r="L95">
        <f>IF(実施計画様式!L95="",0,IFERROR(VLOOKUP(実施計画様式!L95,―!$M$2:$N$2,2,FALSE),"error"))</f>
        <v>2</v>
      </c>
      <c r="M95">
        <f>IFERROR(VLOOKUP(実施計画様式!M95,―!O:P,2,FALSE),0)</f>
        <v>7</v>
      </c>
      <c r="N95">
        <f>IF(実施計画様式!N95="",0,IFERROR(VLOOKUP(実施計画様式!N95,―!$O$1:$P$12,2,FALSE),"error"))</f>
        <v>0</v>
      </c>
      <c r="O95">
        <f>IF(実施計画様式!O95="",0,IFERROR(VLOOKUP(実施計画様式!O95,―!$O$1:$P$12,2,FALSE),"error"))</f>
        <v>0</v>
      </c>
      <c r="P95">
        <f>IF(実施計画様式!P95="",0,IFERROR(VLOOKUP(実施計画様式!P95,―!$O$1:$P$12,2,FALSE),"error"))</f>
        <v>0</v>
      </c>
      <c r="Q95">
        <f>IF(実施計画様式!Q95="",0,1)</f>
        <v>0</v>
      </c>
      <c r="R95" t="s">
        <v>7625</v>
      </c>
      <c r="S95" t="s">
        <v>7625</v>
      </c>
      <c r="T95">
        <f>IF(実施計画様式!T95="",0,1)</f>
        <v>1</v>
      </c>
      <c r="U95">
        <f>IF(実施計画様式!U95="",0,1)</f>
        <v>0</v>
      </c>
      <c r="V95">
        <f>IF(実施計画様式!V95="",0,1)</f>
        <v>0</v>
      </c>
      <c r="W95">
        <f>IF(実施計画様式!W95="",0,1)</f>
        <v>0</v>
      </c>
      <c r="X95">
        <f>IF(実施計画様式!X95="",0,1)</f>
        <v>0</v>
      </c>
      <c r="Y95">
        <f>IF(実施計画様式!Y95="",0,1)</f>
        <v>0</v>
      </c>
      <c r="Z95">
        <f>IF(実施計画様式!Z95="",0,1)</f>
        <v>0</v>
      </c>
      <c r="AA95">
        <f>IF(実施計画様式!AA95="",0,1)</f>
        <v>1</v>
      </c>
      <c r="AB95">
        <f>IF(実施計画様式!AB95="",0,IFERROR(VLOOKUP(実施計画様式!AB95,―!$Q$2:$R$3,2,FALSE),"error"))</f>
        <v>1</v>
      </c>
      <c r="AC95">
        <f>IF(実施計画様式!AC95="",0,IFERROR(VLOOKUP(実施計画様式!AC95,―!$S$2:$T$3,2,FALSE),"error"))</f>
        <v>1</v>
      </c>
      <c r="AD95">
        <f>IF(実施計画様式!AD95="",0,IFERROR(VLOOKUP(実施計画様式!AD95,―!$U$2:$V$3,2,FALSE),"error"))</f>
        <v>1</v>
      </c>
      <c r="AE95">
        <f>IF(実施計画様式!AE95="",0,IFERROR(VLOOKUP(実施計画様式!AE95,―!$W$2:$X$3,2,FALSE),"error"))</f>
        <v>1</v>
      </c>
      <c r="AF95">
        <f>IF(実施計画様式!AF95="",0,IFERROR(VLOOKUP(実施計画様式!AF95,―!$AP$29:$AQ$29,2,FALSE),"error"))</f>
        <v>0</v>
      </c>
      <c r="AG95">
        <f>IF(実施計画様式!AG95="",0,IFERROR(VLOOKUP(実施計画様式!AG95,―!Y:Z,2,FALSE),"error"))</f>
        <v>12</v>
      </c>
      <c r="AH95">
        <f>IF(実施計画様式!AH95="",0,IFERROR(VLOOKUP(実施計画様式!AH95,―!AA:AB,2,FALSE),"error"))</f>
        <v>1</v>
      </c>
      <c r="AI95">
        <f>IF(実施計画様式!AI95="",0,IFERROR(VLOOKUP(実施計画様式!AI95,―!AN:AO,2,FALSE),"error"))</f>
        <v>14</v>
      </c>
      <c r="AJ95">
        <f>IF(実施計画様式!AJ95="",0,IFERROR(VLOOKUP(実施計画様式!AJ95,―!AN:AO,2,FALSE),"error"))</f>
        <v>14</v>
      </c>
      <c r="AK95">
        <f>IF(実施計画様式!AK95="",0,IFERROR(VLOOKUP(実施計画様式!AK95,―!AN:AO,2,FALSE),"error"))</f>
        <v>25</v>
      </c>
      <c r="AL95">
        <f>IF(実施計画様式!AL95="",0,1)</f>
        <v>1</v>
      </c>
      <c r="AM95">
        <f>IF(実施計画様式!AM95="",0,IFERROR(VLOOKUP(実施計画様式!AM95,―!$AP$10:$AQ$23,2,FALSE),"error"))</f>
        <v>12</v>
      </c>
      <c r="AN95">
        <f>IF(実施計画様式!AN95="",0,IFERROR(VLOOKUP(実施計画様式!AN95,―!$AP$39:$AQ$44,2,FALSE),"error"))</f>
        <v>1</v>
      </c>
      <c r="AO95">
        <f>IF(実施計画様式!AO95="",0,IFERROR(VLOOKUP(実施計画様式!AO95,参考資料1_対象分野リスト!$B$2:$C$46,2,FALSE),"error"))</f>
        <v>1</v>
      </c>
      <c r="AP95">
        <f>IF(実施計画様式!AP95="",0,IFERROR(VLOOKUP(実施計画様式!AP95,参考資料1_対象分野リスト!$B$2:$C$46,2,FALSE),"error"))</f>
        <v>0</v>
      </c>
      <c r="AQ95">
        <f>IF(実施計画様式!AQ95="",0,IFERROR(VLOOKUP(実施計画様式!AQ95,参考資料1_対象分野リスト!$B$2:$C$46,2,FALSE),"error"))</f>
        <v>0</v>
      </c>
      <c r="AR95">
        <f>IF(実施計画様式!AR95="",0,IFERROR(VLOOKUP(実施計画様式!AR95,参考資料1_対象分野リスト!$B$2:$C$46,2,FALSE),"error"))</f>
        <v>0</v>
      </c>
      <c r="AS95">
        <f>IF(実施計画様式!AS95="",0,IFERROR(VLOOKUP(実施計画様式!AS95,参考資料1_対象分野リスト!$E$5:$F$35,2,FALSE),"error"))</f>
        <v>0</v>
      </c>
      <c r="BB95">
        <f>IF(実施計画様式!BB95="",0,IFERROR(VLOOKUP(実施計画様式!BB95,―!AK:AL,2,FALSE),"error"))</f>
        <v>4</v>
      </c>
      <c r="BC95" t="str">
        <f t="shared" si="0"/>
        <v/>
      </c>
      <c r="BF95">
        <v>99</v>
      </c>
      <c r="BG95" t="str">
        <f t="shared" si="4"/>
        <v>予算化時期_R7補正</v>
      </c>
      <c r="BH95" t="str">
        <f>IF(AG95&gt;0,IF(VLOOKUP($B$62,―!$Y$2:$Z$25,2,FALSE)&lt;分岐管理シート!AG95,"予算化方法","予算化方法_未定なし"),"")</f>
        <v>予算化方法_未定なし</v>
      </c>
      <c r="BI95" t="str">
        <f t="shared" si="5"/>
        <v>予算区分_R8_通常</v>
      </c>
      <c r="BJ95" t="str">
        <f t="shared" si="6"/>
        <v>経済対策との関係_R7補正</v>
      </c>
      <c r="BK95" t="str">
        <f t="shared" si="7"/>
        <v>種類_推奨事業メニュー_R7補正</v>
      </c>
      <c r="BL95" t="str">
        <f>_xlfn.IFNA(IF(AND(D95=1,M95=1),INDEX(―!$O$20:$P$26,MATCH(分岐管理シート!N95*100,―!$P$20:$P$26,0),1),""),"")</f>
        <v/>
      </c>
      <c r="BM95" t="str">
        <f>_xlfn.IFNA(IF(AND(D95=1,M95=1),INDEX(―!$O$17:$P$19,MATCH(9-分岐管理シート!N95-分岐管理シート!O95,―!$P$17:$P$19,0),1),""),"")</f>
        <v/>
      </c>
      <c r="BN95" t="str">
        <f>IF(AE95&lt;2,"",―!$AP$28)</f>
        <v/>
      </c>
      <c r="BO95" t="str">
        <f t="shared" si="3"/>
        <v>対象分野_R7・R8補正</v>
      </c>
      <c r="BP95" t="str">
        <f t="shared" si="8"/>
        <v/>
      </c>
      <c r="BR95">
        <f t="shared" si="2"/>
        <v>0</v>
      </c>
    </row>
    <row r="96" spans="3:70" x14ac:dyDescent="0.15">
      <c r="C96">
        <v>24</v>
      </c>
      <c r="D96" s="22">
        <f>IF(実施計画様式!D96="",0,IFERROR(VLOOKUP(実施計画様式!D96,―!A:B,2,FALSE),"error"))</f>
        <v>1</v>
      </c>
      <c r="E96">
        <f>IF(実施計画様式!E96="",0,IFERROR(VLOOKUP(実施計画様式!E96,―!$C$40:$D$47,2,FALSE),"error"))</f>
        <v>1</v>
      </c>
      <c r="F96">
        <f>IF(実施計画様式!F96="",0,IFERROR(VLOOKUP(実施計画様式!F96,―!$E$2:$F$2,2,FALSE),"error"))</f>
        <v>2</v>
      </c>
      <c r="G96">
        <f>IFERROR(VLOOKUP(実施計画様式!G96,―!$G$2:$H$2,2,FALSE),0)</f>
        <v>2</v>
      </c>
      <c r="H96">
        <f>IF(実施計画様式!H96="",0,1)</f>
        <v>1</v>
      </c>
      <c r="I96">
        <f>IF(実施計画様式!I96="",0,IFERROR(VLOOKUP(実施計画様式!I96,―!$I$2:$J$2,2,FALSE),"error"))</f>
        <v>2</v>
      </c>
      <c r="J96">
        <f>IF(実施計画様式!J96="",0,1)</f>
        <v>1</v>
      </c>
      <c r="K96">
        <f>IF(実施計画様式!K96="",0,IFERROR(VLOOKUP(実施計画様式!K96,―!K:L,2,FALSE),"error"))</f>
        <v>1</v>
      </c>
      <c r="L96">
        <f>IF(実施計画様式!L96="",0,IFERROR(VLOOKUP(実施計画様式!L96,―!$M$2:$N$2,2,FALSE),"error"))</f>
        <v>2</v>
      </c>
      <c r="M96">
        <f>IFERROR(VLOOKUP(実施計画様式!M96,―!O:P,2,FALSE),0)</f>
        <v>7</v>
      </c>
      <c r="N96">
        <f>IF(実施計画様式!N96="",0,IFERROR(VLOOKUP(実施計画様式!N96,―!$O$1:$P$12,2,FALSE),"error"))</f>
        <v>0</v>
      </c>
      <c r="O96">
        <f>IF(実施計画様式!O96="",0,IFERROR(VLOOKUP(実施計画様式!O96,―!$O$1:$P$12,2,FALSE),"error"))</f>
        <v>0</v>
      </c>
      <c r="P96">
        <f>IF(実施計画様式!P96="",0,IFERROR(VLOOKUP(実施計画様式!P96,―!$O$1:$P$12,2,FALSE),"error"))</f>
        <v>0</v>
      </c>
      <c r="Q96">
        <f>IF(実施計画様式!Q96="",0,1)</f>
        <v>0</v>
      </c>
      <c r="R96" t="s">
        <v>7625</v>
      </c>
      <c r="S96" t="s">
        <v>7625</v>
      </c>
      <c r="T96">
        <f>IF(実施計画様式!T96="",0,1)</f>
        <v>1</v>
      </c>
      <c r="U96">
        <f>IF(実施計画様式!U96="",0,1)</f>
        <v>0</v>
      </c>
      <c r="V96">
        <f>IF(実施計画様式!V96="",0,1)</f>
        <v>0</v>
      </c>
      <c r="W96">
        <f>IF(実施計画様式!W96="",0,1)</f>
        <v>0</v>
      </c>
      <c r="X96">
        <f>IF(実施計画様式!X96="",0,1)</f>
        <v>0</v>
      </c>
      <c r="Y96">
        <f>IF(実施計画様式!Y96="",0,1)</f>
        <v>0</v>
      </c>
      <c r="Z96">
        <f>IF(実施計画様式!Z96="",0,1)</f>
        <v>0</v>
      </c>
      <c r="AA96">
        <f>IF(実施計画様式!AA96="",0,1)</f>
        <v>1</v>
      </c>
      <c r="AB96">
        <f>IF(実施計画様式!AB96="",0,IFERROR(VLOOKUP(実施計画様式!AB96,―!$Q$2:$R$3,2,FALSE),"error"))</f>
        <v>1</v>
      </c>
      <c r="AC96">
        <f>IF(実施計画様式!AC96="",0,IFERROR(VLOOKUP(実施計画様式!AC96,―!$S$2:$T$3,2,FALSE),"error"))</f>
        <v>1</v>
      </c>
      <c r="AD96">
        <f>IF(実施計画様式!AD96="",0,IFERROR(VLOOKUP(実施計画様式!AD96,―!$U$2:$V$3,2,FALSE),"error"))</f>
        <v>1</v>
      </c>
      <c r="AE96">
        <f>IF(実施計画様式!AE96="",0,IFERROR(VLOOKUP(実施計画様式!AE96,―!$W$2:$X$3,2,FALSE),"error"))</f>
        <v>1</v>
      </c>
      <c r="AF96">
        <f>IF(実施計画様式!AF96="",0,IFERROR(VLOOKUP(実施計画様式!AF96,―!$AP$29:$AQ$29,2,FALSE),"error"))</f>
        <v>0</v>
      </c>
      <c r="AG96">
        <f>IF(実施計画様式!AG96="",0,IFERROR(VLOOKUP(実施計画様式!AG96,―!Y:Z,2,FALSE),"error"))</f>
        <v>12</v>
      </c>
      <c r="AH96">
        <f>IF(実施計画様式!AH96="",0,IFERROR(VLOOKUP(実施計画様式!AH96,―!AA:AB,2,FALSE),"error"))</f>
        <v>1</v>
      </c>
      <c r="AI96">
        <f>IF(実施計画様式!AI96="",0,IFERROR(VLOOKUP(実施計画様式!AI96,―!AN:AO,2,FALSE),"error"))</f>
        <v>14</v>
      </c>
      <c r="AJ96">
        <f>IF(実施計画様式!AJ96="",0,IFERROR(VLOOKUP(実施計画様式!AJ96,―!AN:AO,2,FALSE),"error"))</f>
        <v>14</v>
      </c>
      <c r="AK96">
        <f>IF(実施計画様式!AK96="",0,IFERROR(VLOOKUP(実施計画様式!AK96,―!AN:AO,2,FALSE),"error"))</f>
        <v>25</v>
      </c>
      <c r="AL96">
        <f>IF(実施計画様式!AL96="",0,1)</f>
        <v>1</v>
      </c>
      <c r="AM96">
        <f>IF(実施計画様式!AM96="",0,IFERROR(VLOOKUP(実施計画様式!AM96,―!$AP$10:$AQ$23,2,FALSE),"error"))</f>
        <v>12</v>
      </c>
      <c r="AN96">
        <f>IF(実施計画様式!AN96="",0,IFERROR(VLOOKUP(実施計画様式!AN96,―!$AP$39:$AQ$44,2,FALSE),"error"))</f>
        <v>1</v>
      </c>
      <c r="AO96">
        <f>IF(実施計画様式!AO96="",0,IFERROR(VLOOKUP(実施計画様式!AO96,参考資料1_対象分野リスト!$B$2:$C$46,2,FALSE),"error"))</f>
        <v>1</v>
      </c>
      <c r="AP96">
        <f>IF(実施計画様式!AP96="",0,IFERROR(VLOOKUP(実施計画様式!AP96,参考資料1_対象分野リスト!$B$2:$C$46,2,FALSE),"error"))</f>
        <v>0</v>
      </c>
      <c r="AQ96">
        <f>IF(実施計画様式!AQ96="",0,IFERROR(VLOOKUP(実施計画様式!AQ96,参考資料1_対象分野リスト!$B$2:$C$46,2,FALSE),"error"))</f>
        <v>0</v>
      </c>
      <c r="AR96">
        <f>IF(実施計画様式!AR96="",0,IFERROR(VLOOKUP(実施計画様式!AR96,参考資料1_対象分野リスト!$B$2:$C$46,2,FALSE),"error"))</f>
        <v>0</v>
      </c>
      <c r="AS96">
        <f>IF(実施計画様式!AS96="",0,IFERROR(VLOOKUP(実施計画様式!AS96,参考資料1_対象分野リスト!$E$5:$F$35,2,FALSE),"error"))</f>
        <v>0</v>
      </c>
      <c r="BB96">
        <f>IF(実施計画様式!BB96="",0,IFERROR(VLOOKUP(実施計画様式!BB96,―!AK:AL,2,FALSE),"error"))</f>
        <v>4</v>
      </c>
      <c r="BC96" t="str">
        <f t="shared" si="0"/>
        <v/>
      </c>
      <c r="BF96">
        <v>99</v>
      </c>
      <c r="BG96" t="str">
        <f t="shared" si="4"/>
        <v>予算化時期_R7補正</v>
      </c>
      <c r="BH96" t="str">
        <f>IF(AG96&gt;0,IF(VLOOKUP($B$62,―!$Y$2:$Z$25,2,FALSE)&lt;分岐管理シート!AG96,"予算化方法","予算化方法_未定なし"),"")</f>
        <v>予算化方法_未定なし</v>
      </c>
      <c r="BI96" t="str">
        <f t="shared" si="5"/>
        <v>予算区分_R8_通常</v>
      </c>
      <c r="BJ96" t="str">
        <f t="shared" si="6"/>
        <v>経済対策との関係_R7補正</v>
      </c>
      <c r="BK96" t="str">
        <f t="shared" si="7"/>
        <v>種類_推奨事業メニュー_R7補正</v>
      </c>
      <c r="BL96" t="str">
        <f>_xlfn.IFNA(IF(AND(D96=1,M96=1),INDEX(―!$O$20:$P$26,MATCH(分岐管理シート!N96*100,―!$P$20:$P$26,0),1),""),"")</f>
        <v/>
      </c>
      <c r="BM96" t="str">
        <f>_xlfn.IFNA(IF(AND(D96=1,M96=1),INDEX(―!$O$17:$P$19,MATCH(9-分岐管理シート!N96-分岐管理シート!O96,―!$P$17:$P$19,0),1),""),"")</f>
        <v/>
      </c>
      <c r="BN96" t="str">
        <f>IF(AE96&lt;2,"",―!$AP$28)</f>
        <v/>
      </c>
      <c r="BO96" t="str">
        <f t="shared" si="3"/>
        <v>対象分野_R7・R8補正</v>
      </c>
      <c r="BP96" t="str">
        <f t="shared" si="8"/>
        <v/>
      </c>
      <c r="BR96">
        <f t="shared" si="2"/>
        <v>0</v>
      </c>
    </row>
    <row r="97" spans="3:70" x14ac:dyDescent="0.15">
      <c r="C97">
        <v>25</v>
      </c>
      <c r="D97" s="22">
        <f>IF(実施計画様式!D97="",0,IFERROR(VLOOKUP(実施計画様式!D97,―!A:B,2,FALSE),"error"))</f>
        <v>1</v>
      </c>
      <c r="E97">
        <f>IF(実施計画様式!E97="",0,IFERROR(VLOOKUP(実施計画様式!E97,―!$C$40:$D$47,2,FALSE),"error"))</f>
        <v>1</v>
      </c>
      <c r="F97">
        <f>IF(実施計画様式!F97="",0,IFERROR(VLOOKUP(実施計画様式!F97,―!$E$2:$F$2,2,FALSE),"error"))</f>
        <v>2</v>
      </c>
      <c r="G97">
        <f>IFERROR(VLOOKUP(実施計画様式!G97,―!$G$2:$H$2,2,FALSE),0)</f>
        <v>2</v>
      </c>
      <c r="H97">
        <f>IF(実施計画様式!H97="",0,1)</f>
        <v>1</v>
      </c>
      <c r="I97">
        <f>IF(実施計画様式!I97="",0,IFERROR(VLOOKUP(実施計画様式!I97,―!$I$2:$J$2,2,FALSE),"error"))</f>
        <v>2</v>
      </c>
      <c r="J97">
        <f>IF(実施計画様式!J97="",0,1)</f>
        <v>1</v>
      </c>
      <c r="K97">
        <f>IF(実施計画様式!K97="",0,IFERROR(VLOOKUP(実施計画様式!K97,―!K:L,2,FALSE),"error"))</f>
        <v>1</v>
      </c>
      <c r="L97">
        <f>IF(実施計画様式!L97="",0,IFERROR(VLOOKUP(実施計画様式!L97,―!$M$2:$N$2,2,FALSE),"error"))</f>
        <v>2</v>
      </c>
      <c r="M97">
        <f>IFERROR(VLOOKUP(実施計画様式!M97,―!O:P,2,FALSE),0)</f>
        <v>7</v>
      </c>
      <c r="N97">
        <f>IF(実施計画様式!N97="",0,IFERROR(VLOOKUP(実施計画様式!N97,―!$O$1:$P$12,2,FALSE),"error"))</f>
        <v>0</v>
      </c>
      <c r="O97">
        <f>IF(実施計画様式!O97="",0,IFERROR(VLOOKUP(実施計画様式!O97,―!$O$1:$P$12,2,FALSE),"error"))</f>
        <v>0</v>
      </c>
      <c r="P97">
        <f>IF(実施計画様式!P97="",0,IFERROR(VLOOKUP(実施計画様式!P97,―!$O$1:$P$12,2,FALSE),"error"))</f>
        <v>0</v>
      </c>
      <c r="Q97">
        <f>IF(実施計画様式!Q97="",0,1)</f>
        <v>0</v>
      </c>
      <c r="R97" t="s">
        <v>7625</v>
      </c>
      <c r="S97" t="s">
        <v>7625</v>
      </c>
      <c r="T97">
        <f>IF(実施計画様式!T97="",0,1)</f>
        <v>1</v>
      </c>
      <c r="U97">
        <f>IF(実施計画様式!U97="",0,1)</f>
        <v>0</v>
      </c>
      <c r="V97">
        <f>IF(実施計画様式!V97="",0,1)</f>
        <v>0</v>
      </c>
      <c r="W97">
        <f>IF(実施計画様式!W97="",0,1)</f>
        <v>0</v>
      </c>
      <c r="X97">
        <f>IF(実施計画様式!X97="",0,1)</f>
        <v>0</v>
      </c>
      <c r="Y97">
        <f>IF(実施計画様式!Y97="",0,1)</f>
        <v>0</v>
      </c>
      <c r="Z97">
        <f>IF(実施計画様式!Z97="",0,1)</f>
        <v>0</v>
      </c>
      <c r="AA97">
        <f>IF(実施計画様式!AA97="",0,1)</f>
        <v>1</v>
      </c>
      <c r="AB97">
        <f>IF(実施計画様式!AB97="",0,IFERROR(VLOOKUP(実施計画様式!AB97,―!$Q$2:$R$3,2,FALSE),"error"))</f>
        <v>1</v>
      </c>
      <c r="AC97">
        <f>IF(実施計画様式!AC97="",0,IFERROR(VLOOKUP(実施計画様式!AC97,―!$S$2:$T$3,2,FALSE),"error"))</f>
        <v>1</v>
      </c>
      <c r="AD97">
        <f>IF(実施計画様式!AD97="",0,IFERROR(VLOOKUP(実施計画様式!AD97,―!$U$2:$V$3,2,FALSE),"error"))</f>
        <v>1</v>
      </c>
      <c r="AE97">
        <f>IF(実施計画様式!AE97="",0,IFERROR(VLOOKUP(実施計画様式!AE97,―!$W$2:$X$3,2,FALSE),"error"))</f>
        <v>1</v>
      </c>
      <c r="AF97">
        <f>IF(実施計画様式!AF97="",0,IFERROR(VLOOKUP(実施計画様式!AF97,―!$AP$29:$AQ$29,2,FALSE),"error"))</f>
        <v>0</v>
      </c>
      <c r="AG97">
        <f>IF(実施計画様式!AG97="",0,IFERROR(VLOOKUP(実施計画様式!AG97,―!Y:Z,2,FALSE),"error"))</f>
        <v>12</v>
      </c>
      <c r="AH97">
        <f>IF(実施計画様式!AH97="",0,IFERROR(VLOOKUP(実施計画様式!AH97,―!AA:AB,2,FALSE),"error"))</f>
        <v>1</v>
      </c>
      <c r="AI97">
        <f>IF(実施計画様式!AI97="",0,IFERROR(VLOOKUP(実施計画様式!AI97,―!AN:AO,2,FALSE),"error"))</f>
        <v>14</v>
      </c>
      <c r="AJ97">
        <f>IF(実施計画様式!AJ97="",0,IFERROR(VLOOKUP(実施計画様式!AJ97,―!AN:AO,2,FALSE),"error"))</f>
        <v>14</v>
      </c>
      <c r="AK97">
        <f>IF(実施計画様式!AK97="",0,IFERROR(VLOOKUP(実施計画様式!AK97,―!AN:AO,2,FALSE),"error"))</f>
        <v>25</v>
      </c>
      <c r="AL97">
        <f>IF(実施計画様式!AL97="",0,1)</f>
        <v>1</v>
      </c>
      <c r="AM97">
        <f>IF(実施計画様式!AM97="",0,IFERROR(VLOOKUP(実施計画様式!AM97,―!$AP$10:$AQ$23,2,FALSE),"error"))</f>
        <v>12</v>
      </c>
      <c r="AN97">
        <f>IF(実施計画様式!AN97="",0,IFERROR(VLOOKUP(実施計画様式!AN97,―!$AP$39:$AQ$44,2,FALSE),"error"))</f>
        <v>1</v>
      </c>
      <c r="AO97">
        <f>IF(実施計画様式!AO97="",0,IFERROR(VLOOKUP(実施計画様式!AO97,参考資料1_対象分野リスト!$B$2:$C$46,2,FALSE),"error"))</f>
        <v>1</v>
      </c>
      <c r="AP97">
        <f>IF(実施計画様式!AP97="",0,IFERROR(VLOOKUP(実施計画様式!AP97,参考資料1_対象分野リスト!$B$2:$C$46,2,FALSE),"error"))</f>
        <v>0</v>
      </c>
      <c r="AQ97">
        <f>IF(実施計画様式!AQ97="",0,IFERROR(VLOOKUP(実施計画様式!AQ97,参考資料1_対象分野リスト!$B$2:$C$46,2,FALSE),"error"))</f>
        <v>0</v>
      </c>
      <c r="AR97">
        <f>IF(実施計画様式!AR97="",0,IFERROR(VLOOKUP(実施計画様式!AR97,参考資料1_対象分野リスト!$B$2:$C$46,2,FALSE),"error"))</f>
        <v>0</v>
      </c>
      <c r="AS97">
        <f>IF(実施計画様式!AS97="",0,IFERROR(VLOOKUP(実施計画様式!AS97,参考資料1_対象分野リスト!$E$5:$F$35,2,FALSE),"error"))</f>
        <v>0</v>
      </c>
      <c r="BB97">
        <f>IF(実施計画様式!BB97="",0,IFERROR(VLOOKUP(実施計画様式!BB97,―!AK:AL,2,FALSE),"error"))</f>
        <v>4</v>
      </c>
      <c r="BC97" t="str">
        <f t="shared" si="0"/>
        <v/>
      </c>
      <c r="BF97">
        <v>99</v>
      </c>
      <c r="BG97" t="str">
        <f t="shared" si="4"/>
        <v>予算化時期_R7補正</v>
      </c>
      <c r="BH97" t="str">
        <f>IF(AG97&gt;0,IF(VLOOKUP($B$62,―!$Y$2:$Z$25,2,FALSE)&lt;分岐管理シート!AG97,"予算化方法","予算化方法_未定なし"),"")</f>
        <v>予算化方法_未定なし</v>
      </c>
      <c r="BI97" t="str">
        <f t="shared" si="5"/>
        <v>予算区分_R8_通常</v>
      </c>
      <c r="BJ97" t="str">
        <f t="shared" si="6"/>
        <v>経済対策との関係_R7補正</v>
      </c>
      <c r="BK97" t="str">
        <f t="shared" si="7"/>
        <v>種類_推奨事業メニュー_R7補正</v>
      </c>
      <c r="BL97" t="str">
        <f>_xlfn.IFNA(IF(AND(D97=1,M97=1),INDEX(―!$O$20:$P$26,MATCH(分岐管理シート!N97*100,―!$P$20:$P$26,0),1),""),"")</f>
        <v/>
      </c>
      <c r="BM97" t="str">
        <f>_xlfn.IFNA(IF(AND(D97=1,M97=1),INDEX(―!$O$17:$P$19,MATCH(9-分岐管理シート!N97-分岐管理シート!O97,―!$P$17:$P$19,0),1),""),"")</f>
        <v/>
      </c>
      <c r="BN97" t="str">
        <f>IF(AE97&lt;2,"",―!$AP$28)</f>
        <v/>
      </c>
      <c r="BO97" t="str">
        <f t="shared" si="3"/>
        <v>対象分野_R7・R8補正</v>
      </c>
      <c r="BP97" t="str">
        <f t="shared" si="8"/>
        <v/>
      </c>
      <c r="BR97">
        <f t="shared" si="2"/>
        <v>0</v>
      </c>
    </row>
    <row r="98" spans="3:70" x14ac:dyDescent="0.15">
      <c r="C98">
        <v>26</v>
      </c>
      <c r="D98" s="22">
        <f>IF(実施計画様式!D98="",0,IFERROR(VLOOKUP(実施計画様式!D98,―!A:B,2,FALSE),"error"))</f>
        <v>1</v>
      </c>
      <c r="E98">
        <f>IF(実施計画様式!E98="",0,IFERROR(VLOOKUP(実施計画様式!E98,―!$C$40:$D$47,2,FALSE),"error"))</f>
        <v>1</v>
      </c>
      <c r="F98">
        <f>IF(実施計画様式!F98="",0,IFERROR(VLOOKUP(実施計画様式!F98,―!$E$2:$F$2,2,FALSE),"error"))</f>
        <v>2</v>
      </c>
      <c r="G98">
        <f>IFERROR(VLOOKUP(実施計画様式!G98,―!$G$2:$H$2,2,FALSE),0)</f>
        <v>2</v>
      </c>
      <c r="H98">
        <f>IF(実施計画様式!H98="",0,1)</f>
        <v>1</v>
      </c>
      <c r="I98">
        <f>IF(実施計画様式!I98="",0,IFERROR(VLOOKUP(実施計画様式!I98,―!$I$2:$J$2,2,FALSE),"error"))</f>
        <v>2</v>
      </c>
      <c r="J98">
        <f>IF(実施計画様式!J98="",0,1)</f>
        <v>1</v>
      </c>
      <c r="K98">
        <f>IF(実施計画様式!K98="",0,IFERROR(VLOOKUP(実施計画様式!K98,―!K:L,2,FALSE),"error"))</f>
        <v>1</v>
      </c>
      <c r="L98">
        <f>IF(実施計画様式!L98="",0,IFERROR(VLOOKUP(実施計画様式!L98,―!$M$2:$N$2,2,FALSE),"error"))</f>
        <v>2</v>
      </c>
      <c r="M98">
        <f>IFERROR(VLOOKUP(実施計画様式!M98,―!O:P,2,FALSE),0)</f>
        <v>9</v>
      </c>
      <c r="N98">
        <f>IF(実施計画様式!N98="",0,IFERROR(VLOOKUP(実施計画様式!N98,―!$O$1:$P$12,2,FALSE),"error"))</f>
        <v>0</v>
      </c>
      <c r="O98">
        <f>IF(実施計画様式!O98="",0,IFERROR(VLOOKUP(実施計画様式!O98,―!$O$1:$P$12,2,FALSE),"error"))</f>
        <v>0</v>
      </c>
      <c r="P98">
        <f>IF(実施計画様式!P98="",0,IFERROR(VLOOKUP(実施計画様式!P98,―!$O$1:$P$12,2,FALSE),"error"))</f>
        <v>0</v>
      </c>
      <c r="Q98">
        <f>IF(実施計画様式!Q98="",0,1)</f>
        <v>0</v>
      </c>
      <c r="R98" t="s">
        <v>7625</v>
      </c>
      <c r="S98" t="s">
        <v>7625</v>
      </c>
      <c r="T98">
        <f>IF(実施計画様式!T98="",0,1)</f>
        <v>1</v>
      </c>
      <c r="U98">
        <f>IF(実施計画様式!U98="",0,1)</f>
        <v>0</v>
      </c>
      <c r="V98">
        <f>IF(実施計画様式!V98="",0,1)</f>
        <v>0</v>
      </c>
      <c r="W98">
        <f>IF(実施計画様式!W98="",0,1)</f>
        <v>0</v>
      </c>
      <c r="X98">
        <f>IF(実施計画様式!X98="",0,1)</f>
        <v>0</v>
      </c>
      <c r="Y98">
        <f>IF(実施計画様式!Y98="",0,1)</f>
        <v>1</v>
      </c>
      <c r="Z98">
        <f>IF(実施計画様式!Z98="",0,1)</f>
        <v>0</v>
      </c>
      <c r="AA98">
        <f>IF(実施計画様式!AA98="",0,1)</f>
        <v>1</v>
      </c>
      <c r="AB98">
        <f>IF(実施計画様式!AB98="",0,IFERROR(VLOOKUP(実施計画様式!AB98,―!$Q$2:$R$3,2,FALSE),"error"))</f>
        <v>1</v>
      </c>
      <c r="AC98">
        <f>IF(実施計画様式!AC98="",0,IFERROR(VLOOKUP(実施計画様式!AC98,―!$S$2:$T$3,2,FALSE),"error"))</f>
        <v>1</v>
      </c>
      <c r="AD98">
        <f>IF(実施計画様式!AD98="",0,IFERROR(VLOOKUP(実施計画様式!AD98,―!$U$2:$V$3,2,FALSE),"error"))</f>
        <v>1</v>
      </c>
      <c r="AE98">
        <f>IF(実施計画様式!AE98="",0,IFERROR(VLOOKUP(実施計画様式!AE98,―!$W$2:$X$3,2,FALSE),"error"))</f>
        <v>1</v>
      </c>
      <c r="AF98">
        <f>IF(実施計画様式!AF98="",0,IFERROR(VLOOKUP(実施計画様式!AF98,―!$AP$29:$AQ$29,2,FALSE),"error"))</f>
        <v>0</v>
      </c>
      <c r="AG98">
        <f>IF(実施計画様式!AG98="",0,IFERROR(VLOOKUP(実施計画様式!AG98,―!Y:Z,2,FALSE),"error"))</f>
        <v>12</v>
      </c>
      <c r="AH98">
        <f>IF(実施計画様式!AH98="",0,IFERROR(VLOOKUP(実施計画様式!AH98,―!AA:AB,2,FALSE),"error"))</f>
        <v>1</v>
      </c>
      <c r="AI98">
        <f>IF(実施計画様式!AI98="",0,IFERROR(VLOOKUP(実施計画様式!AI98,―!AN:AO,2,FALSE),"error"))</f>
        <v>14</v>
      </c>
      <c r="AJ98">
        <f>IF(実施計画様式!AJ98="",0,IFERROR(VLOOKUP(実施計画様式!AJ98,―!AN:AO,2,FALSE),"error"))</f>
        <v>14</v>
      </c>
      <c r="AK98">
        <f>IF(実施計画様式!AK98="",0,IFERROR(VLOOKUP(実施計画様式!AK98,―!AN:AO,2,FALSE),"error"))</f>
        <v>25</v>
      </c>
      <c r="AL98">
        <f>IF(実施計画様式!AL98="",0,1)</f>
        <v>1</v>
      </c>
      <c r="AM98">
        <f>IF(実施計画様式!AM98="",0,IFERROR(VLOOKUP(実施計画様式!AM98,―!$AP$10:$AQ$23,2,FALSE),"error"))</f>
        <v>12</v>
      </c>
      <c r="AN98">
        <f>IF(実施計画様式!AN98="",0,IFERROR(VLOOKUP(実施計画様式!AN98,―!$AP$39:$AQ$44,2,FALSE),"error"))</f>
        <v>1</v>
      </c>
      <c r="AO98">
        <f>IF(実施計画様式!AO98="",0,IFERROR(VLOOKUP(実施計画様式!AO98,参考資料1_対象分野リスト!$B$2:$C$46,2,FALSE),"error"))</f>
        <v>1</v>
      </c>
      <c r="AP98">
        <f>IF(実施計画様式!AP98="",0,IFERROR(VLOOKUP(実施計画様式!AP98,参考資料1_対象分野リスト!$B$2:$C$46,2,FALSE),"error"))</f>
        <v>0</v>
      </c>
      <c r="AQ98">
        <f>IF(実施計画様式!AQ98="",0,IFERROR(VLOOKUP(実施計画様式!AQ98,参考資料1_対象分野リスト!$B$2:$C$46,2,FALSE),"error"))</f>
        <v>0</v>
      </c>
      <c r="AR98">
        <f>IF(実施計画様式!AR98="",0,IFERROR(VLOOKUP(実施計画様式!AR98,参考資料1_対象分野リスト!$B$2:$C$46,2,FALSE),"error"))</f>
        <v>0</v>
      </c>
      <c r="AS98">
        <f>IF(実施計画様式!AS98="",0,IFERROR(VLOOKUP(実施計画様式!AS98,参考資料1_対象分野リスト!$E$5:$F$35,2,FALSE),"error"))</f>
        <v>0</v>
      </c>
      <c r="BB98">
        <f>IF(実施計画様式!BB98="",0,IFERROR(VLOOKUP(実施計画様式!BB98,―!AK:AL,2,FALSE),"error"))</f>
        <v>4</v>
      </c>
      <c r="BC98" t="str">
        <f t="shared" si="0"/>
        <v/>
      </c>
      <c r="BF98">
        <v>99</v>
      </c>
      <c r="BG98" t="str">
        <f t="shared" si="4"/>
        <v>予算化時期_R7補正</v>
      </c>
      <c r="BH98" t="str">
        <f>IF(AG98&gt;0,IF(VLOOKUP($B$62,―!$Y$2:$Z$25,2,FALSE)&lt;分岐管理シート!AG98,"予算化方法","予算化方法_未定なし"),"")</f>
        <v>予算化方法_未定なし</v>
      </c>
      <c r="BI98" t="str">
        <f t="shared" si="5"/>
        <v>予算区分_R8_通常</v>
      </c>
      <c r="BJ98" t="str">
        <f t="shared" si="6"/>
        <v>経済対策との関係_R7補正</v>
      </c>
      <c r="BK98" t="str">
        <f t="shared" si="7"/>
        <v>種類_推奨事業メニュー_R7補正</v>
      </c>
      <c r="BL98" t="str">
        <f>_xlfn.IFNA(IF(AND(D98=1,M98=1),INDEX(―!$O$20:$P$26,MATCH(分岐管理シート!N98*100,―!$P$20:$P$26,0),1),""),"")</f>
        <v/>
      </c>
      <c r="BM98" t="str">
        <f>_xlfn.IFNA(IF(AND(D98=1,M98=1),INDEX(―!$O$17:$P$19,MATCH(9-分岐管理シート!N98-分岐管理シート!O98,―!$P$17:$P$19,0),1),""),"")</f>
        <v/>
      </c>
      <c r="BN98" t="str">
        <f>IF(AE98&lt;2,"",―!$AP$28)</f>
        <v/>
      </c>
      <c r="BO98" t="str">
        <f t="shared" si="3"/>
        <v>対象分野_R7・R8補正</v>
      </c>
      <c r="BP98" t="str">
        <f t="shared" si="8"/>
        <v/>
      </c>
      <c r="BR98">
        <f t="shared" si="2"/>
        <v>0</v>
      </c>
    </row>
    <row r="99" spans="3:70" x14ac:dyDescent="0.15">
      <c r="C99">
        <v>27</v>
      </c>
      <c r="D99" s="22">
        <f>IF(実施計画様式!D99="",0,IFERROR(VLOOKUP(実施計画様式!D99,―!A:B,2,FALSE),"error"))</f>
        <v>0</v>
      </c>
      <c r="E99">
        <f>IF(実施計画様式!E99="",0,IFERROR(VLOOKUP(実施計画様式!E99,―!$C$40:$D$47,2,FALSE),"error"))</f>
        <v>0</v>
      </c>
      <c r="F99">
        <f>IF(実施計画様式!F99="",0,IFERROR(VLOOKUP(実施計画様式!F99,―!$E$2:$F$2,2,FALSE),"error"))</f>
        <v>0</v>
      </c>
      <c r="G99">
        <f>IFERROR(VLOOKUP(実施計画様式!G99,―!$G$2:$H$2,2,FALSE),0)</f>
        <v>0</v>
      </c>
      <c r="H99">
        <f>IF(実施計画様式!H99="",0,1)</f>
        <v>0</v>
      </c>
      <c r="I99">
        <f>IF(実施計画様式!I99="",0,IFERROR(VLOOKUP(実施計画様式!I99,―!$I$2:$J$2,2,FALSE),"error"))</f>
        <v>0</v>
      </c>
      <c r="J99">
        <f>IF(実施計画様式!J99="",0,1)</f>
        <v>0</v>
      </c>
      <c r="K99">
        <f>IF(実施計画様式!K99="",0,IFERROR(VLOOKUP(実施計画様式!K99,―!K:L,2,FALSE),"error"))</f>
        <v>0</v>
      </c>
      <c r="L99">
        <f>IF(実施計画様式!L99="",0,IFERROR(VLOOKUP(実施計画様式!L99,―!$M$2:$N$2,2,FALSE),"error"))</f>
        <v>0</v>
      </c>
      <c r="M99">
        <f>IFERROR(VLOOKUP(実施計画様式!M99,―!O:P,2,FALSE),0)</f>
        <v>0</v>
      </c>
      <c r="N99">
        <f>IF(実施計画様式!N99="",0,IFERROR(VLOOKUP(実施計画様式!N99,―!$O$1:$P$12,2,FALSE),"error"))</f>
        <v>0</v>
      </c>
      <c r="O99">
        <f>IF(実施計画様式!O99="",0,IFERROR(VLOOKUP(実施計画様式!O99,―!$O$1:$P$12,2,FALSE),"error"))</f>
        <v>0</v>
      </c>
      <c r="P99">
        <f>IF(実施計画様式!P99="",0,IFERROR(VLOOKUP(実施計画様式!P99,―!$O$1:$P$12,2,FALSE),"error"))</f>
        <v>0</v>
      </c>
      <c r="Q99">
        <f>IF(実施計画様式!Q99="",0,1)</f>
        <v>0</v>
      </c>
      <c r="R99" t="s">
        <v>7625</v>
      </c>
      <c r="S99" t="s">
        <v>7625</v>
      </c>
      <c r="T99">
        <f>IF(実施計画様式!T99="",0,1)</f>
        <v>0</v>
      </c>
      <c r="U99">
        <f>IF(実施計画様式!U99="",0,1)</f>
        <v>0</v>
      </c>
      <c r="V99">
        <f>IF(実施計画様式!V99="",0,1)</f>
        <v>0</v>
      </c>
      <c r="W99">
        <f>IF(実施計画様式!W99="",0,1)</f>
        <v>0</v>
      </c>
      <c r="X99">
        <f>IF(実施計画様式!X99="",0,1)</f>
        <v>0</v>
      </c>
      <c r="Y99">
        <f>IF(実施計画様式!Y99="",0,1)</f>
        <v>0</v>
      </c>
      <c r="Z99">
        <f>IF(実施計画様式!Z99="",0,1)</f>
        <v>0</v>
      </c>
      <c r="AA99">
        <f>IF(実施計画様式!AA99="",0,1)</f>
        <v>0</v>
      </c>
      <c r="AB99">
        <f>IF(実施計画様式!AB99="",0,IFERROR(VLOOKUP(実施計画様式!AB99,―!$Q$2:$R$3,2,FALSE),"error"))</f>
        <v>0</v>
      </c>
      <c r="AC99">
        <f>IF(実施計画様式!AC99="",0,IFERROR(VLOOKUP(実施計画様式!AC99,―!$S$2:$T$3,2,FALSE),"error"))</f>
        <v>0</v>
      </c>
      <c r="AD99">
        <f>IF(実施計画様式!AD99="",0,IFERROR(VLOOKUP(実施計画様式!AD99,―!$U$2:$V$3,2,FALSE),"error"))</f>
        <v>0</v>
      </c>
      <c r="AE99">
        <f>IF(実施計画様式!AE99="",0,IFERROR(VLOOKUP(実施計画様式!AE99,―!$W$2:$X$3,2,FALSE),"error"))</f>
        <v>0</v>
      </c>
      <c r="AF99">
        <f>IF(実施計画様式!AF99="",0,IFERROR(VLOOKUP(実施計画様式!AF99,―!$AP$29:$AQ$29,2,FALSE),"error"))</f>
        <v>0</v>
      </c>
      <c r="AG99">
        <f>IF(実施計画様式!AG99="",0,IFERROR(VLOOKUP(実施計画様式!AG99,―!Y:Z,2,FALSE),"error"))</f>
        <v>0</v>
      </c>
      <c r="AH99">
        <f>IF(実施計画様式!AH99="",0,IFERROR(VLOOKUP(実施計画様式!AH99,―!AA:AB,2,FALSE),"error"))</f>
        <v>0</v>
      </c>
      <c r="AI99">
        <f>IF(実施計画様式!AI99="",0,IFERROR(VLOOKUP(実施計画様式!AI99,―!AN:AO,2,FALSE),"error"))</f>
        <v>0</v>
      </c>
      <c r="AJ99">
        <f>IF(実施計画様式!AJ99="",0,IFERROR(VLOOKUP(実施計画様式!AJ99,―!AN:AO,2,FALSE),"error"))</f>
        <v>0</v>
      </c>
      <c r="AK99">
        <f>IF(実施計画様式!AK99="",0,IFERROR(VLOOKUP(実施計画様式!AK99,―!AN:AO,2,FALSE),"error"))</f>
        <v>0</v>
      </c>
      <c r="AL99">
        <f>IF(実施計画様式!AL99="",0,1)</f>
        <v>0</v>
      </c>
      <c r="AM99">
        <f>IF(実施計画様式!AM99="",0,IFERROR(VLOOKUP(実施計画様式!AM99,―!$AP$10:$AQ$23,2,FALSE),"error"))</f>
        <v>0</v>
      </c>
      <c r="AN99">
        <f>IF(実施計画様式!AN99="",0,IFERROR(VLOOKUP(実施計画様式!AN99,―!$AP$39:$AQ$44,2,FALSE),"error"))</f>
        <v>0</v>
      </c>
      <c r="AO99">
        <f>IF(実施計画様式!AO99="",0,IFERROR(VLOOKUP(実施計画様式!AO99,参考資料1_対象分野リスト!$B$2:$C$46,2,FALSE),"error"))</f>
        <v>0</v>
      </c>
      <c r="AP99">
        <f>IF(実施計画様式!AP99="",0,IFERROR(VLOOKUP(実施計画様式!AP99,参考資料1_対象分野リスト!$B$2:$C$46,2,FALSE),"error"))</f>
        <v>0</v>
      </c>
      <c r="AQ99">
        <f>IF(実施計画様式!AQ99="",0,IFERROR(VLOOKUP(実施計画様式!AQ99,参考資料1_対象分野リスト!$B$2:$C$46,2,FALSE),"error"))</f>
        <v>0</v>
      </c>
      <c r="AR99">
        <f>IF(実施計画様式!AR99="",0,IFERROR(VLOOKUP(実施計画様式!AR99,参考資料1_対象分野リスト!$B$2:$C$46,2,FALSE),"error"))</f>
        <v>0</v>
      </c>
      <c r="AS99">
        <f>IF(実施計画様式!AS99="",0,IFERROR(VLOOKUP(実施計画様式!AS99,参考資料1_対象分野リスト!$E$5:$F$35,2,FALSE),"error"))</f>
        <v>0</v>
      </c>
      <c r="BB99">
        <f>IF(実施計画様式!BB99="",0,IFERROR(VLOOKUP(実施計画様式!BB99,―!AK:AL,2,FALSE),"error"))</f>
        <v>0</v>
      </c>
      <c r="BC99" t="str">
        <f t="shared" si="0"/>
        <v/>
      </c>
      <c r="BF99">
        <v>99</v>
      </c>
      <c r="BG99" t="str">
        <f t="shared" si="4"/>
        <v/>
      </c>
      <c r="BH99" t="str">
        <f>IF(AG99&gt;0,IF(VLOOKUP($B$62,―!$Y$2:$Z$25,2,FALSE)&lt;分岐管理シート!AG99,"予算化方法","予算化方法_未定なし"),"")</f>
        <v/>
      </c>
      <c r="BI99" t="str">
        <f t="shared" si="5"/>
        <v/>
      </c>
      <c r="BJ99" t="str">
        <f t="shared" si="6"/>
        <v/>
      </c>
      <c r="BK99" t="str">
        <f t="shared" si="7"/>
        <v/>
      </c>
      <c r="BL99" t="str">
        <f>_xlfn.IFNA(IF(AND(D99=1,M99=1),INDEX(―!$O$20:$P$26,MATCH(分岐管理シート!N99*100,―!$P$20:$P$26,0),1),""),"")</f>
        <v/>
      </c>
      <c r="BM99" t="str">
        <f>_xlfn.IFNA(IF(AND(D99=1,M99=1),INDEX(―!$O$17:$P$19,MATCH(9-分岐管理シート!N99-分岐管理シート!O99,―!$P$17:$P$19,0),1),""),"")</f>
        <v/>
      </c>
      <c r="BN99" t="str">
        <f>IF(AE99&lt;2,"",―!$AP$28)</f>
        <v/>
      </c>
      <c r="BO99" t="str">
        <f t="shared" si="3"/>
        <v/>
      </c>
      <c r="BP99" t="str">
        <f t="shared" si="8"/>
        <v/>
      </c>
      <c r="BR99">
        <f t="shared" si="2"/>
        <v>0</v>
      </c>
    </row>
    <row r="100" spans="3:70" x14ac:dyDescent="0.15">
      <c r="C100">
        <v>28</v>
      </c>
      <c r="D100" s="22">
        <f>IF(実施計画様式!D100="",0,IFERROR(VLOOKUP(実施計画様式!D100,―!A:B,2,FALSE),"error"))</f>
        <v>0</v>
      </c>
      <c r="E100">
        <f>IF(実施計画様式!E100="",0,IFERROR(VLOOKUP(実施計画様式!E100,―!$C$40:$D$47,2,FALSE),"error"))</f>
        <v>0</v>
      </c>
      <c r="F100">
        <f>IF(実施計画様式!F100="",0,IFERROR(VLOOKUP(実施計画様式!F100,―!$E$2:$F$2,2,FALSE),"error"))</f>
        <v>0</v>
      </c>
      <c r="G100">
        <f>IFERROR(VLOOKUP(実施計画様式!G100,―!$G$2:$H$2,2,FALSE),0)</f>
        <v>0</v>
      </c>
      <c r="H100">
        <f>IF(実施計画様式!H100="",0,1)</f>
        <v>0</v>
      </c>
      <c r="I100">
        <f>IF(実施計画様式!I100="",0,IFERROR(VLOOKUP(実施計画様式!I100,―!$I$2:$J$2,2,FALSE),"error"))</f>
        <v>0</v>
      </c>
      <c r="J100">
        <f>IF(実施計画様式!J100="",0,1)</f>
        <v>0</v>
      </c>
      <c r="K100">
        <f>IF(実施計画様式!K100="",0,IFERROR(VLOOKUP(実施計画様式!K100,―!K:L,2,FALSE),"error"))</f>
        <v>0</v>
      </c>
      <c r="L100">
        <f>IF(実施計画様式!L100="",0,IFERROR(VLOOKUP(実施計画様式!L100,―!$M$2:$N$2,2,FALSE),"error"))</f>
        <v>0</v>
      </c>
      <c r="M100">
        <f>IFERROR(VLOOKUP(実施計画様式!M100,―!O:P,2,FALSE),0)</f>
        <v>0</v>
      </c>
      <c r="N100">
        <f>IF(実施計画様式!N100="",0,IFERROR(VLOOKUP(実施計画様式!N100,―!$O$1:$P$12,2,FALSE),"error"))</f>
        <v>0</v>
      </c>
      <c r="O100">
        <f>IF(実施計画様式!O100="",0,IFERROR(VLOOKUP(実施計画様式!O100,―!$O$1:$P$12,2,FALSE),"error"))</f>
        <v>0</v>
      </c>
      <c r="P100">
        <f>IF(実施計画様式!P100="",0,IFERROR(VLOOKUP(実施計画様式!P100,―!$O$1:$P$12,2,FALSE),"error"))</f>
        <v>0</v>
      </c>
      <c r="Q100">
        <f>IF(実施計画様式!Q100="",0,1)</f>
        <v>0</v>
      </c>
      <c r="R100" t="s">
        <v>7625</v>
      </c>
      <c r="S100" t="s">
        <v>7625</v>
      </c>
      <c r="T100">
        <f>IF(実施計画様式!T100="",0,1)</f>
        <v>0</v>
      </c>
      <c r="U100">
        <f>IF(実施計画様式!U100="",0,1)</f>
        <v>0</v>
      </c>
      <c r="V100">
        <f>IF(実施計画様式!V100="",0,1)</f>
        <v>0</v>
      </c>
      <c r="W100">
        <f>IF(実施計画様式!W100="",0,1)</f>
        <v>0</v>
      </c>
      <c r="X100">
        <f>IF(実施計画様式!X100="",0,1)</f>
        <v>0</v>
      </c>
      <c r="Y100">
        <f>IF(実施計画様式!Y100="",0,1)</f>
        <v>0</v>
      </c>
      <c r="Z100">
        <f>IF(実施計画様式!Z100="",0,1)</f>
        <v>0</v>
      </c>
      <c r="AA100">
        <f>IF(実施計画様式!AA100="",0,1)</f>
        <v>0</v>
      </c>
      <c r="AB100">
        <f>IF(実施計画様式!AB100="",0,IFERROR(VLOOKUP(実施計画様式!AB100,―!$Q$2:$R$3,2,FALSE),"error"))</f>
        <v>0</v>
      </c>
      <c r="AC100">
        <f>IF(実施計画様式!AC100="",0,IFERROR(VLOOKUP(実施計画様式!AC100,―!$S$2:$T$3,2,FALSE),"error"))</f>
        <v>0</v>
      </c>
      <c r="AD100">
        <f>IF(実施計画様式!AD100="",0,IFERROR(VLOOKUP(実施計画様式!AD100,―!$U$2:$V$3,2,FALSE),"error"))</f>
        <v>0</v>
      </c>
      <c r="AE100">
        <f>IF(実施計画様式!AE100="",0,IFERROR(VLOOKUP(実施計画様式!AE100,―!$W$2:$X$3,2,FALSE),"error"))</f>
        <v>0</v>
      </c>
      <c r="AF100">
        <f>IF(実施計画様式!AF100="",0,IFERROR(VLOOKUP(実施計画様式!AF100,―!$AP$29:$AQ$29,2,FALSE),"error"))</f>
        <v>0</v>
      </c>
      <c r="AG100">
        <f>IF(実施計画様式!AG100="",0,IFERROR(VLOOKUP(実施計画様式!AG100,―!Y:Z,2,FALSE),"error"))</f>
        <v>0</v>
      </c>
      <c r="AH100">
        <f>IF(実施計画様式!AH100="",0,IFERROR(VLOOKUP(実施計画様式!AH100,―!AA:AB,2,FALSE),"error"))</f>
        <v>0</v>
      </c>
      <c r="AI100">
        <f>IF(実施計画様式!AI100="",0,IFERROR(VLOOKUP(実施計画様式!AI100,―!AN:AO,2,FALSE),"error"))</f>
        <v>0</v>
      </c>
      <c r="AJ100">
        <f>IF(実施計画様式!AJ100="",0,IFERROR(VLOOKUP(実施計画様式!AJ100,―!AN:AO,2,FALSE),"error"))</f>
        <v>0</v>
      </c>
      <c r="AK100">
        <f>IF(実施計画様式!AK100="",0,IFERROR(VLOOKUP(実施計画様式!AK100,―!AN:AO,2,FALSE),"error"))</f>
        <v>0</v>
      </c>
      <c r="AL100">
        <f>IF(実施計画様式!AL100="",0,1)</f>
        <v>0</v>
      </c>
      <c r="AM100">
        <f>IF(実施計画様式!AM100="",0,IFERROR(VLOOKUP(実施計画様式!AM100,―!$AP$10:$AQ$23,2,FALSE),"error"))</f>
        <v>0</v>
      </c>
      <c r="AN100">
        <f>IF(実施計画様式!AN100="",0,IFERROR(VLOOKUP(実施計画様式!AN100,―!$AP$39:$AQ$44,2,FALSE),"error"))</f>
        <v>0</v>
      </c>
      <c r="AO100">
        <f>IF(実施計画様式!AO100="",0,IFERROR(VLOOKUP(実施計画様式!AO100,参考資料1_対象分野リスト!$B$2:$C$46,2,FALSE),"error"))</f>
        <v>0</v>
      </c>
      <c r="AP100">
        <f>IF(実施計画様式!AP100="",0,IFERROR(VLOOKUP(実施計画様式!AP100,参考資料1_対象分野リスト!$B$2:$C$46,2,FALSE),"error"))</f>
        <v>0</v>
      </c>
      <c r="AQ100">
        <f>IF(実施計画様式!AQ100="",0,IFERROR(VLOOKUP(実施計画様式!AQ100,参考資料1_対象分野リスト!$B$2:$C$46,2,FALSE),"error"))</f>
        <v>0</v>
      </c>
      <c r="AR100">
        <f>IF(実施計画様式!AR100="",0,IFERROR(VLOOKUP(実施計画様式!AR100,参考資料1_対象分野リスト!$B$2:$C$46,2,FALSE),"error"))</f>
        <v>0</v>
      </c>
      <c r="AS100">
        <f>IF(実施計画様式!AS100="",0,IFERROR(VLOOKUP(実施計画様式!AS100,参考資料1_対象分野リスト!$E$5:$F$35,2,FALSE),"error"))</f>
        <v>0</v>
      </c>
      <c r="BB100">
        <f>IF(実施計画様式!BB100="",0,IFERROR(VLOOKUP(実施計画様式!BB100,―!AK:AL,2,FALSE),"error"))</f>
        <v>0</v>
      </c>
      <c r="BC100" t="str">
        <f t="shared" si="0"/>
        <v/>
      </c>
      <c r="BF100">
        <v>99</v>
      </c>
      <c r="BG100" t="str">
        <f t="shared" si="4"/>
        <v/>
      </c>
      <c r="BH100" t="str">
        <f>IF(AG100&gt;0,IF(VLOOKUP($B$62,―!$Y$2:$Z$25,2,FALSE)&lt;分岐管理シート!AG100,"予算化方法","予算化方法_未定なし"),"")</f>
        <v/>
      </c>
      <c r="BI100" t="str">
        <f t="shared" si="5"/>
        <v/>
      </c>
      <c r="BJ100" t="str">
        <f t="shared" si="6"/>
        <v/>
      </c>
      <c r="BK100" t="str">
        <f t="shared" si="7"/>
        <v/>
      </c>
      <c r="BL100" t="str">
        <f>_xlfn.IFNA(IF(AND(D100=1,M100=1),INDEX(―!$O$20:$P$26,MATCH(分岐管理シート!N100*100,―!$P$20:$P$26,0),1),""),"")</f>
        <v/>
      </c>
      <c r="BM100" t="str">
        <f>_xlfn.IFNA(IF(AND(D100=1,M100=1),INDEX(―!$O$17:$P$19,MATCH(9-分岐管理シート!N100-分岐管理シート!O100,―!$P$17:$P$19,0),1),""),"")</f>
        <v/>
      </c>
      <c r="BN100" t="str">
        <f>IF(AE100&lt;2,"",―!$AP$28)</f>
        <v/>
      </c>
      <c r="BO100" t="str">
        <f t="shared" si="3"/>
        <v/>
      </c>
      <c r="BP100" t="str">
        <f t="shared" si="8"/>
        <v/>
      </c>
      <c r="BR100">
        <f t="shared" si="2"/>
        <v>0</v>
      </c>
    </row>
    <row r="101" spans="3:70" x14ac:dyDescent="0.15">
      <c r="C101">
        <v>29</v>
      </c>
      <c r="D101" s="22">
        <f>IF(実施計画様式!D101="",0,IFERROR(VLOOKUP(実施計画様式!D101,―!A:B,2,FALSE),"error"))</f>
        <v>0</v>
      </c>
      <c r="E101">
        <f>IF(実施計画様式!E101="",0,IFERROR(VLOOKUP(実施計画様式!E101,―!$C$40:$D$47,2,FALSE),"error"))</f>
        <v>0</v>
      </c>
      <c r="F101">
        <f>IF(実施計画様式!F101="",0,IFERROR(VLOOKUP(実施計画様式!F101,―!$E$2:$F$2,2,FALSE),"error"))</f>
        <v>0</v>
      </c>
      <c r="G101">
        <f>IFERROR(VLOOKUP(実施計画様式!G101,―!$G$2:$H$2,2,FALSE),0)</f>
        <v>0</v>
      </c>
      <c r="H101">
        <f>IF(実施計画様式!H101="",0,1)</f>
        <v>0</v>
      </c>
      <c r="I101">
        <f>IF(実施計画様式!I101="",0,IFERROR(VLOOKUP(実施計画様式!I101,―!$I$2:$J$2,2,FALSE),"error"))</f>
        <v>0</v>
      </c>
      <c r="J101">
        <f>IF(実施計画様式!J101="",0,1)</f>
        <v>0</v>
      </c>
      <c r="K101">
        <f>IF(実施計画様式!K101="",0,IFERROR(VLOOKUP(実施計画様式!K101,―!K:L,2,FALSE),"error"))</f>
        <v>0</v>
      </c>
      <c r="L101">
        <f>IF(実施計画様式!L101="",0,IFERROR(VLOOKUP(実施計画様式!L101,―!$M$2:$N$2,2,FALSE),"error"))</f>
        <v>0</v>
      </c>
      <c r="M101">
        <f>IFERROR(VLOOKUP(実施計画様式!M101,―!O:P,2,FALSE),0)</f>
        <v>0</v>
      </c>
      <c r="N101">
        <f>IF(実施計画様式!N101="",0,IFERROR(VLOOKUP(実施計画様式!N101,―!$O$1:$P$12,2,FALSE),"error"))</f>
        <v>0</v>
      </c>
      <c r="O101">
        <f>IF(実施計画様式!O101="",0,IFERROR(VLOOKUP(実施計画様式!O101,―!$O$1:$P$12,2,FALSE),"error"))</f>
        <v>0</v>
      </c>
      <c r="P101">
        <f>IF(実施計画様式!P101="",0,IFERROR(VLOOKUP(実施計画様式!P101,―!$O$1:$P$12,2,FALSE),"error"))</f>
        <v>0</v>
      </c>
      <c r="Q101">
        <f>IF(実施計画様式!Q101="",0,1)</f>
        <v>0</v>
      </c>
      <c r="R101" t="s">
        <v>7625</v>
      </c>
      <c r="S101" t="s">
        <v>7625</v>
      </c>
      <c r="T101">
        <f>IF(実施計画様式!T101="",0,1)</f>
        <v>0</v>
      </c>
      <c r="U101">
        <f>IF(実施計画様式!U101="",0,1)</f>
        <v>0</v>
      </c>
      <c r="V101">
        <f>IF(実施計画様式!V101="",0,1)</f>
        <v>0</v>
      </c>
      <c r="W101">
        <f>IF(実施計画様式!W101="",0,1)</f>
        <v>0</v>
      </c>
      <c r="X101">
        <f>IF(実施計画様式!X101="",0,1)</f>
        <v>0</v>
      </c>
      <c r="Y101">
        <f>IF(実施計画様式!Y101="",0,1)</f>
        <v>0</v>
      </c>
      <c r="Z101">
        <f>IF(実施計画様式!Z101="",0,1)</f>
        <v>0</v>
      </c>
      <c r="AA101">
        <f>IF(実施計画様式!AA101="",0,1)</f>
        <v>0</v>
      </c>
      <c r="AB101">
        <f>IF(実施計画様式!AB101="",0,IFERROR(VLOOKUP(実施計画様式!AB101,―!$Q$2:$R$3,2,FALSE),"error"))</f>
        <v>0</v>
      </c>
      <c r="AC101">
        <f>IF(実施計画様式!AC101="",0,IFERROR(VLOOKUP(実施計画様式!AC101,―!$S$2:$T$3,2,FALSE),"error"))</f>
        <v>0</v>
      </c>
      <c r="AD101">
        <f>IF(実施計画様式!AD101="",0,IFERROR(VLOOKUP(実施計画様式!AD101,―!$U$2:$V$3,2,FALSE),"error"))</f>
        <v>0</v>
      </c>
      <c r="AE101">
        <f>IF(実施計画様式!AE101="",0,IFERROR(VLOOKUP(実施計画様式!AE101,―!$W$2:$X$3,2,FALSE),"error"))</f>
        <v>0</v>
      </c>
      <c r="AF101">
        <f>IF(実施計画様式!AF101="",0,IFERROR(VLOOKUP(実施計画様式!AF101,―!$AP$29:$AQ$29,2,FALSE),"error"))</f>
        <v>0</v>
      </c>
      <c r="AG101">
        <f>IF(実施計画様式!AG101="",0,IFERROR(VLOOKUP(実施計画様式!AG101,―!Y:Z,2,FALSE),"error"))</f>
        <v>0</v>
      </c>
      <c r="AH101">
        <f>IF(実施計画様式!AH101="",0,IFERROR(VLOOKUP(実施計画様式!AH101,―!AA:AB,2,FALSE),"error"))</f>
        <v>0</v>
      </c>
      <c r="AI101">
        <f>IF(実施計画様式!AI101="",0,IFERROR(VLOOKUP(実施計画様式!AI101,―!AN:AO,2,FALSE),"error"))</f>
        <v>0</v>
      </c>
      <c r="AJ101">
        <f>IF(実施計画様式!AJ101="",0,IFERROR(VLOOKUP(実施計画様式!AJ101,―!AN:AO,2,FALSE),"error"))</f>
        <v>0</v>
      </c>
      <c r="AK101">
        <f>IF(実施計画様式!AK101="",0,IFERROR(VLOOKUP(実施計画様式!AK101,―!AN:AO,2,FALSE),"error"))</f>
        <v>0</v>
      </c>
      <c r="AL101">
        <f>IF(実施計画様式!AL101="",0,1)</f>
        <v>0</v>
      </c>
      <c r="AM101">
        <f>IF(実施計画様式!AM101="",0,IFERROR(VLOOKUP(実施計画様式!AM101,―!$AP$10:$AQ$23,2,FALSE),"error"))</f>
        <v>0</v>
      </c>
      <c r="AN101">
        <f>IF(実施計画様式!AN101="",0,IFERROR(VLOOKUP(実施計画様式!AN101,―!$AP$39:$AQ$44,2,FALSE),"error"))</f>
        <v>0</v>
      </c>
      <c r="AO101">
        <f>IF(実施計画様式!AO101="",0,IFERROR(VLOOKUP(実施計画様式!AO101,参考資料1_対象分野リスト!$B$2:$C$46,2,FALSE),"error"))</f>
        <v>0</v>
      </c>
      <c r="AP101">
        <f>IF(実施計画様式!AP101="",0,IFERROR(VLOOKUP(実施計画様式!AP101,参考資料1_対象分野リスト!$B$2:$C$46,2,FALSE),"error"))</f>
        <v>0</v>
      </c>
      <c r="AQ101">
        <f>IF(実施計画様式!AQ101="",0,IFERROR(VLOOKUP(実施計画様式!AQ101,参考資料1_対象分野リスト!$B$2:$C$46,2,FALSE),"error"))</f>
        <v>0</v>
      </c>
      <c r="AR101">
        <f>IF(実施計画様式!AR101="",0,IFERROR(VLOOKUP(実施計画様式!AR101,参考資料1_対象分野リスト!$B$2:$C$46,2,FALSE),"error"))</f>
        <v>0</v>
      </c>
      <c r="AS101">
        <f>IF(実施計画様式!AS101="",0,IFERROR(VLOOKUP(実施計画様式!AS101,参考資料1_対象分野リスト!$E$5:$F$35,2,FALSE),"error"))</f>
        <v>0</v>
      </c>
      <c r="BB101">
        <f>IF(実施計画様式!BB101="",0,IFERROR(VLOOKUP(実施計画様式!BB101,―!AK:AL,2,FALSE),"error"))</f>
        <v>0</v>
      </c>
      <c r="BC101" t="str">
        <f t="shared" si="0"/>
        <v/>
      </c>
      <c r="BF101">
        <v>99</v>
      </c>
      <c r="BG101" t="str">
        <f t="shared" si="4"/>
        <v/>
      </c>
      <c r="BH101" t="str">
        <f>IF(AG101&gt;0,IF(VLOOKUP($B$62,―!$Y$2:$Z$25,2,FALSE)&lt;分岐管理シート!AG101,"予算化方法","予算化方法_未定なし"),"")</f>
        <v/>
      </c>
      <c r="BI101" t="str">
        <f t="shared" si="5"/>
        <v/>
      </c>
      <c r="BJ101" t="str">
        <f t="shared" si="6"/>
        <v/>
      </c>
      <c r="BK101" t="str">
        <f t="shared" si="7"/>
        <v/>
      </c>
      <c r="BL101" t="str">
        <f>_xlfn.IFNA(IF(AND(D101=1,M101=1),INDEX(―!$O$20:$P$26,MATCH(分岐管理シート!N101*100,―!$P$20:$P$26,0),1),""),"")</f>
        <v/>
      </c>
      <c r="BM101" t="str">
        <f>_xlfn.IFNA(IF(AND(D101=1,M101=1),INDEX(―!$O$17:$P$19,MATCH(9-分岐管理シート!N101-分岐管理シート!O101,―!$P$17:$P$19,0),1),""),"")</f>
        <v/>
      </c>
      <c r="BN101" t="str">
        <f>IF(AE101&lt;2,"",―!$AP$28)</f>
        <v/>
      </c>
      <c r="BO101" t="str">
        <f t="shared" si="3"/>
        <v/>
      </c>
      <c r="BP101" t="str">
        <f t="shared" si="8"/>
        <v/>
      </c>
      <c r="BR101">
        <f t="shared" si="2"/>
        <v>0</v>
      </c>
    </row>
    <row r="102" spans="3:70" x14ac:dyDescent="0.15">
      <c r="C102">
        <v>30</v>
      </c>
      <c r="D102" s="22">
        <f>IF(実施計画様式!D102="",0,IFERROR(VLOOKUP(実施計画様式!D102,―!A:B,2,FALSE),"error"))</f>
        <v>0</v>
      </c>
      <c r="E102">
        <f>IF(実施計画様式!E102="",0,IFERROR(VLOOKUP(実施計画様式!E102,―!$C$40:$D$47,2,FALSE),"error"))</f>
        <v>0</v>
      </c>
      <c r="F102">
        <f>IF(実施計画様式!F102="",0,IFERROR(VLOOKUP(実施計画様式!F102,―!$E$2:$F$2,2,FALSE),"error"))</f>
        <v>0</v>
      </c>
      <c r="G102">
        <f>IFERROR(VLOOKUP(実施計画様式!G102,―!$G$2:$H$2,2,FALSE),0)</f>
        <v>0</v>
      </c>
      <c r="H102">
        <f>IF(実施計画様式!H102="",0,1)</f>
        <v>0</v>
      </c>
      <c r="I102">
        <f>IF(実施計画様式!I102="",0,IFERROR(VLOOKUP(実施計画様式!I102,―!$I$2:$J$2,2,FALSE),"error"))</f>
        <v>0</v>
      </c>
      <c r="J102">
        <f>IF(実施計画様式!J102="",0,1)</f>
        <v>0</v>
      </c>
      <c r="K102">
        <f>IF(実施計画様式!K102="",0,IFERROR(VLOOKUP(実施計画様式!K102,―!K:L,2,FALSE),"error"))</f>
        <v>0</v>
      </c>
      <c r="L102">
        <f>IF(実施計画様式!L102="",0,IFERROR(VLOOKUP(実施計画様式!L102,―!$M$2:$N$2,2,FALSE),"error"))</f>
        <v>0</v>
      </c>
      <c r="M102">
        <f>IFERROR(VLOOKUP(実施計画様式!M102,―!O:P,2,FALSE),0)</f>
        <v>0</v>
      </c>
      <c r="N102">
        <f>IF(実施計画様式!N102="",0,IFERROR(VLOOKUP(実施計画様式!N102,―!$O$1:$P$12,2,FALSE),"error"))</f>
        <v>0</v>
      </c>
      <c r="O102">
        <f>IF(実施計画様式!O102="",0,IFERROR(VLOOKUP(実施計画様式!O102,―!$O$1:$P$12,2,FALSE),"error"))</f>
        <v>0</v>
      </c>
      <c r="P102">
        <f>IF(実施計画様式!P102="",0,IFERROR(VLOOKUP(実施計画様式!P102,―!$O$1:$P$12,2,FALSE),"error"))</f>
        <v>0</v>
      </c>
      <c r="Q102">
        <f>IF(実施計画様式!Q102="",0,1)</f>
        <v>0</v>
      </c>
      <c r="R102" t="s">
        <v>7625</v>
      </c>
      <c r="S102" t="s">
        <v>7625</v>
      </c>
      <c r="T102">
        <f>IF(実施計画様式!T102="",0,1)</f>
        <v>0</v>
      </c>
      <c r="U102">
        <f>IF(実施計画様式!U102="",0,1)</f>
        <v>0</v>
      </c>
      <c r="V102">
        <f>IF(実施計画様式!V102="",0,1)</f>
        <v>0</v>
      </c>
      <c r="W102">
        <f>IF(実施計画様式!W102="",0,1)</f>
        <v>0</v>
      </c>
      <c r="X102">
        <f>IF(実施計画様式!X102="",0,1)</f>
        <v>0</v>
      </c>
      <c r="Y102">
        <f>IF(実施計画様式!Y102="",0,1)</f>
        <v>0</v>
      </c>
      <c r="Z102">
        <f>IF(実施計画様式!Z102="",0,1)</f>
        <v>0</v>
      </c>
      <c r="AA102">
        <f>IF(実施計画様式!AA102="",0,1)</f>
        <v>0</v>
      </c>
      <c r="AB102">
        <f>IF(実施計画様式!AB102="",0,IFERROR(VLOOKUP(実施計画様式!AB102,―!$Q$2:$R$3,2,FALSE),"error"))</f>
        <v>0</v>
      </c>
      <c r="AC102">
        <f>IF(実施計画様式!AC102="",0,IFERROR(VLOOKUP(実施計画様式!AC102,―!$S$2:$T$3,2,FALSE),"error"))</f>
        <v>0</v>
      </c>
      <c r="AD102">
        <f>IF(実施計画様式!AD102="",0,IFERROR(VLOOKUP(実施計画様式!AD102,―!$U$2:$V$3,2,FALSE),"error"))</f>
        <v>0</v>
      </c>
      <c r="AE102">
        <f>IF(実施計画様式!AE102="",0,IFERROR(VLOOKUP(実施計画様式!AE102,―!$W$2:$X$3,2,FALSE),"error"))</f>
        <v>0</v>
      </c>
      <c r="AF102">
        <f>IF(実施計画様式!AF102="",0,IFERROR(VLOOKUP(実施計画様式!AF102,―!$AP$29:$AQ$29,2,FALSE),"error"))</f>
        <v>0</v>
      </c>
      <c r="AG102">
        <f>IF(実施計画様式!AG102="",0,IFERROR(VLOOKUP(実施計画様式!AG102,―!Y:Z,2,FALSE),"error"))</f>
        <v>0</v>
      </c>
      <c r="AH102">
        <f>IF(実施計画様式!AH102="",0,IFERROR(VLOOKUP(実施計画様式!AH102,―!AA:AB,2,FALSE),"error"))</f>
        <v>0</v>
      </c>
      <c r="AI102">
        <f>IF(実施計画様式!AI102="",0,IFERROR(VLOOKUP(実施計画様式!AI102,―!AN:AO,2,FALSE),"error"))</f>
        <v>0</v>
      </c>
      <c r="AJ102">
        <f>IF(実施計画様式!AJ102="",0,IFERROR(VLOOKUP(実施計画様式!AJ102,―!AN:AO,2,FALSE),"error"))</f>
        <v>0</v>
      </c>
      <c r="AK102">
        <f>IF(実施計画様式!AK102="",0,IFERROR(VLOOKUP(実施計画様式!AK102,―!AN:AO,2,FALSE),"error"))</f>
        <v>0</v>
      </c>
      <c r="AL102">
        <f>IF(実施計画様式!AL102="",0,1)</f>
        <v>0</v>
      </c>
      <c r="AM102">
        <f>IF(実施計画様式!AM102="",0,IFERROR(VLOOKUP(実施計画様式!AM102,―!$AP$10:$AQ$23,2,FALSE),"error"))</f>
        <v>0</v>
      </c>
      <c r="AN102">
        <f>IF(実施計画様式!AN102="",0,IFERROR(VLOOKUP(実施計画様式!AN102,―!$AP$39:$AQ$44,2,FALSE),"error"))</f>
        <v>0</v>
      </c>
      <c r="AO102">
        <f>IF(実施計画様式!AO102="",0,IFERROR(VLOOKUP(実施計画様式!AO102,参考資料1_対象分野リスト!$B$2:$C$46,2,FALSE),"error"))</f>
        <v>0</v>
      </c>
      <c r="AP102">
        <f>IF(実施計画様式!AP102="",0,IFERROR(VLOOKUP(実施計画様式!AP102,参考資料1_対象分野リスト!$B$2:$C$46,2,FALSE),"error"))</f>
        <v>0</v>
      </c>
      <c r="AQ102">
        <f>IF(実施計画様式!AQ102="",0,IFERROR(VLOOKUP(実施計画様式!AQ102,参考資料1_対象分野リスト!$B$2:$C$46,2,FALSE),"error"))</f>
        <v>0</v>
      </c>
      <c r="AR102">
        <f>IF(実施計画様式!AR102="",0,IFERROR(VLOOKUP(実施計画様式!AR102,参考資料1_対象分野リスト!$B$2:$C$46,2,FALSE),"error"))</f>
        <v>0</v>
      </c>
      <c r="AS102">
        <f>IF(実施計画様式!AS102="",0,IFERROR(VLOOKUP(実施計画様式!AS102,参考資料1_対象分野リスト!$E$5:$F$35,2,FALSE),"error"))</f>
        <v>0</v>
      </c>
      <c r="BB102">
        <f>IF(実施計画様式!BB102="",0,IFERROR(VLOOKUP(実施計画様式!BB102,―!AK:AL,2,FALSE),"error"))</f>
        <v>0</v>
      </c>
      <c r="BC102" t="str">
        <f t="shared" si="0"/>
        <v/>
      </c>
      <c r="BF102">
        <v>99</v>
      </c>
      <c r="BG102" t="str">
        <f t="shared" si="4"/>
        <v/>
      </c>
      <c r="BH102" t="str">
        <f>IF(AG102&gt;0,IF(VLOOKUP($B$62,―!$Y$2:$Z$25,2,FALSE)&lt;分岐管理シート!AG102,"予算化方法","予算化方法_未定なし"),"")</f>
        <v/>
      </c>
      <c r="BI102" t="str">
        <f t="shared" si="5"/>
        <v/>
      </c>
      <c r="BJ102" t="str">
        <f t="shared" si="6"/>
        <v/>
      </c>
      <c r="BK102" t="str">
        <f t="shared" si="7"/>
        <v/>
      </c>
      <c r="BL102" t="str">
        <f>_xlfn.IFNA(IF(AND(D102=1,M102=1),INDEX(―!$O$20:$P$26,MATCH(分岐管理シート!N102*100,―!$P$20:$P$26,0),1),""),"")</f>
        <v/>
      </c>
      <c r="BM102" t="str">
        <f>_xlfn.IFNA(IF(AND(D102=1,M102=1),INDEX(―!$O$17:$P$19,MATCH(9-分岐管理シート!N102-分岐管理シート!O102,―!$P$17:$P$19,0),1),""),"")</f>
        <v/>
      </c>
      <c r="BN102" t="str">
        <f>IF(AE102&lt;2,"",―!$AP$28)</f>
        <v/>
      </c>
      <c r="BO102" t="str">
        <f t="shared" si="3"/>
        <v/>
      </c>
      <c r="BP102" t="str">
        <f t="shared" si="8"/>
        <v/>
      </c>
      <c r="BR102">
        <f t="shared" si="2"/>
        <v>0</v>
      </c>
    </row>
    <row r="103" spans="3:70" x14ac:dyDescent="0.15">
      <c r="C103">
        <v>31</v>
      </c>
      <c r="D103" s="22">
        <f>IF(実施計画様式!D103="",0,IFERROR(VLOOKUP(実施計画様式!D103,―!A:B,2,FALSE),"error"))</f>
        <v>0</v>
      </c>
      <c r="E103">
        <f>IF(実施計画様式!E103="",0,IFERROR(VLOOKUP(実施計画様式!E103,―!$C$40:$D$47,2,FALSE),"error"))</f>
        <v>0</v>
      </c>
      <c r="F103">
        <f>IF(実施計画様式!F103="",0,IFERROR(VLOOKUP(実施計画様式!F103,―!$E$2:$F$2,2,FALSE),"error"))</f>
        <v>0</v>
      </c>
      <c r="G103">
        <f>IFERROR(VLOOKUP(実施計画様式!G103,―!$G$2:$H$2,2,FALSE),0)</f>
        <v>0</v>
      </c>
      <c r="H103">
        <f>IF(実施計画様式!H103="",0,1)</f>
        <v>0</v>
      </c>
      <c r="I103">
        <f>IF(実施計画様式!I103="",0,IFERROR(VLOOKUP(実施計画様式!I103,―!$I$2:$J$2,2,FALSE),"error"))</f>
        <v>0</v>
      </c>
      <c r="J103">
        <f>IF(実施計画様式!J103="",0,1)</f>
        <v>0</v>
      </c>
      <c r="K103">
        <f>IF(実施計画様式!K103="",0,IFERROR(VLOOKUP(実施計画様式!K103,―!K:L,2,FALSE),"error"))</f>
        <v>0</v>
      </c>
      <c r="L103">
        <f>IF(実施計画様式!L103="",0,IFERROR(VLOOKUP(実施計画様式!L103,―!$M$2:$N$2,2,FALSE),"error"))</f>
        <v>0</v>
      </c>
      <c r="M103">
        <f>IFERROR(VLOOKUP(実施計画様式!M103,―!O:P,2,FALSE),0)</f>
        <v>0</v>
      </c>
      <c r="N103">
        <f>IF(実施計画様式!N103="",0,IFERROR(VLOOKUP(実施計画様式!N103,―!$O$1:$P$12,2,FALSE),"error"))</f>
        <v>0</v>
      </c>
      <c r="O103">
        <f>IF(実施計画様式!O103="",0,IFERROR(VLOOKUP(実施計画様式!O103,―!$O$1:$P$12,2,FALSE),"error"))</f>
        <v>0</v>
      </c>
      <c r="P103">
        <f>IF(実施計画様式!P103="",0,IFERROR(VLOOKUP(実施計画様式!P103,―!$O$1:$P$12,2,FALSE),"error"))</f>
        <v>0</v>
      </c>
      <c r="Q103">
        <f>IF(実施計画様式!Q103="",0,1)</f>
        <v>0</v>
      </c>
      <c r="R103" t="s">
        <v>7625</v>
      </c>
      <c r="S103" t="s">
        <v>7625</v>
      </c>
      <c r="T103">
        <f>IF(実施計画様式!T103="",0,1)</f>
        <v>0</v>
      </c>
      <c r="U103">
        <f>IF(実施計画様式!U103="",0,1)</f>
        <v>0</v>
      </c>
      <c r="V103">
        <f>IF(実施計画様式!V103="",0,1)</f>
        <v>0</v>
      </c>
      <c r="W103">
        <f>IF(実施計画様式!W103="",0,1)</f>
        <v>0</v>
      </c>
      <c r="X103">
        <f>IF(実施計画様式!X103="",0,1)</f>
        <v>0</v>
      </c>
      <c r="Y103">
        <f>IF(実施計画様式!Y103="",0,1)</f>
        <v>0</v>
      </c>
      <c r="Z103">
        <f>IF(実施計画様式!Z103="",0,1)</f>
        <v>0</v>
      </c>
      <c r="AA103">
        <f>IF(実施計画様式!AA103="",0,1)</f>
        <v>0</v>
      </c>
      <c r="AB103">
        <f>IF(実施計画様式!AB103="",0,IFERROR(VLOOKUP(実施計画様式!AB103,―!$Q$2:$R$3,2,FALSE),"error"))</f>
        <v>0</v>
      </c>
      <c r="AC103">
        <f>IF(実施計画様式!AC103="",0,IFERROR(VLOOKUP(実施計画様式!AC103,―!$S$2:$T$3,2,FALSE),"error"))</f>
        <v>0</v>
      </c>
      <c r="AD103">
        <f>IF(実施計画様式!AD103="",0,IFERROR(VLOOKUP(実施計画様式!AD103,―!$U$2:$V$3,2,FALSE),"error"))</f>
        <v>0</v>
      </c>
      <c r="AE103">
        <f>IF(実施計画様式!AE103="",0,IFERROR(VLOOKUP(実施計画様式!AE103,―!$W$2:$X$3,2,FALSE),"error"))</f>
        <v>0</v>
      </c>
      <c r="AF103">
        <f>IF(実施計画様式!AF103="",0,IFERROR(VLOOKUP(実施計画様式!AF103,―!$AP$29:$AQ$29,2,FALSE),"error"))</f>
        <v>0</v>
      </c>
      <c r="AG103">
        <f>IF(実施計画様式!AG103="",0,IFERROR(VLOOKUP(実施計画様式!AG103,―!Y:Z,2,FALSE),"error"))</f>
        <v>0</v>
      </c>
      <c r="AH103">
        <f>IF(実施計画様式!AH103="",0,IFERROR(VLOOKUP(実施計画様式!AH103,―!AA:AB,2,FALSE),"error"))</f>
        <v>0</v>
      </c>
      <c r="AI103">
        <f>IF(実施計画様式!AI103="",0,IFERROR(VLOOKUP(実施計画様式!AI103,―!AN:AO,2,FALSE),"error"))</f>
        <v>0</v>
      </c>
      <c r="AJ103">
        <f>IF(実施計画様式!AJ103="",0,IFERROR(VLOOKUP(実施計画様式!AJ103,―!AN:AO,2,FALSE),"error"))</f>
        <v>0</v>
      </c>
      <c r="AK103">
        <f>IF(実施計画様式!AK103="",0,IFERROR(VLOOKUP(実施計画様式!AK103,―!AN:AO,2,FALSE),"error"))</f>
        <v>0</v>
      </c>
      <c r="AL103">
        <f>IF(実施計画様式!AL103="",0,1)</f>
        <v>0</v>
      </c>
      <c r="AM103">
        <f>IF(実施計画様式!AM103="",0,IFERROR(VLOOKUP(実施計画様式!AM103,―!$AP$10:$AQ$23,2,FALSE),"error"))</f>
        <v>0</v>
      </c>
      <c r="AN103">
        <f>IF(実施計画様式!AN103="",0,IFERROR(VLOOKUP(実施計画様式!AN103,―!$AP$39:$AQ$44,2,FALSE),"error"))</f>
        <v>0</v>
      </c>
      <c r="AO103">
        <f>IF(実施計画様式!AO103="",0,IFERROR(VLOOKUP(実施計画様式!AO103,参考資料1_対象分野リスト!$B$2:$C$46,2,FALSE),"error"))</f>
        <v>0</v>
      </c>
      <c r="AP103">
        <f>IF(実施計画様式!AP103="",0,IFERROR(VLOOKUP(実施計画様式!AP103,参考資料1_対象分野リスト!$B$2:$C$46,2,FALSE),"error"))</f>
        <v>0</v>
      </c>
      <c r="AQ103">
        <f>IF(実施計画様式!AQ103="",0,IFERROR(VLOOKUP(実施計画様式!AQ103,参考資料1_対象分野リスト!$B$2:$C$46,2,FALSE),"error"))</f>
        <v>0</v>
      </c>
      <c r="AR103">
        <f>IF(実施計画様式!AR103="",0,IFERROR(VLOOKUP(実施計画様式!AR103,参考資料1_対象分野リスト!$B$2:$C$46,2,FALSE),"error"))</f>
        <v>0</v>
      </c>
      <c r="AS103">
        <f>IF(実施計画様式!AS103="",0,IFERROR(VLOOKUP(実施計画様式!AS103,参考資料1_対象分野リスト!$E$5:$F$35,2,FALSE),"error"))</f>
        <v>0</v>
      </c>
      <c r="BB103">
        <f>IF(実施計画様式!BB103="",0,IFERROR(VLOOKUP(実施計画様式!BB103,―!AK:AL,2,FALSE),"error"))</f>
        <v>0</v>
      </c>
      <c r="BC103" t="str">
        <f t="shared" si="0"/>
        <v/>
      </c>
      <c r="BF103">
        <v>99</v>
      </c>
      <c r="BG103" t="str">
        <f t="shared" si="4"/>
        <v/>
      </c>
      <c r="BH103" t="str">
        <f>IF(AG103&gt;0,IF(VLOOKUP($B$62,―!$Y$2:$Z$25,2,FALSE)&lt;分岐管理シート!AG103,"予算化方法","予算化方法_未定なし"),"")</f>
        <v/>
      </c>
      <c r="BI103" t="str">
        <f t="shared" si="5"/>
        <v/>
      </c>
      <c r="BJ103" t="str">
        <f t="shared" si="6"/>
        <v/>
      </c>
      <c r="BK103" t="str">
        <f t="shared" si="7"/>
        <v/>
      </c>
      <c r="BL103" t="str">
        <f>_xlfn.IFNA(IF(AND(D103=1,M103=1),INDEX(―!$O$20:$P$26,MATCH(分岐管理シート!N103*100,―!$P$20:$P$26,0),1),""),"")</f>
        <v/>
      </c>
      <c r="BM103" t="str">
        <f>_xlfn.IFNA(IF(AND(D103=1,M103=1),INDEX(―!$O$17:$P$19,MATCH(9-分岐管理シート!N103-分岐管理シート!O103,―!$P$17:$P$19,0),1),""),"")</f>
        <v/>
      </c>
      <c r="BN103" t="str">
        <f>IF(AE103&lt;2,"",―!$AP$28)</f>
        <v/>
      </c>
      <c r="BO103" t="str">
        <f t="shared" si="3"/>
        <v/>
      </c>
      <c r="BP103" t="str">
        <f t="shared" si="8"/>
        <v/>
      </c>
      <c r="BR103">
        <f t="shared" si="2"/>
        <v>0</v>
      </c>
    </row>
    <row r="104" spans="3:70" x14ac:dyDescent="0.15">
      <c r="C104">
        <v>32</v>
      </c>
      <c r="D104" s="22">
        <f>IF(実施計画様式!D104="",0,IFERROR(VLOOKUP(実施計画様式!D104,―!A:B,2,FALSE),"error"))</f>
        <v>0</v>
      </c>
      <c r="E104">
        <f>IF(実施計画様式!E104="",0,IFERROR(VLOOKUP(実施計画様式!E104,―!$C$40:$D$47,2,FALSE),"error"))</f>
        <v>0</v>
      </c>
      <c r="F104">
        <f>IF(実施計画様式!F104="",0,IFERROR(VLOOKUP(実施計画様式!F104,―!$E$2:$F$2,2,FALSE),"error"))</f>
        <v>0</v>
      </c>
      <c r="G104">
        <f>IFERROR(VLOOKUP(実施計画様式!G104,―!$G$2:$H$2,2,FALSE),0)</f>
        <v>0</v>
      </c>
      <c r="H104">
        <f>IF(実施計画様式!H104="",0,1)</f>
        <v>0</v>
      </c>
      <c r="I104">
        <f>IF(実施計画様式!I104="",0,IFERROR(VLOOKUP(実施計画様式!I104,―!$I$2:$J$2,2,FALSE),"error"))</f>
        <v>0</v>
      </c>
      <c r="J104">
        <f>IF(実施計画様式!J104="",0,1)</f>
        <v>0</v>
      </c>
      <c r="K104">
        <f>IF(実施計画様式!K104="",0,IFERROR(VLOOKUP(実施計画様式!K104,―!K:L,2,FALSE),"error"))</f>
        <v>0</v>
      </c>
      <c r="L104">
        <f>IF(実施計画様式!L104="",0,IFERROR(VLOOKUP(実施計画様式!L104,―!$M$2:$N$2,2,FALSE),"error"))</f>
        <v>0</v>
      </c>
      <c r="M104">
        <f>IFERROR(VLOOKUP(実施計画様式!M104,―!O:P,2,FALSE),0)</f>
        <v>0</v>
      </c>
      <c r="N104">
        <f>IF(実施計画様式!N104="",0,IFERROR(VLOOKUP(実施計画様式!N104,―!$O$1:$P$12,2,FALSE),"error"))</f>
        <v>0</v>
      </c>
      <c r="O104">
        <f>IF(実施計画様式!O104="",0,IFERROR(VLOOKUP(実施計画様式!O104,―!$O$1:$P$12,2,FALSE),"error"))</f>
        <v>0</v>
      </c>
      <c r="P104">
        <f>IF(実施計画様式!P104="",0,IFERROR(VLOOKUP(実施計画様式!P104,―!$O$1:$P$12,2,FALSE),"error"))</f>
        <v>0</v>
      </c>
      <c r="Q104">
        <f>IF(実施計画様式!Q104="",0,1)</f>
        <v>0</v>
      </c>
      <c r="R104" t="s">
        <v>7625</v>
      </c>
      <c r="S104" t="s">
        <v>7625</v>
      </c>
      <c r="T104">
        <f>IF(実施計画様式!T104="",0,1)</f>
        <v>0</v>
      </c>
      <c r="U104">
        <f>IF(実施計画様式!U104="",0,1)</f>
        <v>0</v>
      </c>
      <c r="V104">
        <f>IF(実施計画様式!V104="",0,1)</f>
        <v>0</v>
      </c>
      <c r="W104">
        <f>IF(実施計画様式!W104="",0,1)</f>
        <v>0</v>
      </c>
      <c r="X104">
        <f>IF(実施計画様式!X104="",0,1)</f>
        <v>0</v>
      </c>
      <c r="Y104">
        <f>IF(実施計画様式!Y104="",0,1)</f>
        <v>0</v>
      </c>
      <c r="Z104">
        <f>IF(実施計画様式!Z104="",0,1)</f>
        <v>0</v>
      </c>
      <c r="AA104">
        <f>IF(実施計画様式!AA104="",0,1)</f>
        <v>0</v>
      </c>
      <c r="AB104">
        <f>IF(実施計画様式!AB104="",0,IFERROR(VLOOKUP(実施計画様式!AB104,―!$Q$2:$R$3,2,FALSE),"error"))</f>
        <v>0</v>
      </c>
      <c r="AC104">
        <f>IF(実施計画様式!AC104="",0,IFERROR(VLOOKUP(実施計画様式!AC104,―!$S$2:$T$3,2,FALSE),"error"))</f>
        <v>0</v>
      </c>
      <c r="AD104">
        <f>IF(実施計画様式!AD104="",0,IFERROR(VLOOKUP(実施計画様式!AD104,―!$U$2:$V$3,2,FALSE),"error"))</f>
        <v>0</v>
      </c>
      <c r="AE104">
        <f>IF(実施計画様式!AE104="",0,IFERROR(VLOOKUP(実施計画様式!AE104,―!$W$2:$X$3,2,FALSE),"error"))</f>
        <v>0</v>
      </c>
      <c r="AF104">
        <f>IF(実施計画様式!AF104="",0,IFERROR(VLOOKUP(実施計画様式!AF104,―!$AP$29:$AQ$29,2,FALSE),"error"))</f>
        <v>0</v>
      </c>
      <c r="AG104">
        <f>IF(実施計画様式!AG104="",0,IFERROR(VLOOKUP(実施計画様式!AG104,―!Y:Z,2,FALSE),"error"))</f>
        <v>0</v>
      </c>
      <c r="AH104">
        <f>IF(実施計画様式!AH104="",0,IFERROR(VLOOKUP(実施計画様式!AH104,―!AA:AB,2,FALSE),"error"))</f>
        <v>0</v>
      </c>
      <c r="AI104">
        <f>IF(実施計画様式!AI104="",0,IFERROR(VLOOKUP(実施計画様式!AI104,―!AN:AO,2,FALSE),"error"))</f>
        <v>0</v>
      </c>
      <c r="AJ104">
        <f>IF(実施計画様式!AJ104="",0,IFERROR(VLOOKUP(実施計画様式!AJ104,―!AN:AO,2,FALSE),"error"))</f>
        <v>0</v>
      </c>
      <c r="AK104">
        <f>IF(実施計画様式!AK104="",0,IFERROR(VLOOKUP(実施計画様式!AK104,―!AN:AO,2,FALSE),"error"))</f>
        <v>0</v>
      </c>
      <c r="AL104">
        <f>IF(実施計画様式!AL104="",0,1)</f>
        <v>0</v>
      </c>
      <c r="AM104">
        <f>IF(実施計画様式!AM104="",0,IFERROR(VLOOKUP(実施計画様式!AM104,―!$AP$10:$AQ$23,2,FALSE),"error"))</f>
        <v>0</v>
      </c>
      <c r="AN104">
        <f>IF(実施計画様式!AN104="",0,IFERROR(VLOOKUP(実施計画様式!AN104,―!$AP$39:$AQ$44,2,FALSE),"error"))</f>
        <v>0</v>
      </c>
      <c r="AO104">
        <f>IF(実施計画様式!AO104="",0,IFERROR(VLOOKUP(実施計画様式!AO104,参考資料1_対象分野リスト!$B$2:$C$46,2,FALSE),"error"))</f>
        <v>0</v>
      </c>
      <c r="AP104">
        <f>IF(実施計画様式!AP104="",0,IFERROR(VLOOKUP(実施計画様式!AP104,参考資料1_対象分野リスト!$B$2:$C$46,2,FALSE),"error"))</f>
        <v>0</v>
      </c>
      <c r="AQ104">
        <f>IF(実施計画様式!AQ104="",0,IFERROR(VLOOKUP(実施計画様式!AQ104,参考資料1_対象分野リスト!$B$2:$C$46,2,FALSE),"error"))</f>
        <v>0</v>
      </c>
      <c r="AR104">
        <f>IF(実施計画様式!AR104="",0,IFERROR(VLOOKUP(実施計画様式!AR104,参考資料1_対象分野リスト!$B$2:$C$46,2,FALSE),"error"))</f>
        <v>0</v>
      </c>
      <c r="AS104">
        <f>IF(実施計画様式!AS104="",0,IFERROR(VLOOKUP(実施計画様式!AS104,参考資料1_対象分野リスト!$E$5:$F$35,2,FALSE),"error"))</f>
        <v>0</v>
      </c>
      <c r="BB104">
        <f>IF(実施計画様式!BB104="",0,IFERROR(VLOOKUP(実施計画様式!BB104,―!AK:AL,2,FALSE),"error"))</f>
        <v>0</v>
      </c>
      <c r="BC104" t="str">
        <f t="shared" si="0"/>
        <v/>
      </c>
      <c r="BF104">
        <v>99</v>
      </c>
      <c r="BG104" t="str">
        <f t="shared" si="4"/>
        <v/>
      </c>
      <c r="BH104" t="str">
        <f>IF(AG104&gt;0,IF(VLOOKUP($B$62,―!$Y$2:$Z$25,2,FALSE)&lt;分岐管理シート!AG104,"予算化方法","予算化方法_未定なし"),"")</f>
        <v/>
      </c>
      <c r="BI104" t="str">
        <f t="shared" si="5"/>
        <v/>
      </c>
      <c r="BJ104" t="str">
        <f t="shared" si="6"/>
        <v/>
      </c>
      <c r="BK104" t="str">
        <f t="shared" si="7"/>
        <v/>
      </c>
      <c r="BL104" t="str">
        <f>_xlfn.IFNA(IF(AND(D104=1,M104=1),INDEX(―!$O$20:$P$26,MATCH(分岐管理シート!N104*100,―!$P$20:$P$26,0),1),""),"")</f>
        <v/>
      </c>
      <c r="BM104" t="str">
        <f>_xlfn.IFNA(IF(AND(D104=1,M104=1),INDEX(―!$O$17:$P$19,MATCH(9-分岐管理シート!N104-分岐管理シート!O104,―!$P$17:$P$19,0),1),""),"")</f>
        <v/>
      </c>
      <c r="BN104" t="str">
        <f>IF(AE104&lt;2,"",―!$AP$28)</f>
        <v/>
      </c>
      <c r="BO104" t="str">
        <f t="shared" si="3"/>
        <v/>
      </c>
      <c r="BP104" t="str">
        <f t="shared" si="8"/>
        <v/>
      </c>
      <c r="BR104">
        <f t="shared" si="2"/>
        <v>0</v>
      </c>
    </row>
    <row r="105" spans="3:70" x14ac:dyDescent="0.15">
      <c r="C105">
        <v>33</v>
      </c>
      <c r="D105" s="22">
        <f>IF(実施計画様式!D105="",0,IFERROR(VLOOKUP(実施計画様式!D105,―!A:B,2,FALSE),"error"))</f>
        <v>0</v>
      </c>
      <c r="E105">
        <f>IF(実施計画様式!E105="",0,IFERROR(VLOOKUP(実施計画様式!E105,―!$C$40:$D$47,2,FALSE),"error"))</f>
        <v>0</v>
      </c>
      <c r="F105">
        <f>IF(実施計画様式!F105="",0,IFERROR(VLOOKUP(実施計画様式!F105,―!$E$2:$F$2,2,FALSE),"error"))</f>
        <v>0</v>
      </c>
      <c r="G105">
        <f>IFERROR(VLOOKUP(実施計画様式!G105,―!$G$2:$H$2,2,FALSE),0)</f>
        <v>0</v>
      </c>
      <c r="H105">
        <f>IF(実施計画様式!H105="",0,1)</f>
        <v>0</v>
      </c>
      <c r="I105">
        <f>IF(実施計画様式!I105="",0,IFERROR(VLOOKUP(実施計画様式!I105,―!$I$2:$J$2,2,FALSE),"error"))</f>
        <v>0</v>
      </c>
      <c r="J105">
        <f>IF(実施計画様式!J105="",0,1)</f>
        <v>0</v>
      </c>
      <c r="K105">
        <f>IF(実施計画様式!K105="",0,IFERROR(VLOOKUP(実施計画様式!K105,―!K:L,2,FALSE),"error"))</f>
        <v>0</v>
      </c>
      <c r="L105">
        <f>IF(実施計画様式!L105="",0,IFERROR(VLOOKUP(実施計画様式!L105,―!$M$2:$N$2,2,FALSE),"error"))</f>
        <v>0</v>
      </c>
      <c r="M105">
        <f>IFERROR(VLOOKUP(実施計画様式!M105,―!O:P,2,FALSE),0)</f>
        <v>0</v>
      </c>
      <c r="N105">
        <f>IF(実施計画様式!N105="",0,IFERROR(VLOOKUP(実施計画様式!N105,―!$O$1:$P$12,2,FALSE),"error"))</f>
        <v>0</v>
      </c>
      <c r="O105">
        <f>IF(実施計画様式!O105="",0,IFERROR(VLOOKUP(実施計画様式!O105,―!$O$1:$P$12,2,FALSE),"error"))</f>
        <v>0</v>
      </c>
      <c r="P105">
        <f>IF(実施計画様式!P105="",0,IFERROR(VLOOKUP(実施計画様式!P105,―!$O$1:$P$12,2,FALSE),"error"))</f>
        <v>0</v>
      </c>
      <c r="Q105">
        <f>IF(実施計画様式!Q105="",0,1)</f>
        <v>0</v>
      </c>
      <c r="R105" t="s">
        <v>7625</v>
      </c>
      <c r="S105" t="s">
        <v>7625</v>
      </c>
      <c r="T105">
        <f>IF(実施計画様式!T105="",0,1)</f>
        <v>0</v>
      </c>
      <c r="U105">
        <f>IF(実施計画様式!U105="",0,1)</f>
        <v>0</v>
      </c>
      <c r="V105">
        <f>IF(実施計画様式!V105="",0,1)</f>
        <v>0</v>
      </c>
      <c r="W105">
        <f>IF(実施計画様式!W105="",0,1)</f>
        <v>0</v>
      </c>
      <c r="X105">
        <f>IF(実施計画様式!X105="",0,1)</f>
        <v>0</v>
      </c>
      <c r="Y105">
        <f>IF(実施計画様式!Y105="",0,1)</f>
        <v>0</v>
      </c>
      <c r="Z105">
        <f>IF(実施計画様式!Z105="",0,1)</f>
        <v>0</v>
      </c>
      <c r="AA105">
        <f>IF(実施計画様式!AA105="",0,1)</f>
        <v>0</v>
      </c>
      <c r="AB105">
        <f>IF(実施計画様式!AB105="",0,IFERROR(VLOOKUP(実施計画様式!AB105,―!$Q$2:$R$3,2,FALSE),"error"))</f>
        <v>0</v>
      </c>
      <c r="AC105">
        <f>IF(実施計画様式!AC105="",0,IFERROR(VLOOKUP(実施計画様式!AC105,―!$S$2:$T$3,2,FALSE),"error"))</f>
        <v>0</v>
      </c>
      <c r="AD105">
        <f>IF(実施計画様式!AD105="",0,IFERROR(VLOOKUP(実施計画様式!AD105,―!$U$2:$V$3,2,FALSE),"error"))</f>
        <v>0</v>
      </c>
      <c r="AE105">
        <f>IF(実施計画様式!AE105="",0,IFERROR(VLOOKUP(実施計画様式!AE105,―!$W$2:$X$3,2,FALSE),"error"))</f>
        <v>0</v>
      </c>
      <c r="AF105">
        <f>IF(実施計画様式!AF105="",0,IFERROR(VLOOKUP(実施計画様式!AF105,―!$AP$29:$AQ$29,2,FALSE),"error"))</f>
        <v>0</v>
      </c>
      <c r="AG105">
        <f>IF(実施計画様式!AG105="",0,IFERROR(VLOOKUP(実施計画様式!AG105,―!Y:Z,2,FALSE),"error"))</f>
        <v>0</v>
      </c>
      <c r="AH105">
        <f>IF(実施計画様式!AH105="",0,IFERROR(VLOOKUP(実施計画様式!AH105,―!AA:AB,2,FALSE),"error"))</f>
        <v>0</v>
      </c>
      <c r="AI105">
        <f>IF(実施計画様式!AI105="",0,IFERROR(VLOOKUP(実施計画様式!AI105,―!AN:AO,2,FALSE),"error"))</f>
        <v>0</v>
      </c>
      <c r="AJ105">
        <f>IF(実施計画様式!AJ105="",0,IFERROR(VLOOKUP(実施計画様式!AJ105,―!AN:AO,2,FALSE),"error"))</f>
        <v>0</v>
      </c>
      <c r="AK105">
        <f>IF(実施計画様式!AK105="",0,IFERROR(VLOOKUP(実施計画様式!AK105,―!AN:AO,2,FALSE),"error"))</f>
        <v>0</v>
      </c>
      <c r="AL105">
        <f>IF(実施計画様式!AL105="",0,1)</f>
        <v>0</v>
      </c>
      <c r="AM105">
        <f>IF(実施計画様式!AM105="",0,IFERROR(VLOOKUP(実施計画様式!AM105,―!$AP$10:$AQ$23,2,FALSE),"error"))</f>
        <v>0</v>
      </c>
      <c r="AN105">
        <f>IF(実施計画様式!AN105="",0,IFERROR(VLOOKUP(実施計画様式!AN105,―!$AP$39:$AQ$44,2,FALSE),"error"))</f>
        <v>0</v>
      </c>
      <c r="AO105">
        <f>IF(実施計画様式!AO105="",0,IFERROR(VLOOKUP(実施計画様式!AO105,参考資料1_対象分野リスト!$B$2:$C$46,2,FALSE),"error"))</f>
        <v>0</v>
      </c>
      <c r="AP105">
        <f>IF(実施計画様式!AP105="",0,IFERROR(VLOOKUP(実施計画様式!AP105,参考資料1_対象分野リスト!$B$2:$C$46,2,FALSE),"error"))</f>
        <v>0</v>
      </c>
      <c r="AQ105">
        <f>IF(実施計画様式!AQ105="",0,IFERROR(VLOOKUP(実施計画様式!AQ105,参考資料1_対象分野リスト!$B$2:$C$46,2,FALSE),"error"))</f>
        <v>0</v>
      </c>
      <c r="AR105">
        <f>IF(実施計画様式!AR105="",0,IFERROR(VLOOKUP(実施計画様式!AR105,参考資料1_対象分野リスト!$B$2:$C$46,2,FALSE),"error"))</f>
        <v>0</v>
      </c>
      <c r="AS105">
        <f>IF(実施計画様式!AS105="",0,IFERROR(VLOOKUP(実施計画様式!AS105,参考資料1_対象分野リスト!$E$5:$F$35,2,FALSE),"error"))</f>
        <v>0</v>
      </c>
      <c r="BB105">
        <f>IF(実施計画様式!BB105="",0,IFERROR(VLOOKUP(実施計画様式!BB105,―!AK:AL,2,FALSE),"error"))</f>
        <v>0</v>
      </c>
      <c r="BC105" t="str">
        <f t="shared" si="0"/>
        <v/>
      </c>
      <c r="BF105">
        <v>99</v>
      </c>
      <c r="BG105" t="str">
        <f t="shared" si="4"/>
        <v/>
      </c>
      <c r="BH105" t="str">
        <f>IF(AG105&gt;0,IF(VLOOKUP($B$62,―!$Y$2:$Z$25,2,FALSE)&lt;分岐管理シート!AG105,"予算化方法","予算化方法_未定なし"),"")</f>
        <v/>
      </c>
      <c r="BI105" t="str">
        <f t="shared" si="5"/>
        <v/>
      </c>
      <c r="BJ105" t="str">
        <f t="shared" si="6"/>
        <v/>
      </c>
      <c r="BK105" t="str">
        <f t="shared" si="7"/>
        <v/>
      </c>
      <c r="BL105" t="str">
        <f>_xlfn.IFNA(IF(AND(D105=1,M105=1),INDEX(―!$O$20:$P$26,MATCH(分岐管理シート!N105*100,―!$P$20:$P$26,0),1),""),"")</f>
        <v/>
      </c>
      <c r="BM105" t="str">
        <f>_xlfn.IFNA(IF(AND(D105=1,M105=1),INDEX(―!$O$17:$P$19,MATCH(9-分岐管理シート!N105-分岐管理シート!O105,―!$P$17:$P$19,0),1),""),"")</f>
        <v/>
      </c>
      <c r="BN105" t="str">
        <f>IF(AE105&lt;2,"",―!$AP$28)</f>
        <v/>
      </c>
      <c r="BO105" t="str">
        <f t="shared" si="3"/>
        <v/>
      </c>
      <c r="BP105" t="str">
        <f t="shared" si="8"/>
        <v/>
      </c>
      <c r="BR105">
        <f t="shared" si="2"/>
        <v>0</v>
      </c>
    </row>
    <row r="106" spans="3:70" x14ac:dyDescent="0.15">
      <c r="C106">
        <v>34</v>
      </c>
      <c r="D106" s="22">
        <f>IF(実施計画様式!D106="",0,IFERROR(VLOOKUP(実施計画様式!D106,―!A:B,2,FALSE),"error"))</f>
        <v>0</v>
      </c>
      <c r="E106">
        <f>IF(実施計画様式!E106="",0,IFERROR(VLOOKUP(実施計画様式!E106,―!$C$40:$D$47,2,FALSE),"error"))</f>
        <v>0</v>
      </c>
      <c r="F106">
        <f>IF(実施計画様式!F106="",0,IFERROR(VLOOKUP(実施計画様式!F106,―!$E$2:$F$2,2,FALSE),"error"))</f>
        <v>0</v>
      </c>
      <c r="G106">
        <f>IFERROR(VLOOKUP(実施計画様式!G106,―!$G$2:$H$2,2,FALSE),0)</f>
        <v>0</v>
      </c>
      <c r="H106">
        <f>IF(実施計画様式!H106="",0,1)</f>
        <v>0</v>
      </c>
      <c r="I106">
        <f>IF(実施計画様式!I106="",0,IFERROR(VLOOKUP(実施計画様式!I106,―!$I$2:$J$2,2,FALSE),"error"))</f>
        <v>0</v>
      </c>
      <c r="J106">
        <f>IF(実施計画様式!J106="",0,1)</f>
        <v>0</v>
      </c>
      <c r="K106">
        <f>IF(実施計画様式!K106="",0,IFERROR(VLOOKUP(実施計画様式!K106,―!K:L,2,FALSE),"error"))</f>
        <v>0</v>
      </c>
      <c r="L106">
        <f>IF(実施計画様式!L106="",0,IFERROR(VLOOKUP(実施計画様式!L106,―!$M$2:$N$2,2,FALSE),"error"))</f>
        <v>0</v>
      </c>
      <c r="M106">
        <f>IFERROR(VLOOKUP(実施計画様式!M106,―!O:P,2,FALSE),0)</f>
        <v>0</v>
      </c>
      <c r="N106">
        <f>IF(実施計画様式!N106="",0,IFERROR(VLOOKUP(実施計画様式!N106,―!$O$1:$P$12,2,FALSE),"error"))</f>
        <v>0</v>
      </c>
      <c r="O106">
        <f>IF(実施計画様式!O106="",0,IFERROR(VLOOKUP(実施計画様式!O106,―!$O$1:$P$12,2,FALSE),"error"))</f>
        <v>0</v>
      </c>
      <c r="P106">
        <f>IF(実施計画様式!P106="",0,IFERROR(VLOOKUP(実施計画様式!P106,―!$O$1:$P$12,2,FALSE),"error"))</f>
        <v>0</v>
      </c>
      <c r="Q106">
        <f>IF(実施計画様式!Q106="",0,1)</f>
        <v>0</v>
      </c>
      <c r="R106" t="s">
        <v>7625</v>
      </c>
      <c r="S106" t="s">
        <v>7625</v>
      </c>
      <c r="T106">
        <f>IF(実施計画様式!T106="",0,1)</f>
        <v>0</v>
      </c>
      <c r="U106">
        <f>IF(実施計画様式!U106="",0,1)</f>
        <v>0</v>
      </c>
      <c r="V106">
        <f>IF(実施計画様式!V106="",0,1)</f>
        <v>0</v>
      </c>
      <c r="W106">
        <f>IF(実施計画様式!W106="",0,1)</f>
        <v>0</v>
      </c>
      <c r="X106">
        <f>IF(実施計画様式!X106="",0,1)</f>
        <v>0</v>
      </c>
      <c r="Y106">
        <f>IF(実施計画様式!Y106="",0,1)</f>
        <v>0</v>
      </c>
      <c r="Z106">
        <f>IF(実施計画様式!Z106="",0,1)</f>
        <v>0</v>
      </c>
      <c r="AA106">
        <f>IF(実施計画様式!AA106="",0,1)</f>
        <v>0</v>
      </c>
      <c r="AB106">
        <f>IF(実施計画様式!AB106="",0,IFERROR(VLOOKUP(実施計画様式!AB106,―!$Q$2:$R$3,2,FALSE),"error"))</f>
        <v>0</v>
      </c>
      <c r="AC106">
        <f>IF(実施計画様式!AC106="",0,IFERROR(VLOOKUP(実施計画様式!AC106,―!$S$2:$T$3,2,FALSE),"error"))</f>
        <v>0</v>
      </c>
      <c r="AD106">
        <f>IF(実施計画様式!AD106="",0,IFERROR(VLOOKUP(実施計画様式!AD106,―!$U$2:$V$3,2,FALSE),"error"))</f>
        <v>0</v>
      </c>
      <c r="AE106">
        <f>IF(実施計画様式!AE106="",0,IFERROR(VLOOKUP(実施計画様式!AE106,―!$W$2:$X$3,2,FALSE),"error"))</f>
        <v>0</v>
      </c>
      <c r="AF106">
        <f>IF(実施計画様式!AF106="",0,IFERROR(VLOOKUP(実施計画様式!AF106,―!$AP$29:$AQ$29,2,FALSE),"error"))</f>
        <v>0</v>
      </c>
      <c r="AG106">
        <f>IF(実施計画様式!AG106="",0,IFERROR(VLOOKUP(実施計画様式!AG106,―!Y:Z,2,FALSE),"error"))</f>
        <v>0</v>
      </c>
      <c r="AH106">
        <f>IF(実施計画様式!AH106="",0,IFERROR(VLOOKUP(実施計画様式!AH106,―!AA:AB,2,FALSE),"error"))</f>
        <v>0</v>
      </c>
      <c r="AI106">
        <f>IF(実施計画様式!AI106="",0,IFERROR(VLOOKUP(実施計画様式!AI106,―!AN:AO,2,FALSE),"error"))</f>
        <v>0</v>
      </c>
      <c r="AJ106">
        <f>IF(実施計画様式!AJ106="",0,IFERROR(VLOOKUP(実施計画様式!AJ106,―!AN:AO,2,FALSE),"error"))</f>
        <v>0</v>
      </c>
      <c r="AK106">
        <f>IF(実施計画様式!AK106="",0,IFERROR(VLOOKUP(実施計画様式!AK106,―!AN:AO,2,FALSE),"error"))</f>
        <v>0</v>
      </c>
      <c r="AL106">
        <f>IF(実施計画様式!AL106="",0,1)</f>
        <v>0</v>
      </c>
      <c r="AM106">
        <f>IF(実施計画様式!AM106="",0,IFERROR(VLOOKUP(実施計画様式!AM106,―!$AP$10:$AQ$23,2,FALSE),"error"))</f>
        <v>0</v>
      </c>
      <c r="AN106">
        <f>IF(実施計画様式!AN106="",0,IFERROR(VLOOKUP(実施計画様式!AN106,―!$AP$39:$AQ$44,2,FALSE),"error"))</f>
        <v>0</v>
      </c>
      <c r="AO106">
        <f>IF(実施計画様式!AO106="",0,IFERROR(VLOOKUP(実施計画様式!AO106,参考資料1_対象分野リスト!$B$2:$C$46,2,FALSE),"error"))</f>
        <v>0</v>
      </c>
      <c r="AP106">
        <f>IF(実施計画様式!AP106="",0,IFERROR(VLOOKUP(実施計画様式!AP106,参考資料1_対象分野リスト!$B$2:$C$46,2,FALSE),"error"))</f>
        <v>0</v>
      </c>
      <c r="AQ106">
        <f>IF(実施計画様式!AQ106="",0,IFERROR(VLOOKUP(実施計画様式!AQ106,参考資料1_対象分野リスト!$B$2:$C$46,2,FALSE),"error"))</f>
        <v>0</v>
      </c>
      <c r="AR106">
        <f>IF(実施計画様式!AR106="",0,IFERROR(VLOOKUP(実施計画様式!AR106,参考資料1_対象分野リスト!$B$2:$C$46,2,FALSE),"error"))</f>
        <v>0</v>
      </c>
      <c r="AS106">
        <f>IF(実施計画様式!AS106="",0,IFERROR(VLOOKUP(実施計画様式!AS106,参考資料1_対象分野リスト!$E$5:$F$35,2,FALSE),"error"))</f>
        <v>0</v>
      </c>
      <c r="BB106">
        <f>IF(実施計画様式!BB106="",0,IFERROR(VLOOKUP(実施計画様式!BB106,―!AK:AL,2,FALSE),"error"))</f>
        <v>0</v>
      </c>
      <c r="BC106" t="str">
        <f t="shared" si="0"/>
        <v/>
      </c>
      <c r="BF106">
        <v>99</v>
      </c>
      <c r="BG106" t="str">
        <f t="shared" si="4"/>
        <v/>
      </c>
      <c r="BH106" t="str">
        <f>IF(AG106&gt;0,IF(VLOOKUP($B$62,―!$Y$2:$Z$25,2,FALSE)&lt;分岐管理シート!AG106,"予算化方法","予算化方法_未定なし"),"")</f>
        <v/>
      </c>
      <c r="BI106" t="str">
        <f t="shared" si="5"/>
        <v/>
      </c>
      <c r="BJ106" t="str">
        <f t="shared" si="6"/>
        <v/>
      </c>
      <c r="BK106" t="str">
        <f t="shared" si="7"/>
        <v/>
      </c>
      <c r="BL106" t="str">
        <f>_xlfn.IFNA(IF(AND(D106=1,M106=1),INDEX(―!$O$20:$P$26,MATCH(分岐管理シート!N106*100,―!$P$20:$P$26,0),1),""),"")</f>
        <v/>
      </c>
      <c r="BM106" t="str">
        <f>_xlfn.IFNA(IF(AND(D106=1,M106=1),INDEX(―!$O$17:$P$19,MATCH(9-分岐管理シート!N106-分岐管理シート!O106,―!$P$17:$P$19,0),1),""),"")</f>
        <v/>
      </c>
      <c r="BN106" t="str">
        <f>IF(AE106&lt;2,"",―!$AP$28)</f>
        <v/>
      </c>
      <c r="BO106" t="str">
        <f t="shared" si="3"/>
        <v/>
      </c>
      <c r="BP106" t="str">
        <f t="shared" si="8"/>
        <v/>
      </c>
      <c r="BR106">
        <f t="shared" si="2"/>
        <v>0</v>
      </c>
    </row>
    <row r="107" spans="3:70" x14ac:dyDescent="0.15">
      <c r="C107">
        <v>35</v>
      </c>
      <c r="D107" s="22">
        <f>IF(実施計画様式!D107="",0,IFERROR(VLOOKUP(実施計画様式!D107,―!A:B,2,FALSE),"error"))</f>
        <v>0</v>
      </c>
      <c r="E107">
        <f>IF(実施計画様式!E107="",0,IFERROR(VLOOKUP(実施計画様式!E107,―!$C$40:$D$47,2,FALSE),"error"))</f>
        <v>0</v>
      </c>
      <c r="F107">
        <f>IF(実施計画様式!F107="",0,IFERROR(VLOOKUP(実施計画様式!F107,―!$E$2:$F$2,2,FALSE),"error"))</f>
        <v>0</v>
      </c>
      <c r="G107">
        <f>IFERROR(VLOOKUP(実施計画様式!G107,―!$G$2:$H$2,2,FALSE),0)</f>
        <v>0</v>
      </c>
      <c r="H107">
        <f>IF(実施計画様式!H107="",0,1)</f>
        <v>0</v>
      </c>
      <c r="I107">
        <f>IF(実施計画様式!I107="",0,IFERROR(VLOOKUP(実施計画様式!I107,―!$I$2:$J$2,2,FALSE),"error"))</f>
        <v>0</v>
      </c>
      <c r="J107">
        <f>IF(実施計画様式!J107="",0,1)</f>
        <v>0</v>
      </c>
      <c r="K107">
        <f>IF(実施計画様式!K107="",0,IFERROR(VLOOKUP(実施計画様式!K107,―!K:L,2,FALSE),"error"))</f>
        <v>0</v>
      </c>
      <c r="L107">
        <f>IF(実施計画様式!L107="",0,IFERROR(VLOOKUP(実施計画様式!L107,―!$M$2:$N$2,2,FALSE),"error"))</f>
        <v>0</v>
      </c>
      <c r="M107">
        <f>IFERROR(VLOOKUP(実施計画様式!M107,―!O:P,2,FALSE),0)</f>
        <v>0</v>
      </c>
      <c r="N107">
        <f>IF(実施計画様式!N107="",0,IFERROR(VLOOKUP(実施計画様式!N107,―!$O$1:$P$12,2,FALSE),"error"))</f>
        <v>0</v>
      </c>
      <c r="O107">
        <f>IF(実施計画様式!O107="",0,IFERROR(VLOOKUP(実施計画様式!O107,―!$O$1:$P$12,2,FALSE),"error"))</f>
        <v>0</v>
      </c>
      <c r="P107">
        <f>IF(実施計画様式!P107="",0,IFERROR(VLOOKUP(実施計画様式!P107,―!$O$1:$P$12,2,FALSE),"error"))</f>
        <v>0</v>
      </c>
      <c r="Q107">
        <f>IF(実施計画様式!Q107="",0,1)</f>
        <v>0</v>
      </c>
      <c r="R107" t="s">
        <v>7625</v>
      </c>
      <c r="S107" t="s">
        <v>7625</v>
      </c>
      <c r="T107">
        <f>IF(実施計画様式!T107="",0,1)</f>
        <v>0</v>
      </c>
      <c r="U107">
        <f>IF(実施計画様式!U107="",0,1)</f>
        <v>0</v>
      </c>
      <c r="V107">
        <f>IF(実施計画様式!V107="",0,1)</f>
        <v>0</v>
      </c>
      <c r="W107">
        <f>IF(実施計画様式!W107="",0,1)</f>
        <v>0</v>
      </c>
      <c r="X107">
        <f>IF(実施計画様式!X107="",0,1)</f>
        <v>0</v>
      </c>
      <c r="Y107">
        <f>IF(実施計画様式!Y107="",0,1)</f>
        <v>0</v>
      </c>
      <c r="Z107">
        <f>IF(実施計画様式!Z107="",0,1)</f>
        <v>0</v>
      </c>
      <c r="AA107">
        <f>IF(実施計画様式!AA107="",0,1)</f>
        <v>0</v>
      </c>
      <c r="AB107">
        <f>IF(実施計画様式!AB107="",0,IFERROR(VLOOKUP(実施計画様式!AB107,―!$Q$2:$R$3,2,FALSE),"error"))</f>
        <v>0</v>
      </c>
      <c r="AC107">
        <f>IF(実施計画様式!AC107="",0,IFERROR(VLOOKUP(実施計画様式!AC107,―!$S$2:$T$3,2,FALSE),"error"))</f>
        <v>0</v>
      </c>
      <c r="AD107">
        <f>IF(実施計画様式!AD107="",0,IFERROR(VLOOKUP(実施計画様式!AD107,―!$U$2:$V$3,2,FALSE),"error"))</f>
        <v>0</v>
      </c>
      <c r="AE107">
        <f>IF(実施計画様式!AE107="",0,IFERROR(VLOOKUP(実施計画様式!AE107,―!$W$2:$X$3,2,FALSE),"error"))</f>
        <v>0</v>
      </c>
      <c r="AF107">
        <f>IF(実施計画様式!AF107="",0,IFERROR(VLOOKUP(実施計画様式!AF107,―!$AP$29:$AQ$29,2,FALSE),"error"))</f>
        <v>0</v>
      </c>
      <c r="AG107">
        <f>IF(実施計画様式!AG107="",0,IFERROR(VLOOKUP(実施計画様式!AG107,―!Y:Z,2,FALSE),"error"))</f>
        <v>0</v>
      </c>
      <c r="AH107">
        <f>IF(実施計画様式!AH107="",0,IFERROR(VLOOKUP(実施計画様式!AH107,―!AA:AB,2,FALSE),"error"))</f>
        <v>0</v>
      </c>
      <c r="AI107">
        <f>IF(実施計画様式!AI107="",0,IFERROR(VLOOKUP(実施計画様式!AI107,―!AN:AO,2,FALSE),"error"))</f>
        <v>0</v>
      </c>
      <c r="AJ107">
        <f>IF(実施計画様式!AJ107="",0,IFERROR(VLOOKUP(実施計画様式!AJ107,―!AN:AO,2,FALSE),"error"))</f>
        <v>0</v>
      </c>
      <c r="AK107">
        <f>IF(実施計画様式!AK107="",0,IFERROR(VLOOKUP(実施計画様式!AK107,―!AN:AO,2,FALSE),"error"))</f>
        <v>0</v>
      </c>
      <c r="AL107">
        <f>IF(実施計画様式!AL107="",0,1)</f>
        <v>0</v>
      </c>
      <c r="AM107">
        <f>IF(実施計画様式!AM107="",0,IFERROR(VLOOKUP(実施計画様式!AM107,―!$AP$10:$AQ$23,2,FALSE),"error"))</f>
        <v>0</v>
      </c>
      <c r="AN107">
        <f>IF(実施計画様式!AN107="",0,IFERROR(VLOOKUP(実施計画様式!AN107,―!$AP$39:$AQ$44,2,FALSE),"error"))</f>
        <v>0</v>
      </c>
      <c r="AO107">
        <f>IF(実施計画様式!AO107="",0,IFERROR(VLOOKUP(実施計画様式!AO107,参考資料1_対象分野リスト!$B$2:$C$46,2,FALSE),"error"))</f>
        <v>0</v>
      </c>
      <c r="AP107">
        <f>IF(実施計画様式!AP107="",0,IFERROR(VLOOKUP(実施計画様式!AP107,参考資料1_対象分野リスト!$B$2:$C$46,2,FALSE),"error"))</f>
        <v>0</v>
      </c>
      <c r="AQ107">
        <f>IF(実施計画様式!AQ107="",0,IFERROR(VLOOKUP(実施計画様式!AQ107,参考資料1_対象分野リスト!$B$2:$C$46,2,FALSE),"error"))</f>
        <v>0</v>
      </c>
      <c r="AR107">
        <f>IF(実施計画様式!AR107="",0,IFERROR(VLOOKUP(実施計画様式!AR107,参考資料1_対象分野リスト!$B$2:$C$46,2,FALSE),"error"))</f>
        <v>0</v>
      </c>
      <c r="AS107">
        <f>IF(実施計画様式!AS107="",0,IFERROR(VLOOKUP(実施計画様式!AS107,参考資料1_対象分野リスト!$E$5:$F$35,2,FALSE),"error"))</f>
        <v>0</v>
      </c>
      <c r="BB107">
        <f>IF(実施計画様式!BB107="",0,IFERROR(VLOOKUP(実施計画様式!BB107,―!AK:AL,2,FALSE),"error"))</f>
        <v>0</v>
      </c>
      <c r="BC107" t="str">
        <f t="shared" si="0"/>
        <v/>
      </c>
      <c r="BF107">
        <v>99</v>
      </c>
      <c r="BG107" t="str">
        <f t="shared" si="4"/>
        <v/>
      </c>
      <c r="BH107" t="str">
        <f>IF(AG107&gt;0,IF(VLOOKUP($B$62,―!$Y$2:$Z$25,2,FALSE)&lt;分岐管理シート!AG107,"予算化方法","予算化方法_未定なし"),"")</f>
        <v/>
      </c>
      <c r="BI107" t="str">
        <f t="shared" si="5"/>
        <v/>
      </c>
      <c r="BJ107" t="str">
        <f t="shared" si="6"/>
        <v/>
      </c>
      <c r="BK107" t="str">
        <f t="shared" si="7"/>
        <v/>
      </c>
      <c r="BL107" t="str">
        <f>_xlfn.IFNA(IF(AND(D107=1,M107=1),INDEX(―!$O$20:$P$26,MATCH(分岐管理シート!N107*100,―!$P$20:$P$26,0),1),""),"")</f>
        <v/>
      </c>
      <c r="BM107" t="str">
        <f>_xlfn.IFNA(IF(AND(D107=1,M107=1),INDEX(―!$O$17:$P$19,MATCH(9-分岐管理シート!N107-分岐管理シート!O107,―!$P$17:$P$19,0),1),""),"")</f>
        <v/>
      </c>
      <c r="BN107" t="str">
        <f>IF(AE107&lt;2,"",―!$AP$28)</f>
        <v/>
      </c>
      <c r="BO107" t="str">
        <f t="shared" si="3"/>
        <v/>
      </c>
      <c r="BP107" t="str">
        <f t="shared" si="8"/>
        <v/>
      </c>
      <c r="BR107">
        <f t="shared" si="2"/>
        <v>0</v>
      </c>
    </row>
    <row r="108" spans="3:70" x14ac:dyDescent="0.15">
      <c r="C108">
        <v>36</v>
      </c>
      <c r="D108" s="22">
        <f>IF(実施計画様式!D108="",0,IFERROR(VLOOKUP(実施計画様式!D108,―!A:B,2,FALSE),"error"))</f>
        <v>0</v>
      </c>
      <c r="E108">
        <f>IF(実施計画様式!E108="",0,IFERROR(VLOOKUP(実施計画様式!E108,―!$C$40:$D$47,2,FALSE),"error"))</f>
        <v>0</v>
      </c>
      <c r="F108">
        <f>IF(実施計画様式!F108="",0,IFERROR(VLOOKUP(実施計画様式!F108,―!$E$2:$F$2,2,FALSE),"error"))</f>
        <v>0</v>
      </c>
      <c r="G108">
        <f>IFERROR(VLOOKUP(実施計画様式!G108,―!$G$2:$H$2,2,FALSE),0)</f>
        <v>0</v>
      </c>
      <c r="H108">
        <f>IF(実施計画様式!H108="",0,1)</f>
        <v>0</v>
      </c>
      <c r="I108">
        <f>IF(実施計画様式!I108="",0,IFERROR(VLOOKUP(実施計画様式!I108,―!$I$2:$J$2,2,FALSE),"error"))</f>
        <v>0</v>
      </c>
      <c r="J108">
        <f>IF(実施計画様式!J108="",0,1)</f>
        <v>0</v>
      </c>
      <c r="K108">
        <f>IF(実施計画様式!K108="",0,IFERROR(VLOOKUP(実施計画様式!K108,―!K:L,2,FALSE),"error"))</f>
        <v>0</v>
      </c>
      <c r="L108">
        <f>IF(実施計画様式!L108="",0,IFERROR(VLOOKUP(実施計画様式!L108,―!$M$2:$N$2,2,FALSE),"error"))</f>
        <v>0</v>
      </c>
      <c r="M108">
        <f>IFERROR(VLOOKUP(実施計画様式!M108,―!O:P,2,FALSE),0)</f>
        <v>0</v>
      </c>
      <c r="N108">
        <f>IF(実施計画様式!N108="",0,IFERROR(VLOOKUP(実施計画様式!N108,―!$O$1:$P$12,2,FALSE),"error"))</f>
        <v>0</v>
      </c>
      <c r="O108">
        <f>IF(実施計画様式!O108="",0,IFERROR(VLOOKUP(実施計画様式!O108,―!$O$1:$P$12,2,FALSE),"error"))</f>
        <v>0</v>
      </c>
      <c r="P108">
        <f>IF(実施計画様式!P108="",0,IFERROR(VLOOKUP(実施計画様式!P108,―!$O$1:$P$12,2,FALSE),"error"))</f>
        <v>0</v>
      </c>
      <c r="Q108">
        <f>IF(実施計画様式!Q108="",0,1)</f>
        <v>0</v>
      </c>
      <c r="R108" t="s">
        <v>7625</v>
      </c>
      <c r="S108" t="s">
        <v>7625</v>
      </c>
      <c r="T108">
        <f>IF(実施計画様式!T108="",0,1)</f>
        <v>0</v>
      </c>
      <c r="U108">
        <f>IF(実施計画様式!U108="",0,1)</f>
        <v>0</v>
      </c>
      <c r="V108">
        <f>IF(実施計画様式!V108="",0,1)</f>
        <v>0</v>
      </c>
      <c r="W108">
        <f>IF(実施計画様式!W108="",0,1)</f>
        <v>0</v>
      </c>
      <c r="X108">
        <f>IF(実施計画様式!X108="",0,1)</f>
        <v>0</v>
      </c>
      <c r="Y108">
        <f>IF(実施計画様式!Y108="",0,1)</f>
        <v>0</v>
      </c>
      <c r="Z108">
        <f>IF(実施計画様式!Z108="",0,1)</f>
        <v>0</v>
      </c>
      <c r="AA108">
        <f>IF(実施計画様式!AA108="",0,1)</f>
        <v>0</v>
      </c>
      <c r="AB108">
        <f>IF(実施計画様式!AB108="",0,IFERROR(VLOOKUP(実施計画様式!AB108,―!$Q$2:$R$3,2,FALSE),"error"))</f>
        <v>0</v>
      </c>
      <c r="AC108">
        <f>IF(実施計画様式!AC108="",0,IFERROR(VLOOKUP(実施計画様式!AC108,―!$S$2:$T$3,2,FALSE),"error"))</f>
        <v>0</v>
      </c>
      <c r="AD108">
        <f>IF(実施計画様式!AD108="",0,IFERROR(VLOOKUP(実施計画様式!AD108,―!$U$2:$V$3,2,FALSE),"error"))</f>
        <v>0</v>
      </c>
      <c r="AE108">
        <f>IF(実施計画様式!AE108="",0,IFERROR(VLOOKUP(実施計画様式!AE108,―!$W$2:$X$3,2,FALSE),"error"))</f>
        <v>0</v>
      </c>
      <c r="AF108">
        <f>IF(実施計画様式!AF108="",0,IFERROR(VLOOKUP(実施計画様式!AF108,―!$AP$29:$AQ$29,2,FALSE),"error"))</f>
        <v>0</v>
      </c>
      <c r="AG108">
        <f>IF(実施計画様式!AG108="",0,IFERROR(VLOOKUP(実施計画様式!AG108,―!Y:Z,2,FALSE),"error"))</f>
        <v>0</v>
      </c>
      <c r="AH108">
        <f>IF(実施計画様式!AH108="",0,IFERROR(VLOOKUP(実施計画様式!AH108,―!AA:AB,2,FALSE),"error"))</f>
        <v>0</v>
      </c>
      <c r="AI108">
        <f>IF(実施計画様式!AI108="",0,IFERROR(VLOOKUP(実施計画様式!AI108,―!AN:AO,2,FALSE),"error"))</f>
        <v>0</v>
      </c>
      <c r="AJ108">
        <f>IF(実施計画様式!AJ108="",0,IFERROR(VLOOKUP(実施計画様式!AJ108,―!AN:AO,2,FALSE),"error"))</f>
        <v>0</v>
      </c>
      <c r="AK108">
        <f>IF(実施計画様式!AK108="",0,IFERROR(VLOOKUP(実施計画様式!AK108,―!AN:AO,2,FALSE),"error"))</f>
        <v>0</v>
      </c>
      <c r="AL108">
        <f>IF(実施計画様式!AL108="",0,1)</f>
        <v>0</v>
      </c>
      <c r="AM108">
        <f>IF(実施計画様式!AM108="",0,IFERROR(VLOOKUP(実施計画様式!AM108,―!$AP$10:$AQ$23,2,FALSE),"error"))</f>
        <v>0</v>
      </c>
      <c r="AN108">
        <f>IF(実施計画様式!AN108="",0,IFERROR(VLOOKUP(実施計画様式!AN108,―!$AP$39:$AQ$44,2,FALSE),"error"))</f>
        <v>0</v>
      </c>
      <c r="AO108">
        <f>IF(実施計画様式!AO108="",0,IFERROR(VLOOKUP(実施計画様式!AO108,参考資料1_対象分野リスト!$B$2:$C$46,2,FALSE),"error"))</f>
        <v>0</v>
      </c>
      <c r="AP108">
        <f>IF(実施計画様式!AP108="",0,IFERROR(VLOOKUP(実施計画様式!AP108,参考資料1_対象分野リスト!$B$2:$C$46,2,FALSE),"error"))</f>
        <v>0</v>
      </c>
      <c r="AQ108">
        <f>IF(実施計画様式!AQ108="",0,IFERROR(VLOOKUP(実施計画様式!AQ108,参考資料1_対象分野リスト!$B$2:$C$46,2,FALSE),"error"))</f>
        <v>0</v>
      </c>
      <c r="AR108">
        <f>IF(実施計画様式!AR108="",0,IFERROR(VLOOKUP(実施計画様式!AR108,参考資料1_対象分野リスト!$B$2:$C$46,2,FALSE),"error"))</f>
        <v>0</v>
      </c>
      <c r="AS108">
        <f>IF(実施計画様式!AS108="",0,IFERROR(VLOOKUP(実施計画様式!AS108,参考資料1_対象分野リスト!$E$5:$F$35,2,FALSE),"error"))</f>
        <v>0</v>
      </c>
      <c r="BB108">
        <f>IF(実施計画様式!BB108="",0,IFERROR(VLOOKUP(実施計画様式!BB108,―!AK:AL,2,FALSE),"error"))</f>
        <v>0</v>
      </c>
      <c r="BC108" t="str">
        <f t="shared" si="0"/>
        <v/>
      </c>
      <c r="BF108">
        <v>99</v>
      </c>
      <c r="BG108" t="str">
        <f t="shared" si="4"/>
        <v/>
      </c>
      <c r="BH108" t="str">
        <f>IF(AG108&gt;0,IF(VLOOKUP($B$62,―!$Y$2:$Z$25,2,FALSE)&lt;分岐管理シート!AG108,"予算化方法","予算化方法_未定なし"),"")</f>
        <v/>
      </c>
      <c r="BI108" t="str">
        <f t="shared" si="5"/>
        <v/>
      </c>
      <c r="BJ108" t="str">
        <f t="shared" si="6"/>
        <v/>
      </c>
      <c r="BK108" t="str">
        <f t="shared" si="7"/>
        <v/>
      </c>
      <c r="BL108" t="str">
        <f>_xlfn.IFNA(IF(AND(D108=1,M108=1),INDEX(―!$O$20:$P$26,MATCH(分岐管理シート!N108*100,―!$P$20:$P$26,0),1),""),"")</f>
        <v/>
      </c>
      <c r="BM108" t="str">
        <f>_xlfn.IFNA(IF(AND(D108=1,M108=1),INDEX(―!$O$17:$P$19,MATCH(9-分岐管理シート!N108-分岐管理シート!O108,―!$P$17:$P$19,0),1),""),"")</f>
        <v/>
      </c>
      <c r="BN108" t="str">
        <f>IF(AE108&lt;2,"",―!$AP$28)</f>
        <v/>
      </c>
      <c r="BO108" t="str">
        <f t="shared" si="3"/>
        <v/>
      </c>
      <c r="BP108" t="str">
        <f t="shared" si="8"/>
        <v/>
      </c>
      <c r="BR108">
        <f t="shared" si="2"/>
        <v>0</v>
      </c>
    </row>
    <row r="109" spans="3:70" x14ac:dyDescent="0.15">
      <c r="C109">
        <v>37</v>
      </c>
      <c r="D109" s="22">
        <f>IF(実施計画様式!D109="",0,IFERROR(VLOOKUP(実施計画様式!D109,―!A:B,2,FALSE),"error"))</f>
        <v>0</v>
      </c>
      <c r="E109">
        <f>IF(実施計画様式!E109="",0,IFERROR(VLOOKUP(実施計画様式!E109,―!$C$40:$D$47,2,FALSE),"error"))</f>
        <v>0</v>
      </c>
      <c r="F109">
        <f>IF(実施計画様式!F109="",0,IFERROR(VLOOKUP(実施計画様式!F109,―!$E$2:$F$2,2,FALSE),"error"))</f>
        <v>0</v>
      </c>
      <c r="G109">
        <f>IFERROR(VLOOKUP(実施計画様式!G109,―!$G$2:$H$2,2,FALSE),0)</f>
        <v>0</v>
      </c>
      <c r="H109">
        <f>IF(実施計画様式!H109="",0,1)</f>
        <v>0</v>
      </c>
      <c r="I109">
        <f>IF(実施計画様式!I109="",0,IFERROR(VLOOKUP(実施計画様式!I109,―!$I$2:$J$2,2,FALSE),"error"))</f>
        <v>0</v>
      </c>
      <c r="J109">
        <f>IF(実施計画様式!J109="",0,1)</f>
        <v>0</v>
      </c>
      <c r="K109">
        <f>IF(実施計画様式!K109="",0,IFERROR(VLOOKUP(実施計画様式!K109,―!K:L,2,FALSE),"error"))</f>
        <v>0</v>
      </c>
      <c r="L109">
        <f>IF(実施計画様式!L109="",0,IFERROR(VLOOKUP(実施計画様式!L109,―!$M$2:$N$2,2,FALSE),"error"))</f>
        <v>0</v>
      </c>
      <c r="M109">
        <f>IFERROR(VLOOKUP(実施計画様式!M109,―!O:P,2,FALSE),0)</f>
        <v>0</v>
      </c>
      <c r="N109">
        <f>IF(実施計画様式!N109="",0,IFERROR(VLOOKUP(実施計画様式!N109,―!$O$1:$P$12,2,FALSE),"error"))</f>
        <v>0</v>
      </c>
      <c r="O109">
        <f>IF(実施計画様式!O109="",0,IFERROR(VLOOKUP(実施計画様式!O109,―!$O$1:$P$12,2,FALSE),"error"))</f>
        <v>0</v>
      </c>
      <c r="P109">
        <f>IF(実施計画様式!P109="",0,IFERROR(VLOOKUP(実施計画様式!P109,―!$O$1:$P$12,2,FALSE),"error"))</f>
        <v>0</v>
      </c>
      <c r="Q109">
        <f>IF(実施計画様式!Q109="",0,1)</f>
        <v>0</v>
      </c>
      <c r="R109" t="s">
        <v>7625</v>
      </c>
      <c r="S109" t="s">
        <v>7625</v>
      </c>
      <c r="T109">
        <f>IF(実施計画様式!T109="",0,1)</f>
        <v>0</v>
      </c>
      <c r="U109">
        <f>IF(実施計画様式!U109="",0,1)</f>
        <v>0</v>
      </c>
      <c r="V109">
        <f>IF(実施計画様式!V109="",0,1)</f>
        <v>0</v>
      </c>
      <c r="W109">
        <f>IF(実施計画様式!W109="",0,1)</f>
        <v>0</v>
      </c>
      <c r="X109">
        <f>IF(実施計画様式!X109="",0,1)</f>
        <v>0</v>
      </c>
      <c r="Y109">
        <f>IF(実施計画様式!Y109="",0,1)</f>
        <v>0</v>
      </c>
      <c r="Z109">
        <f>IF(実施計画様式!Z109="",0,1)</f>
        <v>0</v>
      </c>
      <c r="AA109">
        <f>IF(実施計画様式!AA109="",0,1)</f>
        <v>0</v>
      </c>
      <c r="AB109">
        <f>IF(実施計画様式!AB109="",0,IFERROR(VLOOKUP(実施計画様式!AB109,―!$Q$2:$R$3,2,FALSE),"error"))</f>
        <v>0</v>
      </c>
      <c r="AC109">
        <f>IF(実施計画様式!AC109="",0,IFERROR(VLOOKUP(実施計画様式!AC109,―!$S$2:$T$3,2,FALSE),"error"))</f>
        <v>0</v>
      </c>
      <c r="AD109">
        <f>IF(実施計画様式!AD109="",0,IFERROR(VLOOKUP(実施計画様式!AD109,―!$U$2:$V$3,2,FALSE),"error"))</f>
        <v>0</v>
      </c>
      <c r="AE109">
        <f>IF(実施計画様式!AE109="",0,IFERROR(VLOOKUP(実施計画様式!AE109,―!$W$2:$X$3,2,FALSE),"error"))</f>
        <v>0</v>
      </c>
      <c r="AF109">
        <f>IF(実施計画様式!AF109="",0,IFERROR(VLOOKUP(実施計画様式!AF109,―!$AP$29:$AQ$29,2,FALSE),"error"))</f>
        <v>0</v>
      </c>
      <c r="AG109">
        <f>IF(実施計画様式!AG109="",0,IFERROR(VLOOKUP(実施計画様式!AG109,―!Y:Z,2,FALSE),"error"))</f>
        <v>0</v>
      </c>
      <c r="AH109">
        <f>IF(実施計画様式!AH109="",0,IFERROR(VLOOKUP(実施計画様式!AH109,―!AA:AB,2,FALSE),"error"))</f>
        <v>0</v>
      </c>
      <c r="AI109">
        <f>IF(実施計画様式!AI109="",0,IFERROR(VLOOKUP(実施計画様式!AI109,―!AN:AO,2,FALSE),"error"))</f>
        <v>0</v>
      </c>
      <c r="AJ109">
        <f>IF(実施計画様式!AJ109="",0,IFERROR(VLOOKUP(実施計画様式!AJ109,―!AN:AO,2,FALSE),"error"))</f>
        <v>0</v>
      </c>
      <c r="AK109">
        <f>IF(実施計画様式!AK109="",0,IFERROR(VLOOKUP(実施計画様式!AK109,―!AN:AO,2,FALSE),"error"))</f>
        <v>0</v>
      </c>
      <c r="AL109">
        <f>IF(実施計画様式!AL109="",0,1)</f>
        <v>0</v>
      </c>
      <c r="AM109">
        <f>IF(実施計画様式!AM109="",0,IFERROR(VLOOKUP(実施計画様式!AM109,―!$AP$10:$AQ$23,2,FALSE),"error"))</f>
        <v>0</v>
      </c>
      <c r="AN109">
        <f>IF(実施計画様式!AN109="",0,IFERROR(VLOOKUP(実施計画様式!AN109,―!$AP$39:$AQ$44,2,FALSE),"error"))</f>
        <v>0</v>
      </c>
      <c r="AO109">
        <f>IF(実施計画様式!AO109="",0,IFERROR(VLOOKUP(実施計画様式!AO109,参考資料1_対象分野リスト!$B$2:$C$46,2,FALSE),"error"))</f>
        <v>0</v>
      </c>
      <c r="AP109">
        <f>IF(実施計画様式!AP109="",0,IFERROR(VLOOKUP(実施計画様式!AP109,参考資料1_対象分野リスト!$B$2:$C$46,2,FALSE),"error"))</f>
        <v>0</v>
      </c>
      <c r="AQ109">
        <f>IF(実施計画様式!AQ109="",0,IFERROR(VLOOKUP(実施計画様式!AQ109,参考資料1_対象分野リスト!$B$2:$C$46,2,FALSE),"error"))</f>
        <v>0</v>
      </c>
      <c r="AR109">
        <f>IF(実施計画様式!AR109="",0,IFERROR(VLOOKUP(実施計画様式!AR109,参考資料1_対象分野リスト!$B$2:$C$46,2,FALSE),"error"))</f>
        <v>0</v>
      </c>
      <c r="AS109">
        <f>IF(実施計画様式!AS109="",0,IFERROR(VLOOKUP(実施計画様式!AS109,参考資料1_対象分野リスト!$E$5:$F$35,2,FALSE),"error"))</f>
        <v>0</v>
      </c>
      <c r="BB109">
        <f>IF(実施計画様式!BB109="",0,IFERROR(VLOOKUP(実施計画様式!BB109,―!AK:AL,2,FALSE),"error"))</f>
        <v>0</v>
      </c>
      <c r="BC109" t="str">
        <f t="shared" si="0"/>
        <v/>
      </c>
      <c r="BF109">
        <v>99</v>
      </c>
      <c r="BG109" t="str">
        <f t="shared" si="4"/>
        <v/>
      </c>
      <c r="BH109" t="str">
        <f>IF(AG109&gt;0,IF(VLOOKUP($B$62,―!$Y$2:$Z$25,2,FALSE)&lt;分岐管理シート!AG109,"予算化方法","予算化方法_未定なし"),"")</f>
        <v/>
      </c>
      <c r="BI109" t="str">
        <f t="shared" si="5"/>
        <v/>
      </c>
      <c r="BJ109" t="str">
        <f t="shared" si="6"/>
        <v/>
      </c>
      <c r="BK109" t="str">
        <f t="shared" si="7"/>
        <v/>
      </c>
      <c r="BL109" t="str">
        <f>_xlfn.IFNA(IF(AND(D109=1,M109=1),INDEX(―!$O$20:$P$26,MATCH(分岐管理シート!N109*100,―!$P$20:$P$26,0),1),""),"")</f>
        <v/>
      </c>
      <c r="BM109" t="str">
        <f>_xlfn.IFNA(IF(AND(D109=1,M109=1),INDEX(―!$O$17:$P$19,MATCH(9-分岐管理シート!N109-分岐管理シート!O109,―!$P$17:$P$19,0),1),""),"")</f>
        <v/>
      </c>
      <c r="BN109" t="str">
        <f>IF(AE109&lt;2,"",―!$AP$28)</f>
        <v/>
      </c>
      <c r="BO109" t="str">
        <f t="shared" si="3"/>
        <v/>
      </c>
      <c r="BP109" t="str">
        <f t="shared" si="8"/>
        <v/>
      </c>
      <c r="BR109">
        <f t="shared" si="2"/>
        <v>0</v>
      </c>
    </row>
    <row r="110" spans="3:70" x14ac:dyDescent="0.15">
      <c r="C110">
        <v>38</v>
      </c>
      <c r="D110" s="22">
        <f>IF(実施計画様式!D110="",0,IFERROR(VLOOKUP(実施計画様式!D110,―!A:B,2,FALSE),"error"))</f>
        <v>0</v>
      </c>
      <c r="E110">
        <f>IF(実施計画様式!E110="",0,IFERROR(VLOOKUP(実施計画様式!E110,―!$C$40:$D$47,2,FALSE),"error"))</f>
        <v>0</v>
      </c>
      <c r="F110">
        <f>IF(実施計画様式!F110="",0,IFERROR(VLOOKUP(実施計画様式!F110,―!$E$2:$F$2,2,FALSE),"error"))</f>
        <v>0</v>
      </c>
      <c r="G110">
        <f>IFERROR(VLOOKUP(実施計画様式!G110,―!$G$2:$H$2,2,FALSE),0)</f>
        <v>0</v>
      </c>
      <c r="H110">
        <f>IF(実施計画様式!H110="",0,1)</f>
        <v>0</v>
      </c>
      <c r="I110">
        <f>IF(実施計画様式!I110="",0,IFERROR(VLOOKUP(実施計画様式!I110,―!$I$2:$J$2,2,FALSE),"error"))</f>
        <v>0</v>
      </c>
      <c r="J110">
        <f>IF(実施計画様式!J110="",0,1)</f>
        <v>0</v>
      </c>
      <c r="K110">
        <f>IF(実施計画様式!K110="",0,IFERROR(VLOOKUP(実施計画様式!K110,―!K:L,2,FALSE),"error"))</f>
        <v>0</v>
      </c>
      <c r="L110">
        <f>IF(実施計画様式!L110="",0,IFERROR(VLOOKUP(実施計画様式!L110,―!$M$2:$N$2,2,FALSE),"error"))</f>
        <v>0</v>
      </c>
      <c r="M110">
        <f>IFERROR(VLOOKUP(実施計画様式!M110,―!O:P,2,FALSE),0)</f>
        <v>0</v>
      </c>
      <c r="N110">
        <f>IF(実施計画様式!N110="",0,IFERROR(VLOOKUP(実施計画様式!N110,―!$O$1:$P$12,2,FALSE),"error"))</f>
        <v>0</v>
      </c>
      <c r="O110">
        <f>IF(実施計画様式!O110="",0,IFERROR(VLOOKUP(実施計画様式!O110,―!$O$1:$P$12,2,FALSE),"error"))</f>
        <v>0</v>
      </c>
      <c r="P110">
        <f>IF(実施計画様式!P110="",0,IFERROR(VLOOKUP(実施計画様式!P110,―!$O$1:$P$12,2,FALSE),"error"))</f>
        <v>0</v>
      </c>
      <c r="Q110">
        <f>IF(実施計画様式!Q110="",0,1)</f>
        <v>0</v>
      </c>
      <c r="R110" t="s">
        <v>7625</v>
      </c>
      <c r="S110" t="s">
        <v>7625</v>
      </c>
      <c r="T110">
        <f>IF(実施計画様式!T110="",0,1)</f>
        <v>0</v>
      </c>
      <c r="U110">
        <f>IF(実施計画様式!U110="",0,1)</f>
        <v>0</v>
      </c>
      <c r="V110">
        <f>IF(実施計画様式!V110="",0,1)</f>
        <v>0</v>
      </c>
      <c r="W110">
        <f>IF(実施計画様式!W110="",0,1)</f>
        <v>0</v>
      </c>
      <c r="X110">
        <f>IF(実施計画様式!X110="",0,1)</f>
        <v>0</v>
      </c>
      <c r="Y110">
        <f>IF(実施計画様式!Y110="",0,1)</f>
        <v>0</v>
      </c>
      <c r="Z110">
        <f>IF(実施計画様式!Z110="",0,1)</f>
        <v>0</v>
      </c>
      <c r="AA110">
        <f>IF(実施計画様式!AA110="",0,1)</f>
        <v>0</v>
      </c>
      <c r="AB110">
        <f>IF(実施計画様式!AB110="",0,IFERROR(VLOOKUP(実施計画様式!AB110,―!$Q$2:$R$3,2,FALSE),"error"))</f>
        <v>0</v>
      </c>
      <c r="AC110">
        <f>IF(実施計画様式!AC110="",0,IFERROR(VLOOKUP(実施計画様式!AC110,―!$S$2:$T$3,2,FALSE),"error"))</f>
        <v>0</v>
      </c>
      <c r="AD110">
        <f>IF(実施計画様式!AD110="",0,IFERROR(VLOOKUP(実施計画様式!AD110,―!$U$2:$V$3,2,FALSE),"error"))</f>
        <v>0</v>
      </c>
      <c r="AE110">
        <f>IF(実施計画様式!AE110="",0,IFERROR(VLOOKUP(実施計画様式!AE110,―!$W$2:$X$3,2,FALSE),"error"))</f>
        <v>0</v>
      </c>
      <c r="AF110">
        <f>IF(実施計画様式!AF110="",0,IFERROR(VLOOKUP(実施計画様式!AF110,―!$AP$29:$AQ$29,2,FALSE),"error"))</f>
        <v>0</v>
      </c>
      <c r="AG110">
        <f>IF(実施計画様式!AG110="",0,IFERROR(VLOOKUP(実施計画様式!AG110,―!Y:Z,2,FALSE),"error"))</f>
        <v>0</v>
      </c>
      <c r="AH110">
        <f>IF(実施計画様式!AH110="",0,IFERROR(VLOOKUP(実施計画様式!AH110,―!AA:AB,2,FALSE),"error"))</f>
        <v>0</v>
      </c>
      <c r="AI110">
        <f>IF(実施計画様式!AI110="",0,IFERROR(VLOOKUP(実施計画様式!AI110,―!AN:AO,2,FALSE),"error"))</f>
        <v>0</v>
      </c>
      <c r="AJ110">
        <f>IF(実施計画様式!AJ110="",0,IFERROR(VLOOKUP(実施計画様式!AJ110,―!AN:AO,2,FALSE),"error"))</f>
        <v>0</v>
      </c>
      <c r="AK110">
        <f>IF(実施計画様式!AK110="",0,IFERROR(VLOOKUP(実施計画様式!AK110,―!AN:AO,2,FALSE),"error"))</f>
        <v>0</v>
      </c>
      <c r="AL110">
        <f>IF(実施計画様式!AL110="",0,1)</f>
        <v>0</v>
      </c>
      <c r="AM110">
        <f>IF(実施計画様式!AM110="",0,IFERROR(VLOOKUP(実施計画様式!AM110,―!$AP$10:$AQ$23,2,FALSE),"error"))</f>
        <v>0</v>
      </c>
      <c r="AN110">
        <f>IF(実施計画様式!AN110="",0,IFERROR(VLOOKUP(実施計画様式!AN110,―!$AP$39:$AQ$44,2,FALSE),"error"))</f>
        <v>0</v>
      </c>
      <c r="AO110">
        <f>IF(実施計画様式!AO110="",0,IFERROR(VLOOKUP(実施計画様式!AO110,参考資料1_対象分野リスト!$B$2:$C$46,2,FALSE),"error"))</f>
        <v>0</v>
      </c>
      <c r="AP110">
        <f>IF(実施計画様式!AP110="",0,IFERROR(VLOOKUP(実施計画様式!AP110,参考資料1_対象分野リスト!$B$2:$C$46,2,FALSE),"error"))</f>
        <v>0</v>
      </c>
      <c r="AQ110">
        <f>IF(実施計画様式!AQ110="",0,IFERROR(VLOOKUP(実施計画様式!AQ110,参考資料1_対象分野リスト!$B$2:$C$46,2,FALSE),"error"))</f>
        <v>0</v>
      </c>
      <c r="AR110">
        <f>IF(実施計画様式!AR110="",0,IFERROR(VLOOKUP(実施計画様式!AR110,参考資料1_対象分野リスト!$B$2:$C$46,2,FALSE),"error"))</f>
        <v>0</v>
      </c>
      <c r="AS110">
        <f>IF(実施計画様式!AS110="",0,IFERROR(VLOOKUP(実施計画様式!AS110,参考資料1_対象分野リスト!$E$5:$F$35,2,FALSE),"error"))</f>
        <v>0</v>
      </c>
      <c r="BB110">
        <f>IF(実施計画様式!BB110="",0,IFERROR(VLOOKUP(実施計画様式!BB110,―!AK:AL,2,FALSE),"error"))</f>
        <v>0</v>
      </c>
      <c r="BC110" t="str">
        <f t="shared" si="0"/>
        <v/>
      </c>
      <c r="BF110">
        <v>99</v>
      </c>
      <c r="BG110" t="str">
        <f t="shared" si="4"/>
        <v/>
      </c>
      <c r="BH110" t="str">
        <f>IF(AG110&gt;0,IF(VLOOKUP($B$62,―!$Y$2:$Z$25,2,FALSE)&lt;分岐管理シート!AG110,"予算化方法","予算化方法_未定なし"),"")</f>
        <v/>
      </c>
      <c r="BI110" t="str">
        <f t="shared" si="5"/>
        <v/>
      </c>
      <c r="BJ110" t="str">
        <f t="shared" si="6"/>
        <v/>
      </c>
      <c r="BK110" t="str">
        <f t="shared" si="7"/>
        <v/>
      </c>
      <c r="BL110" t="str">
        <f>_xlfn.IFNA(IF(AND(D110=1,M110=1),INDEX(―!$O$20:$P$26,MATCH(分岐管理シート!N110*100,―!$P$20:$P$26,0),1),""),"")</f>
        <v/>
      </c>
      <c r="BM110" t="str">
        <f>_xlfn.IFNA(IF(AND(D110=1,M110=1),INDEX(―!$O$17:$P$19,MATCH(9-分岐管理シート!N110-分岐管理シート!O110,―!$P$17:$P$19,0),1),""),"")</f>
        <v/>
      </c>
      <c r="BN110" t="str">
        <f>IF(AE110&lt;2,"",―!$AP$28)</f>
        <v/>
      </c>
      <c r="BO110" t="str">
        <f t="shared" si="3"/>
        <v/>
      </c>
      <c r="BP110" t="str">
        <f t="shared" si="8"/>
        <v/>
      </c>
      <c r="BR110">
        <f t="shared" si="2"/>
        <v>0</v>
      </c>
    </row>
    <row r="111" spans="3:70" x14ac:dyDescent="0.15">
      <c r="C111">
        <v>39</v>
      </c>
      <c r="D111" s="22">
        <f>IF(実施計画様式!D111="",0,IFERROR(VLOOKUP(実施計画様式!D111,―!A:B,2,FALSE),"error"))</f>
        <v>0</v>
      </c>
      <c r="E111">
        <f>IF(実施計画様式!E111="",0,IFERROR(VLOOKUP(実施計画様式!E111,―!$C$40:$D$47,2,FALSE),"error"))</f>
        <v>0</v>
      </c>
      <c r="F111">
        <f>IF(実施計画様式!F111="",0,IFERROR(VLOOKUP(実施計画様式!F111,―!$E$2:$F$2,2,FALSE),"error"))</f>
        <v>0</v>
      </c>
      <c r="G111">
        <f>IFERROR(VLOOKUP(実施計画様式!G111,―!$G$2:$H$2,2,FALSE),0)</f>
        <v>0</v>
      </c>
      <c r="H111">
        <f>IF(実施計画様式!H111="",0,1)</f>
        <v>0</v>
      </c>
      <c r="I111">
        <f>IF(実施計画様式!I111="",0,IFERROR(VLOOKUP(実施計画様式!I111,―!$I$2:$J$2,2,FALSE),"error"))</f>
        <v>0</v>
      </c>
      <c r="J111">
        <f>IF(実施計画様式!J111="",0,1)</f>
        <v>0</v>
      </c>
      <c r="K111">
        <f>IF(実施計画様式!K111="",0,IFERROR(VLOOKUP(実施計画様式!K111,―!K:L,2,FALSE),"error"))</f>
        <v>0</v>
      </c>
      <c r="L111">
        <f>IF(実施計画様式!L111="",0,IFERROR(VLOOKUP(実施計画様式!L111,―!$M$2:$N$2,2,FALSE),"error"))</f>
        <v>0</v>
      </c>
      <c r="M111">
        <f>IFERROR(VLOOKUP(実施計画様式!M111,―!O:P,2,FALSE),0)</f>
        <v>0</v>
      </c>
      <c r="N111">
        <f>IF(実施計画様式!N111="",0,IFERROR(VLOOKUP(実施計画様式!N111,―!$O$1:$P$12,2,FALSE),"error"))</f>
        <v>0</v>
      </c>
      <c r="O111">
        <f>IF(実施計画様式!O111="",0,IFERROR(VLOOKUP(実施計画様式!O111,―!$O$1:$P$12,2,FALSE),"error"))</f>
        <v>0</v>
      </c>
      <c r="P111">
        <f>IF(実施計画様式!P111="",0,IFERROR(VLOOKUP(実施計画様式!P111,―!$O$1:$P$12,2,FALSE),"error"))</f>
        <v>0</v>
      </c>
      <c r="Q111">
        <f>IF(実施計画様式!Q111="",0,1)</f>
        <v>0</v>
      </c>
      <c r="R111" t="s">
        <v>7625</v>
      </c>
      <c r="S111" t="s">
        <v>7625</v>
      </c>
      <c r="T111">
        <f>IF(実施計画様式!T111="",0,1)</f>
        <v>0</v>
      </c>
      <c r="U111">
        <f>IF(実施計画様式!U111="",0,1)</f>
        <v>0</v>
      </c>
      <c r="V111">
        <f>IF(実施計画様式!V111="",0,1)</f>
        <v>0</v>
      </c>
      <c r="W111">
        <f>IF(実施計画様式!W111="",0,1)</f>
        <v>0</v>
      </c>
      <c r="X111">
        <f>IF(実施計画様式!X111="",0,1)</f>
        <v>0</v>
      </c>
      <c r="Y111">
        <f>IF(実施計画様式!Y111="",0,1)</f>
        <v>0</v>
      </c>
      <c r="Z111">
        <f>IF(実施計画様式!Z111="",0,1)</f>
        <v>0</v>
      </c>
      <c r="AA111">
        <f>IF(実施計画様式!AA111="",0,1)</f>
        <v>0</v>
      </c>
      <c r="AB111">
        <f>IF(実施計画様式!AB111="",0,IFERROR(VLOOKUP(実施計画様式!AB111,―!$Q$2:$R$3,2,FALSE),"error"))</f>
        <v>0</v>
      </c>
      <c r="AC111">
        <f>IF(実施計画様式!AC111="",0,IFERROR(VLOOKUP(実施計画様式!AC111,―!$S$2:$T$3,2,FALSE),"error"))</f>
        <v>0</v>
      </c>
      <c r="AD111">
        <f>IF(実施計画様式!AD111="",0,IFERROR(VLOOKUP(実施計画様式!AD111,―!$U$2:$V$3,2,FALSE),"error"))</f>
        <v>0</v>
      </c>
      <c r="AE111">
        <f>IF(実施計画様式!AE111="",0,IFERROR(VLOOKUP(実施計画様式!AE111,―!$W$2:$X$3,2,FALSE),"error"))</f>
        <v>0</v>
      </c>
      <c r="AF111">
        <f>IF(実施計画様式!AF111="",0,IFERROR(VLOOKUP(実施計画様式!AF111,―!$AP$29:$AQ$29,2,FALSE),"error"))</f>
        <v>0</v>
      </c>
      <c r="AG111">
        <f>IF(実施計画様式!AG111="",0,IFERROR(VLOOKUP(実施計画様式!AG111,―!Y:Z,2,FALSE),"error"))</f>
        <v>0</v>
      </c>
      <c r="AH111">
        <f>IF(実施計画様式!AH111="",0,IFERROR(VLOOKUP(実施計画様式!AH111,―!AA:AB,2,FALSE),"error"))</f>
        <v>0</v>
      </c>
      <c r="AI111">
        <f>IF(実施計画様式!AI111="",0,IFERROR(VLOOKUP(実施計画様式!AI111,―!AN:AO,2,FALSE),"error"))</f>
        <v>0</v>
      </c>
      <c r="AJ111">
        <f>IF(実施計画様式!AJ111="",0,IFERROR(VLOOKUP(実施計画様式!AJ111,―!AN:AO,2,FALSE),"error"))</f>
        <v>0</v>
      </c>
      <c r="AK111">
        <f>IF(実施計画様式!AK111="",0,IFERROR(VLOOKUP(実施計画様式!AK111,―!AN:AO,2,FALSE),"error"))</f>
        <v>0</v>
      </c>
      <c r="AL111">
        <f>IF(実施計画様式!AL111="",0,1)</f>
        <v>0</v>
      </c>
      <c r="AM111">
        <f>IF(実施計画様式!AM111="",0,IFERROR(VLOOKUP(実施計画様式!AM111,―!$AP$10:$AQ$23,2,FALSE),"error"))</f>
        <v>0</v>
      </c>
      <c r="AN111">
        <f>IF(実施計画様式!AN111="",0,IFERROR(VLOOKUP(実施計画様式!AN111,―!$AP$39:$AQ$44,2,FALSE),"error"))</f>
        <v>0</v>
      </c>
      <c r="AO111">
        <f>IF(実施計画様式!AO111="",0,IFERROR(VLOOKUP(実施計画様式!AO111,参考資料1_対象分野リスト!$B$2:$C$46,2,FALSE),"error"))</f>
        <v>0</v>
      </c>
      <c r="AP111">
        <f>IF(実施計画様式!AP111="",0,IFERROR(VLOOKUP(実施計画様式!AP111,参考資料1_対象分野リスト!$B$2:$C$46,2,FALSE),"error"))</f>
        <v>0</v>
      </c>
      <c r="AQ111">
        <f>IF(実施計画様式!AQ111="",0,IFERROR(VLOOKUP(実施計画様式!AQ111,参考資料1_対象分野リスト!$B$2:$C$46,2,FALSE),"error"))</f>
        <v>0</v>
      </c>
      <c r="AR111">
        <f>IF(実施計画様式!AR111="",0,IFERROR(VLOOKUP(実施計画様式!AR111,参考資料1_対象分野リスト!$B$2:$C$46,2,FALSE),"error"))</f>
        <v>0</v>
      </c>
      <c r="AS111">
        <f>IF(実施計画様式!AS111="",0,IFERROR(VLOOKUP(実施計画様式!AS111,参考資料1_対象分野リスト!$E$5:$F$35,2,FALSE),"error"))</f>
        <v>0</v>
      </c>
      <c r="BB111">
        <f>IF(実施計画様式!BB111="",0,IFERROR(VLOOKUP(実施計画様式!BB111,―!AK:AL,2,FALSE),"error"))</f>
        <v>0</v>
      </c>
      <c r="BC111" t="str">
        <f t="shared" si="0"/>
        <v/>
      </c>
      <c r="BF111">
        <v>99</v>
      </c>
      <c r="BG111" t="str">
        <f t="shared" si="4"/>
        <v/>
      </c>
      <c r="BH111" t="str">
        <f>IF(AG111&gt;0,IF(VLOOKUP($B$62,―!$Y$2:$Z$25,2,FALSE)&lt;分岐管理シート!AG111,"予算化方法","予算化方法_未定なし"),"")</f>
        <v/>
      </c>
      <c r="BI111" t="str">
        <f t="shared" si="5"/>
        <v/>
      </c>
      <c r="BJ111" t="str">
        <f t="shared" si="6"/>
        <v/>
      </c>
      <c r="BK111" t="str">
        <f t="shared" si="7"/>
        <v/>
      </c>
      <c r="BL111" t="str">
        <f>_xlfn.IFNA(IF(AND(D111=1,M111=1),INDEX(―!$O$20:$P$26,MATCH(分岐管理シート!N111*100,―!$P$20:$P$26,0),1),""),"")</f>
        <v/>
      </c>
      <c r="BM111" t="str">
        <f>_xlfn.IFNA(IF(AND(D111=1,M111=1),INDEX(―!$O$17:$P$19,MATCH(9-分岐管理シート!N111-分岐管理シート!O111,―!$P$17:$P$19,0),1),""),"")</f>
        <v/>
      </c>
      <c r="BN111" t="str">
        <f>IF(AE111&lt;2,"",―!$AP$28)</f>
        <v/>
      </c>
      <c r="BO111" t="str">
        <f t="shared" si="3"/>
        <v/>
      </c>
      <c r="BP111" t="str">
        <f t="shared" si="8"/>
        <v/>
      </c>
      <c r="BR111">
        <f t="shared" si="2"/>
        <v>0</v>
      </c>
    </row>
    <row r="112" spans="3:70" x14ac:dyDescent="0.15">
      <c r="C112">
        <v>40</v>
      </c>
      <c r="D112" s="22">
        <f>IF(実施計画様式!D112="",0,IFERROR(VLOOKUP(実施計画様式!D112,―!A:B,2,FALSE),"error"))</f>
        <v>0</v>
      </c>
      <c r="E112">
        <f>IF(実施計画様式!E112="",0,IFERROR(VLOOKUP(実施計画様式!E112,―!$C$40:$D$47,2,FALSE),"error"))</f>
        <v>0</v>
      </c>
      <c r="F112">
        <f>IF(実施計画様式!F112="",0,IFERROR(VLOOKUP(実施計画様式!F112,―!$E$2:$F$2,2,FALSE),"error"))</f>
        <v>0</v>
      </c>
      <c r="G112">
        <f>IFERROR(VLOOKUP(実施計画様式!G112,―!$G$2:$H$2,2,FALSE),0)</f>
        <v>0</v>
      </c>
      <c r="H112">
        <f>IF(実施計画様式!H112="",0,1)</f>
        <v>0</v>
      </c>
      <c r="I112">
        <f>IF(実施計画様式!I112="",0,IFERROR(VLOOKUP(実施計画様式!I112,―!$I$2:$J$2,2,FALSE),"error"))</f>
        <v>0</v>
      </c>
      <c r="J112">
        <f>IF(実施計画様式!J112="",0,1)</f>
        <v>0</v>
      </c>
      <c r="K112">
        <f>IF(実施計画様式!K112="",0,IFERROR(VLOOKUP(実施計画様式!K112,―!K:L,2,FALSE),"error"))</f>
        <v>0</v>
      </c>
      <c r="L112">
        <f>IF(実施計画様式!L112="",0,IFERROR(VLOOKUP(実施計画様式!L112,―!$M$2:$N$2,2,FALSE),"error"))</f>
        <v>0</v>
      </c>
      <c r="M112">
        <f>IFERROR(VLOOKUP(実施計画様式!M112,―!O:P,2,FALSE),0)</f>
        <v>0</v>
      </c>
      <c r="N112">
        <f>IF(実施計画様式!N112="",0,IFERROR(VLOOKUP(実施計画様式!N112,―!$O$1:$P$12,2,FALSE),"error"))</f>
        <v>0</v>
      </c>
      <c r="O112">
        <f>IF(実施計画様式!O112="",0,IFERROR(VLOOKUP(実施計画様式!O112,―!$O$1:$P$12,2,FALSE),"error"))</f>
        <v>0</v>
      </c>
      <c r="P112">
        <f>IF(実施計画様式!P112="",0,IFERROR(VLOOKUP(実施計画様式!P112,―!$O$1:$P$12,2,FALSE),"error"))</f>
        <v>0</v>
      </c>
      <c r="Q112">
        <f>IF(実施計画様式!Q112="",0,1)</f>
        <v>0</v>
      </c>
      <c r="R112" t="s">
        <v>7625</v>
      </c>
      <c r="S112" t="s">
        <v>7625</v>
      </c>
      <c r="T112">
        <f>IF(実施計画様式!T112="",0,1)</f>
        <v>0</v>
      </c>
      <c r="U112">
        <f>IF(実施計画様式!U112="",0,1)</f>
        <v>0</v>
      </c>
      <c r="V112">
        <f>IF(実施計画様式!V112="",0,1)</f>
        <v>0</v>
      </c>
      <c r="W112">
        <f>IF(実施計画様式!W112="",0,1)</f>
        <v>0</v>
      </c>
      <c r="X112">
        <f>IF(実施計画様式!X112="",0,1)</f>
        <v>0</v>
      </c>
      <c r="Y112">
        <f>IF(実施計画様式!Y112="",0,1)</f>
        <v>0</v>
      </c>
      <c r="Z112">
        <f>IF(実施計画様式!Z112="",0,1)</f>
        <v>0</v>
      </c>
      <c r="AA112">
        <f>IF(実施計画様式!AA112="",0,1)</f>
        <v>0</v>
      </c>
      <c r="AB112">
        <f>IF(実施計画様式!AB112="",0,IFERROR(VLOOKUP(実施計画様式!AB112,―!$Q$2:$R$3,2,FALSE),"error"))</f>
        <v>0</v>
      </c>
      <c r="AC112">
        <f>IF(実施計画様式!AC112="",0,IFERROR(VLOOKUP(実施計画様式!AC112,―!$S$2:$T$3,2,FALSE),"error"))</f>
        <v>0</v>
      </c>
      <c r="AD112">
        <f>IF(実施計画様式!AD112="",0,IFERROR(VLOOKUP(実施計画様式!AD112,―!$U$2:$V$3,2,FALSE),"error"))</f>
        <v>0</v>
      </c>
      <c r="AE112">
        <f>IF(実施計画様式!AE112="",0,IFERROR(VLOOKUP(実施計画様式!AE112,―!$W$2:$X$3,2,FALSE),"error"))</f>
        <v>0</v>
      </c>
      <c r="AF112">
        <f>IF(実施計画様式!AF112="",0,IFERROR(VLOOKUP(実施計画様式!AF112,―!$AP$29:$AQ$29,2,FALSE),"error"))</f>
        <v>0</v>
      </c>
      <c r="AG112">
        <f>IF(実施計画様式!AG112="",0,IFERROR(VLOOKUP(実施計画様式!AG112,―!Y:Z,2,FALSE),"error"))</f>
        <v>0</v>
      </c>
      <c r="AH112">
        <f>IF(実施計画様式!AH112="",0,IFERROR(VLOOKUP(実施計画様式!AH112,―!AA:AB,2,FALSE),"error"))</f>
        <v>0</v>
      </c>
      <c r="AI112">
        <f>IF(実施計画様式!AI112="",0,IFERROR(VLOOKUP(実施計画様式!AI112,―!AN:AO,2,FALSE),"error"))</f>
        <v>0</v>
      </c>
      <c r="AJ112">
        <f>IF(実施計画様式!AJ112="",0,IFERROR(VLOOKUP(実施計画様式!AJ112,―!AN:AO,2,FALSE),"error"))</f>
        <v>0</v>
      </c>
      <c r="AK112">
        <f>IF(実施計画様式!AK112="",0,IFERROR(VLOOKUP(実施計画様式!AK112,―!AN:AO,2,FALSE),"error"))</f>
        <v>0</v>
      </c>
      <c r="AL112">
        <f>IF(実施計画様式!AL112="",0,1)</f>
        <v>0</v>
      </c>
      <c r="AM112">
        <f>IF(実施計画様式!AM112="",0,IFERROR(VLOOKUP(実施計画様式!AM112,―!$AP$10:$AQ$23,2,FALSE),"error"))</f>
        <v>0</v>
      </c>
      <c r="AN112">
        <f>IF(実施計画様式!AN112="",0,IFERROR(VLOOKUP(実施計画様式!AN112,―!$AP$39:$AQ$44,2,FALSE),"error"))</f>
        <v>0</v>
      </c>
      <c r="AO112">
        <f>IF(実施計画様式!AO112="",0,IFERROR(VLOOKUP(実施計画様式!AO112,参考資料1_対象分野リスト!$B$2:$C$46,2,FALSE),"error"))</f>
        <v>0</v>
      </c>
      <c r="AP112">
        <f>IF(実施計画様式!AP112="",0,IFERROR(VLOOKUP(実施計画様式!AP112,参考資料1_対象分野リスト!$B$2:$C$46,2,FALSE),"error"))</f>
        <v>0</v>
      </c>
      <c r="AQ112">
        <f>IF(実施計画様式!AQ112="",0,IFERROR(VLOOKUP(実施計画様式!AQ112,参考資料1_対象分野リスト!$B$2:$C$46,2,FALSE),"error"))</f>
        <v>0</v>
      </c>
      <c r="AR112">
        <f>IF(実施計画様式!AR112="",0,IFERROR(VLOOKUP(実施計画様式!AR112,参考資料1_対象分野リスト!$B$2:$C$46,2,FALSE),"error"))</f>
        <v>0</v>
      </c>
      <c r="AS112">
        <f>IF(実施計画様式!AS112="",0,IFERROR(VLOOKUP(実施計画様式!AS112,参考資料1_対象分野リスト!$E$5:$F$35,2,FALSE),"error"))</f>
        <v>0</v>
      </c>
      <c r="BB112">
        <f>IF(実施計画様式!BB112="",0,IFERROR(VLOOKUP(実施計画様式!BB112,―!AK:AL,2,FALSE),"error"))</f>
        <v>0</v>
      </c>
      <c r="BC112" t="str">
        <f t="shared" si="0"/>
        <v/>
      </c>
      <c r="BF112">
        <v>99</v>
      </c>
      <c r="BG112" t="str">
        <f t="shared" si="4"/>
        <v/>
      </c>
      <c r="BH112" t="str">
        <f>IF(AG112&gt;0,IF(VLOOKUP($B$62,―!$Y$2:$Z$25,2,FALSE)&lt;分岐管理シート!AG112,"予算化方法","予算化方法_未定なし"),"")</f>
        <v/>
      </c>
      <c r="BI112" t="str">
        <f t="shared" si="5"/>
        <v/>
      </c>
      <c r="BJ112" t="str">
        <f t="shared" si="6"/>
        <v/>
      </c>
      <c r="BK112" t="str">
        <f t="shared" si="7"/>
        <v/>
      </c>
      <c r="BL112" t="str">
        <f>_xlfn.IFNA(IF(AND(D112=1,M112=1),INDEX(―!$O$20:$P$26,MATCH(分岐管理シート!N112*100,―!$P$20:$P$26,0),1),""),"")</f>
        <v/>
      </c>
      <c r="BM112" t="str">
        <f>_xlfn.IFNA(IF(AND(D112=1,M112=1),INDEX(―!$O$17:$P$19,MATCH(9-分岐管理シート!N112-分岐管理シート!O112,―!$P$17:$P$19,0),1),""),"")</f>
        <v/>
      </c>
      <c r="BN112" t="str">
        <f>IF(AE112&lt;2,"",―!$AP$28)</f>
        <v/>
      </c>
      <c r="BO112" t="str">
        <f t="shared" si="3"/>
        <v/>
      </c>
      <c r="BP112" t="str">
        <f t="shared" si="8"/>
        <v/>
      </c>
      <c r="BR112">
        <f t="shared" si="2"/>
        <v>0</v>
      </c>
    </row>
    <row r="113" spans="3:70" x14ac:dyDescent="0.15">
      <c r="C113">
        <v>41</v>
      </c>
      <c r="D113" s="22">
        <f>IF(実施計画様式!D113="",0,IFERROR(VLOOKUP(実施計画様式!D113,―!A:B,2,FALSE),"error"))</f>
        <v>0</v>
      </c>
      <c r="E113">
        <f>IF(実施計画様式!E113="",0,IFERROR(VLOOKUP(実施計画様式!E113,―!$C$40:$D$47,2,FALSE),"error"))</f>
        <v>0</v>
      </c>
      <c r="F113">
        <f>IF(実施計画様式!F113="",0,IFERROR(VLOOKUP(実施計画様式!F113,―!$E$2:$F$2,2,FALSE),"error"))</f>
        <v>0</v>
      </c>
      <c r="G113">
        <f>IFERROR(VLOOKUP(実施計画様式!G113,―!$G$2:$H$2,2,FALSE),0)</f>
        <v>0</v>
      </c>
      <c r="H113">
        <f>IF(実施計画様式!H113="",0,1)</f>
        <v>0</v>
      </c>
      <c r="I113">
        <f>IF(実施計画様式!I113="",0,IFERROR(VLOOKUP(実施計画様式!I113,―!$I$2:$J$2,2,FALSE),"error"))</f>
        <v>0</v>
      </c>
      <c r="J113">
        <f>IF(実施計画様式!J113="",0,1)</f>
        <v>0</v>
      </c>
      <c r="K113">
        <f>IF(実施計画様式!K113="",0,IFERROR(VLOOKUP(実施計画様式!K113,―!K:L,2,FALSE),"error"))</f>
        <v>0</v>
      </c>
      <c r="L113">
        <f>IF(実施計画様式!L113="",0,IFERROR(VLOOKUP(実施計画様式!L113,―!$M$2:$N$2,2,FALSE),"error"))</f>
        <v>0</v>
      </c>
      <c r="M113">
        <f>IFERROR(VLOOKUP(実施計画様式!M113,―!O:P,2,FALSE),0)</f>
        <v>0</v>
      </c>
      <c r="N113">
        <f>IF(実施計画様式!N113="",0,IFERROR(VLOOKUP(実施計画様式!N113,―!$O$1:$P$12,2,FALSE),"error"))</f>
        <v>0</v>
      </c>
      <c r="O113">
        <f>IF(実施計画様式!O113="",0,IFERROR(VLOOKUP(実施計画様式!O113,―!$O$1:$P$12,2,FALSE),"error"))</f>
        <v>0</v>
      </c>
      <c r="P113">
        <f>IF(実施計画様式!P113="",0,IFERROR(VLOOKUP(実施計画様式!P113,―!$O$1:$P$12,2,FALSE),"error"))</f>
        <v>0</v>
      </c>
      <c r="Q113">
        <f>IF(実施計画様式!Q113="",0,1)</f>
        <v>0</v>
      </c>
      <c r="R113" t="s">
        <v>7625</v>
      </c>
      <c r="S113" t="s">
        <v>7625</v>
      </c>
      <c r="T113">
        <f>IF(実施計画様式!T113="",0,1)</f>
        <v>0</v>
      </c>
      <c r="U113">
        <f>IF(実施計画様式!U113="",0,1)</f>
        <v>0</v>
      </c>
      <c r="V113">
        <f>IF(実施計画様式!V113="",0,1)</f>
        <v>0</v>
      </c>
      <c r="W113">
        <f>IF(実施計画様式!W113="",0,1)</f>
        <v>0</v>
      </c>
      <c r="X113">
        <f>IF(実施計画様式!X113="",0,1)</f>
        <v>0</v>
      </c>
      <c r="Y113">
        <f>IF(実施計画様式!Y113="",0,1)</f>
        <v>0</v>
      </c>
      <c r="Z113">
        <f>IF(実施計画様式!Z113="",0,1)</f>
        <v>0</v>
      </c>
      <c r="AA113">
        <f>IF(実施計画様式!AA113="",0,1)</f>
        <v>0</v>
      </c>
      <c r="AB113">
        <f>IF(実施計画様式!AB113="",0,IFERROR(VLOOKUP(実施計画様式!AB113,―!$Q$2:$R$3,2,FALSE),"error"))</f>
        <v>0</v>
      </c>
      <c r="AC113">
        <f>IF(実施計画様式!AC113="",0,IFERROR(VLOOKUP(実施計画様式!AC113,―!$S$2:$T$3,2,FALSE),"error"))</f>
        <v>0</v>
      </c>
      <c r="AD113">
        <f>IF(実施計画様式!AD113="",0,IFERROR(VLOOKUP(実施計画様式!AD113,―!$U$2:$V$3,2,FALSE),"error"))</f>
        <v>0</v>
      </c>
      <c r="AE113">
        <f>IF(実施計画様式!AE113="",0,IFERROR(VLOOKUP(実施計画様式!AE113,―!$W$2:$X$3,2,FALSE),"error"))</f>
        <v>0</v>
      </c>
      <c r="AF113">
        <f>IF(実施計画様式!AF113="",0,IFERROR(VLOOKUP(実施計画様式!AF113,―!$AP$29:$AQ$29,2,FALSE),"error"))</f>
        <v>0</v>
      </c>
      <c r="AG113">
        <f>IF(実施計画様式!AG113="",0,IFERROR(VLOOKUP(実施計画様式!AG113,―!Y:Z,2,FALSE),"error"))</f>
        <v>0</v>
      </c>
      <c r="AH113">
        <f>IF(実施計画様式!AH113="",0,IFERROR(VLOOKUP(実施計画様式!AH113,―!AA:AB,2,FALSE),"error"))</f>
        <v>0</v>
      </c>
      <c r="AI113">
        <f>IF(実施計画様式!AI113="",0,IFERROR(VLOOKUP(実施計画様式!AI113,―!AN:AO,2,FALSE),"error"))</f>
        <v>0</v>
      </c>
      <c r="AJ113">
        <f>IF(実施計画様式!AJ113="",0,IFERROR(VLOOKUP(実施計画様式!AJ113,―!AN:AO,2,FALSE),"error"))</f>
        <v>0</v>
      </c>
      <c r="AK113">
        <f>IF(実施計画様式!AK113="",0,IFERROR(VLOOKUP(実施計画様式!AK113,―!AN:AO,2,FALSE),"error"))</f>
        <v>0</v>
      </c>
      <c r="AL113">
        <f>IF(実施計画様式!AL113="",0,1)</f>
        <v>0</v>
      </c>
      <c r="AM113">
        <f>IF(実施計画様式!AM113="",0,IFERROR(VLOOKUP(実施計画様式!AM113,―!$AP$10:$AQ$23,2,FALSE),"error"))</f>
        <v>0</v>
      </c>
      <c r="AN113">
        <f>IF(実施計画様式!AN113="",0,IFERROR(VLOOKUP(実施計画様式!AN113,―!$AP$39:$AQ$44,2,FALSE),"error"))</f>
        <v>0</v>
      </c>
      <c r="AO113">
        <f>IF(実施計画様式!AO113="",0,IFERROR(VLOOKUP(実施計画様式!AO113,参考資料1_対象分野リスト!$B$2:$C$46,2,FALSE),"error"))</f>
        <v>0</v>
      </c>
      <c r="AP113">
        <f>IF(実施計画様式!AP113="",0,IFERROR(VLOOKUP(実施計画様式!AP113,参考資料1_対象分野リスト!$B$2:$C$46,2,FALSE),"error"))</f>
        <v>0</v>
      </c>
      <c r="AQ113">
        <f>IF(実施計画様式!AQ113="",0,IFERROR(VLOOKUP(実施計画様式!AQ113,参考資料1_対象分野リスト!$B$2:$C$46,2,FALSE),"error"))</f>
        <v>0</v>
      </c>
      <c r="AR113">
        <f>IF(実施計画様式!AR113="",0,IFERROR(VLOOKUP(実施計画様式!AR113,参考資料1_対象分野リスト!$B$2:$C$46,2,FALSE),"error"))</f>
        <v>0</v>
      </c>
      <c r="AS113">
        <f>IF(実施計画様式!AS113="",0,IFERROR(VLOOKUP(実施計画様式!AS113,参考資料1_対象分野リスト!$E$5:$F$35,2,FALSE),"error"))</f>
        <v>0</v>
      </c>
      <c r="BB113">
        <f>IF(実施計画様式!BB113="",0,IFERROR(VLOOKUP(実施計画様式!BB113,―!AK:AL,2,FALSE),"error"))</f>
        <v>0</v>
      </c>
      <c r="BC113" t="str">
        <f t="shared" si="0"/>
        <v/>
      </c>
      <c r="BF113">
        <v>99</v>
      </c>
      <c r="BG113" t="str">
        <f t="shared" si="4"/>
        <v/>
      </c>
      <c r="BH113" t="str">
        <f>IF(AG113&gt;0,IF(VLOOKUP($B$62,―!$Y$2:$Z$25,2,FALSE)&lt;分岐管理シート!AG113,"予算化方法","予算化方法_未定なし"),"")</f>
        <v/>
      </c>
      <c r="BI113" t="str">
        <f t="shared" si="5"/>
        <v/>
      </c>
      <c r="BJ113" t="str">
        <f t="shared" si="6"/>
        <v/>
      </c>
      <c r="BK113" t="str">
        <f t="shared" si="7"/>
        <v/>
      </c>
      <c r="BL113" t="str">
        <f>_xlfn.IFNA(IF(AND(D113=1,M113=1),INDEX(―!$O$20:$P$26,MATCH(分岐管理シート!N113*100,―!$P$20:$P$26,0),1),""),"")</f>
        <v/>
      </c>
      <c r="BM113" t="str">
        <f>_xlfn.IFNA(IF(AND(D113=1,M113=1),INDEX(―!$O$17:$P$19,MATCH(9-分岐管理シート!N113-分岐管理シート!O113,―!$P$17:$P$19,0),1),""),"")</f>
        <v/>
      </c>
      <c r="BN113" t="str">
        <f>IF(AE113&lt;2,"",―!$AP$28)</f>
        <v/>
      </c>
      <c r="BO113" t="str">
        <f t="shared" si="3"/>
        <v/>
      </c>
      <c r="BP113" t="str">
        <f t="shared" si="8"/>
        <v/>
      </c>
      <c r="BR113">
        <f t="shared" si="2"/>
        <v>0</v>
      </c>
    </row>
    <row r="114" spans="3:70" x14ac:dyDescent="0.15">
      <c r="C114">
        <v>42</v>
      </c>
      <c r="D114" s="22">
        <f>IF(実施計画様式!D114="",0,IFERROR(VLOOKUP(実施計画様式!D114,―!A:B,2,FALSE),"error"))</f>
        <v>0</v>
      </c>
      <c r="E114">
        <f>IF(実施計画様式!E114="",0,IFERROR(VLOOKUP(実施計画様式!E114,―!$C$40:$D$47,2,FALSE),"error"))</f>
        <v>0</v>
      </c>
      <c r="F114">
        <f>IF(実施計画様式!F114="",0,IFERROR(VLOOKUP(実施計画様式!F114,―!$E$2:$F$2,2,FALSE),"error"))</f>
        <v>0</v>
      </c>
      <c r="G114">
        <f>IFERROR(VLOOKUP(実施計画様式!G114,―!$G$2:$H$2,2,FALSE),0)</f>
        <v>0</v>
      </c>
      <c r="H114">
        <f>IF(実施計画様式!H114="",0,1)</f>
        <v>0</v>
      </c>
      <c r="I114">
        <f>IF(実施計画様式!I114="",0,IFERROR(VLOOKUP(実施計画様式!I114,―!$I$2:$J$2,2,FALSE),"error"))</f>
        <v>0</v>
      </c>
      <c r="J114">
        <f>IF(実施計画様式!J114="",0,1)</f>
        <v>0</v>
      </c>
      <c r="K114">
        <f>IF(実施計画様式!K114="",0,IFERROR(VLOOKUP(実施計画様式!K114,―!K:L,2,FALSE),"error"))</f>
        <v>0</v>
      </c>
      <c r="L114">
        <f>IF(実施計画様式!L114="",0,IFERROR(VLOOKUP(実施計画様式!L114,―!$M$2:$N$2,2,FALSE),"error"))</f>
        <v>0</v>
      </c>
      <c r="M114">
        <f>IFERROR(VLOOKUP(実施計画様式!M114,―!O:P,2,FALSE),0)</f>
        <v>0</v>
      </c>
      <c r="N114">
        <f>IF(実施計画様式!N114="",0,IFERROR(VLOOKUP(実施計画様式!N114,―!$O$1:$P$12,2,FALSE),"error"))</f>
        <v>0</v>
      </c>
      <c r="O114">
        <f>IF(実施計画様式!O114="",0,IFERROR(VLOOKUP(実施計画様式!O114,―!$O$1:$P$12,2,FALSE),"error"))</f>
        <v>0</v>
      </c>
      <c r="P114">
        <f>IF(実施計画様式!P114="",0,IFERROR(VLOOKUP(実施計画様式!P114,―!$O$1:$P$12,2,FALSE),"error"))</f>
        <v>0</v>
      </c>
      <c r="Q114">
        <f>IF(実施計画様式!Q114="",0,1)</f>
        <v>0</v>
      </c>
      <c r="R114" t="s">
        <v>7625</v>
      </c>
      <c r="S114" t="s">
        <v>7625</v>
      </c>
      <c r="T114">
        <f>IF(実施計画様式!T114="",0,1)</f>
        <v>0</v>
      </c>
      <c r="U114">
        <f>IF(実施計画様式!U114="",0,1)</f>
        <v>0</v>
      </c>
      <c r="V114">
        <f>IF(実施計画様式!V114="",0,1)</f>
        <v>0</v>
      </c>
      <c r="W114">
        <f>IF(実施計画様式!W114="",0,1)</f>
        <v>0</v>
      </c>
      <c r="X114">
        <f>IF(実施計画様式!X114="",0,1)</f>
        <v>0</v>
      </c>
      <c r="Y114">
        <f>IF(実施計画様式!Y114="",0,1)</f>
        <v>0</v>
      </c>
      <c r="Z114">
        <f>IF(実施計画様式!Z114="",0,1)</f>
        <v>0</v>
      </c>
      <c r="AA114">
        <f>IF(実施計画様式!AA114="",0,1)</f>
        <v>0</v>
      </c>
      <c r="AB114">
        <f>IF(実施計画様式!AB114="",0,IFERROR(VLOOKUP(実施計画様式!AB114,―!$Q$2:$R$3,2,FALSE),"error"))</f>
        <v>0</v>
      </c>
      <c r="AC114">
        <f>IF(実施計画様式!AC114="",0,IFERROR(VLOOKUP(実施計画様式!AC114,―!$S$2:$T$3,2,FALSE),"error"))</f>
        <v>0</v>
      </c>
      <c r="AD114">
        <f>IF(実施計画様式!AD114="",0,IFERROR(VLOOKUP(実施計画様式!AD114,―!$U$2:$V$3,2,FALSE),"error"))</f>
        <v>0</v>
      </c>
      <c r="AE114">
        <f>IF(実施計画様式!AE114="",0,IFERROR(VLOOKUP(実施計画様式!AE114,―!$W$2:$X$3,2,FALSE),"error"))</f>
        <v>0</v>
      </c>
      <c r="AF114">
        <f>IF(実施計画様式!AF114="",0,IFERROR(VLOOKUP(実施計画様式!AF114,―!$AP$29:$AQ$29,2,FALSE),"error"))</f>
        <v>0</v>
      </c>
      <c r="AG114">
        <f>IF(実施計画様式!AG114="",0,IFERROR(VLOOKUP(実施計画様式!AG114,―!Y:Z,2,FALSE),"error"))</f>
        <v>0</v>
      </c>
      <c r="AH114">
        <f>IF(実施計画様式!AH114="",0,IFERROR(VLOOKUP(実施計画様式!AH114,―!AA:AB,2,FALSE),"error"))</f>
        <v>0</v>
      </c>
      <c r="AI114">
        <f>IF(実施計画様式!AI114="",0,IFERROR(VLOOKUP(実施計画様式!AI114,―!AN:AO,2,FALSE),"error"))</f>
        <v>0</v>
      </c>
      <c r="AJ114">
        <f>IF(実施計画様式!AJ114="",0,IFERROR(VLOOKUP(実施計画様式!AJ114,―!AN:AO,2,FALSE),"error"))</f>
        <v>0</v>
      </c>
      <c r="AK114">
        <f>IF(実施計画様式!AK114="",0,IFERROR(VLOOKUP(実施計画様式!AK114,―!AN:AO,2,FALSE),"error"))</f>
        <v>0</v>
      </c>
      <c r="AL114">
        <f>IF(実施計画様式!AL114="",0,1)</f>
        <v>0</v>
      </c>
      <c r="AM114">
        <f>IF(実施計画様式!AM114="",0,IFERROR(VLOOKUP(実施計画様式!AM114,―!$AP$10:$AQ$23,2,FALSE),"error"))</f>
        <v>0</v>
      </c>
      <c r="AN114">
        <f>IF(実施計画様式!AN114="",0,IFERROR(VLOOKUP(実施計画様式!AN114,―!$AP$39:$AQ$44,2,FALSE),"error"))</f>
        <v>0</v>
      </c>
      <c r="AO114">
        <f>IF(実施計画様式!AO114="",0,IFERROR(VLOOKUP(実施計画様式!AO114,参考資料1_対象分野リスト!$B$2:$C$46,2,FALSE),"error"))</f>
        <v>0</v>
      </c>
      <c r="AP114">
        <f>IF(実施計画様式!AP114="",0,IFERROR(VLOOKUP(実施計画様式!AP114,参考資料1_対象分野リスト!$B$2:$C$46,2,FALSE),"error"))</f>
        <v>0</v>
      </c>
      <c r="AQ114">
        <f>IF(実施計画様式!AQ114="",0,IFERROR(VLOOKUP(実施計画様式!AQ114,参考資料1_対象分野リスト!$B$2:$C$46,2,FALSE),"error"))</f>
        <v>0</v>
      </c>
      <c r="AR114">
        <f>IF(実施計画様式!AR114="",0,IFERROR(VLOOKUP(実施計画様式!AR114,参考資料1_対象分野リスト!$B$2:$C$46,2,FALSE),"error"))</f>
        <v>0</v>
      </c>
      <c r="AS114">
        <f>IF(実施計画様式!AS114="",0,IFERROR(VLOOKUP(実施計画様式!AS114,参考資料1_対象分野リスト!$E$5:$F$35,2,FALSE),"error"))</f>
        <v>0</v>
      </c>
      <c r="BB114">
        <f>IF(実施計画様式!BB114="",0,IFERROR(VLOOKUP(実施計画様式!BB114,―!AK:AL,2,FALSE),"error"))</f>
        <v>0</v>
      </c>
      <c r="BC114" t="str">
        <f t="shared" si="0"/>
        <v/>
      </c>
      <c r="BF114">
        <v>99</v>
      </c>
      <c r="BG114" t="str">
        <f t="shared" si="4"/>
        <v/>
      </c>
      <c r="BH114" t="str">
        <f>IF(AG114&gt;0,IF(VLOOKUP($B$62,―!$Y$2:$Z$25,2,FALSE)&lt;分岐管理シート!AG114,"予算化方法","予算化方法_未定なし"),"")</f>
        <v/>
      </c>
      <c r="BI114" t="str">
        <f t="shared" si="5"/>
        <v/>
      </c>
      <c r="BJ114" t="str">
        <f t="shared" si="6"/>
        <v/>
      </c>
      <c r="BK114" t="str">
        <f t="shared" si="7"/>
        <v/>
      </c>
      <c r="BL114" t="str">
        <f>_xlfn.IFNA(IF(AND(D114=1,M114=1),INDEX(―!$O$20:$P$26,MATCH(分岐管理シート!N114*100,―!$P$20:$P$26,0),1),""),"")</f>
        <v/>
      </c>
      <c r="BM114" t="str">
        <f>_xlfn.IFNA(IF(AND(D114=1,M114=1),INDEX(―!$O$17:$P$19,MATCH(9-分岐管理シート!N114-分岐管理シート!O114,―!$P$17:$P$19,0),1),""),"")</f>
        <v/>
      </c>
      <c r="BN114" t="str">
        <f>IF(AE114&lt;2,"",―!$AP$28)</f>
        <v/>
      </c>
      <c r="BO114" t="str">
        <f t="shared" si="3"/>
        <v/>
      </c>
      <c r="BP114" t="str">
        <f t="shared" si="8"/>
        <v/>
      </c>
      <c r="BR114">
        <f t="shared" si="2"/>
        <v>0</v>
      </c>
    </row>
    <row r="115" spans="3:70" x14ac:dyDescent="0.15">
      <c r="C115">
        <v>43</v>
      </c>
      <c r="D115" s="22">
        <f>IF(実施計画様式!D115="",0,IFERROR(VLOOKUP(実施計画様式!D115,―!A:B,2,FALSE),"error"))</f>
        <v>0</v>
      </c>
      <c r="E115">
        <f>IF(実施計画様式!E115="",0,IFERROR(VLOOKUP(実施計画様式!E115,―!$C$40:$D$47,2,FALSE),"error"))</f>
        <v>0</v>
      </c>
      <c r="F115">
        <f>IF(実施計画様式!F115="",0,IFERROR(VLOOKUP(実施計画様式!F115,―!$E$2:$F$2,2,FALSE),"error"))</f>
        <v>0</v>
      </c>
      <c r="G115">
        <f>IFERROR(VLOOKUP(実施計画様式!G115,―!$G$2:$H$2,2,FALSE),0)</f>
        <v>0</v>
      </c>
      <c r="H115">
        <f>IF(実施計画様式!H115="",0,1)</f>
        <v>0</v>
      </c>
      <c r="I115">
        <f>IF(実施計画様式!I115="",0,IFERROR(VLOOKUP(実施計画様式!I115,―!$I$2:$J$2,2,FALSE),"error"))</f>
        <v>0</v>
      </c>
      <c r="J115">
        <f>IF(実施計画様式!J115="",0,1)</f>
        <v>0</v>
      </c>
      <c r="K115">
        <f>IF(実施計画様式!K115="",0,IFERROR(VLOOKUP(実施計画様式!K115,―!K:L,2,FALSE),"error"))</f>
        <v>0</v>
      </c>
      <c r="L115">
        <f>IF(実施計画様式!L115="",0,IFERROR(VLOOKUP(実施計画様式!L115,―!$M$2:$N$2,2,FALSE),"error"))</f>
        <v>0</v>
      </c>
      <c r="M115">
        <f>IFERROR(VLOOKUP(実施計画様式!M115,―!O:P,2,FALSE),0)</f>
        <v>0</v>
      </c>
      <c r="N115">
        <f>IF(実施計画様式!N115="",0,IFERROR(VLOOKUP(実施計画様式!N115,―!$O$1:$P$12,2,FALSE),"error"))</f>
        <v>0</v>
      </c>
      <c r="O115">
        <f>IF(実施計画様式!O115="",0,IFERROR(VLOOKUP(実施計画様式!O115,―!$O$1:$P$12,2,FALSE),"error"))</f>
        <v>0</v>
      </c>
      <c r="P115">
        <f>IF(実施計画様式!P115="",0,IFERROR(VLOOKUP(実施計画様式!P115,―!$O$1:$P$12,2,FALSE),"error"))</f>
        <v>0</v>
      </c>
      <c r="Q115">
        <f>IF(実施計画様式!Q115="",0,1)</f>
        <v>0</v>
      </c>
      <c r="R115" t="s">
        <v>7625</v>
      </c>
      <c r="S115" t="s">
        <v>7625</v>
      </c>
      <c r="T115">
        <f>IF(実施計画様式!T115="",0,1)</f>
        <v>0</v>
      </c>
      <c r="U115">
        <f>IF(実施計画様式!U115="",0,1)</f>
        <v>0</v>
      </c>
      <c r="V115">
        <f>IF(実施計画様式!V115="",0,1)</f>
        <v>0</v>
      </c>
      <c r="W115">
        <f>IF(実施計画様式!W115="",0,1)</f>
        <v>0</v>
      </c>
      <c r="X115">
        <f>IF(実施計画様式!X115="",0,1)</f>
        <v>0</v>
      </c>
      <c r="Y115">
        <f>IF(実施計画様式!Y115="",0,1)</f>
        <v>0</v>
      </c>
      <c r="Z115">
        <f>IF(実施計画様式!Z115="",0,1)</f>
        <v>0</v>
      </c>
      <c r="AA115">
        <f>IF(実施計画様式!AA115="",0,1)</f>
        <v>0</v>
      </c>
      <c r="AB115">
        <f>IF(実施計画様式!AB115="",0,IFERROR(VLOOKUP(実施計画様式!AB115,―!$Q$2:$R$3,2,FALSE),"error"))</f>
        <v>0</v>
      </c>
      <c r="AC115">
        <f>IF(実施計画様式!AC115="",0,IFERROR(VLOOKUP(実施計画様式!AC115,―!$S$2:$T$3,2,FALSE),"error"))</f>
        <v>0</v>
      </c>
      <c r="AD115">
        <f>IF(実施計画様式!AD115="",0,IFERROR(VLOOKUP(実施計画様式!AD115,―!$U$2:$V$3,2,FALSE),"error"))</f>
        <v>0</v>
      </c>
      <c r="AE115">
        <f>IF(実施計画様式!AE115="",0,IFERROR(VLOOKUP(実施計画様式!AE115,―!$W$2:$X$3,2,FALSE),"error"))</f>
        <v>0</v>
      </c>
      <c r="AF115">
        <f>IF(実施計画様式!AF115="",0,IFERROR(VLOOKUP(実施計画様式!AF115,―!$AP$29:$AQ$29,2,FALSE),"error"))</f>
        <v>0</v>
      </c>
      <c r="AG115">
        <f>IF(実施計画様式!AG115="",0,IFERROR(VLOOKUP(実施計画様式!AG115,―!Y:Z,2,FALSE),"error"))</f>
        <v>0</v>
      </c>
      <c r="AH115">
        <f>IF(実施計画様式!AH115="",0,IFERROR(VLOOKUP(実施計画様式!AH115,―!AA:AB,2,FALSE),"error"))</f>
        <v>0</v>
      </c>
      <c r="AI115">
        <f>IF(実施計画様式!AI115="",0,IFERROR(VLOOKUP(実施計画様式!AI115,―!AN:AO,2,FALSE),"error"))</f>
        <v>0</v>
      </c>
      <c r="AJ115">
        <f>IF(実施計画様式!AJ115="",0,IFERROR(VLOOKUP(実施計画様式!AJ115,―!AN:AO,2,FALSE),"error"))</f>
        <v>0</v>
      </c>
      <c r="AK115">
        <f>IF(実施計画様式!AK115="",0,IFERROR(VLOOKUP(実施計画様式!AK115,―!AN:AO,2,FALSE),"error"))</f>
        <v>0</v>
      </c>
      <c r="AL115">
        <f>IF(実施計画様式!AL115="",0,1)</f>
        <v>0</v>
      </c>
      <c r="AM115">
        <f>IF(実施計画様式!AM115="",0,IFERROR(VLOOKUP(実施計画様式!AM115,―!$AP$10:$AQ$23,2,FALSE),"error"))</f>
        <v>0</v>
      </c>
      <c r="AN115">
        <f>IF(実施計画様式!AN115="",0,IFERROR(VLOOKUP(実施計画様式!AN115,―!$AP$39:$AQ$44,2,FALSE),"error"))</f>
        <v>0</v>
      </c>
      <c r="AO115">
        <f>IF(実施計画様式!AO115="",0,IFERROR(VLOOKUP(実施計画様式!AO115,参考資料1_対象分野リスト!$B$2:$C$46,2,FALSE),"error"))</f>
        <v>0</v>
      </c>
      <c r="AP115">
        <f>IF(実施計画様式!AP115="",0,IFERROR(VLOOKUP(実施計画様式!AP115,参考資料1_対象分野リスト!$B$2:$C$46,2,FALSE),"error"))</f>
        <v>0</v>
      </c>
      <c r="AQ115">
        <f>IF(実施計画様式!AQ115="",0,IFERROR(VLOOKUP(実施計画様式!AQ115,参考資料1_対象分野リスト!$B$2:$C$46,2,FALSE),"error"))</f>
        <v>0</v>
      </c>
      <c r="AR115">
        <f>IF(実施計画様式!AR115="",0,IFERROR(VLOOKUP(実施計画様式!AR115,参考資料1_対象分野リスト!$B$2:$C$46,2,FALSE),"error"))</f>
        <v>0</v>
      </c>
      <c r="AS115">
        <f>IF(実施計画様式!AS115="",0,IFERROR(VLOOKUP(実施計画様式!AS115,参考資料1_対象分野リスト!$E$5:$F$35,2,FALSE),"error"))</f>
        <v>0</v>
      </c>
      <c r="BB115">
        <f>IF(実施計画様式!BB115="",0,IFERROR(VLOOKUP(実施計画様式!BB115,―!AK:AL,2,FALSE),"error"))</f>
        <v>0</v>
      </c>
      <c r="BC115" t="str">
        <f t="shared" si="0"/>
        <v/>
      </c>
      <c r="BF115">
        <v>99</v>
      </c>
      <c r="BG115" t="str">
        <f t="shared" si="4"/>
        <v/>
      </c>
      <c r="BH115" t="str">
        <f>IF(AG115&gt;0,IF(VLOOKUP($B$62,―!$Y$2:$Z$25,2,FALSE)&lt;分岐管理シート!AG115,"予算化方法","予算化方法_未定なし"),"")</f>
        <v/>
      </c>
      <c r="BI115" t="str">
        <f t="shared" si="5"/>
        <v/>
      </c>
      <c r="BJ115" t="str">
        <f t="shared" si="6"/>
        <v/>
      </c>
      <c r="BK115" t="str">
        <f t="shared" si="7"/>
        <v/>
      </c>
      <c r="BL115" t="str">
        <f>_xlfn.IFNA(IF(AND(D115=1,M115=1),INDEX(―!$O$20:$P$26,MATCH(分岐管理シート!N115*100,―!$P$20:$P$26,0),1),""),"")</f>
        <v/>
      </c>
      <c r="BM115" t="str">
        <f>_xlfn.IFNA(IF(AND(D115=1,M115=1),INDEX(―!$O$17:$P$19,MATCH(9-分岐管理シート!N115-分岐管理シート!O115,―!$P$17:$P$19,0),1),""),"")</f>
        <v/>
      </c>
      <c r="BN115" t="str">
        <f>IF(AE115&lt;2,"",―!$AP$28)</f>
        <v/>
      </c>
      <c r="BO115" t="str">
        <f t="shared" si="3"/>
        <v/>
      </c>
      <c r="BP115" t="str">
        <f t="shared" si="8"/>
        <v/>
      </c>
      <c r="BR115">
        <f t="shared" si="2"/>
        <v>0</v>
      </c>
    </row>
    <row r="116" spans="3:70" x14ac:dyDescent="0.15">
      <c r="C116">
        <v>44</v>
      </c>
      <c r="D116" s="22">
        <f>IF(実施計画様式!D116="",0,IFERROR(VLOOKUP(実施計画様式!D116,―!A:B,2,FALSE),"error"))</f>
        <v>0</v>
      </c>
      <c r="E116">
        <f>IF(実施計画様式!E116="",0,IFERROR(VLOOKUP(実施計画様式!E116,―!$C$40:$D$47,2,FALSE),"error"))</f>
        <v>0</v>
      </c>
      <c r="F116">
        <f>IF(実施計画様式!F116="",0,IFERROR(VLOOKUP(実施計画様式!F116,―!$E$2:$F$2,2,FALSE),"error"))</f>
        <v>0</v>
      </c>
      <c r="G116">
        <f>IFERROR(VLOOKUP(実施計画様式!G116,―!$G$2:$H$2,2,FALSE),0)</f>
        <v>0</v>
      </c>
      <c r="H116">
        <f>IF(実施計画様式!H116="",0,1)</f>
        <v>0</v>
      </c>
      <c r="I116">
        <f>IF(実施計画様式!I116="",0,IFERROR(VLOOKUP(実施計画様式!I116,―!$I$2:$J$2,2,FALSE),"error"))</f>
        <v>0</v>
      </c>
      <c r="J116">
        <f>IF(実施計画様式!J116="",0,1)</f>
        <v>0</v>
      </c>
      <c r="K116">
        <f>IF(実施計画様式!K116="",0,IFERROR(VLOOKUP(実施計画様式!K116,―!K:L,2,FALSE),"error"))</f>
        <v>0</v>
      </c>
      <c r="L116">
        <f>IF(実施計画様式!L116="",0,IFERROR(VLOOKUP(実施計画様式!L116,―!$M$2:$N$2,2,FALSE),"error"))</f>
        <v>0</v>
      </c>
      <c r="M116">
        <f>IFERROR(VLOOKUP(実施計画様式!M116,―!O:P,2,FALSE),0)</f>
        <v>0</v>
      </c>
      <c r="N116">
        <f>IF(実施計画様式!N116="",0,IFERROR(VLOOKUP(実施計画様式!N116,―!$O$1:$P$12,2,FALSE),"error"))</f>
        <v>0</v>
      </c>
      <c r="O116">
        <f>IF(実施計画様式!O116="",0,IFERROR(VLOOKUP(実施計画様式!O116,―!$O$1:$P$12,2,FALSE),"error"))</f>
        <v>0</v>
      </c>
      <c r="P116">
        <f>IF(実施計画様式!P116="",0,IFERROR(VLOOKUP(実施計画様式!P116,―!$O$1:$P$12,2,FALSE),"error"))</f>
        <v>0</v>
      </c>
      <c r="Q116">
        <f>IF(実施計画様式!Q116="",0,1)</f>
        <v>0</v>
      </c>
      <c r="R116" t="s">
        <v>7625</v>
      </c>
      <c r="S116" t="s">
        <v>7625</v>
      </c>
      <c r="T116">
        <f>IF(実施計画様式!T116="",0,1)</f>
        <v>0</v>
      </c>
      <c r="U116">
        <f>IF(実施計画様式!U116="",0,1)</f>
        <v>0</v>
      </c>
      <c r="V116">
        <f>IF(実施計画様式!V116="",0,1)</f>
        <v>0</v>
      </c>
      <c r="W116">
        <f>IF(実施計画様式!W116="",0,1)</f>
        <v>0</v>
      </c>
      <c r="X116">
        <f>IF(実施計画様式!X116="",0,1)</f>
        <v>0</v>
      </c>
      <c r="Y116">
        <f>IF(実施計画様式!Y116="",0,1)</f>
        <v>0</v>
      </c>
      <c r="Z116">
        <f>IF(実施計画様式!Z116="",0,1)</f>
        <v>0</v>
      </c>
      <c r="AA116">
        <f>IF(実施計画様式!AA116="",0,1)</f>
        <v>0</v>
      </c>
      <c r="AB116">
        <f>IF(実施計画様式!AB116="",0,IFERROR(VLOOKUP(実施計画様式!AB116,―!$Q$2:$R$3,2,FALSE),"error"))</f>
        <v>0</v>
      </c>
      <c r="AC116">
        <f>IF(実施計画様式!AC116="",0,IFERROR(VLOOKUP(実施計画様式!AC116,―!$S$2:$T$3,2,FALSE),"error"))</f>
        <v>0</v>
      </c>
      <c r="AD116">
        <f>IF(実施計画様式!AD116="",0,IFERROR(VLOOKUP(実施計画様式!AD116,―!$U$2:$V$3,2,FALSE),"error"))</f>
        <v>0</v>
      </c>
      <c r="AE116">
        <f>IF(実施計画様式!AE116="",0,IFERROR(VLOOKUP(実施計画様式!AE116,―!$W$2:$X$3,2,FALSE),"error"))</f>
        <v>0</v>
      </c>
      <c r="AF116">
        <f>IF(実施計画様式!AF116="",0,IFERROR(VLOOKUP(実施計画様式!AF116,―!$AP$29:$AQ$29,2,FALSE),"error"))</f>
        <v>0</v>
      </c>
      <c r="AG116">
        <f>IF(実施計画様式!AG116="",0,IFERROR(VLOOKUP(実施計画様式!AG116,―!Y:Z,2,FALSE),"error"))</f>
        <v>0</v>
      </c>
      <c r="AH116">
        <f>IF(実施計画様式!AH116="",0,IFERROR(VLOOKUP(実施計画様式!AH116,―!AA:AB,2,FALSE),"error"))</f>
        <v>0</v>
      </c>
      <c r="AI116">
        <f>IF(実施計画様式!AI116="",0,IFERROR(VLOOKUP(実施計画様式!AI116,―!AN:AO,2,FALSE),"error"))</f>
        <v>0</v>
      </c>
      <c r="AJ116">
        <f>IF(実施計画様式!AJ116="",0,IFERROR(VLOOKUP(実施計画様式!AJ116,―!AN:AO,2,FALSE),"error"))</f>
        <v>0</v>
      </c>
      <c r="AK116">
        <f>IF(実施計画様式!AK116="",0,IFERROR(VLOOKUP(実施計画様式!AK116,―!AN:AO,2,FALSE),"error"))</f>
        <v>0</v>
      </c>
      <c r="AL116">
        <f>IF(実施計画様式!AL116="",0,1)</f>
        <v>0</v>
      </c>
      <c r="AM116">
        <f>IF(実施計画様式!AM116="",0,IFERROR(VLOOKUP(実施計画様式!AM116,―!$AP$10:$AQ$23,2,FALSE),"error"))</f>
        <v>0</v>
      </c>
      <c r="AN116">
        <f>IF(実施計画様式!AN116="",0,IFERROR(VLOOKUP(実施計画様式!AN116,―!$AP$39:$AQ$44,2,FALSE),"error"))</f>
        <v>0</v>
      </c>
      <c r="AO116">
        <f>IF(実施計画様式!AO116="",0,IFERROR(VLOOKUP(実施計画様式!AO116,参考資料1_対象分野リスト!$B$2:$C$46,2,FALSE),"error"))</f>
        <v>0</v>
      </c>
      <c r="AP116">
        <f>IF(実施計画様式!AP116="",0,IFERROR(VLOOKUP(実施計画様式!AP116,参考資料1_対象分野リスト!$B$2:$C$46,2,FALSE),"error"))</f>
        <v>0</v>
      </c>
      <c r="AQ116">
        <f>IF(実施計画様式!AQ116="",0,IFERROR(VLOOKUP(実施計画様式!AQ116,参考資料1_対象分野リスト!$B$2:$C$46,2,FALSE),"error"))</f>
        <v>0</v>
      </c>
      <c r="AR116">
        <f>IF(実施計画様式!AR116="",0,IFERROR(VLOOKUP(実施計画様式!AR116,参考資料1_対象分野リスト!$B$2:$C$46,2,FALSE),"error"))</f>
        <v>0</v>
      </c>
      <c r="AS116">
        <f>IF(実施計画様式!AS116="",0,IFERROR(VLOOKUP(実施計画様式!AS116,参考資料1_対象分野リスト!$E$5:$F$35,2,FALSE),"error"))</f>
        <v>0</v>
      </c>
      <c r="BB116">
        <f>IF(実施計画様式!BB116="",0,IFERROR(VLOOKUP(実施計画様式!BB116,―!AK:AL,2,FALSE),"error"))</f>
        <v>0</v>
      </c>
      <c r="BC116" t="str">
        <f t="shared" si="0"/>
        <v/>
      </c>
      <c r="BF116">
        <v>99</v>
      </c>
      <c r="BG116" t="str">
        <f t="shared" si="4"/>
        <v/>
      </c>
      <c r="BH116" t="str">
        <f>IF(AG116&gt;0,IF(VLOOKUP($B$62,―!$Y$2:$Z$25,2,FALSE)&lt;分岐管理シート!AG116,"予算化方法","予算化方法_未定なし"),"")</f>
        <v/>
      </c>
      <c r="BI116" t="str">
        <f t="shared" si="5"/>
        <v/>
      </c>
      <c r="BJ116" t="str">
        <f t="shared" si="6"/>
        <v/>
      </c>
      <c r="BK116" t="str">
        <f t="shared" si="7"/>
        <v/>
      </c>
      <c r="BL116" t="str">
        <f>_xlfn.IFNA(IF(AND(D116=1,M116=1),INDEX(―!$O$20:$P$26,MATCH(分岐管理シート!N116*100,―!$P$20:$P$26,0),1),""),"")</f>
        <v/>
      </c>
      <c r="BM116" t="str">
        <f>_xlfn.IFNA(IF(AND(D116=1,M116=1),INDEX(―!$O$17:$P$19,MATCH(9-分岐管理シート!N116-分岐管理シート!O116,―!$P$17:$P$19,0),1),""),"")</f>
        <v/>
      </c>
      <c r="BN116" t="str">
        <f>IF(AE116&lt;2,"",―!$AP$28)</f>
        <v/>
      </c>
      <c r="BO116" t="str">
        <f t="shared" si="3"/>
        <v/>
      </c>
      <c r="BP116" t="str">
        <f t="shared" si="8"/>
        <v/>
      </c>
      <c r="BR116">
        <f t="shared" si="2"/>
        <v>0</v>
      </c>
    </row>
    <row r="117" spans="3:70" x14ac:dyDescent="0.15">
      <c r="C117">
        <v>45</v>
      </c>
      <c r="D117" s="22">
        <f>IF(実施計画様式!D117="",0,IFERROR(VLOOKUP(実施計画様式!D117,―!A:B,2,FALSE),"error"))</f>
        <v>0</v>
      </c>
      <c r="E117">
        <f>IF(実施計画様式!E117="",0,IFERROR(VLOOKUP(実施計画様式!E117,―!$C$40:$D$47,2,FALSE),"error"))</f>
        <v>0</v>
      </c>
      <c r="F117">
        <f>IF(実施計画様式!F117="",0,IFERROR(VLOOKUP(実施計画様式!F117,―!$E$2:$F$2,2,FALSE),"error"))</f>
        <v>0</v>
      </c>
      <c r="G117">
        <f>IFERROR(VLOOKUP(実施計画様式!G117,―!$G$2:$H$2,2,FALSE),0)</f>
        <v>0</v>
      </c>
      <c r="H117">
        <f>IF(実施計画様式!H117="",0,1)</f>
        <v>0</v>
      </c>
      <c r="I117">
        <f>IF(実施計画様式!I117="",0,IFERROR(VLOOKUP(実施計画様式!I117,―!$I$2:$J$2,2,FALSE),"error"))</f>
        <v>0</v>
      </c>
      <c r="J117">
        <f>IF(実施計画様式!J117="",0,1)</f>
        <v>0</v>
      </c>
      <c r="K117">
        <f>IF(実施計画様式!K117="",0,IFERROR(VLOOKUP(実施計画様式!K117,―!K:L,2,FALSE),"error"))</f>
        <v>0</v>
      </c>
      <c r="L117">
        <f>IF(実施計画様式!L117="",0,IFERROR(VLOOKUP(実施計画様式!L117,―!$M$2:$N$2,2,FALSE),"error"))</f>
        <v>0</v>
      </c>
      <c r="M117">
        <f>IFERROR(VLOOKUP(実施計画様式!M117,―!O:P,2,FALSE),0)</f>
        <v>0</v>
      </c>
      <c r="N117">
        <f>IF(実施計画様式!N117="",0,IFERROR(VLOOKUP(実施計画様式!N117,―!$O$1:$P$12,2,FALSE),"error"))</f>
        <v>0</v>
      </c>
      <c r="O117">
        <f>IF(実施計画様式!O117="",0,IFERROR(VLOOKUP(実施計画様式!O117,―!$O$1:$P$12,2,FALSE),"error"))</f>
        <v>0</v>
      </c>
      <c r="P117">
        <f>IF(実施計画様式!P117="",0,IFERROR(VLOOKUP(実施計画様式!P117,―!$O$1:$P$12,2,FALSE),"error"))</f>
        <v>0</v>
      </c>
      <c r="Q117">
        <f>IF(実施計画様式!Q117="",0,1)</f>
        <v>0</v>
      </c>
      <c r="R117" t="s">
        <v>7625</v>
      </c>
      <c r="S117" t="s">
        <v>7625</v>
      </c>
      <c r="T117">
        <f>IF(実施計画様式!T117="",0,1)</f>
        <v>0</v>
      </c>
      <c r="U117">
        <f>IF(実施計画様式!U117="",0,1)</f>
        <v>0</v>
      </c>
      <c r="V117">
        <f>IF(実施計画様式!V117="",0,1)</f>
        <v>0</v>
      </c>
      <c r="W117">
        <f>IF(実施計画様式!W117="",0,1)</f>
        <v>0</v>
      </c>
      <c r="X117">
        <f>IF(実施計画様式!X117="",0,1)</f>
        <v>0</v>
      </c>
      <c r="Y117">
        <f>IF(実施計画様式!Y117="",0,1)</f>
        <v>0</v>
      </c>
      <c r="Z117">
        <f>IF(実施計画様式!Z117="",0,1)</f>
        <v>0</v>
      </c>
      <c r="AA117">
        <f>IF(実施計画様式!AA117="",0,1)</f>
        <v>0</v>
      </c>
      <c r="AB117">
        <f>IF(実施計画様式!AB117="",0,IFERROR(VLOOKUP(実施計画様式!AB117,―!$Q$2:$R$3,2,FALSE),"error"))</f>
        <v>0</v>
      </c>
      <c r="AC117">
        <f>IF(実施計画様式!AC117="",0,IFERROR(VLOOKUP(実施計画様式!AC117,―!$S$2:$T$3,2,FALSE),"error"))</f>
        <v>0</v>
      </c>
      <c r="AD117">
        <f>IF(実施計画様式!AD117="",0,IFERROR(VLOOKUP(実施計画様式!AD117,―!$U$2:$V$3,2,FALSE),"error"))</f>
        <v>0</v>
      </c>
      <c r="AE117">
        <f>IF(実施計画様式!AE117="",0,IFERROR(VLOOKUP(実施計画様式!AE117,―!$W$2:$X$3,2,FALSE),"error"))</f>
        <v>0</v>
      </c>
      <c r="AF117">
        <f>IF(実施計画様式!AF117="",0,IFERROR(VLOOKUP(実施計画様式!AF117,―!$AP$29:$AQ$29,2,FALSE),"error"))</f>
        <v>0</v>
      </c>
      <c r="AG117">
        <f>IF(実施計画様式!AG117="",0,IFERROR(VLOOKUP(実施計画様式!AG117,―!Y:Z,2,FALSE),"error"))</f>
        <v>0</v>
      </c>
      <c r="AH117">
        <f>IF(実施計画様式!AH117="",0,IFERROR(VLOOKUP(実施計画様式!AH117,―!AA:AB,2,FALSE),"error"))</f>
        <v>0</v>
      </c>
      <c r="AI117">
        <f>IF(実施計画様式!AI117="",0,IFERROR(VLOOKUP(実施計画様式!AI117,―!AN:AO,2,FALSE),"error"))</f>
        <v>0</v>
      </c>
      <c r="AJ117">
        <f>IF(実施計画様式!AJ117="",0,IFERROR(VLOOKUP(実施計画様式!AJ117,―!AN:AO,2,FALSE),"error"))</f>
        <v>0</v>
      </c>
      <c r="AK117">
        <f>IF(実施計画様式!AK117="",0,IFERROR(VLOOKUP(実施計画様式!AK117,―!AN:AO,2,FALSE),"error"))</f>
        <v>0</v>
      </c>
      <c r="AL117">
        <f>IF(実施計画様式!AL117="",0,1)</f>
        <v>0</v>
      </c>
      <c r="AM117">
        <f>IF(実施計画様式!AM117="",0,IFERROR(VLOOKUP(実施計画様式!AM117,―!$AP$10:$AQ$23,2,FALSE),"error"))</f>
        <v>0</v>
      </c>
      <c r="AN117">
        <f>IF(実施計画様式!AN117="",0,IFERROR(VLOOKUP(実施計画様式!AN117,―!$AP$39:$AQ$44,2,FALSE),"error"))</f>
        <v>0</v>
      </c>
      <c r="AO117">
        <f>IF(実施計画様式!AO117="",0,IFERROR(VLOOKUP(実施計画様式!AO117,参考資料1_対象分野リスト!$B$2:$C$46,2,FALSE),"error"))</f>
        <v>0</v>
      </c>
      <c r="AP117">
        <f>IF(実施計画様式!AP117="",0,IFERROR(VLOOKUP(実施計画様式!AP117,参考資料1_対象分野リスト!$B$2:$C$46,2,FALSE),"error"))</f>
        <v>0</v>
      </c>
      <c r="AQ117">
        <f>IF(実施計画様式!AQ117="",0,IFERROR(VLOOKUP(実施計画様式!AQ117,参考資料1_対象分野リスト!$B$2:$C$46,2,FALSE),"error"))</f>
        <v>0</v>
      </c>
      <c r="AR117">
        <f>IF(実施計画様式!AR117="",0,IFERROR(VLOOKUP(実施計画様式!AR117,参考資料1_対象分野リスト!$B$2:$C$46,2,FALSE),"error"))</f>
        <v>0</v>
      </c>
      <c r="AS117">
        <f>IF(実施計画様式!AS117="",0,IFERROR(VLOOKUP(実施計画様式!AS117,参考資料1_対象分野リスト!$E$5:$F$35,2,FALSE),"error"))</f>
        <v>0</v>
      </c>
      <c r="BB117">
        <f>IF(実施計画様式!BB117="",0,IFERROR(VLOOKUP(実施計画様式!BB117,―!AK:AL,2,FALSE),"error"))</f>
        <v>0</v>
      </c>
      <c r="BC117" t="str">
        <f t="shared" si="0"/>
        <v/>
      </c>
      <c r="BF117">
        <v>99</v>
      </c>
      <c r="BG117" t="str">
        <f t="shared" si="4"/>
        <v/>
      </c>
      <c r="BH117" t="str">
        <f>IF(AG117&gt;0,IF(VLOOKUP($B$62,―!$Y$2:$Z$25,2,FALSE)&lt;分岐管理シート!AG117,"予算化方法","予算化方法_未定なし"),"")</f>
        <v/>
      </c>
      <c r="BI117" t="str">
        <f t="shared" si="5"/>
        <v/>
      </c>
      <c r="BJ117" t="str">
        <f t="shared" si="6"/>
        <v/>
      </c>
      <c r="BK117" t="str">
        <f t="shared" si="7"/>
        <v/>
      </c>
      <c r="BL117" t="str">
        <f>_xlfn.IFNA(IF(AND(D117=1,M117=1),INDEX(―!$O$20:$P$26,MATCH(分岐管理シート!N117*100,―!$P$20:$P$26,0),1),""),"")</f>
        <v/>
      </c>
      <c r="BM117" t="str">
        <f>_xlfn.IFNA(IF(AND(D117=1,M117=1),INDEX(―!$O$17:$P$19,MATCH(9-分岐管理シート!N117-分岐管理シート!O117,―!$P$17:$P$19,0),1),""),"")</f>
        <v/>
      </c>
      <c r="BN117" t="str">
        <f>IF(AE117&lt;2,"",―!$AP$28)</f>
        <v/>
      </c>
      <c r="BO117" t="str">
        <f t="shared" si="3"/>
        <v/>
      </c>
      <c r="BP117" t="str">
        <f t="shared" si="8"/>
        <v/>
      </c>
      <c r="BR117">
        <f t="shared" si="2"/>
        <v>0</v>
      </c>
    </row>
    <row r="118" spans="3:70" x14ac:dyDescent="0.15">
      <c r="C118">
        <v>46</v>
      </c>
      <c r="D118" s="22">
        <f>IF(実施計画様式!D118="",0,IFERROR(VLOOKUP(実施計画様式!D118,―!A:B,2,FALSE),"error"))</f>
        <v>0</v>
      </c>
      <c r="E118">
        <f>IF(実施計画様式!E118="",0,IFERROR(VLOOKUP(実施計画様式!E118,―!$C$40:$D$47,2,FALSE),"error"))</f>
        <v>0</v>
      </c>
      <c r="F118">
        <f>IF(実施計画様式!F118="",0,IFERROR(VLOOKUP(実施計画様式!F118,―!$E$2:$F$2,2,FALSE),"error"))</f>
        <v>0</v>
      </c>
      <c r="G118">
        <f>IFERROR(VLOOKUP(実施計画様式!G118,―!$G$2:$H$2,2,FALSE),0)</f>
        <v>0</v>
      </c>
      <c r="H118">
        <f>IF(実施計画様式!H118="",0,1)</f>
        <v>0</v>
      </c>
      <c r="I118">
        <f>IF(実施計画様式!I118="",0,IFERROR(VLOOKUP(実施計画様式!I118,―!$I$2:$J$2,2,FALSE),"error"))</f>
        <v>0</v>
      </c>
      <c r="J118">
        <f>IF(実施計画様式!J118="",0,1)</f>
        <v>0</v>
      </c>
      <c r="K118">
        <f>IF(実施計画様式!K118="",0,IFERROR(VLOOKUP(実施計画様式!K118,―!K:L,2,FALSE),"error"))</f>
        <v>0</v>
      </c>
      <c r="L118">
        <f>IF(実施計画様式!L118="",0,IFERROR(VLOOKUP(実施計画様式!L118,―!$M$2:$N$2,2,FALSE),"error"))</f>
        <v>0</v>
      </c>
      <c r="M118">
        <f>IFERROR(VLOOKUP(実施計画様式!M118,―!O:P,2,FALSE),0)</f>
        <v>0</v>
      </c>
      <c r="N118">
        <f>IF(実施計画様式!N118="",0,IFERROR(VLOOKUP(実施計画様式!N118,―!$O$1:$P$12,2,FALSE),"error"))</f>
        <v>0</v>
      </c>
      <c r="O118">
        <f>IF(実施計画様式!O118="",0,IFERROR(VLOOKUP(実施計画様式!O118,―!$O$1:$P$12,2,FALSE),"error"))</f>
        <v>0</v>
      </c>
      <c r="P118">
        <f>IF(実施計画様式!P118="",0,IFERROR(VLOOKUP(実施計画様式!P118,―!$O$1:$P$12,2,FALSE),"error"))</f>
        <v>0</v>
      </c>
      <c r="Q118">
        <f>IF(実施計画様式!Q118="",0,1)</f>
        <v>0</v>
      </c>
      <c r="R118" t="s">
        <v>7625</v>
      </c>
      <c r="S118" t="s">
        <v>7625</v>
      </c>
      <c r="T118">
        <f>IF(実施計画様式!T118="",0,1)</f>
        <v>0</v>
      </c>
      <c r="U118">
        <f>IF(実施計画様式!U118="",0,1)</f>
        <v>0</v>
      </c>
      <c r="V118">
        <f>IF(実施計画様式!V118="",0,1)</f>
        <v>0</v>
      </c>
      <c r="W118">
        <f>IF(実施計画様式!W118="",0,1)</f>
        <v>0</v>
      </c>
      <c r="X118">
        <f>IF(実施計画様式!X118="",0,1)</f>
        <v>0</v>
      </c>
      <c r="Y118">
        <f>IF(実施計画様式!Y118="",0,1)</f>
        <v>0</v>
      </c>
      <c r="Z118">
        <f>IF(実施計画様式!Z118="",0,1)</f>
        <v>0</v>
      </c>
      <c r="AA118">
        <f>IF(実施計画様式!AA118="",0,1)</f>
        <v>0</v>
      </c>
      <c r="AB118">
        <f>IF(実施計画様式!AB118="",0,IFERROR(VLOOKUP(実施計画様式!AB118,―!$Q$2:$R$3,2,FALSE),"error"))</f>
        <v>0</v>
      </c>
      <c r="AC118">
        <f>IF(実施計画様式!AC118="",0,IFERROR(VLOOKUP(実施計画様式!AC118,―!$S$2:$T$3,2,FALSE),"error"))</f>
        <v>0</v>
      </c>
      <c r="AD118">
        <f>IF(実施計画様式!AD118="",0,IFERROR(VLOOKUP(実施計画様式!AD118,―!$U$2:$V$3,2,FALSE),"error"))</f>
        <v>0</v>
      </c>
      <c r="AE118">
        <f>IF(実施計画様式!AE118="",0,IFERROR(VLOOKUP(実施計画様式!AE118,―!$W$2:$X$3,2,FALSE),"error"))</f>
        <v>0</v>
      </c>
      <c r="AF118">
        <f>IF(実施計画様式!AF118="",0,IFERROR(VLOOKUP(実施計画様式!AF118,―!$AP$29:$AQ$29,2,FALSE),"error"))</f>
        <v>0</v>
      </c>
      <c r="AG118">
        <f>IF(実施計画様式!AG118="",0,IFERROR(VLOOKUP(実施計画様式!AG118,―!Y:Z,2,FALSE),"error"))</f>
        <v>0</v>
      </c>
      <c r="AH118">
        <f>IF(実施計画様式!AH118="",0,IFERROR(VLOOKUP(実施計画様式!AH118,―!AA:AB,2,FALSE),"error"))</f>
        <v>0</v>
      </c>
      <c r="AI118">
        <f>IF(実施計画様式!AI118="",0,IFERROR(VLOOKUP(実施計画様式!AI118,―!AN:AO,2,FALSE),"error"))</f>
        <v>0</v>
      </c>
      <c r="AJ118">
        <f>IF(実施計画様式!AJ118="",0,IFERROR(VLOOKUP(実施計画様式!AJ118,―!AN:AO,2,FALSE),"error"))</f>
        <v>0</v>
      </c>
      <c r="AK118">
        <f>IF(実施計画様式!AK118="",0,IFERROR(VLOOKUP(実施計画様式!AK118,―!AN:AO,2,FALSE),"error"))</f>
        <v>0</v>
      </c>
      <c r="AL118">
        <f>IF(実施計画様式!AL118="",0,1)</f>
        <v>0</v>
      </c>
      <c r="AM118">
        <f>IF(実施計画様式!AM118="",0,IFERROR(VLOOKUP(実施計画様式!AM118,―!$AP$10:$AQ$23,2,FALSE),"error"))</f>
        <v>0</v>
      </c>
      <c r="AN118">
        <f>IF(実施計画様式!AN118="",0,IFERROR(VLOOKUP(実施計画様式!AN118,―!$AP$39:$AQ$44,2,FALSE),"error"))</f>
        <v>0</v>
      </c>
      <c r="AO118">
        <f>IF(実施計画様式!AO118="",0,IFERROR(VLOOKUP(実施計画様式!AO118,参考資料1_対象分野リスト!$B$2:$C$46,2,FALSE),"error"))</f>
        <v>0</v>
      </c>
      <c r="AP118">
        <f>IF(実施計画様式!AP118="",0,IFERROR(VLOOKUP(実施計画様式!AP118,参考資料1_対象分野リスト!$B$2:$C$46,2,FALSE),"error"))</f>
        <v>0</v>
      </c>
      <c r="AQ118">
        <f>IF(実施計画様式!AQ118="",0,IFERROR(VLOOKUP(実施計画様式!AQ118,参考資料1_対象分野リスト!$B$2:$C$46,2,FALSE),"error"))</f>
        <v>0</v>
      </c>
      <c r="AR118">
        <f>IF(実施計画様式!AR118="",0,IFERROR(VLOOKUP(実施計画様式!AR118,参考資料1_対象分野リスト!$B$2:$C$46,2,FALSE),"error"))</f>
        <v>0</v>
      </c>
      <c r="AS118">
        <f>IF(実施計画様式!AS118="",0,IFERROR(VLOOKUP(実施計画様式!AS118,参考資料1_対象分野リスト!$E$5:$F$35,2,FALSE),"error"))</f>
        <v>0</v>
      </c>
      <c r="BB118">
        <f>IF(実施計画様式!BB118="",0,IFERROR(VLOOKUP(実施計画様式!BB118,―!AK:AL,2,FALSE),"error"))</f>
        <v>0</v>
      </c>
      <c r="BC118" t="str">
        <f t="shared" si="0"/>
        <v/>
      </c>
      <c r="BF118">
        <v>99</v>
      </c>
      <c r="BG118" t="str">
        <f t="shared" si="4"/>
        <v/>
      </c>
      <c r="BH118" t="str">
        <f>IF(AG118&gt;0,IF(VLOOKUP($B$62,―!$Y$2:$Z$25,2,FALSE)&lt;分岐管理シート!AG118,"予算化方法","予算化方法_未定なし"),"")</f>
        <v/>
      </c>
      <c r="BI118" t="str">
        <f t="shared" si="5"/>
        <v/>
      </c>
      <c r="BJ118" t="str">
        <f t="shared" si="6"/>
        <v/>
      </c>
      <c r="BK118" t="str">
        <f t="shared" si="7"/>
        <v/>
      </c>
      <c r="BL118" t="str">
        <f>_xlfn.IFNA(IF(AND(D118=1,M118=1),INDEX(―!$O$20:$P$26,MATCH(分岐管理シート!N118*100,―!$P$20:$P$26,0),1),""),"")</f>
        <v/>
      </c>
      <c r="BM118" t="str">
        <f>_xlfn.IFNA(IF(AND(D118=1,M118=1),INDEX(―!$O$17:$P$19,MATCH(9-分岐管理シート!N118-分岐管理シート!O118,―!$P$17:$P$19,0),1),""),"")</f>
        <v/>
      </c>
      <c r="BN118" t="str">
        <f>IF(AE118&lt;2,"",―!$AP$28)</f>
        <v/>
      </c>
      <c r="BO118" t="str">
        <f t="shared" si="3"/>
        <v/>
      </c>
      <c r="BP118" t="str">
        <f t="shared" si="8"/>
        <v/>
      </c>
      <c r="BR118">
        <f t="shared" si="2"/>
        <v>0</v>
      </c>
    </row>
    <row r="119" spans="3:70" x14ac:dyDescent="0.15">
      <c r="C119">
        <v>47</v>
      </c>
      <c r="D119" s="22">
        <f>IF(実施計画様式!D119="",0,IFERROR(VLOOKUP(実施計画様式!D119,―!A:B,2,FALSE),"error"))</f>
        <v>0</v>
      </c>
      <c r="E119">
        <f>IF(実施計画様式!E119="",0,IFERROR(VLOOKUP(実施計画様式!E119,―!$C$40:$D$47,2,FALSE),"error"))</f>
        <v>0</v>
      </c>
      <c r="F119">
        <f>IF(実施計画様式!F119="",0,IFERROR(VLOOKUP(実施計画様式!F119,―!$E$2:$F$2,2,FALSE),"error"))</f>
        <v>0</v>
      </c>
      <c r="G119">
        <f>IFERROR(VLOOKUP(実施計画様式!G119,―!$G$2:$H$2,2,FALSE),0)</f>
        <v>0</v>
      </c>
      <c r="H119">
        <f>IF(実施計画様式!H119="",0,1)</f>
        <v>0</v>
      </c>
      <c r="I119">
        <f>IF(実施計画様式!I119="",0,IFERROR(VLOOKUP(実施計画様式!I119,―!$I$2:$J$2,2,FALSE),"error"))</f>
        <v>0</v>
      </c>
      <c r="J119">
        <f>IF(実施計画様式!J119="",0,1)</f>
        <v>0</v>
      </c>
      <c r="K119">
        <f>IF(実施計画様式!K119="",0,IFERROR(VLOOKUP(実施計画様式!K119,―!K:L,2,FALSE),"error"))</f>
        <v>0</v>
      </c>
      <c r="L119">
        <f>IF(実施計画様式!L119="",0,IFERROR(VLOOKUP(実施計画様式!L119,―!$M$2:$N$2,2,FALSE),"error"))</f>
        <v>0</v>
      </c>
      <c r="M119">
        <f>IFERROR(VLOOKUP(実施計画様式!M119,―!O:P,2,FALSE),0)</f>
        <v>0</v>
      </c>
      <c r="N119">
        <f>IF(実施計画様式!N119="",0,IFERROR(VLOOKUP(実施計画様式!N119,―!$O$1:$P$12,2,FALSE),"error"))</f>
        <v>0</v>
      </c>
      <c r="O119">
        <f>IF(実施計画様式!O119="",0,IFERROR(VLOOKUP(実施計画様式!O119,―!$O$1:$P$12,2,FALSE),"error"))</f>
        <v>0</v>
      </c>
      <c r="P119">
        <f>IF(実施計画様式!P119="",0,IFERROR(VLOOKUP(実施計画様式!P119,―!$O$1:$P$12,2,FALSE),"error"))</f>
        <v>0</v>
      </c>
      <c r="Q119">
        <f>IF(実施計画様式!Q119="",0,1)</f>
        <v>0</v>
      </c>
      <c r="R119" t="s">
        <v>7625</v>
      </c>
      <c r="S119" t="s">
        <v>7625</v>
      </c>
      <c r="T119">
        <f>IF(実施計画様式!T119="",0,1)</f>
        <v>0</v>
      </c>
      <c r="U119">
        <f>IF(実施計画様式!U119="",0,1)</f>
        <v>0</v>
      </c>
      <c r="V119">
        <f>IF(実施計画様式!V119="",0,1)</f>
        <v>0</v>
      </c>
      <c r="W119">
        <f>IF(実施計画様式!W119="",0,1)</f>
        <v>0</v>
      </c>
      <c r="X119">
        <f>IF(実施計画様式!X119="",0,1)</f>
        <v>0</v>
      </c>
      <c r="Y119">
        <f>IF(実施計画様式!Y119="",0,1)</f>
        <v>0</v>
      </c>
      <c r="Z119">
        <f>IF(実施計画様式!Z119="",0,1)</f>
        <v>0</v>
      </c>
      <c r="AA119">
        <f>IF(実施計画様式!AA119="",0,1)</f>
        <v>0</v>
      </c>
      <c r="AB119">
        <f>IF(実施計画様式!AB119="",0,IFERROR(VLOOKUP(実施計画様式!AB119,―!$Q$2:$R$3,2,FALSE),"error"))</f>
        <v>0</v>
      </c>
      <c r="AC119">
        <f>IF(実施計画様式!AC119="",0,IFERROR(VLOOKUP(実施計画様式!AC119,―!$S$2:$T$3,2,FALSE),"error"))</f>
        <v>0</v>
      </c>
      <c r="AD119">
        <f>IF(実施計画様式!AD119="",0,IFERROR(VLOOKUP(実施計画様式!AD119,―!$U$2:$V$3,2,FALSE),"error"))</f>
        <v>0</v>
      </c>
      <c r="AE119">
        <f>IF(実施計画様式!AE119="",0,IFERROR(VLOOKUP(実施計画様式!AE119,―!$W$2:$X$3,2,FALSE),"error"))</f>
        <v>0</v>
      </c>
      <c r="AF119">
        <f>IF(実施計画様式!AF119="",0,IFERROR(VLOOKUP(実施計画様式!AF119,―!$AP$29:$AQ$29,2,FALSE),"error"))</f>
        <v>0</v>
      </c>
      <c r="AG119">
        <f>IF(実施計画様式!AG119="",0,IFERROR(VLOOKUP(実施計画様式!AG119,―!Y:Z,2,FALSE),"error"))</f>
        <v>0</v>
      </c>
      <c r="AH119">
        <f>IF(実施計画様式!AH119="",0,IFERROR(VLOOKUP(実施計画様式!AH119,―!AA:AB,2,FALSE),"error"))</f>
        <v>0</v>
      </c>
      <c r="AI119">
        <f>IF(実施計画様式!AI119="",0,IFERROR(VLOOKUP(実施計画様式!AI119,―!AN:AO,2,FALSE),"error"))</f>
        <v>0</v>
      </c>
      <c r="AJ119">
        <f>IF(実施計画様式!AJ119="",0,IFERROR(VLOOKUP(実施計画様式!AJ119,―!AN:AO,2,FALSE),"error"))</f>
        <v>0</v>
      </c>
      <c r="AK119">
        <f>IF(実施計画様式!AK119="",0,IFERROR(VLOOKUP(実施計画様式!AK119,―!AN:AO,2,FALSE),"error"))</f>
        <v>0</v>
      </c>
      <c r="AL119">
        <f>IF(実施計画様式!AL119="",0,1)</f>
        <v>0</v>
      </c>
      <c r="AM119">
        <f>IF(実施計画様式!AM119="",0,IFERROR(VLOOKUP(実施計画様式!AM119,―!$AP$10:$AQ$23,2,FALSE),"error"))</f>
        <v>0</v>
      </c>
      <c r="AN119">
        <f>IF(実施計画様式!AN119="",0,IFERROR(VLOOKUP(実施計画様式!AN119,―!$AP$39:$AQ$44,2,FALSE),"error"))</f>
        <v>0</v>
      </c>
      <c r="AO119">
        <f>IF(実施計画様式!AO119="",0,IFERROR(VLOOKUP(実施計画様式!AO119,参考資料1_対象分野リスト!$B$2:$C$46,2,FALSE),"error"))</f>
        <v>0</v>
      </c>
      <c r="AP119">
        <f>IF(実施計画様式!AP119="",0,IFERROR(VLOOKUP(実施計画様式!AP119,参考資料1_対象分野リスト!$B$2:$C$46,2,FALSE),"error"))</f>
        <v>0</v>
      </c>
      <c r="AQ119">
        <f>IF(実施計画様式!AQ119="",0,IFERROR(VLOOKUP(実施計画様式!AQ119,参考資料1_対象分野リスト!$B$2:$C$46,2,FALSE),"error"))</f>
        <v>0</v>
      </c>
      <c r="AR119">
        <f>IF(実施計画様式!AR119="",0,IFERROR(VLOOKUP(実施計画様式!AR119,参考資料1_対象分野リスト!$B$2:$C$46,2,FALSE),"error"))</f>
        <v>0</v>
      </c>
      <c r="AS119">
        <f>IF(実施計画様式!AS119="",0,IFERROR(VLOOKUP(実施計画様式!AS119,参考資料1_対象分野リスト!$E$5:$F$35,2,FALSE),"error"))</f>
        <v>0</v>
      </c>
      <c r="BB119">
        <f>IF(実施計画様式!BB119="",0,IFERROR(VLOOKUP(実施計画様式!BB119,―!AK:AL,2,FALSE),"error"))</f>
        <v>0</v>
      </c>
      <c r="BC119" t="str">
        <f t="shared" si="0"/>
        <v/>
      </c>
      <c r="BF119">
        <v>99</v>
      </c>
      <c r="BG119" t="str">
        <f t="shared" si="4"/>
        <v/>
      </c>
      <c r="BH119" t="str">
        <f>IF(AG119&gt;0,IF(VLOOKUP($B$62,―!$Y$2:$Z$25,2,FALSE)&lt;分岐管理シート!AG119,"予算化方法","予算化方法_未定なし"),"")</f>
        <v/>
      </c>
      <c r="BI119" t="str">
        <f t="shared" si="5"/>
        <v/>
      </c>
      <c r="BJ119" t="str">
        <f t="shared" si="6"/>
        <v/>
      </c>
      <c r="BK119" t="str">
        <f t="shared" si="7"/>
        <v/>
      </c>
      <c r="BL119" t="str">
        <f>_xlfn.IFNA(IF(AND(D119=1,M119=1),INDEX(―!$O$20:$P$26,MATCH(分岐管理シート!N119*100,―!$P$20:$P$26,0),1),""),"")</f>
        <v/>
      </c>
      <c r="BM119" t="str">
        <f>_xlfn.IFNA(IF(AND(D119=1,M119=1),INDEX(―!$O$17:$P$19,MATCH(9-分岐管理シート!N119-分岐管理シート!O119,―!$P$17:$P$19,0),1),""),"")</f>
        <v/>
      </c>
      <c r="BN119" t="str">
        <f>IF(AE119&lt;2,"",―!$AP$28)</f>
        <v/>
      </c>
      <c r="BO119" t="str">
        <f t="shared" si="3"/>
        <v/>
      </c>
      <c r="BP119" t="str">
        <f t="shared" si="8"/>
        <v/>
      </c>
      <c r="BR119">
        <f t="shared" si="2"/>
        <v>0</v>
      </c>
    </row>
    <row r="120" spans="3:70" x14ac:dyDescent="0.15">
      <c r="C120">
        <v>48</v>
      </c>
      <c r="D120" s="22">
        <f>IF(実施計画様式!D120="",0,IFERROR(VLOOKUP(実施計画様式!D120,―!A:B,2,FALSE),"error"))</f>
        <v>0</v>
      </c>
      <c r="E120">
        <f>IF(実施計画様式!E120="",0,IFERROR(VLOOKUP(実施計画様式!E120,―!$C$40:$D$47,2,FALSE),"error"))</f>
        <v>0</v>
      </c>
      <c r="F120">
        <f>IF(実施計画様式!F120="",0,IFERROR(VLOOKUP(実施計画様式!F120,―!$E$2:$F$2,2,FALSE),"error"))</f>
        <v>0</v>
      </c>
      <c r="G120">
        <f>IFERROR(VLOOKUP(実施計画様式!G120,―!$G$2:$H$2,2,FALSE),0)</f>
        <v>0</v>
      </c>
      <c r="H120">
        <f>IF(実施計画様式!H120="",0,1)</f>
        <v>0</v>
      </c>
      <c r="I120">
        <f>IF(実施計画様式!I120="",0,IFERROR(VLOOKUP(実施計画様式!I120,―!$I$2:$J$2,2,FALSE),"error"))</f>
        <v>0</v>
      </c>
      <c r="J120">
        <f>IF(実施計画様式!J120="",0,1)</f>
        <v>0</v>
      </c>
      <c r="K120">
        <f>IF(実施計画様式!K120="",0,IFERROR(VLOOKUP(実施計画様式!K120,―!K:L,2,FALSE),"error"))</f>
        <v>0</v>
      </c>
      <c r="L120">
        <f>IF(実施計画様式!L120="",0,IFERROR(VLOOKUP(実施計画様式!L120,―!$M$2:$N$2,2,FALSE),"error"))</f>
        <v>0</v>
      </c>
      <c r="M120">
        <f>IFERROR(VLOOKUP(実施計画様式!M120,―!O:P,2,FALSE),0)</f>
        <v>0</v>
      </c>
      <c r="N120">
        <f>IF(実施計画様式!N120="",0,IFERROR(VLOOKUP(実施計画様式!N120,―!$O$1:$P$12,2,FALSE),"error"))</f>
        <v>0</v>
      </c>
      <c r="O120">
        <f>IF(実施計画様式!O120="",0,IFERROR(VLOOKUP(実施計画様式!O120,―!$O$1:$P$12,2,FALSE),"error"))</f>
        <v>0</v>
      </c>
      <c r="P120">
        <f>IF(実施計画様式!P120="",0,IFERROR(VLOOKUP(実施計画様式!P120,―!$O$1:$P$12,2,FALSE),"error"))</f>
        <v>0</v>
      </c>
      <c r="Q120">
        <f>IF(実施計画様式!Q120="",0,1)</f>
        <v>0</v>
      </c>
      <c r="R120" t="s">
        <v>7625</v>
      </c>
      <c r="S120" t="s">
        <v>7625</v>
      </c>
      <c r="T120">
        <f>IF(実施計画様式!T120="",0,1)</f>
        <v>0</v>
      </c>
      <c r="U120">
        <f>IF(実施計画様式!U120="",0,1)</f>
        <v>0</v>
      </c>
      <c r="V120">
        <f>IF(実施計画様式!V120="",0,1)</f>
        <v>0</v>
      </c>
      <c r="W120">
        <f>IF(実施計画様式!W120="",0,1)</f>
        <v>0</v>
      </c>
      <c r="X120">
        <f>IF(実施計画様式!X120="",0,1)</f>
        <v>0</v>
      </c>
      <c r="Y120">
        <f>IF(実施計画様式!Y120="",0,1)</f>
        <v>0</v>
      </c>
      <c r="Z120">
        <f>IF(実施計画様式!Z120="",0,1)</f>
        <v>0</v>
      </c>
      <c r="AA120">
        <f>IF(実施計画様式!AA120="",0,1)</f>
        <v>0</v>
      </c>
      <c r="AB120">
        <f>IF(実施計画様式!AB120="",0,IFERROR(VLOOKUP(実施計画様式!AB120,―!$Q$2:$R$3,2,FALSE),"error"))</f>
        <v>0</v>
      </c>
      <c r="AC120">
        <f>IF(実施計画様式!AC120="",0,IFERROR(VLOOKUP(実施計画様式!AC120,―!$S$2:$T$3,2,FALSE),"error"))</f>
        <v>0</v>
      </c>
      <c r="AD120">
        <f>IF(実施計画様式!AD120="",0,IFERROR(VLOOKUP(実施計画様式!AD120,―!$U$2:$V$3,2,FALSE),"error"))</f>
        <v>0</v>
      </c>
      <c r="AE120">
        <f>IF(実施計画様式!AE120="",0,IFERROR(VLOOKUP(実施計画様式!AE120,―!$W$2:$X$3,2,FALSE),"error"))</f>
        <v>0</v>
      </c>
      <c r="AF120">
        <f>IF(実施計画様式!AF120="",0,IFERROR(VLOOKUP(実施計画様式!AF120,―!$AP$29:$AQ$29,2,FALSE),"error"))</f>
        <v>0</v>
      </c>
      <c r="AG120">
        <f>IF(実施計画様式!AG120="",0,IFERROR(VLOOKUP(実施計画様式!AG120,―!Y:Z,2,FALSE),"error"))</f>
        <v>0</v>
      </c>
      <c r="AH120">
        <f>IF(実施計画様式!AH120="",0,IFERROR(VLOOKUP(実施計画様式!AH120,―!AA:AB,2,FALSE),"error"))</f>
        <v>0</v>
      </c>
      <c r="AI120">
        <f>IF(実施計画様式!AI120="",0,IFERROR(VLOOKUP(実施計画様式!AI120,―!AN:AO,2,FALSE),"error"))</f>
        <v>0</v>
      </c>
      <c r="AJ120">
        <f>IF(実施計画様式!AJ120="",0,IFERROR(VLOOKUP(実施計画様式!AJ120,―!AN:AO,2,FALSE),"error"))</f>
        <v>0</v>
      </c>
      <c r="AK120">
        <f>IF(実施計画様式!AK120="",0,IFERROR(VLOOKUP(実施計画様式!AK120,―!AN:AO,2,FALSE),"error"))</f>
        <v>0</v>
      </c>
      <c r="AL120">
        <f>IF(実施計画様式!AL120="",0,1)</f>
        <v>0</v>
      </c>
      <c r="AM120">
        <f>IF(実施計画様式!AM120="",0,IFERROR(VLOOKUP(実施計画様式!AM120,―!$AP$10:$AQ$23,2,FALSE),"error"))</f>
        <v>0</v>
      </c>
      <c r="AN120">
        <f>IF(実施計画様式!AN120="",0,IFERROR(VLOOKUP(実施計画様式!AN120,―!$AP$39:$AQ$44,2,FALSE),"error"))</f>
        <v>0</v>
      </c>
      <c r="AO120">
        <f>IF(実施計画様式!AO120="",0,IFERROR(VLOOKUP(実施計画様式!AO120,参考資料1_対象分野リスト!$B$2:$C$46,2,FALSE),"error"))</f>
        <v>0</v>
      </c>
      <c r="AP120">
        <f>IF(実施計画様式!AP120="",0,IFERROR(VLOOKUP(実施計画様式!AP120,参考資料1_対象分野リスト!$B$2:$C$46,2,FALSE),"error"))</f>
        <v>0</v>
      </c>
      <c r="AQ120">
        <f>IF(実施計画様式!AQ120="",0,IFERROR(VLOOKUP(実施計画様式!AQ120,参考資料1_対象分野リスト!$B$2:$C$46,2,FALSE),"error"))</f>
        <v>0</v>
      </c>
      <c r="AR120">
        <f>IF(実施計画様式!AR120="",0,IFERROR(VLOOKUP(実施計画様式!AR120,参考資料1_対象分野リスト!$B$2:$C$46,2,FALSE),"error"))</f>
        <v>0</v>
      </c>
      <c r="AS120">
        <f>IF(実施計画様式!AS120="",0,IFERROR(VLOOKUP(実施計画様式!AS120,参考資料1_対象分野リスト!$E$5:$F$35,2,FALSE),"error"))</f>
        <v>0</v>
      </c>
      <c r="BB120">
        <f>IF(実施計画様式!BB120="",0,IFERROR(VLOOKUP(実施計画様式!BB120,―!AK:AL,2,FALSE),"error"))</f>
        <v>0</v>
      </c>
      <c r="BC120" t="str">
        <f t="shared" si="0"/>
        <v/>
      </c>
      <c r="BF120">
        <v>99</v>
      </c>
      <c r="BG120" t="str">
        <f t="shared" si="4"/>
        <v/>
      </c>
      <c r="BH120" t="str">
        <f>IF(AG120&gt;0,IF(VLOOKUP($B$62,―!$Y$2:$Z$25,2,FALSE)&lt;分岐管理シート!AG120,"予算化方法","予算化方法_未定なし"),"")</f>
        <v/>
      </c>
      <c r="BI120" t="str">
        <f t="shared" si="5"/>
        <v/>
      </c>
      <c r="BJ120" t="str">
        <f t="shared" si="6"/>
        <v/>
      </c>
      <c r="BK120" t="str">
        <f t="shared" si="7"/>
        <v/>
      </c>
      <c r="BL120" t="str">
        <f>_xlfn.IFNA(IF(AND(D120=1,M120=1),INDEX(―!$O$20:$P$26,MATCH(分岐管理シート!N120*100,―!$P$20:$P$26,0),1),""),"")</f>
        <v/>
      </c>
      <c r="BM120" t="str">
        <f>_xlfn.IFNA(IF(AND(D120=1,M120=1),INDEX(―!$O$17:$P$19,MATCH(9-分岐管理シート!N120-分岐管理シート!O120,―!$P$17:$P$19,0),1),""),"")</f>
        <v/>
      </c>
      <c r="BN120" t="str">
        <f>IF(AE120&lt;2,"",―!$AP$28)</f>
        <v/>
      </c>
      <c r="BO120" t="str">
        <f t="shared" si="3"/>
        <v/>
      </c>
      <c r="BP120" t="str">
        <f t="shared" si="8"/>
        <v/>
      </c>
      <c r="BR120">
        <f t="shared" si="2"/>
        <v>0</v>
      </c>
    </row>
    <row r="121" spans="3:70" x14ac:dyDescent="0.15">
      <c r="C121">
        <v>49</v>
      </c>
      <c r="D121" s="22">
        <f>IF(実施計画様式!D121="",0,IFERROR(VLOOKUP(実施計画様式!D121,―!A:B,2,FALSE),"error"))</f>
        <v>0</v>
      </c>
      <c r="E121">
        <f>IF(実施計画様式!E121="",0,IFERROR(VLOOKUP(実施計画様式!E121,―!$C$40:$D$47,2,FALSE),"error"))</f>
        <v>0</v>
      </c>
      <c r="F121">
        <f>IF(実施計画様式!F121="",0,IFERROR(VLOOKUP(実施計画様式!F121,―!$E$2:$F$2,2,FALSE),"error"))</f>
        <v>0</v>
      </c>
      <c r="G121">
        <f>IFERROR(VLOOKUP(実施計画様式!G121,―!$G$2:$H$2,2,FALSE),0)</f>
        <v>0</v>
      </c>
      <c r="H121">
        <f>IF(実施計画様式!H121="",0,1)</f>
        <v>0</v>
      </c>
      <c r="I121">
        <f>IF(実施計画様式!I121="",0,IFERROR(VLOOKUP(実施計画様式!I121,―!$I$2:$J$2,2,FALSE),"error"))</f>
        <v>0</v>
      </c>
      <c r="J121">
        <f>IF(実施計画様式!J121="",0,1)</f>
        <v>0</v>
      </c>
      <c r="K121">
        <f>IF(実施計画様式!K121="",0,IFERROR(VLOOKUP(実施計画様式!K121,―!K:L,2,FALSE),"error"))</f>
        <v>0</v>
      </c>
      <c r="L121">
        <f>IF(実施計画様式!L121="",0,IFERROR(VLOOKUP(実施計画様式!L121,―!$M$2:$N$2,2,FALSE),"error"))</f>
        <v>0</v>
      </c>
      <c r="M121">
        <f>IFERROR(VLOOKUP(実施計画様式!M121,―!O:P,2,FALSE),0)</f>
        <v>0</v>
      </c>
      <c r="N121">
        <f>IF(実施計画様式!N121="",0,IFERROR(VLOOKUP(実施計画様式!N121,―!$O$1:$P$12,2,FALSE),"error"))</f>
        <v>0</v>
      </c>
      <c r="O121">
        <f>IF(実施計画様式!O121="",0,IFERROR(VLOOKUP(実施計画様式!O121,―!$O$1:$P$12,2,FALSE),"error"))</f>
        <v>0</v>
      </c>
      <c r="P121">
        <f>IF(実施計画様式!P121="",0,IFERROR(VLOOKUP(実施計画様式!P121,―!$O$1:$P$12,2,FALSE),"error"))</f>
        <v>0</v>
      </c>
      <c r="Q121">
        <f>IF(実施計画様式!Q121="",0,1)</f>
        <v>0</v>
      </c>
      <c r="R121" t="s">
        <v>7625</v>
      </c>
      <c r="S121" t="s">
        <v>7625</v>
      </c>
      <c r="T121">
        <f>IF(実施計画様式!T121="",0,1)</f>
        <v>0</v>
      </c>
      <c r="U121">
        <f>IF(実施計画様式!U121="",0,1)</f>
        <v>0</v>
      </c>
      <c r="V121">
        <f>IF(実施計画様式!V121="",0,1)</f>
        <v>0</v>
      </c>
      <c r="W121">
        <f>IF(実施計画様式!W121="",0,1)</f>
        <v>0</v>
      </c>
      <c r="X121">
        <f>IF(実施計画様式!X121="",0,1)</f>
        <v>0</v>
      </c>
      <c r="Y121">
        <f>IF(実施計画様式!Y121="",0,1)</f>
        <v>0</v>
      </c>
      <c r="Z121">
        <f>IF(実施計画様式!Z121="",0,1)</f>
        <v>0</v>
      </c>
      <c r="AA121">
        <f>IF(実施計画様式!AA121="",0,1)</f>
        <v>0</v>
      </c>
      <c r="AB121">
        <f>IF(実施計画様式!AB121="",0,IFERROR(VLOOKUP(実施計画様式!AB121,―!$Q$2:$R$3,2,FALSE),"error"))</f>
        <v>0</v>
      </c>
      <c r="AC121">
        <f>IF(実施計画様式!AC121="",0,IFERROR(VLOOKUP(実施計画様式!AC121,―!$S$2:$T$3,2,FALSE),"error"))</f>
        <v>0</v>
      </c>
      <c r="AD121">
        <f>IF(実施計画様式!AD121="",0,IFERROR(VLOOKUP(実施計画様式!AD121,―!$U$2:$V$3,2,FALSE),"error"))</f>
        <v>0</v>
      </c>
      <c r="AE121">
        <f>IF(実施計画様式!AE121="",0,IFERROR(VLOOKUP(実施計画様式!AE121,―!$W$2:$X$3,2,FALSE),"error"))</f>
        <v>0</v>
      </c>
      <c r="AF121">
        <f>IF(実施計画様式!AF121="",0,IFERROR(VLOOKUP(実施計画様式!AF121,―!$AP$29:$AQ$29,2,FALSE),"error"))</f>
        <v>0</v>
      </c>
      <c r="AG121">
        <f>IF(実施計画様式!AG121="",0,IFERROR(VLOOKUP(実施計画様式!AG121,―!Y:Z,2,FALSE),"error"))</f>
        <v>0</v>
      </c>
      <c r="AH121">
        <f>IF(実施計画様式!AH121="",0,IFERROR(VLOOKUP(実施計画様式!AH121,―!AA:AB,2,FALSE),"error"))</f>
        <v>0</v>
      </c>
      <c r="AI121">
        <f>IF(実施計画様式!AI121="",0,IFERROR(VLOOKUP(実施計画様式!AI121,―!AN:AO,2,FALSE),"error"))</f>
        <v>0</v>
      </c>
      <c r="AJ121">
        <f>IF(実施計画様式!AJ121="",0,IFERROR(VLOOKUP(実施計画様式!AJ121,―!AN:AO,2,FALSE),"error"))</f>
        <v>0</v>
      </c>
      <c r="AK121">
        <f>IF(実施計画様式!AK121="",0,IFERROR(VLOOKUP(実施計画様式!AK121,―!AN:AO,2,FALSE),"error"))</f>
        <v>0</v>
      </c>
      <c r="AL121">
        <f>IF(実施計画様式!AL121="",0,1)</f>
        <v>0</v>
      </c>
      <c r="AM121">
        <f>IF(実施計画様式!AM121="",0,IFERROR(VLOOKUP(実施計画様式!AM121,―!$AP$10:$AQ$23,2,FALSE),"error"))</f>
        <v>0</v>
      </c>
      <c r="AN121">
        <f>IF(実施計画様式!AN121="",0,IFERROR(VLOOKUP(実施計画様式!AN121,―!$AP$39:$AQ$44,2,FALSE),"error"))</f>
        <v>0</v>
      </c>
      <c r="AO121">
        <f>IF(実施計画様式!AO121="",0,IFERROR(VLOOKUP(実施計画様式!AO121,参考資料1_対象分野リスト!$B$2:$C$46,2,FALSE),"error"))</f>
        <v>0</v>
      </c>
      <c r="AP121">
        <f>IF(実施計画様式!AP121="",0,IFERROR(VLOOKUP(実施計画様式!AP121,参考資料1_対象分野リスト!$B$2:$C$46,2,FALSE),"error"))</f>
        <v>0</v>
      </c>
      <c r="AQ121">
        <f>IF(実施計画様式!AQ121="",0,IFERROR(VLOOKUP(実施計画様式!AQ121,参考資料1_対象分野リスト!$B$2:$C$46,2,FALSE),"error"))</f>
        <v>0</v>
      </c>
      <c r="AR121">
        <f>IF(実施計画様式!AR121="",0,IFERROR(VLOOKUP(実施計画様式!AR121,参考資料1_対象分野リスト!$B$2:$C$46,2,FALSE),"error"))</f>
        <v>0</v>
      </c>
      <c r="AS121">
        <f>IF(実施計画様式!AS121="",0,IFERROR(VLOOKUP(実施計画様式!AS121,参考資料1_対象分野リスト!$E$5:$F$35,2,FALSE),"error"))</f>
        <v>0</v>
      </c>
      <c r="BB121">
        <f>IF(実施計画様式!BB121="",0,IFERROR(VLOOKUP(実施計画様式!BB121,―!AK:AL,2,FALSE),"error"))</f>
        <v>0</v>
      </c>
      <c r="BC121" t="str">
        <f t="shared" si="0"/>
        <v/>
      </c>
      <c r="BF121">
        <v>99</v>
      </c>
      <c r="BG121" t="str">
        <f t="shared" si="4"/>
        <v/>
      </c>
      <c r="BH121" t="str">
        <f>IF(AG121&gt;0,IF(VLOOKUP($B$62,―!$Y$2:$Z$25,2,FALSE)&lt;分岐管理シート!AG121,"予算化方法","予算化方法_未定なし"),"")</f>
        <v/>
      </c>
      <c r="BI121" t="str">
        <f t="shared" si="5"/>
        <v/>
      </c>
      <c r="BJ121" t="str">
        <f t="shared" si="6"/>
        <v/>
      </c>
      <c r="BK121" t="str">
        <f t="shared" si="7"/>
        <v/>
      </c>
      <c r="BL121" t="str">
        <f>_xlfn.IFNA(IF(AND(D121=1,M121=1),INDEX(―!$O$20:$P$26,MATCH(分岐管理シート!N121*100,―!$P$20:$P$26,0),1),""),"")</f>
        <v/>
      </c>
      <c r="BM121" t="str">
        <f>_xlfn.IFNA(IF(AND(D121=1,M121=1),INDEX(―!$O$17:$P$19,MATCH(9-分岐管理シート!N121-分岐管理シート!O121,―!$P$17:$P$19,0),1),""),"")</f>
        <v/>
      </c>
      <c r="BN121" t="str">
        <f>IF(AE121&lt;2,"",―!$AP$28)</f>
        <v/>
      </c>
      <c r="BO121" t="str">
        <f t="shared" si="3"/>
        <v/>
      </c>
      <c r="BP121" t="str">
        <f t="shared" si="8"/>
        <v/>
      </c>
      <c r="BR121">
        <f t="shared" si="2"/>
        <v>0</v>
      </c>
    </row>
    <row r="122" spans="3:70" x14ac:dyDescent="0.15">
      <c r="C122">
        <v>50</v>
      </c>
      <c r="D122" s="22">
        <f>IF(実施計画様式!D122="",0,IFERROR(VLOOKUP(実施計画様式!D122,―!A:B,2,FALSE),"error"))</f>
        <v>0</v>
      </c>
      <c r="E122">
        <f>IF(実施計画様式!E122="",0,IFERROR(VLOOKUP(実施計画様式!E122,―!$C$40:$D$47,2,FALSE),"error"))</f>
        <v>0</v>
      </c>
      <c r="F122">
        <f>IF(実施計画様式!F122="",0,IFERROR(VLOOKUP(実施計画様式!F122,―!$E$2:$F$2,2,FALSE),"error"))</f>
        <v>0</v>
      </c>
      <c r="G122">
        <f>IFERROR(VLOOKUP(実施計画様式!G122,―!$G$2:$H$2,2,FALSE),0)</f>
        <v>0</v>
      </c>
      <c r="H122">
        <f>IF(実施計画様式!H122="",0,1)</f>
        <v>0</v>
      </c>
      <c r="I122">
        <f>IF(実施計画様式!I122="",0,IFERROR(VLOOKUP(実施計画様式!I122,―!$I$2:$J$2,2,FALSE),"error"))</f>
        <v>0</v>
      </c>
      <c r="J122">
        <f>IF(実施計画様式!J122="",0,1)</f>
        <v>0</v>
      </c>
      <c r="K122">
        <f>IF(実施計画様式!K122="",0,IFERROR(VLOOKUP(実施計画様式!K122,―!K:L,2,FALSE),"error"))</f>
        <v>0</v>
      </c>
      <c r="L122">
        <f>IF(実施計画様式!L122="",0,IFERROR(VLOOKUP(実施計画様式!L122,―!$M$2:$N$2,2,FALSE),"error"))</f>
        <v>0</v>
      </c>
      <c r="M122">
        <f>IFERROR(VLOOKUP(実施計画様式!M122,―!O:P,2,FALSE),0)</f>
        <v>0</v>
      </c>
      <c r="N122">
        <f>IF(実施計画様式!N122="",0,IFERROR(VLOOKUP(実施計画様式!N122,―!$O$1:$P$12,2,FALSE),"error"))</f>
        <v>0</v>
      </c>
      <c r="O122">
        <f>IF(実施計画様式!O122="",0,IFERROR(VLOOKUP(実施計画様式!O122,―!$O$1:$P$12,2,FALSE),"error"))</f>
        <v>0</v>
      </c>
      <c r="P122">
        <f>IF(実施計画様式!P122="",0,IFERROR(VLOOKUP(実施計画様式!P122,―!$O$1:$P$12,2,FALSE),"error"))</f>
        <v>0</v>
      </c>
      <c r="Q122">
        <f>IF(実施計画様式!Q122="",0,1)</f>
        <v>0</v>
      </c>
      <c r="R122" t="s">
        <v>7625</v>
      </c>
      <c r="S122" t="s">
        <v>7625</v>
      </c>
      <c r="T122">
        <f>IF(実施計画様式!T122="",0,1)</f>
        <v>0</v>
      </c>
      <c r="U122">
        <f>IF(実施計画様式!U122="",0,1)</f>
        <v>0</v>
      </c>
      <c r="V122">
        <f>IF(実施計画様式!V122="",0,1)</f>
        <v>0</v>
      </c>
      <c r="W122">
        <f>IF(実施計画様式!W122="",0,1)</f>
        <v>0</v>
      </c>
      <c r="X122">
        <f>IF(実施計画様式!X122="",0,1)</f>
        <v>0</v>
      </c>
      <c r="Y122">
        <f>IF(実施計画様式!Y122="",0,1)</f>
        <v>0</v>
      </c>
      <c r="Z122">
        <f>IF(実施計画様式!Z122="",0,1)</f>
        <v>0</v>
      </c>
      <c r="AA122">
        <f>IF(実施計画様式!AA122="",0,1)</f>
        <v>0</v>
      </c>
      <c r="AB122">
        <f>IF(実施計画様式!AB122="",0,IFERROR(VLOOKUP(実施計画様式!AB122,―!$Q$2:$R$3,2,FALSE),"error"))</f>
        <v>0</v>
      </c>
      <c r="AC122">
        <f>IF(実施計画様式!AC122="",0,IFERROR(VLOOKUP(実施計画様式!AC122,―!$S$2:$T$3,2,FALSE),"error"))</f>
        <v>0</v>
      </c>
      <c r="AD122">
        <f>IF(実施計画様式!AD122="",0,IFERROR(VLOOKUP(実施計画様式!AD122,―!$U$2:$V$3,2,FALSE),"error"))</f>
        <v>0</v>
      </c>
      <c r="AE122">
        <f>IF(実施計画様式!AE122="",0,IFERROR(VLOOKUP(実施計画様式!AE122,―!$W$2:$X$3,2,FALSE),"error"))</f>
        <v>0</v>
      </c>
      <c r="AF122">
        <f>IF(実施計画様式!AF122="",0,IFERROR(VLOOKUP(実施計画様式!AF122,―!$AP$29:$AQ$29,2,FALSE),"error"))</f>
        <v>0</v>
      </c>
      <c r="AG122">
        <f>IF(実施計画様式!AG122="",0,IFERROR(VLOOKUP(実施計画様式!AG122,―!Y:Z,2,FALSE),"error"))</f>
        <v>0</v>
      </c>
      <c r="AH122">
        <f>IF(実施計画様式!AH122="",0,IFERROR(VLOOKUP(実施計画様式!AH122,―!AA:AB,2,FALSE),"error"))</f>
        <v>0</v>
      </c>
      <c r="AI122">
        <f>IF(実施計画様式!AI122="",0,IFERROR(VLOOKUP(実施計画様式!AI122,―!AN:AO,2,FALSE),"error"))</f>
        <v>0</v>
      </c>
      <c r="AJ122">
        <f>IF(実施計画様式!AJ122="",0,IFERROR(VLOOKUP(実施計画様式!AJ122,―!AN:AO,2,FALSE),"error"))</f>
        <v>0</v>
      </c>
      <c r="AK122">
        <f>IF(実施計画様式!AK122="",0,IFERROR(VLOOKUP(実施計画様式!AK122,―!AN:AO,2,FALSE),"error"))</f>
        <v>0</v>
      </c>
      <c r="AL122">
        <f>IF(実施計画様式!AL122="",0,1)</f>
        <v>0</v>
      </c>
      <c r="AM122">
        <f>IF(実施計画様式!AM122="",0,IFERROR(VLOOKUP(実施計画様式!AM122,―!$AP$10:$AQ$23,2,FALSE),"error"))</f>
        <v>0</v>
      </c>
      <c r="AN122">
        <f>IF(実施計画様式!AN122="",0,IFERROR(VLOOKUP(実施計画様式!AN122,―!$AP$39:$AQ$44,2,FALSE),"error"))</f>
        <v>0</v>
      </c>
      <c r="AO122">
        <f>IF(実施計画様式!AO122="",0,IFERROR(VLOOKUP(実施計画様式!AO122,参考資料1_対象分野リスト!$B$2:$C$46,2,FALSE),"error"))</f>
        <v>0</v>
      </c>
      <c r="AP122">
        <f>IF(実施計画様式!AP122="",0,IFERROR(VLOOKUP(実施計画様式!AP122,参考資料1_対象分野リスト!$B$2:$C$46,2,FALSE),"error"))</f>
        <v>0</v>
      </c>
      <c r="AQ122">
        <f>IF(実施計画様式!AQ122="",0,IFERROR(VLOOKUP(実施計画様式!AQ122,参考資料1_対象分野リスト!$B$2:$C$46,2,FALSE),"error"))</f>
        <v>0</v>
      </c>
      <c r="AR122">
        <f>IF(実施計画様式!AR122="",0,IFERROR(VLOOKUP(実施計画様式!AR122,参考資料1_対象分野リスト!$B$2:$C$46,2,FALSE),"error"))</f>
        <v>0</v>
      </c>
      <c r="AS122">
        <f>IF(実施計画様式!AS122="",0,IFERROR(VLOOKUP(実施計画様式!AS122,参考資料1_対象分野リスト!$E$5:$F$35,2,FALSE),"error"))</f>
        <v>0</v>
      </c>
      <c r="BB122">
        <f>IF(実施計画様式!BB122="",0,IFERROR(VLOOKUP(実施計画様式!BB122,―!AK:AL,2,FALSE),"error"))</f>
        <v>0</v>
      </c>
      <c r="BC122" t="str">
        <f t="shared" si="0"/>
        <v/>
      </c>
      <c r="BF122">
        <v>99</v>
      </c>
      <c r="BG122" t="str">
        <f t="shared" si="4"/>
        <v/>
      </c>
      <c r="BH122" t="str">
        <f>IF(AG122&gt;0,IF(VLOOKUP($B$62,―!$Y$2:$Z$25,2,FALSE)&lt;分岐管理シート!AG122,"予算化方法","予算化方法_未定なし"),"")</f>
        <v/>
      </c>
      <c r="BI122" t="str">
        <f t="shared" si="5"/>
        <v/>
      </c>
      <c r="BJ122" t="str">
        <f t="shared" si="6"/>
        <v/>
      </c>
      <c r="BK122" t="str">
        <f t="shared" si="7"/>
        <v/>
      </c>
      <c r="BL122" t="str">
        <f>_xlfn.IFNA(IF(AND(D122=1,M122=1),INDEX(―!$O$20:$P$26,MATCH(分岐管理シート!N122*100,―!$P$20:$P$26,0),1),""),"")</f>
        <v/>
      </c>
      <c r="BM122" t="str">
        <f>_xlfn.IFNA(IF(AND(D122=1,M122=1),INDEX(―!$O$17:$P$19,MATCH(9-分岐管理シート!N122-分岐管理シート!O122,―!$P$17:$P$19,0),1),""),"")</f>
        <v/>
      </c>
      <c r="BN122" t="str">
        <f>IF(AE122&lt;2,"",―!$AP$28)</f>
        <v/>
      </c>
      <c r="BO122" t="str">
        <f t="shared" si="3"/>
        <v/>
      </c>
      <c r="BP122" t="str">
        <f t="shared" si="8"/>
        <v/>
      </c>
      <c r="BR122">
        <f t="shared" si="2"/>
        <v>0</v>
      </c>
    </row>
    <row r="123" spans="3:70" x14ac:dyDescent="0.15">
      <c r="C123">
        <v>51</v>
      </c>
      <c r="D123" s="22">
        <f>IF(実施計画様式!D123="",0,IFERROR(VLOOKUP(実施計画様式!D123,―!A:B,2,FALSE),"error"))</f>
        <v>0</v>
      </c>
      <c r="E123">
        <f>IF(実施計画様式!E123="",0,IFERROR(VLOOKUP(実施計画様式!E123,―!$C$40:$D$47,2,FALSE),"error"))</f>
        <v>0</v>
      </c>
      <c r="F123">
        <f>IF(実施計画様式!F123="",0,IFERROR(VLOOKUP(実施計画様式!F123,―!$E$2:$F$2,2,FALSE),"error"))</f>
        <v>0</v>
      </c>
      <c r="G123">
        <f>IFERROR(VLOOKUP(実施計画様式!G123,―!$G$2:$H$2,2,FALSE),0)</f>
        <v>0</v>
      </c>
      <c r="H123">
        <f>IF(実施計画様式!H123="",0,1)</f>
        <v>0</v>
      </c>
      <c r="I123">
        <f>IF(実施計画様式!I123="",0,IFERROR(VLOOKUP(実施計画様式!I123,―!$I$2:$J$2,2,FALSE),"error"))</f>
        <v>0</v>
      </c>
      <c r="J123">
        <f>IF(実施計画様式!J123="",0,1)</f>
        <v>0</v>
      </c>
      <c r="K123">
        <f>IF(実施計画様式!K123="",0,IFERROR(VLOOKUP(実施計画様式!K123,―!K:L,2,FALSE),"error"))</f>
        <v>0</v>
      </c>
      <c r="L123">
        <f>IF(実施計画様式!L123="",0,IFERROR(VLOOKUP(実施計画様式!L123,―!$M$2:$N$2,2,FALSE),"error"))</f>
        <v>0</v>
      </c>
      <c r="M123">
        <f>IFERROR(VLOOKUP(実施計画様式!M123,―!O:P,2,FALSE),0)</f>
        <v>0</v>
      </c>
      <c r="N123">
        <f>IF(実施計画様式!N123="",0,IFERROR(VLOOKUP(実施計画様式!N123,―!$O$1:$P$12,2,FALSE),"error"))</f>
        <v>0</v>
      </c>
      <c r="O123">
        <f>IF(実施計画様式!O123="",0,IFERROR(VLOOKUP(実施計画様式!O123,―!$O$1:$P$12,2,FALSE),"error"))</f>
        <v>0</v>
      </c>
      <c r="P123">
        <f>IF(実施計画様式!P123="",0,IFERROR(VLOOKUP(実施計画様式!P123,―!$O$1:$P$12,2,FALSE),"error"))</f>
        <v>0</v>
      </c>
      <c r="Q123">
        <f>IF(実施計画様式!Q123="",0,1)</f>
        <v>0</v>
      </c>
      <c r="R123" t="s">
        <v>7625</v>
      </c>
      <c r="S123" t="s">
        <v>7625</v>
      </c>
      <c r="T123">
        <f>IF(実施計画様式!T123="",0,1)</f>
        <v>0</v>
      </c>
      <c r="U123">
        <f>IF(実施計画様式!U123="",0,1)</f>
        <v>0</v>
      </c>
      <c r="V123">
        <f>IF(実施計画様式!V123="",0,1)</f>
        <v>0</v>
      </c>
      <c r="W123">
        <f>IF(実施計画様式!W123="",0,1)</f>
        <v>0</v>
      </c>
      <c r="X123">
        <f>IF(実施計画様式!X123="",0,1)</f>
        <v>0</v>
      </c>
      <c r="Y123">
        <f>IF(実施計画様式!Y123="",0,1)</f>
        <v>0</v>
      </c>
      <c r="Z123">
        <f>IF(実施計画様式!Z123="",0,1)</f>
        <v>0</v>
      </c>
      <c r="AA123">
        <f>IF(実施計画様式!AA123="",0,1)</f>
        <v>0</v>
      </c>
      <c r="AB123">
        <f>IF(実施計画様式!AB123="",0,IFERROR(VLOOKUP(実施計画様式!AB123,―!$Q$2:$R$3,2,FALSE),"error"))</f>
        <v>0</v>
      </c>
      <c r="AC123">
        <f>IF(実施計画様式!AC123="",0,IFERROR(VLOOKUP(実施計画様式!AC123,―!$S$2:$T$3,2,FALSE),"error"))</f>
        <v>0</v>
      </c>
      <c r="AD123">
        <f>IF(実施計画様式!AD123="",0,IFERROR(VLOOKUP(実施計画様式!AD123,―!$U$2:$V$3,2,FALSE),"error"))</f>
        <v>0</v>
      </c>
      <c r="AE123">
        <f>IF(実施計画様式!AE123="",0,IFERROR(VLOOKUP(実施計画様式!AE123,―!$W$2:$X$3,2,FALSE),"error"))</f>
        <v>0</v>
      </c>
      <c r="AF123">
        <f>IF(実施計画様式!AF123="",0,IFERROR(VLOOKUP(実施計画様式!AF123,―!$AP$29:$AQ$29,2,FALSE),"error"))</f>
        <v>0</v>
      </c>
      <c r="AG123">
        <f>IF(実施計画様式!AG123="",0,IFERROR(VLOOKUP(実施計画様式!AG123,―!Y:Z,2,FALSE),"error"))</f>
        <v>0</v>
      </c>
      <c r="AH123">
        <f>IF(実施計画様式!AH123="",0,IFERROR(VLOOKUP(実施計画様式!AH123,―!AA:AB,2,FALSE),"error"))</f>
        <v>0</v>
      </c>
      <c r="AI123">
        <f>IF(実施計画様式!AI123="",0,IFERROR(VLOOKUP(実施計画様式!AI123,―!AN:AO,2,FALSE),"error"))</f>
        <v>0</v>
      </c>
      <c r="AJ123">
        <f>IF(実施計画様式!AJ123="",0,IFERROR(VLOOKUP(実施計画様式!AJ123,―!AN:AO,2,FALSE),"error"))</f>
        <v>0</v>
      </c>
      <c r="AK123">
        <f>IF(実施計画様式!AK123="",0,IFERROR(VLOOKUP(実施計画様式!AK123,―!AN:AO,2,FALSE),"error"))</f>
        <v>0</v>
      </c>
      <c r="AL123">
        <f>IF(実施計画様式!AL123="",0,1)</f>
        <v>0</v>
      </c>
      <c r="AM123">
        <f>IF(実施計画様式!AM123="",0,IFERROR(VLOOKUP(実施計画様式!AM123,―!$AP$10:$AQ$23,2,FALSE),"error"))</f>
        <v>0</v>
      </c>
      <c r="AN123">
        <f>IF(実施計画様式!AN123="",0,IFERROR(VLOOKUP(実施計画様式!AN123,―!$AP$39:$AQ$44,2,FALSE),"error"))</f>
        <v>0</v>
      </c>
      <c r="AO123">
        <f>IF(実施計画様式!AO123="",0,IFERROR(VLOOKUP(実施計画様式!AO123,参考資料1_対象分野リスト!$B$2:$C$46,2,FALSE),"error"))</f>
        <v>0</v>
      </c>
      <c r="AP123">
        <f>IF(実施計画様式!AP123="",0,IFERROR(VLOOKUP(実施計画様式!AP123,参考資料1_対象分野リスト!$B$2:$C$46,2,FALSE),"error"))</f>
        <v>0</v>
      </c>
      <c r="AQ123">
        <f>IF(実施計画様式!AQ123="",0,IFERROR(VLOOKUP(実施計画様式!AQ123,参考資料1_対象分野リスト!$B$2:$C$46,2,FALSE),"error"))</f>
        <v>0</v>
      </c>
      <c r="AR123">
        <f>IF(実施計画様式!AR123="",0,IFERROR(VLOOKUP(実施計画様式!AR123,参考資料1_対象分野リスト!$B$2:$C$46,2,FALSE),"error"))</f>
        <v>0</v>
      </c>
      <c r="AS123">
        <f>IF(実施計画様式!AS123="",0,IFERROR(VLOOKUP(実施計画様式!AS123,参考資料1_対象分野リスト!$E$5:$F$35,2,FALSE),"error"))</f>
        <v>0</v>
      </c>
      <c r="BB123">
        <f>IF(実施計画様式!BB123="",0,IFERROR(VLOOKUP(実施計画様式!BB123,―!AK:AL,2,FALSE),"error"))</f>
        <v>0</v>
      </c>
      <c r="BC123" t="str">
        <f t="shared" si="0"/>
        <v/>
      </c>
      <c r="BF123">
        <v>99</v>
      </c>
      <c r="BG123" t="str">
        <f t="shared" si="4"/>
        <v/>
      </c>
      <c r="BH123" t="str">
        <f>IF(AG123&gt;0,IF(VLOOKUP($B$62,―!$Y$2:$Z$25,2,FALSE)&lt;分岐管理シート!AG123,"予算化方法","予算化方法_未定なし"),"")</f>
        <v/>
      </c>
      <c r="BI123" t="str">
        <f t="shared" si="5"/>
        <v/>
      </c>
      <c r="BJ123" t="str">
        <f t="shared" si="6"/>
        <v/>
      </c>
      <c r="BK123" t="str">
        <f t="shared" si="7"/>
        <v/>
      </c>
      <c r="BL123" t="str">
        <f>_xlfn.IFNA(IF(AND(D123=1,M123=1),INDEX(―!$O$20:$P$26,MATCH(分岐管理シート!N123*100,―!$P$20:$P$26,0),1),""),"")</f>
        <v/>
      </c>
      <c r="BM123" t="str">
        <f>_xlfn.IFNA(IF(AND(D123=1,M123=1),INDEX(―!$O$17:$P$19,MATCH(9-分岐管理シート!N123-分岐管理シート!O123,―!$P$17:$P$19,0),1),""),"")</f>
        <v/>
      </c>
      <c r="BN123" t="str">
        <f>IF(AE123&lt;2,"",―!$AP$28)</f>
        <v/>
      </c>
      <c r="BO123" t="str">
        <f t="shared" si="3"/>
        <v/>
      </c>
      <c r="BP123" t="str">
        <f t="shared" si="8"/>
        <v/>
      </c>
      <c r="BR123">
        <f t="shared" si="2"/>
        <v>0</v>
      </c>
    </row>
    <row r="124" spans="3:70" x14ac:dyDescent="0.15">
      <c r="C124">
        <v>52</v>
      </c>
      <c r="D124" s="22">
        <f>IF(実施計画様式!D124="",0,IFERROR(VLOOKUP(実施計画様式!D124,―!A:B,2,FALSE),"error"))</f>
        <v>0</v>
      </c>
      <c r="E124">
        <f>IF(実施計画様式!E124="",0,IFERROR(VLOOKUP(実施計画様式!E124,―!$C$40:$D$47,2,FALSE),"error"))</f>
        <v>0</v>
      </c>
      <c r="F124">
        <f>IF(実施計画様式!F124="",0,IFERROR(VLOOKUP(実施計画様式!F124,―!$E$2:$F$2,2,FALSE),"error"))</f>
        <v>0</v>
      </c>
      <c r="G124">
        <f>IFERROR(VLOOKUP(実施計画様式!G124,―!$G$2:$H$2,2,FALSE),0)</f>
        <v>0</v>
      </c>
      <c r="H124">
        <f>IF(実施計画様式!H124="",0,1)</f>
        <v>0</v>
      </c>
      <c r="I124">
        <f>IF(実施計画様式!I124="",0,IFERROR(VLOOKUP(実施計画様式!I124,―!$I$2:$J$2,2,FALSE),"error"))</f>
        <v>0</v>
      </c>
      <c r="J124">
        <f>IF(実施計画様式!J124="",0,1)</f>
        <v>0</v>
      </c>
      <c r="K124">
        <f>IF(実施計画様式!K124="",0,IFERROR(VLOOKUP(実施計画様式!K124,―!K:L,2,FALSE),"error"))</f>
        <v>0</v>
      </c>
      <c r="L124">
        <f>IF(実施計画様式!L124="",0,IFERROR(VLOOKUP(実施計画様式!L124,―!$M$2:$N$2,2,FALSE),"error"))</f>
        <v>0</v>
      </c>
      <c r="M124">
        <f>IFERROR(VLOOKUP(実施計画様式!M124,―!O:P,2,FALSE),0)</f>
        <v>0</v>
      </c>
      <c r="N124">
        <f>IF(実施計画様式!N124="",0,IFERROR(VLOOKUP(実施計画様式!N124,―!$O$1:$P$12,2,FALSE),"error"))</f>
        <v>0</v>
      </c>
      <c r="O124">
        <f>IF(実施計画様式!O124="",0,IFERROR(VLOOKUP(実施計画様式!O124,―!$O$1:$P$12,2,FALSE),"error"))</f>
        <v>0</v>
      </c>
      <c r="P124">
        <f>IF(実施計画様式!P124="",0,IFERROR(VLOOKUP(実施計画様式!P124,―!$O$1:$P$12,2,FALSE),"error"))</f>
        <v>0</v>
      </c>
      <c r="Q124">
        <f>IF(実施計画様式!Q124="",0,1)</f>
        <v>0</v>
      </c>
      <c r="R124" t="s">
        <v>7625</v>
      </c>
      <c r="S124" t="s">
        <v>7625</v>
      </c>
      <c r="T124">
        <f>IF(実施計画様式!T124="",0,1)</f>
        <v>0</v>
      </c>
      <c r="U124">
        <f>IF(実施計画様式!U124="",0,1)</f>
        <v>0</v>
      </c>
      <c r="V124">
        <f>IF(実施計画様式!V124="",0,1)</f>
        <v>0</v>
      </c>
      <c r="W124">
        <f>IF(実施計画様式!W124="",0,1)</f>
        <v>0</v>
      </c>
      <c r="X124">
        <f>IF(実施計画様式!X124="",0,1)</f>
        <v>0</v>
      </c>
      <c r="Y124">
        <f>IF(実施計画様式!Y124="",0,1)</f>
        <v>0</v>
      </c>
      <c r="Z124">
        <f>IF(実施計画様式!Z124="",0,1)</f>
        <v>0</v>
      </c>
      <c r="AA124">
        <f>IF(実施計画様式!AA124="",0,1)</f>
        <v>0</v>
      </c>
      <c r="AB124">
        <f>IF(実施計画様式!AB124="",0,IFERROR(VLOOKUP(実施計画様式!AB124,―!$Q$2:$R$3,2,FALSE),"error"))</f>
        <v>0</v>
      </c>
      <c r="AC124">
        <f>IF(実施計画様式!AC124="",0,IFERROR(VLOOKUP(実施計画様式!AC124,―!$S$2:$T$3,2,FALSE),"error"))</f>
        <v>0</v>
      </c>
      <c r="AD124">
        <f>IF(実施計画様式!AD124="",0,IFERROR(VLOOKUP(実施計画様式!AD124,―!$U$2:$V$3,2,FALSE),"error"))</f>
        <v>0</v>
      </c>
      <c r="AE124">
        <f>IF(実施計画様式!AE124="",0,IFERROR(VLOOKUP(実施計画様式!AE124,―!$W$2:$X$3,2,FALSE),"error"))</f>
        <v>0</v>
      </c>
      <c r="AF124">
        <f>IF(実施計画様式!AF124="",0,IFERROR(VLOOKUP(実施計画様式!AF124,―!$AP$29:$AQ$29,2,FALSE),"error"))</f>
        <v>0</v>
      </c>
      <c r="AG124">
        <f>IF(実施計画様式!AG124="",0,IFERROR(VLOOKUP(実施計画様式!AG124,―!Y:Z,2,FALSE),"error"))</f>
        <v>0</v>
      </c>
      <c r="AH124">
        <f>IF(実施計画様式!AH124="",0,IFERROR(VLOOKUP(実施計画様式!AH124,―!AA:AB,2,FALSE),"error"))</f>
        <v>0</v>
      </c>
      <c r="AI124">
        <f>IF(実施計画様式!AI124="",0,IFERROR(VLOOKUP(実施計画様式!AI124,―!AN:AO,2,FALSE),"error"))</f>
        <v>0</v>
      </c>
      <c r="AJ124">
        <f>IF(実施計画様式!AJ124="",0,IFERROR(VLOOKUP(実施計画様式!AJ124,―!AN:AO,2,FALSE),"error"))</f>
        <v>0</v>
      </c>
      <c r="AK124">
        <f>IF(実施計画様式!AK124="",0,IFERROR(VLOOKUP(実施計画様式!AK124,―!AN:AO,2,FALSE),"error"))</f>
        <v>0</v>
      </c>
      <c r="AL124">
        <f>IF(実施計画様式!AL124="",0,1)</f>
        <v>0</v>
      </c>
      <c r="AM124">
        <f>IF(実施計画様式!AM124="",0,IFERROR(VLOOKUP(実施計画様式!AM124,―!$AP$10:$AQ$23,2,FALSE),"error"))</f>
        <v>0</v>
      </c>
      <c r="AN124">
        <f>IF(実施計画様式!AN124="",0,IFERROR(VLOOKUP(実施計画様式!AN124,―!$AP$39:$AQ$44,2,FALSE),"error"))</f>
        <v>0</v>
      </c>
      <c r="AO124">
        <f>IF(実施計画様式!AO124="",0,IFERROR(VLOOKUP(実施計画様式!AO124,参考資料1_対象分野リスト!$B$2:$C$46,2,FALSE),"error"))</f>
        <v>0</v>
      </c>
      <c r="AP124">
        <f>IF(実施計画様式!AP124="",0,IFERROR(VLOOKUP(実施計画様式!AP124,参考資料1_対象分野リスト!$B$2:$C$46,2,FALSE),"error"))</f>
        <v>0</v>
      </c>
      <c r="AQ124">
        <f>IF(実施計画様式!AQ124="",0,IFERROR(VLOOKUP(実施計画様式!AQ124,参考資料1_対象分野リスト!$B$2:$C$46,2,FALSE),"error"))</f>
        <v>0</v>
      </c>
      <c r="AR124">
        <f>IF(実施計画様式!AR124="",0,IFERROR(VLOOKUP(実施計画様式!AR124,参考資料1_対象分野リスト!$B$2:$C$46,2,FALSE),"error"))</f>
        <v>0</v>
      </c>
      <c r="AS124">
        <f>IF(実施計画様式!AS124="",0,IFERROR(VLOOKUP(実施計画様式!AS124,参考資料1_対象分野リスト!$E$5:$F$35,2,FALSE),"error"))</f>
        <v>0</v>
      </c>
      <c r="BB124">
        <f>IF(実施計画様式!BB124="",0,IFERROR(VLOOKUP(実施計画様式!BB124,―!AK:AL,2,FALSE),"error"))</f>
        <v>0</v>
      </c>
      <c r="BC124" t="str">
        <f t="shared" si="0"/>
        <v/>
      </c>
      <c r="BF124">
        <v>99</v>
      </c>
      <c r="BG124" t="str">
        <f t="shared" si="4"/>
        <v/>
      </c>
      <c r="BH124" t="str">
        <f>IF(AG124&gt;0,IF(VLOOKUP($B$62,―!$Y$2:$Z$25,2,FALSE)&lt;分岐管理シート!AG124,"予算化方法","予算化方法_未定なし"),"")</f>
        <v/>
      </c>
      <c r="BI124" t="str">
        <f t="shared" si="5"/>
        <v/>
      </c>
      <c r="BJ124" t="str">
        <f t="shared" si="6"/>
        <v/>
      </c>
      <c r="BK124" t="str">
        <f t="shared" si="7"/>
        <v/>
      </c>
      <c r="BL124" t="str">
        <f>_xlfn.IFNA(IF(AND(D124=1,M124=1),INDEX(―!$O$20:$P$26,MATCH(分岐管理シート!N124*100,―!$P$20:$P$26,0),1),""),"")</f>
        <v/>
      </c>
      <c r="BM124" t="str">
        <f>_xlfn.IFNA(IF(AND(D124=1,M124=1),INDEX(―!$O$17:$P$19,MATCH(9-分岐管理シート!N124-分岐管理シート!O124,―!$P$17:$P$19,0),1),""),"")</f>
        <v/>
      </c>
      <c r="BN124" t="str">
        <f>IF(AE124&lt;2,"",―!$AP$28)</f>
        <v/>
      </c>
      <c r="BO124" t="str">
        <f t="shared" si="3"/>
        <v/>
      </c>
      <c r="BP124" t="str">
        <f t="shared" si="8"/>
        <v/>
      </c>
      <c r="BR124">
        <f t="shared" si="2"/>
        <v>0</v>
      </c>
    </row>
    <row r="125" spans="3:70" x14ac:dyDescent="0.15">
      <c r="C125">
        <v>53</v>
      </c>
      <c r="D125" s="22">
        <f>IF(実施計画様式!D125="",0,IFERROR(VLOOKUP(実施計画様式!D125,―!A:B,2,FALSE),"error"))</f>
        <v>0</v>
      </c>
      <c r="E125">
        <f>IF(実施計画様式!E125="",0,IFERROR(VLOOKUP(実施計画様式!E125,―!$C$40:$D$47,2,FALSE),"error"))</f>
        <v>0</v>
      </c>
      <c r="F125">
        <f>IF(実施計画様式!F125="",0,IFERROR(VLOOKUP(実施計画様式!F125,―!$E$2:$F$2,2,FALSE),"error"))</f>
        <v>0</v>
      </c>
      <c r="G125">
        <f>IFERROR(VLOOKUP(実施計画様式!G125,―!$G$2:$H$2,2,FALSE),0)</f>
        <v>0</v>
      </c>
      <c r="H125">
        <f>IF(実施計画様式!H125="",0,1)</f>
        <v>0</v>
      </c>
      <c r="I125">
        <f>IF(実施計画様式!I125="",0,IFERROR(VLOOKUP(実施計画様式!I125,―!$I$2:$J$2,2,FALSE),"error"))</f>
        <v>0</v>
      </c>
      <c r="J125">
        <f>IF(実施計画様式!J125="",0,1)</f>
        <v>0</v>
      </c>
      <c r="K125">
        <f>IF(実施計画様式!K125="",0,IFERROR(VLOOKUP(実施計画様式!K125,―!K:L,2,FALSE),"error"))</f>
        <v>0</v>
      </c>
      <c r="L125">
        <f>IF(実施計画様式!L125="",0,IFERROR(VLOOKUP(実施計画様式!L125,―!$M$2:$N$2,2,FALSE),"error"))</f>
        <v>0</v>
      </c>
      <c r="M125">
        <f>IFERROR(VLOOKUP(実施計画様式!M125,―!O:P,2,FALSE),0)</f>
        <v>0</v>
      </c>
      <c r="N125">
        <f>IF(実施計画様式!N125="",0,IFERROR(VLOOKUP(実施計画様式!N125,―!$O$1:$P$12,2,FALSE),"error"))</f>
        <v>0</v>
      </c>
      <c r="O125">
        <f>IF(実施計画様式!O125="",0,IFERROR(VLOOKUP(実施計画様式!O125,―!$O$1:$P$12,2,FALSE),"error"))</f>
        <v>0</v>
      </c>
      <c r="P125">
        <f>IF(実施計画様式!P125="",0,IFERROR(VLOOKUP(実施計画様式!P125,―!$O$1:$P$12,2,FALSE),"error"))</f>
        <v>0</v>
      </c>
      <c r="Q125">
        <f>IF(実施計画様式!Q125="",0,1)</f>
        <v>0</v>
      </c>
      <c r="R125" t="s">
        <v>7625</v>
      </c>
      <c r="S125" t="s">
        <v>7625</v>
      </c>
      <c r="T125">
        <f>IF(実施計画様式!T125="",0,1)</f>
        <v>0</v>
      </c>
      <c r="U125">
        <f>IF(実施計画様式!U125="",0,1)</f>
        <v>0</v>
      </c>
      <c r="V125">
        <f>IF(実施計画様式!V125="",0,1)</f>
        <v>0</v>
      </c>
      <c r="W125">
        <f>IF(実施計画様式!W125="",0,1)</f>
        <v>0</v>
      </c>
      <c r="X125">
        <f>IF(実施計画様式!X125="",0,1)</f>
        <v>0</v>
      </c>
      <c r="Y125">
        <f>IF(実施計画様式!Y125="",0,1)</f>
        <v>0</v>
      </c>
      <c r="Z125">
        <f>IF(実施計画様式!Z125="",0,1)</f>
        <v>0</v>
      </c>
      <c r="AA125">
        <f>IF(実施計画様式!AA125="",0,1)</f>
        <v>0</v>
      </c>
      <c r="AB125">
        <f>IF(実施計画様式!AB125="",0,IFERROR(VLOOKUP(実施計画様式!AB125,―!$Q$2:$R$3,2,FALSE),"error"))</f>
        <v>0</v>
      </c>
      <c r="AC125">
        <f>IF(実施計画様式!AC125="",0,IFERROR(VLOOKUP(実施計画様式!AC125,―!$S$2:$T$3,2,FALSE),"error"))</f>
        <v>0</v>
      </c>
      <c r="AD125">
        <f>IF(実施計画様式!AD125="",0,IFERROR(VLOOKUP(実施計画様式!AD125,―!$U$2:$V$3,2,FALSE),"error"))</f>
        <v>0</v>
      </c>
      <c r="AE125">
        <f>IF(実施計画様式!AE125="",0,IFERROR(VLOOKUP(実施計画様式!AE125,―!$W$2:$X$3,2,FALSE),"error"))</f>
        <v>0</v>
      </c>
      <c r="AF125">
        <f>IF(実施計画様式!AF125="",0,IFERROR(VLOOKUP(実施計画様式!AF125,―!$AP$29:$AQ$29,2,FALSE),"error"))</f>
        <v>0</v>
      </c>
      <c r="AG125">
        <f>IF(実施計画様式!AG125="",0,IFERROR(VLOOKUP(実施計画様式!AG125,―!Y:Z,2,FALSE),"error"))</f>
        <v>0</v>
      </c>
      <c r="AH125">
        <f>IF(実施計画様式!AH125="",0,IFERROR(VLOOKUP(実施計画様式!AH125,―!AA:AB,2,FALSE),"error"))</f>
        <v>0</v>
      </c>
      <c r="AI125">
        <f>IF(実施計画様式!AI125="",0,IFERROR(VLOOKUP(実施計画様式!AI125,―!AN:AO,2,FALSE),"error"))</f>
        <v>0</v>
      </c>
      <c r="AJ125">
        <f>IF(実施計画様式!AJ125="",0,IFERROR(VLOOKUP(実施計画様式!AJ125,―!AN:AO,2,FALSE),"error"))</f>
        <v>0</v>
      </c>
      <c r="AK125">
        <f>IF(実施計画様式!AK125="",0,IFERROR(VLOOKUP(実施計画様式!AK125,―!AN:AO,2,FALSE),"error"))</f>
        <v>0</v>
      </c>
      <c r="AL125">
        <f>IF(実施計画様式!AL125="",0,1)</f>
        <v>0</v>
      </c>
      <c r="AM125">
        <f>IF(実施計画様式!AM125="",0,IFERROR(VLOOKUP(実施計画様式!AM125,―!$AP$10:$AQ$23,2,FALSE),"error"))</f>
        <v>0</v>
      </c>
      <c r="AN125">
        <f>IF(実施計画様式!AN125="",0,IFERROR(VLOOKUP(実施計画様式!AN125,―!$AP$39:$AQ$44,2,FALSE),"error"))</f>
        <v>0</v>
      </c>
      <c r="AO125">
        <f>IF(実施計画様式!AO125="",0,IFERROR(VLOOKUP(実施計画様式!AO125,参考資料1_対象分野リスト!$B$2:$C$46,2,FALSE),"error"))</f>
        <v>0</v>
      </c>
      <c r="AP125">
        <f>IF(実施計画様式!AP125="",0,IFERROR(VLOOKUP(実施計画様式!AP125,参考資料1_対象分野リスト!$B$2:$C$46,2,FALSE),"error"))</f>
        <v>0</v>
      </c>
      <c r="AQ125">
        <f>IF(実施計画様式!AQ125="",0,IFERROR(VLOOKUP(実施計画様式!AQ125,参考資料1_対象分野リスト!$B$2:$C$46,2,FALSE),"error"))</f>
        <v>0</v>
      </c>
      <c r="AR125">
        <f>IF(実施計画様式!AR125="",0,IFERROR(VLOOKUP(実施計画様式!AR125,参考資料1_対象分野リスト!$B$2:$C$46,2,FALSE),"error"))</f>
        <v>0</v>
      </c>
      <c r="AS125">
        <f>IF(実施計画様式!AS125="",0,IFERROR(VLOOKUP(実施計画様式!AS125,参考資料1_対象分野リスト!$E$5:$F$35,2,FALSE),"error"))</f>
        <v>0</v>
      </c>
      <c r="BB125">
        <f>IF(実施計画様式!BB125="",0,IFERROR(VLOOKUP(実施計画様式!BB125,―!AK:AL,2,FALSE),"error"))</f>
        <v>0</v>
      </c>
      <c r="BC125" t="str">
        <f t="shared" si="0"/>
        <v/>
      </c>
      <c r="BF125">
        <v>99</v>
      </c>
      <c r="BG125" t="str">
        <f t="shared" si="4"/>
        <v/>
      </c>
      <c r="BH125" t="str">
        <f>IF(AG125&gt;0,IF(VLOOKUP($B$62,―!$Y$2:$Z$25,2,FALSE)&lt;分岐管理シート!AG125,"予算化方法","予算化方法_未定なし"),"")</f>
        <v/>
      </c>
      <c r="BI125" t="str">
        <f t="shared" si="5"/>
        <v/>
      </c>
      <c r="BJ125" t="str">
        <f t="shared" si="6"/>
        <v/>
      </c>
      <c r="BK125" t="str">
        <f t="shared" si="7"/>
        <v/>
      </c>
      <c r="BL125" t="str">
        <f>_xlfn.IFNA(IF(AND(D125=1,M125=1),INDEX(―!$O$20:$P$26,MATCH(分岐管理シート!N125*100,―!$P$20:$P$26,0),1),""),"")</f>
        <v/>
      </c>
      <c r="BM125" t="str">
        <f>_xlfn.IFNA(IF(AND(D125=1,M125=1),INDEX(―!$O$17:$P$19,MATCH(9-分岐管理シート!N125-分岐管理シート!O125,―!$P$17:$P$19,0),1),""),"")</f>
        <v/>
      </c>
      <c r="BN125" t="str">
        <f>IF(AE125&lt;2,"",―!$AP$28)</f>
        <v/>
      </c>
      <c r="BO125" t="str">
        <f t="shared" si="3"/>
        <v/>
      </c>
      <c r="BP125" t="str">
        <f t="shared" si="8"/>
        <v/>
      </c>
      <c r="BR125">
        <f t="shared" si="2"/>
        <v>0</v>
      </c>
    </row>
    <row r="126" spans="3:70" x14ac:dyDescent="0.15">
      <c r="C126">
        <v>54</v>
      </c>
      <c r="D126" s="22">
        <f>IF(実施計画様式!D126="",0,IFERROR(VLOOKUP(実施計画様式!D126,―!A:B,2,FALSE),"error"))</f>
        <v>0</v>
      </c>
      <c r="E126">
        <f>IF(実施計画様式!E126="",0,IFERROR(VLOOKUP(実施計画様式!E126,―!$C$40:$D$47,2,FALSE),"error"))</f>
        <v>0</v>
      </c>
      <c r="F126">
        <f>IF(実施計画様式!F126="",0,IFERROR(VLOOKUP(実施計画様式!F126,―!$E$2:$F$2,2,FALSE),"error"))</f>
        <v>0</v>
      </c>
      <c r="G126">
        <f>IFERROR(VLOOKUP(実施計画様式!G126,―!$G$2:$H$2,2,FALSE),0)</f>
        <v>0</v>
      </c>
      <c r="H126">
        <f>IF(実施計画様式!H126="",0,1)</f>
        <v>0</v>
      </c>
      <c r="I126">
        <f>IF(実施計画様式!I126="",0,IFERROR(VLOOKUP(実施計画様式!I126,―!$I$2:$J$2,2,FALSE),"error"))</f>
        <v>0</v>
      </c>
      <c r="J126">
        <f>IF(実施計画様式!J126="",0,1)</f>
        <v>0</v>
      </c>
      <c r="K126">
        <f>IF(実施計画様式!K126="",0,IFERROR(VLOOKUP(実施計画様式!K126,―!K:L,2,FALSE),"error"))</f>
        <v>0</v>
      </c>
      <c r="L126">
        <f>IF(実施計画様式!L126="",0,IFERROR(VLOOKUP(実施計画様式!L126,―!$M$2:$N$2,2,FALSE),"error"))</f>
        <v>0</v>
      </c>
      <c r="M126">
        <f>IFERROR(VLOOKUP(実施計画様式!M126,―!O:P,2,FALSE),0)</f>
        <v>0</v>
      </c>
      <c r="N126">
        <f>IF(実施計画様式!N126="",0,IFERROR(VLOOKUP(実施計画様式!N126,―!$O$1:$P$12,2,FALSE),"error"))</f>
        <v>0</v>
      </c>
      <c r="O126">
        <f>IF(実施計画様式!O126="",0,IFERROR(VLOOKUP(実施計画様式!O126,―!$O$1:$P$12,2,FALSE),"error"))</f>
        <v>0</v>
      </c>
      <c r="P126">
        <f>IF(実施計画様式!P126="",0,IFERROR(VLOOKUP(実施計画様式!P126,―!$O$1:$P$12,2,FALSE),"error"))</f>
        <v>0</v>
      </c>
      <c r="Q126">
        <f>IF(実施計画様式!Q126="",0,1)</f>
        <v>0</v>
      </c>
      <c r="R126" t="s">
        <v>7625</v>
      </c>
      <c r="S126" t="s">
        <v>7625</v>
      </c>
      <c r="T126">
        <f>IF(実施計画様式!T126="",0,1)</f>
        <v>0</v>
      </c>
      <c r="U126">
        <f>IF(実施計画様式!U126="",0,1)</f>
        <v>0</v>
      </c>
      <c r="V126">
        <f>IF(実施計画様式!V126="",0,1)</f>
        <v>0</v>
      </c>
      <c r="W126">
        <f>IF(実施計画様式!W126="",0,1)</f>
        <v>0</v>
      </c>
      <c r="X126">
        <f>IF(実施計画様式!X126="",0,1)</f>
        <v>0</v>
      </c>
      <c r="Y126">
        <f>IF(実施計画様式!Y126="",0,1)</f>
        <v>0</v>
      </c>
      <c r="Z126">
        <f>IF(実施計画様式!Z126="",0,1)</f>
        <v>0</v>
      </c>
      <c r="AA126">
        <f>IF(実施計画様式!AA126="",0,1)</f>
        <v>0</v>
      </c>
      <c r="AB126">
        <f>IF(実施計画様式!AB126="",0,IFERROR(VLOOKUP(実施計画様式!AB126,―!$Q$2:$R$3,2,FALSE),"error"))</f>
        <v>0</v>
      </c>
      <c r="AC126">
        <f>IF(実施計画様式!AC126="",0,IFERROR(VLOOKUP(実施計画様式!AC126,―!$S$2:$T$3,2,FALSE),"error"))</f>
        <v>0</v>
      </c>
      <c r="AD126">
        <f>IF(実施計画様式!AD126="",0,IFERROR(VLOOKUP(実施計画様式!AD126,―!$U$2:$V$3,2,FALSE),"error"))</f>
        <v>0</v>
      </c>
      <c r="AE126">
        <f>IF(実施計画様式!AE126="",0,IFERROR(VLOOKUP(実施計画様式!AE126,―!$W$2:$X$3,2,FALSE),"error"))</f>
        <v>0</v>
      </c>
      <c r="AF126">
        <f>IF(実施計画様式!AF126="",0,IFERROR(VLOOKUP(実施計画様式!AF126,―!$AP$29:$AQ$29,2,FALSE),"error"))</f>
        <v>0</v>
      </c>
      <c r="AG126">
        <f>IF(実施計画様式!AG126="",0,IFERROR(VLOOKUP(実施計画様式!AG126,―!Y:Z,2,FALSE),"error"))</f>
        <v>0</v>
      </c>
      <c r="AH126">
        <f>IF(実施計画様式!AH126="",0,IFERROR(VLOOKUP(実施計画様式!AH126,―!AA:AB,2,FALSE),"error"))</f>
        <v>0</v>
      </c>
      <c r="AI126">
        <f>IF(実施計画様式!AI126="",0,IFERROR(VLOOKUP(実施計画様式!AI126,―!AN:AO,2,FALSE),"error"))</f>
        <v>0</v>
      </c>
      <c r="AJ126">
        <f>IF(実施計画様式!AJ126="",0,IFERROR(VLOOKUP(実施計画様式!AJ126,―!AN:AO,2,FALSE),"error"))</f>
        <v>0</v>
      </c>
      <c r="AK126">
        <f>IF(実施計画様式!AK126="",0,IFERROR(VLOOKUP(実施計画様式!AK126,―!AN:AO,2,FALSE),"error"))</f>
        <v>0</v>
      </c>
      <c r="AL126">
        <f>IF(実施計画様式!AL126="",0,1)</f>
        <v>0</v>
      </c>
      <c r="AM126">
        <f>IF(実施計画様式!AM126="",0,IFERROR(VLOOKUP(実施計画様式!AM126,―!$AP$10:$AQ$23,2,FALSE),"error"))</f>
        <v>0</v>
      </c>
      <c r="AN126">
        <f>IF(実施計画様式!AN126="",0,IFERROR(VLOOKUP(実施計画様式!AN126,―!$AP$39:$AQ$44,2,FALSE),"error"))</f>
        <v>0</v>
      </c>
      <c r="AO126">
        <f>IF(実施計画様式!AO126="",0,IFERROR(VLOOKUP(実施計画様式!AO126,参考資料1_対象分野リスト!$B$2:$C$46,2,FALSE),"error"))</f>
        <v>0</v>
      </c>
      <c r="AP126">
        <f>IF(実施計画様式!AP126="",0,IFERROR(VLOOKUP(実施計画様式!AP126,参考資料1_対象分野リスト!$B$2:$C$46,2,FALSE),"error"))</f>
        <v>0</v>
      </c>
      <c r="AQ126">
        <f>IF(実施計画様式!AQ126="",0,IFERROR(VLOOKUP(実施計画様式!AQ126,参考資料1_対象分野リスト!$B$2:$C$46,2,FALSE),"error"))</f>
        <v>0</v>
      </c>
      <c r="AR126">
        <f>IF(実施計画様式!AR126="",0,IFERROR(VLOOKUP(実施計画様式!AR126,参考資料1_対象分野リスト!$B$2:$C$46,2,FALSE),"error"))</f>
        <v>0</v>
      </c>
      <c r="AS126">
        <f>IF(実施計画様式!AS126="",0,IFERROR(VLOOKUP(実施計画様式!AS126,参考資料1_対象分野リスト!$E$5:$F$35,2,FALSE),"error"))</f>
        <v>0</v>
      </c>
      <c r="BB126">
        <f>IF(実施計画様式!BB126="",0,IFERROR(VLOOKUP(実施計画様式!BB126,―!AK:AL,2,FALSE),"error"))</f>
        <v>0</v>
      </c>
      <c r="BC126" t="str">
        <f t="shared" si="0"/>
        <v/>
      </c>
      <c r="BF126">
        <v>99</v>
      </c>
      <c r="BG126" t="str">
        <f t="shared" si="4"/>
        <v/>
      </c>
      <c r="BH126" t="str">
        <f>IF(AG126&gt;0,IF(VLOOKUP($B$62,―!$Y$2:$Z$25,2,FALSE)&lt;分岐管理シート!AG126,"予算化方法","予算化方法_未定なし"),"")</f>
        <v/>
      </c>
      <c r="BI126" t="str">
        <f t="shared" si="5"/>
        <v/>
      </c>
      <c r="BJ126" t="str">
        <f t="shared" si="6"/>
        <v/>
      </c>
      <c r="BK126" t="str">
        <f t="shared" si="7"/>
        <v/>
      </c>
      <c r="BL126" t="str">
        <f>_xlfn.IFNA(IF(AND(D126=1,M126=1),INDEX(―!$O$20:$P$26,MATCH(分岐管理シート!N126*100,―!$P$20:$P$26,0),1),""),"")</f>
        <v/>
      </c>
      <c r="BM126" t="str">
        <f>_xlfn.IFNA(IF(AND(D126=1,M126=1),INDEX(―!$O$17:$P$19,MATCH(9-分岐管理シート!N126-分岐管理シート!O126,―!$P$17:$P$19,0),1),""),"")</f>
        <v/>
      </c>
      <c r="BN126" t="str">
        <f>IF(AE126&lt;2,"",―!$AP$28)</f>
        <v/>
      </c>
      <c r="BO126" t="str">
        <f t="shared" si="3"/>
        <v/>
      </c>
      <c r="BP126" t="str">
        <f t="shared" si="8"/>
        <v/>
      </c>
      <c r="BR126">
        <f t="shared" si="2"/>
        <v>0</v>
      </c>
    </row>
    <row r="127" spans="3:70" x14ac:dyDescent="0.15">
      <c r="C127">
        <v>55</v>
      </c>
      <c r="D127" s="22">
        <f>IF(実施計画様式!D127="",0,IFERROR(VLOOKUP(実施計画様式!D127,―!A:B,2,FALSE),"error"))</f>
        <v>0</v>
      </c>
      <c r="E127">
        <f>IF(実施計画様式!E127="",0,IFERROR(VLOOKUP(実施計画様式!E127,―!$C$40:$D$47,2,FALSE),"error"))</f>
        <v>0</v>
      </c>
      <c r="F127">
        <f>IF(実施計画様式!F127="",0,IFERROR(VLOOKUP(実施計画様式!F127,―!$E$2:$F$2,2,FALSE),"error"))</f>
        <v>0</v>
      </c>
      <c r="G127">
        <f>IFERROR(VLOOKUP(実施計画様式!G127,―!$G$2:$H$2,2,FALSE),0)</f>
        <v>0</v>
      </c>
      <c r="H127">
        <f>IF(実施計画様式!H127="",0,1)</f>
        <v>0</v>
      </c>
      <c r="I127">
        <f>IF(実施計画様式!I127="",0,IFERROR(VLOOKUP(実施計画様式!I127,―!$I$2:$J$2,2,FALSE),"error"))</f>
        <v>0</v>
      </c>
      <c r="J127">
        <f>IF(実施計画様式!J127="",0,1)</f>
        <v>0</v>
      </c>
      <c r="K127">
        <f>IF(実施計画様式!K127="",0,IFERROR(VLOOKUP(実施計画様式!K127,―!K:L,2,FALSE),"error"))</f>
        <v>0</v>
      </c>
      <c r="L127">
        <f>IF(実施計画様式!L127="",0,IFERROR(VLOOKUP(実施計画様式!L127,―!$M$2:$N$2,2,FALSE),"error"))</f>
        <v>0</v>
      </c>
      <c r="M127">
        <f>IFERROR(VLOOKUP(実施計画様式!M127,―!O:P,2,FALSE),0)</f>
        <v>0</v>
      </c>
      <c r="N127">
        <f>IF(実施計画様式!N127="",0,IFERROR(VLOOKUP(実施計画様式!N127,―!$O$1:$P$12,2,FALSE),"error"))</f>
        <v>0</v>
      </c>
      <c r="O127">
        <f>IF(実施計画様式!O127="",0,IFERROR(VLOOKUP(実施計画様式!O127,―!$O$1:$P$12,2,FALSE),"error"))</f>
        <v>0</v>
      </c>
      <c r="P127">
        <f>IF(実施計画様式!P127="",0,IFERROR(VLOOKUP(実施計画様式!P127,―!$O$1:$P$12,2,FALSE),"error"))</f>
        <v>0</v>
      </c>
      <c r="Q127">
        <f>IF(実施計画様式!Q127="",0,1)</f>
        <v>0</v>
      </c>
      <c r="R127" t="s">
        <v>7625</v>
      </c>
      <c r="S127" t="s">
        <v>7625</v>
      </c>
      <c r="T127">
        <f>IF(実施計画様式!T127="",0,1)</f>
        <v>0</v>
      </c>
      <c r="U127">
        <f>IF(実施計画様式!U127="",0,1)</f>
        <v>0</v>
      </c>
      <c r="V127">
        <f>IF(実施計画様式!V127="",0,1)</f>
        <v>0</v>
      </c>
      <c r="W127">
        <f>IF(実施計画様式!W127="",0,1)</f>
        <v>0</v>
      </c>
      <c r="X127">
        <f>IF(実施計画様式!X127="",0,1)</f>
        <v>0</v>
      </c>
      <c r="Y127">
        <f>IF(実施計画様式!Y127="",0,1)</f>
        <v>0</v>
      </c>
      <c r="Z127">
        <f>IF(実施計画様式!Z127="",0,1)</f>
        <v>0</v>
      </c>
      <c r="AA127">
        <f>IF(実施計画様式!AA127="",0,1)</f>
        <v>0</v>
      </c>
      <c r="AB127">
        <f>IF(実施計画様式!AB127="",0,IFERROR(VLOOKUP(実施計画様式!AB127,―!$Q$2:$R$3,2,FALSE),"error"))</f>
        <v>0</v>
      </c>
      <c r="AC127">
        <f>IF(実施計画様式!AC127="",0,IFERROR(VLOOKUP(実施計画様式!AC127,―!$S$2:$T$3,2,FALSE),"error"))</f>
        <v>0</v>
      </c>
      <c r="AD127">
        <f>IF(実施計画様式!AD127="",0,IFERROR(VLOOKUP(実施計画様式!AD127,―!$U$2:$V$3,2,FALSE),"error"))</f>
        <v>0</v>
      </c>
      <c r="AE127">
        <f>IF(実施計画様式!AE127="",0,IFERROR(VLOOKUP(実施計画様式!AE127,―!$W$2:$X$3,2,FALSE),"error"))</f>
        <v>0</v>
      </c>
      <c r="AF127">
        <f>IF(実施計画様式!AF127="",0,IFERROR(VLOOKUP(実施計画様式!AF127,―!$AP$29:$AQ$29,2,FALSE),"error"))</f>
        <v>0</v>
      </c>
      <c r="AG127">
        <f>IF(実施計画様式!AG127="",0,IFERROR(VLOOKUP(実施計画様式!AG127,―!Y:Z,2,FALSE),"error"))</f>
        <v>0</v>
      </c>
      <c r="AH127">
        <f>IF(実施計画様式!AH127="",0,IFERROR(VLOOKUP(実施計画様式!AH127,―!AA:AB,2,FALSE),"error"))</f>
        <v>0</v>
      </c>
      <c r="AI127">
        <f>IF(実施計画様式!AI127="",0,IFERROR(VLOOKUP(実施計画様式!AI127,―!AN:AO,2,FALSE),"error"))</f>
        <v>0</v>
      </c>
      <c r="AJ127">
        <f>IF(実施計画様式!AJ127="",0,IFERROR(VLOOKUP(実施計画様式!AJ127,―!AN:AO,2,FALSE),"error"))</f>
        <v>0</v>
      </c>
      <c r="AK127">
        <f>IF(実施計画様式!AK127="",0,IFERROR(VLOOKUP(実施計画様式!AK127,―!AN:AO,2,FALSE),"error"))</f>
        <v>0</v>
      </c>
      <c r="AL127">
        <f>IF(実施計画様式!AL127="",0,1)</f>
        <v>0</v>
      </c>
      <c r="AM127">
        <f>IF(実施計画様式!AM127="",0,IFERROR(VLOOKUP(実施計画様式!AM127,―!$AP$10:$AQ$23,2,FALSE),"error"))</f>
        <v>0</v>
      </c>
      <c r="AN127">
        <f>IF(実施計画様式!AN127="",0,IFERROR(VLOOKUP(実施計画様式!AN127,―!$AP$39:$AQ$44,2,FALSE),"error"))</f>
        <v>0</v>
      </c>
      <c r="AO127">
        <f>IF(実施計画様式!AO127="",0,IFERROR(VLOOKUP(実施計画様式!AO127,参考資料1_対象分野リスト!$B$2:$C$46,2,FALSE),"error"))</f>
        <v>0</v>
      </c>
      <c r="AP127">
        <f>IF(実施計画様式!AP127="",0,IFERROR(VLOOKUP(実施計画様式!AP127,参考資料1_対象分野リスト!$B$2:$C$46,2,FALSE),"error"))</f>
        <v>0</v>
      </c>
      <c r="AQ127">
        <f>IF(実施計画様式!AQ127="",0,IFERROR(VLOOKUP(実施計画様式!AQ127,参考資料1_対象分野リスト!$B$2:$C$46,2,FALSE),"error"))</f>
        <v>0</v>
      </c>
      <c r="AR127">
        <f>IF(実施計画様式!AR127="",0,IFERROR(VLOOKUP(実施計画様式!AR127,参考資料1_対象分野リスト!$B$2:$C$46,2,FALSE),"error"))</f>
        <v>0</v>
      </c>
      <c r="AS127">
        <f>IF(実施計画様式!AS127="",0,IFERROR(VLOOKUP(実施計画様式!AS127,参考資料1_対象分野リスト!$E$5:$F$35,2,FALSE),"error"))</f>
        <v>0</v>
      </c>
      <c r="BB127">
        <f>IF(実施計画様式!BB127="",0,IFERROR(VLOOKUP(実施計画様式!BB127,―!AK:AL,2,FALSE),"error"))</f>
        <v>0</v>
      </c>
      <c r="BC127" t="str">
        <f t="shared" si="0"/>
        <v/>
      </c>
      <c r="BF127">
        <v>99</v>
      </c>
      <c r="BG127" t="str">
        <f t="shared" si="4"/>
        <v/>
      </c>
      <c r="BH127" t="str">
        <f>IF(AG127&gt;0,IF(VLOOKUP($B$62,―!$Y$2:$Z$25,2,FALSE)&lt;分岐管理シート!AG127,"予算化方法","予算化方法_未定なし"),"")</f>
        <v/>
      </c>
      <c r="BI127" t="str">
        <f t="shared" si="5"/>
        <v/>
      </c>
      <c r="BJ127" t="str">
        <f t="shared" si="6"/>
        <v/>
      </c>
      <c r="BK127" t="str">
        <f t="shared" si="7"/>
        <v/>
      </c>
      <c r="BL127" t="str">
        <f>_xlfn.IFNA(IF(AND(D127=1,M127=1),INDEX(―!$O$20:$P$26,MATCH(分岐管理シート!N127*100,―!$P$20:$P$26,0),1),""),"")</f>
        <v/>
      </c>
      <c r="BM127" t="str">
        <f>_xlfn.IFNA(IF(AND(D127=1,M127=1),INDEX(―!$O$17:$P$19,MATCH(9-分岐管理シート!N127-分岐管理シート!O127,―!$P$17:$P$19,0),1),""),"")</f>
        <v/>
      </c>
      <c r="BN127" t="str">
        <f>IF(AE127&lt;2,"",―!$AP$28)</f>
        <v/>
      </c>
      <c r="BO127" t="str">
        <f t="shared" si="3"/>
        <v/>
      </c>
      <c r="BP127" t="str">
        <f t="shared" si="8"/>
        <v/>
      </c>
      <c r="BR127">
        <f t="shared" si="2"/>
        <v>0</v>
      </c>
    </row>
    <row r="128" spans="3:70" x14ac:dyDescent="0.15">
      <c r="C128">
        <v>56</v>
      </c>
      <c r="D128" s="22">
        <f>IF(実施計画様式!D128="",0,IFERROR(VLOOKUP(実施計画様式!D128,―!A:B,2,FALSE),"error"))</f>
        <v>0</v>
      </c>
      <c r="E128">
        <f>IF(実施計画様式!E128="",0,IFERROR(VLOOKUP(実施計画様式!E128,―!$C$40:$D$47,2,FALSE),"error"))</f>
        <v>0</v>
      </c>
      <c r="F128">
        <f>IF(実施計画様式!F128="",0,IFERROR(VLOOKUP(実施計画様式!F128,―!$E$2:$F$2,2,FALSE),"error"))</f>
        <v>0</v>
      </c>
      <c r="G128">
        <f>IFERROR(VLOOKUP(実施計画様式!G128,―!$G$2:$H$2,2,FALSE),0)</f>
        <v>0</v>
      </c>
      <c r="H128">
        <f>IF(実施計画様式!H128="",0,1)</f>
        <v>0</v>
      </c>
      <c r="I128">
        <f>IF(実施計画様式!I128="",0,IFERROR(VLOOKUP(実施計画様式!I128,―!$I$2:$J$2,2,FALSE),"error"))</f>
        <v>0</v>
      </c>
      <c r="J128">
        <f>IF(実施計画様式!J128="",0,1)</f>
        <v>0</v>
      </c>
      <c r="K128">
        <f>IF(実施計画様式!K128="",0,IFERROR(VLOOKUP(実施計画様式!K128,―!K:L,2,FALSE),"error"))</f>
        <v>0</v>
      </c>
      <c r="L128">
        <f>IF(実施計画様式!L128="",0,IFERROR(VLOOKUP(実施計画様式!L128,―!$M$2:$N$2,2,FALSE),"error"))</f>
        <v>0</v>
      </c>
      <c r="M128">
        <f>IFERROR(VLOOKUP(実施計画様式!M128,―!O:P,2,FALSE),0)</f>
        <v>0</v>
      </c>
      <c r="N128">
        <f>IF(実施計画様式!N128="",0,IFERROR(VLOOKUP(実施計画様式!N128,―!$O$1:$P$12,2,FALSE),"error"))</f>
        <v>0</v>
      </c>
      <c r="O128">
        <f>IF(実施計画様式!O128="",0,IFERROR(VLOOKUP(実施計画様式!O128,―!$O$1:$P$12,2,FALSE),"error"))</f>
        <v>0</v>
      </c>
      <c r="P128">
        <f>IF(実施計画様式!P128="",0,IFERROR(VLOOKUP(実施計画様式!P128,―!$O$1:$P$12,2,FALSE),"error"))</f>
        <v>0</v>
      </c>
      <c r="Q128">
        <f>IF(実施計画様式!Q128="",0,1)</f>
        <v>0</v>
      </c>
      <c r="R128" t="s">
        <v>7625</v>
      </c>
      <c r="S128" t="s">
        <v>7625</v>
      </c>
      <c r="T128">
        <f>IF(実施計画様式!T128="",0,1)</f>
        <v>0</v>
      </c>
      <c r="U128">
        <f>IF(実施計画様式!U128="",0,1)</f>
        <v>0</v>
      </c>
      <c r="V128">
        <f>IF(実施計画様式!V128="",0,1)</f>
        <v>0</v>
      </c>
      <c r="W128">
        <f>IF(実施計画様式!W128="",0,1)</f>
        <v>0</v>
      </c>
      <c r="X128">
        <f>IF(実施計画様式!X128="",0,1)</f>
        <v>0</v>
      </c>
      <c r="Y128">
        <f>IF(実施計画様式!Y128="",0,1)</f>
        <v>0</v>
      </c>
      <c r="Z128">
        <f>IF(実施計画様式!Z128="",0,1)</f>
        <v>0</v>
      </c>
      <c r="AA128">
        <f>IF(実施計画様式!AA128="",0,1)</f>
        <v>0</v>
      </c>
      <c r="AB128">
        <f>IF(実施計画様式!AB128="",0,IFERROR(VLOOKUP(実施計画様式!AB128,―!$Q$2:$R$3,2,FALSE),"error"))</f>
        <v>0</v>
      </c>
      <c r="AC128">
        <f>IF(実施計画様式!AC128="",0,IFERROR(VLOOKUP(実施計画様式!AC128,―!$S$2:$T$3,2,FALSE),"error"))</f>
        <v>0</v>
      </c>
      <c r="AD128">
        <f>IF(実施計画様式!AD128="",0,IFERROR(VLOOKUP(実施計画様式!AD128,―!$U$2:$V$3,2,FALSE),"error"))</f>
        <v>0</v>
      </c>
      <c r="AE128">
        <f>IF(実施計画様式!AE128="",0,IFERROR(VLOOKUP(実施計画様式!AE128,―!$W$2:$X$3,2,FALSE),"error"))</f>
        <v>0</v>
      </c>
      <c r="AF128">
        <f>IF(実施計画様式!AF128="",0,IFERROR(VLOOKUP(実施計画様式!AF128,―!$AP$29:$AQ$29,2,FALSE),"error"))</f>
        <v>0</v>
      </c>
      <c r="AG128">
        <f>IF(実施計画様式!AG128="",0,IFERROR(VLOOKUP(実施計画様式!AG128,―!Y:Z,2,FALSE),"error"))</f>
        <v>0</v>
      </c>
      <c r="AH128">
        <f>IF(実施計画様式!AH128="",0,IFERROR(VLOOKUP(実施計画様式!AH128,―!AA:AB,2,FALSE),"error"))</f>
        <v>0</v>
      </c>
      <c r="AI128">
        <f>IF(実施計画様式!AI128="",0,IFERROR(VLOOKUP(実施計画様式!AI128,―!AN:AO,2,FALSE),"error"))</f>
        <v>0</v>
      </c>
      <c r="AJ128">
        <f>IF(実施計画様式!AJ128="",0,IFERROR(VLOOKUP(実施計画様式!AJ128,―!AN:AO,2,FALSE),"error"))</f>
        <v>0</v>
      </c>
      <c r="AK128">
        <f>IF(実施計画様式!AK128="",0,IFERROR(VLOOKUP(実施計画様式!AK128,―!AN:AO,2,FALSE),"error"))</f>
        <v>0</v>
      </c>
      <c r="AL128">
        <f>IF(実施計画様式!AL128="",0,1)</f>
        <v>0</v>
      </c>
      <c r="AM128">
        <f>IF(実施計画様式!AM128="",0,IFERROR(VLOOKUP(実施計画様式!AM128,―!$AP$10:$AQ$23,2,FALSE),"error"))</f>
        <v>0</v>
      </c>
      <c r="AN128">
        <f>IF(実施計画様式!AN128="",0,IFERROR(VLOOKUP(実施計画様式!AN128,―!$AP$39:$AQ$44,2,FALSE),"error"))</f>
        <v>0</v>
      </c>
      <c r="AO128">
        <f>IF(実施計画様式!AO128="",0,IFERROR(VLOOKUP(実施計画様式!AO128,参考資料1_対象分野リスト!$B$2:$C$46,2,FALSE),"error"))</f>
        <v>0</v>
      </c>
      <c r="AP128">
        <f>IF(実施計画様式!AP128="",0,IFERROR(VLOOKUP(実施計画様式!AP128,参考資料1_対象分野リスト!$B$2:$C$46,2,FALSE),"error"))</f>
        <v>0</v>
      </c>
      <c r="AQ128">
        <f>IF(実施計画様式!AQ128="",0,IFERROR(VLOOKUP(実施計画様式!AQ128,参考資料1_対象分野リスト!$B$2:$C$46,2,FALSE),"error"))</f>
        <v>0</v>
      </c>
      <c r="AR128">
        <f>IF(実施計画様式!AR128="",0,IFERROR(VLOOKUP(実施計画様式!AR128,参考資料1_対象分野リスト!$B$2:$C$46,2,FALSE),"error"))</f>
        <v>0</v>
      </c>
      <c r="AS128">
        <f>IF(実施計画様式!AS128="",0,IFERROR(VLOOKUP(実施計画様式!AS128,参考資料1_対象分野リスト!$E$5:$F$35,2,FALSE),"error"))</f>
        <v>0</v>
      </c>
      <c r="BB128">
        <f>IF(実施計画様式!BB128="",0,IFERROR(VLOOKUP(実施計画様式!BB128,―!AK:AL,2,FALSE),"error"))</f>
        <v>0</v>
      </c>
      <c r="BC128" t="str">
        <f t="shared" si="0"/>
        <v/>
      </c>
      <c r="BF128">
        <v>99</v>
      </c>
      <c r="BG128" t="str">
        <f t="shared" si="4"/>
        <v/>
      </c>
      <c r="BH128" t="str">
        <f>IF(AG128&gt;0,IF(VLOOKUP($B$62,―!$Y$2:$Z$25,2,FALSE)&lt;分岐管理シート!AG128,"予算化方法","予算化方法_未定なし"),"")</f>
        <v/>
      </c>
      <c r="BI128" t="str">
        <f t="shared" si="5"/>
        <v/>
      </c>
      <c r="BJ128" t="str">
        <f t="shared" si="6"/>
        <v/>
      </c>
      <c r="BK128" t="str">
        <f t="shared" si="7"/>
        <v/>
      </c>
      <c r="BL128" t="str">
        <f>_xlfn.IFNA(IF(AND(D128=1,M128=1),INDEX(―!$O$20:$P$26,MATCH(分岐管理シート!N128*100,―!$P$20:$P$26,0),1),""),"")</f>
        <v/>
      </c>
      <c r="BM128" t="str">
        <f>_xlfn.IFNA(IF(AND(D128=1,M128=1),INDEX(―!$O$17:$P$19,MATCH(9-分岐管理シート!N128-分岐管理シート!O128,―!$P$17:$P$19,0),1),""),"")</f>
        <v/>
      </c>
      <c r="BN128" t="str">
        <f>IF(AE128&lt;2,"",―!$AP$28)</f>
        <v/>
      </c>
      <c r="BO128" t="str">
        <f t="shared" si="3"/>
        <v/>
      </c>
      <c r="BP128" t="str">
        <f t="shared" si="8"/>
        <v/>
      </c>
      <c r="BR128">
        <f t="shared" si="2"/>
        <v>0</v>
      </c>
    </row>
    <row r="129" spans="3:70" x14ac:dyDescent="0.15">
      <c r="C129">
        <v>57</v>
      </c>
      <c r="D129" s="22">
        <f>IF(実施計画様式!D129="",0,IFERROR(VLOOKUP(実施計画様式!D129,―!A:B,2,FALSE),"error"))</f>
        <v>0</v>
      </c>
      <c r="E129">
        <f>IF(実施計画様式!E129="",0,IFERROR(VLOOKUP(実施計画様式!E129,―!$C$40:$D$47,2,FALSE),"error"))</f>
        <v>0</v>
      </c>
      <c r="F129">
        <f>IF(実施計画様式!F129="",0,IFERROR(VLOOKUP(実施計画様式!F129,―!$E$2:$F$2,2,FALSE),"error"))</f>
        <v>0</v>
      </c>
      <c r="G129">
        <f>IFERROR(VLOOKUP(実施計画様式!G129,―!$G$2:$H$2,2,FALSE),0)</f>
        <v>0</v>
      </c>
      <c r="H129">
        <f>IF(実施計画様式!H129="",0,1)</f>
        <v>0</v>
      </c>
      <c r="I129">
        <f>IF(実施計画様式!I129="",0,IFERROR(VLOOKUP(実施計画様式!I129,―!$I$2:$J$2,2,FALSE),"error"))</f>
        <v>0</v>
      </c>
      <c r="J129">
        <f>IF(実施計画様式!J129="",0,1)</f>
        <v>0</v>
      </c>
      <c r="K129">
        <f>IF(実施計画様式!K129="",0,IFERROR(VLOOKUP(実施計画様式!K129,―!K:L,2,FALSE),"error"))</f>
        <v>0</v>
      </c>
      <c r="L129">
        <f>IF(実施計画様式!L129="",0,IFERROR(VLOOKUP(実施計画様式!L129,―!$M$2:$N$2,2,FALSE),"error"))</f>
        <v>0</v>
      </c>
      <c r="M129">
        <f>IFERROR(VLOOKUP(実施計画様式!M129,―!O:P,2,FALSE),0)</f>
        <v>0</v>
      </c>
      <c r="N129">
        <f>IF(実施計画様式!N129="",0,IFERROR(VLOOKUP(実施計画様式!N129,―!$O$1:$P$12,2,FALSE),"error"))</f>
        <v>0</v>
      </c>
      <c r="O129">
        <f>IF(実施計画様式!O129="",0,IFERROR(VLOOKUP(実施計画様式!O129,―!$O$1:$P$12,2,FALSE),"error"))</f>
        <v>0</v>
      </c>
      <c r="P129">
        <f>IF(実施計画様式!P129="",0,IFERROR(VLOOKUP(実施計画様式!P129,―!$O$1:$P$12,2,FALSE),"error"))</f>
        <v>0</v>
      </c>
      <c r="Q129">
        <f>IF(実施計画様式!Q129="",0,1)</f>
        <v>0</v>
      </c>
      <c r="R129" t="s">
        <v>7625</v>
      </c>
      <c r="S129" t="s">
        <v>7625</v>
      </c>
      <c r="T129">
        <f>IF(実施計画様式!T129="",0,1)</f>
        <v>0</v>
      </c>
      <c r="U129">
        <f>IF(実施計画様式!U129="",0,1)</f>
        <v>0</v>
      </c>
      <c r="V129">
        <f>IF(実施計画様式!V129="",0,1)</f>
        <v>0</v>
      </c>
      <c r="W129">
        <f>IF(実施計画様式!W129="",0,1)</f>
        <v>0</v>
      </c>
      <c r="X129">
        <f>IF(実施計画様式!X129="",0,1)</f>
        <v>0</v>
      </c>
      <c r="Y129">
        <f>IF(実施計画様式!Y129="",0,1)</f>
        <v>0</v>
      </c>
      <c r="Z129">
        <f>IF(実施計画様式!Z129="",0,1)</f>
        <v>0</v>
      </c>
      <c r="AA129">
        <f>IF(実施計画様式!AA129="",0,1)</f>
        <v>0</v>
      </c>
      <c r="AB129">
        <f>IF(実施計画様式!AB129="",0,IFERROR(VLOOKUP(実施計画様式!AB129,―!$Q$2:$R$3,2,FALSE),"error"))</f>
        <v>0</v>
      </c>
      <c r="AC129">
        <f>IF(実施計画様式!AC129="",0,IFERROR(VLOOKUP(実施計画様式!AC129,―!$S$2:$T$3,2,FALSE),"error"))</f>
        <v>0</v>
      </c>
      <c r="AD129">
        <f>IF(実施計画様式!AD129="",0,IFERROR(VLOOKUP(実施計画様式!AD129,―!$U$2:$V$3,2,FALSE),"error"))</f>
        <v>0</v>
      </c>
      <c r="AE129">
        <f>IF(実施計画様式!AE129="",0,IFERROR(VLOOKUP(実施計画様式!AE129,―!$W$2:$X$3,2,FALSE),"error"))</f>
        <v>0</v>
      </c>
      <c r="AF129">
        <f>IF(実施計画様式!AF129="",0,IFERROR(VLOOKUP(実施計画様式!AF129,―!$AP$29:$AQ$29,2,FALSE),"error"))</f>
        <v>0</v>
      </c>
      <c r="AG129">
        <f>IF(実施計画様式!AG129="",0,IFERROR(VLOOKUP(実施計画様式!AG129,―!Y:Z,2,FALSE),"error"))</f>
        <v>0</v>
      </c>
      <c r="AH129">
        <f>IF(実施計画様式!AH129="",0,IFERROR(VLOOKUP(実施計画様式!AH129,―!AA:AB,2,FALSE),"error"))</f>
        <v>0</v>
      </c>
      <c r="AI129">
        <f>IF(実施計画様式!AI129="",0,IFERROR(VLOOKUP(実施計画様式!AI129,―!AN:AO,2,FALSE),"error"))</f>
        <v>0</v>
      </c>
      <c r="AJ129">
        <f>IF(実施計画様式!AJ129="",0,IFERROR(VLOOKUP(実施計画様式!AJ129,―!AN:AO,2,FALSE),"error"))</f>
        <v>0</v>
      </c>
      <c r="AK129">
        <f>IF(実施計画様式!AK129="",0,IFERROR(VLOOKUP(実施計画様式!AK129,―!AN:AO,2,FALSE),"error"))</f>
        <v>0</v>
      </c>
      <c r="AL129">
        <f>IF(実施計画様式!AL129="",0,1)</f>
        <v>0</v>
      </c>
      <c r="AM129">
        <f>IF(実施計画様式!AM129="",0,IFERROR(VLOOKUP(実施計画様式!AM129,―!$AP$10:$AQ$23,2,FALSE),"error"))</f>
        <v>0</v>
      </c>
      <c r="AN129">
        <f>IF(実施計画様式!AN129="",0,IFERROR(VLOOKUP(実施計画様式!AN129,―!$AP$39:$AQ$44,2,FALSE),"error"))</f>
        <v>0</v>
      </c>
      <c r="AO129">
        <f>IF(実施計画様式!AO129="",0,IFERROR(VLOOKUP(実施計画様式!AO129,参考資料1_対象分野リスト!$B$2:$C$46,2,FALSE),"error"))</f>
        <v>0</v>
      </c>
      <c r="AP129">
        <f>IF(実施計画様式!AP129="",0,IFERROR(VLOOKUP(実施計画様式!AP129,参考資料1_対象分野リスト!$B$2:$C$46,2,FALSE),"error"))</f>
        <v>0</v>
      </c>
      <c r="AQ129">
        <f>IF(実施計画様式!AQ129="",0,IFERROR(VLOOKUP(実施計画様式!AQ129,参考資料1_対象分野リスト!$B$2:$C$46,2,FALSE),"error"))</f>
        <v>0</v>
      </c>
      <c r="AR129">
        <f>IF(実施計画様式!AR129="",0,IFERROR(VLOOKUP(実施計画様式!AR129,参考資料1_対象分野リスト!$B$2:$C$46,2,FALSE),"error"))</f>
        <v>0</v>
      </c>
      <c r="AS129">
        <f>IF(実施計画様式!AS129="",0,IFERROR(VLOOKUP(実施計画様式!AS129,参考資料1_対象分野リスト!$E$5:$F$35,2,FALSE),"error"))</f>
        <v>0</v>
      </c>
      <c r="BB129">
        <f>IF(実施計画様式!BB129="",0,IFERROR(VLOOKUP(実施計画様式!BB129,―!AK:AL,2,FALSE),"error"))</f>
        <v>0</v>
      </c>
      <c r="BC129" t="str">
        <f t="shared" si="0"/>
        <v/>
      </c>
      <c r="BF129">
        <v>99</v>
      </c>
      <c r="BG129" t="str">
        <f t="shared" si="4"/>
        <v/>
      </c>
      <c r="BH129" t="str">
        <f>IF(AG129&gt;0,IF(VLOOKUP($B$62,―!$Y$2:$Z$25,2,FALSE)&lt;分岐管理シート!AG129,"予算化方法","予算化方法_未定なし"),"")</f>
        <v/>
      </c>
      <c r="BI129" t="str">
        <f t="shared" si="5"/>
        <v/>
      </c>
      <c r="BJ129" t="str">
        <f t="shared" si="6"/>
        <v/>
      </c>
      <c r="BK129" t="str">
        <f t="shared" si="7"/>
        <v/>
      </c>
      <c r="BL129" t="str">
        <f>_xlfn.IFNA(IF(AND(D129=1,M129=1),INDEX(―!$O$20:$P$26,MATCH(分岐管理シート!N129*100,―!$P$20:$P$26,0),1),""),"")</f>
        <v/>
      </c>
      <c r="BM129" t="str">
        <f>_xlfn.IFNA(IF(AND(D129=1,M129=1),INDEX(―!$O$17:$P$19,MATCH(9-分岐管理シート!N129-分岐管理シート!O129,―!$P$17:$P$19,0),1),""),"")</f>
        <v/>
      </c>
      <c r="BN129" t="str">
        <f>IF(AE129&lt;2,"",―!$AP$28)</f>
        <v/>
      </c>
      <c r="BO129" t="str">
        <f t="shared" si="3"/>
        <v/>
      </c>
      <c r="BP129" t="str">
        <f t="shared" si="8"/>
        <v/>
      </c>
      <c r="BR129">
        <f t="shared" si="2"/>
        <v>0</v>
      </c>
    </row>
    <row r="130" spans="3:70" x14ac:dyDescent="0.15">
      <c r="C130">
        <v>58</v>
      </c>
      <c r="D130" s="22">
        <f>IF(実施計画様式!D130="",0,IFERROR(VLOOKUP(実施計画様式!D130,―!A:B,2,FALSE),"error"))</f>
        <v>0</v>
      </c>
      <c r="E130">
        <f>IF(実施計画様式!E130="",0,IFERROR(VLOOKUP(実施計画様式!E130,―!$C$40:$D$47,2,FALSE),"error"))</f>
        <v>0</v>
      </c>
      <c r="F130">
        <f>IF(実施計画様式!F130="",0,IFERROR(VLOOKUP(実施計画様式!F130,―!$E$2:$F$2,2,FALSE),"error"))</f>
        <v>0</v>
      </c>
      <c r="G130">
        <f>IFERROR(VLOOKUP(実施計画様式!G130,―!$G$2:$H$2,2,FALSE),0)</f>
        <v>0</v>
      </c>
      <c r="H130">
        <f>IF(実施計画様式!H130="",0,1)</f>
        <v>0</v>
      </c>
      <c r="I130">
        <f>IF(実施計画様式!I130="",0,IFERROR(VLOOKUP(実施計画様式!I130,―!$I$2:$J$2,2,FALSE),"error"))</f>
        <v>0</v>
      </c>
      <c r="J130">
        <f>IF(実施計画様式!J130="",0,1)</f>
        <v>0</v>
      </c>
      <c r="K130">
        <f>IF(実施計画様式!K130="",0,IFERROR(VLOOKUP(実施計画様式!K130,―!K:L,2,FALSE),"error"))</f>
        <v>0</v>
      </c>
      <c r="L130">
        <f>IF(実施計画様式!L130="",0,IFERROR(VLOOKUP(実施計画様式!L130,―!$M$2:$N$2,2,FALSE),"error"))</f>
        <v>0</v>
      </c>
      <c r="M130">
        <f>IFERROR(VLOOKUP(実施計画様式!M130,―!O:P,2,FALSE),0)</f>
        <v>0</v>
      </c>
      <c r="N130">
        <f>IF(実施計画様式!N130="",0,IFERROR(VLOOKUP(実施計画様式!N130,―!$O$1:$P$12,2,FALSE),"error"))</f>
        <v>0</v>
      </c>
      <c r="O130">
        <f>IF(実施計画様式!O130="",0,IFERROR(VLOOKUP(実施計画様式!O130,―!$O$1:$P$12,2,FALSE),"error"))</f>
        <v>0</v>
      </c>
      <c r="P130">
        <f>IF(実施計画様式!P130="",0,IFERROR(VLOOKUP(実施計画様式!P130,―!$O$1:$P$12,2,FALSE),"error"))</f>
        <v>0</v>
      </c>
      <c r="Q130">
        <f>IF(実施計画様式!Q130="",0,1)</f>
        <v>0</v>
      </c>
      <c r="R130" t="s">
        <v>7625</v>
      </c>
      <c r="S130" t="s">
        <v>7625</v>
      </c>
      <c r="T130">
        <f>IF(実施計画様式!T130="",0,1)</f>
        <v>0</v>
      </c>
      <c r="U130">
        <f>IF(実施計画様式!U130="",0,1)</f>
        <v>0</v>
      </c>
      <c r="V130">
        <f>IF(実施計画様式!V130="",0,1)</f>
        <v>0</v>
      </c>
      <c r="W130">
        <f>IF(実施計画様式!W130="",0,1)</f>
        <v>0</v>
      </c>
      <c r="X130">
        <f>IF(実施計画様式!X130="",0,1)</f>
        <v>0</v>
      </c>
      <c r="Y130">
        <f>IF(実施計画様式!Y130="",0,1)</f>
        <v>0</v>
      </c>
      <c r="Z130">
        <f>IF(実施計画様式!Z130="",0,1)</f>
        <v>0</v>
      </c>
      <c r="AA130">
        <f>IF(実施計画様式!AA130="",0,1)</f>
        <v>0</v>
      </c>
      <c r="AB130">
        <f>IF(実施計画様式!AB130="",0,IFERROR(VLOOKUP(実施計画様式!AB130,―!$Q$2:$R$3,2,FALSE),"error"))</f>
        <v>0</v>
      </c>
      <c r="AC130">
        <f>IF(実施計画様式!AC130="",0,IFERROR(VLOOKUP(実施計画様式!AC130,―!$S$2:$T$3,2,FALSE),"error"))</f>
        <v>0</v>
      </c>
      <c r="AD130">
        <f>IF(実施計画様式!AD130="",0,IFERROR(VLOOKUP(実施計画様式!AD130,―!$U$2:$V$3,2,FALSE),"error"))</f>
        <v>0</v>
      </c>
      <c r="AE130">
        <f>IF(実施計画様式!AE130="",0,IFERROR(VLOOKUP(実施計画様式!AE130,―!$W$2:$X$3,2,FALSE),"error"))</f>
        <v>0</v>
      </c>
      <c r="AF130">
        <f>IF(実施計画様式!AF130="",0,IFERROR(VLOOKUP(実施計画様式!AF130,―!$AP$29:$AQ$29,2,FALSE),"error"))</f>
        <v>0</v>
      </c>
      <c r="AG130">
        <f>IF(実施計画様式!AG130="",0,IFERROR(VLOOKUP(実施計画様式!AG130,―!Y:Z,2,FALSE),"error"))</f>
        <v>0</v>
      </c>
      <c r="AH130">
        <f>IF(実施計画様式!AH130="",0,IFERROR(VLOOKUP(実施計画様式!AH130,―!AA:AB,2,FALSE),"error"))</f>
        <v>0</v>
      </c>
      <c r="AI130">
        <f>IF(実施計画様式!AI130="",0,IFERROR(VLOOKUP(実施計画様式!AI130,―!AN:AO,2,FALSE),"error"))</f>
        <v>0</v>
      </c>
      <c r="AJ130">
        <f>IF(実施計画様式!AJ130="",0,IFERROR(VLOOKUP(実施計画様式!AJ130,―!AN:AO,2,FALSE),"error"))</f>
        <v>0</v>
      </c>
      <c r="AK130">
        <f>IF(実施計画様式!AK130="",0,IFERROR(VLOOKUP(実施計画様式!AK130,―!AN:AO,2,FALSE),"error"))</f>
        <v>0</v>
      </c>
      <c r="AL130">
        <f>IF(実施計画様式!AL130="",0,1)</f>
        <v>0</v>
      </c>
      <c r="AM130">
        <f>IF(実施計画様式!AM130="",0,IFERROR(VLOOKUP(実施計画様式!AM130,―!$AP$10:$AQ$23,2,FALSE),"error"))</f>
        <v>0</v>
      </c>
      <c r="AN130">
        <f>IF(実施計画様式!AN130="",0,IFERROR(VLOOKUP(実施計画様式!AN130,―!$AP$39:$AQ$44,2,FALSE),"error"))</f>
        <v>0</v>
      </c>
      <c r="AO130">
        <f>IF(実施計画様式!AO130="",0,IFERROR(VLOOKUP(実施計画様式!AO130,参考資料1_対象分野リスト!$B$2:$C$46,2,FALSE),"error"))</f>
        <v>0</v>
      </c>
      <c r="AP130">
        <f>IF(実施計画様式!AP130="",0,IFERROR(VLOOKUP(実施計画様式!AP130,参考資料1_対象分野リスト!$B$2:$C$46,2,FALSE),"error"))</f>
        <v>0</v>
      </c>
      <c r="AQ130">
        <f>IF(実施計画様式!AQ130="",0,IFERROR(VLOOKUP(実施計画様式!AQ130,参考資料1_対象分野リスト!$B$2:$C$46,2,FALSE),"error"))</f>
        <v>0</v>
      </c>
      <c r="AR130">
        <f>IF(実施計画様式!AR130="",0,IFERROR(VLOOKUP(実施計画様式!AR130,参考資料1_対象分野リスト!$B$2:$C$46,2,FALSE),"error"))</f>
        <v>0</v>
      </c>
      <c r="AS130">
        <f>IF(実施計画様式!AS130="",0,IFERROR(VLOOKUP(実施計画様式!AS130,参考資料1_対象分野リスト!$E$5:$F$35,2,FALSE),"error"))</f>
        <v>0</v>
      </c>
      <c r="BB130">
        <f>IF(実施計画様式!BB130="",0,IFERROR(VLOOKUP(実施計画様式!BB130,―!AK:AL,2,FALSE),"error"))</f>
        <v>0</v>
      </c>
      <c r="BC130" t="str">
        <f t="shared" si="0"/>
        <v/>
      </c>
      <c r="BF130">
        <v>99</v>
      </c>
      <c r="BG130" t="str">
        <f t="shared" si="4"/>
        <v/>
      </c>
      <c r="BH130" t="str">
        <f>IF(AG130&gt;0,IF(VLOOKUP($B$62,―!$Y$2:$Z$25,2,FALSE)&lt;分岐管理シート!AG130,"予算化方法","予算化方法_未定なし"),"")</f>
        <v/>
      </c>
      <c r="BI130" t="str">
        <f t="shared" si="5"/>
        <v/>
      </c>
      <c r="BJ130" t="str">
        <f t="shared" si="6"/>
        <v/>
      </c>
      <c r="BK130" t="str">
        <f t="shared" si="7"/>
        <v/>
      </c>
      <c r="BL130" t="str">
        <f>_xlfn.IFNA(IF(AND(D130=1,M130=1),INDEX(―!$O$20:$P$26,MATCH(分岐管理シート!N130*100,―!$P$20:$P$26,0),1),""),"")</f>
        <v/>
      </c>
      <c r="BM130" t="str">
        <f>_xlfn.IFNA(IF(AND(D130=1,M130=1),INDEX(―!$O$17:$P$19,MATCH(9-分岐管理シート!N130-分岐管理シート!O130,―!$P$17:$P$19,0),1),""),"")</f>
        <v/>
      </c>
      <c r="BN130" t="str">
        <f>IF(AE130&lt;2,"",―!$AP$28)</f>
        <v/>
      </c>
      <c r="BO130" t="str">
        <f t="shared" si="3"/>
        <v/>
      </c>
      <c r="BP130" t="str">
        <f t="shared" si="8"/>
        <v/>
      </c>
      <c r="BR130">
        <f t="shared" si="2"/>
        <v>0</v>
      </c>
    </row>
    <row r="131" spans="3:70" x14ac:dyDescent="0.15">
      <c r="C131">
        <v>59</v>
      </c>
      <c r="D131" s="22">
        <f>IF(実施計画様式!D131="",0,IFERROR(VLOOKUP(実施計画様式!D131,―!A:B,2,FALSE),"error"))</f>
        <v>0</v>
      </c>
      <c r="E131">
        <f>IF(実施計画様式!E131="",0,IFERROR(VLOOKUP(実施計画様式!E131,―!$C$40:$D$47,2,FALSE),"error"))</f>
        <v>0</v>
      </c>
      <c r="F131">
        <f>IF(実施計画様式!F131="",0,IFERROR(VLOOKUP(実施計画様式!F131,―!$E$2:$F$2,2,FALSE),"error"))</f>
        <v>0</v>
      </c>
      <c r="G131">
        <f>IFERROR(VLOOKUP(実施計画様式!G131,―!$G$2:$H$2,2,FALSE),0)</f>
        <v>0</v>
      </c>
      <c r="H131">
        <f>IF(実施計画様式!H131="",0,1)</f>
        <v>0</v>
      </c>
      <c r="I131">
        <f>IF(実施計画様式!I131="",0,IFERROR(VLOOKUP(実施計画様式!I131,―!$I$2:$J$2,2,FALSE),"error"))</f>
        <v>0</v>
      </c>
      <c r="J131">
        <f>IF(実施計画様式!J131="",0,1)</f>
        <v>0</v>
      </c>
      <c r="K131">
        <f>IF(実施計画様式!K131="",0,IFERROR(VLOOKUP(実施計画様式!K131,―!K:L,2,FALSE),"error"))</f>
        <v>0</v>
      </c>
      <c r="L131">
        <f>IF(実施計画様式!L131="",0,IFERROR(VLOOKUP(実施計画様式!L131,―!$M$2:$N$2,2,FALSE),"error"))</f>
        <v>0</v>
      </c>
      <c r="M131">
        <f>IFERROR(VLOOKUP(実施計画様式!M131,―!O:P,2,FALSE),0)</f>
        <v>0</v>
      </c>
      <c r="N131">
        <f>IF(実施計画様式!N131="",0,IFERROR(VLOOKUP(実施計画様式!N131,―!$O$1:$P$12,2,FALSE),"error"))</f>
        <v>0</v>
      </c>
      <c r="O131">
        <f>IF(実施計画様式!O131="",0,IFERROR(VLOOKUP(実施計画様式!O131,―!$O$1:$P$12,2,FALSE),"error"))</f>
        <v>0</v>
      </c>
      <c r="P131">
        <f>IF(実施計画様式!P131="",0,IFERROR(VLOOKUP(実施計画様式!P131,―!$O$1:$P$12,2,FALSE),"error"))</f>
        <v>0</v>
      </c>
      <c r="Q131">
        <f>IF(実施計画様式!Q131="",0,1)</f>
        <v>0</v>
      </c>
      <c r="R131" t="s">
        <v>7625</v>
      </c>
      <c r="S131" t="s">
        <v>7625</v>
      </c>
      <c r="T131">
        <f>IF(実施計画様式!T131="",0,1)</f>
        <v>0</v>
      </c>
      <c r="U131">
        <f>IF(実施計画様式!U131="",0,1)</f>
        <v>0</v>
      </c>
      <c r="V131">
        <f>IF(実施計画様式!V131="",0,1)</f>
        <v>0</v>
      </c>
      <c r="W131">
        <f>IF(実施計画様式!W131="",0,1)</f>
        <v>0</v>
      </c>
      <c r="X131">
        <f>IF(実施計画様式!X131="",0,1)</f>
        <v>0</v>
      </c>
      <c r="Y131">
        <f>IF(実施計画様式!Y131="",0,1)</f>
        <v>0</v>
      </c>
      <c r="Z131">
        <f>IF(実施計画様式!Z131="",0,1)</f>
        <v>0</v>
      </c>
      <c r="AA131">
        <f>IF(実施計画様式!AA131="",0,1)</f>
        <v>0</v>
      </c>
      <c r="AB131">
        <f>IF(実施計画様式!AB131="",0,IFERROR(VLOOKUP(実施計画様式!AB131,―!$Q$2:$R$3,2,FALSE),"error"))</f>
        <v>0</v>
      </c>
      <c r="AC131">
        <f>IF(実施計画様式!AC131="",0,IFERROR(VLOOKUP(実施計画様式!AC131,―!$S$2:$T$3,2,FALSE),"error"))</f>
        <v>0</v>
      </c>
      <c r="AD131">
        <f>IF(実施計画様式!AD131="",0,IFERROR(VLOOKUP(実施計画様式!AD131,―!$U$2:$V$3,2,FALSE),"error"))</f>
        <v>0</v>
      </c>
      <c r="AE131">
        <f>IF(実施計画様式!AE131="",0,IFERROR(VLOOKUP(実施計画様式!AE131,―!$W$2:$X$3,2,FALSE),"error"))</f>
        <v>0</v>
      </c>
      <c r="AF131">
        <f>IF(実施計画様式!AF131="",0,IFERROR(VLOOKUP(実施計画様式!AF131,―!$AP$29:$AQ$29,2,FALSE),"error"))</f>
        <v>0</v>
      </c>
      <c r="AG131">
        <f>IF(実施計画様式!AG131="",0,IFERROR(VLOOKUP(実施計画様式!AG131,―!Y:Z,2,FALSE),"error"))</f>
        <v>0</v>
      </c>
      <c r="AH131">
        <f>IF(実施計画様式!AH131="",0,IFERROR(VLOOKUP(実施計画様式!AH131,―!AA:AB,2,FALSE),"error"))</f>
        <v>0</v>
      </c>
      <c r="AI131">
        <f>IF(実施計画様式!AI131="",0,IFERROR(VLOOKUP(実施計画様式!AI131,―!AN:AO,2,FALSE),"error"))</f>
        <v>0</v>
      </c>
      <c r="AJ131">
        <f>IF(実施計画様式!AJ131="",0,IFERROR(VLOOKUP(実施計画様式!AJ131,―!AN:AO,2,FALSE),"error"))</f>
        <v>0</v>
      </c>
      <c r="AK131">
        <f>IF(実施計画様式!AK131="",0,IFERROR(VLOOKUP(実施計画様式!AK131,―!AN:AO,2,FALSE),"error"))</f>
        <v>0</v>
      </c>
      <c r="AL131">
        <f>IF(実施計画様式!AL131="",0,1)</f>
        <v>0</v>
      </c>
      <c r="AM131">
        <f>IF(実施計画様式!AM131="",0,IFERROR(VLOOKUP(実施計画様式!AM131,―!$AP$10:$AQ$23,2,FALSE),"error"))</f>
        <v>0</v>
      </c>
      <c r="AN131">
        <f>IF(実施計画様式!AN131="",0,IFERROR(VLOOKUP(実施計画様式!AN131,―!$AP$39:$AQ$44,2,FALSE),"error"))</f>
        <v>0</v>
      </c>
      <c r="AO131">
        <f>IF(実施計画様式!AO131="",0,IFERROR(VLOOKUP(実施計画様式!AO131,参考資料1_対象分野リスト!$B$2:$C$46,2,FALSE),"error"))</f>
        <v>0</v>
      </c>
      <c r="AP131">
        <f>IF(実施計画様式!AP131="",0,IFERROR(VLOOKUP(実施計画様式!AP131,参考資料1_対象分野リスト!$B$2:$C$46,2,FALSE),"error"))</f>
        <v>0</v>
      </c>
      <c r="AQ131">
        <f>IF(実施計画様式!AQ131="",0,IFERROR(VLOOKUP(実施計画様式!AQ131,参考資料1_対象分野リスト!$B$2:$C$46,2,FALSE),"error"))</f>
        <v>0</v>
      </c>
      <c r="AR131">
        <f>IF(実施計画様式!AR131="",0,IFERROR(VLOOKUP(実施計画様式!AR131,参考資料1_対象分野リスト!$B$2:$C$46,2,FALSE),"error"))</f>
        <v>0</v>
      </c>
      <c r="AS131">
        <f>IF(実施計画様式!AS131="",0,IFERROR(VLOOKUP(実施計画様式!AS131,参考資料1_対象分野リスト!$E$5:$F$35,2,FALSE),"error"))</f>
        <v>0</v>
      </c>
      <c r="BB131">
        <f>IF(実施計画様式!BB131="",0,IFERROR(VLOOKUP(実施計画様式!BB131,―!AK:AL,2,FALSE),"error"))</f>
        <v>0</v>
      </c>
      <c r="BC131" t="str">
        <f t="shared" si="0"/>
        <v/>
      </c>
      <c r="BF131">
        <v>99</v>
      </c>
      <c r="BG131" t="str">
        <f t="shared" si="4"/>
        <v/>
      </c>
      <c r="BH131" t="str">
        <f>IF(AG131&gt;0,IF(VLOOKUP($B$62,―!$Y$2:$Z$25,2,FALSE)&lt;分岐管理シート!AG131,"予算化方法","予算化方法_未定なし"),"")</f>
        <v/>
      </c>
      <c r="BI131" t="str">
        <f t="shared" si="5"/>
        <v/>
      </c>
      <c r="BJ131" t="str">
        <f t="shared" si="6"/>
        <v/>
      </c>
      <c r="BK131" t="str">
        <f t="shared" si="7"/>
        <v/>
      </c>
      <c r="BL131" t="str">
        <f>_xlfn.IFNA(IF(AND(D131=1,M131=1),INDEX(―!$O$20:$P$26,MATCH(分岐管理シート!N131*100,―!$P$20:$P$26,0),1),""),"")</f>
        <v/>
      </c>
      <c r="BM131" t="str">
        <f>_xlfn.IFNA(IF(AND(D131=1,M131=1),INDEX(―!$O$17:$P$19,MATCH(9-分岐管理シート!N131-分岐管理シート!O131,―!$P$17:$P$19,0),1),""),"")</f>
        <v/>
      </c>
      <c r="BN131" t="str">
        <f>IF(AE131&lt;2,"",―!$AP$28)</f>
        <v/>
      </c>
      <c r="BO131" t="str">
        <f t="shared" si="3"/>
        <v/>
      </c>
      <c r="BP131" t="str">
        <f t="shared" si="8"/>
        <v/>
      </c>
      <c r="BR131">
        <f t="shared" si="2"/>
        <v>0</v>
      </c>
    </row>
    <row r="132" spans="3:70" x14ac:dyDescent="0.15">
      <c r="C132">
        <v>60</v>
      </c>
      <c r="D132" s="22">
        <f>IF(実施計画様式!D132="",0,IFERROR(VLOOKUP(実施計画様式!D132,―!A:B,2,FALSE),"error"))</f>
        <v>0</v>
      </c>
      <c r="E132">
        <f>IF(実施計画様式!E132="",0,IFERROR(VLOOKUP(実施計画様式!E132,―!$C$40:$D$47,2,FALSE),"error"))</f>
        <v>0</v>
      </c>
      <c r="F132">
        <f>IF(実施計画様式!F132="",0,IFERROR(VLOOKUP(実施計画様式!F132,―!$E$2:$F$2,2,FALSE),"error"))</f>
        <v>0</v>
      </c>
      <c r="G132">
        <f>IFERROR(VLOOKUP(実施計画様式!G132,―!$G$2:$H$2,2,FALSE),0)</f>
        <v>0</v>
      </c>
      <c r="H132">
        <f>IF(実施計画様式!H132="",0,1)</f>
        <v>0</v>
      </c>
      <c r="I132">
        <f>IF(実施計画様式!I132="",0,IFERROR(VLOOKUP(実施計画様式!I132,―!$I$2:$J$2,2,FALSE),"error"))</f>
        <v>0</v>
      </c>
      <c r="J132">
        <f>IF(実施計画様式!J132="",0,1)</f>
        <v>0</v>
      </c>
      <c r="K132">
        <f>IF(実施計画様式!K132="",0,IFERROR(VLOOKUP(実施計画様式!K132,―!K:L,2,FALSE),"error"))</f>
        <v>0</v>
      </c>
      <c r="L132">
        <f>IF(実施計画様式!L132="",0,IFERROR(VLOOKUP(実施計画様式!L132,―!$M$2:$N$2,2,FALSE),"error"))</f>
        <v>0</v>
      </c>
      <c r="M132">
        <f>IFERROR(VLOOKUP(実施計画様式!M132,―!O:P,2,FALSE),0)</f>
        <v>0</v>
      </c>
      <c r="N132">
        <f>IF(実施計画様式!N132="",0,IFERROR(VLOOKUP(実施計画様式!N132,―!$O$1:$P$12,2,FALSE),"error"))</f>
        <v>0</v>
      </c>
      <c r="O132">
        <f>IF(実施計画様式!O132="",0,IFERROR(VLOOKUP(実施計画様式!O132,―!$O$1:$P$12,2,FALSE),"error"))</f>
        <v>0</v>
      </c>
      <c r="P132">
        <f>IF(実施計画様式!P132="",0,IFERROR(VLOOKUP(実施計画様式!P132,―!$O$1:$P$12,2,FALSE),"error"))</f>
        <v>0</v>
      </c>
      <c r="Q132">
        <f>IF(実施計画様式!Q132="",0,1)</f>
        <v>0</v>
      </c>
      <c r="R132" t="s">
        <v>7625</v>
      </c>
      <c r="S132" t="s">
        <v>7625</v>
      </c>
      <c r="T132">
        <f>IF(実施計画様式!T132="",0,1)</f>
        <v>0</v>
      </c>
      <c r="U132">
        <f>IF(実施計画様式!U132="",0,1)</f>
        <v>0</v>
      </c>
      <c r="V132">
        <f>IF(実施計画様式!V132="",0,1)</f>
        <v>0</v>
      </c>
      <c r="W132">
        <f>IF(実施計画様式!W132="",0,1)</f>
        <v>0</v>
      </c>
      <c r="X132">
        <f>IF(実施計画様式!X132="",0,1)</f>
        <v>0</v>
      </c>
      <c r="Y132">
        <f>IF(実施計画様式!Y132="",0,1)</f>
        <v>0</v>
      </c>
      <c r="Z132">
        <f>IF(実施計画様式!Z132="",0,1)</f>
        <v>0</v>
      </c>
      <c r="AA132">
        <f>IF(実施計画様式!AA132="",0,1)</f>
        <v>0</v>
      </c>
      <c r="AB132">
        <f>IF(実施計画様式!AB132="",0,IFERROR(VLOOKUP(実施計画様式!AB132,―!$Q$2:$R$3,2,FALSE),"error"))</f>
        <v>0</v>
      </c>
      <c r="AC132">
        <f>IF(実施計画様式!AC132="",0,IFERROR(VLOOKUP(実施計画様式!AC132,―!$S$2:$T$3,2,FALSE),"error"))</f>
        <v>0</v>
      </c>
      <c r="AD132">
        <f>IF(実施計画様式!AD132="",0,IFERROR(VLOOKUP(実施計画様式!AD132,―!$U$2:$V$3,2,FALSE),"error"))</f>
        <v>0</v>
      </c>
      <c r="AE132">
        <f>IF(実施計画様式!AE132="",0,IFERROR(VLOOKUP(実施計画様式!AE132,―!$W$2:$X$3,2,FALSE),"error"))</f>
        <v>0</v>
      </c>
      <c r="AF132">
        <f>IF(実施計画様式!AF132="",0,IFERROR(VLOOKUP(実施計画様式!AF132,―!$AP$29:$AQ$29,2,FALSE),"error"))</f>
        <v>0</v>
      </c>
      <c r="AG132">
        <f>IF(実施計画様式!AG132="",0,IFERROR(VLOOKUP(実施計画様式!AG132,―!Y:Z,2,FALSE),"error"))</f>
        <v>0</v>
      </c>
      <c r="AH132">
        <f>IF(実施計画様式!AH132="",0,IFERROR(VLOOKUP(実施計画様式!AH132,―!AA:AB,2,FALSE),"error"))</f>
        <v>0</v>
      </c>
      <c r="AI132">
        <f>IF(実施計画様式!AI132="",0,IFERROR(VLOOKUP(実施計画様式!AI132,―!AN:AO,2,FALSE),"error"))</f>
        <v>0</v>
      </c>
      <c r="AJ132">
        <f>IF(実施計画様式!AJ132="",0,IFERROR(VLOOKUP(実施計画様式!AJ132,―!AN:AO,2,FALSE),"error"))</f>
        <v>0</v>
      </c>
      <c r="AK132">
        <f>IF(実施計画様式!AK132="",0,IFERROR(VLOOKUP(実施計画様式!AK132,―!AN:AO,2,FALSE),"error"))</f>
        <v>0</v>
      </c>
      <c r="AL132">
        <f>IF(実施計画様式!AL132="",0,1)</f>
        <v>0</v>
      </c>
      <c r="AM132">
        <f>IF(実施計画様式!AM132="",0,IFERROR(VLOOKUP(実施計画様式!AM132,―!$AP$10:$AQ$23,2,FALSE),"error"))</f>
        <v>0</v>
      </c>
      <c r="AN132">
        <f>IF(実施計画様式!AN132="",0,IFERROR(VLOOKUP(実施計画様式!AN132,―!$AP$39:$AQ$44,2,FALSE),"error"))</f>
        <v>0</v>
      </c>
      <c r="AO132">
        <f>IF(実施計画様式!AO132="",0,IFERROR(VLOOKUP(実施計画様式!AO132,参考資料1_対象分野リスト!$B$2:$C$46,2,FALSE),"error"))</f>
        <v>0</v>
      </c>
      <c r="AP132">
        <f>IF(実施計画様式!AP132="",0,IFERROR(VLOOKUP(実施計画様式!AP132,参考資料1_対象分野リスト!$B$2:$C$46,2,FALSE),"error"))</f>
        <v>0</v>
      </c>
      <c r="AQ132">
        <f>IF(実施計画様式!AQ132="",0,IFERROR(VLOOKUP(実施計画様式!AQ132,参考資料1_対象分野リスト!$B$2:$C$46,2,FALSE),"error"))</f>
        <v>0</v>
      </c>
      <c r="AR132">
        <f>IF(実施計画様式!AR132="",0,IFERROR(VLOOKUP(実施計画様式!AR132,参考資料1_対象分野リスト!$B$2:$C$46,2,FALSE),"error"))</f>
        <v>0</v>
      </c>
      <c r="AS132">
        <f>IF(実施計画様式!AS132="",0,IFERROR(VLOOKUP(実施計画様式!AS132,参考資料1_対象分野リスト!$E$5:$F$35,2,FALSE),"error"))</f>
        <v>0</v>
      </c>
      <c r="BB132">
        <f>IF(実施計画様式!BB132="",0,IFERROR(VLOOKUP(実施計画様式!BB132,―!AK:AL,2,FALSE),"error"))</f>
        <v>0</v>
      </c>
      <c r="BC132" t="str">
        <f t="shared" si="0"/>
        <v/>
      </c>
      <c r="BF132">
        <v>99</v>
      </c>
      <c r="BG132" t="str">
        <f t="shared" si="4"/>
        <v/>
      </c>
      <c r="BH132" t="str">
        <f>IF(AG132&gt;0,IF(VLOOKUP($B$62,―!$Y$2:$Z$25,2,FALSE)&lt;分岐管理シート!AG132,"予算化方法","予算化方法_未定なし"),"")</f>
        <v/>
      </c>
      <c r="BI132" t="str">
        <f t="shared" si="5"/>
        <v/>
      </c>
      <c r="BJ132" t="str">
        <f t="shared" si="6"/>
        <v/>
      </c>
      <c r="BK132" t="str">
        <f t="shared" si="7"/>
        <v/>
      </c>
      <c r="BL132" t="str">
        <f>_xlfn.IFNA(IF(AND(D132=1,M132=1),INDEX(―!$O$20:$P$26,MATCH(分岐管理シート!N132*100,―!$P$20:$P$26,0),1),""),"")</f>
        <v/>
      </c>
      <c r="BM132" t="str">
        <f>_xlfn.IFNA(IF(AND(D132=1,M132=1),INDEX(―!$O$17:$P$19,MATCH(9-分岐管理シート!N132-分岐管理シート!O132,―!$P$17:$P$19,0),1),""),"")</f>
        <v/>
      </c>
      <c r="BN132" t="str">
        <f>IF(AE132&lt;2,"",―!$AP$28)</f>
        <v/>
      </c>
      <c r="BO132" t="str">
        <f t="shared" si="3"/>
        <v/>
      </c>
      <c r="BP132" t="str">
        <f t="shared" si="8"/>
        <v/>
      </c>
      <c r="BR132">
        <f t="shared" si="2"/>
        <v>0</v>
      </c>
    </row>
    <row r="133" spans="3:70" x14ac:dyDescent="0.15">
      <c r="C133">
        <v>61</v>
      </c>
      <c r="D133" s="22">
        <f>IF(実施計画様式!D133="",0,IFERROR(VLOOKUP(実施計画様式!D133,―!A:B,2,FALSE),"error"))</f>
        <v>0</v>
      </c>
      <c r="E133">
        <f>IF(実施計画様式!E133="",0,IFERROR(VLOOKUP(実施計画様式!E133,―!$C$40:$D$47,2,FALSE),"error"))</f>
        <v>0</v>
      </c>
      <c r="F133">
        <f>IF(実施計画様式!F133="",0,IFERROR(VLOOKUP(実施計画様式!F133,―!$E$2:$F$2,2,FALSE),"error"))</f>
        <v>0</v>
      </c>
      <c r="G133">
        <f>IFERROR(VLOOKUP(実施計画様式!G133,―!$G$2:$H$2,2,FALSE),0)</f>
        <v>0</v>
      </c>
      <c r="H133">
        <f>IF(実施計画様式!H133="",0,1)</f>
        <v>0</v>
      </c>
      <c r="I133">
        <f>IF(実施計画様式!I133="",0,IFERROR(VLOOKUP(実施計画様式!I133,―!$I$2:$J$2,2,FALSE),"error"))</f>
        <v>0</v>
      </c>
      <c r="J133">
        <f>IF(実施計画様式!J133="",0,1)</f>
        <v>0</v>
      </c>
      <c r="K133">
        <f>IF(実施計画様式!K133="",0,IFERROR(VLOOKUP(実施計画様式!K133,―!K:L,2,FALSE),"error"))</f>
        <v>0</v>
      </c>
      <c r="L133">
        <f>IF(実施計画様式!L133="",0,IFERROR(VLOOKUP(実施計画様式!L133,―!$M$2:$N$2,2,FALSE),"error"))</f>
        <v>0</v>
      </c>
      <c r="M133">
        <f>IFERROR(VLOOKUP(実施計画様式!M133,―!O:P,2,FALSE),0)</f>
        <v>0</v>
      </c>
      <c r="N133">
        <f>IF(実施計画様式!N133="",0,IFERROR(VLOOKUP(実施計画様式!N133,―!$O$1:$P$12,2,FALSE),"error"))</f>
        <v>0</v>
      </c>
      <c r="O133">
        <f>IF(実施計画様式!O133="",0,IFERROR(VLOOKUP(実施計画様式!O133,―!$O$1:$P$12,2,FALSE),"error"))</f>
        <v>0</v>
      </c>
      <c r="P133">
        <f>IF(実施計画様式!P133="",0,IFERROR(VLOOKUP(実施計画様式!P133,―!$O$1:$P$12,2,FALSE),"error"))</f>
        <v>0</v>
      </c>
      <c r="Q133">
        <f>IF(実施計画様式!Q133="",0,1)</f>
        <v>0</v>
      </c>
      <c r="R133" t="s">
        <v>7625</v>
      </c>
      <c r="S133" t="s">
        <v>7625</v>
      </c>
      <c r="T133">
        <f>IF(実施計画様式!T133="",0,1)</f>
        <v>0</v>
      </c>
      <c r="U133">
        <f>IF(実施計画様式!U133="",0,1)</f>
        <v>0</v>
      </c>
      <c r="V133">
        <f>IF(実施計画様式!V133="",0,1)</f>
        <v>0</v>
      </c>
      <c r="W133">
        <f>IF(実施計画様式!W133="",0,1)</f>
        <v>0</v>
      </c>
      <c r="X133">
        <f>IF(実施計画様式!X133="",0,1)</f>
        <v>0</v>
      </c>
      <c r="Y133">
        <f>IF(実施計画様式!Y133="",0,1)</f>
        <v>0</v>
      </c>
      <c r="Z133">
        <f>IF(実施計画様式!Z133="",0,1)</f>
        <v>0</v>
      </c>
      <c r="AA133">
        <f>IF(実施計画様式!AA133="",0,1)</f>
        <v>0</v>
      </c>
      <c r="AB133">
        <f>IF(実施計画様式!AB133="",0,IFERROR(VLOOKUP(実施計画様式!AB133,―!$Q$2:$R$3,2,FALSE),"error"))</f>
        <v>0</v>
      </c>
      <c r="AC133">
        <f>IF(実施計画様式!AC133="",0,IFERROR(VLOOKUP(実施計画様式!AC133,―!$S$2:$T$3,2,FALSE),"error"))</f>
        <v>0</v>
      </c>
      <c r="AD133">
        <f>IF(実施計画様式!AD133="",0,IFERROR(VLOOKUP(実施計画様式!AD133,―!$U$2:$V$3,2,FALSE),"error"))</f>
        <v>0</v>
      </c>
      <c r="AE133">
        <f>IF(実施計画様式!AE133="",0,IFERROR(VLOOKUP(実施計画様式!AE133,―!$W$2:$X$3,2,FALSE),"error"))</f>
        <v>0</v>
      </c>
      <c r="AF133">
        <f>IF(実施計画様式!AF133="",0,IFERROR(VLOOKUP(実施計画様式!AF133,―!$AP$29:$AQ$29,2,FALSE),"error"))</f>
        <v>0</v>
      </c>
      <c r="AG133">
        <f>IF(実施計画様式!AG133="",0,IFERROR(VLOOKUP(実施計画様式!AG133,―!Y:Z,2,FALSE),"error"))</f>
        <v>0</v>
      </c>
      <c r="AH133">
        <f>IF(実施計画様式!AH133="",0,IFERROR(VLOOKUP(実施計画様式!AH133,―!AA:AB,2,FALSE),"error"))</f>
        <v>0</v>
      </c>
      <c r="AI133">
        <f>IF(実施計画様式!AI133="",0,IFERROR(VLOOKUP(実施計画様式!AI133,―!AN:AO,2,FALSE),"error"))</f>
        <v>0</v>
      </c>
      <c r="AJ133">
        <f>IF(実施計画様式!AJ133="",0,IFERROR(VLOOKUP(実施計画様式!AJ133,―!AN:AO,2,FALSE),"error"))</f>
        <v>0</v>
      </c>
      <c r="AK133">
        <f>IF(実施計画様式!AK133="",0,IFERROR(VLOOKUP(実施計画様式!AK133,―!AN:AO,2,FALSE),"error"))</f>
        <v>0</v>
      </c>
      <c r="AL133">
        <f>IF(実施計画様式!AL133="",0,1)</f>
        <v>0</v>
      </c>
      <c r="AM133">
        <f>IF(実施計画様式!AM133="",0,IFERROR(VLOOKUP(実施計画様式!AM133,―!$AP$10:$AQ$23,2,FALSE),"error"))</f>
        <v>0</v>
      </c>
      <c r="AN133">
        <f>IF(実施計画様式!AN133="",0,IFERROR(VLOOKUP(実施計画様式!AN133,―!$AP$39:$AQ$44,2,FALSE),"error"))</f>
        <v>0</v>
      </c>
      <c r="AO133">
        <f>IF(実施計画様式!AO133="",0,IFERROR(VLOOKUP(実施計画様式!AO133,参考資料1_対象分野リスト!$B$2:$C$46,2,FALSE),"error"))</f>
        <v>0</v>
      </c>
      <c r="AP133">
        <f>IF(実施計画様式!AP133="",0,IFERROR(VLOOKUP(実施計画様式!AP133,参考資料1_対象分野リスト!$B$2:$C$46,2,FALSE),"error"))</f>
        <v>0</v>
      </c>
      <c r="AQ133">
        <f>IF(実施計画様式!AQ133="",0,IFERROR(VLOOKUP(実施計画様式!AQ133,参考資料1_対象分野リスト!$B$2:$C$46,2,FALSE),"error"))</f>
        <v>0</v>
      </c>
      <c r="AR133">
        <f>IF(実施計画様式!AR133="",0,IFERROR(VLOOKUP(実施計画様式!AR133,参考資料1_対象分野リスト!$B$2:$C$46,2,FALSE),"error"))</f>
        <v>0</v>
      </c>
      <c r="AS133">
        <f>IF(実施計画様式!AS133="",0,IFERROR(VLOOKUP(実施計画様式!AS133,参考資料1_対象分野リスト!$E$5:$F$35,2,FALSE),"error"))</f>
        <v>0</v>
      </c>
      <c r="BB133">
        <f>IF(実施計画様式!BB133="",0,IFERROR(VLOOKUP(実施計画様式!BB133,―!AK:AL,2,FALSE),"error"))</f>
        <v>0</v>
      </c>
      <c r="BC133" t="str">
        <f t="shared" si="0"/>
        <v/>
      </c>
      <c r="BF133">
        <v>99</v>
      </c>
      <c r="BG133" t="str">
        <f t="shared" si="4"/>
        <v/>
      </c>
      <c r="BH133" t="str">
        <f>IF(AG133&gt;0,IF(VLOOKUP($B$62,―!$Y$2:$Z$25,2,FALSE)&lt;分岐管理シート!AG133,"予算化方法","予算化方法_未定なし"),"")</f>
        <v/>
      </c>
      <c r="BI133" t="str">
        <f t="shared" si="5"/>
        <v/>
      </c>
      <c r="BJ133" t="str">
        <f t="shared" si="6"/>
        <v/>
      </c>
      <c r="BK133" t="str">
        <f t="shared" si="7"/>
        <v/>
      </c>
      <c r="BL133" t="str">
        <f>_xlfn.IFNA(IF(AND(D133=1,M133=1),INDEX(―!$O$20:$P$26,MATCH(分岐管理シート!N133*100,―!$P$20:$P$26,0),1),""),"")</f>
        <v/>
      </c>
      <c r="BM133" t="str">
        <f>_xlfn.IFNA(IF(AND(D133=1,M133=1),INDEX(―!$O$17:$P$19,MATCH(9-分岐管理シート!N133-分岐管理シート!O133,―!$P$17:$P$19,0),1),""),"")</f>
        <v/>
      </c>
      <c r="BN133" t="str">
        <f>IF(AE133&lt;2,"",―!$AP$28)</f>
        <v/>
      </c>
      <c r="BO133" t="str">
        <f t="shared" si="3"/>
        <v/>
      </c>
      <c r="BP133" t="str">
        <f t="shared" si="8"/>
        <v/>
      </c>
      <c r="BR133">
        <f t="shared" si="2"/>
        <v>0</v>
      </c>
    </row>
    <row r="134" spans="3:70" x14ac:dyDescent="0.15">
      <c r="C134">
        <v>62</v>
      </c>
      <c r="D134" s="22">
        <f>IF(実施計画様式!D134="",0,IFERROR(VLOOKUP(実施計画様式!D134,―!A:B,2,FALSE),"error"))</f>
        <v>0</v>
      </c>
      <c r="E134">
        <f>IF(実施計画様式!E134="",0,IFERROR(VLOOKUP(実施計画様式!E134,―!$C$40:$D$47,2,FALSE),"error"))</f>
        <v>0</v>
      </c>
      <c r="F134">
        <f>IF(実施計画様式!F134="",0,IFERROR(VLOOKUP(実施計画様式!F134,―!$E$2:$F$2,2,FALSE),"error"))</f>
        <v>0</v>
      </c>
      <c r="G134">
        <f>IFERROR(VLOOKUP(実施計画様式!G134,―!$G$2:$H$2,2,FALSE),0)</f>
        <v>0</v>
      </c>
      <c r="H134">
        <f>IF(実施計画様式!H134="",0,1)</f>
        <v>0</v>
      </c>
      <c r="I134">
        <f>IF(実施計画様式!I134="",0,IFERROR(VLOOKUP(実施計画様式!I134,―!$I$2:$J$2,2,FALSE),"error"))</f>
        <v>0</v>
      </c>
      <c r="J134">
        <f>IF(実施計画様式!J134="",0,1)</f>
        <v>0</v>
      </c>
      <c r="K134">
        <f>IF(実施計画様式!K134="",0,IFERROR(VLOOKUP(実施計画様式!K134,―!K:L,2,FALSE),"error"))</f>
        <v>0</v>
      </c>
      <c r="L134">
        <f>IF(実施計画様式!L134="",0,IFERROR(VLOOKUP(実施計画様式!L134,―!$M$2:$N$2,2,FALSE),"error"))</f>
        <v>0</v>
      </c>
      <c r="M134">
        <f>IFERROR(VLOOKUP(実施計画様式!M134,―!O:P,2,FALSE),0)</f>
        <v>0</v>
      </c>
      <c r="N134">
        <f>IF(実施計画様式!N134="",0,IFERROR(VLOOKUP(実施計画様式!N134,―!$O$1:$P$12,2,FALSE),"error"))</f>
        <v>0</v>
      </c>
      <c r="O134">
        <f>IF(実施計画様式!O134="",0,IFERROR(VLOOKUP(実施計画様式!O134,―!$O$1:$P$12,2,FALSE),"error"))</f>
        <v>0</v>
      </c>
      <c r="P134">
        <f>IF(実施計画様式!P134="",0,IFERROR(VLOOKUP(実施計画様式!P134,―!$O$1:$P$12,2,FALSE),"error"))</f>
        <v>0</v>
      </c>
      <c r="Q134">
        <f>IF(実施計画様式!Q134="",0,1)</f>
        <v>0</v>
      </c>
      <c r="R134" t="s">
        <v>7625</v>
      </c>
      <c r="S134" t="s">
        <v>7625</v>
      </c>
      <c r="T134">
        <f>IF(実施計画様式!T134="",0,1)</f>
        <v>0</v>
      </c>
      <c r="U134">
        <f>IF(実施計画様式!U134="",0,1)</f>
        <v>0</v>
      </c>
      <c r="V134">
        <f>IF(実施計画様式!V134="",0,1)</f>
        <v>0</v>
      </c>
      <c r="W134">
        <f>IF(実施計画様式!W134="",0,1)</f>
        <v>0</v>
      </c>
      <c r="X134">
        <f>IF(実施計画様式!X134="",0,1)</f>
        <v>0</v>
      </c>
      <c r="Y134">
        <f>IF(実施計画様式!Y134="",0,1)</f>
        <v>0</v>
      </c>
      <c r="Z134">
        <f>IF(実施計画様式!Z134="",0,1)</f>
        <v>0</v>
      </c>
      <c r="AA134">
        <f>IF(実施計画様式!AA134="",0,1)</f>
        <v>0</v>
      </c>
      <c r="AB134">
        <f>IF(実施計画様式!AB134="",0,IFERROR(VLOOKUP(実施計画様式!AB134,―!$Q$2:$R$3,2,FALSE),"error"))</f>
        <v>0</v>
      </c>
      <c r="AC134">
        <f>IF(実施計画様式!AC134="",0,IFERROR(VLOOKUP(実施計画様式!AC134,―!$S$2:$T$3,2,FALSE),"error"))</f>
        <v>0</v>
      </c>
      <c r="AD134">
        <f>IF(実施計画様式!AD134="",0,IFERROR(VLOOKUP(実施計画様式!AD134,―!$U$2:$V$3,2,FALSE),"error"))</f>
        <v>0</v>
      </c>
      <c r="AE134">
        <f>IF(実施計画様式!AE134="",0,IFERROR(VLOOKUP(実施計画様式!AE134,―!$W$2:$X$3,2,FALSE),"error"))</f>
        <v>0</v>
      </c>
      <c r="AF134">
        <f>IF(実施計画様式!AF134="",0,IFERROR(VLOOKUP(実施計画様式!AF134,―!$AP$29:$AQ$29,2,FALSE),"error"))</f>
        <v>0</v>
      </c>
      <c r="AG134">
        <f>IF(実施計画様式!AG134="",0,IFERROR(VLOOKUP(実施計画様式!AG134,―!Y:Z,2,FALSE),"error"))</f>
        <v>0</v>
      </c>
      <c r="AH134">
        <f>IF(実施計画様式!AH134="",0,IFERROR(VLOOKUP(実施計画様式!AH134,―!AA:AB,2,FALSE),"error"))</f>
        <v>0</v>
      </c>
      <c r="AI134">
        <f>IF(実施計画様式!AI134="",0,IFERROR(VLOOKUP(実施計画様式!AI134,―!AN:AO,2,FALSE),"error"))</f>
        <v>0</v>
      </c>
      <c r="AJ134">
        <f>IF(実施計画様式!AJ134="",0,IFERROR(VLOOKUP(実施計画様式!AJ134,―!AN:AO,2,FALSE),"error"))</f>
        <v>0</v>
      </c>
      <c r="AK134">
        <f>IF(実施計画様式!AK134="",0,IFERROR(VLOOKUP(実施計画様式!AK134,―!AN:AO,2,FALSE),"error"))</f>
        <v>0</v>
      </c>
      <c r="AL134">
        <f>IF(実施計画様式!AL134="",0,1)</f>
        <v>0</v>
      </c>
      <c r="AM134">
        <f>IF(実施計画様式!AM134="",0,IFERROR(VLOOKUP(実施計画様式!AM134,―!$AP$10:$AQ$23,2,FALSE),"error"))</f>
        <v>0</v>
      </c>
      <c r="AN134">
        <f>IF(実施計画様式!AN134="",0,IFERROR(VLOOKUP(実施計画様式!AN134,―!$AP$39:$AQ$44,2,FALSE),"error"))</f>
        <v>0</v>
      </c>
      <c r="AO134">
        <f>IF(実施計画様式!AO134="",0,IFERROR(VLOOKUP(実施計画様式!AO134,参考資料1_対象分野リスト!$B$2:$C$46,2,FALSE),"error"))</f>
        <v>0</v>
      </c>
      <c r="AP134">
        <f>IF(実施計画様式!AP134="",0,IFERROR(VLOOKUP(実施計画様式!AP134,参考資料1_対象分野リスト!$B$2:$C$46,2,FALSE),"error"))</f>
        <v>0</v>
      </c>
      <c r="AQ134">
        <f>IF(実施計画様式!AQ134="",0,IFERROR(VLOOKUP(実施計画様式!AQ134,参考資料1_対象分野リスト!$B$2:$C$46,2,FALSE),"error"))</f>
        <v>0</v>
      </c>
      <c r="AR134">
        <f>IF(実施計画様式!AR134="",0,IFERROR(VLOOKUP(実施計画様式!AR134,参考資料1_対象分野リスト!$B$2:$C$46,2,FALSE),"error"))</f>
        <v>0</v>
      </c>
      <c r="AS134">
        <f>IF(実施計画様式!AS134="",0,IFERROR(VLOOKUP(実施計画様式!AS134,参考資料1_対象分野リスト!$E$5:$F$35,2,FALSE),"error"))</f>
        <v>0</v>
      </c>
      <c r="BB134">
        <f>IF(実施計画様式!BB134="",0,IFERROR(VLOOKUP(実施計画様式!BB134,―!AK:AL,2,FALSE),"error"))</f>
        <v>0</v>
      </c>
      <c r="BC134" t="str">
        <f t="shared" si="0"/>
        <v/>
      </c>
      <c r="BF134">
        <v>99</v>
      </c>
      <c r="BG134" t="str">
        <f t="shared" si="4"/>
        <v/>
      </c>
      <c r="BH134" t="str">
        <f>IF(AG134&gt;0,IF(VLOOKUP($B$62,―!$Y$2:$Z$25,2,FALSE)&lt;分岐管理シート!AG134,"予算化方法","予算化方法_未定なし"),"")</f>
        <v/>
      </c>
      <c r="BI134" t="str">
        <f t="shared" si="5"/>
        <v/>
      </c>
      <c r="BJ134" t="str">
        <f t="shared" si="6"/>
        <v/>
      </c>
      <c r="BK134" t="str">
        <f t="shared" si="7"/>
        <v/>
      </c>
      <c r="BL134" t="str">
        <f>_xlfn.IFNA(IF(AND(D134=1,M134=1),INDEX(―!$O$20:$P$26,MATCH(分岐管理シート!N134*100,―!$P$20:$P$26,0),1),""),"")</f>
        <v/>
      </c>
      <c r="BM134" t="str">
        <f>_xlfn.IFNA(IF(AND(D134=1,M134=1),INDEX(―!$O$17:$P$19,MATCH(9-分岐管理シート!N134-分岐管理シート!O134,―!$P$17:$P$19,0),1),""),"")</f>
        <v/>
      </c>
      <c r="BN134" t="str">
        <f>IF(AE134&lt;2,"",―!$AP$28)</f>
        <v/>
      </c>
      <c r="BO134" t="str">
        <f t="shared" si="3"/>
        <v/>
      </c>
      <c r="BP134" t="str">
        <f t="shared" si="8"/>
        <v/>
      </c>
      <c r="BR134">
        <f t="shared" si="2"/>
        <v>0</v>
      </c>
    </row>
    <row r="135" spans="3:70" x14ac:dyDescent="0.15">
      <c r="C135">
        <v>63</v>
      </c>
      <c r="D135" s="22">
        <f>IF(実施計画様式!D135="",0,IFERROR(VLOOKUP(実施計画様式!D135,―!A:B,2,FALSE),"error"))</f>
        <v>0</v>
      </c>
      <c r="E135">
        <f>IF(実施計画様式!E135="",0,IFERROR(VLOOKUP(実施計画様式!E135,―!$C$40:$D$47,2,FALSE),"error"))</f>
        <v>0</v>
      </c>
      <c r="F135">
        <f>IF(実施計画様式!F135="",0,IFERROR(VLOOKUP(実施計画様式!F135,―!$E$2:$F$2,2,FALSE),"error"))</f>
        <v>0</v>
      </c>
      <c r="G135">
        <f>IFERROR(VLOOKUP(実施計画様式!G135,―!$G$2:$H$2,2,FALSE),0)</f>
        <v>0</v>
      </c>
      <c r="H135">
        <f>IF(実施計画様式!H135="",0,1)</f>
        <v>0</v>
      </c>
      <c r="I135">
        <f>IF(実施計画様式!I135="",0,IFERROR(VLOOKUP(実施計画様式!I135,―!$I$2:$J$2,2,FALSE),"error"))</f>
        <v>0</v>
      </c>
      <c r="J135">
        <f>IF(実施計画様式!J135="",0,1)</f>
        <v>0</v>
      </c>
      <c r="K135">
        <f>IF(実施計画様式!K135="",0,IFERROR(VLOOKUP(実施計画様式!K135,―!K:L,2,FALSE),"error"))</f>
        <v>0</v>
      </c>
      <c r="L135">
        <f>IF(実施計画様式!L135="",0,IFERROR(VLOOKUP(実施計画様式!L135,―!$M$2:$N$2,2,FALSE),"error"))</f>
        <v>0</v>
      </c>
      <c r="M135">
        <f>IFERROR(VLOOKUP(実施計画様式!M135,―!O:P,2,FALSE),0)</f>
        <v>0</v>
      </c>
      <c r="N135">
        <f>IF(実施計画様式!N135="",0,IFERROR(VLOOKUP(実施計画様式!N135,―!$O$1:$P$12,2,FALSE),"error"))</f>
        <v>0</v>
      </c>
      <c r="O135">
        <f>IF(実施計画様式!O135="",0,IFERROR(VLOOKUP(実施計画様式!O135,―!$O$1:$P$12,2,FALSE),"error"))</f>
        <v>0</v>
      </c>
      <c r="P135">
        <f>IF(実施計画様式!P135="",0,IFERROR(VLOOKUP(実施計画様式!P135,―!$O$1:$P$12,2,FALSE),"error"))</f>
        <v>0</v>
      </c>
      <c r="Q135">
        <f>IF(実施計画様式!Q135="",0,1)</f>
        <v>0</v>
      </c>
      <c r="R135" t="s">
        <v>7625</v>
      </c>
      <c r="S135" t="s">
        <v>7625</v>
      </c>
      <c r="T135">
        <f>IF(実施計画様式!T135="",0,1)</f>
        <v>0</v>
      </c>
      <c r="U135">
        <f>IF(実施計画様式!U135="",0,1)</f>
        <v>0</v>
      </c>
      <c r="V135">
        <f>IF(実施計画様式!V135="",0,1)</f>
        <v>0</v>
      </c>
      <c r="W135">
        <f>IF(実施計画様式!W135="",0,1)</f>
        <v>0</v>
      </c>
      <c r="X135">
        <f>IF(実施計画様式!X135="",0,1)</f>
        <v>0</v>
      </c>
      <c r="Y135">
        <f>IF(実施計画様式!Y135="",0,1)</f>
        <v>0</v>
      </c>
      <c r="Z135">
        <f>IF(実施計画様式!Z135="",0,1)</f>
        <v>0</v>
      </c>
      <c r="AA135">
        <f>IF(実施計画様式!AA135="",0,1)</f>
        <v>0</v>
      </c>
      <c r="AB135">
        <f>IF(実施計画様式!AB135="",0,IFERROR(VLOOKUP(実施計画様式!AB135,―!$Q$2:$R$3,2,FALSE),"error"))</f>
        <v>0</v>
      </c>
      <c r="AC135">
        <f>IF(実施計画様式!AC135="",0,IFERROR(VLOOKUP(実施計画様式!AC135,―!$S$2:$T$3,2,FALSE),"error"))</f>
        <v>0</v>
      </c>
      <c r="AD135">
        <f>IF(実施計画様式!AD135="",0,IFERROR(VLOOKUP(実施計画様式!AD135,―!$U$2:$V$3,2,FALSE),"error"))</f>
        <v>0</v>
      </c>
      <c r="AE135">
        <f>IF(実施計画様式!AE135="",0,IFERROR(VLOOKUP(実施計画様式!AE135,―!$W$2:$X$3,2,FALSE),"error"))</f>
        <v>0</v>
      </c>
      <c r="AF135">
        <f>IF(実施計画様式!AF135="",0,IFERROR(VLOOKUP(実施計画様式!AF135,―!$AP$29:$AQ$29,2,FALSE),"error"))</f>
        <v>0</v>
      </c>
      <c r="AG135">
        <f>IF(実施計画様式!AG135="",0,IFERROR(VLOOKUP(実施計画様式!AG135,―!Y:Z,2,FALSE),"error"))</f>
        <v>0</v>
      </c>
      <c r="AH135">
        <f>IF(実施計画様式!AH135="",0,IFERROR(VLOOKUP(実施計画様式!AH135,―!AA:AB,2,FALSE),"error"))</f>
        <v>0</v>
      </c>
      <c r="AI135">
        <f>IF(実施計画様式!AI135="",0,IFERROR(VLOOKUP(実施計画様式!AI135,―!AN:AO,2,FALSE),"error"))</f>
        <v>0</v>
      </c>
      <c r="AJ135">
        <f>IF(実施計画様式!AJ135="",0,IFERROR(VLOOKUP(実施計画様式!AJ135,―!AN:AO,2,FALSE),"error"))</f>
        <v>0</v>
      </c>
      <c r="AK135">
        <f>IF(実施計画様式!AK135="",0,IFERROR(VLOOKUP(実施計画様式!AK135,―!AN:AO,2,FALSE),"error"))</f>
        <v>0</v>
      </c>
      <c r="AL135">
        <f>IF(実施計画様式!AL135="",0,1)</f>
        <v>0</v>
      </c>
      <c r="AM135">
        <f>IF(実施計画様式!AM135="",0,IFERROR(VLOOKUP(実施計画様式!AM135,―!$AP$10:$AQ$23,2,FALSE),"error"))</f>
        <v>0</v>
      </c>
      <c r="AN135">
        <f>IF(実施計画様式!AN135="",0,IFERROR(VLOOKUP(実施計画様式!AN135,―!$AP$39:$AQ$44,2,FALSE),"error"))</f>
        <v>0</v>
      </c>
      <c r="AO135">
        <f>IF(実施計画様式!AO135="",0,IFERROR(VLOOKUP(実施計画様式!AO135,参考資料1_対象分野リスト!$B$2:$C$46,2,FALSE),"error"))</f>
        <v>0</v>
      </c>
      <c r="AP135">
        <f>IF(実施計画様式!AP135="",0,IFERROR(VLOOKUP(実施計画様式!AP135,参考資料1_対象分野リスト!$B$2:$C$46,2,FALSE),"error"))</f>
        <v>0</v>
      </c>
      <c r="AQ135">
        <f>IF(実施計画様式!AQ135="",0,IFERROR(VLOOKUP(実施計画様式!AQ135,参考資料1_対象分野リスト!$B$2:$C$46,2,FALSE),"error"))</f>
        <v>0</v>
      </c>
      <c r="AR135">
        <f>IF(実施計画様式!AR135="",0,IFERROR(VLOOKUP(実施計画様式!AR135,参考資料1_対象分野リスト!$B$2:$C$46,2,FALSE),"error"))</f>
        <v>0</v>
      </c>
      <c r="AS135">
        <f>IF(実施計画様式!AS135="",0,IFERROR(VLOOKUP(実施計画様式!AS135,参考資料1_対象分野リスト!$E$5:$F$35,2,FALSE),"error"))</f>
        <v>0</v>
      </c>
      <c r="BB135">
        <f>IF(実施計画様式!BB135="",0,IFERROR(VLOOKUP(実施計画様式!BB135,―!AK:AL,2,FALSE),"error"))</f>
        <v>0</v>
      </c>
      <c r="BC135" t="str">
        <f t="shared" si="0"/>
        <v/>
      </c>
      <c r="BF135">
        <v>99</v>
      </c>
      <c r="BG135" t="str">
        <f t="shared" si="4"/>
        <v/>
      </c>
      <c r="BH135" t="str">
        <f>IF(AG135&gt;0,IF(VLOOKUP($B$62,―!$Y$2:$Z$25,2,FALSE)&lt;分岐管理シート!AG135,"予算化方法","予算化方法_未定なし"),"")</f>
        <v/>
      </c>
      <c r="BI135" t="str">
        <f t="shared" si="5"/>
        <v/>
      </c>
      <c r="BJ135" t="str">
        <f t="shared" si="6"/>
        <v/>
      </c>
      <c r="BK135" t="str">
        <f t="shared" si="7"/>
        <v/>
      </c>
      <c r="BL135" t="str">
        <f>_xlfn.IFNA(IF(AND(D135=1,M135=1),INDEX(―!$O$20:$P$26,MATCH(分岐管理シート!N135*100,―!$P$20:$P$26,0),1),""),"")</f>
        <v/>
      </c>
      <c r="BM135" t="str">
        <f>_xlfn.IFNA(IF(AND(D135=1,M135=1),INDEX(―!$O$17:$P$19,MATCH(9-分岐管理シート!N135-分岐管理シート!O135,―!$P$17:$P$19,0),1),""),"")</f>
        <v/>
      </c>
      <c r="BN135" t="str">
        <f>IF(AE135&lt;2,"",―!$AP$28)</f>
        <v/>
      </c>
      <c r="BO135" t="str">
        <f t="shared" si="3"/>
        <v/>
      </c>
      <c r="BP135" t="str">
        <f t="shared" si="8"/>
        <v/>
      </c>
      <c r="BR135">
        <f t="shared" si="2"/>
        <v>0</v>
      </c>
    </row>
    <row r="136" spans="3:70" x14ac:dyDescent="0.15">
      <c r="C136">
        <v>64</v>
      </c>
      <c r="D136" s="22">
        <f>IF(実施計画様式!D136="",0,IFERROR(VLOOKUP(実施計画様式!D136,―!A:B,2,FALSE),"error"))</f>
        <v>0</v>
      </c>
      <c r="E136">
        <f>IF(実施計画様式!E136="",0,IFERROR(VLOOKUP(実施計画様式!E136,―!$C$40:$D$47,2,FALSE),"error"))</f>
        <v>0</v>
      </c>
      <c r="F136">
        <f>IF(実施計画様式!F136="",0,IFERROR(VLOOKUP(実施計画様式!F136,―!$E$2:$F$2,2,FALSE),"error"))</f>
        <v>0</v>
      </c>
      <c r="G136">
        <f>IFERROR(VLOOKUP(実施計画様式!G136,―!$G$2:$H$2,2,FALSE),0)</f>
        <v>0</v>
      </c>
      <c r="H136">
        <f>IF(実施計画様式!H136="",0,1)</f>
        <v>0</v>
      </c>
      <c r="I136">
        <f>IF(実施計画様式!I136="",0,IFERROR(VLOOKUP(実施計画様式!I136,―!$I$2:$J$2,2,FALSE),"error"))</f>
        <v>0</v>
      </c>
      <c r="J136">
        <f>IF(実施計画様式!J136="",0,1)</f>
        <v>0</v>
      </c>
      <c r="K136">
        <f>IF(実施計画様式!K136="",0,IFERROR(VLOOKUP(実施計画様式!K136,―!K:L,2,FALSE),"error"))</f>
        <v>0</v>
      </c>
      <c r="L136">
        <f>IF(実施計画様式!L136="",0,IFERROR(VLOOKUP(実施計画様式!L136,―!$M$2:$N$2,2,FALSE),"error"))</f>
        <v>0</v>
      </c>
      <c r="M136">
        <f>IFERROR(VLOOKUP(実施計画様式!M136,―!O:P,2,FALSE),0)</f>
        <v>0</v>
      </c>
      <c r="N136">
        <f>IF(実施計画様式!N136="",0,IFERROR(VLOOKUP(実施計画様式!N136,―!$O$1:$P$12,2,FALSE),"error"))</f>
        <v>0</v>
      </c>
      <c r="O136">
        <f>IF(実施計画様式!O136="",0,IFERROR(VLOOKUP(実施計画様式!O136,―!$O$1:$P$12,2,FALSE),"error"))</f>
        <v>0</v>
      </c>
      <c r="P136">
        <f>IF(実施計画様式!P136="",0,IFERROR(VLOOKUP(実施計画様式!P136,―!$O$1:$P$12,2,FALSE),"error"))</f>
        <v>0</v>
      </c>
      <c r="Q136">
        <f>IF(実施計画様式!Q136="",0,1)</f>
        <v>0</v>
      </c>
      <c r="R136" t="s">
        <v>7625</v>
      </c>
      <c r="S136" t="s">
        <v>7625</v>
      </c>
      <c r="T136">
        <f>IF(実施計画様式!T136="",0,1)</f>
        <v>0</v>
      </c>
      <c r="U136">
        <f>IF(実施計画様式!U136="",0,1)</f>
        <v>0</v>
      </c>
      <c r="V136">
        <f>IF(実施計画様式!V136="",0,1)</f>
        <v>0</v>
      </c>
      <c r="W136">
        <f>IF(実施計画様式!W136="",0,1)</f>
        <v>0</v>
      </c>
      <c r="X136">
        <f>IF(実施計画様式!X136="",0,1)</f>
        <v>0</v>
      </c>
      <c r="Y136">
        <f>IF(実施計画様式!Y136="",0,1)</f>
        <v>0</v>
      </c>
      <c r="Z136">
        <f>IF(実施計画様式!Z136="",0,1)</f>
        <v>0</v>
      </c>
      <c r="AA136">
        <f>IF(実施計画様式!AA136="",0,1)</f>
        <v>0</v>
      </c>
      <c r="AB136">
        <f>IF(実施計画様式!AB136="",0,IFERROR(VLOOKUP(実施計画様式!AB136,―!$Q$2:$R$3,2,FALSE),"error"))</f>
        <v>0</v>
      </c>
      <c r="AC136">
        <f>IF(実施計画様式!AC136="",0,IFERROR(VLOOKUP(実施計画様式!AC136,―!$S$2:$T$3,2,FALSE),"error"))</f>
        <v>0</v>
      </c>
      <c r="AD136">
        <f>IF(実施計画様式!AD136="",0,IFERROR(VLOOKUP(実施計画様式!AD136,―!$U$2:$V$3,2,FALSE),"error"))</f>
        <v>0</v>
      </c>
      <c r="AE136">
        <f>IF(実施計画様式!AE136="",0,IFERROR(VLOOKUP(実施計画様式!AE136,―!$W$2:$X$3,2,FALSE),"error"))</f>
        <v>0</v>
      </c>
      <c r="AF136">
        <f>IF(実施計画様式!AF136="",0,IFERROR(VLOOKUP(実施計画様式!AF136,―!$AP$29:$AQ$29,2,FALSE),"error"))</f>
        <v>0</v>
      </c>
      <c r="AG136">
        <f>IF(実施計画様式!AG136="",0,IFERROR(VLOOKUP(実施計画様式!AG136,―!Y:Z,2,FALSE),"error"))</f>
        <v>0</v>
      </c>
      <c r="AH136">
        <f>IF(実施計画様式!AH136="",0,IFERROR(VLOOKUP(実施計画様式!AH136,―!AA:AB,2,FALSE),"error"))</f>
        <v>0</v>
      </c>
      <c r="AI136">
        <f>IF(実施計画様式!AI136="",0,IFERROR(VLOOKUP(実施計画様式!AI136,―!AN:AO,2,FALSE),"error"))</f>
        <v>0</v>
      </c>
      <c r="AJ136">
        <f>IF(実施計画様式!AJ136="",0,IFERROR(VLOOKUP(実施計画様式!AJ136,―!AN:AO,2,FALSE),"error"))</f>
        <v>0</v>
      </c>
      <c r="AK136">
        <f>IF(実施計画様式!AK136="",0,IFERROR(VLOOKUP(実施計画様式!AK136,―!AN:AO,2,FALSE),"error"))</f>
        <v>0</v>
      </c>
      <c r="AL136">
        <f>IF(実施計画様式!AL136="",0,1)</f>
        <v>0</v>
      </c>
      <c r="AM136">
        <f>IF(実施計画様式!AM136="",0,IFERROR(VLOOKUP(実施計画様式!AM136,―!$AP$10:$AQ$23,2,FALSE),"error"))</f>
        <v>0</v>
      </c>
      <c r="AN136">
        <f>IF(実施計画様式!AN136="",0,IFERROR(VLOOKUP(実施計画様式!AN136,―!$AP$39:$AQ$44,2,FALSE),"error"))</f>
        <v>0</v>
      </c>
      <c r="AO136">
        <f>IF(実施計画様式!AO136="",0,IFERROR(VLOOKUP(実施計画様式!AO136,参考資料1_対象分野リスト!$B$2:$C$46,2,FALSE),"error"))</f>
        <v>0</v>
      </c>
      <c r="AP136">
        <f>IF(実施計画様式!AP136="",0,IFERROR(VLOOKUP(実施計画様式!AP136,参考資料1_対象分野リスト!$B$2:$C$46,2,FALSE),"error"))</f>
        <v>0</v>
      </c>
      <c r="AQ136">
        <f>IF(実施計画様式!AQ136="",0,IFERROR(VLOOKUP(実施計画様式!AQ136,参考資料1_対象分野リスト!$B$2:$C$46,2,FALSE),"error"))</f>
        <v>0</v>
      </c>
      <c r="AR136">
        <f>IF(実施計画様式!AR136="",0,IFERROR(VLOOKUP(実施計画様式!AR136,参考資料1_対象分野リスト!$B$2:$C$46,2,FALSE),"error"))</f>
        <v>0</v>
      </c>
      <c r="AS136">
        <f>IF(実施計画様式!AS136="",0,IFERROR(VLOOKUP(実施計画様式!AS136,参考資料1_対象分野リスト!$E$5:$F$35,2,FALSE),"error"))</f>
        <v>0</v>
      </c>
      <c r="BB136">
        <f>IF(実施計画様式!BB136="",0,IFERROR(VLOOKUP(実施計画様式!BB136,―!AK:AL,2,FALSE),"error"))</f>
        <v>0</v>
      </c>
      <c r="BC136" t="str">
        <f t="shared" si="0"/>
        <v/>
      </c>
      <c r="BF136">
        <v>99</v>
      </c>
      <c r="BG136" t="str">
        <f t="shared" si="4"/>
        <v/>
      </c>
      <c r="BH136" t="str">
        <f>IF(AG136&gt;0,IF(VLOOKUP($B$62,―!$Y$2:$Z$25,2,FALSE)&lt;分岐管理シート!AG136,"予算化方法","予算化方法_未定なし"),"")</f>
        <v/>
      </c>
      <c r="BI136" t="str">
        <f t="shared" si="5"/>
        <v/>
      </c>
      <c r="BJ136" t="str">
        <f t="shared" si="6"/>
        <v/>
      </c>
      <c r="BK136" t="str">
        <f t="shared" si="7"/>
        <v/>
      </c>
      <c r="BL136" t="str">
        <f>_xlfn.IFNA(IF(AND(D136=1,M136=1),INDEX(―!$O$20:$P$26,MATCH(分岐管理シート!N136*100,―!$P$20:$P$26,0),1),""),"")</f>
        <v/>
      </c>
      <c r="BM136" t="str">
        <f>_xlfn.IFNA(IF(AND(D136=1,M136=1),INDEX(―!$O$17:$P$19,MATCH(9-分岐管理シート!N136-分岐管理シート!O136,―!$P$17:$P$19,0),1),""),"")</f>
        <v/>
      </c>
      <c r="BN136" t="str">
        <f>IF(AE136&lt;2,"",―!$AP$28)</f>
        <v/>
      </c>
      <c r="BO136" t="str">
        <f t="shared" si="3"/>
        <v/>
      </c>
      <c r="BP136" t="str">
        <f t="shared" si="8"/>
        <v/>
      </c>
      <c r="BR136">
        <f t="shared" si="2"/>
        <v>0</v>
      </c>
    </row>
    <row r="137" spans="3:70" x14ac:dyDescent="0.15">
      <c r="C137">
        <v>65</v>
      </c>
      <c r="D137" s="22">
        <f>IF(実施計画様式!D137="",0,IFERROR(VLOOKUP(実施計画様式!D137,―!A:B,2,FALSE),"error"))</f>
        <v>0</v>
      </c>
      <c r="E137">
        <f>IF(実施計画様式!E137="",0,IFERROR(VLOOKUP(実施計画様式!E137,―!$C$40:$D$47,2,FALSE),"error"))</f>
        <v>0</v>
      </c>
      <c r="F137">
        <f>IF(実施計画様式!F137="",0,IFERROR(VLOOKUP(実施計画様式!F137,―!$E$2:$F$2,2,FALSE),"error"))</f>
        <v>0</v>
      </c>
      <c r="G137">
        <f>IFERROR(VLOOKUP(実施計画様式!G137,―!$G$2:$H$2,2,FALSE),0)</f>
        <v>0</v>
      </c>
      <c r="H137">
        <f>IF(実施計画様式!H137="",0,1)</f>
        <v>0</v>
      </c>
      <c r="I137">
        <f>IF(実施計画様式!I137="",0,IFERROR(VLOOKUP(実施計画様式!I137,―!$I$2:$J$2,2,FALSE),"error"))</f>
        <v>0</v>
      </c>
      <c r="J137">
        <f>IF(実施計画様式!J137="",0,1)</f>
        <v>0</v>
      </c>
      <c r="K137">
        <f>IF(実施計画様式!K137="",0,IFERROR(VLOOKUP(実施計画様式!K137,―!K:L,2,FALSE),"error"))</f>
        <v>0</v>
      </c>
      <c r="L137">
        <f>IF(実施計画様式!L137="",0,IFERROR(VLOOKUP(実施計画様式!L137,―!$M$2:$N$2,2,FALSE),"error"))</f>
        <v>0</v>
      </c>
      <c r="M137">
        <f>IFERROR(VLOOKUP(実施計画様式!M137,―!O:P,2,FALSE),0)</f>
        <v>0</v>
      </c>
      <c r="N137">
        <f>IF(実施計画様式!N137="",0,IFERROR(VLOOKUP(実施計画様式!N137,―!$O$1:$P$12,2,FALSE),"error"))</f>
        <v>0</v>
      </c>
      <c r="O137">
        <f>IF(実施計画様式!O137="",0,IFERROR(VLOOKUP(実施計画様式!O137,―!$O$1:$P$12,2,FALSE),"error"))</f>
        <v>0</v>
      </c>
      <c r="P137">
        <f>IF(実施計画様式!P137="",0,IFERROR(VLOOKUP(実施計画様式!P137,―!$O$1:$P$12,2,FALSE),"error"))</f>
        <v>0</v>
      </c>
      <c r="Q137">
        <f>IF(実施計画様式!Q137="",0,1)</f>
        <v>0</v>
      </c>
      <c r="R137" t="s">
        <v>7625</v>
      </c>
      <c r="S137" t="s">
        <v>7625</v>
      </c>
      <c r="T137">
        <f>IF(実施計画様式!T137="",0,1)</f>
        <v>0</v>
      </c>
      <c r="U137">
        <f>IF(実施計画様式!U137="",0,1)</f>
        <v>0</v>
      </c>
      <c r="V137">
        <f>IF(実施計画様式!V137="",0,1)</f>
        <v>0</v>
      </c>
      <c r="W137">
        <f>IF(実施計画様式!W137="",0,1)</f>
        <v>0</v>
      </c>
      <c r="X137">
        <f>IF(実施計画様式!X137="",0,1)</f>
        <v>0</v>
      </c>
      <c r="Y137">
        <f>IF(実施計画様式!Y137="",0,1)</f>
        <v>0</v>
      </c>
      <c r="Z137">
        <f>IF(実施計画様式!Z137="",0,1)</f>
        <v>0</v>
      </c>
      <c r="AA137">
        <f>IF(実施計画様式!AA137="",0,1)</f>
        <v>0</v>
      </c>
      <c r="AB137">
        <f>IF(実施計画様式!AB137="",0,IFERROR(VLOOKUP(実施計画様式!AB137,―!$Q$2:$R$3,2,FALSE),"error"))</f>
        <v>0</v>
      </c>
      <c r="AC137">
        <f>IF(実施計画様式!AC137="",0,IFERROR(VLOOKUP(実施計画様式!AC137,―!$S$2:$T$3,2,FALSE),"error"))</f>
        <v>0</v>
      </c>
      <c r="AD137">
        <f>IF(実施計画様式!AD137="",0,IFERROR(VLOOKUP(実施計画様式!AD137,―!$U$2:$V$3,2,FALSE),"error"))</f>
        <v>0</v>
      </c>
      <c r="AE137">
        <f>IF(実施計画様式!AE137="",0,IFERROR(VLOOKUP(実施計画様式!AE137,―!$W$2:$X$3,2,FALSE),"error"))</f>
        <v>0</v>
      </c>
      <c r="AF137">
        <f>IF(実施計画様式!AF137="",0,IFERROR(VLOOKUP(実施計画様式!AF137,―!$AP$29:$AQ$29,2,FALSE),"error"))</f>
        <v>0</v>
      </c>
      <c r="AG137">
        <f>IF(実施計画様式!AG137="",0,IFERROR(VLOOKUP(実施計画様式!AG137,―!Y:Z,2,FALSE),"error"))</f>
        <v>0</v>
      </c>
      <c r="AH137">
        <f>IF(実施計画様式!AH137="",0,IFERROR(VLOOKUP(実施計画様式!AH137,―!AA:AB,2,FALSE),"error"))</f>
        <v>0</v>
      </c>
      <c r="AI137">
        <f>IF(実施計画様式!AI137="",0,IFERROR(VLOOKUP(実施計画様式!AI137,―!AN:AO,2,FALSE),"error"))</f>
        <v>0</v>
      </c>
      <c r="AJ137">
        <f>IF(実施計画様式!AJ137="",0,IFERROR(VLOOKUP(実施計画様式!AJ137,―!AN:AO,2,FALSE),"error"))</f>
        <v>0</v>
      </c>
      <c r="AK137">
        <f>IF(実施計画様式!AK137="",0,IFERROR(VLOOKUP(実施計画様式!AK137,―!AN:AO,2,FALSE),"error"))</f>
        <v>0</v>
      </c>
      <c r="AL137">
        <f>IF(実施計画様式!AL137="",0,1)</f>
        <v>0</v>
      </c>
      <c r="AM137">
        <f>IF(実施計画様式!AM137="",0,IFERROR(VLOOKUP(実施計画様式!AM137,―!$AP$10:$AQ$23,2,FALSE),"error"))</f>
        <v>0</v>
      </c>
      <c r="AN137">
        <f>IF(実施計画様式!AN137="",0,IFERROR(VLOOKUP(実施計画様式!AN137,―!$AP$39:$AQ$44,2,FALSE),"error"))</f>
        <v>0</v>
      </c>
      <c r="AO137">
        <f>IF(実施計画様式!AO137="",0,IFERROR(VLOOKUP(実施計画様式!AO137,参考資料1_対象分野リスト!$B$2:$C$46,2,FALSE),"error"))</f>
        <v>0</v>
      </c>
      <c r="AP137">
        <f>IF(実施計画様式!AP137="",0,IFERROR(VLOOKUP(実施計画様式!AP137,参考資料1_対象分野リスト!$B$2:$C$46,2,FALSE),"error"))</f>
        <v>0</v>
      </c>
      <c r="AQ137">
        <f>IF(実施計画様式!AQ137="",0,IFERROR(VLOOKUP(実施計画様式!AQ137,参考資料1_対象分野リスト!$B$2:$C$46,2,FALSE),"error"))</f>
        <v>0</v>
      </c>
      <c r="AR137">
        <f>IF(実施計画様式!AR137="",0,IFERROR(VLOOKUP(実施計画様式!AR137,参考資料1_対象分野リスト!$B$2:$C$46,2,FALSE),"error"))</f>
        <v>0</v>
      </c>
      <c r="AS137">
        <f>IF(実施計画様式!AS137="",0,IFERROR(VLOOKUP(実施計画様式!AS137,参考資料1_対象分野リスト!$E$5:$F$35,2,FALSE),"error"))</f>
        <v>0</v>
      </c>
      <c r="BB137">
        <f>IF(実施計画様式!BB137="",0,IFERROR(VLOOKUP(実施計画様式!BB137,―!AK:AL,2,FALSE),"error"))</f>
        <v>0</v>
      </c>
      <c r="BC137" t="str">
        <f t="shared" si="0"/>
        <v/>
      </c>
      <c r="BF137">
        <v>99</v>
      </c>
      <c r="BG137" t="str">
        <f t="shared" si="4"/>
        <v/>
      </c>
      <c r="BH137" t="str">
        <f>IF(AG137&gt;0,IF(VLOOKUP($B$62,―!$Y$2:$Z$25,2,FALSE)&lt;分岐管理シート!AG137,"予算化方法","予算化方法_未定なし"),"")</f>
        <v/>
      </c>
      <c r="BI137" t="str">
        <f t="shared" si="5"/>
        <v/>
      </c>
      <c r="BJ137" t="str">
        <f t="shared" si="6"/>
        <v/>
      </c>
      <c r="BK137" t="str">
        <f t="shared" si="7"/>
        <v/>
      </c>
      <c r="BL137" t="str">
        <f>_xlfn.IFNA(IF(AND(D137=1,M137=1),INDEX(―!$O$20:$P$26,MATCH(分岐管理シート!N137*100,―!$P$20:$P$26,0),1),""),"")</f>
        <v/>
      </c>
      <c r="BM137" t="str">
        <f>_xlfn.IFNA(IF(AND(D137=1,M137=1),INDEX(―!$O$17:$P$19,MATCH(9-分岐管理シート!N137-分岐管理シート!O137,―!$P$17:$P$19,0),1),""),"")</f>
        <v/>
      </c>
      <c r="BN137" t="str">
        <f>IF(AE137&lt;2,"",―!$AP$28)</f>
        <v/>
      </c>
      <c r="BO137" t="str">
        <f t="shared" si="3"/>
        <v/>
      </c>
      <c r="BP137" t="str">
        <f t="shared" si="8"/>
        <v/>
      </c>
      <c r="BR137">
        <f t="shared" si="2"/>
        <v>0</v>
      </c>
    </row>
    <row r="138" spans="3:70" x14ac:dyDescent="0.15">
      <c r="C138">
        <v>66</v>
      </c>
      <c r="D138" s="22">
        <f>IF(実施計画様式!D138="",0,IFERROR(VLOOKUP(実施計画様式!D138,―!A:B,2,FALSE),"error"))</f>
        <v>0</v>
      </c>
      <c r="E138">
        <f>IF(実施計画様式!E138="",0,IFERROR(VLOOKUP(実施計画様式!E138,―!$C$40:$D$47,2,FALSE),"error"))</f>
        <v>0</v>
      </c>
      <c r="F138">
        <f>IF(実施計画様式!F138="",0,IFERROR(VLOOKUP(実施計画様式!F138,―!$E$2:$F$2,2,FALSE),"error"))</f>
        <v>0</v>
      </c>
      <c r="G138">
        <f>IFERROR(VLOOKUP(実施計画様式!G138,―!$G$2:$H$2,2,FALSE),0)</f>
        <v>0</v>
      </c>
      <c r="H138">
        <f>IF(実施計画様式!H138="",0,1)</f>
        <v>0</v>
      </c>
      <c r="I138">
        <f>IF(実施計画様式!I138="",0,IFERROR(VLOOKUP(実施計画様式!I138,―!$I$2:$J$2,2,FALSE),"error"))</f>
        <v>0</v>
      </c>
      <c r="J138">
        <f>IF(実施計画様式!J138="",0,1)</f>
        <v>0</v>
      </c>
      <c r="K138">
        <f>IF(実施計画様式!K138="",0,IFERROR(VLOOKUP(実施計画様式!K138,―!K:L,2,FALSE),"error"))</f>
        <v>0</v>
      </c>
      <c r="L138">
        <f>IF(実施計画様式!L138="",0,IFERROR(VLOOKUP(実施計画様式!L138,―!$M$2:$N$2,2,FALSE),"error"))</f>
        <v>0</v>
      </c>
      <c r="M138">
        <f>IFERROR(VLOOKUP(実施計画様式!M138,―!O:P,2,FALSE),0)</f>
        <v>0</v>
      </c>
      <c r="N138">
        <f>IF(実施計画様式!N138="",0,IFERROR(VLOOKUP(実施計画様式!N138,―!$O$1:$P$12,2,FALSE),"error"))</f>
        <v>0</v>
      </c>
      <c r="O138">
        <f>IF(実施計画様式!O138="",0,IFERROR(VLOOKUP(実施計画様式!O138,―!$O$1:$P$12,2,FALSE),"error"))</f>
        <v>0</v>
      </c>
      <c r="P138">
        <f>IF(実施計画様式!P138="",0,IFERROR(VLOOKUP(実施計画様式!P138,―!$O$1:$P$12,2,FALSE),"error"))</f>
        <v>0</v>
      </c>
      <c r="Q138">
        <f>IF(実施計画様式!Q138="",0,1)</f>
        <v>0</v>
      </c>
      <c r="R138" t="s">
        <v>7625</v>
      </c>
      <c r="S138" t="s">
        <v>7625</v>
      </c>
      <c r="T138">
        <f>IF(実施計画様式!T138="",0,1)</f>
        <v>0</v>
      </c>
      <c r="U138">
        <f>IF(実施計画様式!U138="",0,1)</f>
        <v>0</v>
      </c>
      <c r="V138">
        <f>IF(実施計画様式!V138="",0,1)</f>
        <v>0</v>
      </c>
      <c r="W138">
        <f>IF(実施計画様式!W138="",0,1)</f>
        <v>0</v>
      </c>
      <c r="X138">
        <f>IF(実施計画様式!X138="",0,1)</f>
        <v>0</v>
      </c>
      <c r="Y138">
        <f>IF(実施計画様式!Y138="",0,1)</f>
        <v>0</v>
      </c>
      <c r="Z138">
        <f>IF(実施計画様式!Z138="",0,1)</f>
        <v>0</v>
      </c>
      <c r="AA138">
        <f>IF(実施計画様式!AA138="",0,1)</f>
        <v>0</v>
      </c>
      <c r="AB138">
        <f>IF(実施計画様式!AB138="",0,IFERROR(VLOOKUP(実施計画様式!AB138,―!$Q$2:$R$3,2,FALSE),"error"))</f>
        <v>0</v>
      </c>
      <c r="AC138">
        <f>IF(実施計画様式!AC138="",0,IFERROR(VLOOKUP(実施計画様式!AC138,―!$S$2:$T$3,2,FALSE),"error"))</f>
        <v>0</v>
      </c>
      <c r="AD138">
        <f>IF(実施計画様式!AD138="",0,IFERROR(VLOOKUP(実施計画様式!AD138,―!$U$2:$V$3,2,FALSE),"error"))</f>
        <v>0</v>
      </c>
      <c r="AE138">
        <f>IF(実施計画様式!AE138="",0,IFERROR(VLOOKUP(実施計画様式!AE138,―!$W$2:$X$3,2,FALSE),"error"))</f>
        <v>0</v>
      </c>
      <c r="AF138">
        <f>IF(実施計画様式!AF138="",0,IFERROR(VLOOKUP(実施計画様式!AF138,―!$AP$29:$AQ$29,2,FALSE),"error"))</f>
        <v>0</v>
      </c>
      <c r="AG138">
        <f>IF(実施計画様式!AG138="",0,IFERROR(VLOOKUP(実施計画様式!AG138,―!Y:Z,2,FALSE),"error"))</f>
        <v>0</v>
      </c>
      <c r="AH138">
        <f>IF(実施計画様式!AH138="",0,IFERROR(VLOOKUP(実施計画様式!AH138,―!AA:AB,2,FALSE),"error"))</f>
        <v>0</v>
      </c>
      <c r="AI138">
        <f>IF(実施計画様式!AI138="",0,IFERROR(VLOOKUP(実施計画様式!AI138,―!AN:AO,2,FALSE),"error"))</f>
        <v>0</v>
      </c>
      <c r="AJ138">
        <f>IF(実施計画様式!AJ138="",0,IFERROR(VLOOKUP(実施計画様式!AJ138,―!AN:AO,2,FALSE),"error"))</f>
        <v>0</v>
      </c>
      <c r="AK138">
        <f>IF(実施計画様式!AK138="",0,IFERROR(VLOOKUP(実施計画様式!AK138,―!AN:AO,2,FALSE),"error"))</f>
        <v>0</v>
      </c>
      <c r="AL138">
        <f>IF(実施計画様式!AL138="",0,1)</f>
        <v>0</v>
      </c>
      <c r="AM138">
        <f>IF(実施計画様式!AM138="",0,IFERROR(VLOOKUP(実施計画様式!AM138,―!$AP$10:$AQ$23,2,FALSE),"error"))</f>
        <v>0</v>
      </c>
      <c r="AN138">
        <f>IF(実施計画様式!AN138="",0,IFERROR(VLOOKUP(実施計画様式!AN138,―!$AP$39:$AQ$44,2,FALSE),"error"))</f>
        <v>0</v>
      </c>
      <c r="AO138">
        <f>IF(実施計画様式!AO138="",0,IFERROR(VLOOKUP(実施計画様式!AO138,参考資料1_対象分野リスト!$B$2:$C$46,2,FALSE),"error"))</f>
        <v>0</v>
      </c>
      <c r="AP138">
        <f>IF(実施計画様式!AP138="",0,IFERROR(VLOOKUP(実施計画様式!AP138,参考資料1_対象分野リスト!$B$2:$C$46,2,FALSE),"error"))</f>
        <v>0</v>
      </c>
      <c r="AQ138">
        <f>IF(実施計画様式!AQ138="",0,IFERROR(VLOOKUP(実施計画様式!AQ138,参考資料1_対象分野リスト!$B$2:$C$46,2,FALSE),"error"))</f>
        <v>0</v>
      </c>
      <c r="AR138">
        <f>IF(実施計画様式!AR138="",0,IFERROR(VLOOKUP(実施計画様式!AR138,参考資料1_対象分野リスト!$B$2:$C$46,2,FALSE),"error"))</f>
        <v>0</v>
      </c>
      <c r="AS138">
        <f>IF(実施計画様式!AS138="",0,IFERROR(VLOOKUP(実施計画様式!AS138,参考資料1_対象分野リスト!$E$5:$F$35,2,FALSE),"error"))</f>
        <v>0</v>
      </c>
      <c r="BB138">
        <f>IF(実施計画様式!BB138="",0,IFERROR(VLOOKUP(実施計画様式!BB138,―!AK:AL,2,FALSE),"error"))</f>
        <v>0</v>
      </c>
      <c r="BC138" t="str">
        <f t="shared" ref="BC138:BC201" si="9">IF(D138=4,"",IF(D138=8,"",IF(D138=10,"支援開始時期_R7_通常","")))</f>
        <v/>
      </c>
      <c r="BF138">
        <v>99</v>
      </c>
      <c r="BG138" t="str">
        <f t="shared" si="4"/>
        <v/>
      </c>
      <c r="BH138" t="str">
        <f>IF(AG138&gt;0,IF(VLOOKUP($B$62,―!$Y$2:$Z$25,2,FALSE)&lt;分岐管理シート!AG138,"予算化方法","予算化方法_未定なし"),"")</f>
        <v/>
      </c>
      <c r="BI138" t="str">
        <f t="shared" si="5"/>
        <v/>
      </c>
      <c r="BJ138" t="str">
        <f t="shared" si="6"/>
        <v/>
      </c>
      <c r="BK138" t="str">
        <f t="shared" si="7"/>
        <v/>
      </c>
      <c r="BL138" t="str">
        <f>_xlfn.IFNA(IF(AND(D138=1,M138=1),INDEX(―!$O$20:$P$26,MATCH(分岐管理シート!N138*100,―!$P$20:$P$26,0),1),""),"")</f>
        <v/>
      </c>
      <c r="BM138" t="str">
        <f>_xlfn.IFNA(IF(AND(D138=1,M138=1),INDEX(―!$O$17:$P$19,MATCH(9-分岐管理シート!N138-分岐管理シート!O138,―!$P$17:$P$19,0),1),""),"")</f>
        <v/>
      </c>
      <c r="BN138" t="str">
        <f>IF(AE138&lt;2,"",―!$AP$28)</f>
        <v/>
      </c>
      <c r="BO138" t="str">
        <f t="shared" si="3"/>
        <v/>
      </c>
      <c r="BP138" t="str">
        <f t="shared" si="8"/>
        <v/>
      </c>
      <c r="BR138">
        <f t="shared" ref="BR138:BR201" si="10">COUNTIF(D138:BD138,"error")</f>
        <v>0</v>
      </c>
    </row>
    <row r="139" spans="3:70" x14ac:dyDescent="0.15">
      <c r="C139">
        <v>67</v>
      </c>
      <c r="D139" s="22">
        <f>IF(実施計画様式!D139="",0,IFERROR(VLOOKUP(実施計画様式!D139,―!A:B,2,FALSE),"error"))</f>
        <v>0</v>
      </c>
      <c r="E139">
        <f>IF(実施計画様式!E139="",0,IFERROR(VLOOKUP(実施計画様式!E139,―!$C$40:$D$47,2,FALSE),"error"))</f>
        <v>0</v>
      </c>
      <c r="F139">
        <f>IF(実施計画様式!F139="",0,IFERROR(VLOOKUP(実施計画様式!F139,―!$E$2:$F$2,2,FALSE),"error"))</f>
        <v>0</v>
      </c>
      <c r="G139">
        <f>IFERROR(VLOOKUP(実施計画様式!G139,―!$G$2:$H$2,2,FALSE),0)</f>
        <v>0</v>
      </c>
      <c r="H139">
        <f>IF(実施計画様式!H139="",0,1)</f>
        <v>0</v>
      </c>
      <c r="I139">
        <f>IF(実施計画様式!I139="",0,IFERROR(VLOOKUP(実施計画様式!I139,―!$I$2:$J$2,2,FALSE),"error"))</f>
        <v>0</v>
      </c>
      <c r="J139">
        <f>IF(実施計画様式!J139="",0,1)</f>
        <v>0</v>
      </c>
      <c r="K139">
        <f>IF(実施計画様式!K139="",0,IFERROR(VLOOKUP(実施計画様式!K139,―!K:L,2,FALSE),"error"))</f>
        <v>0</v>
      </c>
      <c r="L139">
        <f>IF(実施計画様式!L139="",0,IFERROR(VLOOKUP(実施計画様式!L139,―!$M$2:$N$2,2,FALSE),"error"))</f>
        <v>0</v>
      </c>
      <c r="M139">
        <f>IFERROR(VLOOKUP(実施計画様式!M139,―!O:P,2,FALSE),0)</f>
        <v>0</v>
      </c>
      <c r="N139">
        <f>IF(実施計画様式!N139="",0,IFERROR(VLOOKUP(実施計画様式!N139,―!$O$1:$P$12,2,FALSE),"error"))</f>
        <v>0</v>
      </c>
      <c r="O139">
        <f>IF(実施計画様式!O139="",0,IFERROR(VLOOKUP(実施計画様式!O139,―!$O$1:$P$12,2,FALSE),"error"))</f>
        <v>0</v>
      </c>
      <c r="P139">
        <f>IF(実施計画様式!P139="",0,IFERROR(VLOOKUP(実施計画様式!P139,―!$O$1:$P$12,2,FALSE),"error"))</f>
        <v>0</v>
      </c>
      <c r="Q139">
        <f>IF(実施計画様式!Q139="",0,1)</f>
        <v>0</v>
      </c>
      <c r="R139" t="s">
        <v>7625</v>
      </c>
      <c r="S139" t="s">
        <v>7625</v>
      </c>
      <c r="T139">
        <f>IF(実施計画様式!T139="",0,1)</f>
        <v>0</v>
      </c>
      <c r="U139">
        <f>IF(実施計画様式!U139="",0,1)</f>
        <v>0</v>
      </c>
      <c r="V139">
        <f>IF(実施計画様式!V139="",0,1)</f>
        <v>0</v>
      </c>
      <c r="W139">
        <f>IF(実施計画様式!W139="",0,1)</f>
        <v>0</v>
      </c>
      <c r="X139">
        <f>IF(実施計画様式!X139="",0,1)</f>
        <v>0</v>
      </c>
      <c r="Y139">
        <f>IF(実施計画様式!Y139="",0,1)</f>
        <v>0</v>
      </c>
      <c r="Z139">
        <f>IF(実施計画様式!Z139="",0,1)</f>
        <v>0</v>
      </c>
      <c r="AA139">
        <f>IF(実施計画様式!AA139="",0,1)</f>
        <v>0</v>
      </c>
      <c r="AB139">
        <f>IF(実施計画様式!AB139="",0,IFERROR(VLOOKUP(実施計画様式!AB139,―!$Q$2:$R$3,2,FALSE),"error"))</f>
        <v>0</v>
      </c>
      <c r="AC139">
        <f>IF(実施計画様式!AC139="",0,IFERROR(VLOOKUP(実施計画様式!AC139,―!$S$2:$T$3,2,FALSE),"error"))</f>
        <v>0</v>
      </c>
      <c r="AD139">
        <f>IF(実施計画様式!AD139="",0,IFERROR(VLOOKUP(実施計画様式!AD139,―!$U$2:$V$3,2,FALSE),"error"))</f>
        <v>0</v>
      </c>
      <c r="AE139">
        <f>IF(実施計画様式!AE139="",0,IFERROR(VLOOKUP(実施計画様式!AE139,―!$W$2:$X$3,2,FALSE),"error"))</f>
        <v>0</v>
      </c>
      <c r="AF139">
        <f>IF(実施計画様式!AF139="",0,IFERROR(VLOOKUP(実施計画様式!AF139,―!$AP$29:$AQ$29,2,FALSE),"error"))</f>
        <v>0</v>
      </c>
      <c r="AG139">
        <f>IF(実施計画様式!AG139="",0,IFERROR(VLOOKUP(実施計画様式!AG139,―!Y:Z,2,FALSE),"error"))</f>
        <v>0</v>
      </c>
      <c r="AH139">
        <f>IF(実施計画様式!AH139="",0,IFERROR(VLOOKUP(実施計画様式!AH139,―!AA:AB,2,FALSE),"error"))</f>
        <v>0</v>
      </c>
      <c r="AI139">
        <f>IF(実施計画様式!AI139="",0,IFERROR(VLOOKUP(実施計画様式!AI139,―!AN:AO,2,FALSE),"error"))</f>
        <v>0</v>
      </c>
      <c r="AJ139">
        <f>IF(実施計画様式!AJ139="",0,IFERROR(VLOOKUP(実施計画様式!AJ139,―!AN:AO,2,FALSE),"error"))</f>
        <v>0</v>
      </c>
      <c r="AK139">
        <f>IF(実施計画様式!AK139="",0,IFERROR(VLOOKUP(実施計画様式!AK139,―!AN:AO,2,FALSE),"error"))</f>
        <v>0</v>
      </c>
      <c r="AL139">
        <f>IF(実施計画様式!AL139="",0,1)</f>
        <v>0</v>
      </c>
      <c r="AM139">
        <f>IF(実施計画様式!AM139="",0,IFERROR(VLOOKUP(実施計画様式!AM139,―!$AP$10:$AQ$23,2,FALSE),"error"))</f>
        <v>0</v>
      </c>
      <c r="AN139">
        <f>IF(実施計画様式!AN139="",0,IFERROR(VLOOKUP(実施計画様式!AN139,―!$AP$39:$AQ$44,2,FALSE),"error"))</f>
        <v>0</v>
      </c>
      <c r="AO139">
        <f>IF(実施計画様式!AO139="",0,IFERROR(VLOOKUP(実施計画様式!AO139,参考資料1_対象分野リスト!$B$2:$C$46,2,FALSE),"error"))</f>
        <v>0</v>
      </c>
      <c r="AP139">
        <f>IF(実施計画様式!AP139="",0,IFERROR(VLOOKUP(実施計画様式!AP139,参考資料1_対象分野リスト!$B$2:$C$46,2,FALSE),"error"))</f>
        <v>0</v>
      </c>
      <c r="AQ139">
        <f>IF(実施計画様式!AQ139="",0,IFERROR(VLOOKUP(実施計画様式!AQ139,参考資料1_対象分野リスト!$B$2:$C$46,2,FALSE),"error"))</f>
        <v>0</v>
      </c>
      <c r="AR139">
        <f>IF(実施計画様式!AR139="",0,IFERROR(VLOOKUP(実施計画様式!AR139,参考資料1_対象分野リスト!$B$2:$C$46,2,FALSE),"error"))</f>
        <v>0</v>
      </c>
      <c r="AS139">
        <f>IF(実施計画様式!AS139="",0,IFERROR(VLOOKUP(実施計画様式!AS139,参考資料1_対象分野リスト!$E$5:$F$35,2,FALSE),"error"))</f>
        <v>0</v>
      </c>
      <c r="BB139">
        <f>IF(実施計画様式!BB139="",0,IFERROR(VLOOKUP(実施計画様式!BB139,―!AK:AL,2,FALSE),"error"))</f>
        <v>0</v>
      </c>
      <c r="BC139" t="str">
        <f t="shared" si="9"/>
        <v/>
      </c>
      <c r="BF139">
        <v>99</v>
      </c>
      <c r="BG139" t="str">
        <f t="shared" si="4"/>
        <v/>
      </c>
      <c r="BH139" t="str">
        <f>IF(AG139&gt;0,IF(VLOOKUP($B$62,―!$Y$2:$Z$25,2,FALSE)&lt;分岐管理シート!AG139,"予算化方法","予算化方法_未定なし"),"")</f>
        <v/>
      </c>
      <c r="BI139" t="str">
        <f t="shared" si="5"/>
        <v/>
      </c>
      <c r="BJ139" t="str">
        <f t="shared" si="6"/>
        <v/>
      </c>
      <c r="BK139" t="str">
        <f t="shared" si="7"/>
        <v/>
      </c>
      <c r="BL139" t="str">
        <f>_xlfn.IFNA(IF(AND(D139=1,M139=1),INDEX(―!$O$20:$P$26,MATCH(分岐管理シート!N139*100,―!$P$20:$P$26,0),1),""),"")</f>
        <v/>
      </c>
      <c r="BM139" t="str">
        <f>_xlfn.IFNA(IF(AND(D139=1,M139=1),INDEX(―!$O$17:$P$19,MATCH(9-分岐管理シート!N139-分岐管理シート!O139,―!$P$17:$P$19,0),1),""),"")</f>
        <v/>
      </c>
      <c r="BN139" t="str">
        <f>IF(AE139&lt;2,"",―!$AP$28)</f>
        <v/>
      </c>
      <c r="BO139" t="str">
        <f t="shared" ref="BO139:BO202" si="11">IF(AND(D139&lt;3,D139&gt;0),"対象分野_R7・R8補正","")</f>
        <v/>
      </c>
      <c r="BP139" t="str">
        <f t="shared" si="8"/>
        <v/>
      </c>
      <c r="BR139">
        <f t="shared" si="10"/>
        <v>0</v>
      </c>
    </row>
    <row r="140" spans="3:70" x14ac:dyDescent="0.15">
      <c r="C140">
        <v>68</v>
      </c>
      <c r="D140" s="22">
        <f>IF(実施計画様式!D140="",0,IFERROR(VLOOKUP(実施計画様式!D140,―!A:B,2,FALSE),"error"))</f>
        <v>0</v>
      </c>
      <c r="E140">
        <f>IF(実施計画様式!E140="",0,IFERROR(VLOOKUP(実施計画様式!E140,―!$C$40:$D$47,2,FALSE),"error"))</f>
        <v>0</v>
      </c>
      <c r="F140">
        <f>IF(実施計画様式!F140="",0,IFERROR(VLOOKUP(実施計画様式!F140,―!$E$2:$F$2,2,FALSE),"error"))</f>
        <v>0</v>
      </c>
      <c r="G140">
        <f>IFERROR(VLOOKUP(実施計画様式!G140,―!$G$2:$H$2,2,FALSE),0)</f>
        <v>0</v>
      </c>
      <c r="H140">
        <f>IF(実施計画様式!H140="",0,1)</f>
        <v>0</v>
      </c>
      <c r="I140">
        <f>IF(実施計画様式!I140="",0,IFERROR(VLOOKUP(実施計画様式!I140,―!$I$2:$J$2,2,FALSE),"error"))</f>
        <v>0</v>
      </c>
      <c r="J140">
        <f>IF(実施計画様式!J140="",0,1)</f>
        <v>0</v>
      </c>
      <c r="K140">
        <f>IF(実施計画様式!K140="",0,IFERROR(VLOOKUP(実施計画様式!K140,―!K:L,2,FALSE),"error"))</f>
        <v>0</v>
      </c>
      <c r="L140">
        <f>IF(実施計画様式!L140="",0,IFERROR(VLOOKUP(実施計画様式!L140,―!$M$2:$N$2,2,FALSE),"error"))</f>
        <v>0</v>
      </c>
      <c r="M140">
        <f>IFERROR(VLOOKUP(実施計画様式!M140,―!O:P,2,FALSE),0)</f>
        <v>0</v>
      </c>
      <c r="N140">
        <f>IF(実施計画様式!N140="",0,IFERROR(VLOOKUP(実施計画様式!N140,―!$O$1:$P$12,2,FALSE),"error"))</f>
        <v>0</v>
      </c>
      <c r="O140">
        <f>IF(実施計画様式!O140="",0,IFERROR(VLOOKUP(実施計画様式!O140,―!$O$1:$P$12,2,FALSE),"error"))</f>
        <v>0</v>
      </c>
      <c r="P140">
        <f>IF(実施計画様式!P140="",0,IFERROR(VLOOKUP(実施計画様式!P140,―!$O$1:$P$12,2,FALSE),"error"))</f>
        <v>0</v>
      </c>
      <c r="Q140">
        <f>IF(実施計画様式!Q140="",0,1)</f>
        <v>0</v>
      </c>
      <c r="R140" t="s">
        <v>7625</v>
      </c>
      <c r="S140" t="s">
        <v>7625</v>
      </c>
      <c r="T140">
        <f>IF(実施計画様式!T140="",0,1)</f>
        <v>0</v>
      </c>
      <c r="U140">
        <f>IF(実施計画様式!U140="",0,1)</f>
        <v>0</v>
      </c>
      <c r="V140">
        <f>IF(実施計画様式!V140="",0,1)</f>
        <v>0</v>
      </c>
      <c r="W140">
        <f>IF(実施計画様式!W140="",0,1)</f>
        <v>0</v>
      </c>
      <c r="X140">
        <f>IF(実施計画様式!X140="",0,1)</f>
        <v>0</v>
      </c>
      <c r="Y140">
        <f>IF(実施計画様式!Y140="",0,1)</f>
        <v>0</v>
      </c>
      <c r="Z140">
        <f>IF(実施計画様式!Z140="",0,1)</f>
        <v>0</v>
      </c>
      <c r="AA140">
        <f>IF(実施計画様式!AA140="",0,1)</f>
        <v>0</v>
      </c>
      <c r="AB140">
        <f>IF(実施計画様式!AB140="",0,IFERROR(VLOOKUP(実施計画様式!AB140,―!$Q$2:$R$3,2,FALSE),"error"))</f>
        <v>0</v>
      </c>
      <c r="AC140">
        <f>IF(実施計画様式!AC140="",0,IFERROR(VLOOKUP(実施計画様式!AC140,―!$S$2:$T$3,2,FALSE),"error"))</f>
        <v>0</v>
      </c>
      <c r="AD140">
        <f>IF(実施計画様式!AD140="",0,IFERROR(VLOOKUP(実施計画様式!AD140,―!$U$2:$V$3,2,FALSE),"error"))</f>
        <v>0</v>
      </c>
      <c r="AE140">
        <f>IF(実施計画様式!AE140="",0,IFERROR(VLOOKUP(実施計画様式!AE140,―!$W$2:$X$3,2,FALSE),"error"))</f>
        <v>0</v>
      </c>
      <c r="AF140">
        <f>IF(実施計画様式!AF140="",0,IFERROR(VLOOKUP(実施計画様式!AF140,―!$AP$29:$AQ$29,2,FALSE),"error"))</f>
        <v>0</v>
      </c>
      <c r="AG140">
        <f>IF(実施計画様式!AG140="",0,IFERROR(VLOOKUP(実施計画様式!AG140,―!Y:Z,2,FALSE),"error"))</f>
        <v>0</v>
      </c>
      <c r="AH140">
        <f>IF(実施計画様式!AH140="",0,IFERROR(VLOOKUP(実施計画様式!AH140,―!AA:AB,2,FALSE),"error"))</f>
        <v>0</v>
      </c>
      <c r="AI140">
        <f>IF(実施計画様式!AI140="",0,IFERROR(VLOOKUP(実施計画様式!AI140,―!AN:AO,2,FALSE),"error"))</f>
        <v>0</v>
      </c>
      <c r="AJ140">
        <f>IF(実施計画様式!AJ140="",0,IFERROR(VLOOKUP(実施計画様式!AJ140,―!AN:AO,2,FALSE),"error"))</f>
        <v>0</v>
      </c>
      <c r="AK140">
        <f>IF(実施計画様式!AK140="",0,IFERROR(VLOOKUP(実施計画様式!AK140,―!AN:AO,2,FALSE),"error"))</f>
        <v>0</v>
      </c>
      <c r="AL140">
        <f>IF(実施計画様式!AL140="",0,1)</f>
        <v>0</v>
      </c>
      <c r="AM140">
        <f>IF(実施計画様式!AM140="",0,IFERROR(VLOOKUP(実施計画様式!AM140,―!$AP$10:$AQ$23,2,FALSE),"error"))</f>
        <v>0</v>
      </c>
      <c r="AN140">
        <f>IF(実施計画様式!AN140="",0,IFERROR(VLOOKUP(実施計画様式!AN140,―!$AP$39:$AQ$44,2,FALSE),"error"))</f>
        <v>0</v>
      </c>
      <c r="AO140">
        <f>IF(実施計画様式!AO140="",0,IFERROR(VLOOKUP(実施計画様式!AO140,参考資料1_対象分野リスト!$B$2:$C$46,2,FALSE),"error"))</f>
        <v>0</v>
      </c>
      <c r="AP140">
        <f>IF(実施計画様式!AP140="",0,IFERROR(VLOOKUP(実施計画様式!AP140,参考資料1_対象分野リスト!$B$2:$C$46,2,FALSE),"error"))</f>
        <v>0</v>
      </c>
      <c r="AQ140">
        <f>IF(実施計画様式!AQ140="",0,IFERROR(VLOOKUP(実施計画様式!AQ140,参考資料1_対象分野リスト!$B$2:$C$46,2,FALSE),"error"))</f>
        <v>0</v>
      </c>
      <c r="AR140">
        <f>IF(実施計画様式!AR140="",0,IFERROR(VLOOKUP(実施計画様式!AR140,参考資料1_対象分野リスト!$B$2:$C$46,2,FALSE),"error"))</f>
        <v>0</v>
      </c>
      <c r="AS140">
        <f>IF(実施計画様式!AS140="",0,IFERROR(VLOOKUP(実施計画様式!AS140,参考資料1_対象分野リスト!$E$5:$F$35,2,FALSE),"error"))</f>
        <v>0</v>
      </c>
      <c r="BB140">
        <f>IF(実施計画様式!BB140="",0,IFERROR(VLOOKUP(実施計画様式!BB140,―!AK:AL,2,FALSE),"error"))</f>
        <v>0</v>
      </c>
      <c r="BC140" t="str">
        <f t="shared" si="9"/>
        <v/>
      </c>
      <c r="BF140">
        <v>99</v>
      </c>
      <c r="BG140" t="str">
        <f t="shared" ref="BG140:BG203" si="12">IF(D140=1,"予算化時期_R7補正",IF(D140&gt;1,"予算化時期_R8",""))</f>
        <v/>
      </c>
      <c r="BH140" t="str">
        <f>IF(AG140&gt;0,IF(VLOOKUP($B$62,―!$Y$2:$Z$25,2,FALSE)&lt;分岐管理シート!AG140,"予算化方法","予算化方法_未定なし"),"")</f>
        <v/>
      </c>
      <c r="BI140" t="str">
        <f t="shared" ref="BI140:BI203" si="13">IF(D140=1,"予算区分_R8_通常",IF(D140&gt;1,"予算区分_R8_のみ",""))</f>
        <v/>
      </c>
      <c r="BJ140" t="str">
        <f t="shared" ref="BJ140:BJ203" si="14">IF(D140=1,"経済対策との関係_R7補正",IF(D140=2,"経済対策との関係_R8補正",""))</f>
        <v/>
      </c>
      <c r="BK140" t="str">
        <f t="shared" ref="BK140:BK203" si="15">IF(D140=1,"種類_推奨事業メニュー_R7補正",IF(D140=2,"種類_推奨事業メニュー_R8補正",""))</f>
        <v/>
      </c>
      <c r="BL140" t="str">
        <f>_xlfn.IFNA(IF(AND(D140=1,M140=1),INDEX(―!$O$20:$P$26,MATCH(分岐管理シート!N140*100,―!$P$20:$P$26,0),1),""),"")</f>
        <v/>
      </c>
      <c r="BM140" t="str">
        <f>_xlfn.IFNA(IF(AND(D140=1,M140=1),INDEX(―!$O$17:$P$19,MATCH(9-分岐管理シート!N140-分岐管理シート!O140,―!$P$17:$P$19,0),1),""),"")</f>
        <v/>
      </c>
      <c r="BN140" t="str">
        <f>IF(AE140&lt;2,"",―!$AP$28)</f>
        <v/>
      </c>
      <c r="BO140" t="str">
        <f t="shared" si="11"/>
        <v/>
      </c>
      <c r="BP140" t="str">
        <f t="shared" ref="BP140:BP203" si="16">IF(AND(SUM(AN140:AQ140)&gt;=181,SUM(AN140:AQ140)&lt;=936),"農林水産・食品分野の細分化項目",IF(SUM(AN140:AQ140)&gt;936,"中小企業・小規模事業者の賃上げ環境整備の細分化項目",""))</f>
        <v/>
      </c>
      <c r="BR140">
        <f t="shared" si="10"/>
        <v>0</v>
      </c>
    </row>
    <row r="141" spans="3:70" x14ac:dyDescent="0.15">
      <c r="C141">
        <v>69</v>
      </c>
      <c r="D141" s="22">
        <f>IF(実施計画様式!D141="",0,IFERROR(VLOOKUP(実施計画様式!D141,―!A:B,2,FALSE),"error"))</f>
        <v>0</v>
      </c>
      <c r="E141">
        <f>IF(実施計画様式!E141="",0,IFERROR(VLOOKUP(実施計画様式!E141,―!$C$40:$D$47,2,FALSE),"error"))</f>
        <v>0</v>
      </c>
      <c r="F141">
        <f>IF(実施計画様式!F141="",0,IFERROR(VLOOKUP(実施計画様式!F141,―!$E$2:$F$2,2,FALSE),"error"))</f>
        <v>0</v>
      </c>
      <c r="G141">
        <f>IFERROR(VLOOKUP(実施計画様式!G141,―!$G$2:$H$2,2,FALSE),0)</f>
        <v>0</v>
      </c>
      <c r="H141">
        <f>IF(実施計画様式!H141="",0,1)</f>
        <v>0</v>
      </c>
      <c r="I141">
        <f>IF(実施計画様式!I141="",0,IFERROR(VLOOKUP(実施計画様式!I141,―!$I$2:$J$2,2,FALSE),"error"))</f>
        <v>0</v>
      </c>
      <c r="J141">
        <f>IF(実施計画様式!J141="",0,1)</f>
        <v>0</v>
      </c>
      <c r="K141">
        <f>IF(実施計画様式!K141="",0,IFERROR(VLOOKUP(実施計画様式!K141,―!K:L,2,FALSE),"error"))</f>
        <v>0</v>
      </c>
      <c r="L141">
        <f>IF(実施計画様式!L141="",0,IFERROR(VLOOKUP(実施計画様式!L141,―!$M$2:$N$2,2,FALSE),"error"))</f>
        <v>0</v>
      </c>
      <c r="M141">
        <f>IFERROR(VLOOKUP(実施計画様式!M141,―!O:P,2,FALSE),0)</f>
        <v>0</v>
      </c>
      <c r="N141">
        <f>IF(実施計画様式!N141="",0,IFERROR(VLOOKUP(実施計画様式!N141,―!$O$1:$P$12,2,FALSE),"error"))</f>
        <v>0</v>
      </c>
      <c r="O141">
        <f>IF(実施計画様式!O141="",0,IFERROR(VLOOKUP(実施計画様式!O141,―!$O$1:$P$12,2,FALSE),"error"))</f>
        <v>0</v>
      </c>
      <c r="P141">
        <f>IF(実施計画様式!P141="",0,IFERROR(VLOOKUP(実施計画様式!P141,―!$O$1:$P$12,2,FALSE),"error"))</f>
        <v>0</v>
      </c>
      <c r="Q141">
        <f>IF(実施計画様式!Q141="",0,1)</f>
        <v>0</v>
      </c>
      <c r="R141" t="s">
        <v>7625</v>
      </c>
      <c r="S141" t="s">
        <v>7625</v>
      </c>
      <c r="T141">
        <f>IF(実施計画様式!T141="",0,1)</f>
        <v>0</v>
      </c>
      <c r="U141">
        <f>IF(実施計画様式!U141="",0,1)</f>
        <v>0</v>
      </c>
      <c r="V141">
        <f>IF(実施計画様式!V141="",0,1)</f>
        <v>0</v>
      </c>
      <c r="W141">
        <f>IF(実施計画様式!W141="",0,1)</f>
        <v>0</v>
      </c>
      <c r="X141">
        <f>IF(実施計画様式!X141="",0,1)</f>
        <v>0</v>
      </c>
      <c r="Y141">
        <f>IF(実施計画様式!Y141="",0,1)</f>
        <v>0</v>
      </c>
      <c r="Z141">
        <f>IF(実施計画様式!Z141="",0,1)</f>
        <v>0</v>
      </c>
      <c r="AA141">
        <f>IF(実施計画様式!AA141="",0,1)</f>
        <v>0</v>
      </c>
      <c r="AB141">
        <f>IF(実施計画様式!AB141="",0,IFERROR(VLOOKUP(実施計画様式!AB141,―!$Q$2:$R$3,2,FALSE),"error"))</f>
        <v>0</v>
      </c>
      <c r="AC141">
        <f>IF(実施計画様式!AC141="",0,IFERROR(VLOOKUP(実施計画様式!AC141,―!$S$2:$T$3,2,FALSE),"error"))</f>
        <v>0</v>
      </c>
      <c r="AD141">
        <f>IF(実施計画様式!AD141="",0,IFERROR(VLOOKUP(実施計画様式!AD141,―!$U$2:$V$3,2,FALSE),"error"))</f>
        <v>0</v>
      </c>
      <c r="AE141">
        <f>IF(実施計画様式!AE141="",0,IFERROR(VLOOKUP(実施計画様式!AE141,―!$W$2:$X$3,2,FALSE),"error"))</f>
        <v>0</v>
      </c>
      <c r="AF141">
        <f>IF(実施計画様式!AF141="",0,IFERROR(VLOOKUP(実施計画様式!AF141,―!$AP$29:$AQ$29,2,FALSE),"error"))</f>
        <v>0</v>
      </c>
      <c r="AG141">
        <f>IF(実施計画様式!AG141="",0,IFERROR(VLOOKUP(実施計画様式!AG141,―!Y:Z,2,FALSE),"error"))</f>
        <v>0</v>
      </c>
      <c r="AH141">
        <f>IF(実施計画様式!AH141="",0,IFERROR(VLOOKUP(実施計画様式!AH141,―!AA:AB,2,FALSE),"error"))</f>
        <v>0</v>
      </c>
      <c r="AI141">
        <f>IF(実施計画様式!AI141="",0,IFERROR(VLOOKUP(実施計画様式!AI141,―!AN:AO,2,FALSE),"error"))</f>
        <v>0</v>
      </c>
      <c r="AJ141">
        <f>IF(実施計画様式!AJ141="",0,IFERROR(VLOOKUP(実施計画様式!AJ141,―!AN:AO,2,FALSE),"error"))</f>
        <v>0</v>
      </c>
      <c r="AK141">
        <f>IF(実施計画様式!AK141="",0,IFERROR(VLOOKUP(実施計画様式!AK141,―!AN:AO,2,FALSE),"error"))</f>
        <v>0</v>
      </c>
      <c r="AL141">
        <f>IF(実施計画様式!AL141="",0,1)</f>
        <v>0</v>
      </c>
      <c r="AM141">
        <f>IF(実施計画様式!AM141="",0,IFERROR(VLOOKUP(実施計画様式!AM141,―!$AP$10:$AQ$23,2,FALSE),"error"))</f>
        <v>0</v>
      </c>
      <c r="AN141">
        <f>IF(実施計画様式!AN141="",0,IFERROR(VLOOKUP(実施計画様式!AN141,―!$AP$39:$AQ$44,2,FALSE),"error"))</f>
        <v>0</v>
      </c>
      <c r="AO141">
        <f>IF(実施計画様式!AO141="",0,IFERROR(VLOOKUP(実施計画様式!AO141,参考資料1_対象分野リスト!$B$2:$C$46,2,FALSE),"error"))</f>
        <v>0</v>
      </c>
      <c r="AP141">
        <f>IF(実施計画様式!AP141="",0,IFERROR(VLOOKUP(実施計画様式!AP141,参考資料1_対象分野リスト!$B$2:$C$46,2,FALSE),"error"))</f>
        <v>0</v>
      </c>
      <c r="AQ141">
        <f>IF(実施計画様式!AQ141="",0,IFERROR(VLOOKUP(実施計画様式!AQ141,参考資料1_対象分野リスト!$B$2:$C$46,2,FALSE),"error"))</f>
        <v>0</v>
      </c>
      <c r="AR141">
        <f>IF(実施計画様式!AR141="",0,IFERROR(VLOOKUP(実施計画様式!AR141,参考資料1_対象分野リスト!$B$2:$C$46,2,FALSE),"error"))</f>
        <v>0</v>
      </c>
      <c r="AS141">
        <f>IF(実施計画様式!AS141="",0,IFERROR(VLOOKUP(実施計画様式!AS141,参考資料1_対象分野リスト!$E$5:$F$35,2,FALSE),"error"))</f>
        <v>0</v>
      </c>
      <c r="BB141">
        <f>IF(実施計画様式!BB141="",0,IFERROR(VLOOKUP(実施計画様式!BB141,―!AK:AL,2,FALSE),"error"))</f>
        <v>0</v>
      </c>
      <c r="BC141" t="str">
        <f t="shared" si="9"/>
        <v/>
      </c>
      <c r="BF141">
        <v>99</v>
      </c>
      <c r="BG141" t="str">
        <f t="shared" si="12"/>
        <v/>
      </c>
      <c r="BH141" t="str">
        <f>IF(AG141&gt;0,IF(VLOOKUP($B$62,―!$Y$2:$Z$25,2,FALSE)&lt;分岐管理シート!AG141,"予算化方法","予算化方法_未定なし"),"")</f>
        <v/>
      </c>
      <c r="BI141" t="str">
        <f t="shared" si="13"/>
        <v/>
      </c>
      <c r="BJ141" t="str">
        <f t="shared" si="14"/>
        <v/>
      </c>
      <c r="BK141" t="str">
        <f t="shared" si="15"/>
        <v/>
      </c>
      <c r="BL141" t="str">
        <f>_xlfn.IFNA(IF(AND(D141=1,M141=1),INDEX(―!$O$20:$P$26,MATCH(分岐管理シート!N141*100,―!$P$20:$P$26,0),1),""),"")</f>
        <v/>
      </c>
      <c r="BM141" t="str">
        <f>_xlfn.IFNA(IF(AND(D141=1,M141=1),INDEX(―!$O$17:$P$19,MATCH(9-分岐管理シート!N141-分岐管理シート!O141,―!$P$17:$P$19,0),1),""),"")</f>
        <v/>
      </c>
      <c r="BN141" t="str">
        <f>IF(AE141&lt;2,"",―!$AP$28)</f>
        <v/>
      </c>
      <c r="BO141" t="str">
        <f t="shared" si="11"/>
        <v/>
      </c>
      <c r="BP141" t="str">
        <f t="shared" si="16"/>
        <v/>
      </c>
      <c r="BR141">
        <f t="shared" si="10"/>
        <v>0</v>
      </c>
    </row>
    <row r="142" spans="3:70" x14ac:dyDescent="0.15">
      <c r="C142">
        <v>70</v>
      </c>
      <c r="D142" s="22">
        <f>IF(実施計画様式!D142="",0,IFERROR(VLOOKUP(実施計画様式!D142,―!A:B,2,FALSE),"error"))</f>
        <v>0</v>
      </c>
      <c r="E142">
        <f>IF(実施計画様式!E142="",0,IFERROR(VLOOKUP(実施計画様式!E142,―!$C$40:$D$47,2,FALSE),"error"))</f>
        <v>0</v>
      </c>
      <c r="F142">
        <f>IF(実施計画様式!F142="",0,IFERROR(VLOOKUP(実施計画様式!F142,―!$E$2:$F$2,2,FALSE),"error"))</f>
        <v>0</v>
      </c>
      <c r="G142">
        <f>IFERROR(VLOOKUP(実施計画様式!G142,―!$G$2:$H$2,2,FALSE),0)</f>
        <v>0</v>
      </c>
      <c r="H142">
        <f>IF(実施計画様式!H142="",0,1)</f>
        <v>0</v>
      </c>
      <c r="I142">
        <f>IF(実施計画様式!I142="",0,IFERROR(VLOOKUP(実施計画様式!I142,―!$I$2:$J$2,2,FALSE),"error"))</f>
        <v>0</v>
      </c>
      <c r="J142">
        <f>IF(実施計画様式!J142="",0,1)</f>
        <v>0</v>
      </c>
      <c r="K142">
        <f>IF(実施計画様式!K142="",0,IFERROR(VLOOKUP(実施計画様式!K142,―!K:L,2,FALSE),"error"))</f>
        <v>0</v>
      </c>
      <c r="L142">
        <f>IF(実施計画様式!L142="",0,IFERROR(VLOOKUP(実施計画様式!L142,―!$M$2:$N$2,2,FALSE),"error"))</f>
        <v>0</v>
      </c>
      <c r="M142">
        <f>IFERROR(VLOOKUP(実施計画様式!M142,―!O:P,2,FALSE),0)</f>
        <v>0</v>
      </c>
      <c r="N142">
        <f>IF(実施計画様式!N142="",0,IFERROR(VLOOKUP(実施計画様式!N142,―!$O$1:$P$12,2,FALSE),"error"))</f>
        <v>0</v>
      </c>
      <c r="O142">
        <f>IF(実施計画様式!O142="",0,IFERROR(VLOOKUP(実施計画様式!O142,―!$O$1:$P$12,2,FALSE),"error"))</f>
        <v>0</v>
      </c>
      <c r="P142">
        <f>IF(実施計画様式!P142="",0,IFERROR(VLOOKUP(実施計画様式!P142,―!$O$1:$P$12,2,FALSE),"error"))</f>
        <v>0</v>
      </c>
      <c r="Q142">
        <f>IF(実施計画様式!Q142="",0,1)</f>
        <v>0</v>
      </c>
      <c r="R142" t="s">
        <v>7625</v>
      </c>
      <c r="S142" t="s">
        <v>7625</v>
      </c>
      <c r="T142">
        <f>IF(実施計画様式!T142="",0,1)</f>
        <v>0</v>
      </c>
      <c r="U142">
        <f>IF(実施計画様式!U142="",0,1)</f>
        <v>0</v>
      </c>
      <c r="V142">
        <f>IF(実施計画様式!V142="",0,1)</f>
        <v>0</v>
      </c>
      <c r="W142">
        <f>IF(実施計画様式!W142="",0,1)</f>
        <v>0</v>
      </c>
      <c r="X142">
        <f>IF(実施計画様式!X142="",0,1)</f>
        <v>0</v>
      </c>
      <c r="Y142">
        <f>IF(実施計画様式!Y142="",0,1)</f>
        <v>0</v>
      </c>
      <c r="Z142">
        <f>IF(実施計画様式!Z142="",0,1)</f>
        <v>0</v>
      </c>
      <c r="AA142">
        <f>IF(実施計画様式!AA142="",0,1)</f>
        <v>0</v>
      </c>
      <c r="AB142">
        <f>IF(実施計画様式!AB142="",0,IFERROR(VLOOKUP(実施計画様式!AB142,―!$Q$2:$R$3,2,FALSE),"error"))</f>
        <v>0</v>
      </c>
      <c r="AC142">
        <f>IF(実施計画様式!AC142="",0,IFERROR(VLOOKUP(実施計画様式!AC142,―!$S$2:$T$3,2,FALSE),"error"))</f>
        <v>0</v>
      </c>
      <c r="AD142">
        <f>IF(実施計画様式!AD142="",0,IFERROR(VLOOKUP(実施計画様式!AD142,―!$U$2:$V$3,2,FALSE),"error"))</f>
        <v>0</v>
      </c>
      <c r="AE142">
        <f>IF(実施計画様式!AE142="",0,IFERROR(VLOOKUP(実施計画様式!AE142,―!$W$2:$X$3,2,FALSE),"error"))</f>
        <v>0</v>
      </c>
      <c r="AF142">
        <f>IF(実施計画様式!AF142="",0,IFERROR(VLOOKUP(実施計画様式!AF142,―!$AP$29:$AQ$29,2,FALSE),"error"))</f>
        <v>0</v>
      </c>
      <c r="AG142">
        <f>IF(実施計画様式!AG142="",0,IFERROR(VLOOKUP(実施計画様式!AG142,―!Y:Z,2,FALSE),"error"))</f>
        <v>0</v>
      </c>
      <c r="AH142">
        <f>IF(実施計画様式!AH142="",0,IFERROR(VLOOKUP(実施計画様式!AH142,―!AA:AB,2,FALSE),"error"))</f>
        <v>0</v>
      </c>
      <c r="AI142">
        <f>IF(実施計画様式!AI142="",0,IFERROR(VLOOKUP(実施計画様式!AI142,―!AN:AO,2,FALSE),"error"))</f>
        <v>0</v>
      </c>
      <c r="AJ142">
        <f>IF(実施計画様式!AJ142="",0,IFERROR(VLOOKUP(実施計画様式!AJ142,―!AN:AO,2,FALSE),"error"))</f>
        <v>0</v>
      </c>
      <c r="AK142">
        <f>IF(実施計画様式!AK142="",0,IFERROR(VLOOKUP(実施計画様式!AK142,―!AN:AO,2,FALSE),"error"))</f>
        <v>0</v>
      </c>
      <c r="AL142">
        <f>IF(実施計画様式!AL142="",0,1)</f>
        <v>0</v>
      </c>
      <c r="AM142">
        <f>IF(実施計画様式!AM142="",0,IFERROR(VLOOKUP(実施計画様式!AM142,―!$AP$10:$AQ$23,2,FALSE),"error"))</f>
        <v>0</v>
      </c>
      <c r="AN142">
        <f>IF(実施計画様式!AN142="",0,IFERROR(VLOOKUP(実施計画様式!AN142,―!$AP$39:$AQ$44,2,FALSE),"error"))</f>
        <v>0</v>
      </c>
      <c r="AO142">
        <f>IF(実施計画様式!AO142="",0,IFERROR(VLOOKUP(実施計画様式!AO142,参考資料1_対象分野リスト!$B$2:$C$46,2,FALSE),"error"))</f>
        <v>0</v>
      </c>
      <c r="AP142">
        <f>IF(実施計画様式!AP142="",0,IFERROR(VLOOKUP(実施計画様式!AP142,参考資料1_対象分野リスト!$B$2:$C$46,2,FALSE),"error"))</f>
        <v>0</v>
      </c>
      <c r="AQ142">
        <f>IF(実施計画様式!AQ142="",0,IFERROR(VLOOKUP(実施計画様式!AQ142,参考資料1_対象分野リスト!$B$2:$C$46,2,FALSE),"error"))</f>
        <v>0</v>
      </c>
      <c r="AR142">
        <f>IF(実施計画様式!AR142="",0,IFERROR(VLOOKUP(実施計画様式!AR142,参考資料1_対象分野リスト!$B$2:$C$46,2,FALSE),"error"))</f>
        <v>0</v>
      </c>
      <c r="AS142">
        <f>IF(実施計画様式!AS142="",0,IFERROR(VLOOKUP(実施計画様式!AS142,参考資料1_対象分野リスト!$E$5:$F$35,2,FALSE),"error"))</f>
        <v>0</v>
      </c>
      <c r="BB142">
        <f>IF(実施計画様式!BB142="",0,IFERROR(VLOOKUP(実施計画様式!BB142,―!AK:AL,2,FALSE),"error"))</f>
        <v>0</v>
      </c>
      <c r="BC142" t="str">
        <f t="shared" si="9"/>
        <v/>
      </c>
      <c r="BF142">
        <v>99</v>
      </c>
      <c r="BG142" t="str">
        <f t="shared" si="12"/>
        <v/>
      </c>
      <c r="BH142" t="str">
        <f>IF(AG142&gt;0,IF(VLOOKUP($B$62,―!$Y$2:$Z$25,2,FALSE)&lt;分岐管理シート!AG142,"予算化方法","予算化方法_未定なし"),"")</f>
        <v/>
      </c>
      <c r="BI142" t="str">
        <f t="shared" si="13"/>
        <v/>
      </c>
      <c r="BJ142" t="str">
        <f t="shared" si="14"/>
        <v/>
      </c>
      <c r="BK142" t="str">
        <f t="shared" si="15"/>
        <v/>
      </c>
      <c r="BL142" t="str">
        <f>_xlfn.IFNA(IF(AND(D142=1,M142=1),INDEX(―!$O$20:$P$26,MATCH(分岐管理シート!N142*100,―!$P$20:$P$26,0),1),""),"")</f>
        <v/>
      </c>
      <c r="BM142" t="str">
        <f>_xlfn.IFNA(IF(AND(D142=1,M142=1),INDEX(―!$O$17:$P$19,MATCH(9-分岐管理シート!N142-分岐管理シート!O142,―!$P$17:$P$19,0),1),""),"")</f>
        <v/>
      </c>
      <c r="BN142" t="str">
        <f>IF(AE142&lt;2,"",―!$AP$28)</f>
        <v/>
      </c>
      <c r="BO142" t="str">
        <f t="shared" si="11"/>
        <v/>
      </c>
      <c r="BP142" t="str">
        <f t="shared" si="16"/>
        <v/>
      </c>
      <c r="BR142">
        <f t="shared" si="10"/>
        <v>0</v>
      </c>
    </row>
    <row r="143" spans="3:70" x14ac:dyDescent="0.15">
      <c r="C143">
        <v>71</v>
      </c>
      <c r="D143" s="22">
        <f>IF(実施計画様式!D143="",0,IFERROR(VLOOKUP(実施計画様式!D143,―!A:B,2,FALSE),"error"))</f>
        <v>0</v>
      </c>
      <c r="E143">
        <f>IF(実施計画様式!E143="",0,IFERROR(VLOOKUP(実施計画様式!E143,―!$C$40:$D$47,2,FALSE),"error"))</f>
        <v>0</v>
      </c>
      <c r="F143">
        <f>IF(実施計画様式!F143="",0,IFERROR(VLOOKUP(実施計画様式!F143,―!$E$2:$F$2,2,FALSE),"error"))</f>
        <v>0</v>
      </c>
      <c r="G143">
        <f>IFERROR(VLOOKUP(実施計画様式!G143,―!$G$2:$H$2,2,FALSE),0)</f>
        <v>0</v>
      </c>
      <c r="H143">
        <f>IF(実施計画様式!H143="",0,1)</f>
        <v>0</v>
      </c>
      <c r="I143">
        <f>IF(実施計画様式!I143="",0,IFERROR(VLOOKUP(実施計画様式!I143,―!$I$2:$J$2,2,FALSE),"error"))</f>
        <v>0</v>
      </c>
      <c r="J143">
        <f>IF(実施計画様式!J143="",0,1)</f>
        <v>0</v>
      </c>
      <c r="K143">
        <f>IF(実施計画様式!K143="",0,IFERROR(VLOOKUP(実施計画様式!K143,―!K:L,2,FALSE),"error"))</f>
        <v>0</v>
      </c>
      <c r="L143">
        <f>IF(実施計画様式!L143="",0,IFERROR(VLOOKUP(実施計画様式!L143,―!$M$2:$N$2,2,FALSE),"error"))</f>
        <v>0</v>
      </c>
      <c r="M143">
        <f>IFERROR(VLOOKUP(実施計画様式!M143,―!O:P,2,FALSE),0)</f>
        <v>0</v>
      </c>
      <c r="N143">
        <f>IF(実施計画様式!N143="",0,IFERROR(VLOOKUP(実施計画様式!N143,―!$O$1:$P$12,2,FALSE),"error"))</f>
        <v>0</v>
      </c>
      <c r="O143">
        <f>IF(実施計画様式!O143="",0,IFERROR(VLOOKUP(実施計画様式!O143,―!$O$1:$P$12,2,FALSE),"error"))</f>
        <v>0</v>
      </c>
      <c r="P143">
        <f>IF(実施計画様式!P143="",0,IFERROR(VLOOKUP(実施計画様式!P143,―!$O$1:$P$12,2,FALSE),"error"))</f>
        <v>0</v>
      </c>
      <c r="Q143">
        <f>IF(実施計画様式!Q143="",0,1)</f>
        <v>0</v>
      </c>
      <c r="R143" t="s">
        <v>7625</v>
      </c>
      <c r="S143" t="s">
        <v>7625</v>
      </c>
      <c r="T143">
        <f>IF(実施計画様式!T143="",0,1)</f>
        <v>0</v>
      </c>
      <c r="U143">
        <f>IF(実施計画様式!U143="",0,1)</f>
        <v>0</v>
      </c>
      <c r="V143">
        <f>IF(実施計画様式!V143="",0,1)</f>
        <v>0</v>
      </c>
      <c r="W143">
        <f>IF(実施計画様式!W143="",0,1)</f>
        <v>0</v>
      </c>
      <c r="X143">
        <f>IF(実施計画様式!X143="",0,1)</f>
        <v>0</v>
      </c>
      <c r="Y143">
        <f>IF(実施計画様式!Y143="",0,1)</f>
        <v>0</v>
      </c>
      <c r="Z143">
        <f>IF(実施計画様式!Z143="",0,1)</f>
        <v>0</v>
      </c>
      <c r="AA143">
        <f>IF(実施計画様式!AA143="",0,1)</f>
        <v>0</v>
      </c>
      <c r="AB143">
        <f>IF(実施計画様式!AB143="",0,IFERROR(VLOOKUP(実施計画様式!AB143,―!$Q$2:$R$3,2,FALSE),"error"))</f>
        <v>0</v>
      </c>
      <c r="AC143">
        <f>IF(実施計画様式!AC143="",0,IFERROR(VLOOKUP(実施計画様式!AC143,―!$S$2:$T$3,2,FALSE),"error"))</f>
        <v>0</v>
      </c>
      <c r="AD143">
        <f>IF(実施計画様式!AD143="",0,IFERROR(VLOOKUP(実施計画様式!AD143,―!$U$2:$V$3,2,FALSE),"error"))</f>
        <v>0</v>
      </c>
      <c r="AE143">
        <f>IF(実施計画様式!AE143="",0,IFERROR(VLOOKUP(実施計画様式!AE143,―!$W$2:$X$3,2,FALSE),"error"))</f>
        <v>0</v>
      </c>
      <c r="AF143">
        <f>IF(実施計画様式!AF143="",0,IFERROR(VLOOKUP(実施計画様式!AF143,―!$AP$29:$AQ$29,2,FALSE),"error"))</f>
        <v>0</v>
      </c>
      <c r="AG143">
        <f>IF(実施計画様式!AG143="",0,IFERROR(VLOOKUP(実施計画様式!AG143,―!Y:Z,2,FALSE),"error"))</f>
        <v>0</v>
      </c>
      <c r="AH143">
        <f>IF(実施計画様式!AH143="",0,IFERROR(VLOOKUP(実施計画様式!AH143,―!AA:AB,2,FALSE),"error"))</f>
        <v>0</v>
      </c>
      <c r="AI143">
        <f>IF(実施計画様式!AI143="",0,IFERROR(VLOOKUP(実施計画様式!AI143,―!AN:AO,2,FALSE),"error"))</f>
        <v>0</v>
      </c>
      <c r="AJ143">
        <f>IF(実施計画様式!AJ143="",0,IFERROR(VLOOKUP(実施計画様式!AJ143,―!AN:AO,2,FALSE),"error"))</f>
        <v>0</v>
      </c>
      <c r="AK143">
        <f>IF(実施計画様式!AK143="",0,IFERROR(VLOOKUP(実施計画様式!AK143,―!AN:AO,2,FALSE),"error"))</f>
        <v>0</v>
      </c>
      <c r="AL143">
        <f>IF(実施計画様式!AL143="",0,1)</f>
        <v>0</v>
      </c>
      <c r="AM143">
        <f>IF(実施計画様式!AM143="",0,IFERROR(VLOOKUP(実施計画様式!AM143,―!$AP$10:$AQ$23,2,FALSE),"error"))</f>
        <v>0</v>
      </c>
      <c r="AN143">
        <f>IF(実施計画様式!AN143="",0,IFERROR(VLOOKUP(実施計画様式!AN143,―!$AP$39:$AQ$44,2,FALSE),"error"))</f>
        <v>0</v>
      </c>
      <c r="AO143">
        <f>IF(実施計画様式!AO143="",0,IFERROR(VLOOKUP(実施計画様式!AO143,参考資料1_対象分野リスト!$B$2:$C$46,2,FALSE),"error"))</f>
        <v>0</v>
      </c>
      <c r="AP143">
        <f>IF(実施計画様式!AP143="",0,IFERROR(VLOOKUP(実施計画様式!AP143,参考資料1_対象分野リスト!$B$2:$C$46,2,FALSE),"error"))</f>
        <v>0</v>
      </c>
      <c r="AQ143">
        <f>IF(実施計画様式!AQ143="",0,IFERROR(VLOOKUP(実施計画様式!AQ143,参考資料1_対象分野リスト!$B$2:$C$46,2,FALSE),"error"))</f>
        <v>0</v>
      </c>
      <c r="AR143">
        <f>IF(実施計画様式!AR143="",0,IFERROR(VLOOKUP(実施計画様式!AR143,参考資料1_対象分野リスト!$B$2:$C$46,2,FALSE),"error"))</f>
        <v>0</v>
      </c>
      <c r="AS143">
        <f>IF(実施計画様式!AS143="",0,IFERROR(VLOOKUP(実施計画様式!AS143,参考資料1_対象分野リスト!$E$5:$F$35,2,FALSE),"error"))</f>
        <v>0</v>
      </c>
      <c r="BB143">
        <f>IF(実施計画様式!BB143="",0,IFERROR(VLOOKUP(実施計画様式!BB143,―!AK:AL,2,FALSE),"error"))</f>
        <v>0</v>
      </c>
      <c r="BC143" t="str">
        <f t="shared" si="9"/>
        <v/>
      </c>
      <c r="BF143">
        <v>99</v>
      </c>
      <c r="BG143" t="str">
        <f t="shared" si="12"/>
        <v/>
      </c>
      <c r="BH143" t="str">
        <f>IF(AG143&gt;0,IF(VLOOKUP($B$62,―!$Y$2:$Z$25,2,FALSE)&lt;分岐管理シート!AG143,"予算化方法","予算化方法_未定なし"),"")</f>
        <v/>
      </c>
      <c r="BI143" t="str">
        <f t="shared" si="13"/>
        <v/>
      </c>
      <c r="BJ143" t="str">
        <f t="shared" si="14"/>
        <v/>
      </c>
      <c r="BK143" t="str">
        <f t="shared" si="15"/>
        <v/>
      </c>
      <c r="BL143" t="str">
        <f>_xlfn.IFNA(IF(AND(D143=1,M143=1),INDEX(―!$O$20:$P$26,MATCH(分岐管理シート!N143*100,―!$P$20:$P$26,0),1),""),"")</f>
        <v/>
      </c>
      <c r="BM143" t="str">
        <f>_xlfn.IFNA(IF(AND(D143=1,M143=1),INDEX(―!$O$17:$P$19,MATCH(9-分岐管理シート!N143-分岐管理シート!O143,―!$P$17:$P$19,0),1),""),"")</f>
        <v/>
      </c>
      <c r="BN143" t="str">
        <f>IF(AE143&lt;2,"",―!$AP$28)</f>
        <v/>
      </c>
      <c r="BO143" t="str">
        <f t="shared" si="11"/>
        <v/>
      </c>
      <c r="BP143" t="str">
        <f t="shared" si="16"/>
        <v/>
      </c>
      <c r="BR143">
        <f t="shared" si="10"/>
        <v>0</v>
      </c>
    </row>
    <row r="144" spans="3:70" x14ac:dyDescent="0.15">
      <c r="C144">
        <v>72</v>
      </c>
      <c r="D144" s="22">
        <f>IF(実施計画様式!D144="",0,IFERROR(VLOOKUP(実施計画様式!D144,―!A:B,2,FALSE),"error"))</f>
        <v>0</v>
      </c>
      <c r="E144">
        <f>IF(実施計画様式!E144="",0,IFERROR(VLOOKUP(実施計画様式!E144,―!$C$40:$D$47,2,FALSE),"error"))</f>
        <v>0</v>
      </c>
      <c r="F144">
        <f>IF(実施計画様式!F144="",0,IFERROR(VLOOKUP(実施計画様式!F144,―!$E$2:$F$2,2,FALSE),"error"))</f>
        <v>0</v>
      </c>
      <c r="G144">
        <f>IFERROR(VLOOKUP(実施計画様式!G144,―!$G$2:$H$2,2,FALSE),0)</f>
        <v>0</v>
      </c>
      <c r="H144">
        <f>IF(実施計画様式!H144="",0,1)</f>
        <v>0</v>
      </c>
      <c r="I144">
        <f>IF(実施計画様式!I144="",0,IFERROR(VLOOKUP(実施計画様式!I144,―!$I$2:$J$2,2,FALSE),"error"))</f>
        <v>0</v>
      </c>
      <c r="J144">
        <f>IF(実施計画様式!J144="",0,1)</f>
        <v>0</v>
      </c>
      <c r="K144">
        <f>IF(実施計画様式!K144="",0,IFERROR(VLOOKUP(実施計画様式!K144,―!K:L,2,FALSE),"error"))</f>
        <v>0</v>
      </c>
      <c r="L144">
        <f>IF(実施計画様式!L144="",0,IFERROR(VLOOKUP(実施計画様式!L144,―!$M$2:$N$2,2,FALSE),"error"))</f>
        <v>0</v>
      </c>
      <c r="M144">
        <f>IFERROR(VLOOKUP(実施計画様式!M144,―!O:P,2,FALSE),0)</f>
        <v>0</v>
      </c>
      <c r="N144">
        <f>IF(実施計画様式!N144="",0,IFERROR(VLOOKUP(実施計画様式!N144,―!$O$1:$P$12,2,FALSE),"error"))</f>
        <v>0</v>
      </c>
      <c r="O144">
        <f>IF(実施計画様式!O144="",0,IFERROR(VLOOKUP(実施計画様式!O144,―!$O$1:$P$12,2,FALSE),"error"))</f>
        <v>0</v>
      </c>
      <c r="P144">
        <f>IF(実施計画様式!P144="",0,IFERROR(VLOOKUP(実施計画様式!P144,―!$O$1:$P$12,2,FALSE),"error"))</f>
        <v>0</v>
      </c>
      <c r="Q144">
        <f>IF(実施計画様式!Q144="",0,1)</f>
        <v>0</v>
      </c>
      <c r="R144" t="s">
        <v>7625</v>
      </c>
      <c r="S144" t="s">
        <v>7625</v>
      </c>
      <c r="T144">
        <f>IF(実施計画様式!T144="",0,1)</f>
        <v>0</v>
      </c>
      <c r="U144">
        <f>IF(実施計画様式!U144="",0,1)</f>
        <v>0</v>
      </c>
      <c r="V144">
        <f>IF(実施計画様式!V144="",0,1)</f>
        <v>0</v>
      </c>
      <c r="W144">
        <f>IF(実施計画様式!W144="",0,1)</f>
        <v>0</v>
      </c>
      <c r="X144">
        <f>IF(実施計画様式!X144="",0,1)</f>
        <v>0</v>
      </c>
      <c r="Y144">
        <f>IF(実施計画様式!Y144="",0,1)</f>
        <v>0</v>
      </c>
      <c r="Z144">
        <f>IF(実施計画様式!Z144="",0,1)</f>
        <v>0</v>
      </c>
      <c r="AA144">
        <f>IF(実施計画様式!AA144="",0,1)</f>
        <v>0</v>
      </c>
      <c r="AB144">
        <f>IF(実施計画様式!AB144="",0,IFERROR(VLOOKUP(実施計画様式!AB144,―!$Q$2:$R$3,2,FALSE),"error"))</f>
        <v>0</v>
      </c>
      <c r="AC144">
        <f>IF(実施計画様式!AC144="",0,IFERROR(VLOOKUP(実施計画様式!AC144,―!$S$2:$T$3,2,FALSE),"error"))</f>
        <v>0</v>
      </c>
      <c r="AD144">
        <f>IF(実施計画様式!AD144="",0,IFERROR(VLOOKUP(実施計画様式!AD144,―!$U$2:$V$3,2,FALSE),"error"))</f>
        <v>0</v>
      </c>
      <c r="AE144">
        <f>IF(実施計画様式!AE144="",0,IFERROR(VLOOKUP(実施計画様式!AE144,―!$W$2:$X$3,2,FALSE),"error"))</f>
        <v>0</v>
      </c>
      <c r="AF144">
        <f>IF(実施計画様式!AF144="",0,IFERROR(VLOOKUP(実施計画様式!AF144,―!$AP$29:$AQ$29,2,FALSE),"error"))</f>
        <v>0</v>
      </c>
      <c r="AG144">
        <f>IF(実施計画様式!AG144="",0,IFERROR(VLOOKUP(実施計画様式!AG144,―!Y:Z,2,FALSE),"error"))</f>
        <v>0</v>
      </c>
      <c r="AH144">
        <f>IF(実施計画様式!AH144="",0,IFERROR(VLOOKUP(実施計画様式!AH144,―!AA:AB,2,FALSE),"error"))</f>
        <v>0</v>
      </c>
      <c r="AI144">
        <f>IF(実施計画様式!AI144="",0,IFERROR(VLOOKUP(実施計画様式!AI144,―!AN:AO,2,FALSE),"error"))</f>
        <v>0</v>
      </c>
      <c r="AJ144">
        <f>IF(実施計画様式!AJ144="",0,IFERROR(VLOOKUP(実施計画様式!AJ144,―!AN:AO,2,FALSE),"error"))</f>
        <v>0</v>
      </c>
      <c r="AK144">
        <f>IF(実施計画様式!AK144="",0,IFERROR(VLOOKUP(実施計画様式!AK144,―!AN:AO,2,FALSE),"error"))</f>
        <v>0</v>
      </c>
      <c r="AL144">
        <f>IF(実施計画様式!AL144="",0,1)</f>
        <v>0</v>
      </c>
      <c r="AM144">
        <f>IF(実施計画様式!AM144="",0,IFERROR(VLOOKUP(実施計画様式!AM144,―!$AP$10:$AQ$23,2,FALSE),"error"))</f>
        <v>0</v>
      </c>
      <c r="AN144">
        <f>IF(実施計画様式!AN144="",0,IFERROR(VLOOKUP(実施計画様式!AN144,―!$AP$39:$AQ$44,2,FALSE),"error"))</f>
        <v>0</v>
      </c>
      <c r="AO144">
        <f>IF(実施計画様式!AO144="",0,IFERROR(VLOOKUP(実施計画様式!AO144,参考資料1_対象分野リスト!$B$2:$C$46,2,FALSE),"error"))</f>
        <v>0</v>
      </c>
      <c r="AP144">
        <f>IF(実施計画様式!AP144="",0,IFERROR(VLOOKUP(実施計画様式!AP144,参考資料1_対象分野リスト!$B$2:$C$46,2,FALSE),"error"))</f>
        <v>0</v>
      </c>
      <c r="AQ144">
        <f>IF(実施計画様式!AQ144="",0,IFERROR(VLOOKUP(実施計画様式!AQ144,参考資料1_対象分野リスト!$B$2:$C$46,2,FALSE),"error"))</f>
        <v>0</v>
      </c>
      <c r="AR144">
        <f>IF(実施計画様式!AR144="",0,IFERROR(VLOOKUP(実施計画様式!AR144,参考資料1_対象分野リスト!$B$2:$C$46,2,FALSE),"error"))</f>
        <v>0</v>
      </c>
      <c r="AS144">
        <f>IF(実施計画様式!AS144="",0,IFERROR(VLOOKUP(実施計画様式!AS144,参考資料1_対象分野リスト!$E$5:$F$35,2,FALSE),"error"))</f>
        <v>0</v>
      </c>
      <c r="BB144">
        <f>IF(実施計画様式!BB144="",0,IFERROR(VLOOKUP(実施計画様式!BB144,―!AK:AL,2,FALSE),"error"))</f>
        <v>0</v>
      </c>
      <c r="BC144" t="str">
        <f t="shared" si="9"/>
        <v/>
      </c>
      <c r="BF144">
        <v>99</v>
      </c>
      <c r="BG144" t="str">
        <f t="shared" si="12"/>
        <v/>
      </c>
      <c r="BH144" t="str">
        <f>IF(AG144&gt;0,IF(VLOOKUP($B$62,―!$Y$2:$Z$25,2,FALSE)&lt;分岐管理シート!AG144,"予算化方法","予算化方法_未定なし"),"")</f>
        <v/>
      </c>
      <c r="BI144" t="str">
        <f t="shared" si="13"/>
        <v/>
      </c>
      <c r="BJ144" t="str">
        <f t="shared" si="14"/>
        <v/>
      </c>
      <c r="BK144" t="str">
        <f t="shared" si="15"/>
        <v/>
      </c>
      <c r="BL144" t="str">
        <f>_xlfn.IFNA(IF(AND(D144=1,M144=1),INDEX(―!$O$20:$P$26,MATCH(分岐管理シート!N144*100,―!$P$20:$P$26,0),1),""),"")</f>
        <v/>
      </c>
      <c r="BM144" t="str">
        <f>_xlfn.IFNA(IF(AND(D144=1,M144=1),INDEX(―!$O$17:$P$19,MATCH(9-分岐管理シート!N144-分岐管理シート!O144,―!$P$17:$P$19,0),1),""),"")</f>
        <v/>
      </c>
      <c r="BN144" t="str">
        <f>IF(AE144&lt;2,"",―!$AP$28)</f>
        <v/>
      </c>
      <c r="BO144" t="str">
        <f t="shared" si="11"/>
        <v/>
      </c>
      <c r="BP144" t="str">
        <f t="shared" si="16"/>
        <v/>
      </c>
      <c r="BR144">
        <f t="shared" si="10"/>
        <v>0</v>
      </c>
    </row>
    <row r="145" spans="3:70" x14ac:dyDescent="0.15">
      <c r="C145">
        <v>73</v>
      </c>
      <c r="D145" s="22">
        <f>IF(実施計画様式!D145="",0,IFERROR(VLOOKUP(実施計画様式!D145,―!A:B,2,FALSE),"error"))</f>
        <v>0</v>
      </c>
      <c r="E145">
        <f>IF(実施計画様式!E145="",0,IFERROR(VLOOKUP(実施計画様式!E145,―!$C$40:$D$47,2,FALSE),"error"))</f>
        <v>0</v>
      </c>
      <c r="F145">
        <f>IF(実施計画様式!F145="",0,IFERROR(VLOOKUP(実施計画様式!F145,―!$E$2:$F$2,2,FALSE),"error"))</f>
        <v>0</v>
      </c>
      <c r="G145">
        <f>IFERROR(VLOOKUP(実施計画様式!G145,―!$G$2:$H$2,2,FALSE),0)</f>
        <v>0</v>
      </c>
      <c r="H145">
        <f>IF(実施計画様式!H145="",0,1)</f>
        <v>0</v>
      </c>
      <c r="I145">
        <f>IF(実施計画様式!I145="",0,IFERROR(VLOOKUP(実施計画様式!I145,―!$I$2:$J$2,2,FALSE),"error"))</f>
        <v>0</v>
      </c>
      <c r="J145">
        <f>IF(実施計画様式!J145="",0,1)</f>
        <v>0</v>
      </c>
      <c r="K145">
        <f>IF(実施計画様式!K145="",0,IFERROR(VLOOKUP(実施計画様式!K145,―!K:L,2,FALSE),"error"))</f>
        <v>0</v>
      </c>
      <c r="L145">
        <f>IF(実施計画様式!L145="",0,IFERROR(VLOOKUP(実施計画様式!L145,―!$M$2:$N$2,2,FALSE),"error"))</f>
        <v>0</v>
      </c>
      <c r="M145">
        <f>IFERROR(VLOOKUP(実施計画様式!M145,―!O:P,2,FALSE),0)</f>
        <v>0</v>
      </c>
      <c r="N145">
        <f>IF(実施計画様式!N145="",0,IFERROR(VLOOKUP(実施計画様式!N145,―!$O$1:$P$12,2,FALSE),"error"))</f>
        <v>0</v>
      </c>
      <c r="O145">
        <f>IF(実施計画様式!O145="",0,IFERROR(VLOOKUP(実施計画様式!O145,―!$O$1:$P$12,2,FALSE),"error"))</f>
        <v>0</v>
      </c>
      <c r="P145">
        <f>IF(実施計画様式!P145="",0,IFERROR(VLOOKUP(実施計画様式!P145,―!$O$1:$P$12,2,FALSE),"error"))</f>
        <v>0</v>
      </c>
      <c r="Q145">
        <f>IF(実施計画様式!Q145="",0,1)</f>
        <v>0</v>
      </c>
      <c r="R145" t="s">
        <v>7625</v>
      </c>
      <c r="S145" t="s">
        <v>7625</v>
      </c>
      <c r="T145">
        <f>IF(実施計画様式!T145="",0,1)</f>
        <v>0</v>
      </c>
      <c r="U145">
        <f>IF(実施計画様式!U145="",0,1)</f>
        <v>0</v>
      </c>
      <c r="V145">
        <f>IF(実施計画様式!V145="",0,1)</f>
        <v>0</v>
      </c>
      <c r="W145">
        <f>IF(実施計画様式!W145="",0,1)</f>
        <v>0</v>
      </c>
      <c r="X145">
        <f>IF(実施計画様式!X145="",0,1)</f>
        <v>0</v>
      </c>
      <c r="Y145">
        <f>IF(実施計画様式!Y145="",0,1)</f>
        <v>0</v>
      </c>
      <c r="Z145">
        <f>IF(実施計画様式!Z145="",0,1)</f>
        <v>0</v>
      </c>
      <c r="AA145">
        <f>IF(実施計画様式!AA145="",0,1)</f>
        <v>0</v>
      </c>
      <c r="AB145">
        <f>IF(実施計画様式!AB145="",0,IFERROR(VLOOKUP(実施計画様式!AB145,―!$Q$2:$R$3,2,FALSE),"error"))</f>
        <v>0</v>
      </c>
      <c r="AC145">
        <f>IF(実施計画様式!AC145="",0,IFERROR(VLOOKUP(実施計画様式!AC145,―!$S$2:$T$3,2,FALSE),"error"))</f>
        <v>0</v>
      </c>
      <c r="AD145">
        <f>IF(実施計画様式!AD145="",0,IFERROR(VLOOKUP(実施計画様式!AD145,―!$U$2:$V$3,2,FALSE),"error"))</f>
        <v>0</v>
      </c>
      <c r="AE145">
        <f>IF(実施計画様式!AE145="",0,IFERROR(VLOOKUP(実施計画様式!AE145,―!$W$2:$X$3,2,FALSE),"error"))</f>
        <v>0</v>
      </c>
      <c r="AF145">
        <f>IF(実施計画様式!AF145="",0,IFERROR(VLOOKUP(実施計画様式!AF145,―!$AP$29:$AQ$29,2,FALSE),"error"))</f>
        <v>0</v>
      </c>
      <c r="AG145">
        <f>IF(実施計画様式!AG145="",0,IFERROR(VLOOKUP(実施計画様式!AG145,―!Y:Z,2,FALSE),"error"))</f>
        <v>0</v>
      </c>
      <c r="AH145">
        <f>IF(実施計画様式!AH145="",0,IFERROR(VLOOKUP(実施計画様式!AH145,―!AA:AB,2,FALSE),"error"))</f>
        <v>0</v>
      </c>
      <c r="AI145">
        <f>IF(実施計画様式!AI145="",0,IFERROR(VLOOKUP(実施計画様式!AI145,―!AN:AO,2,FALSE),"error"))</f>
        <v>0</v>
      </c>
      <c r="AJ145">
        <f>IF(実施計画様式!AJ145="",0,IFERROR(VLOOKUP(実施計画様式!AJ145,―!AN:AO,2,FALSE),"error"))</f>
        <v>0</v>
      </c>
      <c r="AK145">
        <f>IF(実施計画様式!AK145="",0,IFERROR(VLOOKUP(実施計画様式!AK145,―!AN:AO,2,FALSE),"error"))</f>
        <v>0</v>
      </c>
      <c r="AL145">
        <f>IF(実施計画様式!AL145="",0,1)</f>
        <v>0</v>
      </c>
      <c r="AM145">
        <f>IF(実施計画様式!AM145="",0,IFERROR(VLOOKUP(実施計画様式!AM145,―!$AP$10:$AQ$23,2,FALSE),"error"))</f>
        <v>0</v>
      </c>
      <c r="AN145">
        <f>IF(実施計画様式!AN145="",0,IFERROR(VLOOKUP(実施計画様式!AN145,―!$AP$39:$AQ$44,2,FALSE),"error"))</f>
        <v>0</v>
      </c>
      <c r="AO145">
        <f>IF(実施計画様式!AO145="",0,IFERROR(VLOOKUP(実施計画様式!AO145,参考資料1_対象分野リスト!$B$2:$C$46,2,FALSE),"error"))</f>
        <v>0</v>
      </c>
      <c r="AP145">
        <f>IF(実施計画様式!AP145="",0,IFERROR(VLOOKUP(実施計画様式!AP145,参考資料1_対象分野リスト!$B$2:$C$46,2,FALSE),"error"))</f>
        <v>0</v>
      </c>
      <c r="AQ145">
        <f>IF(実施計画様式!AQ145="",0,IFERROR(VLOOKUP(実施計画様式!AQ145,参考資料1_対象分野リスト!$B$2:$C$46,2,FALSE),"error"))</f>
        <v>0</v>
      </c>
      <c r="AR145">
        <f>IF(実施計画様式!AR145="",0,IFERROR(VLOOKUP(実施計画様式!AR145,参考資料1_対象分野リスト!$B$2:$C$46,2,FALSE),"error"))</f>
        <v>0</v>
      </c>
      <c r="AS145">
        <f>IF(実施計画様式!AS145="",0,IFERROR(VLOOKUP(実施計画様式!AS145,参考資料1_対象分野リスト!$E$5:$F$35,2,FALSE),"error"))</f>
        <v>0</v>
      </c>
      <c r="BB145">
        <f>IF(実施計画様式!BB145="",0,IFERROR(VLOOKUP(実施計画様式!BB145,―!AK:AL,2,FALSE),"error"))</f>
        <v>0</v>
      </c>
      <c r="BC145" t="str">
        <f t="shared" si="9"/>
        <v/>
      </c>
      <c r="BF145">
        <v>99</v>
      </c>
      <c r="BG145" t="str">
        <f t="shared" si="12"/>
        <v/>
      </c>
      <c r="BH145" t="str">
        <f>IF(AG145&gt;0,IF(VLOOKUP($B$62,―!$Y$2:$Z$25,2,FALSE)&lt;分岐管理シート!AG145,"予算化方法","予算化方法_未定なし"),"")</f>
        <v/>
      </c>
      <c r="BI145" t="str">
        <f t="shared" si="13"/>
        <v/>
      </c>
      <c r="BJ145" t="str">
        <f t="shared" si="14"/>
        <v/>
      </c>
      <c r="BK145" t="str">
        <f t="shared" si="15"/>
        <v/>
      </c>
      <c r="BL145" t="str">
        <f>_xlfn.IFNA(IF(AND(D145=1,M145=1),INDEX(―!$O$20:$P$26,MATCH(分岐管理シート!N145*100,―!$P$20:$P$26,0),1),""),"")</f>
        <v/>
      </c>
      <c r="BM145" t="str">
        <f>_xlfn.IFNA(IF(AND(D145=1,M145=1),INDEX(―!$O$17:$P$19,MATCH(9-分岐管理シート!N145-分岐管理シート!O145,―!$P$17:$P$19,0),1),""),"")</f>
        <v/>
      </c>
      <c r="BN145" t="str">
        <f>IF(AE145&lt;2,"",―!$AP$28)</f>
        <v/>
      </c>
      <c r="BO145" t="str">
        <f t="shared" si="11"/>
        <v/>
      </c>
      <c r="BP145" t="str">
        <f t="shared" si="16"/>
        <v/>
      </c>
      <c r="BR145">
        <f t="shared" si="10"/>
        <v>0</v>
      </c>
    </row>
    <row r="146" spans="3:70" x14ac:dyDescent="0.15">
      <c r="C146">
        <v>74</v>
      </c>
      <c r="D146" s="22">
        <f>IF(実施計画様式!D146="",0,IFERROR(VLOOKUP(実施計画様式!D146,―!A:B,2,FALSE),"error"))</f>
        <v>0</v>
      </c>
      <c r="E146">
        <f>IF(実施計画様式!E146="",0,IFERROR(VLOOKUP(実施計画様式!E146,―!$C$40:$D$47,2,FALSE),"error"))</f>
        <v>0</v>
      </c>
      <c r="F146">
        <f>IF(実施計画様式!F146="",0,IFERROR(VLOOKUP(実施計画様式!F146,―!$E$2:$F$2,2,FALSE),"error"))</f>
        <v>0</v>
      </c>
      <c r="G146">
        <f>IFERROR(VLOOKUP(実施計画様式!G146,―!$G$2:$H$2,2,FALSE),0)</f>
        <v>0</v>
      </c>
      <c r="H146">
        <f>IF(実施計画様式!H146="",0,1)</f>
        <v>0</v>
      </c>
      <c r="I146">
        <f>IF(実施計画様式!I146="",0,IFERROR(VLOOKUP(実施計画様式!I146,―!$I$2:$J$2,2,FALSE),"error"))</f>
        <v>0</v>
      </c>
      <c r="J146">
        <f>IF(実施計画様式!J146="",0,1)</f>
        <v>0</v>
      </c>
      <c r="K146">
        <f>IF(実施計画様式!K146="",0,IFERROR(VLOOKUP(実施計画様式!K146,―!K:L,2,FALSE),"error"))</f>
        <v>0</v>
      </c>
      <c r="L146">
        <f>IF(実施計画様式!L146="",0,IFERROR(VLOOKUP(実施計画様式!L146,―!$M$2:$N$2,2,FALSE),"error"))</f>
        <v>0</v>
      </c>
      <c r="M146">
        <f>IFERROR(VLOOKUP(実施計画様式!M146,―!O:P,2,FALSE),0)</f>
        <v>0</v>
      </c>
      <c r="N146">
        <f>IF(実施計画様式!N146="",0,IFERROR(VLOOKUP(実施計画様式!N146,―!$O$1:$P$12,2,FALSE),"error"))</f>
        <v>0</v>
      </c>
      <c r="O146">
        <f>IF(実施計画様式!O146="",0,IFERROR(VLOOKUP(実施計画様式!O146,―!$O$1:$P$12,2,FALSE),"error"))</f>
        <v>0</v>
      </c>
      <c r="P146">
        <f>IF(実施計画様式!P146="",0,IFERROR(VLOOKUP(実施計画様式!P146,―!$O$1:$P$12,2,FALSE),"error"))</f>
        <v>0</v>
      </c>
      <c r="Q146">
        <f>IF(実施計画様式!Q146="",0,1)</f>
        <v>0</v>
      </c>
      <c r="R146" t="s">
        <v>7625</v>
      </c>
      <c r="S146" t="s">
        <v>7625</v>
      </c>
      <c r="T146">
        <f>IF(実施計画様式!T146="",0,1)</f>
        <v>0</v>
      </c>
      <c r="U146">
        <f>IF(実施計画様式!U146="",0,1)</f>
        <v>0</v>
      </c>
      <c r="V146">
        <f>IF(実施計画様式!V146="",0,1)</f>
        <v>0</v>
      </c>
      <c r="W146">
        <f>IF(実施計画様式!W146="",0,1)</f>
        <v>0</v>
      </c>
      <c r="X146">
        <f>IF(実施計画様式!X146="",0,1)</f>
        <v>0</v>
      </c>
      <c r="Y146">
        <f>IF(実施計画様式!Y146="",0,1)</f>
        <v>0</v>
      </c>
      <c r="Z146">
        <f>IF(実施計画様式!Z146="",0,1)</f>
        <v>0</v>
      </c>
      <c r="AA146">
        <f>IF(実施計画様式!AA146="",0,1)</f>
        <v>0</v>
      </c>
      <c r="AB146">
        <f>IF(実施計画様式!AB146="",0,IFERROR(VLOOKUP(実施計画様式!AB146,―!$Q$2:$R$3,2,FALSE),"error"))</f>
        <v>0</v>
      </c>
      <c r="AC146">
        <f>IF(実施計画様式!AC146="",0,IFERROR(VLOOKUP(実施計画様式!AC146,―!$S$2:$T$3,2,FALSE),"error"))</f>
        <v>0</v>
      </c>
      <c r="AD146">
        <f>IF(実施計画様式!AD146="",0,IFERROR(VLOOKUP(実施計画様式!AD146,―!$U$2:$V$3,2,FALSE),"error"))</f>
        <v>0</v>
      </c>
      <c r="AE146">
        <f>IF(実施計画様式!AE146="",0,IFERROR(VLOOKUP(実施計画様式!AE146,―!$W$2:$X$3,2,FALSE),"error"))</f>
        <v>0</v>
      </c>
      <c r="AF146">
        <f>IF(実施計画様式!AF146="",0,IFERROR(VLOOKUP(実施計画様式!AF146,―!$AP$29:$AQ$29,2,FALSE),"error"))</f>
        <v>0</v>
      </c>
      <c r="AG146">
        <f>IF(実施計画様式!AG146="",0,IFERROR(VLOOKUP(実施計画様式!AG146,―!Y:Z,2,FALSE),"error"))</f>
        <v>0</v>
      </c>
      <c r="AH146">
        <f>IF(実施計画様式!AH146="",0,IFERROR(VLOOKUP(実施計画様式!AH146,―!AA:AB,2,FALSE),"error"))</f>
        <v>0</v>
      </c>
      <c r="AI146">
        <f>IF(実施計画様式!AI146="",0,IFERROR(VLOOKUP(実施計画様式!AI146,―!AN:AO,2,FALSE),"error"))</f>
        <v>0</v>
      </c>
      <c r="AJ146">
        <f>IF(実施計画様式!AJ146="",0,IFERROR(VLOOKUP(実施計画様式!AJ146,―!AN:AO,2,FALSE),"error"))</f>
        <v>0</v>
      </c>
      <c r="AK146">
        <f>IF(実施計画様式!AK146="",0,IFERROR(VLOOKUP(実施計画様式!AK146,―!AN:AO,2,FALSE),"error"))</f>
        <v>0</v>
      </c>
      <c r="AL146">
        <f>IF(実施計画様式!AL146="",0,1)</f>
        <v>0</v>
      </c>
      <c r="AM146">
        <f>IF(実施計画様式!AM146="",0,IFERROR(VLOOKUP(実施計画様式!AM146,―!$AP$10:$AQ$23,2,FALSE),"error"))</f>
        <v>0</v>
      </c>
      <c r="AN146">
        <f>IF(実施計画様式!AN146="",0,IFERROR(VLOOKUP(実施計画様式!AN146,―!$AP$39:$AQ$44,2,FALSE),"error"))</f>
        <v>0</v>
      </c>
      <c r="AO146">
        <f>IF(実施計画様式!AO146="",0,IFERROR(VLOOKUP(実施計画様式!AO146,参考資料1_対象分野リスト!$B$2:$C$46,2,FALSE),"error"))</f>
        <v>0</v>
      </c>
      <c r="AP146">
        <f>IF(実施計画様式!AP146="",0,IFERROR(VLOOKUP(実施計画様式!AP146,参考資料1_対象分野リスト!$B$2:$C$46,2,FALSE),"error"))</f>
        <v>0</v>
      </c>
      <c r="AQ146">
        <f>IF(実施計画様式!AQ146="",0,IFERROR(VLOOKUP(実施計画様式!AQ146,参考資料1_対象分野リスト!$B$2:$C$46,2,FALSE),"error"))</f>
        <v>0</v>
      </c>
      <c r="AR146">
        <f>IF(実施計画様式!AR146="",0,IFERROR(VLOOKUP(実施計画様式!AR146,参考資料1_対象分野リスト!$B$2:$C$46,2,FALSE),"error"))</f>
        <v>0</v>
      </c>
      <c r="AS146">
        <f>IF(実施計画様式!AS146="",0,IFERROR(VLOOKUP(実施計画様式!AS146,参考資料1_対象分野リスト!$E$5:$F$35,2,FALSE),"error"))</f>
        <v>0</v>
      </c>
      <c r="BB146">
        <f>IF(実施計画様式!BB146="",0,IFERROR(VLOOKUP(実施計画様式!BB146,―!AK:AL,2,FALSE),"error"))</f>
        <v>0</v>
      </c>
      <c r="BC146" t="str">
        <f t="shared" si="9"/>
        <v/>
      </c>
      <c r="BF146">
        <v>99</v>
      </c>
      <c r="BG146" t="str">
        <f t="shared" si="12"/>
        <v/>
      </c>
      <c r="BH146" t="str">
        <f>IF(AG146&gt;0,IF(VLOOKUP($B$62,―!$Y$2:$Z$25,2,FALSE)&lt;分岐管理シート!AG146,"予算化方法","予算化方法_未定なし"),"")</f>
        <v/>
      </c>
      <c r="BI146" t="str">
        <f t="shared" si="13"/>
        <v/>
      </c>
      <c r="BJ146" t="str">
        <f t="shared" si="14"/>
        <v/>
      </c>
      <c r="BK146" t="str">
        <f t="shared" si="15"/>
        <v/>
      </c>
      <c r="BL146" t="str">
        <f>_xlfn.IFNA(IF(AND(D146=1,M146=1),INDEX(―!$O$20:$P$26,MATCH(分岐管理シート!N146*100,―!$P$20:$P$26,0),1),""),"")</f>
        <v/>
      </c>
      <c r="BM146" t="str">
        <f>_xlfn.IFNA(IF(AND(D146=1,M146=1),INDEX(―!$O$17:$P$19,MATCH(9-分岐管理シート!N146-分岐管理シート!O146,―!$P$17:$P$19,0),1),""),"")</f>
        <v/>
      </c>
      <c r="BN146" t="str">
        <f>IF(AE146&lt;2,"",―!$AP$28)</f>
        <v/>
      </c>
      <c r="BO146" t="str">
        <f t="shared" si="11"/>
        <v/>
      </c>
      <c r="BP146" t="str">
        <f t="shared" si="16"/>
        <v/>
      </c>
      <c r="BR146">
        <f t="shared" si="10"/>
        <v>0</v>
      </c>
    </row>
    <row r="147" spans="3:70" x14ac:dyDescent="0.15">
      <c r="C147">
        <v>75</v>
      </c>
      <c r="D147" s="22">
        <f>IF(実施計画様式!D147="",0,IFERROR(VLOOKUP(実施計画様式!D147,―!A:B,2,FALSE),"error"))</f>
        <v>0</v>
      </c>
      <c r="E147">
        <f>IF(実施計画様式!E147="",0,IFERROR(VLOOKUP(実施計画様式!E147,―!$C$40:$D$47,2,FALSE),"error"))</f>
        <v>0</v>
      </c>
      <c r="F147">
        <f>IF(実施計画様式!F147="",0,IFERROR(VLOOKUP(実施計画様式!F147,―!$E$2:$F$2,2,FALSE),"error"))</f>
        <v>0</v>
      </c>
      <c r="G147">
        <f>IFERROR(VLOOKUP(実施計画様式!G147,―!$G$2:$H$2,2,FALSE),0)</f>
        <v>0</v>
      </c>
      <c r="H147">
        <f>IF(実施計画様式!H147="",0,1)</f>
        <v>0</v>
      </c>
      <c r="I147">
        <f>IF(実施計画様式!I147="",0,IFERROR(VLOOKUP(実施計画様式!I147,―!$I$2:$J$2,2,FALSE),"error"))</f>
        <v>0</v>
      </c>
      <c r="J147">
        <f>IF(実施計画様式!J147="",0,1)</f>
        <v>0</v>
      </c>
      <c r="K147">
        <f>IF(実施計画様式!K147="",0,IFERROR(VLOOKUP(実施計画様式!K147,―!K:L,2,FALSE),"error"))</f>
        <v>0</v>
      </c>
      <c r="L147">
        <f>IF(実施計画様式!L147="",0,IFERROR(VLOOKUP(実施計画様式!L147,―!$M$2:$N$2,2,FALSE),"error"))</f>
        <v>0</v>
      </c>
      <c r="M147">
        <f>IFERROR(VLOOKUP(実施計画様式!M147,―!O:P,2,FALSE),0)</f>
        <v>0</v>
      </c>
      <c r="N147">
        <f>IF(実施計画様式!N147="",0,IFERROR(VLOOKUP(実施計画様式!N147,―!$O$1:$P$12,2,FALSE),"error"))</f>
        <v>0</v>
      </c>
      <c r="O147">
        <f>IF(実施計画様式!O147="",0,IFERROR(VLOOKUP(実施計画様式!O147,―!$O$1:$P$12,2,FALSE),"error"))</f>
        <v>0</v>
      </c>
      <c r="P147">
        <f>IF(実施計画様式!P147="",0,IFERROR(VLOOKUP(実施計画様式!P147,―!$O$1:$P$12,2,FALSE),"error"))</f>
        <v>0</v>
      </c>
      <c r="Q147">
        <f>IF(実施計画様式!Q147="",0,1)</f>
        <v>0</v>
      </c>
      <c r="R147" t="s">
        <v>7625</v>
      </c>
      <c r="S147" t="s">
        <v>7625</v>
      </c>
      <c r="T147">
        <f>IF(実施計画様式!T147="",0,1)</f>
        <v>0</v>
      </c>
      <c r="U147">
        <f>IF(実施計画様式!U147="",0,1)</f>
        <v>0</v>
      </c>
      <c r="V147">
        <f>IF(実施計画様式!V147="",0,1)</f>
        <v>0</v>
      </c>
      <c r="W147">
        <f>IF(実施計画様式!W147="",0,1)</f>
        <v>0</v>
      </c>
      <c r="X147">
        <f>IF(実施計画様式!X147="",0,1)</f>
        <v>0</v>
      </c>
      <c r="Y147">
        <f>IF(実施計画様式!Y147="",0,1)</f>
        <v>0</v>
      </c>
      <c r="Z147">
        <f>IF(実施計画様式!Z147="",0,1)</f>
        <v>0</v>
      </c>
      <c r="AA147">
        <f>IF(実施計画様式!AA147="",0,1)</f>
        <v>0</v>
      </c>
      <c r="AB147">
        <f>IF(実施計画様式!AB147="",0,IFERROR(VLOOKUP(実施計画様式!AB147,―!$Q$2:$R$3,2,FALSE),"error"))</f>
        <v>0</v>
      </c>
      <c r="AC147">
        <f>IF(実施計画様式!AC147="",0,IFERROR(VLOOKUP(実施計画様式!AC147,―!$S$2:$T$3,2,FALSE),"error"))</f>
        <v>0</v>
      </c>
      <c r="AD147">
        <f>IF(実施計画様式!AD147="",0,IFERROR(VLOOKUP(実施計画様式!AD147,―!$U$2:$V$3,2,FALSE),"error"))</f>
        <v>0</v>
      </c>
      <c r="AE147">
        <f>IF(実施計画様式!AE147="",0,IFERROR(VLOOKUP(実施計画様式!AE147,―!$W$2:$X$3,2,FALSE),"error"))</f>
        <v>0</v>
      </c>
      <c r="AF147">
        <f>IF(実施計画様式!AF147="",0,IFERROR(VLOOKUP(実施計画様式!AF147,―!$AP$29:$AQ$29,2,FALSE),"error"))</f>
        <v>0</v>
      </c>
      <c r="AG147">
        <f>IF(実施計画様式!AG147="",0,IFERROR(VLOOKUP(実施計画様式!AG147,―!Y:Z,2,FALSE),"error"))</f>
        <v>0</v>
      </c>
      <c r="AH147">
        <f>IF(実施計画様式!AH147="",0,IFERROR(VLOOKUP(実施計画様式!AH147,―!AA:AB,2,FALSE),"error"))</f>
        <v>0</v>
      </c>
      <c r="AI147">
        <f>IF(実施計画様式!AI147="",0,IFERROR(VLOOKUP(実施計画様式!AI147,―!AN:AO,2,FALSE),"error"))</f>
        <v>0</v>
      </c>
      <c r="AJ147">
        <f>IF(実施計画様式!AJ147="",0,IFERROR(VLOOKUP(実施計画様式!AJ147,―!AN:AO,2,FALSE),"error"))</f>
        <v>0</v>
      </c>
      <c r="AK147">
        <f>IF(実施計画様式!AK147="",0,IFERROR(VLOOKUP(実施計画様式!AK147,―!AN:AO,2,FALSE),"error"))</f>
        <v>0</v>
      </c>
      <c r="AL147">
        <f>IF(実施計画様式!AL147="",0,1)</f>
        <v>0</v>
      </c>
      <c r="AM147">
        <f>IF(実施計画様式!AM147="",0,IFERROR(VLOOKUP(実施計画様式!AM147,―!$AP$10:$AQ$23,2,FALSE),"error"))</f>
        <v>0</v>
      </c>
      <c r="AN147">
        <f>IF(実施計画様式!AN147="",0,IFERROR(VLOOKUP(実施計画様式!AN147,―!$AP$39:$AQ$44,2,FALSE),"error"))</f>
        <v>0</v>
      </c>
      <c r="AO147">
        <f>IF(実施計画様式!AO147="",0,IFERROR(VLOOKUP(実施計画様式!AO147,参考資料1_対象分野リスト!$B$2:$C$46,2,FALSE),"error"))</f>
        <v>0</v>
      </c>
      <c r="AP147">
        <f>IF(実施計画様式!AP147="",0,IFERROR(VLOOKUP(実施計画様式!AP147,参考資料1_対象分野リスト!$B$2:$C$46,2,FALSE),"error"))</f>
        <v>0</v>
      </c>
      <c r="AQ147">
        <f>IF(実施計画様式!AQ147="",0,IFERROR(VLOOKUP(実施計画様式!AQ147,参考資料1_対象分野リスト!$B$2:$C$46,2,FALSE),"error"))</f>
        <v>0</v>
      </c>
      <c r="AR147">
        <f>IF(実施計画様式!AR147="",0,IFERROR(VLOOKUP(実施計画様式!AR147,参考資料1_対象分野リスト!$B$2:$C$46,2,FALSE),"error"))</f>
        <v>0</v>
      </c>
      <c r="AS147">
        <f>IF(実施計画様式!AS147="",0,IFERROR(VLOOKUP(実施計画様式!AS147,参考資料1_対象分野リスト!$E$5:$F$35,2,FALSE),"error"))</f>
        <v>0</v>
      </c>
      <c r="BB147">
        <f>IF(実施計画様式!BB147="",0,IFERROR(VLOOKUP(実施計画様式!BB147,―!AK:AL,2,FALSE),"error"))</f>
        <v>0</v>
      </c>
      <c r="BC147" t="str">
        <f t="shared" si="9"/>
        <v/>
      </c>
      <c r="BF147">
        <v>99</v>
      </c>
      <c r="BG147" t="str">
        <f t="shared" si="12"/>
        <v/>
      </c>
      <c r="BH147" t="str">
        <f>IF(AG147&gt;0,IF(VLOOKUP($B$62,―!$Y$2:$Z$25,2,FALSE)&lt;分岐管理シート!AG147,"予算化方法","予算化方法_未定なし"),"")</f>
        <v/>
      </c>
      <c r="BI147" t="str">
        <f t="shared" si="13"/>
        <v/>
      </c>
      <c r="BJ147" t="str">
        <f t="shared" si="14"/>
        <v/>
      </c>
      <c r="BK147" t="str">
        <f t="shared" si="15"/>
        <v/>
      </c>
      <c r="BL147" t="str">
        <f>_xlfn.IFNA(IF(AND(D147=1,M147=1),INDEX(―!$O$20:$P$26,MATCH(分岐管理シート!N147*100,―!$P$20:$P$26,0),1),""),"")</f>
        <v/>
      </c>
      <c r="BM147" t="str">
        <f>_xlfn.IFNA(IF(AND(D147=1,M147=1),INDEX(―!$O$17:$P$19,MATCH(9-分岐管理シート!N147-分岐管理シート!O147,―!$P$17:$P$19,0),1),""),"")</f>
        <v/>
      </c>
      <c r="BN147" t="str">
        <f>IF(AE147&lt;2,"",―!$AP$28)</f>
        <v/>
      </c>
      <c r="BO147" t="str">
        <f t="shared" si="11"/>
        <v/>
      </c>
      <c r="BP147" t="str">
        <f t="shared" si="16"/>
        <v/>
      </c>
      <c r="BR147">
        <f t="shared" si="10"/>
        <v>0</v>
      </c>
    </row>
    <row r="148" spans="3:70" x14ac:dyDescent="0.15">
      <c r="C148">
        <v>76</v>
      </c>
      <c r="D148" s="22">
        <f>IF(実施計画様式!D148="",0,IFERROR(VLOOKUP(実施計画様式!D148,―!A:B,2,FALSE),"error"))</f>
        <v>0</v>
      </c>
      <c r="E148">
        <f>IF(実施計画様式!E148="",0,IFERROR(VLOOKUP(実施計画様式!E148,―!$C$40:$D$47,2,FALSE),"error"))</f>
        <v>0</v>
      </c>
      <c r="F148">
        <f>IF(実施計画様式!F148="",0,IFERROR(VLOOKUP(実施計画様式!F148,―!$E$2:$F$2,2,FALSE),"error"))</f>
        <v>0</v>
      </c>
      <c r="G148">
        <f>IFERROR(VLOOKUP(実施計画様式!G148,―!$G$2:$H$2,2,FALSE),0)</f>
        <v>0</v>
      </c>
      <c r="H148">
        <f>IF(実施計画様式!H148="",0,1)</f>
        <v>0</v>
      </c>
      <c r="I148">
        <f>IF(実施計画様式!I148="",0,IFERROR(VLOOKUP(実施計画様式!I148,―!$I$2:$J$2,2,FALSE),"error"))</f>
        <v>0</v>
      </c>
      <c r="J148">
        <f>IF(実施計画様式!J148="",0,1)</f>
        <v>0</v>
      </c>
      <c r="K148">
        <f>IF(実施計画様式!K148="",0,IFERROR(VLOOKUP(実施計画様式!K148,―!K:L,2,FALSE),"error"))</f>
        <v>0</v>
      </c>
      <c r="L148">
        <f>IF(実施計画様式!L148="",0,IFERROR(VLOOKUP(実施計画様式!L148,―!$M$2:$N$2,2,FALSE),"error"))</f>
        <v>0</v>
      </c>
      <c r="M148">
        <f>IFERROR(VLOOKUP(実施計画様式!M148,―!O:P,2,FALSE),0)</f>
        <v>0</v>
      </c>
      <c r="N148">
        <f>IF(実施計画様式!N148="",0,IFERROR(VLOOKUP(実施計画様式!N148,―!$O$1:$P$12,2,FALSE),"error"))</f>
        <v>0</v>
      </c>
      <c r="O148">
        <f>IF(実施計画様式!O148="",0,IFERROR(VLOOKUP(実施計画様式!O148,―!$O$1:$P$12,2,FALSE),"error"))</f>
        <v>0</v>
      </c>
      <c r="P148">
        <f>IF(実施計画様式!P148="",0,IFERROR(VLOOKUP(実施計画様式!P148,―!$O$1:$P$12,2,FALSE),"error"))</f>
        <v>0</v>
      </c>
      <c r="Q148">
        <f>IF(実施計画様式!Q148="",0,1)</f>
        <v>0</v>
      </c>
      <c r="R148" t="s">
        <v>7625</v>
      </c>
      <c r="S148" t="s">
        <v>7625</v>
      </c>
      <c r="T148">
        <f>IF(実施計画様式!T148="",0,1)</f>
        <v>0</v>
      </c>
      <c r="U148">
        <f>IF(実施計画様式!U148="",0,1)</f>
        <v>0</v>
      </c>
      <c r="V148">
        <f>IF(実施計画様式!V148="",0,1)</f>
        <v>0</v>
      </c>
      <c r="W148">
        <f>IF(実施計画様式!W148="",0,1)</f>
        <v>0</v>
      </c>
      <c r="X148">
        <f>IF(実施計画様式!X148="",0,1)</f>
        <v>0</v>
      </c>
      <c r="Y148">
        <f>IF(実施計画様式!Y148="",0,1)</f>
        <v>0</v>
      </c>
      <c r="Z148">
        <f>IF(実施計画様式!Z148="",0,1)</f>
        <v>0</v>
      </c>
      <c r="AA148">
        <f>IF(実施計画様式!AA148="",0,1)</f>
        <v>0</v>
      </c>
      <c r="AB148">
        <f>IF(実施計画様式!AB148="",0,IFERROR(VLOOKUP(実施計画様式!AB148,―!$Q$2:$R$3,2,FALSE),"error"))</f>
        <v>0</v>
      </c>
      <c r="AC148">
        <f>IF(実施計画様式!AC148="",0,IFERROR(VLOOKUP(実施計画様式!AC148,―!$S$2:$T$3,2,FALSE),"error"))</f>
        <v>0</v>
      </c>
      <c r="AD148">
        <f>IF(実施計画様式!AD148="",0,IFERROR(VLOOKUP(実施計画様式!AD148,―!$U$2:$V$3,2,FALSE),"error"))</f>
        <v>0</v>
      </c>
      <c r="AE148">
        <f>IF(実施計画様式!AE148="",0,IFERROR(VLOOKUP(実施計画様式!AE148,―!$W$2:$X$3,2,FALSE),"error"))</f>
        <v>0</v>
      </c>
      <c r="AF148">
        <f>IF(実施計画様式!AF148="",0,IFERROR(VLOOKUP(実施計画様式!AF148,―!$AP$29:$AQ$29,2,FALSE),"error"))</f>
        <v>0</v>
      </c>
      <c r="AG148">
        <f>IF(実施計画様式!AG148="",0,IFERROR(VLOOKUP(実施計画様式!AG148,―!Y:Z,2,FALSE),"error"))</f>
        <v>0</v>
      </c>
      <c r="AH148">
        <f>IF(実施計画様式!AH148="",0,IFERROR(VLOOKUP(実施計画様式!AH148,―!AA:AB,2,FALSE),"error"))</f>
        <v>0</v>
      </c>
      <c r="AI148">
        <f>IF(実施計画様式!AI148="",0,IFERROR(VLOOKUP(実施計画様式!AI148,―!AN:AO,2,FALSE),"error"))</f>
        <v>0</v>
      </c>
      <c r="AJ148">
        <f>IF(実施計画様式!AJ148="",0,IFERROR(VLOOKUP(実施計画様式!AJ148,―!AN:AO,2,FALSE),"error"))</f>
        <v>0</v>
      </c>
      <c r="AK148">
        <f>IF(実施計画様式!AK148="",0,IFERROR(VLOOKUP(実施計画様式!AK148,―!AN:AO,2,FALSE),"error"))</f>
        <v>0</v>
      </c>
      <c r="AL148">
        <f>IF(実施計画様式!AL148="",0,1)</f>
        <v>0</v>
      </c>
      <c r="AM148">
        <f>IF(実施計画様式!AM148="",0,IFERROR(VLOOKUP(実施計画様式!AM148,―!$AP$10:$AQ$23,2,FALSE),"error"))</f>
        <v>0</v>
      </c>
      <c r="AN148">
        <f>IF(実施計画様式!AN148="",0,IFERROR(VLOOKUP(実施計画様式!AN148,―!$AP$39:$AQ$44,2,FALSE),"error"))</f>
        <v>0</v>
      </c>
      <c r="AO148">
        <f>IF(実施計画様式!AO148="",0,IFERROR(VLOOKUP(実施計画様式!AO148,参考資料1_対象分野リスト!$B$2:$C$46,2,FALSE),"error"))</f>
        <v>0</v>
      </c>
      <c r="AP148">
        <f>IF(実施計画様式!AP148="",0,IFERROR(VLOOKUP(実施計画様式!AP148,参考資料1_対象分野リスト!$B$2:$C$46,2,FALSE),"error"))</f>
        <v>0</v>
      </c>
      <c r="AQ148">
        <f>IF(実施計画様式!AQ148="",0,IFERROR(VLOOKUP(実施計画様式!AQ148,参考資料1_対象分野リスト!$B$2:$C$46,2,FALSE),"error"))</f>
        <v>0</v>
      </c>
      <c r="AR148">
        <f>IF(実施計画様式!AR148="",0,IFERROR(VLOOKUP(実施計画様式!AR148,参考資料1_対象分野リスト!$B$2:$C$46,2,FALSE),"error"))</f>
        <v>0</v>
      </c>
      <c r="AS148">
        <f>IF(実施計画様式!AS148="",0,IFERROR(VLOOKUP(実施計画様式!AS148,参考資料1_対象分野リスト!$E$5:$F$35,2,FALSE),"error"))</f>
        <v>0</v>
      </c>
      <c r="BB148">
        <f>IF(実施計画様式!BB148="",0,IFERROR(VLOOKUP(実施計画様式!BB148,―!AK:AL,2,FALSE),"error"))</f>
        <v>0</v>
      </c>
      <c r="BC148" t="str">
        <f t="shared" si="9"/>
        <v/>
      </c>
      <c r="BF148">
        <v>99</v>
      </c>
      <c r="BG148" t="str">
        <f t="shared" si="12"/>
        <v/>
      </c>
      <c r="BH148" t="str">
        <f>IF(AG148&gt;0,IF(VLOOKUP($B$62,―!$Y$2:$Z$25,2,FALSE)&lt;分岐管理シート!AG148,"予算化方法","予算化方法_未定なし"),"")</f>
        <v/>
      </c>
      <c r="BI148" t="str">
        <f t="shared" si="13"/>
        <v/>
      </c>
      <c r="BJ148" t="str">
        <f t="shared" si="14"/>
        <v/>
      </c>
      <c r="BK148" t="str">
        <f t="shared" si="15"/>
        <v/>
      </c>
      <c r="BL148" t="str">
        <f>_xlfn.IFNA(IF(AND(D148=1,M148=1),INDEX(―!$O$20:$P$26,MATCH(分岐管理シート!N148*100,―!$P$20:$P$26,0),1),""),"")</f>
        <v/>
      </c>
      <c r="BM148" t="str">
        <f>_xlfn.IFNA(IF(AND(D148=1,M148=1),INDEX(―!$O$17:$P$19,MATCH(9-分岐管理シート!N148-分岐管理シート!O148,―!$P$17:$P$19,0),1),""),"")</f>
        <v/>
      </c>
      <c r="BN148" t="str">
        <f>IF(AE148&lt;2,"",―!$AP$28)</f>
        <v/>
      </c>
      <c r="BO148" t="str">
        <f t="shared" si="11"/>
        <v/>
      </c>
      <c r="BP148" t="str">
        <f t="shared" si="16"/>
        <v/>
      </c>
      <c r="BR148">
        <f t="shared" si="10"/>
        <v>0</v>
      </c>
    </row>
    <row r="149" spans="3:70" x14ac:dyDescent="0.15">
      <c r="C149">
        <v>77</v>
      </c>
      <c r="D149" s="22">
        <f>IF(実施計画様式!D149="",0,IFERROR(VLOOKUP(実施計画様式!D149,―!A:B,2,FALSE),"error"))</f>
        <v>0</v>
      </c>
      <c r="E149">
        <f>IF(実施計画様式!E149="",0,IFERROR(VLOOKUP(実施計画様式!E149,―!$C$40:$D$47,2,FALSE),"error"))</f>
        <v>0</v>
      </c>
      <c r="F149">
        <f>IF(実施計画様式!F149="",0,IFERROR(VLOOKUP(実施計画様式!F149,―!$E$2:$F$2,2,FALSE),"error"))</f>
        <v>0</v>
      </c>
      <c r="G149">
        <f>IFERROR(VLOOKUP(実施計画様式!G149,―!$G$2:$H$2,2,FALSE),0)</f>
        <v>0</v>
      </c>
      <c r="H149">
        <f>IF(実施計画様式!H149="",0,1)</f>
        <v>0</v>
      </c>
      <c r="I149">
        <f>IF(実施計画様式!I149="",0,IFERROR(VLOOKUP(実施計画様式!I149,―!$I$2:$J$2,2,FALSE),"error"))</f>
        <v>0</v>
      </c>
      <c r="J149">
        <f>IF(実施計画様式!J149="",0,1)</f>
        <v>0</v>
      </c>
      <c r="K149">
        <f>IF(実施計画様式!K149="",0,IFERROR(VLOOKUP(実施計画様式!K149,―!K:L,2,FALSE),"error"))</f>
        <v>0</v>
      </c>
      <c r="L149">
        <f>IF(実施計画様式!L149="",0,IFERROR(VLOOKUP(実施計画様式!L149,―!$M$2:$N$2,2,FALSE),"error"))</f>
        <v>0</v>
      </c>
      <c r="M149">
        <f>IFERROR(VLOOKUP(実施計画様式!M149,―!O:P,2,FALSE),0)</f>
        <v>0</v>
      </c>
      <c r="N149">
        <f>IF(実施計画様式!N149="",0,IFERROR(VLOOKUP(実施計画様式!N149,―!$O$1:$P$12,2,FALSE),"error"))</f>
        <v>0</v>
      </c>
      <c r="O149">
        <f>IF(実施計画様式!O149="",0,IFERROR(VLOOKUP(実施計画様式!O149,―!$O$1:$P$12,2,FALSE),"error"))</f>
        <v>0</v>
      </c>
      <c r="P149">
        <f>IF(実施計画様式!P149="",0,IFERROR(VLOOKUP(実施計画様式!P149,―!$O$1:$P$12,2,FALSE),"error"))</f>
        <v>0</v>
      </c>
      <c r="Q149">
        <f>IF(実施計画様式!Q149="",0,1)</f>
        <v>0</v>
      </c>
      <c r="R149" t="s">
        <v>7625</v>
      </c>
      <c r="S149" t="s">
        <v>7625</v>
      </c>
      <c r="T149">
        <f>IF(実施計画様式!T149="",0,1)</f>
        <v>0</v>
      </c>
      <c r="U149">
        <f>IF(実施計画様式!U149="",0,1)</f>
        <v>0</v>
      </c>
      <c r="V149">
        <f>IF(実施計画様式!V149="",0,1)</f>
        <v>0</v>
      </c>
      <c r="W149">
        <f>IF(実施計画様式!W149="",0,1)</f>
        <v>0</v>
      </c>
      <c r="X149">
        <f>IF(実施計画様式!X149="",0,1)</f>
        <v>0</v>
      </c>
      <c r="Y149">
        <f>IF(実施計画様式!Y149="",0,1)</f>
        <v>0</v>
      </c>
      <c r="Z149">
        <f>IF(実施計画様式!Z149="",0,1)</f>
        <v>0</v>
      </c>
      <c r="AA149">
        <f>IF(実施計画様式!AA149="",0,1)</f>
        <v>0</v>
      </c>
      <c r="AB149">
        <f>IF(実施計画様式!AB149="",0,IFERROR(VLOOKUP(実施計画様式!AB149,―!$Q$2:$R$3,2,FALSE),"error"))</f>
        <v>0</v>
      </c>
      <c r="AC149">
        <f>IF(実施計画様式!AC149="",0,IFERROR(VLOOKUP(実施計画様式!AC149,―!$S$2:$T$3,2,FALSE),"error"))</f>
        <v>0</v>
      </c>
      <c r="AD149">
        <f>IF(実施計画様式!AD149="",0,IFERROR(VLOOKUP(実施計画様式!AD149,―!$U$2:$V$3,2,FALSE),"error"))</f>
        <v>0</v>
      </c>
      <c r="AE149">
        <f>IF(実施計画様式!AE149="",0,IFERROR(VLOOKUP(実施計画様式!AE149,―!$W$2:$X$3,2,FALSE),"error"))</f>
        <v>0</v>
      </c>
      <c r="AF149">
        <f>IF(実施計画様式!AF149="",0,IFERROR(VLOOKUP(実施計画様式!AF149,―!$AP$29:$AQ$29,2,FALSE),"error"))</f>
        <v>0</v>
      </c>
      <c r="AG149">
        <f>IF(実施計画様式!AG149="",0,IFERROR(VLOOKUP(実施計画様式!AG149,―!Y:Z,2,FALSE),"error"))</f>
        <v>0</v>
      </c>
      <c r="AH149">
        <f>IF(実施計画様式!AH149="",0,IFERROR(VLOOKUP(実施計画様式!AH149,―!AA:AB,2,FALSE),"error"))</f>
        <v>0</v>
      </c>
      <c r="AI149">
        <f>IF(実施計画様式!AI149="",0,IFERROR(VLOOKUP(実施計画様式!AI149,―!AN:AO,2,FALSE),"error"))</f>
        <v>0</v>
      </c>
      <c r="AJ149">
        <f>IF(実施計画様式!AJ149="",0,IFERROR(VLOOKUP(実施計画様式!AJ149,―!AN:AO,2,FALSE),"error"))</f>
        <v>0</v>
      </c>
      <c r="AK149">
        <f>IF(実施計画様式!AK149="",0,IFERROR(VLOOKUP(実施計画様式!AK149,―!AN:AO,2,FALSE),"error"))</f>
        <v>0</v>
      </c>
      <c r="AL149">
        <f>IF(実施計画様式!AL149="",0,1)</f>
        <v>0</v>
      </c>
      <c r="AM149">
        <f>IF(実施計画様式!AM149="",0,IFERROR(VLOOKUP(実施計画様式!AM149,―!$AP$10:$AQ$23,2,FALSE),"error"))</f>
        <v>0</v>
      </c>
      <c r="AN149">
        <f>IF(実施計画様式!AN149="",0,IFERROR(VLOOKUP(実施計画様式!AN149,―!$AP$39:$AQ$44,2,FALSE),"error"))</f>
        <v>0</v>
      </c>
      <c r="AO149">
        <f>IF(実施計画様式!AO149="",0,IFERROR(VLOOKUP(実施計画様式!AO149,参考資料1_対象分野リスト!$B$2:$C$46,2,FALSE),"error"))</f>
        <v>0</v>
      </c>
      <c r="AP149">
        <f>IF(実施計画様式!AP149="",0,IFERROR(VLOOKUP(実施計画様式!AP149,参考資料1_対象分野リスト!$B$2:$C$46,2,FALSE),"error"))</f>
        <v>0</v>
      </c>
      <c r="AQ149">
        <f>IF(実施計画様式!AQ149="",0,IFERROR(VLOOKUP(実施計画様式!AQ149,参考資料1_対象分野リスト!$B$2:$C$46,2,FALSE),"error"))</f>
        <v>0</v>
      </c>
      <c r="AR149">
        <f>IF(実施計画様式!AR149="",0,IFERROR(VLOOKUP(実施計画様式!AR149,参考資料1_対象分野リスト!$B$2:$C$46,2,FALSE),"error"))</f>
        <v>0</v>
      </c>
      <c r="AS149">
        <f>IF(実施計画様式!AS149="",0,IFERROR(VLOOKUP(実施計画様式!AS149,参考資料1_対象分野リスト!$E$5:$F$35,2,FALSE),"error"))</f>
        <v>0</v>
      </c>
      <c r="BB149">
        <f>IF(実施計画様式!BB149="",0,IFERROR(VLOOKUP(実施計画様式!BB149,―!AK:AL,2,FALSE),"error"))</f>
        <v>0</v>
      </c>
      <c r="BC149" t="str">
        <f t="shared" si="9"/>
        <v/>
      </c>
      <c r="BF149">
        <v>99</v>
      </c>
      <c r="BG149" t="str">
        <f t="shared" si="12"/>
        <v/>
      </c>
      <c r="BH149" t="str">
        <f>IF(AG149&gt;0,IF(VLOOKUP($B$62,―!$Y$2:$Z$25,2,FALSE)&lt;分岐管理シート!AG149,"予算化方法","予算化方法_未定なし"),"")</f>
        <v/>
      </c>
      <c r="BI149" t="str">
        <f t="shared" si="13"/>
        <v/>
      </c>
      <c r="BJ149" t="str">
        <f t="shared" si="14"/>
        <v/>
      </c>
      <c r="BK149" t="str">
        <f t="shared" si="15"/>
        <v/>
      </c>
      <c r="BL149" t="str">
        <f>_xlfn.IFNA(IF(AND(D149=1,M149=1),INDEX(―!$O$20:$P$26,MATCH(分岐管理シート!N149*100,―!$P$20:$P$26,0),1),""),"")</f>
        <v/>
      </c>
      <c r="BM149" t="str">
        <f>_xlfn.IFNA(IF(AND(D149=1,M149=1),INDEX(―!$O$17:$P$19,MATCH(9-分岐管理シート!N149-分岐管理シート!O149,―!$P$17:$P$19,0),1),""),"")</f>
        <v/>
      </c>
      <c r="BN149" t="str">
        <f>IF(AE149&lt;2,"",―!$AP$28)</f>
        <v/>
      </c>
      <c r="BO149" t="str">
        <f t="shared" si="11"/>
        <v/>
      </c>
      <c r="BP149" t="str">
        <f t="shared" si="16"/>
        <v/>
      </c>
      <c r="BR149">
        <f t="shared" si="10"/>
        <v>0</v>
      </c>
    </row>
    <row r="150" spans="3:70" x14ac:dyDescent="0.15">
      <c r="C150">
        <v>78</v>
      </c>
      <c r="D150" s="22">
        <f>IF(実施計画様式!D150="",0,IFERROR(VLOOKUP(実施計画様式!D150,―!A:B,2,FALSE),"error"))</f>
        <v>0</v>
      </c>
      <c r="E150">
        <f>IF(実施計画様式!E150="",0,IFERROR(VLOOKUP(実施計画様式!E150,―!$C$40:$D$47,2,FALSE),"error"))</f>
        <v>0</v>
      </c>
      <c r="F150">
        <f>IF(実施計画様式!F150="",0,IFERROR(VLOOKUP(実施計画様式!F150,―!$E$2:$F$2,2,FALSE),"error"))</f>
        <v>0</v>
      </c>
      <c r="G150">
        <f>IFERROR(VLOOKUP(実施計画様式!G150,―!$G$2:$H$2,2,FALSE),0)</f>
        <v>0</v>
      </c>
      <c r="H150">
        <f>IF(実施計画様式!H150="",0,1)</f>
        <v>0</v>
      </c>
      <c r="I150">
        <f>IF(実施計画様式!I150="",0,IFERROR(VLOOKUP(実施計画様式!I150,―!$I$2:$J$2,2,FALSE),"error"))</f>
        <v>0</v>
      </c>
      <c r="J150">
        <f>IF(実施計画様式!J150="",0,1)</f>
        <v>0</v>
      </c>
      <c r="K150">
        <f>IF(実施計画様式!K150="",0,IFERROR(VLOOKUP(実施計画様式!K150,―!K:L,2,FALSE),"error"))</f>
        <v>0</v>
      </c>
      <c r="L150">
        <f>IF(実施計画様式!L150="",0,IFERROR(VLOOKUP(実施計画様式!L150,―!$M$2:$N$2,2,FALSE),"error"))</f>
        <v>0</v>
      </c>
      <c r="M150">
        <f>IFERROR(VLOOKUP(実施計画様式!M150,―!O:P,2,FALSE),0)</f>
        <v>0</v>
      </c>
      <c r="N150">
        <f>IF(実施計画様式!N150="",0,IFERROR(VLOOKUP(実施計画様式!N150,―!$O$1:$P$12,2,FALSE),"error"))</f>
        <v>0</v>
      </c>
      <c r="O150">
        <f>IF(実施計画様式!O150="",0,IFERROR(VLOOKUP(実施計画様式!O150,―!$O$1:$P$12,2,FALSE),"error"))</f>
        <v>0</v>
      </c>
      <c r="P150">
        <f>IF(実施計画様式!P150="",0,IFERROR(VLOOKUP(実施計画様式!P150,―!$O$1:$P$12,2,FALSE),"error"))</f>
        <v>0</v>
      </c>
      <c r="Q150">
        <f>IF(実施計画様式!Q150="",0,1)</f>
        <v>0</v>
      </c>
      <c r="R150" t="s">
        <v>7625</v>
      </c>
      <c r="S150" t="s">
        <v>7625</v>
      </c>
      <c r="T150">
        <f>IF(実施計画様式!T150="",0,1)</f>
        <v>0</v>
      </c>
      <c r="U150">
        <f>IF(実施計画様式!U150="",0,1)</f>
        <v>0</v>
      </c>
      <c r="V150">
        <f>IF(実施計画様式!V150="",0,1)</f>
        <v>0</v>
      </c>
      <c r="W150">
        <f>IF(実施計画様式!W150="",0,1)</f>
        <v>0</v>
      </c>
      <c r="X150">
        <f>IF(実施計画様式!X150="",0,1)</f>
        <v>0</v>
      </c>
      <c r="Y150">
        <f>IF(実施計画様式!Y150="",0,1)</f>
        <v>0</v>
      </c>
      <c r="Z150">
        <f>IF(実施計画様式!Z150="",0,1)</f>
        <v>0</v>
      </c>
      <c r="AA150">
        <f>IF(実施計画様式!AA150="",0,1)</f>
        <v>0</v>
      </c>
      <c r="AB150">
        <f>IF(実施計画様式!AB150="",0,IFERROR(VLOOKUP(実施計画様式!AB150,―!$Q$2:$R$3,2,FALSE),"error"))</f>
        <v>0</v>
      </c>
      <c r="AC150">
        <f>IF(実施計画様式!AC150="",0,IFERROR(VLOOKUP(実施計画様式!AC150,―!$S$2:$T$3,2,FALSE),"error"))</f>
        <v>0</v>
      </c>
      <c r="AD150">
        <f>IF(実施計画様式!AD150="",0,IFERROR(VLOOKUP(実施計画様式!AD150,―!$U$2:$V$3,2,FALSE),"error"))</f>
        <v>0</v>
      </c>
      <c r="AE150">
        <f>IF(実施計画様式!AE150="",0,IFERROR(VLOOKUP(実施計画様式!AE150,―!$W$2:$X$3,2,FALSE),"error"))</f>
        <v>0</v>
      </c>
      <c r="AF150">
        <f>IF(実施計画様式!AF150="",0,IFERROR(VLOOKUP(実施計画様式!AF150,―!$AP$29:$AQ$29,2,FALSE),"error"))</f>
        <v>0</v>
      </c>
      <c r="AG150">
        <f>IF(実施計画様式!AG150="",0,IFERROR(VLOOKUP(実施計画様式!AG150,―!Y:Z,2,FALSE),"error"))</f>
        <v>0</v>
      </c>
      <c r="AH150">
        <f>IF(実施計画様式!AH150="",0,IFERROR(VLOOKUP(実施計画様式!AH150,―!AA:AB,2,FALSE),"error"))</f>
        <v>0</v>
      </c>
      <c r="AI150">
        <f>IF(実施計画様式!AI150="",0,IFERROR(VLOOKUP(実施計画様式!AI150,―!AN:AO,2,FALSE),"error"))</f>
        <v>0</v>
      </c>
      <c r="AJ150">
        <f>IF(実施計画様式!AJ150="",0,IFERROR(VLOOKUP(実施計画様式!AJ150,―!AN:AO,2,FALSE),"error"))</f>
        <v>0</v>
      </c>
      <c r="AK150">
        <f>IF(実施計画様式!AK150="",0,IFERROR(VLOOKUP(実施計画様式!AK150,―!AN:AO,2,FALSE),"error"))</f>
        <v>0</v>
      </c>
      <c r="AL150">
        <f>IF(実施計画様式!AL150="",0,1)</f>
        <v>0</v>
      </c>
      <c r="AM150">
        <f>IF(実施計画様式!AM150="",0,IFERROR(VLOOKUP(実施計画様式!AM150,―!$AP$10:$AQ$23,2,FALSE),"error"))</f>
        <v>0</v>
      </c>
      <c r="AN150">
        <f>IF(実施計画様式!AN150="",0,IFERROR(VLOOKUP(実施計画様式!AN150,―!$AP$39:$AQ$44,2,FALSE),"error"))</f>
        <v>0</v>
      </c>
      <c r="AO150">
        <f>IF(実施計画様式!AO150="",0,IFERROR(VLOOKUP(実施計画様式!AO150,参考資料1_対象分野リスト!$B$2:$C$46,2,FALSE),"error"))</f>
        <v>0</v>
      </c>
      <c r="AP150">
        <f>IF(実施計画様式!AP150="",0,IFERROR(VLOOKUP(実施計画様式!AP150,参考資料1_対象分野リスト!$B$2:$C$46,2,FALSE),"error"))</f>
        <v>0</v>
      </c>
      <c r="AQ150">
        <f>IF(実施計画様式!AQ150="",0,IFERROR(VLOOKUP(実施計画様式!AQ150,参考資料1_対象分野リスト!$B$2:$C$46,2,FALSE),"error"))</f>
        <v>0</v>
      </c>
      <c r="AR150">
        <f>IF(実施計画様式!AR150="",0,IFERROR(VLOOKUP(実施計画様式!AR150,参考資料1_対象分野リスト!$B$2:$C$46,2,FALSE),"error"))</f>
        <v>0</v>
      </c>
      <c r="AS150">
        <f>IF(実施計画様式!AS150="",0,IFERROR(VLOOKUP(実施計画様式!AS150,参考資料1_対象分野リスト!$E$5:$F$35,2,FALSE),"error"))</f>
        <v>0</v>
      </c>
      <c r="BB150">
        <f>IF(実施計画様式!BB150="",0,IFERROR(VLOOKUP(実施計画様式!BB150,―!AK:AL,2,FALSE),"error"))</f>
        <v>0</v>
      </c>
      <c r="BC150" t="str">
        <f t="shared" si="9"/>
        <v/>
      </c>
      <c r="BF150">
        <v>99</v>
      </c>
      <c r="BG150" t="str">
        <f t="shared" si="12"/>
        <v/>
      </c>
      <c r="BH150" t="str">
        <f>IF(AG150&gt;0,IF(VLOOKUP($B$62,―!$Y$2:$Z$25,2,FALSE)&lt;分岐管理シート!AG150,"予算化方法","予算化方法_未定なし"),"")</f>
        <v/>
      </c>
      <c r="BI150" t="str">
        <f t="shared" si="13"/>
        <v/>
      </c>
      <c r="BJ150" t="str">
        <f t="shared" si="14"/>
        <v/>
      </c>
      <c r="BK150" t="str">
        <f t="shared" si="15"/>
        <v/>
      </c>
      <c r="BL150" t="str">
        <f>_xlfn.IFNA(IF(AND(D150=1,M150=1),INDEX(―!$O$20:$P$26,MATCH(分岐管理シート!N150*100,―!$P$20:$P$26,0),1),""),"")</f>
        <v/>
      </c>
      <c r="BM150" t="str">
        <f>_xlfn.IFNA(IF(AND(D150=1,M150=1),INDEX(―!$O$17:$P$19,MATCH(9-分岐管理シート!N150-分岐管理シート!O150,―!$P$17:$P$19,0),1),""),"")</f>
        <v/>
      </c>
      <c r="BN150" t="str">
        <f>IF(AE150&lt;2,"",―!$AP$28)</f>
        <v/>
      </c>
      <c r="BO150" t="str">
        <f t="shared" si="11"/>
        <v/>
      </c>
      <c r="BP150" t="str">
        <f t="shared" si="16"/>
        <v/>
      </c>
      <c r="BR150">
        <f t="shared" si="10"/>
        <v>0</v>
      </c>
    </row>
    <row r="151" spans="3:70" x14ac:dyDescent="0.15">
      <c r="C151">
        <v>79</v>
      </c>
      <c r="D151" s="22">
        <f>IF(実施計画様式!D151="",0,IFERROR(VLOOKUP(実施計画様式!D151,―!A:B,2,FALSE),"error"))</f>
        <v>0</v>
      </c>
      <c r="E151">
        <f>IF(実施計画様式!E151="",0,IFERROR(VLOOKUP(実施計画様式!E151,―!$C$40:$D$47,2,FALSE),"error"))</f>
        <v>0</v>
      </c>
      <c r="F151">
        <f>IF(実施計画様式!F151="",0,IFERROR(VLOOKUP(実施計画様式!F151,―!$E$2:$F$2,2,FALSE),"error"))</f>
        <v>0</v>
      </c>
      <c r="G151">
        <f>IFERROR(VLOOKUP(実施計画様式!G151,―!$G$2:$H$2,2,FALSE),0)</f>
        <v>0</v>
      </c>
      <c r="H151">
        <f>IF(実施計画様式!H151="",0,1)</f>
        <v>0</v>
      </c>
      <c r="I151">
        <f>IF(実施計画様式!I151="",0,IFERROR(VLOOKUP(実施計画様式!I151,―!$I$2:$J$2,2,FALSE),"error"))</f>
        <v>0</v>
      </c>
      <c r="J151">
        <f>IF(実施計画様式!J151="",0,1)</f>
        <v>0</v>
      </c>
      <c r="K151">
        <f>IF(実施計画様式!K151="",0,IFERROR(VLOOKUP(実施計画様式!K151,―!K:L,2,FALSE),"error"))</f>
        <v>0</v>
      </c>
      <c r="L151">
        <f>IF(実施計画様式!L151="",0,IFERROR(VLOOKUP(実施計画様式!L151,―!$M$2:$N$2,2,FALSE),"error"))</f>
        <v>0</v>
      </c>
      <c r="M151">
        <f>IFERROR(VLOOKUP(実施計画様式!M151,―!O:P,2,FALSE),0)</f>
        <v>0</v>
      </c>
      <c r="N151">
        <f>IF(実施計画様式!N151="",0,IFERROR(VLOOKUP(実施計画様式!N151,―!$O$1:$P$12,2,FALSE),"error"))</f>
        <v>0</v>
      </c>
      <c r="O151">
        <f>IF(実施計画様式!O151="",0,IFERROR(VLOOKUP(実施計画様式!O151,―!$O$1:$P$12,2,FALSE),"error"))</f>
        <v>0</v>
      </c>
      <c r="P151">
        <f>IF(実施計画様式!P151="",0,IFERROR(VLOOKUP(実施計画様式!P151,―!$O$1:$P$12,2,FALSE),"error"))</f>
        <v>0</v>
      </c>
      <c r="Q151">
        <f>IF(実施計画様式!Q151="",0,1)</f>
        <v>0</v>
      </c>
      <c r="R151" t="s">
        <v>7625</v>
      </c>
      <c r="S151" t="s">
        <v>7625</v>
      </c>
      <c r="T151">
        <f>IF(実施計画様式!T151="",0,1)</f>
        <v>0</v>
      </c>
      <c r="U151">
        <f>IF(実施計画様式!U151="",0,1)</f>
        <v>0</v>
      </c>
      <c r="V151">
        <f>IF(実施計画様式!V151="",0,1)</f>
        <v>0</v>
      </c>
      <c r="W151">
        <f>IF(実施計画様式!W151="",0,1)</f>
        <v>0</v>
      </c>
      <c r="X151">
        <f>IF(実施計画様式!X151="",0,1)</f>
        <v>0</v>
      </c>
      <c r="Y151">
        <f>IF(実施計画様式!Y151="",0,1)</f>
        <v>0</v>
      </c>
      <c r="Z151">
        <f>IF(実施計画様式!Z151="",0,1)</f>
        <v>0</v>
      </c>
      <c r="AA151">
        <f>IF(実施計画様式!AA151="",0,1)</f>
        <v>0</v>
      </c>
      <c r="AB151">
        <f>IF(実施計画様式!AB151="",0,IFERROR(VLOOKUP(実施計画様式!AB151,―!$Q$2:$R$3,2,FALSE),"error"))</f>
        <v>0</v>
      </c>
      <c r="AC151">
        <f>IF(実施計画様式!AC151="",0,IFERROR(VLOOKUP(実施計画様式!AC151,―!$S$2:$T$3,2,FALSE),"error"))</f>
        <v>0</v>
      </c>
      <c r="AD151">
        <f>IF(実施計画様式!AD151="",0,IFERROR(VLOOKUP(実施計画様式!AD151,―!$U$2:$V$3,2,FALSE),"error"))</f>
        <v>0</v>
      </c>
      <c r="AE151">
        <f>IF(実施計画様式!AE151="",0,IFERROR(VLOOKUP(実施計画様式!AE151,―!$W$2:$X$3,2,FALSE),"error"))</f>
        <v>0</v>
      </c>
      <c r="AF151">
        <f>IF(実施計画様式!AF151="",0,IFERROR(VLOOKUP(実施計画様式!AF151,―!$AP$29:$AQ$29,2,FALSE),"error"))</f>
        <v>0</v>
      </c>
      <c r="AG151">
        <f>IF(実施計画様式!AG151="",0,IFERROR(VLOOKUP(実施計画様式!AG151,―!Y:Z,2,FALSE),"error"))</f>
        <v>0</v>
      </c>
      <c r="AH151">
        <f>IF(実施計画様式!AH151="",0,IFERROR(VLOOKUP(実施計画様式!AH151,―!AA:AB,2,FALSE),"error"))</f>
        <v>0</v>
      </c>
      <c r="AI151">
        <f>IF(実施計画様式!AI151="",0,IFERROR(VLOOKUP(実施計画様式!AI151,―!AN:AO,2,FALSE),"error"))</f>
        <v>0</v>
      </c>
      <c r="AJ151">
        <f>IF(実施計画様式!AJ151="",0,IFERROR(VLOOKUP(実施計画様式!AJ151,―!AN:AO,2,FALSE),"error"))</f>
        <v>0</v>
      </c>
      <c r="AK151">
        <f>IF(実施計画様式!AK151="",0,IFERROR(VLOOKUP(実施計画様式!AK151,―!AN:AO,2,FALSE),"error"))</f>
        <v>0</v>
      </c>
      <c r="AL151">
        <f>IF(実施計画様式!AL151="",0,1)</f>
        <v>0</v>
      </c>
      <c r="AM151">
        <f>IF(実施計画様式!AM151="",0,IFERROR(VLOOKUP(実施計画様式!AM151,―!$AP$10:$AQ$23,2,FALSE),"error"))</f>
        <v>0</v>
      </c>
      <c r="AN151">
        <f>IF(実施計画様式!AN151="",0,IFERROR(VLOOKUP(実施計画様式!AN151,―!$AP$39:$AQ$44,2,FALSE),"error"))</f>
        <v>0</v>
      </c>
      <c r="AO151">
        <f>IF(実施計画様式!AO151="",0,IFERROR(VLOOKUP(実施計画様式!AO151,参考資料1_対象分野リスト!$B$2:$C$46,2,FALSE),"error"))</f>
        <v>0</v>
      </c>
      <c r="AP151">
        <f>IF(実施計画様式!AP151="",0,IFERROR(VLOOKUP(実施計画様式!AP151,参考資料1_対象分野リスト!$B$2:$C$46,2,FALSE),"error"))</f>
        <v>0</v>
      </c>
      <c r="AQ151">
        <f>IF(実施計画様式!AQ151="",0,IFERROR(VLOOKUP(実施計画様式!AQ151,参考資料1_対象分野リスト!$B$2:$C$46,2,FALSE),"error"))</f>
        <v>0</v>
      </c>
      <c r="AR151">
        <f>IF(実施計画様式!AR151="",0,IFERROR(VLOOKUP(実施計画様式!AR151,参考資料1_対象分野リスト!$B$2:$C$46,2,FALSE),"error"))</f>
        <v>0</v>
      </c>
      <c r="AS151">
        <f>IF(実施計画様式!AS151="",0,IFERROR(VLOOKUP(実施計画様式!AS151,参考資料1_対象分野リスト!$E$5:$F$35,2,FALSE),"error"))</f>
        <v>0</v>
      </c>
      <c r="BB151">
        <f>IF(実施計画様式!BB151="",0,IFERROR(VLOOKUP(実施計画様式!BB151,―!AK:AL,2,FALSE),"error"))</f>
        <v>0</v>
      </c>
      <c r="BC151" t="str">
        <f t="shared" si="9"/>
        <v/>
      </c>
      <c r="BF151">
        <v>99</v>
      </c>
      <c r="BG151" t="str">
        <f t="shared" si="12"/>
        <v/>
      </c>
      <c r="BH151" t="str">
        <f>IF(AG151&gt;0,IF(VLOOKUP($B$62,―!$Y$2:$Z$25,2,FALSE)&lt;分岐管理シート!AG151,"予算化方法","予算化方法_未定なし"),"")</f>
        <v/>
      </c>
      <c r="BI151" t="str">
        <f t="shared" si="13"/>
        <v/>
      </c>
      <c r="BJ151" t="str">
        <f t="shared" si="14"/>
        <v/>
      </c>
      <c r="BK151" t="str">
        <f t="shared" si="15"/>
        <v/>
      </c>
      <c r="BL151" t="str">
        <f>_xlfn.IFNA(IF(AND(D151=1,M151=1),INDEX(―!$O$20:$P$26,MATCH(分岐管理シート!N151*100,―!$P$20:$P$26,0),1),""),"")</f>
        <v/>
      </c>
      <c r="BM151" t="str">
        <f>_xlfn.IFNA(IF(AND(D151=1,M151=1),INDEX(―!$O$17:$P$19,MATCH(9-分岐管理シート!N151-分岐管理シート!O151,―!$P$17:$P$19,0),1),""),"")</f>
        <v/>
      </c>
      <c r="BN151" t="str">
        <f>IF(AE151&lt;2,"",―!$AP$28)</f>
        <v/>
      </c>
      <c r="BO151" t="str">
        <f t="shared" si="11"/>
        <v/>
      </c>
      <c r="BP151" t="str">
        <f t="shared" si="16"/>
        <v/>
      </c>
      <c r="BR151">
        <f t="shared" si="10"/>
        <v>0</v>
      </c>
    </row>
    <row r="152" spans="3:70" x14ac:dyDescent="0.15">
      <c r="C152">
        <v>80</v>
      </c>
      <c r="D152" s="22">
        <f>IF(実施計画様式!D152="",0,IFERROR(VLOOKUP(実施計画様式!D152,―!A:B,2,FALSE),"error"))</f>
        <v>0</v>
      </c>
      <c r="E152">
        <f>IF(実施計画様式!E152="",0,IFERROR(VLOOKUP(実施計画様式!E152,―!$C$40:$D$47,2,FALSE),"error"))</f>
        <v>0</v>
      </c>
      <c r="F152">
        <f>IF(実施計画様式!F152="",0,IFERROR(VLOOKUP(実施計画様式!F152,―!$E$2:$F$2,2,FALSE),"error"))</f>
        <v>0</v>
      </c>
      <c r="G152">
        <f>IFERROR(VLOOKUP(実施計画様式!G152,―!$G$2:$H$2,2,FALSE),0)</f>
        <v>0</v>
      </c>
      <c r="H152">
        <f>IF(実施計画様式!H152="",0,1)</f>
        <v>0</v>
      </c>
      <c r="I152">
        <f>IF(実施計画様式!I152="",0,IFERROR(VLOOKUP(実施計画様式!I152,―!$I$2:$J$2,2,FALSE),"error"))</f>
        <v>0</v>
      </c>
      <c r="J152">
        <f>IF(実施計画様式!J152="",0,1)</f>
        <v>0</v>
      </c>
      <c r="K152">
        <f>IF(実施計画様式!K152="",0,IFERROR(VLOOKUP(実施計画様式!K152,―!K:L,2,FALSE),"error"))</f>
        <v>0</v>
      </c>
      <c r="L152">
        <f>IF(実施計画様式!L152="",0,IFERROR(VLOOKUP(実施計画様式!L152,―!$M$2:$N$2,2,FALSE),"error"))</f>
        <v>0</v>
      </c>
      <c r="M152">
        <f>IFERROR(VLOOKUP(実施計画様式!M152,―!O:P,2,FALSE),0)</f>
        <v>0</v>
      </c>
      <c r="N152">
        <f>IF(実施計画様式!N152="",0,IFERROR(VLOOKUP(実施計画様式!N152,―!$O$1:$P$12,2,FALSE),"error"))</f>
        <v>0</v>
      </c>
      <c r="O152">
        <f>IF(実施計画様式!O152="",0,IFERROR(VLOOKUP(実施計画様式!O152,―!$O$1:$P$12,2,FALSE),"error"))</f>
        <v>0</v>
      </c>
      <c r="P152">
        <f>IF(実施計画様式!P152="",0,IFERROR(VLOOKUP(実施計画様式!P152,―!$O$1:$P$12,2,FALSE),"error"))</f>
        <v>0</v>
      </c>
      <c r="Q152">
        <f>IF(実施計画様式!Q152="",0,1)</f>
        <v>0</v>
      </c>
      <c r="R152" t="s">
        <v>7625</v>
      </c>
      <c r="S152" t="s">
        <v>7625</v>
      </c>
      <c r="T152">
        <f>IF(実施計画様式!T152="",0,1)</f>
        <v>0</v>
      </c>
      <c r="U152">
        <f>IF(実施計画様式!U152="",0,1)</f>
        <v>0</v>
      </c>
      <c r="V152">
        <f>IF(実施計画様式!V152="",0,1)</f>
        <v>0</v>
      </c>
      <c r="W152">
        <f>IF(実施計画様式!W152="",0,1)</f>
        <v>0</v>
      </c>
      <c r="X152">
        <f>IF(実施計画様式!X152="",0,1)</f>
        <v>0</v>
      </c>
      <c r="Y152">
        <f>IF(実施計画様式!Y152="",0,1)</f>
        <v>0</v>
      </c>
      <c r="Z152">
        <f>IF(実施計画様式!Z152="",0,1)</f>
        <v>0</v>
      </c>
      <c r="AA152">
        <f>IF(実施計画様式!AA152="",0,1)</f>
        <v>0</v>
      </c>
      <c r="AB152">
        <f>IF(実施計画様式!AB152="",0,IFERROR(VLOOKUP(実施計画様式!AB152,―!$Q$2:$R$3,2,FALSE),"error"))</f>
        <v>0</v>
      </c>
      <c r="AC152">
        <f>IF(実施計画様式!AC152="",0,IFERROR(VLOOKUP(実施計画様式!AC152,―!$S$2:$T$3,2,FALSE),"error"))</f>
        <v>0</v>
      </c>
      <c r="AD152">
        <f>IF(実施計画様式!AD152="",0,IFERROR(VLOOKUP(実施計画様式!AD152,―!$U$2:$V$3,2,FALSE),"error"))</f>
        <v>0</v>
      </c>
      <c r="AE152">
        <f>IF(実施計画様式!AE152="",0,IFERROR(VLOOKUP(実施計画様式!AE152,―!$W$2:$X$3,2,FALSE),"error"))</f>
        <v>0</v>
      </c>
      <c r="AF152">
        <f>IF(実施計画様式!AF152="",0,IFERROR(VLOOKUP(実施計画様式!AF152,―!$AP$29:$AQ$29,2,FALSE),"error"))</f>
        <v>0</v>
      </c>
      <c r="AG152">
        <f>IF(実施計画様式!AG152="",0,IFERROR(VLOOKUP(実施計画様式!AG152,―!Y:Z,2,FALSE),"error"))</f>
        <v>0</v>
      </c>
      <c r="AH152">
        <f>IF(実施計画様式!AH152="",0,IFERROR(VLOOKUP(実施計画様式!AH152,―!AA:AB,2,FALSE),"error"))</f>
        <v>0</v>
      </c>
      <c r="AI152">
        <f>IF(実施計画様式!AI152="",0,IFERROR(VLOOKUP(実施計画様式!AI152,―!AN:AO,2,FALSE),"error"))</f>
        <v>0</v>
      </c>
      <c r="AJ152">
        <f>IF(実施計画様式!AJ152="",0,IFERROR(VLOOKUP(実施計画様式!AJ152,―!AN:AO,2,FALSE),"error"))</f>
        <v>0</v>
      </c>
      <c r="AK152">
        <f>IF(実施計画様式!AK152="",0,IFERROR(VLOOKUP(実施計画様式!AK152,―!AN:AO,2,FALSE),"error"))</f>
        <v>0</v>
      </c>
      <c r="AL152">
        <f>IF(実施計画様式!AL152="",0,1)</f>
        <v>0</v>
      </c>
      <c r="AM152">
        <f>IF(実施計画様式!AM152="",0,IFERROR(VLOOKUP(実施計画様式!AM152,―!$AP$10:$AQ$23,2,FALSE),"error"))</f>
        <v>0</v>
      </c>
      <c r="AN152">
        <f>IF(実施計画様式!AN152="",0,IFERROR(VLOOKUP(実施計画様式!AN152,―!$AP$39:$AQ$44,2,FALSE),"error"))</f>
        <v>0</v>
      </c>
      <c r="AO152">
        <f>IF(実施計画様式!AO152="",0,IFERROR(VLOOKUP(実施計画様式!AO152,参考資料1_対象分野リスト!$B$2:$C$46,2,FALSE),"error"))</f>
        <v>0</v>
      </c>
      <c r="AP152">
        <f>IF(実施計画様式!AP152="",0,IFERROR(VLOOKUP(実施計画様式!AP152,参考資料1_対象分野リスト!$B$2:$C$46,2,FALSE),"error"))</f>
        <v>0</v>
      </c>
      <c r="AQ152">
        <f>IF(実施計画様式!AQ152="",0,IFERROR(VLOOKUP(実施計画様式!AQ152,参考資料1_対象分野リスト!$B$2:$C$46,2,FALSE),"error"))</f>
        <v>0</v>
      </c>
      <c r="AR152">
        <f>IF(実施計画様式!AR152="",0,IFERROR(VLOOKUP(実施計画様式!AR152,参考資料1_対象分野リスト!$B$2:$C$46,2,FALSE),"error"))</f>
        <v>0</v>
      </c>
      <c r="AS152">
        <f>IF(実施計画様式!AS152="",0,IFERROR(VLOOKUP(実施計画様式!AS152,参考資料1_対象分野リスト!$E$5:$F$35,2,FALSE),"error"))</f>
        <v>0</v>
      </c>
      <c r="BB152">
        <f>IF(実施計画様式!BB152="",0,IFERROR(VLOOKUP(実施計画様式!BB152,―!AK:AL,2,FALSE),"error"))</f>
        <v>0</v>
      </c>
      <c r="BC152" t="str">
        <f t="shared" si="9"/>
        <v/>
      </c>
      <c r="BF152">
        <v>99</v>
      </c>
      <c r="BG152" t="str">
        <f t="shared" si="12"/>
        <v/>
      </c>
      <c r="BH152" t="str">
        <f>IF(AG152&gt;0,IF(VLOOKUP($B$62,―!$Y$2:$Z$25,2,FALSE)&lt;分岐管理シート!AG152,"予算化方法","予算化方法_未定なし"),"")</f>
        <v/>
      </c>
      <c r="BI152" t="str">
        <f t="shared" si="13"/>
        <v/>
      </c>
      <c r="BJ152" t="str">
        <f t="shared" si="14"/>
        <v/>
      </c>
      <c r="BK152" t="str">
        <f t="shared" si="15"/>
        <v/>
      </c>
      <c r="BL152" t="str">
        <f>_xlfn.IFNA(IF(AND(D152=1,M152=1),INDEX(―!$O$20:$P$26,MATCH(分岐管理シート!N152*100,―!$P$20:$P$26,0),1),""),"")</f>
        <v/>
      </c>
      <c r="BM152" t="str">
        <f>_xlfn.IFNA(IF(AND(D152=1,M152=1),INDEX(―!$O$17:$P$19,MATCH(9-分岐管理シート!N152-分岐管理シート!O152,―!$P$17:$P$19,0),1),""),"")</f>
        <v/>
      </c>
      <c r="BN152" t="str">
        <f>IF(AE152&lt;2,"",―!$AP$28)</f>
        <v/>
      </c>
      <c r="BO152" t="str">
        <f t="shared" si="11"/>
        <v/>
      </c>
      <c r="BP152" t="str">
        <f t="shared" si="16"/>
        <v/>
      </c>
      <c r="BR152">
        <f t="shared" si="10"/>
        <v>0</v>
      </c>
    </row>
    <row r="153" spans="3:70" x14ac:dyDescent="0.15">
      <c r="C153">
        <v>81</v>
      </c>
      <c r="D153" s="22">
        <f>IF(実施計画様式!D153="",0,IFERROR(VLOOKUP(実施計画様式!D153,―!A:B,2,FALSE),"error"))</f>
        <v>0</v>
      </c>
      <c r="E153">
        <f>IF(実施計画様式!E153="",0,IFERROR(VLOOKUP(実施計画様式!E153,―!$C$40:$D$47,2,FALSE),"error"))</f>
        <v>0</v>
      </c>
      <c r="F153">
        <f>IF(実施計画様式!F153="",0,IFERROR(VLOOKUP(実施計画様式!F153,―!$E$2:$F$2,2,FALSE),"error"))</f>
        <v>0</v>
      </c>
      <c r="G153">
        <f>IFERROR(VLOOKUP(実施計画様式!G153,―!$G$2:$H$2,2,FALSE),0)</f>
        <v>0</v>
      </c>
      <c r="H153">
        <f>IF(実施計画様式!H153="",0,1)</f>
        <v>0</v>
      </c>
      <c r="I153">
        <f>IF(実施計画様式!I153="",0,IFERROR(VLOOKUP(実施計画様式!I153,―!$I$2:$J$2,2,FALSE),"error"))</f>
        <v>0</v>
      </c>
      <c r="J153">
        <f>IF(実施計画様式!J153="",0,1)</f>
        <v>0</v>
      </c>
      <c r="K153">
        <f>IF(実施計画様式!K153="",0,IFERROR(VLOOKUP(実施計画様式!K153,―!K:L,2,FALSE),"error"))</f>
        <v>0</v>
      </c>
      <c r="L153">
        <f>IF(実施計画様式!L153="",0,IFERROR(VLOOKUP(実施計画様式!L153,―!$M$2:$N$2,2,FALSE),"error"))</f>
        <v>0</v>
      </c>
      <c r="M153">
        <f>IFERROR(VLOOKUP(実施計画様式!M153,―!O:P,2,FALSE),0)</f>
        <v>0</v>
      </c>
      <c r="N153">
        <f>IF(実施計画様式!N153="",0,IFERROR(VLOOKUP(実施計画様式!N153,―!$O$1:$P$12,2,FALSE),"error"))</f>
        <v>0</v>
      </c>
      <c r="O153">
        <f>IF(実施計画様式!O153="",0,IFERROR(VLOOKUP(実施計画様式!O153,―!$O$1:$P$12,2,FALSE),"error"))</f>
        <v>0</v>
      </c>
      <c r="P153">
        <f>IF(実施計画様式!P153="",0,IFERROR(VLOOKUP(実施計画様式!P153,―!$O$1:$P$12,2,FALSE),"error"))</f>
        <v>0</v>
      </c>
      <c r="Q153">
        <f>IF(実施計画様式!Q153="",0,1)</f>
        <v>0</v>
      </c>
      <c r="R153" t="s">
        <v>7625</v>
      </c>
      <c r="S153" t="s">
        <v>7625</v>
      </c>
      <c r="T153">
        <f>IF(実施計画様式!T153="",0,1)</f>
        <v>0</v>
      </c>
      <c r="U153">
        <f>IF(実施計画様式!U153="",0,1)</f>
        <v>0</v>
      </c>
      <c r="V153">
        <f>IF(実施計画様式!V153="",0,1)</f>
        <v>0</v>
      </c>
      <c r="W153">
        <f>IF(実施計画様式!W153="",0,1)</f>
        <v>0</v>
      </c>
      <c r="X153">
        <f>IF(実施計画様式!X153="",0,1)</f>
        <v>0</v>
      </c>
      <c r="Y153">
        <f>IF(実施計画様式!Y153="",0,1)</f>
        <v>0</v>
      </c>
      <c r="Z153">
        <f>IF(実施計画様式!Z153="",0,1)</f>
        <v>0</v>
      </c>
      <c r="AA153">
        <f>IF(実施計画様式!AA153="",0,1)</f>
        <v>0</v>
      </c>
      <c r="AB153">
        <f>IF(実施計画様式!AB153="",0,IFERROR(VLOOKUP(実施計画様式!AB153,―!$Q$2:$R$3,2,FALSE),"error"))</f>
        <v>0</v>
      </c>
      <c r="AC153">
        <f>IF(実施計画様式!AC153="",0,IFERROR(VLOOKUP(実施計画様式!AC153,―!$S$2:$T$3,2,FALSE),"error"))</f>
        <v>0</v>
      </c>
      <c r="AD153">
        <f>IF(実施計画様式!AD153="",0,IFERROR(VLOOKUP(実施計画様式!AD153,―!$U$2:$V$3,2,FALSE),"error"))</f>
        <v>0</v>
      </c>
      <c r="AE153">
        <f>IF(実施計画様式!AE153="",0,IFERROR(VLOOKUP(実施計画様式!AE153,―!$W$2:$X$3,2,FALSE),"error"))</f>
        <v>0</v>
      </c>
      <c r="AF153">
        <f>IF(実施計画様式!AF153="",0,IFERROR(VLOOKUP(実施計画様式!AF153,―!$AP$29:$AQ$29,2,FALSE),"error"))</f>
        <v>0</v>
      </c>
      <c r="AG153">
        <f>IF(実施計画様式!AG153="",0,IFERROR(VLOOKUP(実施計画様式!AG153,―!Y:Z,2,FALSE),"error"))</f>
        <v>0</v>
      </c>
      <c r="AH153">
        <f>IF(実施計画様式!AH153="",0,IFERROR(VLOOKUP(実施計画様式!AH153,―!AA:AB,2,FALSE),"error"))</f>
        <v>0</v>
      </c>
      <c r="AI153">
        <f>IF(実施計画様式!AI153="",0,IFERROR(VLOOKUP(実施計画様式!AI153,―!AN:AO,2,FALSE),"error"))</f>
        <v>0</v>
      </c>
      <c r="AJ153">
        <f>IF(実施計画様式!AJ153="",0,IFERROR(VLOOKUP(実施計画様式!AJ153,―!AN:AO,2,FALSE),"error"))</f>
        <v>0</v>
      </c>
      <c r="AK153">
        <f>IF(実施計画様式!AK153="",0,IFERROR(VLOOKUP(実施計画様式!AK153,―!AN:AO,2,FALSE),"error"))</f>
        <v>0</v>
      </c>
      <c r="AL153">
        <f>IF(実施計画様式!AL153="",0,1)</f>
        <v>0</v>
      </c>
      <c r="AM153">
        <f>IF(実施計画様式!AM153="",0,IFERROR(VLOOKUP(実施計画様式!AM153,―!$AP$10:$AQ$23,2,FALSE),"error"))</f>
        <v>0</v>
      </c>
      <c r="AN153">
        <f>IF(実施計画様式!AN153="",0,IFERROR(VLOOKUP(実施計画様式!AN153,―!$AP$39:$AQ$44,2,FALSE),"error"))</f>
        <v>0</v>
      </c>
      <c r="AO153">
        <f>IF(実施計画様式!AO153="",0,IFERROR(VLOOKUP(実施計画様式!AO153,参考資料1_対象分野リスト!$B$2:$C$46,2,FALSE),"error"))</f>
        <v>0</v>
      </c>
      <c r="AP153">
        <f>IF(実施計画様式!AP153="",0,IFERROR(VLOOKUP(実施計画様式!AP153,参考資料1_対象分野リスト!$B$2:$C$46,2,FALSE),"error"))</f>
        <v>0</v>
      </c>
      <c r="AQ153">
        <f>IF(実施計画様式!AQ153="",0,IFERROR(VLOOKUP(実施計画様式!AQ153,参考資料1_対象分野リスト!$B$2:$C$46,2,FALSE),"error"))</f>
        <v>0</v>
      </c>
      <c r="AR153">
        <f>IF(実施計画様式!AR153="",0,IFERROR(VLOOKUP(実施計画様式!AR153,参考資料1_対象分野リスト!$B$2:$C$46,2,FALSE),"error"))</f>
        <v>0</v>
      </c>
      <c r="AS153">
        <f>IF(実施計画様式!AS153="",0,IFERROR(VLOOKUP(実施計画様式!AS153,参考資料1_対象分野リスト!$E$5:$F$35,2,FALSE),"error"))</f>
        <v>0</v>
      </c>
      <c r="BB153">
        <f>IF(実施計画様式!BB153="",0,IFERROR(VLOOKUP(実施計画様式!BB153,―!AK:AL,2,FALSE),"error"))</f>
        <v>0</v>
      </c>
      <c r="BC153" t="str">
        <f t="shared" si="9"/>
        <v/>
      </c>
      <c r="BF153">
        <v>99</v>
      </c>
      <c r="BG153" t="str">
        <f t="shared" si="12"/>
        <v/>
      </c>
      <c r="BH153" t="str">
        <f>IF(AG153&gt;0,IF(VLOOKUP($B$62,―!$Y$2:$Z$25,2,FALSE)&lt;分岐管理シート!AG153,"予算化方法","予算化方法_未定なし"),"")</f>
        <v/>
      </c>
      <c r="BI153" t="str">
        <f t="shared" si="13"/>
        <v/>
      </c>
      <c r="BJ153" t="str">
        <f t="shared" si="14"/>
        <v/>
      </c>
      <c r="BK153" t="str">
        <f t="shared" si="15"/>
        <v/>
      </c>
      <c r="BL153" t="str">
        <f>_xlfn.IFNA(IF(AND(D153=1,M153=1),INDEX(―!$O$20:$P$26,MATCH(分岐管理シート!N153*100,―!$P$20:$P$26,0),1),""),"")</f>
        <v/>
      </c>
      <c r="BM153" t="str">
        <f>_xlfn.IFNA(IF(AND(D153=1,M153=1),INDEX(―!$O$17:$P$19,MATCH(9-分岐管理シート!N153-分岐管理シート!O153,―!$P$17:$P$19,0),1),""),"")</f>
        <v/>
      </c>
      <c r="BN153" t="str">
        <f>IF(AE153&lt;2,"",―!$AP$28)</f>
        <v/>
      </c>
      <c r="BO153" t="str">
        <f t="shared" si="11"/>
        <v/>
      </c>
      <c r="BP153" t="str">
        <f t="shared" si="16"/>
        <v/>
      </c>
      <c r="BR153">
        <f t="shared" si="10"/>
        <v>0</v>
      </c>
    </row>
    <row r="154" spans="3:70" x14ac:dyDescent="0.15">
      <c r="C154">
        <v>82</v>
      </c>
      <c r="D154" s="22">
        <f>IF(実施計画様式!D154="",0,IFERROR(VLOOKUP(実施計画様式!D154,―!A:B,2,FALSE),"error"))</f>
        <v>0</v>
      </c>
      <c r="E154">
        <f>IF(実施計画様式!E154="",0,IFERROR(VLOOKUP(実施計画様式!E154,―!$C$40:$D$47,2,FALSE),"error"))</f>
        <v>0</v>
      </c>
      <c r="F154">
        <f>IF(実施計画様式!F154="",0,IFERROR(VLOOKUP(実施計画様式!F154,―!$E$2:$F$2,2,FALSE),"error"))</f>
        <v>0</v>
      </c>
      <c r="G154">
        <f>IFERROR(VLOOKUP(実施計画様式!G154,―!$G$2:$H$2,2,FALSE),0)</f>
        <v>0</v>
      </c>
      <c r="H154">
        <f>IF(実施計画様式!H154="",0,1)</f>
        <v>0</v>
      </c>
      <c r="I154">
        <f>IF(実施計画様式!I154="",0,IFERROR(VLOOKUP(実施計画様式!I154,―!$I$2:$J$2,2,FALSE),"error"))</f>
        <v>0</v>
      </c>
      <c r="J154">
        <f>IF(実施計画様式!J154="",0,1)</f>
        <v>0</v>
      </c>
      <c r="K154">
        <f>IF(実施計画様式!K154="",0,IFERROR(VLOOKUP(実施計画様式!K154,―!K:L,2,FALSE),"error"))</f>
        <v>0</v>
      </c>
      <c r="L154">
        <f>IF(実施計画様式!L154="",0,IFERROR(VLOOKUP(実施計画様式!L154,―!$M$2:$N$2,2,FALSE),"error"))</f>
        <v>0</v>
      </c>
      <c r="M154">
        <f>IFERROR(VLOOKUP(実施計画様式!M154,―!O:P,2,FALSE),0)</f>
        <v>0</v>
      </c>
      <c r="N154">
        <f>IF(実施計画様式!N154="",0,IFERROR(VLOOKUP(実施計画様式!N154,―!$O$1:$P$12,2,FALSE),"error"))</f>
        <v>0</v>
      </c>
      <c r="O154">
        <f>IF(実施計画様式!O154="",0,IFERROR(VLOOKUP(実施計画様式!O154,―!$O$1:$P$12,2,FALSE),"error"))</f>
        <v>0</v>
      </c>
      <c r="P154">
        <f>IF(実施計画様式!P154="",0,IFERROR(VLOOKUP(実施計画様式!P154,―!$O$1:$P$12,2,FALSE),"error"))</f>
        <v>0</v>
      </c>
      <c r="Q154">
        <f>IF(実施計画様式!Q154="",0,1)</f>
        <v>0</v>
      </c>
      <c r="R154" t="s">
        <v>7625</v>
      </c>
      <c r="S154" t="s">
        <v>7625</v>
      </c>
      <c r="T154">
        <f>IF(実施計画様式!T154="",0,1)</f>
        <v>0</v>
      </c>
      <c r="U154">
        <f>IF(実施計画様式!U154="",0,1)</f>
        <v>0</v>
      </c>
      <c r="V154">
        <f>IF(実施計画様式!V154="",0,1)</f>
        <v>0</v>
      </c>
      <c r="W154">
        <f>IF(実施計画様式!W154="",0,1)</f>
        <v>0</v>
      </c>
      <c r="X154">
        <f>IF(実施計画様式!X154="",0,1)</f>
        <v>0</v>
      </c>
      <c r="Y154">
        <f>IF(実施計画様式!Y154="",0,1)</f>
        <v>0</v>
      </c>
      <c r="Z154">
        <f>IF(実施計画様式!Z154="",0,1)</f>
        <v>0</v>
      </c>
      <c r="AA154">
        <f>IF(実施計画様式!AA154="",0,1)</f>
        <v>0</v>
      </c>
      <c r="AB154">
        <f>IF(実施計画様式!AB154="",0,IFERROR(VLOOKUP(実施計画様式!AB154,―!$Q$2:$R$3,2,FALSE),"error"))</f>
        <v>0</v>
      </c>
      <c r="AC154">
        <f>IF(実施計画様式!AC154="",0,IFERROR(VLOOKUP(実施計画様式!AC154,―!$S$2:$T$3,2,FALSE),"error"))</f>
        <v>0</v>
      </c>
      <c r="AD154">
        <f>IF(実施計画様式!AD154="",0,IFERROR(VLOOKUP(実施計画様式!AD154,―!$U$2:$V$3,2,FALSE),"error"))</f>
        <v>0</v>
      </c>
      <c r="AE154">
        <f>IF(実施計画様式!AE154="",0,IFERROR(VLOOKUP(実施計画様式!AE154,―!$W$2:$X$3,2,FALSE),"error"))</f>
        <v>0</v>
      </c>
      <c r="AF154">
        <f>IF(実施計画様式!AF154="",0,IFERROR(VLOOKUP(実施計画様式!AF154,―!$AP$29:$AQ$29,2,FALSE),"error"))</f>
        <v>0</v>
      </c>
      <c r="AG154">
        <f>IF(実施計画様式!AG154="",0,IFERROR(VLOOKUP(実施計画様式!AG154,―!Y:Z,2,FALSE),"error"))</f>
        <v>0</v>
      </c>
      <c r="AH154">
        <f>IF(実施計画様式!AH154="",0,IFERROR(VLOOKUP(実施計画様式!AH154,―!AA:AB,2,FALSE),"error"))</f>
        <v>0</v>
      </c>
      <c r="AI154">
        <f>IF(実施計画様式!AI154="",0,IFERROR(VLOOKUP(実施計画様式!AI154,―!AN:AO,2,FALSE),"error"))</f>
        <v>0</v>
      </c>
      <c r="AJ154">
        <f>IF(実施計画様式!AJ154="",0,IFERROR(VLOOKUP(実施計画様式!AJ154,―!AN:AO,2,FALSE),"error"))</f>
        <v>0</v>
      </c>
      <c r="AK154">
        <f>IF(実施計画様式!AK154="",0,IFERROR(VLOOKUP(実施計画様式!AK154,―!AN:AO,2,FALSE),"error"))</f>
        <v>0</v>
      </c>
      <c r="AL154">
        <f>IF(実施計画様式!AL154="",0,1)</f>
        <v>0</v>
      </c>
      <c r="AM154">
        <f>IF(実施計画様式!AM154="",0,IFERROR(VLOOKUP(実施計画様式!AM154,―!$AP$10:$AQ$23,2,FALSE),"error"))</f>
        <v>0</v>
      </c>
      <c r="AN154">
        <f>IF(実施計画様式!AN154="",0,IFERROR(VLOOKUP(実施計画様式!AN154,―!$AP$39:$AQ$44,2,FALSE),"error"))</f>
        <v>0</v>
      </c>
      <c r="AO154">
        <f>IF(実施計画様式!AO154="",0,IFERROR(VLOOKUP(実施計画様式!AO154,参考資料1_対象分野リスト!$B$2:$C$46,2,FALSE),"error"))</f>
        <v>0</v>
      </c>
      <c r="AP154">
        <f>IF(実施計画様式!AP154="",0,IFERROR(VLOOKUP(実施計画様式!AP154,参考資料1_対象分野リスト!$B$2:$C$46,2,FALSE),"error"))</f>
        <v>0</v>
      </c>
      <c r="AQ154">
        <f>IF(実施計画様式!AQ154="",0,IFERROR(VLOOKUP(実施計画様式!AQ154,参考資料1_対象分野リスト!$B$2:$C$46,2,FALSE),"error"))</f>
        <v>0</v>
      </c>
      <c r="AR154">
        <f>IF(実施計画様式!AR154="",0,IFERROR(VLOOKUP(実施計画様式!AR154,参考資料1_対象分野リスト!$B$2:$C$46,2,FALSE),"error"))</f>
        <v>0</v>
      </c>
      <c r="AS154">
        <f>IF(実施計画様式!AS154="",0,IFERROR(VLOOKUP(実施計画様式!AS154,参考資料1_対象分野リスト!$E$5:$F$35,2,FALSE),"error"))</f>
        <v>0</v>
      </c>
      <c r="BB154">
        <f>IF(実施計画様式!BB154="",0,IFERROR(VLOOKUP(実施計画様式!BB154,―!AK:AL,2,FALSE),"error"))</f>
        <v>0</v>
      </c>
      <c r="BC154" t="str">
        <f t="shared" si="9"/>
        <v/>
      </c>
      <c r="BF154">
        <v>99</v>
      </c>
      <c r="BG154" t="str">
        <f t="shared" si="12"/>
        <v/>
      </c>
      <c r="BH154" t="str">
        <f>IF(AG154&gt;0,IF(VLOOKUP($B$62,―!$Y$2:$Z$25,2,FALSE)&lt;分岐管理シート!AG154,"予算化方法","予算化方法_未定なし"),"")</f>
        <v/>
      </c>
      <c r="BI154" t="str">
        <f t="shared" si="13"/>
        <v/>
      </c>
      <c r="BJ154" t="str">
        <f t="shared" si="14"/>
        <v/>
      </c>
      <c r="BK154" t="str">
        <f t="shared" si="15"/>
        <v/>
      </c>
      <c r="BL154" t="str">
        <f>_xlfn.IFNA(IF(AND(D154=1,M154=1),INDEX(―!$O$20:$P$26,MATCH(分岐管理シート!N154*100,―!$P$20:$P$26,0),1),""),"")</f>
        <v/>
      </c>
      <c r="BM154" t="str">
        <f>_xlfn.IFNA(IF(AND(D154=1,M154=1),INDEX(―!$O$17:$P$19,MATCH(9-分岐管理シート!N154-分岐管理シート!O154,―!$P$17:$P$19,0),1),""),"")</f>
        <v/>
      </c>
      <c r="BN154" t="str">
        <f>IF(AE154&lt;2,"",―!$AP$28)</f>
        <v/>
      </c>
      <c r="BO154" t="str">
        <f t="shared" si="11"/>
        <v/>
      </c>
      <c r="BP154" t="str">
        <f t="shared" si="16"/>
        <v/>
      </c>
      <c r="BR154">
        <f t="shared" si="10"/>
        <v>0</v>
      </c>
    </row>
    <row r="155" spans="3:70" x14ac:dyDescent="0.15">
      <c r="C155">
        <v>83</v>
      </c>
      <c r="D155" s="22">
        <f>IF(実施計画様式!D155="",0,IFERROR(VLOOKUP(実施計画様式!D155,―!A:B,2,FALSE),"error"))</f>
        <v>0</v>
      </c>
      <c r="E155">
        <f>IF(実施計画様式!E155="",0,IFERROR(VLOOKUP(実施計画様式!E155,―!$C$40:$D$47,2,FALSE),"error"))</f>
        <v>0</v>
      </c>
      <c r="F155">
        <f>IF(実施計画様式!F155="",0,IFERROR(VLOOKUP(実施計画様式!F155,―!$E$2:$F$2,2,FALSE),"error"))</f>
        <v>0</v>
      </c>
      <c r="G155">
        <f>IFERROR(VLOOKUP(実施計画様式!G155,―!$G$2:$H$2,2,FALSE),0)</f>
        <v>0</v>
      </c>
      <c r="H155">
        <f>IF(実施計画様式!H155="",0,1)</f>
        <v>0</v>
      </c>
      <c r="I155">
        <f>IF(実施計画様式!I155="",0,IFERROR(VLOOKUP(実施計画様式!I155,―!$I$2:$J$2,2,FALSE),"error"))</f>
        <v>0</v>
      </c>
      <c r="J155">
        <f>IF(実施計画様式!J155="",0,1)</f>
        <v>0</v>
      </c>
      <c r="K155">
        <f>IF(実施計画様式!K155="",0,IFERROR(VLOOKUP(実施計画様式!K155,―!K:L,2,FALSE),"error"))</f>
        <v>0</v>
      </c>
      <c r="L155">
        <f>IF(実施計画様式!L155="",0,IFERROR(VLOOKUP(実施計画様式!L155,―!$M$2:$N$2,2,FALSE),"error"))</f>
        <v>0</v>
      </c>
      <c r="M155">
        <f>IFERROR(VLOOKUP(実施計画様式!M155,―!O:P,2,FALSE),0)</f>
        <v>0</v>
      </c>
      <c r="N155">
        <f>IF(実施計画様式!N155="",0,IFERROR(VLOOKUP(実施計画様式!N155,―!$O$1:$P$12,2,FALSE),"error"))</f>
        <v>0</v>
      </c>
      <c r="O155">
        <f>IF(実施計画様式!O155="",0,IFERROR(VLOOKUP(実施計画様式!O155,―!$O$1:$P$12,2,FALSE),"error"))</f>
        <v>0</v>
      </c>
      <c r="P155">
        <f>IF(実施計画様式!P155="",0,IFERROR(VLOOKUP(実施計画様式!P155,―!$O$1:$P$12,2,FALSE),"error"))</f>
        <v>0</v>
      </c>
      <c r="Q155">
        <f>IF(実施計画様式!Q155="",0,1)</f>
        <v>0</v>
      </c>
      <c r="R155" t="s">
        <v>7625</v>
      </c>
      <c r="S155" t="s">
        <v>7625</v>
      </c>
      <c r="T155">
        <f>IF(実施計画様式!T155="",0,1)</f>
        <v>0</v>
      </c>
      <c r="U155">
        <f>IF(実施計画様式!U155="",0,1)</f>
        <v>0</v>
      </c>
      <c r="V155">
        <f>IF(実施計画様式!V155="",0,1)</f>
        <v>0</v>
      </c>
      <c r="W155">
        <f>IF(実施計画様式!W155="",0,1)</f>
        <v>0</v>
      </c>
      <c r="X155">
        <f>IF(実施計画様式!X155="",0,1)</f>
        <v>0</v>
      </c>
      <c r="Y155">
        <f>IF(実施計画様式!Y155="",0,1)</f>
        <v>0</v>
      </c>
      <c r="Z155">
        <f>IF(実施計画様式!Z155="",0,1)</f>
        <v>0</v>
      </c>
      <c r="AA155">
        <f>IF(実施計画様式!AA155="",0,1)</f>
        <v>0</v>
      </c>
      <c r="AB155">
        <f>IF(実施計画様式!AB155="",0,IFERROR(VLOOKUP(実施計画様式!AB155,―!$Q$2:$R$3,2,FALSE),"error"))</f>
        <v>0</v>
      </c>
      <c r="AC155">
        <f>IF(実施計画様式!AC155="",0,IFERROR(VLOOKUP(実施計画様式!AC155,―!$S$2:$T$3,2,FALSE),"error"))</f>
        <v>0</v>
      </c>
      <c r="AD155">
        <f>IF(実施計画様式!AD155="",0,IFERROR(VLOOKUP(実施計画様式!AD155,―!$U$2:$V$3,2,FALSE),"error"))</f>
        <v>0</v>
      </c>
      <c r="AE155">
        <f>IF(実施計画様式!AE155="",0,IFERROR(VLOOKUP(実施計画様式!AE155,―!$W$2:$X$3,2,FALSE),"error"))</f>
        <v>0</v>
      </c>
      <c r="AF155">
        <f>IF(実施計画様式!AF155="",0,IFERROR(VLOOKUP(実施計画様式!AF155,―!$AP$29:$AQ$29,2,FALSE),"error"))</f>
        <v>0</v>
      </c>
      <c r="AG155">
        <f>IF(実施計画様式!AG155="",0,IFERROR(VLOOKUP(実施計画様式!AG155,―!Y:Z,2,FALSE),"error"))</f>
        <v>0</v>
      </c>
      <c r="AH155">
        <f>IF(実施計画様式!AH155="",0,IFERROR(VLOOKUP(実施計画様式!AH155,―!AA:AB,2,FALSE),"error"))</f>
        <v>0</v>
      </c>
      <c r="AI155">
        <f>IF(実施計画様式!AI155="",0,IFERROR(VLOOKUP(実施計画様式!AI155,―!AN:AO,2,FALSE),"error"))</f>
        <v>0</v>
      </c>
      <c r="AJ155">
        <f>IF(実施計画様式!AJ155="",0,IFERROR(VLOOKUP(実施計画様式!AJ155,―!AN:AO,2,FALSE),"error"))</f>
        <v>0</v>
      </c>
      <c r="AK155">
        <f>IF(実施計画様式!AK155="",0,IFERROR(VLOOKUP(実施計画様式!AK155,―!AN:AO,2,FALSE),"error"))</f>
        <v>0</v>
      </c>
      <c r="AL155">
        <f>IF(実施計画様式!AL155="",0,1)</f>
        <v>0</v>
      </c>
      <c r="AM155">
        <f>IF(実施計画様式!AM155="",0,IFERROR(VLOOKUP(実施計画様式!AM155,―!$AP$10:$AQ$23,2,FALSE),"error"))</f>
        <v>0</v>
      </c>
      <c r="AN155">
        <f>IF(実施計画様式!AN155="",0,IFERROR(VLOOKUP(実施計画様式!AN155,―!$AP$39:$AQ$44,2,FALSE),"error"))</f>
        <v>0</v>
      </c>
      <c r="AO155">
        <f>IF(実施計画様式!AO155="",0,IFERROR(VLOOKUP(実施計画様式!AO155,参考資料1_対象分野リスト!$B$2:$C$46,2,FALSE),"error"))</f>
        <v>0</v>
      </c>
      <c r="AP155">
        <f>IF(実施計画様式!AP155="",0,IFERROR(VLOOKUP(実施計画様式!AP155,参考資料1_対象分野リスト!$B$2:$C$46,2,FALSE),"error"))</f>
        <v>0</v>
      </c>
      <c r="AQ155">
        <f>IF(実施計画様式!AQ155="",0,IFERROR(VLOOKUP(実施計画様式!AQ155,参考資料1_対象分野リスト!$B$2:$C$46,2,FALSE),"error"))</f>
        <v>0</v>
      </c>
      <c r="AR155">
        <f>IF(実施計画様式!AR155="",0,IFERROR(VLOOKUP(実施計画様式!AR155,参考資料1_対象分野リスト!$B$2:$C$46,2,FALSE),"error"))</f>
        <v>0</v>
      </c>
      <c r="AS155">
        <f>IF(実施計画様式!AS155="",0,IFERROR(VLOOKUP(実施計画様式!AS155,参考資料1_対象分野リスト!$E$5:$F$35,2,FALSE),"error"))</f>
        <v>0</v>
      </c>
      <c r="BB155">
        <f>IF(実施計画様式!BB155="",0,IFERROR(VLOOKUP(実施計画様式!BB155,―!AK:AL,2,FALSE),"error"))</f>
        <v>0</v>
      </c>
      <c r="BC155" t="str">
        <f t="shared" si="9"/>
        <v/>
      </c>
      <c r="BF155">
        <v>99</v>
      </c>
      <c r="BG155" t="str">
        <f t="shared" si="12"/>
        <v/>
      </c>
      <c r="BH155" t="str">
        <f>IF(AG155&gt;0,IF(VLOOKUP($B$62,―!$Y$2:$Z$25,2,FALSE)&lt;分岐管理シート!AG155,"予算化方法","予算化方法_未定なし"),"")</f>
        <v/>
      </c>
      <c r="BI155" t="str">
        <f t="shared" si="13"/>
        <v/>
      </c>
      <c r="BJ155" t="str">
        <f t="shared" si="14"/>
        <v/>
      </c>
      <c r="BK155" t="str">
        <f t="shared" si="15"/>
        <v/>
      </c>
      <c r="BL155" t="str">
        <f>_xlfn.IFNA(IF(AND(D155=1,M155=1),INDEX(―!$O$20:$P$26,MATCH(分岐管理シート!N155*100,―!$P$20:$P$26,0),1),""),"")</f>
        <v/>
      </c>
      <c r="BM155" t="str">
        <f>_xlfn.IFNA(IF(AND(D155=1,M155=1),INDEX(―!$O$17:$P$19,MATCH(9-分岐管理シート!N155-分岐管理シート!O155,―!$P$17:$P$19,0),1),""),"")</f>
        <v/>
      </c>
      <c r="BN155" t="str">
        <f>IF(AE155&lt;2,"",―!$AP$28)</f>
        <v/>
      </c>
      <c r="BO155" t="str">
        <f t="shared" si="11"/>
        <v/>
      </c>
      <c r="BP155" t="str">
        <f t="shared" si="16"/>
        <v/>
      </c>
      <c r="BR155">
        <f t="shared" si="10"/>
        <v>0</v>
      </c>
    </row>
    <row r="156" spans="3:70" x14ac:dyDescent="0.15">
      <c r="C156">
        <v>84</v>
      </c>
      <c r="D156" s="22">
        <f>IF(実施計画様式!D156="",0,IFERROR(VLOOKUP(実施計画様式!D156,―!A:B,2,FALSE),"error"))</f>
        <v>0</v>
      </c>
      <c r="E156">
        <f>IF(実施計画様式!E156="",0,IFERROR(VLOOKUP(実施計画様式!E156,―!$C$40:$D$47,2,FALSE),"error"))</f>
        <v>0</v>
      </c>
      <c r="F156">
        <f>IF(実施計画様式!F156="",0,IFERROR(VLOOKUP(実施計画様式!F156,―!$E$2:$F$2,2,FALSE),"error"))</f>
        <v>0</v>
      </c>
      <c r="G156">
        <f>IFERROR(VLOOKUP(実施計画様式!G156,―!$G$2:$H$2,2,FALSE),0)</f>
        <v>0</v>
      </c>
      <c r="H156">
        <f>IF(実施計画様式!H156="",0,1)</f>
        <v>0</v>
      </c>
      <c r="I156">
        <f>IF(実施計画様式!I156="",0,IFERROR(VLOOKUP(実施計画様式!I156,―!$I$2:$J$2,2,FALSE),"error"))</f>
        <v>0</v>
      </c>
      <c r="J156">
        <f>IF(実施計画様式!J156="",0,1)</f>
        <v>0</v>
      </c>
      <c r="K156">
        <f>IF(実施計画様式!K156="",0,IFERROR(VLOOKUP(実施計画様式!K156,―!K:L,2,FALSE),"error"))</f>
        <v>0</v>
      </c>
      <c r="L156">
        <f>IF(実施計画様式!L156="",0,IFERROR(VLOOKUP(実施計画様式!L156,―!$M$2:$N$2,2,FALSE),"error"))</f>
        <v>0</v>
      </c>
      <c r="M156">
        <f>IFERROR(VLOOKUP(実施計画様式!M156,―!O:P,2,FALSE),0)</f>
        <v>0</v>
      </c>
      <c r="N156">
        <f>IF(実施計画様式!N156="",0,IFERROR(VLOOKUP(実施計画様式!N156,―!$O$1:$P$12,2,FALSE),"error"))</f>
        <v>0</v>
      </c>
      <c r="O156">
        <f>IF(実施計画様式!O156="",0,IFERROR(VLOOKUP(実施計画様式!O156,―!$O$1:$P$12,2,FALSE),"error"))</f>
        <v>0</v>
      </c>
      <c r="P156">
        <f>IF(実施計画様式!P156="",0,IFERROR(VLOOKUP(実施計画様式!P156,―!$O$1:$P$12,2,FALSE),"error"))</f>
        <v>0</v>
      </c>
      <c r="Q156">
        <f>IF(実施計画様式!Q156="",0,1)</f>
        <v>0</v>
      </c>
      <c r="R156" t="s">
        <v>7625</v>
      </c>
      <c r="S156" t="s">
        <v>7625</v>
      </c>
      <c r="T156">
        <f>IF(実施計画様式!T156="",0,1)</f>
        <v>0</v>
      </c>
      <c r="U156">
        <f>IF(実施計画様式!U156="",0,1)</f>
        <v>0</v>
      </c>
      <c r="V156">
        <f>IF(実施計画様式!V156="",0,1)</f>
        <v>0</v>
      </c>
      <c r="W156">
        <f>IF(実施計画様式!W156="",0,1)</f>
        <v>0</v>
      </c>
      <c r="X156">
        <f>IF(実施計画様式!X156="",0,1)</f>
        <v>0</v>
      </c>
      <c r="Y156">
        <f>IF(実施計画様式!Y156="",0,1)</f>
        <v>0</v>
      </c>
      <c r="Z156">
        <f>IF(実施計画様式!Z156="",0,1)</f>
        <v>0</v>
      </c>
      <c r="AA156">
        <f>IF(実施計画様式!AA156="",0,1)</f>
        <v>0</v>
      </c>
      <c r="AB156">
        <f>IF(実施計画様式!AB156="",0,IFERROR(VLOOKUP(実施計画様式!AB156,―!$Q$2:$R$3,2,FALSE),"error"))</f>
        <v>0</v>
      </c>
      <c r="AC156">
        <f>IF(実施計画様式!AC156="",0,IFERROR(VLOOKUP(実施計画様式!AC156,―!$S$2:$T$3,2,FALSE),"error"))</f>
        <v>0</v>
      </c>
      <c r="AD156">
        <f>IF(実施計画様式!AD156="",0,IFERROR(VLOOKUP(実施計画様式!AD156,―!$U$2:$V$3,2,FALSE),"error"))</f>
        <v>0</v>
      </c>
      <c r="AE156">
        <f>IF(実施計画様式!AE156="",0,IFERROR(VLOOKUP(実施計画様式!AE156,―!$W$2:$X$3,2,FALSE),"error"))</f>
        <v>0</v>
      </c>
      <c r="AF156">
        <f>IF(実施計画様式!AF156="",0,IFERROR(VLOOKUP(実施計画様式!AF156,―!$AP$29:$AQ$29,2,FALSE),"error"))</f>
        <v>0</v>
      </c>
      <c r="AG156">
        <f>IF(実施計画様式!AG156="",0,IFERROR(VLOOKUP(実施計画様式!AG156,―!Y:Z,2,FALSE),"error"))</f>
        <v>0</v>
      </c>
      <c r="AH156">
        <f>IF(実施計画様式!AH156="",0,IFERROR(VLOOKUP(実施計画様式!AH156,―!AA:AB,2,FALSE),"error"))</f>
        <v>0</v>
      </c>
      <c r="AI156">
        <f>IF(実施計画様式!AI156="",0,IFERROR(VLOOKUP(実施計画様式!AI156,―!AN:AO,2,FALSE),"error"))</f>
        <v>0</v>
      </c>
      <c r="AJ156">
        <f>IF(実施計画様式!AJ156="",0,IFERROR(VLOOKUP(実施計画様式!AJ156,―!AN:AO,2,FALSE),"error"))</f>
        <v>0</v>
      </c>
      <c r="AK156">
        <f>IF(実施計画様式!AK156="",0,IFERROR(VLOOKUP(実施計画様式!AK156,―!AN:AO,2,FALSE),"error"))</f>
        <v>0</v>
      </c>
      <c r="AL156">
        <f>IF(実施計画様式!AL156="",0,1)</f>
        <v>0</v>
      </c>
      <c r="AM156">
        <f>IF(実施計画様式!AM156="",0,IFERROR(VLOOKUP(実施計画様式!AM156,―!$AP$10:$AQ$23,2,FALSE),"error"))</f>
        <v>0</v>
      </c>
      <c r="AN156">
        <f>IF(実施計画様式!AN156="",0,IFERROR(VLOOKUP(実施計画様式!AN156,―!$AP$39:$AQ$44,2,FALSE),"error"))</f>
        <v>0</v>
      </c>
      <c r="AO156">
        <f>IF(実施計画様式!AO156="",0,IFERROR(VLOOKUP(実施計画様式!AO156,参考資料1_対象分野リスト!$B$2:$C$46,2,FALSE),"error"))</f>
        <v>0</v>
      </c>
      <c r="AP156">
        <f>IF(実施計画様式!AP156="",0,IFERROR(VLOOKUP(実施計画様式!AP156,参考資料1_対象分野リスト!$B$2:$C$46,2,FALSE),"error"))</f>
        <v>0</v>
      </c>
      <c r="AQ156">
        <f>IF(実施計画様式!AQ156="",0,IFERROR(VLOOKUP(実施計画様式!AQ156,参考資料1_対象分野リスト!$B$2:$C$46,2,FALSE),"error"))</f>
        <v>0</v>
      </c>
      <c r="AR156">
        <f>IF(実施計画様式!AR156="",0,IFERROR(VLOOKUP(実施計画様式!AR156,参考資料1_対象分野リスト!$B$2:$C$46,2,FALSE),"error"))</f>
        <v>0</v>
      </c>
      <c r="AS156">
        <f>IF(実施計画様式!AS156="",0,IFERROR(VLOOKUP(実施計画様式!AS156,参考資料1_対象分野リスト!$E$5:$F$35,2,FALSE),"error"))</f>
        <v>0</v>
      </c>
      <c r="BB156">
        <f>IF(実施計画様式!BB156="",0,IFERROR(VLOOKUP(実施計画様式!BB156,―!AK:AL,2,FALSE),"error"))</f>
        <v>0</v>
      </c>
      <c r="BC156" t="str">
        <f t="shared" si="9"/>
        <v/>
      </c>
      <c r="BF156">
        <v>99</v>
      </c>
      <c r="BG156" t="str">
        <f t="shared" si="12"/>
        <v/>
      </c>
      <c r="BH156" t="str">
        <f>IF(AG156&gt;0,IF(VLOOKUP($B$62,―!$Y$2:$Z$25,2,FALSE)&lt;分岐管理シート!AG156,"予算化方法","予算化方法_未定なし"),"")</f>
        <v/>
      </c>
      <c r="BI156" t="str">
        <f t="shared" si="13"/>
        <v/>
      </c>
      <c r="BJ156" t="str">
        <f t="shared" si="14"/>
        <v/>
      </c>
      <c r="BK156" t="str">
        <f t="shared" si="15"/>
        <v/>
      </c>
      <c r="BL156" t="str">
        <f>_xlfn.IFNA(IF(AND(D156=1,M156=1),INDEX(―!$O$20:$P$26,MATCH(分岐管理シート!N156*100,―!$P$20:$P$26,0),1),""),"")</f>
        <v/>
      </c>
      <c r="BM156" t="str">
        <f>_xlfn.IFNA(IF(AND(D156=1,M156=1),INDEX(―!$O$17:$P$19,MATCH(9-分岐管理シート!N156-分岐管理シート!O156,―!$P$17:$P$19,0),1),""),"")</f>
        <v/>
      </c>
      <c r="BN156" t="str">
        <f>IF(AE156&lt;2,"",―!$AP$28)</f>
        <v/>
      </c>
      <c r="BO156" t="str">
        <f t="shared" si="11"/>
        <v/>
      </c>
      <c r="BP156" t="str">
        <f t="shared" si="16"/>
        <v/>
      </c>
      <c r="BR156">
        <f t="shared" si="10"/>
        <v>0</v>
      </c>
    </row>
    <row r="157" spans="3:70" x14ac:dyDescent="0.15">
      <c r="C157">
        <v>85</v>
      </c>
      <c r="D157" s="22">
        <f>IF(実施計画様式!D157="",0,IFERROR(VLOOKUP(実施計画様式!D157,―!A:B,2,FALSE),"error"))</f>
        <v>0</v>
      </c>
      <c r="E157">
        <f>IF(実施計画様式!E157="",0,IFERROR(VLOOKUP(実施計画様式!E157,―!$C$40:$D$47,2,FALSE),"error"))</f>
        <v>0</v>
      </c>
      <c r="F157">
        <f>IF(実施計画様式!F157="",0,IFERROR(VLOOKUP(実施計画様式!F157,―!$E$2:$F$2,2,FALSE),"error"))</f>
        <v>0</v>
      </c>
      <c r="G157">
        <f>IFERROR(VLOOKUP(実施計画様式!G157,―!$G$2:$H$2,2,FALSE),0)</f>
        <v>0</v>
      </c>
      <c r="H157">
        <f>IF(実施計画様式!H157="",0,1)</f>
        <v>0</v>
      </c>
      <c r="I157">
        <f>IF(実施計画様式!I157="",0,IFERROR(VLOOKUP(実施計画様式!I157,―!$I$2:$J$2,2,FALSE),"error"))</f>
        <v>0</v>
      </c>
      <c r="J157">
        <f>IF(実施計画様式!J157="",0,1)</f>
        <v>0</v>
      </c>
      <c r="K157">
        <f>IF(実施計画様式!K157="",0,IFERROR(VLOOKUP(実施計画様式!K157,―!K:L,2,FALSE),"error"))</f>
        <v>0</v>
      </c>
      <c r="L157">
        <f>IF(実施計画様式!L157="",0,IFERROR(VLOOKUP(実施計画様式!L157,―!$M$2:$N$2,2,FALSE),"error"))</f>
        <v>0</v>
      </c>
      <c r="M157">
        <f>IFERROR(VLOOKUP(実施計画様式!M157,―!O:P,2,FALSE),0)</f>
        <v>0</v>
      </c>
      <c r="N157">
        <f>IF(実施計画様式!N157="",0,IFERROR(VLOOKUP(実施計画様式!N157,―!$O$1:$P$12,2,FALSE),"error"))</f>
        <v>0</v>
      </c>
      <c r="O157">
        <f>IF(実施計画様式!O157="",0,IFERROR(VLOOKUP(実施計画様式!O157,―!$O$1:$P$12,2,FALSE),"error"))</f>
        <v>0</v>
      </c>
      <c r="P157">
        <f>IF(実施計画様式!P157="",0,IFERROR(VLOOKUP(実施計画様式!P157,―!$O$1:$P$12,2,FALSE),"error"))</f>
        <v>0</v>
      </c>
      <c r="Q157">
        <f>IF(実施計画様式!Q157="",0,1)</f>
        <v>0</v>
      </c>
      <c r="R157" t="s">
        <v>7625</v>
      </c>
      <c r="S157" t="s">
        <v>7625</v>
      </c>
      <c r="T157">
        <f>IF(実施計画様式!T157="",0,1)</f>
        <v>0</v>
      </c>
      <c r="U157">
        <f>IF(実施計画様式!U157="",0,1)</f>
        <v>0</v>
      </c>
      <c r="V157">
        <f>IF(実施計画様式!V157="",0,1)</f>
        <v>0</v>
      </c>
      <c r="W157">
        <f>IF(実施計画様式!W157="",0,1)</f>
        <v>0</v>
      </c>
      <c r="X157">
        <f>IF(実施計画様式!X157="",0,1)</f>
        <v>0</v>
      </c>
      <c r="Y157">
        <f>IF(実施計画様式!Y157="",0,1)</f>
        <v>0</v>
      </c>
      <c r="Z157">
        <f>IF(実施計画様式!Z157="",0,1)</f>
        <v>0</v>
      </c>
      <c r="AA157">
        <f>IF(実施計画様式!AA157="",0,1)</f>
        <v>0</v>
      </c>
      <c r="AB157">
        <f>IF(実施計画様式!AB157="",0,IFERROR(VLOOKUP(実施計画様式!AB157,―!$Q$2:$R$3,2,FALSE),"error"))</f>
        <v>0</v>
      </c>
      <c r="AC157">
        <f>IF(実施計画様式!AC157="",0,IFERROR(VLOOKUP(実施計画様式!AC157,―!$S$2:$T$3,2,FALSE),"error"))</f>
        <v>0</v>
      </c>
      <c r="AD157">
        <f>IF(実施計画様式!AD157="",0,IFERROR(VLOOKUP(実施計画様式!AD157,―!$U$2:$V$3,2,FALSE),"error"))</f>
        <v>0</v>
      </c>
      <c r="AE157">
        <f>IF(実施計画様式!AE157="",0,IFERROR(VLOOKUP(実施計画様式!AE157,―!$W$2:$X$3,2,FALSE),"error"))</f>
        <v>0</v>
      </c>
      <c r="AF157">
        <f>IF(実施計画様式!AF157="",0,IFERROR(VLOOKUP(実施計画様式!AF157,―!$AP$29:$AQ$29,2,FALSE),"error"))</f>
        <v>0</v>
      </c>
      <c r="AG157">
        <f>IF(実施計画様式!AG157="",0,IFERROR(VLOOKUP(実施計画様式!AG157,―!Y:Z,2,FALSE),"error"))</f>
        <v>0</v>
      </c>
      <c r="AH157">
        <f>IF(実施計画様式!AH157="",0,IFERROR(VLOOKUP(実施計画様式!AH157,―!AA:AB,2,FALSE),"error"))</f>
        <v>0</v>
      </c>
      <c r="AI157">
        <f>IF(実施計画様式!AI157="",0,IFERROR(VLOOKUP(実施計画様式!AI157,―!AN:AO,2,FALSE),"error"))</f>
        <v>0</v>
      </c>
      <c r="AJ157">
        <f>IF(実施計画様式!AJ157="",0,IFERROR(VLOOKUP(実施計画様式!AJ157,―!AN:AO,2,FALSE),"error"))</f>
        <v>0</v>
      </c>
      <c r="AK157">
        <f>IF(実施計画様式!AK157="",0,IFERROR(VLOOKUP(実施計画様式!AK157,―!AN:AO,2,FALSE),"error"))</f>
        <v>0</v>
      </c>
      <c r="AL157">
        <f>IF(実施計画様式!AL157="",0,1)</f>
        <v>0</v>
      </c>
      <c r="AM157">
        <f>IF(実施計画様式!AM157="",0,IFERROR(VLOOKUP(実施計画様式!AM157,―!$AP$10:$AQ$23,2,FALSE),"error"))</f>
        <v>0</v>
      </c>
      <c r="AN157">
        <f>IF(実施計画様式!AN157="",0,IFERROR(VLOOKUP(実施計画様式!AN157,―!$AP$39:$AQ$44,2,FALSE),"error"))</f>
        <v>0</v>
      </c>
      <c r="AO157">
        <f>IF(実施計画様式!AO157="",0,IFERROR(VLOOKUP(実施計画様式!AO157,参考資料1_対象分野リスト!$B$2:$C$46,2,FALSE),"error"))</f>
        <v>0</v>
      </c>
      <c r="AP157">
        <f>IF(実施計画様式!AP157="",0,IFERROR(VLOOKUP(実施計画様式!AP157,参考資料1_対象分野リスト!$B$2:$C$46,2,FALSE),"error"))</f>
        <v>0</v>
      </c>
      <c r="AQ157">
        <f>IF(実施計画様式!AQ157="",0,IFERROR(VLOOKUP(実施計画様式!AQ157,参考資料1_対象分野リスト!$B$2:$C$46,2,FALSE),"error"))</f>
        <v>0</v>
      </c>
      <c r="AR157">
        <f>IF(実施計画様式!AR157="",0,IFERROR(VLOOKUP(実施計画様式!AR157,参考資料1_対象分野リスト!$B$2:$C$46,2,FALSE),"error"))</f>
        <v>0</v>
      </c>
      <c r="AS157">
        <f>IF(実施計画様式!AS157="",0,IFERROR(VLOOKUP(実施計画様式!AS157,参考資料1_対象分野リスト!$E$5:$F$35,2,FALSE),"error"))</f>
        <v>0</v>
      </c>
      <c r="BB157">
        <f>IF(実施計画様式!BB157="",0,IFERROR(VLOOKUP(実施計画様式!BB157,―!AK:AL,2,FALSE),"error"))</f>
        <v>0</v>
      </c>
      <c r="BC157" t="str">
        <f t="shared" si="9"/>
        <v/>
      </c>
      <c r="BF157">
        <v>99</v>
      </c>
      <c r="BG157" t="str">
        <f t="shared" si="12"/>
        <v/>
      </c>
      <c r="BH157" t="str">
        <f>IF(AG157&gt;0,IF(VLOOKUP($B$62,―!$Y$2:$Z$25,2,FALSE)&lt;分岐管理シート!AG157,"予算化方法","予算化方法_未定なし"),"")</f>
        <v/>
      </c>
      <c r="BI157" t="str">
        <f t="shared" si="13"/>
        <v/>
      </c>
      <c r="BJ157" t="str">
        <f t="shared" si="14"/>
        <v/>
      </c>
      <c r="BK157" t="str">
        <f t="shared" si="15"/>
        <v/>
      </c>
      <c r="BL157" t="str">
        <f>_xlfn.IFNA(IF(AND(D157=1,M157=1),INDEX(―!$O$20:$P$26,MATCH(分岐管理シート!N157*100,―!$P$20:$P$26,0),1),""),"")</f>
        <v/>
      </c>
      <c r="BM157" t="str">
        <f>_xlfn.IFNA(IF(AND(D157=1,M157=1),INDEX(―!$O$17:$P$19,MATCH(9-分岐管理シート!N157-分岐管理シート!O157,―!$P$17:$P$19,0),1),""),"")</f>
        <v/>
      </c>
      <c r="BN157" t="str">
        <f>IF(AE157&lt;2,"",―!$AP$28)</f>
        <v/>
      </c>
      <c r="BO157" t="str">
        <f t="shared" si="11"/>
        <v/>
      </c>
      <c r="BP157" t="str">
        <f t="shared" si="16"/>
        <v/>
      </c>
      <c r="BR157">
        <f t="shared" si="10"/>
        <v>0</v>
      </c>
    </row>
    <row r="158" spans="3:70" x14ac:dyDescent="0.15">
      <c r="C158">
        <v>86</v>
      </c>
      <c r="D158" s="22">
        <f>IF(実施計画様式!D158="",0,IFERROR(VLOOKUP(実施計画様式!D158,―!A:B,2,FALSE),"error"))</f>
        <v>0</v>
      </c>
      <c r="E158">
        <f>IF(実施計画様式!E158="",0,IFERROR(VLOOKUP(実施計画様式!E158,―!$C$40:$D$47,2,FALSE),"error"))</f>
        <v>0</v>
      </c>
      <c r="F158">
        <f>IF(実施計画様式!F158="",0,IFERROR(VLOOKUP(実施計画様式!F158,―!$E$2:$F$2,2,FALSE),"error"))</f>
        <v>0</v>
      </c>
      <c r="G158">
        <f>IFERROR(VLOOKUP(実施計画様式!G158,―!$G$2:$H$2,2,FALSE),0)</f>
        <v>0</v>
      </c>
      <c r="H158">
        <f>IF(実施計画様式!H158="",0,1)</f>
        <v>0</v>
      </c>
      <c r="I158">
        <f>IF(実施計画様式!I158="",0,IFERROR(VLOOKUP(実施計画様式!I158,―!$I$2:$J$2,2,FALSE),"error"))</f>
        <v>0</v>
      </c>
      <c r="J158">
        <f>IF(実施計画様式!J158="",0,1)</f>
        <v>0</v>
      </c>
      <c r="K158">
        <f>IF(実施計画様式!K158="",0,IFERROR(VLOOKUP(実施計画様式!K158,―!K:L,2,FALSE),"error"))</f>
        <v>0</v>
      </c>
      <c r="L158">
        <f>IF(実施計画様式!L158="",0,IFERROR(VLOOKUP(実施計画様式!L158,―!$M$2:$N$2,2,FALSE),"error"))</f>
        <v>0</v>
      </c>
      <c r="M158">
        <f>IFERROR(VLOOKUP(実施計画様式!M158,―!O:P,2,FALSE),0)</f>
        <v>0</v>
      </c>
      <c r="N158">
        <f>IF(実施計画様式!N158="",0,IFERROR(VLOOKUP(実施計画様式!N158,―!$O$1:$P$12,2,FALSE),"error"))</f>
        <v>0</v>
      </c>
      <c r="O158">
        <f>IF(実施計画様式!O158="",0,IFERROR(VLOOKUP(実施計画様式!O158,―!$O$1:$P$12,2,FALSE),"error"))</f>
        <v>0</v>
      </c>
      <c r="P158">
        <f>IF(実施計画様式!P158="",0,IFERROR(VLOOKUP(実施計画様式!P158,―!$O$1:$P$12,2,FALSE),"error"))</f>
        <v>0</v>
      </c>
      <c r="Q158">
        <f>IF(実施計画様式!Q158="",0,1)</f>
        <v>0</v>
      </c>
      <c r="R158" t="s">
        <v>7625</v>
      </c>
      <c r="S158" t="s">
        <v>7625</v>
      </c>
      <c r="T158">
        <f>IF(実施計画様式!T158="",0,1)</f>
        <v>0</v>
      </c>
      <c r="U158">
        <f>IF(実施計画様式!U158="",0,1)</f>
        <v>0</v>
      </c>
      <c r="V158">
        <f>IF(実施計画様式!V158="",0,1)</f>
        <v>0</v>
      </c>
      <c r="W158">
        <f>IF(実施計画様式!W158="",0,1)</f>
        <v>0</v>
      </c>
      <c r="X158">
        <f>IF(実施計画様式!X158="",0,1)</f>
        <v>0</v>
      </c>
      <c r="Y158">
        <f>IF(実施計画様式!Y158="",0,1)</f>
        <v>0</v>
      </c>
      <c r="Z158">
        <f>IF(実施計画様式!Z158="",0,1)</f>
        <v>0</v>
      </c>
      <c r="AA158">
        <f>IF(実施計画様式!AA158="",0,1)</f>
        <v>0</v>
      </c>
      <c r="AB158">
        <f>IF(実施計画様式!AB158="",0,IFERROR(VLOOKUP(実施計画様式!AB158,―!$Q$2:$R$3,2,FALSE),"error"))</f>
        <v>0</v>
      </c>
      <c r="AC158">
        <f>IF(実施計画様式!AC158="",0,IFERROR(VLOOKUP(実施計画様式!AC158,―!$S$2:$T$3,2,FALSE),"error"))</f>
        <v>0</v>
      </c>
      <c r="AD158">
        <f>IF(実施計画様式!AD158="",0,IFERROR(VLOOKUP(実施計画様式!AD158,―!$U$2:$V$3,2,FALSE),"error"))</f>
        <v>0</v>
      </c>
      <c r="AE158">
        <f>IF(実施計画様式!AE158="",0,IFERROR(VLOOKUP(実施計画様式!AE158,―!$W$2:$X$3,2,FALSE),"error"))</f>
        <v>0</v>
      </c>
      <c r="AF158">
        <f>IF(実施計画様式!AF158="",0,IFERROR(VLOOKUP(実施計画様式!AF158,―!$AP$29:$AQ$29,2,FALSE),"error"))</f>
        <v>0</v>
      </c>
      <c r="AG158">
        <f>IF(実施計画様式!AG158="",0,IFERROR(VLOOKUP(実施計画様式!AG158,―!Y:Z,2,FALSE),"error"))</f>
        <v>0</v>
      </c>
      <c r="AH158">
        <f>IF(実施計画様式!AH158="",0,IFERROR(VLOOKUP(実施計画様式!AH158,―!AA:AB,2,FALSE),"error"))</f>
        <v>0</v>
      </c>
      <c r="AI158">
        <f>IF(実施計画様式!AI158="",0,IFERROR(VLOOKUP(実施計画様式!AI158,―!AN:AO,2,FALSE),"error"))</f>
        <v>0</v>
      </c>
      <c r="AJ158">
        <f>IF(実施計画様式!AJ158="",0,IFERROR(VLOOKUP(実施計画様式!AJ158,―!AN:AO,2,FALSE),"error"))</f>
        <v>0</v>
      </c>
      <c r="AK158">
        <f>IF(実施計画様式!AK158="",0,IFERROR(VLOOKUP(実施計画様式!AK158,―!AN:AO,2,FALSE),"error"))</f>
        <v>0</v>
      </c>
      <c r="AL158">
        <f>IF(実施計画様式!AL158="",0,1)</f>
        <v>0</v>
      </c>
      <c r="AM158">
        <f>IF(実施計画様式!AM158="",0,IFERROR(VLOOKUP(実施計画様式!AM158,―!$AP$10:$AQ$23,2,FALSE),"error"))</f>
        <v>0</v>
      </c>
      <c r="AN158">
        <f>IF(実施計画様式!AN158="",0,IFERROR(VLOOKUP(実施計画様式!AN158,―!$AP$39:$AQ$44,2,FALSE),"error"))</f>
        <v>0</v>
      </c>
      <c r="AO158">
        <f>IF(実施計画様式!AO158="",0,IFERROR(VLOOKUP(実施計画様式!AO158,参考資料1_対象分野リスト!$B$2:$C$46,2,FALSE),"error"))</f>
        <v>0</v>
      </c>
      <c r="AP158">
        <f>IF(実施計画様式!AP158="",0,IFERROR(VLOOKUP(実施計画様式!AP158,参考資料1_対象分野リスト!$B$2:$C$46,2,FALSE),"error"))</f>
        <v>0</v>
      </c>
      <c r="AQ158">
        <f>IF(実施計画様式!AQ158="",0,IFERROR(VLOOKUP(実施計画様式!AQ158,参考資料1_対象分野リスト!$B$2:$C$46,2,FALSE),"error"))</f>
        <v>0</v>
      </c>
      <c r="AR158">
        <f>IF(実施計画様式!AR158="",0,IFERROR(VLOOKUP(実施計画様式!AR158,参考資料1_対象分野リスト!$B$2:$C$46,2,FALSE),"error"))</f>
        <v>0</v>
      </c>
      <c r="AS158">
        <f>IF(実施計画様式!AS158="",0,IFERROR(VLOOKUP(実施計画様式!AS158,参考資料1_対象分野リスト!$E$5:$F$35,2,FALSE),"error"))</f>
        <v>0</v>
      </c>
      <c r="BB158">
        <f>IF(実施計画様式!BB158="",0,IFERROR(VLOOKUP(実施計画様式!BB158,―!AK:AL,2,FALSE),"error"))</f>
        <v>0</v>
      </c>
      <c r="BC158" t="str">
        <f t="shared" si="9"/>
        <v/>
      </c>
      <c r="BF158">
        <v>99</v>
      </c>
      <c r="BG158" t="str">
        <f t="shared" si="12"/>
        <v/>
      </c>
      <c r="BH158" t="str">
        <f>IF(AG158&gt;0,IF(VLOOKUP($B$62,―!$Y$2:$Z$25,2,FALSE)&lt;分岐管理シート!AG158,"予算化方法","予算化方法_未定なし"),"")</f>
        <v/>
      </c>
      <c r="BI158" t="str">
        <f t="shared" si="13"/>
        <v/>
      </c>
      <c r="BJ158" t="str">
        <f t="shared" si="14"/>
        <v/>
      </c>
      <c r="BK158" t="str">
        <f t="shared" si="15"/>
        <v/>
      </c>
      <c r="BL158" t="str">
        <f>_xlfn.IFNA(IF(AND(D158=1,M158=1),INDEX(―!$O$20:$P$26,MATCH(分岐管理シート!N158*100,―!$P$20:$P$26,0),1),""),"")</f>
        <v/>
      </c>
      <c r="BM158" t="str">
        <f>_xlfn.IFNA(IF(AND(D158=1,M158=1),INDEX(―!$O$17:$P$19,MATCH(9-分岐管理シート!N158-分岐管理シート!O158,―!$P$17:$P$19,0),1),""),"")</f>
        <v/>
      </c>
      <c r="BN158" t="str">
        <f>IF(AE158&lt;2,"",―!$AP$28)</f>
        <v/>
      </c>
      <c r="BO158" t="str">
        <f t="shared" si="11"/>
        <v/>
      </c>
      <c r="BP158" t="str">
        <f t="shared" si="16"/>
        <v/>
      </c>
      <c r="BR158">
        <f t="shared" si="10"/>
        <v>0</v>
      </c>
    </row>
    <row r="159" spans="3:70" x14ac:dyDescent="0.15">
      <c r="C159">
        <v>87</v>
      </c>
      <c r="D159" s="22">
        <f>IF(実施計画様式!D159="",0,IFERROR(VLOOKUP(実施計画様式!D159,―!A:B,2,FALSE),"error"))</f>
        <v>0</v>
      </c>
      <c r="E159">
        <f>IF(実施計画様式!E159="",0,IFERROR(VLOOKUP(実施計画様式!E159,―!$C$40:$D$47,2,FALSE),"error"))</f>
        <v>0</v>
      </c>
      <c r="F159">
        <f>IF(実施計画様式!F159="",0,IFERROR(VLOOKUP(実施計画様式!F159,―!$E$2:$F$2,2,FALSE),"error"))</f>
        <v>0</v>
      </c>
      <c r="G159">
        <f>IFERROR(VLOOKUP(実施計画様式!G159,―!$G$2:$H$2,2,FALSE),0)</f>
        <v>0</v>
      </c>
      <c r="H159">
        <f>IF(実施計画様式!H159="",0,1)</f>
        <v>0</v>
      </c>
      <c r="I159">
        <f>IF(実施計画様式!I159="",0,IFERROR(VLOOKUP(実施計画様式!I159,―!$I$2:$J$2,2,FALSE),"error"))</f>
        <v>0</v>
      </c>
      <c r="J159">
        <f>IF(実施計画様式!J159="",0,1)</f>
        <v>0</v>
      </c>
      <c r="K159">
        <f>IF(実施計画様式!K159="",0,IFERROR(VLOOKUP(実施計画様式!K159,―!K:L,2,FALSE),"error"))</f>
        <v>0</v>
      </c>
      <c r="L159">
        <f>IF(実施計画様式!L159="",0,IFERROR(VLOOKUP(実施計画様式!L159,―!$M$2:$N$2,2,FALSE),"error"))</f>
        <v>0</v>
      </c>
      <c r="M159">
        <f>IFERROR(VLOOKUP(実施計画様式!M159,―!O:P,2,FALSE),0)</f>
        <v>0</v>
      </c>
      <c r="N159">
        <f>IF(実施計画様式!N159="",0,IFERROR(VLOOKUP(実施計画様式!N159,―!$O$1:$P$12,2,FALSE),"error"))</f>
        <v>0</v>
      </c>
      <c r="O159">
        <f>IF(実施計画様式!O159="",0,IFERROR(VLOOKUP(実施計画様式!O159,―!$O$1:$P$12,2,FALSE),"error"))</f>
        <v>0</v>
      </c>
      <c r="P159">
        <f>IF(実施計画様式!P159="",0,IFERROR(VLOOKUP(実施計画様式!P159,―!$O$1:$P$12,2,FALSE),"error"))</f>
        <v>0</v>
      </c>
      <c r="Q159">
        <f>IF(実施計画様式!Q159="",0,1)</f>
        <v>0</v>
      </c>
      <c r="R159" t="s">
        <v>7625</v>
      </c>
      <c r="S159" t="s">
        <v>7625</v>
      </c>
      <c r="T159">
        <f>IF(実施計画様式!T159="",0,1)</f>
        <v>0</v>
      </c>
      <c r="U159">
        <f>IF(実施計画様式!U159="",0,1)</f>
        <v>0</v>
      </c>
      <c r="V159">
        <f>IF(実施計画様式!V159="",0,1)</f>
        <v>0</v>
      </c>
      <c r="W159">
        <f>IF(実施計画様式!W159="",0,1)</f>
        <v>0</v>
      </c>
      <c r="X159">
        <f>IF(実施計画様式!X159="",0,1)</f>
        <v>0</v>
      </c>
      <c r="Y159">
        <f>IF(実施計画様式!Y159="",0,1)</f>
        <v>0</v>
      </c>
      <c r="Z159">
        <f>IF(実施計画様式!Z159="",0,1)</f>
        <v>0</v>
      </c>
      <c r="AA159">
        <f>IF(実施計画様式!AA159="",0,1)</f>
        <v>0</v>
      </c>
      <c r="AB159">
        <f>IF(実施計画様式!AB159="",0,IFERROR(VLOOKUP(実施計画様式!AB159,―!$Q$2:$R$3,2,FALSE),"error"))</f>
        <v>0</v>
      </c>
      <c r="AC159">
        <f>IF(実施計画様式!AC159="",0,IFERROR(VLOOKUP(実施計画様式!AC159,―!$S$2:$T$3,2,FALSE),"error"))</f>
        <v>0</v>
      </c>
      <c r="AD159">
        <f>IF(実施計画様式!AD159="",0,IFERROR(VLOOKUP(実施計画様式!AD159,―!$U$2:$V$3,2,FALSE),"error"))</f>
        <v>0</v>
      </c>
      <c r="AE159">
        <f>IF(実施計画様式!AE159="",0,IFERROR(VLOOKUP(実施計画様式!AE159,―!$W$2:$X$3,2,FALSE),"error"))</f>
        <v>0</v>
      </c>
      <c r="AF159">
        <f>IF(実施計画様式!AF159="",0,IFERROR(VLOOKUP(実施計画様式!AF159,―!$AP$29:$AQ$29,2,FALSE),"error"))</f>
        <v>0</v>
      </c>
      <c r="AG159">
        <f>IF(実施計画様式!AG159="",0,IFERROR(VLOOKUP(実施計画様式!AG159,―!Y:Z,2,FALSE),"error"))</f>
        <v>0</v>
      </c>
      <c r="AH159">
        <f>IF(実施計画様式!AH159="",0,IFERROR(VLOOKUP(実施計画様式!AH159,―!AA:AB,2,FALSE),"error"))</f>
        <v>0</v>
      </c>
      <c r="AI159">
        <f>IF(実施計画様式!AI159="",0,IFERROR(VLOOKUP(実施計画様式!AI159,―!AN:AO,2,FALSE),"error"))</f>
        <v>0</v>
      </c>
      <c r="AJ159">
        <f>IF(実施計画様式!AJ159="",0,IFERROR(VLOOKUP(実施計画様式!AJ159,―!AN:AO,2,FALSE),"error"))</f>
        <v>0</v>
      </c>
      <c r="AK159">
        <f>IF(実施計画様式!AK159="",0,IFERROR(VLOOKUP(実施計画様式!AK159,―!AN:AO,2,FALSE),"error"))</f>
        <v>0</v>
      </c>
      <c r="AL159">
        <f>IF(実施計画様式!AL159="",0,1)</f>
        <v>0</v>
      </c>
      <c r="AM159">
        <f>IF(実施計画様式!AM159="",0,IFERROR(VLOOKUP(実施計画様式!AM159,―!$AP$10:$AQ$23,2,FALSE),"error"))</f>
        <v>0</v>
      </c>
      <c r="AN159">
        <f>IF(実施計画様式!AN159="",0,IFERROR(VLOOKUP(実施計画様式!AN159,―!$AP$39:$AQ$44,2,FALSE),"error"))</f>
        <v>0</v>
      </c>
      <c r="AO159">
        <f>IF(実施計画様式!AO159="",0,IFERROR(VLOOKUP(実施計画様式!AO159,参考資料1_対象分野リスト!$B$2:$C$46,2,FALSE),"error"))</f>
        <v>0</v>
      </c>
      <c r="AP159">
        <f>IF(実施計画様式!AP159="",0,IFERROR(VLOOKUP(実施計画様式!AP159,参考資料1_対象分野リスト!$B$2:$C$46,2,FALSE),"error"))</f>
        <v>0</v>
      </c>
      <c r="AQ159">
        <f>IF(実施計画様式!AQ159="",0,IFERROR(VLOOKUP(実施計画様式!AQ159,参考資料1_対象分野リスト!$B$2:$C$46,2,FALSE),"error"))</f>
        <v>0</v>
      </c>
      <c r="AR159">
        <f>IF(実施計画様式!AR159="",0,IFERROR(VLOOKUP(実施計画様式!AR159,参考資料1_対象分野リスト!$B$2:$C$46,2,FALSE),"error"))</f>
        <v>0</v>
      </c>
      <c r="AS159">
        <f>IF(実施計画様式!AS159="",0,IFERROR(VLOOKUP(実施計画様式!AS159,参考資料1_対象分野リスト!$E$5:$F$35,2,FALSE),"error"))</f>
        <v>0</v>
      </c>
      <c r="BB159">
        <f>IF(実施計画様式!BB159="",0,IFERROR(VLOOKUP(実施計画様式!BB159,―!AK:AL,2,FALSE),"error"))</f>
        <v>0</v>
      </c>
      <c r="BC159" t="str">
        <f t="shared" si="9"/>
        <v/>
      </c>
      <c r="BF159">
        <v>99</v>
      </c>
      <c r="BG159" t="str">
        <f t="shared" si="12"/>
        <v/>
      </c>
      <c r="BH159" t="str">
        <f>IF(AG159&gt;0,IF(VLOOKUP($B$62,―!$Y$2:$Z$25,2,FALSE)&lt;分岐管理シート!AG159,"予算化方法","予算化方法_未定なし"),"")</f>
        <v/>
      </c>
      <c r="BI159" t="str">
        <f t="shared" si="13"/>
        <v/>
      </c>
      <c r="BJ159" t="str">
        <f t="shared" si="14"/>
        <v/>
      </c>
      <c r="BK159" t="str">
        <f t="shared" si="15"/>
        <v/>
      </c>
      <c r="BL159" t="str">
        <f>_xlfn.IFNA(IF(AND(D159=1,M159=1),INDEX(―!$O$20:$P$26,MATCH(分岐管理シート!N159*100,―!$P$20:$P$26,0),1),""),"")</f>
        <v/>
      </c>
      <c r="BM159" t="str">
        <f>_xlfn.IFNA(IF(AND(D159=1,M159=1),INDEX(―!$O$17:$P$19,MATCH(9-分岐管理シート!N159-分岐管理シート!O159,―!$P$17:$P$19,0),1),""),"")</f>
        <v/>
      </c>
      <c r="BN159" t="str">
        <f>IF(AE159&lt;2,"",―!$AP$28)</f>
        <v/>
      </c>
      <c r="BO159" t="str">
        <f t="shared" si="11"/>
        <v/>
      </c>
      <c r="BP159" t="str">
        <f t="shared" si="16"/>
        <v/>
      </c>
      <c r="BR159">
        <f t="shared" si="10"/>
        <v>0</v>
      </c>
    </row>
    <row r="160" spans="3:70" x14ac:dyDescent="0.15">
      <c r="C160">
        <v>88</v>
      </c>
      <c r="D160" s="22">
        <f>IF(実施計画様式!D160="",0,IFERROR(VLOOKUP(実施計画様式!D160,―!A:B,2,FALSE),"error"))</f>
        <v>0</v>
      </c>
      <c r="E160">
        <f>IF(実施計画様式!E160="",0,IFERROR(VLOOKUP(実施計画様式!E160,―!$C$40:$D$47,2,FALSE),"error"))</f>
        <v>0</v>
      </c>
      <c r="F160">
        <f>IF(実施計画様式!F160="",0,IFERROR(VLOOKUP(実施計画様式!F160,―!$E$2:$F$2,2,FALSE),"error"))</f>
        <v>0</v>
      </c>
      <c r="G160">
        <f>IFERROR(VLOOKUP(実施計画様式!G160,―!$G$2:$H$2,2,FALSE),0)</f>
        <v>0</v>
      </c>
      <c r="H160">
        <f>IF(実施計画様式!H160="",0,1)</f>
        <v>0</v>
      </c>
      <c r="I160">
        <f>IF(実施計画様式!I160="",0,IFERROR(VLOOKUP(実施計画様式!I160,―!$I$2:$J$2,2,FALSE),"error"))</f>
        <v>0</v>
      </c>
      <c r="J160">
        <f>IF(実施計画様式!J160="",0,1)</f>
        <v>0</v>
      </c>
      <c r="K160">
        <f>IF(実施計画様式!K160="",0,IFERROR(VLOOKUP(実施計画様式!K160,―!K:L,2,FALSE),"error"))</f>
        <v>0</v>
      </c>
      <c r="L160">
        <f>IF(実施計画様式!L160="",0,IFERROR(VLOOKUP(実施計画様式!L160,―!$M$2:$N$2,2,FALSE),"error"))</f>
        <v>0</v>
      </c>
      <c r="M160">
        <f>IFERROR(VLOOKUP(実施計画様式!M160,―!O:P,2,FALSE),0)</f>
        <v>0</v>
      </c>
      <c r="N160">
        <f>IF(実施計画様式!N160="",0,IFERROR(VLOOKUP(実施計画様式!N160,―!$O$1:$P$12,2,FALSE),"error"))</f>
        <v>0</v>
      </c>
      <c r="O160">
        <f>IF(実施計画様式!O160="",0,IFERROR(VLOOKUP(実施計画様式!O160,―!$O$1:$P$12,2,FALSE),"error"))</f>
        <v>0</v>
      </c>
      <c r="P160">
        <f>IF(実施計画様式!P160="",0,IFERROR(VLOOKUP(実施計画様式!P160,―!$O$1:$P$12,2,FALSE),"error"))</f>
        <v>0</v>
      </c>
      <c r="Q160">
        <f>IF(実施計画様式!Q160="",0,1)</f>
        <v>0</v>
      </c>
      <c r="R160" t="s">
        <v>7625</v>
      </c>
      <c r="S160" t="s">
        <v>7625</v>
      </c>
      <c r="T160">
        <f>IF(実施計画様式!T160="",0,1)</f>
        <v>0</v>
      </c>
      <c r="U160">
        <f>IF(実施計画様式!U160="",0,1)</f>
        <v>0</v>
      </c>
      <c r="V160">
        <f>IF(実施計画様式!V160="",0,1)</f>
        <v>0</v>
      </c>
      <c r="W160">
        <f>IF(実施計画様式!W160="",0,1)</f>
        <v>0</v>
      </c>
      <c r="X160">
        <f>IF(実施計画様式!X160="",0,1)</f>
        <v>0</v>
      </c>
      <c r="Y160">
        <f>IF(実施計画様式!Y160="",0,1)</f>
        <v>0</v>
      </c>
      <c r="Z160">
        <f>IF(実施計画様式!Z160="",0,1)</f>
        <v>0</v>
      </c>
      <c r="AA160">
        <f>IF(実施計画様式!AA160="",0,1)</f>
        <v>0</v>
      </c>
      <c r="AB160">
        <f>IF(実施計画様式!AB160="",0,IFERROR(VLOOKUP(実施計画様式!AB160,―!$Q$2:$R$3,2,FALSE),"error"))</f>
        <v>0</v>
      </c>
      <c r="AC160">
        <f>IF(実施計画様式!AC160="",0,IFERROR(VLOOKUP(実施計画様式!AC160,―!$S$2:$T$3,2,FALSE),"error"))</f>
        <v>0</v>
      </c>
      <c r="AD160">
        <f>IF(実施計画様式!AD160="",0,IFERROR(VLOOKUP(実施計画様式!AD160,―!$U$2:$V$3,2,FALSE),"error"))</f>
        <v>0</v>
      </c>
      <c r="AE160">
        <f>IF(実施計画様式!AE160="",0,IFERROR(VLOOKUP(実施計画様式!AE160,―!$W$2:$X$3,2,FALSE),"error"))</f>
        <v>0</v>
      </c>
      <c r="AF160">
        <f>IF(実施計画様式!AF160="",0,IFERROR(VLOOKUP(実施計画様式!AF160,―!$AP$29:$AQ$29,2,FALSE),"error"))</f>
        <v>0</v>
      </c>
      <c r="AG160">
        <f>IF(実施計画様式!AG160="",0,IFERROR(VLOOKUP(実施計画様式!AG160,―!Y:Z,2,FALSE),"error"))</f>
        <v>0</v>
      </c>
      <c r="AH160">
        <f>IF(実施計画様式!AH160="",0,IFERROR(VLOOKUP(実施計画様式!AH160,―!AA:AB,2,FALSE),"error"))</f>
        <v>0</v>
      </c>
      <c r="AI160">
        <f>IF(実施計画様式!AI160="",0,IFERROR(VLOOKUP(実施計画様式!AI160,―!AN:AO,2,FALSE),"error"))</f>
        <v>0</v>
      </c>
      <c r="AJ160">
        <f>IF(実施計画様式!AJ160="",0,IFERROR(VLOOKUP(実施計画様式!AJ160,―!AN:AO,2,FALSE),"error"))</f>
        <v>0</v>
      </c>
      <c r="AK160">
        <f>IF(実施計画様式!AK160="",0,IFERROR(VLOOKUP(実施計画様式!AK160,―!AN:AO,2,FALSE),"error"))</f>
        <v>0</v>
      </c>
      <c r="AL160">
        <f>IF(実施計画様式!AL160="",0,1)</f>
        <v>0</v>
      </c>
      <c r="AM160">
        <f>IF(実施計画様式!AM160="",0,IFERROR(VLOOKUP(実施計画様式!AM160,―!$AP$10:$AQ$23,2,FALSE),"error"))</f>
        <v>0</v>
      </c>
      <c r="AN160">
        <f>IF(実施計画様式!AN160="",0,IFERROR(VLOOKUP(実施計画様式!AN160,―!$AP$39:$AQ$44,2,FALSE),"error"))</f>
        <v>0</v>
      </c>
      <c r="AO160">
        <f>IF(実施計画様式!AO160="",0,IFERROR(VLOOKUP(実施計画様式!AO160,参考資料1_対象分野リスト!$B$2:$C$46,2,FALSE),"error"))</f>
        <v>0</v>
      </c>
      <c r="AP160">
        <f>IF(実施計画様式!AP160="",0,IFERROR(VLOOKUP(実施計画様式!AP160,参考資料1_対象分野リスト!$B$2:$C$46,2,FALSE),"error"))</f>
        <v>0</v>
      </c>
      <c r="AQ160">
        <f>IF(実施計画様式!AQ160="",0,IFERROR(VLOOKUP(実施計画様式!AQ160,参考資料1_対象分野リスト!$B$2:$C$46,2,FALSE),"error"))</f>
        <v>0</v>
      </c>
      <c r="AR160">
        <f>IF(実施計画様式!AR160="",0,IFERROR(VLOOKUP(実施計画様式!AR160,参考資料1_対象分野リスト!$B$2:$C$46,2,FALSE),"error"))</f>
        <v>0</v>
      </c>
      <c r="AS160">
        <f>IF(実施計画様式!AS160="",0,IFERROR(VLOOKUP(実施計画様式!AS160,参考資料1_対象分野リスト!$E$5:$F$35,2,FALSE),"error"))</f>
        <v>0</v>
      </c>
      <c r="BB160">
        <f>IF(実施計画様式!BB160="",0,IFERROR(VLOOKUP(実施計画様式!BB160,―!AK:AL,2,FALSE),"error"))</f>
        <v>0</v>
      </c>
      <c r="BC160" t="str">
        <f t="shared" si="9"/>
        <v/>
      </c>
      <c r="BF160">
        <v>99</v>
      </c>
      <c r="BG160" t="str">
        <f t="shared" si="12"/>
        <v/>
      </c>
      <c r="BH160" t="str">
        <f>IF(AG160&gt;0,IF(VLOOKUP($B$62,―!$Y$2:$Z$25,2,FALSE)&lt;分岐管理シート!AG160,"予算化方法","予算化方法_未定なし"),"")</f>
        <v/>
      </c>
      <c r="BI160" t="str">
        <f t="shared" si="13"/>
        <v/>
      </c>
      <c r="BJ160" t="str">
        <f t="shared" si="14"/>
        <v/>
      </c>
      <c r="BK160" t="str">
        <f t="shared" si="15"/>
        <v/>
      </c>
      <c r="BL160" t="str">
        <f>_xlfn.IFNA(IF(AND(D160=1,M160=1),INDEX(―!$O$20:$P$26,MATCH(分岐管理シート!N160*100,―!$P$20:$P$26,0),1),""),"")</f>
        <v/>
      </c>
      <c r="BM160" t="str">
        <f>_xlfn.IFNA(IF(AND(D160=1,M160=1),INDEX(―!$O$17:$P$19,MATCH(9-分岐管理シート!N160-分岐管理シート!O160,―!$P$17:$P$19,0),1),""),"")</f>
        <v/>
      </c>
      <c r="BN160" t="str">
        <f>IF(AE160&lt;2,"",―!$AP$28)</f>
        <v/>
      </c>
      <c r="BO160" t="str">
        <f t="shared" si="11"/>
        <v/>
      </c>
      <c r="BP160" t="str">
        <f t="shared" si="16"/>
        <v/>
      </c>
      <c r="BR160">
        <f t="shared" si="10"/>
        <v>0</v>
      </c>
    </row>
    <row r="161" spans="3:70" x14ac:dyDescent="0.15">
      <c r="C161">
        <v>89</v>
      </c>
      <c r="D161" s="22">
        <f>IF(実施計画様式!D161="",0,IFERROR(VLOOKUP(実施計画様式!D161,―!A:B,2,FALSE),"error"))</f>
        <v>0</v>
      </c>
      <c r="E161">
        <f>IF(実施計画様式!E161="",0,IFERROR(VLOOKUP(実施計画様式!E161,―!$C$40:$D$47,2,FALSE),"error"))</f>
        <v>0</v>
      </c>
      <c r="F161">
        <f>IF(実施計画様式!F161="",0,IFERROR(VLOOKUP(実施計画様式!F161,―!$E$2:$F$2,2,FALSE),"error"))</f>
        <v>0</v>
      </c>
      <c r="G161">
        <f>IFERROR(VLOOKUP(実施計画様式!G161,―!$G$2:$H$2,2,FALSE),0)</f>
        <v>0</v>
      </c>
      <c r="H161">
        <f>IF(実施計画様式!H161="",0,1)</f>
        <v>0</v>
      </c>
      <c r="I161">
        <f>IF(実施計画様式!I161="",0,IFERROR(VLOOKUP(実施計画様式!I161,―!$I$2:$J$2,2,FALSE),"error"))</f>
        <v>0</v>
      </c>
      <c r="J161">
        <f>IF(実施計画様式!J161="",0,1)</f>
        <v>0</v>
      </c>
      <c r="K161">
        <f>IF(実施計画様式!K161="",0,IFERROR(VLOOKUP(実施計画様式!K161,―!K:L,2,FALSE),"error"))</f>
        <v>0</v>
      </c>
      <c r="L161">
        <f>IF(実施計画様式!L161="",0,IFERROR(VLOOKUP(実施計画様式!L161,―!$M$2:$N$2,2,FALSE),"error"))</f>
        <v>0</v>
      </c>
      <c r="M161">
        <f>IFERROR(VLOOKUP(実施計画様式!M161,―!O:P,2,FALSE),0)</f>
        <v>0</v>
      </c>
      <c r="N161">
        <f>IF(実施計画様式!N161="",0,IFERROR(VLOOKUP(実施計画様式!N161,―!$O$1:$P$12,2,FALSE),"error"))</f>
        <v>0</v>
      </c>
      <c r="O161">
        <f>IF(実施計画様式!O161="",0,IFERROR(VLOOKUP(実施計画様式!O161,―!$O$1:$P$12,2,FALSE),"error"))</f>
        <v>0</v>
      </c>
      <c r="P161">
        <f>IF(実施計画様式!P161="",0,IFERROR(VLOOKUP(実施計画様式!P161,―!$O$1:$P$12,2,FALSE),"error"))</f>
        <v>0</v>
      </c>
      <c r="Q161">
        <f>IF(実施計画様式!Q161="",0,1)</f>
        <v>0</v>
      </c>
      <c r="R161" t="s">
        <v>7625</v>
      </c>
      <c r="S161" t="s">
        <v>7625</v>
      </c>
      <c r="T161">
        <f>IF(実施計画様式!T161="",0,1)</f>
        <v>0</v>
      </c>
      <c r="U161">
        <f>IF(実施計画様式!U161="",0,1)</f>
        <v>0</v>
      </c>
      <c r="V161">
        <f>IF(実施計画様式!V161="",0,1)</f>
        <v>0</v>
      </c>
      <c r="W161">
        <f>IF(実施計画様式!W161="",0,1)</f>
        <v>0</v>
      </c>
      <c r="X161">
        <f>IF(実施計画様式!X161="",0,1)</f>
        <v>0</v>
      </c>
      <c r="Y161">
        <f>IF(実施計画様式!Y161="",0,1)</f>
        <v>0</v>
      </c>
      <c r="Z161">
        <f>IF(実施計画様式!Z161="",0,1)</f>
        <v>0</v>
      </c>
      <c r="AA161">
        <f>IF(実施計画様式!AA161="",0,1)</f>
        <v>0</v>
      </c>
      <c r="AB161">
        <f>IF(実施計画様式!AB161="",0,IFERROR(VLOOKUP(実施計画様式!AB161,―!$Q$2:$R$3,2,FALSE),"error"))</f>
        <v>0</v>
      </c>
      <c r="AC161">
        <f>IF(実施計画様式!AC161="",0,IFERROR(VLOOKUP(実施計画様式!AC161,―!$S$2:$T$3,2,FALSE),"error"))</f>
        <v>0</v>
      </c>
      <c r="AD161">
        <f>IF(実施計画様式!AD161="",0,IFERROR(VLOOKUP(実施計画様式!AD161,―!$U$2:$V$3,2,FALSE),"error"))</f>
        <v>0</v>
      </c>
      <c r="AE161">
        <f>IF(実施計画様式!AE161="",0,IFERROR(VLOOKUP(実施計画様式!AE161,―!$W$2:$X$3,2,FALSE),"error"))</f>
        <v>0</v>
      </c>
      <c r="AF161">
        <f>IF(実施計画様式!AF161="",0,IFERROR(VLOOKUP(実施計画様式!AF161,―!$AP$29:$AQ$29,2,FALSE),"error"))</f>
        <v>0</v>
      </c>
      <c r="AG161">
        <f>IF(実施計画様式!AG161="",0,IFERROR(VLOOKUP(実施計画様式!AG161,―!Y:Z,2,FALSE),"error"))</f>
        <v>0</v>
      </c>
      <c r="AH161">
        <f>IF(実施計画様式!AH161="",0,IFERROR(VLOOKUP(実施計画様式!AH161,―!AA:AB,2,FALSE),"error"))</f>
        <v>0</v>
      </c>
      <c r="AI161">
        <f>IF(実施計画様式!AI161="",0,IFERROR(VLOOKUP(実施計画様式!AI161,―!AN:AO,2,FALSE),"error"))</f>
        <v>0</v>
      </c>
      <c r="AJ161">
        <f>IF(実施計画様式!AJ161="",0,IFERROR(VLOOKUP(実施計画様式!AJ161,―!AN:AO,2,FALSE),"error"))</f>
        <v>0</v>
      </c>
      <c r="AK161">
        <f>IF(実施計画様式!AK161="",0,IFERROR(VLOOKUP(実施計画様式!AK161,―!AN:AO,2,FALSE),"error"))</f>
        <v>0</v>
      </c>
      <c r="AL161">
        <f>IF(実施計画様式!AL161="",0,1)</f>
        <v>0</v>
      </c>
      <c r="AM161">
        <f>IF(実施計画様式!AM161="",0,IFERROR(VLOOKUP(実施計画様式!AM161,―!$AP$10:$AQ$23,2,FALSE),"error"))</f>
        <v>0</v>
      </c>
      <c r="AN161">
        <f>IF(実施計画様式!AN161="",0,IFERROR(VLOOKUP(実施計画様式!AN161,―!$AP$39:$AQ$44,2,FALSE),"error"))</f>
        <v>0</v>
      </c>
      <c r="AO161">
        <f>IF(実施計画様式!AO161="",0,IFERROR(VLOOKUP(実施計画様式!AO161,参考資料1_対象分野リスト!$B$2:$C$46,2,FALSE),"error"))</f>
        <v>0</v>
      </c>
      <c r="AP161">
        <f>IF(実施計画様式!AP161="",0,IFERROR(VLOOKUP(実施計画様式!AP161,参考資料1_対象分野リスト!$B$2:$C$46,2,FALSE),"error"))</f>
        <v>0</v>
      </c>
      <c r="AQ161">
        <f>IF(実施計画様式!AQ161="",0,IFERROR(VLOOKUP(実施計画様式!AQ161,参考資料1_対象分野リスト!$B$2:$C$46,2,FALSE),"error"))</f>
        <v>0</v>
      </c>
      <c r="AR161">
        <f>IF(実施計画様式!AR161="",0,IFERROR(VLOOKUP(実施計画様式!AR161,参考資料1_対象分野リスト!$B$2:$C$46,2,FALSE),"error"))</f>
        <v>0</v>
      </c>
      <c r="AS161">
        <f>IF(実施計画様式!AS161="",0,IFERROR(VLOOKUP(実施計画様式!AS161,参考資料1_対象分野リスト!$E$5:$F$35,2,FALSE),"error"))</f>
        <v>0</v>
      </c>
      <c r="BB161">
        <f>IF(実施計画様式!BB161="",0,IFERROR(VLOOKUP(実施計画様式!BB161,―!AK:AL,2,FALSE),"error"))</f>
        <v>0</v>
      </c>
      <c r="BC161" t="str">
        <f t="shared" si="9"/>
        <v/>
      </c>
      <c r="BF161">
        <v>99</v>
      </c>
      <c r="BG161" t="str">
        <f t="shared" si="12"/>
        <v/>
      </c>
      <c r="BH161" t="str">
        <f>IF(AG161&gt;0,IF(VLOOKUP($B$62,―!$Y$2:$Z$25,2,FALSE)&lt;分岐管理シート!AG161,"予算化方法","予算化方法_未定なし"),"")</f>
        <v/>
      </c>
      <c r="BI161" t="str">
        <f t="shared" si="13"/>
        <v/>
      </c>
      <c r="BJ161" t="str">
        <f t="shared" si="14"/>
        <v/>
      </c>
      <c r="BK161" t="str">
        <f t="shared" si="15"/>
        <v/>
      </c>
      <c r="BL161" t="str">
        <f>_xlfn.IFNA(IF(AND(D161=1,M161=1),INDEX(―!$O$20:$P$26,MATCH(分岐管理シート!N161*100,―!$P$20:$P$26,0),1),""),"")</f>
        <v/>
      </c>
      <c r="BM161" t="str">
        <f>_xlfn.IFNA(IF(AND(D161=1,M161=1),INDEX(―!$O$17:$P$19,MATCH(9-分岐管理シート!N161-分岐管理シート!O161,―!$P$17:$P$19,0),1),""),"")</f>
        <v/>
      </c>
      <c r="BN161" t="str">
        <f>IF(AE161&lt;2,"",―!$AP$28)</f>
        <v/>
      </c>
      <c r="BO161" t="str">
        <f t="shared" si="11"/>
        <v/>
      </c>
      <c r="BP161" t="str">
        <f t="shared" si="16"/>
        <v/>
      </c>
      <c r="BR161">
        <f t="shared" si="10"/>
        <v>0</v>
      </c>
    </row>
    <row r="162" spans="3:70" x14ac:dyDescent="0.15">
      <c r="C162">
        <v>90</v>
      </c>
      <c r="D162" s="22">
        <f>IF(実施計画様式!D162="",0,IFERROR(VLOOKUP(実施計画様式!D162,―!A:B,2,FALSE),"error"))</f>
        <v>0</v>
      </c>
      <c r="E162">
        <f>IF(実施計画様式!E162="",0,IFERROR(VLOOKUP(実施計画様式!E162,―!$C$40:$D$47,2,FALSE),"error"))</f>
        <v>0</v>
      </c>
      <c r="F162">
        <f>IF(実施計画様式!F162="",0,IFERROR(VLOOKUP(実施計画様式!F162,―!$E$2:$F$2,2,FALSE),"error"))</f>
        <v>0</v>
      </c>
      <c r="G162">
        <f>IFERROR(VLOOKUP(実施計画様式!G162,―!$G$2:$H$2,2,FALSE),0)</f>
        <v>0</v>
      </c>
      <c r="H162">
        <f>IF(実施計画様式!H162="",0,1)</f>
        <v>0</v>
      </c>
      <c r="I162">
        <f>IF(実施計画様式!I162="",0,IFERROR(VLOOKUP(実施計画様式!I162,―!$I$2:$J$2,2,FALSE),"error"))</f>
        <v>0</v>
      </c>
      <c r="J162">
        <f>IF(実施計画様式!J162="",0,1)</f>
        <v>0</v>
      </c>
      <c r="K162">
        <f>IF(実施計画様式!K162="",0,IFERROR(VLOOKUP(実施計画様式!K162,―!K:L,2,FALSE),"error"))</f>
        <v>0</v>
      </c>
      <c r="L162">
        <f>IF(実施計画様式!L162="",0,IFERROR(VLOOKUP(実施計画様式!L162,―!$M$2:$N$2,2,FALSE),"error"))</f>
        <v>0</v>
      </c>
      <c r="M162">
        <f>IFERROR(VLOOKUP(実施計画様式!M162,―!O:P,2,FALSE),0)</f>
        <v>0</v>
      </c>
      <c r="N162">
        <f>IF(実施計画様式!N162="",0,IFERROR(VLOOKUP(実施計画様式!N162,―!$O$1:$P$12,2,FALSE),"error"))</f>
        <v>0</v>
      </c>
      <c r="O162">
        <f>IF(実施計画様式!O162="",0,IFERROR(VLOOKUP(実施計画様式!O162,―!$O$1:$P$12,2,FALSE),"error"))</f>
        <v>0</v>
      </c>
      <c r="P162">
        <f>IF(実施計画様式!P162="",0,IFERROR(VLOOKUP(実施計画様式!P162,―!$O$1:$P$12,2,FALSE),"error"))</f>
        <v>0</v>
      </c>
      <c r="Q162">
        <f>IF(実施計画様式!Q162="",0,1)</f>
        <v>0</v>
      </c>
      <c r="R162" t="s">
        <v>7625</v>
      </c>
      <c r="S162" t="s">
        <v>7625</v>
      </c>
      <c r="T162">
        <f>IF(実施計画様式!T162="",0,1)</f>
        <v>0</v>
      </c>
      <c r="U162">
        <f>IF(実施計画様式!U162="",0,1)</f>
        <v>0</v>
      </c>
      <c r="V162">
        <f>IF(実施計画様式!V162="",0,1)</f>
        <v>0</v>
      </c>
      <c r="W162">
        <f>IF(実施計画様式!W162="",0,1)</f>
        <v>0</v>
      </c>
      <c r="X162">
        <f>IF(実施計画様式!X162="",0,1)</f>
        <v>0</v>
      </c>
      <c r="Y162">
        <f>IF(実施計画様式!Y162="",0,1)</f>
        <v>0</v>
      </c>
      <c r="Z162">
        <f>IF(実施計画様式!Z162="",0,1)</f>
        <v>0</v>
      </c>
      <c r="AA162">
        <f>IF(実施計画様式!AA162="",0,1)</f>
        <v>0</v>
      </c>
      <c r="AB162">
        <f>IF(実施計画様式!AB162="",0,IFERROR(VLOOKUP(実施計画様式!AB162,―!$Q$2:$R$3,2,FALSE),"error"))</f>
        <v>0</v>
      </c>
      <c r="AC162">
        <f>IF(実施計画様式!AC162="",0,IFERROR(VLOOKUP(実施計画様式!AC162,―!$S$2:$T$3,2,FALSE),"error"))</f>
        <v>0</v>
      </c>
      <c r="AD162">
        <f>IF(実施計画様式!AD162="",0,IFERROR(VLOOKUP(実施計画様式!AD162,―!$U$2:$V$3,2,FALSE),"error"))</f>
        <v>0</v>
      </c>
      <c r="AE162">
        <f>IF(実施計画様式!AE162="",0,IFERROR(VLOOKUP(実施計画様式!AE162,―!$W$2:$X$3,2,FALSE),"error"))</f>
        <v>0</v>
      </c>
      <c r="AF162">
        <f>IF(実施計画様式!AF162="",0,IFERROR(VLOOKUP(実施計画様式!AF162,―!$AP$29:$AQ$29,2,FALSE),"error"))</f>
        <v>0</v>
      </c>
      <c r="AG162">
        <f>IF(実施計画様式!AG162="",0,IFERROR(VLOOKUP(実施計画様式!AG162,―!Y:Z,2,FALSE),"error"))</f>
        <v>0</v>
      </c>
      <c r="AH162">
        <f>IF(実施計画様式!AH162="",0,IFERROR(VLOOKUP(実施計画様式!AH162,―!AA:AB,2,FALSE),"error"))</f>
        <v>0</v>
      </c>
      <c r="AI162">
        <f>IF(実施計画様式!AI162="",0,IFERROR(VLOOKUP(実施計画様式!AI162,―!AN:AO,2,FALSE),"error"))</f>
        <v>0</v>
      </c>
      <c r="AJ162">
        <f>IF(実施計画様式!AJ162="",0,IFERROR(VLOOKUP(実施計画様式!AJ162,―!AN:AO,2,FALSE),"error"))</f>
        <v>0</v>
      </c>
      <c r="AK162">
        <f>IF(実施計画様式!AK162="",0,IFERROR(VLOOKUP(実施計画様式!AK162,―!AN:AO,2,FALSE),"error"))</f>
        <v>0</v>
      </c>
      <c r="AL162">
        <f>IF(実施計画様式!AL162="",0,1)</f>
        <v>0</v>
      </c>
      <c r="AM162">
        <f>IF(実施計画様式!AM162="",0,IFERROR(VLOOKUP(実施計画様式!AM162,―!$AP$10:$AQ$23,2,FALSE),"error"))</f>
        <v>0</v>
      </c>
      <c r="AN162">
        <f>IF(実施計画様式!AN162="",0,IFERROR(VLOOKUP(実施計画様式!AN162,―!$AP$39:$AQ$44,2,FALSE),"error"))</f>
        <v>0</v>
      </c>
      <c r="AO162">
        <f>IF(実施計画様式!AO162="",0,IFERROR(VLOOKUP(実施計画様式!AO162,参考資料1_対象分野リスト!$B$2:$C$46,2,FALSE),"error"))</f>
        <v>0</v>
      </c>
      <c r="AP162">
        <f>IF(実施計画様式!AP162="",0,IFERROR(VLOOKUP(実施計画様式!AP162,参考資料1_対象分野リスト!$B$2:$C$46,2,FALSE),"error"))</f>
        <v>0</v>
      </c>
      <c r="AQ162">
        <f>IF(実施計画様式!AQ162="",0,IFERROR(VLOOKUP(実施計画様式!AQ162,参考資料1_対象分野リスト!$B$2:$C$46,2,FALSE),"error"))</f>
        <v>0</v>
      </c>
      <c r="AR162">
        <f>IF(実施計画様式!AR162="",0,IFERROR(VLOOKUP(実施計画様式!AR162,参考資料1_対象分野リスト!$B$2:$C$46,2,FALSE),"error"))</f>
        <v>0</v>
      </c>
      <c r="AS162">
        <f>IF(実施計画様式!AS162="",0,IFERROR(VLOOKUP(実施計画様式!AS162,参考資料1_対象分野リスト!$E$5:$F$35,2,FALSE),"error"))</f>
        <v>0</v>
      </c>
      <c r="BB162">
        <f>IF(実施計画様式!BB162="",0,IFERROR(VLOOKUP(実施計画様式!BB162,―!AK:AL,2,FALSE),"error"))</f>
        <v>0</v>
      </c>
      <c r="BC162" t="str">
        <f t="shared" si="9"/>
        <v/>
      </c>
      <c r="BF162">
        <v>99</v>
      </c>
      <c r="BG162" t="str">
        <f t="shared" si="12"/>
        <v/>
      </c>
      <c r="BH162" t="str">
        <f>IF(AG162&gt;0,IF(VLOOKUP($B$62,―!$Y$2:$Z$25,2,FALSE)&lt;分岐管理シート!AG162,"予算化方法","予算化方法_未定なし"),"")</f>
        <v/>
      </c>
      <c r="BI162" t="str">
        <f t="shared" si="13"/>
        <v/>
      </c>
      <c r="BJ162" t="str">
        <f t="shared" si="14"/>
        <v/>
      </c>
      <c r="BK162" t="str">
        <f t="shared" si="15"/>
        <v/>
      </c>
      <c r="BL162" t="str">
        <f>_xlfn.IFNA(IF(AND(D162=1,M162=1),INDEX(―!$O$20:$P$26,MATCH(分岐管理シート!N162*100,―!$P$20:$P$26,0),1),""),"")</f>
        <v/>
      </c>
      <c r="BM162" t="str">
        <f>_xlfn.IFNA(IF(AND(D162=1,M162=1),INDEX(―!$O$17:$P$19,MATCH(9-分岐管理シート!N162-分岐管理シート!O162,―!$P$17:$P$19,0),1),""),"")</f>
        <v/>
      </c>
      <c r="BN162" t="str">
        <f>IF(AE162&lt;2,"",―!$AP$28)</f>
        <v/>
      </c>
      <c r="BO162" t="str">
        <f t="shared" si="11"/>
        <v/>
      </c>
      <c r="BP162" t="str">
        <f t="shared" si="16"/>
        <v/>
      </c>
      <c r="BR162">
        <f t="shared" si="10"/>
        <v>0</v>
      </c>
    </row>
    <row r="163" spans="3:70" x14ac:dyDescent="0.15">
      <c r="C163">
        <v>91</v>
      </c>
      <c r="D163" s="22">
        <f>IF(実施計画様式!D163="",0,IFERROR(VLOOKUP(実施計画様式!D163,―!A:B,2,FALSE),"error"))</f>
        <v>0</v>
      </c>
      <c r="E163">
        <f>IF(実施計画様式!E163="",0,IFERROR(VLOOKUP(実施計画様式!E163,―!$C$40:$D$47,2,FALSE),"error"))</f>
        <v>0</v>
      </c>
      <c r="F163">
        <f>IF(実施計画様式!F163="",0,IFERROR(VLOOKUP(実施計画様式!F163,―!$E$2:$F$2,2,FALSE),"error"))</f>
        <v>0</v>
      </c>
      <c r="G163">
        <f>IFERROR(VLOOKUP(実施計画様式!G163,―!$G$2:$H$2,2,FALSE),0)</f>
        <v>0</v>
      </c>
      <c r="H163">
        <f>IF(実施計画様式!H163="",0,1)</f>
        <v>0</v>
      </c>
      <c r="I163">
        <f>IF(実施計画様式!I163="",0,IFERROR(VLOOKUP(実施計画様式!I163,―!$I$2:$J$2,2,FALSE),"error"))</f>
        <v>0</v>
      </c>
      <c r="J163">
        <f>IF(実施計画様式!J163="",0,1)</f>
        <v>0</v>
      </c>
      <c r="K163">
        <f>IF(実施計画様式!K163="",0,IFERROR(VLOOKUP(実施計画様式!K163,―!K:L,2,FALSE),"error"))</f>
        <v>0</v>
      </c>
      <c r="L163">
        <f>IF(実施計画様式!L163="",0,IFERROR(VLOOKUP(実施計画様式!L163,―!$M$2:$N$2,2,FALSE),"error"))</f>
        <v>0</v>
      </c>
      <c r="M163">
        <f>IFERROR(VLOOKUP(実施計画様式!M163,―!O:P,2,FALSE),0)</f>
        <v>0</v>
      </c>
      <c r="N163">
        <f>IF(実施計画様式!N163="",0,IFERROR(VLOOKUP(実施計画様式!N163,―!$O$1:$P$12,2,FALSE),"error"))</f>
        <v>0</v>
      </c>
      <c r="O163">
        <f>IF(実施計画様式!O163="",0,IFERROR(VLOOKUP(実施計画様式!O163,―!$O$1:$P$12,2,FALSE),"error"))</f>
        <v>0</v>
      </c>
      <c r="P163">
        <f>IF(実施計画様式!P163="",0,IFERROR(VLOOKUP(実施計画様式!P163,―!$O$1:$P$12,2,FALSE),"error"))</f>
        <v>0</v>
      </c>
      <c r="Q163">
        <f>IF(実施計画様式!Q163="",0,1)</f>
        <v>0</v>
      </c>
      <c r="R163" t="s">
        <v>7625</v>
      </c>
      <c r="S163" t="s">
        <v>7625</v>
      </c>
      <c r="T163">
        <f>IF(実施計画様式!T163="",0,1)</f>
        <v>0</v>
      </c>
      <c r="U163">
        <f>IF(実施計画様式!U163="",0,1)</f>
        <v>0</v>
      </c>
      <c r="V163">
        <f>IF(実施計画様式!V163="",0,1)</f>
        <v>0</v>
      </c>
      <c r="W163">
        <f>IF(実施計画様式!W163="",0,1)</f>
        <v>0</v>
      </c>
      <c r="X163">
        <f>IF(実施計画様式!X163="",0,1)</f>
        <v>0</v>
      </c>
      <c r="Y163">
        <f>IF(実施計画様式!Y163="",0,1)</f>
        <v>0</v>
      </c>
      <c r="Z163">
        <f>IF(実施計画様式!Z163="",0,1)</f>
        <v>0</v>
      </c>
      <c r="AA163">
        <f>IF(実施計画様式!AA163="",0,1)</f>
        <v>0</v>
      </c>
      <c r="AB163">
        <f>IF(実施計画様式!AB163="",0,IFERROR(VLOOKUP(実施計画様式!AB163,―!$Q$2:$R$3,2,FALSE),"error"))</f>
        <v>0</v>
      </c>
      <c r="AC163">
        <f>IF(実施計画様式!AC163="",0,IFERROR(VLOOKUP(実施計画様式!AC163,―!$S$2:$T$3,2,FALSE),"error"))</f>
        <v>0</v>
      </c>
      <c r="AD163">
        <f>IF(実施計画様式!AD163="",0,IFERROR(VLOOKUP(実施計画様式!AD163,―!$U$2:$V$3,2,FALSE),"error"))</f>
        <v>0</v>
      </c>
      <c r="AE163">
        <f>IF(実施計画様式!AE163="",0,IFERROR(VLOOKUP(実施計画様式!AE163,―!$W$2:$X$3,2,FALSE),"error"))</f>
        <v>0</v>
      </c>
      <c r="AF163">
        <f>IF(実施計画様式!AF163="",0,IFERROR(VLOOKUP(実施計画様式!AF163,―!$AP$29:$AQ$29,2,FALSE),"error"))</f>
        <v>0</v>
      </c>
      <c r="AG163">
        <f>IF(実施計画様式!AG163="",0,IFERROR(VLOOKUP(実施計画様式!AG163,―!Y:Z,2,FALSE),"error"))</f>
        <v>0</v>
      </c>
      <c r="AH163">
        <f>IF(実施計画様式!AH163="",0,IFERROR(VLOOKUP(実施計画様式!AH163,―!AA:AB,2,FALSE),"error"))</f>
        <v>0</v>
      </c>
      <c r="AI163">
        <f>IF(実施計画様式!AI163="",0,IFERROR(VLOOKUP(実施計画様式!AI163,―!AN:AO,2,FALSE),"error"))</f>
        <v>0</v>
      </c>
      <c r="AJ163">
        <f>IF(実施計画様式!AJ163="",0,IFERROR(VLOOKUP(実施計画様式!AJ163,―!AN:AO,2,FALSE),"error"))</f>
        <v>0</v>
      </c>
      <c r="AK163">
        <f>IF(実施計画様式!AK163="",0,IFERROR(VLOOKUP(実施計画様式!AK163,―!AN:AO,2,FALSE),"error"))</f>
        <v>0</v>
      </c>
      <c r="AL163">
        <f>IF(実施計画様式!AL163="",0,1)</f>
        <v>0</v>
      </c>
      <c r="AM163">
        <f>IF(実施計画様式!AM163="",0,IFERROR(VLOOKUP(実施計画様式!AM163,―!$AP$10:$AQ$23,2,FALSE),"error"))</f>
        <v>0</v>
      </c>
      <c r="AN163">
        <f>IF(実施計画様式!AN163="",0,IFERROR(VLOOKUP(実施計画様式!AN163,―!$AP$39:$AQ$44,2,FALSE),"error"))</f>
        <v>0</v>
      </c>
      <c r="AO163">
        <f>IF(実施計画様式!AO163="",0,IFERROR(VLOOKUP(実施計画様式!AO163,参考資料1_対象分野リスト!$B$2:$C$46,2,FALSE),"error"))</f>
        <v>0</v>
      </c>
      <c r="AP163">
        <f>IF(実施計画様式!AP163="",0,IFERROR(VLOOKUP(実施計画様式!AP163,参考資料1_対象分野リスト!$B$2:$C$46,2,FALSE),"error"))</f>
        <v>0</v>
      </c>
      <c r="AQ163">
        <f>IF(実施計画様式!AQ163="",0,IFERROR(VLOOKUP(実施計画様式!AQ163,参考資料1_対象分野リスト!$B$2:$C$46,2,FALSE),"error"))</f>
        <v>0</v>
      </c>
      <c r="AR163">
        <f>IF(実施計画様式!AR163="",0,IFERROR(VLOOKUP(実施計画様式!AR163,参考資料1_対象分野リスト!$B$2:$C$46,2,FALSE),"error"))</f>
        <v>0</v>
      </c>
      <c r="AS163">
        <f>IF(実施計画様式!AS163="",0,IFERROR(VLOOKUP(実施計画様式!AS163,参考資料1_対象分野リスト!$E$5:$F$35,2,FALSE),"error"))</f>
        <v>0</v>
      </c>
      <c r="BB163">
        <f>IF(実施計画様式!BB163="",0,IFERROR(VLOOKUP(実施計画様式!BB163,―!AK:AL,2,FALSE),"error"))</f>
        <v>0</v>
      </c>
      <c r="BC163" t="str">
        <f t="shared" si="9"/>
        <v/>
      </c>
      <c r="BF163">
        <v>99</v>
      </c>
      <c r="BG163" t="str">
        <f t="shared" si="12"/>
        <v/>
      </c>
      <c r="BH163" t="str">
        <f>IF(AG163&gt;0,IF(VLOOKUP($B$62,―!$Y$2:$Z$25,2,FALSE)&lt;分岐管理シート!AG163,"予算化方法","予算化方法_未定なし"),"")</f>
        <v/>
      </c>
      <c r="BI163" t="str">
        <f t="shared" si="13"/>
        <v/>
      </c>
      <c r="BJ163" t="str">
        <f t="shared" si="14"/>
        <v/>
      </c>
      <c r="BK163" t="str">
        <f t="shared" si="15"/>
        <v/>
      </c>
      <c r="BL163" t="str">
        <f>_xlfn.IFNA(IF(AND(D163=1,M163=1),INDEX(―!$O$20:$P$26,MATCH(分岐管理シート!N163*100,―!$P$20:$P$26,0),1),""),"")</f>
        <v/>
      </c>
      <c r="BM163" t="str">
        <f>_xlfn.IFNA(IF(AND(D163=1,M163=1),INDEX(―!$O$17:$P$19,MATCH(9-分岐管理シート!N163-分岐管理シート!O163,―!$P$17:$P$19,0),1),""),"")</f>
        <v/>
      </c>
      <c r="BN163" t="str">
        <f>IF(AE163&lt;2,"",―!$AP$28)</f>
        <v/>
      </c>
      <c r="BO163" t="str">
        <f t="shared" si="11"/>
        <v/>
      </c>
      <c r="BP163" t="str">
        <f t="shared" si="16"/>
        <v/>
      </c>
      <c r="BR163">
        <f t="shared" si="10"/>
        <v>0</v>
      </c>
    </row>
    <row r="164" spans="3:70" x14ac:dyDescent="0.15">
      <c r="C164">
        <v>92</v>
      </c>
      <c r="D164" s="22">
        <f>IF(実施計画様式!D164="",0,IFERROR(VLOOKUP(実施計画様式!D164,―!A:B,2,FALSE),"error"))</f>
        <v>0</v>
      </c>
      <c r="E164">
        <f>IF(実施計画様式!E164="",0,IFERROR(VLOOKUP(実施計画様式!E164,―!$C$40:$D$47,2,FALSE),"error"))</f>
        <v>0</v>
      </c>
      <c r="F164">
        <f>IF(実施計画様式!F164="",0,IFERROR(VLOOKUP(実施計画様式!F164,―!$E$2:$F$2,2,FALSE),"error"))</f>
        <v>0</v>
      </c>
      <c r="G164">
        <f>IFERROR(VLOOKUP(実施計画様式!G164,―!$G$2:$H$2,2,FALSE),0)</f>
        <v>0</v>
      </c>
      <c r="H164">
        <f>IF(実施計画様式!H164="",0,1)</f>
        <v>0</v>
      </c>
      <c r="I164">
        <f>IF(実施計画様式!I164="",0,IFERROR(VLOOKUP(実施計画様式!I164,―!$I$2:$J$2,2,FALSE),"error"))</f>
        <v>0</v>
      </c>
      <c r="J164">
        <f>IF(実施計画様式!J164="",0,1)</f>
        <v>0</v>
      </c>
      <c r="K164">
        <f>IF(実施計画様式!K164="",0,IFERROR(VLOOKUP(実施計画様式!K164,―!K:L,2,FALSE),"error"))</f>
        <v>0</v>
      </c>
      <c r="L164">
        <f>IF(実施計画様式!L164="",0,IFERROR(VLOOKUP(実施計画様式!L164,―!$M$2:$N$2,2,FALSE),"error"))</f>
        <v>0</v>
      </c>
      <c r="M164">
        <f>IFERROR(VLOOKUP(実施計画様式!M164,―!O:P,2,FALSE),0)</f>
        <v>0</v>
      </c>
      <c r="N164">
        <f>IF(実施計画様式!N164="",0,IFERROR(VLOOKUP(実施計画様式!N164,―!$O$1:$P$12,2,FALSE),"error"))</f>
        <v>0</v>
      </c>
      <c r="O164">
        <f>IF(実施計画様式!O164="",0,IFERROR(VLOOKUP(実施計画様式!O164,―!$O$1:$P$12,2,FALSE),"error"))</f>
        <v>0</v>
      </c>
      <c r="P164">
        <f>IF(実施計画様式!P164="",0,IFERROR(VLOOKUP(実施計画様式!P164,―!$O$1:$P$12,2,FALSE),"error"))</f>
        <v>0</v>
      </c>
      <c r="Q164">
        <f>IF(実施計画様式!Q164="",0,1)</f>
        <v>0</v>
      </c>
      <c r="R164" t="s">
        <v>7625</v>
      </c>
      <c r="S164" t="s">
        <v>7625</v>
      </c>
      <c r="T164">
        <f>IF(実施計画様式!T164="",0,1)</f>
        <v>0</v>
      </c>
      <c r="U164">
        <f>IF(実施計画様式!U164="",0,1)</f>
        <v>0</v>
      </c>
      <c r="V164">
        <f>IF(実施計画様式!V164="",0,1)</f>
        <v>0</v>
      </c>
      <c r="W164">
        <f>IF(実施計画様式!W164="",0,1)</f>
        <v>0</v>
      </c>
      <c r="X164">
        <f>IF(実施計画様式!X164="",0,1)</f>
        <v>0</v>
      </c>
      <c r="Y164">
        <f>IF(実施計画様式!Y164="",0,1)</f>
        <v>0</v>
      </c>
      <c r="Z164">
        <f>IF(実施計画様式!Z164="",0,1)</f>
        <v>0</v>
      </c>
      <c r="AA164">
        <f>IF(実施計画様式!AA164="",0,1)</f>
        <v>0</v>
      </c>
      <c r="AB164">
        <f>IF(実施計画様式!AB164="",0,IFERROR(VLOOKUP(実施計画様式!AB164,―!$Q$2:$R$3,2,FALSE),"error"))</f>
        <v>0</v>
      </c>
      <c r="AC164">
        <f>IF(実施計画様式!AC164="",0,IFERROR(VLOOKUP(実施計画様式!AC164,―!$S$2:$T$3,2,FALSE),"error"))</f>
        <v>0</v>
      </c>
      <c r="AD164">
        <f>IF(実施計画様式!AD164="",0,IFERROR(VLOOKUP(実施計画様式!AD164,―!$U$2:$V$3,2,FALSE),"error"))</f>
        <v>0</v>
      </c>
      <c r="AE164">
        <f>IF(実施計画様式!AE164="",0,IFERROR(VLOOKUP(実施計画様式!AE164,―!$W$2:$X$3,2,FALSE),"error"))</f>
        <v>0</v>
      </c>
      <c r="AF164">
        <f>IF(実施計画様式!AF164="",0,IFERROR(VLOOKUP(実施計画様式!AF164,―!$AP$29:$AQ$29,2,FALSE),"error"))</f>
        <v>0</v>
      </c>
      <c r="AG164">
        <f>IF(実施計画様式!AG164="",0,IFERROR(VLOOKUP(実施計画様式!AG164,―!Y:Z,2,FALSE),"error"))</f>
        <v>0</v>
      </c>
      <c r="AH164">
        <f>IF(実施計画様式!AH164="",0,IFERROR(VLOOKUP(実施計画様式!AH164,―!AA:AB,2,FALSE),"error"))</f>
        <v>0</v>
      </c>
      <c r="AI164">
        <f>IF(実施計画様式!AI164="",0,IFERROR(VLOOKUP(実施計画様式!AI164,―!AN:AO,2,FALSE),"error"))</f>
        <v>0</v>
      </c>
      <c r="AJ164">
        <f>IF(実施計画様式!AJ164="",0,IFERROR(VLOOKUP(実施計画様式!AJ164,―!AN:AO,2,FALSE),"error"))</f>
        <v>0</v>
      </c>
      <c r="AK164">
        <f>IF(実施計画様式!AK164="",0,IFERROR(VLOOKUP(実施計画様式!AK164,―!AN:AO,2,FALSE),"error"))</f>
        <v>0</v>
      </c>
      <c r="AL164">
        <f>IF(実施計画様式!AL164="",0,1)</f>
        <v>0</v>
      </c>
      <c r="AM164">
        <f>IF(実施計画様式!AM164="",0,IFERROR(VLOOKUP(実施計画様式!AM164,―!$AP$10:$AQ$23,2,FALSE),"error"))</f>
        <v>0</v>
      </c>
      <c r="AN164">
        <f>IF(実施計画様式!AN164="",0,IFERROR(VLOOKUP(実施計画様式!AN164,―!$AP$39:$AQ$44,2,FALSE),"error"))</f>
        <v>0</v>
      </c>
      <c r="AO164">
        <f>IF(実施計画様式!AO164="",0,IFERROR(VLOOKUP(実施計画様式!AO164,参考資料1_対象分野リスト!$B$2:$C$46,2,FALSE),"error"))</f>
        <v>0</v>
      </c>
      <c r="AP164">
        <f>IF(実施計画様式!AP164="",0,IFERROR(VLOOKUP(実施計画様式!AP164,参考資料1_対象分野リスト!$B$2:$C$46,2,FALSE),"error"))</f>
        <v>0</v>
      </c>
      <c r="AQ164">
        <f>IF(実施計画様式!AQ164="",0,IFERROR(VLOOKUP(実施計画様式!AQ164,参考資料1_対象分野リスト!$B$2:$C$46,2,FALSE),"error"))</f>
        <v>0</v>
      </c>
      <c r="AR164">
        <f>IF(実施計画様式!AR164="",0,IFERROR(VLOOKUP(実施計画様式!AR164,参考資料1_対象分野リスト!$B$2:$C$46,2,FALSE),"error"))</f>
        <v>0</v>
      </c>
      <c r="AS164">
        <f>IF(実施計画様式!AS164="",0,IFERROR(VLOOKUP(実施計画様式!AS164,参考資料1_対象分野リスト!$E$5:$F$35,2,FALSE),"error"))</f>
        <v>0</v>
      </c>
      <c r="BB164">
        <f>IF(実施計画様式!BB164="",0,IFERROR(VLOOKUP(実施計画様式!BB164,―!AK:AL,2,FALSE),"error"))</f>
        <v>0</v>
      </c>
      <c r="BC164" t="str">
        <f t="shared" si="9"/>
        <v/>
      </c>
      <c r="BF164">
        <v>99</v>
      </c>
      <c r="BG164" t="str">
        <f t="shared" si="12"/>
        <v/>
      </c>
      <c r="BH164" t="str">
        <f>IF(AG164&gt;0,IF(VLOOKUP($B$62,―!$Y$2:$Z$25,2,FALSE)&lt;分岐管理シート!AG164,"予算化方法","予算化方法_未定なし"),"")</f>
        <v/>
      </c>
      <c r="BI164" t="str">
        <f t="shared" si="13"/>
        <v/>
      </c>
      <c r="BJ164" t="str">
        <f t="shared" si="14"/>
        <v/>
      </c>
      <c r="BK164" t="str">
        <f t="shared" si="15"/>
        <v/>
      </c>
      <c r="BL164" t="str">
        <f>_xlfn.IFNA(IF(AND(D164=1,M164=1),INDEX(―!$O$20:$P$26,MATCH(分岐管理シート!N164*100,―!$P$20:$P$26,0),1),""),"")</f>
        <v/>
      </c>
      <c r="BM164" t="str">
        <f>_xlfn.IFNA(IF(AND(D164=1,M164=1),INDEX(―!$O$17:$P$19,MATCH(9-分岐管理シート!N164-分岐管理シート!O164,―!$P$17:$P$19,0),1),""),"")</f>
        <v/>
      </c>
      <c r="BN164" t="str">
        <f>IF(AE164&lt;2,"",―!$AP$28)</f>
        <v/>
      </c>
      <c r="BO164" t="str">
        <f t="shared" si="11"/>
        <v/>
      </c>
      <c r="BP164" t="str">
        <f t="shared" si="16"/>
        <v/>
      </c>
      <c r="BR164">
        <f t="shared" si="10"/>
        <v>0</v>
      </c>
    </row>
    <row r="165" spans="3:70" x14ac:dyDescent="0.15">
      <c r="C165">
        <v>93</v>
      </c>
      <c r="D165" s="22">
        <f>IF(実施計画様式!D165="",0,IFERROR(VLOOKUP(実施計画様式!D165,―!A:B,2,FALSE),"error"))</f>
        <v>0</v>
      </c>
      <c r="E165">
        <f>IF(実施計画様式!E165="",0,IFERROR(VLOOKUP(実施計画様式!E165,―!$C$40:$D$47,2,FALSE),"error"))</f>
        <v>0</v>
      </c>
      <c r="F165">
        <f>IF(実施計画様式!F165="",0,IFERROR(VLOOKUP(実施計画様式!F165,―!$E$2:$F$2,2,FALSE),"error"))</f>
        <v>0</v>
      </c>
      <c r="G165">
        <f>IFERROR(VLOOKUP(実施計画様式!G165,―!$G$2:$H$2,2,FALSE),0)</f>
        <v>0</v>
      </c>
      <c r="H165">
        <f>IF(実施計画様式!H165="",0,1)</f>
        <v>0</v>
      </c>
      <c r="I165">
        <f>IF(実施計画様式!I165="",0,IFERROR(VLOOKUP(実施計画様式!I165,―!$I$2:$J$2,2,FALSE),"error"))</f>
        <v>0</v>
      </c>
      <c r="J165">
        <f>IF(実施計画様式!J165="",0,1)</f>
        <v>0</v>
      </c>
      <c r="K165">
        <f>IF(実施計画様式!K165="",0,IFERROR(VLOOKUP(実施計画様式!K165,―!K:L,2,FALSE),"error"))</f>
        <v>0</v>
      </c>
      <c r="L165">
        <f>IF(実施計画様式!L165="",0,IFERROR(VLOOKUP(実施計画様式!L165,―!$M$2:$N$2,2,FALSE),"error"))</f>
        <v>0</v>
      </c>
      <c r="M165">
        <f>IFERROR(VLOOKUP(実施計画様式!M165,―!O:P,2,FALSE),0)</f>
        <v>0</v>
      </c>
      <c r="N165">
        <f>IF(実施計画様式!N165="",0,IFERROR(VLOOKUP(実施計画様式!N165,―!$O$1:$P$12,2,FALSE),"error"))</f>
        <v>0</v>
      </c>
      <c r="O165">
        <f>IF(実施計画様式!O165="",0,IFERROR(VLOOKUP(実施計画様式!O165,―!$O$1:$P$12,2,FALSE),"error"))</f>
        <v>0</v>
      </c>
      <c r="P165">
        <f>IF(実施計画様式!P165="",0,IFERROR(VLOOKUP(実施計画様式!P165,―!$O$1:$P$12,2,FALSE),"error"))</f>
        <v>0</v>
      </c>
      <c r="Q165">
        <f>IF(実施計画様式!Q165="",0,1)</f>
        <v>0</v>
      </c>
      <c r="R165" t="s">
        <v>7625</v>
      </c>
      <c r="S165" t="s">
        <v>7625</v>
      </c>
      <c r="T165">
        <f>IF(実施計画様式!T165="",0,1)</f>
        <v>0</v>
      </c>
      <c r="U165">
        <f>IF(実施計画様式!U165="",0,1)</f>
        <v>0</v>
      </c>
      <c r="V165">
        <f>IF(実施計画様式!V165="",0,1)</f>
        <v>0</v>
      </c>
      <c r="W165">
        <f>IF(実施計画様式!W165="",0,1)</f>
        <v>0</v>
      </c>
      <c r="X165">
        <f>IF(実施計画様式!X165="",0,1)</f>
        <v>0</v>
      </c>
      <c r="Y165">
        <f>IF(実施計画様式!Y165="",0,1)</f>
        <v>0</v>
      </c>
      <c r="Z165">
        <f>IF(実施計画様式!Z165="",0,1)</f>
        <v>0</v>
      </c>
      <c r="AA165">
        <f>IF(実施計画様式!AA165="",0,1)</f>
        <v>0</v>
      </c>
      <c r="AB165">
        <f>IF(実施計画様式!AB165="",0,IFERROR(VLOOKUP(実施計画様式!AB165,―!$Q$2:$R$3,2,FALSE),"error"))</f>
        <v>0</v>
      </c>
      <c r="AC165">
        <f>IF(実施計画様式!AC165="",0,IFERROR(VLOOKUP(実施計画様式!AC165,―!$S$2:$T$3,2,FALSE),"error"))</f>
        <v>0</v>
      </c>
      <c r="AD165">
        <f>IF(実施計画様式!AD165="",0,IFERROR(VLOOKUP(実施計画様式!AD165,―!$U$2:$V$3,2,FALSE),"error"))</f>
        <v>0</v>
      </c>
      <c r="AE165">
        <f>IF(実施計画様式!AE165="",0,IFERROR(VLOOKUP(実施計画様式!AE165,―!$W$2:$X$3,2,FALSE),"error"))</f>
        <v>0</v>
      </c>
      <c r="AF165">
        <f>IF(実施計画様式!AF165="",0,IFERROR(VLOOKUP(実施計画様式!AF165,―!$AP$29:$AQ$29,2,FALSE),"error"))</f>
        <v>0</v>
      </c>
      <c r="AG165">
        <f>IF(実施計画様式!AG165="",0,IFERROR(VLOOKUP(実施計画様式!AG165,―!Y:Z,2,FALSE),"error"))</f>
        <v>0</v>
      </c>
      <c r="AH165">
        <f>IF(実施計画様式!AH165="",0,IFERROR(VLOOKUP(実施計画様式!AH165,―!AA:AB,2,FALSE),"error"))</f>
        <v>0</v>
      </c>
      <c r="AI165">
        <f>IF(実施計画様式!AI165="",0,IFERROR(VLOOKUP(実施計画様式!AI165,―!AN:AO,2,FALSE),"error"))</f>
        <v>0</v>
      </c>
      <c r="AJ165">
        <f>IF(実施計画様式!AJ165="",0,IFERROR(VLOOKUP(実施計画様式!AJ165,―!AN:AO,2,FALSE),"error"))</f>
        <v>0</v>
      </c>
      <c r="AK165">
        <f>IF(実施計画様式!AK165="",0,IFERROR(VLOOKUP(実施計画様式!AK165,―!AN:AO,2,FALSE),"error"))</f>
        <v>0</v>
      </c>
      <c r="AL165">
        <f>IF(実施計画様式!AL165="",0,1)</f>
        <v>0</v>
      </c>
      <c r="AM165">
        <f>IF(実施計画様式!AM165="",0,IFERROR(VLOOKUP(実施計画様式!AM165,―!$AP$10:$AQ$23,2,FALSE),"error"))</f>
        <v>0</v>
      </c>
      <c r="AN165">
        <f>IF(実施計画様式!AN165="",0,IFERROR(VLOOKUP(実施計画様式!AN165,―!$AP$39:$AQ$44,2,FALSE),"error"))</f>
        <v>0</v>
      </c>
      <c r="AO165">
        <f>IF(実施計画様式!AO165="",0,IFERROR(VLOOKUP(実施計画様式!AO165,参考資料1_対象分野リスト!$B$2:$C$46,2,FALSE),"error"))</f>
        <v>0</v>
      </c>
      <c r="AP165">
        <f>IF(実施計画様式!AP165="",0,IFERROR(VLOOKUP(実施計画様式!AP165,参考資料1_対象分野リスト!$B$2:$C$46,2,FALSE),"error"))</f>
        <v>0</v>
      </c>
      <c r="AQ165">
        <f>IF(実施計画様式!AQ165="",0,IFERROR(VLOOKUP(実施計画様式!AQ165,参考資料1_対象分野リスト!$B$2:$C$46,2,FALSE),"error"))</f>
        <v>0</v>
      </c>
      <c r="AR165">
        <f>IF(実施計画様式!AR165="",0,IFERROR(VLOOKUP(実施計画様式!AR165,参考資料1_対象分野リスト!$B$2:$C$46,2,FALSE),"error"))</f>
        <v>0</v>
      </c>
      <c r="AS165">
        <f>IF(実施計画様式!AS165="",0,IFERROR(VLOOKUP(実施計画様式!AS165,参考資料1_対象分野リスト!$E$5:$F$35,2,FALSE),"error"))</f>
        <v>0</v>
      </c>
      <c r="BB165">
        <f>IF(実施計画様式!BB165="",0,IFERROR(VLOOKUP(実施計画様式!BB165,―!AK:AL,2,FALSE),"error"))</f>
        <v>0</v>
      </c>
      <c r="BC165" t="str">
        <f t="shared" si="9"/>
        <v/>
      </c>
      <c r="BF165">
        <v>99</v>
      </c>
      <c r="BG165" t="str">
        <f t="shared" si="12"/>
        <v/>
      </c>
      <c r="BH165" t="str">
        <f>IF(AG165&gt;0,IF(VLOOKUP($B$62,―!$Y$2:$Z$25,2,FALSE)&lt;分岐管理シート!AG165,"予算化方法","予算化方法_未定なし"),"")</f>
        <v/>
      </c>
      <c r="BI165" t="str">
        <f t="shared" si="13"/>
        <v/>
      </c>
      <c r="BJ165" t="str">
        <f t="shared" si="14"/>
        <v/>
      </c>
      <c r="BK165" t="str">
        <f t="shared" si="15"/>
        <v/>
      </c>
      <c r="BL165" t="str">
        <f>_xlfn.IFNA(IF(AND(D165=1,M165=1),INDEX(―!$O$20:$P$26,MATCH(分岐管理シート!N165*100,―!$P$20:$P$26,0),1),""),"")</f>
        <v/>
      </c>
      <c r="BM165" t="str">
        <f>_xlfn.IFNA(IF(AND(D165=1,M165=1),INDEX(―!$O$17:$P$19,MATCH(9-分岐管理シート!N165-分岐管理シート!O165,―!$P$17:$P$19,0),1),""),"")</f>
        <v/>
      </c>
      <c r="BN165" t="str">
        <f>IF(AE165&lt;2,"",―!$AP$28)</f>
        <v/>
      </c>
      <c r="BO165" t="str">
        <f t="shared" si="11"/>
        <v/>
      </c>
      <c r="BP165" t="str">
        <f t="shared" si="16"/>
        <v/>
      </c>
      <c r="BR165">
        <f t="shared" si="10"/>
        <v>0</v>
      </c>
    </row>
    <row r="166" spans="3:70" x14ac:dyDescent="0.15">
      <c r="C166">
        <v>94</v>
      </c>
      <c r="D166" s="22">
        <f>IF(実施計画様式!D166="",0,IFERROR(VLOOKUP(実施計画様式!D166,―!A:B,2,FALSE),"error"))</f>
        <v>0</v>
      </c>
      <c r="E166">
        <f>IF(実施計画様式!E166="",0,IFERROR(VLOOKUP(実施計画様式!E166,―!$C$40:$D$47,2,FALSE),"error"))</f>
        <v>0</v>
      </c>
      <c r="F166">
        <f>IF(実施計画様式!F166="",0,IFERROR(VLOOKUP(実施計画様式!F166,―!$E$2:$F$2,2,FALSE),"error"))</f>
        <v>0</v>
      </c>
      <c r="G166">
        <f>IFERROR(VLOOKUP(実施計画様式!G166,―!$G$2:$H$2,2,FALSE),0)</f>
        <v>0</v>
      </c>
      <c r="H166">
        <f>IF(実施計画様式!H166="",0,1)</f>
        <v>0</v>
      </c>
      <c r="I166">
        <f>IF(実施計画様式!I166="",0,IFERROR(VLOOKUP(実施計画様式!I166,―!$I$2:$J$2,2,FALSE),"error"))</f>
        <v>0</v>
      </c>
      <c r="J166">
        <f>IF(実施計画様式!J166="",0,1)</f>
        <v>0</v>
      </c>
      <c r="K166">
        <f>IF(実施計画様式!K166="",0,IFERROR(VLOOKUP(実施計画様式!K166,―!K:L,2,FALSE),"error"))</f>
        <v>0</v>
      </c>
      <c r="L166">
        <f>IF(実施計画様式!L166="",0,IFERROR(VLOOKUP(実施計画様式!L166,―!$M$2:$N$2,2,FALSE),"error"))</f>
        <v>0</v>
      </c>
      <c r="M166">
        <f>IFERROR(VLOOKUP(実施計画様式!M166,―!O:P,2,FALSE),0)</f>
        <v>0</v>
      </c>
      <c r="N166">
        <f>IF(実施計画様式!N166="",0,IFERROR(VLOOKUP(実施計画様式!N166,―!$O$1:$P$12,2,FALSE),"error"))</f>
        <v>0</v>
      </c>
      <c r="O166">
        <f>IF(実施計画様式!O166="",0,IFERROR(VLOOKUP(実施計画様式!O166,―!$O$1:$P$12,2,FALSE),"error"))</f>
        <v>0</v>
      </c>
      <c r="P166">
        <f>IF(実施計画様式!P166="",0,IFERROR(VLOOKUP(実施計画様式!P166,―!$O$1:$P$12,2,FALSE),"error"))</f>
        <v>0</v>
      </c>
      <c r="Q166">
        <f>IF(実施計画様式!Q166="",0,1)</f>
        <v>0</v>
      </c>
      <c r="R166" t="s">
        <v>7625</v>
      </c>
      <c r="S166" t="s">
        <v>7625</v>
      </c>
      <c r="T166">
        <f>IF(実施計画様式!T166="",0,1)</f>
        <v>0</v>
      </c>
      <c r="U166">
        <f>IF(実施計画様式!U166="",0,1)</f>
        <v>0</v>
      </c>
      <c r="V166">
        <f>IF(実施計画様式!V166="",0,1)</f>
        <v>0</v>
      </c>
      <c r="W166">
        <f>IF(実施計画様式!W166="",0,1)</f>
        <v>0</v>
      </c>
      <c r="X166">
        <f>IF(実施計画様式!X166="",0,1)</f>
        <v>0</v>
      </c>
      <c r="Y166">
        <f>IF(実施計画様式!Y166="",0,1)</f>
        <v>0</v>
      </c>
      <c r="Z166">
        <f>IF(実施計画様式!Z166="",0,1)</f>
        <v>0</v>
      </c>
      <c r="AA166">
        <f>IF(実施計画様式!AA166="",0,1)</f>
        <v>0</v>
      </c>
      <c r="AB166">
        <f>IF(実施計画様式!AB166="",0,IFERROR(VLOOKUP(実施計画様式!AB166,―!$Q$2:$R$3,2,FALSE),"error"))</f>
        <v>0</v>
      </c>
      <c r="AC166">
        <f>IF(実施計画様式!AC166="",0,IFERROR(VLOOKUP(実施計画様式!AC166,―!$S$2:$T$3,2,FALSE),"error"))</f>
        <v>0</v>
      </c>
      <c r="AD166">
        <f>IF(実施計画様式!AD166="",0,IFERROR(VLOOKUP(実施計画様式!AD166,―!$U$2:$V$3,2,FALSE),"error"))</f>
        <v>0</v>
      </c>
      <c r="AE166">
        <f>IF(実施計画様式!AE166="",0,IFERROR(VLOOKUP(実施計画様式!AE166,―!$W$2:$X$3,2,FALSE),"error"))</f>
        <v>0</v>
      </c>
      <c r="AF166">
        <f>IF(実施計画様式!AF166="",0,IFERROR(VLOOKUP(実施計画様式!AF166,―!$AP$29:$AQ$29,2,FALSE),"error"))</f>
        <v>0</v>
      </c>
      <c r="AG166">
        <f>IF(実施計画様式!AG166="",0,IFERROR(VLOOKUP(実施計画様式!AG166,―!Y:Z,2,FALSE),"error"))</f>
        <v>0</v>
      </c>
      <c r="AH166">
        <f>IF(実施計画様式!AH166="",0,IFERROR(VLOOKUP(実施計画様式!AH166,―!AA:AB,2,FALSE),"error"))</f>
        <v>0</v>
      </c>
      <c r="AI166">
        <f>IF(実施計画様式!AI166="",0,IFERROR(VLOOKUP(実施計画様式!AI166,―!AN:AO,2,FALSE),"error"))</f>
        <v>0</v>
      </c>
      <c r="AJ166">
        <f>IF(実施計画様式!AJ166="",0,IFERROR(VLOOKUP(実施計画様式!AJ166,―!AN:AO,2,FALSE),"error"))</f>
        <v>0</v>
      </c>
      <c r="AK166">
        <f>IF(実施計画様式!AK166="",0,IFERROR(VLOOKUP(実施計画様式!AK166,―!AN:AO,2,FALSE),"error"))</f>
        <v>0</v>
      </c>
      <c r="AL166">
        <f>IF(実施計画様式!AL166="",0,1)</f>
        <v>0</v>
      </c>
      <c r="AM166">
        <f>IF(実施計画様式!AM166="",0,IFERROR(VLOOKUP(実施計画様式!AM166,―!$AP$10:$AQ$23,2,FALSE),"error"))</f>
        <v>0</v>
      </c>
      <c r="AN166">
        <f>IF(実施計画様式!AN166="",0,IFERROR(VLOOKUP(実施計画様式!AN166,―!$AP$39:$AQ$44,2,FALSE),"error"))</f>
        <v>0</v>
      </c>
      <c r="AO166">
        <f>IF(実施計画様式!AO166="",0,IFERROR(VLOOKUP(実施計画様式!AO166,参考資料1_対象分野リスト!$B$2:$C$46,2,FALSE),"error"))</f>
        <v>0</v>
      </c>
      <c r="AP166">
        <f>IF(実施計画様式!AP166="",0,IFERROR(VLOOKUP(実施計画様式!AP166,参考資料1_対象分野リスト!$B$2:$C$46,2,FALSE),"error"))</f>
        <v>0</v>
      </c>
      <c r="AQ166">
        <f>IF(実施計画様式!AQ166="",0,IFERROR(VLOOKUP(実施計画様式!AQ166,参考資料1_対象分野リスト!$B$2:$C$46,2,FALSE),"error"))</f>
        <v>0</v>
      </c>
      <c r="AR166">
        <f>IF(実施計画様式!AR166="",0,IFERROR(VLOOKUP(実施計画様式!AR166,参考資料1_対象分野リスト!$B$2:$C$46,2,FALSE),"error"))</f>
        <v>0</v>
      </c>
      <c r="AS166">
        <f>IF(実施計画様式!AS166="",0,IFERROR(VLOOKUP(実施計画様式!AS166,参考資料1_対象分野リスト!$E$5:$F$35,2,FALSE),"error"))</f>
        <v>0</v>
      </c>
      <c r="BB166">
        <f>IF(実施計画様式!BB166="",0,IFERROR(VLOOKUP(実施計画様式!BB166,―!AK:AL,2,FALSE),"error"))</f>
        <v>0</v>
      </c>
      <c r="BC166" t="str">
        <f t="shared" si="9"/>
        <v/>
      </c>
      <c r="BF166">
        <v>99</v>
      </c>
      <c r="BG166" t="str">
        <f t="shared" si="12"/>
        <v/>
      </c>
      <c r="BH166" t="str">
        <f>IF(AG166&gt;0,IF(VLOOKUP($B$62,―!$Y$2:$Z$25,2,FALSE)&lt;分岐管理シート!AG166,"予算化方法","予算化方法_未定なし"),"")</f>
        <v/>
      </c>
      <c r="BI166" t="str">
        <f t="shared" si="13"/>
        <v/>
      </c>
      <c r="BJ166" t="str">
        <f t="shared" si="14"/>
        <v/>
      </c>
      <c r="BK166" t="str">
        <f t="shared" si="15"/>
        <v/>
      </c>
      <c r="BL166" t="str">
        <f>_xlfn.IFNA(IF(AND(D166=1,M166=1),INDEX(―!$O$20:$P$26,MATCH(分岐管理シート!N166*100,―!$P$20:$P$26,0),1),""),"")</f>
        <v/>
      </c>
      <c r="BM166" t="str">
        <f>_xlfn.IFNA(IF(AND(D166=1,M166=1),INDEX(―!$O$17:$P$19,MATCH(9-分岐管理シート!N166-分岐管理シート!O166,―!$P$17:$P$19,0),1),""),"")</f>
        <v/>
      </c>
      <c r="BN166" t="str">
        <f>IF(AE166&lt;2,"",―!$AP$28)</f>
        <v/>
      </c>
      <c r="BO166" t="str">
        <f t="shared" si="11"/>
        <v/>
      </c>
      <c r="BP166" t="str">
        <f t="shared" si="16"/>
        <v/>
      </c>
      <c r="BR166">
        <f t="shared" si="10"/>
        <v>0</v>
      </c>
    </row>
    <row r="167" spans="3:70" x14ac:dyDescent="0.15">
      <c r="C167">
        <v>95</v>
      </c>
      <c r="D167" s="22">
        <f>IF(実施計画様式!D167="",0,IFERROR(VLOOKUP(実施計画様式!D167,―!A:B,2,FALSE),"error"))</f>
        <v>0</v>
      </c>
      <c r="E167">
        <f>IF(実施計画様式!E167="",0,IFERROR(VLOOKUP(実施計画様式!E167,―!$C$40:$D$47,2,FALSE),"error"))</f>
        <v>0</v>
      </c>
      <c r="F167">
        <f>IF(実施計画様式!F167="",0,IFERROR(VLOOKUP(実施計画様式!F167,―!$E$2:$F$2,2,FALSE),"error"))</f>
        <v>0</v>
      </c>
      <c r="G167">
        <f>IFERROR(VLOOKUP(実施計画様式!G167,―!$G$2:$H$2,2,FALSE),0)</f>
        <v>0</v>
      </c>
      <c r="H167">
        <f>IF(実施計画様式!H167="",0,1)</f>
        <v>0</v>
      </c>
      <c r="I167">
        <f>IF(実施計画様式!I167="",0,IFERROR(VLOOKUP(実施計画様式!I167,―!$I$2:$J$2,2,FALSE),"error"))</f>
        <v>0</v>
      </c>
      <c r="J167">
        <f>IF(実施計画様式!J167="",0,1)</f>
        <v>0</v>
      </c>
      <c r="K167">
        <f>IF(実施計画様式!K167="",0,IFERROR(VLOOKUP(実施計画様式!K167,―!K:L,2,FALSE),"error"))</f>
        <v>0</v>
      </c>
      <c r="L167">
        <f>IF(実施計画様式!L167="",0,IFERROR(VLOOKUP(実施計画様式!L167,―!$M$2:$N$2,2,FALSE),"error"))</f>
        <v>0</v>
      </c>
      <c r="M167">
        <f>IFERROR(VLOOKUP(実施計画様式!M167,―!O:P,2,FALSE),0)</f>
        <v>0</v>
      </c>
      <c r="N167">
        <f>IF(実施計画様式!N167="",0,IFERROR(VLOOKUP(実施計画様式!N167,―!$O$1:$P$12,2,FALSE),"error"))</f>
        <v>0</v>
      </c>
      <c r="O167">
        <f>IF(実施計画様式!O167="",0,IFERROR(VLOOKUP(実施計画様式!O167,―!$O$1:$P$12,2,FALSE),"error"))</f>
        <v>0</v>
      </c>
      <c r="P167">
        <f>IF(実施計画様式!P167="",0,IFERROR(VLOOKUP(実施計画様式!P167,―!$O$1:$P$12,2,FALSE),"error"))</f>
        <v>0</v>
      </c>
      <c r="Q167">
        <f>IF(実施計画様式!Q167="",0,1)</f>
        <v>0</v>
      </c>
      <c r="R167" t="s">
        <v>7625</v>
      </c>
      <c r="S167" t="s">
        <v>7625</v>
      </c>
      <c r="T167">
        <f>IF(実施計画様式!T167="",0,1)</f>
        <v>0</v>
      </c>
      <c r="U167">
        <f>IF(実施計画様式!U167="",0,1)</f>
        <v>0</v>
      </c>
      <c r="V167">
        <f>IF(実施計画様式!V167="",0,1)</f>
        <v>0</v>
      </c>
      <c r="W167">
        <f>IF(実施計画様式!W167="",0,1)</f>
        <v>0</v>
      </c>
      <c r="X167">
        <f>IF(実施計画様式!X167="",0,1)</f>
        <v>0</v>
      </c>
      <c r="Y167">
        <f>IF(実施計画様式!Y167="",0,1)</f>
        <v>0</v>
      </c>
      <c r="Z167">
        <f>IF(実施計画様式!Z167="",0,1)</f>
        <v>0</v>
      </c>
      <c r="AA167">
        <f>IF(実施計画様式!AA167="",0,1)</f>
        <v>0</v>
      </c>
      <c r="AB167">
        <f>IF(実施計画様式!AB167="",0,IFERROR(VLOOKUP(実施計画様式!AB167,―!$Q$2:$R$3,2,FALSE),"error"))</f>
        <v>0</v>
      </c>
      <c r="AC167">
        <f>IF(実施計画様式!AC167="",0,IFERROR(VLOOKUP(実施計画様式!AC167,―!$S$2:$T$3,2,FALSE),"error"))</f>
        <v>0</v>
      </c>
      <c r="AD167">
        <f>IF(実施計画様式!AD167="",0,IFERROR(VLOOKUP(実施計画様式!AD167,―!$U$2:$V$3,2,FALSE),"error"))</f>
        <v>0</v>
      </c>
      <c r="AE167">
        <f>IF(実施計画様式!AE167="",0,IFERROR(VLOOKUP(実施計画様式!AE167,―!$W$2:$X$3,2,FALSE),"error"))</f>
        <v>0</v>
      </c>
      <c r="AF167">
        <f>IF(実施計画様式!AF167="",0,IFERROR(VLOOKUP(実施計画様式!AF167,―!$AP$29:$AQ$29,2,FALSE),"error"))</f>
        <v>0</v>
      </c>
      <c r="AG167">
        <f>IF(実施計画様式!AG167="",0,IFERROR(VLOOKUP(実施計画様式!AG167,―!Y:Z,2,FALSE),"error"))</f>
        <v>0</v>
      </c>
      <c r="AH167">
        <f>IF(実施計画様式!AH167="",0,IFERROR(VLOOKUP(実施計画様式!AH167,―!AA:AB,2,FALSE),"error"))</f>
        <v>0</v>
      </c>
      <c r="AI167">
        <f>IF(実施計画様式!AI167="",0,IFERROR(VLOOKUP(実施計画様式!AI167,―!AN:AO,2,FALSE),"error"))</f>
        <v>0</v>
      </c>
      <c r="AJ167">
        <f>IF(実施計画様式!AJ167="",0,IFERROR(VLOOKUP(実施計画様式!AJ167,―!AN:AO,2,FALSE),"error"))</f>
        <v>0</v>
      </c>
      <c r="AK167">
        <f>IF(実施計画様式!AK167="",0,IFERROR(VLOOKUP(実施計画様式!AK167,―!AN:AO,2,FALSE),"error"))</f>
        <v>0</v>
      </c>
      <c r="AL167">
        <f>IF(実施計画様式!AL167="",0,1)</f>
        <v>0</v>
      </c>
      <c r="AM167">
        <f>IF(実施計画様式!AM167="",0,IFERROR(VLOOKUP(実施計画様式!AM167,―!$AP$10:$AQ$23,2,FALSE),"error"))</f>
        <v>0</v>
      </c>
      <c r="AN167">
        <f>IF(実施計画様式!AN167="",0,IFERROR(VLOOKUP(実施計画様式!AN167,―!$AP$39:$AQ$44,2,FALSE),"error"))</f>
        <v>0</v>
      </c>
      <c r="AO167">
        <f>IF(実施計画様式!AO167="",0,IFERROR(VLOOKUP(実施計画様式!AO167,参考資料1_対象分野リスト!$B$2:$C$46,2,FALSE),"error"))</f>
        <v>0</v>
      </c>
      <c r="AP167">
        <f>IF(実施計画様式!AP167="",0,IFERROR(VLOOKUP(実施計画様式!AP167,参考資料1_対象分野リスト!$B$2:$C$46,2,FALSE),"error"))</f>
        <v>0</v>
      </c>
      <c r="AQ167">
        <f>IF(実施計画様式!AQ167="",0,IFERROR(VLOOKUP(実施計画様式!AQ167,参考資料1_対象分野リスト!$B$2:$C$46,2,FALSE),"error"))</f>
        <v>0</v>
      </c>
      <c r="AR167">
        <f>IF(実施計画様式!AR167="",0,IFERROR(VLOOKUP(実施計画様式!AR167,参考資料1_対象分野リスト!$B$2:$C$46,2,FALSE),"error"))</f>
        <v>0</v>
      </c>
      <c r="AS167">
        <f>IF(実施計画様式!AS167="",0,IFERROR(VLOOKUP(実施計画様式!AS167,参考資料1_対象分野リスト!$E$5:$F$35,2,FALSE),"error"))</f>
        <v>0</v>
      </c>
      <c r="BB167">
        <f>IF(実施計画様式!BB167="",0,IFERROR(VLOOKUP(実施計画様式!BB167,―!AK:AL,2,FALSE),"error"))</f>
        <v>0</v>
      </c>
      <c r="BC167" t="str">
        <f t="shared" si="9"/>
        <v/>
      </c>
      <c r="BF167">
        <v>99</v>
      </c>
      <c r="BG167" t="str">
        <f t="shared" si="12"/>
        <v/>
      </c>
      <c r="BH167" t="str">
        <f>IF(AG167&gt;0,IF(VLOOKUP($B$62,―!$Y$2:$Z$25,2,FALSE)&lt;分岐管理シート!AG167,"予算化方法","予算化方法_未定なし"),"")</f>
        <v/>
      </c>
      <c r="BI167" t="str">
        <f t="shared" si="13"/>
        <v/>
      </c>
      <c r="BJ167" t="str">
        <f t="shared" si="14"/>
        <v/>
      </c>
      <c r="BK167" t="str">
        <f t="shared" si="15"/>
        <v/>
      </c>
      <c r="BL167" t="str">
        <f>_xlfn.IFNA(IF(AND(D167=1,M167=1),INDEX(―!$O$20:$P$26,MATCH(分岐管理シート!N167*100,―!$P$20:$P$26,0),1),""),"")</f>
        <v/>
      </c>
      <c r="BM167" t="str">
        <f>_xlfn.IFNA(IF(AND(D167=1,M167=1),INDEX(―!$O$17:$P$19,MATCH(9-分岐管理シート!N167-分岐管理シート!O167,―!$P$17:$P$19,0),1),""),"")</f>
        <v/>
      </c>
      <c r="BN167" t="str">
        <f>IF(AE167&lt;2,"",―!$AP$28)</f>
        <v/>
      </c>
      <c r="BO167" t="str">
        <f t="shared" si="11"/>
        <v/>
      </c>
      <c r="BP167" t="str">
        <f t="shared" si="16"/>
        <v/>
      </c>
      <c r="BR167">
        <f t="shared" si="10"/>
        <v>0</v>
      </c>
    </row>
    <row r="168" spans="3:70" x14ac:dyDescent="0.15">
      <c r="C168">
        <v>96</v>
      </c>
      <c r="D168" s="22">
        <f>IF(実施計画様式!D168="",0,IFERROR(VLOOKUP(実施計画様式!D168,―!A:B,2,FALSE),"error"))</f>
        <v>0</v>
      </c>
      <c r="E168">
        <f>IF(実施計画様式!E168="",0,IFERROR(VLOOKUP(実施計画様式!E168,―!$C$40:$D$47,2,FALSE),"error"))</f>
        <v>0</v>
      </c>
      <c r="F168">
        <f>IF(実施計画様式!F168="",0,IFERROR(VLOOKUP(実施計画様式!F168,―!$E$2:$F$2,2,FALSE),"error"))</f>
        <v>0</v>
      </c>
      <c r="G168">
        <f>IFERROR(VLOOKUP(実施計画様式!G168,―!$G$2:$H$2,2,FALSE),0)</f>
        <v>0</v>
      </c>
      <c r="H168">
        <f>IF(実施計画様式!H168="",0,1)</f>
        <v>0</v>
      </c>
      <c r="I168">
        <f>IF(実施計画様式!I168="",0,IFERROR(VLOOKUP(実施計画様式!I168,―!$I$2:$J$2,2,FALSE),"error"))</f>
        <v>0</v>
      </c>
      <c r="J168">
        <f>IF(実施計画様式!J168="",0,1)</f>
        <v>0</v>
      </c>
      <c r="K168">
        <f>IF(実施計画様式!K168="",0,IFERROR(VLOOKUP(実施計画様式!K168,―!K:L,2,FALSE),"error"))</f>
        <v>0</v>
      </c>
      <c r="L168">
        <f>IF(実施計画様式!L168="",0,IFERROR(VLOOKUP(実施計画様式!L168,―!$M$2:$N$2,2,FALSE),"error"))</f>
        <v>0</v>
      </c>
      <c r="M168">
        <f>IFERROR(VLOOKUP(実施計画様式!M168,―!O:P,2,FALSE),0)</f>
        <v>0</v>
      </c>
      <c r="N168">
        <f>IF(実施計画様式!N168="",0,IFERROR(VLOOKUP(実施計画様式!N168,―!$O$1:$P$12,2,FALSE),"error"))</f>
        <v>0</v>
      </c>
      <c r="O168">
        <f>IF(実施計画様式!O168="",0,IFERROR(VLOOKUP(実施計画様式!O168,―!$O$1:$P$12,2,FALSE),"error"))</f>
        <v>0</v>
      </c>
      <c r="P168">
        <f>IF(実施計画様式!P168="",0,IFERROR(VLOOKUP(実施計画様式!P168,―!$O$1:$P$12,2,FALSE),"error"))</f>
        <v>0</v>
      </c>
      <c r="Q168">
        <f>IF(実施計画様式!Q168="",0,1)</f>
        <v>0</v>
      </c>
      <c r="R168" t="s">
        <v>7625</v>
      </c>
      <c r="S168" t="s">
        <v>7625</v>
      </c>
      <c r="T168">
        <f>IF(実施計画様式!T168="",0,1)</f>
        <v>0</v>
      </c>
      <c r="U168">
        <f>IF(実施計画様式!U168="",0,1)</f>
        <v>0</v>
      </c>
      <c r="V168">
        <f>IF(実施計画様式!V168="",0,1)</f>
        <v>0</v>
      </c>
      <c r="W168">
        <f>IF(実施計画様式!W168="",0,1)</f>
        <v>0</v>
      </c>
      <c r="X168">
        <f>IF(実施計画様式!X168="",0,1)</f>
        <v>0</v>
      </c>
      <c r="Y168">
        <f>IF(実施計画様式!Y168="",0,1)</f>
        <v>0</v>
      </c>
      <c r="Z168">
        <f>IF(実施計画様式!Z168="",0,1)</f>
        <v>0</v>
      </c>
      <c r="AA168">
        <f>IF(実施計画様式!AA168="",0,1)</f>
        <v>0</v>
      </c>
      <c r="AB168">
        <f>IF(実施計画様式!AB168="",0,IFERROR(VLOOKUP(実施計画様式!AB168,―!$Q$2:$R$3,2,FALSE),"error"))</f>
        <v>0</v>
      </c>
      <c r="AC168">
        <f>IF(実施計画様式!AC168="",0,IFERROR(VLOOKUP(実施計画様式!AC168,―!$S$2:$T$3,2,FALSE),"error"))</f>
        <v>0</v>
      </c>
      <c r="AD168">
        <f>IF(実施計画様式!AD168="",0,IFERROR(VLOOKUP(実施計画様式!AD168,―!$U$2:$V$3,2,FALSE),"error"))</f>
        <v>0</v>
      </c>
      <c r="AE168">
        <f>IF(実施計画様式!AE168="",0,IFERROR(VLOOKUP(実施計画様式!AE168,―!$W$2:$X$3,2,FALSE),"error"))</f>
        <v>0</v>
      </c>
      <c r="AF168">
        <f>IF(実施計画様式!AF168="",0,IFERROR(VLOOKUP(実施計画様式!AF168,―!$AP$29:$AQ$29,2,FALSE),"error"))</f>
        <v>0</v>
      </c>
      <c r="AG168">
        <f>IF(実施計画様式!AG168="",0,IFERROR(VLOOKUP(実施計画様式!AG168,―!Y:Z,2,FALSE),"error"))</f>
        <v>0</v>
      </c>
      <c r="AH168">
        <f>IF(実施計画様式!AH168="",0,IFERROR(VLOOKUP(実施計画様式!AH168,―!AA:AB,2,FALSE),"error"))</f>
        <v>0</v>
      </c>
      <c r="AI168">
        <f>IF(実施計画様式!AI168="",0,IFERROR(VLOOKUP(実施計画様式!AI168,―!AN:AO,2,FALSE),"error"))</f>
        <v>0</v>
      </c>
      <c r="AJ168">
        <f>IF(実施計画様式!AJ168="",0,IFERROR(VLOOKUP(実施計画様式!AJ168,―!AN:AO,2,FALSE),"error"))</f>
        <v>0</v>
      </c>
      <c r="AK168">
        <f>IF(実施計画様式!AK168="",0,IFERROR(VLOOKUP(実施計画様式!AK168,―!AN:AO,2,FALSE),"error"))</f>
        <v>0</v>
      </c>
      <c r="AL168">
        <f>IF(実施計画様式!AL168="",0,1)</f>
        <v>0</v>
      </c>
      <c r="AM168">
        <f>IF(実施計画様式!AM168="",0,IFERROR(VLOOKUP(実施計画様式!AM168,―!$AP$10:$AQ$23,2,FALSE),"error"))</f>
        <v>0</v>
      </c>
      <c r="AN168">
        <f>IF(実施計画様式!AN168="",0,IFERROR(VLOOKUP(実施計画様式!AN168,―!$AP$39:$AQ$44,2,FALSE),"error"))</f>
        <v>0</v>
      </c>
      <c r="AO168">
        <f>IF(実施計画様式!AO168="",0,IFERROR(VLOOKUP(実施計画様式!AO168,参考資料1_対象分野リスト!$B$2:$C$46,2,FALSE),"error"))</f>
        <v>0</v>
      </c>
      <c r="AP168">
        <f>IF(実施計画様式!AP168="",0,IFERROR(VLOOKUP(実施計画様式!AP168,参考資料1_対象分野リスト!$B$2:$C$46,2,FALSE),"error"))</f>
        <v>0</v>
      </c>
      <c r="AQ168">
        <f>IF(実施計画様式!AQ168="",0,IFERROR(VLOOKUP(実施計画様式!AQ168,参考資料1_対象分野リスト!$B$2:$C$46,2,FALSE),"error"))</f>
        <v>0</v>
      </c>
      <c r="AR168">
        <f>IF(実施計画様式!AR168="",0,IFERROR(VLOOKUP(実施計画様式!AR168,参考資料1_対象分野リスト!$B$2:$C$46,2,FALSE),"error"))</f>
        <v>0</v>
      </c>
      <c r="AS168">
        <f>IF(実施計画様式!AS168="",0,IFERROR(VLOOKUP(実施計画様式!AS168,参考資料1_対象分野リスト!$E$5:$F$35,2,FALSE),"error"))</f>
        <v>0</v>
      </c>
      <c r="BB168">
        <f>IF(実施計画様式!BB168="",0,IFERROR(VLOOKUP(実施計画様式!BB168,―!AK:AL,2,FALSE),"error"))</f>
        <v>0</v>
      </c>
      <c r="BC168" t="str">
        <f t="shared" si="9"/>
        <v/>
      </c>
      <c r="BF168">
        <v>99</v>
      </c>
      <c r="BG168" t="str">
        <f t="shared" si="12"/>
        <v/>
      </c>
      <c r="BH168" t="str">
        <f>IF(AG168&gt;0,IF(VLOOKUP($B$62,―!$Y$2:$Z$25,2,FALSE)&lt;分岐管理シート!AG168,"予算化方法","予算化方法_未定なし"),"")</f>
        <v/>
      </c>
      <c r="BI168" t="str">
        <f t="shared" si="13"/>
        <v/>
      </c>
      <c r="BJ168" t="str">
        <f t="shared" si="14"/>
        <v/>
      </c>
      <c r="BK168" t="str">
        <f t="shared" si="15"/>
        <v/>
      </c>
      <c r="BL168" t="str">
        <f>_xlfn.IFNA(IF(AND(D168=1,M168=1),INDEX(―!$O$20:$P$26,MATCH(分岐管理シート!N168*100,―!$P$20:$P$26,0),1),""),"")</f>
        <v/>
      </c>
      <c r="BM168" t="str">
        <f>_xlfn.IFNA(IF(AND(D168=1,M168=1),INDEX(―!$O$17:$P$19,MATCH(9-分岐管理シート!N168-分岐管理シート!O168,―!$P$17:$P$19,0),1),""),"")</f>
        <v/>
      </c>
      <c r="BN168" t="str">
        <f>IF(AE168&lt;2,"",―!$AP$28)</f>
        <v/>
      </c>
      <c r="BO168" t="str">
        <f t="shared" si="11"/>
        <v/>
      </c>
      <c r="BP168" t="str">
        <f t="shared" si="16"/>
        <v/>
      </c>
      <c r="BR168">
        <f t="shared" si="10"/>
        <v>0</v>
      </c>
    </row>
    <row r="169" spans="3:70" x14ac:dyDescent="0.15">
      <c r="C169">
        <v>97</v>
      </c>
      <c r="D169" s="22">
        <f>IF(実施計画様式!D169="",0,IFERROR(VLOOKUP(実施計画様式!D169,―!A:B,2,FALSE),"error"))</f>
        <v>0</v>
      </c>
      <c r="E169">
        <f>IF(実施計画様式!E169="",0,IFERROR(VLOOKUP(実施計画様式!E169,―!$C$40:$D$47,2,FALSE),"error"))</f>
        <v>0</v>
      </c>
      <c r="F169">
        <f>IF(実施計画様式!F169="",0,IFERROR(VLOOKUP(実施計画様式!F169,―!$E$2:$F$2,2,FALSE),"error"))</f>
        <v>0</v>
      </c>
      <c r="G169">
        <f>IFERROR(VLOOKUP(実施計画様式!G169,―!$G$2:$H$2,2,FALSE),0)</f>
        <v>0</v>
      </c>
      <c r="H169">
        <f>IF(実施計画様式!H169="",0,1)</f>
        <v>0</v>
      </c>
      <c r="I169">
        <f>IF(実施計画様式!I169="",0,IFERROR(VLOOKUP(実施計画様式!I169,―!$I$2:$J$2,2,FALSE),"error"))</f>
        <v>0</v>
      </c>
      <c r="J169">
        <f>IF(実施計画様式!J169="",0,1)</f>
        <v>0</v>
      </c>
      <c r="K169">
        <f>IF(実施計画様式!K169="",0,IFERROR(VLOOKUP(実施計画様式!K169,―!K:L,2,FALSE),"error"))</f>
        <v>0</v>
      </c>
      <c r="L169">
        <f>IF(実施計画様式!L169="",0,IFERROR(VLOOKUP(実施計画様式!L169,―!$M$2:$N$2,2,FALSE),"error"))</f>
        <v>0</v>
      </c>
      <c r="M169">
        <f>IFERROR(VLOOKUP(実施計画様式!M169,―!O:P,2,FALSE),0)</f>
        <v>0</v>
      </c>
      <c r="N169">
        <f>IF(実施計画様式!N169="",0,IFERROR(VLOOKUP(実施計画様式!N169,―!$O$1:$P$12,2,FALSE),"error"))</f>
        <v>0</v>
      </c>
      <c r="O169">
        <f>IF(実施計画様式!O169="",0,IFERROR(VLOOKUP(実施計画様式!O169,―!$O$1:$P$12,2,FALSE),"error"))</f>
        <v>0</v>
      </c>
      <c r="P169">
        <f>IF(実施計画様式!P169="",0,IFERROR(VLOOKUP(実施計画様式!P169,―!$O$1:$P$12,2,FALSE),"error"))</f>
        <v>0</v>
      </c>
      <c r="Q169">
        <f>IF(実施計画様式!Q169="",0,1)</f>
        <v>0</v>
      </c>
      <c r="R169" t="s">
        <v>7625</v>
      </c>
      <c r="S169" t="s">
        <v>7625</v>
      </c>
      <c r="T169">
        <f>IF(実施計画様式!T169="",0,1)</f>
        <v>0</v>
      </c>
      <c r="U169">
        <f>IF(実施計画様式!U169="",0,1)</f>
        <v>0</v>
      </c>
      <c r="V169">
        <f>IF(実施計画様式!V169="",0,1)</f>
        <v>0</v>
      </c>
      <c r="W169">
        <f>IF(実施計画様式!W169="",0,1)</f>
        <v>0</v>
      </c>
      <c r="X169">
        <f>IF(実施計画様式!X169="",0,1)</f>
        <v>0</v>
      </c>
      <c r="Y169">
        <f>IF(実施計画様式!Y169="",0,1)</f>
        <v>0</v>
      </c>
      <c r="Z169">
        <f>IF(実施計画様式!Z169="",0,1)</f>
        <v>0</v>
      </c>
      <c r="AA169">
        <f>IF(実施計画様式!AA169="",0,1)</f>
        <v>0</v>
      </c>
      <c r="AB169">
        <f>IF(実施計画様式!AB169="",0,IFERROR(VLOOKUP(実施計画様式!AB169,―!$Q$2:$R$3,2,FALSE),"error"))</f>
        <v>0</v>
      </c>
      <c r="AC169">
        <f>IF(実施計画様式!AC169="",0,IFERROR(VLOOKUP(実施計画様式!AC169,―!$S$2:$T$3,2,FALSE),"error"))</f>
        <v>0</v>
      </c>
      <c r="AD169">
        <f>IF(実施計画様式!AD169="",0,IFERROR(VLOOKUP(実施計画様式!AD169,―!$U$2:$V$3,2,FALSE),"error"))</f>
        <v>0</v>
      </c>
      <c r="AE169">
        <f>IF(実施計画様式!AE169="",0,IFERROR(VLOOKUP(実施計画様式!AE169,―!$W$2:$X$3,2,FALSE),"error"))</f>
        <v>0</v>
      </c>
      <c r="AF169">
        <f>IF(実施計画様式!AF169="",0,IFERROR(VLOOKUP(実施計画様式!AF169,―!$AP$29:$AQ$29,2,FALSE),"error"))</f>
        <v>0</v>
      </c>
      <c r="AG169">
        <f>IF(実施計画様式!AG169="",0,IFERROR(VLOOKUP(実施計画様式!AG169,―!Y:Z,2,FALSE),"error"))</f>
        <v>0</v>
      </c>
      <c r="AH169">
        <f>IF(実施計画様式!AH169="",0,IFERROR(VLOOKUP(実施計画様式!AH169,―!AA:AB,2,FALSE),"error"))</f>
        <v>0</v>
      </c>
      <c r="AI169">
        <f>IF(実施計画様式!AI169="",0,IFERROR(VLOOKUP(実施計画様式!AI169,―!AN:AO,2,FALSE),"error"))</f>
        <v>0</v>
      </c>
      <c r="AJ169">
        <f>IF(実施計画様式!AJ169="",0,IFERROR(VLOOKUP(実施計画様式!AJ169,―!AN:AO,2,FALSE),"error"))</f>
        <v>0</v>
      </c>
      <c r="AK169">
        <f>IF(実施計画様式!AK169="",0,IFERROR(VLOOKUP(実施計画様式!AK169,―!AN:AO,2,FALSE),"error"))</f>
        <v>0</v>
      </c>
      <c r="AL169">
        <f>IF(実施計画様式!AL169="",0,1)</f>
        <v>0</v>
      </c>
      <c r="AM169">
        <f>IF(実施計画様式!AM169="",0,IFERROR(VLOOKUP(実施計画様式!AM169,―!$AP$10:$AQ$23,2,FALSE),"error"))</f>
        <v>0</v>
      </c>
      <c r="AN169">
        <f>IF(実施計画様式!AN169="",0,IFERROR(VLOOKUP(実施計画様式!AN169,―!$AP$39:$AQ$44,2,FALSE),"error"))</f>
        <v>0</v>
      </c>
      <c r="AO169">
        <f>IF(実施計画様式!AO169="",0,IFERROR(VLOOKUP(実施計画様式!AO169,参考資料1_対象分野リスト!$B$2:$C$46,2,FALSE),"error"))</f>
        <v>0</v>
      </c>
      <c r="AP169">
        <f>IF(実施計画様式!AP169="",0,IFERROR(VLOOKUP(実施計画様式!AP169,参考資料1_対象分野リスト!$B$2:$C$46,2,FALSE),"error"))</f>
        <v>0</v>
      </c>
      <c r="AQ169">
        <f>IF(実施計画様式!AQ169="",0,IFERROR(VLOOKUP(実施計画様式!AQ169,参考資料1_対象分野リスト!$B$2:$C$46,2,FALSE),"error"))</f>
        <v>0</v>
      </c>
      <c r="AR169">
        <f>IF(実施計画様式!AR169="",0,IFERROR(VLOOKUP(実施計画様式!AR169,参考資料1_対象分野リスト!$B$2:$C$46,2,FALSE),"error"))</f>
        <v>0</v>
      </c>
      <c r="AS169">
        <f>IF(実施計画様式!AS169="",0,IFERROR(VLOOKUP(実施計画様式!AS169,参考資料1_対象分野リスト!$E$5:$F$35,2,FALSE),"error"))</f>
        <v>0</v>
      </c>
      <c r="BB169">
        <f>IF(実施計画様式!BB169="",0,IFERROR(VLOOKUP(実施計画様式!BB169,―!AK:AL,2,FALSE),"error"))</f>
        <v>0</v>
      </c>
      <c r="BC169" t="str">
        <f t="shared" si="9"/>
        <v/>
      </c>
      <c r="BF169">
        <v>99</v>
      </c>
      <c r="BG169" t="str">
        <f t="shared" si="12"/>
        <v/>
      </c>
      <c r="BH169" t="str">
        <f>IF(AG169&gt;0,IF(VLOOKUP($B$62,―!$Y$2:$Z$25,2,FALSE)&lt;分岐管理シート!AG169,"予算化方法","予算化方法_未定なし"),"")</f>
        <v/>
      </c>
      <c r="BI169" t="str">
        <f t="shared" si="13"/>
        <v/>
      </c>
      <c r="BJ169" t="str">
        <f t="shared" si="14"/>
        <v/>
      </c>
      <c r="BK169" t="str">
        <f t="shared" si="15"/>
        <v/>
      </c>
      <c r="BL169" t="str">
        <f>_xlfn.IFNA(IF(AND(D169=1,M169=1),INDEX(―!$O$20:$P$26,MATCH(分岐管理シート!N169*100,―!$P$20:$P$26,0),1),""),"")</f>
        <v/>
      </c>
      <c r="BM169" t="str">
        <f>_xlfn.IFNA(IF(AND(D169=1,M169=1),INDEX(―!$O$17:$P$19,MATCH(9-分岐管理シート!N169-分岐管理シート!O169,―!$P$17:$P$19,0),1),""),"")</f>
        <v/>
      </c>
      <c r="BN169" t="str">
        <f>IF(AE169&lt;2,"",―!$AP$28)</f>
        <v/>
      </c>
      <c r="BO169" t="str">
        <f t="shared" si="11"/>
        <v/>
      </c>
      <c r="BP169" t="str">
        <f t="shared" si="16"/>
        <v/>
      </c>
      <c r="BR169">
        <f t="shared" si="10"/>
        <v>0</v>
      </c>
    </row>
    <row r="170" spans="3:70" x14ac:dyDescent="0.15">
      <c r="C170">
        <v>98</v>
      </c>
      <c r="D170" s="22">
        <f>IF(実施計画様式!D170="",0,IFERROR(VLOOKUP(実施計画様式!D170,―!A:B,2,FALSE),"error"))</f>
        <v>0</v>
      </c>
      <c r="E170">
        <f>IF(実施計画様式!E170="",0,IFERROR(VLOOKUP(実施計画様式!E170,―!$C$40:$D$47,2,FALSE),"error"))</f>
        <v>0</v>
      </c>
      <c r="F170">
        <f>IF(実施計画様式!F170="",0,IFERROR(VLOOKUP(実施計画様式!F170,―!$E$2:$F$2,2,FALSE),"error"))</f>
        <v>0</v>
      </c>
      <c r="G170">
        <f>IFERROR(VLOOKUP(実施計画様式!G170,―!$G$2:$H$2,2,FALSE),0)</f>
        <v>0</v>
      </c>
      <c r="H170">
        <f>IF(実施計画様式!H170="",0,1)</f>
        <v>0</v>
      </c>
      <c r="I170">
        <f>IF(実施計画様式!I170="",0,IFERROR(VLOOKUP(実施計画様式!I170,―!$I$2:$J$2,2,FALSE),"error"))</f>
        <v>0</v>
      </c>
      <c r="J170">
        <f>IF(実施計画様式!J170="",0,1)</f>
        <v>0</v>
      </c>
      <c r="K170">
        <f>IF(実施計画様式!K170="",0,IFERROR(VLOOKUP(実施計画様式!K170,―!K:L,2,FALSE),"error"))</f>
        <v>0</v>
      </c>
      <c r="L170">
        <f>IF(実施計画様式!L170="",0,IFERROR(VLOOKUP(実施計画様式!L170,―!$M$2:$N$2,2,FALSE),"error"))</f>
        <v>0</v>
      </c>
      <c r="M170">
        <f>IFERROR(VLOOKUP(実施計画様式!M170,―!O:P,2,FALSE),0)</f>
        <v>0</v>
      </c>
      <c r="N170">
        <f>IF(実施計画様式!N170="",0,IFERROR(VLOOKUP(実施計画様式!N170,―!$O$1:$P$12,2,FALSE),"error"))</f>
        <v>0</v>
      </c>
      <c r="O170">
        <f>IF(実施計画様式!O170="",0,IFERROR(VLOOKUP(実施計画様式!O170,―!$O$1:$P$12,2,FALSE),"error"))</f>
        <v>0</v>
      </c>
      <c r="P170">
        <f>IF(実施計画様式!P170="",0,IFERROR(VLOOKUP(実施計画様式!P170,―!$O$1:$P$12,2,FALSE),"error"))</f>
        <v>0</v>
      </c>
      <c r="Q170">
        <f>IF(実施計画様式!Q170="",0,1)</f>
        <v>0</v>
      </c>
      <c r="R170" t="s">
        <v>7625</v>
      </c>
      <c r="S170" t="s">
        <v>7625</v>
      </c>
      <c r="T170">
        <f>IF(実施計画様式!T170="",0,1)</f>
        <v>0</v>
      </c>
      <c r="U170">
        <f>IF(実施計画様式!U170="",0,1)</f>
        <v>0</v>
      </c>
      <c r="V170">
        <f>IF(実施計画様式!V170="",0,1)</f>
        <v>0</v>
      </c>
      <c r="W170">
        <f>IF(実施計画様式!W170="",0,1)</f>
        <v>0</v>
      </c>
      <c r="X170">
        <f>IF(実施計画様式!X170="",0,1)</f>
        <v>0</v>
      </c>
      <c r="Y170">
        <f>IF(実施計画様式!Y170="",0,1)</f>
        <v>0</v>
      </c>
      <c r="Z170">
        <f>IF(実施計画様式!Z170="",0,1)</f>
        <v>0</v>
      </c>
      <c r="AA170">
        <f>IF(実施計画様式!AA170="",0,1)</f>
        <v>0</v>
      </c>
      <c r="AB170">
        <f>IF(実施計画様式!AB170="",0,IFERROR(VLOOKUP(実施計画様式!AB170,―!$Q$2:$R$3,2,FALSE),"error"))</f>
        <v>0</v>
      </c>
      <c r="AC170">
        <f>IF(実施計画様式!AC170="",0,IFERROR(VLOOKUP(実施計画様式!AC170,―!$S$2:$T$3,2,FALSE),"error"))</f>
        <v>0</v>
      </c>
      <c r="AD170">
        <f>IF(実施計画様式!AD170="",0,IFERROR(VLOOKUP(実施計画様式!AD170,―!$U$2:$V$3,2,FALSE),"error"))</f>
        <v>0</v>
      </c>
      <c r="AE170">
        <f>IF(実施計画様式!AE170="",0,IFERROR(VLOOKUP(実施計画様式!AE170,―!$W$2:$X$3,2,FALSE),"error"))</f>
        <v>0</v>
      </c>
      <c r="AF170">
        <f>IF(実施計画様式!AF170="",0,IFERROR(VLOOKUP(実施計画様式!AF170,―!$AP$29:$AQ$29,2,FALSE),"error"))</f>
        <v>0</v>
      </c>
      <c r="AG170">
        <f>IF(実施計画様式!AG170="",0,IFERROR(VLOOKUP(実施計画様式!AG170,―!Y:Z,2,FALSE),"error"))</f>
        <v>0</v>
      </c>
      <c r="AH170">
        <f>IF(実施計画様式!AH170="",0,IFERROR(VLOOKUP(実施計画様式!AH170,―!AA:AB,2,FALSE),"error"))</f>
        <v>0</v>
      </c>
      <c r="AI170">
        <f>IF(実施計画様式!AI170="",0,IFERROR(VLOOKUP(実施計画様式!AI170,―!AN:AO,2,FALSE),"error"))</f>
        <v>0</v>
      </c>
      <c r="AJ170">
        <f>IF(実施計画様式!AJ170="",0,IFERROR(VLOOKUP(実施計画様式!AJ170,―!AN:AO,2,FALSE),"error"))</f>
        <v>0</v>
      </c>
      <c r="AK170">
        <f>IF(実施計画様式!AK170="",0,IFERROR(VLOOKUP(実施計画様式!AK170,―!AN:AO,2,FALSE),"error"))</f>
        <v>0</v>
      </c>
      <c r="AL170">
        <f>IF(実施計画様式!AL170="",0,1)</f>
        <v>0</v>
      </c>
      <c r="AM170">
        <f>IF(実施計画様式!AM170="",0,IFERROR(VLOOKUP(実施計画様式!AM170,―!$AP$10:$AQ$23,2,FALSE),"error"))</f>
        <v>0</v>
      </c>
      <c r="AN170">
        <f>IF(実施計画様式!AN170="",0,IFERROR(VLOOKUP(実施計画様式!AN170,―!$AP$39:$AQ$44,2,FALSE),"error"))</f>
        <v>0</v>
      </c>
      <c r="AO170">
        <f>IF(実施計画様式!AO170="",0,IFERROR(VLOOKUP(実施計画様式!AO170,参考資料1_対象分野リスト!$B$2:$C$46,2,FALSE),"error"))</f>
        <v>0</v>
      </c>
      <c r="AP170">
        <f>IF(実施計画様式!AP170="",0,IFERROR(VLOOKUP(実施計画様式!AP170,参考資料1_対象分野リスト!$B$2:$C$46,2,FALSE),"error"))</f>
        <v>0</v>
      </c>
      <c r="AQ170">
        <f>IF(実施計画様式!AQ170="",0,IFERROR(VLOOKUP(実施計画様式!AQ170,参考資料1_対象分野リスト!$B$2:$C$46,2,FALSE),"error"))</f>
        <v>0</v>
      </c>
      <c r="AR170">
        <f>IF(実施計画様式!AR170="",0,IFERROR(VLOOKUP(実施計画様式!AR170,参考資料1_対象分野リスト!$B$2:$C$46,2,FALSE),"error"))</f>
        <v>0</v>
      </c>
      <c r="AS170">
        <f>IF(実施計画様式!AS170="",0,IFERROR(VLOOKUP(実施計画様式!AS170,参考資料1_対象分野リスト!$E$5:$F$35,2,FALSE),"error"))</f>
        <v>0</v>
      </c>
      <c r="BB170">
        <f>IF(実施計画様式!BB170="",0,IFERROR(VLOOKUP(実施計画様式!BB170,―!AK:AL,2,FALSE),"error"))</f>
        <v>0</v>
      </c>
      <c r="BC170" t="str">
        <f t="shared" si="9"/>
        <v/>
      </c>
      <c r="BF170">
        <v>99</v>
      </c>
      <c r="BG170" t="str">
        <f t="shared" si="12"/>
        <v/>
      </c>
      <c r="BH170" t="str">
        <f>IF(AG170&gt;0,IF(VLOOKUP($B$62,―!$Y$2:$Z$25,2,FALSE)&lt;分岐管理シート!AG170,"予算化方法","予算化方法_未定なし"),"")</f>
        <v/>
      </c>
      <c r="BI170" t="str">
        <f t="shared" si="13"/>
        <v/>
      </c>
      <c r="BJ170" t="str">
        <f t="shared" si="14"/>
        <v/>
      </c>
      <c r="BK170" t="str">
        <f t="shared" si="15"/>
        <v/>
      </c>
      <c r="BL170" t="str">
        <f>_xlfn.IFNA(IF(AND(D170=1,M170=1),INDEX(―!$O$20:$P$26,MATCH(分岐管理シート!N170*100,―!$P$20:$P$26,0),1),""),"")</f>
        <v/>
      </c>
      <c r="BM170" t="str">
        <f>_xlfn.IFNA(IF(AND(D170=1,M170=1),INDEX(―!$O$17:$P$19,MATCH(9-分岐管理シート!N170-分岐管理シート!O170,―!$P$17:$P$19,0),1),""),"")</f>
        <v/>
      </c>
      <c r="BN170" t="str">
        <f>IF(AE170&lt;2,"",―!$AP$28)</f>
        <v/>
      </c>
      <c r="BO170" t="str">
        <f t="shared" si="11"/>
        <v/>
      </c>
      <c r="BP170" t="str">
        <f t="shared" si="16"/>
        <v/>
      </c>
      <c r="BR170">
        <f t="shared" si="10"/>
        <v>0</v>
      </c>
    </row>
    <row r="171" spans="3:70" x14ac:dyDescent="0.15">
      <c r="C171">
        <v>99</v>
      </c>
      <c r="D171" s="22">
        <f>IF(実施計画様式!D171="",0,IFERROR(VLOOKUP(実施計画様式!D171,―!A:B,2,FALSE),"error"))</f>
        <v>0</v>
      </c>
      <c r="E171">
        <f>IF(実施計画様式!E171="",0,IFERROR(VLOOKUP(実施計画様式!E171,―!$C$40:$D$47,2,FALSE),"error"))</f>
        <v>0</v>
      </c>
      <c r="F171">
        <f>IF(実施計画様式!F171="",0,IFERROR(VLOOKUP(実施計画様式!F171,―!$E$2:$F$2,2,FALSE),"error"))</f>
        <v>0</v>
      </c>
      <c r="G171">
        <f>IFERROR(VLOOKUP(実施計画様式!G171,―!$G$2:$H$2,2,FALSE),0)</f>
        <v>0</v>
      </c>
      <c r="H171">
        <f>IF(実施計画様式!H171="",0,1)</f>
        <v>0</v>
      </c>
      <c r="I171">
        <f>IF(実施計画様式!I171="",0,IFERROR(VLOOKUP(実施計画様式!I171,―!$I$2:$J$2,2,FALSE),"error"))</f>
        <v>0</v>
      </c>
      <c r="J171">
        <f>IF(実施計画様式!J171="",0,1)</f>
        <v>0</v>
      </c>
      <c r="K171">
        <f>IF(実施計画様式!K171="",0,IFERROR(VLOOKUP(実施計画様式!K171,―!K:L,2,FALSE),"error"))</f>
        <v>0</v>
      </c>
      <c r="L171">
        <f>IF(実施計画様式!L171="",0,IFERROR(VLOOKUP(実施計画様式!L171,―!$M$2:$N$2,2,FALSE),"error"))</f>
        <v>0</v>
      </c>
      <c r="M171">
        <f>IFERROR(VLOOKUP(実施計画様式!M171,―!O:P,2,FALSE),0)</f>
        <v>0</v>
      </c>
      <c r="N171">
        <f>IF(実施計画様式!N171="",0,IFERROR(VLOOKUP(実施計画様式!N171,―!$O$1:$P$12,2,FALSE),"error"))</f>
        <v>0</v>
      </c>
      <c r="O171">
        <f>IF(実施計画様式!O171="",0,IFERROR(VLOOKUP(実施計画様式!O171,―!$O$1:$P$12,2,FALSE),"error"))</f>
        <v>0</v>
      </c>
      <c r="P171">
        <f>IF(実施計画様式!P171="",0,IFERROR(VLOOKUP(実施計画様式!P171,―!$O$1:$P$12,2,FALSE),"error"))</f>
        <v>0</v>
      </c>
      <c r="Q171">
        <f>IF(実施計画様式!Q171="",0,1)</f>
        <v>0</v>
      </c>
      <c r="R171" t="s">
        <v>7625</v>
      </c>
      <c r="S171" t="s">
        <v>7625</v>
      </c>
      <c r="T171">
        <f>IF(実施計画様式!T171="",0,1)</f>
        <v>0</v>
      </c>
      <c r="U171">
        <f>IF(実施計画様式!U171="",0,1)</f>
        <v>0</v>
      </c>
      <c r="V171">
        <f>IF(実施計画様式!V171="",0,1)</f>
        <v>0</v>
      </c>
      <c r="W171">
        <f>IF(実施計画様式!W171="",0,1)</f>
        <v>0</v>
      </c>
      <c r="X171">
        <f>IF(実施計画様式!X171="",0,1)</f>
        <v>0</v>
      </c>
      <c r="Y171">
        <f>IF(実施計画様式!Y171="",0,1)</f>
        <v>0</v>
      </c>
      <c r="Z171">
        <f>IF(実施計画様式!Z171="",0,1)</f>
        <v>0</v>
      </c>
      <c r="AA171">
        <f>IF(実施計画様式!AA171="",0,1)</f>
        <v>0</v>
      </c>
      <c r="AB171">
        <f>IF(実施計画様式!AB171="",0,IFERROR(VLOOKUP(実施計画様式!AB171,―!$Q$2:$R$3,2,FALSE),"error"))</f>
        <v>0</v>
      </c>
      <c r="AC171">
        <f>IF(実施計画様式!AC171="",0,IFERROR(VLOOKUP(実施計画様式!AC171,―!$S$2:$T$3,2,FALSE),"error"))</f>
        <v>0</v>
      </c>
      <c r="AD171">
        <f>IF(実施計画様式!AD171="",0,IFERROR(VLOOKUP(実施計画様式!AD171,―!$U$2:$V$3,2,FALSE),"error"))</f>
        <v>0</v>
      </c>
      <c r="AE171">
        <f>IF(実施計画様式!AE171="",0,IFERROR(VLOOKUP(実施計画様式!AE171,―!$W$2:$X$3,2,FALSE),"error"))</f>
        <v>0</v>
      </c>
      <c r="AF171">
        <f>IF(実施計画様式!AF171="",0,IFERROR(VLOOKUP(実施計画様式!AF171,―!$AP$29:$AQ$29,2,FALSE),"error"))</f>
        <v>0</v>
      </c>
      <c r="AG171">
        <f>IF(実施計画様式!AG171="",0,IFERROR(VLOOKUP(実施計画様式!AG171,―!Y:Z,2,FALSE),"error"))</f>
        <v>0</v>
      </c>
      <c r="AH171">
        <f>IF(実施計画様式!AH171="",0,IFERROR(VLOOKUP(実施計画様式!AH171,―!AA:AB,2,FALSE),"error"))</f>
        <v>0</v>
      </c>
      <c r="AI171">
        <f>IF(実施計画様式!AI171="",0,IFERROR(VLOOKUP(実施計画様式!AI171,―!AN:AO,2,FALSE),"error"))</f>
        <v>0</v>
      </c>
      <c r="AJ171">
        <f>IF(実施計画様式!AJ171="",0,IFERROR(VLOOKUP(実施計画様式!AJ171,―!AN:AO,2,FALSE),"error"))</f>
        <v>0</v>
      </c>
      <c r="AK171">
        <f>IF(実施計画様式!AK171="",0,IFERROR(VLOOKUP(実施計画様式!AK171,―!AN:AO,2,FALSE),"error"))</f>
        <v>0</v>
      </c>
      <c r="AL171">
        <f>IF(実施計画様式!AL171="",0,1)</f>
        <v>0</v>
      </c>
      <c r="AM171">
        <f>IF(実施計画様式!AM171="",0,IFERROR(VLOOKUP(実施計画様式!AM171,―!$AP$10:$AQ$23,2,FALSE),"error"))</f>
        <v>0</v>
      </c>
      <c r="AN171">
        <f>IF(実施計画様式!AN171="",0,IFERROR(VLOOKUP(実施計画様式!AN171,―!$AP$39:$AQ$44,2,FALSE),"error"))</f>
        <v>0</v>
      </c>
      <c r="AO171">
        <f>IF(実施計画様式!AO171="",0,IFERROR(VLOOKUP(実施計画様式!AO171,参考資料1_対象分野リスト!$B$2:$C$46,2,FALSE),"error"))</f>
        <v>0</v>
      </c>
      <c r="AP171">
        <f>IF(実施計画様式!AP171="",0,IFERROR(VLOOKUP(実施計画様式!AP171,参考資料1_対象分野リスト!$B$2:$C$46,2,FALSE),"error"))</f>
        <v>0</v>
      </c>
      <c r="AQ171">
        <f>IF(実施計画様式!AQ171="",0,IFERROR(VLOOKUP(実施計画様式!AQ171,参考資料1_対象分野リスト!$B$2:$C$46,2,FALSE),"error"))</f>
        <v>0</v>
      </c>
      <c r="AR171">
        <f>IF(実施計画様式!AR171="",0,IFERROR(VLOOKUP(実施計画様式!AR171,参考資料1_対象分野リスト!$B$2:$C$46,2,FALSE),"error"))</f>
        <v>0</v>
      </c>
      <c r="AS171">
        <f>IF(実施計画様式!AS171="",0,IFERROR(VLOOKUP(実施計画様式!AS171,参考資料1_対象分野リスト!$E$5:$F$35,2,FALSE),"error"))</f>
        <v>0</v>
      </c>
      <c r="BB171">
        <f>IF(実施計画様式!BB171="",0,IFERROR(VLOOKUP(実施計画様式!BB171,―!AK:AL,2,FALSE),"error"))</f>
        <v>0</v>
      </c>
      <c r="BC171" t="str">
        <f t="shared" si="9"/>
        <v/>
      </c>
      <c r="BF171">
        <v>99</v>
      </c>
      <c r="BG171" t="str">
        <f t="shared" si="12"/>
        <v/>
      </c>
      <c r="BH171" t="str">
        <f>IF(AG171&gt;0,IF(VLOOKUP($B$62,―!$Y$2:$Z$25,2,FALSE)&lt;分岐管理シート!AG171,"予算化方法","予算化方法_未定なし"),"")</f>
        <v/>
      </c>
      <c r="BI171" t="str">
        <f t="shared" si="13"/>
        <v/>
      </c>
      <c r="BJ171" t="str">
        <f t="shared" si="14"/>
        <v/>
      </c>
      <c r="BK171" t="str">
        <f t="shared" si="15"/>
        <v/>
      </c>
      <c r="BL171" t="str">
        <f>_xlfn.IFNA(IF(AND(D171=1,M171=1),INDEX(―!$O$20:$P$26,MATCH(分岐管理シート!N171*100,―!$P$20:$P$26,0),1),""),"")</f>
        <v/>
      </c>
      <c r="BM171" t="str">
        <f>_xlfn.IFNA(IF(AND(D171=1,M171=1),INDEX(―!$O$17:$P$19,MATCH(9-分岐管理シート!N171-分岐管理シート!O171,―!$P$17:$P$19,0),1),""),"")</f>
        <v/>
      </c>
      <c r="BN171" t="str">
        <f>IF(AE171&lt;2,"",―!$AP$28)</f>
        <v/>
      </c>
      <c r="BO171" t="str">
        <f t="shared" si="11"/>
        <v/>
      </c>
      <c r="BP171" t="str">
        <f t="shared" si="16"/>
        <v/>
      </c>
      <c r="BR171">
        <f t="shared" si="10"/>
        <v>0</v>
      </c>
    </row>
    <row r="172" spans="3:70" x14ac:dyDescent="0.15">
      <c r="C172">
        <v>100</v>
      </c>
      <c r="D172" s="22">
        <f>IF(実施計画様式!D172="",0,IFERROR(VLOOKUP(実施計画様式!D172,―!A:B,2,FALSE),"error"))</f>
        <v>0</v>
      </c>
      <c r="E172">
        <f>IF(実施計画様式!E172="",0,IFERROR(VLOOKUP(実施計画様式!E172,―!$C$40:$D$47,2,FALSE),"error"))</f>
        <v>0</v>
      </c>
      <c r="F172">
        <f>IF(実施計画様式!F172="",0,IFERROR(VLOOKUP(実施計画様式!F172,―!$E$2:$F$2,2,FALSE),"error"))</f>
        <v>0</v>
      </c>
      <c r="G172">
        <f>IFERROR(VLOOKUP(実施計画様式!G172,―!$G$2:$H$2,2,FALSE),0)</f>
        <v>0</v>
      </c>
      <c r="H172">
        <f>IF(実施計画様式!H172="",0,1)</f>
        <v>0</v>
      </c>
      <c r="I172">
        <f>IF(実施計画様式!I172="",0,IFERROR(VLOOKUP(実施計画様式!I172,―!$I$2:$J$2,2,FALSE),"error"))</f>
        <v>0</v>
      </c>
      <c r="J172">
        <f>IF(実施計画様式!J172="",0,1)</f>
        <v>0</v>
      </c>
      <c r="K172">
        <f>IF(実施計画様式!K172="",0,IFERROR(VLOOKUP(実施計画様式!K172,―!K:L,2,FALSE),"error"))</f>
        <v>0</v>
      </c>
      <c r="L172">
        <f>IF(実施計画様式!L172="",0,IFERROR(VLOOKUP(実施計画様式!L172,―!$M$2:$N$2,2,FALSE),"error"))</f>
        <v>0</v>
      </c>
      <c r="M172">
        <f>IFERROR(VLOOKUP(実施計画様式!M172,―!O:P,2,FALSE),0)</f>
        <v>0</v>
      </c>
      <c r="N172">
        <f>IF(実施計画様式!N172="",0,IFERROR(VLOOKUP(実施計画様式!N172,―!$O$1:$P$12,2,FALSE),"error"))</f>
        <v>0</v>
      </c>
      <c r="O172">
        <f>IF(実施計画様式!O172="",0,IFERROR(VLOOKUP(実施計画様式!O172,―!$O$1:$P$12,2,FALSE),"error"))</f>
        <v>0</v>
      </c>
      <c r="P172">
        <f>IF(実施計画様式!P172="",0,IFERROR(VLOOKUP(実施計画様式!P172,―!$O$1:$P$12,2,FALSE),"error"))</f>
        <v>0</v>
      </c>
      <c r="Q172">
        <f>IF(実施計画様式!Q172="",0,1)</f>
        <v>0</v>
      </c>
      <c r="R172" t="s">
        <v>7625</v>
      </c>
      <c r="S172" t="s">
        <v>7625</v>
      </c>
      <c r="T172">
        <f>IF(実施計画様式!T172="",0,1)</f>
        <v>0</v>
      </c>
      <c r="U172">
        <f>IF(実施計画様式!U172="",0,1)</f>
        <v>0</v>
      </c>
      <c r="V172">
        <f>IF(実施計画様式!V172="",0,1)</f>
        <v>0</v>
      </c>
      <c r="W172">
        <f>IF(実施計画様式!W172="",0,1)</f>
        <v>0</v>
      </c>
      <c r="X172">
        <f>IF(実施計画様式!X172="",0,1)</f>
        <v>0</v>
      </c>
      <c r="Y172">
        <f>IF(実施計画様式!Y172="",0,1)</f>
        <v>0</v>
      </c>
      <c r="Z172">
        <f>IF(実施計画様式!Z172="",0,1)</f>
        <v>0</v>
      </c>
      <c r="AA172">
        <f>IF(実施計画様式!AA172="",0,1)</f>
        <v>0</v>
      </c>
      <c r="AB172">
        <f>IF(実施計画様式!AB172="",0,IFERROR(VLOOKUP(実施計画様式!AB172,―!$Q$2:$R$3,2,FALSE),"error"))</f>
        <v>0</v>
      </c>
      <c r="AC172">
        <f>IF(実施計画様式!AC172="",0,IFERROR(VLOOKUP(実施計画様式!AC172,―!$S$2:$T$3,2,FALSE),"error"))</f>
        <v>0</v>
      </c>
      <c r="AD172">
        <f>IF(実施計画様式!AD172="",0,IFERROR(VLOOKUP(実施計画様式!AD172,―!$U$2:$V$3,2,FALSE),"error"))</f>
        <v>0</v>
      </c>
      <c r="AE172">
        <f>IF(実施計画様式!AE172="",0,IFERROR(VLOOKUP(実施計画様式!AE172,―!$W$2:$X$3,2,FALSE),"error"))</f>
        <v>0</v>
      </c>
      <c r="AF172">
        <f>IF(実施計画様式!AF172="",0,IFERROR(VLOOKUP(実施計画様式!AF172,―!$AP$29:$AQ$29,2,FALSE),"error"))</f>
        <v>0</v>
      </c>
      <c r="AG172">
        <f>IF(実施計画様式!AG172="",0,IFERROR(VLOOKUP(実施計画様式!AG172,―!Y:Z,2,FALSE),"error"))</f>
        <v>0</v>
      </c>
      <c r="AH172">
        <f>IF(実施計画様式!AH172="",0,IFERROR(VLOOKUP(実施計画様式!AH172,―!AA:AB,2,FALSE),"error"))</f>
        <v>0</v>
      </c>
      <c r="AI172">
        <f>IF(実施計画様式!AI172="",0,IFERROR(VLOOKUP(実施計画様式!AI172,―!AN:AO,2,FALSE),"error"))</f>
        <v>0</v>
      </c>
      <c r="AJ172">
        <f>IF(実施計画様式!AJ172="",0,IFERROR(VLOOKUP(実施計画様式!AJ172,―!AN:AO,2,FALSE),"error"))</f>
        <v>0</v>
      </c>
      <c r="AK172">
        <f>IF(実施計画様式!AK172="",0,IFERROR(VLOOKUP(実施計画様式!AK172,―!AN:AO,2,FALSE),"error"))</f>
        <v>0</v>
      </c>
      <c r="AL172">
        <f>IF(実施計画様式!AL172="",0,1)</f>
        <v>0</v>
      </c>
      <c r="AM172">
        <f>IF(実施計画様式!AM172="",0,IFERROR(VLOOKUP(実施計画様式!AM172,―!$AP$10:$AQ$23,2,FALSE),"error"))</f>
        <v>0</v>
      </c>
      <c r="AN172">
        <f>IF(実施計画様式!AN172="",0,IFERROR(VLOOKUP(実施計画様式!AN172,―!$AP$39:$AQ$44,2,FALSE),"error"))</f>
        <v>0</v>
      </c>
      <c r="AO172">
        <f>IF(実施計画様式!AO172="",0,IFERROR(VLOOKUP(実施計画様式!AO172,参考資料1_対象分野リスト!$B$2:$C$46,2,FALSE),"error"))</f>
        <v>0</v>
      </c>
      <c r="AP172">
        <f>IF(実施計画様式!AP172="",0,IFERROR(VLOOKUP(実施計画様式!AP172,参考資料1_対象分野リスト!$B$2:$C$46,2,FALSE),"error"))</f>
        <v>0</v>
      </c>
      <c r="AQ172">
        <f>IF(実施計画様式!AQ172="",0,IFERROR(VLOOKUP(実施計画様式!AQ172,参考資料1_対象分野リスト!$B$2:$C$46,2,FALSE),"error"))</f>
        <v>0</v>
      </c>
      <c r="AR172">
        <f>IF(実施計画様式!AR172="",0,IFERROR(VLOOKUP(実施計画様式!AR172,参考資料1_対象分野リスト!$B$2:$C$46,2,FALSE),"error"))</f>
        <v>0</v>
      </c>
      <c r="AS172">
        <f>IF(実施計画様式!AS172="",0,IFERROR(VLOOKUP(実施計画様式!AS172,参考資料1_対象分野リスト!$E$5:$F$35,2,FALSE),"error"))</f>
        <v>0</v>
      </c>
      <c r="BB172">
        <f>IF(実施計画様式!BB172="",0,IFERROR(VLOOKUP(実施計画様式!BB172,―!AK:AL,2,FALSE),"error"))</f>
        <v>0</v>
      </c>
      <c r="BC172" t="str">
        <f t="shared" si="9"/>
        <v/>
      </c>
      <c r="BF172">
        <v>99</v>
      </c>
      <c r="BG172" t="str">
        <f t="shared" si="12"/>
        <v/>
      </c>
      <c r="BH172" t="str">
        <f>IF(AG172&gt;0,IF(VLOOKUP($B$62,―!$Y$2:$Z$25,2,FALSE)&lt;分岐管理シート!AG172,"予算化方法","予算化方法_未定なし"),"")</f>
        <v/>
      </c>
      <c r="BI172" t="str">
        <f t="shared" si="13"/>
        <v/>
      </c>
      <c r="BJ172" t="str">
        <f t="shared" si="14"/>
        <v/>
      </c>
      <c r="BK172" t="str">
        <f t="shared" si="15"/>
        <v/>
      </c>
      <c r="BL172" t="str">
        <f>_xlfn.IFNA(IF(AND(D172=1,M172=1),INDEX(―!$O$20:$P$26,MATCH(分岐管理シート!N172*100,―!$P$20:$P$26,0),1),""),"")</f>
        <v/>
      </c>
      <c r="BM172" t="str">
        <f>_xlfn.IFNA(IF(AND(D172=1,M172=1),INDEX(―!$O$17:$P$19,MATCH(9-分岐管理シート!N172-分岐管理シート!O172,―!$P$17:$P$19,0),1),""),"")</f>
        <v/>
      </c>
      <c r="BN172" t="str">
        <f>IF(AE172&lt;2,"",―!$AP$28)</f>
        <v/>
      </c>
      <c r="BO172" t="str">
        <f t="shared" si="11"/>
        <v/>
      </c>
      <c r="BP172" t="str">
        <f t="shared" si="16"/>
        <v/>
      </c>
      <c r="BR172">
        <f t="shared" si="10"/>
        <v>0</v>
      </c>
    </row>
    <row r="173" spans="3:70" x14ac:dyDescent="0.15">
      <c r="C173">
        <v>101</v>
      </c>
      <c r="D173" s="22">
        <f>IF(実施計画様式!D173="",0,IFERROR(VLOOKUP(実施計画様式!D173,―!A:B,2,FALSE),"error"))</f>
        <v>0</v>
      </c>
      <c r="E173">
        <f>IF(実施計画様式!E173="",0,IFERROR(VLOOKUP(実施計画様式!E173,―!$C$40:$D$47,2,FALSE),"error"))</f>
        <v>0</v>
      </c>
      <c r="F173">
        <f>IF(実施計画様式!F173="",0,IFERROR(VLOOKUP(実施計画様式!F173,―!$E$2:$F$2,2,FALSE),"error"))</f>
        <v>0</v>
      </c>
      <c r="G173">
        <f>IFERROR(VLOOKUP(実施計画様式!G173,―!$G$2:$H$2,2,FALSE),0)</f>
        <v>0</v>
      </c>
      <c r="H173">
        <f>IF(実施計画様式!H173="",0,1)</f>
        <v>0</v>
      </c>
      <c r="I173">
        <f>IF(実施計画様式!I173="",0,IFERROR(VLOOKUP(実施計画様式!I173,―!$I$2:$J$2,2,FALSE),"error"))</f>
        <v>0</v>
      </c>
      <c r="J173">
        <f>IF(実施計画様式!J173="",0,1)</f>
        <v>0</v>
      </c>
      <c r="K173">
        <f>IF(実施計画様式!K173="",0,IFERROR(VLOOKUP(実施計画様式!K173,―!K:L,2,FALSE),"error"))</f>
        <v>0</v>
      </c>
      <c r="L173">
        <f>IF(実施計画様式!L173="",0,IFERROR(VLOOKUP(実施計画様式!L173,―!$M$2:$N$2,2,FALSE),"error"))</f>
        <v>0</v>
      </c>
      <c r="M173">
        <f>IFERROR(VLOOKUP(実施計画様式!M173,―!O:P,2,FALSE),0)</f>
        <v>0</v>
      </c>
      <c r="N173">
        <f>IF(実施計画様式!N173="",0,IFERROR(VLOOKUP(実施計画様式!N173,―!$O$1:$P$12,2,FALSE),"error"))</f>
        <v>0</v>
      </c>
      <c r="O173">
        <f>IF(実施計画様式!O173="",0,IFERROR(VLOOKUP(実施計画様式!O173,―!$O$1:$P$12,2,FALSE),"error"))</f>
        <v>0</v>
      </c>
      <c r="P173">
        <f>IF(実施計画様式!P173="",0,IFERROR(VLOOKUP(実施計画様式!P173,―!$O$1:$P$12,2,FALSE),"error"))</f>
        <v>0</v>
      </c>
      <c r="Q173">
        <f>IF(実施計画様式!Q173="",0,1)</f>
        <v>0</v>
      </c>
      <c r="R173" t="s">
        <v>7625</v>
      </c>
      <c r="S173" t="s">
        <v>7625</v>
      </c>
      <c r="T173">
        <f>IF(実施計画様式!T173="",0,1)</f>
        <v>0</v>
      </c>
      <c r="U173">
        <f>IF(実施計画様式!U173="",0,1)</f>
        <v>0</v>
      </c>
      <c r="V173">
        <f>IF(実施計画様式!V173="",0,1)</f>
        <v>0</v>
      </c>
      <c r="W173">
        <f>IF(実施計画様式!W173="",0,1)</f>
        <v>0</v>
      </c>
      <c r="X173">
        <f>IF(実施計画様式!X173="",0,1)</f>
        <v>0</v>
      </c>
      <c r="Y173">
        <f>IF(実施計画様式!Y173="",0,1)</f>
        <v>0</v>
      </c>
      <c r="Z173">
        <f>IF(実施計画様式!Z173="",0,1)</f>
        <v>0</v>
      </c>
      <c r="AA173">
        <f>IF(実施計画様式!AA173="",0,1)</f>
        <v>0</v>
      </c>
      <c r="AB173">
        <f>IF(実施計画様式!AB173="",0,IFERROR(VLOOKUP(実施計画様式!AB173,―!$Q$2:$R$3,2,FALSE),"error"))</f>
        <v>0</v>
      </c>
      <c r="AC173">
        <f>IF(実施計画様式!AC173="",0,IFERROR(VLOOKUP(実施計画様式!AC173,―!$S$2:$T$3,2,FALSE),"error"))</f>
        <v>0</v>
      </c>
      <c r="AD173">
        <f>IF(実施計画様式!AD173="",0,IFERROR(VLOOKUP(実施計画様式!AD173,―!$U$2:$V$3,2,FALSE),"error"))</f>
        <v>0</v>
      </c>
      <c r="AE173">
        <f>IF(実施計画様式!AE173="",0,IFERROR(VLOOKUP(実施計画様式!AE173,―!$W$2:$X$3,2,FALSE),"error"))</f>
        <v>0</v>
      </c>
      <c r="AF173">
        <f>IF(実施計画様式!AF173="",0,IFERROR(VLOOKUP(実施計画様式!AF173,―!$AP$29:$AQ$29,2,FALSE),"error"))</f>
        <v>0</v>
      </c>
      <c r="AG173">
        <f>IF(実施計画様式!AG173="",0,IFERROR(VLOOKUP(実施計画様式!AG173,―!Y:Z,2,FALSE),"error"))</f>
        <v>0</v>
      </c>
      <c r="AH173">
        <f>IF(実施計画様式!AH173="",0,IFERROR(VLOOKUP(実施計画様式!AH173,―!AA:AB,2,FALSE),"error"))</f>
        <v>0</v>
      </c>
      <c r="AI173">
        <f>IF(実施計画様式!AI173="",0,IFERROR(VLOOKUP(実施計画様式!AI173,―!AN:AO,2,FALSE),"error"))</f>
        <v>0</v>
      </c>
      <c r="AJ173">
        <f>IF(実施計画様式!AJ173="",0,IFERROR(VLOOKUP(実施計画様式!AJ173,―!AN:AO,2,FALSE),"error"))</f>
        <v>0</v>
      </c>
      <c r="AK173">
        <f>IF(実施計画様式!AK173="",0,IFERROR(VLOOKUP(実施計画様式!AK173,―!AN:AO,2,FALSE),"error"))</f>
        <v>0</v>
      </c>
      <c r="AL173">
        <f>IF(実施計画様式!AL173="",0,1)</f>
        <v>0</v>
      </c>
      <c r="AM173">
        <f>IF(実施計画様式!AM173="",0,IFERROR(VLOOKUP(実施計画様式!AM173,―!$AP$10:$AQ$23,2,FALSE),"error"))</f>
        <v>0</v>
      </c>
      <c r="AN173">
        <f>IF(実施計画様式!AN173="",0,IFERROR(VLOOKUP(実施計画様式!AN173,―!$AP$39:$AQ$44,2,FALSE),"error"))</f>
        <v>0</v>
      </c>
      <c r="AO173">
        <f>IF(実施計画様式!AO173="",0,IFERROR(VLOOKUP(実施計画様式!AO173,参考資料1_対象分野リスト!$B$2:$C$46,2,FALSE),"error"))</f>
        <v>0</v>
      </c>
      <c r="AP173">
        <f>IF(実施計画様式!AP173="",0,IFERROR(VLOOKUP(実施計画様式!AP173,参考資料1_対象分野リスト!$B$2:$C$46,2,FALSE),"error"))</f>
        <v>0</v>
      </c>
      <c r="AQ173">
        <f>IF(実施計画様式!AQ173="",0,IFERROR(VLOOKUP(実施計画様式!AQ173,参考資料1_対象分野リスト!$B$2:$C$46,2,FALSE),"error"))</f>
        <v>0</v>
      </c>
      <c r="AR173">
        <f>IF(実施計画様式!AR173="",0,IFERROR(VLOOKUP(実施計画様式!AR173,参考資料1_対象分野リスト!$B$2:$C$46,2,FALSE),"error"))</f>
        <v>0</v>
      </c>
      <c r="AS173">
        <f>IF(実施計画様式!AS173="",0,IFERROR(VLOOKUP(実施計画様式!AS173,参考資料1_対象分野リスト!$E$5:$F$35,2,FALSE),"error"))</f>
        <v>0</v>
      </c>
      <c r="BB173">
        <f>IF(実施計画様式!BB173="",0,IFERROR(VLOOKUP(実施計画様式!BB173,―!AK:AL,2,FALSE),"error"))</f>
        <v>0</v>
      </c>
      <c r="BC173" t="str">
        <f t="shared" si="9"/>
        <v/>
      </c>
      <c r="BF173">
        <v>99</v>
      </c>
      <c r="BG173" t="str">
        <f t="shared" si="12"/>
        <v/>
      </c>
      <c r="BH173" t="str">
        <f>IF(AG173&gt;0,IF(VLOOKUP($B$62,―!$Y$2:$Z$25,2,FALSE)&lt;分岐管理シート!AG173,"予算化方法","予算化方法_未定なし"),"")</f>
        <v/>
      </c>
      <c r="BI173" t="str">
        <f t="shared" si="13"/>
        <v/>
      </c>
      <c r="BJ173" t="str">
        <f t="shared" si="14"/>
        <v/>
      </c>
      <c r="BK173" t="str">
        <f t="shared" si="15"/>
        <v/>
      </c>
      <c r="BL173" t="str">
        <f>_xlfn.IFNA(IF(AND(D173=1,M173=1),INDEX(―!$O$20:$P$26,MATCH(分岐管理シート!N173*100,―!$P$20:$P$26,0),1),""),"")</f>
        <v/>
      </c>
      <c r="BM173" t="str">
        <f>_xlfn.IFNA(IF(AND(D173=1,M173=1),INDEX(―!$O$17:$P$19,MATCH(9-分岐管理シート!N173-分岐管理シート!O173,―!$P$17:$P$19,0),1),""),"")</f>
        <v/>
      </c>
      <c r="BN173" t="str">
        <f>IF(AE173&lt;2,"",―!$AP$28)</f>
        <v/>
      </c>
      <c r="BO173" t="str">
        <f t="shared" si="11"/>
        <v/>
      </c>
      <c r="BP173" t="str">
        <f t="shared" si="16"/>
        <v/>
      </c>
      <c r="BR173">
        <f t="shared" si="10"/>
        <v>0</v>
      </c>
    </row>
    <row r="174" spans="3:70" x14ac:dyDescent="0.15">
      <c r="C174">
        <v>102</v>
      </c>
      <c r="D174" s="22">
        <f>IF(実施計画様式!D174="",0,IFERROR(VLOOKUP(実施計画様式!D174,―!A:B,2,FALSE),"error"))</f>
        <v>0</v>
      </c>
      <c r="E174">
        <f>IF(実施計画様式!E174="",0,IFERROR(VLOOKUP(実施計画様式!E174,―!$C$40:$D$47,2,FALSE),"error"))</f>
        <v>0</v>
      </c>
      <c r="F174">
        <f>IF(実施計画様式!F174="",0,IFERROR(VLOOKUP(実施計画様式!F174,―!$E$2:$F$2,2,FALSE),"error"))</f>
        <v>0</v>
      </c>
      <c r="G174">
        <f>IFERROR(VLOOKUP(実施計画様式!G174,―!$G$2:$H$2,2,FALSE),0)</f>
        <v>0</v>
      </c>
      <c r="H174">
        <f>IF(実施計画様式!H174="",0,1)</f>
        <v>0</v>
      </c>
      <c r="I174">
        <f>IF(実施計画様式!I174="",0,IFERROR(VLOOKUP(実施計画様式!I174,―!$I$2:$J$2,2,FALSE),"error"))</f>
        <v>0</v>
      </c>
      <c r="J174">
        <f>IF(実施計画様式!J174="",0,1)</f>
        <v>0</v>
      </c>
      <c r="K174">
        <f>IF(実施計画様式!K174="",0,IFERROR(VLOOKUP(実施計画様式!K174,―!K:L,2,FALSE),"error"))</f>
        <v>0</v>
      </c>
      <c r="L174">
        <f>IF(実施計画様式!L174="",0,IFERROR(VLOOKUP(実施計画様式!L174,―!$M$2:$N$2,2,FALSE),"error"))</f>
        <v>0</v>
      </c>
      <c r="M174">
        <f>IFERROR(VLOOKUP(実施計画様式!M174,―!O:P,2,FALSE),0)</f>
        <v>0</v>
      </c>
      <c r="N174">
        <f>IF(実施計画様式!N174="",0,IFERROR(VLOOKUP(実施計画様式!N174,―!$O$1:$P$12,2,FALSE),"error"))</f>
        <v>0</v>
      </c>
      <c r="O174">
        <f>IF(実施計画様式!O174="",0,IFERROR(VLOOKUP(実施計画様式!O174,―!$O$1:$P$12,2,FALSE),"error"))</f>
        <v>0</v>
      </c>
      <c r="P174">
        <f>IF(実施計画様式!P174="",0,IFERROR(VLOOKUP(実施計画様式!P174,―!$O$1:$P$12,2,FALSE),"error"))</f>
        <v>0</v>
      </c>
      <c r="Q174">
        <f>IF(実施計画様式!Q174="",0,1)</f>
        <v>0</v>
      </c>
      <c r="R174" t="s">
        <v>7625</v>
      </c>
      <c r="S174" t="s">
        <v>7625</v>
      </c>
      <c r="T174">
        <f>IF(実施計画様式!T174="",0,1)</f>
        <v>0</v>
      </c>
      <c r="U174">
        <f>IF(実施計画様式!U174="",0,1)</f>
        <v>0</v>
      </c>
      <c r="V174">
        <f>IF(実施計画様式!V174="",0,1)</f>
        <v>0</v>
      </c>
      <c r="W174">
        <f>IF(実施計画様式!W174="",0,1)</f>
        <v>0</v>
      </c>
      <c r="X174">
        <f>IF(実施計画様式!X174="",0,1)</f>
        <v>0</v>
      </c>
      <c r="Y174">
        <f>IF(実施計画様式!Y174="",0,1)</f>
        <v>0</v>
      </c>
      <c r="Z174">
        <f>IF(実施計画様式!Z174="",0,1)</f>
        <v>0</v>
      </c>
      <c r="AA174">
        <f>IF(実施計画様式!AA174="",0,1)</f>
        <v>0</v>
      </c>
      <c r="AB174">
        <f>IF(実施計画様式!AB174="",0,IFERROR(VLOOKUP(実施計画様式!AB174,―!$Q$2:$R$3,2,FALSE),"error"))</f>
        <v>0</v>
      </c>
      <c r="AC174">
        <f>IF(実施計画様式!AC174="",0,IFERROR(VLOOKUP(実施計画様式!AC174,―!$S$2:$T$3,2,FALSE),"error"))</f>
        <v>0</v>
      </c>
      <c r="AD174">
        <f>IF(実施計画様式!AD174="",0,IFERROR(VLOOKUP(実施計画様式!AD174,―!$U$2:$V$3,2,FALSE),"error"))</f>
        <v>0</v>
      </c>
      <c r="AE174">
        <f>IF(実施計画様式!AE174="",0,IFERROR(VLOOKUP(実施計画様式!AE174,―!$W$2:$X$3,2,FALSE),"error"))</f>
        <v>0</v>
      </c>
      <c r="AF174">
        <f>IF(実施計画様式!AF174="",0,IFERROR(VLOOKUP(実施計画様式!AF174,―!$AP$29:$AQ$29,2,FALSE),"error"))</f>
        <v>0</v>
      </c>
      <c r="AG174">
        <f>IF(実施計画様式!AG174="",0,IFERROR(VLOOKUP(実施計画様式!AG174,―!Y:Z,2,FALSE),"error"))</f>
        <v>0</v>
      </c>
      <c r="AH174">
        <f>IF(実施計画様式!AH174="",0,IFERROR(VLOOKUP(実施計画様式!AH174,―!AA:AB,2,FALSE),"error"))</f>
        <v>0</v>
      </c>
      <c r="AI174">
        <f>IF(実施計画様式!AI174="",0,IFERROR(VLOOKUP(実施計画様式!AI174,―!AN:AO,2,FALSE),"error"))</f>
        <v>0</v>
      </c>
      <c r="AJ174">
        <f>IF(実施計画様式!AJ174="",0,IFERROR(VLOOKUP(実施計画様式!AJ174,―!AN:AO,2,FALSE),"error"))</f>
        <v>0</v>
      </c>
      <c r="AK174">
        <f>IF(実施計画様式!AK174="",0,IFERROR(VLOOKUP(実施計画様式!AK174,―!AN:AO,2,FALSE),"error"))</f>
        <v>0</v>
      </c>
      <c r="AL174">
        <f>IF(実施計画様式!AL174="",0,1)</f>
        <v>0</v>
      </c>
      <c r="AM174">
        <f>IF(実施計画様式!AM174="",0,IFERROR(VLOOKUP(実施計画様式!AM174,―!$AP$10:$AQ$23,2,FALSE),"error"))</f>
        <v>0</v>
      </c>
      <c r="AN174">
        <f>IF(実施計画様式!AN174="",0,IFERROR(VLOOKUP(実施計画様式!AN174,―!$AP$39:$AQ$44,2,FALSE),"error"))</f>
        <v>0</v>
      </c>
      <c r="AO174">
        <f>IF(実施計画様式!AO174="",0,IFERROR(VLOOKUP(実施計画様式!AO174,参考資料1_対象分野リスト!$B$2:$C$46,2,FALSE),"error"))</f>
        <v>0</v>
      </c>
      <c r="AP174">
        <f>IF(実施計画様式!AP174="",0,IFERROR(VLOOKUP(実施計画様式!AP174,参考資料1_対象分野リスト!$B$2:$C$46,2,FALSE),"error"))</f>
        <v>0</v>
      </c>
      <c r="AQ174">
        <f>IF(実施計画様式!AQ174="",0,IFERROR(VLOOKUP(実施計画様式!AQ174,参考資料1_対象分野リスト!$B$2:$C$46,2,FALSE),"error"))</f>
        <v>0</v>
      </c>
      <c r="AR174">
        <f>IF(実施計画様式!AR174="",0,IFERROR(VLOOKUP(実施計画様式!AR174,参考資料1_対象分野リスト!$B$2:$C$46,2,FALSE),"error"))</f>
        <v>0</v>
      </c>
      <c r="AS174">
        <f>IF(実施計画様式!AS174="",0,IFERROR(VLOOKUP(実施計画様式!AS174,参考資料1_対象分野リスト!$E$5:$F$35,2,FALSE),"error"))</f>
        <v>0</v>
      </c>
      <c r="BB174">
        <f>IF(実施計画様式!BB174="",0,IFERROR(VLOOKUP(実施計画様式!BB174,―!AK:AL,2,FALSE),"error"))</f>
        <v>0</v>
      </c>
      <c r="BC174" t="str">
        <f t="shared" si="9"/>
        <v/>
      </c>
      <c r="BF174">
        <v>99</v>
      </c>
      <c r="BG174" t="str">
        <f t="shared" si="12"/>
        <v/>
      </c>
      <c r="BH174" t="str">
        <f>IF(AG174&gt;0,IF(VLOOKUP($B$62,―!$Y$2:$Z$25,2,FALSE)&lt;分岐管理シート!AG174,"予算化方法","予算化方法_未定なし"),"")</f>
        <v/>
      </c>
      <c r="BI174" t="str">
        <f t="shared" si="13"/>
        <v/>
      </c>
      <c r="BJ174" t="str">
        <f t="shared" si="14"/>
        <v/>
      </c>
      <c r="BK174" t="str">
        <f t="shared" si="15"/>
        <v/>
      </c>
      <c r="BL174" t="str">
        <f>_xlfn.IFNA(IF(AND(D174=1,M174=1),INDEX(―!$O$20:$P$26,MATCH(分岐管理シート!N174*100,―!$P$20:$P$26,0),1),""),"")</f>
        <v/>
      </c>
      <c r="BM174" t="str">
        <f>_xlfn.IFNA(IF(AND(D174=1,M174=1),INDEX(―!$O$17:$P$19,MATCH(9-分岐管理シート!N174-分岐管理シート!O174,―!$P$17:$P$19,0),1),""),"")</f>
        <v/>
      </c>
      <c r="BN174" t="str">
        <f>IF(AE174&lt;2,"",―!$AP$28)</f>
        <v/>
      </c>
      <c r="BO174" t="str">
        <f t="shared" si="11"/>
        <v/>
      </c>
      <c r="BP174" t="str">
        <f t="shared" si="16"/>
        <v/>
      </c>
      <c r="BR174">
        <f t="shared" si="10"/>
        <v>0</v>
      </c>
    </row>
    <row r="175" spans="3:70" x14ac:dyDescent="0.15">
      <c r="C175">
        <v>103</v>
      </c>
      <c r="D175" s="22">
        <f>IF(実施計画様式!D175="",0,IFERROR(VLOOKUP(実施計画様式!D175,―!A:B,2,FALSE),"error"))</f>
        <v>0</v>
      </c>
      <c r="E175">
        <f>IF(実施計画様式!E175="",0,IFERROR(VLOOKUP(実施計画様式!E175,―!$C$40:$D$47,2,FALSE),"error"))</f>
        <v>0</v>
      </c>
      <c r="F175">
        <f>IF(実施計画様式!F175="",0,IFERROR(VLOOKUP(実施計画様式!F175,―!$E$2:$F$2,2,FALSE),"error"))</f>
        <v>0</v>
      </c>
      <c r="G175">
        <f>IFERROR(VLOOKUP(実施計画様式!G175,―!$G$2:$H$2,2,FALSE),0)</f>
        <v>0</v>
      </c>
      <c r="H175">
        <f>IF(実施計画様式!H175="",0,1)</f>
        <v>0</v>
      </c>
      <c r="I175">
        <f>IF(実施計画様式!I175="",0,IFERROR(VLOOKUP(実施計画様式!I175,―!$I$2:$J$2,2,FALSE),"error"))</f>
        <v>0</v>
      </c>
      <c r="J175">
        <f>IF(実施計画様式!J175="",0,1)</f>
        <v>0</v>
      </c>
      <c r="K175">
        <f>IF(実施計画様式!K175="",0,IFERROR(VLOOKUP(実施計画様式!K175,―!K:L,2,FALSE),"error"))</f>
        <v>0</v>
      </c>
      <c r="L175">
        <f>IF(実施計画様式!L175="",0,IFERROR(VLOOKUP(実施計画様式!L175,―!$M$2:$N$2,2,FALSE),"error"))</f>
        <v>0</v>
      </c>
      <c r="M175">
        <f>IFERROR(VLOOKUP(実施計画様式!M175,―!O:P,2,FALSE),0)</f>
        <v>0</v>
      </c>
      <c r="N175">
        <f>IF(実施計画様式!N175="",0,IFERROR(VLOOKUP(実施計画様式!N175,―!$O$1:$P$12,2,FALSE),"error"))</f>
        <v>0</v>
      </c>
      <c r="O175">
        <f>IF(実施計画様式!O175="",0,IFERROR(VLOOKUP(実施計画様式!O175,―!$O$1:$P$12,2,FALSE),"error"))</f>
        <v>0</v>
      </c>
      <c r="P175">
        <f>IF(実施計画様式!P175="",0,IFERROR(VLOOKUP(実施計画様式!P175,―!$O$1:$P$12,2,FALSE),"error"))</f>
        <v>0</v>
      </c>
      <c r="Q175">
        <f>IF(実施計画様式!Q175="",0,1)</f>
        <v>0</v>
      </c>
      <c r="R175" t="s">
        <v>7625</v>
      </c>
      <c r="S175" t="s">
        <v>7625</v>
      </c>
      <c r="T175">
        <f>IF(実施計画様式!T175="",0,1)</f>
        <v>0</v>
      </c>
      <c r="U175">
        <f>IF(実施計画様式!U175="",0,1)</f>
        <v>0</v>
      </c>
      <c r="V175">
        <f>IF(実施計画様式!V175="",0,1)</f>
        <v>0</v>
      </c>
      <c r="W175">
        <f>IF(実施計画様式!W175="",0,1)</f>
        <v>0</v>
      </c>
      <c r="X175">
        <f>IF(実施計画様式!X175="",0,1)</f>
        <v>0</v>
      </c>
      <c r="Y175">
        <f>IF(実施計画様式!Y175="",0,1)</f>
        <v>0</v>
      </c>
      <c r="Z175">
        <f>IF(実施計画様式!Z175="",0,1)</f>
        <v>0</v>
      </c>
      <c r="AA175">
        <f>IF(実施計画様式!AA175="",0,1)</f>
        <v>0</v>
      </c>
      <c r="AB175">
        <f>IF(実施計画様式!AB175="",0,IFERROR(VLOOKUP(実施計画様式!AB175,―!$Q$2:$R$3,2,FALSE),"error"))</f>
        <v>0</v>
      </c>
      <c r="AC175">
        <f>IF(実施計画様式!AC175="",0,IFERROR(VLOOKUP(実施計画様式!AC175,―!$S$2:$T$3,2,FALSE),"error"))</f>
        <v>0</v>
      </c>
      <c r="AD175">
        <f>IF(実施計画様式!AD175="",0,IFERROR(VLOOKUP(実施計画様式!AD175,―!$U$2:$V$3,2,FALSE),"error"))</f>
        <v>0</v>
      </c>
      <c r="AE175">
        <f>IF(実施計画様式!AE175="",0,IFERROR(VLOOKUP(実施計画様式!AE175,―!$W$2:$X$3,2,FALSE),"error"))</f>
        <v>0</v>
      </c>
      <c r="AF175">
        <f>IF(実施計画様式!AF175="",0,IFERROR(VLOOKUP(実施計画様式!AF175,―!$AP$29:$AQ$29,2,FALSE),"error"))</f>
        <v>0</v>
      </c>
      <c r="AG175">
        <f>IF(実施計画様式!AG175="",0,IFERROR(VLOOKUP(実施計画様式!AG175,―!Y:Z,2,FALSE),"error"))</f>
        <v>0</v>
      </c>
      <c r="AH175">
        <f>IF(実施計画様式!AH175="",0,IFERROR(VLOOKUP(実施計画様式!AH175,―!AA:AB,2,FALSE),"error"))</f>
        <v>0</v>
      </c>
      <c r="AI175">
        <f>IF(実施計画様式!AI175="",0,IFERROR(VLOOKUP(実施計画様式!AI175,―!AN:AO,2,FALSE),"error"))</f>
        <v>0</v>
      </c>
      <c r="AJ175">
        <f>IF(実施計画様式!AJ175="",0,IFERROR(VLOOKUP(実施計画様式!AJ175,―!AN:AO,2,FALSE),"error"))</f>
        <v>0</v>
      </c>
      <c r="AK175">
        <f>IF(実施計画様式!AK175="",0,IFERROR(VLOOKUP(実施計画様式!AK175,―!AN:AO,2,FALSE),"error"))</f>
        <v>0</v>
      </c>
      <c r="AL175">
        <f>IF(実施計画様式!AL175="",0,1)</f>
        <v>0</v>
      </c>
      <c r="AM175">
        <f>IF(実施計画様式!AM175="",0,IFERROR(VLOOKUP(実施計画様式!AM175,―!$AP$10:$AQ$23,2,FALSE),"error"))</f>
        <v>0</v>
      </c>
      <c r="AN175">
        <f>IF(実施計画様式!AN175="",0,IFERROR(VLOOKUP(実施計画様式!AN175,―!$AP$39:$AQ$44,2,FALSE),"error"))</f>
        <v>0</v>
      </c>
      <c r="AO175">
        <f>IF(実施計画様式!AO175="",0,IFERROR(VLOOKUP(実施計画様式!AO175,参考資料1_対象分野リスト!$B$2:$C$46,2,FALSE),"error"))</f>
        <v>0</v>
      </c>
      <c r="AP175">
        <f>IF(実施計画様式!AP175="",0,IFERROR(VLOOKUP(実施計画様式!AP175,参考資料1_対象分野リスト!$B$2:$C$46,2,FALSE),"error"))</f>
        <v>0</v>
      </c>
      <c r="AQ175">
        <f>IF(実施計画様式!AQ175="",0,IFERROR(VLOOKUP(実施計画様式!AQ175,参考資料1_対象分野リスト!$B$2:$C$46,2,FALSE),"error"))</f>
        <v>0</v>
      </c>
      <c r="AR175">
        <f>IF(実施計画様式!AR175="",0,IFERROR(VLOOKUP(実施計画様式!AR175,参考資料1_対象分野リスト!$B$2:$C$46,2,FALSE),"error"))</f>
        <v>0</v>
      </c>
      <c r="AS175">
        <f>IF(実施計画様式!AS175="",0,IFERROR(VLOOKUP(実施計画様式!AS175,参考資料1_対象分野リスト!$E$5:$F$35,2,FALSE),"error"))</f>
        <v>0</v>
      </c>
      <c r="BB175">
        <f>IF(実施計画様式!BB175="",0,IFERROR(VLOOKUP(実施計画様式!BB175,―!AK:AL,2,FALSE),"error"))</f>
        <v>0</v>
      </c>
      <c r="BC175" t="str">
        <f t="shared" si="9"/>
        <v/>
      </c>
      <c r="BF175">
        <v>99</v>
      </c>
      <c r="BG175" t="str">
        <f t="shared" si="12"/>
        <v/>
      </c>
      <c r="BH175" t="str">
        <f>IF(AG175&gt;0,IF(VLOOKUP($B$62,―!$Y$2:$Z$25,2,FALSE)&lt;分岐管理シート!AG175,"予算化方法","予算化方法_未定なし"),"")</f>
        <v/>
      </c>
      <c r="BI175" t="str">
        <f t="shared" si="13"/>
        <v/>
      </c>
      <c r="BJ175" t="str">
        <f t="shared" si="14"/>
        <v/>
      </c>
      <c r="BK175" t="str">
        <f t="shared" si="15"/>
        <v/>
      </c>
      <c r="BL175" t="str">
        <f>_xlfn.IFNA(IF(AND(D175=1,M175=1),INDEX(―!$O$20:$P$26,MATCH(分岐管理シート!N175*100,―!$P$20:$P$26,0),1),""),"")</f>
        <v/>
      </c>
      <c r="BM175" t="str">
        <f>_xlfn.IFNA(IF(AND(D175=1,M175=1),INDEX(―!$O$17:$P$19,MATCH(9-分岐管理シート!N175-分岐管理シート!O175,―!$P$17:$P$19,0),1),""),"")</f>
        <v/>
      </c>
      <c r="BN175" t="str">
        <f>IF(AE175&lt;2,"",―!$AP$28)</f>
        <v/>
      </c>
      <c r="BO175" t="str">
        <f t="shared" si="11"/>
        <v/>
      </c>
      <c r="BP175" t="str">
        <f t="shared" si="16"/>
        <v/>
      </c>
      <c r="BR175">
        <f t="shared" si="10"/>
        <v>0</v>
      </c>
    </row>
    <row r="176" spans="3:70" x14ac:dyDescent="0.15">
      <c r="C176">
        <v>104</v>
      </c>
      <c r="D176" s="22">
        <f>IF(実施計画様式!D176="",0,IFERROR(VLOOKUP(実施計画様式!D176,―!A:B,2,FALSE),"error"))</f>
        <v>0</v>
      </c>
      <c r="E176">
        <f>IF(実施計画様式!E176="",0,IFERROR(VLOOKUP(実施計画様式!E176,―!$C$40:$D$47,2,FALSE),"error"))</f>
        <v>0</v>
      </c>
      <c r="F176">
        <f>IF(実施計画様式!F176="",0,IFERROR(VLOOKUP(実施計画様式!F176,―!$E$2:$F$2,2,FALSE),"error"))</f>
        <v>0</v>
      </c>
      <c r="G176">
        <f>IFERROR(VLOOKUP(実施計画様式!G176,―!$G$2:$H$2,2,FALSE),0)</f>
        <v>0</v>
      </c>
      <c r="H176">
        <f>IF(実施計画様式!H176="",0,1)</f>
        <v>0</v>
      </c>
      <c r="I176">
        <f>IF(実施計画様式!I176="",0,IFERROR(VLOOKUP(実施計画様式!I176,―!$I$2:$J$2,2,FALSE),"error"))</f>
        <v>0</v>
      </c>
      <c r="J176">
        <f>IF(実施計画様式!J176="",0,1)</f>
        <v>0</v>
      </c>
      <c r="K176">
        <f>IF(実施計画様式!K176="",0,IFERROR(VLOOKUP(実施計画様式!K176,―!K:L,2,FALSE),"error"))</f>
        <v>0</v>
      </c>
      <c r="L176">
        <f>IF(実施計画様式!L176="",0,IFERROR(VLOOKUP(実施計画様式!L176,―!$M$2:$N$2,2,FALSE),"error"))</f>
        <v>0</v>
      </c>
      <c r="M176">
        <f>IFERROR(VLOOKUP(実施計画様式!M176,―!O:P,2,FALSE),0)</f>
        <v>0</v>
      </c>
      <c r="N176">
        <f>IF(実施計画様式!N176="",0,IFERROR(VLOOKUP(実施計画様式!N176,―!$O$1:$P$12,2,FALSE),"error"))</f>
        <v>0</v>
      </c>
      <c r="O176">
        <f>IF(実施計画様式!O176="",0,IFERROR(VLOOKUP(実施計画様式!O176,―!$O$1:$P$12,2,FALSE),"error"))</f>
        <v>0</v>
      </c>
      <c r="P176">
        <f>IF(実施計画様式!P176="",0,IFERROR(VLOOKUP(実施計画様式!P176,―!$O$1:$P$12,2,FALSE),"error"))</f>
        <v>0</v>
      </c>
      <c r="Q176">
        <f>IF(実施計画様式!Q176="",0,1)</f>
        <v>0</v>
      </c>
      <c r="R176" t="s">
        <v>7625</v>
      </c>
      <c r="S176" t="s">
        <v>7625</v>
      </c>
      <c r="T176">
        <f>IF(実施計画様式!T176="",0,1)</f>
        <v>0</v>
      </c>
      <c r="U176">
        <f>IF(実施計画様式!U176="",0,1)</f>
        <v>0</v>
      </c>
      <c r="V176">
        <f>IF(実施計画様式!V176="",0,1)</f>
        <v>0</v>
      </c>
      <c r="W176">
        <f>IF(実施計画様式!W176="",0,1)</f>
        <v>0</v>
      </c>
      <c r="X176">
        <f>IF(実施計画様式!X176="",0,1)</f>
        <v>0</v>
      </c>
      <c r="Y176">
        <f>IF(実施計画様式!Y176="",0,1)</f>
        <v>0</v>
      </c>
      <c r="Z176">
        <f>IF(実施計画様式!Z176="",0,1)</f>
        <v>0</v>
      </c>
      <c r="AA176">
        <f>IF(実施計画様式!AA176="",0,1)</f>
        <v>0</v>
      </c>
      <c r="AB176">
        <f>IF(実施計画様式!AB176="",0,IFERROR(VLOOKUP(実施計画様式!AB176,―!$Q$2:$R$3,2,FALSE),"error"))</f>
        <v>0</v>
      </c>
      <c r="AC176">
        <f>IF(実施計画様式!AC176="",0,IFERROR(VLOOKUP(実施計画様式!AC176,―!$S$2:$T$3,2,FALSE),"error"))</f>
        <v>0</v>
      </c>
      <c r="AD176">
        <f>IF(実施計画様式!AD176="",0,IFERROR(VLOOKUP(実施計画様式!AD176,―!$U$2:$V$3,2,FALSE),"error"))</f>
        <v>0</v>
      </c>
      <c r="AE176">
        <f>IF(実施計画様式!AE176="",0,IFERROR(VLOOKUP(実施計画様式!AE176,―!$W$2:$X$3,2,FALSE),"error"))</f>
        <v>0</v>
      </c>
      <c r="AF176">
        <f>IF(実施計画様式!AF176="",0,IFERROR(VLOOKUP(実施計画様式!AF176,―!$AP$29:$AQ$29,2,FALSE),"error"))</f>
        <v>0</v>
      </c>
      <c r="AG176">
        <f>IF(実施計画様式!AG176="",0,IFERROR(VLOOKUP(実施計画様式!AG176,―!Y:Z,2,FALSE),"error"))</f>
        <v>0</v>
      </c>
      <c r="AH176">
        <f>IF(実施計画様式!AH176="",0,IFERROR(VLOOKUP(実施計画様式!AH176,―!AA:AB,2,FALSE),"error"))</f>
        <v>0</v>
      </c>
      <c r="AI176">
        <f>IF(実施計画様式!AI176="",0,IFERROR(VLOOKUP(実施計画様式!AI176,―!AN:AO,2,FALSE),"error"))</f>
        <v>0</v>
      </c>
      <c r="AJ176">
        <f>IF(実施計画様式!AJ176="",0,IFERROR(VLOOKUP(実施計画様式!AJ176,―!AN:AO,2,FALSE),"error"))</f>
        <v>0</v>
      </c>
      <c r="AK176">
        <f>IF(実施計画様式!AK176="",0,IFERROR(VLOOKUP(実施計画様式!AK176,―!AN:AO,2,FALSE),"error"))</f>
        <v>0</v>
      </c>
      <c r="AL176">
        <f>IF(実施計画様式!AL176="",0,1)</f>
        <v>0</v>
      </c>
      <c r="AM176">
        <f>IF(実施計画様式!AM176="",0,IFERROR(VLOOKUP(実施計画様式!AM176,―!$AP$10:$AQ$23,2,FALSE),"error"))</f>
        <v>0</v>
      </c>
      <c r="AN176">
        <f>IF(実施計画様式!AN176="",0,IFERROR(VLOOKUP(実施計画様式!AN176,―!$AP$39:$AQ$44,2,FALSE),"error"))</f>
        <v>0</v>
      </c>
      <c r="AO176">
        <f>IF(実施計画様式!AO176="",0,IFERROR(VLOOKUP(実施計画様式!AO176,参考資料1_対象分野リスト!$B$2:$C$46,2,FALSE),"error"))</f>
        <v>0</v>
      </c>
      <c r="AP176">
        <f>IF(実施計画様式!AP176="",0,IFERROR(VLOOKUP(実施計画様式!AP176,参考資料1_対象分野リスト!$B$2:$C$46,2,FALSE),"error"))</f>
        <v>0</v>
      </c>
      <c r="AQ176">
        <f>IF(実施計画様式!AQ176="",0,IFERROR(VLOOKUP(実施計画様式!AQ176,参考資料1_対象分野リスト!$B$2:$C$46,2,FALSE),"error"))</f>
        <v>0</v>
      </c>
      <c r="AR176">
        <f>IF(実施計画様式!AR176="",0,IFERROR(VLOOKUP(実施計画様式!AR176,参考資料1_対象分野リスト!$B$2:$C$46,2,FALSE),"error"))</f>
        <v>0</v>
      </c>
      <c r="AS176">
        <f>IF(実施計画様式!AS176="",0,IFERROR(VLOOKUP(実施計画様式!AS176,参考資料1_対象分野リスト!$E$5:$F$35,2,FALSE),"error"))</f>
        <v>0</v>
      </c>
      <c r="BB176">
        <f>IF(実施計画様式!BB176="",0,IFERROR(VLOOKUP(実施計画様式!BB176,―!AK:AL,2,FALSE),"error"))</f>
        <v>0</v>
      </c>
      <c r="BC176" t="str">
        <f t="shared" si="9"/>
        <v/>
      </c>
      <c r="BF176">
        <v>99</v>
      </c>
      <c r="BG176" t="str">
        <f t="shared" si="12"/>
        <v/>
      </c>
      <c r="BH176" t="str">
        <f>IF(AG176&gt;0,IF(VLOOKUP($B$62,―!$Y$2:$Z$25,2,FALSE)&lt;分岐管理シート!AG176,"予算化方法","予算化方法_未定なし"),"")</f>
        <v/>
      </c>
      <c r="BI176" t="str">
        <f t="shared" si="13"/>
        <v/>
      </c>
      <c r="BJ176" t="str">
        <f t="shared" si="14"/>
        <v/>
      </c>
      <c r="BK176" t="str">
        <f t="shared" si="15"/>
        <v/>
      </c>
      <c r="BL176" t="str">
        <f>_xlfn.IFNA(IF(AND(D176=1,M176=1),INDEX(―!$O$20:$P$26,MATCH(分岐管理シート!N176*100,―!$P$20:$P$26,0),1),""),"")</f>
        <v/>
      </c>
      <c r="BM176" t="str">
        <f>_xlfn.IFNA(IF(AND(D176=1,M176=1),INDEX(―!$O$17:$P$19,MATCH(9-分岐管理シート!N176-分岐管理シート!O176,―!$P$17:$P$19,0),1),""),"")</f>
        <v/>
      </c>
      <c r="BN176" t="str">
        <f>IF(AE176&lt;2,"",―!$AP$28)</f>
        <v/>
      </c>
      <c r="BO176" t="str">
        <f t="shared" si="11"/>
        <v/>
      </c>
      <c r="BP176" t="str">
        <f t="shared" si="16"/>
        <v/>
      </c>
      <c r="BR176">
        <f t="shared" si="10"/>
        <v>0</v>
      </c>
    </row>
    <row r="177" spans="3:70" x14ac:dyDescent="0.15">
      <c r="C177">
        <v>105</v>
      </c>
      <c r="D177" s="22">
        <f>IF(実施計画様式!D177="",0,IFERROR(VLOOKUP(実施計画様式!D177,―!A:B,2,FALSE),"error"))</f>
        <v>0</v>
      </c>
      <c r="E177">
        <f>IF(実施計画様式!E177="",0,IFERROR(VLOOKUP(実施計画様式!E177,―!$C$40:$D$47,2,FALSE),"error"))</f>
        <v>0</v>
      </c>
      <c r="F177">
        <f>IF(実施計画様式!F177="",0,IFERROR(VLOOKUP(実施計画様式!F177,―!$E$2:$F$2,2,FALSE),"error"))</f>
        <v>0</v>
      </c>
      <c r="G177">
        <f>IFERROR(VLOOKUP(実施計画様式!G177,―!$G$2:$H$2,2,FALSE),0)</f>
        <v>0</v>
      </c>
      <c r="H177">
        <f>IF(実施計画様式!H177="",0,1)</f>
        <v>0</v>
      </c>
      <c r="I177">
        <f>IF(実施計画様式!I177="",0,IFERROR(VLOOKUP(実施計画様式!I177,―!$I$2:$J$2,2,FALSE),"error"))</f>
        <v>0</v>
      </c>
      <c r="J177">
        <f>IF(実施計画様式!J177="",0,1)</f>
        <v>0</v>
      </c>
      <c r="K177">
        <f>IF(実施計画様式!K177="",0,IFERROR(VLOOKUP(実施計画様式!K177,―!K:L,2,FALSE),"error"))</f>
        <v>0</v>
      </c>
      <c r="L177">
        <f>IF(実施計画様式!L177="",0,IFERROR(VLOOKUP(実施計画様式!L177,―!$M$2:$N$2,2,FALSE),"error"))</f>
        <v>0</v>
      </c>
      <c r="M177">
        <f>IFERROR(VLOOKUP(実施計画様式!M177,―!O:P,2,FALSE),0)</f>
        <v>0</v>
      </c>
      <c r="N177">
        <f>IF(実施計画様式!N177="",0,IFERROR(VLOOKUP(実施計画様式!N177,―!$O$1:$P$12,2,FALSE),"error"))</f>
        <v>0</v>
      </c>
      <c r="O177">
        <f>IF(実施計画様式!O177="",0,IFERROR(VLOOKUP(実施計画様式!O177,―!$O$1:$P$12,2,FALSE),"error"))</f>
        <v>0</v>
      </c>
      <c r="P177">
        <f>IF(実施計画様式!P177="",0,IFERROR(VLOOKUP(実施計画様式!P177,―!$O$1:$P$12,2,FALSE),"error"))</f>
        <v>0</v>
      </c>
      <c r="Q177">
        <f>IF(実施計画様式!Q177="",0,1)</f>
        <v>0</v>
      </c>
      <c r="R177" t="s">
        <v>7625</v>
      </c>
      <c r="S177" t="s">
        <v>7625</v>
      </c>
      <c r="T177">
        <f>IF(実施計画様式!T177="",0,1)</f>
        <v>0</v>
      </c>
      <c r="U177">
        <f>IF(実施計画様式!U177="",0,1)</f>
        <v>0</v>
      </c>
      <c r="V177">
        <f>IF(実施計画様式!V177="",0,1)</f>
        <v>0</v>
      </c>
      <c r="W177">
        <f>IF(実施計画様式!W177="",0,1)</f>
        <v>0</v>
      </c>
      <c r="X177">
        <f>IF(実施計画様式!X177="",0,1)</f>
        <v>0</v>
      </c>
      <c r="Y177">
        <f>IF(実施計画様式!Y177="",0,1)</f>
        <v>0</v>
      </c>
      <c r="Z177">
        <f>IF(実施計画様式!Z177="",0,1)</f>
        <v>0</v>
      </c>
      <c r="AA177">
        <f>IF(実施計画様式!AA177="",0,1)</f>
        <v>0</v>
      </c>
      <c r="AB177">
        <f>IF(実施計画様式!AB177="",0,IFERROR(VLOOKUP(実施計画様式!AB177,―!$Q$2:$R$3,2,FALSE),"error"))</f>
        <v>0</v>
      </c>
      <c r="AC177">
        <f>IF(実施計画様式!AC177="",0,IFERROR(VLOOKUP(実施計画様式!AC177,―!$S$2:$T$3,2,FALSE),"error"))</f>
        <v>0</v>
      </c>
      <c r="AD177">
        <f>IF(実施計画様式!AD177="",0,IFERROR(VLOOKUP(実施計画様式!AD177,―!$U$2:$V$3,2,FALSE),"error"))</f>
        <v>0</v>
      </c>
      <c r="AE177">
        <f>IF(実施計画様式!AE177="",0,IFERROR(VLOOKUP(実施計画様式!AE177,―!$W$2:$X$3,2,FALSE),"error"))</f>
        <v>0</v>
      </c>
      <c r="AF177">
        <f>IF(実施計画様式!AF177="",0,IFERROR(VLOOKUP(実施計画様式!AF177,―!$AP$29:$AQ$29,2,FALSE),"error"))</f>
        <v>0</v>
      </c>
      <c r="AG177">
        <f>IF(実施計画様式!AG177="",0,IFERROR(VLOOKUP(実施計画様式!AG177,―!Y:Z,2,FALSE),"error"))</f>
        <v>0</v>
      </c>
      <c r="AH177">
        <f>IF(実施計画様式!AH177="",0,IFERROR(VLOOKUP(実施計画様式!AH177,―!AA:AB,2,FALSE),"error"))</f>
        <v>0</v>
      </c>
      <c r="AI177">
        <f>IF(実施計画様式!AI177="",0,IFERROR(VLOOKUP(実施計画様式!AI177,―!AN:AO,2,FALSE),"error"))</f>
        <v>0</v>
      </c>
      <c r="AJ177">
        <f>IF(実施計画様式!AJ177="",0,IFERROR(VLOOKUP(実施計画様式!AJ177,―!AN:AO,2,FALSE),"error"))</f>
        <v>0</v>
      </c>
      <c r="AK177">
        <f>IF(実施計画様式!AK177="",0,IFERROR(VLOOKUP(実施計画様式!AK177,―!AN:AO,2,FALSE),"error"))</f>
        <v>0</v>
      </c>
      <c r="AL177">
        <f>IF(実施計画様式!AL177="",0,1)</f>
        <v>0</v>
      </c>
      <c r="AM177">
        <f>IF(実施計画様式!AM177="",0,IFERROR(VLOOKUP(実施計画様式!AM177,―!$AP$10:$AQ$23,2,FALSE),"error"))</f>
        <v>0</v>
      </c>
      <c r="AN177">
        <f>IF(実施計画様式!AN177="",0,IFERROR(VLOOKUP(実施計画様式!AN177,―!$AP$39:$AQ$44,2,FALSE),"error"))</f>
        <v>0</v>
      </c>
      <c r="AO177">
        <f>IF(実施計画様式!AO177="",0,IFERROR(VLOOKUP(実施計画様式!AO177,参考資料1_対象分野リスト!$B$2:$C$46,2,FALSE),"error"))</f>
        <v>0</v>
      </c>
      <c r="AP177">
        <f>IF(実施計画様式!AP177="",0,IFERROR(VLOOKUP(実施計画様式!AP177,参考資料1_対象分野リスト!$B$2:$C$46,2,FALSE),"error"))</f>
        <v>0</v>
      </c>
      <c r="AQ177">
        <f>IF(実施計画様式!AQ177="",0,IFERROR(VLOOKUP(実施計画様式!AQ177,参考資料1_対象分野リスト!$B$2:$C$46,2,FALSE),"error"))</f>
        <v>0</v>
      </c>
      <c r="AR177">
        <f>IF(実施計画様式!AR177="",0,IFERROR(VLOOKUP(実施計画様式!AR177,参考資料1_対象分野リスト!$B$2:$C$46,2,FALSE),"error"))</f>
        <v>0</v>
      </c>
      <c r="AS177">
        <f>IF(実施計画様式!AS177="",0,IFERROR(VLOOKUP(実施計画様式!AS177,参考資料1_対象分野リスト!$E$5:$F$35,2,FALSE),"error"))</f>
        <v>0</v>
      </c>
      <c r="BB177">
        <f>IF(実施計画様式!BB177="",0,IFERROR(VLOOKUP(実施計画様式!BB177,―!AK:AL,2,FALSE),"error"))</f>
        <v>0</v>
      </c>
      <c r="BC177" t="str">
        <f t="shared" si="9"/>
        <v/>
      </c>
      <c r="BF177">
        <v>99</v>
      </c>
      <c r="BG177" t="str">
        <f t="shared" si="12"/>
        <v/>
      </c>
      <c r="BH177" t="str">
        <f>IF(AG177&gt;0,IF(VLOOKUP($B$62,―!$Y$2:$Z$25,2,FALSE)&lt;分岐管理シート!AG177,"予算化方法","予算化方法_未定なし"),"")</f>
        <v/>
      </c>
      <c r="BI177" t="str">
        <f t="shared" si="13"/>
        <v/>
      </c>
      <c r="BJ177" t="str">
        <f t="shared" si="14"/>
        <v/>
      </c>
      <c r="BK177" t="str">
        <f t="shared" si="15"/>
        <v/>
      </c>
      <c r="BL177" t="str">
        <f>_xlfn.IFNA(IF(AND(D177=1,M177=1),INDEX(―!$O$20:$P$26,MATCH(分岐管理シート!N177*100,―!$P$20:$P$26,0),1),""),"")</f>
        <v/>
      </c>
      <c r="BM177" t="str">
        <f>_xlfn.IFNA(IF(AND(D177=1,M177=1),INDEX(―!$O$17:$P$19,MATCH(9-分岐管理シート!N177-分岐管理シート!O177,―!$P$17:$P$19,0),1),""),"")</f>
        <v/>
      </c>
      <c r="BN177" t="str">
        <f>IF(AE177&lt;2,"",―!$AP$28)</f>
        <v/>
      </c>
      <c r="BO177" t="str">
        <f t="shared" si="11"/>
        <v/>
      </c>
      <c r="BP177" t="str">
        <f t="shared" si="16"/>
        <v/>
      </c>
      <c r="BR177">
        <f t="shared" si="10"/>
        <v>0</v>
      </c>
    </row>
    <row r="178" spans="3:70" x14ac:dyDescent="0.15">
      <c r="C178">
        <v>106</v>
      </c>
      <c r="D178" s="22">
        <f>IF(実施計画様式!D178="",0,IFERROR(VLOOKUP(実施計画様式!D178,―!A:B,2,FALSE),"error"))</f>
        <v>0</v>
      </c>
      <c r="E178">
        <f>IF(実施計画様式!E178="",0,IFERROR(VLOOKUP(実施計画様式!E178,―!$C$40:$D$47,2,FALSE),"error"))</f>
        <v>0</v>
      </c>
      <c r="F178">
        <f>IF(実施計画様式!F178="",0,IFERROR(VLOOKUP(実施計画様式!F178,―!$E$2:$F$2,2,FALSE),"error"))</f>
        <v>0</v>
      </c>
      <c r="G178">
        <f>IFERROR(VLOOKUP(実施計画様式!G178,―!$G$2:$H$2,2,FALSE),0)</f>
        <v>0</v>
      </c>
      <c r="H178">
        <f>IF(実施計画様式!H178="",0,1)</f>
        <v>0</v>
      </c>
      <c r="I178">
        <f>IF(実施計画様式!I178="",0,IFERROR(VLOOKUP(実施計画様式!I178,―!$I$2:$J$2,2,FALSE),"error"))</f>
        <v>0</v>
      </c>
      <c r="J178">
        <f>IF(実施計画様式!J178="",0,1)</f>
        <v>0</v>
      </c>
      <c r="K178">
        <f>IF(実施計画様式!K178="",0,IFERROR(VLOOKUP(実施計画様式!K178,―!K:L,2,FALSE),"error"))</f>
        <v>0</v>
      </c>
      <c r="L178">
        <f>IF(実施計画様式!L178="",0,IFERROR(VLOOKUP(実施計画様式!L178,―!$M$2:$N$2,2,FALSE),"error"))</f>
        <v>0</v>
      </c>
      <c r="M178">
        <f>IFERROR(VLOOKUP(実施計画様式!M178,―!O:P,2,FALSE),0)</f>
        <v>0</v>
      </c>
      <c r="N178">
        <f>IF(実施計画様式!N178="",0,IFERROR(VLOOKUP(実施計画様式!N178,―!$O$1:$P$12,2,FALSE),"error"))</f>
        <v>0</v>
      </c>
      <c r="O178">
        <f>IF(実施計画様式!O178="",0,IFERROR(VLOOKUP(実施計画様式!O178,―!$O$1:$P$12,2,FALSE),"error"))</f>
        <v>0</v>
      </c>
      <c r="P178">
        <f>IF(実施計画様式!P178="",0,IFERROR(VLOOKUP(実施計画様式!P178,―!$O$1:$P$12,2,FALSE),"error"))</f>
        <v>0</v>
      </c>
      <c r="Q178">
        <f>IF(実施計画様式!Q178="",0,1)</f>
        <v>0</v>
      </c>
      <c r="R178" t="s">
        <v>7625</v>
      </c>
      <c r="S178" t="s">
        <v>7625</v>
      </c>
      <c r="T178">
        <f>IF(実施計画様式!T178="",0,1)</f>
        <v>0</v>
      </c>
      <c r="U178">
        <f>IF(実施計画様式!U178="",0,1)</f>
        <v>0</v>
      </c>
      <c r="V178">
        <f>IF(実施計画様式!V178="",0,1)</f>
        <v>0</v>
      </c>
      <c r="W178">
        <f>IF(実施計画様式!W178="",0,1)</f>
        <v>0</v>
      </c>
      <c r="X178">
        <f>IF(実施計画様式!X178="",0,1)</f>
        <v>0</v>
      </c>
      <c r="Y178">
        <f>IF(実施計画様式!Y178="",0,1)</f>
        <v>0</v>
      </c>
      <c r="Z178">
        <f>IF(実施計画様式!Z178="",0,1)</f>
        <v>0</v>
      </c>
      <c r="AA178">
        <f>IF(実施計画様式!AA178="",0,1)</f>
        <v>0</v>
      </c>
      <c r="AB178">
        <f>IF(実施計画様式!AB178="",0,IFERROR(VLOOKUP(実施計画様式!AB178,―!$Q$2:$R$3,2,FALSE),"error"))</f>
        <v>0</v>
      </c>
      <c r="AC178">
        <f>IF(実施計画様式!AC178="",0,IFERROR(VLOOKUP(実施計画様式!AC178,―!$S$2:$T$3,2,FALSE),"error"))</f>
        <v>0</v>
      </c>
      <c r="AD178">
        <f>IF(実施計画様式!AD178="",0,IFERROR(VLOOKUP(実施計画様式!AD178,―!$U$2:$V$3,2,FALSE),"error"))</f>
        <v>0</v>
      </c>
      <c r="AE178">
        <f>IF(実施計画様式!AE178="",0,IFERROR(VLOOKUP(実施計画様式!AE178,―!$W$2:$X$3,2,FALSE),"error"))</f>
        <v>0</v>
      </c>
      <c r="AF178">
        <f>IF(実施計画様式!AF178="",0,IFERROR(VLOOKUP(実施計画様式!AF178,―!$AP$29:$AQ$29,2,FALSE),"error"))</f>
        <v>0</v>
      </c>
      <c r="AG178">
        <f>IF(実施計画様式!AG178="",0,IFERROR(VLOOKUP(実施計画様式!AG178,―!Y:Z,2,FALSE),"error"))</f>
        <v>0</v>
      </c>
      <c r="AH178">
        <f>IF(実施計画様式!AH178="",0,IFERROR(VLOOKUP(実施計画様式!AH178,―!AA:AB,2,FALSE),"error"))</f>
        <v>0</v>
      </c>
      <c r="AI178">
        <f>IF(実施計画様式!AI178="",0,IFERROR(VLOOKUP(実施計画様式!AI178,―!AN:AO,2,FALSE),"error"))</f>
        <v>0</v>
      </c>
      <c r="AJ178">
        <f>IF(実施計画様式!AJ178="",0,IFERROR(VLOOKUP(実施計画様式!AJ178,―!AN:AO,2,FALSE),"error"))</f>
        <v>0</v>
      </c>
      <c r="AK178">
        <f>IF(実施計画様式!AK178="",0,IFERROR(VLOOKUP(実施計画様式!AK178,―!AN:AO,2,FALSE),"error"))</f>
        <v>0</v>
      </c>
      <c r="AL178">
        <f>IF(実施計画様式!AL178="",0,1)</f>
        <v>0</v>
      </c>
      <c r="AM178">
        <f>IF(実施計画様式!AM178="",0,IFERROR(VLOOKUP(実施計画様式!AM178,―!$AP$10:$AQ$23,2,FALSE),"error"))</f>
        <v>0</v>
      </c>
      <c r="AN178">
        <f>IF(実施計画様式!AN178="",0,IFERROR(VLOOKUP(実施計画様式!AN178,―!$AP$39:$AQ$44,2,FALSE),"error"))</f>
        <v>0</v>
      </c>
      <c r="AO178">
        <f>IF(実施計画様式!AO178="",0,IFERROR(VLOOKUP(実施計画様式!AO178,参考資料1_対象分野リスト!$B$2:$C$46,2,FALSE),"error"))</f>
        <v>0</v>
      </c>
      <c r="AP178">
        <f>IF(実施計画様式!AP178="",0,IFERROR(VLOOKUP(実施計画様式!AP178,参考資料1_対象分野リスト!$B$2:$C$46,2,FALSE),"error"))</f>
        <v>0</v>
      </c>
      <c r="AQ178">
        <f>IF(実施計画様式!AQ178="",0,IFERROR(VLOOKUP(実施計画様式!AQ178,参考資料1_対象分野リスト!$B$2:$C$46,2,FALSE),"error"))</f>
        <v>0</v>
      </c>
      <c r="AR178">
        <f>IF(実施計画様式!AR178="",0,IFERROR(VLOOKUP(実施計画様式!AR178,参考資料1_対象分野リスト!$B$2:$C$46,2,FALSE),"error"))</f>
        <v>0</v>
      </c>
      <c r="AS178">
        <f>IF(実施計画様式!AS178="",0,IFERROR(VLOOKUP(実施計画様式!AS178,参考資料1_対象分野リスト!$E$5:$F$35,2,FALSE),"error"))</f>
        <v>0</v>
      </c>
      <c r="BB178">
        <f>IF(実施計画様式!BB178="",0,IFERROR(VLOOKUP(実施計画様式!BB178,―!AK:AL,2,FALSE),"error"))</f>
        <v>0</v>
      </c>
      <c r="BC178" t="str">
        <f t="shared" si="9"/>
        <v/>
      </c>
      <c r="BF178">
        <v>99</v>
      </c>
      <c r="BG178" t="str">
        <f t="shared" si="12"/>
        <v/>
      </c>
      <c r="BH178" t="str">
        <f>IF(AG178&gt;0,IF(VLOOKUP($B$62,―!$Y$2:$Z$25,2,FALSE)&lt;分岐管理シート!AG178,"予算化方法","予算化方法_未定なし"),"")</f>
        <v/>
      </c>
      <c r="BI178" t="str">
        <f t="shared" si="13"/>
        <v/>
      </c>
      <c r="BJ178" t="str">
        <f t="shared" si="14"/>
        <v/>
      </c>
      <c r="BK178" t="str">
        <f t="shared" si="15"/>
        <v/>
      </c>
      <c r="BL178" t="str">
        <f>_xlfn.IFNA(IF(AND(D178=1,M178=1),INDEX(―!$O$20:$P$26,MATCH(分岐管理シート!N178*100,―!$P$20:$P$26,0),1),""),"")</f>
        <v/>
      </c>
      <c r="BM178" t="str">
        <f>_xlfn.IFNA(IF(AND(D178=1,M178=1),INDEX(―!$O$17:$P$19,MATCH(9-分岐管理シート!N178-分岐管理シート!O178,―!$P$17:$P$19,0),1),""),"")</f>
        <v/>
      </c>
      <c r="BN178" t="str">
        <f>IF(AE178&lt;2,"",―!$AP$28)</f>
        <v/>
      </c>
      <c r="BO178" t="str">
        <f t="shared" si="11"/>
        <v/>
      </c>
      <c r="BP178" t="str">
        <f t="shared" si="16"/>
        <v/>
      </c>
      <c r="BR178">
        <f t="shared" si="10"/>
        <v>0</v>
      </c>
    </row>
    <row r="179" spans="3:70" x14ac:dyDescent="0.15">
      <c r="C179">
        <v>107</v>
      </c>
      <c r="D179" s="22">
        <f>IF(実施計画様式!D179="",0,IFERROR(VLOOKUP(実施計画様式!D179,―!A:B,2,FALSE),"error"))</f>
        <v>0</v>
      </c>
      <c r="E179">
        <f>IF(実施計画様式!E179="",0,IFERROR(VLOOKUP(実施計画様式!E179,―!$C$40:$D$47,2,FALSE),"error"))</f>
        <v>0</v>
      </c>
      <c r="F179">
        <f>IF(実施計画様式!F179="",0,IFERROR(VLOOKUP(実施計画様式!F179,―!$E$2:$F$2,2,FALSE),"error"))</f>
        <v>0</v>
      </c>
      <c r="G179">
        <f>IFERROR(VLOOKUP(実施計画様式!G179,―!$G$2:$H$2,2,FALSE),0)</f>
        <v>0</v>
      </c>
      <c r="H179">
        <f>IF(実施計画様式!H179="",0,1)</f>
        <v>0</v>
      </c>
      <c r="I179">
        <f>IF(実施計画様式!I179="",0,IFERROR(VLOOKUP(実施計画様式!I179,―!$I$2:$J$2,2,FALSE),"error"))</f>
        <v>0</v>
      </c>
      <c r="J179">
        <f>IF(実施計画様式!J179="",0,1)</f>
        <v>0</v>
      </c>
      <c r="K179">
        <f>IF(実施計画様式!K179="",0,IFERROR(VLOOKUP(実施計画様式!K179,―!K:L,2,FALSE),"error"))</f>
        <v>0</v>
      </c>
      <c r="L179">
        <f>IF(実施計画様式!L179="",0,IFERROR(VLOOKUP(実施計画様式!L179,―!$M$2:$N$2,2,FALSE),"error"))</f>
        <v>0</v>
      </c>
      <c r="M179">
        <f>IFERROR(VLOOKUP(実施計画様式!M179,―!O:P,2,FALSE),0)</f>
        <v>0</v>
      </c>
      <c r="N179">
        <f>IF(実施計画様式!N179="",0,IFERROR(VLOOKUP(実施計画様式!N179,―!$O$1:$P$12,2,FALSE),"error"))</f>
        <v>0</v>
      </c>
      <c r="O179">
        <f>IF(実施計画様式!O179="",0,IFERROR(VLOOKUP(実施計画様式!O179,―!$O$1:$P$12,2,FALSE),"error"))</f>
        <v>0</v>
      </c>
      <c r="P179">
        <f>IF(実施計画様式!P179="",0,IFERROR(VLOOKUP(実施計画様式!P179,―!$O$1:$P$12,2,FALSE),"error"))</f>
        <v>0</v>
      </c>
      <c r="Q179">
        <f>IF(実施計画様式!Q179="",0,1)</f>
        <v>0</v>
      </c>
      <c r="R179" t="s">
        <v>7625</v>
      </c>
      <c r="S179" t="s">
        <v>7625</v>
      </c>
      <c r="T179">
        <f>IF(実施計画様式!T179="",0,1)</f>
        <v>0</v>
      </c>
      <c r="U179">
        <f>IF(実施計画様式!U179="",0,1)</f>
        <v>0</v>
      </c>
      <c r="V179">
        <f>IF(実施計画様式!V179="",0,1)</f>
        <v>0</v>
      </c>
      <c r="W179">
        <f>IF(実施計画様式!W179="",0,1)</f>
        <v>0</v>
      </c>
      <c r="X179">
        <f>IF(実施計画様式!X179="",0,1)</f>
        <v>0</v>
      </c>
      <c r="Y179">
        <f>IF(実施計画様式!Y179="",0,1)</f>
        <v>0</v>
      </c>
      <c r="Z179">
        <f>IF(実施計画様式!Z179="",0,1)</f>
        <v>0</v>
      </c>
      <c r="AA179">
        <f>IF(実施計画様式!AA179="",0,1)</f>
        <v>0</v>
      </c>
      <c r="AB179">
        <f>IF(実施計画様式!AB179="",0,IFERROR(VLOOKUP(実施計画様式!AB179,―!$Q$2:$R$3,2,FALSE),"error"))</f>
        <v>0</v>
      </c>
      <c r="AC179">
        <f>IF(実施計画様式!AC179="",0,IFERROR(VLOOKUP(実施計画様式!AC179,―!$S$2:$T$3,2,FALSE),"error"))</f>
        <v>0</v>
      </c>
      <c r="AD179">
        <f>IF(実施計画様式!AD179="",0,IFERROR(VLOOKUP(実施計画様式!AD179,―!$U$2:$V$3,2,FALSE),"error"))</f>
        <v>0</v>
      </c>
      <c r="AE179">
        <f>IF(実施計画様式!AE179="",0,IFERROR(VLOOKUP(実施計画様式!AE179,―!$W$2:$X$3,2,FALSE),"error"))</f>
        <v>0</v>
      </c>
      <c r="AF179">
        <f>IF(実施計画様式!AF179="",0,IFERROR(VLOOKUP(実施計画様式!AF179,―!$AP$29:$AQ$29,2,FALSE),"error"))</f>
        <v>0</v>
      </c>
      <c r="AG179">
        <f>IF(実施計画様式!AG179="",0,IFERROR(VLOOKUP(実施計画様式!AG179,―!Y:Z,2,FALSE),"error"))</f>
        <v>0</v>
      </c>
      <c r="AH179">
        <f>IF(実施計画様式!AH179="",0,IFERROR(VLOOKUP(実施計画様式!AH179,―!AA:AB,2,FALSE),"error"))</f>
        <v>0</v>
      </c>
      <c r="AI179">
        <f>IF(実施計画様式!AI179="",0,IFERROR(VLOOKUP(実施計画様式!AI179,―!AN:AO,2,FALSE),"error"))</f>
        <v>0</v>
      </c>
      <c r="AJ179">
        <f>IF(実施計画様式!AJ179="",0,IFERROR(VLOOKUP(実施計画様式!AJ179,―!AN:AO,2,FALSE),"error"))</f>
        <v>0</v>
      </c>
      <c r="AK179">
        <f>IF(実施計画様式!AK179="",0,IFERROR(VLOOKUP(実施計画様式!AK179,―!AN:AO,2,FALSE),"error"))</f>
        <v>0</v>
      </c>
      <c r="AL179">
        <f>IF(実施計画様式!AL179="",0,1)</f>
        <v>0</v>
      </c>
      <c r="AM179">
        <f>IF(実施計画様式!AM179="",0,IFERROR(VLOOKUP(実施計画様式!AM179,―!$AP$10:$AQ$23,2,FALSE),"error"))</f>
        <v>0</v>
      </c>
      <c r="AN179">
        <f>IF(実施計画様式!AN179="",0,IFERROR(VLOOKUP(実施計画様式!AN179,―!$AP$39:$AQ$44,2,FALSE),"error"))</f>
        <v>0</v>
      </c>
      <c r="AO179">
        <f>IF(実施計画様式!AO179="",0,IFERROR(VLOOKUP(実施計画様式!AO179,参考資料1_対象分野リスト!$B$2:$C$46,2,FALSE),"error"))</f>
        <v>0</v>
      </c>
      <c r="AP179">
        <f>IF(実施計画様式!AP179="",0,IFERROR(VLOOKUP(実施計画様式!AP179,参考資料1_対象分野リスト!$B$2:$C$46,2,FALSE),"error"))</f>
        <v>0</v>
      </c>
      <c r="AQ179">
        <f>IF(実施計画様式!AQ179="",0,IFERROR(VLOOKUP(実施計画様式!AQ179,参考資料1_対象分野リスト!$B$2:$C$46,2,FALSE),"error"))</f>
        <v>0</v>
      </c>
      <c r="AR179">
        <f>IF(実施計画様式!AR179="",0,IFERROR(VLOOKUP(実施計画様式!AR179,参考資料1_対象分野リスト!$B$2:$C$46,2,FALSE),"error"))</f>
        <v>0</v>
      </c>
      <c r="AS179">
        <f>IF(実施計画様式!AS179="",0,IFERROR(VLOOKUP(実施計画様式!AS179,参考資料1_対象分野リスト!$E$5:$F$35,2,FALSE),"error"))</f>
        <v>0</v>
      </c>
      <c r="BB179">
        <f>IF(実施計画様式!BB179="",0,IFERROR(VLOOKUP(実施計画様式!BB179,―!AK:AL,2,FALSE),"error"))</f>
        <v>0</v>
      </c>
      <c r="BC179" t="str">
        <f t="shared" si="9"/>
        <v/>
      </c>
      <c r="BF179">
        <v>99</v>
      </c>
      <c r="BG179" t="str">
        <f t="shared" si="12"/>
        <v/>
      </c>
      <c r="BH179" t="str">
        <f>IF(AG179&gt;0,IF(VLOOKUP($B$62,―!$Y$2:$Z$25,2,FALSE)&lt;分岐管理シート!AG179,"予算化方法","予算化方法_未定なし"),"")</f>
        <v/>
      </c>
      <c r="BI179" t="str">
        <f t="shared" si="13"/>
        <v/>
      </c>
      <c r="BJ179" t="str">
        <f t="shared" si="14"/>
        <v/>
      </c>
      <c r="BK179" t="str">
        <f t="shared" si="15"/>
        <v/>
      </c>
      <c r="BL179" t="str">
        <f>_xlfn.IFNA(IF(AND(D179=1,M179=1),INDEX(―!$O$20:$P$26,MATCH(分岐管理シート!N179*100,―!$P$20:$P$26,0),1),""),"")</f>
        <v/>
      </c>
      <c r="BM179" t="str">
        <f>_xlfn.IFNA(IF(AND(D179=1,M179=1),INDEX(―!$O$17:$P$19,MATCH(9-分岐管理シート!N179-分岐管理シート!O179,―!$P$17:$P$19,0),1),""),"")</f>
        <v/>
      </c>
      <c r="BN179" t="str">
        <f>IF(AE179&lt;2,"",―!$AP$28)</f>
        <v/>
      </c>
      <c r="BO179" t="str">
        <f t="shared" si="11"/>
        <v/>
      </c>
      <c r="BP179" t="str">
        <f t="shared" si="16"/>
        <v/>
      </c>
      <c r="BR179">
        <f t="shared" si="10"/>
        <v>0</v>
      </c>
    </row>
    <row r="180" spans="3:70" x14ac:dyDescent="0.15">
      <c r="C180">
        <v>108</v>
      </c>
      <c r="D180" s="22">
        <f>IF(実施計画様式!D180="",0,IFERROR(VLOOKUP(実施計画様式!D180,―!A:B,2,FALSE),"error"))</f>
        <v>0</v>
      </c>
      <c r="E180">
        <f>IF(実施計画様式!E180="",0,IFERROR(VLOOKUP(実施計画様式!E180,―!$C$40:$D$47,2,FALSE),"error"))</f>
        <v>0</v>
      </c>
      <c r="F180">
        <f>IF(実施計画様式!F180="",0,IFERROR(VLOOKUP(実施計画様式!F180,―!$E$2:$F$2,2,FALSE),"error"))</f>
        <v>0</v>
      </c>
      <c r="G180">
        <f>IFERROR(VLOOKUP(実施計画様式!G180,―!$G$2:$H$2,2,FALSE),0)</f>
        <v>0</v>
      </c>
      <c r="H180">
        <f>IF(実施計画様式!H180="",0,1)</f>
        <v>0</v>
      </c>
      <c r="I180">
        <f>IF(実施計画様式!I180="",0,IFERROR(VLOOKUP(実施計画様式!I180,―!$I$2:$J$2,2,FALSE),"error"))</f>
        <v>0</v>
      </c>
      <c r="J180">
        <f>IF(実施計画様式!J180="",0,1)</f>
        <v>0</v>
      </c>
      <c r="K180">
        <f>IF(実施計画様式!K180="",0,IFERROR(VLOOKUP(実施計画様式!K180,―!K:L,2,FALSE),"error"))</f>
        <v>0</v>
      </c>
      <c r="L180">
        <f>IF(実施計画様式!L180="",0,IFERROR(VLOOKUP(実施計画様式!L180,―!$M$2:$N$2,2,FALSE),"error"))</f>
        <v>0</v>
      </c>
      <c r="M180">
        <f>IFERROR(VLOOKUP(実施計画様式!M180,―!O:P,2,FALSE),0)</f>
        <v>0</v>
      </c>
      <c r="N180">
        <f>IF(実施計画様式!N180="",0,IFERROR(VLOOKUP(実施計画様式!N180,―!$O$1:$P$12,2,FALSE),"error"))</f>
        <v>0</v>
      </c>
      <c r="O180">
        <f>IF(実施計画様式!O180="",0,IFERROR(VLOOKUP(実施計画様式!O180,―!$O$1:$P$12,2,FALSE),"error"))</f>
        <v>0</v>
      </c>
      <c r="P180">
        <f>IF(実施計画様式!P180="",0,IFERROR(VLOOKUP(実施計画様式!P180,―!$O$1:$P$12,2,FALSE),"error"))</f>
        <v>0</v>
      </c>
      <c r="Q180">
        <f>IF(実施計画様式!Q180="",0,1)</f>
        <v>0</v>
      </c>
      <c r="R180" t="s">
        <v>7625</v>
      </c>
      <c r="S180" t="s">
        <v>7625</v>
      </c>
      <c r="T180">
        <f>IF(実施計画様式!T180="",0,1)</f>
        <v>0</v>
      </c>
      <c r="U180">
        <f>IF(実施計画様式!U180="",0,1)</f>
        <v>0</v>
      </c>
      <c r="V180">
        <f>IF(実施計画様式!V180="",0,1)</f>
        <v>0</v>
      </c>
      <c r="W180">
        <f>IF(実施計画様式!W180="",0,1)</f>
        <v>0</v>
      </c>
      <c r="X180">
        <f>IF(実施計画様式!X180="",0,1)</f>
        <v>0</v>
      </c>
      <c r="Y180">
        <f>IF(実施計画様式!Y180="",0,1)</f>
        <v>0</v>
      </c>
      <c r="Z180">
        <f>IF(実施計画様式!Z180="",0,1)</f>
        <v>0</v>
      </c>
      <c r="AA180">
        <f>IF(実施計画様式!AA180="",0,1)</f>
        <v>0</v>
      </c>
      <c r="AB180">
        <f>IF(実施計画様式!AB180="",0,IFERROR(VLOOKUP(実施計画様式!AB180,―!$Q$2:$R$3,2,FALSE),"error"))</f>
        <v>0</v>
      </c>
      <c r="AC180">
        <f>IF(実施計画様式!AC180="",0,IFERROR(VLOOKUP(実施計画様式!AC180,―!$S$2:$T$3,2,FALSE),"error"))</f>
        <v>0</v>
      </c>
      <c r="AD180">
        <f>IF(実施計画様式!AD180="",0,IFERROR(VLOOKUP(実施計画様式!AD180,―!$U$2:$V$3,2,FALSE),"error"))</f>
        <v>0</v>
      </c>
      <c r="AE180">
        <f>IF(実施計画様式!AE180="",0,IFERROR(VLOOKUP(実施計画様式!AE180,―!$W$2:$X$3,2,FALSE),"error"))</f>
        <v>0</v>
      </c>
      <c r="AF180">
        <f>IF(実施計画様式!AF180="",0,IFERROR(VLOOKUP(実施計画様式!AF180,―!$AP$29:$AQ$29,2,FALSE),"error"))</f>
        <v>0</v>
      </c>
      <c r="AG180">
        <f>IF(実施計画様式!AG180="",0,IFERROR(VLOOKUP(実施計画様式!AG180,―!Y:Z,2,FALSE),"error"))</f>
        <v>0</v>
      </c>
      <c r="AH180">
        <f>IF(実施計画様式!AH180="",0,IFERROR(VLOOKUP(実施計画様式!AH180,―!AA:AB,2,FALSE),"error"))</f>
        <v>0</v>
      </c>
      <c r="AI180">
        <f>IF(実施計画様式!AI180="",0,IFERROR(VLOOKUP(実施計画様式!AI180,―!AN:AO,2,FALSE),"error"))</f>
        <v>0</v>
      </c>
      <c r="AJ180">
        <f>IF(実施計画様式!AJ180="",0,IFERROR(VLOOKUP(実施計画様式!AJ180,―!AN:AO,2,FALSE),"error"))</f>
        <v>0</v>
      </c>
      <c r="AK180">
        <f>IF(実施計画様式!AK180="",0,IFERROR(VLOOKUP(実施計画様式!AK180,―!AN:AO,2,FALSE),"error"))</f>
        <v>0</v>
      </c>
      <c r="AL180">
        <f>IF(実施計画様式!AL180="",0,1)</f>
        <v>0</v>
      </c>
      <c r="AM180">
        <f>IF(実施計画様式!AM180="",0,IFERROR(VLOOKUP(実施計画様式!AM180,―!$AP$10:$AQ$23,2,FALSE),"error"))</f>
        <v>0</v>
      </c>
      <c r="AN180">
        <f>IF(実施計画様式!AN180="",0,IFERROR(VLOOKUP(実施計画様式!AN180,―!$AP$39:$AQ$44,2,FALSE),"error"))</f>
        <v>0</v>
      </c>
      <c r="AO180">
        <f>IF(実施計画様式!AO180="",0,IFERROR(VLOOKUP(実施計画様式!AO180,参考資料1_対象分野リスト!$B$2:$C$46,2,FALSE),"error"))</f>
        <v>0</v>
      </c>
      <c r="AP180">
        <f>IF(実施計画様式!AP180="",0,IFERROR(VLOOKUP(実施計画様式!AP180,参考資料1_対象分野リスト!$B$2:$C$46,2,FALSE),"error"))</f>
        <v>0</v>
      </c>
      <c r="AQ180">
        <f>IF(実施計画様式!AQ180="",0,IFERROR(VLOOKUP(実施計画様式!AQ180,参考資料1_対象分野リスト!$B$2:$C$46,2,FALSE),"error"))</f>
        <v>0</v>
      </c>
      <c r="AR180">
        <f>IF(実施計画様式!AR180="",0,IFERROR(VLOOKUP(実施計画様式!AR180,参考資料1_対象分野リスト!$B$2:$C$46,2,FALSE),"error"))</f>
        <v>0</v>
      </c>
      <c r="AS180">
        <f>IF(実施計画様式!AS180="",0,IFERROR(VLOOKUP(実施計画様式!AS180,参考資料1_対象分野リスト!$E$5:$F$35,2,FALSE),"error"))</f>
        <v>0</v>
      </c>
      <c r="BB180">
        <f>IF(実施計画様式!BB180="",0,IFERROR(VLOOKUP(実施計画様式!BB180,―!AK:AL,2,FALSE),"error"))</f>
        <v>0</v>
      </c>
      <c r="BC180" t="str">
        <f t="shared" si="9"/>
        <v/>
      </c>
      <c r="BF180">
        <v>99</v>
      </c>
      <c r="BG180" t="str">
        <f t="shared" si="12"/>
        <v/>
      </c>
      <c r="BH180" t="str">
        <f>IF(AG180&gt;0,IF(VLOOKUP($B$62,―!$Y$2:$Z$25,2,FALSE)&lt;分岐管理シート!AG180,"予算化方法","予算化方法_未定なし"),"")</f>
        <v/>
      </c>
      <c r="BI180" t="str">
        <f t="shared" si="13"/>
        <v/>
      </c>
      <c r="BJ180" t="str">
        <f t="shared" si="14"/>
        <v/>
      </c>
      <c r="BK180" t="str">
        <f t="shared" si="15"/>
        <v/>
      </c>
      <c r="BL180" t="str">
        <f>_xlfn.IFNA(IF(AND(D180=1,M180=1),INDEX(―!$O$20:$P$26,MATCH(分岐管理シート!N180*100,―!$P$20:$P$26,0),1),""),"")</f>
        <v/>
      </c>
      <c r="BM180" t="str">
        <f>_xlfn.IFNA(IF(AND(D180=1,M180=1),INDEX(―!$O$17:$P$19,MATCH(9-分岐管理シート!N180-分岐管理シート!O180,―!$P$17:$P$19,0),1),""),"")</f>
        <v/>
      </c>
      <c r="BN180" t="str">
        <f>IF(AE180&lt;2,"",―!$AP$28)</f>
        <v/>
      </c>
      <c r="BO180" t="str">
        <f t="shared" si="11"/>
        <v/>
      </c>
      <c r="BP180" t="str">
        <f t="shared" si="16"/>
        <v/>
      </c>
      <c r="BR180">
        <f t="shared" si="10"/>
        <v>0</v>
      </c>
    </row>
    <row r="181" spans="3:70" x14ac:dyDescent="0.15">
      <c r="C181">
        <v>109</v>
      </c>
      <c r="D181" s="22">
        <f>IF(実施計画様式!D181="",0,IFERROR(VLOOKUP(実施計画様式!D181,―!A:B,2,FALSE),"error"))</f>
        <v>0</v>
      </c>
      <c r="E181">
        <f>IF(実施計画様式!E181="",0,IFERROR(VLOOKUP(実施計画様式!E181,―!$C$40:$D$47,2,FALSE),"error"))</f>
        <v>0</v>
      </c>
      <c r="F181">
        <f>IF(実施計画様式!F181="",0,IFERROR(VLOOKUP(実施計画様式!F181,―!$E$2:$F$2,2,FALSE),"error"))</f>
        <v>0</v>
      </c>
      <c r="G181">
        <f>IFERROR(VLOOKUP(実施計画様式!G181,―!$G$2:$H$2,2,FALSE),0)</f>
        <v>0</v>
      </c>
      <c r="H181">
        <f>IF(実施計画様式!H181="",0,1)</f>
        <v>0</v>
      </c>
      <c r="I181">
        <f>IF(実施計画様式!I181="",0,IFERROR(VLOOKUP(実施計画様式!I181,―!$I$2:$J$2,2,FALSE),"error"))</f>
        <v>0</v>
      </c>
      <c r="J181">
        <f>IF(実施計画様式!J181="",0,1)</f>
        <v>0</v>
      </c>
      <c r="K181">
        <f>IF(実施計画様式!K181="",0,IFERROR(VLOOKUP(実施計画様式!K181,―!K:L,2,FALSE),"error"))</f>
        <v>0</v>
      </c>
      <c r="L181">
        <f>IF(実施計画様式!L181="",0,IFERROR(VLOOKUP(実施計画様式!L181,―!$M$2:$N$2,2,FALSE),"error"))</f>
        <v>0</v>
      </c>
      <c r="M181">
        <f>IFERROR(VLOOKUP(実施計画様式!M181,―!O:P,2,FALSE),0)</f>
        <v>0</v>
      </c>
      <c r="N181">
        <f>IF(実施計画様式!N181="",0,IFERROR(VLOOKUP(実施計画様式!N181,―!$O$1:$P$12,2,FALSE),"error"))</f>
        <v>0</v>
      </c>
      <c r="O181">
        <f>IF(実施計画様式!O181="",0,IFERROR(VLOOKUP(実施計画様式!O181,―!$O$1:$P$12,2,FALSE),"error"))</f>
        <v>0</v>
      </c>
      <c r="P181">
        <f>IF(実施計画様式!P181="",0,IFERROR(VLOOKUP(実施計画様式!P181,―!$O$1:$P$12,2,FALSE),"error"))</f>
        <v>0</v>
      </c>
      <c r="Q181">
        <f>IF(実施計画様式!Q181="",0,1)</f>
        <v>0</v>
      </c>
      <c r="R181" t="s">
        <v>7625</v>
      </c>
      <c r="S181" t="s">
        <v>7625</v>
      </c>
      <c r="T181">
        <f>IF(実施計画様式!T181="",0,1)</f>
        <v>0</v>
      </c>
      <c r="U181">
        <f>IF(実施計画様式!U181="",0,1)</f>
        <v>0</v>
      </c>
      <c r="V181">
        <f>IF(実施計画様式!V181="",0,1)</f>
        <v>0</v>
      </c>
      <c r="W181">
        <f>IF(実施計画様式!W181="",0,1)</f>
        <v>0</v>
      </c>
      <c r="X181">
        <f>IF(実施計画様式!X181="",0,1)</f>
        <v>0</v>
      </c>
      <c r="Y181">
        <f>IF(実施計画様式!Y181="",0,1)</f>
        <v>0</v>
      </c>
      <c r="Z181">
        <f>IF(実施計画様式!Z181="",0,1)</f>
        <v>0</v>
      </c>
      <c r="AA181">
        <f>IF(実施計画様式!AA181="",0,1)</f>
        <v>0</v>
      </c>
      <c r="AB181">
        <f>IF(実施計画様式!AB181="",0,IFERROR(VLOOKUP(実施計画様式!AB181,―!$Q$2:$R$3,2,FALSE),"error"))</f>
        <v>0</v>
      </c>
      <c r="AC181">
        <f>IF(実施計画様式!AC181="",0,IFERROR(VLOOKUP(実施計画様式!AC181,―!$S$2:$T$3,2,FALSE),"error"))</f>
        <v>0</v>
      </c>
      <c r="AD181">
        <f>IF(実施計画様式!AD181="",0,IFERROR(VLOOKUP(実施計画様式!AD181,―!$U$2:$V$3,2,FALSE),"error"))</f>
        <v>0</v>
      </c>
      <c r="AE181">
        <f>IF(実施計画様式!AE181="",0,IFERROR(VLOOKUP(実施計画様式!AE181,―!$W$2:$X$3,2,FALSE),"error"))</f>
        <v>0</v>
      </c>
      <c r="AF181">
        <f>IF(実施計画様式!AF181="",0,IFERROR(VLOOKUP(実施計画様式!AF181,―!$AP$29:$AQ$29,2,FALSE),"error"))</f>
        <v>0</v>
      </c>
      <c r="AG181">
        <f>IF(実施計画様式!AG181="",0,IFERROR(VLOOKUP(実施計画様式!AG181,―!Y:Z,2,FALSE),"error"))</f>
        <v>0</v>
      </c>
      <c r="AH181">
        <f>IF(実施計画様式!AH181="",0,IFERROR(VLOOKUP(実施計画様式!AH181,―!AA:AB,2,FALSE),"error"))</f>
        <v>0</v>
      </c>
      <c r="AI181">
        <f>IF(実施計画様式!AI181="",0,IFERROR(VLOOKUP(実施計画様式!AI181,―!AN:AO,2,FALSE),"error"))</f>
        <v>0</v>
      </c>
      <c r="AJ181">
        <f>IF(実施計画様式!AJ181="",0,IFERROR(VLOOKUP(実施計画様式!AJ181,―!AN:AO,2,FALSE),"error"))</f>
        <v>0</v>
      </c>
      <c r="AK181">
        <f>IF(実施計画様式!AK181="",0,IFERROR(VLOOKUP(実施計画様式!AK181,―!AN:AO,2,FALSE),"error"))</f>
        <v>0</v>
      </c>
      <c r="AL181">
        <f>IF(実施計画様式!AL181="",0,1)</f>
        <v>0</v>
      </c>
      <c r="AM181">
        <f>IF(実施計画様式!AM181="",0,IFERROR(VLOOKUP(実施計画様式!AM181,―!$AP$10:$AQ$23,2,FALSE),"error"))</f>
        <v>0</v>
      </c>
      <c r="AN181">
        <f>IF(実施計画様式!AN181="",0,IFERROR(VLOOKUP(実施計画様式!AN181,―!$AP$39:$AQ$44,2,FALSE),"error"))</f>
        <v>0</v>
      </c>
      <c r="AO181">
        <f>IF(実施計画様式!AO181="",0,IFERROR(VLOOKUP(実施計画様式!AO181,参考資料1_対象分野リスト!$B$2:$C$46,2,FALSE),"error"))</f>
        <v>0</v>
      </c>
      <c r="AP181">
        <f>IF(実施計画様式!AP181="",0,IFERROR(VLOOKUP(実施計画様式!AP181,参考資料1_対象分野リスト!$B$2:$C$46,2,FALSE),"error"))</f>
        <v>0</v>
      </c>
      <c r="AQ181">
        <f>IF(実施計画様式!AQ181="",0,IFERROR(VLOOKUP(実施計画様式!AQ181,参考資料1_対象分野リスト!$B$2:$C$46,2,FALSE),"error"))</f>
        <v>0</v>
      </c>
      <c r="AR181">
        <f>IF(実施計画様式!AR181="",0,IFERROR(VLOOKUP(実施計画様式!AR181,参考資料1_対象分野リスト!$B$2:$C$46,2,FALSE),"error"))</f>
        <v>0</v>
      </c>
      <c r="AS181">
        <f>IF(実施計画様式!AS181="",0,IFERROR(VLOOKUP(実施計画様式!AS181,参考資料1_対象分野リスト!$E$5:$F$35,2,FALSE),"error"))</f>
        <v>0</v>
      </c>
      <c r="BB181">
        <f>IF(実施計画様式!BB181="",0,IFERROR(VLOOKUP(実施計画様式!BB181,―!AK:AL,2,FALSE),"error"))</f>
        <v>0</v>
      </c>
      <c r="BC181" t="str">
        <f t="shared" si="9"/>
        <v/>
      </c>
      <c r="BF181">
        <v>99</v>
      </c>
      <c r="BG181" t="str">
        <f t="shared" si="12"/>
        <v/>
      </c>
      <c r="BH181" t="str">
        <f>IF(AG181&gt;0,IF(VLOOKUP($B$62,―!$Y$2:$Z$25,2,FALSE)&lt;分岐管理シート!AG181,"予算化方法","予算化方法_未定なし"),"")</f>
        <v/>
      </c>
      <c r="BI181" t="str">
        <f t="shared" si="13"/>
        <v/>
      </c>
      <c r="BJ181" t="str">
        <f t="shared" si="14"/>
        <v/>
      </c>
      <c r="BK181" t="str">
        <f t="shared" si="15"/>
        <v/>
      </c>
      <c r="BL181" t="str">
        <f>_xlfn.IFNA(IF(AND(D181=1,M181=1),INDEX(―!$O$20:$P$26,MATCH(分岐管理シート!N181*100,―!$P$20:$P$26,0),1),""),"")</f>
        <v/>
      </c>
      <c r="BM181" t="str">
        <f>_xlfn.IFNA(IF(AND(D181=1,M181=1),INDEX(―!$O$17:$P$19,MATCH(9-分岐管理シート!N181-分岐管理シート!O181,―!$P$17:$P$19,0),1),""),"")</f>
        <v/>
      </c>
      <c r="BN181" t="str">
        <f>IF(AE181&lt;2,"",―!$AP$28)</f>
        <v/>
      </c>
      <c r="BO181" t="str">
        <f t="shared" si="11"/>
        <v/>
      </c>
      <c r="BP181" t="str">
        <f t="shared" si="16"/>
        <v/>
      </c>
      <c r="BR181">
        <f t="shared" si="10"/>
        <v>0</v>
      </c>
    </row>
    <row r="182" spans="3:70" x14ac:dyDescent="0.15">
      <c r="C182">
        <v>110</v>
      </c>
      <c r="D182" s="22">
        <f>IF(実施計画様式!D182="",0,IFERROR(VLOOKUP(実施計画様式!D182,―!A:B,2,FALSE),"error"))</f>
        <v>0</v>
      </c>
      <c r="E182">
        <f>IF(実施計画様式!E182="",0,IFERROR(VLOOKUP(実施計画様式!E182,―!$C$40:$D$47,2,FALSE),"error"))</f>
        <v>0</v>
      </c>
      <c r="F182">
        <f>IF(実施計画様式!F182="",0,IFERROR(VLOOKUP(実施計画様式!F182,―!$E$2:$F$2,2,FALSE),"error"))</f>
        <v>0</v>
      </c>
      <c r="G182">
        <f>IFERROR(VLOOKUP(実施計画様式!G182,―!$G$2:$H$2,2,FALSE),0)</f>
        <v>0</v>
      </c>
      <c r="H182">
        <f>IF(実施計画様式!H182="",0,1)</f>
        <v>0</v>
      </c>
      <c r="I182">
        <f>IF(実施計画様式!I182="",0,IFERROR(VLOOKUP(実施計画様式!I182,―!$I$2:$J$2,2,FALSE),"error"))</f>
        <v>0</v>
      </c>
      <c r="J182">
        <f>IF(実施計画様式!J182="",0,1)</f>
        <v>0</v>
      </c>
      <c r="K182">
        <f>IF(実施計画様式!K182="",0,IFERROR(VLOOKUP(実施計画様式!K182,―!K:L,2,FALSE),"error"))</f>
        <v>0</v>
      </c>
      <c r="L182">
        <f>IF(実施計画様式!L182="",0,IFERROR(VLOOKUP(実施計画様式!L182,―!$M$2:$N$2,2,FALSE),"error"))</f>
        <v>0</v>
      </c>
      <c r="M182">
        <f>IFERROR(VLOOKUP(実施計画様式!M182,―!O:P,2,FALSE),0)</f>
        <v>0</v>
      </c>
      <c r="N182">
        <f>IF(実施計画様式!N182="",0,IFERROR(VLOOKUP(実施計画様式!N182,―!$O$1:$P$12,2,FALSE),"error"))</f>
        <v>0</v>
      </c>
      <c r="O182">
        <f>IF(実施計画様式!O182="",0,IFERROR(VLOOKUP(実施計画様式!O182,―!$O$1:$P$12,2,FALSE),"error"))</f>
        <v>0</v>
      </c>
      <c r="P182">
        <f>IF(実施計画様式!P182="",0,IFERROR(VLOOKUP(実施計画様式!P182,―!$O$1:$P$12,2,FALSE),"error"))</f>
        <v>0</v>
      </c>
      <c r="Q182">
        <f>IF(実施計画様式!Q182="",0,1)</f>
        <v>0</v>
      </c>
      <c r="R182" t="s">
        <v>7625</v>
      </c>
      <c r="S182" t="s">
        <v>7625</v>
      </c>
      <c r="T182">
        <f>IF(実施計画様式!T182="",0,1)</f>
        <v>0</v>
      </c>
      <c r="U182">
        <f>IF(実施計画様式!U182="",0,1)</f>
        <v>0</v>
      </c>
      <c r="V182">
        <f>IF(実施計画様式!V182="",0,1)</f>
        <v>0</v>
      </c>
      <c r="W182">
        <f>IF(実施計画様式!W182="",0,1)</f>
        <v>0</v>
      </c>
      <c r="X182">
        <f>IF(実施計画様式!X182="",0,1)</f>
        <v>0</v>
      </c>
      <c r="Y182">
        <f>IF(実施計画様式!Y182="",0,1)</f>
        <v>0</v>
      </c>
      <c r="Z182">
        <f>IF(実施計画様式!Z182="",0,1)</f>
        <v>0</v>
      </c>
      <c r="AA182">
        <f>IF(実施計画様式!AA182="",0,1)</f>
        <v>0</v>
      </c>
      <c r="AB182">
        <f>IF(実施計画様式!AB182="",0,IFERROR(VLOOKUP(実施計画様式!AB182,―!$Q$2:$R$3,2,FALSE),"error"))</f>
        <v>0</v>
      </c>
      <c r="AC182">
        <f>IF(実施計画様式!AC182="",0,IFERROR(VLOOKUP(実施計画様式!AC182,―!$S$2:$T$3,2,FALSE),"error"))</f>
        <v>0</v>
      </c>
      <c r="AD182">
        <f>IF(実施計画様式!AD182="",0,IFERROR(VLOOKUP(実施計画様式!AD182,―!$U$2:$V$3,2,FALSE),"error"))</f>
        <v>0</v>
      </c>
      <c r="AE182">
        <f>IF(実施計画様式!AE182="",0,IFERROR(VLOOKUP(実施計画様式!AE182,―!$W$2:$X$3,2,FALSE),"error"))</f>
        <v>0</v>
      </c>
      <c r="AF182">
        <f>IF(実施計画様式!AF182="",0,IFERROR(VLOOKUP(実施計画様式!AF182,―!$AP$29:$AQ$29,2,FALSE),"error"))</f>
        <v>0</v>
      </c>
      <c r="AG182">
        <f>IF(実施計画様式!AG182="",0,IFERROR(VLOOKUP(実施計画様式!AG182,―!Y:Z,2,FALSE),"error"))</f>
        <v>0</v>
      </c>
      <c r="AH182">
        <f>IF(実施計画様式!AH182="",0,IFERROR(VLOOKUP(実施計画様式!AH182,―!AA:AB,2,FALSE),"error"))</f>
        <v>0</v>
      </c>
      <c r="AI182">
        <f>IF(実施計画様式!AI182="",0,IFERROR(VLOOKUP(実施計画様式!AI182,―!AN:AO,2,FALSE),"error"))</f>
        <v>0</v>
      </c>
      <c r="AJ182">
        <f>IF(実施計画様式!AJ182="",0,IFERROR(VLOOKUP(実施計画様式!AJ182,―!AN:AO,2,FALSE),"error"))</f>
        <v>0</v>
      </c>
      <c r="AK182">
        <f>IF(実施計画様式!AK182="",0,IFERROR(VLOOKUP(実施計画様式!AK182,―!AN:AO,2,FALSE),"error"))</f>
        <v>0</v>
      </c>
      <c r="AL182">
        <f>IF(実施計画様式!AL182="",0,1)</f>
        <v>0</v>
      </c>
      <c r="AM182">
        <f>IF(実施計画様式!AM182="",0,IFERROR(VLOOKUP(実施計画様式!AM182,―!$AP$10:$AQ$23,2,FALSE),"error"))</f>
        <v>0</v>
      </c>
      <c r="AN182">
        <f>IF(実施計画様式!AN182="",0,IFERROR(VLOOKUP(実施計画様式!AN182,―!$AP$39:$AQ$44,2,FALSE),"error"))</f>
        <v>0</v>
      </c>
      <c r="AO182">
        <f>IF(実施計画様式!AO182="",0,IFERROR(VLOOKUP(実施計画様式!AO182,参考資料1_対象分野リスト!$B$2:$C$46,2,FALSE),"error"))</f>
        <v>0</v>
      </c>
      <c r="AP182">
        <f>IF(実施計画様式!AP182="",0,IFERROR(VLOOKUP(実施計画様式!AP182,参考資料1_対象分野リスト!$B$2:$C$46,2,FALSE),"error"))</f>
        <v>0</v>
      </c>
      <c r="AQ182">
        <f>IF(実施計画様式!AQ182="",0,IFERROR(VLOOKUP(実施計画様式!AQ182,参考資料1_対象分野リスト!$B$2:$C$46,2,FALSE),"error"))</f>
        <v>0</v>
      </c>
      <c r="AR182">
        <f>IF(実施計画様式!AR182="",0,IFERROR(VLOOKUP(実施計画様式!AR182,参考資料1_対象分野リスト!$B$2:$C$46,2,FALSE),"error"))</f>
        <v>0</v>
      </c>
      <c r="AS182">
        <f>IF(実施計画様式!AS182="",0,IFERROR(VLOOKUP(実施計画様式!AS182,参考資料1_対象分野リスト!$E$5:$F$35,2,FALSE),"error"))</f>
        <v>0</v>
      </c>
      <c r="BB182">
        <f>IF(実施計画様式!BB182="",0,IFERROR(VLOOKUP(実施計画様式!BB182,―!AK:AL,2,FALSE),"error"))</f>
        <v>0</v>
      </c>
      <c r="BC182" t="str">
        <f t="shared" si="9"/>
        <v/>
      </c>
      <c r="BF182">
        <v>99</v>
      </c>
      <c r="BG182" t="str">
        <f t="shared" si="12"/>
        <v/>
      </c>
      <c r="BH182" t="str">
        <f>IF(AG182&gt;0,IF(VLOOKUP($B$62,―!$Y$2:$Z$25,2,FALSE)&lt;分岐管理シート!AG182,"予算化方法","予算化方法_未定なし"),"")</f>
        <v/>
      </c>
      <c r="BI182" t="str">
        <f t="shared" si="13"/>
        <v/>
      </c>
      <c r="BJ182" t="str">
        <f t="shared" si="14"/>
        <v/>
      </c>
      <c r="BK182" t="str">
        <f t="shared" si="15"/>
        <v/>
      </c>
      <c r="BL182" t="str">
        <f>_xlfn.IFNA(IF(AND(D182=1,M182=1),INDEX(―!$O$20:$P$26,MATCH(分岐管理シート!N182*100,―!$P$20:$P$26,0),1),""),"")</f>
        <v/>
      </c>
      <c r="BM182" t="str">
        <f>_xlfn.IFNA(IF(AND(D182=1,M182=1),INDEX(―!$O$17:$P$19,MATCH(9-分岐管理シート!N182-分岐管理シート!O182,―!$P$17:$P$19,0),1),""),"")</f>
        <v/>
      </c>
      <c r="BN182" t="str">
        <f>IF(AE182&lt;2,"",―!$AP$28)</f>
        <v/>
      </c>
      <c r="BO182" t="str">
        <f t="shared" si="11"/>
        <v/>
      </c>
      <c r="BP182" t="str">
        <f t="shared" si="16"/>
        <v/>
      </c>
      <c r="BR182">
        <f t="shared" si="10"/>
        <v>0</v>
      </c>
    </row>
    <row r="183" spans="3:70" x14ac:dyDescent="0.15">
      <c r="C183">
        <v>111</v>
      </c>
      <c r="D183" s="22">
        <f>IF(実施計画様式!D183="",0,IFERROR(VLOOKUP(実施計画様式!D183,―!A:B,2,FALSE),"error"))</f>
        <v>0</v>
      </c>
      <c r="E183">
        <f>IF(実施計画様式!E183="",0,IFERROR(VLOOKUP(実施計画様式!E183,―!$C$40:$D$47,2,FALSE),"error"))</f>
        <v>0</v>
      </c>
      <c r="F183">
        <f>IF(実施計画様式!F183="",0,IFERROR(VLOOKUP(実施計画様式!F183,―!$E$2:$F$2,2,FALSE),"error"))</f>
        <v>0</v>
      </c>
      <c r="G183">
        <f>IFERROR(VLOOKUP(実施計画様式!G183,―!$G$2:$H$2,2,FALSE),0)</f>
        <v>0</v>
      </c>
      <c r="H183">
        <f>IF(実施計画様式!H183="",0,1)</f>
        <v>0</v>
      </c>
      <c r="I183">
        <f>IF(実施計画様式!I183="",0,IFERROR(VLOOKUP(実施計画様式!I183,―!$I$2:$J$2,2,FALSE),"error"))</f>
        <v>0</v>
      </c>
      <c r="J183">
        <f>IF(実施計画様式!J183="",0,1)</f>
        <v>0</v>
      </c>
      <c r="K183">
        <f>IF(実施計画様式!K183="",0,IFERROR(VLOOKUP(実施計画様式!K183,―!K:L,2,FALSE),"error"))</f>
        <v>0</v>
      </c>
      <c r="L183">
        <f>IF(実施計画様式!L183="",0,IFERROR(VLOOKUP(実施計画様式!L183,―!$M$2:$N$2,2,FALSE),"error"))</f>
        <v>0</v>
      </c>
      <c r="M183">
        <f>IFERROR(VLOOKUP(実施計画様式!M183,―!O:P,2,FALSE),0)</f>
        <v>0</v>
      </c>
      <c r="N183">
        <f>IF(実施計画様式!N183="",0,IFERROR(VLOOKUP(実施計画様式!N183,―!$O$1:$P$12,2,FALSE),"error"))</f>
        <v>0</v>
      </c>
      <c r="O183">
        <f>IF(実施計画様式!O183="",0,IFERROR(VLOOKUP(実施計画様式!O183,―!$O$1:$P$12,2,FALSE),"error"))</f>
        <v>0</v>
      </c>
      <c r="P183">
        <f>IF(実施計画様式!P183="",0,IFERROR(VLOOKUP(実施計画様式!P183,―!$O$1:$P$12,2,FALSE),"error"))</f>
        <v>0</v>
      </c>
      <c r="Q183">
        <f>IF(実施計画様式!Q183="",0,1)</f>
        <v>0</v>
      </c>
      <c r="R183" t="s">
        <v>7625</v>
      </c>
      <c r="S183" t="s">
        <v>7625</v>
      </c>
      <c r="T183">
        <f>IF(実施計画様式!T183="",0,1)</f>
        <v>0</v>
      </c>
      <c r="U183">
        <f>IF(実施計画様式!U183="",0,1)</f>
        <v>0</v>
      </c>
      <c r="V183">
        <f>IF(実施計画様式!V183="",0,1)</f>
        <v>0</v>
      </c>
      <c r="W183">
        <f>IF(実施計画様式!W183="",0,1)</f>
        <v>0</v>
      </c>
      <c r="X183">
        <f>IF(実施計画様式!X183="",0,1)</f>
        <v>0</v>
      </c>
      <c r="Y183">
        <f>IF(実施計画様式!Y183="",0,1)</f>
        <v>0</v>
      </c>
      <c r="Z183">
        <f>IF(実施計画様式!Z183="",0,1)</f>
        <v>0</v>
      </c>
      <c r="AA183">
        <f>IF(実施計画様式!AA183="",0,1)</f>
        <v>0</v>
      </c>
      <c r="AB183">
        <f>IF(実施計画様式!AB183="",0,IFERROR(VLOOKUP(実施計画様式!AB183,―!$Q$2:$R$3,2,FALSE),"error"))</f>
        <v>0</v>
      </c>
      <c r="AC183">
        <f>IF(実施計画様式!AC183="",0,IFERROR(VLOOKUP(実施計画様式!AC183,―!$S$2:$T$3,2,FALSE),"error"))</f>
        <v>0</v>
      </c>
      <c r="AD183">
        <f>IF(実施計画様式!AD183="",0,IFERROR(VLOOKUP(実施計画様式!AD183,―!$U$2:$V$3,2,FALSE),"error"))</f>
        <v>0</v>
      </c>
      <c r="AE183">
        <f>IF(実施計画様式!AE183="",0,IFERROR(VLOOKUP(実施計画様式!AE183,―!$W$2:$X$3,2,FALSE),"error"))</f>
        <v>0</v>
      </c>
      <c r="AF183">
        <f>IF(実施計画様式!AF183="",0,IFERROR(VLOOKUP(実施計画様式!AF183,―!$AP$29:$AQ$29,2,FALSE),"error"))</f>
        <v>0</v>
      </c>
      <c r="AG183">
        <f>IF(実施計画様式!AG183="",0,IFERROR(VLOOKUP(実施計画様式!AG183,―!Y:Z,2,FALSE),"error"))</f>
        <v>0</v>
      </c>
      <c r="AH183">
        <f>IF(実施計画様式!AH183="",0,IFERROR(VLOOKUP(実施計画様式!AH183,―!AA:AB,2,FALSE),"error"))</f>
        <v>0</v>
      </c>
      <c r="AI183">
        <f>IF(実施計画様式!AI183="",0,IFERROR(VLOOKUP(実施計画様式!AI183,―!AN:AO,2,FALSE),"error"))</f>
        <v>0</v>
      </c>
      <c r="AJ183">
        <f>IF(実施計画様式!AJ183="",0,IFERROR(VLOOKUP(実施計画様式!AJ183,―!AN:AO,2,FALSE),"error"))</f>
        <v>0</v>
      </c>
      <c r="AK183">
        <f>IF(実施計画様式!AK183="",0,IFERROR(VLOOKUP(実施計画様式!AK183,―!AN:AO,2,FALSE),"error"))</f>
        <v>0</v>
      </c>
      <c r="AL183">
        <f>IF(実施計画様式!AL183="",0,1)</f>
        <v>0</v>
      </c>
      <c r="AM183">
        <f>IF(実施計画様式!AM183="",0,IFERROR(VLOOKUP(実施計画様式!AM183,―!$AP$10:$AQ$23,2,FALSE),"error"))</f>
        <v>0</v>
      </c>
      <c r="AN183">
        <f>IF(実施計画様式!AN183="",0,IFERROR(VLOOKUP(実施計画様式!AN183,―!$AP$39:$AQ$44,2,FALSE),"error"))</f>
        <v>0</v>
      </c>
      <c r="AO183">
        <f>IF(実施計画様式!AO183="",0,IFERROR(VLOOKUP(実施計画様式!AO183,参考資料1_対象分野リスト!$B$2:$C$46,2,FALSE),"error"))</f>
        <v>0</v>
      </c>
      <c r="AP183">
        <f>IF(実施計画様式!AP183="",0,IFERROR(VLOOKUP(実施計画様式!AP183,参考資料1_対象分野リスト!$B$2:$C$46,2,FALSE),"error"))</f>
        <v>0</v>
      </c>
      <c r="AQ183">
        <f>IF(実施計画様式!AQ183="",0,IFERROR(VLOOKUP(実施計画様式!AQ183,参考資料1_対象分野リスト!$B$2:$C$46,2,FALSE),"error"))</f>
        <v>0</v>
      </c>
      <c r="AR183">
        <f>IF(実施計画様式!AR183="",0,IFERROR(VLOOKUP(実施計画様式!AR183,参考資料1_対象分野リスト!$B$2:$C$46,2,FALSE),"error"))</f>
        <v>0</v>
      </c>
      <c r="AS183">
        <f>IF(実施計画様式!AS183="",0,IFERROR(VLOOKUP(実施計画様式!AS183,参考資料1_対象分野リスト!$E$5:$F$35,2,FALSE),"error"))</f>
        <v>0</v>
      </c>
      <c r="BB183">
        <f>IF(実施計画様式!BB183="",0,IFERROR(VLOOKUP(実施計画様式!BB183,―!AK:AL,2,FALSE),"error"))</f>
        <v>0</v>
      </c>
      <c r="BC183" t="str">
        <f t="shared" si="9"/>
        <v/>
      </c>
      <c r="BF183">
        <v>99</v>
      </c>
      <c r="BG183" t="str">
        <f t="shared" si="12"/>
        <v/>
      </c>
      <c r="BH183" t="str">
        <f>IF(AG183&gt;0,IF(VLOOKUP($B$62,―!$Y$2:$Z$25,2,FALSE)&lt;分岐管理シート!AG183,"予算化方法","予算化方法_未定なし"),"")</f>
        <v/>
      </c>
      <c r="BI183" t="str">
        <f t="shared" si="13"/>
        <v/>
      </c>
      <c r="BJ183" t="str">
        <f t="shared" si="14"/>
        <v/>
      </c>
      <c r="BK183" t="str">
        <f t="shared" si="15"/>
        <v/>
      </c>
      <c r="BL183" t="str">
        <f>_xlfn.IFNA(IF(AND(D183=1,M183=1),INDEX(―!$O$20:$P$26,MATCH(分岐管理シート!N183*100,―!$P$20:$P$26,0),1),""),"")</f>
        <v/>
      </c>
      <c r="BM183" t="str">
        <f>_xlfn.IFNA(IF(AND(D183=1,M183=1),INDEX(―!$O$17:$P$19,MATCH(9-分岐管理シート!N183-分岐管理シート!O183,―!$P$17:$P$19,0),1),""),"")</f>
        <v/>
      </c>
      <c r="BN183" t="str">
        <f>IF(AE183&lt;2,"",―!$AP$28)</f>
        <v/>
      </c>
      <c r="BO183" t="str">
        <f t="shared" si="11"/>
        <v/>
      </c>
      <c r="BP183" t="str">
        <f t="shared" si="16"/>
        <v/>
      </c>
      <c r="BR183">
        <f t="shared" si="10"/>
        <v>0</v>
      </c>
    </row>
    <row r="184" spans="3:70" x14ac:dyDescent="0.15">
      <c r="C184">
        <v>112</v>
      </c>
      <c r="D184" s="22">
        <f>IF(実施計画様式!D184="",0,IFERROR(VLOOKUP(実施計画様式!D184,―!A:B,2,FALSE),"error"))</f>
        <v>0</v>
      </c>
      <c r="E184">
        <f>IF(実施計画様式!E184="",0,IFERROR(VLOOKUP(実施計画様式!E184,―!$C$40:$D$47,2,FALSE),"error"))</f>
        <v>0</v>
      </c>
      <c r="F184">
        <f>IF(実施計画様式!F184="",0,IFERROR(VLOOKUP(実施計画様式!F184,―!$E$2:$F$2,2,FALSE),"error"))</f>
        <v>0</v>
      </c>
      <c r="G184">
        <f>IFERROR(VLOOKUP(実施計画様式!G184,―!$G$2:$H$2,2,FALSE),0)</f>
        <v>0</v>
      </c>
      <c r="H184">
        <f>IF(実施計画様式!H184="",0,1)</f>
        <v>0</v>
      </c>
      <c r="I184">
        <f>IF(実施計画様式!I184="",0,IFERROR(VLOOKUP(実施計画様式!I184,―!$I$2:$J$2,2,FALSE),"error"))</f>
        <v>0</v>
      </c>
      <c r="J184">
        <f>IF(実施計画様式!J184="",0,1)</f>
        <v>0</v>
      </c>
      <c r="K184">
        <f>IF(実施計画様式!K184="",0,IFERROR(VLOOKUP(実施計画様式!K184,―!K:L,2,FALSE),"error"))</f>
        <v>0</v>
      </c>
      <c r="L184">
        <f>IF(実施計画様式!L184="",0,IFERROR(VLOOKUP(実施計画様式!L184,―!$M$2:$N$2,2,FALSE),"error"))</f>
        <v>0</v>
      </c>
      <c r="M184">
        <f>IFERROR(VLOOKUP(実施計画様式!M184,―!O:P,2,FALSE),0)</f>
        <v>0</v>
      </c>
      <c r="N184">
        <f>IF(実施計画様式!N184="",0,IFERROR(VLOOKUP(実施計画様式!N184,―!$O$1:$P$12,2,FALSE),"error"))</f>
        <v>0</v>
      </c>
      <c r="O184">
        <f>IF(実施計画様式!O184="",0,IFERROR(VLOOKUP(実施計画様式!O184,―!$O$1:$P$12,2,FALSE),"error"))</f>
        <v>0</v>
      </c>
      <c r="P184">
        <f>IF(実施計画様式!P184="",0,IFERROR(VLOOKUP(実施計画様式!P184,―!$O$1:$P$12,2,FALSE),"error"))</f>
        <v>0</v>
      </c>
      <c r="Q184">
        <f>IF(実施計画様式!Q184="",0,1)</f>
        <v>0</v>
      </c>
      <c r="R184" t="s">
        <v>7625</v>
      </c>
      <c r="S184" t="s">
        <v>7625</v>
      </c>
      <c r="T184">
        <f>IF(実施計画様式!T184="",0,1)</f>
        <v>0</v>
      </c>
      <c r="U184">
        <f>IF(実施計画様式!U184="",0,1)</f>
        <v>0</v>
      </c>
      <c r="V184">
        <f>IF(実施計画様式!V184="",0,1)</f>
        <v>0</v>
      </c>
      <c r="W184">
        <f>IF(実施計画様式!W184="",0,1)</f>
        <v>0</v>
      </c>
      <c r="X184">
        <f>IF(実施計画様式!X184="",0,1)</f>
        <v>0</v>
      </c>
      <c r="Y184">
        <f>IF(実施計画様式!Y184="",0,1)</f>
        <v>0</v>
      </c>
      <c r="Z184">
        <f>IF(実施計画様式!Z184="",0,1)</f>
        <v>0</v>
      </c>
      <c r="AA184">
        <f>IF(実施計画様式!AA184="",0,1)</f>
        <v>0</v>
      </c>
      <c r="AB184">
        <f>IF(実施計画様式!AB184="",0,IFERROR(VLOOKUP(実施計画様式!AB184,―!$Q$2:$R$3,2,FALSE),"error"))</f>
        <v>0</v>
      </c>
      <c r="AC184">
        <f>IF(実施計画様式!AC184="",0,IFERROR(VLOOKUP(実施計画様式!AC184,―!$S$2:$T$3,2,FALSE),"error"))</f>
        <v>0</v>
      </c>
      <c r="AD184">
        <f>IF(実施計画様式!AD184="",0,IFERROR(VLOOKUP(実施計画様式!AD184,―!$U$2:$V$3,2,FALSE),"error"))</f>
        <v>0</v>
      </c>
      <c r="AE184">
        <f>IF(実施計画様式!AE184="",0,IFERROR(VLOOKUP(実施計画様式!AE184,―!$W$2:$X$3,2,FALSE),"error"))</f>
        <v>0</v>
      </c>
      <c r="AF184">
        <f>IF(実施計画様式!AF184="",0,IFERROR(VLOOKUP(実施計画様式!AF184,―!$AP$29:$AQ$29,2,FALSE),"error"))</f>
        <v>0</v>
      </c>
      <c r="AG184">
        <f>IF(実施計画様式!AG184="",0,IFERROR(VLOOKUP(実施計画様式!AG184,―!Y:Z,2,FALSE),"error"))</f>
        <v>0</v>
      </c>
      <c r="AH184">
        <f>IF(実施計画様式!AH184="",0,IFERROR(VLOOKUP(実施計画様式!AH184,―!AA:AB,2,FALSE),"error"))</f>
        <v>0</v>
      </c>
      <c r="AI184">
        <f>IF(実施計画様式!AI184="",0,IFERROR(VLOOKUP(実施計画様式!AI184,―!AN:AO,2,FALSE),"error"))</f>
        <v>0</v>
      </c>
      <c r="AJ184">
        <f>IF(実施計画様式!AJ184="",0,IFERROR(VLOOKUP(実施計画様式!AJ184,―!AN:AO,2,FALSE),"error"))</f>
        <v>0</v>
      </c>
      <c r="AK184">
        <f>IF(実施計画様式!AK184="",0,IFERROR(VLOOKUP(実施計画様式!AK184,―!AN:AO,2,FALSE),"error"))</f>
        <v>0</v>
      </c>
      <c r="AL184">
        <f>IF(実施計画様式!AL184="",0,1)</f>
        <v>0</v>
      </c>
      <c r="AM184">
        <f>IF(実施計画様式!AM184="",0,IFERROR(VLOOKUP(実施計画様式!AM184,―!$AP$10:$AQ$23,2,FALSE),"error"))</f>
        <v>0</v>
      </c>
      <c r="AN184">
        <f>IF(実施計画様式!AN184="",0,IFERROR(VLOOKUP(実施計画様式!AN184,―!$AP$39:$AQ$44,2,FALSE),"error"))</f>
        <v>0</v>
      </c>
      <c r="AO184">
        <f>IF(実施計画様式!AO184="",0,IFERROR(VLOOKUP(実施計画様式!AO184,参考資料1_対象分野リスト!$B$2:$C$46,2,FALSE),"error"))</f>
        <v>0</v>
      </c>
      <c r="AP184">
        <f>IF(実施計画様式!AP184="",0,IFERROR(VLOOKUP(実施計画様式!AP184,参考資料1_対象分野リスト!$B$2:$C$46,2,FALSE),"error"))</f>
        <v>0</v>
      </c>
      <c r="AQ184">
        <f>IF(実施計画様式!AQ184="",0,IFERROR(VLOOKUP(実施計画様式!AQ184,参考資料1_対象分野リスト!$B$2:$C$46,2,FALSE),"error"))</f>
        <v>0</v>
      </c>
      <c r="AR184">
        <f>IF(実施計画様式!AR184="",0,IFERROR(VLOOKUP(実施計画様式!AR184,参考資料1_対象分野リスト!$B$2:$C$46,2,FALSE),"error"))</f>
        <v>0</v>
      </c>
      <c r="AS184">
        <f>IF(実施計画様式!AS184="",0,IFERROR(VLOOKUP(実施計画様式!AS184,参考資料1_対象分野リスト!$E$5:$F$35,2,FALSE),"error"))</f>
        <v>0</v>
      </c>
      <c r="BB184">
        <f>IF(実施計画様式!BB184="",0,IFERROR(VLOOKUP(実施計画様式!BB184,―!AK:AL,2,FALSE),"error"))</f>
        <v>0</v>
      </c>
      <c r="BC184" t="str">
        <f t="shared" si="9"/>
        <v/>
      </c>
      <c r="BF184">
        <v>99</v>
      </c>
      <c r="BG184" t="str">
        <f t="shared" si="12"/>
        <v/>
      </c>
      <c r="BH184" t="str">
        <f>IF(AG184&gt;0,IF(VLOOKUP($B$62,―!$Y$2:$Z$25,2,FALSE)&lt;分岐管理シート!AG184,"予算化方法","予算化方法_未定なし"),"")</f>
        <v/>
      </c>
      <c r="BI184" t="str">
        <f t="shared" si="13"/>
        <v/>
      </c>
      <c r="BJ184" t="str">
        <f t="shared" si="14"/>
        <v/>
      </c>
      <c r="BK184" t="str">
        <f t="shared" si="15"/>
        <v/>
      </c>
      <c r="BL184" t="str">
        <f>_xlfn.IFNA(IF(AND(D184=1,M184=1),INDEX(―!$O$20:$P$26,MATCH(分岐管理シート!N184*100,―!$P$20:$P$26,0),1),""),"")</f>
        <v/>
      </c>
      <c r="BM184" t="str">
        <f>_xlfn.IFNA(IF(AND(D184=1,M184=1),INDEX(―!$O$17:$P$19,MATCH(9-分岐管理シート!N184-分岐管理シート!O184,―!$P$17:$P$19,0),1),""),"")</f>
        <v/>
      </c>
      <c r="BN184" t="str">
        <f>IF(AE184&lt;2,"",―!$AP$28)</f>
        <v/>
      </c>
      <c r="BO184" t="str">
        <f t="shared" si="11"/>
        <v/>
      </c>
      <c r="BP184" t="str">
        <f t="shared" si="16"/>
        <v/>
      </c>
      <c r="BR184">
        <f t="shared" si="10"/>
        <v>0</v>
      </c>
    </row>
    <row r="185" spans="3:70" x14ac:dyDescent="0.15">
      <c r="C185">
        <v>113</v>
      </c>
      <c r="D185" s="22">
        <f>IF(実施計画様式!D185="",0,IFERROR(VLOOKUP(実施計画様式!D185,―!A:B,2,FALSE),"error"))</f>
        <v>0</v>
      </c>
      <c r="E185">
        <f>IF(実施計画様式!E185="",0,IFERROR(VLOOKUP(実施計画様式!E185,―!$C$40:$D$47,2,FALSE),"error"))</f>
        <v>0</v>
      </c>
      <c r="F185">
        <f>IF(実施計画様式!F185="",0,IFERROR(VLOOKUP(実施計画様式!F185,―!$E$2:$F$2,2,FALSE),"error"))</f>
        <v>0</v>
      </c>
      <c r="G185">
        <f>IFERROR(VLOOKUP(実施計画様式!G185,―!$G$2:$H$2,2,FALSE),0)</f>
        <v>0</v>
      </c>
      <c r="H185">
        <f>IF(実施計画様式!H185="",0,1)</f>
        <v>0</v>
      </c>
      <c r="I185">
        <f>IF(実施計画様式!I185="",0,IFERROR(VLOOKUP(実施計画様式!I185,―!$I$2:$J$2,2,FALSE),"error"))</f>
        <v>0</v>
      </c>
      <c r="J185">
        <f>IF(実施計画様式!J185="",0,1)</f>
        <v>0</v>
      </c>
      <c r="K185">
        <f>IF(実施計画様式!K185="",0,IFERROR(VLOOKUP(実施計画様式!K185,―!K:L,2,FALSE),"error"))</f>
        <v>0</v>
      </c>
      <c r="L185">
        <f>IF(実施計画様式!L185="",0,IFERROR(VLOOKUP(実施計画様式!L185,―!$M$2:$N$2,2,FALSE),"error"))</f>
        <v>0</v>
      </c>
      <c r="M185">
        <f>IFERROR(VLOOKUP(実施計画様式!M185,―!O:P,2,FALSE),0)</f>
        <v>0</v>
      </c>
      <c r="N185">
        <f>IF(実施計画様式!N185="",0,IFERROR(VLOOKUP(実施計画様式!N185,―!$O$1:$P$12,2,FALSE),"error"))</f>
        <v>0</v>
      </c>
      <c r="O185">
        <f>IF(実施計画様式!O185="",0,IFERROR(VLOOKUP(実施計画様式!O185,―!$O$1:$P$12,2,FALSE),"error"))</f>
        <v>0</v>
      </c>
      <c r="P185">
        <f>IF(実施計画様式!P185="",0,IFERROR(VLOOKUP(実施計画様式!P185,―!$O$1:$P$12,2,FALSE),"error"))</f>
        <v>0</v>
      </c>
      <c r="Q185">
        <f>IF(実施計画様式!Q185="",0,1)</f>
        <v>0</v>
      </c>
      <c r="R185" t="s">
        <v>7625</v>
      </c>
      <c r="S185" t="s">
        <v>7625</v>
      </c>
      <c r="T185">
        <f>IF(実施計画様式!T185="",0,1)</f>
        <v>0</v>
      </c>
      <c r="U185">
        <f>IF(実施計画様式!U185="",0,1)</f>
        <v>0</v>
      </c>
      <c r="V185">
        <f>IF(実施計画様式!V185="",0,1)</f>
        <v>0</v>
      </c>
      <c r="W185">
        <f>IF(実施計画様式!W185="",0,1)</f>
        <v>0</v>
      </c>
      <c r="X185">
        <f>IF(実施計画様式!X185="",0,1)</f>
        <v>0</v>
      </c>
      <c r="Y185">
        <f>IF(実施計画様式!Y185="",0,1)</f>
        <v>0</v>
      </c>
      <c r="Z185">
        <f>IF(実施計画様式!Z185="",0,1)</f>
        <v>0</v>
      </c>
      <c r="AA185">
        <f>IF(実施計画様式!AA185="",0,1)</f>
        <v>0</v>
      </c>
      <c r="AB185">
        <f>IF(実施計画様式!AB185="",0,IFERROR(VLOOKUP(実施計画様式!AB185,―!$Q$2:$R$3,2,FALSE),"error"))</f>
        <v>0</v>
      </c>
      <c r="AC185">
        <f>IF(実施計画様式!AC185="",0,IFERROR(VLOOKUP(実施計画様式!AC185,―!$S$2:$T$3,2,FALSE),"error"))</f>
        <v>0</v>
      </c>
      <c r="AD185">
        <f>IF(実施計画様式!AD185="",0,IFERROR(VLOOKUP(実施計画様式!AD185,―!$U$2:$V$3,2,FALSE),"error"))</f>
        <v>0</v>
      </c>
      <c r="AE185">
        <f>IF(実施計画様式!AE185="",0,IFERROR(VLOOKUP(実施計画様式!AE185,―!$W$2:$X$3,2,FALSE),"error"))</f>
        <v>0</v>
      </c>
      <c r="AF185">
        <f>IF(実施計画様式!AF185="",0,IFERROR(VLOOKUP(実施計画様式!AF185,―!$AP$29:$AQ$29,2,FALSE),"error"))</f>
        <v>0</v>
      </c>
      <c r="AG185">
        <f>IF(実施計画様式!AG185="",0,IFERROR(VLOOKUP(実施計画様式!AG185,―!Y:Z,2,FALSE),"error"))</f>
        <v>0</v>
      </c>
      <c r="AH185">
        <f>IF(実施計画様式!AH185="",0,IFERROR(VLOOKUP(実施計画様式!AH185,―!AA:AB,2,FALSE),"error"))</f>
        <v>0</v>
      </c>
      <c r="AI185">
        <f>IF(実施計画様式!AI185="",0,IFERROR(VLOOKUP(実施計画様式!AI185,―!AN:AO,2,FALSE),"error"))</f>
        <v>0</v>
      </c>
      <c r="AJ185">
        <f>IF(実施計画様式!AJ185="",0,IFERROR(VLOOKUP(実施計画様式!AJ185,―!AN:AO,2,FALSE),"error"))</f>
        <v>0</v>
      </c>
      <c r="AK185">
        <f>IF(実施計画様式!AK185="",0,IFERROR(VLOOKUP(実施計画様式!AK185,―!AN:AO,2,FALSE),"error"))</f>
        <v>0</v>
      </c>
      <c r="AL185">
        <f>IF(実施計画様式!AL185="",0,1)</f>
        <v>0</v>
      </c>
      <c r="AM185">
        <f>IF(実施計画様式!AM185="",0,IFERROR(VLOOKUP(実施計画様式!AM185,―!$AP$10:$AQ$23,2,FALSE),"error"))</f>
        <v>0</v>
      </c>
      <c r="AN185">
        <f>IF(実施計画様式!AN185="",0,IFERROR(VLOOKUP(実施計画様式!AN185,―!$AP$39:$AQ$44,2,FALSE),"error"))</f>
        <v>0</v>
      </c>
      <c r="AO185">
        <f>IF(実施計画様式!AO185="",0,IFERROR(VLOOKUP(実施計画様式!AO185,参考資料1_対象分野リスト!$B$2:$C$46,2,FALSE),"error"))</f>
        <v>0</v>
      </c>
      <c r="AP185">
        <f>IF(実施計画様式!AP185="",0,IFERROR(VLOOKUP(実施計画様式!AP185,参考資料1_対象分野リスト!$B$2:$C$46,2,FALSE),"error"))</f>
        <v>0</v>
      </c>
      <c r="AQ185">
        <f>IF(実施計画様式!AQ185="",0,IFERROR(VLOOKUP(実施計画様式!AQ185,参考資料1_対象分野リスト!$B$2:$C$46,2,FALSE),"error"))</f>
        <v>0</v>
      </c>
      <c r="AR185">
        <f>IF(実施計画様式!AR185="",0,IFERROR(VLOOKUP(実施計画様式!AR185,参考資料1_対象分野リスト!$B$2:$C$46,2,FALSE),"error"))</f>
        <v>0</v>
      </c>
      <c r="AS185">
        <f>IF(実施計画様式!AS185="",0,IFERROR(VLOOKUP(実施計画様式!AS185,参考資料1_対象分野リスト!$E$5:$F$35,2,FALSE),"error"))</f>
        <v>0</v>
      </c>
      <c r="BB185">
        <f>IF(実施計画様式!BB185="",0,IFERROR(VLOOKUP(実施計画様式!BB185,―!AK:AL,2,FALSE),"error"))</f>
        <v>0</v>
      </c>
      <c r="BC185" t="str">
        <f t="shared" si="9"/>
        <v/>
      </c>
      <c r="BF185">
        <v>99</v>
      </c>
      <c r="BG185" t="str">
        <f t="shared" si="12"/>
        <v/>
      </c>
      <c r="BH185" t="str">
        <f>IF(AG185&gt;0,IF(VLOOKUP($B$62,―!$Y$2:$Z$25,2,FALSE)&lt;分岐管理シート!AG185,"予算化方法","予算化方法_未定なし"),"")</f>
        <v/>
      </c>
      <c r="BI185" t="str">
        <f t="shared" si="13"/>
        <v/>
      </c>
      <c r="BJ185" t="str">
        <f t="shared" si="14"/>
        <v/>
      </c>
      <c r="BK185" t="str">
        <f t="shared" si="15"/>
        <v/>
      </c>
      <c r="BL185" t="str">
        <f>_xlfn.IFNA(IF(AND(D185=1,M185=1),INDEX(―!$O$20:$P$26,MATCH(分岐管理シート!N185*100,―!$P$20:$P$26,0),1),""),"")</f>
        <v/>
      </c>
      <c r="BM185" t="str">
        <f>_xlfn.IFNA(IF(AND(D185=1,M185=1),INDEX(―!$O$17:$P$19,MATCH(9-分岐管理シート!N185-分岐管理シート!O185,―!$P$17:$P$19,0),1),""),"")</f>
        <v/>
      </c>
      <c r="BN185" t="str">
        <f>IF(AE185&lt;2,"",―!$AP$28)</f>
        <v/>
      </c>
      <c r="BO185" t="str">
        <f t="shared" si="11"/>
        <v/>
      </c>
      <c r="BP185" t="str">
        <f t="shared" si="16"/>
        <v/>
      </c>
      <c r="BR185">
        <f t="shared" si="10"/>
        <v>0</v>
      </c>
    </row>
    <row r="186" spans="3:70" x14ac:dyDescent="0.15">
      <c r="C186">
        <v>114</v>
      </c>
      <c r="D186" s="22">
        <f>IF(実施計画様式!D186="",0,IFERROR(VLOOKUP(実施計画様式!D186,―!A:B,2,FALSE),"error"))</f>
        <v>0</v>
      </c>
      <c r="E186">
        <f>IF(実施計画様式!E186="",0,IFERROR(VLOOKUP(実施計画様式!E186,―!$C$40:$D$47,2,FALSE),"error"))</f>
        <v>0</v>
      </c>
      <c r="F186">
        <f>IF(実施計画様式!F186="",0,IFERROR(VLOOKUP(実施計画様式!F186,―!$E$2:$F$2,2,FALSE),"error"))</f>
        <v>0</v>
      </c>
      <c r="G186">
        <f>IFERROR(VLOOKUP(実施計画様式!G186,―!$G$2:$H$2,2,FALSE),0)</f>
        <v>0</v>
      </c>
      <c r="H186">
        <f>IF(実施計画様式!H186="",0,1)</f>
        <v>0</v>
      </c>
      <c r="I186">
        <f>IF(実施計画様式!I186="",0,IFERROR(VLOOKUP(実施計画様式!I186,―!$I$2:$J$2,2,FALSE),"error"))</f>
        <v>0</v>
      </c>
      <c r="J186">
        <f>IF(実施計画様式!J186="",0,1)</f>
        <v>0</v>
      </c>
      <c r="K186">
        <f>IF(実施計画様式!K186="",0,IFERROR(VLOOKUP(実施計画様式!K186,―!K:L,2,FALSE),"error"))</f>
        <v>0</v>
      </c>
      <c r="L186">
        <f>IF(実施計画様式!L186="",0,IFERROR(VLOOKUP(実施計画様式!L186,―!$M$2:$N$2,2,FALSE),"error"))</f>
        <v>0</v>
      </c>
      <c r="M186">
        <f>IFERROR(VLOOKUP(実施計画様式!M186,―!O:P,2,FALSE),0)</f>
        <v>0</v>
      </c>
      <c r="N186">
        <f>IF(実施計画様式!N186="",0,IFERROR(VLOOKUP(実施計画様式!N186,―!$O$1:$P$12,2,FALSE),"error"))</f>
        <v>0</v>
      </c>
      <c r="O186">
        <f>IF(実施計画様式!O186="",0,IFERROR(VLOOKUP(実施計画様式!O186,―!$O$1:$P$12,2,FALSE),"error"))</f>
        <v>0</v>
      </c>
      <c r="P186">
        <f>IF(実施計画様式!P186="",0,IFERROR(VLOOKUP(実施計画様式!P186,―!$O$1:$P$12,2,FALSE),"error"))</f>
        <v>0</v>
      </c>
      <c r="Q186">
        <f>IF(実施計画様式!Q186="",0,1)</f>
        <v>0</v>
      </c>
      <c r="R186" t="s">
        <v>7625</v>
      </c>
      <c r="S186" t="s">
        <v>7625</v>
      </c>
      <c r="T186">
        <f>IF(実施計画様式!T186="",0,1)</f>
        <v>0</v>
      </c>
      <c r="U186">
        <f>IF(実施計画様式!U186="",0,1)</f>
        <v>0</v>
      </c>
      <c r="V186">
        <f>IF(実施計画様式!V186="",0,1)</f>
        <v>0</v>
      </c>
      <c r="W186">
        <f>IF(実施計画様式!W186="",0,1)</f>
        <v>0</v>
      </c>
      <c r="X186">
        <f>IF(実施計画様式!X186="",0,1)</f>
        <v>0</v>
      </c>
      <c r="Y186">
        <f>IF(実施計画様式!Y186="",0,1)</f>
        <v>0</v>
      </c>
      <c r="Z186">
        <f>IF(実施計画様式!Z186="",0,1)</f>
        <v>0</v>
      </c>
      <c r="AA186">
        <f>IF(実施計画様式!AA186="",0,1)</f>
        <v>0</v>
      </c>
      <c r="AB186">
        <f>IF(実施計画様式!AB186="",0,IFERROR(VLOOKUP(実施計画様式!AB186,―!$Q$2:$R$3,2,FALSE),"error"))</f>
        <v>0</v>
      </c>
      <c r="AC186">
        <f>IF(実施計画様式!AC186="",0,IFERROR(VLOOKUP(実施計画様式!AC186,―!$S$2:$T$3,2,FALSE),"error"))</f>
        <v>0</v>
      </c>
      <c r="AD186">
        <f>IF(実施計画様式!AD186="",0,IFERROR(VLOOKUP(実施計画様式!AD186,―!$U$2:$V$3,2,FALSE),"error"))</f>
        <v>0</v>
      </c>
      <c r="AE186">
        <f>IF(実施計画様式!AE186="",0,IFERROR(VLOOKUP(実施計画様式!AE186,―!$W$2:$X$3,2,FALSE),"error"))</f>
        <v>0</v>
      </c>
      <c r="AF186">
        <f>IF(実施計画様式!AF186="",0,IFERROR(VLOOKUP(実施計画様式!AF186,―!$AP$29:$AQ$29,2,FALSE),"error"))</f>
        <v>0</v>
      </c>
      <c r="AG186">
        <f>IF(実施計画様式!AG186="",0,IFERROR(VLOOKUP(実施計画様式!AG186,―!Y:Z,2,FALSE),"error"))</f>
        <v>0</v>
      </c>
      <c r="AH186">
        <f>IF(実施計画様式!AH186="",0,IFERROR(VLOOKUP(実施計画様式!AH186,―!AA:AB,2,FALSE),"error"))</f>
        <v>0</v>
      </c>
      <c r="AI186">
        <f>IF(実施計画様式!AI186="",0,IFERROR(VLOOKUP(実施計画様式!AI186,―!AN:AO,2,FALSE),"error"))</f>
        <v>0</v>
      </c>
      <c r="AJ186">
        <f>IF(実施計画様式!AJ186="",0,IFERROR(VLOOKUP(実施計画様式!AJ186,―!AN:AO,2,FALSE),"error"))</f>
        <v>0</v>
      </c>
      <c r="AK186">
        <f>IF(実施計画様式!AK186="",0,IFERROR(VLOOKUP(実施計画様式!AK186,―!AN:AO,2,FALSE),"error"))</f>
        <v>0</v>
      </c>
      <c r="AL186">
        <f>IF(実施計画様式!AL186="",0,1)</f>
        <v>0</v>
      </c>
      <c r="AM186">
        <f>IF(実施計画様式!AM186="",0,IFERROR(VLOOKUP(実施計画様式!AM186,―!$AP$10:$AQ$23,2,FALSE),"error"))</f>
        <v>0</v>
      </c>
      <c r="AN186">
        <f>IF(実施計画様式!AN186="",0,IFERROR(VLOOKUP(実施計画様式!AN186,―!$AP$39:$AQ$44,2,FALSE),"error"))</f>
        <v>0</v>
      </c>
      <c r="AO186">
        <f>IF(実施計画様式!AO186="",0,IFERROR(VLOOKUP(実施計画様式!AO186,参考資料1_対象分野リスト!$B$2:$C$46,2,FALSE),"error"))</f>
        <v>0</v>
      </c>
      <c r="AP186">
        <f>IF(実施計画様式!AP186="",0,IFERROR(VLOOKUP(実施計画様式!AP186,参考資料1_対象分野リスト!$B$2:$C$46,2,FALSE),"error"))</f>
        <v>0</v>
      </c>
      <c r="AQ186">
        <f>IF(実施計画様式!AQ186="",0,IFERROR(VLOOKUP(実施計画様式!AQ186,参考資料1_対象分野リスト!$B$2:$C$46,2,FALSE),"error"))</f>
        <v>0</v>
      </c>
      <c r="AR186">
        <f>IF(実施計画様式!AR186="",0,IFERROR(VLOOKUP(実施計画様式!AR186,参考資料1_対象分野リスト!$B$2:$C$46,2,FALSE),"error"))</f>
        <v>0</v>
      </c>
      <c r="AS186">
        <f>IF(実施計画様式!AS186="",0,IFERROR(VLOOKUP(実施計画様式!AS186,参考資料1_対象分野リスト!$E$5:$F$35,2,FALSE),"error"))</f>
        <v>0</v>
      </c>
      <c r="BB186">
        <f>IF(実施計画様式!BB186="",0,IFERROR(VLOOKUP(実施計画様式!BB186,―!AK:AL,2,FALSE),"error"))</f>
        <v>0</v>
      </c>
      <c r="BC186" t="str">
        <f t="shared" si="9"/>
        <v/>
      </c>
      <c r="BF186">
        <v>99</v>
      </c>
      <c r="BG186" t="str">
        <f t="shared" si="12"/>
        <v/>
      </c>
      <c r="BH186" t="str">
        <f>IF(AG186&gt;0,IF(VLOOKUP($B$62,―!$Y$2:$Z$25,2,FALSE)&lt;分岐管理シート!AG186,"予算化方法","予算化方法_未定なし"),"")</f>
        <v/>
      </c>
      <c r="BI186" t="str">
        <f t="shared" si="13"/>
        <v/>
      </c>
      <c r="BJ186" t="str">
        <f t="shared" si="14"/>
        <v/>
      </c>
      <c r="BK186" t="str">
        <f t="shared" si="15"/>
        <v/>
      </c>
      <c r="BL186" t="str">
        <f>_xlfn.IFNA(IF(AND(D186=1,M186=1),INDEX(―!$O$20:$P$26,MATCH(分岐管理シート!N186*100,―!$P$20:$P$26,0),1),""),"")</f>
        <v/>
      </c>
      <c r="BM186" t="str">
        <f>_xlfn.IFNA(IF(AND(D186=1,M186=1),INDEX(―!$O$17:$P$19,MATCH(9-分岐管理シート!N186-分岐管理シート!O186,―!$P$17:$P$19,0),1),""),"")</f>
        <v/>
      </c>
      <c r="BN186" t="str">
        <f>IF(AE186&lt;2,"",―!$AP$28)</f>
        <v/>
      </c>
      <c r="BO186" t="str">
        <f t="shared" si="11"/>
        <v/>
      </c>
      <c r="BP186" t="str">
        <f t="shared" si="16"/>
        <v/>
      </c>
      <c r="BR186">
        <f t="shared" si="10"/>
        <v>0</v>
      </c>
    </row>
    <row r="187" spans="3:70" x14ac:dyDescent="0.15">
      <c r="C187">
        <v>115</v>
      </c>
      <c r="D187" s="22">
        <f>IF(実施計画様式!D187="",0,IFERROR(VLOOKUP(実施計画様式!D187,―!A:B,2,FALSE),"error"))</f>
        <v>0</v>
      </c>
      <c r="E187">
        <f>IF(実施計画様式!E187="",0,IFERROR(VLOOKUP(実施計画様式!E187,―!$C$40:$D$47,2,FALSE),"error"))</f>
        <v>0</v>
      </c>
      <c r="F187">
        <f>IF(実施計画様式!F187="",0,IFERROR(VLOOKUP(実施計画様式!F187,―!$E$2:$F$2,2,FALSE),"error"))</f>
        <v>0</v>
      </c>
      <c r="G187">
        <f>IFERROR(VLOOKUP(実施計画様式!G187,―!$G$2:$H$2,2,FALSE),0)</f>
        <v>0</v>
      </c>
      <c r="H187">
        <f>IF(実施計画様式!H187="",0,1)</f>
        <v>0</v>
      </c>
      <c r="I187">
        <f>IF(実施計画様式!I187="",0,IFERROR(VLOOKUP(実施計画様式!I187,―!$I$2:$J$2,2,FALSE),"error"))</f>
        <v>0</v>
      </c>
      <c r="J187">
        <f>IF(実施計画様式!J187="",0,1)</f>
        <v>0</v>
      </c>
      <c r="K187">
        <f>IF(実施計画様式!K187="",0,IFERROR(VLOOKUP(実施計画様式!K187,―!K:L,2,FALSE),"error"))</f>
        <v>0</v>
      </c>
      <c r="L187">
        <f>IF(実施計画様式!L187="",0,IFERROR(VLOOKUP(実施計画様式!L187,―!$M$2:$N$2,2,FALSE),"error"))</f>
        <v>0</v>
      </c>
      <c r="M187">
        <f>IFERROR(VLOOKUP(実施計画様式!M187,―!O:P,2,FALSE),0)</f>
        <v>0</v>
      </c>
      <c r="N187">
        <f>IF(実施計画様式!N187="",0,IFERROR(VLOOKUP(実施計画様式!N187,―!$O$1:$P$12,2,FALSE),"error"))</f>
        <v>0</v>
      </c>
      <c r="O187">
        <f>IF(実施計画様式!O187="",0,IFERROR(VLOOKUP(実施計画様式!O187,―!$O$1:$P$12,2,FALSE),"error"))</f>
        <v>0</v>
      </c>
      <c r="P187">
        <f>IF(実施計画様式!P187="",0,IFERROR(VLOOKUP(実施計画様式!P187,―!$O$1:$P$12,2,FALSE),"error"))</f>
        <v>0</v>
      </c>
      <c r="Q187">
        <f>IF(実施計画様式!Q187="",0,1)</f>
        <v>0</v>
      </c>
      <c r="R187" t="s">
        <v>7625</v>
      </c>
      <c r="S187" t="s">
        <v>7625</v>
      </c>
      <c r="T187">
        <f>IF(実施計画様式!T187="",0,1)</f>
        <v>0</v>
      </c>
      <c r="U187">
        <f>IF(実施計画様式!U187="",0,1)</f>
        <v>0</v>
      </c>
      <c r="V187">
        <f>IF(実施計画様式!V187="",0,1)</f>
        <v>0</v>
      </c>
      <c r="W187">
        <f>IF(実施計画様式!W187="",0,1)</f>
        <v>0</v>
      </c>
      <c r="X187">
        <f>IF(実施計画様式!X187="",0,1)</f>
        <v>0</v>
      </c>
      <c r="Y187">
        <f>IF(実施計画様式!Y187="",0,1)</f>
        <v>0</v>
      </c>
      <c r="Z187">
        <f>IF(実施計画様式!Z187="",0,1)</f>
        <v>0</v>
      </c>
      <c r="AA187">
        <f>IF(実施計画様式!AA187="",0,1)</f>
        <v>0</v>
      </c>
      <c r="AB187">
        <f>IF(実施計画様式!AB187="",0,IFERROR(VLOOKUP(実施計画様式!AB187,―!$Q$2:$R$3,2,FALSE),"error"))</f>
        <v>0</v>
      </c>
      <c r="AC187">
        <f>IF(実施計画様式!AC187="",0,IFERROR(VLOOKUP(実施計画様式!AC187,―!$S$2:$T$3,2,FALSE),"error"))</f>
        <v>0</v>
      </c>
      <c r="AD187">
        <f>IF(実施計画様式!AD187="",0,IFERROR(VLOOKUP(実施計画様式!AD187,―!$U$2:$V$3,2,FALSE),"error"))</f>
        <v>0</v>
      </c>
      <c r="AE187">
        <f>IF(実施計画様式!AE187="",0,IFERROR(VLOOKUP(実施計画様式!AE187,―!$W$2:$X$3,2,FALSE),"error"))</f>
        <v>0</v>
      </c>
      <c r="AF187">
        <f>IF(実施計画様式!AF187="",0,IFERROR(VLOOKUP(実施計画様式!AF187,―!$AP$29:$AQ$29,2,FALSE),"error"))</f>
        <v>0</v>
      </c>
      <c r="AG187">
        <f>IF(実施計画様式!AG187="",0,IFERROR(VLOOKUP(実施計画様式!AG187,―!Y:Z,2,FALSE),"error"))</f>
        <v>0</v>
      </c>
      <c r="AH187">
        <f>IF(実施計画様式!AH187="",0,IFERROR(VLOOKUP(実施計画様式!AH187,―!AA:AB,2,FALSE),"error"))</f>
        <v>0</v>
      </c>
      <c r="AI187">
        <f>IF(実施計画様式!AI187="",0,IFERROR(VLOOKUP(実施計画様式!AI187,―!AN:AO,2,FALSE),"error"))</f>
        <v>0</v>
      </c>
      <c r="AJ187">
        <f>IF(実施計画様式!AJ187="",0,IFERROR(VLOOKUP(実施計画様式!AJ187,―!AN:AO,2,FALSE),"error"))</f>
        <v>0</v>
      </c>
      <c r="AK187">
        <f>IF(実施計画様式!AK187="",0,IFERROR(VLOOKUP(実施計画様式!AK187,―!AN:AO,2,FALSE),"error"))</f>
        <v>0</v>
      </c>
      <c r="AL187">
        <f>IF(実施計画様式!AL187="",0,1)</f>
        <v>0</v>
      </c>
      <c r="AM187">
        <f>IF(実施計画様式!AM187="",0,IFERROR(VLOOKUP(実施計画様式!AM187,―!$AP$10:$AQ$23,2,FALSE),"error"))</f>
        <v>0</v>
      </c>
      <c r="AN187">
        <f>IF(実施計画様式!AN187="",0,IFERROR(VLOOKUP(実施計画様式!AN187,―!$AP$39:$AQ$44,2,FALSE),"error"))</f>
        <v>0</v>
      </c>
      <c r="AO187">
        <f>IF(実施計画様式!AO187="",0,IFERROR(VLOOKUP(実施計画様式!AO187,参考資料1_対象分野リスト!$B$2:$C$46,2,FALSE),"error"))</f>
        <v>0</v>
      </c>
      <c r="AP187">
        <f>IF(実施計画様式!AP187="",0,IFERROR(VLOOKUP(実施計画様式!AP187,参考資料1_対象分野リスト!$B$2:$C$46,2,FALSE),"error"))</f>
        <v>0</v>
      </c>
      <c r="AQ187">
        <f>IF(実施計画様式!AQ187="",0,IFERROR(VLOOKUP(実施計画様式!AQ187,参考資料1_対象分野リスト!$B$2:$C$46,2,FALSE),"error"))</f>
        <v>0</v>
      </c>
      <c r="AR187">
        <f>IF(実施計画様式!AR187="",0,IFERROR(VLOOKUP(実施計画様式!AR187,参考資料1_対象分野リスト!$B$2:$C$46,2,FALSE),"error"))</f>
        <v>0</v>
      </c>
      <c r="AS187">
        <f>IF(実施計画様式!AS187="",0,IFERROR(VLOOKUP(実施計画様式!AS187,参考資料1_対象分野リスト!$E$5:$F$35,2,FALSE),"error"))</f>
        <v>0</v>
      </c>
      <c r="BB187">
        <f>IF(実施計画様式!BB187="",0,IFERROR(VLOOKUP(実施計画様式!BB187,―!AK:AL,2,FALSE),"error"))</f>
        <v>0</v>
      </c>
      <c r="BC187" t="str">
        <f t="shared" si="9"/>
        <v/>
      </c>
      <c r="BF187">
        <v>99</v>
      </c>
      <c r="BG187" t="str">
        <f t="shared" si="12"/>
        <v/>
      </c>
      <c r="BH187" t="str">
        <f>IF(AG187&gt;0,IF(VLOOKUP($B$62,―!$Y$2:$Z$25,2,FALSE)&lt;分岐管理シート!AG187,"予算化方法","予算化方法_未定なし"),"")</f>
        <v/>
      </c>
      <c r="BI187" t="str">
        <f t="shared" si="13"/>
        <v/>
      </c>
      <c r="BJ187" t="str">
        <f t="shared" si="14"/>
        <v/>
      </c>
      <c r="BK187" t="str">
        <f t="shared" si="15"/>
        <v/>
      </c>
      <c r="BL187" t="str">
        <f>_xlfn.IFNA(IF(AND(D187=1,M187=1),INDEX(―!$O$20:$P$26,MATCH(分岐管理シート!N187*100,―!$P$20:$P$26,0),1),""),"")</f>
        <v/>
      </c>
      <c r="BM187" t="str">
        <f>_xlfn.IFNA(IF(AND(D187=1,M187=1),INDEX(―!$O$17:$P$19,MATCH(9-分岐管理シート!N187-分岐管理シート!O187,―!$P$17:$P$19,0),1),""),"")</f>
        <v/>
      </c>
      <c r="BN187" t="str">
        <f>IF(AE187&lt;2,"",―!$AP$28)</f>
        <v/>
      </c>
      <c r="BO187" t="str">
        <f t="shared" si="11"/>
        <v/>
      </c>
      <c r="BP187" t="str">
        <f t="shared" si="16"/>
        <v/>
      </c>
      <c r="BR187">
        <f t="shared" si="10"/>
        <v>0</v>
      </c>
    </row>
    <row r="188" spans="3:70" x14ac:dyDescent="0.15">
      <c r="C188">
        <v>116</v>
      </c>
      <c r="D188" s="22">
        <f>IF(実施計画様式!D188="",0,IFERROR(VLOOKUP(実施計画様式!D188,―!A:B,2,FALSE),"error"))</f>
        <v>0</v>
      </c>
      <c r="E188">
        <f>IF(実施計画様式!E188="",0,IFERROR(VLOOKUP(実施計画様式!E188,―!$C$40:$D$47,2,FALSE),"error"))</f>
        <v>0</v>
      </c>
      <c r="F188">
        <f>IF(実施計画様式!F188="",0,IFERROR(VLOOKUP(実施計画様式!F188,―!$E$2:$F$2,2,FALSE),"error"))</f>
        <v>0</v>
      </c>
      <c r="G188">
        <f>IFERROR(VLOOKUP(実施計画様式!G188,―!$G$2:$H$2,2,FALSE),0)</f>
        <v>0</v>
      </c>
      <c r="H188">
        <f>IF(実施計画様式!H188="",0,1)</f>
        <v>0</v>
      </c>
      <c r="I188">
        <f>IF(実施計画様式!I188="",0,IFERROR(VLOOKUP(実施計画様式!I188,―!$I$2:$J$2,2,FALSE),"error"))</f>
        <v>0</v>
      </c>
      <c r="J188">
        <f>IF(実施計画様式!J188="",0,1)</f>
        <v>0</v>
      </c>
      <c r="K188">
        <f>IF(実施計画様式!K188="",0,IFERROR(VLOOKUP(実施計画様式!K188,―!K:L,2,FALSE),"error"))</f>
        <v>0</v>
      </c>
      <c r="L188">
        <f>IF(実施計画様式!L188="",0,IFERROR(VLOOKUP(実施計画様式!L188,―!$M$2:$N$2,2,FALSE),"error"))</f>
        <v>0</v>
      </c>
      <c r="M188">
        <f>IFERROR(VLOOKUP(実施計画様式!M188,―!O:P,2,FALSE),0)</f>
        <v>0</v>
      </c>
      <c r="N188">
        <f>IF(実施計画様式!N188="",0,IFERROR(VLOOKUP(実施計画様式!N188,―!$O$1:$P$12,2,FALSE),"error"))</f>
        <v>0</v>
      </c>
      <c r="O188">
        <f>IF(実施計画様式!O188="",0,IFERROR(VLOOKUP(実施計画様式!O188,―!$O$1:$P$12,2,FALSE),"error"))</f>
        <v>0</v>
      </c>
      <c r="P188">
        <f>IF(実施計画様式!P188="",0,IFERROR(VLOOKUP(実施計画様式!P188,―!$O$1:$P$12,2,FALSE),"error"))</f>
        <v>0</v>
      </c>
      <c r="Q188">
        <f>IF(実施計画様式!Q188="",0,1)</f>
        <v>0</v>
      </c>
      <c r="R188" t="s">
        <v>7625</v>
      </c>
      <c r="S188" t="s">
        <v>7625</v>
      </c>
      <c r="T188">
        <f>IF(実施計画様式!T188="",0,1)</f>
        <v>0</v>
      </c>
      <c r="U188">
        <f>IF(実施計画様式!U188="",0,1)</f>
        <v>0</v>
      </c>
      <c r="V188">
        <f>IF(実施計画様式!V188="",0,1)</f>
        <v>0</v>
      </c>
      <c r="W188">
        <f>IF(実施計画様式!W188="",0,1)</f>
        <v>0</v>
      </c>
      <c r="X188">
        <f>IF(実施計画様式!X188="",0,1)</f>
        <v>0</v>
      </c>
      <c r="Y188">
        <f>IF(実施計画様式!Y188="",0,1)</f>
        <v>0</v>
      </c>
      <c r="Z188">
        <f>IF(実施計画様式!Z188="",0,1)</f>
        <v>0</v>
      </c>
      <c r="AA188">
        <f>IF(実施計画様式!AA188="",0,1)</f>
        <v>0</v>
      </c>
      <c r="AB188">
        <f>IF(実施計画様式!AB188="",0,IFERROR(VLOOKUP(実施計画様式!AB188,―!$Q$2:$R$3,2,FALSE),"error"))</f>
        <v>0</v>
      </c>
      <c r="AC188">
        <f>IF(実施計画様式!AC188="",0,IFERROR(VLOOKUP(実施計画様式!AC188,―!$S$2:$T$3,2,FALSE),"error"))</f>
        <v>0</v>
      </c>
      <c r="AD188">
        <f>IF(実施計画様式!AD188="",0,IFERROR(VLOOKUP(実施計画様式!AD188,―!$U$2:$V$3,2,FALSE),"error"))</f>
        <v>0</v>
      </c>
      <c r="AE188">
        <f>IF(実施計画様式!AE188="",0,IFERROR(VLOOKUP(実施計画様式!AE188,―!$W$2:$X$3,2,FALSE),"error"))</f>
        <v>0</v>
      </c>
      <c r="AF188">
        <f>IF(実施計画様式!AF188="",0,IFERROR(VLOOKUP(実施計画様式!AF188,―!$AP$29:$AQ$29,2,FALSE),"error"))</f>
        <v>0</v>
      </c>
      <c r="AG188">
        <f>IF(実施計画様式!AG188="",0,IFERROR(VLOOKUP(実施計画様式!AG188,―!Y:Z,2,FALSE),"error"))</f>
        <v>0</v>
      </c>
      <c r="AH188">
        <f>IF(実施計画様式!AH188="",0,IFERROR(VLOOKUP(実施計画様式!AH188,―!AA:AB,2,FALSE),"error"))</f>
        <v>0</v>
      </c>
      <c r="AI188">
        <f>IF(実施計画様式!AI188="",0,IFERROR(VLOOKUP(実施計画様式!AI188,―!AN:AO,2,FALSE),"error"))</f>
        <v>0</v>
      </c>
      <c r="AJ188">
        <f>IF(実施計画様式!AJ188="",0,IFERROR(VLOOKUP(実施計画様式!AJ188,―!AN:AO,2,FALSE),"error"))</f>
        <v>0</v>
      </c>
      <c r="AK188">
        <f>IF(実施計画様式!AK188="",0,IFERROR(VLOOKUP(実施計画様式!AK188,―!AN:AO,2,FALSE),"error"))</f>
        <v>0</v>
      </c>
      <c r="AL188">
        <f>IF(実施計画様式!AL188="",0,1)</f>
        <v>0</v>
      </c>
      <c r="AM188">
        <f>IF(実施計画様式!AM188="",0,IFERROR(VLOOKUP(実施計画様式!AM188,―!$AP$10:$AQ$23,2,FALSE),"error"))</f>
        <v>0</v>
      </c>
      <c r="AN188">
        <f>IF(実施計画様式!AN188="",0,IFERROR(VLOOKUP(実施計画様式!AN188,―!$AP$39:$AQ$44,2,FALSE),"error"))</f>
        <v>0</v>
      </c>
      <c r="AO188">
        <f>IF(実施計画様式!AO188="",0,IFERROR(VLOOKUP(実施計画様式!AO188,参考資料1_対象分野リスト!$B$2:$C$46,2,FALSE),"error"))</f>
        <v>0</v>
      </c>
      <c r="AP188">
        <f>IF(実施計画様式!AP188="",0,IFERROR(VLOOKUP(実施計画様式!AP188,参考資料1_対象分野リスト!$B$2:$C$46,2,FALSE),"error"))</f>
        <v>0</v>
      </c>
      <c r="AQ188">
        <f>IF(実施計画様式!AQ188="",0,IFERROR(VLOOKUP(実施計画様式!AQ188,参考資料1_対象分野リスト!$B$2:$C$46,2,FALSE),"error"))</f>
        <v>0</v>
      </c>
      <c r="AR188">
        <f>IF(実施計画様式!AR188="",0,IFERROR(VLOOKUP(実施計画様式!AR188,参考資料1_対象分野リスト!$B$2:$C$46,2,FALSE),"error"))</f>
        <v>0</v>
      </c>
      <c r="AS188">
        <f>IF(実施計画様式!AS188="",0,IFERROR(VLOOKUP(実施計画様式!AS188,参考資料1_対象分野リスト!$E$5:$F$35,2,FALSE),"error"))</f>
        <v>0</v>
      </c>
      <c r="BB188">
        <f>IF(実施計画様式!BB188="",0,IFERROR(VLOOKUP(実施計画様式!BB188,―!AK:AL,2,FALSE),"error"))</f>
        <v>0</v>
      </c>
      <c r="BC188" t="str">
        <f t="shared" si="9"/>
        <v/>
      </c>
      <c r="BF188">
        <v>99</v>
      </c>
      <c r="BG188" t="str">
        <f t="shared" si="12"/>
        <v/>
      </c>
      <c r="BH188" t="str">
        <f>IF(AG188&gt;0,IF(VLOOKUP($B$62,―!$Y$2:$Z$25,2,FALSE)&lt;分岐管理シート!AG188,"予算化方法","予算化方法_未定なし"),"")</f>
        <v/>
      </c>
      <c r="BI188" t="str">
        <f t="shared" si="13"/>
        <v/>
      </c>
      <c r="BJ188" t="str">
        <f t="shared" si="14"/>
        <v/>
      </c>
      <c r="BK188" t="str">
        <f t="shared" si="15"/>
        <v/>
      </c>
      <c r="BL188" t="str">
        <f>_xlfn.IFNA(IF(AND(D188=1,M188=1),INDEX(―!$O$20:$P$26,MATCH(分岐管理シート!N188*100,―!$P$20:$P$26,0),1),""),"")</f>
        <v/>
      </c>
      <c r="BM188" t="str">
        <f>_xlfn.IFNA(IF(AND(D188=1,M188=1),INDEX(―!$O$17:$P$19,MATCH(9-分岐管理シート!N188-分岐管理シート!O188,―!$P$17:$P$19,0),1),""),"")</f>
        <v/>
      </c>
      <c r="BN188" t="str">
        <f>IF(AE188&lt;2,"",―!$AP$28)</f>
        <v/>
      </c>
      <c r="BO188" t="str">
        <f t="shared" si="11"/>
        <v/>
      </c>
      <c r="BP188" t="str">
        <f t="shared" si="16"/>
        <v/>
      </c>
      <c r="BR188">
        <f t="shared" si="10"/>
        <v>0</v>
      </c>
    </row>
    <row r="189" spans="3:70" x14ac:dyDescent="0.15">
      <c r="C189">
        <v>117</v>
      </c>
      <c r="D189" s="22">
        <f>IF(実施計画様式!D189="",0,IFERROR(VLOOKUP(実施計画様式!D189,―!A:B,2,FALSE),"error"))</f>
        <v>0</v>
      </c>
      <c r="E189">
        <f>IF(実施計画様式!E189="",0,IFERROR(VLOOKUP(実施計画様式!E189,―!$C$40:$D$47,2,FALSE),"error"))</f>
        <v>0</v>
      </c>
      <c r="F189">
        <f>IF(実施計画様式!F189="",0,IFERROR(VLOOKUP(実施計画様式!F189,―!$E$2:$F$2,2,FALSE),"error"))</f>
        <v>0</v>
      </c>
      <c r="G189">
        <f>IFERROR(VLOOKUP(実施計画様式!G189,―!$G$2:$H$2,2,FALSE),0)</f>
        <v>0</v>
      </c>
      <c r="H189">
        <f>IF(実施計画様式!H189="",0,1)</f>
        <v>0</v>
      </c>
      <c r="I189">
        <f>IF(実施計画様式!I189="",0,IFERROR(VLOOKUP(実施計画様式!I189,―!$I$2:$J$2,2,FALSE),"error"))</f>
        <v>0</v>
      </c>
      <c r="J189">
        <f>IF(実施計画様式!J189="",0,1)</f>
        <v>0</v>
      </c>
      <c r="K189">
        <f>IF(実施計画様式!K189="",0,IFERROR(VLOOKUP(実施計画様式!K189,―!K:L,2,FALSE),"error"))</f>
        <v>0</v>
      </c>
      <c r="L189">
        <f>IF(実施計画様式!L189="",0,IFERROR(VLOOKUP(実施計画様式!L189,―!$M$2:$N$2,2,FALSE),"error"))</f>
        <v>0</v>
      </c>
      <c r="M189">
        <f>IFERROR(VLOOKUP(実施計画様式!M189,―!O:P,2,FALSE),0)</f>
        <v>0</v>
      </c>
      <c r="N189">
        <f>IF(実施計画様式!N189="",0,IFERROR(VLOOKUP(実施計画様式!N189,―!$O$1:$P$12,2,FALSE),"error"))</f>
        <v>0</v>
      </c>
      <c r="O189">
        <f>IF(実施計画様式!O189="",0,IFERROR(VLOOKUP(実施計画様式!O189,―!$O$1:$P$12,2,FALSE),"error"))</f>
        <v>0</v>
      </c>
      <c r="P189">
        <f>IF(実施計画様式!P189="",0,IFERROR(VLOOKUP(実施計画様式!P189,―!$O$1:$P$12,2,FALSE),"error"))</f>
        <v>0</v>
      </c>
      <c r="Q189">
        <f>IF(実施計画様式!Q189="",0,1)</f>
        <v>0</v>
      </c>
      <c r="R189" t="s">
        <v>7625</v>
      </c>
      <c r="S189" t="s">
        <v>7625</v>
      </c>
      <c r="T189">
        <f>IF(実施計画様式!T189="",0,1)</f>
        <v>0</v>
      </c>
      <c r="U189">
        <f>IF(実施計画様式!U189="",0,1)</f>
        <v>0</v>
      </c>
      <c r="V189">
        <f>IF(実施計画様式!V189="",0,1)</f>
        <v>0</v>
      </c>
      <c r="W189">
        <f>IF(実施計画様式!W189="",0,1)</f>
        <v>0</v>
      </c>
      <c r="X189">
        <f>IF(実施計画様式!X189="",0,1)</f>
        <v>0</v>
      </c>
      <c r="Y189">
        <f>IF(実施計画様式!Y189="",0,1)</f>
        <v>0</v>
      </c>
      <c r="Z189">
        <f>IF(実施計画様式!Z189="",0,1)</f>
        <v>0</v>
      </c>
      <c r="AA189">
        <f>IF(実施計画様式!AA189="",0,1)</f>
        <v>0</v>
      </c>
      <c r="AB189">
        <f>IF(実施計画様式!AB189="",0,IFERROR(VLOOKUP(実施計画様式!AB189,―!$Q$2:$R$3,2,FALSE),"error"))</f>
        <v>0</v>
      </c>
      <c r="AC189">
        <f>IF(実施計画様式!AC189="",0,IFERROR(VLOOKUP(実施計画様式!AC189,―!$S$2:$T$3,2,FALSE),"error"))</f>
        <v>0</v>
      </c>
      <c r="AD189">
        <f>IF(実施計画様式!AD189="",0,IFERROR(VLOOKUP(実施計画様式!AD189,―!$U$2:$V$3,2,FALSE),"error"))</f>
        <v>0</v>
      </c>
      <c r="AE189">
        <f>IF(実施計画様式!AE189="",0,IFERROR(VLOOKUP(実施計画様式!AE189,―!$W$2:$X$3,2,FALSE),"error"))</f>
        <v>0</v>
      </c>
      <c r="AF189">
        <f>IF(実施計画様式!AF189="",0,IFERROR(VLOOKUP(実施計画様式!AF189,―!$AP$29:$AQ$29,2,FALSE),"error"))</f>
        <v>0</v>
      </c>
      <c r="AG189">
        <f>IF(実施計画様式!AG189="",0,IFERROR(VLOOKUP(実施計画様式!AG189,―!Y:Z,2,FALSE),"error"))</f>
        <v>0</v>
      </c>
      <c r="AH189">
        <f>IF(実施計画様式!AH189="",0,IFERROR(VLOOKUP(実施計画様式!AH189,―!AA:AB,2,FALSE),"error"))</f>
        <v>0</v>
      </c>
      <c r="AI189">
        <f>IF(実施計画様式!AI189="",0,IFERROR(VLOOKUP(実施計画様式!AI189,―!AN:AO,2,FALSE),"error"))</f>
        <v>0</v>
      </c>
      <c r="AJ189">
        <f>IF(実施計画様式!AJ189="",0,IFERROR(VLOOKUP(実施計画様式!AJ189,―!AN:AO,2,FALSE),"error"))</f>
        <v>0</v>
      </c>
      <c r="AK189">
        <f>IF(実施計画様式!AK189="",0,IFERROR(VLOOKUP(実施計画様式!AK189,―!AN:AO,2,FALSE),"error"))</f>
        <v>0</v>
      </c>
      <c r="AL189">
        <f>IF(実施計画様式!AL189="",0,1)</f>
        <v>0</v>
      </c>
      <c r="AM189">
        <f>IF(実施計画様式!AM189="",0,IFERROR(VLOOKUP(実施計画様式!AM189,―!$AP$10:$AQ$23,2,FALSE),"error"))</f>
        <v>0</v>
      </c>
      <c r="AN189">
        <f>IF(実施計画様式!AN189="",0,IFERROR(VLOOKUP(実施計画様式!AN189,―!$AP$39:$AQ$44,2,FALSE),"error"))</f>
        <v>0</v>
      </c>
      <c r="AO189">
        <f>IF(実施計画様式!AO189="",0,IFERROR(VLOOKUP(実施計画様式!AO189,参考資料1_対象分野リスト!$B$2:$C$46,2,FALSE),"error"))</f>
        <v>0</v>
      </c>
      <c r="AP189">
        <f>IF(実施計画様式!AP189="",0,IFERROR(VLOOKUP(実施計画様式!AP189,参考資料1_対象分野リスト!$B$2:$C$46,2,FALSE),"error"))</f>
        <v>0</v>
      </c>
      <c r="AQ189">
        <f>IF(実施計画様式!AQ189="",0,IFERROR(VLOOKUP(実施計画様式!AQ189,参考資料1_対象分野リスト!$B$2:$C$46,2,FALSE),"error"))</f>
        <v>0</v>
      </c>
      <c r="AR189">
        <f>IF(実施計画様式!AR189="",0,IFERROR(VLOOKUP(実施計画様式!AR189,参考資料1_対象分野リスト!$B$2:$C$46,2,FALSE),"error"))</f>
        <v>0</v>
      </c>
      <c r="AS189">
        <f>IF(実施計画様式!AS189="",0,IFERROR(VLOOKUP(実施計画様式!AS189,参考資料1_対象分野リスト!$E$5:$F$35,2,FALSE),"error"))</f>
        <v>0</v>
      </c>
      <c r="BB189">
        <f>IF(実施計画様式!BB189="",0,IFERROR(VLOOKUP(実施計画様式!BB189,―!AK:AL,2,FALSE),"error"))</f>
        <v>0</v>
      </c>
      <c r="BC189" t="str">
        <f t="shared" si="9"/>
        <v/>
      </c>
      <c r="BF189">
        <v>99</v>
      </c>
      <c r="BG189" t="str">
        <f t="shared" si="12"/>
        <v/>
      </c>
      <c r="BH189" t="str">
        <f>IF(AG189&gt;0,IF(VLOOKUP($B$62,―!$Y$2:$Z$25,2,FALSE)&lt;分岐管理シート!AG189,"予算化方法","予算化方法_未定なし"),"")</f>
        <v/>
      </c>
      <c r="BI189" t="str">
        <f t="shared" si="13"/>
        <v/>
      </c>
      <c r="BJ189" t="str">
        <f t="shared" si="14"/>
        <v/>
      </c>
      <c r="BK189" t="str">
        <f t="shared" si="15"/>
        <v/>
      </c>
      <c r="BL189" t="str">
        <f>_xlfn.IFNA(IF(AND(D189=1,M189=1),INDEX(―!$O$20:$P$26,MATCH(分岐管理シート!N189*100,―!$P$20:$P$26,0),1),""),"")</f>
        <v/>
      </c>
      <c r="BM189" t="str">
        <f>_xlfn.IFNA(IF(AND(D189=1,M189=1),INDEX(―!$O$17:$P$19,MATCH(9-分岐管理シート!N189-分岐管理シート!O189,―!$P$17:$P$19,0),1),""),"")</f>
        <v/>
      </c>
      <c r="BN189" t="str">
        <f>IF(AE189&lt;2,"",―!$AP$28)</f>
        <v/>
      </c>
      <c r="BO189" t="str">
        <f t="shared" si="11"/>
        <v/>
      </c>
      <c r="BP189" t="str">
        <f t="shared" si="16"/>
        <v/>
      </c>
      <c r="BR189">
        <f t="shared" si="10"/>
        <v>0</v>
      </c>
    </row>
    <row r="190" spans="3:70" x14ac:dyDescent="0.15">
      <c r="C190">
        <v>118</v>
      </c>
      <c r="D190" s="22">
        <f>IF(実施計画様式!D190="",0,IFERROR(VLOOKUP(実施計画様式!D190,―!A:B,2,FALSE),"error"))</f>
        <v>0</v>
      </c>
      <c r="E190">
        <f>IF(実施計画様式!E190="",0,IFERROR(VLOOKUP(実施計画様式!E190,―!$C$40:$D$47,2,FALSE),"error"))</f>
        <v>0</v>
      </c>
      <c r="F190">
        <f>IF(実施計画様式!F190="",0,IFERROR(VLOOKUP(実施計画様式!F190,―!$E$2:$F$2,2,FALSE),"error"))</f>
        <v>0</v>
      </c>
      <c r="G190">
        <f>IFERROR(VLOOKUP(実施計画様式!G190,―!$G$2:$H$2,2,FALSE),0)</f>
        <v>0</v>
      </c>
      <c r="H190">
        <f>IF(実施計画様式!H190="",0,1)</f>
        <v>0</v>
      </c>
      <c r="I190">
        <f>IF(実施計画様式!I190="",0,IFERROR(VLOOKUP(実施計画様式!I190,―!$I$2:$J$2,2,FALSE),"error"))</f>
        <v>0</v>
      </c>
      <c r="J190">
        <f>IF(実施計画様式!J190="",0,1)</f>
        <v>0</v>
      </c>
      <c r="K190">
        <f>IF(実施計画様式!K190="",0,IFERROR(VLOOKUP(実施計画様式!K190,―!K:L,2,FALSE),"error"))</f>
        <v>0</v>
      </c>
      <c r="L190">
        <f>IF(実施計画様式!L190="",0,IFERROR(VLOOKUP(実施計画様式!L190,―!$M$2:$N$2,2,FALSE),"error"))</f>
        <v>0</v>
      </c>
      <c r="M190">
        <f>IFERROR(VLOOKUP(実施計画様式!M190,―!O:P,2,FALSE),0)</f>
        <v>0</v>
      </c>
      <c r="N190">
        <f>IF(実施計画様式!N190="",0,IFERROR(VLOOKUP(実施計画様式!N190,―!$O$1:$P$12,2,FALSE),"error"))</f>
        <v>0</v>
      </c>
      <c r="O190">
        <f>IF(実施計画様式!O190="",0,IFERROR(VLOOKUP(実施計画様式!O190,―!$O$1:$P$12,2,FALSE),"error"))</f>
        <v>0</v>
      </c>
      <c r="P190">
        <f>IF(実施計画様式!P190="",0,IFERROR(VLOOKUP(実施計画様式!P190,―!$O$1:$P$12,2,FALSE),"error"))</f>
        <v>0</v>
      </c>
      <c r="Q190">
        <f>IF(実施計画様式!Q190="",0,1)</f>
        <v>0</v>
      </c>
      <c r="R190" t="s">
        <v>7625</v>
      </c>
      <c r="S190" t="s">
        <v>7625</v>
      </c>
      <c r="T190">
        <f>IF(実施計画様式!T190="",0,1)</f>
        <v>0</v>
      </c>
      <c r="U190">
        <f>IF(実施計画様式!U190="",0,1)</f>
        <v>0</v>
      </c>
      <c r="V190">
        <f>IF(実施計画様式!V190="",0,1)</f>
        <v>0</v>
      </c>
      <c r="W190">
        <f>IF(実施計画様式!W190="",0,1)</f>
        <v>0</v>
      </c>
      <c r="X190">
        <f>IF(実施計画様式!X190="",0,1)</f>
        <v>0</v>
      </c>
      <c r="Y190">
        <f>IF(実施計画様式!Y190="",0,1)</f>
        <v>0</v>
      </c>
      <c r="Z190">
        <f>IF(実施計画様式!Z190="",0,1)</f>
        <v>0</v>
      </c>
      <c r="AA190">
        <f>IF(実施計画様式!AA190="",0,1)</f>
        <v>0</v>
      </c>
      <c r="AB190">
        <f>IF(実施計画様式!AB190="",0,IFERROR(VLOOKUP(実施計画様式!AB190,―!$Q$2:$R$3,2,FALSE),"error"))</f>
        <v>0</v>
      </c>
      <c r="AC190">
        <f>IF(実施計画様式!AC190="",0,IFERROR(VLOOKUP(実施計画様式!AC190,―!$S$2:$T$3,2,FALSE),"error"))</f>
        <v>0</v>
      </c>
      <c r="AD190">
        <f>IF(実施計画様式!AD190="",0,IFERROR(VLOOKUP(実施計画様式!AD190,―!$U$2:$V$3,2,FALSE),"error"))</f>
        <v>0</v>
      </c>
      <c r="AE190">
        <f>IF(実施計画様式!AE190="",0,IFERROR(VLOOKUP(実施計画様式!AE190,―!$W$2:$X$3,2,FALSE),"error"))</f>
        <v>0</v>
      </c>
      <c r="AF190">
        <f>IF(実施計画様式!AF190="",0,IFERROR(VLOOKUP(実施計画様式!AF190,―!$AP$29:$AQ$29,2,FALSE),"error"))</f>
        <v>0</v>
      </c>
      <c r="AG190">
        <f>IF(実施計画様式!AG190="",0,IFERROR(VLOOKUP(実施計画様式!AG190,―!Y:Z,2,FALSE),"error"))</f>
        <v>0</v>
      </c>
      <c r="AH190">
        <f>IF(実施計画様式!AH190="",0,IFERROR(VLOOKUP(実施計画様式!AH190,―!AA:AB,2,FALSE),"error"))</f>
        <v>0</v>
      </c>
      <c r="AI190">
        <f>IF(実施計画様式!AI190="",0,IFERROR(VLOOKUP(実施計画様式!AI190,―!AN:AO,2,FALSE),"error"))</f>
        <v>0</v>
      </c>
      <c r="AJ190">
        <f>IF(実施計画様式!AJ190="",0,IFERROR(VLOOKUP(実施計画様式!AJ190,―!AN:AO,2,FALSE),"error"))</f>
        <v>0</v>
      </c>
      <c r="AK190">
        <f>IF(実施計画様式!AK190="",0,IFERROR(VLOOKUP(実施計画様式!AK190,―!AN:AO,2,FALSE),"error"))</f>
        <v>0</v>
      </c>
      <c r="AL190">
        <f>IF(実施計画様式!AL190="",0,1)</f>
        <v>0</v>
      </c>
      <c r="AM190">
        <f>IF(実施計画様式!AM190="",0,IFERROR(VLOOKUP(実施計画様式!AM190,―!$AP$10:$AQ$23,2,FALSE),"error"))</f>
        <v>0</v>
      </c>
      <c r="AN190">
        <f>IF(実施計画様式!AN190="",0,IFERROR(VLOOKUP(実施計画様式!AN190,―!$AP$39:$AQ$44,2,FALSE),"error"))</f>
        <v>0</v>
      </c>
      <c r="AO190">
        <f>IF(実施計画様式!AO190="",0,IFERROR(VLOOKUP(実施計画様式!AO190,参考資料1_対象分野リスト!$B$2:$C$46,2,FALSE),"error"))</f>
        <v>0</v>
      </c>
      <c r="AP190">
        <f>IF(実施計画様式!AP190="",0,IFERROR(VLOOKUP(実施計画様式!AP190,参考資料1_対象分野リスト!$B$2:$C$46,2,FALSE),"error"))</f>
        <v>0</v>
      </c>
      <c r="AQ190">
        <f>IF(実施計画様式!AQ190="",0,IFERROR(VLOOKUP(実施計画様式!AQ190,参考資料1_対象分野リスト!$B$2:$C$46,2,FALSE),"error"))</f>
        <v>0</v>
      </c>
      <c r="AR190">
        <f>IF(実施計画様式!AR190="",0,IFERROR(VLOOKUP(実施計画様式!AR190,参考資料1_対象分野リスト!$B$2:$C$46,2,FALSE),"error"))</f>
        <v>0</v>
      </c>
      <c r="AS190">
        <f>IF(実施計画様式!AS190="",0,IFERROR(VLOOKUP(実施計画様式!AS190,参考資料1_対象分野リスト!$E$5:$F$35,2,FALSE),"error"))</f>
        <v>0</v>
      </c>
      <c r="BB190">
        <f>IF(実施計画様式!BB190="",0,IFERROR(VLOOKUP(実施計画様式!BB190,―!AK:AL,2,FALSE),"error"))</f>
        <v>0</v>
      </c>
      <c r="BC190" t="str">
        <f t="shared" si="9"/>
        <v/>
      </c>
      <c r="BF190">
        <v>99</v>
      </c>
      <c r="BG190" t="str">
        <f t="shared" si="12"/>
        <v/>
      </c>
      <c r="BH190" t="str">
        <f>IF(AG190&gt;0,IF(VLOOKUP($B$62,―!$Y$2:$Z$25,2,FALSE)&lt;分岐管理シート!AG190,"予算化方法","予算化方法_未定なし"),"")</f>
        <v/>
      </c>
      <c r="BI190" t="str">
        <f t="shared" si="13"/>
        <v/>
      </c>
      <c r="BJ190" t="str">
        <f t="shared" si="14"/>
        <v/>
      </c>
      <c r="BK190" t="str">
        <f t="shared" si="15"/>
        <v/>
      </c>
      <c r="BL190" t="str">
        <f>_xlfn.IFNA(IF(AND(D190=1,M190=1),INDEX(―!$O$20:$P$26,MATCH(分岐管理シート!N190*100,―!$P$20:$P$26,0),1),""),"")</f>
        <v/>
      </c>
      <c r="BM190" t="str">
        <f>_xlfn.IFNA(IF(AND(D190=1,M190=1),INDEX(―!$O$17:$P$19,MATCH(9-分岐管理シート!N190-分岐管理シート!O190,―!$P$17:$P$19,0),1),""),"")</f>
        <v/>
      </c>
      <c r="BN190" t="str">
        <f>IF(AE190&lt;2,"",―!$AP$28)</f>
        <v/>
      </c>
      <c r="BO190" t="str">
        <f t="shared" si="11"/>
        <v/>
      </c>
      <c r="BP190" t="str">
        <f t="shared" si="16"/>
        <v/>
      </c>
      <c r="BR190">
        <f t="shared" si="10"/>
        <v>0</v>
      </c>
    </row>
    <row r="191" spans="3:70" x14ac:dyDescent="0.15">
      <c r="C191">
        <v>119</v>
      </c>
      <c r="D191" s="22">
        <f>IF(実施計画様式!D191="",0,IFERROR(VLOOKUP(実施計画様式!D191,―!A:B,2,FALSE),"error"))</f>
        <v>0</v>
      </c>
      <c r="E191">
        <f>IF(実施計画様式!E191="",0,IFERROR(VLOOKUP(実施計画様式!E191,―!$C$40:$D$47,2,FALSE),"error"))</f>
        <v>0</v>
      </c>
      <c r="F191">
        <f>IF(実施計画様式!F191="",0,IFERROR(VLOOKUP(実施計画様式!F191,―!$E$2:$F$2,2,FALSE),"error"))</f>
        <v>0</v>
      </c>
      <c r="G191">
        <f>IFERROR(VLOOKUP(実施計画様式!G191,―!$G$2:$H$2,2,FALSE),0)</f>
        <v>0</v>
      </c>
      <c r="H191">
        <f>IF(実施計画様式!H191="",0,1)</f>
        <v>0</v>
      </c>
      <c r="I191">
        <f>IF(実施計画様式!I191="",0,IFERROR(VLOOKUP(実施計画様式!I191,―!$I$2:$J$2,2,FALSE),"error"))</f>
        <v>0</v>
      </c>
      <c r="J191">
        <f>IF(実施計画様式!J191="",0,1)</f>
        <v>0</v>
      </c>
      <c r="K191">
        <f>IF(実施計画様式!K191="",0,IFERROR(VLOOKUP(実施計画様式!K191,―!K:L,2,FALSE),"error"))</f>
        <v>0</v>
      </c>
      <c r="L191">
        <f>IF(実施計画様式!L191="",0,IFERROR(VLOOKUP(実施計画様式!L191,―!$M$2:$N$2,2,FALSE),"error"))</f>
        <v>0</v>
      </c>
      <c r="M191">
        <f>IFERROR(VLOOKUP(実施計画様式!M191,―!O:P,2,FALSE),0)</f>
        <v>0</v>
      </c>
      <c r="N191">
        <f>IF(実施計画様式!N191="",0,IFERROR(VLOOKUP(実施計画様式!N191,―!$O$1:$P$12,2,FALSE),"error"))</f>
        <v>0</v>
      </c>
      <c r="O191">
        <f>IF(実施計画様式!O191="",0,IFERROR(VLOOKUP(実施計画様式!O191,―!$O$1:$P$12,2,FALSE),"error"))</f>
        <v>0</v>
      </c>
      <c r="P191">
        <f>IF(実施計画様式!P191="",0,IFERROR(VLOOKUP(実施計画様式!P191,―!$O$1:$P$12,2,FALSE),"error"))</f>
        <v>0</v>
      </c>
      <c r="Q191">
        <f>IF(実施計画様式!Q191="",0,1)</f>
        <v>0</v>
      </c>
      <c r="R191" t="s">
        <v>7625</v>
      </c>
      <c r="S191" t="s">
        <v>7625</v>
      </c>
      <c r="T191">
        <f>IF(実施計画様式!T191="",0,1)</f>
        <v>0</v>
      </c>
      <c r="U191">
        <f>IF(実施計画様式!U191="",0,1)</f>
        <v>0</v>
      </c>
      <c r="V191">
        <f>IF(実施計画様式!V191="",0,1)</f>
        <v>0</v>
      </c>
      <c r="W191">
        <f>IF(実施計画様式!W191="",0,1)</f>
        <v>0</v>
      </c>
      <c r="X191">
        <f>IF(実施計画様式!X191="",0,1)</f>
        <v>0</v>
      </c>
      <c r="Y191">
        <f>IF(実施計画様式!Y191="",0,1)</f>
        <v>0</v>
      </c>
      <c r="Z191">
        <f>IF(実施計画様式!Z191="",0,1)</f>
        <v>0</v>
      </c>
      <c r="AA191">
        <f>IF(実施計画様式!AA191="",0,1)</f>
        <v>0</v>
      </c>
      <c r="AB191">
        <f>IF(実施計画様式!AB191="",0,IFERROR(VLOOKUP(実施計画様式!AB191,―!$Q$2:$R$3,2,FALSE),"error"))</f>
        <v>0</v>
      </c>
      <c r="AC191">
        <f>IF(実施計画様式!AC191="",0,IFERROR(VLOOKUP(実施計画様式!AC191,―!$S$2:$T$3,2,FALSE),"error"))</f>
        <v>0</v>
      </c>
      <c r="AD191">
        <f>IF(実施計画様式!AD191="",0,IFERROR(VLOOKUP(実施計画様式!AD191,―!$U$2:$V$3,2,FALSE),"error"))</f>
        <v>0</v>
      </c>
      <c r="AE191">
        <f>IF(実施計画様式!AE191="",0,IFERROR(VLOOKUP(実施計画様式!AE191,―!$W$2:$X$3,2,FALSE),"error"))</f>
        <v>0</v>
      </c>
      <c r="AF191">
        <f>IF(実施計画様式!AF191="",0,IFERROR(VLOOKUP(実施計画様式!AF191,―!$AP$29:$AQ$29,2,FALSE),"error"))</f>
        <v>0</v>
      </c>
      <c r="AG191">
        <f>IF(実施計画様式!AG191="",0,IFERROR(VLOOKUP(実施計画様式!AG191,―!Y:Z,2,FALSE),"error"))</f>
        <v>0</v>
      </c>
      <c r="AH191">
        <f>IF(実施計画様式!AH191="",0,IFERROR(VLOOKUP(実施計画様式!AH191,―!AA:AB,2,FALSE),"error"))</f>
        <v>0</v>
      </c>
      <c r="AI191">
        <f>IF(実施計画様式!AI191="",0,IFERROR(VLOOKUP(実施計画様式!AI191,―!AN:AO,2,FALSE),"error"))</f>
        <v>0</v>
      </c>
      <c r="AJ191">
        <f>IF(実施計画様式!AJ191="",0,IFERROR(VLOOKUP(実施計画様式!AJ191,―!AN:AO,2,FALSE),"error"))</f>
        <v>0</v>
      </c>
      <c r="AK191">
        <f>IF(実施計画様式!AK191="",0,IFERROR(VLOOKUP(実施計画様式!AK191,―!AN:AO,2,FALSE),"error"))</f>
        <v>0</v>
      </c>
      <c r="AL191">
        <f>IF(実施計画様式!AL191="",0,1)</f>
        <v>0</v>
      </c>
      <c r="AM191">
        <f>IF(実施計画様式!AM191="",0,IFERROR(VLOOKUP(実施計画様式!AM191,―!$AP$10:$AQ$23,2,FALSE),"error"))</f>
        <v>0</v>
      </c>
      <c r="AN191">
        <f>IF(実施計画様式!AN191="",0,IFERROR(VLOOKUP(実施計画様式!AN191,―!$AP$39:$AQ$44,2,FALSE),"error"))</f>
        <v>0</v>
      </c>
      <c r="AO191">
        <f>IF(実施計画様式!AO191="",0,IFERROR(VLOOKUP(実施計画様式!AO191,参考資料1_対象分野リスト!$B$2:$C$46,2,FALSE),"error"))</f>
        <v>0</v>
      </c>
      <c r="AP191">
        <f>IF(実施計画様式!AP191="",0,IFERROR(VLOOKUP(実施計画様式!AP191,参考資料1_対象分野リスト!$B$2:$C$46,2,FALSE),"error"))</f>
        <v>0</v>
      </c>
      <c r="AQ191">
        <f>IF(実施計画様式!AQ191="",0,IFERROR(VLOOKUP(実施計画様式!AQ191,参考資料1_対象分野リスト!$B$2:$C$46,2,FALSE),"error"))</f>
        <v>0</v>
      </c>
      <c r="AR191">
        <f>IF(実施計画様式!AR191="",0,IFERROR(VLOOKUP(実施計画様式!AR191,参考資料1_対象分野リスト!$B$2:$C$46,2,FALSE),"error"))</f>
        <v>0</v>
      </c>
      <c r="AS191">
        <f>IF(実施計画様式!AS191="",0,IFERROR(VLOOKUP(実施計画様式!AS191,参考資料1_対象分野リスト!$E$5:$F$35,2,FALSE),"error"))</f>
        <v>0</v>
      </c>
      <c r="BB191">
        <f>IF(実施計画様式!BB191="",0,IFERROR(VLOOKUP(実施計画様式!BB191,―!AK:AL,2,FALSE),"error"))</f>
        <v>0</v>
      </c>
      <c r="BC191" t="str">
        <f t="shared" si="9"/>
        <v/>
      </c>
      <c r="BF191">
        <v>99</v>
      </c>
      <c r="BG191" t="str">
        <f t="shared" si="12"/>
        <v/>
      </c>
      <c r="BH191" t="str">
        <f>IF(AG191&gt;0,IF(VLOOKUP($B$62,―!$Y$2:$Z$25,2,FALSE)&lt;分岐管理シート!AG191,"予算化方法","予算化方法_未定なし"),"")</f>
        <v/>
      </c>
      <c r="BI191" t="str">
        <f t="shared" si="13"/>
        <v/>
      </c>
      <c r="BJ191" t="str">
        <f t="shared" si="14"/>
        <v/>
      </c>
      <c r="BK191" t="str">
        <f t="shared" si="15"/>
        <v/>
      </c>
      <c r="BL191" t="str">
        <f>_xlfn.IFNA(IF(AND(D191=1,M191=1),INDEX(―!$O$20:$P$26,MATCH(分岐管理シート!N191*100,―!$P$20:$P$26,0),1),""),"")</f>
        <v/>
      </c>
      <c r="BM191" t="str">
        <f>_xlfn.IFNA(IF(AND(D191=1,M191=1),INDEX(―!$O$17:$P$19,MATCH(9-分岐管理シート!N191-分岐管理シート!O191,―!$P$17:$P$19,0),1),""),"")</f>
        <v/>
      </c>
      <c r="BN191" t="str">
        <f>IF(AE191&lt;2,"",―!$AP$28)</f>
        <v/>
      </c>
      <c r="BO191" t="str">
        <f t="shared" si="11"/>
        <v/>
      </c>
      <c r="BP191" t="str">
        <f t="shared" si="16"/>
        <v/>
      </c>
      <c r="BR191">
        <f t="shared" si="10"/>
        <v>0</v>
      </c>
    </row>
    <row r="192" spans="3:70" x14ac:dyDescent="0.15">
      <c r="C192">
        <v>120</v>
      </c>
      <c r="D192" s="22">
        <f>IF(実施計画様式!D192="",0,IFERROR(VLOOKUP(実施計画様式!D192,―!A:B,2,FALSE),"error"))</f>
        <v>0</v>
      </c>
      <c r="E192">
        <f>IF(実施計画様式!E192="",0,IFERROR(VLOOKUP(実施計画様式!E192,―!$C$40:$D$47,2,FALSE),"error"))</f>
        <v>0</v>
      </c>
      <c r="F192">
        <f>IF(実施計画様式!F192="",0,IFERROR(VLOOKUP(実施計画様式!F192,―!$E$2:$F$2,2,FALSE),"error"))</f>
        <v>0</v>
      </c>
      <c r="G192">
        <f>IFERROR(VLOOKUP(実施計画様式!G192,―!$G$2:$H$2,2,FALSE),0)</f>
        <v>0</v>
      </c>
      <c r="H192">
        <f>IF(実施計画様式!H192="",0,1)</f>
        <v>0</v>
      </c>
      <c r="I192">
        <f>IF(実施計画様式!I192="",0,IFERROR(VLOOKUP(実施計画様式!I192,―!$I$2:$J$2,2,FALSE),"error"))</f>
        <v>0</v>
      </c>
      <c r="J192">
        <f>IF(実施計画様式!J192="",0,1)</f>
        <v>0</v>
      </c>
      <c r="K192">
        <f>IF(実施計画様式!K192="",0,IFERROR(VLOOKUP(実施計画様式!K192,―!K:L,2,FALSE),"error"))</f>
        <v>0</v>
      </c>
      <c r="L192">
        <f>IF(実施計画様式!L192="",0,IFERROR(VLOOKUP(実施計画様式!L192,―!$M$2:$N$2,2,FALSE),"error"))</f>
        <v>0</v>
      </c>
      <c r="M192">
        <f>IFERROR(VLOOKUP(実施計画様式!M192,―!O:P,2,FALSE),0)</f>
        <v>0</v>
      </c>
      <c r="N192">
        <f>IF(実施計画様式!N192="",0,IFERROR(VLOOKUP(実施計画様式!N192,―!$O$1:$P$12,2,FALSE),"error"))</f>
        <v>0</v>
      </c>
      <c r="O192">
        <f>IF(実施計画様式!O192="",0,IFERROR(VLOOKUP(実施計画様式!O192,―!$O$1:$P$12,2,FALSE),"error"))</f>
        <v>0</v>
      </c>
      <c r="P192">
        <f>IF(実施計画様式!P192="",0,IFERROR(VLOOKUP(実施計画様式!P192,―!$O$1:$P$12,2,FALSE),"error"))</f>
        <v>0</v>
      </c>
      <c r="Q192">
        <f>IF(実施計画様式!Q192="",0,1)</f>
        <v>0</v>
      </c>
      <c r="R192" t="s">
        <v>7625</v>
      </c>
      <c r="S192" t="s">
        <v>7625</v>
      </c>
      <c r="T192">
        <f>IF(実施計画様式!T192="",0,1)</f>
        <v>0</v>
      </c>
      <c r="U192">
        <f>IF(実施計画様式!U192="",0,1)</f>
        <v>0</v>
      </c>
      <c r="V192">
        <f>IF(実施計画様式!V192="",0,1)</f>
        <v>0</v>
      </c>
      <c r="W192">
        <f>IF(実施計画様式!W192="",0,1)</f>
        <v>0</v>
      </c>
      <c r="X192">
        <f>IF(実施計画様式!X192="",0,1)</f>
        <v>0</v>
      </c>
      <c r="Y192">
        <f>IF(実施計画様式!Y192="",0,1)</f>
        <v>0</v>
      </c>
      <c r="Z192">
        <f>IF(実施計画様式!Z192="",0,1)</f>
        <v>0</v>
      </c>
      <c r="AA192">
        <f>IF(実施計画様式!AA192="",0,1)</f>
        <v>0</v>
      </c>
      <c r="AB192">
        <f>IF(実施計画様式!AB192="",0,IFERROR(VLOOKUP(実施計画様式!AB192,―!$Q$2:$R$3,2,FALSE),"error"))</f>
        <v>0</v>
      </c>
      <c r="AC192">
        <f>IF(実施計画様式!AC192="",0,IFERROR(VLOOKUP(実施計画様式!AC192,―!$S$2:$T$3,2,FALSE),"error"))</f>
        <v>0</v>
      </c>
      <c r="AD192">
        <f>IF(実施計画様式!AD192="",0,IFERROR(VLOOKUP(実施計画様式!AD192,―!$U$2:$V$3,2,FALSE),"error"))</f>
        <v>0</v>
      </c>
      <c r="AE192">
        <f>IF(実施計画様式!AE192="",0,IFERROR(VLOOKUP(実施計画様式!AE192,―!$W$2:$X$3,2,FALSE),"error"))</f>
        <v>0</v>
      </c>
      <c r="AF192">
        <f>IF(実施計画様式!AF192="",0,IFERROR(VLOOKUP(実施計画様式!AF192,―!$AP$29:$AQ$29,2,FALSE),"error"))</f>
        <v>0</v>
      </c>
      <c r="AG192">
        <f>IF(実施計画様式!AG192="",0,IFERROR(VLOOKUP(実施計画様式!AG192,―!Y:Z,2,FALSE),"error"))</f>
        <v>0</v>
      </c>
      <c r="AH192">
        <f>IF(実施計画様式!AH192="",0,IFERROR(VLOOKUP(実施計画様式!AH192,―!AA:AB,2,FALSE),"error"))</f>
        <v>0</v>
      </c>
      <c r="AI192">
        <f>IF(実施計画様式!AI192="",0,IFERROR(VLOOKUP(実施計画様式!AI192,―!AN:AO,2,FALSE),"error"))</f>
        <v>0</v>
      </c>
      <c r="AJ192">
        <f>IF(実施計画様式!AJ192="",0,IFERROR(VLOOKUP(実施計画様式!AJ192,―!AN:AO,2,FALSE),"error"))</f>
        <v>0</v>
      </c>
      <c r="AK192">
        <f>IF(実施計画様式!AK192="",0,IFERROR(VLOOKUP(実施計画様式!AK192,―!AN:AO,2,FALSE),"error"))</f>
        <v>0</v>
      </c>
      <c r="AL192">
        <f>IF(実施計画様式!AL192="",0,1)</f>
        <v>0</v>
      </c>
      <c r="AM192">
        <f>IF(実施計画様式!AM192="",0,IFERROR(VLOOKUP(実施計画様式!AM192,―!$AP$10:$AQ$23,2,FALSE),"error"))</f>
        <v>0</v>
      </c>
      <c r="AN192">
        <f>IF(実施計画様式!AN192="",0,IFERROR(VLOOKUP(実施計画様式!AN192,―!$AP$39:$AQ$44,2,FALSE),"error"))</f>
        <v>0</v>
      </c>
      <c r="AO192">
        <f>IF(実施計画様式!AO192="",0,IFERROR(VLOOKUP(実施計画様式!AO192,参考資料1_対象分野リスト!$B$2:$C$46,2,FALSE),"error"))</f>
        <v>0</v>
      </c>
      <c r="AP192">
        <f>IF(実施計画様式!AP192="",0,IFERROR(VLOOKUP(実施計画様式!AP192,参考資料1_対象分野リスト!$B$2:$C$46,2,FALSE),"error"))</f>
        <v>0</v>
      </c>
      <c r="AQ192">
        <f>IF(実施計画様式!AQ192="",0,IFERROR(VLOOKUP(実施計画様式!AQ192,参考資料1_対象分野リスト!$B$2:$C$46,2,FALSE),"error"))</f>
        <v>0</v>
      </c>
      <c r="AR192">
        <f>IF(実施計画様式!AR192="",0,IFERROR(VLOOKUP(実施計画様式!AR192,参考資料1_対象分野リスト!$B$2:$C$46,2,FALSE),"error"))</f>
        <v>0</v>
      </c>
      <c r="AS192">
        <f>IF(実施計画様式!AS192="",0,IFERROR(VLOOKUP(実施計画様式!AS192,参考資料1_対象分野リスト!$E$5:$F$35,2,FALSE),"error"))</f>
        <v>0</v>
      </c>
      <c r="BB192">
        <f>IF(実施計画様式!BB192="",0,IFERROR(VLOOKUP(実施計画様式!BB192,―!AK:AL,2,FALSE),"error"))</f>
        <v>0</v>
      </c>
      <c r="BC192" t="str">
        <f t="shared" si="9"/>
        <v/>
      </c>
      <c r="BF192">
        <v>99</v>
      </c>
      <c r="BG192" t="str">
        <f t="shared" si="12"/>
        <v/>
      </c>
      <c r="BH192" t="str">
        <f>IF(AG192&gt;0,IF(VLOOKUP($B$62,―!$Y$2:$Z$25,2,FALSE)&lt;分岐管理シート!AG192,"予算化方法","予算化方法_未定なし"),"")</f>
        <v/>
      </c>
      <c r="BI192" t="str">
        <f t="shared" si="13"/>
        <v/>
      </c>
      <c r="BJ192" t="str">
        <f t="shared" si="14"/>
        <v/>
      </c>
      <c r="BK192" t="str">
        <f t="shared" si="15"/>
        <v/>
      </c>
      <c r="BL192" t="str">
        <f>_xlfn.IFNA(IF(AND(D192=1,M192=1),INDEX(―!$O$20:$P$26,MATCH(分岐管理シート!N192*100,―!$P$20:$P$26,0),1),""),"")</f>
        <v/>
      </c>
      <c r="BM192" t="str">
        <f>_xlfn.IFNA(IF(AND(D192=1,M192=1),INDEX(―!$O$17:$P$19,MATCH(9-分岐管理シート!N192-分岐管理シート!O192,―!$P$17:$P$19,0),1),""),"")</f>
        <v/>
      </c>
      <c r="BN192" t="str">
        <f>IF(AE192&lt;2,"",―!$AP$28)</f>
        <v/>
      </c>
      <c r="BO192" t="str">
        <f t="shared" si="11"/>
        <v/>
      </c>
      <c r="BP192" t="str">
        <f t="shared" si="16"/>
        <v/>
      </c>
      <c r="BR192">
        <f t="shared" si="10"/>
        <v>0</v>
      </c>
    </row>
    <row r="193" spans="3:70" x14ac:dyDescent="0.15">
      <c r="C193">
        <v>121</v>
      </c>
      <c r="D193" s="22">
        <f>IF(実施計画様式!D193="",0,IFERROR(VLOOKUP(実施計画様式!D193,―!A:B,2,FALSE),"error"))</f>
        <v>0</v>
      </c>
      <c r="E193">
        <f>IF(実施計画様式!E193="",0,IFERROR(VLOOKUP(実施計画様式!E193,―!$C$40:$D$47,2,FALSE),"error"))</f>
        <v>0</v>
      </c>
      <c r="F193">
        <f>IF(実施計画様式!F193="",0,IFERROR(VLOOKUP(実施計画様式!F193,―!$E$2:$F$2,2,FALSE),"error"))</f>
        <v>0</v>
      </c>
      <c r="G193">
        <f>IFERROR(VLOOKUP(実施計画様式!G193,―!$G$2:$H$2,2,FALSE),0)</f>
        <v>0</v>
      </c>
      <c r="H193">
        <f>IF(実施計画様式!H193="",0,1)</f>
        <v>0</v>
      </c>
      <c r="I193">
        <f>IF(実施計画様式!I193="",0,IFERROR(VLOOKUP(実施計画様式!I193,―!$I$2:$J$2,2,FALSE),"error"))</f>
        <v>0</v>
      </c>
      <c r="J193">
        <f>IF(実施計画様式!J193="",0,1)</f>
        <v>0</v>
      </c>
      <c r="K193">
        <f>IF(実施計画様式!K193="",0,IFERROR(VLOOKUP(実施計画様式!K193,―!K:L,2,FALSE),"error"))</f>
        <v>0</v>
      </c>
      <c r="L193">
        <f>IF(実施計画様式!L193="",0,IFERROR(VLOOKUP(実施計画様式!L193,―!$M$2:$N$2,2,FALSE),"error"))</f>
        <v>0</v>
      </c>
      <c r="M193">
        <f>IFERROR(VLOOKUP(実施計画様式!M193,―!O:P,2,FALSE),0)</f>
        <v>0</v>
      </c>
      <c r="N193">
        <f>IF(実施計画様式!N193="",0,IFERROR(VLOOKUP(実施計画様式!N193,―!$O$1:$P$12,2,FALSE),"error"))</f>
        <v>0</v>
      </c>
      <c r="O193">
        <f>IF(実施計画様式!O193="",0,IFERROR(VLOOKUP(実施計画様式!O193,―!$O$1:$P$12,2,FALSE),"error"))</f>
        <v>0</v>
      </c>
      <c r="P193">
        <f>IF(実施計画様式!P193="",0,IFERROR(VLOOKUP(実施計画様式!P193,―!$O$1:$P$12,2,FALSE),"error"))</f>
        <v>0</v>
      </c>
      <c r="Q193">
        <f>IF(実施計画様式!Q193="",0,1)</f>
        <v>0</v>
      </c>
      <c r="R193" t="s">
        <v>7625</v>
      </c>
      <c r="S193" t="s">
        <v>7625</v>
      </c>
      <c r="T193">
        <f>IF(実施計画様式!T193="",0,1)</f>
        <v>0</v>
      </c>
      <c r="U193">
        <f>IF(実施計画様式!U193="",0,1)</f>
        <v>0</v>
      </c>
      <c r="V193">
        <f>IF(実施計画様式!V193="",0,1)</f>
        <v>0</v>
      </c>
      <c r="W193">
        <f>IF(実施計画様式!W193="",0,1)</f>
        <v>0</v>
      </c>
      <c r="X193">
        <f>IF(実施計画様式!X193="",0,1)</f>
        <v>0</v>
      </c>
      <c r="Y193">
        <f>IF(実施計画様式!Y193="",0,1)</f>
        <v>0</v>
      </c>
      <c r="Z193">
        <f>IF(実施計画様式!Z193="",0,1)</f>
        <v>0</v>
      </c>
      <c r="AA193">
        <f>IF(実施計画様式!AA193="",0,1)</f>
        <v>0</v>
      </c>
      <c r="AB193">
        <f>IF(実施計画様式!AB193="",0,IFERROR(VLOOKUP(実施計画様式!AB193,―!$Q$2:$R$3,2,FALSE),"error"))</f>
        <v>0</v>
      </c>
      <c r="AC193">
        <f>IF(実施計画様式!AC193="",0,IFERROR(VLOOKUP(実施計画様式!AC193,―!$S$2:$T$3,2,FALSE),"error"))</f>
        <v>0</v>
      </c>
      <c r="AD193">
        <f>IF(実施計画様式!AD193="",0,IFERROR(VLOOKUP(実施計画様式!AD193,―!$U$2:$V$3,2,FALSE),"error"))</f>
        <v>0</v>
      </c>
      <c r="AE193">
        <f>IF(実施計画様式!AE193="",0,IFERROR(VLOOKUP(実施計画様式!AE193,―!$W$2:$X$3,2,FALSE),"error"))</f>
        <v>0</v>
      </c>
      <c r="AF193">
        <f>IF(実施計画様式!AF193="",0,IFERROR(VLOOKUP(実施計画様式!AF193,―!$AP$29:$AQ$29,2,FALSE),"error"))</f>
        <v>0</v>
      </c>
      <c r="AG193">
        <f>IF(実施計画様式!AG193="",0,IFERROR(VLOOKUP(実施計画様式!AG193,―!Y:Z,2,FALSE),"error"))</f>
        <v>0</v>
      </c>
      <c r="AH193">
        <f>IF(実施計画様式!AH193="",0,IFERROR(VLOOKUP(実施計画様式!AH193,―!AA:AB,2,FALSE),"error"))</f>
        <v>0</v>
      </c>
      <c r="AI193">
        <f>IF(実施計画様式!AI193="",0,IFERROR(VLOOKUP(実施計画様式!AI193,―!AN:AO,2,FALSE),"error"))</f>
        <v>0</v>
      </c>
      <c r="AJ193">
        <f>IF(実施計画様式!AJ193="",0,IFERROR(VLOOKUP(実施計画様式!AJ193,―!AN:AO,2,FALSE),"error"))</f>
        <v>0</v>
      </c>
      <c r="AK193">
        <f>IF(実施計画様式!AK193="",0,IFERROR(VLOOKUP(実施計画様式!AK193,―!AN:AO,2,FALSE),"error"))</f>
        <v>0</v>
      </c>
      <c r="AL193">
        <f>IF(実施計画様式!AL193="",0,1)</f>
        <v>0</v>
      </c>
      <c r="AM193">
        <f>IF(実施計画様式!AM193="",0,IFERROR(VLOOKUP(実施計画様式!AM193,―!$AP$10:$AQ$23,2,FALSE),"error"))</f>
        <v>0</v>
      </c>
      <c r="AN193">
        <f>IF(実施計画様式!AN193="",0,IFERROR(VLOOKUP(実施計画様式!AN193,―!$AP$39:$AQ$44,2,FALSE),"error"))</f>
        <v>0</v>
      </c>
      <c r="AO193">
        <f>IF(実施計画様式!AO193="",0,IFERROR(VLOOKUP(実施計画様式!AO193,参考資料1_対象分野リスト!$B$2:$C$46,2,FALSE),"error"))</f>
        <v>0</v>
      </c>
      <c r="AP193">
        <f>IF(実施計画様式!AP193="",0,IFERROR(VLOOKUP(実施計画様式!AP193,参考資料1_対象分野リスト!$B$2:$C$46,2,FALSE),"error"))</f>
        <v>0</v>
      </c>
      <c r="AQ193">
        <f>IF(実施計画様式!AQ193="",0,IFERROR(VLOOKUP(実施計画様式!AQ193,参考資料1_対象分野リスト!$B$2:$C$46,2,FALSE),"error"))</f>
        <v>0</v>
      </c>
      <c r="AR193">
        <f>IF(実施計画様式!AR193="",0,IFERROR(VLOOKUP(実施計画様式!AR193,参考資料1_対象分野リスト!$B$2:$C$46,2,FALSE),"error"))</f>
        <v>0</v>
      </c>
      <c r="AS193">
        <f>IF(実施計画様式!AS193="",0,IFERROR(VLOOKUP(実施計画様式!AS193,参考資料1_対象分野リスト!$E$5:$F$35,2,FALSE),"error"))</f>
        <v>0</v>
      </c>
      <c r="BB193">
        <f>IF(実施計画様式!BB193="",0,IFERROR(VLOOKUP(実施計画様式!BB193,―!AK:AL,2,FALSE),"error"))</f>
        <v>0</v>
      </c>
      <c r="BC193" t="str">
        <f t="shared" si="9"/>
        <v/>
      </c>
      <c r="BF193">
        <v>99</v>
      </c>
      <c r="BG193" t="str">
        <f t="shared" si="12"/>
        <v/>
      </c>
      <c r="BH193" t="str">
        <f>IF(AG193&gt;0,IF(VLOOKUP($B$62,―!$Y$2:$Z$25,2,FALSE)&lt;分岐管理シート!AG193,"予算化方法","予算化方法_未定なし"),"")</f>
        <v/>
      </c>
      <c r="BI193" t="str">
        <f t="shared" si="13"/>
        <v/>
      </c>
      <c r="BJ193" t="str">
        <f t="shared" si="14"/>
        <v/>
      </c>
      <c r="BK193" t="str">
        <f t="shared" si="15"/>
        <v/>
      </c>
      <c r="BL193" t="str">
        <f>_xlfn.IFNA(IF(AND(D193=1,M193=1),INDEX(―!$O$20:$P$26,MATCH(分岐管理シート!N193*100,―!$P$20:$P$26,0),1),""),"")</f>
        <v/>
      </c>
      <c r="BM193" t="str">
        <f>_xlfn.IFNA(IF(AND(D193=1,M193=1),INDEX(―!$O$17:$P$19,MATCH(9-分岐管理シート!N193-分岐管理シート!O193,―!$P$17:$P$19,0),1),""),"")</f>
        <v/>
      </c>
      <c r="BN193" t="str">
        <f>IF(AE193&lt;2,"",―!$AP$28)</f>
        <v/>
      </c>
      <c r="BO193" t="str">
        <f t="shared" si="11"/>
        <v/>
      </c>
      <c r="BP193" t="str">
        <f t="shared" si="16"/>
        <v/>
      </c>
      <c r="BR193">
        <f t="shared" si="10"/>
        <v>0</v>
      </c>
    </row>
    <row r="194" spans="3:70" x14ac:dyDescent="0.15">
      <c r="C194">
        <v>122</v>
      </c>
      <c r="D194" s="22">
        <f>IF(実施計画様式!D194="",0,IFERROR(VLOOKUP(実施計画様式!D194,―!A:B,2,FALSE),"error"))</f>
        <v>0</v>
      </c>
      <c r="E194">
        <f>IF(実施計画様式!E194="",0,IFERROR(VLOOKUP(実施計画様式!E194,―!$C$40:$D$47,2,FALSE),"error"))</f>
        <v>0</v>
      </c>
      <c r="F194">
        <f>IF(実施計画様式!F194="",0,IFERROR(VLOOKUP(実施計画様式!F194,―!$E$2:$F$2,2,FALSE),"error"))</f>
        <v>0</v>
      </c>
      <c r="G194">
        <f>IFERROR(VLOOKUP(実施計画様式!G194,―!$G$2:$H$2,2,FALSE),0)</f>
        <v>0</v>
      </c>
      <c r="H194">
        <f>IF(実施計画様式!H194="",0,1)</f>
        <v>0</v>
      </c>
      <c r="I194">
        <f>IF(実施計画様式!I194="",0,IFERROR(VLOOKUP(実施計画様式!I194,―!$I$2:$J$2,2,FALSE),"error"))</f>
        <v>0</v>
      </c>
      <c r="J194">
        <f>IF(実施計画様式!J194="",0,1)</f>
        <v>0</v>
      </c>
      <c r="K194">
        <f>IF(実施計画様式!K194="",0,IFERROR(VLOOKUP(実施計画様式!K194,―!K:L,2,FALSE),"error"))</f>
        <v>0</v>
      </c>
      <c r="L194">
        <f>IF(実施計画様式!L194="",0,IFERROR(VLOOKUP(実施計画様式!L194,―!$M$2:$N$2,2,FALSE),"error"))</f>
        <v>0</v>
      </c>
      <c r="M194">
        <f>IFERROR(VLOOKUP(実施計画様式!M194,―!O:P,2,FALSE),0)</f>
        <v>0</v>
      </c>
      <c r="N194">
        <f>IF(実施計画様式!N194="",0,IFERROR(VLOOKUP(実施計画様式!N194,―!$O$1:$P$12,2,FALSE),"error"))</f>
        <v>0</v>
      </c>
      <c r="O194">
        <f>IF(実施計画様式!O194="",0,IFERROR(VLOOKUP(実施計画様式!O194,―!$O$1:$P$12,2,FALSE),"error"))</f>
        <v>0</v>
      </c>
      <c r="P194">
        <f>IF(実施計画様式!P194="",0,IFERROR(VLOOKUP(実施計画様式!P194,―!$O$1:$P$12,2,FALSE),"error"))</f>
        <v>0</v>
      </c>
      <c r="Q194">
        <f>IF(実施計画様式!Q194="",0,1)</f>
        <v>0</v>
      </c>
      <c r="R194" t="s">
        <v>7625</v>
      </c>
      <c r="S194" t="s">
        <v>7625</v>
      </c>
      <c r="T194">
        <f>IF(実施計画様式!T194="",0,1)</f>
        <v>0</v>
      </c>
      <c r="U194">
        <f>IF(実施計画様式!U194="",0,1)</f>
        <v>0</v>
      </c>
      <c r="V194">
        <f>IF(実施計画様式!V194="",0,1)</f>
        <v>0</v>
      </c>
      <c r="W194">
        <f>IF(実施計画様式!W194="",0,1)</f>
        <v>0</v>
      </c>
      <c r="X194">
        <f>IF(実施計画様式!X194="",0,1)</f>
        <v>0</v>
      </c>
      <c r="Y194">
        <f>IF(実施計画様式!Y194="",0,1)</f>
        <v>0</v>
      </c>
      <c r="Z194">
        <f>IF(実施計画様式!Z194="",0,1)</f>
        <v>0</v>
      </c>
      <c r="AA194">
        <f>IF(実施計画様式!AA194="",0,1)</f>
        <v>0</v>
      </c>
      <c r="AB194">
        <f>IF(実施計画様式!AB194="",0,IFERROR(VLOOKUP(実施計画様式!AB194,―!$Q$2:$R$3,2,FALSE),"error"))</f>
        <v>0</v>
      </c>
      <c r="AC194">
        <f>IF(実施計画様式!AC194="",0,IFERROR(VLOOKUP(実施計画様式!AC194,―!$S$2:$T$3,2,FALSE),"error"))</f>
        <v>0</v>
      </c>
      <c r="AD194">
        <f>IF(実施計画様式!AD194="",0,IFERROR(VLOOKUP(実施計画様式!AD194,―!$U$2:$V$3,2,FALSE),"error"))</f>
        <v>0</v>
      </c>
      <c r="AE194">
        <f>IF(実施計画様式!AE194="",0,IFERROR(VLOOKUP(実施計画様式!AE194,―!$W$2:$X$3,2,FALSE),"error"))</f>
        <v>0</v>
      </c>
      <c r="AF194">
        <f>IF(実施計画様式!AF194="",0,IFERROR(VLOOKUP(実施計画様式!AF194,―!$AP$29:$AQ$29,2,FALSE),"error"))</f>
        <v>0</v>
      </c>
      <c r="AG194">
        <f>IF(実施計画様式!AG194="",0,IFERROR(VLOOKUP(実施計画様式!AG194,―!Y:Z,2,FALSE),"error"))</f>
        <v>0</v>
      </c>
      <c r="AH194">
        <f>IF(実施計画様式!AH194="",0,IFERROR(VLOOKUP(実施計画様式!AH194,―!AA:AB,2,FALSE),"error"))</f>
        <v>0</v>
      </c>
      <c r="AI194">
        <f>IF(実施計画様式!AI194="",0,IFERROR(VLOOKUP(実施計画様式!AI194,―!AN:AO,2,FALSE),"error"))</f>
        <v>0</v>
      </c>
      <c r="AJ194">
        <f>IF(実施計画様式!AJ194="",0,IFERROR(VLOOKUP(実施計画様式!AJ194,―!AN:AO,2,FALSE),"error"))</f>
        <v>0</v>
      </c>
      <c r="AK194">
        <f>IF(実施計画様式!AK194="",0,IFERROR(VLOOKUP(実施計画様式!AK194,―!AN:AO,2,FALSE),"error"))</f>
        <v>0</v>
      </c>
      <c r="AL194">
        <f>IF(実施計画様式!AL194="",0,1)</f>
        <v>0</v>
      </c>
      <c r="AM194">
        <f>IF(実施計画様式!AM194="",0,IFERROR(VLOOKUP(実施計画様式!AM194,―!$AP$10:$AQ$23,2,FALSE),"error"))</f>
        <v>0</v>
      </c>
      <c r="AN194">
        <f>IF(実施計画様式!AN194="",0,IFERROR(VLOOKUP(実施計画様式!AN194,―!$AP$39:$AQ$44,2,FALSE),"error"))</f>
        <v>0</v>
      </c>
      <c r="AO194">
        <f>IF(実施計画様式!AO194="",0,IFERROR(VLOOKUP(実施計画様式!AO194,参考資料1_対象分野リスト!$B$2:$C$46,2,FALSE),"error"))</f>
        <v>0</v>
      </c>
      <c r="AP194">
        <f>IF(実施計画様式!AP194="",0,IFERROR(VLOOKUP(実施計画様式!AP194,参考資料1_対象分野リスト!$B$2:$C$46,2,FALSE),"error"))</f>
        <v>0</v>
      </c>
      <c r="AQ194">
        <f>IF(実施計画様式!AQ194="",0,IFERROR(VLOOKUP(実施計画様式!AQ194,参考資料1_対象分野リスト!$B$2:$C$46,2,FALSE),"error"))</f>
        <v>0</v>
      </c>
      <c r="AR194">
        <f>IF(実施計画様式!AR194="",0,IFERROR(VLOOKUP(実施計画様式!AR194,参考資料1_対象分野リスト!$B$2:$C$46,2,FALSE),"error"))</f>
        <v>0</v>
      </c>
      <c r="AS194">
        <f>IF(実施計画様式!AS194="",0,IFERROR(VLOOKUP(実施計画様式!AS194,参考資料1_対象分野リスト!$E$5:$F$35,2,FALSE),"error"))</f>
        <v>0</v>
      </c>
      <c r="BB194">
        <f>IF(実施計画様式!BB194="",0,IFERROR(VLOOKUP(実施計画様式!BB194,―!AK:AL,2,FALSE),"error"))</f>
        <v>0</v>
      </c>
      <c r="BC194" t="str">
        <f t="shared" si="9"/>
        <v/>
      </c>
      <c r="BF194">
        <v>99</v>
      </c>
      <c r="BG194" t="str">
        <f t="shared" si="12"/>
        <v/>
      </c>
      <c r="BH194" t="str">
        <f>IF(AG194&gt;0,IF(VLOOKUP($B$62,―!$Y$2:$Z$25,2,FALSE)&lt;分岐管理シート!AG194,"予算化方法","予算化方法_未定なし"),"")</f>
        <v/>
      </c>
      <c r="BI194" t="str">
        <f t="shared" si="13"/>
        <v/>
      </c>
      <c r="BJ194" t="str">
        <f t="shared" si="14"/>
        <v/>
      </c>
      <c r="BK194" t="str">
        <f t="shared" si="15"/>
        <v/>
      </c>
      <c r="BL194" t="str">
        <f>_xlfn.IFNA(IF(AND(D194=1,M194=1),INDEX(―!$O$20:$P$26,MATCH(分岐管理シート!N194*100,―!$P$20:$P$26,0),1),""),"")</f>
        <v/>
      </c>
      <c r="BM194" t="str">
        <f>_xlfn.IFNA(IF(AND(D194=1,M194=1),INDEX(―!$O$17:$P$19,MATCH(9-分岐管理シート!N194-分岐管理シート!O194,―!$P$17:$P$19,0),1),""),"")</f>
        <v/>
      </c>
      <c r="BN194" t="str">
        <f>IF(AE194&lt;2,"",―!$AP$28)</f>
        <v/>
      </c>
      <c r="BO194" t="str">
        <f t="shared" si="11"/>
        <v/>
      </c>
      <c r="BP194" t="str">
        <f t="shared" si="16"/>
        <v/>
      </c>
      <c r="BR194">
        <f t="shared" si="10"/>
        <v>0</v>
      </c>
    </row>
    <row r="195" spans="3:70" x14ac:dyDescent="0.15">
      <c r="C195">
        <v>123</v>
      </c>
      <c r="D195" s="22">
        <f>IF(実施計画様式!D195="",0,IFERROR(VLOOKUP(実施計画様式!D195,―!A:B,2,FALSE),"error"))</f>
        <v>0</v>
      </c>
      <c r="E195">
        <f>IF(実施計画様式!E195="",0,IFERROR(VLOOKUP(実施計画様式!E195,―!$C$40:$D$47,2,FALSE),"error"))</f>
        <v>0</v>
      </c>
      <c r="F195">
        <f>IF(実施計画様式!F195="",0,IFERROR(VLOOKUP(実施計画様式!F195,―!$E$2:$F$2,2,FALSE),"error"))</f>
        <v>0</v>
      </c>
      <c r="G195">
        <f>IFERROR(VLOOKUP(実施計画様式!G195,―!$G$2:$H$2,2,FALSE),0)</f>
        <v>0</v>
      </c>
      <c r="H195">
        <f>IF(実施計画様式!H195="",0,1)</f>
        <v>0</v>
      </c>
      <c r="I195">
        <f>IF(実施計画様式!I195="",0,IFERROR(VLOOKUP(実施計画様式!I195,―!$I$2:$J$2,2,FALSE),"error"))</f>
        <v>0</v>
      </c>
      <c r="J195">
        <f>IF(実施計画様式!J195="",0,1)</f>
        <v>0</v>
      </c>
      <c r="K195">
        <f>IF(実施計画様式!K195="",0,IFERROR(VLOOKUP(実施計画様式!K195,―!K:L,2,FALSE),"error"))</f>
        <v>0</v>
      </c>
      <c r="L195">
        <f>IF(実施計画様式!L195="",0,IFERROR(VLOOKUP(実施計画様式!L195,―!$M$2:$N$2,2,FALSE),"error"))</f>
        <v>0</v>
      </c>
      <c r="M195">
        <f>IFERROR(VLOOKUP(実施計画様式!M195,―!O:P,2,FALSE),0)</f>
        <v>0</v>
      </c>
      <c r="N195">
        <f>IF(実施計画様式!N195="",0,IFERROR(VLOOKUP(実施計画様式!N195,―!$O$1:$P$12,2,FALSE),"error"))</f>
        <v>0</v>
      </c>
      <c r="O195">
        <f>IF(実施計画様式!O195="",0,IFERROR(VLOOKUP(実施計画様式!O195,―!$O$1:$P$12,2,FALSE),"error"))</f>
        <v>0</v>
      </c>
      <c r="P195">
        <f>IF(実施計画様式!P195="",0,IFERROR(VLOOKUP(実施計画様式!P195,―!$O$1:$P$12,2,FALSE),"error"))</f>
        <v>0</v>
      </c>
      <c r="Q195">
        <f>IF(実施計画様式!Q195="",0,1)</f>
        <v>0</v>
      </c>
      <c r="R195" t="s">
        <v>7625</v>
      </c>
      <c r="S195" t="s">
        <v>7625</v>
      </c>
      <c r="T195">
        <f>IF(実施計画様式!T195="",0,1)</f>
        <v>0</v>
      </c>
      <c r="U195">
        <f>IF(実施計画様式!U195="",0,1)</f>
        <v>0</v>
      </c>
      <c r="V195">
        <f>IF(実施計画様式!V195="",0,1)</f>
        <v>0</v>
      </c>
      <c r="W195">
        <f>IF(実施計画様式!W195="",0,1)</f>
        <v>0</v>
      </c>
      <c r="X195">
        <f>IF(実施計画様式!X195="",0,1)</f>
        <v>0</v>
      </c>
      <c r="Y195">
        <f>IF(実施計画様式!Y195="",0,1)</f>
        <v>0</v>
      </c>
      <c r="Z195">
        <f>IF(実施計画様式!Z195="",0,1)</f>
        <v>0</v>
      </c>
      <c r="AA195">
        <f>IF(実施計画様式!AA195="",0,1)</f>
        <v>0</v>
      </c>
      <c r="AB195">
        <f>IF(実施計画様式!AB195="",0,IFERROR(VLOOKUP(実施計画様式!AB195,―!$Q$2:$R$3,2,FALSE),"error"))</f>
        <v>0</v>
      </c>
      <c r="AC195">
        <f>IF(実施計画様式!AC195="",0,IFERROR(VLOOKUP(実施計画様式!AC195,―!$S$2:$T$3,2,FALSE),"error"))</f>
        <v>0</v>
      </c>
      <c r="AD195">
        <f>IF(実施計画様式!AD195="",0,IFERROR(VLOOKUP(実施計画様式!AD195,―!$U$2:$V$3,2,FALSE),"error"))</f>
        <v>0</v>
      </c>
      <c r="AE195">
        <f>IF(実施計画様式!AE195="",0,IFERROR(VLOOKUP(実施計画様式!AE195,―!$W$2:$X$3,2,FALSE),"error"))</f>
        <v>0</v>
      </c>
      <c r="AF195">
        <f>IF(実施計画様式!AF195="",0,IFERROR(VLOOKUP(実施計画様式!AF195,―!$AP$29:$AQ$29,2,FALSE),"error"))</f>
        <v>0</v>
      </c>
      <c r="AG195">
        <f>IF(実施計画様式!AG195="",0,IFERROR(VLOOKUP(実施計画様式!AG195,―!Y:Z,2,FALSE),"error"))</f>
        <v>0</v>
      </c>
      <c r="AH195">
        <f>IF(実施計画様式!AH195="",0,IFERROR(VLOOKUP(実施計画様式!AH195,―!AA:AB,2,FALSE),"error"))</f>
        <v>0</v>
      </c>
      <c r="AI195">
        <f>IF(実施計画様式!AI195="",0,IFERROR(VLOOKUP(実施計画様式!AI195,―!AN:AO,2,FALSE),"error"))</f>
        <v>0</v>
      </c>
      <c r="AJ195">
        <f>IF(実施計画様式!AJ195="",0,IFERROR(VLOOKUP(実施計画様式!AJ195,―!AN:AO,2,FALSE),"error"))</f>
        <v>0</v>
      </c>
      <c r="AK195">
        <f>IF(実施計画様式!AK195="",0,IFERROR(VLOOKUP(実施計画様式!AK195,―!AN:AO,2,FALSE),"error"))</f>
        <v>0</v>
      </c>
      <c r="AL195">
        <f>IF(実施計画様式!AL195="",0,1)</f>
        <v>0</v>
      </c>
      <c r="AM195">
        <f>IF(実施計画様式!AM195="",0,IFERROR(VLOOKUP(実施計画様式!AM195,―!$AP$10:$AQ$23,2,FALSE),"error"))</f>
        <v>0</v>
      </c>
      <c r="AN195">
        <f>IF(実施計画様式!AN195="",0,IFERROR(VLOOKUP(実施計画様式!AN195,―!$AP$39:$AQ$44,2,FALSE),"error"))</f>
        <v>0</v>
      </c>
      <c r="AO195">
        <f>IF(実施計画様式!AO195="",0,IFERROR(VLOOKUP(実施計画様式!AO195,参考資料1_対象分野リスト!$B$2:$C$46,2,FALSE),"error"))</f>
        <v>0</v>
      </c>
      <c r="AP195">
        <f>IF(実施計画様式!AP195="",0,IFERROR(VLOOKUP(実施計画様式!AP195,参考資料1_対象分野リスト!$B$2:$C$46,2,FALSE),"error"))</f>
        <v>0</v>
      </c>
      <c r="AQ195">
        <f>IF(実施計画様式!AQ195="",0,IFERROR(VLOOKUP(実施計画様式!AQ195,参考資料1_対象分野リスト!$B$2:$C$46,2,FALSE),"error"))</f>
        <v>0</v>
      </c>
      <c r="AR195">
        <f>IF(実施計画様式!AR195="",0,IFERROR(VLOOKUP(実施計画様式!AR195,参考資料1_対象分野リスト!$B$2:$C$46,2,FALSE),"error"))</f>
        <v>0</v>
      </c>
      <c r="AS195">
        <f>IF(実施計画様式!AS195="",0,IFERROR(VLOOKUP(実施計画様式!AS195,参考資料1_対象分野リスト!$E$5:$F$35,2,FALSE),"error"))</f>
        <v>0</v>
      </c>
      <c r="BB195">
        <f>IF(実施計画様式!BB195="",0,IFERROR(VLOOKUP(実施計画様式!BB195,―!AK:AL,2,FALSE),"error"))</f>
        <v>0</v>
      </c>
      <c r="BC195" t="str">
        <f t="shared" si="9"/>
        <v/>
      </c>
      <c r="BF195">
        <v>99</v>
      </c>
      <c r="BG195" t="str">
        <f t="shared" si="12"/>
        <v/>
      </c>
      <c r="BH195" t="str">
        <f>IF(AG195&gt;0,IF(VLOOKUP($B$62,―!$Y$2:$Z$25,2,FALSE)&lt;分岐管理シート!AG195,"予算化方法","予算化方法_未定なし"),"")</f>
        <v/>
      </c>
      <c r="BI195" t="str">
        <f t="shared" si="13"/>
        <v/>
      </c>
      <c r="BJ195" t="str">
        <f t="shared" si="14"/>
        <v/>
      </c>
      <c r="BK195" t="str">
        <f t="shared" si="15"/>
        <v/>
      </c>
      <c r="BL195" t="str">
        <f>_xlfn.IFNA(IF(AND(D195=1,M195=1),INDEX(―!$O$20:$P$26,MATCH(分岐管理シート!N195*100,―!$P$20:$P$26,0),1),""),"")</f>
        <v/>
      </c>
      <c r="BM195" t="str">
        <f>_xlfn.IFNA(IF(AND(D195=1,M195=1),INDEX(―!$O$17:$P$19,MATCH(9-分岐管理シート!N195-分岐管理シート!O195,―!$P$17:$P$19,0),1),""),"")</f>
        <v/>
      </c>
      <c r="BN195" t="str">
        <f>IF(AE195&lt;2,"",―!$AP$28)</f>
        <v/>
      </c>
      <c r="BO195" t="str">
        <f t="shared" si="11"/>
        <v/>
      </c>
      <c r="BP195" t="str">
        <f t="shared" si="16"/>
        <v/>
      </c>
      <c r="BR195">
        <f t="shared" si="10"/>
        <v>0</v>
      </c>
    </row>
    <row r="196" spans="3:70" x14ac:dyDescent="0.15">
      <c r="C196">
        <v>124</v>
      </c>
      <c r="D196" s="22">
        <f>IF(実施計画様式!D196="",0,IFERROR(VLOOKUP(実施計画様式!D196,―!A:B,2,FALSE),"error"))</f>
        <v>0</v>
      </c>
      <c r="E196">
        <f>IF(実施計画様式!E196="",0,IFERROR(VLOOKUP(実施計画様式!E196,―!$C$40:$D$47,2,FALSE),"error"))</f>
        <v>0</v>
      </c>
      <c r="F196">
        <f>IF(実施計画様式!F196="",0,IFERROR(VLOOKUP(実施計画様式!F196,―!$E$2:$F$2,2,FALSE),"error"))</f>
        <v>0</v>
      </c>
      <c r="G196">
        <f>IFERROR(VLOOKUP(実施計画様式!G196,―!$G$2:$H$2,2,FALSE),0)</f>
        <v>0</v>
      </c>
      <c r="H196">
        <f>IF(実施計画様式!H196="",0,1)</f>
        <v>0</v>
      </c>
      <c r="I196">
        <f>IF(実施計画様式!I196="",0,IFERROR(VLOOKUP(実施計画様式!I196,―!$I$2:$J$2,2,FALSE),"error"))</f>
        <v>0</v>
      </c>
      <c r="J196">
        <f>IF(実施計画様式!J196="",0,1)</f>
        <v>0</v>
      </c>
      <c r="K196">
        <f>IF(実施計画様式!K196="",0,IFERROR(VLOOKUP(実施計画様式!K196,―!K:L,2,FALSE),"error"))</f>
        <v>0</v>
      </c>
      <c r="L196">
        <f>IF(実施計画様式!L196="",0,IFERROR(VLOOKUP(実施計画様式!L196,―!$M$2:$N$2,2,FALSE),"error"))</f>
        <v>0</v>
      </c>
      <c r="M196">
        <f>IFERROR(VLOOKUP(実施計画様式!M196,―!O:P,2,FALSE),0)</f>
        <v>0</v>
      </c>
      <c r="N196">
        <f>IF(実施計画様式!N196="",0,IFERROR(VLOOKUP(実施計画様式!N196,―!$O$1:$P$12,2,FALSE),"error"))</f>
        <v>0</v>
      </c>
      <c r="O196">
        <f>IF(実施計画様式!O196="",0,IFERROR(VLOOKUP(実施計画様式!O196,―!$O$1:$P$12,2,FALSE),"error"))</f>
        <v>0</v>
      </c>
      <c r="P196">
        <f>IF(実施計画様式!P196="",0,IFERROR(VLOOKUP(実施計画様式!P196,―!$O$1:$P$12,2,FALSE),"error"))</f>
        <v>0</v>
      </c>
      <c r="Q196">
        <f>IF(実施計画様式!Q196="",0,1)</f>
        <v>0</v>
      </c>
      <c r="R196" t="s">
        <v>7625</v>
      </c>
      <c r="S196" t="s">
        <v>7625</v>
      </c>
      <c r="T196">
        <f>IF(実施計画様式!T196="",0,1)</f>
        <v>0</v>
      </c>
      <c r="U196">
        <f>IF(実施計画様式!U196="",0,1)</f>
        <v>0</v>
      </c>
      <c r="V196">
        <f>IF(実施計画様式!V196="",0,1)</f>
        <v>0</v>
      </c>
      <c r="W196">
        <f>IF(実施計画様式!W196="",0,1)</f>
        <v>0</v>
      </c>
      <c r="X196">
        <f>IF(実施計画様式!X196="",0,1)</f>
        <v>0</v>
      </c>
      <c r="Y196">
        <f>IF(実施計画様式!Y196="",0,1)</f>
        <v>0</v>
      </c>
      <c r="Z196">
        <f>IF(実施計画様式!Z196="",0,1)</f>
        <v>0</v>
      </c>
      <c r="AA196">
        <f>IF(実施計画様式!AA196="",0,1)</f>
        <v>0</v>
      </c>
      <c r="AB196">
        <f>IF(実施計画様式!AB196="",0,IFERROR(VLOOKUP(実施計画様式!AB196,―!$Q$2:$R$3,2,FALSE),"error"))</f>
        <v>0</v>
      </c>
      <c r="AC196">
        <f>IF(実施計画様式!AC196="",0,IFERROR(VLOOKUP(実施計画様式!AC196,―!$S$2:$T$3,2,FALSE),"error"))</f>
        <v>0</v>
      </c>
      <c r="AD196">
        <f>IF(実施計画様式!AD196="",0,IFERROR(VLOOKUP(実施計画様式!AD196,―!$U$2:$V$3,2,FALSE),"error"))</f>
        <v>0</v>
      </c>
      <c r="AE196">
        <f>IF(実施計画様式!AE196="",0,IFERROR(VLOOKUP(実施計画様式!AE196,―!$W$2:$X$3,2,FALSE),"error"))</f>
        <v>0</v>
      </c>
      <c r="AF196">
        <f>IF(実施計画様式!AF196="",0,IFERROR(VLOOKUP(実施計画様式!AF196,―!$AP$29:$AQ$29,2,FALSE),"error"))</f>
        <v>0</v>
      </c>
      <c r="AG196">
        <f>IF(実施計画様式!AG196="",0,IFERROR(VLOOKUP(実施計画様式!AG196,―!Y:Z,2,FALSE),"error"))</f>
        <v>0</v>
      </c>
      <c r="AH196">
        <f>IF(実施計画様式!AH196="",0,IFERROR(VLOOKUP(実施計画様式!AH196,―!AA:AB,2,FALSE),"error"))</f>
        <v>0</v>
      </c>
      <c r="AI196">
        <f>IF(実施計画様式!AI196="",0,IFERROR(VLOOKUP(実施計画様式!AI196,―!AN:AO,2,FALSE),"error"))</f>
        <v>0</v>
      </c>
      <c r="AJ196">
        <f>IF(実施計画様式!AJ196="",0,IFERROR(VLOOKUP(実施計画様式!AJ196,―!AN:AO,2,FALSE),"error"))</f>
        <v>0</v>
      </c>
      <c r="AK196">
        <f>IF(実施計画様式!AK196="",0,IFERROR(VLOOKUP(実施計画様式!AK196,―!AN:AO,2,FALSE),"error"))</f>
        <v>0</v>
      </c>
      <c r="AL196">
        <f>IF(実施計画様式!AL196="",0,1)</f>
        <v>0</v>
      </c>
      <c r="AM196">
        <f>IF(実施計画様式!AM196="",0,IFERROR(VLOOKUP(実施計画様式!AM196,―!$AP$10:$AQ$23,2,FALSE),"error"))</f>
        <v>0</v>
      </c>
      <c r="AN196">
        <f>IF(実施計画様式!AN196="",0,IFERROR(VLOOKUP(実施計画様式!AN196,―!$AP$39:$AQ$44,2,FALSE),"error"))</f>
        <v>0</v>
      </c>
      <c r="AO196">
        <f>IF(実施計画様式!AO196="",0,IFERROR(VLOOKUP(実施計画様式!AO196,参考資料1_対象分野リスト!$B$2:$C$46,2,FALSE),"error"))</f>
        <v>0</v>
      </c>
      <c r="AP196">
        <f>IF(実施計画様式!AP196="",0,IFERROR(VLOOKUP(実施計画様式!AP196,参考資料1_対象分野リスト!$B$2:$C$46,2,FALSE),"error"))</f>
        <v>0</v>
      </c>
      <c r="AQ196">
        <f>IF(実施計画様式!AQ196="",0,IFERROR(VLOOKUP(実施計画様式!AQ196,参考資料1_対象分野リスト!$B$2:$C$46,2,FALSE),"error"))</f>
        <v>0</v>
      </c>
      <c r="AR196">
        <f>IF(実施計画様式!AR196="",0,IFERROR(VLOOKUP(実施計画様式!AR196,参考資料1_対象分野リスト!$B$2:$C$46,2,FALSE),"error"))</f>
        <v>0</v>
      </c>
      <c r="AS196">
        <f>IF(実施計画様式!AS196="",0,IFERROR(VLOOKUP(実施計画様式!AS196,参考資料1_対象分野リスト!$E$5:$F$35,2,FALSE),"error"))</f>
        <v>0</v>
      </c>
      <c r="BB196">
        <f>IF(実施計画様式!BB196="",0,IFERROR(VLOOKUP(実施計画様式!BB196,―!AK:AL,2,FALSE),"error"))</f>
        <v>0</v>
      </c>
      <c r="BC196" t="str">
        <f t="shared" si="9"/>
        <v/>
      </c>
      <c r="BF196">
        <v>99</v>
      </c>
      <c r="BG196" t="str">
        <f t="shared" si="12"/>
        <v/>
      </c>
      <c r="BH196" t="str">
        <f>IF(AG196&gt;0,IF(VLOOKUP($B$62,―!$Y$2:$Z$25,2,FALSE)&lt;分岐管理シート!AG196,"予算化方法","予算化方法_未定なし"),"")</f>
        <v/>
      </c>
      <c r="BI196" t="str">
        <f t="shared" si="13"/>
        <v/>
      </c>
      <c r="BJ196" t="str">
        <f t="shared" si="14"/>
        <v/>
      </c>
      <c r="BK196" t="str">
        <f t="shared" si="15"/>
        <v/>
      </c>
      <c r="BL196" t="str">
        <f>_xlfn.IFNA(IF(AND(D196=1,M196=1),INDEX(―!$O$20:$P$26,MATCH(分岐管理シート!N196*100,―!$P$20:$P$26,0),1),""),"")</f>
        <v/>
      </c>
      <c r="BM196" t="str">
        <f>_xlfn.IFNA(IF(AND(D196=1,M196=1),INDEX(―!$O$17:$P$19,MATCH(9-分岐管理シート!N196-分岐管理シート!O196,―!$P$17:$P$19,0),1),""),"")</f>
        <v/>
      </c>
      <c r="BN196" t="str">
        <f>IF(AE196&lt;2,"",―!$AP$28)</f>
        <v/>
      </c>
      <c r="BO196" t="str">
        <f t="shared" si="11"/>
        <v/>
      </c>
      <c r="BP196" t="str">
        <f t="shared" si="16"/>
        <v/>
      </c>
      <c r="BR196">
        <f t="shared" si="10"/>
        <v>0</v>
      </c>
    </row>
    <row r="197" spans="3:70" x14ac:dyDescent="0.15">
      <c r="C197">
        <v>125</v>
      </c>
      <c r="D197" s="22">
        <f>IF(実施計画様式!D197="",0,IFERROR(VLOOKUP(実施計画様式!D197,―!A:B,2,FALSE),"error"))</f>
        <v>0</v>
      </c>
      <c r="E197">
        <f>IF(実施計画様式!E197="",0,IFERROR(VLOOKUP(実施計画様式!E197,―!$C$40:$D$47,2,FALSE),"error"))</f>
        <v>0</v>
      </c>
      <c r="F197">
        <f>IF(実施計画様式!F197="",0,IFERROR(VLOOKUP(実施計画様式!F197,―!$E$2:$F$2,2,FALSE),"error"))</f>
        <v>0</v>
      </c>
      <c r="G197">
        <f>IFERROR(VLOOKUP(実施計画様式!G197,―!$G$2:$H$2,2,FALSE),0)</f>
        <v>0</v>
      </c>
      <c r="H197">
        <f>IF(実施計画様式!H197="",0,1)</f>
        <v>0</v>
      </c>
      <c r="I197">
        <f>IF(実施計画様式!I197="",0,IFERROR(VLOOKUP(実施計画様式!I197,―!$I$2:$J$2,2,FALSE),"error"))</f>
        <v>0</v>
      </c>
      <c r="J197">
        <f>IF(実施計画様式!J197="",0,1)</f>
        <v>0</v>
      </c>
      <c r="K197">
        <f>IF(実施計画様式!K197="",0,IFERROR(VLOOKUP(実施計画様式!K197,―!K:L,2,FALSE),"error"))</f>
        <v>0</v>
      </c>
      <c r="L197">
        <f>IF(実施計画様式!L197="",0,IFERROR(VLOOKUP(実施計画様式!L197,―!$M$2:$N$2,2,FALSE),"error"))</f>
        <v>0</v>
      </c>
      <c r="M197">
        <f>IFERROR(VLOOKUP(実施計画様式!M197,―!O:P,2,FALSE),0)</f>
        <v>0</v>
      </c>
      <c r="N197">
        <f>IF(実施計画様式!N197="",0,IFERROR(VLOOKUP(実施計画様式!N197,―!$O$1:$P$12,2,FALSE),"error"))</f>
        <v>0</v>
      </c>
      <c r="O197">
        <f>IF(実施計画様式!O197="",0,IFERROR(VLOOKUP(実施計画様式!O197,―!$O$1:$P$12,2,FALSE),"error"))</f>
        <v>0</v>
      </c>
      <c r="P197">
        <f>IF(実施計画様式!P197="",0,IFERROR(VLOOKUP(実施計画様式!P197,―!$O$1:$P$12,2,FALSE),"error"))</f>
        <v>0</v>
      </c>
      <c r="Q197">
        <f>IF(実施計画様式!Q197="",0,1)</f>
        <v>0</v>
      </c>
      <c r="R197" t="s">
        <v>7625</v>
      </c>
      <c r="S197" t="s">
        <v>7625</v>
      </c>
      <c r="T197">
        <f>IF(実施計画様式!T197="",0,1)</f>
        <v>0</v>
      </c>
      <c r="U197">
        <f>IF(実施計画様式!U197="",0,1)</f>
        <v>0</v>
      </c>
      <c r="V197">
        <f>IF(実施計画様式!V197="",0,1)</f>
        <v>0</v>
      </c>
      <c r="W197">
        <f>IF(実施計画様式!W197="",0,1)</f>
        <v>0</v>
      </c>
      <c r="X197">
        <f>IF(実施計画様式!X197="",0,1)</f>
        <v>0</v>
      </c>
      <c r="Y197">
        <f>IF(実施計画様式!Y197="",0,1)</f>
        <v>0</v>
      </c>
      <c r="Z197">
        <f>IF(実施計画様式!Z197="",0,1)</f>
        <v>0</v>
      </c>
      <c r="AA197">
        <f>IF(実施計画様式!AA197="",0,1)</f>
        <v>0</v>
      </c>
      <c r="AB197">
        <f>IF(実施計画様式!AB197="",0,IFERROR(VLOOKUP(実施計画様式!AB197,―!$Q$2:$R$3,2,FALSE),"error"))</f>
        <v>0</v>
      </c>
      <c r="AC197">
        <f>IF(実施計画様式!AC197="",0,IFERROR(VLOOKUP(実施計画様式!AC197,―!$S$2:$T$3,2,FALSE),"error"))</f>
        <v>0</v>
      </c>
      <c r="AD197">
        <f>IF(実施計画様式!AD197="",0,IFERROR(VLOOKUP(実施計画様式!AD197,―!$U$2:$V$3,2,FALSE),"error"))</f>
        <v>0</v>
      </c>
      <c r="AE197">
        <f>IF(実施計画様式!AE197="",0,IFERROR(VLOOKUP(実施計画様式!AE197,―!$W$2:$X$3,2,FALSE),"error"))</f>
        <v>0</v>
      </c>
      <c r="AF197">
        <f>IF(実施計画様式!AF197="",0,IFERROR(VLOOKUP(実施計画様式!AF197,―!$AP$29:$AQ$29,2,FALSE),"error"))</f>
        <v>0</v>
      </c>
      <c r="AG197">
        <f>IF(実施計画様式!AG197="",0,IFERROR(VLOOKUP(実施計画様式!AG197,―!Y:Z,2,FALSE),"error"))</f>
        <v>0</v>
      </c>
      <c r="AH197">
        <f>IF(実施計画様式!AH197="",0,IFERROR(VLOOKUP(実施計画様式!AH197,―!AA:AB,2,FALSE),"error"))</f>
        <v>0</v>
      </c>
      <c r="AI197">
        <f>IF(実施計画様式!AI197="",0,IFERROR(VLOOKUP(実施計画様式!AI197,―!AN:AO,2,FALSE),"error"))</f>
        <v>0</v>
      </c>
      <c r="AJ197">
        <f>IF(実施計画様式!AJ197="",0,IFERROR(VLOOKUP(実施計画様式!AJ197,―!AN:AO,2,FALSE),"error"))</f>
        <v>0</v>
      </c>
      <c r="AK197">
        <f>IF(実施計画様式!AK197="",0,IFERROR(VLOOKUP(実施計画様式!AK197,―!AN:AO,2,FALSE),"error"))</f>
        <v>0</v>
      </c>
      <c r="AL197">
        <f>IF(実施計画様式!AL197="",0,1)</f>
        <v>0</v>
      </c>
      <c r="AM197">
        <f>IF(実施計画様式!AM197="",0,IFERROR(VLOOKUP(実施計画様式!AM197,―!$AP$10:$AQ$23,2,FALSE),"error"))</f>
        <v>0</v>
      </c>
      <c r="AN197">
        <f>IF(実施計画様式!AN197="",0,IFERROR(VLOOKUP(実施計画様式!AN197,―!$AP$39:$AQ$44,2,FALSE),"error"))</f>
        <v>0</v>
      </c>
      <c r="AO197">
        <f>IF(実施計画様式!AO197="",0,IFERROR(VLOOKUP(実施計画様式!AO197,参考資料1_対象分野リスト!$B$2:$C$46,2,FALSE),"error"))</f>
        <v>0</v>
      </c>
      <c r="AP197">
        <f>IF(実施計画様式!AP197="",0,IFERROR(VLOOKUP(実施計画様式!AP197,参考資料1_対象分野リスト!$B$2:$C$46,2,FALSE),"error"))</f>
        <v>0</v>
      </c>
      <c r="AQ197">
        <f>IF(実施計画様式!AQ197="",0,IFERROR(VLOOKUP(実施計画様式!AQ197,参考資料1_対象分野リスト!$B$2:$C$46,2,FALSE),"error"))</f>
        <v>0</v>
      </c>
      <c r="AR197">
        <f>IF(実施計画様式!AR197="",0,IFERROR(VLOOKUP(実施計画様式!AR197,参考資料1_対象分野リスト!$B$2:$C$46,2,FALSE),"error"))</f>
        <v>0</v>
      </c>
      <c r="AS197">
        <f>IF(実施計画様式!AS197="",0,IFERROR(VLOOKUP(実施計画様式!AS197,参考資料1_対象分野リスト!$E$5:$F$35,2,FALSE),"error"))</f>
        <v>0</v>
      </c>
      <c r="BB197">
        <f>IF(実施計画様式!BB197="",0,IFERROR(VLOOKUP(実施計画様式!BB197,―!AK:AL,2,FALSE),"error"))</f>
        <v>0</v>
      </c>
      <c r="BC197" t="str">
        <f t="shared" si="9"/>
        <v/>
      </c>
      <c r="BF197">
        <v>99</v>
      </c>
      <c r="BG197" t="str">
        <f t="shared" si="12"/>
        <v/>
      </c>
      <c r="BH197" t="str">
        <f>IF(AG197&gt;0,IF(VLOOKUP($B$62,―!$Y$2:$Z$25,2,FALSE)&lt;分岐管理シート!AG197,"予算化方法","予算化方法_未定なし"),"")</f>
        <v/>
      </c>
      <c r="BI197" t="str">
        <f t="shared" si="13"/>
        <v/>
      </c>
      <c r="BJ197" t="str">
        <f t="shared" si="14"/>
        <v/>
      </c>
      <c r="BK197" t="str">
        <f t="shared" si="15"/>
        <v/>
      </c>
      <c r="BL197" t="str">
        <f>_xlfn.IFNA(IF(AND(D197=1,M197=1),INDEX(―!$O$20:$P$26,MATCH(分岐管理シート!N197*100,―!$P$20:$P$26,0),1),""),"")</f>
        <v/>
      </c>
      <c r="BM197" t="str">
        <f>_xlfn.IFNA(IF(AND(D197=1,M197=1),INDEX(―!$O$17:$P$19,MATCH(9-分岐管理シート!N197-分岐管理シート!O197,―!$P$17:$P$19,0),1),""),"")</f>
        <v/>
      </c>
      <c r="BN197" t="str">
        <f>IF(AE197&lt;2,"",―!$AP$28)</f>
        <v/>
      </c>
      <c r="BO197" t="str">
        <f t="shared" si="11"/>
        <v/>
      </c>
      <c r="BP197" t="str">
        <f t="shared" si="16"/>
        <v/>
      </c>
      <c r="BR197">
        <f t="shared" si="10"/>
        <v>0</v>
      </c>
    </row>
    <row r="198" spans="3:70" x14ac:dyDescent="0.15">
      <c r="C198">
        <v>126</v>
      </c>
      <c r="D198" s="22">
        <f>IF(実施計画様式!D198="",0,IFERROR(VLOOKUP(実施計画様式!D198,―!A:B,2,FALSE),"error"))</f>
        <v>0</v>
      </c>
      <c r="E198">
        <f>IF(実施計画様式!E198="",0,IFERROR(VLOOKUP(実施計画様式!E198,―!$C$40:$D$47,2,FALSE),"error"))</f>
        <v>0</v>
      </c>
      <c r="F198">
        <f>IF(実施計画様式!F198="",0,IFERROR(VLOOKUP(実施計画様式!F198,―!$E$2:$F$2,2,FALSE),"error"))</f>
        <v>0</v>
      </c>
      <c r="G198">
        <f>IFERROR(VLOOKUP(実施計画様式!G198,―!$G$2:$H$2,2,FALSE),0)</f>
        <v>0</v>
      </c>
      <c r="H198">
        <f>IF(実施計画様式!H198="",0,1)</f>
        <v>0</v>
      </c>
      <c r="I198">
        <f>IF(実施計画様式!I198="",0,IFERROR(VLOOKUP(実施計画様式!I198,―!$I$2:$J$2,2,FALSE),"error"))</f>
        <v>0</v>
      </c>
      <c r="J198">
        <f>IF(実施計画様式!J198="",0,1)</f>
        <v>0</v>
      </c>
      <c r="K198">
        <f>IF(実施計画様式!K198="",0,IFERROR(VLOOKUP(実施計画様式!K198,―!K:L,2,FALSE),"error"))</f>
        <v>0</v>
      </c>
      <c r="L198">
        <f>IF(実施計画様式!L198="",0,IFERROR(VLOOKUP(実施計画様式!L198,―!$M$2:$N$2,2,FALSE),"error"))</f>
        <v>0</v>
      </c>
      <c r="M198">
        <f>IFERROR(VLOOKUP(実施計画様式!M198,―!O:P,2,FALSE),0)</f>
        <v>0</v>
      </c>
      <c r="N198">
        <f>IF(実施計画様式!N198="",0,IFERROR(VLOOKUP(実施計画様式!N198,―!$O$1:$P$12,2,FALSE),"error"))</f>
        <v>0</v>
      </c>
      <c r="O198">
        <f>IF(実施計画様式!O198="",0,IFERROR(VLOOKUP(実施計画様式!O198,―!$O$1:$P$12,2,FALSE),"error"))</f>
        <v>0</v>
      </c>
      <c r="P198">
        <f>IF(実施計画様式!P198="",0,IFERROR(VLOOKUP(実施計画様式!P198,―!$O$1:$P$12,2,FALSE),"error"))</f>
        <v>0</v>
      </c>
      <c r="Q198">
        <f>IF(実施計画様式!Q198="",0,1)</f>
        <v>0</v>
      </c>
      <c r="R198" t="s">
        <v>7625</v>
      </c>
      <c r="S198" t="s">
        <v>7625</v>
      </c>
      <c r="T198">
        <f>IF(実施計画様式!T198="",0,1)</f>
        <v>0</v>
      </c>
      <c r="U198">
        <f>IF(実施計画様式!U198="",0,1)</f>
        <v>0</v>
      </c>
      <c r="V198">
        <f>IF(実施計画様式!V198="",0,1)</f>
        <v>0</v>
      </c>
      <c r="W198">
        <f>IF(実施計画様式!W198="",0,1)</f>
        <v>0</v>
      </c>
      <c r="X198">
        <f>IF(実施計画様式!X198="",0,1)</f>
        <v>0</v>
      </c>
      <c r="Y198">
        <f>IF(実施計画様式!Y198="",0,1)</f>
        <v>0</v>
      </c>
      <c r="Z198">
        <f>IF(実施計画様式!Z198="",0,1)</f>
        <v>0</v>
      </c>
      <c r="AA198">
        <f>IF(実施計画様式!AA198="",0,1)</f>
        <v>0</v>
      </c>
      <c r="AB198">
        <f>IF(実施計画様式!AB198="",0,IFERROR(VLOOKUP(実施計画様式!AB198,―!$Q$2:$R$3,2,FALSE),"error"))</f>
        <v>0</v>
      </c>
      <c r="AC198">
        <f>IF(実施計画様式!AC198="",0,IFERROR(VLOOKUP(実施計画様式!AC198,―!$S$2:$T$3,2,FALSE),"error"))</f>
        <v>0</v>
      </c>
      <c r="AD198">
        <f>IF(実施計画様式!AD198="",0,IFERROR(VLOOKUP(実施計画様式!AD198,―!$U$2:$V$3,2,FALSE),"error"))</f>
        <v>0</v>
      </c>
      <c r="AE198">
        <f>IF(実施計画様式!AE198="",0,IFERROR(VLOOKUP(実施計画様式!AE198,―!$W$2:$X$3,2,FALSE),"error"))</f>
        <v>0</v>
      </c>
      <c r="AF198">
        <f>IF(実施計画様式!AF198="",0,IFERROR(VLOOKUP(実施計画様式!AF198,―!$AP$29:$AQ$29,2,FALSE),"error"))</f>
        <v>0</v>
      </c>
      <c r="AG198">
        <f>IF(実施計画様式!AG198="",0,IFERROR(VLOOKUP(実施計画様式!AG198,―!Y:Z,2,FALSE),"error"))</f>
        <v>0</v>
      </c>
      <c r="AH198">
        <f>IF(実施計画様式!AH198="",0,IFERROR(VLOOKUP(実施計画様式!AH198,―!AA:AB,2,FALSE),"error"))</f>
        <v>0</v>
      </c>
      <c r="AI198">
        <f>IF(実施計画様式!AI198="",0,IFERROR(VLOOKUP(実施計画様式!AI198,―!AN:AO,2,FALSE),"error"))</f>
        <v>0</v>
      </c>
      <c r="AJ198">
        <f>IF(実施計画様式!AJ198="",0,IFERROR(VLOOKUP(実施計画様式!AJ198,―!AN:AO,2,FALSE),"error"))</f>
        <v>0</v>
      </c>
      <c r="AK198">
        <f>IF(実施計画様式!AK198="",0,IFERROR(VLOOKUP(実施計画様式!AK198,―!AN:AO,2,FALSE),"error"))</f>
        <v>0</v>
      </c>
      <c r="AL198">
        <f>IF(実施計画様式!AL198="",0,1)</f>
        <v>0</v>
      </c>
      <c r="AM198">
        <f>IF(実施計画様式!AM198="",0,IFERROR(VLOOKUP(実施計画様式!AM198,―!$AP$10:$AQ$23,2,FALSE),"error"))</f>
        <v>0</v>
      </c>
      <c r="AN198">
        <f>IF(実施計画様式!AN198="",0,IFERROR(VLOOKUP(実施計画様式!AN198,―!$AP$39:$AQ$44,2,FALSE),"error"))</f>
        <v>0</v>
      </c>
      <c r="AO198">
        <f>IF(実施計画様式!AO198="",0,IFERROR(VLOOKUP(実施計画様式!AO198,参考資料1_対象分野リスト!$B$2:$C$46,2,FALSE),"error"))</f>
        <v>0</v>
      </c>
      <c r="AP198">
        <f>IF(実施計画様式!AP198="",0,IFERROR(VLOOKUP(実施計画様式!AP198,参考資料1_対象分野リスト!$B$2:$C$46,2,FALSE),"error"))</f>
        <v>0</v>
      </c>
      <c r="AQ198">
        <f>IF(実施計画様式!AQ198="",0,IFERROR(VLOOKUP(実施計画様式!AQ198,参考資料1_対象分野リスト!$B$2:$C$46,2,FALSE),"error"))</f>
        <v>0</v>
      </c>
      <c r="AR198">
        <f>IF(実施計画様式!AR198="",0,IFERROR(VLOOKUP(実施計画様式!AR198,参考資料1_対象分野リスト!$B$2:$C$46,2,FALSE),"error"))</f>
        <v>0</v>
      </c>
      <c r="AS198">
        <f>IF(実施計画様式!AS198="",0,IFERROR(VLOOKUP(実施計画様式!AS198,参考資料1_対象分野リスト!$E$5:$F$35,2,FALSE),"error"))</f>
        <v>0</v>
      </c>
      <c r="BB198">
        <f>IF(実施計画様式!BB198="",0,IFERROR(VLOOKUP(実施計画様式!BB198,―!AK:AL,2,FALSE),"error"))</f>
        <v>0</v>
      </c>
      <c r="BC198" t="str">
        <f t="shared" si="9"/>
        <v/>
      </c>
      <c r="BF198">
        <v>99</v>
      </c>
      <c r="BG198" t="str">
        <f t="shared" si="12"/>
        <v/>
      </c>
      <c r="BH198" t="str">
        <f>IF(AG198&gt;0,IF(VLOOKUP($B$62,―!$Y$2:$Z$25,2,FALSE)&lt;分岐管理シート!AG198,"予算化方法","予算化方法_未定なし"),"")</f>
        <v/>
      </c>
      <c r="BI198" t="str">
        <f t="shared" si="13"/>
        <v/>
      </c>
      <c r="BJ198" t="str">
        <f t="shared" si="14"/>
        <v/>
      </c>
      <c r="BK198" t="str">
        <f t="shared" si="15"/>
        <v/>
      </c>
      <c r="BL198" t="str">
        <f>_xlfn.IFNA(IF(AND(D198=1,M198=1),INDEX(―!$O$20:$P$26,MATCH(分岐管理シート!N198*100,―!$P$20:$P$26,0),1),""),"")</f>
        <v/>
      </c>
      <c r="BM198" t="str">
        <f>_xlfn.IFNA(IF(AND(D198=1,M198=1),INDEX(―!$O$17:$P$19,MATCH(9-分岐管理シート!N198-分岐管理シート!O198,―!$P$17:$P$19,0),1),""),"")</f>
        <v/>
      </c>
      <c r="BN198" t="str">
        <f>IF(AE198&lt;2,"",―!$AP$28)</f>
        <v/>
      </c>
      <c r="BO198" t="str">
        <f t="shared" si="11"/>
        <v/>
      </c>
      <c r="BP198" t="str">
        <f t="shared" si="16"/>
        <v/>
      </c>
      <c r="BR198">
        <f t="shared" si="10"/>
        <v>0</v>
      </c>
    </row>
    <row r="199" spans="3:70" x14ac:dyDescent="0.15">
      <c r="C199">
        <v>127</v>
      </c>
      <c r="D199" s="22">
        <f>IF(実施計画様式!D199="",0,IFERROR(VLOOKUP(実施計画様式!D199,―!A:B,2,FALSE),"error"))</f>
        <v>0</v>
      </c>
      <c r="E199">
        <f>IF(実施計画様式!E199="",0,IFERROR(VLOOKUP(実施計画様式!E199,―!$C$40:$D$47,2,FALSE),"error"))</f>
        <v>0</v>
      </c>
      <c r="F199">
        <f>IF(実施計画様式!F199="",0,IFERROR(VLOOKUP(実施計画様式!F199,―!$E$2:$F$2,2,FALSE),"error"))</f>
        <v>0</v>
      </c>
      <c r="G199">
        <f>IFERROR(VLOOKUP(実施計画様式!G199,―!$G$2:$H$2,2,FALSE),0)</f>
        <v>0</v>
      </c>
      <c r="H199">
        <f>IF(実施計画様式!H199="",0,1)</f>
        <v>0</v>
      </c>
      <c r="I199">
        <f>IF(実施計画様式!I199="",0,IFERROR(VLOOKUP(実施計画様式!I199,―!$I$2:$J$2,2,FALSE),"error"))</f>
        <v>0</v>
      </c>
      <c r="J199">
        <f>IF(実施計画様式!J199="",0,1)</f>
        <v>0</v>
      </c>
      <c r="K199">
        <f>IF(実施計画様式!K199="",0,IFERROR(VLOOKUP(実施計画様式!K199,―!K:L,2,FALSE),"error"))</f>
        <v>0</v>
      </c>
      <c r="L199">
        <f>IF(実施計画様式!L199="",0,IFERROR(VLOOKUP(実施計画様式!L199,―!$M$2:$N$2,2,FALSE),"error"))</f>
        <v>0</v>
      </c>
      <c r="M199">
        <f>IFERROR(VLOOKUP(実施計画様式!M199,―!O:P,2,FALSE),0)</f>
        <v>0</v>
      </c>
      <c r="N199">
        <f>IF(実施計画様式!N199="",0,IFERROR(VLOOKUP(実施計画様式!N199,―!$O$1:$P$12,2,FALSE),"error"))</f>
        <v>0</v>
      </c>
      <c r="O199">
        <f>IF(実施計画様式!O199="",0,IFERROR(VLOOKUP(実施計画様式!O199,―!$O$1:$P$12,2,FALSE),"error"))</f>
        <v>0</v>
      </c>
      <c r="P199">
        <f>IF(実施計画様式!P199="",0,IFERROR(VLOOKUP(実施計画様式!P199,―!$O$1:$P$12,2,FALSE),"error"))</f>
        <v>0</v>
      </c>
      <c r="Q199">
        <f>IF(実施計画様式!Q199="",0,1)</f>
        <v>0</v>
      </c>
      <c r="R199" t="s">
        <v>7625</v>
      </c>
      <c r="S199" t="s">
        <v>7625</v>
      </c>
      <c r="T199">
        <f>IF(実施計画様式!T199="",0,1)</f>
        <v>0</v>
      </c>
      <c r="U199">
        <f>IF(実施計画様式!U199="",0,1)</f>
        <v>0</v>
      </c>
      <c r="V199">
        <f>IF(実施計画様式!V199="",0,1)</f>
        <v>0</v>
      </c>
      <c r="W199">
        <f>IF(実施計画様式!W199="",0,1)</f>
        <v>0</v>
      </c>
      <c r="X199">
        <f>IF(実施計画様式!X199="",0,1)</f>
        <v>0</v>
      </c>
      <c r="Y199">
        <f>IF(実施計画様式!Y199="",0,1)</f>
        <v>0</v>
      </c>
      <c r="Z199">
        <f>IF(実施計画様式!Z199="",0,1)</f>
        <v>0</v>
      </c>
      <c r="AA199">
        <f>IF(実施計画様式!AA199="",0,1)</f>
        <v>0</v>
      </c>
      <c r="AB199">
        <f>IF(実施計画様式!AB199="",0,IFERROR(VLOOKUP(実施計画様式!AB199,―!$Q$2:$R$3,2,FALSE),"error"))</f>
        <v>0</v>
      </c>
      <c r="AC199">
        <f>IF(実施計画様式!AC199="",0,IFERROR(VLOOKUP(実施計画様式!AC199,―!$S$2:$T$3,2,FALSE),"error"))</f>
        <v>0</v>
      </c>
      <c r="AD199">
        <f>IF(実施計画様式!AD199="",0,IFERROR(VLOOKUP(実施計画様式!AD199,―!$U$2:$V$3,2,FALSE),"error"))</f>
        <v>0</v>
      </c>
      <c r="AE199">
        <f>IF(実施計画様式!AE199="",0,IFERROR(VLOOKUP(実施計画様式!AE199,―!$W$2:$X$3,2,FALSE),"error"))</f>
        <v>0</v>
      </c>
      <c r="AF199">
        <f>IF(実施計画様式!AF199="",0,IFERROR(VLOOKUP(実施計画様式!AF199,―!$AP$29:$AQ$29,2,FALSE),"error"))</f>
        <v>0</v>
      </c>
      <c r="AG199">
        <f>IF(実施計画様式!AG199="",0,IFERROR(VLOOKUP(実施計画様式!AG199,―!Y:Z,2,FALSE),"error"))</f>
        <v>0</v>
      </c>
      <c r="AH199">
        <f>IF(実施計画様式!AH199="",0,IFERROR(VLOOKUP(実施計画様式!AH199,―!AA:AB,2,FALSE),"error"))</f>
        <v>0</v>
      </c>
      <c r="AI199">
        <f>IF(実施計画様式!AI199="",0,IFERROR(VLOOKUP(実施計画様式!AI199,―!AN:AO,2,FALSE),"error"))</f>
        <v>0</v>
      </c>
      <c r="AJ199">
        <f>IF(実施計画様式!AJ199="",0,IFERROR(VLOOKUP(実施計画様式!AJ199,―!AN:AO,2,FALSE),"error"))</f>
        <v>0</v>
      </c>
      <c r="AK199">
        <f>IF(実施計画様式!AK199="",0,IFERROR(VLOOKUP(実施計画様式!AK199,―!AN:AO,2,FALSE),"error"))</f>
        <v>0</v>
      </c>
      <c r="AL199">
        <f>IF(実施計画様式!AL199="",0,1)</f>
        <v>0</v>
      </c>
      <c r="AM199">
        <f>IF(実施計画様式!AM199="",0,IFERROR(VLOOKUP(実施計画様式!AM199,―!$AP$10:$AQ$23,2,FALSE),"error"))</f>
        <v>0</v>
      </c>
      <c r="AN199">
        <f>IF(実施計画様式!AN199="",0,IFERROR(VLOOKUP(実施計画様式!AN199,―!$AP$39:$AQ$44,2,FALSE),"error"))</f>
        <v>0</v>
      </c>
      <c r="AO199">
        <f>IF(実施計画様式!AO199="",0,IFERROR(VLOOKUP(実施計画様式!AO199,参考資料1_対象分野リスト!$B$2:$C$46,2,FALSE),"error"))</f>
        <v>0</v>
      </c>
      <c r="AP199">
        <f>IF(実施計画様式!AP199="",0,IFERROR(VLOOKUP(実施計画様式!AP199,参考資料1_対象分野リスト!$B$2:$C$46,2,FALSE),"error"))</f>
        <v>0</v>
      </c>
      <c r="AQ199">
        <f>IF(実施計画様式!AQ199="",0,IFERROR(VLOOKUP(実施計画様式!AQ199,参考資料1_対象分野リスト!$B$2:$C$46,2,FALSE),"error"))</f>
        <v>0</v>
      </c>
      <c r="AR199">
        <f>IF(実施計画様式!AR199="",0,IFERROR(VLOOKUP(実施計画様式!AR199,参考資料1_対象分野リスト!$B$2:$C$46,2,FALSE),"error"))</f>
        <v>0</v>
      </c>
      <c r="AS199">
        <f>IF(実施計画様式!AS199="",0,IFERROR(VLOOKUP(実施計画様式!AS199,参考資料1_対象分野リスト!$E$5:$F$35,2,FALSE),"error"))</f>
        <v>0</v>
      </c>
      <c r="BB199">
        <f>IF(実施計画様式!BB199="",0,IFERROR(VLOOKUP(実施計画様式!BB199,―!AK:AL,2,FALSE),"error"))</f>
        <v>0</v>
      </c>
      <c r="BC199" t="str">
        <f t="shared" si="9"/>
        <v/>
      </c>
      <c r="BF199">
        <v>99</v>
      </c>
      <c r="BG199" t="str">
        <f t="shared" si="12"/>
        <v/>
      </c>
      <c r="BH199" t="str">
        <f>IF(AG199&gt;0,IF(VLOOKUP($B$62,―!$Y$2:$Z$25,2,FALSE)&lt;分岐管理シート!AG199,"予算化方法","予算化方法_未定なし"),"")</f>
        <v/>
      </c>
      <c r="BI199" t="str">
        <f t="shared" si="13"/>
        <v/>
      </c>
      <c r="BJ199" t="str">
        <f t="shared" si="14"/>
        <v/>
      </c>
      <c r="BK199" t="str">
        <f t="shared" si="15"/>
        <v/>
      </c>
      <c r="BL199" t="str">
        <f>_xlfn.IFNA(IF(AND(D199=1,M199=1),INDEX(―!$O$20:$P$26,MATCH(分岐管理シート!N199*100,―!$P$20:$P$26,0),1),""),"")</f>
        <v/>
      </c>
      <c r="BM199" t="str">
        <f>_xlfn.IFNA(IF(AND(D199=1,M199=1),INDEX(―!$O$17:$P$19,MATCH(9-分岐管理シート!N199-分岐管理シート!O199,―!$P$17:$P$19,0),1),""),"")</f>
        <v/>
      </c>
      <c r="BN199" t="str">
        <f>IF(AE199&lt;2,"",―!$AP$28)</f>
        <v/>
      </c>
      <c r="BO199" t="str">
        <f t="shared" si="11"/>
        <v/>
      </c>
      <c r="BP199" t="str">
        <f t="shared" si="16"/>
        <v/>
      </c>
      <c r="BR199">
        <f t="shared" si="10"/>
        <v>0</v>
      </c>
    </row>
    <row r="200" spans="3:70" x14ac:dyDescent="0.15">
      <c r="C200">
        <v>128</v>
      </c>
      <c r="D200" s="22">
        <f>IF(実施計画様式!D200="",0,IFERROR(VLOOKUP(実施計画様式!D200,―!A:B,2,FALSE),"error"))</f>
        <v>0</v>
      </c>
      <c r="E200">
        <f>IF(実施計画様式!E200="",0,IFERROR(VLOOKUP(実施計画様式!E200,―!$C$40:$D$47,2,FALSE),"error"))</f>
        <v>0</v>
      </c>
      <c r="F200">
        <f>IF(実施計画様式!F200="",0,IFERROR(VLOOKUP(実施計画様式!F200,―!$E$2:$F$2,2,FALSE),"error"))</f>
        <v>0</v>
      </c>
      <c r="G200">
        <f>IFERROR(VLOOKUP(実施計画様式!G200,―!$G$2:$H$2,2,FALSE),0)</f>
        <v>0</v>
      </c>
      <c r="H200">
        <f>IF(実施計画様式!H200="",0,1)</f>
        <v>0</v>
      </c>
      <c r="I200">
        <f>IF(実施計画様式!I200="",0,IFERROR(VLOOKUP(実施計画様式!I200,―!$I$2:$J$2,2,FALSE),"error"))</f>
        <v>0</v>
      </c>
      <c r="J200">
        <f>IF(実施計画様式!J200="",0,1)</f>
        <v>0</v>
      </c>
      <c r="K200">
        <f>IF(実施計画様式!K200="",0,IFERROR(VLOOKUP(実施計画様式!K200,―!K:L,2,FALSE),"error"))</f>
        <v>0</v>
      </c>
      <c r="L200">
        <f>IF(実施計画様式!L200="",0,IFERROR(VLOOKUP(実施計画様式!L200,―!$M$2:$N$2,2,FALSE),"error"))</f>
        <v>0</v>
      </c>
      <c r="M200">
        <f>IFERROR(VLOOKUP(実施計画様式!M200,―!O:P,2,FALSE),0)</f>
        <v>0</v>
      </c>
      <c r="N200">
        <f>IF(実施計画様式!N200="",0,IFERROR(VLOOKUP(実施計画様式!N200,―!$O$1:$P$12,2,FALSE),"error"))</f>
        <v>0</v>
      </c>
      <c r="O200">
        <f>IF(実施計画様式!O200="",0,IFERROR(VLOOKUP(実施計画様式!O200,―!$O$1:$P$12,2,FALSE),"error"))</f>
        <v>0</v>
      </c>
      <c r="P200">
        <f>IF(実施計画様式!P200="",0,IFERROR(VLOOKUP(実施計画様式!P200,―!$O$1:$P$12,2,FALSE),"error"))</f>
        <v>0</v>
      </c>
      <c r="Q200">
        <f>IF(実施計画様式!Q200="",0,1)</f>
        <v>0</v>
      </c>
      <c r="R200" t="s">
        <v>7625</v>
      </c>
      <c r="S200" t="s">
        <v>7625</v>
      </c>
      <c r="T200">
        <f>IF(実施計画様式!T200="",0,1)</f>
        <v>0</v>
      </c>
      <c r="U200">
        <f>IF(実施計画様式!U200="",0,1)</f>
        <v>0</v>
      </c>
      <c r="V200">
        <f>IF(実施計画様式!V200="",0,1)</f>
        <v>0</v>
      </c>
      <c r="W200">
        <f>IF(実施計画様式!W200="",0,1)</f>
        <v>0</v>
      </c>
      <c r="X200">
        <f>IF(実施計画様式!X200="",0,1)</f>
        <v>0</v>
      </c>
      <c r="Y200">
        <f>IF(実施計画様式!Y200="",0,1)</f>
        <v>0</v>
      </c>
      <c r="Z200">
        <f>IF(実施計画様式!Z200="",0,1)</f>
        <v>0</v>
      </c>
      <c r="AA200">
        <f>IF(実施計画様式!AA200="",0,1)</f>
        <v>0</v>
      </c>
      <c r="AB200">
        <f>IF(実施計画様式!AB200="",0,IFERROR(VLOOKUP(実施計画様式!AB200,―!$Q$2:$R$3,2,FALSE),"error"))</f>
        <v>0</v>
      </c>
      <c r="AC200">
        <f>IF(実施計画様式!AC200="",0,IFERROR(VLOOKUP(実施計画様式!AC200,―!$S$2:$T$3,2,FALSE),"error"))</f>
        <v>0</v>
      </c>
      <c r="AD200">
        <f>IF(実施計画様式!AD200="",0,IFERROR(VLOOKUP(実施計画様式!AD200,―!$U$2:$V$3,2,FALSE),"error"))</f>
        <v>0</v>
      </c>
      <c r="AE200">
        <f>IF(実施計画様式!AE200="",0,IFERROR(VLOOKUP(実施計画様式!AE200,―!$W$2:$X$3,2,FALSE),"error"))</f>
        <v>0</v>
      </c>
      <c r="AF200">
        <f>IF(実施計画様式!AF200="",0,IFERROR(VLOOKUP(実施計画様式!AF200,―!$AP$29:$AQ$29,2,FALSE),"error"))</f>
        <v>0</v>
      </c>
      <c r="AG200">
        <f>IF(実施計画様式!AG200="",0,IFERROR(VLOOKUP(実施計画様式!AG200,―!Y:Z,2,FALSE),"error"))</f>
        <v>0</v>
      </c>
      <c r="AH200">
        <f>IF(実施計画様式!AH200="",0,IFERROR(VLOOKUP(実施計画様式!AH200,―!AA:AB,2,FALSE),"error"))</f>
        <v>0</v>
      </c>
      <c r="AI200">
        <f>IF(実施計画様式!AI200="",0,IFERROR(VLOOKUP(実施計画様式!AI200,―!AN:AO,2,FALSE),"error"))</f>
        <v>0</v>
      </c>
      <c r="AJ200">
        <f>IF(実施計画様式!AJ200="",0,IFERROR(VLOOKUP(実施計画様式!AJ200,―!AN:AO,2,FALSE),"error"))</f>
        <v>0</v>
      </c>
      <c r="AK200">
        <f>IF(実施計画様式!AK200="",0,IFERROR(VLOOKUP(実施計画様式!AK200,―!AN:AO,2,FALSE),"error"))</f>
        <v>0</v>
      </c>
      <c r="AL200">
        <f>IF(実施計画様式!AL200="",0,1)</f>
        <v>0</v>
      </c>
      <c r="AM200">
        <f>IF(実施計画様式!AM200="",0,IFERROR(VLOOKUP(実施計画様式!AM200,―!$AP$10:$AQ$23,2,FALSE),"error"))</f>
        <v>0</v>
      </c>
      <c r="AN200">
        <f>IF(実施計画様式!AN200="",0,IFERROR(VLOOKUP(実施計画様式!AN200,―!$AP$39:$AQ$44,2,FALSE),"error"))</f>
        <v>0</v>
      </c>
      <c r="AO200">
        <f>IF(実施計画様式!AO200="",0,IFERROR(VLOOKUP(実施計画様式!AO200,参考資料1_対象分野リスト!$B$2:$C$46,2,FALSE),"error"))</f>
        <v>0</v>
      </c>
      <c r="AP200">
        <f>IF(実施計画様式!AP200="",0,IFERROR(VLOOKUP(実施計画様式!AP200,参考資料1_対象分野リスト!$B$2:$C$46,2,FALSE),"error"))</f>
        <v>0</v>
      </c>
      <c r="AQ200">
        <f>IF(実施計画様式!AQ200="",0,IFERROR(VLOOKUP(実施計画様式!AQ200,参考資料1_対象分野リスト!$B$2:$C$46,2,FALSE),"error"))</f>
        <v>0</v>
      </c>
      <c r="AR200">
        <f>IF(実施計画様式!AR200="",0,IFERROR(VLOOKUP(実施計画様式!AR200,参考資料1_対象分野リスト!$B$2:$C$46,2,FALSE),"error"))</f>
        <v>0</v>
      </c>
      <c r="AS200">
        <f>IF(実施計画様式!AS200="",0,IFERROR(VLOOKUP(実施計画様式!AS200,参考資料1_対象分野リスト!$E$5:$F$35,2,FALSE),"error"))</f>
        <v>0</v>
      </c>
      <c r="BB200">
        <f>IF(実施計画様式!BB200="",0,IFERROR(VLOOKUP(実施計画様式!BB200,―!AK:AL,2,FALSE),"error"))</f>
        <v>0</v>
      </c>
      <c r="BC200" t="str">
        <f t="shared" si="9"/>
        <v/>
      </c>
      <c r="BF200">
        <v>99</v>
      </c>
      <c r="BG200" t="str">
        <f t="shared" si="12"/>
        <v/>
      </c>
      <c r="BH200" t="str">
        <f>IF(AG200&gt;0,IF(VLOOKUP($B$62,―!$Y$2:$Z$25,2,FALSE)&lt;分岐管理シート!AG200,"予算化方法","予算化方法_未定なし"),"")</f>
        <v/>
      </c>
      <c r="BI200" t="str">
        <f t="shared" si="13"/>
        <v/>
      </c>
      <c r="BJ200" t="str">
        <f t="shared" si="14"/>
        <v/>
      </c>
      <c r="BK200" t="str">
        <f t="shared" si="15"/>
        <v/>
      </c>
      <c r="BL200" t="str">
        <f>_xlfn.IFNA(IF(AND(D200=1,M200=1),INDEX(―!$O$20:$P$26,MATCH(分岐管理シート!N200*100,―!$P$20:$P$26,0),1),""),"")</f>
        <v/>
      </c>
      <c r="BM200" t="str">
        <f>_xlfn.IFNA(IF(AND(D200=1,M200=1),INDEX(―!$O$17:$P$19,MATCH(9-分岐管理シート!N200-分岐管理シート!O200,―!$P$17:$P$19,0),1),""),"")</f>
        <v/>
      </c>
      <c r="BN200" t="str">
        <f>IF(AE200&lt;2,"",―!$AP$28)</f>
        <v/>
      </c>
      <c r="BO200" t="str">
        <f t="shared" si="11"/>
        <v/>
      </c>
      <c r="BP200" t="str">
        <f t="shared" si="16"/>
        <v/>
      </c>
      <c r="BR200">
        <f t="shared" si="10"/>
        <v>0</v>
      </c>
    </row>
    <row r="201" spans="3:70" x14ac:dyDescent="0.15">
      <c r="C201">
        <v>129</v>
      </c>
      <c r="D201" s="22">
        <f>IF(実施計画様式!D201="",0,IFERROR(VLOOKUP(実施計画様式!D201,―!A:B,2,FALSE),"error"))</f>
        <v>0</v>
      </c>
      <c r="E201">
        <f>IF(実施計画様式!E201="",0,IFERROR(VLOOKUP(実施計画様式!E201,―!$C$40:$D$47,2,FALSE),"error"))</f>
        <v>0</v>
      </c>
      <c r="F201">
        <f>IF(実施計画様式!F201="",0,IFERROR(VLOOKUP(実施計画様式!F201,―!$E$2:$F$2,2,FALSE),"error"))</f>
        <v>0</v>
      </c>
      <c r="G201">
        <f>IFERROR(VLOOKUP(実施計画様式!G201,―!$G$2:$H$2,2,FALSE),0)</f>
        <v>0</v>
      </c>
      <c r="H201">
        <f>IF(実施計画様式!H201="",0,1)</f>
        <v>0</v>
      </c>
      <c r="I201">
        <f>IF(実施計画様式!I201="",0,IFERROR(VLOOKUP(実施計画様式!I201,―!$I$2:$J$2,2,FALSE),"error"))</f>
        <v>0</v>
      </c>
      <c r="J201">
        <f>IF(実施計画様式!J201="",0,1)</f>
        <v>0</v>
      </c>
      <c r="K201">
        <f>IF(実施計画様式!K201="",0,IFERROR(VLOOKUP(実施計画様式!K201,―!K:L,2,FALSE),"error"))</f>
        <v>0</v>
      </c>
      <c r="L201">
        <f>IF(実施計画様式!L201="",0,IFERROR(VLOOKUP(実施計画様式!L201,―!$M$2:$N$2,2,FALSE),"error"))</f>
        <v>0</v>
      </c>
      <c r="M201">
        <f>IFERROR(VLOOKUP(実施計画様式!M201,―!O:P,2,FALSE),0)</f>
        <v>0</v>
      </c>
      <c r="N201">
        <f>IF(実施計画様式!N201="",0,IFERROR(VLOOKUP(実施計画様式!N201,―!$O$1:$P$12,2,FALSE),"error"))</f>
        <v>0</v>
      </c>
      <c r="O201">
        <f>IF(実施計画様式!O201="",0,IFERROR(VLOOKUP(実施計画様式!O201,―!$O$1:$P$12,2,FALSE),"error"))</f>
        <v>0</v>
      </c>
      <c r="P201">
        <f>IF(実施計画様式!P201="",0,IFERROR(VLOOKUP(実施計画様式!P201,―!$O$1:$P$12,2,FALSE),"error"))</f>
        <v>0</v>
      </c>
      <c r="Q201">
        <f>IF(実施計画様式!Q201="",0,1)</f>
        <v>0</v>
      </c>
      <c r="R201" t="s">
        <v>7625</v>
      </c>
      <c r="S201" t="s">
        <v>7625</v>
      </c>
      <c r="T201">
        <f>IF(実施計画様式!T201="",0,1)</f>
        <v>0</v>
      </c>
      <c r="U201">
        <f>IF(実施計画様式!U201="",0,1)</f>
        <v>0</v>
      </c>
      <c r="V201">
        <f>IF(実施計画様式!V201="",0,1)</f>
        <v>0</v>
      </c>
      <c r="W201">
        <f>IF(実施計画様式!W201="",0,1)</f>
        <v>0</v>
      </c>
      <c r="X201">
        <f>IF(実施計画様式!X201="",0,1)</f>
        <v>0</v>
      </c>
      <c r="Y201">
        <f>IF(実施計画様式!Y201="",0,1)</f>
        <v>0</v>
      </c>
      <c r="Z201">
        <f>IF(実施計画様式!Z201="",0,1)</f>
        <v>0</v>
      </c>
      <c r="AA201">
        <f>IF(実施計画様式!AA201="",0,1)</f>
        <v>0</v>
      </c>
      <c r="AB201">
        <f>IF(実施計画様式!AB201="",0,IFERROR(VLOOKUP(実施計画様式!AB201,―!$Q$2:$R$3,2,FALSE),"error"))</f>
        <v>0</v>
      </c>
      <c r="AC201">
        <f>IF(実施計画様式!AC201="",0,IFERROR(VLOOKUP(実施計画様式!AC201,―!$S$2:$T$3,2,FALSE),"error"))</f>
        <v>0</v>
      </c>
      <c r="AD201">
        <f>IF(実施計画様式!AD201="",0,IFERROR(VLOOKUP(実施計画様式!AD201,―!$U$2:$V$3,2,FALSE),"error"))</f>
        <v>0</v>
      </c>
      <c r="AE201">
        <f>IF(実施計画様式!AE201="",0,IFERROR(VLOOKUP(実施計画様式!AE201,―!$W$2:$X$3,2,FALSE),"error"))</f>
        <v>0</v>
      </c>
      <c r="AF201">
        <f>IF(実施計画様式!AF201="",0,IFERROR(VLOOKUP(実施計画様式!AF201,―!$AP$29:$AQ$29,2,FALSE),"error"))</f>
        <v>0</v>
      </c>
      <c r="AG201">
        <f>IF(実施計画様式!AG201="",0,IFERROR(VLOOKUP(実施計画様式!AG201,―!Y:Z,2,FALSE),"error"))</f>
        <v>0</v>
      </c>
      <c r="AH201">
        <f>IF(実施計画様式!AH201="",0,IFERROR(VLOOKUP(実施計画様式!AH201,―!AA:AB,2,FALSE),"error"))</f>
        <v>0</v>
      </c>
      <c r="AI201">
        <f>IF(実施計画様式!AI201="",0,IFERROR(VLOOKUP(実施計画様式!AI201,―!AN:AO,2,FALSE),"error"))</f>
        <v>0</v>
      </c>
      <c r="AJ201">
        <f>IF(実施計画様式!AJ201="",0,IFERROR(VLOOKUP(実施計画様式!AJ201,―!AN:AO,2,FALSE),"error"))</f>
        <v>0</v>
      </c>
      <c r="AK201">
        <f>IF(実施計画様式!AK201="",0,IFERROR(VLOOKUP(実施計画様式!AK201,―!AN:AO,2,FALSE),"error"))</f>
        <v>0</v>
      </c>
      <c r="AL201">
        <f>IF(実施計画様式!AL201="",0,1)</f>
        <v>0</v>
      </c>
      <c r="AM201">
        <f>IF(実施計画様式!AM201="",0,IFERROR(VLOOKUP(実施計画様式!AM201,―!$AP$10:$AQ$23,2,FALSE),"error"))</f>
        <v>0</v>
      </c>
      <c r="AN201">
        <f>IF(実施計画様式!AN201="",0,IFERROR(VLOOKUP(実施計画様式!AN201,―!$AP$39:$AQ$44,2,FALSE),"error"))</f>
        <v>0</v>
      </c>
      <c r="AO201">
        <f>IF(実施計画様式!AO201="",0,IFERROR(VLOOKUP(実施計画様式!AO201,参考資料1_対象分野リスト!$B$2:$C$46,2,FALSE),"error"))</f>
        <v>0</v>
      </c>
      <c r="AP201">
        <f>IF(実施計画様式!AP201="",0,IFERROR(VLOOKUP(実施計画様式!AP201,参考資料1_対象分野リスト!$B$2:$C$46,2,FALSE),"error"))</f>
        <v>0</v>
      </c>
      <c r="AQ201">
        <f>IF(実施計画様式!AQ201="",0,IFERROR(VLOOKUP(実施計画様式!AQ201,参考資料1_対象分野リスト!$B$2:$C$46,2,FALSE),"error"))</f>
        <v>0</v>
      </c>
      <c r="AR201">
        <f>IF(実施計画様式!AR201="",0,IFERROR(VLOOKUP(実施計画様式!AR201,参考資料1_対象分野リスト!$B$2:$C$46,2,FALSE),"error"))</f>
        <v>0</v>
      </c>
      <c r="AS201">
        <f>IF(実施計画様式!AS201="",0,IFERROR(VLOOKUP(実施計画様式!AS201,参考資料1_対象分野リスト!$E$5:$F$35,2,FALSE),"error"))</f>
        <v>0</v>
      </c>
      <c r="BB201">
        <f>IF(実施計画様式!BB201="",0,IFERROR(VLOOKUP(実施計画様式!BB201,―!AK:AL,2,FALSE),"error"))</f>
        <v>0</v>
      </c>
      <c r="BC201" t="str">
        <f t="shared" si="9"/>
        <v/>
      </c>
      <c r="BF201">
        <v>99</v>
      </c>
      <c r="BG201" t="str">
        <f t="shared" si="12"/>
        <v/>
      </c>
      <c r="BH201" t="str">
        <f>IF(AG201&gt;0,IF(VLOOKUP($B$62,―!$Y$2:$Z$25,2,FALSE)&lt;分岐管理シート!AG201,"予算化方法","予算化方法_未定なし"),"")</f>
        <v/>
      </c>
      <c r="BI201" t="str">
        <f t="shared" si="13"/>
        <v/>
      </c>
      <c r="BJ201" t="str">
        <f t="shared" si="14"/>
        <v/>
      </c>
      <c r="BK201" t="str">
        <f t="shared" si="15"/>
        <v/>
      </c>
      <c r="BL201" t="str">
        <f>_xlfn.IFNA(IF(AND(D201=1,M201=1),INDEX(―!$O$20:$P$26,MATCH(分岐管理シート!N201*100,―!$P$20:$P$26,0),1),""),"")</f>
        <v/>
      </c>
      <c r="BM201" t="str">
        <f>_xlfn.IFNA(IF(AND(D201=1,M201=1),INDEX(―!$O$17:$P$19,MATCH(9-分岐管理シート!N201-分岐管理シート!O201,―!$P$17:$P$19,0),1),""),"")</f>
        <v/>
      </c>
      <c r="BN201" t="str">
        <f>IF(AE201&lt;2,"",―!$AP$28)</f>
        <v/>
      </c>
      <c r="BO201" t="str">
        <f t="shared" si="11"/>
        <v/>
      </c>
      <c r="BP201" t="str">
        <f t="shared" si="16"/>
        <v/>
      </c>
      <c r="BR201">
        <f t="shared" si="10"/>
        <v>0</v>
      </c>
    </row>
    <row r="202" spans="3:70" x14ac:dyDescent="0.15">
      <c r="C202">
        <v>130</v>
      </c>
      <c r="D202" s="22">
        <f>IF(実施計画様式!D202="",0,IFERROR(VLOOKUP(実施計画様式!D202,―!A:B,2,FALSE),"error"))</f>
        <v>0</v>
      </c>
      <c r="E202">
        <f>IF(実施計画様式!E202="",0,IFERROR(VLOOKUP(実施計画様式!E202,―!$C$40:$D$47,2,FALSE),"error"))</f>
        <v>0</v>
      </c>
      <c r="F202">
        <f>IF(実施計画様式!F202="",0,IFERROR(VLOOKUP(実施計画様式!F202,―!$E$2:$F$2,2,FALSE),"error"))</f>
        <v>0</v>
      </c>
      <c r="G202">
        <f>IFERROR(VLOOKUP(実施計画様式!G202,―!$G$2:$H$2,2,FALSE),0)</f>
        <v>0</v>
      </c>
      <c r="H202">
        <f>IF(実施計画様式!H202="",0,1)</f>
        <v>0</v>
      </c>
      <c r="I202">
        <f>IF(実施計画様式!I202="",0,IFERROR(VLOOKUP(実施計画様式!I202,―!$I$2:$J$2,2,FALSE),"error"))</f>
        <v>0</v>
      </c>
      <c r="J202">
        <f>IF(実施計画様式!J202="",0,1)</f>
        <v>0</v>
      </c>
      <c r="K202">
        <f>IF(実施計画様式!K202="",0,IFERROR(VLOOKUP(実施計画様式!K202,―!K:L,2,FALSE),"error"))</f>
        <v>0</v>
      </c>
      <c r="L202">
        <f>IF(実施計画様式!L202="",0,IFERROR(VLOOKUP(実施計画様式!L202,―!$M$2:$N$2,2,FALSE),"error"))</f>
        <v>0</v>
      </c>
      <c r="M202">
        <f>IFERROR(VLOOKUP(実施計画様式!M202,―!O:P,2,FALSE),0)</f>
        <v>0</v>
      </c>
      <c r="N202">
        <f>IF(実施計画様式!N202="",0,IFERROR(VLOOKUP(実施計画様式!N202,―!$O$1:$P$12,2,FALSE),"error"))</f>
        <v>0</v>
      </c>
      <c r="O202">
        <f>IF(実施計画様式!O202="",0,IFERROR(VLOOKUP(実施計画様式!O202,―!$O$1:$P$12,2,FALSE),"error"))</f>
        <v>0</v>
      </c>
      <c r="P202">
        <f>IF(実施計画様式!P202="",0,IFERROR(VLOOKUP(実施計画様式!P202,―!$O$1:$P$12,2,FALSE),"error"))</f>
        <v>0</v>
      </c>
      <c r="Q202">
        <f>IF(実施計画様式!Q202="",0,1)</f>
        <v>0</v>
      </c>
      <c r="R202" t="s">
        <v>7625</v>
      </c>
      <c r="S202" t="s">
        <v>7625</v>
      </c>
      <c r="T202">
        <f>IF(実施計画様式!T202="",0,1)</f>
        <v>0</v>
      </c>
      <c r="U202">
        <f>IF(実施計画様式!U202="",0,1)</f>
        <v>0</v>
      </c>
      <c r="V202">
        <f>IF(実施計画様式!V202="",0,1)</f>
        <v>0</v>
      </c>
      <c r="W202">
        <f>IF(実施計画様式!W202="",0,1)</f>
        <v>0</v>
      </c>
      <c r="X202">
        <f>IF(実施計画様式!X202="",0,1)</f>
        <v>0</v>
      </c>
      <c r="Y202">
        <f>IF(実施計画様式!Y202="",0,1)</f>
        <v>0</v>
      </c>
      <c r="Z202">
        <f>IF(実施計画様式!Z202="",0,1)</f>
        <v>0</v>
      </c>
      <c r="AA202">
        <f>IF(実施計画様式!AA202="",0,1)</f>
        <v>0</v>
      </c>
      <c r="AB202">
        <f>IF(実施計画様式!AB202="",0,IFERROR(VLOOKUP(実施計画様式!AB202,―!$Q$2:$R$3,2,FALSE),"error"))</f>
        <v>0</v>
      </c>
      <c r="AC202">
        <f>IF(実施計画様式!AC202="",0,IFERROR(VLOOKUP(実施計画様式!AC202,―!$S$2:$T$3,2,FALSE),"error"))</f>
        <v>0</v>
      </c>
      <c r="AD202">
        <f>IF(実施計画様式!AD202="",0,IFERROR(VLOOKUP(実施計画様式!AD202,―!$U$2:$V$3,2,FALSE),"error"))</f>
        <v>0</v>
      </c>
      <c r="AE202">
        <f>IF(実施計画様式!AE202="",0,IFERROR(VLOOKUP(実施計画様式!AE202,―!$W$2:$X$3,2,FALSE),"error"))</f>
        <v>0</v>
      </c>
      <c r="AF202">
        <f>IF(実施計画様式!AF202="",0,IFERROR(VLOOKUP(実施計画様式!AF202,―!$AP$29:$AQ$29,2,FALSE),"error"))</f>
        <v>0</v>
      </c>
      <c r="AG202">
        <f>IF(実施計画様式!AG202="",0,IFERROR(VLOOKUP(実施計画様式!AG202,―!Y:Z,2,FALSE),"error"))</f>
        <v>0</v>
      </c>
      <c r="AH202">
        <f>IF(実施計画様式!AH202="",0,IFERROR(VLOOKUP(実施計画様式!AH202,―!AA:AB,2,FALSE),"error"))</f>
        <v>0</v>
      </c>
      <c r="AI202">
        <f>IF(実施計画様式!AI202="",0,IFERROR(VLOOKUP(実施計画様式!AI202,―!AN:AO,2,FALSE),"error"))</f>
        <v>0</v>
      </c>
      <c r="AJ202">
        <f>IF(実施計画様式!AJ202="",0,IFERROR(VLOOKUP(実施計画様式!AJ202,―!AN:AO,2,FALSE),"error"))</f>
        <v>0</v>
      </c>
      <c r="AK202">
        <f>IF(実施計画様式!AK202="",0,IFERROR(VLOOKUP(実施計画様式!AK202,―!AN:AO,2,FALSE),"error"))</f>
        <v>0</v>
      </c>
      <c r="AL202">
        <f>IF(実施計画様式!AL202="",0,1)</f>
        <v>0</v>
      </c>
      <c r="AM202">
        <f>IF(実施計画様式!AM202="",0,IFERROR(VLOOKUP(実施計画様式!AM202,―!$AP$10:$AQ$23,2,FALSE),"error"))</f>
        <v>0</v>
      </c>
      <c r="AN202">
        <f>IF(実施計画様式!AN202="",0,IFERROR(VLOOKUP(実施計画様式!AN202,―!$AP$39:$AQ$44,2,FALSE),"error"))</f>
        <v>0</v>
      </c>
      <c r="AO202">
        <f>IF(実施計画様式!AO202="",0,IFERROR(VLOOKUP(実施計画様式!AO202,参考資料1_対象分野リスト!$B$2:$C$46,2,FALSE),"error"))</f>
        <v>0</v>
      </c>
      <c r="AP202">
        <f>IF(実施計画様式!AP202="",0,IFERROR(VLOOKUP(実施計画様式!AP202,参考資料1_対象分野リスト!$B$2:$C$46,2,FALSE),"error"))</f>
        <v>0</v>
      </c>
      <c r="AQ202">
        <f>IF(実施計画様式!AQ202="",0,IFERROR(VLOOKUP(実施計画様式!AQ202,参考資料1_対象分野リスト!$B$2:$C$46,2,FALSE),"error"))</f>
        <v>0</v>
      </c>
      <c r="AR202">
        <f>IF(実施計画様式!AR202="",0,IFERROR(VLOOKUP(実施計画様式!AR202,参考資料1_対象分野リスト!$B$2:$C$46,2,FALSE),"error"))</f>
        <v>0</v>
      </c>
      <c r="AS202">
        <f>IF(実施計画様式!AS202="",0,IFERROR(VLOOKUP(実施計画様式!AS202,参考資料1_対象分野リスト!$E$5:$F$35,2,FALSE),"error"))</f>
        <v>0</v>
      </c>
      <c r="BB202">
        <f>IF(実施計画様式!BB202="",0,IFERROR(VLOOKUP(実施計画様式!BB202,―!AK:AL,2,FALSE),"error"))</f>
        <v>0</v>
      </c>
      <c r="BC202" t="str">
        <f t="shared" ref="BC202:BC265" si="17">IF(D202=4,"",IF(D202=8,"",IF(D202=10,"支援開始時期_R7_通常","")))</f>
        <v/>
      </c>
      <c r="BF202">
        <v>99</v>
      </c>
      <c r="BG202" t="str">
        <f t="shared" si="12"/>
        <v/>
      </c>
      <c r="BH202" t="str">
        <f>IF(AG202&gt;0,IF(VLOOKUP($B$62,―!$Y$2:$Z$25,2,FALSE)&lt;分岐管理シート!AG202,"予算化方法","予算化方法_未定なし"),"")</f>
        <v/>
      </c>
      <c r="BI202" t="str">
        <f t="shared" si="13"/>
        <v/>
      </c>
      <c r="BJ202" t="str">
        <f t="shared" si="14"/>
        <v/>
      </c>
      <c r="BK202" t="str">
        <f t="shared" si="15"/>
        <v/>
      </c>
      <c r="BL202" t="str">
        <f>_xlfn.IFNA(IF(AND(D202=1,M202=1),INDEX(―!$O$20:$P$26,MATCH(分岐管理シート!N202*100,―!$P$20:$P$26,0),1),""),"")</f>
        <v/>
      </c>
      <c r="BM202" t="str">
        <f>_xlfn.IFNA(IF(AND(D202=1,M202=1),INDEX(―!$O$17:$P$19,MATCH(9-分岐管理シート!N202-分岐管理シート!O202,―!$P$17:$P$19,0),1),""),"")</f>
        <v/>
      </c>
      <c r="BN202" t="str">
        <f>IF(AE202&lt;2,"",―!$AP$28)</f>
        <v/>
      </c>
      <c r="BO202" t="str">
        <f t="shared" si="11"/>
        <v/>
      </c>
      <c r="BP202" t="str">
        <f t="shared" si="16"/>
        <v/>
      </c>
      <c r="BR202">
        <f t="shared" ref="BR202:BR265" si="18">COUNTIF(D202:BD202,"error")</f>
        <v>0</v>
      </c>
    </row>
    <row r="203" spans="3:70" x14ac:dyDescent="0.15">
      <c r="C203">
        <v>131</v>
      </c>
      <c r="D203" s="22">
        <f>IF(実施計画様式!D203="",0,IFERROR(VLOOKUP(実施計画様式!D203,―!A:B,2,FALSE),"error"))</f>
        <v>0</v>
      </c>
      <c r="E203">
        <f>IF(実施計画様式!E203="",0,IFERROR(VLOOKUP(実施計画様式!E203,―!$C$40:$D$47,2,FALSE),"error"))</f>
        <v>0</v>
      </c>
      <c r="F203">
        <f>IF(実施計画様式!F203="",0,IFERROR(VLOOKUP(実施計画様式!F203,―!$E$2:$F$2,2,FALSE),"error"))</f>
        <v>0</v>
      </c>
      <c r="G203">
        <f>IFERROR(VLOOKUP(実施計画様式!G203,―!$G$2:$H$2,2,FALSE),0)</f>
        <v>0</v>
      </c>
      <c r="H203">
        <f>IF(実施計画様式!H203="",0,1)</f>
        <v>0</v>
      </c>
      <c r="I203">
        <f>IF(実施計画様式!I203="",0,IFERROR(VLOOKUP(実施計画様式!I203,―!$I$2:$J$2,2,FALSE),"error"))</f>
        <v>0</v>
      </c>
      <c r="J203">
        <f>IF(実施計画様式!J203="",0,1)</f>
        <v>0</v>
      </c>
      <c r="K203">
        <f>IF(実施計画様式!K203="",0,IFERROR(VLOOKUP(実施計画様式!K203,―!K:L,2,FALSE),"error"))</f>
        <v>0</v>
      </c>
      <c r="L203">
        <f>IF(実施計画様式!L203="",0,IFERROR(VLOOKUP(実施計画様式!L203,―!$M$2:$N$2,2,FALSE),"error"))</f>
        <v>0</v>
      </c>
      <c r="M203">
        <f>IFERROR(VLOOKUP(実施計画様式!M203,―!O:P,2,FALSE),0)</f>
        <v>0</v>
      </c>
      <c r="N203">
        <f>IF(実施計画様式!N203="",0,IFERROR(VLOOKUP(実施計画様式!N203,―!$O$1:$P$12,2,FALSE),"error"))</f>
        <v>0</v>
      </c>
      <c r="O203">
        <f>IF(実施計画様式!O203="",0,IFERROR(VLOOKUP(実施計画様式!O203,―!$O$1:$P$12,2,FALSE),"error"))</f>
        <v>0</v>
      </c>
      <c r="P203">
        <f>IF(実施計画様式!P203="",0,IFERROR(VLOOKUP(実施計画様式!P203,―!$O$1:$P$12,2,FALSE),"error"))</f>
        <v>0</v>
      </c>
      <c r="Q203">
        <f>IF(実施計画様式!Q203="",0,1)</f>
        <v>0</v>
      </c>
      <c r="R203" t="s">
        <v>7625</v>
      </c>
      <c r="S203" t="s">
        <v>7625</v>
      </c>
      <c r="T203">
        <f>IF(実施計画様式!T203="",0,1)</f>
        <v>0</v>
      </c>
      <c r="U203">
        <f>IF(実施計画様式!U203="",0,1)</f>
        <v>0</v>
      </c>
      <c r="V203">
        <f>IF(実施計画様式!V203="",0,1)</f>
        <v>0</v>
      </c>
      <c r="W203">
        <f>IF(実施計画様式!W203="",0,1)</f>
        <v>0</v>
      </c>
      <c r="X203">
        <f>IF(実施計画様式!X203="",0,1)</f>
        <v>0</v>
      </c>
      <c r="Y203">
        <f>IF(実施計画様式!Y203="",0,1)</f>
        <v>0</v>
      </c>
      <c r="Z203">
        <f>IF(実施計画様式!Z203="",0,1)</f>
        <v>0</v>
      </c>
      <c r="AA203">
        <f>IF(実施計画様式!AA203="",0,1)</f>
        <v>0</v>
      </c>
      <c r="AB203">
        <f>IF(実施計画様式!AB203="",0,IFERROR(VLOOKUP(実施計画様式!AB203,―!$Q$2:$R$3,2,FALSE),"error"))</f>
        <v>0</v>
      </c>
      <c r="AC203">
        <f>IF(実施計画様式!AC203="",0,IFERROR(VLOOKUP(実施計画様式!AC203,―!$S$2:$T$3,2,FALSE),"error"))</f>
        <v>0</v>
      </c>
      <c r="AD203">
        <f>IF(実施計画様式!AD203="",0,IFERROR(VLOOKUP(実施計画様式!AD203,―!$U$2:$V$3,2,FALSE),"error"))</f>
        <v>0</v>
      </c>
      <c r="AE203">
        <f>IF(実施計画様式!AE203="",0,IFERROR(VLOOKUP(実施計画様式!AE203,―!$W$2:$X$3,2,FALSE),"error"))</f>
        <v>0</v>
      </c>
      <c r="AF203">
        <f>IF(実施計画様式!AF203="",0,IFERROR(VLOOKUP(実施計画様式!AF203,―!$AP$29:$AQ$29,2,FALSE),"error"))</f>
        <v>0</v>
      </c>
      <c r="AG203">
        <f>IF(実施計画様式!AG203="",0,IFERROR(VLOOKUP(実施計画様式!AG203,―!Y:Z,2,FALSE),"error"))</f>
        <v>0</v>
      </c>
      <c r="AH203">
        <f>IF(実施計画様式!AH203="",0,IFERROR(VLOOKUP(実施計画様式!AH203,―!AA:AB,2,FALSE),"error"))</f>
        <v>0</v>
      </c>
      <c r="AI203">
        <f>IF(実施計画様式!AI203="",0,IFERROR(VLOOKUP(実施計画様式!AI203,―!AN:AO,2,FALSE),"error"))</f>
        <v>0</v>
      </c>
      <c r="AJ203">
        <f>IF(実施計画様式!AJ203="",0,IFERROR(VLOOKUP(実施計画様式!AJ203,―!AN:AO,2,FALSE),"error"))</f>
        <v>0</v>
      </c>
      <c r="AK203">
        <f>IF(実施計画様式!AK203="",0,IFERROR(VLOOKUP(実施計画様式!AK203,―!AN:AO,2,FALSE),"error"))</f>
        <v>0</v>
      </c>
      <c r="AL203">
        <f>IF(実施計画様式!AL203="",0,1)</f>
        <v>0</v>
      </c>
      <c r="AM203">
        <f>IF(実施計画様式!AM203="",0,IFERROR(VLOOKUP(実施計画様式!AM203,―!$AP$10:$AQ$23,2,FALSE),"error"))</f>
        <v>0</v>
      </c>
      <c r="AN203">
        <f>IF(実施計画様式!AN203="",0,IFERROR(VLOOKUP(実施計画様式!AN203,―!$AP$39:$AQ$44,2,FALSE),"error"))</f>
        <v>0</v>
      </c>
      <c r="AO203">
        <f>IF(実施計画様式!AO203="",0,IFERROR(VLOOKUP(実施計画様式!AO203,参考資料1_対象分野リスト!$B$2:$C$46,2,FALSE),"error"))</f>
        <v>0</v>
      </c>
      <c r="AP203">
        <f>IF(実施計画様式!AP203="",0,IFERROR(VLOOKUP(実施計画様式!AP203,参考資料1_対象分野リスト!$B$2:$C$46,2,FALSE),"error"))</f>
        <v>0</v>
      </c>
      <c r="AQ203">
        <f>IF(実施計画様式!AQ203="",0,IFERROR(VLOOKUP(実施計画様式!AQ203,参考資料1_対象分野リスト!$B$2:$C$46,2,FALSE),"error"))</f>
        <v>0</v>
      </c>
      <c r="AR203">
        <f>IF(実施計画様式!AR203="",0,IFERROR(VLOOKUP(実施計画様式!AR203,参考資料1_対象分野リスト!$B$2:$C$46,2,FALSE),"error"))</f>
        <v>0</v>
      </c>
      <c r="AS203">
        <f>IF(実施計画様式!AS203="",0,IFERROR(VLOOKUP(実施計画様式!AS203,参考資料1_対象分野リスト!$E$5:$F$35,2,FALSE),"error"))</f>
        <v>0</v>
      </c>
      <c r="BB203">
        <f>IF(実施計画様式!BB203="",0,IFERROR(VLOOKUP(実施計画様式!BB203,―!AK:AL,2,FALSE),"error"))</f>
        <v>0</v>
      </c>
      <c r="BC203" t="str">
        <f t="shared" si="17"/>
        <v/>
      </c>
      <c r="BF203">
        <v>99</v>
      </c>
      <c r="BG203" t="str">
        <f t="shared" si="12"/>
        <v/>
      </c>
      <c r="BH203" t="str">
        <f>IF(AG203&gt;0,IF(VLOOKUP($B$62,―!$Y$2:$Z$25,2,FALSE)&lt;分岐管理シート!AG203,"予算化方法","予算化方法_未定なし"),"")</f>
        <v/>
      </c>
      <c r="BI203" t="str">
        <f t="shared" si="13"/>
        <v/>
      </c>
      <c r="BJ203" t="str">
        <f t="shared" si="14"/>
        <v/>
      </c>
      <c r="BK203" t="str">
        <f t="shared" si="15"/>
        <v/>
      </c>
      <c r="BL203" t="str">
        <f>_xlfn.IFNA(IF(AND(D203=1,M203=1),INDEX(―!$O$20:$P$26,MATCH(分岐管理シート!N203*100,―!$P$20:$P$26,0),1),""),"")</f>
        <v/>
      </c>
      <c r="BM203" t="str">
        <f>_xlfn.IFNA(IF(AND(D203=1,M203=1),INDEX(―!$O$17:$P$19,MATCH(9-分岐管理シート!N203-分岐管理シート!O203,―!$P$17:$P$19,0),1),""),"")</f>
        <v/>
      </c>
      <c r="BN203" t="str">
        <f>IF(AE203&lt;2,"",―!$AP$28)</f>
        <v/>
      </c>
      <c r="BO203" t="str">
        <f t="shared" ref="BO203:BO266" si="19">IF(AND(D203&lt;3,D203&gt;0),"対象分野_R7・R8補正","")</f>
        <v/>
      </c>
      <c r="BP203" t="str">
        <f t="shared" si="16"/>
        <v/>
      </c>
      <c r="BR203">
        <f t="shared" si="18"/>
        <v>0</v>
      </c>
    </row>
    <row r="204" spans="3:70" x14ac:dyDescent="0.15">
      <c r="C204">
        <v>132</v>
      </c>
      <c r="D204" s="22">
        <f>IF(実施計画様式!D204="",0,IFERROR(VLOOKUP(実施計画様式!D204,―!A:B,2,FALSE),"error"))</f>
        <v>0</v>
      </c>
      <c r="E204">
        <f>IF(実施計画様式!E204="",0,IFERROR(VLOOKUP(実施計画様式!E204,―!$C$40:$D$47,2,FALSE),"error"))</f>
        <v>0</v>
      </c>
      <c r="F204">
        <f>IF(実施計画様式!F204="",0,IFERROR(VLOOKUP(実施計画様式!F204,―!$E$2:$F$2,2,FALSE),"error"))</f>
        <v>0</v>
      </c>
      <c r="G204">
        <f>IFERROR(VLOOKUP(実施計画様式!G204,―!$G$2:$H$2,2,FALSE),0)</f>
        <v>0</v>
      </c>
      <c r="H204">
        <f>IF(実施計画様式!H204="",0,1)</f>
        <v>0</v>
      </c>
      <c r="I204">
        <f>IF(実施計画様式!I204="",0,IFERROR(VLOOKUP(実施計画様式!I204,―!$I$2:$J$2,2,FALSE),"error"))</f>
        <v>0</v>
      </c>
      <c r="J204">
        <f>IF(実施計画様式!J204="",0,1)</f>
        <v>0</v>
      </c>
      <c r="K204">
        <f>IF(実施計画様式!K204="",0,IFERROR(VLOOKUP(実施計画様式!K204,―!K:L,2,FALSE),"error"))</f>
        <v>0</v>
      </c>
      <c r="L204">
        <f>IF(実施計画様式!L204="",0,IFERROR(VLOOKUP(実施計画様式!L204,―!$M$2:$N$2,2,FALSE),"error"))</f>
        <v>0</v>
      </c>
      <c r="M204">
        <f>IFERROR(VLOOKUP(実施計画様式!M204,―!O:P,2,FALSE),0)</f>
        <v>0</v>
      </c>
      <c r="N204">
        <f>IF(実施計画様式!N204="",0,IFERROR(VLOOKUP(実施計画様式!N204,―!$O$1:$P$12,2,FALSE),"error"))</f>
        <v>0</v>
      </c>
      <c r="O204">
        <f>IF(実施計画様式!O204="",0,IFERROR(VLOOKUP(実施計画様式!O204,―!$O$1:$P$12,2,FALSE),"error"))</f>
        <v>0</v>
      </c>
      <c r="P204">
        <f>IF(実施計画様式!P204="",0,IFERROR(VLOOKUP(実施計画様式!P204,―!$O$1:$P$12,2,FALSE),"error"))</f>
        <v>0</v>
      </c>
      <c r="Q204">
        <f>IF(実施計画様式!Q204="",0,1)</f>
        <v>0</v>
      </c>
      <c r="R204" t="s">
        <v>7625</v>
      </c>
      <c r="S204" t="s">
        <v>7625</v>
      </c>
      <c r="T204">
        <f>IF(実施計画様式!T204="",0,1)</f>
        <v>0</v>
      </c>
      <c r="U204">
        <f>IF(実施計画様式!U204="",0,1)</f>
        <v>0</v>
      </c>
      <c r="V204">
        <f>IF(実施計画様式!V204="",0,1)</f>
        <v>0</v>
      </c>
      <c r="W204">
        <f>IF(実施計画様式!W204="",0,1)</f>
        <v>0</v>
      </c>
      <c r="X204">
        <f>IF(実施計画様式!X204="",0,1)</f>
        <v>0</v>
      </c>
      <c r="Y204">
        <f>IF(実施計画様式!Y204="",0,1)</f>
        <v>0</v>
      </c>
      <c r="Z204">
        <f>IF(実施計画様式!Z204="",0,1)</f>
        <v>0</v>
      </c>
      <c r="AA204">
        <f>IF(実施計画様式!AA204="",0,1)</f>
        <v>0</v>
      </c>
      <c r="AB204">
        <f>IF(実施計画様式!AB204="",0,IFERROR(VLOOKUP(実施計画様式!AB204,―!$Q$2:$R$3,2,FALSE),"error"))</f>
        <v>0</v>
      </c>
      <c r="AC204">
        <f>IF(実施計画様式!AC204="",0,IFERROR(VLOOKUP(実施計画様式!AC204,―!$S$2:$T$3,2,FALSE),"error"))</f>
        <v>0</v>
      </c>
      <c r="AD204">
        <f>IF(実施計画様式!AD204="",0,IFERROR(VLOOKUP(実施計画様式!AD204,―!$U$2:$V$3,2,FALSE),"error"))</f>
        <v>0</v>
      </c>
      <c r="AE204">
        <f>IF(実施計画様式!AE204="",0,IFERROR(VLOOKUP(実施計画様式!AE204,―!$W$2:$X$3,2,FALSE),"error"))</f>
        <v>0</v>
      </c>
      <c r="AF204">
        <f>IF(実施計画様式!AF204="",0,IFERROR(VLOOKUP(実施計画様式!AF204,―!$AP$29:$AQ$29,2,FALSE),"error"))</f>
        <v>0</v>
      </c>
      <c r="AG204">
        <f>IF(実施計画様式!AG204="",0,IFERROR(VLOOKUP(実施計画様式!AG204,―!Y:Z,2,FALSE),"error"))</f>
        <v>0</v>
      </c>
      <c r="AH204">
        <f>IF(実施計画様式!AH204="",0,IFERROR(VLOOKUP(実施計画様式!AH204,―!AA:AB,2,FALSE),"error"))</f>
        <v>0</v>
      </c>
      <c r="AI204">
        <f>IF(実施計画様式!AI204="",0,IFERROR(VLOOKUP(実施計画様式!AI204,―!AN:AO,2,FALSE),"error"))</f>
        <v>0</v>
      </c>
      <c r="AJ204">
        <f>IF(実施計画様式!AJ204="",0,IFERROR(VLOOKUP(実施計画様式!AJ204,―!AN:AO,2,FALSE),"error"))</f>
        <v>0</v>
      </c>
      <c r="AK204">
        <f>IF(実施計画様式!AK204="",0,IFERROR(VLOOKUP(実施計画様式!AK204,―!AN:AO,2,FALSE),"error"))</f>
        <v>0</v>
      </c>
      <c r="AL204">
        <f>IF(実施計画様式!AL204="",0,1)</f>
        <v>0</v>
      </c>
      <c r="AM204">
        <f>IF(実施計画様式!AM204="",0,IFERROR(VLOOKUP(実施計画様式!AM204,―!$AP$10:$AQ$23,2,FALSE),"error"))</f>
        <v>0</v>
      </c>
      <c r="AN204">
        <f>IF(実施計画様式!AN204="",0,IFERROR(VLOOKUP(実施計画様式!AN204,―!$AP$39:$AQ$44,2,FALSE),"error"))</f>
        <v>0</v>
      </c>
      <c r="AO204">
        <f>IF(実施計画様式!AO204="",0,IFERROR(VLOOKUP(実施計画様式!AO204,参考資料1_対象分野リスト!$B$2:$C$46,2,FALSE),"error"))</f>
        <v>0</v>
      </c>
      <c r="AP204">
        <f>IF(実施計画様式!AP204="",0,IFERROR(VLOOKUP(実施計画様式!AP204,参考資料1_対象分野リスト!$B$2:$C$46,2,FALSE),"error"))</f>
        <v>0</v>
      </c>
      <c r="AQ204">
        <f>IF(実施計画様式!AQ204="",0,IFERROR(VLOOKUP(実施計画様式!AQ204,参考資料1_対象分野リスト!$B$2:$C$46,2,FALSE),"error"))</f>
        <v>0</v>
      </c>
      <c r="AR204">
        <f>IF(実施計画様式!AR204="",0,IFERROR(VLOOKUP(実施計画様式!AR204,参考資料1_対象分野リスト!$B$2:$C$46,2,FALSE),"error"))</f>
        <v>0</v>
      </c>
      <c r="AS204">
        <f>IF(実施計画様式!AS204="",0,IFERROR(VLOOKUP(実施計画様式!AS204,参考資料1_対象分野リスト!$E$5:$F$35,2,FALSE),"error"))</f>
        <v>0</v>
      </c>
      <c r="BB204">
        <f>IF(実施計画様式!BB204="",0,IFERROR(VLOOKUP(実施計画様式!BB204,―!AK:AL,2,FALSE),"error"))</f>
        <v>0</v>
      </c>
      <c r="BC204" t="str">
        <f t="shared" si="17"/>
        <v/>
      </c>
      <c r="BF204">
        <v>99</v>
      </c>
      <c r="BG204" t="str">
        <f t="shared" ref="BG204:BG267" si="20">IF(D204=1,"予算化時期_R7補正",IF(D204&gt;1,"予算化時期_R8",""))</f>
        <v/>
      </c>
      <c r="BH204" t="str">
        <f>IF(AG204&gt;0,IF(VLOOKUP($B$62,―!$Y$2:$Z$25,2,FALSE)&lt;分岐管理シート!AG204,"予算化方法","予算化方法_未定なし"),"")</f>
        <v/>
      </c>
      <c r="BI204" t="str">
        <f t="shared" ref="BI204:BI267" si="21">IF(D204=1,"予算区分_R8_通常",IF(D204&gt;1,"予算区分_R8_のみ",""))</f>
        <v/>
      </c>
      <c r="BJ204" t="str">
        <f t="shared" ref="BJ204:BJ267" si="22">IF(D204=1,"経済対策との関係_R7補正",IF(D204=2,"経済対策との関係_R8補正",""))</f>
        <v/>
      </c>
      <c r="BK204" t="str">
        <f t="shared" ref="BK204:BK267" si="23">IF(D204=1,"種類_推奨事業メニュー_R7補正",IF(D204=2,"種類_推奨事業メニュー_R8補正",""))</f>
        <v/>
      </c>
      <c r="BL204" t="str">
        <f>_xlfn.IFNA(IF(AND(D204=1,M204=1),INDEX(―!$O$20:$P$26,MATCH(分岐管理シート!N204*100,―!$P$20:$P$26,0),1),""),"")</f>
        <v/>
      </c>
      <c r="BM204" t="str">
        <f>_xlfn.IFNA(IF(AND(D204=1,M204=1),INDEX(―!$O$17:$P$19,MATCH(9-分岐管理シート!N204-分岐管理シート!O204,―!$P$17:$P$19,0),1),""),"")</f>
        <v/>
      </c>
      <c r="BN204" t="str">
        <f>IF(AE204&lt;2,"",―!$AP$28)</f>
        <v/>
      </c>
      <c r="BO204" t="str">
        <f t="shared" si="19"/>
        <v/>
      </c>
      <c r="BP204" t="str">
        <f t="shared" ref="BP204:BP267" si="24">IF(AND(SUM(AN204:AQ204)&gt;=181,SUM(AN204:AQ204)&lt;=936),"農林水産・食品分野の細分化項目",IF(SUM(AN204:AQ204)&gt;936,"中小企業・小規模事業者の賃上げ環境整備の細分化項目",""))</f>
        <v/>
      </c>
      <c r="BR204">
        <f t="shared" si="18"/>
        <v>0</v>
      </c>
    </row>
    <row r="205" spans="3:70" x14ac:dyDescent="0.15">
      <c r="C205">
        <v>133</v>
      </c>
      <c r="D205" s="22">
        <f>IF(実施計画様式!D205="",0,IFERROR(VLOOKUP(実施計画様式!D205,―!A:B,2,FALSE),"error"))</f>
        <v>0</v>
      </c>
      <c r="E205">
        <f>IF(実施計画様式!E205="",0,IFERROR(VLOOKUP(実施計画様式!E205,―!$C$40:$D$47,2,FALSE),"error"))</f>
        <v>0</v>
      </c>
      <c r="F205">
        <f>IF(実施計画様式!F205="",0,IFERROR(VLOOKUP(実施計画様式!F205,―!$E$2:$F$2,2,FALSE),"error"))</f>
        <v>0</v>
      </c>
      <c r="G205">
        <f>IFERROR(VLOOKUP(実施計画様式!G205,―!$G$2:$H$2,2,FALSE),0)</f>
        <v>0</v>
      </c>
      <c r="H205">
        <f>IF(実施計画様式!H205="",0,1)</f>
        <v>0</v>
      </c>
      <c r="I205">
        <f>IF(実施計画様式!I205="",0,IFERROR(VLOOKUP(実施計画様式!I205,―!$I$2:$J$2,2,FALSE),"error"))</f>
        <v>0</v>
      </c>
      <c r="J205">
        <f>IF(実施計画様式!J205="",0,1)</f>
        <v>0</v>
      </c>
      <c r="K205">
        <f>IF(実施計画様式!K205="",0,IFERROR(VLOOKUP(実施計画様式!K205,―!K:L,2,FALSE),"error"))</f>
        <v>0</v>
      </c>
      <c r="L205">
        <f>IF(実施計画様式!L205="",0,IFERROR(VLOOKUP(実施計画様式!L205,―!$M$2:$N$2,2,FALSE),"error"))</f>
        <v>0</v>
      </c>
      <c r="M205">
        <f>IFERROR(VLOOKUP(実施計画様式!M205,―!O:P,2,FALSE),0)</f>
        <v>0</v>
      </c>
      <c r="N205">
        <f>IF(実施計画様式!N205="",0,IFERROR(VLOOKUP(実施計画様式!N205,―!$O$1:$P$12,2,FALSE),"error"))</f>
        <v>0</v>
      </c>
      <c r="O205">
        <f>IF(実施計画様式!O205="",0,IFERROR(VLOOKUP(実施計画様式!O205,―!$O$1:$P$12,2,FALSE),"error"))</f>
        <v>0</v>
      </c>
      <c r="P205">
        <f>IF(実施計画様式!P205="",0,IFERROR(VLOOKUP(実施計画様式!P205,―!$O$1:$P$12,2,FALSE),"error"))</f>
        <v>0</v>
      </c>
      <c r="Q205">
        <f>IF(実施計画様式!Q205="",0,1)</f>
        <v>0</v>
      </c>
      <c r="R205" t="s">
        <v>7625</v>
      </c>
      <c r="S205" t="s">
        <v>7625</v>
      </c>
      <c r="T205">
        <f>IF(実施計画様式!T205="",0,1)</f>
        <v>0</v>
      </c>
      <c r="U205">
        <f>IF(実施計画様式!U205="",0,1)</f>
        <v>0</v>
      </c>
      <c r="V205">
        <f>IF(実施計画様式!V205="",0,1)</f>
        <v>0</v>
      </c>
      <c r="W205">
        <f>IF(実施計画様式!W205="",0,1)</f>
        <v>0</v>
      </c>
      <c r="X205">
        <f>IF(実施計画様式!X205="",0,1)</f>
        <v>0</v>
      </c>
      <c r="Y205">
        <f>IF(実施計画様式!Y205="",0,1)</f>
        <v>0</v>
      </c>
      <c r="Z205">
        <f>IF(実施計画様式!Z205="",0,1)</f>
        <v>0</v>
      </c>
      <c r="AA205">
        <f>IF(実施計画様式!AA205="",0,1)</f>
        <v>0</v>
      </c>
      <c r="AB205">
        <f>IF(実施計画様式!AB205="",0,IFERROR(VLOOKUP(実施計画様式!AB205,―!$Q$2:$R$3,2,FALSE),"error"))</f>
        <v>0</v>
      </c>
      <c r="AC205">
        <f>IF(実施計画様式!AC205="",0,IFERROR(VLOOKUP(実施計画様式!AC205,―!$S$2:$T$3,2,FALSE),"error"))</f>
        <v>0</v>
      </c>
      <c r="AD205">
        <f>IF(実施計画様式!AD205="",0,IFERROR(VLOOKUP(実施計画様式!AD205,―!$U$2:$V$3,2,FALSE),"error"))</f>
        <v>0</v>
      </c>
      <c r="AE205">
        <f>IF(実施計画様式!AE205="",0,IFERROR(VLOOKUP(実施計画様式!AE205,―!$W$2:$X$3,2,FALSE),"error"))</f>
        <v>0</v>
      </c>
      <c r="AF205">
        <f>IF(実施計画様式!AF205="",0,IFERROR(VLOOKUP(実施計画様式!AF205,―!$AP$29:$AQ$29,2,FALSE),"error"))</f>
        <v>0</v>
      </c>
      <c r="AG205">
        <f>IF(実施計画様式!AG205="",0,IFERROR(VLOOKUP(実施計画様式!AG205,―!Y:Z,2,FALSE),"error"))</f>
        <v>0</v>
      </c>
      <c r="AH205">
        <f>IF(実施計画様式!AH205="",0,IFERROR(VLOOKUP(実施計画様式!AH205,―!AA:AB,2,FALSE),"error"))</f>
        <v>0</v>
      </c>
      <c r="AI205">
        <f>IF(実施計画様式!AI205="",0,IFERROR(VLOOKUP(実施計画様式!AI205,―!AN:AO,2,FALSE),"error"))</f>
        <v>0</v>
      </c>
      <c r="AJ205">
        <f>IF(実施計画様式!AJ205="",0,IFERROR(VLOOKUP(実施計画様式!AJ205,―!AN:AO,2,FALSE),"error"))</f>
        <v>0</v>
      </c>
      <c r="AK205">
        <f>IF(実施計画様式!AK205="",0,IFERROR(VLOOKUP(実施計画様式!AK205,―!AN:AO,2,FALSE),"error"))</f>
        <v>0</v>
      </c>
      <c r="AL205">
        <f>IF(実施計画様式!AL205="",0,1)</f>
        <v>0</v>
      </c>
      <c r="AM205">
        <f>IF(実施計画様式!AM205="",0,IFERROR(VLOOKUP(実施計画様式!AM205,―!$AP$10:$AQ$23,2,FALSE),"error"))</f>
        <v>0</v>
      </c>
      <c r="AN205">
        <f>IF(実施計画様式!AN205="",0,IFERROR(VLOOKUP(実施計画様式!AN205,―!$AP$39:$AQ$44,2,FALSE),"error"))</f>
        <v>0</v>
      </c>
      <c r="AO205">
        <f>IF(実施計画様式!AO205="",0,IFERROR(VLOOKUP(実施計画様式!AO205,参考資料1_対象分野リスト!$B$2:$C$46,2,FALSE),"error"))</f>
        <v>0</v>
      </c>
      <c r="AP205">
        <f>IF(実施計画様式!AP205="",0,IFERROR(VLOOKUP(実施計画様式!AP205,参考資料1_対象分野リスト!$B$2:$C$46,2,FALSE),"error"))</f>
        <v>0</v>
      </c>
      <c r="AQ205">
        <f>IF(実施計画様式!AQ205="",0,IFERROR(VLOOKUP(実施計画様式!AQ205,参考資料1_対象分野リスト!$B$2:$C$46,2,FALSE),"error"))</f>
        <v>0</v>
      </c>
      <c r="AR205">
        <f>IF(実施計画様式!AR205="",0,IFERROR(VLOOKUP(実施計画様式!AR205,参考資料1_対象分野リスト!$B$2:$C$46,2,FALSE),"error"))</f>
        <v>0</v>
      </c>
      <c r="AS205">
        <f>IF(実施計画様式!AS205="",0,IFERROR(VLOOKUP(実施計画様式!AS205,参考資料1_対象分野リスト!$E$5:$F$35,2,FALSE),"error"))</f>
        <v>0</v>
      </c>
      <c r="BB205">
        <f>IF(実施計画様式!BB205="",0,IFERROR(VLOOKUP(実施計画様式!BB205,―!AK:AL,2,FALSE),"error"))</f>
        <v>0</v>
      </c>
      <c r="BC205" t="str">
        <f t="shared" si="17"/>
        <v/>
      </c>
      <c r="BF205">
        <v>99</v>
      </c>
      <c r="BG205" t="str">
        <f t="shared" si="20"/>
        <v/>
      </c>
      <c r="BH205" t="str">
        <f>IF(AG205&gt;0,IF(VLOOKUP($B$62,―!$Y$2:$Z$25,2,FALSE)&lt;分岐管理シート!AG205,"予算化方法","予算化方法_未定なし"),"")</f>
        <v/>
      </c>
      <c r="BI205" t="str">
        <f t="shared" si="21"/>
        <v/>
      </c>
      <c r="BJ205" t="str">
        <f t="shared" si="22"/>
        <v/>
      </c>
      <c r="BK205" t="str">
        <f t="shared" si="23"/>
        <v/>
      </c>
      <c r="BL205" t="str">
        <f>_xlfn.IFNA(IF(AND(D205=1,M205=1),INDEX(―!$O$20:$P$26,MATCH(分岐管理シート!N205*100,―!$P$20:$P$26,0),1),""),"")</f>
        <v/>
      </c>
      <c r="BM205" t="str">
        <f>_xlfn.IFNA(IF(AND(D205=1,M205=1),INDEX(―!$O$17:$P$19,MATCH(9-分岐管理シート!N205-分岐管理シート!O205,―!$P$17:$P$19,0),1),""),"")</f>
        <v/>
      </c>
      <c r="BN205" t="str">
        <f>IF(AE205&lt;2,"",―!$AP$28)</f>
        <v/>
      </c>
      <c r="BO205" t="str">
        <f t="shared" si="19"/>
        <v/>
      </c>
      <c r="BP205" t="str">
        <f t="shared" si="24"/>
        <v/>
      </c>
      <c r="BR205">
        <f t="shared" si="18"/>
        <v>0</v>
      </c>
    </row>
    <row r="206" spans="3:70" x14ac:dyDescent="0.15">
      <c r="C206">
        <v>134</v>
      </c>
      <c r="D206" s="22">
        <f>IF(実施計画様式!D206="",0,IFERROR(VLOOKUP(実施計画様式!D206,―!A:B,2,FALSE),"error"))</f>
        <v>0</v>
      </c>
      <c r="E206">
        <f>IF(実施計画様式!E206="",0,IFERROR(VLOOKUP(実施計画様式!E206,―!$C$40:$D$47,2,FALSE),"error"))</f>
        <v>0</v>
      </c>
      <c r="F206">
        <f>IF(実施計画様式!F206="",0,IFERROR(VLOOKUP(実施計画様式!F206,―!$E$2:$F$2,2,FALSE),"error"))</f>
        <v>0</v>
      </c>
      <c r="G206">
        <f>IFERROR(VLOOKUP(実施計画様式!G206,―!$G$2:$H$2,2,FALSE),0)</f>
        <v>0</v>
      </c>
      <c r="H206">
        <f>IF(実施計画様式!H206="",0,1)</f>
        <v>0</v>
      </c>
      <c r="I206">
        <f>IF(実施計画様式!I206="",0,IFERROR(VLOOKUP(実施計画様式!I206,―!$I$2:$J$2,2,FALSE),"error"))</f>
        <v>0</v>
      </c>
      <c r="J206">
        <f>IF(実施計画様式!J206="",0,1)</f>
        <v>0</v>
      </c>
      <c r="K206">
        <f>IF(実施計画様式!K206="",0,IFERROR(VLOOKUP(実施計画様式!K206,―!K:L,2,FALSE),"error"))</f>
        <v>0</v>
      </c>
      <c r="L206">
        <f>IF(実施計画様式!L206="",0,IFERROR(VLOOKUP(実施計画様式!L206,―!$M$2:$N$2,2,FALSE),"error"))</f>
        <v>0</v>
      </c>
      <c r="M206">
        <f>IFERROR(VLOOKUP(実施計画様式!M206,―!O:P,2,FALSE),0)</f>
        <v>0</v>
      </c>
      <c r="N206">
        <f>IF(実施計画様式!N206="",0,IFERROR(VLOOKUP(実施計画様式!N206,―!$O$1:$P$12,2,FALSE),"error"))</f>
        <v>0</v>
      </c>
      <c r="O206">
        <f>IF(実施計画様式!O206="",0,IFERROR(VLOOKUP(実施計画様式!O206,―!$O$1:$P$12,2,FALSE),"error"))</f>
        <v>0</v>
      </c>
      <c r="P206">
        <f>IF(実施計画様式!P206="",0,IFERROR(VLOOKUP(実施計画様式!P206,―!$O$1:$P$12,2,FALSE),"error"))</f>
        <v>0</v>
      </c>
      <c r="Q206">
        <f>IF(実施計画様式!Q206="",0,1)</f>
        <v>0</v>
      </c>
      <c r="R206" t="s">
        <v>7625</v>
      </c>
      <c r="S206" t="s">
        <v>7625</v>
      </c>
      <c r="T206">
        <f>IF(実施計画様式!T206="",0,1)</f>
        <v>0</v>
      </c>
      <c r="U206">
        <f>IF(実施計画様式!U206="",0,1)</f>
        <v>0</v>
      </c>
      <c r="V206">
        <f>IF(実施計画様式!V206="",0,1)</f>
        <v>0</v>
      </c>
      <c r="W206">
        <f>IF(実施計画様式!W206="",0,1)</f>
        <v>0</v>
      </c>
      <c r="X206">
        <f>IF(実施計画様式!X206="",0,1)</f>
        <v>0</v>
      </c>
      <c r="Y206">
        <f>IF(実施計画様式!Y206="",0,1)</f>
        <v>0</v>
      </c>
      <c r="Z206">
        <f>IF(実施計画様式!Z206="",0,1)</f>
        <v>0</v>
      </c>
      <c r="AA206">
        <f>IF(実施計画様式!AA206="",0,1)</f>
        <v>0</v>
      </c>
      <c r="AB206">
        <f>IF(実施計画様式!AB206="",0,IFERROR(VLOOKUP(実施計画様式!AB206,―!$Q$2:$R$3,2,FALSE),"error"))</f>
        <v>0</v>
      </c>
      <c r="AC206">
        <f>IF(実施計画様式!AC206="",0,IFERROR(VLOOKUP(実施計画様式!AC206,―!$S$2:$T$3,2,FALSE),"error"))</f>
        <v>0</v>
      </c>
      <c r="AD206">
        <f>IF(実施計画様式!AD206="",0,IFERROR(VLOOKUP(実施計画様式!AD206,―!$U$2:$V$3,2,FALSE),"error"))</f>
        <v>0</v>
      </c>
      <c r="AE206">
        <f>IF(実施計画様式!AE206="",0,IFERROR(VLOOKUP(実施計画様式!AE206,―!$W$2:$X$3,2,FALSE),"error"))</f>
        <v>0</v>
      </c>
      <c r="AF206">
        <f>IF(実施計画様式!AF206="",0,IFERROR(VLOOKUP(実施計画様式!AF206,―!$AP$29:$AQ$29,2,FALSE),"error"))</f>
        <v>0</v>
      </c>
      <c r="AG206">
        <f>IF(実施計画様式!AG206="",0,IFERROR(VLOOKUP(実施計画様式!AG206,―!Y:Z,2,FALSE),"error"))</f>
        <v>0</v>
      </c>
      <c r="AH206">
        <f>IF(実施計画様式!AH206="",0,IFERROR(VLOOKUP(実施計画様式!AH206,―!AA:AB,2,FALSE),"error"))</f>
        <v>0</v>
      </c>
      <c r="AI206">
        <f>IF(実施計画様式!AI206="",0,IFERROR(VLOOKUP(実施計画様式!AI206,―!AN:AO,2,FALSE),"error"))</f>
        <v>0</v>
      </c>
      <c r="AJ206">
        <f>IF(実施計画様式!AJ206="",0,IFERROR(VLOOKUP(実施計画様式!AJ206,―!AN:AO,2,FALSE),"error"))</f>
        <v>0</v>
      </c>
      <c r="AK206">
        <f>IF(実施計画様式!AK206="",0,IFERROR(VLOOKUP(実施計画様式!AK206,―!AN:AO,2,FALSE),"error"))</f>
        <v>0</v>
      </c>
      <c r="AL206">
        <f>IF(実施計画様式!AL206="",0,1)</f>
        <v>0</v>
      </c>
      <c r="AM206">
        <f>IF(実施計画様式!AM206="",0,IFERROR(VLOOKUP(実施計画様式!AM206,―!$AP$10:$AQ$23,2,FALSE),"error"))</f>
        <v>0</v>
      </c>
      <c r="AN206">
        <f>IF(実施計画様式!AN206="",0,IFERROR(VLOOKUP(実施計画様式!AN206,―!$AP$39:$AQ$44,2,FALSE),"error"))</f>
        <v>0</v>
      </c>
      <c r="AO206">
        <f>IF(実施計画様式!AO206="",0,IFERROR(VLOOKUP(実施計画様式!AO206,参考資料1_対象分野リスト!$B$2:$C$46,2,FALSE),"error"))</f>
        <v>0</v>
      </c>
      <c r="AP206">
        <f>IF(実施計画様式!AP206="",0,IFERROR(VLOOKUP(実施計画様式!AP206,参考資料1_対象分野リスト!$B$2:$C$46,2,FALSE),"error"))</f>
        <v>0</v>
      </c>
      <c r="AQ206">
        <f>IF(実施計画様式!AQ206="",0,IFERROR(VLOOKUP(実施計画様式!AQ206,参考資料1_対象分野リスト!$B$2:$C$46,2,FALSE),"error"))</f>
        <v>0</v>
      </c>
      <c r="AR206">
        <f>IF(実施計画様式!AR206="",0,IFERROR(VLOOKUP(実施計画様式!AR206,参考資料1_対象分野リスト!$B$2:$C$46,2,FALSE),"error"))</f>
        <v>0</v>
      </c>
      <c r="AS206">
        <f>IF(実施計画様式!AS206="",0,IFERROR(VLOOKUP(実施計画様式!AS206,参考資料1_対象分野リスト!$E$5:$F$35,2,FALSE),"error"))</f>
        <v>0</v>
      </c>
      <c r="BB206">
        <f>IF(実施計画様式!BB206="",0,IFERROR(VLOOKUP(実施計画様式!BB206,―!AK:AL,2,FALSE),"error"))</f>
        <v>0</v>
      </c>
      <c r="BC206" t="str">
        <f t="shared" si="17"/>
        <v/>
      </c>
      <c r="BF206">
        <v>99</v>
      </c>
      <c r="BG206" t="str">
        <f t="shared" si="20"/>
        <v/>
      </c>
      <c r="BH206" t="str">
        <f>IF(AG206&gt;0,IF(VLOOKUP($B$62,―!$Y$2:$Z$25,2,FALSE)&lt;分岐管理シート!AG206,"予算化方法","予算化方法_未定なし"),"")</f>
        <v/>
      </c>
      <c r="BI206" t="str">
        <f t="shared" si="21"/>
        <v/>
      </c>
      <c r="BJ206" t="str">
        <f t="shared" si="22"/>
        <v/>
      </c>
      <c r="BK206" t="str">
        <f t="shared" si="23"/>
        <v/>
      </c>
      <c r="BL206" t="str">
        <f>_xlfn.IFNA(IF(AND(D206=1,M206=1),INDEX(―!$O$20:$P$26,MATCH(分岐管理シート!N206*100,―!$P$20:$P$26,0),1),""),"")</f>
        <v/>
      </c>
      <c r="BM206" t="str">
        <f>_xlfn.IFNA(IF(AND(D206=1,M206=1),INDEX(―!$O$17:$P$19,MATCH(9-分岐管理シート!N206-分岐管理シート!O206,―!$P$17:$P$19,0),1),""),"")</f>
        <v/>
      </c>
      <c r="BN206" t="str">
        <f>IF(AE206&lt;2,"",―!$AP$28)</f>
        <v/>
      </c>
      <c r="BO206" t="str">
        <f t="shared" si="19"/>
        <v/>
      </c>
      <c r="BP206" t="str">
        <f t="shared" si="24"/>
        <v/>
      </c>
      <c r="BR206">
        <f t="shared" si="18"/>
        <v>0</v>
      </c>
    </row>
    <row r="207" spans="3:70" x14ac:dyDescent="0.15">
      <c r="C207">
        <v>135</v>
      </c>
      <c r="D207" s="22">
        <f>IF(実施計画様式!D207="",0,IFERROR(VLOOKUP(実施計画様式!D207,―!A:B,2,FALSE),"error"))</f>
        <v>0</v>
      </c>
      <c r="E207">
        <f>IF(実施計画様式!E207="",0,IFERROR(VLOOKUP(実施計画様式!E207,―!$C$40:$D$47,2,FALSE),"error"))</f>
        <v>0</v>
      </c>
      <c r="F207">
        <f>IF(実施計画様式!F207="",0,IFERROR(VLOOKUP(実施計画様式!F207,―!$E$2:$F$2,2,FALSE),"error"))</f>
        <v>0</v>
      </c>
      <c r="G207">
        <f>IFERROR(VLOOKUP(実施計画様式!G207,―!$G$2:$H$2,2,FALSE),0)</f>
        <v>0</v>
      </c>
      <c r="H207">
        <f>IF(実施計画様式!H207="",0,1)</f>
        <v>0</v>
      </c>
      <c r="I207">
        <f>IF(実施計画様式!I207="",0,IFERROR(VLOOKUP(実施計画様式!I207,―!$I$2:$J$2,2,FALSE),"error"))</f>
        <v>0</v>
      </c>
      <c r="J207">
        <f>IF(実施計画様式!J207="",0,1)</f>
        <v>0</v>
      </c>
      <c r="K207">
        <f>IF(実施計画様式!K207="",0,IFERROR(VLOOKUP(実施計画様式!K207,―!K:L,2,FALSE),"error"))</f>
        <v>0</v>
      </c>
      <c r="L207">
        <f>IF(実施計画様式!L207="",0,IFERROR(VLOOKUP(実施計画様式!L207,―!$M$2:$N$2,2,FALSE),"error"))</f>
        <v>0</v>
      </c>
      <c r="M207">
        <f>IFERROR(VLOOKUP(実施計画様式!M207,―!O:P,2,FALSE),0)</f>
        <v>0</v>
      </c>
      <c r="N207">
        <f>IF(実施計画様式!N207="",0,IFERROR(VLOOKUP(実施計画様式!N207,―!$O$1:$P$12,2,FALSE),"error"))</f>
        <v>0</v>
      </c>
      <c r="O207">
        <f>IF(実施計画様式!O207="",0,IFERROR(VLOOKUP(実施計画様式!O207,―!$O$1:$P$12,2,FALSE),"error"))</f>
        <v>0</v>
      </c>
      <c r="P207">
        <f>IF(実施計画様式!P207="",0,IFERROR(VLOOKUP(実施計画様式!P207,―!$O$1:$P$12,2,FALSE),"error"))</f>
        <v>0</v>
      </c>
      <c r="Q207">
        <f>IF(実施計画様式!Q207="",0,1)</f>
        <v>0</v>
      </c>
      <c r="R207" t="s">
        <v>7625</v>
      </c>
      <c r="S207" t="s">
        <v>7625</v>
      </c>
      <c r="T207">
        <f>IF(実施計画様式!T207="",0,1)</f>
        <v>0</v>
      </c>
      <c r="U207">
        <f>IF(実施計画様式!U207="",0,1)</f>
        <v>0</v>
      </c>
      <c r="V207">
        <f>IF(実施計画様式!V207="",0,1)</f>
        <v>0</v>
      </c>
      <c r="W207">
        <f>IF(実施計画様式!W207="",0,1)</f>
        <v>0</v>
      </c>
      <c r="X207">
        <f>IF(実施計画様式!X207="",0,1)</f>
        <v>0</v>
      </c>
      <c r="Y207">
        <f>IF(実施計画様式!Y207="",0,1)</f>
        <v>0</v>
      </c>
      <c r="Z207">
        <f>IF(実施計画様式!Z207="",0,1)</f>
        <v>0</v>
      </c>
      <c r="AA207">
        <f>IF(実施計画様式!AA207="",0,1)</f>
        <v>0</v>
      </c>
      <c r="AB207">
        <f>IF(実施計画様式!AB207="",0,IFERROR(VLOOKUP(実施計画様式!AB207,―!$Q$2:$R$3,2,FALSE),"error"))</f>
        <v>0</v>
      </c>
      <c r="AC207">
        <f>IF(実施計画様式!AC207="",0,IFERROR(VLOOKUP(実施計画様式!AC207,―!$S$2:$T$3,2,FALSE),"error"))</f>
        <v>0</v>
      </c>
      <c r="AD207">
        <f>IF(実施計画様式!AD207="",0,IFERROR(VLOOKUP(実施計画様式!AD207,―!$U$2:$V$3,2,FALSE),"error"))</f>
        <v>0</v>
      </c>
      <c r="AE207">
        <f>IF(実施計画様式!AE207="",0,IFERROR(VLOOKUP(実施計画様式!AE207,―!$W$2:$X$3,2,FALSE),"error"))</f>
        <v>0</v>
      </c>
      <c r="AF207">
        <f>IF(実施計画様式!AF207="",0,IFERROR(VLOOKUP(実施計画様式!AF207,―!$AP$29:$AQ$29,2,FALSE),"error"))</f>
        <v>0</v>
      </c>
      <c r="AG207">
        <f>IF(実施計画様式!AG207="",0,IFERROR(VLOOKUP(実施計画様式!AG207,―!Y:Z,2,FALSE),"error"))</f>
        <v>0</v>
      </c>
      <c r="AH207">
        <f>IF(実施計画様式!AH207="",0,IFERROR(VLOOKUP(実施計画様式!AH207,―!AA:AB,2,FALSE),"error"))</f>
        <v>0</v>
      </c>
      <c r="AI207">
        <f>IF(実施計画様式!AI207="",0,IFERROR(VLOOKUP(実施計画様式!AI207,―!AN:AO,2,FALSE),"error"))</f>
        <v>0</v>
      </c>
      <c r="AJ207">
        <f>IF(実施計画様式!AJ207="",0,IFERROR(VLOOKUP(実施計画様式!AJ207,―!AN:AO,2,FALSE),"error"))</f>
        <v>0</v>
      </c>
      <c r="AK207">
        <f>IF(実施計画様式!AK207="",0,IFERROR(VLOOKUP(実施計画様式!AK207,―!AN:AO,2,FALSE),"error"))</f>
        <v>0</v>
      </c>
      <c r="AL207">
        <f>IF(実施計画様式!AL207="",0,1)</f>
        <v>0</v>
      </c>
      <c r="AM207">
        <f>IF(実施計画様式!AM207="",0,IFERROR(VLOOKUP(実施計画様式!AM207,―!$AP$10:$AQ$23,2,FALSE),"error"))</f>
        <v>0</v>
      </c>
      <c r="AN207">
        <f>IF(実施計画様式!AN207="",0,IFERROR(VLOOKUP(実施計画様式!AN207,―!$AP$39:$AQ$44,2,FALSE),"error"))</f>
        <v>0</v>
      </c>
      <c r="AO207">
        <f>IF(実施計画様式!AO207="",0,IFERROR(VLOOKUP(実施計画様式!AO207,参考資料1_対象分野リスト!$B$2:$C$46,2,FALSE),"error"))</f>
        <v>0</v>
      </c>
      <c r="AP207">
        <f>IF(実施計画様式!AP207="",0,IFERROR(VLOOKUP(実施計画様式!AP207,参考資料1_対象分野リスト!$B$2:$C$46,2,FALSE),"error"))</f>
        <v>0</v>
      </c>
      <c r="AQ207">
        <f>IF(実施計画様式!AQ207="",0,IFERROR(VLOOKUP(実施計画様式!AQ207,参考資料1_対象分野リスト!$B$2:$C$46,2,FALSE),"error"))</f>
        <v>0</v>
      </c>
      <c r="AR207">
        <f>IF(実施計画様式!AR207="",0,IFERROR(VLOOKUP(実施計画様式!AR207,参考資料1_対象分野リスト!$B$2:$C$46,2,FALSE),"error"))</f>
        <v>0</v>
      </c>
      <c r="AS207">
        <f>IF(実施計画様式!AS207="",0,IFERROR(VLOOKUP(実施計画様式!AS207,参考資料1_対象分野リスト!$E$5:$F$35,2,FALSE),"error"))</f>
        <v>0</v>
      </c>
      <c r="BB207">
        <f>IF(実施計画様式!BB207="",0,IFERROR(VLOOKUP(実施計画様式!BB207,―!AK:AL,2,FALSE),"error"))</f>
        <v>0</v>
      </c>
      <c r="BC207" t="str">
        <f t="shared" si="17"/>
        <v/>
      </c>
      <c r="BF207">
        <v>99</v>
      </c>
      <c r="BG207" t="str">
        <f t="shared" si="20"/>
        <v/>
      </c>
      <c r="BH207" t="str">
        <f>IF(AG207&gt;0,IF(VLOOKUP($B$62,―!$Y$2:$Z$25,2,FALSE)&lt;分岐管理シート!AG207,"予算化方法","予算化方法_未定なし"),"")</f>
        <v/>
      </c>
      <c r="BI207" t="str">
        <f t="shared" si="21"/>
        <v/>
      </c>
      <c r="BJ207" t="str">
        <f t="shared" si="22"/>
        <v/>
      </c>
      <c r="BK207" t="str">
        <f t="shared" si="23"/>
        <v/>
      </c>
      <c r="BL207" t="str">
        <f>_xlfn.IFNA(IF(AND(D207=1,M207=1),INDEX(―!$O$20:$P$26,MATCH(分岐管理シート!N207*100,―!$P$20:$P$26,0),1),""),"")</f>
        <v/>
      </c>
      <c r="BM207" t="str">
        <f>_xlfn.IFNA(IF(AND(D207=1,M207=1),INDEX(―!$O$17:$P$19,MATCH(9-分岐管理シート!N207-分岐管理シート!O207,―!$P$17:$P$19,0),1),""),"")</f>
        <v/>
      </c>
      <c r="BN207" t="str">
        <f>IF(AE207&lt;2,"",―!$AP$28)</f>
        <v/>
      </c>
      <c r="BO207" t="str">
        <f t="shared" si="19"/>
        <v/>
      </c>
      <c r="BP207" t="str">
        <f t="shared" si="24"/>
        <v/>
      </c>
      <c r="BR207">
        <f t="shared" si="18"/>
        <v>0</v>
      </c>
    </row>
    <row r="208" spans="3:70" x14ac:dyDescent="0.15">
      <c r="C208">
        <v>136</v>
      </c>
      <c r="D208" s="22">
        <f>IF(実施計画様式!D208="",0,IFERROR(VLOOKUP(実施計画様式!D208,―!A:B,2,FALSE),"error"))</f>
        <v>0</v>
      </c>
      <c r="E208">
        <f>IF(実施計画様式!E208="",0,IFERROR(VLOOKUP(実施計画様式!E208,―!$C$40:$D$47,2,FALSE),"error"))</f>
        <v>0</v>
      </c>
      <c r="F208">
        <f>IF(実施計画様式!F208="",0,IFERROR(VLOOKUP(実施計画様式!F208,―!$E$2:$F$2,2,FALSE),"error"))</f>
        <v>0</v>
      </c>
      <c r="G208">
        <f>IFERROR(VLOOKUP(実施計画様式!G208,―!$G$2:$H$2,2,FALSE),0)</f>
        <v>0</v>
      </c>
      <c r="H208">
        <f>IF(実施計画様式!H208="",0,1)</f>
        <v>0</v>
      </c>
      <c r="I208">
        <f>IF(実施計画様式!I208="",0,IFERROR(VLOOKUP(実施計画様式!I208,―!$I$2:$J$2,2,FALSE),"error"))</f>
        <v>0</v>
      </c>
      <c r="J208">
        <f>IF(実施計画様式!J208="",0,1)</f>
        <v>0</v>
      </c>
      <c r="K208">
        <f>IF(実施計画様式!K208="",0,IFERROR(VLOOKUP(実施計画様式!K208,―!K:L,2,FALSE),"error"))</f>
        <v>0</v>
      </c>
      <c r="L208">
        <f>IF(実施計画様式!L208="",0,IFERROR(VLOOKUP(実施計画様式!L208,―!$M$2:$N$2,2,FALSE),"error"))</f>
        <v>0</v>
      </c>
      <c r="M208">
        <f>IFERROR(VLOOKUP(実施計画様式!M208,―!O:P,2,FALSE),0)</f>
        <v>0</v>
      </c>
      <c r="N208">
        <f>IF(実施計画様式!N208="",0,IFERROR(VLOOKUP(実施計画様式!N208,―!$O$1:$P$12,2,FALSE),"error"))</f>
        <v>0</v>
      </c>
      <c r="O208">
        <f>IF(実施計画様式!O208="",0,IFERROR(VLOOKUP(実施計画様式!O208,―!$O$1:$P$12,2,FALSE),"error"))</f>
        <v>0</v>
      </c>
      <c r="P208">
        <f>IF(実施計画様式!P208="",0,IFERROR(VLOOKUP(実施計画様式!P208,―!$O$1:$P$12,2,FALSE),"error"))</f>
        <v>0</v>
      </c>
      <c r="Q208">
        <f>IF(実施計画様式!Q208="",0,1)</f>
        <v>0</v>
      </c>
      <c r="R208" t="s">
        <v>7625</v>
      </c>
      <c r="S208" t="s">
        <v>7625</v>
      </c>
      <c r="T208">
        <f>IF(実施計画様式!T208="",0,1)</f>
        <v>0</v>
      </c>
      <c r="U208">
        <f>IF(実施計画様式!U208="",0,1)</f>
        <v>0</v>
      </c>
      <c r="V208">
        <f>IF(実施計画様式!V208="",0,1)</f>
        <v>0</v>
      </c>
      <c r="W208">
        <f>IF(実施計画様式!W208="",0,1)</f>
        <v>0</v>
      </c>
      <c r="X208">
        <f>IF(実施計画様式!X208="",0,1)</f>
        <v>0</v>
      </c>
      <c r="Y208">
        <f>IF(実施計画様式!Y208="",0,1)</f>
        <v>0</v>
      </c>
      <c r="Z208">
        <f>IF(実施計画様式!Z208="",0,1)</f>
        <v>0</v>
      </c>
      <c r="AA208">
        <f>IF(実施計画様式!AA208="",0,1)</f>
        <v>0</v>
      </c>
      <c r="AB208">
        <f>IF(実施計画様式!AB208="",0,IFERROR(VLOOKUP(実施計画様式!AB208,―!$Q$2:$R$3,2,FALSE),"error"))</f>
        <v>0</v>
      </c>
      <c r="AC208">
        <f>IF(実施計画様式!AC208="",0,IFERROR(VLOOKUP(実施計画様式!AC208,―!$S$2:$T$3,2,FALSE),"error"))</f>
        <v>0</v>
      </c>
      <c r="AD208">
        <f>IF(実施計画様式!AD208="",0,IFERROR(VLOOKUP(実施計画様式!AD208,―!$U$2:$V$3,2,FALSE),"error"))</f>
        <v>0</v>
      </c>
      <c r="AE208">
        <f>IF(実施計画様式!AE208="",0,IFERROR(VLOOKUP(実施計画様式!AE208,―!$W$2:$X$3,2,FALSE),"error"))</f>
        <v>0</v>
      </c>
      <c r="AF208">
        <f>IF(実施計画様式!AF208="",0,IFERROR(VLOOKUP(実施計画様式!AF208,―!$AP$29:$AQ$29,2,FALSE),"error"))</f>
        <v>0</v>
      </c>
      <c r="AG208">
        <f>IF(実施計画様式!AG208="",0,IFERROR(VLOOKUP(実施計画様式!AG208,―!Y:Z,2,FALSE),"error"))</f>
        <v>0</v>
      </c>
      <c r="AH208">
        <f>IF(実施計画様式!AH208="",0,IFERROR(VLOOKUP(実施計画様式!AH208,―!AA:AB,2,FALSE),"error"))</f>
        <v>0</v>
      </c>
      <c r="AI208">
        <f>IF(実施計画様式!AI208="",0,IFERROR(VLOOKUP(実施計画様式!AI208,―!AN:AO,2,FALSE),"error"))</f>
        <v>0</v>
      </c>
      <c r="AJ208">
        <f>IF(実施計画様式!AJ208="",0,IFERROR(VLOOKUP(実施計画様式!AJ208,―!AN:AO,2,FALSE),"error"))</f>
        <v>0</v>
      </c>
      <c r="AK208">
        <f>IF(実施計画様式!AK208="",0,IFERROR(VLOOKUP(実施計画様式!AK208,―!AN:AO,2,FALSE),"error"))</f>
        <v>0</v>
      </c>
      <c r="AL208">
        <f>IF(実施計画様式!AL208="",0,1)</f>
        <v>0</v>
      </c>
      <c r="AM208">
        <f>IF(実施計画様式!AM208="",0,IFERROR(VLOOKUP(実施計画様式!AM208,―!$AP$10:$AQ$23,2,FALSE),"error"))</f>
        <v>0</v>
      </c>
      <c r="AN208">
        <f>IF(実施計画様式!AN208="",0,IFERROR(VLOOKUP(実施計画様式!AN208,―!$AP$39:$AQ$44,2,FALSE),"error"))</f>
        <v>0</v>
      </c>
      <c r="AO208">
        <f>IF(実施計画様式!AO208="",0,IFERROR(VLOOKUP(実施計画様式!AO208,参考資料1_対象分野リスト!$B$2:$C$46,2,FALSE),"error"))</f>
        <v>0</v>
      </c>
      <c r="AP208">
        <f>IF(実施計画様式!AP208="",0,IFERROR(VLOOKUP(実施計画様式!AP208,参考資料1_対象分野リスト!$B$2:$C$46,2,FALSE),"error"))</f>
        <v>0</v>
      </c>
      <c r="AQ208">
        <f>IF(実施計画様式!AQ208="",0,IFERROR(VLOOKUP(実施計画様式!AQ208,参考資料1_対象分野リスト!$B$2:$C$46,2,FALSE),"error"))</f>
        <v>0</v>
      </c>
      <c r="AR208">
        <f>IF(実施計画様式!AR208="",0,IFERROR(VLOOKUP(実施計画様式!AR208,参考資料1_対象分野リスト!$B$2:$C$46,2,FALSE),"error"))</f>
        <v>0</v>
      </c>
      <c r="AS208">
        <f>IF(実施計画様式!AS208="",0,IFERROR(VLOOKUP(実施計画様式!AS208,参考資料1_対象分野リスト!$E$5:$F$35,2,FALSE),"error"))</f>
        <v>0</v>
      </c>
      <c r="BB208">
        <f>IF(実施計画様式!BB208="",0,IFERROR(VLOOKUP(実施計画様式!BB208,―!AK:AL,2,FALSE),"error"))</f>
        <v>0</v>
      </c>
      <c r="BC208" t="str">
        <f t="shared" si="17"/>
        <v/>
      </c>
      <c r="BF208">
        <v>99</v>
      </c>
      <c r="BG208" t="str">
        <f t="shared" si="20"/>
        <v/>
      </c>
      <c r="BH208" t="str">
        <f>IF(AG208&gt;0,IF(VLOOKUP($B$62,―!$Y$2:$Z$25,2,FALSE)&lt;分岐管理シート!AG208,"予算化方法","予算化方法_未定なし"),"")</f>
        <v/>
      </c>
      <c r="BI208" t="str">
        <f t="shared" si="21"/>
        <v/>
      </c>
      <c r="BJ208" t="str">
        <f t="shared" si="22"/>
        <v/>
      </c>
      <c r="BK208" t="str">
        <f t="shared" si="23"/>
        <v/>
      </c>
      <c r="BL208" t="str">
        <f>_xlfn.IFNA(IF(AND(D208=1,M208=1),INDEX(―!$O$20:$P$26,MATCH(分岐管理シート!N208*100,―!$P$20:$P$26,0),1),""),"")</f>
        <v/>
      </c>
      <c r="BM208" t="str">
        <f>_xlfn.IFNA(IF(AND(D208=1,M208=1),INDEX(―!$O$17:$P$19,MATCH(9-分岐管理シート!N208-分岐管理シート!O208,―!$P$17:$P$19,0),1),""),"")</f>
        <v/>
      </c>
      <c r="BN208" t="str">
        <f>IF(AE208&lt;2,"",―!$AP$28)</f>
        <v/>
      </c>
      <c r="BO208" t="str">
        <f t="shared" si="19"/>
        <v/>
      </c>
      <c r="BP208" t="str">
        <f t="shared" si="24"/>
        <v/>
      </c>
      <c r="BR208">
        <f t="shared" si="18"/>
        <v>0</v>
      </c>
    </row>
    <row r="209" spans="3:70" x14ac:dyDescent="0.15">
      <c r="C209">
        <v>137</v>
      </c>
      <c r="D209" s="22">
        <f>IF(実施計画様式!D209="",0,IFERROR(VLOOKUP(実施計画様式!D209,―!A:B,2,FALSE),"error"))</f>
        <v>0</v>
      </c>
      <c r="E209">
        <f>IF(実施計画様式!E209="",0,IFERROR(VLOOKUP(実施計画様式!E209,―!$C$40:$D$47,2,FALSE),"error"))</f>
        <v>0</v>
      </c>
      <c r="F209">
        <f>IF(実施計画様式!F209="",0,IFERROR(VLOOKUP(実施計画様式!F209,―!$E$2:$F$2,2,FALSE),"error"))</f>
        <v>0</v>
      </c>
      <c r="G209">
        <f>IFERROR(VLOOKUP(実施計画様式!G209,―!$G$2:$H$2,2,FALSE),0)</f>
        <v>0</v>
      </c>
      <c r="H209">
        <f>IF(実施計画様式!H209="",0,1)</f>
        <v>0</v>
      </c>
      <c r="I209">
        <f>IF(実施計画様式!I209="",0,IFERROR(VLOOKUP(実施計画様式!I209,―!$I$2:$J$2,2,FALSE),"error"))</f>
        <v>0</v>
      </c>
      <c r="J209">
        <f>IF(実施計画様式!J209="",0,1)</f>
        <v>0</v>
      </c>
      <c r="K209">
        <f>IF(実施計画様式!K209="",0,IFERROR(VLOOKUP(実施計画様式!K209,―!K:L,2,FALSE),"error"))</f>
        <v>0</v>
      </c>
      <c r="L209">
        <f>IF(実施計画様式!L209="",0,IFERROR(VLOOKUP(実施計画様式!L209,―!$M$2:$N$2,2,FALSE),"error"))</f>
        <v>0</v>
      </c>
      <c r="M209">
        <f>IFERROR(VLOOKUP(実施計画様式!M209,―!O:P,2,FALSE),0)</f>
        <v>0</v>
      </c>
      <c r="N209">
        <f>IF(実施計画様式!N209="",0,IFERROR(VLOOKUP(実施計画様式!N209,―!$O$1:$P$12,2,FALSE),"error"))</f>
        <v>0</v>
      </c>
      <c r="O209">
        <f>IF(実施計画様式!O209="",0,IFERROR(VLOOKUP(実施計画様式!O209,―!$O$1:$P$12,2,FALSE),"error"))</f>
        <v>0</v>
      </c>
      <c r="P209">
        <f>IF(実施計画様式!P209="",0,IFERROR(VLOOKUP(実施計画様式!P209,―!$O$1:$P$12,2,FALSE),"error"))</f>
        <v>0</v>
      </c>
      <c r="Q209">
        <f>IF(実施計画様式!Q209="",0,1)</f>
        <v>0</v>
      </c>
      <c r="R209" t="s">
        <v>7625</v>
      </c>
      <c r="S209" t="s">
        <v>7625</v>
      </c>
      <c r="T209">
        <f>IF(実施計画様式!T209="",0,1)</f>
        <v>0</v>
      </c>
      <c r="U209">
        <f>IF(実施計画様式!U209="",0,1)</f>
        <v>0</v>
      </c>
      <c r="V209">
        <f>IF(実施計画様式!V209="",0,1)</f>
        <v>0</v>
      </c>
      <c r="W209">
        <f>IF(実施計画様式!W209="",0,1)</f>
        <v>0</v>
      </c>
      <c r="X209">
        <f>IF(実施計画様式!X209="",0,1)</f>
        <v>0</v>
      </c>
      <c r="Y209">
        <f>IF(実施計画様式!Y209="",0,1)</f>
        <v>0</v>
      </c>
      <c r="Z209">
        <f>IF(実施計画様式!Z209="",0,1)</f>
        <v>0</v>
      </c>
      <c r="AA209">
        <f>IF(実施計画様式!AA209="",0,1)</f>
        <v>0</v>
      </c>
      <c r="AB209">
        <f>IF(実施計画様式!AB209="",0,IFERROR(VLOOKUP(実施計画様式!AB209,―!$Q$2:$R$3,2,FALSE),"error"))</f>
        <v>0</v>
      </c>
      <c r="AC209">
        <f>IF(実施計画様式!AC209="",0,IFERROR(VLOOKUP(実施計画様式!AC209,―!$S$2:$T$3,2,FALSE),"error"))</f>
        <v>0</v>
      </c>
      <c r="AD209">
        <f>IF(実施計画様式!AD209="",0,IFERROR(VLOOKUP(実施計画様式!AD209,―!$U$2:$V$3,2,FALSE),"error"))</f>
        <v>0</v>
      </c>
      <c r="AE209">
        <f>IF(実施計画様式!AE209="",0,IFERROR(VLOOKUP(実施計画様式!AE209,―!$W$2:$X$3,2,FALSE),"error"))</f>
        <v>0</v>
      </c>
      <c r="AF209">
        <f>IF(実施計画様式!AF209="",0,IFERROR(VLOOKUP(実施計画様式!AF209,―!$AP$29:$AQ$29,2,FALSE),"error"))</f>
        <v>0</v>
      </c>
      <c r="AG209">
        <f>IF(実施計画様式!AG209="",0,IFERROR(VLOOKUP(実施計画様式!AG209,―!Y:Z,2,FALSE),"error"))</f>
        <v>0</v>
      </c>
      <c r="AH209">
        <f>IF(実施計画様式!AH209="",0,IFERROR(VLOOKUP(実施計画様式!AH209,―!AA:AB,2,FALSE),"error"))</f>
        <v>0</v>
      </c>
      <c r="AI209">
        <f>IF(実施計画様式!AI209="",0,IFERROR(VLOOKUP(実施計画様式!AI209,―!AN:AO,2,FALSE),"error"))</f>
        <v>0</v>
      </c>
      <c r="AJ209">
        <f>IF(実施計画様式!AJ209="",0,IFERROR(VLOOKUP(実施計画様式!AJ209,―!AN:AO,2,FALSE),"error"))</f>
        <v>0</v>
      </c>
      <c r="AK209">
        <f>IF(実施計画様式!AK209="",0,IFERROR(VLOOKUP(実施計画様式!AK209,―!AN:AO,2,FALSE),"error"))</f>
        <v>0</v>
      </c>
      <c r="AL209">
        <f>IF(実施計画様式!AL209="",0,1)</f>
        <v>0</v>
      </c>
      <c r="AM209">
        <f>IF(実施計画様式!AM209="",0,IFERROR(VLOOKUP(実施計画様式!AM209,―!$AP$10:$AQ$23,2,FALSE),"error"))</f>
        <v>0</v>
      </c>
      <c r="AN209">
        <f>IF(実施計画様式!AN209="",0,IFERROR(VLOOKUP(実施計画様式!AN209,―!$AP$39:$AQ$44,2,FALSE),"error"))</f>
        <v>0</v>
      </c>
      <c r="AO209">
        <f>IF(実施計画様式!AO209="",0,IFERROR(VLOOKUP(実施計画様式!AO209,参考資料1_対象分野リスト!$B$2:$C$46,2,FALSE),"error"))</f>
        <v>0</v>
      </c>
      <c r="AP209">
        <f>IF(実施計画様式!AP209="",0,IFERROR(VLOOKUP(実施計画様式!AP209,参考資料1_対象分野リスト!$B$2:$C$46,2,FALSE),"error"))</f>
        <v>0</v>
      </c>
      <c r="AQ209">
        <f>IF(実施計画様式!AQ209="",0,IFERROR(VLOOKUP(実施計画様式!AQ209,参考資料1_対象分野リスト!$B$2:$C$46,2,FALSE),"error"))</f>
        <v>0</v>
      </c>
      <c r="AR209">
        <f>IF(実施計画様式!AR209="",0,IFERROR(VLOOKUP(実施計画様式!AR209,参考資料1_対象分野リスト!$B$2:$C$46,2,FALSE),"error"))</f>
        <v>0</v>
      </c>
      <c r="AS209">
        <f>IF(実施計画様式!AS209="",0,IFERROR(VLOOKUP(実施計画様式!AS209,参考資料1_対象分野リスト!$E$5:$F$35,2,FALSE),"error"))</f>
        <v>0</v>
      </c>
      <c r="BB209">
        <f>IF(実施計画様式!BB209="",0,IFERROR(VLOOKUP(実施計画様式!BB209,―!AK:AL,2,FALSE),"error"))</f>
        <v>0</v>
      </c>
      <c r="BC209" t="str">
        <f t="shared" si="17"/>
        <v/>
      </c>
      <c r="BF209">
        <v>99</v>
      </c>
      <c r="BG209" t="str">
        <f t="shared" si="20"/>
        <v/>
      </c>
      <c r="BH209" t="str">
        <f>IF(AG209&gt;0,IF(VLOOKUP($B$62,―!$Y$2:$Z$25,2,FALSE)&lt;分岐管理シート!AG209,"予算化方法","予算化方法_未定なし"),"")</f>
        <v/>
      </c>
      <c r="BI209" t="str">
        <f t="shared" si="21"/>
        <v/>
      </c>
      <c r="BJ209" t="str">
        <f t="shared" si="22"/>
        <v/>
      </c>
      <c r="BK209" t="str">
        <f t="shared" si="23"/>
        <v/>
      </c>
      <c r="BL209" t="str">
        <f>_xlfn.IFNA(IF(AND(D209=1,M209=1),INDEX(―!$O$20:$P$26,MATCH(分岐管理シート!N209*100,―!$P$20:$P$26,0),1),""),"")</f>
        <v/>
      </c>
      <c r="BM209" t="str">
        <f>_xlfn.IFNA(IF(AND(D209=1,M209=1),INDEX(―!$O$17:$P$19,MATCH(9-分岐管理シート!N209-分岐管理シート!O209,―!$P$17:$P$19,0),1),""),"")</f>
        <v/>
      </c>
      <c r="BN209" t="str">
        <f>IF(AE209&lt;2,"",―!$AP$28)</f>
        <v/>
      </c>
      <c r="BO209" t="str">
        <f t="shared" si="19"/>
        <v/>
      </c>
      <c r="BP209" t="str">
        <f t="shared" si="24"/>
        <v/>
      </c>
      <c r="BR209">
        <f t="shared" si="18"/>
        <v>0</v>
      </c>
    </row>
    <row r="210" spans="3:70" x14ac:dyDescent="0.15">
      <c r="C210">
        <v>138</v>
      </c>
      <c r="D210" s="22">
        <f>IF(実施計画様式!D210="",0,IFERROR(VLOOKUP(実施計画様式!D210,―!A:B,2,FALSE),"error"))</f>
        <v>0</v>
      </c>
      <c r="E210">
        <f>IF(実施計画様式!E210="",0,IFERROR(VLOOKUP(実施計画様式!E210,―!$C$40:$D$47,2,FALSE),"error"))</f>
        <v>0</v>
      </c>
      <c r="F210">
        <f>IF(実施計画様式!F210="",0,IFERROR(VLOOKUP(実施計画様式!F210,―!$E$2:$F$2,2,FALSE),"error"))</f>
        <v>0</v>
      </c>
      <c r="G210">
        <f>IFERROR(VLOOKUP(実施計画様式!G210,―!$G$2:$H$2,2,FALSE),0)</f>
        <v>0</v>
      </c>
      <c r="H210">
        <f>IF(実施計画様式!H210="",0,1)</f>
        <v>0</v>
      </c>
      <c r="I210">
        <f>IF(実施計画様式!I210="",0,IFERROR(VLOOKUP(実施計画様式!I210,―!$I$2:$J$2,2,FALSE),"error"))</f>
        <v>0</v>
      </c>
      <c r="J210">
        <f>IF(実施計画様式!J210="",0,1)</f>
        <v>0</v>
      </c>
      <c r="K210">
        <f>IF(実施計画様式!K210="",0,IFERROR(VLOOKUP(実施計画様式!K210,―!K:L,2,FALSE),"error"))</f>
        <v>0</v>
      </c>
      <c r="L210">
        <f>IF(実施計画様式!L210="",0,IFERROR(VLOOKUP(実施計画様式!L210,―!$M$2:$N$2,2,FALSE),"error"))</f>
        <v>0</v>
      </c>
      <c r="M210">
        <f>IFERROR(VLOOKUP(実施計画様式!M210,―!O:P,2,FALSE),0)</f>
        <v>0</v>
      </c>
      <c r="N210">
        <f>IF(実施計画様式!N210="",0,IFERROR(VLOOKUP(実施計画様式!N210,―!$O$1:$P$12,2,FALSE),"error"))</f>
        <v>0</v>
      </c>
      <c r="O210">
        <f>IF(実施計画様式!O210="",0,IFERROR(VLOOKUP(実施計画様式!O210,―!$O$1:$P$12,2,FALSE),"error"))</f>
        <v>0</v>
      </c>
      <c r="P210">
        <f>IF(実施計画様式!P210="",0,IFERROR(VLOOKUP(実施計画様式!P210,―!$O$1:$P$12,2,FALSE),"error"))</f>
        <v>0</v>
      </c>
      <c r="Q210">
        <f>IF(実施計画様式!Q210="",0,1)</f>
        <v>0</v>
      </c>
      <c r="R210" t="s">
        <v>7625</v>
      </c>
      <c r="S210" t="s">
        <v>7625</v>
      </c>
      <c r="T210">
        <f>IF(実施計画様式!T210="",0,1)</f>
        <v>0</v>
      </c>
      <c r="U210">
        <f>IF(実施計画様式!U210="",0,1)</f>
        <v>0</v>
      </c>
      <c r="V210">
        <f>IF(実施計画様式!V210="",0,1)</f>
        <v>0</v>
      </c>
      <c r="W210">
        <f>IF(実施計画様式!W210="",0,1)</f>
        <v>0</v>
      </c>
      <c r="X210">
        <f>IF(実施計画様式!X210="",0,1)</f>
        <v>0</v>
      </c>
      <c r="Y210">
        <f>IF(実施計画様式!Y210="",0,1)</f>
        <v>0</v>
      </c>
      <c r="Z210">
        <f>IF(実施計画様式!Z210="",0,1)</f>
        <v>0</v>
      </c>
      <c r="AA210">
        <f>IF(実施計画様式!AA210="",0,1)</f>
        <v>0</v>
      </c>
      <c r="AB210">
        <f>IF(実施計画様式!AB210="",0,IFERROR(VLOOKUP(実施計画様式!AB210,―!$Q$2:$R$3,2,FALSE),"error"))</f>
        <v>0</v>
      </c>
      <c r="AC210">
        <f>IF(実施計画様式!AC210="",0,IFERROR(VLOOKUP(実施計画様式!AC210,―!$S$2:$T$3,2,FALSE),"error"))</f>
        <v>0</v>
      </c>
      <c r="AD210">
        <f>IF(実施計画様式!AD210="",0,IFERROR(VLOOKUP(実施計画様式!AD210,―!$U$2:$V$3,2,FALSE),"error"))</f>
        <v>0</v>
      </c>
      <c r="AE210">
        <f>IF(実施計画様式!AE210="",0,IFERROR(VLOOKUP(実施計画様式!AE210,―!$W$2:$X$3,2,FALSE),"error"))</f>
        <v>0</v>
      </c>
      <c r="AF210">
        <f>IF(実施計画様式!AF210="",0,IFERROR(VLOOKUP(実施計画様式!AF210,―!$AP$29:$AQ$29,2,FALSE),"error"))</f>
        <v>0</v>
      </c>
      <c r="AG210">
        <f>IF(実施計画様式!AG210="",0,IFERROR(VLOOKUP(実施計画様式!AG210,―!Y:Z,2,FALSE),"error"))</f>
        <v>0</v>
      </c>
      <c r="AH210">
        <f>IF(実施計画様式!AH210="",0,IFERROR(VLOOKUP(実施計画様式!AH210,―!AA:AB,2,FALSE),"error"))</f>
        <v>0</v>
      </c>
      <c r="AI210">
        <f>IF(実施計画様式!AI210="",0,IFERROR(VLOOKUP(実施計画様式!AI210,―!AN:AO,2,FALSE),"error"))</f>
        <v>0</v>
      </c>
      <c r="AJ210">
        <f>IF(実施計画様式!AJ210="",0,IFERROR(VLOOKUP(実施計画様式!AJ210,―!AN:AO,2,FALSE),"error"))</f>
        <v>0</v>
      </c>
      <c r="AK210">
        <f>IF(実施計画様式!AK210="",0,IFERROR(VLOOKUP(実施計画様式!AK210,―!AN:AO,2,FALSE),"error"))</f>
        <v>0</v>
      </c>
      <c r="AL210">
        <f>IF(実施計画様式!AL210="",0,1)</f>
        <v>0</v>
      </c>
      <c r="AM210">
        <f>IF(実施計画様式!AM210="",0,IFERROR(VLOOKUP(実施計画様式!AM210,―!$AP$10:$AQ$23,2,FALSE),"error"))</f>
        <v>0</v>
      </c>
      <c r="AN210">
        <f>IF(実施計画様式!AN210="",0,IFERROR(VLOOKUP(実施計画様式!AN210,―!$AP$39:$AQ$44,2,FALSE),"error"))</f>
        <v>0</v>
      </c>
      <c r="AO210">
        <f>IF(実施計画様式!AO210="",0,IFERROR(VLOOKUP(実施計画様式!AO210,参考資料1_対象分野リスト!$B$2:$C$46,2,FALSE),"error"))</f>
        <v>0</v>
      </c>
      <c r="AP210">
        <f>IF(実施計画様式!AP210="",0,IFERROR(VLOOKUP(実施計画様式!AP210,参考資料1_対象分野リスト!$B$2:$C$46,2,FALSE),"error"))</f>
        <v>0</v>
      </c>
      <c r="AQ210">
        <f>IF(実施計画様式!AQ210="",0,IFERROR(VLOOKUP(実施計画様式!AQ210,参考資料1_対象分野リスト!$B$2:$C$46,2,FALSE),"error"))</f>
        <v>0</v>
      </c>
      <c r="AR210">
        <f>IF(実施計画様式!AR210="",0,IFERROR(VLOOKUP(実施計画様式!AR210,参考資料1_対象分野リスト!$B$2:$C$46,2,FALSE),"error"))</f>
        <v>0</v>
      </c>
      <c r="AS210">
        <f>IF(実施計画様式!AS210="",0,IFERROR(VLOOKUP(実施計画様式!AS210,参考資料1_対象分野リスト!$E$5:$F$35,2,FALSE),"error"))</f>
        <v>0</v>
      </c>
      <c r="BB210">
        <f>IF(実施計画様式!BB210="",0,IFERROR(VLOOKUP(実施計画様式!BB210,―!AK:AL,2,FALSE),"error"))</f>
        <v>0</v>
      </c>
      <c r="BC210" t="str">
        <f t="shared" si="17"/>
        <v/>
      </c>
      <c r="BF210">
        <v>99</v>
      </c>
      <c r="BG210" t="str">
        <f t="shared" si="20"/>
        <v/>
      </c>
      <c r="BH210" t="str">
        <f>IF(AG210&gt;0,IF(VLOOKUP($B$62,―!$Y$2:$Z$25,2,FALSE)&lt;分岐管理シート!AG210,"予算化方法","予算化方法_未定なし"),"")</f>
        <v/>
      </c>
      <c r="BI210" t="str">
        <f t="shared" si="21"/>
        <v/>
      </c>
      <c r="BJ210" t="str">
        <f t="shared" si="22"/>
        <v/>
      </c>
      <c r="BK210" t="str">
        <f t="shared" si="23"/>
        <v/>
      </c>
      <c r="BL210" t="str">
        <f>_xlfn.IFNA(IF(AND(D210=1,M210=1),INDEX(―!$O$20:$P$26,MATCH(分岐管理シート!N210*100,―!$P$20:$P$26,0),1),""),"")</f>
        <v/>
      </c>
      <c r="BM210" t="str">
        <f>_xlfn.IFNA(IF(AND(D210=1,M210=1),INDEX(―!$O$17:$P$19,MATCH(9-分岐管理シート!N210-分岐管理シート!O210,―!$P$17:$P$19,0),1),""),"")</f>
        <v/>
      </c>
      <c r="BN210" t="str">
        <f>IF(AE210&lt;2,"",―!$AP$28)</f>
        <v/>
      </c>
      <c r="BO210" t="str">
        <f t="shared" si="19"/>
        <v/>
      </c>
      <c r="BP210" t="str">
        <f t="shared" si="24"/>
        <v/>
      </c>
      <c r="BR210">
        <f t="shared" si="18"/>
        <v>0</v>
      </c>
    </row>
    <row r="211" spans="3:70" x14ac:dyDescent="0.15">
      <c r="C211">
        <v>139</v>
      </c>
      <c r="D211" s="22">
        <f>IF(実施計画様式!D211="",0,IFERROR(VLOOKUP(実施計画様式!D211,―!A:B,2,FALSE),"error"))</f>
        <v>0</v>
      </c>
      <c r="E211">
        <f>IF(実施計画様式!E211="",0,IFERROR(VLOOKUP(実施計画様式!E211,―!$C$40:$D$47,2,FALSE),"error"))</f>
        <v>0</v>
      </c>
      <c r="F211">
        <f>IF(実施計画様式!F211="",0,IFERROR(VLOOKUP(実施計画様式!F211,―!$E$2:$F$2,2,FALSE),"error"))</f>
        <v>0</v>
      </c>
      <c r="G211">
        <f>IFERROR(VLOOKUP(実施計画様式!G211,―!$G$2:$H$2,2,FALSE),0)</f>
        <v>0</v>
      </c>
      <c r="H211">
        <f>IF(実施計画様式!H211="",0,1)</f>
        <v>0</v>
      </c>
      <c r="I211">
        <f>IF(実施計画様式!I211="",0,IFERROR(VLOOKUP(実施計画様式!I211,―!$I$2:$J$2,2,FALSE),"error"))</f>
        <v>0</v>
      </c>
      <c r="J211">
        <f>IF(実施計画様式!J211="",0,1)</f>
        <v>0</v>
      </c>
      <c r="K211">
        <f>IF(実施計画様式!K211="",0,IFERROR(VLOOKUP(実施計画様式!K211,―!K:L,2,FALSE),"error"))</f>
        <v>0</v>
      </c>
      <c r="L211">
        <f>IF(実施計画様式!L211="",0,IFERROR(VLOOKUP(実施計画様式!L211,―!$M$2:$N$2,2,FALSE),"error"))</f>
        <v>0</v>
      </c>
      <c r="M211">
        <f>IFERROR(VLOOKUP(実施計画様式!M211,―!O:P,2,FALSE),0)</f>
        <v>0</v>
      </c>
      <c r="N211">
        <f>IF(実施計画様式!N211="",0,IFERROR(VLOOKUP(実施計画様式!N211,―!$O$1:$P$12,2,FALSE),"error"))</f>
        <v>0</v>
      </c>
      <c r="O211">
        <f>IF(実施計画様式!O211="",0,IFERROR(VLOOKUP(実施計画様式!O211,―!$O$1:$P$12,2,FALSE),"error"))</f>
        <v>0</v>
      </c>
      <c r="P211">
        <f>IF(実施計画様式!P211="",0,IFERROR(VLOOKUP(実施計画様式!P211,―!$O$1:$P$12,2,FALSE),"error"))</f>
        <v>0</v>
      </c>
      <c r="Q211">
        <f>IF(実施計画様式!Q211="",0,1)</f>
        <v>0</v>
      </c>
      <c r="R211" t="s">
        <v>7625</v>
      </c>
      <c r="S211" t="s">
        <v>7625</v>
      </c>
      <c r="T211">
        <f>IF(実施計画様式!T211="",0,1)</f>
        <v>0</v>
      </c>
      <c r="U211">
        <f>IF(実施計画様式!U211="",0,1)</f>
        <v>0</v>
      </c>
      <c r="V211">
        <f>IF(実施計画様式!V211="",0,1)</f>
        <v>0</v>
      </c>
      <c r="W211">
        <f>IF(実施計画様式!W211="",0,1)</f>
        <v>0</v>
      </c>
      <c r="X211">
        <f>IF(実施計画様式!X211="",0,1)</f>
        <v>0</v>
      </c>
      <c r="Y211">
        <f>IF(実施計画様式!Y211="",0,1)</f>
        <v>0</v>
      </c>
      <c r="Z211">
        <f>IF(実施計画様式!Z211="",0,1)</f>
        <v>0</v>
      </c>
      <c r="AA211">
        <f>IF(実施計画様式!AA211="",0,1)</f>
        <v>0</v>
      </c>
      <c r="AB211">
        <f>IF(実施計画様式!AB211="",0,IFERROR(VLOOKUP(実施計画様式!AB211,―!$Q$2:$R$3,2,FALSE),"error"))</f>
        <v>0</v>
      </c>
      <c r="AC211">
        <f>IF(実施計画様式!AC211="",0,IFERROR(VLOOKUP(実施計画様式!AC211,―!$S$2:$T$3,2,FALSE),"error"))</f>
        <v>0</v>
      </c>
      <c r="AD211">
        <f>IF(実施計画様式!AD211="",0,IFERROR(VLOOKUP(実施計画様式!AD211,―!$U$2:$V$3,2,FALSE),"error"))</f>
        <v>0</v>
      </c>
      <c r="AE211">
        <f>IF(実施計画様式!AE211="",0,IFERROR(VLOOKUP(実施計画様式!AE211,―!$W$2:$X$3,2,FALSE),"error"))</f>
        <v>0</v>
      </c>
      <c r="AF211">
        <f>IF(実施計画様式!AF211="",0,IFERROR(VLOOKUP(実施計画様式!AF211,―!$AP$29:$AQ$29,2,FALSE),"error"))</f>
        <v>0</v>
      </c>
      <c r="AG211">
        <f>IF(実施計画様式!AG211="",0,IFERROR(VLOOKUP(実施計画様式!AG211,―!Y:Z,2,FALSE),"error"))</f>
        <v>0</v>
      </c>
      <c r="AH211">
        <f>IF(実施計画様式!AH211="",0,IFERROR(VLOOKUP(実施計画様式!AH211,―!AA:AB,2,FALSE),"error"))</f>
        <v>0</v>
      </c>
      <c r="AI211">
        <f>IF(実施計画様式!AI211="",0,IFERROR(VLOOKUP(実施計画様式!AI211,―!AN:AO,2,FALSE),"error"))</f>
        <v>0</v>
      </c>
      <c r="AJ211">
        <f>IF(実施計画様式!AJ211="",0,IFERROR(VLOOKUP(実施計画様式!AJ211,―!AN:AO,2,FALSE),"error"))</f>
        <v>0</v>
      </c>
      <c r="AK211">
        <f>IF(実施計画様式!AK211="",0,IFERROR(VLOOKUP(実施計画様式!AK211,―!AN:AO,2,FALSE),"error"))</f>
        <v>0</v>
      </c>
      <c r="AL211">
        <f>IF(実施計画様式!AL211="",0,1)</f>
        <v>0</v>
      </c>
      <c r="AM211">
        <f>IF(実施計画様式!AM211="",0,IFERROR(VLOOKUP(実施計画様式!AM211,―!$AP$10:$AQ$23,2,FALSE),"error"))</f>
        <v>0</v>
      </c>
      <c r="AN211">
        <f>IF(実施計画様式!AN211="",0,IFERROR(VLOOKUP(実施計画様式!AN211,―!$AP$39:$AQ$44,2,FALSE),"error"))</f>
        <v>0</v>
      </c>
      <c r="AO211">
        <f>IF(実施計画様式!AO211="",0,IFERROR(VLOOKUP(実施計画様式!AO211,参考資料1_対象分野リスト!$B$2:$C$46,2,FALSE),"error"))</f>
        <v>0</v>
      </c>
      <c r="AP211">
        <f>IF(実施計画様式!AP211="",0,IFERROR(VLOOKUP(実施計画様式!AP211,参考資料1_対象分野リスト!$B$2:$C$46,2,FALSE),"error"))</f>
        <v>0</v>
      </c>
      <c r="AQ211">
        <f>IF(実施計画様式!AQ211="",0,IFERROR(VLOOKUP(実施計画様式!AQ211,参考資料1_対象分野リスト!$B$2:$C$46,2,FALSE),"error"))</f>
        <v>0</v>
      </c>
      <c r="AR211">
        <f>IF(実施計画様式!AR211="",0,IFERROR(VLOOKUP(実施計画様式!AR211,参考資料1_対象分野リスト!$B$2:$C$46,2,FALSE),"error"))</f>
        <v>0</v>
      </c>
      <c r="AS211">
        <f>IF(実施計画様式!AS211="",0,IFERROR(VLOOKUP(実施計画様式!AS211,参考資料1_対象分野リスト!$E$5:$F$35,2,FALSE),"error"))</f>
        <v>0</v>
      </c>
      <c r="BB211">
        <f>IF(実施計画様式!BB211="",0,IFERROR(VLOOKUP(実施計画様式!BB211,―!AK:AL,2,FALSE),"error"))</f>
        <v>0</v>
      </c>
      <c r="BC211" t="str">
        <f t="shared" si="17"/>
        <v/>
      </c>
      <c r="BF211">
        <v>99</v>
      </c>
      <c r="BG211" t="str">
        <f t="shared" si="20"/>
        <v/>
      </c>
      <c r="BH211" t="str">
        <f>IF(AG211&gt;0,IF(VLOOKUP($B$62,―!$Y$2:$Z$25,2,FALSE)&lt;分岐管理シート!AG211,"予算化方法","予算化方法_未定なし"),"")</f>
        <v/>
      </c>
      <c r="BI211" t="str">
        <f t="shared" si="21"/>
        <v/>
      </c>
      <c r="BJ211" t="str">
        <f t="shared" si="22"/>
        <v/>
      </c>
      <c r="BK211" t="str">
        <f t="shared" si="23"/>
        <v/>
      </c>
      <c r="BL211" t="str">
        <f>_xlfn.IFNA(IF(AND(D211=1,M211=1),INDEX(―!$O$20:$P$26,MATCH(分岐管理シート!N211*100,―!$P$20:$P$26,0),1),""),"")</f>
        <v/>
      </c>
      <c r="BM211" t="str">
        <f>_xlfn.IFNA(IF(AND(D211=1,M211=1),INDEX(―!$O$17:$P$19,MATCH(9-分岐管理シート!N211-分岐管理シート!O211,―!$P$17:$P$19,0),1),""),"")</f>
        <v/>
      </c>
      <c r="BN211" t="str">
        <f>IF(AE211&lt;2,"",―!$AP$28)</f>
        <v/>
      </c>
      <c r="BO211" t="str">
        <f t="shared" si="19"/>
        <v/>
      </c>
      <c r="BP211" t="str">
        <f t="shared" si="24"/>
        <v/>
      </c>
      <c r="BR211">
        <f t="shared" si="18"/>
        <v>0</v>
      </c>
    </row>
    <row r="212" spans="3:70" x14ac:dyDescent="0.15">
      <c r="C212">
        <v>140</v>
      </c>
      <c r="D212" s="22">
        <f>IF(実施計画様式!D212="",0,IFERROR(VLOOKUP(実施計画様式!D212,―!A:B,2,FALSE),"error"))</f>
        <v>0</v>
      </c>
      <c r="E212">
        <f>IF(実施計画様式!E212="",0,IFERROR(VLOOKUP(実施計画様式!E212,―!$C$40:$D$47,2,FALSE),"error"))</f>
        <v>0</v>
      </c>
      <c r="F212">
        <f>IF(実施計画様式!F212="",0,IFERROR(VLOOKUP(実施計画様式!F212,―!$E$2:$F$2,2,FALSE),"error"))</f>
        <v>0</v>
      </c>
      <c r="G212">
        <f>IFERROR(VLOOKUP(実施計画様式!G212,―!$G$2:$H$2,2,FALSE),0)</f>
        <v>0</v>
      </c>
      <c r="H212">
        <f>IF(実施計画様式!H212="",0,1)</f>
        <v>0</v>
      </c>
      <c r="I212">
        <f>IF(実施計画様式!I212="",0,IFERROR(VLOOKUP(実施計画様式!I212,―!$I$2:$J$2,2,FALSE),"error"))</f>
        <v>0</v>
      </c>
      <c r="J212">
        <f>IF(実施計画様式!J212="",0,1)</f>
        <v>0</v>
      </c>
      <c r="K212">
        <f>IF(実施計画様式!K212="",0,IFERROR(VLOOKUP(実施計画様式!K212,―!K:L,2,FALSE),"error"))</f>
        <v>0</v>
      </c>
      <c r="L212">
        <f>IF(実施計画様式!L212="",0,IFERROR(VLOOKUP(実施計画様式!L212,―!$M$2:$N$2,2,FALSE),"error"))</f>
        <v>0</v>
      </c>
      <c r="M212">
        <f>IFERROR(VLOOKUP(実施計画様式!M212,―!O:P,2,FALSE),0)</f>
        <v>0</v>
      </c>
      <c r="N212">
        <f>IF(実施計画様式!N212="",0,IFERROR(VLOOKUP(実施計画様式!N212,―!$O$1:$P$12,2,FALSE),"error"))</f>
        <v>0</v>
      </c>
      <c r="O212">
        <f>IF(実施計画様式!O212="",0,IFERROR(VLOOKUP(実施計画様式!O212,―!$O$1:$P$12,2,FALSE),"error"))</f>
        <v>0</v>
      </c>
      <c r="P212">
        <f>IF(実施計画様式!P212="",0,IFERROR(VLOOKUP(実施計画様式!P212,―!$O$1:$P$12,2,FALSE),"error"))</f>
        <v>0</v>
      </c>
      <c r="Q212">
        <f>IF(実施計画様式!Q212="",0,1)</f>
        <v>0</v>
      </c>
      <c r="R212" t="s">
        <v>7625</v>
      </c>
      <c r="S212" t="s">
        <v>7625</v>
      </c>
      <c r="T212">
        <f>IF(実施計画様式!T212="",0,1)</f>
        <v>0</v>
      </c>
      <c r="U212">
        <f>IF(実施計画様式!U212="",0,1)</f>
        <v>0</v>
      </c>
      <c r="V212">
        <f>IF(実施計画様式!V212="",0,1)</f>
        <v>0</v>
      </c>
      <c r="W212">
        <f>IF(実施計画様式!W212="",0,1)</f>
        <v>0</v>
      </c>
      <c r="X212">
        <f>IF(実施計画様式!X212="",0,1)</f>
        <v>0</v>
      </c>
      <c r="Y212">
        <f>IF(実施計画様式!Y212="",0,1)</f>
        <v>0</v>
      </c>
      <c r="Z212">
        <f>IF(実施計画様式!Z212="",0,1)</f>
        <v>0</v>
      </c>
      <c r="AA212">
        <f>IF(実施計画様式!AA212="",0,1)</f>
        <v>0</v>
      </c>
      <c r="AB212">
        <f>IF(実施計画様式!AB212="",0,IFERROR(VLOOKUP(実施計画様式!AB212,―!$Q$2:$R$3,2,FALSE),"error"))</f>
        <v>0</v>
      </c>
      <c r="AC212">
        <f>IF(実施計画様式!AC212="",0,IFERROR(VLOOKUP(実施計画様式!AC212,―!$S$2:$T$3,2,FALSE),"error"))</f>
        <v>0</v>
      </c>
      <c r="AD212">
        <f>IF(実施計画様式!AD212="",0,IFERROR(VLOOKUP(実施計画様式!AD212,―!$U$2:$V$3,2,FALSE),"error"))</f>
        <v>0</v>
      </c>
      <c r="AE212">
        <f>IF(実施計画様式!AE212="",0,IFERROR(VLOOKUP(実施計画様式!AE212,―!$W$2:$X$3,2,FALSE),"error"))</f>
        <v>0</v>
      </c>
      <c r="AF212">
        <f>IF(実施計画様式!AF212="",0,IFERROR(VLOOKUP(実施計画様式!AF212,―!$AP$29:$AQ$29,2,FALSE),"error"))</f>
        <v>0</v>
      </c>
      <c r="AG212">
        <f>IF(実施計画様式!AG212="",0,IFERROR(VLOOKUP(実施計画様式!AG212,―!Y:Z,2,FALSE),"error"))</f>
        <v>0</v>
      </c>
      <c r="AH212">
        <f>IF(実施計画様式!AH212="",0,IFERROR(VLOOKUP(実施計画様式!AH212,―!AA:AB,2,FALSE),"error"))</f>
        <v>0</v>
      </c>
      <c r="AI212">
        <f>IF(実施計画様式!AI212="",0,IFERROR(VLOOKUP(実施計画様式!AI212,―!AN:AO,2,FALSE),"error"))</f>
        <v>0</v>
      </c>
      <c r="AJ212">
        <f>IF(実施計画様式!AJ212="",0,IFERROR(VLOOKUP(実施計画様式!AJ212,―!AN:AO,2,FALSE),"error"))</f>
        <v>0</v>
      </c>
      <c r="AK212">
        <f>IF(実施計画様式!AK212="",0,IFERROR(VLOOKUP(実施計画様式!AK212,―!AN:AO,2,FALSE),"error"))</f>
        <v>0</v>
      </c>
      <c r="AL212">
        <f>IF(実施計画様式!AL212="",0,1)</f>
        <v>0</v>
      </c>
      <c r="AM212">
        <f>IF(実施計画様式!AM212="",0,IFERROR(VLOOKUP(実施計画様式!AM212,―!$AP$10:$AQ$23,2,FALSE),"error"))</f>
        <v>0</v>
      </c>
      <c r="AN212">
        <f>IF(実施計画様式!AN212="",0,IFERROR(VLOOKUP(実施計画様式!AN212,―!$AP$39:$AQ$44,2,FALSE),"error"))</f>
        <v>0</v>
      </c>
      <c r="AO212">
        <f>IF(実施計画様式!AO212="",0,IFERROR(VLOOKUP(実施計画様式!AO212,参考資料1_対象分野リスト!$B$2:$C$46,2,FALSE),"error"))</f>
        <v>0</v>
      </c>
      <c r="AP212">
        <f>IF(実施計画様式!AP212="",0,IFERROR(VLOOKUP(実施計画様式!AP212,参考資料1_対象分野リスト!$B$2:$C$46,2,FALSE),"error"))</f>
        <v>0</v>
      </c>
      <c r="AQ212">
        <f>IF(実施計画様式!AQ212="",0,IFERROR(VLOOKUP(実施計画様式!AQ212,参考資料1_対象分野リスト!$B$2:$C$46,2,FALSE),"error"))</f>
        <v>0</v>
      </c>
      <c r="AR212">
        <f>IF(実施計画様式!AR212="",0,IFERROR(VLOOKUP(実施計画様式!AR212,参考資料1_対象分野リスト!$B$2:$C$46,2,FALSE),"error"))</f>
        <v>0</v>
      </c>
      <c r="AS212">
        <f>IF(実施計画様式!AS212="",0,IFERROR(VLOOKUP(実施計画様式!AS212,参考資料1_対象分野リスト!$E$5:$F$35,2,FALSE),"error"))</f>
        <v>0</v>
      </c>
      <c r="BB212">
        <f>IF(実施計画様式!BB212="",0,IFERROR(VLOOKUP(実施計画様式!BB212,―!AK:AL,2,FALSE),"error"))</f>
        <v>0</v>
      </c>
      <c r="BC212" t="str">
        <f t="shared" si="17"/>
        <v/>
      </c>
      <c r="BF212">
        <v>99</v>
      </c>
      <c r="BG212" t="str">
        <f t="shared" si="20"/>
        <v/>
      </c>
      <c r="BH212" t="str">
        <f>IF(AG212&gt;0,IF(VLOOKUP($B$62,―!$Y$2:$Z$25,2,FALSE)&lt;分岐管理シート!AG212,"予算化方法","予算化方法_未定なし"),"")</f>
        <v/>
      </c>
      <c r="BI212" t="str">
        <f t="shared" si="21"/>
        <v/>
      </c>
      <c r="BJ212" t="str">
        <f t="shared" si="22"/>
        <v/>
      </c>
      <c r="BK212" t="str">
        <f t="shared" si="23"/>
        <v/>
      </c>
      <c r="BL212" t="str">
        <f>_xlfn.IFNA(IF(AND(D212=1,M212=1),INDEX(―!$O$20:$P$26,MATCH(分岐管理シート!N212*100,―!$P$20:$P$26,0),1),""),"")</f>
        <v/>
      </c>
      <c r="BM212" t="str">
        <f>_xlfn.IFNA(IF(AND(D212=1,M212=1),INDEX(―!$O$17:$P$19,MATCH(9-分岐管理シート!N212-分岐管理シート!O212,―!$P$17:$P$19,0),1),""),"")</f>
        <v/>
      </c>
      <c r="BN212" t="str">
        <f>IF(AE212&lt;2,"",―!$AP$28)</f>
        <v/>
      </c>
      <c r="BO212" t="str">
        <f t="shared" si="19"/>
        <v/>
      </c>
      <c r="BP212" t="str">
        <f t="shared" si="24"/>
        <v/>
      </c>
      <c r="BR212">
        <f t="shared" si="18"/>
        <v>0</v>
      </c>
    </row>
    <row r="213" spans="3:70" x14ac:dyDescent="0.15">
      <c r="C213">
        <v>141</v>
      </c>
      <c r="D213" s="22">
        <f>IF(実施計画様式!D213="",0,IFERROR(VLOOKUP(実施計画様式!D213,―!A:B,2,FALSE),"error"))</f>
        <v>0</v>
      </c>
      <c r="E213">
        <f>IF(実施計画様式!E213="",0,IFERROR(VLOOKUP(実施計画様式!E213,―!$C$40:$D$47,2,FALSE),"error"))</f>
        <v>0</v>
      </c>
      <c r="F213">
        <f>IF(実施計画様式!F213="",0,IFERROR(VLOOKUP(実施計画様式!F213,―!$E$2:$F$2,2,FALSE),"error"))</f>
        <v>0</v>
      </c>
      <c r="G213">
        <f>IFERROR(VLOOKUP(実施計画様式!G213,―!$G$2:$H$2,2,FALSE),0)</f>
        <v>0</v>
      </c>
      <c r="H213">
        <f>IF(実施計画様式!H213="",0,1)</f>
        <v>0</v>
      </c>
      <c r="I213">
        <f>IF(実施計画様式!I213="",0,IFERROR(VLOOKUP(実施計画様式!I213,―!$I$2:$J$2,2,FALSE),"error"))</f>
        <v>0</v>
      </c>
      <c r="J213">
        <f>IF(実施計画様式!J213="",0,1)</f>
        <v>0</v>
      </c>
      <c r="K213">
        <f>IF(実施計画様式!K213="",0,IFERROR(VLOOKUP(実施計画様式!K213,―!K:L,2,FALSE),"error"))</f>
        <v>0</v>
      </c>
      <c r="L213">
        <f>IF(実施計画様式!L213="",0,IFERROR(VLOOKUP(実施計画様式!L213,―!$M$2:$N$2,2,FALSE),"error"))</f>
        <v>0</v>
      </c>
      <c r="M213">
        <f>IFERROR(VLOOKUP(実施計画様式!M213,―!O:P,2,FALSE),0)</f>
        <v>0</v>
      </c>
      <c r="N213">
        <f>IF(実施計画様式!N213="",0,IFERROR(VLOOKUP(実施計画様式!N213,―!$O$1:$P$12,2,FALSE),"error"))</f>
        <v>0</v>
      </c>
      <c r="O213">
        <f>IF(実施計画様式!O213="",0,IFERROR(VLOOKUP(実施計画様式!O213,―!$O$1:$P$12,2,FALSE),"error"))</f>
        <v>0</v>
      </c>
      <c r="P213">
        <f>IF(実施計画様式!P213="",0,IFERROR(VLOOKUP(実施計画様式!P213,―!$O$1:$P$12,2,FALSE),"error"))</f>
        <v>0</v>
      </c>
      <c r="Q213">
        <f>IF(実施計画様式!Q213="",0,1)</f>
        <v>0</v>
      </c>
      <c r="R213" t="s">
        <v>7625</v>
      </c>
      <c r="S213" t="s">
        <v>7625</v>
      </c>
      <c r="T213">
        <f>IF(実施計画様式!T213="",0,1)</f>
        <v>0</v>
      </c>
      <c r="U213">
        <f>IF(実施計画様式!U213="",0,1)</f>
        <v>0</v>
      </c>
      <c r="V213">
        <f>IF(実施計画様式!V213="",0,1)</f>
        <v>0</v>
      </c>
      <c r="W213">
        <f>IF(実施計画様式!W213="",0,1)</f>
        <v>0</v>
      </c>
      <c r="X213">
        <f>IF(実施計画様式!X213="",0,1)</f>
        <v>0</v>
      </c>
      <c r="Y213">
        <f>IF(実施計画様式!Y213="",0,1)</f>
        <v>0</v>
      </c>
      <c r="Z213">
        <f>IF(実施計画様式!Z213="",0,1)</f>
        <v>0</v>
      </c>
      <c r="AA213">
        <f>IF(実施計画様式!AA213="",0,1)</f>
        <v>0</v>
      </c>
      <c r="AB213">
        <f>IF(実施計画様式!AB213="",0,IFERROR(VLOOKUP(実施計画様式!AB213,―!$Q$2:$R$3,2,FALSE),"error"))</f>
        <v>0</v>
      </c>
      <c r="AC213">
        <f>IF(実施計画様式!AC213="",0,IFERROR(VLOOKUP(実施計画様式!AC213,―!$S$2:$T$3,2,FALSE),"error"))</f>
        <v>0</v>
      </c>
      <c r="AD213">
        <f>IF(実施計画様式!AD213="",0,IFERROR(VLOOKUP(実施計画様式!AD213,―!$U$2:$V$3,2,FALSE),"error"))</f>
        <v>0</v>
      </c>
      <c r="AE213">
        <f>IF(実施計画様式!AE213="",0,IFERROR(VLOOKUP(実施計画様式!AE213,―!$W$2:$X$3,2,FALSE),"error"))</f>
        <v>0</v>
      </c>
      <c r="AF213">
        <f>IF(実施計画様式!AF213="",0,IFERROR(VLOOKUP(実施計画様式!AF213,―!$AP$29:$AQ$29,2,FALSE),"error"))</f>
        <v>0</v>
      </c>
      <c r="AG213">
        <f>IF(実施計画様式!AG213="",0,IFERROR(VLOOKUP(実施計画様式!AG213,―!Y:Z,2,FALSE),"error"))</f>
        <v>0</v>
      </c>
      <c r="AH213">
        <f>IF(実施計画様式!AH213="",0,IFERROR(VLOOKUP(実施計画様式!AH213,―!AA:AB,2,FALSE),"error"))</f>
        <v>0</v>
      </c>
      <c r="AI213">
        <f>IF(実施計画様式!AI213="",0,IFERROR(VLOOKUP(実施計画様式!AI213,―!AN:AO,2,FALSE),"error"))</f>
        <v>0</v>
      </c>
      <c r="AJ213">
        <f>IF(実施計画様式!AJ213="",0,IFERROR(VLOOKUP(実施計画様式!AJ213,―!AN:AO,2,FALSE),"error"))</f>
        <v>0</v>
      </c>
      <c r="AK213">
        <f>IF(実施計画様式!AK213="",0,IFERROR(VLOOKUP(実施計画様式!AK213,―!AN:AO,2,FALSE),"error"))</f>
        <v>0</v>
      </c>
      <c r="AL213">
        <f>IF(実施計画様式!AL213="",0,1)</f>
        <v>0</v>
      </c>
      <c r="AM213">
        <f>IF(実施計画様式!AM213="",0,IFERROR(VLOOKUP(実施計画様式!AM213,―!$AP$10:$AQ$23,2,FALSE),"error"))</f>
        <v>0</v>
      </c>
      <c r="AN213">
        <f>IF(実施計画様式!AN213="",0,IFERROR(VLOOKUP(実施計画様式!AN213,―!$AP$39:$AQ$44,2,FALSE),"error"))</f>
        <v>0</v>
      </c>
      <c r="AO213">
        <f>IF(実施計画様式!AO213="",0,IFERROR(VLOOKUP(実施計画様式!AO213,参考資料1_対象分野リスト!$B$2:$C$46,2,FALSE),"error"))</f>
        <v>0</v>
      </c>
      <c r="AP213">
        <f>IF(実施計画様式!AP213="",0,IFERROR(VLOOKUP(実施計画様式!AP213,参考資料1_対象分野リスト!$B$2:$C$46,2,FALSE),"error"))</f>
        <v>0</v>
      </c>
      <c r="AQ213">
        <f>IF(実施計画様式!AQ213="",0,IFERROR(VLOOKUP(実施計画様式!AQ213,参考資料1_対象分野リスト!$B$2:$C$46,2,FALSE),"error"))</f>
        <v>0</v>
      </c>
      <c r="AR213">
        <f>IF(実施計画様式!AR213="",0,IFERROR(VLOOKUP(実施計画様式!AR213,参考資料1_対象分野リスト!$B$2:$C$46,2,FALSE),"error"))</f>
        <v>0</v>
      </c>
      <c r="AS213">
        <f>IF(実施計画様式!AS213="",0,IFERROR(VLOOKUP(実施計画様式!AS213,参考資料1_対象分野リスト!$E$5:$F$35,2,FALSE),"error"))</f>
        <v>0</v>
      </c>
      <c r="BB213">
        <f>IF(実施計画様式!BB213="",0,IFERROR(VLOOKUP(実施計画様式!BB213,―!AK:AL,2,FALSE),"error"))</f>
        <v>0</v>
      </c>
      <c r="BC213" t="str">
        <f t="shared" si="17"/>
        <v/>
      </c>
      <c r="BF213">
        <v>99</v>
      </c>
      <c r="BG213" t="str">
        <f t="shared" si="20"/>
        <v/>
      </c>
      <c r="BH213" t="str">
        <f>IF(AG213&gt;0,IF(VLOOKUP($B$62,―!$Y$2:$Z$25,2,FALSE)&lt;分岐管理シート!AG213,"予算化方法","予算化方法_未定なし"),"")</f>
        <v/>
      </c>
      <c r="BI213" t="str">
        <f t="shared" si="21"/>
        <v/>
      </c>
      <c r="BJ213" t="str">
        <f t="shared" si="22"/>
        <v/>
      </c>
      <c r="BK213" t="str">
        <f t="shared" si="23"/>
        <v/>
      </c>
      <c r="BL213" t="str">
        <f>_xlfn.IFNA(IF(AND(D213=1,M213=1),INDEX(―!$O$20:$P$26,MATCH(分岐管理シート!N213*100,―!$P$20:$P$26,0),1),""),"")</f>
        <v/>
      </c>
      <c r="BM213" t="str">
        <f>_xlfn.IFNA(IF(AND(D213=1,M213=1),INDEX(―!$O$17:$P$19,MATCH(9-分岐管理シート!N213-分岐管理シート!O213,―!$P$17:$P$19,0),1),""),"")</f>
        <v/>
      </c>
      <c r="BN213" t="str">
        <f>IF(AE213&lt;2,"",―!$AP$28)</f>
        <v/>
      </c>
      <c r="BO213" t="str">
        <f t="shared" si="19"/>
        <v/>
      </c>
      <c r="BP213" t="str">
        <f t="shared" si="24"/>
        <v/>
      </c>
      <c r="BR213">
        <f t="shared" si="18"/>
        <v>0</v>
      </c>
    </row>
    <row r="214" spans="3:70" x14ac:dyDescent="0.15">
      <c r="C214">
        <v>142</v>
      </c>
      <c r="D214" s="22">
        <f>IF(実施計画様式!D214="",0,IFERROR(VLOOKUP(実施計画様式!D214,―!A:B,2,FALSE),"error"))</f>
        <v>0</v>
      </c>
      <c r="E214">
        <f>IF(実施計画様式!E214="",0,IFERROR(VLOOKUP(実施計画様式!E214,―!$C$40:$D$47,2,FALSE),"error"))</f>
        <v>0</v>
      </c>
      <c r="F214">
        <f>IF(実施計画様式!F214="",0,IFERROR(VLOOKUP(実施計画様式!F214,―!$E$2:$F$2,2,FALSE),"error"))</f>
        <v>0</v>
      </c>
      <c r="G214">
        <f>IFERROR(VLOOKUP(実施計画様式!G214,―!$G$2:$H$2,2,FALSE),0)</f>
        <v>0</v>
      </c>
      <c r="H214">
        <f>IF(実施計画様式!H214="",0,1)</f>
        <v>0</v>
      </c>
      <c r="I214">
        <f>IF(実施計画様式!I214="",0,IFERROR(VLOOKUP(実施計画様式!I214,―!$I$2:$J$2,2,FALSE),"error"))</f>
        <v>0</v>
      </c>
      <c r="J214">
        <f>IF(実施計画様式!J214="",0,1)</f>
        <v>0</v>
      </c>
      <c r="K214">
        <f>IF(実施計画様式!K214="",0,IFERROR(VLOOKUP(実施計画様式!K214,―!K:L,2,FALSE),"error"))</f>
        <v>0</v>
      </c>
      <c r="L214">
        <f>IF(実施計画様式!L214="",0,IFERROR(VLOOKUP(実施計画様式!L214,―!$M$2:$N$2,2,FALSE),"error"))</f>
        <v>0</v>
      </c>
      <c r="M214">
        <f>IFERROR(VLOOKUP(実施計画様式!M214,―!O:P,2,FALSE),0)</f>
        <v>0</v>
      </c>
      <c r="N214">
        <f>IF(実施計画様式!N214="",0,IFERROR(VLOOKUP(実施計画様式!N214,―!$O$1:$P$12,2,FALSE),"error"))</f>
        <v>0</v>
      </c>
      <c r="O214">
        <f>IF(実施計画様式!O214="",0,IFERROR(VLOOKUP(実施計画様式!O214,―!$O$1:$P$12,2,FALSE),"error"))</f>
        <v>0</v>
      </c>
      <c r="P214">
        <f>IF(実施計画様式!P214="",0,IFERROR(VLOOKUP(実施計画様式!P214,―!$O$1:$P$12,2,FALSE),"error"))</f>
        <v>0</v>
      </c>
      <c r="Q214">
        <f>IF(実施計画様式!Q214="",0,1)</f>
        <v>0</v>
      </c>
      <c r="R214" t="s">
        <v>7625</v>
      </c>
      <c r="S214" t="s">
        <v>7625</v>
      </c>
      <c r="T214">
        <f>IF(実施計画様式!T214="",0,1)</f>
        <v>0</v>
      </c>
      <c r="U214">
        <f>IF(実施計画様式!U214="",0,1)</f>
        <v>0</v>
      </c>
      <c r="V214">
        <f>IF(実施計画様式!V214="",0,1)</f>
        <v>0</v>
      </c>
      <c r="W214">
        <f>IF(実施計画様式!W214="",0,1)</f>
        <v>0</v>
      </c>
      <c r="X214">
        <f>IF(実施計画様式!X214="",0,1)</f>
        <v>0</v>
      </c>
      <c r="Y214">
        <f>IF(実施計画様式!Y214="",0,1)</f>
        <v>0</v>
      </c>
      <c r="Z214">
        <f>IF(実施計画様式!Z214="",0,1)</f>
        <v>0</v>
      </c>
      <c r="AA214">
        <f>IF(実施計画様式!AA214="",0,1)</f>
        <v>0</v>
      </c>
      <c r="AB214">
        <f>IF(実施計画様式!AB214="",0,IFERROR(VLOOKUP(実施計画様式!AB214,―!$Q$2:$R$3,2,FALSE),"error"))</f>
        <v>0</v>
      </c>
      <c r="AC214">
        <f>IF(実施計画様式!AC214="",0,IFERROR(VLOOKUP(実施計画様式!AC214,―!$S$2:$T$3,2,FALSE),"error"))</f>
        <v>0</v>
      </c>
      <c r="AD214">
        <f>IF(実施計画様式!AD214="",0,IFERROR(VLOOKUP(実施計画様式!AD214,―!$U$2:$V$3,2,FALSE),"error"))</f>
        <v>0</v>
      </c>
      <c r="AE214">
        <f>IF(実施計画様式!AE214="",0,IFERROR(VLOOKUP(実施計画様式!AE214,―!$W$2:$X$3,2,FALSE),"error"))</f>
        <v>0</v>
      </c>
      <c r="AF214">
        <f>IF(実施計画様式!AF214="",0,IFERROR(VLOOKUP(実施計画様式!AF214,―!$AP$29:$AQ$29,2,FALSE),"error"))</f>
        <v>0</v>
      </c>
      <c r="AG214">
        <f>IF(実施計画様式!AG214="",0,IFERROR(VLOOKUP(実施計画様式!AG214,―!Y:Z,2,FALSE),"error"))</f>
        <v>0</v>
      </c>
      <c r="AH214">
        <f>IF(実施計画様式!AH214="",0,IFERROR(VLOOKUP(実施計画様式!AH214,―!AA:AB,2,FALSE),"error"))</f>
        <v>0</v>
      </c>
      <c r="AI214">
        <f>IF(実施計画様式!AI214="",0,IFERROR(VLOOKUP(実施計画様式!AI214,―!AN:AO,2,FALSE),"error"))</f>
        <v>0</v>
      </c>
      <c r="AJ214">
        <f>IF(実施計画様式!AJ214="",0,IFERROR(VLOOKUP(実施計画様式!AJ214,―!AN:AO,2,FALSE),"error"))</f>
        <v>0</v>
      </c>
      <c r="AK214">
        <f>IF(実施計画様式!AK214="",0,IFERROR(VLOOKUP(実施計画様式!AK214,―!AN:AO,2,FALSE),"error"))</f>
        <v>0</v>
      </c>
      <c r="AL214">
        <f>IF(実施計画様式!AL214="",0,1)</f>
        <v>0</v>
      </c>
      <c r="AM214">
        <f>IF(実施計画様式!AM214="",0,IFERROR(VLOOKUP(実施計画様式!AM214,―!$AP$10:$AQ$23,2,FALSE),"error"))</f>
        <v>0</v>
      </c>
      <c r="AN214">
        <f>IF(実施計画様式!AN214="",0,IFERROR(VLOOKUP(実施計画様式!AN214,―!$AP$39:$AQ$44,2,FALSE),"error"))</f>
        <v>0</v>
      </c>
      <c r="AO214">
        <f>IF(実施計画様式!AO214="",0,IFERROR(VLOOKUP(実施計画様式!AO214,参考資料1_対象分野リスト!$B$2:$C$46,2,FALSE),"error"))</f>
        <v>0</v>
      </c>
      <c r="AP214">
        <f>IF(実施計画様式!AP214="",0,IFERROR(VLOOKUP(実施計画様式!AP214,参考資料1_対象分野リスト!$B$2:$C$46,2,FALSE),"error"))</f>
        <v>0</v>
      </c>
      <c r="AQ214">
        <f>IF(実施計画様式!AQ214="",0,IFERROR(VLOOKUP(実施計画様式!AQ214,参考資料1_対象分野リスト!$B$2:$C$46,2,FALSE),"error"))</f>
        <v>0</v>
      </c>
      <c r="AR214">
        <f>IF(実施計画様式!AR214="",0,IFERROR(VLOOKUP(実施計画様式!AR214,参考資料1_対象分野リスト!$B$2:$C$46,2,FALSE),"error"))</f>
        <v>0</v>
      </c>
      <c r="AS214">
        <f>IF(実施計画様式!AS214="",0,IFERROR(VLOOKUP(実施計画様式!AS214,参考資料1_対象分野リスト!$E$5:$F$35,2,FALSE),"error"))</f>
        <v>0</v>
      </c>
      <c r="BB214">
        <f>IF(実施計画様式!BB214="",0,IFERROR(VLOOKUP(実施計画様式!BB214,―!AK:AL,2,FALSE),"error"))</f>
        <v>0</v>
      </c>
      <c r="BC214" t="str">
        <f t="shared" si="17"/>
        <v/>
      </c>
      <c r="BF214">
        <v>99</v>
      </c>
      <c r="BG214" t="str">
        <f t="shared" si="20"/>
        <v/>
      </c>
      <c r="BH214" t="str">
        <f>IF(AG214&gt;0,IF(VLOOKUP($B$62,―!$Y$2:$Z$25,2,FALSE)&lt;分岐管理シート!AG214,"予算化方法","予算化方法_未定なし"),"")</f>
        <v/>
      </c>
      <c r="BI214" t="str">
        <f t="shared" si="21"/>
        <v/>
      </c>
      <c r="BJ214" t="str">
        <f t="shared" si="22"/>
        <v/>
      </c>
      <c r="BK214" t="str">
        <f t="shared" si="23"/>
        <v/>
      </c>
      <c r="BL214" t="str">
        <f>_xlfn.IFNA(IF(AND(D214=1,M214=1),INDEX(―!$O$20:$P$26,MATCH(分岐管理シート!N214*100,―!$P$20:$P$26,0),1),""),"")</f>
        <v/>
      </c>
      <c r="BM214" t="str">
        <f>_xlfn.IFNA(IF(AND(D214=1,M214=1),INDEX(―!$O$17:$P$19,MATCH(9-分岐管理シート!N214-分岐管理シート!O214,―!$P$17:$P$19,0),1),""),"")</f>
        <v/>
      </c>
      <c r="BN214" t="str">
        <f>IF(AE214&lt;2,"",―!$AP$28)</f>
        <v/>
      </c>
      <c r="BO214" t="str">
        <f t="shared" si="19"/>
        <v/>
      </c>
      <c r="BP214" t="str">
        <f t="shared" si="24"/>
        <v/>
      </c>
      <c r="BR214">
        <f t="shared" si="18"/>
        <v>0</v>
      </c>
    </row>
    <row r="215" spans="3:70" x14ac:dyDescent="0.15">
      <c r="C215">
        <v>143</v>
      </c>
      <c r="D215" s="22">
        <f>IF(実施計画様式!D215="",0,IFERROR(VLOOKUP(実施計画様式!D215,―!A:B,2,FALSE),"error"))</f>
        <v>0</v>
      </c>
      <c r="E215">
        <f>IF(実施計画様式!E215="",0,IFERROR(VLOOKUP(実施計画様式!E215,―!$C$40:$D$47,2,FALSE),"error"))</f>
        <v>0</v>
      </c>
      <c r="F215">
        <f>IF(実施計画様式!F215="",0,IFERROR(VLOOKUP(実施計画様式!F215,―!$E$2:$F$2,2,FALSE),"error"))</f>
        <v>0</v>
      </c>
      <c r="G215">
        <f>IFERROR(VLOOKUP(実施計画様式!G215,―!$G$2:$H$2,2,FALSE),0)</f>
        <v>0</v>
      </c>
      <c r="H215">
        <f>IF(実施計画様式!H215="",0,1)</f>
        <v>0</v>
      </c>
      <c r="I215">
        <f>IF(実施計画様式!I215="",0,IFERROR(VLOOKUP(実施計画様式!I215,―!$I$2:$J$2,2,FALSE),"error"))</f>
        <v>0</v>
      </c>
      <c r="J215">
        <f>IF(実施計画様式!J215="",0,1)</f>
        <v>0</v>
      </c>
      <c r="K215">
        <f>IF(実施計画様式!K215="",0,IFERROR(VLOOKUP(実施計画様式!K215,―!K:L,2,FALSE),"error"))</f>
        <v>0</v>
      </c>
      <c r="L215">
        <f>IF(実施計画様式!L215="",0,IFERROR(VLOOKUP(実施計画様式!L215,―!$M$2:$N$2,2,FALSE),"error"))</f>
        <v>0</v>
      </c>
      <c r="M215">
        <f>IFERROR(VLOOKUP(実施計画様式!M215,―!O:P,2,FALSE),0)</f>
        <v>0</v>
      </c>
      <c r="N215">
        <f>IF(実施計画様式!N215="",0,IFERROR(VLOOKUP(実施計画様式!N215,―!$O$1:$P$12,2,FALSE),"error"))</f>
        <v>0</v>
      </c>
      <c r="O215">
        <f>IF(実施計画様式!O215="",0,IFERROR(VLOOKUP(実施計画様式!O215,―!$O$1:$P$12,2,FALSE),"error"))</f>
        <v>0</v>
      </c>
      <c r="P215">
        <f>IF(実施計画様式!P215="",0,IFERROR(VLOOKUP(実施計画様式!P215,―!$O$1:$P$12,2,FALSE),"error"))</f>
        <v>0</v>
      </c>
      <c r="Q215">
        <f>IF(実施計画様式!Q215="",0,1)</f>
        <v>0</v>
      </c>
      <c r="R215" t="s">
        <v>7625</v>
      </c>
      <c r="S215" t="s">
        <v>7625</v>
      </c>
      <c r="T215">
        <f>IF(実施計画様式!T215="",0,1)</f>
        <v>0</v>
      </c>
      <c r="U215">
        <f>IF(実施計画様式!U215="",0,1)</f>
        <v>0</v>
      </c>
      <c r="V215">
        <f>IF(実施計画様式!V215="",0,1)</f>
        <v>0</v>
      </c>
      <c r="W215">
        <f>IF(実施計画様式!W215="",0,1)</f>
        <v>0</v>
      </c>
      <c r="X215">
        <f>IF(実施計画様式!X215="",0,1)</f>
        <v>0</v>
      </c>
      <c r="Y215">
        <f>IF(実施計画様式!Y215="",0,1)</f>
        <v>0</v>
      </c>
      <c r="Z215">
        <f>IF(実施計画様式!Z215="",0,1)</f>
        <v>0</v>
      </c>
      <c r="AA215">
        <f>IF(実施計画様式!AA215="",0,1)</f>
        <v>0</v>
      </c>
      <c r="AB215">
        <f>IF(実施計画様式!AB215="",0,IFERROR(VLOOKUP(実施計画様式!AB215,―!$Q$2:$R$3,2,FALSE),"error"))</f>
        <v>0</v>
      </c>
      <c r="AC215">
        <f>IF(実施計画様式!AC215="",0,IFERROR(VLOOKUP(実施計画様式!AC215,―!$S$2:$T$3,2,FALSE),"error"))</f>
        <v>0</v>
      </c>
      <c r="AD215">
        <f>IF(実施計画様式!AD215="",0,IFERROR(VLOOKUP(実施計画様式!AD215,―!$U$2:$V$3,2,FALSE),"error"))</f>
        <v>0</v>
      </c>
      <c r="AE215">
        <f>IF(実施計画様式!AE215="",0,IFERROR(VLOOKUP(実施計画様式!AE215,―!$W$2:$X$3,2,FALSE),"error"))</f>
        <v>0</v>
      </c>
      <c r="AF215">
        <f>IF(実施計画様式!AF215="",0,IFERROR(VLOOKUP(実施計画様式!AF215,―!$AP$29:$AQ$29,2,FALSE),"error"))</f>
        <v>0</v>
      </c>
      <c r="AG215">
        <f>IF(実施計画様式!AG215="",0,IFERROR(VLOOKUP(実施計画様式!AG215,―!Y:Z,2,FALSE),"error"))</f>
        <v>0</v>
      </c>
      <c r="AH215">
        <f>IF(実施計画様式!AH215="",0,IFERROR(VLOOKUP(実施計画様式!AH215,―!AA:AB,2,FALSE),"error"))</f>
        <v>0</v>
      </c>
      <c r="AI215">
        <f>IF(実施計画様式!AI215="",0,IFERROR(VLOOKUP(実施計画様式!AI215,―!AN:AO,2,FALSE),"error"))</f>
        <v>0</v>
      </c>
      <c r="AJ215">
        <f>IF(実施計画様式!AJ215="",0,IFERROR(VLOOKUP(実施計画様式!AJ215,―!AN:AO,2,FALSE),"error"))</f>
        <v>0</v>
      </c>
      <c r="AK215">
        <f>IF(実施計画様式!AK215="",0,IFERROR(VLOOKUP(実施計画様式!AK215,―!AN:AO,2,FALSE),"error"))</f>
        <v>0</v>
      </c>
      <c r="AL215">
        <f>IF(実施計画様式!AL215="",0,1)</f>
        <v>0</v>
      </c>
      <c r="AM215">
        <f>IF(実施計画様式!AM215="",0,IFERROR(VLOOKUP(実施計画様式!AM215,―!$AP$10:$AQ$23,2,FALSE),"error"))</f>
        <v>0</v>
      </c>
      <c r="AN215">
        <f>IF(実施計画様式!AN215="",0,IFERROR(VLOOKUP(実施計画様式!AN215,―!$AP$39:$AQ$44,2,FALSE),"error"))</f>
        <v>0</v>
      </c>
      <c r="AO215">
        <f>IF(実施計画様式!AO215="",0,IFERROR(VLOOKUP(実施計画様式!AO215,参考資料1_対象分野リスト!$B$2:$C$46,2,FALSE),"error"))</f>
        <v>0</v>
      </c>
      <c r="AP215">
        <f>IF(実施計画様式!AP215="",0,IFERROR(VLOOKUP(実施計画様式!AP215,参考資料1_対象分野リスト!$B$2:$C$46,2,FALSE),"error"))</f>
        <v>0</v>
      </c>
      <c r="AQ215">
        <f>IF(実施計画様式!AQ215="",0,IFERROR(VLOOKUP(実施計画様式!AQ215,参考資料1_対象分野リスト!$B$2:$C$46,2,FALSE),"error"))</f>
        <v>0</v>
      </c>
      <c r="AR215">
        <f>IF(実施計画様式!AR215="",0,IFERROR(VLOOKUP(実施計画様式!AR215,参考資料1_対象分野リスト!$B$2:$C$46,2,FALSE),"error"))</f>
        <v>0</v>
      </c>
      <c r="AS215">
        <f>IF(実施計画様式!AS215="",0,IFERROR(VLOOKUP(実施計画様式!AS215,参考資料1_対象分野リスト!$E$5:$F$35,2,FALSE),"error"))</f>
        <v>0</v>
      </c>
      <c r="BB215">
        <f>IF(実施計画様式!BB215="",0,IFERROR(VLOOKUP(実施計画様式!BB215,―!AK:AL,2,FALSE),"error"))</f>
        <v>0</v>
      </c>
      <c r="BC215" t="str">
        <f t="shared" si="17"/>
        <v/>
      </c>
      <c r="BF215">
        <v>99</v>
      </c>
      <c r="BG215" t="str">
        <f t="shared" si="20"/>
        <v/>
      </c>
      <c r="BH215" t="str">
        <f>IF(AG215&gt;0,IF(VLOOKUP($B$62,―!$Y$2:$Z$25,2,FALSE)&lt;分岐管理シート!AG215,"予算化方法","予算化方法_未定なし"),"")</f>
        <v/>
      </c>
      <c r="BI215" t="str">
        <f t="shared" si="21"/>
        <v/>
      </c>
      <c r="BJ215" t="str">
        <f t="shared" si="22"/>
        <v/>
      </c>
      <c r="BK215" t="str">
        <f t="shared" si="23"/>
        <v/>
      </c>
      <c r="BL215" t="str">
        <f>_xlfn.IFNA(IF(AND(D215=1,M215=1),INDEX(―!$O$20:$P$26,MATCH(分岐管理シート!N215*100,―!$P$20:$P$26,0),1),""),"")</f>
        <v/>
      </c>
      <c r="BM215" t="str">
        <f>_xlfn.IFNA(IF(AND(D215=1,M215=1),INDEX(―!$O$17:$P$19,MATCH(9-分岐管理シート!N215-分岐管理シート!O215,―!$P$17:$P$19,0),1),""),"")</f>
        <v/>
      </c>
      <c r="BN215" t="str">
        <f>IF(AE215&lt;2,"",―!$AP$28)</f>
        <v/>
      </c>
      <c r="BO215" t="str">
        <f t="shared" si="19"/>
        <v/>
      </c>
      <c r="BP215" t="str">
        <f t="shared" si="24"/>
        <v/>
      </c>
      <c r="BR215">
        <f t="shared" si="18"/>
        <v>0</v>
      </c>
    </row>
    <row r="216" spans="3:70" x14ac:dyDescent="0.15">
      <c r="C216">
        <v>144</v>
      </c>
      <c r="D216" s="22">
        <f>IF(実施計画様式!D216="",0,IFERROR(VLOOKUP(実施計画様式!D216,―!A:B,2,FALSE),"error"))</f>
        <v>0</v>
      </c>
      <c r="E216">
        <f>IF(実施計画様式!E216="",0,IFERROR(VLOOKUP(実施計画様式!E216,―!$C$40:$D$47,2,FALSE),"error"))</f>
        <v>0</v>
      </c>
      <c r="F216">
        <f>IF(実施計画様式!F216="",0,IFERROR(VLOOKUP(実施計画様式!F216,―!$E$2:$F$2,2,FALSE),"error"))</f>
        <v>0</v>
      </c>
      <c r="G216">
        <f>IFERROR(VLOOKUP(実施計画様式!G216,―!$G$2:$H$2,2,FALSE),0)</f>
        <v>0</v>
      </c>
      <c r="H216">
        <f>IF(実施計画様式!H216="",0,1)</f>
        <v>0</v>
      </c>
      <c r="I216">
        <f>IF(実施計画様式!I216="",0,IFERROR(VLOOKUP(実施計画様式!I216,―!$I$2:$J$2,2,FALSE),"error"))</f>
        <v>0</v>
      </c>
      <c r="J216">
        <f>IF(実施計画様式!J216="",0,1)</f>
        <v>0</v>
      </c>
      <c r="K216">
        <f>IF(実施計画様式!K216="",0,IFERROR(VLOOKUP(実施計画様式!K216,―!K:L,2,FALSE),"error"))</f>
        <v>0</v>
      </c>
      <c r="L216">
        <f>IF(実施計画様式!L216="",0,IFERROR(VLOOKUP(実施計画様式!L216,―!$M$2:$N$2,2,FALSE),"error"))</f>
        <v>0</v>
      </c>
      <c r="M216">
        <f>IFERROR(VLOOKUP(実施計画様式!M216,―!O:P,2,FALSE),0)</f>
        <v>0</v>
      </c>
      <c r="N216">
        <f>IF(実施計画様式!N216="",0,IFERROR(VLOOKUP(実施計画様式!N216,―!$O$1:$P$12,2,FALSE),"error"))</f>
        <v>0</v>
      </c>
      <c r="O216">
        <f>IF(実施計画様式!O216="",0,IFERROR(VLOOKUP(実施計画様式!O216,―!$O$1:$P$12,2,FALSE),"error"))</f>
        <v>0</v>
      </c>
      <c r="P216">
        <f>IF(実施計画様式!P216="",0,IFERROR(VLOOKUP(実施計画様式!P216,―!$O$1:$P$12,2,FALSE),"error"))</f>
        <v>0</v>
      </c>
      <c r="Q216">
        <f>IF(実施計画様式!Q216="",0,1)</f>
        <v>0</v>
      </c>
      <c r="R216" t="s">
        <v>7625</v>
      </c>
      <c r="S216" t="s">
        <v>7625</v>
      </c>
      <c r="T216">
        <f>IF(実施計画様式!T216="",0,1)</f>
        <v>0</v>
      </c>
      <c r="U216">
        <f>IF(実施計画様式!U216="",0,1)</f>
        <v>0</v>
      </c>
      <c r="V216">
        <f>IF(実施計画様式!V216="",0,1)</f>
        <v>0</v>
      </c>
      <c r="W216">
        <f>IF(実施計画様式!W216="",0,1)</f>
        <v>0</v>
      </c>
      <c r="X216">
        <f>IF(実施計画様式!X216="",0,1)</f>
        <v>0</v>
      </c>
      <c r="Y216">
        <f>IF(実施計画様式!Y216="",0,1)</f>
        <v>0</v>
      </c>
      <c r="Z216">
        <f>IF(実施計画様式!Z216="",0,1)</f>
        <v>0</v>
      </c>
      <c r="AA216">
        <f>IF(実施計画様式!AA216="",0,1)</f>
        <v>0</v>
      </c>
      <c r="AB216">
        <f>IF(実施計画様式!AB216="",0,IFERROR(VLOOKUP(実施計画様式!AB216,―!$Q$2:$R$3,2,FALSE),"error"))</f>
        <v>0</v>
      </c>
      <c r="AC216">
        <f>IF(実施計画様式!AC216="",0,IFERROR(VLOOKUP(実施計画様式!AC216,―!$S$2:$T$3,2,FALSE),"error"))</f>
        <v>0</v>
      </c>
      <c r="AD216">
        <f>IF(実施計画様式!AD216="",0,IFERROR(VLOOKUP(実施計画様式!AD216,―!$U$2:$V$3,2,FALSE),"error"))</f>
        <v>0</v>
      </c>
      <c r="AE216">
        <f>IF(実施計画様式!AE216="",0,IFERROR(VLOOKUP(実施計画様式!AE216,―!$W$2:$X$3,2,FALSE),"error"))</f>
        <v>0</v>
      </c>
      <c r="AF216">
        <f>IF(実施計画様式!AF216="",0,IFERROR(VLOOKUP(実施計画様式!AF216,―!$AP$29:$AQ$29,2,FALSE),"error"))</f>
        <v>0</v>
      </c>
      <c r="AG216">
        <f>IF(実施計画様式!AG216="",0,IFERROR(VLOOKUP(実施計画様式!AG216,―!Y:Z,2,FALSE),"error"))</f>
        <v>0</v>
      </c>
      <c r="AH216">
        <f>IF(実施計画様式!AH216="",0,IFERROR(VLOOKUP(実施計画様式!AH216,―!AA:AB,2,FALSE),"error"))</f>
        <v>0</v>
      </c>
      <c r="AI216">
        <f>IF(実施計画様式!AI216="",0,IFERROR(VLOOKUP(実施計画様式!AI216,―!AN:AO,2,FALSE),"error"))</f>
        <v>0</v>
      </c>
      <c r="AJ216">
        <f>IF(実施計画様式!AJ216="",0,IFERROR(VLOOKUP(実施計画様式!AJ216,―!AN:AO,2,FALSE),"error"))</f>
        <v>0</v>
      </c>
      <c r="AK216">
        <f>IF(実施計画様式!AK216="",0,IFERROR(VLOOKUP(実施計画様式!AK216,―!AN:AO,2,FALSE),"error"))</f>
        <v>0</v>
      </c>
      <c r="AL216">
        <f>IF(実施計画様式!AL216="",0,1)</f>
        <v>0</v>
      </c>
      <c r="AM216">
        <f>IF(実施計画様式!AM216="",0,IFERROR(VLOOKUP(実施計画様式!AM216,―!$AP$10:$AQ$23,2,FALSE),"error"))</f>
        <v>0</v>
      </c>
      <c r="AN216">
        <f>IF(実施計画様式!AN216="",0,IFERROR(VLOOKUP(実施計画様式!AN216,―!$AP$39:$AQ$44,2,FALSE),"error"))</f>
        <v>0</v>
      </c>
      <c r="AO216">
        <f>IF(実施計画様式!AO216="",0,IFERROR(VLOOKUP(実施計画様式!AO216,参考資料1_対象分野リスト!$B$2:$C$46,2,FALSE),"error"))</f>
        <v>0</v>
      </c>
      <c r="AP216">
        <f>IF(実施計画様式!AP216="",0,IFERROR(VLOOKUP(実施計画様式!AP216,参考資料1_対象分野リスト!$B$2:$C$46,2,FALSE),"error"))</f>
        <v>0</v>
      </c>
      <c r="AQ216">
        <f>IF(実施計画様式!AQ216="",0,IFERROR(VLOOKUP(実施計画様式!AQ216,参考資料1_対象分野リスト!$B$2:$C$46,2,FALSE),"error"))</f>
        <v>0</v>
      </c>
      <c r="AR216">
        <f>IF(実施計画様式!AR216="",0,IFERROR(VLOOKUP(実施計画様式!AR216,参考資料1_対象分野リスト!$B$2:$C$46,2,FALSE),"error"))</f>
        <v>0</v>
      </c>
      <c r="AS216">
        <f>IF(実施計画様式!AS216="",0,IFERROR(VLOOKUP(実施計画様式!AS216,参考資料1_対象分野リスト!$E$5:$F$35,2,FALSE),"error"))</f>
        <v>0</v>
      </c>
      <c r="BB216">
        <f>IF(実施計画様式!BB216="",0,IFERROR(VLOOKUP(実施計画様式!BB216,―!AK:AL,2,FALSE),"error"))</f>
        <v>0</v>
      </c>
      <c r="BC216" t="str">
        <f t="shared" si="17"/>
        <v/>
      </c>
      <c r="BF216">
        <v>99</v>
      </c>
      <c r="BG216" t="str">
        <f t="shared" si="20"/>
        <v/>
      </c>
      <c r="BH216" t="str">
        <f>IF(AG216&gt;0,IF(VLOOKUP($B$62,―!$Y$2:$Z$25,2,FALSE)&lt;分岐管理シート!AG216,"予算化方法","予算化方法_未定なし"),"")</f>
        <v/>
      </c>
      <c r="BI216" t="str">
        <f t="shared" si="21"/>
        <v/>
      </c>
      <c r="BJ216" t="str">
        <f t="shared" si="22"/>
        <v/>
      </c>
      <c r="BK216" t="str">
        <f t="shared" si="23"/>
        <v/>
      </c>
      <c r="BL216" t="str">
        <f>_xlfn.IFNA(IF(AND(D216=1,M216=1),INDEX(―!$O$20:$P$26,MATCH(分岐管理シート!N216*100,―!$P$20:$P$26,0),1),""),"")</f>
        <v/>
      </c>
      <c r="BM216" t="str">
        <f>_xlfn.IFNA(IF(AND(D216=1,M216=1),INDEX(―!$O$17:$P$19,MATCH(9-分岐管理シート!N216-分岐管理シート!O216,―!$P$17:$P$19,0),1),""),"")</f>
        <v/>
      </c>
      <c r="BN216" t="str">
        <f>IF(AE216&lt;2,"",―!$AP$28)</f>
        <v/>
      </c>
      <c r="BO216" t="str">
        <f t="shared" si="19"/>
        <v/>
      </c>
      <c r="BP216" t="str">
        <f t="shared" si="24"/>
        <v/>
      </c>
      <c r="BR216">
        <f t="shared" si="18"/>
        <v>0</v>
      </c>
    </row>
    <row r="217" spans="3:70" x14ac:dyDescent="0.15">
      <c r="C217">
        <v>145</v>
      </c>
      <c r="D217" s="22">
        <f>IF(実施計画様式!D217="",0,IFERROR(VLOOKUP(実施計画様式!D217,―!A:B,2,FALSE),"error"))</f>
        <v>0</v>
      </c>
      <c r="E217">
        <f>IF(実施計画様式!E217="",0,IFERROR(VLOOKUP(実施計画様式!E217,―!$C$40:$D$47,2,FALSE),"error"))</f>
        <v>0</v>
      </c>
      <c r="F217">
        <f>IF(実施計画様式!F217="",0,IFERROR(VLOOKUP(実施計画様式!F217,―!$E$2:$F$2,2,FALSE),"error"))</f>
        <v>0</v>
      </c>
      <c r="G217">
        <f>IFERROR(VLOOKUP(実施計画様式!G217,―!$G$2:$H$2,2,FALSE),0)</f>
        <v>0</v>
      </c>
      <c r="H217">
        <f>IF(実施計画様式!H217="",0,1)</f>
        <v>0</v>
      </c>
      <c r="I217">
        <f>IF(実施計画様式!I217="",0,IFERROR(VLOOKUP(実施計画様式!I217,―!$I$2:$J$2,2,FALSE),"error"))</f>
        <v>0</v>
      </c>
      <c r="J217">
        <f>IF(実施計画様式!J217="",0,1)</f>
        <v>0</v>
      </c>
      <c r="K217">
        <f>IF(実施計画様式!K217="",0,IFERROR(VLOOKUP(実施計画様式!K217,―!K:L,2,FALSE),"error"))</f>
        <v>0</v>
      </c>
      <c r="L217">
        <f>IF(実施計画様式!L217="",0,IFERROR(VLOOKUP(実施計画様式!L217,―!$M$2:$N$2,2,FALSE),"error"))</f>
        <v>0</v>
      </c>
      <c r="M217">
        <f>IFERROR(VLOOKUP(実施計画様式!M217,―!O:P,2,FALSE),0)</f>
        <v>0</v>
      </c>
      <c r="N217">
        <f>IF(実施計画様式!N217="",0,IFERROR(VLOOKUP(実施計画様式!N217,―!$O$1:$P$12,2,FALSE),"error"))</f>
        <v>0</v>
      </c>
      <c r="O217">
        <f>IF(実施計画様式!O217="",0,IFERROR(VLOOKUP(実施計画様式!O217,―!$O$1:$P$12,2,FALSE),"error"))</f>
        <v>0</v>
      </c>
      <c r="P217">
        <f>IF(実施計画様式!P217="",0,IFERROR(VLOOKUP(実施計画様式!P217,―!$O$1:$P$12,2,FALSE),"error"))</f>
        <v>0</v>
      </c>
      <c r="Q217">
        <f>IF(実施計画様式!Q217="",0,1)</f>
        <v>0</v>
      </c>
      <c r="R217" t="s">
        <v>7625</v>
      </c>
      <c r="S217" t="s">
        <v>7625</v>
      </c>
      <c r="T217">
        <f>IF(実施計画様式!T217="",0,1)</f>
        <v>0</v>
      </c>
      <c r="U217">
        <f>IF(実施計画様式!U217="",0,1)</f>
        <v>0</v>
      </c>
      <c r="V217">
        <f>IF(実施計画様式!V217="",0,1)</f>
        <v>0</v>
      </c>
      <c r="W217">
        <f>IF(実施計画様式!W217="",0,1)</f>
        <v>0</v>
      </c>
      <c r="X217">
        <f>IF(実施計画様式!X217="",0,1)</f>
        <v>0</v>
      </c>
      <c r="Y217">
        <f>IF(実施計画様式!Y217="",0,1)</f>
        <v>0</v>
      </c>
      <c r="Z217">
        <f>IF(実施計画様式!Z217="",0,1)</f>
        <v>0</v>
      </c>
      <c r="AA217">
        <f>IF(実施計画様式!AA217="",0,1)</f>
        <v>0</v>
      </c>
      <c r="AB217">
        <f>IF(実施計画様式!AB217="",0,IFERROR(VLOOKUP(実施計画様式!AB217,―!$Q$2:$R$3,2,FALSE),"error"))</f>
        <v>0</v>
      </c>
      <c r="AC217">
        <f>IF(実施計画様式!AC217="",0,IFERROR(VLOOKUP(実施計画様式!AC217,―!$S$2:$T$3,2,FALSE),"error"))</f>
        <v>0</v>
      </c>
      <c r="AD217">
        <f>IF(実施計画様式!AD217="",0,IFERROR(VLOOKUP(実施計画様式!AD217,―!$U$2:$V$3,2,FALSE),"error"))</f>
        <v>0</v>
      </c>
      <c r="AE217">
        <f>IF(実施計画様式!AE217="",0,IFERROR(VLOOKUP(実施計画様式!AE217,―!$W$2:$X$3,2,FALSE),"error"))</f>
        <v>0</v>
      </c>
      <c r="AF217">
        <f>IF(実施計画様式!AF217="",0,IFERROR(VLOOKUP(実施計画様式!AF217,―!$AP$29:$AQ$29,2,FALSE),"error"))</f>
        <v>0</v>
      </c>
      <c r="AG217">
        <f>IF(実施計画様式!AG217="",0,IFERROR(VLOOKUP(実施計画様式!AG217,―!Y:Z,2,FALSE),"error"))</f>
        <v>0</v>
      </c>
      <c r="AH217">
        <f>IF(実施計画様式!AH217="",0,IFERROR(VLOOKUP(実施計画様式!AH217,―!AA:AB,2,FALSE),"error"))</f>
        <v>0</v>
      </c>
      <c r="AI217">
        <f>IF(実施計画様式!AI217="",0,IFERROR(VLOOKUP(実施計画様式!AI217,―!AN:AO,2,FALSE),"error"))</f>
        <v>0</v>
      </c>
      <c r="AJ217">
        <f>IF(実施計画様式!AJ217="",0,IFERROR(VLOOKUP(実施計画様式!AJ217,―!AN:AO,2,FALSE),"error"))</f>
        <v>0</v>
      </c>
      <c r="AK217">
        <f>IF(実施計画様式!AK217="",0,IFERROR(VLOOKUP(実施計画様式!AK217,―!AN:AO,2,FALSE),"error"))</f>
        <v>0</v>
      </c>
      <c r="AL217">
        <f>IF(実施計画様式!AL217="",0,1)</f>
        <v>0</v>
      </c>
      <c r="AM217">
        <f>IF(実施計画様式!AM217="",0,IFERROR(VLOOKUP(実施計画様式!AM217,―!$AP$10:$AQ$23,2,FALSE),"error"))</f>
        <v>0</v>
      </c>
      <c r="AN217">
        <f>IF(実施計画様式!AN217="",0,IFERROR(VLOOKUP(実施計画様式!AN217,―!$AP$39:$AQ$44,2,FALSE),"error"))</f>
        <v>0</v>
      </c>
      <c r="AO217">
        <f>IF(実施計画様式!AO217="",0,IFERROR(VLOOKUP(実施計画様式!AO217,参考資料1_対象分野リスト!$B$2:$C$46,2,FALSE),"error"))</f>
        <v>0</v>
      </c>
      <c r="AP217">
        <f>IF(実施計画様式!AP217="",0,IFERROR(VLOOKUP(実施計画様式!AP217,参考資料1_対象分野リスト!$B$2:$C$46,2,FALSE),"error"))</f>
        <v>0</v>
      </c>
      <c r="AQ217">
        <f>IF(実施計画様式!AQ217="",0,IFERROR(VLOOKUP(実施計画様式!AQ217,参考資料1_対象分野リスト!$B$2:$C$46,2,FALSE),"error"))</f>
        <v>0</v>
      </c>
      <c r="AR217">
        <f>IF(実施計画様式!AR217="",0,IFERROR(VLOOKUP(実施計画様式!AR217,参考資料1_対象分野リスト!$B$2:$C$46,2,FALSE),"error"))</f>
        <v>0</v>
      </c>
      <c r="AS217">
        <f>IF(実施計画様式!AS217="",0,IFERROR(VLOOKUP(実施計画様式!AS217,参考資料1_対象分野リスト!$E$5:$F$35,2,FALSE),"error"))</f>
        <v>0</v>
      </c>
      <c r="BB217">
        <f>IF(実施計画様式!BB217="",0,IFERROR(VLOOKUP(実施計画様式!BB217,―!AK:AL,2,FALSE),"error"))</f>
        <v>0</v>
      </c>
      <c r="BC217" t="str">
        <f t="shared" si="17"/>
        <v/>
      </c>
      <c r="BF217">
        <v>99</v>
      </c>
      <c r="BG217" t="str">
        <f t="shared" si="20"/>
        <v/>
      </c>
      <c r="BH217" t="str">
        <f>IF(AG217&gt;0,IF(VLOOKUP($B$62,―!$Y$2:$Z$25,2,FALSE)&lt;分岐管理シート!AG217,"予算化方法","予算化方法_未定なし"),"")</f>
        <v/>
      </c>
      <c r="BI217" t="str">
        <f t="shared" si="21"/>
        <v/>
      </c>
      <c r="BJ217" t="str">
        <f t="shared" si="22"/>
        <v/>
      </c>
      <c r="BK217" t="str">
        <f t="shared" si="23"/>
        <v/>
      </c>
      <c r="BL217" t="str">
        <f>_xlfn.IFNA(IF(AND(D217=1,M217=1),INDEX(―!$O$20:$P$26,MATCH(分岐管理シート!N217*100,―!$P$20:$P$26,0),1),""),"")</f>
        <v/>
      </c>
      <c r="BM217" t="str">
        <f>_xlfn.IFNA(IF(AND(D217=1,M217=1),INDEX(―!$O$17:$P$19,MATCH(9-分岐管理シート!N217-分岐管理シート!O217,―!$P$17:$P$19,0),1),""),"")</f>
        <v/>
      </c>
      <c r="BN217" t="str">
        <f>IF(AE217&lt;2,"",―!$AP$28)</f>
        <v/>
      </c>
      <c r="BO217" t="str">
        <f t="shared" si="19"/>
        <v/>
      </c>
      <c r="BP217" t="str">
        <f t="shared" si="24"/>
        <v/>
      </c>
      <c r="BR217">
        <f t="shared" si="18"/>
        <v>0</v>
      </c>
    </row>
    <row r="218" spans="3:70" x14ac:dyDescent="0.15">
      <c r="C218">
        <v>146</v>
      </c>
      <c r="D218" s="22">
        <f>IF(実施計画様式!D218="",0,IFERROR(VLOOKUP(実施計画様式!D218,―!A:B,2,FALSE),"error"))</f>
        <v>0</v>
      </c>
      <c r="E218">
        <f>IF(実施計画様式!E218="",0,IFERROR(VLOOKUP(実施計画様式!E218,―!$C$40:$D$47,2,FALSE),"error"))</f>
        <v>0</v>
      </c>
      <c r="F218">
        <f>IF(実施計画様式!F218="",0,IFERROR(VLOOKUP(実施計画様式!F218,―!$E$2:$F$2,2,FALSE),"error"))</f>
        <v>0</v>
      </c>
      <c r="G218">
        <f>IFERROR(VLOOKUP(実施計画様式!G218,―!$G$2:$H$2,2,FALSE),0)</f>
        <v>0</v>
      </c>
      <c r="H218">
        <f>IF(実施計画様式!H218="",0,1)</f>
        <v>0</v>
      </c>
      <c r="I218">
        <f>IF(実施計画様式!I218="",0,IFERROR(VLOOKUP(実施計画様式!I218,―!$I$2:$J$2,2,FALSE),"error"))</f>
        <v>0</v>
      </c>
      <c r="J218">
        <f>IF(実施計画様式!J218="",0,1)</f>
        <v>0</v>
      </c>
      <c r="K218">
        <f>IF(実施計画様式!K218="",0,IFERROR(VLOOKUP(実施計画様式!K218,―!K:L,2,FALSE),"error"))</f>
        <v>0</v>
      </c>
      <c r="L218">
        <f>IF(実施計画様式!L218="",0,IFERROR(VLOOKUP(実施計画様式!L218,―!$M$2:$N$2,2,FALSE),"error"))</f>
        <v>0</v>
      </c>
      <c r="M218">
        <f>IFERROR(VLOOKUP(実施計画様式!M218,―!O:P,2,FALSE),0)</f>
        <v>0</v>
      </c>
      <c r="N218">
        <f>IF(実施計画様式!N218="",0,IFERROR(VLOOKUP(実施計画様式!N218,―!$O$1:$P$12,2,FALSE),"error"))</f>
        <v>0</v>
      </c>
      <c r="O218">
        <f>IF(実施計画様式!O218="",0,IFERROR(VLOOKUP(実施計画様式!O218,―!$O$1:$P$12,2,FALSE),"error"))</f>
        <v>0</v>
      </c>
      <c r="P218">
        <f>IF(実施計画様式!P218="",0,IFERROR(VLOOKUP(実施計画様式!P218,―!$O$1:$P$12,2,FALSE),"error"))</f>
        <v>0</v>
      </c>
      <c r="Q218">
        <f>IF(実施計画様式!Q218="",0,1)</f>
        <v>0</v>
      </c>
      <c r="R218" t="s">
        <v>7625</v>
      </c>
      <c r="S218" t="s">
        <v>7625</v>
      </c>
      <c r="T218">
        <f>IF(実施計画様式!T218="",0,1)</f>
        <v>0</v>
      </c>
      <c r="U218">
        <f>IF(実施計画様式!U218="",0,1)</f>
        <v>0</v>
      </c>
      <c r="V218">
        <f>IF(実施計画様式!V218="",0,1)</f>
        <v>0</v>
      </c>
      <c r="W218">
        <f>IF(実施計画様式!W218="",0,1)</f>
        <v>0</v>
      </c>
      <c r="X218">
        <f>IF(実施計画様式!X218="",0,1)</f>
        <v>0</v>
      </c>
      <c r="Y218">
        <f>IF(実施計画様式!Y218="",0,1)</f>
        <v>0</v>
      </c>
      <c r="Z218">
        <f>IF(実施計画様式!Z218="",0,1)</f>
        <v>0</v>
      </c>
      <c r="AA218">
        <f>IF(実施計画様式!AA218="",0,1)</f>
        <v>0</v>
      </c>
      <c r="AB218">
        <f>IF(実施計画様式!AB218="",0,IFERROR(VLOOKUP(実施計画様式!AB218,―!$Q$2:$R$3,2,FALSE),"error"))</f>
        <v>0</v>
      </c>
      <c r="AC218">
        <f>IF(実施計画様式!AC218="",0,IFERROR(VLOOKUP(実施計画様式!AC218,―!$S$2:$T$3,2,FALSE),"error"))</f>
        <v>0</v>
      </c>
      <c r="AD218">
        <f>IF(実施計画様式!AD218="",0,IFERROR(VLOOKUP(実施計画様式!AD218,―!$U$2:$V$3,2,FALSE),"error"))</f>
        <v>0</v>
      </c>
      <c r="AE218">
        <f>IF(実施計画様式!AE218="",0,IFERROR(VLOOKUP(実施計画様式!AE218,―!$W$2:$X$3,2,FALSE),"error"))</f>
        <v>0</v>
      </c>
      <c r="AF218">
        <f>IF(実施計画様式!AF218="",0,IFERROR(VLOOKUP(実施計画様式!AF218,―!$AP$29:$AQ$29,2,FALSE),"error"))</f>
        <v>0</v>
      </c>
      <c r="AG218">
        <f>IF(実施計画様式!AG218="",0,IFERROR(VLOOKUP(実施計画様式!AG218,―!Y:Z,2,FALSE),"error"))</f>
        <v>0</v>
      </c>
      <c r="AH218">
        <f>IF(実施計画様式!AH218="",0,IFERROR(VLOOKUP(実施計画様式!AH218,―!AA:AB,2,FALSE),"error"))</f>
        <v>0</v>
      </c>
      <c r="AI218">
        <f>IF(実施計画様式!AI218="",0,IFERROR(VLOOKUP(実施計画様式!AI218,―!AN:AO,2,FALSE),"error"))</f>
        <v>0</v>
      </c>
      <c r="AJ218">
        <f>IF(実施計画様式!AJ218="",0,IFERROR(VLOOKUP(実施計画様式!AJ218,―!AN:AO,2,FALSE),"error"))</f>
        <v>0</v>
      </c>
      <c r="AK218">
        <f>IF(実施計画様式!AK218="",0,IFERROR(VLOOKUP(実施計画様式!AK218,―!AN:AO,2,FALSE),"error"))</f>
        <v>0</v>
      </c>
      <c r="AL218">
        <f>IF(実施計画様式!AL218="",0,1)</f>
        <v>0</v>
      </c>
      <c r="AM218">
        <f>IF(実施計画様式!AM218="",0,IFERROR(VLOOKUP(実施計画様式!AM218,―!$AP$10:$AQ$23,2,FALSE),"error"))</f>
        <v>0</v>
      </c>
      <c r="AN218">
        <f>IF(実施計画様式!AN218="",0,IFERROR(VLOOKUP(実施計画様式!AN218,―!$AP$39:$AQ$44,2,FALSE),"error"))</f>
        <v>0</v>
      </c>
      <c r="AO218">
        <f>IF(実施計画様式!AO218="",0,IFERROR(VLOOKUP(実施計画様式!AO218,参考資料1_対象分野リスト!$B$2:$C$46,2,FALSE),"error"))</f>
        <v>0</v>
      </c>
      <c r="AP218">
        <f>IF(実施計画様式!AP218="",0,IFERROR(VLOOKUP(実施計画様式!AP218,参考資料1_対象分野リスト!$B$2:$C$46,2,FALSE),"error"))</f>
        <v>0</v>
      </c>
      <c r="AQ218">
        <f>IF(実施計画様式!AQ218="",0,IFERROR(VLOOKUP(実施計画様式!AQ218,参考資料1_対象分野リスト!$B$2:$C$46,2,FALSE),"error"))</f>
        <v>0</v>
      </c>
      <c r="AR218">
        <f>IF(実施計画様式!AR218="",0,IFERROR(VLOOKUP(実施計画様式!AR218,参考資料1_対象分野リスト!$B$2:$C$46,2,FALSE),"error"))</f>
        <v>0</v>
      </c>
      <c r="AS218">
        <f>IF(実施計画様式!AS218="",0,IFERROR(VLOOKUP(実施計画様式!AS218,参考資料1_対象分野リスト!$E$5:$F$35,2,FALSE),"error"))</f>
        <v>0</v>
      </c>
      <c r="BB218">
        <f>IF(実施計画様式!BB218="",0,IFERROR(VLOOKUP(実施計画様式!BB218,―!AK:AL,2,FALSE),"error"))</f>
        <v>0</v>
      </c>
      <c r="BC218" t="str">
        <f t="shared" si="17"/>
        <v/>
      </c>
      <c r="BF218">
        <v>99</v>
      </c>
      <c r="BG218" t="str">
        <f t="shared" si="20"/>
        <v/>
      </c>
      <c r="BH218" t="str">
        <f>IF(AG218&gt;0,IF(VLOOKUP($B$62,―!$Y$2:$Z$25,2,FALSE)&lt;分岐管理シート!AG218,"予算化方法","予算化方法_未定なし"),"")</f>
        <v/>
      </c>
      <c r="BI218" t="str">
        <f t="shared" si="21"/>
        <v/>
      </c>
      <c r="BJ218" t="str">
        <f t="shared" si="22"/>
        <v/>
      </c>
      <c r="BK218" t="str">
        <f t="shared" si="23"/>
        <v/>
      </c>
      <c r="BL218" t="str">
        <f>_xlfn.IFNA(IF(AND(D218=1,M218=1),INDEX(―!$O$20:$P$26,MATCH(分岐管理シート!N218*100,―!$P$20:$P$26,0),1),""),"")</f>
        <v/>
      </c>
      <c r="BM218" t="str">
        <f>_xlfn.IFNA(IF(AND(D218=1,M218=1),INDEX(―!$O$17:$P$19,MATCH(9-分岐管理シート!N218-分岐管理シート!O218,―!$P$17:$P$19,0),1),""),"")</f>
        <v/>
      </c>
      <c r="BN218" t="str">
        <f>IF(AE218&lt;2,"",―!$AP$28)</f>
        <v/>
      </c>
      <c r="BO218" t="str">
        <f t="shared" si="19"/>
        <v/>
      </c>
      <c r="BP218" t="str">
        <f t="shared" si="24"/>
        <v/>
      </c>
      <c r="BR218">
        <f t="shared" si="18"/>
        <v>0</v>
      </c>
    </row>
    <row r="219" spans="3:70" x14ac:dyDescent="0.15">
      <c r="C219">
        <v>147</v>
      </c>
      <c r="D219" s="22">
        <f>IF(実施計画様式!D219="",0,IFERROR(VLOOKUP(実施計画様式!D219,―!A:B,2,FALSE),"error"))</f>
        <v>0</v>
      </c>
      <c r="E219">
        <f>IF(実施計画様式!E219="",0,IFERROR(VLOOKUP(実施計画様式!E219,―!$C$40:$D$47,2,FALSE),"error"))</f>
        <v>0</v>
      </c>
      <c r="F219">
        <f>IF(実施計画様式!F219="",0,IFERROR(VLOOKUP(実施計画様式!F219,―!$E$2:$F$2,2,FALSE),"error"))</f>
        <v>0</v>
      </c>
      <c r="G219">
        <f>IFERROR(VLOOKUP(実施計画様式!G219,―!$G$2:$H$2,2,FALSE),0)</f>
        <v>0</v>
      </c>
      <c r="H219">
        <f>IF(実施計画様式!H219="",0,1)</f>
        <v>0</v>
      </c>
      <c r="I219">
        <f>IF(実施計画様式!I219="",0,IFERROR(VLOOKUP(実施計画様式!I219,―!$I$2:$J$2,2,FALSE),"error"))</f>
        <v>0</v>
      </c>
      <c r="J219">
        <f>IF(実施計画様式!J219="",0,1)</f>
        <v>0</v>
      </c>
      <c r="K219">
        <f>IF(実施計画様式!K219="",0,IFERROR(VLOOKUP(実施計画様式!K219,―!K:L,2,FALSE),"error"))</f>
        <v>0</v>
      </c>
      <c r="L219">
        <f>IF(実施計画様式!L219="",0,IFERROR(VLOOKUP(実施計画様式!L219,―!$M$2:$N$2,2,FALSE),"error"))</f>
        <v>0</v>
      </c>
      <c r="M219">
        <f>IFERROR(VLOOKUP(実施計画様式!M219,―!O:P,2,FALSE),0)</f>
        <v>0</v>
      </c>
      <c r="N219">
        <f>IF(実施計画様式!N219="",0,IFERROR(VLOOKUP(実施計画様式!N219,―!$O$1:$P$12,2,FALSE),"error"))</f>
        <v>0</v>
      </c>
      <c r="O219">
        <f>IF(実施計画様式!O219="",0,IFERROR(VLOOKUP(実施計画様式!O219,―!$O$1:$P$12,2,FALSE),"error"))</f>
        <v>0</v>
      </c>
      <c r="P219">
        <f>IF(実施計画様式!P219="",0,IFERROR(VLOOKUP(実施計画様式!P219,―!$O$1:$P$12,2,FALSE),"error"))</f>
        <v>0</v>
      </c>
      <c r="Q219">
        <f>IF(実施計画様式!Q219="",0,1)</f>
        <v>0</v>
      </c>
      <c r="R219" t="s">
        <v>7625</v>
      </c>
      <c r="S219" t="s">
        <v>7625</v>
      </c>
      <c r="T219">
        <f>IF(実施計画様式!T219="",0,1)</f>
        <v>0</v>
      </c>
      <c r="U219">
        <f>IF(実施計画様式!U219="",0,1)</f>
        <v>0</v>
      </c>
      <c r="V219">
        <f>IF(実施計画様式!V219="",0,1)</f>
        <v>0</v>
      </c>
      <c r="W219">
        <f>IF(実施計画様式!W219="",0,1)</f>
        <v>0</v>
      </c>
      <c r="X219">
        <f>IF(実施計画様式!X219="",0,1)</f>
        <v>0</v>
      </c>
      <c r="Y219">
        <f>IF(実施計画様式!Y219="",0,1)</f>
        <v>0</v>
      </c>
      <c r="Z219">
        <f>IF(実施計画様式!Z219="",0,1)</f>
        <v>0</v>
      </c>
      <c r="AA219">
        <f>IF(実施計画様式!AA219="",0,1)</f>
        <v>0</v>
      </c>
      <c r="AB219">
        <f>IF(実施計画様式!AB219="",0,IFERROR(VLOOKUP(実施計画様式!AB219,―!$Q$2:$R$3,2,FALSE),"error"))</f>
        <v>0</v>
      </c>
      <c r="AC219">
        <f>IF(実施計画様式!AC219="",0,IFERROR(VLOOKUP(実施計画様式!AC219,―!$S$2:$T$3,2,FALSE),"error"))</f>
        <v>0</v>
      </c>
      <c r="AD219">
        <f>IF(実施計画様式!AD219="",0,IFERROR(VLOOKUP(実施計画様式!AD219,―!$U$2:$V$3,2,FALSE),"error"))</f>
        <v>0</v>
      </c>
      <c r="AE219">
        <f>IF(実施計画様式!AE219="",0,IFERROR(VLOOKUP(実施計画様式!AE219,―!$W$2:$X$3,2,FALSE),"error"))</f>
        <v>0</v>
      </c>
      <c r="AF219">
        <f>IF(実施計画様式!AF219="",0,IFERROR(VLOOKUP(実施計画様式!AF219,―!$AP$29:$AQ$29,2,FALSE),"error"))</f>
        <v>0</v>
      </c>
      <c r="AG219">
        <f>IF(実施計画様式!AG219="",0,IFERROR(VLOOKUP(実施計画様式!AG219,―!Y:Z,2,FALSE),"error"))</f>
        <v>0</v>
      </c>
      <c r="AH219">
        <f>IF(実施計画様式!AH219="",0,IFERROR(VLOOKUP(実施計画様式!AH219,―!AA:AB,2,FALSE),"error"))</f>
        <v>0</v>
      </c>
      <c r="AI219">
        <f>IF(実施計画様式!AI219="",0,IFERROR(VLOOKUP(実施計画様式!AI219,―!AN:AO,2,FALSE),"error"))</f>
        <v>0</v>
      </c>
      <c r="AJ219">
        <f>IF(実施計画様式!AJ219="",0,IFERROR(VLOOKUP(実施計画様式!AJ219,―!AN:AO,2,FALSE),"error"))</f>
        <v>0</v>
      </c>
      <c r="AK219">
        <f>IF(実施計画様式!AK219="",0,IFERROR(VLOOKUP(実施計画様式!AK219,―!AN:AO,2,FALSE),"error"))</f>
        <v>0</v>
      </c>
      <c r="AL219">
        <f>IF(実施計画様式!AL219="",0,1)</f>
        <v>0</v>
      </c>
      <c r="AM219">
        <f>IF(実施計画様式!AM219="",0,IFERROR(VLOOKUP(実施計画様式!AM219,―!$AP$10:$AQ$23,2,FALSE),"error"))</f>
        <v>0</v>
      </c>
      <c r="AN219">
        <f>IF(実施計画様式!AN219="",0,IFERROR(VLOOKUP(実施計画様式!AN219,―!$AP$39:$AQ$44,2,FALSE),"error"))</f>
        <v>0</v>
      </c>
      <c r="AO219">
        <f>IF(実施計画様式!AO219="",0,IFERROR(VLOOKUP(実施計画様式!AO219,参考資料1_対象分野リスト!$B$2:$C$46,2,FALSE),"error"))</f>
        <v>0</v>
      </c>
      <c r="AP219">
        <f>IF(実施計画様式!AP219="",0,IFERROR(VLOOKUP(実施計画様式!AP219,参考資料1_対象分野リスト!$B$2:$C$46,2,FALSE),"error"))</f>
        <v>0</v>
      </c>
      <c r="AQ219">
        <f>IF(実施計画様式!AQ219="",0,IFERROR(VLOOKUP(実施計画様式!AQ219,参考資料1_対象分野リスト!$B$2:$C$46,2,FALSE),"error"))</f>
        <v>0</v>
      </c>
      <c r="AR219">
        <f>IF(実施計画様式!AR219="",0,IFERROR(VLOOKUP(実施計画様式!AR219,参考資料1_対象分野リスト!$B$2:$C$46,2,FALSE),"error"))</f>
        <v>0</v>
      </c>
      <c r="AS219">
        <f>IF(実施計画様式!AS219="",0,IFERROR(VLOOKUP(実施計画様式!AS219,参考資料1_対象分野リスト!$E$5:$F$35,2,FALSE),"error"))</f>
        <v>0</v>
      </c>
      <c r="BB219">
        <f>IF(実施計画様式!BB219="",0,IFERROR(VLOOKUP(実施計画様式!BB219,―!AK:AL,2,FALSE),"error"))</f>
        <v>0</v>
      </c>
      <c r="BC219" t="str">
        <f t="shared" si="17"/>
        <v/>
      </c>
      <c r="BF219">
        <v>99</v>
      </c>
      <c r="BG219" t="str">
        <f t="shared" si="20"/>
        <v/>
      </c>
      <c r="BH219" t="str">
        <f>IF(AG219&gt;0,IF(VLOOKUP($B$62,―!$Y$2:$Z$25,2,FALSE)&lt;分岐管理シート!AG219,"予算化方法","予算化方法_未定なし"),"")</f>
        <v/>
      </c>
      <c r="BI219" t="str">
        <f t="shared" si="21"/>
        <v/>
      </c>
      <c r="BJ219" t="str">
        <f t="shared" si="22"/>
        <v/>
      </c>
      <c r="BK219" t="str">
        <f t="shared" si="23"/>
        <v/>
      </c>
      <c r="BL219" t="str">
        <f>_xlfn.IFNA(IF(AND(D219=1,M219=1),INDEX(―!$O$20:$P$26,MATCH(分岐管理シート!N219*100,―!$P$20:$P$26,0),1),""),"")</f>
        <v/>
      </c>
      <c r="BM219" t="str">
        <f>_xlfn.IFNA(IF(AND(D219=1,M219=1),INDEX(―!$O$17:$P$19,MATCH(9-分岐管理シート!N219-分岐管理シート!O219,―!$P$17:$P$19,0),1),""),"")</f>
        <v/>
      </c>
      <c r="BN219" t="str">
        <f>IF(AE219&lt;2,"",―!$AP$28)</f>
        <v/>
      </c>
      <c r="BO219" t="str">
        <f t="shared" si="19"/>
        <v/>
      </c>
      <c r="BP219" t="str">
        <f t="shared" si="24"/>
        <v/>
      </c>
      <c r="BR219">
        <f t="shared" si="18"/>
        <v>0</v>
      </c>
    </row>
    <row r="220" spans="3:70" x14ac:dyDescent="0.15">
      <c r="C220">
        <v>148</v>
      </c>
      <c r="D220" s="22">
        <f>IF(実施計画様式!D220="",0,IFERROR(VLOOKUP(実施計画様式!D220,―!A:B,2,FALSE),"error"))</f>
        <v>0</v>
      </c>
      <c r="E220">
        <f>IF(実施計画様式!E220="",0,IFERROR(VLOOKUP(実施計画様式!E220,―!$C$40:$D$47,2,FALSE),"error"))</f>
        <v>0</v>
      </c>
      <c r="F220">
        <f>IF(実施計画様式!F220="",0,IFERROR(VLOOKUP(実施計画様式!F220,―!$E$2:$F$2,2,FALSE),"error"))</f>
        <v>0</v>
      </c>
      <c r="G220">
        <f>IFERROR(VLOOKUP(実施計画様式!G220,―!$G$2:$H$2,2,FALSE),0)</f>
        <v>0</v>
      </c>
      <c r="H220">
        <f>IF(実施計画様式!H220="",0,1)</f>
        <v>0</v>
      </c>
      <c r="I220">
        <f>IF(実施計画様式!I220="",0,IFERROR(VLOOKUP(実施計画様式!I220,―!$I$2:$J$2,2,FALSE),"error"))</f>
        <v>0</v>
      </c>
      <c r="J220">
        <f>IF(実施計画様式!J220="",0,1)</f>
        <v>0</v>
      </c>
      <c r="K220">
        <f>IF(実施計画様式!K220="",0,IFERROR(VLOOKUP(実施計画様式!K220,―!K:L,2,FALSE),"error"))</f>
        <v>0</v>
      </c>
      <c r="L220">
        <f>IF(実施計画様式!L220="",0,IFERROR(VLOOKUP(実施計画様式!L220,―!$M$2:$N$2,2,FALSE),"error"))</f>
        <v>0</v>
      </c>
      <c r="M220">
        <f>IFERROR(VLOOKUP(実施計画様式!M220,―!O:P,2,FALSE),0)</f>
        <v>0</v>
      </c>
      <c r="N220">
        <f>IF(実施計画様式!N220="",0,IFERROR(VLOOKUP(実施計画様式!N220,―!$O$1:$P$12,2,FALSE),"error"))</f>
        <v>0</v>
      </c>
      <c r="O220">
        <f>IF(実施計画様式!O220="",0,IFERROR(VLOOKUP(実施計画様式!O220,―!$O$1:$P$12,2,FALSE),"error"))</f>
        <v>0</v>
      </c>
      <c r="P220">
        <f>IF(実施計画様式!P220="",0,IFERROR(VLOOKUP(実施計画様式!P220,―!$O$1:$P$12,2,FALSE),"error"))</f>
        <v>0</v>
      </c>
      <c r="Q220">
        <f>IF(実施計画様式!Q220="",0,1)</f>
        <v>0</v>
      </c>
      <c r="R220" t="s">
        <v>7625</v>
      </c>
      <c r="S220" t="s">
        <v>7625</v>
      </c>
      <c r="T220">
        <f>IF(実施計画様式!T220="",0,1)</f>
        <v>0</v>
      </c>
      <c r="U220">
        <f>IF(実施計画様式!U220="",0,1)</f>
        <v>0</v>
      </c>
      <c r="V220">
        <f>IF(実施計画様式!V220="",0,1)</f>
        <v>0</v>
      </c>
      <c r="W220">
        <f>IF(実施計画様式!W220="",0,1)</f>
        <v>0</v>
      </c>
      <c r="X220">
        <f>IF(実施計画様式!X220="",0,1)</f>
        <v>0</v>
      </c>
      <c r="Y220">
        <f>IF(実施計画様式!Y220="",0,1)</f>
        <v>0</v>
      </c>
      <c r="Z220">
        <f>IF(実施計画様式!Z220="",0,1)</f>
        <v>0</v>
      </c>
      <c r="AA220">
        <f>IF(実施計画様式!AA220="",0,1)</f>
        <v>0</v>
      </c>
      <c r="AB220">
        <f>IF(実施計画様式!AB220="",0,IFERROR(VLOOKUP(実施計画様式!AB220,―!$Q$2:$R$3,2,FALSE),"error"))</f>
        <v>0</v>
      </c>
      <c r="AC220">
        <f>IF(実施計画様式!AC220="",0,IFERROR(VLOOKUP(実施計画様式!AC220,―!$S$2:$T$3,2,FALSE),"error"))</f>
        <v>0</v>
      </c>
      <c r="AD220">
        <f>IF(実施計画様式!AD220="",0,IFERROR(VLOOKUP(実施計画様式!AD220,―!$U$2:$V$3,2,FALSE),"error"))</f>
        <v>0</v>
      </c>
      <c r="AE220">
        <f>IF(実施計画様式!AE220="",0,IFERROR(VLOOKUP(実施計画様式!AE220,―!$W$2:$X$3,2,FALSE),"error"))</f>
        <v>0</v>
      </c>
      <c r="AF220">
        <f>IF(実施計画様式!AF220="",0,IFERROR(VLOOKUP(実施計画様式!AF220,―!$AP$29:$AQ$29,2,FALSE),"error"))</f>
        <v>0</v>
      </c>
      <c r="AG220">
        <f>IF(実施計画様式!AG220="",0,IFERROR(VLOOKUP(実施計画様式!AG220,―!Y:Z,2,FALSE),"error"))</f>
        <v>0</v>
      </c>
      <c r="AH220">
        <f>IF(実施計画様式!AH220="",0,IFERROR(VLOOKUP(実施計画様式!AH220,―!AA:AB,2,FALSE),"error"))</f>
        <v>0</v>
      </c>
      <c r="AI220">
        <f>IF(実施計画様式!AI220="",0,IFERROR(VLOOKUP(実施計画様式!AI220,―!AN:AO,2,FALSE),"error"))</f>
        <v>0</v>
      </c>
      <c r="AJ220">
        <f>IF(実施計画様式!AJ220="",0,IFERROR(VLOOKUP(実施計画様式!AJ220,―!AN:AO,2,FALSE),"error"))</f>
        <v>0</v>
      </c>
      <c r="AK220">
        <f>IF(実施計画様式!AK220="",0,IFERROR(VLOOKUP(実施計画様式!AK220,―!AN:AO,2,FALSE),"error"))</f>
        <v>0</v>
      </c>
      <c r="AL220">
        <f>IF(実施計画様式!AL220="",0,1)</f>
        <v>0</v>
      </c>
      <c r="AM220">
        <f>IF(実施計画様式!AM220="",0,IFERROR(VLOOKUP(実施計画様式!AM220,―!$AP$10:$AQ$23,2,FALSE),"error"))</f>
        <v>0</v>
      </c>
      <c r="AN220">
        <f>IF(実施計画様式!AN220="",0,IFERROR(VLOOKUP(実施計画様式!AN220,―!$AP$39:$AQ$44,2,FALSE),"error"))</f>
        <v>0</v>
      </c>
      <c r="AO220">
        <f>IF(実施計画様式!AO220="",0,IFERROR(VLOOKUP(実施計画様式!AO220,参考資料1_対象分野リスト!$B$2:$C$46,2,FALSE),"error"))</f>
        <v>0</v>
      </c>
      <c r="AP220">
        <f>IF(実施計画様式!AP220="",0,IFERROR(VLOOKUP(実施計画様式!AP220,参考資料1_対象分野リスト!$B$2:$C$46,2,FALSE),"error"))</f>
        <v>0</v>
      </c>
      <c r="AQ220">
        <f>IF(実施計画様式!AQ220="",0,IFERROR(VLOOKUP(実施計画様式!AQ220,参考資料1_対象分野リスト!$B$2:$C$46,2,FALSE),"error"))</f>
        <v>0</v>
      </c>
      <c r="AR220">
        <f>IF(実施計画様式!AR220="",0,IFERROR(VLOOKUP(実施計画様式!AR220,参考資料1_対象分野リスト!$B$2:$C$46,2,FALSE),"error"))</f>
        <v>0</v>
      </c>
      <c r="AS220">
        <f>IF(実施計画様式!AS220="",0,IFERROR(VLOOKUP(実施計画様式!AS220,参考資料1_対象分野リスト!$E$5:$F$35,2,FALSE),"error"))</f>
        <v>0</v>
      </c>
      <c r="BB220">
        <f>IF(実施計画様式!BB220="",0,IFERROR(VLOOKUP(実施計画様式!BB220,―!AK:AL,2,FALSE),"error"))</f>
        <v>0</v>
      </c>
      <c r="BC220" t="str">
        <f t="shared" si="17"/>
        <v/>
      </c>
      <c r="BF220">
        <v>99</v>
      </c>
      <c r="BG220" t="str">
        <f t="shared" si="20"/>
        <v/>
      </c>
      <c r="BH220" t="str">
        <f>IF(AG220&gt;0,IF(VLOOKUP($B$62,―!$Y$2:$Z$25,2,FALSE)&lt;分岐管理シート!AG220,"予算化方法","予算化方法_未定なし"),"")</f>
        <v/>
      </c>
      <c r="BI220" t="str">
        <f t="shared" si="21"/>
        <v/>
      </c>
      <c r="BJ220" t="str">
        <f t="shared" si="22"/>
        <v/>
      </c>
      <c r="BK220" t="str">
        <f t="shared" si="23"/>
        <v/>
      </c>
      <c r="BL220" t="str">
        <f>_xlfn.IFNA(IF(AND(D220=1,M220=1),INDEX(―!$O$20:$P$26,MATCH(分岐管理シート!N220*100,―!$P$20:$P$26,0),1),""),"")</f>
        <v/>
      </c>
      <c r="BM220" t="str">
        <f>_xlfn.IFNA(IF(AND(D220=1,M220=1),INDEX(―!$O$17:$P$19,MATCH(9-分岐管理シート!N220-分岐管理シート!O220,―!$P$17:$P$19,0),1),""),"")</f>
        <v/>
      </c>
      <c r="BN220" t="str">
        <f>IF(AE220&lt;2,"",―!$AP$28)</f>
        <v/>
      </c>
      <c r="BO220" t="str">
        <f t="shared" si="19"/>
        <v/>
      </c>
      <c r="BP220" t="str">
        <f t="shared" si="24"/>
        <v/>
      </c>
      <c r="BR220">
        <f t="shared" si="18"/>
        <v>0</v>
      </c>
    </row>
    <row r="221" spans="3:70" x14ac:dyDescent="0.15">
      <c r="C221">
        <v>149</v>
      </c>
      <c r="D221" s="22">
        <f>IF(実施計画様式!D221="",0,IFERROR(VLOOKUP(実施計画様式!D221,―!A:B,2,FALSE),"error"))</f>
        <v>0</v>
      </c>
      <c r="E221">
        <f>IF(実施計画様式!E221="",0,IFERROR(VLOOKUP(実施計画様式!E221,―!$C$40:$D$47,2,FALSE),"error"))</f>
        <v>0</v>
      </c>
      <c r="F221">
        <f>IF(実施計画様式!F221="",0,IFERROR(VLOOKUP(実施計画様式!F221,―!$E$2:$F$2,2,FALSE),"error"))</f>
        <v>0</v>
      </c>
      <c r="G221">
        <f>IFERROR(VLOOKUP(実施計画様式!G221,―!$G$2:$H$2,2,FALSE),0)</f>
        <v>0</v>
      </c>
      <c r="H221">
        <f>IF(実施計画様式!H221="",0,1)</f>
        <v>0</v>
      </c>
      <c r="I221">
        <f>IF(実施計画様式!I221="",0,IFERROR(VLOOKUP(実施計画様式!I221,―!$I$2:$J$2,2,FALSE),"error"))</f>
        <v>0</v>
      </c>
      <c r="J221">
        <f>IF(実施計画様式!J221="",0,1)</f>
        <v>0</v>
      </c>
      <c r="K221">
        <f>IF(実施計画様式!K221="",0,IFERROR(VLOOKUP(実施計画様式!K221,―!K:L,2,FALSE),"error"))</f>
        <v>0</v>
      </c>
      <c r="L221">
        <f>IF(実施計画様式!L221="",0,IFERROR(VLOOKUP(実施計画様式!L221,―!$M$2:$N$2,2,FALSE),"error"))</f>
        <v>0</v>
      </c>
      <c r="M221">
        <f>IFERROR(VLOOKUP(実施計画様式!M221,―!O:P,2,FALSE),0)</f>
        <v>0</v>
      </c>
      <c r="N221">
        <f>IF(実施計画様式!N221="",0,IFERROR(VLOOKUP(実施計画様式!N221,―!$O$1:$P$12,2,FALSE),"error"))</f>
        <v>0</v>
      </c>
      <c r="O221">
        <f>IF(実施計画様式!O221="",0,IFERROR(VLOOKUP(実施計画様式!O221,―!$O$1:$P$12,2,FALSE),"error"))</f>
        <v>0</v>
      </c>
      <c r="P221">
        <f>IF(実施計画様式!P221="",0,IFERROR(VLOOKUP(実施計画様式!P221,―!$O$1:$P$12,2,FALSE),"error"))</f>
        <v>0</v>
      </c>
      <c r="Q221">
        <f>IF(実施計画様式!Q221="",0,1)</f>
        <v>0</v>
      </c>
      <c r="R221" t="s">
        <v>7625</v>
      </c>
      <c r="S221" t="s">
        <v>7625</v>
      </c>
      <c r="T221">
        <f>IF(実施計画様式!T221="",0,1)</f>
        <v>0</v>
      </c>
      <c r="U221">
        <f>IF(実施計画様式!U221="",0,1)</f>
        <v>0</v>
      </c>
      <c r="V221">
        <f>IF(実施計画様式!V221="",0,1)</f>
        <v>0</v>
      </c>
      <c r="W221">
        <f>IF(実施計画様式!W221="",0,1)</f>
        <v>0</v>
      </c>
      <c r="X221">
        <f>IF(実施計画様式!X221="",0,1)</f>
        <v>0</v>
      </c>
      <c r="Y221">
        <f>IF(実施計画様式!Y221="",0,1)</f>
        <v>0</v>
      </c>
      <c r="Z221">
        <f>IF(実施計画様式!Z221="",0,1)</f>
        <v>0</v>
      </c>
      <c r="AA221">
        <f>IF(実施計画様式!AA221="",0,1)</f>
        <v>0</v>
      </c>
      <c r="AB221">
        <f>IF(実施計画様式!AB221="",0,IFERROR(VLOOKUP(実施計画様式!AB221,―!$Q$2:$R$3,2,FALSE),"error"))</f>
        <v>0</v>
      </c>
      <c r="AC221">
        <f>IF(実施計画様式!AC221="",0,IFERROR(VLOOKUP(実施計画様式!AC221,―!$S$2:$T$3,2,FALSE),"error"))</f>
        <v>0</v>
      </c>
      <c r="AD221">
        <f>IF(実施計画様式!AD221="",0,IFERROR(VLOOKUP(実施計画様式!AD221,―!$U$2:$V$3,2,FALSE),"error"))</f>
        <v>0</v>
      </c>
      <c r="AE221">
        <f>IF(実施計画様式!AE221="",0,IFERROR(VLOOKUP(実施計画様式!AE221,―!$W$2:$X$3,2,FALSE),"error"))</f>
        <v>0</v>
      </c>
      <c r="AF221">
        <f>IF(実施計画様式!AF221="",0,IFERROR(VLOOKUP(実施計画様式!AF221,―!$AP$29:$AQ$29,2,FALSE),"error"))</f>
        <v>0</v>
      </c>
      <c r="AG221">
        <f>IF(実施計画様式!AG221="",0,IFERROR(VLOOKUP(実施計画様式!AG221,―!Y:Z,2,FALSE),"error"))</f>
        <v>0</v>
      </c>
      <c r="AH221">
        <f>IF(実施計画様式!AH221="",0,IFERROR(VLOOKUP(実施計画様式!AH221,―!AA:AB,2,FALSE),"error"))</f>
        <v>0</v>
      </c>
      <c r="AI221">
        <f>IF(実施計画様式!AI221="",0,IFERROR(VLOOKUP(実施計画様式!AI221,―!AN:AO,2,FALSE),"error"))</f>
        <v>0</v>
      </c>
      <c r="AJ221">
        <f>IF(実施計画様式!AJ221="",0,IFERROR(VLOOKUP(実施計画様式!AJ221,―!AN:AO,2,FALSE),"error"))</f>
        <v>0</v>
      </c>
      <c r="AK221">
        <f>IF(実施計画様式!AK221="",0,IFERROR(VLOOKUP(実施計画様式!AK221,―!AN:AO,2,FALSE),"error"))</f>
        <v>0</v>
      </c>
      <c r="AL221">
        <f>IF(実施計画様式!AL221="",0,1)</f>
        <v>0</v>
      </c>
      <c r="AM221">
        <f>IF(実施計画様式!AM221="",0,IFERROR(VLOOKUP(実施計画様式!AM221,―!$AP$10:$AQ$23,2,FALSE),"error"))</f>
        <v>0</v>
      </c>
      <c r="AN221">
        <f>IF(実施計画様式!AN221="",0,IFERROR(VLOOKUP(実施計画様式!AN221,―!$AP$39:$AQ$44,2,FALSE),"error"))</f>
        <v>0</v>
      </c>
      <c r="AO221">
        <f>IF(実施計画様式!AO221="",0,IFERROR(VLOOKUP(実施計画様式!AO221,参考資料1_対象分野リスト!$B$2:$C$46,2,FALSE),"error"))</f>
        <v>0</v>
      </c>
      <c r="AP221">
        <f>IF(実施計画様式!AP221="",0,IFERROR(VLOOKUP(実施計画様式!AP221,参考資料1_対象分野リスト!$B$2:$C$46,2,FALSE),"error"))</f>
        <v>0</v>
      </c>
      <c r="AQ221">
        <f>IF(実施計画様式!AQ221="",0,IFERROR(VLOOKUP(実施計画様式!AQ221,参考資料1_対象分野リスト!$B$2:$C$46,2,FALSE),"error"))</f>
        <v>0</v>
      </c>
      <c r="AR221">
        <f>IF(実施計画様式!AR221="",0,IFERROR(VLOOKUP(実施計画様式!AR221,参考資料1_対象分野リスト!$B$2:$C$46,2,FALSE),"error"))</f>
        <v>0</v>
      </c>
      <c r="AS221">
        <f>IF(実施計画様式!AS221="",0,IFERROR(VLOOKUP(実施計画様式!AS221,参考資料1_対象分野リスト!$E$5:$F$35,2,FALSE),"error"))</f>
        <v>0</v>
      </c>
      <c r="BB221">
        <f>IF(実施計画様式!BB221="",0,IFERROR(VLOOKUP(実施計画様式!BB221,―!AK:AL,2,FALSE),"error"))</f>
        <v>0</v>
      </c>
      <c r="BC221" t="str">
        <f t="shared" si="17"/>
        <v/>
      </c>
      <c r="BF221">
        <v>99</v>
      </c>
      <c r="BG221" t="str">
        <f t="shared" si="20"/>
        <v/>
      </c>
      <c r="BH221" t="str">
        <f>IF(AG221&gt;0,IF(VLOOKUP($B$62,―!$Y$2:$Z$25,2,FALSE)&lt;分岐管理シート!AG221,"予算化方法","予算化方法_未定なし"),"")</f>
        <v/>
      </c>
      <c r="BI221" t="str">
        <f t="shared" si="21"/>
        <v/>
      </c>
      <c r="BJ221" t="str">
        <f t="shared" si="22"/>
        <v/>
      </c>
      <c r="BK221" t="str">
        <f t="shared" si="23"/>
        <v/>
      </c>
      <c r="BL221" t="str">
        <f>_xlfn.IFNA(IF(AND(D221=1,M221=1),INDEX(―!$O$20:$P$26,MATCH(分岐管理シート!N221*100,―!$P$20:$P$26,0),1),""),"")</f>
        <v/>
      </c>
      <c r="BM221" t="str">
        <f>_xlfn.IFNA(IF(AND(D221=1,M221=1),INDEX(―!$O$17:$P$19,MATCH(9-分岐管理シート!N221-分岐管理シート!O221,―!$P$17:$P$19,0),1),""),"")</f>
        <v/>
      </c>
      <c r="BN221" t="str">
        <f>IF(AE221&lt;2,"",―!$AP$28)</f>
        <v/>
      </c>
      <c r="BO221" t="str">
        <f t="shared" si="19"/>
        <v/>
      </c>
      <c r="BP221" t="str">
        <f t="shared" si="24"/>
        <v/>
      </c>
      <c r="BR221">
        <f t="shared" si="18"/>
        <v>0</v>
      </c>
    </row>
    <row r="222" spans="3:70" x14ac:dyDescent="0.15">
      <c r="C222">
        <v>150</v>
      </c>
      <c r="D222" s="22">
        <f>IF(実施計画様式!D222="",0,IFERROR(VLOOKUP(実施計画様式!D222,―!A:B,2,FALSE),"error"))</f>
        <v>0</v>
      </c>
      <c r="E222">
        <f>IF(実施計画様式!E222="",0,IFERROR(VLOOKUP(実施計画様式!E222,―!$C$40:$D$47,2,FALSE),"error"))</f>
        <v>0</v>
      </c>
      <c r="F222">
        <f>IF(実施計画様式!F222="",0,IFERROR(VLOOKUP(実施計画様式!F222,―!$E$2:$F$2,2,FALSE),"error"))</f>
        <v>0</v>
      </c>
      <c r="G222">
        <f>IFERROR(VLOOKUP(実施計画様式!G222,―!$G$2:$H$2,2,FALSE),0)</f>
        <v>0</v>
      </c>
      <c r="H222">
        <f>IF(実施計画様式!H222="",0,1)</f>
        <v>0</v>
      </c>
      <c r="I222">
        <f>IF(実施計画様式!I222="",0,IFERROR(VLOOKUP(実施計画様式!I222,―!$I$2:$J$2,2,FALSE),"error"))</f>
        <v>0</v>
      </c>
      <c r="J222">
        <f>IF(実施計画様式!J222="",0,1)</f>
        <v>0</v>
      </c>
      <c r="K222">
        <f>IF(実施計画様式!K222="",0,IFERROR(VLOOKUP(実施計画様式!K222,―!K:L,2,FALSE),"error"))</f>
        <v>0</v>
      </c>
      <c r="L222">
        <f>IF(実施計画様式!L222="",0,IFERROR(VLOOKUP(実施計画様式!L222,―!$M$2:$N$2,2,FALSE),"error"))</f>
        <v>0</v>
      </c>
      <c r="M222">
        <f>IFERROR(VLOOKUP(実施計画様式!M222,―!O:P,2,FALSE),0)</f>
        <v>0</v>
      </c>
      <c r="N222">
        <f>IF(実施計画様式!N222="",0,IFERROR(VLOOKUP(実施計画様式!N222,―!$O$1:$P$12,2,FALSE),"error"))</f>
        <v>0</v>
      </c>
      <c r="O222">
        <f>IF(実施計画様式!O222="",0,IFERROR(VLOOKUP(実施計画様式!O222,―!$O$1:$P$12,2,FALSE),"error"))</f>
        <v>0</v>
      </c>
      <c r="P222">
        <f>IF(実施計画様式!P222="",0,IFERROR(VLOOKUP(実施計画様式!P222,―!$O$1:$P$12,2,FALSE),"error"))</f>
        <v>0</v>
      </c>
      <c r="Q222">
        <f>IF(実施計画様式!Q222="",0,1)</f>
        <v>0</v>
      </c>
      <c r="R222" t="s">
        <v>7625</v>
      </c>
      <c r="S222" t="s">
        <v>7625</v>
      </c>
      <c r="T222">
        <f>IF(実施計画様式!T222="",0,1)</f>
        <v>0</v>
      </c>
      <c r="U222">
        <f>IF(実施計画様式!U222="",0,1)</f>
        <v>0</v>
      </c>
      <c r="V222">
        <f>IF(実施計画様式!V222="",0,1)</f>
        <v>0</v>
      </c>
      <c r="W222">
        <f>IF(実施計画様式!W222="",0,1)</f>
        <v>0</v>
      </c>
      <c r="X222">
        <f>IF(実施計画様式!X222="",0,1)</f>
        <v>0</v>
      </c>
      <c r="Y222">
        <f>IF(実施計画様式!Y222="",0,1)</f>
        <v>0</v>
      </c>
      <c r="Z222">
        <f>IF(実施計画様式!Z222="",0,1)</f>
        <v>0</v>
      </c>
      <c r="AA222">
        <f>IF(実施計画様式!AA222="",0,1)</f>
        <v>0</v>
      </c>
      <c r="AB222">
        <f>IF(実施計画様式!AB222="",0,IFERROR(VLOOKUP(実施計画様式!AB222,―!$Q$2:$R$3,2,FALSE),"error"))</f>
        <v>0</v>
      </c>
      <c r="AC222">
        <f>IF(実施計画様式!AC222="",0,IFERROR(VLOOKUP(実施計画様式!AC222,―!$S$2:$T$3,2,FALSE),"error"))</f>
        <v>0</v>
      </c>
      <c r="AD222">
        <f>IF(実施計画様式!AD222="",0,IFERROR(VLOOKUP(実施計画様式!AD222,―!$U$2:$V$3,2,FALSE),"error"))</f>
        <v>0</v>
      </c>
      <c r="AE222">
        <f>IF(実施計画様式!AE222="",0,IFERROR(VLOOKUP(実施計画様式!AE222,―!$W$2:$X$3,2,FALSE),"error"))</f>
        <v>0</v>
      </c>
      <c r="AF222">
        <f>IF(実施計画様式!AF222="",0,IFERROR(VLOOKUP(実施計画様式!AF222,―!$AP$29:$AQ$29,2,FALSE),"error"))</f>
        <v>0</v>
      </c>
      <c r="AG222">
        <f>IF(実施計画様式!AG222="",0,IFERROR(VLOOKUP(実施計画様式!AG222,―!Y:Z,2,FALSE),"error"))</f>
        <v>0</v>
      </c>
      <c r="AH222">
        <f>IF(実施計画様式!AH222="",0,IFERROR(VLOOKUP(実施計画様式!AH222,―!AA:AB,2,FALSE),"error"))</f>
        <v>0</v>
      </c>
      <c r="AI222">
        <f>IF(実施計画様式!AI222="",0,IFERROR(VLOOKUP(実施計画様式!AI222,―!AN:AO,2,FALSE),"error"))</f>
        <v>0</v>
      </c>
      <c r="AJ222">
        <f>IF(実施計画様式!AJ222="",0,IFERROR(VLOOKUP(実施計画様式!AJ222,―!AN:AO,2,FALSE),"error"))</f>
        <v>0</v>
      </c>
      <c r="AK222">
        <f>IF(実施計画様式!AK222="",0,IFERROR(VLOOKUP(実施計画様式!AK222,―!AN:AO,2,FALSE),"error"))</f>
        <v>0</v>
      </c>
      <c r="AL222">
        <f>IF(実施計画様式!AL222="",0,1)</f>
        <v>0</v>
      </c>
      <c r="AM222">
        <f>IF(実施計画様式!AM222="",0,IFERROR(VLOOKUP(実施計画様式!AM222,―!$AP$10:$AQ$23,2,FALSE),"error"))</f>
        <v>0</v>
      </c>
      <c r="AN222">
        <f>IF(実施計画様式!AN222="",0,IFERROR(VLOOKUP(実施計画様式!AN222,―!$AP$39:$AQ$44,2,FALSE),"error"))</f>
        <v>0</v>
      </c>
      <c r="AO222">
        <f>IF(実施計画様式!AO222="",0,IFERROR(VLOOKUP(実施計画様式!AO222,参考資料1_対象分野リスト!$B$2:$C$46,2,FALSE),"error"))</f>
        <v>0</v>
      </c>
      <c r="AP222">
        <f>IF(実施計画様式!AP222="",0,IFERROR(VLOOKUP(実施計画様式!AP222,参考資料1_対象分野リスト!$B$2:$C$46,2,FALSE),"error"))</f>
        <v>0</v>
      </c>
      <c r="AQ222">
        <f>IF(実施計画様式!AQ222="",0,IFERROR(VLOOKUP(実施計画様式!AQ222,参考資料1_対象分野リスト!$B$2:$C$46,2,FALSE),"error"))</f>
        <v>0</v>
      </c>
      <c r="AR222">
        <f>IF(実施計画様式!AR222="",0,IFERROR(VLOOKUP(実施計画様式!AR222,参考資料1_対象分野リスト!$B$2:$C$46,2,FALSE),"error"))</f>
        <v>0</v>
      </c>
      <c r="AS222">
        <f>IF(実施計画様式!AS222="",0,IFERROR(VLOOKUP(実施計画様式!AS222,参考資料1_対象分野リスト!$E$5:$F$35,2,FALSE),"error"))</f>
        <v>0</v>
      </c>
      <c r="BB222">
        <f>IF(実施計画様式!BB222="",0,IFERROR(VLOOKUP(実施計画様式!BB222,―!AK:AL,2,FALSE),"error"))</f>
        <v>0</v>
      </c>
      <c r="BC222" t="str">
        <f t="shared" si="17"/>
        <v/>
      </c>
      <c r="BF222">
        <v>99</v>
      </c>
      <c r="BG222" t="str">
        <f t="shared" si="20"/>
        <v/>
      </c>
      <c r="BH222" t="str">
        <f>IF(AG222&gt;0,IF(VLOOKUP($B$62,―!$Y$2:$Z$25,2,FALSE)&lt;分岐管理シート!AG222,"予算化方法","予算化方法_未定なし"),"")</f>
        <v/>
      </c>
      <c r="BI222" t="str">
        <f t="shared" si="21"/>
        <v/>
      </c>
      <c r="BJ222" t="str">
        <f t="shared" si="22"/>
        <v/>
      </c>
      <c r="BK222" t="str">
        <f t="shared" si="23"/>
        <v/>
      </c>
      <c r="BL222" t="str">
        <f>_xlfn.IFNA(IF(AND(D222=1,M222=1),INDEX(―!$O$20:$P$26,MATCH(分岐管理シート!N222*100,―!$P$20:$P$26,0),1),""),"")</f>
        <v/>
      </c>
      <c r="BM222" t="str">
        <f>_xlfn.IFNA(IF(AND(D222=1,M222=1),INDEX(―!$O$17:$P$19,MATCH(9-分岐管理シート!N222-分岐管理シート!O222,―!$P$17:$P$19,0),1),""),"")</f>
        <v/>
      </c>
      <c r="BN222" t="str">
        <f>IF(AE222&lt;2,"",―!$AP$28)</f>
        <v/>
      </c>
      <c r="BO222" t="str">
        <f t="shared" si="19"/>
        <v/>
      </c>
      <c r="BP222" t="str">
        <f t="shared" si="24"/>
        <v/>
      </c>
      <c r="BR222">
        <f t="shared" si="18"/>
        <v>0</v>
      </c>
    </row>
    <row r="223" spans="3:70" x14ac:dyDescent="0.15">
      <c r="C223">
        <v>151</v>
      </c>
      <c r="D223" s="22">
        <f>IF(実施計画様式!D223="",0,IFERROR(VLOOKUP(実施計画様式!D223,―!A:B,2,FALSE),"error"))</f>
        <v>0</v>
      </c>
      <c r="E223">
        <f>IF(実施計画様式!E223="",0,IFERROR(VLOOKUP(実施計画様式!E223,―!$C$40:$D$47,2,FALSE),"error"))</f>
        <v>0</v>
      </c>
      <c r="F223">
        <f>IF(実施計画様式!F223="",0,IFERROR(VLOOKUP(実施計画様式!F223,―!$E$2:$F$2,2,FALSE),"error"))</f>
        <v>0</v>
      </c>
      <c r="G223">
        <f>IFERROR(VLOOKUP(実施計画様式!G223,―!$G$2:$H$2,2,FALSE),0)</f>
        <v>0</v>
      </c>
      <c r="H223">
        <f>IF(実施計画様式!H223="",0,1)</f>
        <v>0</v>
      </c>
      <c r="I223">
        <f>IF(実施計画様式!I223="",0,IFERROR(VLOOKUP(実施計画様式!I223,―!$I$2:$J$2,2,FALSE),"error"))</f>
        <v>0</v>
      </c>
      <c r="J223">
        <f>IF(実施計画様式!J223="",0,1)</f>
        <v>0</v>
      </c>
      <c r="K223">
        <f>IF(実施計画様式!K223="",0,IFERROR(VLOOKUP(実施計画様式!K223,―!K:L,2,FALSE),"error"))</f>
        <v>0</v>
      </c>
      <c r="L223">
        <f>IF(実施計画様式!L223="",0,IFERROR(VLOOKUP(実施計画様式!L223,―!$M$2:$N$2,2,FALSE),"error"))</f>
        <v>0</v>
      </c>
      <c r="M223">
        <f>IFERROR(VLOOKUP(実施計画様式!M223,―!O:P,2,FALSE),0)</f>
        <v>0</v>
      </c>
      <c r="N223">
        <f>IF(実施計画様式!N223="",0,IFERROR(VLOOKUP(実施計画様式!N223,―!$O$1:$P$12,2,FALSE),"error"))</f>
        <v>0</v>
      </c>
      <c r="O223">
        <f>IF(実施計画様式!O223="",0,IFERROR(VLOOKUP(実施計画様式!O223,―!$O$1:$P$12,2,FALSE),"error"))</f>
        <v>0</v>
      </c>
      <c r="P223">
        <f>IF(実施計画様式!P223="",0,IFERROR(VLOOKUP(実施計画様式!P223,―!$O$1:$P$12,2,FALSE),"error"))</f>
        <v>0</v>
      </c>
      <c r="Q223">
        <f>IF(実施計画様式!Q223="",0,1)</f>
        <v>0</v>
      </c>
      <c r="R223" t="s">
        <v>7625</v>
      </c>
      <c r="S223" t="s">
        <v>7625</v>
      </c>
      <c r="T223">
        <f>IF(実施計画様式!T223="",0,1)</f>
        <v>0</v>
      </c>
      <c r="U223">
        <f>IF(実施計画様式!U223="",0,1)</f>
        <v>0</v>
      </c>
      <c r="V223">
        <f>IF(実施計画様式!V223="",0,1)</f>
        <v>0</v>
      </c>
      <c r="W223">
        <f>IF(実施計画様式!W223="",0,1)</f>
        <v>0</v>
      </c>
      <c r="X223">
        <f>IF(実施計画様式!X223="",0,1)</f>
        <v>0</v>
      </c>
      <c r="Y223">
        <f>IF(実施計画様式!Y223="",0,1)</f>
        <v>0</v>
      </c>
      <c r="Z223">
        <f>IF(実施計画様式!Z223="",0,1)</f>
        <v>0</v>
      </c>
      <c r="AA223">
        <f>IF(実施計画様式!AA223="",0,1)</f>
        <v>0</v>
      </c>
      <c r="AB223">
        <f>IF(実施計画様式!AB223="",0,IFERROR(VLOOKUP(実施計画様式!AB223,―!$Q$2:$R$3,2,FALSE),"error"))</f>
        <v>0</v>
      </c>
      <c r="AC223">
        <f>IF(実施計画様式!AC223="",0,IFERROR(VLOOKUP(実施計画様式!AC223,―!$S$2:$T$3,2,FALSE),"error"))</f>
        <v>0</v>
      </c>
      <c r="AD223">
        <f>IF(実施計画様式!AD223="",0,IFERROR(VLOOKUP(実施計画様式!AD223,―!$U$2:$V$3,2,FALSE),"error"))</f>
        <v>0</v>
      </c>
      <c r="AE223">
        <f>IF(実施計画様式!AE223="",0,IFERROR(VLOOKUP(実施計画様式!AE223,―!$W$2:$X$3,2,FALSE),"error"))</f>
        <v>0</v>
      </c>
      <c r="AF223">
        <f>IF(実施計画様式!AF223="",0,IFERROR(VLOOKUP(実施計画様式!AF223,―!$AP$29:$AQ$29,2,FALSE),"error"))</f>
        <v>0</v>
      </c>
      <c r="AG223">
        <f>IF(実施計画様式!AG223="",0,IFERROR(VLOOKUP(実施計画様式!AG223,―!Y:Z,2,FALSE),"error"))</f>
        <v>0</v>
      </c>
      <c r="AH223">
        <f>IF(実施計画様式!AH223="",0,IFERROR(VLOOKUP(実施計画様式!AH223,―!AA:AB,2,FALSE),"error"))</f>
        <v>0</v>
      </c>
      <c r="AI223">
        <f>IF(実施計画様式!AI223="",0,IFERROR(VLOOKUP(実施計画様式!AI223,―!AN:AO,2,FALSE),"error"))</f>
        <v>0</v>
      </c>
      <c r="AJ223">
        <f>IF(実施計画様式!AJ223="",0,IFERROR(VLOOKUP(実施計画様式!AJ223,―!AN:AO,2,FALSE),"error"))</f>
        <v>0</v>
      </c>
      <c r="AK223">
        <f>IF(実施計画様式!AK223="",0,IFERROR(VLOOKUP(実施計画様式!AK223,―!AN:AO,2,FALSE),"error"))</f>
        <v>0</v>
      </c>
      <c r="AL223">
        <f>IF(実施計画様式!AL223="",0,1)</f>
        <v>0</v>
      </c>
      <c r="AM223">
        <f>IF(実施計画様式!AM223="",0,IFERROR(VLOOKUP(実施計画様式!AM223,―!$AP$10:$AQ$23,2,FALSE),"error"))</f>
        <v>0</v>
      </c>
      <c r="AN223">
        <f>IF(実施計画様式!AN223="",0,IFERROR(VLOOKUP(実施計画様式!AN223,―!$AP$39:$AQ$44,2,FALSE),"error"))</f>
        <v>0</v>
      </c>
      <c r="AO223">
        <f>IF(実施計画様式!AO223="",0,IFERROR(VLOOKUP(実施計画様式!AO223,参考資料1_対象分野リスト!$B$2:$C$46,2,FALSE),"error"))</f>
        <v>0</v>
      </c>
      <c r="AP223">
        <f>IF(実施計画様式!AP223="",0,IFERROR(VLOOKUP(実施計画様式!AP223,参考資料1_対象分野リスト!$B$2:$C$46,2,FALSE),"error"))</f>
        <v>0</v>
      </c>
      <c r="AQ223">
        <f>IF(実施計画様式!AQ223="",0,IFERROR(VLOOKUP(実施計画様式!AQ223,参考資料1_対象分野リスト!$B$2:$C$46,2,FALSE),"error"))</f>
        <v>0</v>
      </c>
      <c r="AR223">
        <f>IF(実施計画様式!AR223="",0,IFERROR(VLOOKUP(実施計画様式!AR223,参考資料1_対象分野リスト!$B$2:$C$46,2,FALSE),"error"))</f>
        <v>0</v>
      </c>
      <c r="AS223">
        <f>IF(実施計画様式!AS223="",0,IFERROR(VLOOKUP(実施計画様式!AS223,参考資料1_対象分野リスト!$E$5:$F$35,2,FALSE),"error"))</f>
        <v>0</v>
      </c>
      <c r="BB223">
        <f>IF(実施計画様式!BB223="",0,IFERROR(VLOOKUP(実施計画様式!BB223,―!AK:AL,2,FALSE),"error"))</f>
        <v>0</v>
      </c>
      <c r="BC223" t="str">
        <f t="shared" si="17"/>
        <v/>
      </c>
      <c r="BF223">
        <v>99</v>
      </c>
      <c r="BG223" t="str">
        <f t="shared" si="20"/>
        <v/>
      </c>
      <c r="BH223" t="str">
        <f>IF(AG223&gt;0,IF(VLOOKUP($B$62,―!$Y$2:$Z$25,2,FALSE)&lt;分岐管理シート!AG223,"予算化方法","予算化方法_未定なし"),"")</f>
        <v/>
      </c>
      <c r="BI223" t="str">
        <f t="shared" si="21"/>
        <v/>
      </c>
      <c r="BJ223" t="str">
        <f t="shared" si="22"/>
        <v/>
      </c>
      <c r="BK223" t="str">
        <f t="shared" si="23"/>
        <v/>
      </c>
      <c r="BL223" t="str">
        <f>_xlfn.IFNA(IF(AND(D223=1,M223=1),INDEX(―!$O$20:$P$26,MATCH(分岐管理シート!N223*100,―!$P$20:$P$26,0),1),""),"")</f>
        <v/>
      </c>
      <c r="BM223" t="str">
        <f>_xlfn.IFNA(IF(AND(D223=1,M223=1),INDEX(―!$O$17:$P$19,MATCH(9-分岐管理シート!N223-分岐管理シート!O223,―!$P$17:$P$19,0),1),""),"")</f>
        <v/>
      </c>
      <c r="BN223" t="str">
        <f>IF(AE223&lt;2,"",―!$AP$28)</f>
        <v/>
      </c>
      <c r="BO223" t="str">
        <f t="shared" si="19"/>
        <v/>
      </c>
      <c r="BP223" t="str">
        <f t="shared" si="24"/>
        <v/>
      </c>
      <c r="BR223">
        <f t="shared" si="18"/>
        <v>0</v>
      </c>
    </row>
    <row r="224" spans="3:70" x14ac:dyDescent="0.15">
      <c r="C224">
        <v>152</v>
      </c>
      <c r="D224" s="22">
        <f>IF(実施計画様式!D224="",0,IFERROR(VLOOKUP(実施計画様式!D224,―!A:B,2,FALSE),"error"))</f>
        <v>0</v>
      </c>
      <c r="E224">
        <f>IF(実施計画様式!E224="",0,IFERROR(VLOOKUP(実施計画様式!E224,―!$C$40:$D$47,2,FALSE),"error"))</f>
        <v>0</v>
      </c>
      <c r="F224">
        <f>IF(実施計画様式!F224="",0,IFERROR(VLOOKUP(実施計画様式!F224,―!$E$2:$F$2,2,FALSE),"error"))</f>
        <v>0</v>
      </c>
      <c r="G224">
        <f>IFERROR(VLOOKUP(実施計画様式!G224,―!$G$2:$H$2,2,FALSE),0)</f>
        <v>0</v>
      </c>
      <c r="H224">
        <f>IF(実施計画様式!H224="",0,1)</f>
        <v>0</v>
      </c>
      <c r="I224">
        <f>IF(実施計画様式!I224="",0,IFERROR(VLOOKUP(実施計画様式!I224,―!$I$2:$J$2,2,FALSE),"error"))</f>
        <v>0</v>
      </c>
      <c r="J224">
        <f>IF(実施計画様式!J224="",0,1)</f>
        <v>0</v>
      </c>
      <c r="K224">
        <f>IF(実施計画様式!K224="",0,IFERROR(VLOOKUP(実施計画様式!K224,―!K:L,2,FALSE),"error"))</f>
        <v>0</v>
      </c>
      <c r="L224">
        <f>IF(実施計画様式!L224="",0,IFERROR(VLOOKUP(実施計画様式!L224,―!$M$2:$N$2,2,FALSE),"error"))</f>
        <v>0</v>
      </c>
      <c r="M224">
        <f>IFERROR(VLOOKUP(実施計画様式!M224,―!O:P,2,FALSE),0)</f>
        <v>0</v>
      </c>
      <c r="N224">
        <f>IF(実施計画様式!N224="",0,IFERROR(VLOOKUP(実施計画様式!N224,―!$O$1:$P$12,2,FALSE),"error"))</f>
        <v>0</v>
      </c>
      <c r="O224">
        <f>IF(実施計画様式!O224="",0,IFERROR(VLOOKUP(実施計画様式!O224,―!$O$1:$P$12,2,FALSE),"error"))</f>
        <v>0</v>
      </c>
      <c r="P224">
        <f>IF(実施計画様式!P224="",0,IFERROR(VLOOKUP(実施計画様式!P224,―!$O$1:$P$12,2,FALSE),"error"))</f>
        <v>0</v>
      </c>
      <c r="Q224">
        <f>IF(実施計画様式!Q224="",0,1)</f>
        <v>0</v>
      </c>
      <c r="R224" t="s">
        <v>7625</v>
      </c>
      <c r="S224" t="s">
        <v>7625</v>
      </c>
      <c r="T224">
        <f>IF(実施計画様式!T224="",0,1)</f>
        <v>0</v>
      </c>
      <c r="U224">
        <f>IF(実施計画様式!U224="",0,1)</f>
        <v>0</v>
      </c>
      <c r="V224">
        <f>IF(実施計画様式!V224="",0,1)</f>
        <v>0</v>
      </c>
      <c r="W224">
        <f>IF(実施計画様式!W224="",0,1)</f>
        <v>0</v>
      </c>
      <c r="X224">
        <f>IF(実施計画様式!X224="",0,1)</f>
        <v>0</v>
      </c>
      <c r="Y224">
        <f>IF(実施計画様式!Y224="",0,1)</f>
        <v>0</v>
      </c>
      <c r="Z224">
        <f>IF(実施計画様式!Z224="",0,1)</f>
        <v>0</v>
      </c>
      <c r="AA224">
        <f>IF(実施計画様式!AA224="",0,1)</f>
        <v>0</v>
      </c>
      <c r="AB224">
        <f>IF(実施計画様式!AB224="",0,IFERROR(VLOOKUP(実施計画様式!AB224,―!$Q$2:$R$3,2,FALSE),"error"))</f>
        <v>0</v>
      </c>
      <c r="AC224">
        <f>IF(実施計画様式!AC224="",0,IFERROR(VLOOKUP(実施計画様式!AC224,―!$S$2:$T$3,2,FALSE),"error"))</f>
        <v>0</v>
      </c>
      <c r="AD224">
        <f>IF(実施計画様式!AD224="",0,IFERROR(VLOOKUP(実施計画様式!AD224,―!$U$2:$V$3,2,FALSE),"error"))</f>
        <v>0</v>
      </c>
      <c r="AE224">
        <f>IF(実施計画様式!AE224="",0,IFERROR(VLOOKUP(実施計画様式!AE224,―!$W$2:$X$3,2,FALSE),"error"))</f>
        <v>0</v>
      </c>
      <c r="AF224">
        <f>IF(実施計画様式!AF224="",0,IFERROR(VLOOKUP(実施計画様式!AF224,―!$AP$29:$AQ$29,2,FALSE),"error"))</f>
        <v>0</v>
      </c>
      <c r="AG224">
        <f>IF(実施計画様式!AG224="",0,IFERROR(VLOOKUP(実施計画様式!AG224,―!Y:Z,2,FALSE),"error"))</f>
        <v>0</v>
      </c>
      <c r="AH224">
        <f>IF(実施計画様式!AH224="",0,IFERROR(VLOOKUP(実施計画様式!AH224,―!AA:AB,2,FALSE),"error"))</f>
        <v>0</v>
      </c>
      <c r="AI224">
        <f>IF(実施計画様式!AI224="",0,IFERROR(VLOOKUP(実施計画様式!AI224,―!AN:AO,2,FALSE),"error"))</f>
        <v>0</v>
      </c>
      <c r="AJ224">
        <f>IF(実施計画様式!AJ224="",0,IFERROR(VLOOKUP(実施計画様式!AJ224,―!AN:AO,2,FALSE),"error"))</f>
        <v>0</v>
      </c>
      <c r="AK224">
        <f>IF(実施計画様式!AK224="",0,IFERROR(VLOOKUP(実施計画様式!AK224,―!AN:AO,2,FALSE),"error"))</f>
        <v>0</v>
      </c>
      <c r="AL224">
        <f>IF(実施計画様式!AL224="",0,1)</f>
        <v>0</v>
      </c>
      <c r="AM224">
        <f>IF(実施計画様式!AM224="",0,IFERROR(VLOOKUP(実施計画様式!AM224,―!$AP$10:$AQ$23,2,FALSE),"error"))</f>
        <v>0</v>
      </c>
      <c r="AN224">
        <f>IF(実施計画様式!AN224="",0,IFERROR(VLOOKUP(実施計画様式!AN224,―!$AP$39:$AQ$44,2,FALSE),"error"))</f>
        <v>0</v>
      </c>
      <c r="AO224">
        <f>IF(実施計画様式!AO224="",0,IFERROR(VLOOKUP(実施計画様式!AO224,参考資料1_対象分野リスト!$B$2:$C$46,2,FALSE),"error"))</f>
        <v>0</v>
      </c>
      <c r="AP224">
        <f>IF(実施計画様式!AP224="",0,IFERROR(VLOOKUP(実施計画様式!AP224,参考資料1_対象分野リスト!$B$2:$C$46,2,FALSE),"error"))</f>
        <v>0</v>
      </c>
      <c r="AQ224">
        <f>IF(実施計画様式!AQ224="",0,IFERROR(VLOOKUP(実施計画様式!AQ224,参考資料1_対象分野リスト!$B$2:$C$46,2,FALSE),"error"))</f>
        <v>0</v>
      </c>
      <c r="AR224">
        <f>IF(実施計画様式!AR224="",0,IFERROR(VLOOKUP(実施計画様式!AR224,参考資料1_対象分野リスト!$B$2:$C$46,2,FALSE),"error"))</f>
        <v>0</v>
      </c>
      <c r="AS224">
        <f>IF(実施計画様式!AS224="",0,IFERROR(VLOOKUP(実施計画様式!AS224,参考資料1_対象分野リスト!$E$5:$F$35,2,FALSE),"error"))</f>
        <v>0</v>
      </c>
      <c r="BB224">
        <f>IF(実施計画様式!BB224="",0,IFERROR(VLOOKUP(実施計画様式!BB224,―!AK:AL,2,FALSE),"error"))</f>
        <v>0</v>
      </c>
      <c r="BC224" t="str">
        <f t="shared" si="17"/>
        <v/>
      </c>
      <c r="BF224">
        <v>99</v>
      </c>
      <c r="BG224" t="str">
        <f t="shared" si="20"/>
        <v/>
      </c>
      <c r="BH224" t="str">
        <f>IF(AG224&gt;0,IF(VLOOKUP($B$62,―!$Y$2:$Z$25,2,FALSE)&lt;分岐管理シート!AG224,"予算化方法","予算化方法_未定なし"),"")</f>
        <v/>
      </c>
      <c r="BI224" t="str">
        <f t="shared" si="21"/>
        <v/>
      </c>
      <c r="BJ224" t="str">
        <f t="shared" si="22"/>
        <v/>
      </c>
      <c r="BK224" t="str">
        <f t="shared" si="23"/>
        <v/>
      </c>
      <c r="BL224" t="str">
        <f>_xlfn.IFNA(IF(AND(D224=1,M224=1),INDEX(―!$O$20:$P$26,MATCH(分岐管理シート!N224*100,―!$P$20:$P$26,0),1),""),"")</f>
        <v/>
      </c>
      <c r="BM224" t="str">
        <f>_xlfn.IFNA(IF(AND(D224=1,M224=1),INDEX(―!$O$17:$P$19,MATCH(9-分岐管理シート!N224-分岐管理シート!O224,―!$P$17:$P$19,0),1),""),"")</f>
        <v/>
      </c>
      <c r="BN224" t="str">
        <f>IF(AE224&lt;2,"",―!$AP$28)</f>
        <v/>
      </c>
      <c r="BO224" t="str">
        <f t="shared" si="19"/>
        <v/>
      </c>
      <c r="BP224" t="str">
        <f t="shared" si="24"/>
        <v/>
      </c>
      <c r="BR224">
        <f t="shared" si="18"/>
        <v>0</v>
      </c>
    </row>
    <row r="225" spans="3:70" x14ac:dyDescent="0.15">
      <c r="C225">
        <v>153</v>
      </c>
      <c r="D225" s="22">
        <f>IF(実施計画様式!D225="",0,IFERROR(VLOOKUP(実施計画様式!D225,―!A:B,2,FALSE),"error"))</f>
        <v>0</v>
      </c>
      <c r="E225">
        <f>IF(実施計画様式!E225="",0,IFERROR(VLOOKUP(実施計画様式!E225,―!$C$40:$D$47,2,FALSE),"error"))</f>
        <v>0</v>
      </c>
      <c r="F225">
        <f>IF(実施計画様式!F225="",0,IFERROR(VLOOKUP(実施計画様式!F225,―!$E$2:$F$2,2,FALSE),"error"))</f>
        <v>0</v>
      </c>
      <c r="G225">
        <f>IFERROR(VLOOKUP(実施計画様式!G225,―!$G$2:$H$2,2,FALSE),0)</f>
        <v>0</v>
      </c>
      <c r="H225">
        <f>IF(実施計画様式!H225="",0,1)</f>
        <v>0</v>
      </c>
      <c r="I225">
        <f>IF(実施計画様式!I225="",0,IFERROR(VLOOKUP(実施計画様式!I225,―!$I$2:$J$2,2,FALSE),"error"))</f>
        <v>0</v>
      </c>
      <c r="J225">
        <f>IF(実施計画様式!J225="",0,1)</f>
        <v>0</v>
      </c>
      <c r="K225">
        <f>IF(実施計画様式!K225="",0,IFERROR(VLOOKUP(実施計画様式!K225,―!K:L,2,FALSE),"error"))</f>
        <v>0</v>
      </c>
      <c r="L225">
        <f>IF(実施計画様式!L225="",0,IFERROR(VLOOKUP(実施計画様式!L225,―!$M$2:$N$2,2,FALSE),"error"))</f>
        <v>0</v>
      </c>
      <c r="M225">
        <f>IFERROR(VLOOKUP(実施計画様式!M225,―!O:P,2,FALSE),0)</f>
        <v>0</v>
      </c>
      <c r="N225">
        <f>IF(実施計画様式!N225="",0,IFERROR(VLOOKUP(実施計画様式!N225,―!$O$1:$P$12,2,FALSE),"error"))</f>
        <v>0</v>
      </c>
      <c r="O225">
        <f>IF(実施計画様式!O225="",0,IFERROR(VLOOKUP(実施計画様式!O225,―!$O$1:$P$12,2,FALSE),"error"))</f>
        <v>0</v>
      </c>
      <c r="P225">
        <f>IF(実施計画様式!P225="",0,IFERROR(VLOOKUP(実施計画様式!P225,―!$O$1:$P$12,2,FALSE),"error"))</f>
        <v>0</v>
      </c>
      <c r="Q225">
        <f>IF(実施計画様式!Q225="",0,1)</f>
        <v>0</v>
      </c>
      <c r="R225" t="s">
        <v>7625</v>
      </c>
      <c r="S225" t="s">
        <v>7625</v>
      </c>
      <c r="T225">
        <f>IF(実施計画様式!T225="",0,1)</f>
        <v>0</v>
      </c>
      <c r="U225">
        <f>IF(実施計画様式!U225="",0,1)</f>
        <v>0</v>
      </c>
      <c r="V225">
        <f>IF(実施計画様式!V225="",0,1)</f>
        <v>0</v>
      </c>
      <c r="W225">
        <f>IF(実施計画様式!W225="",0,1)</f>
        <v>0</v>
      </c>
      <c r="X225">
        <f>IF(実施計画様式!X225="",0,1)</f>
        <v>0</v>
      </c>
      <c r="Y225">
        <f>IF(実施計画様式!Y225="",0,1)</f>
        <v>0</v>
      </c>
      <c r="Z225">
        <f>IF(実施計画様式!Z225="",0,1)</f>
        <v>0</v>
      </c>
      <c r="AA225">
        <f>IF(実施計画様式!AA225="",0,1)</f>
        <v>0</v>
      </c>
      <c r="AB225">
        <f>IF(実施計画様式!AB225="",0,IFERROR(VLOOKUP(実施計画様式!AB225,―!$Q$2:$R$3,2,FALSE),"error"))</f>
        <v>0</v>
      </c>
      <c r="AC225">
        <f>IF(実施計画様式!AC225="",0,IFERROR(VLOOKUP(実施計画様式!AC225,―!$S$2:$T$3,2,FALSE),"error"))</f>
        <v>0</v>
      </c>
      <c r="AD225">
        <f>IF(実施計画様式!AD225="",0,IFERROR(VLOOKUP(実施計画様式!AD225,―!$U$2:$V$3,2,FALSE),"error"))</f>
        <v>0</v>
      </c>
      <c r="AE225">
        <f>IF(実施計画様式!AE225="",0,IFERROR(VLOOKUP(実施計画様式!AE225,―!$W$2:$X$3,2,FALSE),"error"))</f>
        <v>0</v>
      </c>
      <c r="AF225">
        <f>IF(実施計画様式!AF225="",0,IFERROR(VLOOKUP(実施計画様式!AF225,―!$AP$29:$AQ$29,2,FALSE),"error"))</f>
        <v>0</v>
      </c>
      <c r="AG225">
        <f>IF(実施計画様式!AG225="",0,IFERROR(VLOOKUP(実施計画様式!AG225,―!Y:Z,2,FALSE),"error"))</f>
        <v>0</v>
      </c>
      <c r="AH225">
        <f>IF(実施計画様式!AH225="",0,IFERROR(VLOOKUP(実施計画様式!AH225,―!AA:AB,2,FALSE),"error"))</f>
        <v>0</v>
      </c>
      <c r="AI225">
        <f>IF(実施計画様式!AI225="",0,IFERROR(VLOOKUP(実施計画様式!AI225,―!AN:AO,2,FALSE),"error"))</f>
        <v>0</v>
      </c>
      <c r="AJ225">
        <f>IF(実施計画様式!AJ225="",0,IFERROR(VLOOKUP(実施計画様式!AJ225,―!AN:AO,2,FALSE),"error"))</f>
        <v>0</v>
      </c>
      <c r="AK225">
        <f>IF(実施計画様式!AK225="",0,IFERROR(VLOOKUP(実施計画様式!AK225,―!AN:AO,2,FALSE),"error"))</f>
        <v>0</v>
      </c>
      <c r="AL225">
        <f>IF(実施計画様式!AL225="",0,1)</f>
        <v>0</v>
      </c>
      <c r="AM225">
        <f>IF(実施計画様式!AM225="",0,IFERROR(VLOOKUP(実施計画様式!AM225,―!$AP$10:$AQ$23,2,FALSE),"error"))</f>
        <v>0</v>
      </c>
      <c r="AN225">
        <f>IF(実施計画様式!AN225="",0,IFERROR(VLOOKUP(実施計画様式!AN225,―!$AP$39:$AQ$44,2,FALSE),"error"))</f>
        <v>0</v>
      </c>
      <c r="AO225">
        <f>IF(実施計画様式!AO225="",0,IFERROR(VLOOKUP(実施計画様式!AO225,参考資料1_対象分野リスト!$B$2:$C$46,2,FALSE),"error"))</f>
        <v>0</v>
      </c>
      <c r="AP225">
        <f>IF(実施計画様式!AP225="",0,IFERROR(VLOOKUP(実施計画様式!AP225,参考資料1_対象分野リスト!$B$2:$C$46,2,FALSE),"error"))</f>
        <v>0</v>
      </c>
      <c r="AQ225">
        <f>IF(実施計画様式!AQ225="",0,IFERROR(VLOOKUP(実施計画様式!AQ225,参考資料1_対象分野リスト!$B$2:$C$46,2,FALSE),"error"))</f>
        <v>0</v>
      </c>
      <c r="AR225">
        <f>IF(実施計画様式!AR225="",0,IFERROR(VLOOKUP(実施計画様式!AR225,参考資料1_対象分野リスト!$B$2:$C$46,2,FALSE),"error"))</f>
        <v>0</v>
      </c>
      <c r="AS225">
        <f>IF(実施計画様式!AS225="",0,IFERROR(VLOOKUP(実施計画様式!AS225,参考資料1_対象分野リスト!$E$5:$F$35,2,FALSE),"error"))</f>
        <v>0</v>
      </c>
      <c r="BB225">
        <f>IF(実施計画様式!BB225="",0,IFERROR(VLOOKUP(実施計画様式!BB225,―!AK:AL,2,FALSE),"error"))</f>
        <v>0</v>
      </c>
      <c r="BC225" t="str">
        <f t="shared" si="17"/>
        <v/>
      </c>
      <c r="BF225">
        <v>99</v>
      </c>
      <c r="BG225" t="str">
        <f t="shared" si="20"/>
        <v/>
      </c>
      <c r="BH225" t="str">
        <f>IF(AG225&gt;0,IF(VLOOKUP($B$62,―!$Y$2:$Z$25,2,FALSE)&lt;分岐管理シート!AG225,"予算化方法","予算化方法_未定なし"),"")</f>
        <v/>
      </c>
      <c r="BI225" t="str">
        <f t="shared" si="21"/>
        <v/>
      </c>
      <c r="BJ225" t="str">
        <f t="shared" si="22"/>
        <v/>
      </c>
      <c r="BK225" t="str">
        <f t="shared" si="23"/>
        <v/>
      </c>
      <c r="BL225" t="str">
        <f>_xlfn.IFNA(IF(AND(D225=1,M225=1),INDEX(―!$O$20:$P$26,MATCH(分岐管理シート!N225*100,―!$P$20:$P$26,0),1),""),"")</f>
        <v/>
      </c>
      <c r="BM225" t="str">
        <f>_xlfn.IFNA(IF(AND(D225=1,M225=1),INDEX(―!$O$17:$P$19,MATCH(9-分岐管理シート!N225-分岐管理シート!O225,―!$P$17:$P$19,0),1),""),"")</f>
        <v/>
      </c>
      <c r="BN225" t="str">
        <f>IF(AE225&lt;2,"",―!$AP$28)</f>
        <v/>
      </c>
      <c r="BO225" t="str">
        <f t="shared" si="19"/>
        <v/>
      </c>
      <c r="BP225" t="str">
        <f t="shared" si="24"/>
        <v/>
      </c>
      <c r="BR225">
        <f t="shared" si="18"/>
        <v>0</v>
      </c>
    </row>
    <row r="226" spans="3:70" x14ac:dyDescent="0.15">
      <c r="C226">
        <v>154</v>
      </c>
      <c r="D226" s="22">
        <f>IF(実施計画様式!D226="",0,IFERROR(VLOOKUP(実施計画様式!D226,―!A:B,2,FALSE),"error"))</f>
        <v>0</v>
      </c>
      <c r="E226">
        <f>IF(実施計画様式!E226="",0,IFERROR(VLOOKUP(実施計画様式!E226,―!$C$40:$D$47,2,FALSE),"error"))</f>
        <v>0</v>
      </c>
      <c r="F226">
        <f>IF(実施計画様式!F226="",0,IFERROR(VLOOKUP(実施計画様式!F226,―!$E$2:$F$2,2,FALSE),"error"))</f>
        <v>0</v>
      </c>
      <c r="G226">
        <f>IFERROR(VLOOKUP(実施計画様式!G226,―!$G$2:$H$2,2,FALSE),0)</f>
        <v>0</v>
      </c>
      <c r="H226">
        <f>IF(実施計画様式!H226="",0,1)</f>
        <v>0</v>
      </c>
      <c r="I226">
        <f>IF(実施計画様式!I226="",0,IFERROR(VLOOKUP(実施計画様式!I226,―!$I$2:$J$2,2,FALSE),"error"))</f>
        <v>0</v>
      </c>
      <c r="J226">
        <f>IF(実施計画様式!J226="",0,1)</f>
        <v>0</v>
      </c>
      <c r="K226">
        <f>IF(実施計画様式!K226="",0,IFERROR(VLOOKUP(実施計画様式!K226,―!K:L,2,FALSE),"error"))</f>
        <v>0</v>
      </c>
      <c r="L226">
        <f>IF(実施計画様式!L226="",0,IFERROR(VLOOKUP(実施計画様式!L226,―!$M$2:$N$2,2,FALSE),"error"))</f>
        <v>0</v>
      </c>
      <c r="M226">
        <f>IFERROR(VLOOKUP(実施計画様式!M226,―!O:P,2,FALSE),0)</f>
        <v>0</v>
      </c>
      <c r="N226">
        <f>IF(実施計画様式!N226="",0,IFERROR(VLOOKUP(実施計画様式!N226,―!$O$1:$P$12,2,FALSE),"error"))</f>
        <v>0</v>
      </c>
      <c r="O226">
        <f>IF(実施計画様式!O226="",0,IFERROR(VLOOKUP(実施計画様式!O226,―!$O$1:$P$12,2,FALSE),"error"))</f>
        <v>0</v>
      </c>
      <c r="P226">
        <f>IF(実施計画様式!P226="",0,IFERROR(VLOOKUP(実施計画様式!P226,―!$O$1:$P$12,2,FALSE),"error"))</f>
        <v>0</v>
      </c>
      <c r="Q226">
        <f>IF(実施計画様式!Q226="",0,1)</f>
        <v>0</v>
      </c>
      <c r="R226" t="s">
        <v>7625</v>
      </c>
      <c r="S226" t="s">
        <v>7625</v>
      </c>
      <c r="T226">
        <f>IF(実施計画様式!T226="",0,1)</f>
        <v>0</v>
      </c>
      <c r="U226">
        <f>IF(実施計画様式!U226="",0,1)</f>
        <v>0</v>
      </c>
      <c r="V226">
        <f>IF(実施計画様式!V226="",0,1)</f>
        <v>0</v>
      </c>
      <c r="W226">
        <f>IF(実施計画様式!W226="",0,1)</f>
        <v>0</v>
      </c>
      <c r="X226">
        <f>IF(実施計画様式!X226="",0,1)</f>
        <v>0</v>
      </c>
      <c r="Y226">
        <f>IF(実施計画様式!Y226="",0,1)</f>
        <v>0</v>
      </c>
      <c r="Z226">
        <f>IF(実施計画様式!Z226="",0,1)</f>
        <v>0</v>
      </c>
      <c r="AA226">
        <f>IF(実施計画様式!AA226="",0,1)</f>
        <v>0</v>
      </c>
      <c r="AB226">
        <f>IF(実施計画様式!AB226="",0,IFERROR(VLOOKUP(実施計画様式!AB226,―!$Q$2:$R$3,2,FALSE),"error"))</f>
        <v>0</v>
      </c>
      <c r="AC226">
        <f>IF(実施計画様式!AC226="",0,IFERROR(VLOOKUP(実施計画様式!AC226,―!$S$2:$T$3,2,FALSE),"error"))</f>
        <v>0</v>
      </c>
      <c r="AD226">
        <f>IF(実施計画様式!AD226="",0,IFERROR(VLOOKUP(実施計画様式!AD226,―!$U$2:$V$3,2,FALSE),"error"))</f>
        <v>0</v>
      </c>
      <c r="AE226">
        <f>IF(実施計画様式!AE226="",0,IFERROR(VLOOKUP(実施計画様式!AE226,―!$W$2:$X$3,2,FALSE),"error"))</f>
        <v>0</v>
      </c>
      <c r="AF226">
        <f>IF(実施計画様式!AF226="",0,IFERROR(VLOOKUP(実施計画様式!AF226,―!$AP$29:$AQ$29,2,FALSE),"error"))</f>
        <v>0</v>
      </c>
      <c r="AG226">
        <f>IF(実施計画様式!AG226="",0,IFERROR(VLOOKUP(実施計画様式!AG226,―!Y:Z,2,FALSE),"error"))</f>
        <v>0</v>
      </c>
      <c r="AH226">
        <f>IF(実施計画様式!AH226="",0,IFERROR(VLOOKUP(実施計画様式!AH226,―!AA:AB,2,FALSE),"error"))</f>
        <v>0</v>
      </c>
      <c r="AI226">
        <f>IF(実施計画様式!AI226="",0,IFERROR(VLOOKUP(実施計画様式!AI226,―!AN:AO,2,FALSE),"error"))</f>
        <v>0</v>
      </c>
      <c r="AJ226">
        <f>IF(実施計画様式!AJ226="",0,IFERROR(VLOOKUP(実施計画様式!AJ226,―!AN:AO,2,FALSE),"error"))</f>
        <v>0</v>
      </c>
      <c r="AK226">
        <f>IF(実施計画様式!AK226="",0,IFERROR(VLOOKUP(実施計画様式!AK226,―!AN:AO,2,FALSE),"error"))</f>
        <v>0</v>
      </c>
      <c r="AL226">
        <f>IF(実施計画様式!AL226="",0,1)</f>
        <v>0</v>
      </c>
      <c r="AM226">
        <f>IF(実施計画様式!AM226="",0,IFERROR(VLOOKUP(実施計画様式!AM226,―!$AP$10:$AQ$23,2,FALSE),"error"))</f>
        <v>0</v>
      </c>
      <c r="AN226">
        <f>IF(実施計画様式!AN226="",0,IFERROR(VLOOKUP(実施計画様式!AN226,―!$AP$39:$AQ$44,2,FALSE),"error"))</f>
        <v>0</v>
      </c>
      <c r="AO226">
        <f>IF(実施計画様式!AO226="",0,IFERROR(VLOOKUP(実施計画様式!AO226,参考資料1_対象分野リスト!$B$2:$C$46,2,FALSE),"error"))</f>
        <v>0</v>
      </c>
      <c r="AP226">
        <f>IF(実施計画様式!AP226="",0,IFERROR(VLOOKUP(実施計画様式!AP226,参考資料1_対象分野リスト!$B$2:$C$46,2,FALSE),"error"))</f>
        <v>0</v>
      </c>
      <c r="AQ226">
        <f>IF(実施計画様式!AQ226="",0,IFERROR(VLOOKUP(実施計画様式!AQ226,参考資料1_対象分野リスト!$B$2:$C$46,2,FALSE),"error"))</f>
        <v>0</v>
      </c>
      <c r="AR226">
        <f>IF(実施計画様式!AR226="",0,IFERROR(VLOOKUP(実施計画様式!AR226,参考資料1_対象分野リスト!$B$2:$C$46,2,FALSE),"error"))</f>
        <v>0</v>
      </c>
      <c r="AS226">
        <f>IF(実施計画様式!AS226="",0,IFERROR(VLOOKUP(実施計画様式!AS226,参考資料1_対象分野リスト!$E$5:$F$35,2,FALSE),"error"))</f>
        <v>0</v>
      </c>
      <c r="BB226">
        <f>IF(実施計画様式!BB226="",0,IFERROR(VLOOKUP(実施計画様式!BB226,―!AK:AL,2,FALSE),"error"))</f>
        <v>0</v>
      </c>
      <c r="BC226" t="str">
        <f t="shared" si="17"/>
        <v/>
      </c>
      <c r="BF226">
        <v>99</v>
      </c>
      <c r="BG226" t="str">
        <f t="shared" si="20"/>
        <v/>
      </c>
      <c r="BH226" t="str">
        <f>IF(AG226&gt;0,IF(VLOOKUP($B$62,―!$Y$2:$Z$25,2,FALSE)&lt;分岐管理シート!AG226,"予算化方法","予算化方法_未定なし"),"")</f>
        <v/>
      </c>
      <c r="BI226" t="str">
        <f t="shared" si="21"/>
        <v/>
      </c>
      <c r="BJ226" t="str">
        <f t="shared" si="22"/>
        <v/>
      </c>
      <c r="BK226" t="str">
        <f t="shared" si="23"/>
        <v/>
      </c>
      <c r="BL226" t="str">
        <f>_xlfn.IFNA(IF(AND(D226=1,M226=1),INDEX(―!$O$20:$P$26,MATCH(分岐管理シート!N226*100,―!$P$20:$P$26,0),1),""),"")</f>
        <v/>
      </c>
      <c r="BM226" t="str">
        <f>_xlfn.IFNA(IF(AND(D226=1,M226=1),INDEX(―!$O$17:$P$19,MATCH(9-分岐管理シート!N226-分岐管理シート!O226,―!$P$17:$P$19,0),1),""),"")</f>
        <v/>
      </c>
      <c r="BN226" t="str">
        <f>IF(AE226&lt;2,"",―!$AP$28)</f>
        <v/>
      </c>
      <c r="BO226" t="str">
        <f t="shared" si="19"/>
        <v/>
      </c>
      <c r="BP226" t="str">
        <f t="shared" si="24"/>
        <v/>
      </c>
      <c r="BR226">
        <f t="shared" si="18"/>
        <v>0</v>
      </c>
    </row>
    <row r="227" spans="3:70" x14ac:dyDescent="0.15">
      <c r="C227">
        <v>155</v>
      </c>
      <c r="D227" s="22">
        <f>IF(実施計画様式!D227="",0,IFERROR(VLOOKUP(実施計画様式!D227,―!A:B,2,FALSE),"error"))</f>
        <v>0</v>
      </c>
      <c r="E227">
        <f>IF(実施計画様式!E227="",0,IFERROR(VLOOKUP(実施計画様式!E227,―!$C$40:$D$47,2,FALSE),"error"))</f>
        <v>0</v>
      </c>
      <c r="F227">
        <f>IF(実施計画様式!F227="",0,IFERROR(VLOOKUP(実施計画様式!F227,―!$E$2:$F$2,2,FALSE),"error"))</f>
        <v>0</v>
      </c>
      <c r="G227">
        <f>IFERROR(VLOOKUP(実施計画様式!G227,―!$G$2:$H$2,2,FALSE),0)</f>
        <v>0</v>
      </c>
      <c r="H227">
        <f>IF(実施計画様式!H227="",0,1)</f>
        <v>0</v>
      </c>
      <c r="I227">
        <f>IF(実施計画様式!I227="",0,IFERROR(VLOOKUP(実施計画様式!I227,―!$I$2:$J$2,2,FALSE),"error"))</f>
        <v>0</v>
      </c>
      <c r="J227">
        <f>IF(実施計画様式!J227="",0,1)</f>
        <v>0</v>
      </c>
      <c r="K227">
        <f>IF(実施計画様式!K227="",0,IFERROR(VLOOKUP(実施計画様式!K227,―!K:L,2,FALSE),"error"))</f>
        <v>0</v>
      </c>
      <c r="L227">
        <f>IF(実施計画様式!L227="",0,IFERROR(VLOOKUP(実施計画様式!L227,―!$M$2:$N$2,2,FALSE),"error"))</f>
        <v>0</v>
      </c>
      <c r="M227">
        <f>IFERROR(VLOOKUP(実施計画様式!M227,―!O:P,2,FALSE),0)</f>
        <v>0</v>
      </c>
      <c r="N227">
        <f>IF(実施計画様式!N227="",0,IFERROR(VLOOKUP(実施計画様式!N227,―!$O$1:$P$12,2,FALSE),"error"))</f>
        <v>0</v>
      </c>
      <c r="O227">
        <f>IF(実施計画様式!O227="",0,IFERROR(VLOOKUP(実施計画様式!O227,―!$O$1:$P$12,2,FALSE),"error"))</f>
        <v>0</v>
      </c>
      <c r="P227">
        <f>IF(実施計画様式!P227="",0,IFERROR(VLOOKUP(実施計画様式!P227,―!$O$1:$P$12,2,FALSE),"error"))</f>
        <v>0</v>
      </c>
      <c r="Q227">
        <f>IF(実施計画様式!Q227="",0,1)</f>
        <v>0</v>
      </c>
      <c r="R227" t="s">
        <v>7625</v>
      </c>
      <c r="S227" t="s">
        <v>7625</v>
      </c>
      <c r="T227">
        <f>IF(実施計画様式!T227="",0,1)</f>
        <v>0</v>
      </c>
      <c r="U227">
        <f>IF(実施計画様式!U227="",0,1)</f>
        <v>0</v>
      </c>
      <c r="V227">
        <f>IF(実施計画様式!V227="",0,1)</f>
        <v>0</v>
      </c>
      <c r="W227">
        <f>IF(実施計画様式!W227="",0,1)</f>
        <v>0</v>
      </c>
      <c r="X227">
        <f>IF(実施計画様式!X227="",0,1)</f>
        <v>0</v>
      </c>
      <c r="Y227">
        <f>IF(実施計画様式!Y227="",0,1)</f>
        <v>0</v>
      </c>
      <c r="Z227">
        <f>IF(実施計画様式!Z227="",0,1)</f>
        <v>0</v>
      </c>
      <c r="AA227">
        <f>IF(実施計画様式!AA227="",0,1)</f>
        <v>0</v>
      </c>
      <c r="AB227">
        <f>IF(実施計画様式!AB227="",0,IFERROR(VLOOKUP(実施計画様式!AB227,―!$Q$2:$R$3,2,FALSE),"error"))</f>
        <v>0</v>
      </c>
      <c r="AC227">
        <f>IF(実施計画様式!AC227="",0,IFERROR(VLOOKUP(実施計画様式!AC227,―!$S$2:$T$3,2,FALSE),"error"))</f>
        <v>0</v>
      </c>
      <c r="AD227">
        <f>IF(実施計画様式!AD227="",0,IFERROR(VLOOKUP(実施計画様式!AD227,―!$U$2:$V$3,2,FALSE),"error"))</f>
        <v>0</v>
      </c>
      <c r="AE227">
        <f>IF(実施計画様式!AE227="",0,IFERROR(VLOOKUP(実施計画様式!AE227,―!$W$2:$X$3,2,FALSE),"error"))</f>
        <v>0</v>
      </c>
      <c r="AF227">
        <f>IF(実施計画様式!AF227="",0,IFERROR(VLOOKUP(実施計画様式!AF227,―!$AP$29:$AQ$29,2,FALSE),"error"))</f>
        <v>0</v>
      </c>
      <c r="AG227">
        <f>IF(実施計画様式!AG227="",0,IFERROR(VLOOKUP(実施計画様式!AG227,―!Y:Z,2,FALSE),"error"))</f>
        <v>0</v>
      </c>
      <c r="AH227">
        <f>IF(実施計画様式!AH227="",0,IFERROR(VLOOKUP(実施計画様式!AH227,―!AA:AB,2,FALSE),"error"))</f>
        <v>0</v>
      </c>
      <c r="AI227">
        <f>IF(実施計画様式!AI227="",0,IFERROR(VLOOKUP(実施計画様式!AI227,―!AN:AO,2,FALSE),"error"))</f>
        <v>0</v>
      </c>
      <c r="AJ227">
        <f>IF(実施計画様式!AJ227="",0,IFERROR(VLOOKUP(実施計画様式!AJ227,―!AN:AO,2,FALSE),"error"))</f>
        <v>0</v>
      </c>
      <c r="AK227">
        <f>IF(実施計画様式!AK227="",0,IFERROR(VLOOKUP(実施計画様式!AK227,―!AN:AO,2,FALSE),"error"))</f>
        <v>0</v>
      </c>
      <c r="AL227">
        <f>IF(実施計画様式!AL227="",0,1)</f>
        <v>0</v>
      </c>
      <c r="AM227">
        <f>IF(実施計画様式!AM227="",0,IFERROR(VLOOKUP(実施計画様式!AM227,―!$AP$10:$AQ$23,2,FALSE),"error"))</f>
        <v>0</v>
      </c>
      <c r="AN227">
        <f>IF(実施計画様式!AN227="",0,IFERROR(VLOOKUP(実施計画様式!AN227,―!$AP$39:$AQ$44,2,FALSE),"error"))</f>
        <v>0</v>
      </c>
      <c r="AO227">
        <f>IF(実施計画様式!AO227="",0,IFERROR(VLOOKUP(実施計画様式!AO227,参考資料1_対象分野リスト!$B$2:$C$46,2,FALSE),"error"))</f>
        <v>0</v>
      </c>
      <c r="AP227">
        <f>IF(実施計画様式!AP227="",0,IFERROR(VLOOKUP(実施計画様式!AP227,参考資料1_対象分野リスト!$B$2:$C$46,2,FALSE),"error"))</f>
        <v>0</v>
      </c>
      <c r="AQ227">
        <f>IF(実施計画様式!AQ227="",0,IFERROR(VLOOKUP(実施計画様式!AQ227,参考資料1_対象分野リスト!$B$2:$C$46,2,FALSE),"error"))</f>
        <v>0</v>
      </c>
      <c r="AR227">
        <f>IF(実施計画様式!AR227="",0,IFERROR(VLOOKUP(実施計画様式!AR227,参考資料1_対象分野リスト!$B$2:$C$46,2,FALSE),"error"))</f>
        <v>0</v>
      </c>
      <c r="AS227">
        <f>IF(実施計画様式!AS227="",0,IFERROR(VLOOKUP(実施計画様式!AS227,参考資料1_対象分野リスト!$E$5:$F$35,2,FALSE),"error"))</f>
        <v>0</v>
      </c>
      <c r="BB227">
        <f>IF(実施計画様式!BB227="",0,IFERROR(VLOOKUP(実施計画様式!BB227,―!AK:AL,2,FALSE),"error"))</f>
        <v>0</v>
      </c>
      <c r="BC227" t="str">
        <f t="shared" si="17"/>
        <v/>
      </c>
      <c r="BF227">
        <v>99</v>
      </c>
      <c r="BG227" t="str">
        <f t="shared" si="20"/>
        <v/>
      </c>
      <c r="BH227" t="str">
        <f>IF(AG227&gt;0,IF(VLOOKUP($B$62,―!$Y$2:$Z$25,2,FALSE)&lt;分岐管理シート!AG227,"予算化方法","予算化方法_未定なし"),"")</f>
        <v/>
      </c>
      <c r="BI227" t="str">
        <f t="shared" si="21"/>
        <v/>
      </c>
      <c r="BJ227" t="str">
        <f t="shared" si="22"/>
        <v/>
      </c>
      <c r="BK227" t="str">
        <f t="shared" si="23"/>
        <v/>
      </c>
      <c r="BL227" t="str">
        <f>_xlfn.IFNA(IF(AND(D227=1,M227=1),INDEX(―!$O$20:$P$26,MATCH(分岐管理シート!N227*100,―!$P$20:$P$26,0),1),""),"")</f>
        <v/>
      </c>
      <c r="BM227" t="str">
        <f>_xlfn.IFNA(IF(AND(D227=1,M227=1),INDEX(―!$O$17:$P$19,MATCH(9-分岐管理シート!N227-分岐管理シート!O227,―!$P$17:$P$19,0),1),""),"")</f>
        <v/>
      </c>
      <c r="BN227" t="str">
        <f>IF(AE227&lt;2,"",―!$AP$28)</f>
        <v/>
      </c>
      <c r="BO227" t="str">
        <f t="shared" si="19"/>
        <v/>
      </c>
      <c r="BP227" t="str">
        <f t="shared" si="24"/>
        <v/>
      </c>
      <c r="BR227">
        <f t="shared" si="18"/>
        <v>0</v>
      </c>
    </row>
    <row r="228" spans="3:70" x14ac:dyDescent="0.15">
      <c r="C228">
        <v>156</v>
      </c>
      <c r="D228" s="22">
        <f>IF(実施計画様式!D228="",0,IFERROR(VLOOKUP(実施計画様式!D228,―!A:B,2,FALSE),"error"))</f>
        <v>0</v>
      </c>
      <c r="E228">
        <f>IF(実施計画様式!E228="",0,IFERROR(VLOOKUP(実施計画様式!E228,―!$C$40:$D$47,2,FALSE),"error"))</f>
        <v>0</v>
      </c>
      <c r="F228">
        <f>IF(実施計画様式!F228="",0,IFERROR(VLOOKUP(実施計画様式!F228,―!$E$2:$F$2,2,FALSE),"error"))</f>
        <v>0</v>
      </c>
      <c r="G228">
        <f>IFERROR(VLOOKUP(実施計画様式!G228,―!$G$2:$H$2,2,FALSE),0)</f>
        <v>0</v>
      </c>
      <c r="H228">
        <f>IF(実施計画様式!H228="",0,1)</f>
        <v>0</v>
      </c>
      <c r="I228">
        <f>IF(実施計画様式!I228="",0,IFERROR(VLOOKUP(実施計画様式!I228,―!$I$2:$J$2,2,FALSE),"error"))</f>
        <v>0</v>
      </c>
      <c r="J228">
        <f>IF(実施計画様式!J228="",0,1)</f>
        <v>0</v>
      </c>
      <c r="K228">
        <f>IF(実施計画様式!K228="",0,IFERROR(VLOOKUP(実施計画様式!K228,―!K:L,2,FALSE),"error"))</f>
        <v>0</v>
      </c>
      <c r="L228">
        <f>IF(実施計画様式!L228="",0,IFERROR(VLOOKUP(実施計画様式!L228,―!$M$2:$N$2,2,FALSE),"error"))</f>
        <v>0</v>
      </c>
      <c r="M228">
        <f>IFERROR(VLOOKUP(実施計画様式!M228,―!O:P,2,FALSE),0)</f>
        <v>0</v>
      </c>
      <c r="N228">
        <f>IF(実施計画様式!N228="",0,IFERROR(VLOOKUP(実施計画様式!N228,―!$O$1:$P$12,2,FALSE),"error"))</f>
        <v>0</v>
      </c>
      <c r="O228">
        <f>IF(実施計画様式!O228="",0,IFERROR(VLOOKUP(実施計画様式!O228,―!$O$1:$P$12,2,FALSE),"error"))</f>
        <v>0</v>
      </c>
      <c r="P228">
        <f>IF(実施計画様式!P228="",0,IFERROR(VLOOKUP(実施計画様式!P228,―!$O$1:$P$12,2,FALSE),"error"))</f>
        <v>0</v>
      </c>
      <c r="Q228">
        <f>IF(実施計画様式!Q228="",0,1)</f>
        <v>0</v>
      </c>
      <c r="R228" t="s">
        <v>7625</v>
      </c>
      <c r="S228" t="s">
        <v>7625</v>
      </c>
      <c r="T228">
        <f>IF(実施計画様式!T228="",0,1)</f>
        <v>0</v>
      </c>
      <c r="U228">
        <f>IF(実施計画様式!U228="",0,1)</f>
        <v>0</v>
      </c>
      <c r="V228">
        <f>IF(実施計画様式!V228="",0,1)</f>
        <v>0</v>
      </c>
      <c r="W228">
        <f>IF(実施計画様式!W228="",0,1)</f>
        <v>0</v>
      </c>
      <c r="X228">
        <f>IF(実施計画様式!X228="",0,1)</f>
        <v>0</v>
      </c>
      <c r="Y228">
        <f>IF(実施計画様式!Y228="",0,1)</f>
        <v>0</v>
      </c>
      <c r="Z228">
        <f>IF(実施計画様式!Z228="",0,1)</f>
        <v>0</v>
      </c>
      <c r="AA228">
        <f>IF(実施計画様式!AA228="",0,1)</f>
        <v>0</v>
      </c>
      <c r="AB228">
        <f>IF(実施計画様式!AB228="",0,IFERROR(VLOOKUP(実施計画様式!AB228,―!$Q$2:$R$3,2,FALSE),"error"))</f>
        <v>0</v>
      </c>
      <c r="AC228">
        <f>IF(実施計画様式!AC228="",0,IFERROR(VLOOKUP(実施計画様式!AC228,―!$S$2:$T$3,2,FALSE),"error"))</f>
        <v>0</v>
      </c>
      <c r="AD228">
        <f>IF(実施計画様式!AD228="",0,IFERROR(VLOOKUP(実施計画様式!AD228,―!$U$2:$V$3,2,FALSE),"error"))</f>
        <v>0</v>
      </c>
      <c r="AE228">
        <f>IF(実施計画様式!AE228="",0,IFERROR(VLOOKUP(実施計画様式!AE228,―!$W$2:$X$3,2,FALSE),"error"))</f>
        <v>0</v>
      </c>
      <c r="AF228">
        <f>IF(実施計画様式!AF228="",0,IFERROR(VLOOKUP(実施計画様式!AF228,―!$AP$29:$AQ$29,2,FALSE),"error"))</f>
        <v>0</v>
      </c>
      <c r="AG228">
        <f>IF(実施計画様式!AG228="",0,IFERROR(VLOOKUP(実施計画様式!AG228,―!Y:Z,2,FALSE),"error"))</f>
        <v>0</v>
      </c>
      <c r="AH228">
        <f>IF(実施計画様式!AH228="",0,IFERROR(VLOOKUP(実施計画様式!AH228,―!AA:AB,2,FALSE),"error"))</f>
        <v>0</v>
      </c>
      <c r="AI228">
        <f>IF(実施計画様式!AI228="",0,IFERROR(VLOOKUP(実施計画様式!AI228,―!AN:AO,2,FALSE),"error"))</f>
        <v>0</v>
      </c>
      <c r="AJ228">
        <f>IF(実施計画様式!AJ228="",0,IFERROR(VLOOKUP(実施計画様式!AJ228,―!AN:AO,2,FALSE),"error"))</f>
        <v>0</v>
      </c>
      <c r="AK228">
        <f>IF(実施計画様式!AK228="",0,IFERROR(VLOOKUP(実施計画様式!AK228,―!AN:AO,2,FALSE),"error"))</f>
        <v>0</v>
      </c>
      <c r="AL228">
        <f>IF(実施計画様式!AL228="",0,1)</f>
        <v>0</v>
      </c>
      <c r="AM228">
        <f>IF(実施計画様式!AM228="",0,IFERROR(VLOOKUP(実施計画様式!AM228,―!$AP$10:$AQ$23,2,FALSE),"error"))</f>
        <v>0</v>
      </c>
      <c r="AN228">
        <f>IF(実施計画様式!AN228="",0,IFERROR(VLOOKUP(実施計画様式!AN228,―!$AP$39:$AQ$44,2,FALSE),"error"))</f>
        <v>0</v>
      </c>
      <c r="AO228">
        <f>IF(実施計画様式!AO228="",0,IFERROR(VLOOKUP(実施計画様式!AO228,参考資料1_対象分野リスト!$B$2:$C$46,2,FALSE),"error"))</f>
        <v>0</v>
      </c>
      <c r="AP228">
        <f>IF(実施計画様式!AP228="",0,IFERROR(VLOOKUP(実施計画様式!AP228,参考資料1_対象分野リスト!$B$2:$C$46,2,FALSE),"error"))</f>
        <v>0</v>
      </c>
      <c r="AQ228">
        <f>IF(実施計画様式!AQ228="",0,IFERROR(VLOOKUP(実施計画様式!AQ228,参考資料1_対象分野リスト!$B$2:$C$46,2,FALSE),"error"))</f>
        <v>0</v>
      </c>
      <c r="AR228">
        <f>IF(実施計画様式!AR228="",0,IFERROR(VLOOKUP(実施計画様式!AR228,参考資料1_対象分野リスト!$B$2:$C$46,2,FALSE),"error"))</f>
        <v>0</v>
      </c>
      <c r="AS228">
        <f>IF(実施計画様式!AS228="",0,IFERROR(VLOOKUP(実施計画様式!AS228,参考資料1_対象分野リスト!$E$5:$F$35,2,FALSE),"error"))</f>
        <v>0</v>
      </c>
      <c r="BB228">
        <f>IF(実施計画様式!BB228="",0,IFERROR(VLOOKUP(実施計画様式!BB228,―!AK:AL,2,FALSE),"error"))</f>
        <v>0</v>
      </c>
      <c r="BC228" t="str">
        <f t="shared" si="17"/>
        <v/>
      </c>
      <c r="BF228">
        <v>99</v>
      </c>
      <c r="BG228" t="str">
        <f t="shared" si="20"/>
        <v/>
      </c>
      <c r="BH228" t="str">
        <f>IF(AG228&gt;0,IF(VLOOKUP($B$62,―!$Y$2:$Z$25,2,FALSE)&lt;分岐管理シート!AG228,"予算化方法","予算化方法_未定なし"),"")</f>
        <v/>
      </c>
      <c r="BI228" t="str">
        <f t="shared" si="21"/>
        <v/>
      </c>
      <c r="BJ228" t="str">
        <f t="shared" si="22"/>
        <v/>
      </c>
      <c r="BK228" t="str">
        <f t="shared" si="23"/>
        <v/>
      </c>
      <c r="BL228" t="str">
        <f>_xlfn.IFNA(IF(AND(D228=1,M228=1),INDEX(―!$O$20:$P$26,MATCH(分岐管理シート!N228*100,―!$P$20:$P$26,0),1),""),"")</f>
        <v/>
      </c>
      <c r="BM228" t="str">
        <f>_xlfn.IFNA(IF(AND(D228=1,M228=1),INDEX(―!$O$17:$P$19,MATCH(9-分岐管理シート!N228-分岐管理シート!O228,―!$P$17:$P$19,0),1),""),"")</f>
        <v/>
      </c>
      <c r="BN228" t="str">
        <f>IF(AE228&lt;2,"",―!$AP$28)</f>
        <v/>
      </c>
      <c r="BO228" t="str">
        <f t="shared" si="19"/>
        <v/>
      </c>
      <c r="BP228" t="str">
        <f t="shared" si="24"/>
        <v/>
      </c>
      <c r="BR228">
        <f t="shared" si="18"/>
        <v>0</v>
      </c>
    </row>
    <row r="229" spans="3:70" x14ac:dyDescent="0.15">
      <c r="C229">
        <v>157</v>
      </c>
      <c r="D229" s="22">
        <f>IF(実施計画様式!D229="",0,IFERROR(VLOOKUP(実施計画様式!D229,―!A:B,2,FALSE),"error"))</f>
        <v>0</v>
      </c>
      <c r="E229">
        <f>IF(実施計画様式!E229="",0,IFERROR(VLOOKUP(実施計画様式!E229,―!$C$40:$D$47,2,FALSE),"error"))</f>
        <v>0</v>
      </c>
      <c r="F229">
        <f>IF(実施計画様式!F229="",0,IFERROR(VLOOKUP(実施計画様式!F229,―!$E$2:$F$2,2,FALSE),"error"))</f>
        <v>0</v>
      </c>
      <c r="G229">
        <f>IFERROR(VLOOKUP(実施計画様式!G229,―!$G$2:$H$2,2,FALSE),0)</f>
        <v>0</v>
      </c>
      <c r="H229">
        <f>IF(実施計画様式!H229="",0,1)</f>
        <v>0</v>
      </c>
      <c r="I229">
        <f>IF(実施計画様式!I229="",0,IFERROR(VLOOKUP(実施計画様式!I229,―!$I$2:$J$2,2,FALSE),"error"))</f>
        <v>0</v>
      </c>
      <c r="J229">
        <f>IF(実施計画様式!J229="",0,1)</f>
        <v>0</v>
      </c>
      <c r="K229">
        <f>IF(実施計画様式!K229="",0,IFERROR(VLOOKUP(実施計画様式!K229,―!K:L,2,FALSE),"error"))</f>
        <v>0</v>
      </c>
      <c r="L229">
        <f>IF(実施計画様式!L229="",0,IFERROR(VLOOKUP(実施計画様式!L229,―!$M$2:$N$2,2,FALSE),"error"))</f>
        <v>0</v>
      </c>
      <c r="M229">
        <f>IFERROR(VLOOKUP(実施計画様式!M229,―!O:P,2,FALSE),0)</f>
        <v>0</v>
      </c>
      <c r="N229">
        <f>IF(実施計画様式!N229="",0,IFERROR(VLOOKUP(実施計画様式!N229,―!$O$1:$P$12,2,FALSE),"error"))</f>
        <v>0</v>
      </c>
      <c r="O229">
        <f>IF(実施計画様式!O229="",0,IFERROR(VLOOKUP(実施計画様式!O229,―!$O$1:$P$12,2,FALSE),"error"))</f>
        <v>0</v>
      </c>
      <c r="P229">
        <f>IF(実施計画様式!P229="",0,IFERROR(VLOOKUP(実施計画様式!P229,―!$O$1:$P$12,2,FALSE),"error"))</f>
        <v>0</v>
      </c>
      <c r="Q229">
        <f>IF(実施計画様式!Q229="",0,1)</f>
        <v>0</v>
      </c>
      <c r="R229" t="s">
        <v>7625</v>
      </c>
      <c r="S229" t="s">
        <v>7625</v>
      </c>
      <c r="T229">
        <f>IF(実施計画様式!T229="",0,1)</f>
        <v>0</v>
      </c>
      <c r="U229">
        <f>IF(実施計画様式!U229="",0,1)</f>
        <v>0</v>
      </c>
      <c r="V229">
        <f>IF(実施計画様式!V229="",0,1)</f>
        <v>0</v>
      </c>
      <c r="W229">
        <f>IF(実施計画様式!W229="",0,1)</f>
        <v>0</v>
      </c>
      <c r="X229">
        <f>IF(実施計画様式!X229="",0,1)</f>
        <v>0</v>
      </c>
      <c r="Y229">
        <f>IF(実施計画様式!Y229="",0,1)</f>
        <v>0</v>
      </c>
      <c r="Z229">
        <f>IF(実施計画様式!Z229="",0,1)</f>
        <v>0</v>
      </c>
      <c r="AA229">
        <f>IF(実施計画様式!AA229="",0,1)</f>
        <v>0</v>
      </c>
      <c r="AB229">
        <f>IF(実施計画様式!AB229="",0,IFERROR(VLOOKUP(実施計画様式!AB229,―!$Q$2:$R$3,2,FALSE),"error"))</f>
        <v>0</v>
      </c>
      <c r="AC229">
        <f>IF(実施計画様式!AC229="",0,IFERROR(VLOOKUP(実施計画様式!AC229,―!$S$2:$T$3,2,FALSE),"error"))</f>
        <v>0</v>
      </c>
      <c r="AD229">
        <f>IF(実施計画様式!AD229="",0,IFERROR(VLOOKUP(実施計画様式!AD229,―!$U$2:$V$3,2,FALSE),"error"))</f>
        <v>0</v>
      </c>
      <c r="AE229">
        <f>IF(実施計画様式!AE229="",0,IFERROR(VLOOKUP(実施計画様式!AE229,―!$W$2:$X$3,2,FALSE),"error"))</f>
        <v>0</v>
      </c>
      <c r="AF229">
        <f>IF(実施計画様式!AF229="",0,IFERROR(VLOOKUP(実施計画様式!AF229,―!$AP$29:$AQ$29,2,FALSE),"error"))</f>
        <v>0</v>
      </c>
      <c r="AG229">
        <f>IF(実施計画様式!AG229="",0,IFERROR(VLOOKUP(実施計画様式!AG229,―!Y:Z,2,FALSE),"error"))</f>
        <v>0</v>
      </c>
      <c r="AH229">
        <f>IF(実施計画様式!AH229="",0,IFERROR(VLOOKUP(実施計画様式!AH229,―!AA:AB,2,FALSE),"error"))</f>
        <v>0</v>
      </c>
      <c r="AI229">
        <f>IF(実施計画様式!AI229="",0,IFERROR(VLOOKUP(実施計画様式!AI229,―!AN:AO,2,FALSE),"error"))</f>
        <v>0</v>
      </c>
      <c r="AJ229">
        <f>IF(実施計画様式!AJ229="",0,IFERROR(VLOOKUP(実施計画様式!AJ229,―!AN:AO,2,FALSE),"error"))</f>
        <v>0</v>
      </c>
      <c r="AK229">
        <f>IF(実施計画様式!AK229="",0,IFERROR(VLOOKUP(実施計画様式!AK229,―!AN:AO,2,FALSE),"error"))</f>
        <v>0</v>
      </c>
      <c r="AL229">
        <f>IF(実施計画様式!AL229="",0,1)</f>
        <v>0</v>
      </c>
      <c r="AM229">
        <f>IF(実施計画様式!AM229="",0,IFERROR(VLOOKUP(実施計画様式!AM229,―!$AP$10:$AQ$23,2,FALSE),"error"))</f>
        <v>0</v>
      </c>
      <c r="AN229">
        <f>IF(実施計画様式!AN229="",0,IFERROR(VLOOKUP(実施計画様式!AN229,―!$AP$39:$AQ$44,2,FALSE),"error"))</f>
        <v>0</v>
      </c>
      <c r="AO229">
        <f>IF(実施計画様式!AO229="",0,IFERROR(VLOOKUP(実施計画様式!AO229,参考資料1_対象分野リスト!$B$2:$C$46,2,FALSE),"error"))</f>
        <v>0</v>
      </c>
      <c r="AP229">
        <f>IF(実施計画様式!AP229="",0,IFERROR(VLOOKUP(実施計画様式!AP229,参考資料1_対象分野リスト!$B$2:$C$46,2,FALSE),"error"))</f>
        <v>0</v>
      </c>
      <c r="AQ229">
        <f>IF(実施計画様式!AQ229="",0,IFERROR(VLOOKUP(実施計画様式!AQ229,参考資料1_対象分野リスト!$B$2:$C$46,2,FALSE),"error"))</f>
        <v>0</v>
      </c>
      <c r="AR229">
        <f>IF(実施計画様式!AR229="",0,IFERROR(VLOOKUP(実施計画様式!AR229,参考資料1_対象分野リスト!$B$2:$C$46,2,FALSE),"error"))</f>
        <v>0</v>
      </c>
      <c r="AS229">
        <f>IF(実施計画様式!AS229="",0,IFERROR(VLOOKUP(実施計画様式!AS229,参考資料1_対象分野リスト!$E$5:$F$35,2,FALSE),"error"))</f>
        <v>0</v>
      </c>
      <c r="BB229">
        <f>IF(実施計画様式!BB229="",0,IFERROR(VLOOKUP(実施計画様式!BB229,―!AK:AL,2,FALSE),"error"))</f>
        <v>0</v>
      </c>
      <c r="BC229" t="str">
        <f t="shared" si="17"/>
        <v/>
      </c>
      <c r="BF229">
        <v>99</v>
      </c>
      <c r="BG229" t="str">
        <f t="shared" si="20"/>
        <v/>
      </c>
      <c r="BH229" t="str">
        <f>IF(AG229&gt;0,IF(VLOOKUP($B$62,―!$Y$2:$Z$25,2,FALSE)&lt;分岐管理シート!AG229,"予算化方法","予算化方法_未定なし"),"")</f>
        <v/>
      </c>
      <c r="BI229" t="str">
        <f t="shared" si="21"/>
        <v/>
      </c>
      <c r="BJ229" t="str">
        <f t="shared" si="22"/>
        <v/>
      </c>
      <c r="BK229" t="str">
        <f t="shared" si="23"/>
        <v/>
      </c>
      <c r="BL229" t="str">
        <f>_xlfn.IFNA(IF(AND(D229=1,M229=1),INDEX(―!$O$20:$P$26,MATCH(分岐管理シート!N229*100,―!$P$20:$P$26,0),1),""),"")</f>
        <v/>
      </c>
      <c r="BM229" t="str">
        <f>_xlfn.IFNA(IF(AND(D229=1,M229=1),INDEX(―!$O$17:$P$19,MATCH(9-分岐管理シート!N229-分岐管理シート!O229,―!$P$17:$P$19,0),1),""),"")</f>
        <v/>
      </c>
      <c r="BN229" t="str">
        <f>IF(AE229&lt;2,"",―!$AP$28)</f>
        <v/>
      </c>
      <c r="BO229" t="str">
        <f t="shared" si="19"/>
        <v/>
      </c>
      <c r="BP229" t="str">
        <f t="shared" si="24"/>
        <v/>
      </c>
      <c r="BR229">
        <f t="shared" si="18"/>
        <v>0</v>
      </c>
    </row>
    <row r="230" spans="3:70" x14ac:dyDescent="0.15">
      <c r="C230">
        <v>158</v>
      </c>
      <c r="D230" s="22">
        <f>IF(実施計画様式!D230="",0,IFERROR(VLOOKUP(実施計画様式!D230,―!A:B,2,FALSE),"error"))</f>
        <v>0</v>
      </c>
      <c r="E230">
        <f>IF(実施計画様式!E230="",0,IFERROR(VLOOKUP(実施計画様式!E230,―!$C$40:$D$47,2,FALSE),"error"))</f>
        <v>0</v>
      </c>
      <c r="F230">
        <f>IF(実施計画様式!F230="",0,IFERROR(VLOOKUP(実施計画様式!F230,―!$E$2:$F$2,2,FALSE),"error"))</f>
        <v>0</v>
      </c>
      <c r="G230">
        <f>IFERROR(VLOOKUP(実施計画様式!G230,―!$G$2:$H$2,2,FALSE),0)</f>
        <v>0</v>
      </c>
      <c r="H230">
        <f>IF(実施計画様式!H230="",0,1)</f>
        <v>0</v>
      </c>
      <c r="I230">
        <f>IF(実施計画様式!I230="",0,IFERROR(VLOOKUP(実施計画様式!I230,―!$I$2:$J$2,2,FALSE),"error"))</f>
        <v>0</v>
      </c>
      <c r="J230">
        <f>IF(実施計画様式!J230="",0,1)</f>
        <v>0</v>
      </c>
      <c r="K230">
        <f>IF(実施計画様式!K230="",0,IFERROR(VLOOKUP(実施計画様式!K230,―!K:L,2,FALSE),"error"))</f>
        <v>0</v>
      </c>
      <c r="L230">
        <f>IF(実施計画様式!L230="",0,IFERROR(VLOOKUP(実施計画様式!L230,―!$M$2:$N$2,2,FALSE),"error"))</f>
        <v>0</v>
      </c>
      <c r="M230">
        <f>IFERROR(VLOOKUP(実施計画様式!M230,―!O:P,2,FALSE),0)</f>
        <v>0</v>
      </c>
      <c r="N230">
        <f>IF(実施計画様式!N230="",0,IFERROR(VLOOKUP(実施計画様式!N230,―!$O$1:$P$12,2,FALSE),"error"))</f>
        <v>0</v>
      </c>
      <c r="O230">
        <f>IF(実施計画様式!O230="",0,IFERROR(VLOOKUP(実施計画様式!O230,―!$O$1:$P$12,2,FALSE),"error"))</f>
        <v>0</v>
      </c>
      <c r="P230">
        <f>IF(実施計画様式!P230="",0,IFERROR(VLOOKUP(実施計画様式!P230,―!$O$1:$P$12,2,FALSE),"error"))</f>
        <v>0</v>
      </c>
      <c r="Q230">
        <f>IF(実施計画様式!Q230="",0,1)</f>
        <v>0</v>
      </c>
      <c r="R230" t="s">
        <v>7625</v>
      </c>
      <c r="S230" t="s">
        <v>7625</v>
      </c>
      <c r="T230">
        <f>IF(実施計画様式!T230="",0,1)</f>
        <v>0</v>
      </c>
      <c r="U230">
        <f>IF(実施計画様式!U230="",0,1)</f>
        <v>0</v>
      </c>
      <c r="V230">
        <f>IF(実施計画様式!V230="",0,1)</f>
        <v>0</v>
      </c>
      <c r="W230">
        <f>IF(実施計画様式!W230="",0,1)</f>
        <v>0</v>
      </c>
      <c r="X230">
        <f>IF(実施計画様式!X230="",0,1)</f>
        <v>0</v>
      </c>
      <c r="Y230">
        <f>IF(実施計画様式!Y230="",0,1)</f>
        <v>0</v>
      </c>
      <c r="Z230">
        <f>IF(実施計画様式!Z230="",0,1)</f>
        <v>0</v>
      </c>
      <c r="AA230">
        <f>IF(実施計画様式!AA230="",0,1)</f>
        <v>0</v>
      </c>
      <c r="AB230">
        <f>IF(実施計画様式!AB230="",0,IFERROR(VLOOKUP(実施計画様式!AB230,―!$Q$2:$R$3,2,FALSE),"error"))</f>
        <v>0</v>
      </c>
      <c r="AC230">
        <f>IF(実施計画様式!AC230="",0,IFERROR(VLOOKUP(実施計画様式!AC230,―!$S$2:$T$3,2,FALSE),"error"))</f>
        <v>0</v>
      </c>
      <c r="AD230">
        <f>IF(実施計画様式!AD230="",0,IFERROR(VLOOKUP(実施計画様式!AD230,―!$U$2:$V$3,2,FALSE),"error"))</f>
        <v>0</v>
      </c>
      <c r="AE230">
        <f>IF(実施計画様式!AE230="",0,IFERROR(VLOOKUP(実施計画様式!AE230,―!$W$2:$X$3,2,FALSE),"error"))</f>
        <v>0</v>
      </c>
      <c r="AF230">
        <f>IF(実施計画様式!AF230="",0,IFERROR(VLOOKUP(実施計画様式!AF230,―!$AP$29:$AQ$29,2,FALSE),"error"))</f>
        <v>0</v>
      </c>
      <c r="AG230">
        <f>IF(実施計画様式!AG230="",0,IFERROR(VLOOKUP(実施計画様式!AG230,―!Y:Z,2,FALSE),"error"))</f>
        <v>0</v>
      </c>
      <c r="AH230">
        <f>IF(実施計画様式!AH230="",0,IFERROR(VLOOKUP(実施計画様式!AH230,―!AA:AB,2,FALSE),"error"))</f>
        <v>0</v>
      </c>
      <c r="AI230">
        <f>IF(実施計画様式!AI230="",0,IFERROR(VLOOKUP(実施計画様式!AI230,―!AN:AO,2,FALSE),"error"))</f>
        <v>0</v>
      </c>
      <c r="AJ230">
        <f>IF(実施計画様式!AJ230="",0,IFERROR(VLOOKUP(実施計画様式!AJ230,―!AN:AO,2,FALSE),"error"))</f>
        <v>0</v>
      </c>
      <c r="AK230">
        <f>IF(実施計画様式!AK230="",0,IFERROR(VLOOKUP(実施計画様式!AK230,―!AN:AO,2,FALSE),"error"))</f>
        <v>0</v>
      </c>
      <c r="AL230">
        <f>IF(実施計画様式!AL230="",0,1)</f>
        <v>0</v>
      </c>
      <c r="AM230">
        <f>IF(実施計画様式!AM230="",0,IFERROR(VLOOKUP(実施計画様式!AM230,―!$AP$10:$AQ$23,2,FALSE),"error"))</f>
        <v>0</v>
      </c>
      <c r="AN230">
        <f>IF(実施計画様式!AN230="",0,IFERROR(VLOOKUP(実施計画様式!AN230,―!$AP$39:$AQ$44,2,FALSE),"error"))</f>
        <v>0</v>
      </c>
      <c r="AO230">
        <f>IF(実施計画様式!AO230="",0,IFERROR(VLOOKUP(実施計画様式!AO230,参考資料1_対象分野リスト!$B$2:$C$46,2,FALSE),"error"))</f>
        <v>0</v>
      </c>
      <c r="AP230">
        <f>IF(実施計画様式!AP230="",0,IFERROR(VLOOKUP(実施計画様式!AP230,参考資料1_対象分野リスト!$B$2:$C$46,2,FALSE),"error"))</f>
        <v>0</v>
      </c>
      <c r="AQ230">
        <f>IF(実施計画様式!AQ230="",0,IFERROR(VLOOKUP(実施計画様式!AQ230,参考資料1_対象分野リスト!$B$2:$C$46,2,FALSE),"error"))</f>
        <v>0</v>
      </c>
      <c r="AR230">
        <f>IF(実施計画様式!AR230="",0,IFERROR(VLOOKUP(実施計画様式!AR230,参考資料1_対象分野リスト!$B$2:$C$46,2,FALSE),"error"))</f>
        <v>0</v>
      </c>
      <c r="AS230">
        <f>IF(実施計画様式!AS230="",0,IFERROR(VLOOKUP(実施計画様式!AS230,参考資料1_対象分野リスト!$E$5:$F$35,2,FALSE),"error"))</f>
        <v>0</v>
      </c>
      <c r="BB230">
        <f>IF(実施計画様式!BB230="",0,IFERROR(VLOOKUP(実施計画様式!BB230,―!AK:AL,2,FALSE),"error"))</f>
        <v>0</v>
      </c>
      <c r="BC230" t="str">
        <f t="shared" si="17"/>
        <v/>
      </c>
      <c r="BF230">
        <v>99</v>
      </c>
      <c r="BG230" t="str">
        <f t="shared" si="20"/>
        <v/>
      </c>
      <c r="BH230" t="str">
        <f>IF(AG230&gt;0,IF(VLOOKUP($B$62,―!$Y$2:$Z$25,2,FALSE)&lt;分岐管理シート!AG230,"予算化方法","予算化方法_未定なし"),"")</f>
        <v/>
      </c>
      <c r="BI230" t="str">
        <f t="shared" si="21"/>
        <v/>
      </c>
      <c r="BJ230" t="str">
        <f t="shared" si="22"/>
        <v/>
      </c>
      <c r="BK230" t="str">
        <f t="shared" si="23"/>
        <v/>
      </c>
      <c r="BL230" t="str">
        <f>_xlfn.IFNA(IF(AND(D230=1,M230=1),INDEX(―!$O$20:$P$26,MATCH(分岐管理シート!N230*100,―!$P$20:$P$26,0),1),""),"")</f>
        <v/>
      </c>
      <c r="BM230" t="str">
        <f>_xlfn.IFNA(IF(AND(D230=1,M230=1),INDEX(―!$O$17:$P$19,MATCH(9-分岐管理シート!N230-分岐管理シート!O230,―!$P$17:$P$19,0),1),""),"")</f>
        <v/>
      </c>
      <c r="BN230" t="str">
        <f>IF(AE230&lt;2,"",―!$AP$28)</f>
        <v/>
      </c>
      <c r="BO230" t="str">
        <f t="shared" si="19"/>
        <v/>
      </c>
      <c r="BP230" t="str">
        <f t="shared" si="24"/>
        <v/>
      </c>
      <c r="BR230">
        <f t="shared" si="18"/>
        <v>0</v>
      </c>
    </row>
    <row r="231" spans="3:70" x14ac:dyDescent="0.15">
      <c r="C231">
        <v>159</v>
      </c>
      <c r="D231" s="22">
        <f>IF(実施計画様式!D231="",0,IFERROR(VLOOKUP(実施計画様式!D231,―!A:B,2,FALSE),"error"))</f>
        <v>0</v>
      </c>
      <c r="E231">
        <f>IF(実施計画様式!E231="",0,IFERROR(VLOOKUP(実施計画様式!E231,―!$C$40:$D$47,2,FALSE),"error"))</f>
        <v>0</v>
      </c>
      <c r="F231">
        <f>IF(実施計画様式!F231="",0,IFERROR(VLOOKUP(実施計画様式!F231,―!$E$2:$F$2,2,FALSE),"error"))</f>
        <v>0</v>
      </c>
      <c r="G231">
        <f>IFERROR(VLOOKUP(実施計画様式!G231,―!$G$2:$H$2,2,FALSE),0)</f>
        <v>0</v>
      </c>
      <c r="H231">
        <f>IF(実施計画様式!H231="",0,1)</f>
        <v>0</v>
      </c>
      <c r="I231">
        <f>IF(実施計画様式!I231="",0,IFERROR(VLOOKUP(実施計画様式!I231,―!$I$2:$J$2,2,FALSE),"error"))</f>
        <v>0</v>
      </c>
      <c r="J231">
        <f>IF(実施計画様式!J231="",0,1)</f>
        <v>0</v>
      </c>
      <c r="K231">
        <f>IF(実施計画様式!K231="",0,IFERROR(VLOOKUP(実施計画様式!K231,―!K:L,2,FALSE),"error"))</f>
        <v>0</v>
      </c>
      <c r="L231">
        <f>IF(実施計画様式!L231="",0,IFERROR(VLOOKUP(実施計画様式!L231,―!$M$2:$N$2,2,FALSE),"error"))</f>
        <v>0</v>
      </c>
      <c r="M231">
        <f>IFERROR(VLOOKUP(実施計画様式!M231,―!O:P,2,FALSE),0)</f>
        <v>0</v>
      </c>
      <c r="N231">
        <f>IF(実施計画様式!N231="",0,IFERROR(VLOOKUP(実施計画様式!N231,―!$O$1:$P$12,2,FALSE),"error"))</f>
        <v>0</v>
      </c>
      <c r="O231">
        <f>IF(実施計画様式!O231="",0,IFERROR(VLOOKUP(実施計画様式!O231,―!$O$1:$P$12,2,FALSE),"error"))</f>
        <v>0</v>
      </c>
      <c r="P231">
        <f>IF(実施計画様式!P231="",0,IFERROR(VLOOKUP(実施計画様式!P231,―!$O$1:$P$12,2,FALSE),"error"))</f>
        <v>0</v>
      </c>
      <c r="Q231">
        <f>IF(実施計画様式!Q231="",0,1)</f>
        <v>0</v>
      </c>
      <c r="R231" t="s">
        <v>7625</v>
      </c>
      <c r="S231" t="s">
        <v>7625</v>
      </c>
      <c r="T231">
        <f>IF(実施計画様式!T231="",0,1)</f>
        <v>0</v>
      </c>
      <c r="U231">
        <f>IF(実施計画様式!U231="",0,1)</f>
        <v>0</v>
      </c>
      <c r="V231">
        <f>IF(実施計画様式!V231="",0,1)</f>
        <v>0</v>
      </c>
      <c r="W231">
        <f>IF(実施計画様式!W231="",0,1)</f>
        <v>0</v>
      </c>
      <c r="X231">
        <f>IF(実施計画様式!X231="",0,1)</f>
        <v>0</v>
      </c>
      <c r="Y231">
        <f>IF(実施計画様式!Y231="",0,1)</f>
        <v>0</v>
      </c>
      <c r="Z231">
        <f>IF(実施計画様式!Z231="",0,1)</f>
        <v>0</v>
      </c>
      <c r="AA231">
        <f>IF(実施計画様式!AA231="",0,1)</f>
        <v>0</v>
      </c>
      <c r="AB231">
        <f>IF(実施計画様式!AB231="",0,IFERROR(VLOOKUP(実施計画様式!AB231,―!$Q$2:$R$3,2,FALSE),"error"))</f>
        <v>0</v>
      </c>
      <c r="AC231">
        <f>IF(実施計画様式!AC231="",0,IFERROR(VLOOKUP(実施計画様式!AC231,―!$S$2:$T$3,2,FALSE),"error"))</f>
        <v>0</v>
      </c>
      <c r="AD231">
        <f>IF(実施計画様式!AD231="",0,IFERROR(VLOOKUP(実施計画様式!AD231,―!$U$2:$V$3,2,FALSE),"error"))</f>
        <v>0</v>
      </c>
      <c r="AE231">
        <f>IF(実施計画様式!AE231="",0,IFERROR(VLOOKUP(実施計画様式!AE231,―!$W$2:$X$3,2,FALSE),"error"))</f>
        <v>0</v>
      </c>
      <c r="AF231">
        <f>IF(実施計画様式!AF231="",0,IFERROR(VLOOKUP(実施計画様式!AF231,―!$AP$29:$AQ$29,2,FALSE),"error"))</f>
        <v>0</v>
      </c>
      <c r="AG231">
        <f>IF(実施計画様式!AG231="",0,IFERROR(VLOOKUP(実施計画様式!AG231,―!Y:Z,2,FALSE),"error"))</f>
        <v>0</v>
      </c>
      <c r="AH231">
        <f>IF(実施計画様式!AH231="",0,IFERROR(VLOOKUP(実施計画様式!AH231,―!AA:AB,2,FALSE),"error"))</f>
        <v>0</v>
      </c>
      <c r="AI231">
        <f>IF(実施計画様式!AI231="",0,IFERROR(VLOOKUP(実施計画様式!AI231,―!AN:AO,2,FALSE),"error"))</f>
        <v>0</v>
      </c>
      <c r="AJ231">
        <f>IF(実施計画様式!AJ231="",0,IFERROR(VLOOKUP(実施計画様式!AJ231,―!AN:AO,2,FALSE),"error"))</f>
        <v>0</v>
      </c>
      <c r="AK231">
        <f>IF(実施計画様式!AK231="",0,IFERROR(VLOOKUP(実施計画様式!AK231,―!AN:AO,2,FALSE),"error"))</f>
        <v>0</v>
      </c>
      <c r="AL231">
        <f>IF(実施計画様式!AL231="",0,1)</f>
        <v>0</v>
      </c>
      <c r="AM231">
        <f>IF(実施計画様式!AM231="",0,IFERROR(VLOOKUP(実施計画様式!AM231,―!$AP$10:$AQ$23,2,FALSE),"error"))</f>
        <v>0</v>
      </c>
      <c r="AN231">
        <f>IF(実施計画様式!AN231="",0,IFERROR(VLOOKUP(実施計画様式!AN231,―!$AP$39:$AQ$44,2,FALSE),"error"))</f>
        <v>0</v>
      </c>
      <c r="AO231">
        <f>IF(実施計画様式!AO231="",0,IFERROR(VLOOKUP(実施計画様式!AO231,参考資料1_対象分野リスト!$B$2:$C$46,2,FALSE),"error"))</f>
        <v>0</v>
      </c>
      <c r="AP231">
        <f>IF(実施計画様式!AP231="",0,IFERROR(VLOOKUP(実施計画様式!AP231,参考資料1_対象分野リスト!$B$2:$C$46,2,FALSE),"error"))</f>
        <v>0</v>
      </c>
      <c r="AQ231">
        <f>IF(実施計画様式!AQ231="",0,IFERROR(VLOOKUP(実施計画様式!AQ231,参考資料1_対象分野リスト!$B$2:$C$46,2,FALSE),"error"))</f>
        <v>0</v>
      </c>
      <c r="AR231">
        <f>IF(実施計画様式!AR231="",0,IFERROR(VLOOKUP(実施計画様式!AR231,参考資料1_対象分野リスト!$B$2:$C$46,2,FALSE),"error"))</f>
        <v>0</v>
      </c>
      <c r="AS231">
        <f>IF(実施計画様式!AS231="",0,IFERROR(VLOOKUP(実施計画様式!AS231,参考資料1_対象分野リスト!$E$5:$F$35,2,FALSE),"error"))</f>
        <v>0</v>
      </c>
      <c r="BB231">
        <f>IF(実施計画様式!BB231="",0,IFERROR(VLOOKUP(実施計画様式!BB231,―!AK:AL,2,FALSE),"error"))</f>
        <v>0</v>
      </c>
      <c r="BC231" t="str">
        <f t="shared" si="17"/>
        <v/>
      </c>
      <c r="BF231">
        <v>99</v>
      </c>
      <c r="BG231" t="str">
        <f t="shared" si="20"/>
        <v/>
      </c>
      <c r="BH231" t="str">
        <f>IF(AG231&gt;0,IF(VLOOKUP($B$62,―!$Y$2:$Z$25,2,FALSE)&lt;分岐管理シート!AG231,"予算化方法","予算化方法_未定なし"),"")</f>
        <v/>
      </c>
      <c r="BI231" t="str">
        <f t="shared" si="21"/>
        <v/>
      </c>
      <c r="BJ231" t="str">
        <f t="shared" si="22"/>
        <v/>
      </c>
      <c r="BK231" t="str">
        <f t="shared" si="23"/>
        <v/>
      </c>
      <c r="BL231" t="str">
        <f>_xlfn.IFNA(IF(AND(D231=1,M231=1),INDEX(―!$O$20:$P$26,MATCH(分岐管理シート!N231*100,―!$P$20:$P$26,0),1),""),"")</f>
        <v/>
      </c>
      <c r="BM231" t="str">
        <f>_xlfn.IFNA(IF(AND(D231=1,M231=1),INDEX(―!$O$17:$P$19,MATCH(9-分岐管理シート!N231-分岐管理シート!O231,―!$P$17:$P$19,0),1),""),"")</f>
        <v/>
      </c>
      <c r="BN231" t="str">
        <f>IF(AE231&lt;2,"",―!$AP$28)</f>
        <v/>
      </c>
      <c r="BO231" t="str">
        <f t="shared" si="19"/>
        <v/>
      </c>
      <c r="BP231" t="str">
        <f t="shared" si="24"/>
        <v/>
      </c>
      <c r="BR231">
        <f t="shared" si="18"/>
        <v>0</v>
      </c>
    </row>
    <row r="232" spans="3:70" x14ac:dyDescent="0.15">
      <c r="C232">
        <v>160</v>
      </c>
      <c r="D232" s="22">
        <f>IF(実施計画様式!D232="",0,IFERROR(VLOOKUP(実施計画様式!D232,―!A:B,2,FALSE),"error"))</f>
        <v>0</v>
      </c>
      <c r="E232">
        <f>IF(実施計画様式!E232="",0,IFERROR(VLOOKUP(実施計画様式!E232,―!$C$40:$D$47,2,FALSE),"error"))</f>
        <v>0</v>
      </c>
      <c r="F232">
        <f>IF(実施計画様式!F232="",0,IFERROR(VLOOKUP(実施計画様式!F232,―!$E$2:$F$2,2,FALSE),"error"))</f>
        <v>0</v>
      </c>
      <c r="G232">
        <f>IFERROR(VLOOKUP(実施計画様式!G232,―!$G$2:$H$2,2,FALSE),0)</f>
        <v>0</v>
      </c>
      <c r="H232">
        <f>IF(実施計画様式!H232="",0,1)</f>
        <v>0</v>
      </c>
      <c r="I232">
        <f>IF(実施計画様式!I232="",0,IFERROR(VLOOKUP(実施計画様式!I232,―!$I$2:$J$2,2,FALSE),"error"))</f>
        <v>0</v>
      </c>
      <c r="J232">
        <f>IF(実施計画様式!J232="",0,1)</f>
        <v>0</v>
      </c>
      <c r="K232">
        <f>IF(実施計画様式!K232="",0,IFERROR(VLOOKUP(実施計画様式!K232,―!K:L,2,FALSE),"error"))</f>
        <v>0</v>
      </c>
      <c r="L232">
        <f>IF(実施計画様式!L232="",0,IFERROR(VLOOKUP(実施計画様式!L232,―!$M$2:$N$2,2,FALSE),"error"))</f>
        <v>0</v>
      </c>
      <c r="M232">
        <f>IFERROR(VLOOKUP(実施計画様式!M232,―!O:P,2,FALSE),0)</f>
        <v>0</v>
      </c>
      <c r="N232">
        <f>IF(実施計画様式!N232="",0,IFERROR(VLOOKUP(実施計画様式!N232,―!$O$1:$P$12,2,FALSE),"error"))</f>
        <v>0</v>
      </c>
      <c r="O232">
        <f>IF(実施計画様式!O232="",0,IFERROR(VLOOKUP(実施計画様式!O232,―!$O$1:$P$12,2,FALSE),"error"))</f>
        <v>0</v>
      </c>
      <c r="P232">
        <f>IF(実施計画様式!P232="",0,IFERROR(VLOOKUP(実施計画様式!P232,―!$O$1:$P$12,2,FALSE),"error"))</f>
        <v>0</v>
      </c>
      <c r="Q232">
        <f>IF(実施計画様式!Q232="",0,1)</f>
        <v>0</v>
      </c>
      <c r="R232" t="s">
        <v>7625</v>
      </c>
      <c r="S232" t="s">
        <v>7625</v>
      </c>
      <c r="T232">
        <f>IF(実施計画様式!T232="",0,1)</f>
        <v>0</v>
      </c>
      <c r="U232">
        <f>IF(実施計画様式!U232="",0,1)</f>
        <v>0</v>
      </c>
      <c r="V232">
        <f>IF(実施計画様式!V232="",0,1)</f>
        <v>0</v>
      </c>
      <c r="W232">
        <f>IF(実施計画様式!W232="",0,1)</f>
        <v>0</v>
      </c>
      <c r="X232">
        <f>IF(実施計画様式!X232="",0,1)</f>
        <v>0</v>
      </c>
      <c r="Y232">
        <f>IF(実施計画様式!Y232="",0,1)</f>
        <v>0</v>
      </c>
      <c r="Z232">
        <f>IF(実施計画様式!Z232="",0,1)</f>
        <v>0</v>
      </c>
      <c r="AA232">
        <f>IF(実施計画様式!AA232="",0,1)</f>
        <v>0</v>
      </c>
      <c r="AB232">
        <f>IF(実施計画様式!AB232="",0,IFERROR(VLOOKUP(実施計画様式!AB232,―!$Q$2:$R$3,2,FALSE),"error"))</f>
        <v>0</v>
      </c>
      <c r="AC232">
        <f>IF(実施計画様式!AC232="",0,IFERROR(VLOOKUP(実施計画様式!AC232,―!$S$2:$T$3,2,FALSE),"error"))</f>
        <v>0</v>
      </c>
      <c r="AD232">
        <f>IF(実施計画様式!AD232="",0,IFERROR(VLOOKUP(実施計画様式!AD232,―!$U$2:$V$3,2,FALSE),"error"))</f>
        <v>0</v>
      </c>
      <c r="AE232">
        <f>IF(実施計画様式!AE232="",0,IFERROR(VLOOKUP(実施計画様式!AE232,―!$W$2:$X$3,2,FALSE),"error"))</f>
        <v>0</v>
      </c>
      <c r="AF232">
        <f>IF(実施計画様式!AF232="",0,IFERROR(VLOOKUP(実施計画様式!AF232,―!$AP$29:$AQ$29,2,FALSE),"error"))</f>
        <v>0</v>
      </c>
      <c r="AG232">
        <f>IF(実施計画様式!AG232="",0,IFERROR(VLOOKUP(実施計画様式!AG232,―!Y:Z,2,FALSE),"error"))</f>
        <v>0</v>
      </c>
      <c r="AH232">
        <f>IF(実施計画様式!AH232="",0,IFERROR(VLOOKUP(実施計画様式!AH232,―!AA:AB,2,FALSE),"error"))</f>
        <v>0</v>
      </c>
      <c r="AI232">
        <f>IF(実施計画様式!AI232="",0,IFERROR(VLOOKUP(実施計画様式!AI232,―!AN:AO,2,FALSE),"error"))</f>
        <v>0</v>
      </c>
      <c r="AJ232">
        <f>IF(実施計画様式!AJ232="",0,IFERROR(VLOOKUP(実施計画様式!AJ232,―!AN:AO,2,FALSE),"error"))</f>
        <v>0</v>
      </c>
      <c r="AK232">
        <f>IF(実施計画様式!AK232="",0,IFERROR(VLOOKUP(実施計画様式!AK232,―!AN:AO,2,FALSE),"error"))</f>
        <v>0</v>
      </c>
      <c r="AL232">
        <f>IF(実施計画様式!AL232="",0,1)</f>
        <v>0</v>
      </c>
      <c r="AM232">
        <f>IF(実施計画様式!AM232="",0,IFERROR(VLOOKUP(実施計画様式!AM232,―!$AP$10:$AQ$23,2,FALSE),"error"))</f>
        <v>0</v>
      </c>
      <c r="AN232">
        <f>IF(実施計画様式!AN232="",0,IFERROR(VLOOKUP(実施計画様式!AN232,―!$AP$39:$AQ$44,2,FALSE),"error"))</f>
        <v>0</v>
      </c>
      <c r="AO232">
        <f>IF(実施計画様式!AO232="",0,IFERROR(VLOOKUP(実施計画様式!AO232,参考資料1_対象分野リスト!$B$2:$C$46,2,FALSE),"error"))</f>
        <v>0</v>
      </c>
      <c r="AP232">
        <f>IF(実施計画様式!AP232="",0,IFERROR(VLOOKUP(実施計画様式!AP232,参考資料1_対象分野リスト!$B$2:$C$46,2,FALSE),"error"))</f>
        <v>0</v>
      </c>
      <c r="AQ232">
        <f>IF(実施計画様式!AQ232="",0,IFERROR(VLOOKUP(実施計画様式!AQ232,参考資料1_対象分野リスト!$B$2:$C$46,2,FALSE),"error"))</f>
        <v>0</v>
      </c>
      <c r="AR232">
        <f>IF(実施計画様式!AR232="",0,IFERROR(VLOOKUP(実施計画様式!AR232,参考資料1_対象分野リスト!$B$2:$C$46,2,FALSE),"error"))</f>
        <v>0</v>
      </c>
      <c r="AS232">
        <f>IF(実施計画様式!AS232="",0,IFERROR(VLOOKUP(実施計画様式!AS232,参考資料1_対象分野リスト!$E$5:$F$35,2,FALSE),"error"))</f>
        <v>0</v>
      </c>
      <c r="BB232">
        <f>IF(実施計画様式!BB232="",0,IFERROR(VLOOKUP(実施計画様式!BB232,―!AK:AL,2,FALSE),"error"))</f>
        <v>0</v>
      </c>
      <c r="BC232" t="str">
        <f t="shared" si="17"/>
        <v/>
      </c>
      <c r="BF232">
        <v>99</v>
      </c>
      <c r="BG232" t="str">
        <f t="shared" si="20"/>
        <v/>
      </c>
      <c r="BH232" t="str">
        <f>IF(AG232&gt;0,IF(VLOOKUP($B$62,―!$Y$2:$Z$25,2,FALSE)&lt;分岐管理シート!AG232,"予算化方法","予算化方法_未定なし"),"")</f>
        <v/>
      </c>
      <c r="BI232" t="str">
        <f t="shared" si="21"/>
        <v/>
      </c>
      <c r="BJ232" t="str">
        <f t="shared" si="22"/>
        <v/>
      </c>
      <c r="BK232" t="str">
        <f t="shared" si="23"/>
        <v/>
      </c>
      <c r="BL232" t="str">
        <f>_xlfn.IFNA(IF(AND(D232=1,M232=1),INDEX(―!$O$20:$P$26,MATCH(分岐管理シート!N232*100,―!$P$20:$P$26,0),1),""),"")</f>
        <v/>
      </c>
      <c r="BM232" t="str">
        <f>_xlfn.IFNA(IF(AND(D232=1,M232=1),INDEX(―!$O$17:$P$19,MATCH(9-分岐管理シート!N232-分岐管理シート!O232,―!$P$17:$P$19,0),1),""),"")</f>
        <v/>
      </c>
      <c r="BN232" t="str">
        <f>IF(AE232&lt;2,"",―!$AP$28)</f>
        <v/>
      </c>
      <c r="BO232" t="str">
        <f t="shared" si="19"/>
        <v/>
      </c>
      <c r="BP232" t="str">
        <f t="shared" si="24"/>
        <v/>
      </c>
      <c r="BR232">
        <f t="shared" si="18"/>
        <v>0</v>
      </c>
    </row>
    <row r="233" spans="3:70" x14ac:dyDescent="0.15">
      <c r="C233">
        <v>161</v>
      </c>
      <c r="D233" s="22">
        <f>IF(実施計画様式!D233="",0,IFERROR(VLOOKUP(実施計画様式!D233,―!A:B,2,FALSE),"error"))</f>
        <v>0</v>
      </c>
      <c r="E233">
        <f>IF(実施計画様式!E233="",0,IFERROR(VLOOKUP(実施計画様式!E233,―!$C$40:$D$47,2,FALSE),"error"))</f>
        <v>0</v>
      </c>
      <c r="F233">
        <f>IF(実施計画様式!F233="",0,IFERROR(VLOOKUP(実施計画様式!F233,―!$E$2:$F$2,2,FALSE),"error"))</f>
        <v>0</v>
      </c>
      <c r="G233">
        <f>IFERROR(VLOOKUP(実施計画様式!G233,―!$G$2:$H$2,2,FALSE),0)</f>
        <v>0</v>
      </c>
      <c r="H233">
        <f>IF(実施計画様式!H233="",0,1)</f>
        <v>0</v>
      </c>
      <c r="I233">
        <f>IF(実施計画様式!I233="",0,IFERROR(VLOOKUP(実施計画様式!I233,―!$I$2:$J$2,2,FALSE),"error"))</f>
        <v>0</v>
      </c>
      <c r="J233">
        <f>IF(実施計画様式!J233="",0,1)</f>
        <v>0</v>
      </c>
      <c r="K233">
        <f>IF(実施計画様式!K233="",0,IFERROR(VLOOKUP(実施計画様式!K233,―!K:L,2,FALSE),"error"))</f>
        <v>0</v>
      </c>
      <c r="L233">
        <f>IF(実施計画様式!L233="",0,IFERROR(VLOOKUP(実施計画様式!L233,―!$M$2:$N$2,2,FALSE),"error"))</f>
        <v>0</v>
      </c>
      <c r="M233">
        <f>IFERROR(VLOOKUP(実施計画様式!M233,―!O:P,2,FALSE),0)</f>
        <v>0</v>
      </c>
      <c r="N233">
        <f>IF(実施計画様式!N233="",0,IFERROR(VLOOKUP(実施計画様式!N233,―!$O$1:$P$12,2,FALSE),"error"))</f>
        <v>0</v>
      </c>
      <c r="O233">
        <f>IF(実施計画様式!O233="",0,IFERROR(VLOOKUP(実施計画様式!O233,―!$O$1:$P$12,2,FALSE),"error"))</f>
        <v>0</v>
      </c>
      <c r="P233">
        <f>IF(実施計画様式!P233="",0,IFERROR(VLOOKUP(実施計画様式!P233,―!$O$1:$P$12,2,FALSE),"error"))</f>
        <v>0</v>
      </c>
      <c r="Q233">
        <f>IF(実施計画様式!Q233="",0,1)</f>
        <v>0</v>
      </c>
      <c r="R233" t="s">
        <v>7625</v>
      </c>
      <c r="S233" t="s">
        <v>7625</v>
      </c>
      <c r="T233">
        <f>IF(実施計画様式!T233="",0,1)</f>
        <v>0</v>
      </c>
      <c r="U233">
        <f>IF(実施計画様式!U233="",0,1)</f>
        <v>0</v>
      </c>
      <c r="V233">
        <f>IF(実施計画様式!V233="",0,1)</f>
        <v>0</v>
      </c>
      <c r="W233">
        <f>IF(実施計画様式!W233="",0,1)</f>
        <v>0</v>
      </c>
      <c r="X233">
        <f>IF(実施計画様式!X233="",0,1)</f>
        <v>0</v>
      </c>
      <c r="Y233">
        <f>IF(実施計画様式!Y233="",0,1)</f>
        <v>0</v>
      </c>
      <c r="Z233">
        <f>IF(実施計画様式!Z233="",0,1)</f>
        <v>0</v>
      </c>
      <c r="AA233">
        <f>IF(実施計画様式!AA233="",0,1)</f>
        <v>0</v>
      </c>
      <c r="AB233">
        <f>IF(実施計画様式!AB233="",0,IFERROR(VLOOKUP(実施計画様式!AB233,―!$Q$2:$R$3,2,FALSE),"error"))</f>
        <v>0</v>
      </c>
      <c r="AC233">
        <f>IF(実施計画様式!AC233="",0,IFERROR(VLOOKUP(実施計画様式!AC233,―!$S$2:$T$3,2,FALSE),"error"))</f>
        <v>0</v>
      </c>
      <c r="AD233">
        <f>IF(実施計画様式!AD233="",0,IFERROR(VLOOKUP(実施計画様式!AD233,―!$U$2:$V$3,2,FALSE),"error"))</f>
        <v>0</v>
      </c>
      <c r="AE233">
        <f>IF(実施計画様式!AE233="",0,IFERROR(VLOOKUP(実施計画様式!AE233,―!$W$2:$X$3,2,FALSE),"error"))</f>
        <v>0</v>
      </c>
      <c r="AF233">
        <f>IF(実施計画様式!AF233="",0,IFERROR(VLOOKUP(実施計画様式!AF233,―!$AP$29:$AQ$29,2,FALSE),"error"))</f>
        <v>0</v>
      </c>
      <c r="AG233">
        <f>IF(実施計画様式!AG233="",0,IFERROR(VLOOKUP(実施計画様式!AG233,―!Y:Z,2,FALSE),"error"))</f>
        <v>0</v>
      </c>
      <c r="AH233">
        <f>IF(実施計画様式!AH233="",0,IFERROR(VLOOKUP(実施計画様式!AH233,―!AA:AB,2,FALSE),"error"))</f>
        <v>0</v>
      </c>
      <c r="AI233">
        <f>IF(実施計画様式!AI233="",0,IFERROR(VLOOKUP(実施計画様式!AI233,―!AN:AO,2,FALSE),"error"))</f>
        <v>0</v>
      </c>
      <c r="AJ233">
        <f>IF(実施計画様式!AJ233="",0,IFERROR(VLOOKUP(実施計画様式!AJ233,―!AN:AO,2,FALSE),"error"))</f>
        <v>0</v>
      </c>
      <c r="AK233">
        <f>IF(実施計画様式!AK233="",0,IFERROR(VLOOKUP(実施計画様式!AK233,―!AN:AO,2,FALSE),"error"))</f>
        <v>0</v>
      </c>
      <c r="AL233">
        <f>IF(実施計画様式!AL233="",0,1)</f>
        <v>0</v>
      </c>
      <c r="AM233">
        <f>IF(実施計画様式!AM233="",0,IFERROR(VLOOKUP(実施計画様式!AM233,―!$AP$10:$AQ$23,2,FALSE),"error"))</f>
        <v>0</v>
      </c>
      <c r="AN233">
        <f>IF(実施計画様式!AN233="",0,IFERROR(VLOOKUP(実施計画様式!AN233,―!$AP$39:$AQ$44,2,FALSE),"error"))</f>
        <v>0</v>
      </c>
      <c r="AO233">
        <f>IF(実施計画様式!AO233="",0,IFERROR(VLOOKUP(実施計画様式!AO233,参考資料1_対象分野リスト!$B$2:$C$46,2,FALSE),"error"))</f>
        <v>0</v>
      </c>
      <c r="AP233">
        <f>IF(実施計画様式!AP233="",0,IFERROR(VLOOKUP(実施計画様式!AP233,参考資料1_対象分野リスト!$B$2:$C$46,2,FALSE),"error"))</f>
        <v>0</v>
      </c>
      <c r="AQ233">
        <f>IF(実施計画様式!AQ233="",0,IFERROR(VLOOKUP(実施計画様式!AQ233,参考資料1_対象分野リスト!$B$2:$C$46,2,FALSE),"error"))</f>
        <v>0</v>
      </c>
      <c r="AR233">
        <f>IF(実施計画様式!AR233="",0,IFERROR(VLOOKUP(実施計画様式!AR233,参考資料1_対象分野リスト!$B$2:$C$46,2,FALSE),"error"))</f>
        <v>0</v>
      </c>
      <c r="AS233">
        <f>IF(実施計画様式!AS233="",0,IFERROR(VLOOKUP(実施計画様式!AS233,参考資料1_対象分野リスト!$E$5:$F$35,2,FALSE),"error"))</f>
        <v>0</v>
      </c>
      <c r="BB233">
        <f>IF(実施計画様式!BB233="",0,IFERROR(VLOOKUP(実施計画様式!BB233,―!AK:AL,2,FALSE),"error"))</f>
        <v>0</v>
      </c>
      <c r="BC233" t="str">
        <f t="shared" si="17"/>
        <v/>
      </c>
      <c r="BF233">
        <v>99</v>
      </c>
      <c r="BG233" t="str">
        <f t="shared" si="20"/>
        <v/>
      </c>
      <c r="BH233" t="str">
        <f>IF(AG233&gt;0,IF(VLOOKUP($B$62,―!$Y$2:$Z$25,2,FALSE)&lt;分岐管理シート!AG233,"予算化方法","予算化方法_未定なし"),"")</f>
        <v/>
      </c>
      <c r="BI233" t="str">
        <f t="shared" si="21"/>
        <v/>
      </c>
      <c r="BJ233" t="str">
        <f t="shared" si="22"/>
        <v/>
      </c>
      <c r="BK233" t="str">
        <f t="shared" si="23"/>
        <v/>
      </c>
      <c r="BL233" t="str">
        <f>_xlfn.IFNA(IF(AND(D233=1,M233=1),INDEX(―!$O$20:$P$26,MATCH(分岐管理シート!N233*100,―!$P$20:$P$26,0),1),""),"")</f>
        <v/>
      </c>
      <c r="BM233" t="str">
        <f>_xlfn.IFNA(IF(AND(D233=1,M233=1),INDEX(―!$O$17:$P$19,MATCH(9-分岐管理シート!N233-分岐管理シート!O233,―!$P$17:$P$19,0),1),""),"")</f>
        <v/>
      </c>
      <c r="BN233" t="str">
        <f>IF(AE233&lt;2,"",―!$AP$28)</f>
        <v/>
      </c>
      <c r="BO233" t="str">
        <f t="shared" si="19"/>
        <v/>
      </c>
      <c r="BP233" t="str">
        <f t="shared" si="24"/>
        <v/>
      </c>
      <c r="BR233">
        <f t="shared" si="18"/>
        <v>0</v>
      </c>
    </row>
    <row r="234" spans="3:70" x14ac:dyDescent="0.15">
      <c r="C234">
        <v>162</v>
      </c>
      <c r="D234" s="22">
        <f>IF(実施計画様式!D234="",0,IFERROR(VLOOKUP(実施計画様式!D234,―!A:B,2,FALSE),"error"))</f>
        <v>0</v>
      </c>
      <c r="E234">
        <f>IF(実施計画様式!E234="",0,IFERROR(VLOOKUP(実施計画様式!E234,―!$C$40:$D$47,2,FALSE),"error"))</f>
        <v>0</v>
      </c>
      <c r="F234">
        <f>IF(実施計画様式!F234="",0,IFERROR(VLOOKUP(実施計画様式!F234,―!$E$2:$F$2,2,FALSE),"error"))</f>
        <v>0</v>
      </c>
      <c r="G234">
        <f>IFERROR(VLOOKUP(実施計画様式!G234,―!$G$2:$H$2,2,FALSE),0)</f>
        <v>0</v>
      </c>
      <c r="H234">
        <f>IF(実施計画様式!H234="",0,1)</f>
        <v>0</v>
      </c>
      <c r="I234">
        <f>IF(実施計画様式!I234="",0,IFERROR(VLOOKUP(実施計画様式!I234,―!$I$2:$J$2,2,FALSE),"error"))</f>
        <v>0</v>
      </c>
      <c r="J234">
        <f>IF(実施計画様式!J234="",0,1)</f>
        <v>0</v>
      </c>
      <c r="K234">
        <f>IF(実施計画様式!K234="",0,IFERROR(VLOOKUP(実施計画様式!K234,―!K:L,2,FALSE),"error"))</f>
        <v>0</v>
      </c>
      <c r="L234">
        <f>IF(実施計画様式!L234="",0,IFERROR(VLOOKUP(実施計画様式!L234,―!$M$2:$N$2,2,FALSE),"error"))</f>
        <v>0</v>
      </c>
      <c r="M234">
        <f>IFERROR(VLOOKUP(実施計画様式!M234,―!O:P,2,FALSE),0)</f>
        <v>0</v>
      </c>
      <c r="N234">
        <f>IF(実施計画様式!N234="",0,IFERROR(VLOOKUP(実施計画様式!N234,―!$O$1:$P$12,2,FALSE),"error"))</f>
        <v>0</v>
      </c>
      <c r="O234">
        <f>IF(実施計画様式!O234="",0,IFERROR(VLOOKUP(実施計画様式!O234,―!$O$1:$P$12,2,FALSE),"error"))</f>
        <v>0</v>
      </c>
      <c r="P234">
        <f>IF(実施計画様式!P234="",0,IFERROR(VLOOKUP(実施計画様式!P234,―!$O$1:$P$12,2,FALSE),"error"))</f>
        <v>0</v>
      </c>
      <c r="Q234">
        <f>IF(実施計画様式!Q234="",0,1)</f>
        <v>0</v>
      </c>
      <c r="R234" t="s">
        <v>7625</v>
      </c>
      <c r="S234" t="s">
        <v>7625</v>
      </c>
      <c r="T234">
        <f>IF(実施計画様式!T234="",0,1)</f>
        <v>0</v>
      </c>
      <c r="U234">
        <f>IF(実施計画様式!U234="",0,1)</f>
        <v>0</v>
      </c>
      <c r="V234">
        <f>IF(実施計画様式!V234="",0,1)</f>
        <v>0</v>
      </c>
      <c r="W234">
        <f>IF(実施計画様式!W234="",0,1)</f>
        <v>0</v>
      </c>
      <c r="X234">
        <f>IF(実施計画様式!X234="",0,1)</f>
        <v>0</v>
      </c>
      <c r="Y234">
        <f>IF(実施計画様式!Y234="",0,1)</f>
        <v>0</v>
      </c>
      <c r="Z234">
        <f>IF(実施計画様式!Z234="",0,1)</f>
        <v>0</v>
      </c>
      <c r="AA234">
        <f>IF(実施計画様式!AA234="",0,1)</f>
        <v>0</v>
      </c>
      <c r="AB234">
        <f>IF(実施計画様式!AB234="",0,IFERROR(VLOOKUP(実施計画様式!AB234,―!$Q$2:$R$3,2,FALSE),"error"))</f>
        <v>0</v>
      </c>
      <c r="AC234">
        <f>IF(実施計画様式!AC234="",0,IFERROR(VLOOKUP(実施計画様式!AC234,―!$S$2:$T$3,2,FALSE),"error"))</f>
        <v>0</v>
      </c>
      <c r="AD234">
        <f>IF(実施計画様式!AD234="",0,IFERROR(VLOOKUP(実施計画様式!AD234,―!$U$2:$V$3,2,FALSE),"error"))</f>
        <v>0</v>
      </c>
      <c r="AE234">
        <f>IF(実施計画様式!AE234="",0,IFERROR(VLOOKUP(実施計画様式!AE234,―!$W$2:$X$3,2,FALSE),"error"))</f>
        <v>0</v>
      </c>
      <c r="AF234">
        <f>IF(実施計画様式!AF234="",0,IFERROR(VLOOKUP(実施計画様式!AF234,―!$AP$29:$AQ$29,2,FALSE),"error"))</f>
        <v>0</v>
      </c>
      <c r="AG234">
        <f>IF(実施計画様式!AG234="",0,IFERROR(VLOOKUP(実施計画様式!AG234,―!Y:Z,2,FALSE),"error"))</f>
        <v>0</v>
      </c>
      <c r="AH234">
        <f>IF(実施計画様式!AH234="",0,IFERROR(VLOOKUP(実施計画様式!AH234,―!AA:AB,2,FALSE),"error"))</f>
        <v>0</v>
      </c>
      <c r="AI234">
        <f>IF(実施計画様式!AI234="",0,IFERROR(VLOOKUP(実施計画様式!AI234,―!AN:AO,2,FALSE),"error"))</f>
        <v>0</v>
      </c>
      <c r="AJ234">
        <f>IF(実施計画様式!AJ234="",0,IFERROR(VLOOKUP(実施計画様式!AJ234,―!AN:AO,2,FALSE),"error"))</f>
        <v>0</v>
      </c>
      <c r="AK234">
        <f>IF(実施計画様式!AK234="",0,IFERROR(VLOOKUP(実施計画様式!AK234,―!AN:AO,2,FALSE),"error"))</f>
        <v>0</v>
      </c>
      <c r="AL234">
        <f>IF(実施計画様式!AL234="",0,1)</f>
        <v>0</v>
      </c>
      <c r="AM234">
        <f>IF(実施計画様式!AM234="",0,IFERROR(VLOOKUP(実施計画様式!AM234,―!$AP$10:$AQ$23,2,FALSE),"error"))</f>
        <v>0</v>
      </c>
      <c r="AN234">
        <f>IF(実施計画様式!AN234="",0,IFERROR(VLOOKUP(実施計画様式!AN234,―!$AP$39:$AQ$44,2,FALSE),"error"))</f>
        <v>0</v>
      </c>
      <c r="AO234">
        <f>IF(実施計画様式!AO234="",0,IFERROR(VLOOKUP(実施計画様式!AO234,参考資料1_対象分野リスト!$B$2:$C$46,2,FALSE),"error"))</f>
        <v>0</v>
      </c>
      <c r="AP234">
        <f>IF(実施計画様式!AP234="",0,IFERROR(VLOOKUP(実施計画様式!AP234,参考資料1_対象分野リスト!$B$2:$C$46,2,FALSE),"error"))</f>
        <v>0</v>
      </c>
      <c r="AQ234">
        <f>IF(実施計画様式!AQ234="",0,IFERROR(VLOOKUP(実施計画様式!AQ234,参考資料1_対象分野リスト!$B$2:$C$46,2,FALSE),"error"))</f>
        <v>0</v>
      </c>
      <c r="AR234">
        <f>IF(実施計画様式!AR234="",0,IFERROR(VLOOKUP(実施計画様式!AR234,参考資料1_対象分野リスト!$B$2:$C$46,2,FALSE),"error"))</f>
        <v>0</v>
      </c>
      <c r="AS234">
        <f>IF(実施計画様式!AS234="",0,IFERROR(VLOOKUP(実施計画様式!AS234,参考資料1_対象分野リスト!$E$5:$F$35,2,FALSE),"error"))</f>
        <v>0</v>
      </c>
      <c r="BB234">
        <f>IF(実施計画様式!BB234="",0,IFERROR(VLOOKUP(実施計画様式!BB234,―!AK:AL,2,FALSE),"error"))</f>
        <v>0</v>
      </c>
      <c r="BC234" t="str">
        <f t="shared" si="17"/>
        <v/>
      </c>
      <c r="BF234">
        <v>99</v>
      </c>
      <c r="BG234" t="str">
        <f t="shared" si="20"/>
        <v/>
      </c>
      <c r="BH234" t="str">
        <f>IF(AG234&gt;0,IF(VLOOKUP($B$62,―!$Y$2:$Z$25,2,FALSE)&lt;分岐管理シート!AG234,"予算化方法","予算化方法_未定なし"),"")</f>
        <v/>
      </c>
      <c r="BI234" t="str">
        <f t="shared" si="21"/>
        <v/>
      </c>
      <c r="BJ234" t="str">
        <f t="shared" si="22"/>
        <v/>
      </c>
      <c r="BK234" t="str">
        <f t="shared" si="23"/>
        <v/>
      </c>
      <c r="BL234" t="str">
        <f>_xlfn.IFNA(IF(AND(D234=1,M234=1),INDEX(―!$O$20:$P$26,MATCH(分岐管理シート!N234*100,―!$P$20:$P$26,0),1),""),"")</f>
        <v/>
      </c>
      <c r="BM234" t="str">
        <f>_xlfn.IFNA(IF(AND(D234=1,M234=1),INDEX(―!$O$17:$P$19,MATCH(9-分岐管理シート!N234-分岐管理シート!O234,―!$P$17:$P$19,0),1),""),"")</f>
        <v/>
      </c>
      <c r="BN234" t="str">
        <f>IF(AE234&lt;2,"",―!$AP$28)</f>
        <v/>
      </c>
      <c r="BO234" t="str">
        <f t="shared" si="19"/>
        <v/>
      </c>
      <c r="BP234" t="str">
        <f t="shared" si="24"/>
        <v/>
      </c>
      <c r="BR234">
        <f t="shared" si="18"/>
        <v>0</v>
      </c>
    </row>
    <row r="235" spans="3:70" x14ac:dyDescent="0.15">
      <c r="C235">
        <v>163</v>
      </c>
      <c r="D235" s="22">
        <f>IF(実施計画様式!D235="",0,IFERROR(VLOOKUP(実施計画様式!D235,―!A:B,2,FALSE),"error"))</f>
        <v>0</v>
      </c>
      <c r="E235">
        <f>IF(実施計画様式!E235="",0,IFERROR(VLOOKUP(実施計画様式!E235,―!$C$40:$D$47,2,FALSE),"error"))</f>
        <v>0</v>
      </c>
      <c r="F235">
        <f>IF(実施計画様式!F235="",0,IFERROR(VLOOKUP(実施計画様式!F235,―!$E$2:$F$2,2,FALSE),"error"))</f>
        <v>0</v>
      </c>
      <c r="G235">
        <f>IFERROR(VLOOKUP(実施計画様式!G235,―!$G$2:$H$2,2,FALSE),0)</f>
        <v>0</v>
      </c>
      <c r="H235">
        <f>IF(実施計画様式!H235="",0,1)</f>
        <v>0</v>
      </c>
      <c r="I235">
        <f>IF(実施計画様式!I235="",0,IFERROR(VLOOKUP(実施計画様式!I235,―!$I$2:$J$2,2,FALSE),"error"))</f>
        <v>0</v>
      </c>
      <c r="J235">
        <f>IF(実施計画様式!J235="",0,1)</f>
        <v>0</v>
      </c>
      <c r="K235">
        <f>IF(実施計画様式!K235="",0,IFERROR(VLOOKUP(実施計画様式!K235,―!K:L,2,FALSE),"error"))</f>
        <v>0</v>
      </c>
      <c r="L235">
        <f>IF(実施計画様式!L235="",0,IFERROR(VLOOKUP(実施計画様式!L235,―!$M$2:$N$2,2,FALSE),"error"))</f>
        <v>0</v>
      </c>
      <c r="M235">
        <f>IFERROR(VLOOKUP(実施計画様式!M235,―!O:P,2,FALSE),0)</f>
        <v>0</v>
      </c>
      <c r="N235">
        <f>IF(実施計画様式!N235="",0,IFERROR(VLOOKUP(実施計画様式!N235,―!$O$1:$P$12,2,FALSE),"error"))</f>
        <v>0</v>
      </c>
      <c r="O235">
        <f>IF(実施計画様式!O235="",0,IFERROR(VLOOKUP(実施計画様式!O235,―!$O$1:$P$12,2,FALSE),"error"))</f>
        <v>0</v>
      </c>
      <c r="P235">
        <f>IF(実施計画様式!P235="",0,IFERROR(VLOOKUP(実施計画様式!P235,―!$O$1:$P$12,2,FALSE),"error"))</f>
        <v>0</v>
      </c>
      <c r="Q235">
        <f>IF(実施計画様式!Q235="",0,1)</f>
        <v>0</v>
      </c>
      <c r="R235" t="s">
        <v>7625</v>
      </c>
      <c r="S235" t="s">
        <v>7625</v>
      </c>
      <c r="T235">
        <f>IF(実施計画様式!T235="",0,1)</f>
        <v>0</v>
      </c>
      <c r="U235">
        <f>IF(実施計画様式!U235="",0,1)</f>
        <v>0</v>
      </c>
      <c r="V235">
        <f>IF(実施計画様式!V235="",0,1)</f>
        <v>0</v>
      </c>
      <c r="W235">
        <f>IF(実施計画様式!W235="",0,1)</f>
        <v>0</v>
      </c>
      <c r="X235">
        <f>IF(実施計画様式!X235="",0,1)</f>
        <v>0</v>
      </c>
      <c r="Y235">
        <f>IF(実施計画様式!Y235="",0,1)</f>
        <v>0</v>
      </c>
      <c r="Z235">
        <f>IF(実施計画様式!Z235="",0,1)</f>
        <v>0</v>
      </c>
      <c r="AA235">
        <f>IF(実施計画様式!AA235="",0,1)</f>
        <v>0</v>
      </c>
      <c r="AB235">
        <f>IF(実施計画様式!AB235="",0,IFERROR(VLOOKUP(実施計画様式!AB235,―!$Q$2:$R$3,2,FALSE),"error"))</f>
        <v>0</v>
      </c>
      <c r="AC235">
        <f>IF(実施計画様式!AC235="",0,IFERROR(VLOOKUP(実施計画様式!AC235,―!$S$2:$T$3,2,FALSE),"error"))</f>
        <v>0</v>
      </c>
      <c r="AD235">
        <f>IF(実施計画様式!AD235="",0,IFERROR(VLOOKUP(実施計画様式!AD235,―!$U$2:$V$3,2,FALSE),"error"))</f>
        <v>0</v>
      </c>
      <c r="AE235">
        <f>IF(実施計画様式!AE235="",0,IFERROR(VLOOKUP(実施計画様式!AE235,―!$W$2:$X$3,2,FALSE),"error"))</f>
        <v>0</v>
      </c>
      <c r="AF235">
        <f>IF(実施計画様式!AF235="",0,IFERROR(VLOOKUP(実施計画様式!AF235,―!$AP$29:$AQ$29,2,FALSE),"error"))</f>
        <v>0</v>
      </c>
      <c r="AG235">
        <f>IF(実施計画様式!AG235="",0,IFERROR(VLOOKUP(実施計画様式!AG235,―!Y:Z,2,FALSE),"error"))</f>
        <v>0</v>
      </c>
      <c r="AH235">
        <f>IF(実施計画様式!AH235="",0,IFERROR(VLOOKUP(実施計画様式!AH235,―!AA:AB,2,FALSE),"error"))</f>
        <v>0</v>
      </c>
      <c r="AI235">
        <f>IF(実施計画様式!AI235="",0,IFERROR(VLOOKUP(実施計画様式!AI235,―!AN:AO,2,FALSE),"error"))</f>
        <v>0</v>
      </c>
      <c r="AJ235">
        <f>IF(実施計画様式!AJ235="",0,IFERROR(VLOOKUP(実施計画様式!AJ235,―!AN:AO,2,FALSE),"error"))</f>
        <v>0</v>
      </c>
      <c r="AK235">
        <f>IF(実施計画様式!AK235="",0,IFERROR(VLOOKUP(実施計画様式!AK235,―!AN:AO,2,FALSE),"error"))</f>
        <v>0</v>
      </c>
      <c r="AL235">
        <f>IF(実施計画様式!AL235="",0,1)</f>
        <v>0</v>
      </c>
      <c r="AM235">
        <f>IF(実施計画様式!AM235="",0,IFERROR(VLOOKUP(実施計画様式!AM235,―!$AP$10:$AQ$23,2,FALSE),"error"))</f>
        <v>0</v>
      </c>
      <c r="AN235">
        <f>IF(実施計画様式!AN235="",0,IFERROR(VLOOKUP(実施計画様式!AN235,―!$AP$39:$AQ$44,2,FALSE),"error"))</f>
        <v>0</v>
      </c>
      <c r="AO235">
        <f>IF(実施計画様式!AO235="",0,IFERROR(VLOOKUP(実施計画様式!AO235,参考資料1_対象分野リスト!$B$2:$C$46,2,FALSE),"error"))</f>
        <v>0</v>
      </c>
      <c r="AP235">
        <f>IF(実施計画様式!AP235="",0,IFERROR(VLOOKUP(実施計画様式!AP235,参考資料1_対象分野リスト!$B$2:$C$46,2,FALSE),"error"))</f>
        <v>0</v>
      </c>
      <c r="AQ235">
        <f>IF(実施計画様式!AQ235="",0,IFERROR(VLOOKUP(実施計画様式!AQ235,参考資料1_対象分野リスト!$B$2:$C$46,2,FALSE),"error"))</f>
        <v>0</v>
      </c>
      <c r="AR235">
        <f>IF(実施計画様式!AR235="",0,IFERROR(VLOOKUP(実施計画様式!AR235,参考資料1_対象分野リスト!$B$2:$C$46,2,FALSE),"error"))</f>
        <v>0</v>
      </c>
      <c r="AS235">
        <f>IF(実施計画様式!AS235="",0,IFERROR(VLOOKUP(実施計画様式!AS235,参考資料1_対象分野リスト!$E$5:$F$35,2,FALSE),"error"))</f>
        <v>0</v>
      </c>
      <c r="BB235">
        <f>IF(実施計画様式!BB235="",0,IFERROR(VLOOKUP(実施計画様式!BB235,―!AK:AL,2,FALSE),"error"))</f>
        <v>0</v>
      </c>
      <c r="BC235" t="str">
        <f t="shared" si="17"/>
        <v/>
      </c>
      <c r="BF235">
        <v>99</v>
      </c>
      <c r="BG235" t="str">
        <f t="shared" si="20"/>
        <v/>
      </c>
      <c r="BH235" t="str">
        <f>IF(AG235&gt;0,IF(VLOOKUP($B$62,―!$Y$2:$Z$25,2,FALSE)&lt;分岐管理シート!AG235,"予算化方法","予算化方法_未定なし"),"")</f>
        <v/>
      </c>
      <c r="BI235" t="str">
        <f t="shared" si="21"/>
        <v/>
      </c>
      <c r="BJ235" t="str">
        <f t="shared" si="22"/>
        <v/>
      </c>
      <c r="BK235" t="str">
        <f t="shared" si="23"/>
        <v/>
      </c>
      <c r="BL235" t="str">
        <f>_xlfn.IFNA(IF(AND(D235=1,M235=1),INDEX(―!$O$20:$P$26,MATCH(分岐管理シート!N235*100,―!$P$20:$P$26,0),1),""),"")</f>
        <v/>
      </c>
      <c r="BM235" t="str">
        <f>_xlfn.IFNA(IF(AND(D235=1,M235=1),INDEX(―!$O$17:$P$19,MATCH(9-分岐管理シート!N235-分岐管理シート!O235,―!$P$17:$P$19,0),1),""),"")</f>
        <v/>
      </c>
      <c r="BN235" t="str">
        <f>IF(AE235&lt;2,"",―!$AP$28)</f>
        <v/>
      </c>
      <c r="BO235" t="str">
        <f t="shared" si="19"/>
        <v/>
      </c>
      <c r="BP235" t="str">
        <f t="shared" si="24"/>
        <v/>
      </c>
      <c r="BR235">
        <f t="shared" si="18"/>
        <v>0</v>
      </c>
    </row>
    <row r="236" spans="3:70" x14ac:dyDescent="0.15">
      <c r="C236">
        <v>164</v>
      </c>
      <c r="D236" s="22">
        <f>IF(実施計画様式!D236="",0,IFERROR(VLOOKUP(実施計画様式!D236,―!A:B,2,FALSE),"error"))</f>
        <v>0</v>
      </c>
      <c r="E236">
        <f>IF(実施計画様式!E236="",0,IFERROR(VLOOKUP(実施計画様式!E236,―!$C$40:$D$47,2,FALSE),"error"))</f>
        <v>0</v>
      </c>
      <c r="F236">
        <f>IF(実施計画様式!F236="",0,IFERROR(VLOOKUP(実施計画様式!F236,―!$E$2:$F$2,2,FALSE),"error"))</f>
        <v>0</v>
      </c>
      <c r="G236">
        <f>IFERROR(VLOOKUP(実施計画様式!G236,―!$G$2:$H$2,2,FALSE),0)</f>
        <v>0</v>
      </c>
      <c r="H236">
        <f>IF(実施計画様式!H236="",0,1)</f>
        <v>0</v>
      </c>
      <c r="I236">
        <f>IF(実施計画様式!I236="",0,IFERROR(VLOOKUP(実施計画様式!I236,―!$I$2:$J$2,2,FALSE),"error"))</f>
        <v>0</v>
      </c>
      <c r="J236">
        <f>IF(実施計画様式!J236="",0,1)</f>
        <v>0</v>
      </c>
      <c r="K236">
        <f>IF(実施計画様式!K236="",0,IFERROR(VLOOKUP(実施計画様式!K236,―!K:L,2,FALSE),"error"))</f>
        <v>0</v>
      </c>
      <c r="L236">
        <f>IF(実施計画様式!L236="",0,IFERROR(VLOOKUP(実施計画様式!L236,―!$M$2:$N$2,2,FALSE),"error"))</f>
        <v>0</v>
      </c>
      <c r="M236">
        <f>IFERROR(VLOOKUP(実施計画様式!M236,―!O:P,2,FALSE),0)</f>
        <v>0</v>
      </c>
      <c r="N236">
        <f>IF(実施計画様式!N236="",0,IFERROR(VLOOKUP(実施計画様式!N236,―!$O$1:$P$12,2,FALSE),"error"))</f>
        <v>0</v>
      </c>
      <c r="O236">
        <f>IF(実施計画様式!O236="",0,IFERROR(VLOOKUP(実施計画様式!O236,―!$O$1:$P$12,2,FALSE),"error"))</f>
        <v>0</v>
      </c>
      <c r="P236">
        <f>IF(実施計画様式!P236="",0,IFERROR(VLOOKUP(実施計画様式!P236,―!$O$1:$P$12,2,FALSE),"error"))</f>
        <v>0</v>
      </c>
      <c r="Q236">
        <f>IF(実施計画様式!Q236="",0,1)</f>
        <v>0</v>
      </c>
      <c r="R236" t="s">
        <v>7625</v>
      </c>
      <c r="S236" t="s">
        <v>7625</v>
      </c>
      <c r="T236">
        <f>IF(実施計画様式!T236="",0,1)</f>
        <v>0</v>
      </c>
      <c r="U236">
        <f>IF(実施計画様式!U236="",0,1)</f>
        <v>0</v>
      </c>
      <c r="V236">
        <f>IF(実施計画様式!V236="",0,1)</f>
        <v>0</v>
      </c>
      <c r="W236">
        <f>IF(実施計画様式!W236="",0,1)</f>
        <v>0</v>
      </c>
      <c r="X236">
        <f>IF(実施計画様式!X236="",0,1)</f>
        <v>0</v>
      </c>
      <c r="Y236">
        <f>IF(実施計画様式!Y236="",0,1)</f>
        <v>0</v>
      </c>
      <c r="Z236">
        <f>IF(実施計画様式!Z236="",0,1)</f>
        <v>0</v>
      </c>
      <c r="AA236">
        <f>IF(実施計画様式!AA236="",0,1)</f>
        <v>0</v>
      </c>
      <c r="AB236">
        <f>IF(実施計画様式!AB236="",0,IFERROR(VLOOKUP(実施計画様式!AB236,―!$Q$2:$R$3,2,FALSE),"error"))</f>
        <v>0</v>
      </c>
      <c r="AC236">
        <f>IF(実施計画様式!AC236="",0,IFERROR(VLOOKUP(実施計画様式!AC236,―!$S$2:$T$3,2,FALSE),"error"))</f>
        <v>0</v>
      </c>
      <c r="AD236">
        <f>IF(実施計画様式!AD236="",0,IFERROR(VLOOKUP(実施計画様式!AD236,―!$U$2:$V$3,2,FALSE),"error"))</f>
        <v>0</v>
      </c>
      <c r="AE236">
        <f>IF(実施計画様式!AE236="",0,IFERROR(VLOOKUP(実施計画様式!AE236,―!$W$2:$X$3,2,FALSE),"error"))</f>
        <v>0</v>
      </c>
      <c r="AF236">
        <f>IF(実施計画様式!AF236="",0,IFERROR(VLOOKUP(実施計画様式!AF236,―!$AP$29:$AQ$29,2,FALSE),"error"))</f>
        <v>0</v>
      </c>
      <c r="AG236">
        <f>IF(実施計画様式!AG236="",0,IFERROR(VLOOKUP(実施計画様式!AG236,―!Y:Z,2,FALSE),"error"))</f>
        <v>0</v>
      </c>
      <c r="AH236">
        <f>IF(実施計画様式!AH236="",0,IFERROR(VLOOKUP(実施計画様式!AH236,―!AA:AB,2,FALSE),"error"))</f>
        <v>0</v>
      </c>
      <c r="AI236">
        <f>IF(実施計画様式!AI236="",0,IFERROR(VLOOKUP(実施計画様式!AI236,―!AN:AO,2,FALSE),"error"))</f>
        <v>0</v>
      </c>
      <c r="AJ236">
        <f>IF(実施計画様式!AJ236="",0,IFERROR(VLOOKUP(実施計画様式!AJ236,―!AN:AO,2,FALSE),"error"))</f>
        <v>0</v>
      </c>
      <c r="AK236">
        <f>IF(実施計画様式!AK236="",0,IFERROR(VLOOKUP(実施計画様式!AK236,―!AN:AO,2,FALSE),"error"))</f>
        <v>0</v>
      </c>
      <c r="AL236">
        <f>IF(実施計画様式!AL236="",0,1)</f>
        <v>0</v>
      </c>
      <c r="AM236">
        <f>IF(実施計画様式!AM236="",0,IFERROR(VLOOKUP(実施計画様式!AM236,―!$AP$10:$AQ$23,2,FALSE),"error"))</f>
        <v>0</v>
      </c>
      <c r="AN236">
        <f>IF(実施計画様式!AN236="",0,IFERROR(VLOOKUP(実施計画様式!AN236,―!$AP$39:$AQ$44,2,FALSE),"error"))</f>
        <v>0</v>
      </c>
      <c r="AO236">
        <f>IF(実施計画様式!AO236="",0,IFERROR(VLOOKUP(実施計画様式!AO236,参考資料1_対象分野リスト!$B$2:$C$46,2,FALSE),"error"))</f>
        <v>0</v>
      </c>
      <c r="AP236">
        <f>IF(実施計画様式!AP236="",0,IFERROR(VLOOKUP(実施計画様式!AP236,参考資料1_対象分野リスト!$B$2:$C$46,2,FALSE),"error"))</f>
        <v>0</v>
      </c>
      <c r="AQ236">
        <f>IF(実施計画様式!AQ236="",0,IFERROR(VLOOKUP(実施計画様式!AQ236,参考資料1_対象分野リスト!$B$2:$C$46,2,FALSE),"error"))</f>
        <v>0</v>
      </c>
      <c r="AR236">
        <f>IF(実施計画様式!AR236="",0,IFERROR(VLOOKUP(実施計画様式!AR236,参考資料1_対象分野リスト!$B$2:$C$46,2,FALSE),"error"))</f>
        <v>0</v>
      </c>
      <c r="AS236">
        <f>IF(実施計画様式!AS236="",0,IFERROR(VLOOKUP(実施計画様式!AS236,参考資料1_対象分野リスト!$E$5:$F$35,2,FALSE),"error"))</f>
        <v>0</v>
      </c>
      <c r="BB236">
        <f>IF(実施計画様式!BB236="",0,IFERROR(VLOOKUP(実施計画様式!BB236,―!AK:AL,2,FALSE),"error"))</f>
        <v>0</v>
      </c>
      <c r="BC236" t="str">
        <f t="shared" si="17"/>
        <v/>
      </c>
      <c r="BF236">
        <v>99</v>
      </c>
      <c r="BG236" t="str">
        <f t="shared" si="20"/>
        <v/>
      </c>
      <c r="BH236" t="str">
        <f>IF(AG236&gt;0,IF(VLOOKUP($B$62,―!$Y$2:$Z$25,2,FALSE)&lt;分岐管理シート!AG236,"予算化方法","予算化方法_未定なし"),"")</f>
        <v/>
      </c>
      <c r="BI236" t="str">
        <f t="shared" si="21"/>
        <v/>
      </c>
      <c r="BJ236" t="str">
        <f t="shared" si="22"/>
        <v/>
      </c>
      <c r="BK236" t="str">
        <f t="shared" si="23"/>
        <v/>
      </c>
      <c r="BL236" t="str">
        <f>_xlfn.IFNA(IF(AND(D236=1,M236=1),INDEX(―!$O$20:$P$26,MATCH(分岐管理シート!N236*100,―!$P$20:$P$26,0),1),""),"")</f>
        <v/>
      </c>
      <c r="BM236" t="str">
        <f>_xlfn.IFNA(IF(AND(D236=1,M236=1),INDEX(―!$O$17:$P$19,MATCH(9-分岐管理シート!N236-分岐管理シート!O236,―!$P$17:$P$19,0),1),""),"")</f>
        <v/>
      </c>
      <c r="BN236" t="str">
        <f>IF(AE236&lt;2,"",―!$AP$28)</f>
        <v/>
      </c>
      <c r="BO236" t="str">
        <f t="shared" si="19"/>
        <v/>
      </c>
      <c r="BP236" t="str">
        <f t="shared" si="24"/>
        <v/>
      </c>
      <c r="BR236">
        <f t="shared" si="18"/>
        <v>0</v>
      </c>
    </row>
    <row r="237" spans="3:70" x14ac:dyDescent="0.15">
      <c r="C237">
        <v>165</v>
      </c>
      <c r="D237" s="22">
        <f>IF(実施計画様式!D237="",0,IFERROR(VLOOKUP(実施計画様式!D237,―!A:B,2,FALSE),"error"))</f>
        <v>0</v>
      </c>
      <c r="E237">
        <f>IF(実施計画様式!E237="",0,IFERROR(VLOOKUP(実施計画様式!E237,―!$C$40:$D$47,2,FALSE),"error"))</f>
        <v>0</v>
      </c>
      <c r="F237">
        <f>IF(実施計画様式!F237="",0,IFERROR(VLOOKUP(実施計画様式!F237,―!$E$2:$F$2,2,FALSE),"error"))</f>
        <v>0</v>
      </c>
      <c r="G237">
        <f>IFERROR(VLOOKUP(実施計画様式!G237,―!$G$2:$H$2,2,FALSE),0)</f>
        <v>0</v>
      </c>
      <c r="H237">
        <f>IF(実施計画様式!H237="",0,1)</f>
        <v>0</v>
      </c>
      <c r="I237">
        <f>IF(実施計画様式!I237="",0,IFERROR(VLOOKUP(実施計画様式!I237,―!$I$2:$J$2,2,FALSE),"error"))</f>
        <v>0</v>
      </c>
      <c r="J237">
        <f>IF(実施計画様式!J237="",0,1)</f>
        <v>0</v>
      </c>
      <c r="K237">
        <f>IF(実施計画様式!K237="",0,IFERROR(VLOOKUP(実施計画様式!K237,―!K:L,2,FALSE),"error"))</f>
        <v>0</v>
      </c>
      <c r="L237">
        <f>IF(実施計画様式!L237="",0,IFERROR(VLOOKUP(実施計画様式!L237,―!$M$2:$N$2,2,FALSE),"error"))</f>
        <v>0</v>
      </c>
      <c r="M237">
        <f>IFERROR(VLOOKUP(実施計画様式!M237,―!O:P,2,FALSE),0)</f>
        <v>0</v>
      </c>
      <c r="N237">
        <f>IF(実施計画様式!N237="",0,IFERROR(VLOOKUP(実施計画様式!N237,―!$O$1:$P$12,2,FALSE),"error"))</f>
        <v>0</v>
      </c>
      <c r="O237">
        <f>IF(実施計画様式!O237="",0,IFERROR(VLOOKUP(実施計画様式!O237,―!$O$1:$P$12,2,FALSE),"error"))</f>
        <v>0</v>
      </c>
      <c r="P237">
        <f>IF(実施計画様式!P237="",0,IFERROR(VLOOKUP(実施計画様式!P237,―!$O$1:$P$12,2,FALSE),"error"))</f>
        <v>0</v>
      </c>
      <c r="Q237">
        <f>IF(実施計画様式!Q237="",0,1)</f>
        <v>0</v>
      </c>
      <c r="R237" t="s">
        <v>7625</v>
      </c>
      <c r="S237" t="s">
        <v>7625</v>
      </c>
      <c r="T237">
        <f>IF(実施計画様式!T237="",0,1)</f>
        <v>0</v>
      </c>
      <c r="U237">
        <f>IF(実施計画様式!U237="",0,1)</f>
        <v>0</v>
      </c>
      <c r="V237">
        <f>IF(実施計画様式!V237="",0,1)</f>
        <v>0</v>
      </c>
      <c r="W237">
        <f>IF(実施計画様式!W237="",0,1)</f>
        <v>0</v>
      </c>
      <c r="X237">
        <f>IF(実施計画様式!X237="",0,1)</f>
        <v>0</v>
      </c>
      <c r="Y237">
        <f>IF(実施計画様式!Y237="",0,1)</f>
        <v>0</v>
      </c>
      <c r="Z237">
        <f>IF(実施計画様式!Z237="",0,1)</f>
        <v>0</v>
      </c>
      <c r="AA237">
        <f>IF(実施計画様式!AA237="",0,1)</f>
        <v>0</v>
      </c>
      <c r="AB237">
        <f>IF(実施計画様式!AB237="",0,IFERROR(VLOOKUP(実施計画様式!AB237,―!$Q$2:$R$3,2,FALSE),"error"))</f>
        <v>0</v>
      </c>
      <c r="AC237">
        <f>IF(実施計画様式!AC237="",0,IFERROR(VLOOKUP(実施計画様式!AC237,―!$S$2:$T$3,2,FALSE),"error"))</f>
        <v>0</v>
      </c>
      <c r="AD237">
        <f>IF(実施計画様式!AD237="",0,IFERROR(VLOOKUP(実施計画様式!AD237,―!$U$2:$V$3,2,FALSE),"error"))</f>
        <v>0</v>
      </c>
      <c r="AE237">
        <f>IF(実施計画様式!AE237="",0,IFERROR(VLOOKUP(実施計画様式!AE237,―!$W$2:$X$3,2,FALSE),"error"))</f>
        <v>0</v>
      </c>
      <c r="AF237">
        <f>IF(実施計画様式!AF237="",0,IFERROR(VLOOKUP(実施計画様式!AF237,―!$AP$29:$AQ$29,2,FALSE),"error"))</f>
        <v>0</v>
      </c>
      <c r="AG237">
        <f>IF(実施計画様式!AG237="",0,IFERROR(VLOOKUP(実施計画様式!AG237,―!Y:Z,2,FALSE),"error"))</f>
        <v>0</v>
      </c>
      <c r="AH237">
        <f>IF(実施計画様式!AH237="",0,IFERROR(VLOOKUP(実施計画様式!AH237,―!AA:AB,2,FALSE),"error"))</f>
        <v>0</v>
      </c>
      <c r="AI237">
        <f>IF(実施計画様式!AI237="",0,IFERROR(VLOOKUP(実施計画様式!AI237,―!AN:AO,2,FALSE),"error"))</f>
        <v>0</v>
      </c>
      <c r="AJ237">
        <f>IF(実施計画様式!AJ237="",0,IFERROR(VLOOKUP(実施計画様式!AJ237,―!AN:AO,2,FALSE),"error"))</f>
        <v>0</v>
      </c>
      <c r="AK237">
        <f>IF(実施計画様式!AK237="",0,IFERROR(VLOOKUP(実施計画様式!AK237,―!AN:AO,2,FALSE),"error"))</f>
        <v>0</v>
      </c>
      <c r="AL237">
        <f>IF(実施計画様式!AL237="",0,1)</f>
        <v>0</v>
      </c>
      <c r="AM237">
        <f>IF(実施計画様式!AM237="",0,IFERROR(VLOOKUP(実施計画様式!AM237,―!$AP$10:$AQ$23,2,FALSE),"error"))</f>
        <v>0</v>
      </c>
      <c r="AN237">
        <f>IF(実施計画様式!AN237="",0,IFERROR(VLOOKUP(実施計画様式!AN237,―!$AP$39:$AQ$44,2,FALSE),"error"))</f>
        <v>0</v>
      </c>
      <c r="AO237">
        <f>IF(実施計画様式!AO237="",0,IFERROR(VLOOKUP(実施計画様式!AO237,参考資料1_対象分野リスト!$B$2:$C$46,2,FALSE),"error"))</f>
        <v>0</v>
      </c>
      <c r="AP237">
        <f>IF(実施計画様式!AP237="",0,IFERROR(VLOOKUP(実施計画様式!AP237,参考資料1_対象分野リスト!$B$2:$C$46,2,FALSE),"error"))</f>
        <v>0</v>
      </c>
      <c r="AQ237">
        <f>IF(実施計画様式!AQ237="",0,IFERROR(VLOOKUP(実施計画様式!AQ237,参考資料1_対象分野リスト!$B$2:$C$46,2,FALSE),"error"))</f>
        <v>0</v>
      </c>
      <c r="AR237">
        <f>IF(実施計画様式!AR237="",0,IFERROR(VLOOKUP(実施計画様式!AR237,参考資料1_対象分野リスト!$B$2:$C$46,2,FALSE),"error"))</f>
        <v>0</v>
      </c>
      <c r="AS237">
        <f>IF(実施計画様式!AS237="",0,IFERROR(VLOOKUP(実施計画様式!AS237,参考資料1_対象分野リスト!$E$5:$F$35,2,FALSE),"error"))</f>
        <v>0</v>
      </c>
      <c r="BB237">
        <f>IF(実施計画様式!BB237="",0,IFERROR(VLOOKUP(実施計画様式!BB237,―!AK:AL,2,FALSE),"error"))</f>
        <v>0</v>
      </c>
      <c r="BC237" t="str">
        <f t="shared" si="17"/>
        <v/>
      </c>
      <c r="BF237">
        <v>99</v>
      </c>
      <c r="BG237" t="str">
        <f t="shared" si="20"/>
        <v/>
      </c>
      <c r="BH237" t="str">
        <f>IF(AG237&gt;0,IF(VLOOKUP($B$62,―!$Y$2:$Z$25,2,FALSE)&lt;分岐管理シート!AG237,"予算化方法","予算化方法_未定なし"),"")</f>
        <v/>
      </c>
      <c r="BI237" t="str">
        <f t="shared" si="21"/>
        <v/>
      </c>
      <c r="BJ237" t="str">
        <f t="shared" si="22"/>
        <v/>
      </c>
      <c r="BK237" t="str">
        <f t="shared" si="23"/>
        <v/>
      </c>
      <c r="BL237" t="str">
        <f>_xlfn.IFNA(IF(AND(D237=1,M237=1),INDEX(―!$O$20:$P$26,MATCH(分岐管理シート!N237*100,―!$P$20:$P$26,0),1),""),"")</f>
        <v/>
      </c>
      <c r="BM237" t="str">
        <f>_xlfn.IFNA(IF(AND(D237=1,M237=1),INDEX(―!$O$17:$P$19,MATCH(9-分岐管理シート!N237-分岐管理シート!O237,―!$P$17:$P$19,0),1),""),"")</f>
        <v/>
      </c>
      <c r="BN237" t="str">
        <f>IF(AE237&lt;2,"",―!$AP$28)</f>
        <v/>
      </c>
      <c r="BO237" t="str">
        <f t="shared" si="19"/>
        <v/>
      </c>
      <c r="BP237" t="str">
        <f t="shared" si="24"/>
        <v/>
      </c>
      <c r="BR237">
        <f t="shared" si="18"/>
        <v>0</v>
      </c>
    </row>
    <row r="238" spans="3:70" x14ac:dyDescent="0.15">
      <c r="C238">
        <v>166</v>
      </c>
      <c r="D238" s="22">
        <f>IF(実施計画様式!D238="",0,IFERROR(VLOOKUP(実施計画様式!D238,―!A:B,2,FALSE),"error"))</f>
        <v>0</v>
      </c>
      <c r="E238">
        <f>IF(実施計画様式!E238="",0,IFERROR(VLOOKUP(実施計画様式!E238,―!$C$40:$D$47,2,FALSE),"error"))</f>
        <v>0</v>
      </c>
      <c r="F238">
        <f>IF(実施計画様式!F238="",0,IFERROR(VLOOKUP(実施計画様式!F238,―!$E$2:$F$2,2,FALSE),"error"))</f>
        <v>0</v>
      </c>
      <c r="G238">
        <f>IFERROR(VLOOKUP(実施計画様式!G238,―!$G$2:$H$2,2,FALSE),0)</f>
        <v>0</v>
      </c>
      <c r="H238">
        <f>IF(実施計画様式!H238="",0,1)</f>
        <v>0</v>
      </c>
      <c r="I238">
        <f>IF(実施計画様式!I238="",0,IFERROR(VLOOKUP(実施計画様式!I238,―!$I$2:$J$2,2,FALSE),"error"))</f>
        <v>0</v>
      </c>
      <c r="J238">
        <f>IF(実施計画様式!J238="",0,1)</f>
        <v>0</v>
      </c>
      <c r="K238">
        <f>IF(実施計画様式!K238="",0,IFERROR(VLOOKUP(実施計画様式!K238,―!K:L,2,FALSE),"error"))</f>
        <v>0</v>
      </c>
      <c r="L238">
        <f>IF(実施計画様式!L238="",0,IFERROR(VLOOKUP(実施計画様式!L238,―!$M$2:$N$2,2,FALSE),"error"))</f>
        <v>0</v>
      </c>
      <c r="M238">
        <f>IFERROR(VLOOKUP(実施計画様式!M238,―!O:P,2,FALSE),0)</f>
        <v>0</v>
      </c>
      <c r="N238">
        <f>IF(実施計画様式!N238="",0,IFERROR(VLOOKUP(実施計画様式!N238,―!$O$1:$P$12,2,FALSE),"error"))</f>
        <v>0</v>
      </c>
      <c r="O238">
        <f>IF(実施計画様式!O238="",0,IFERROR(VLOOKUP(実施計画様式!O238,―!$O$1:$P$12,2,FALSE),"error"))</f>
        <v>0</v>
      </c>
      <c r="P238">
        <f>IF(実施計画様式!P238="",0,IFERROR(VLOOKUP(実施計画様式!P238,―!$O$1:$P$12,2,FALSE),"error"))</f>
        <v>0</v>
      </c>
      <c r="Q238">
        <f>IF(実施計画様式!Q238="",0,1)</f>
        <v>0</v>
      </c>
      <c r="R238" t="s">
        <v>7625</v>
      </c>
      <c r="S238" t="s">
        <v>7625</v>
      </c>
      <c r="T238">
        <f>IF(実施計画様式!T238="",0,1)</f>
        <v>0</v>
      </c>
      <c r="U238">
        <f>IF(実施計画様式!U238="",0,1)</f>
        <v>0</v>
      </c>
      <c r="V238">
        <f>IF(実施計画様式!V238="",0,1)</f>
        <v>0</v>
      </c>
      <c r="W238">
        <f>IF(実施計画様式!W238="",0,1)</f>
        <v>0</v>
      </c>
      <c r="X238">
        <f>IF(実施計画様式!X238="",0,1)</f>
        <v>0</v>
      </c>
      <c r="Y238">
        <f>IF(実施計画様式!Y238="",0,1)</f>
        <v>0</v>
      </c>
      <c r="Z238">
        <f>IF(実施計画様式!Z238="",0,1)</f>
        <v>0</v>
      </c>
      <c r="AA238">
        <f>IF(実施計画様式!AA238="",0,1)</f>
        <v>0</v>
      </c>
      <c r="AB238">
        <f>IF(実施計画様式!AB238="",0,IFERROR(VLOOKUP(実施計画様式!AB238,―!$Q$2:$R$3,2,FALSE),"error"))</f>
        <v>0</v>
      </c>
      <c r="AC238">
        <f>IF(実施計画様式!AC238="",0,IFERROR(VLOOKUP(実施計画様式!AC238,―!$S$2:$T$3,2,FALSE),"error"))</f>
        <v>0</v>
      </c>
      <c r="AD238">
        <f>IF(実施計画様式!AD238="",0,IFERROR(VLOOKUP(実施計画様式!AD238,―!$U$2:$V$3,2,FALSE),"error"))</f>
        <v>0</v>
      </c>
      <c r="AE238">
        <f>IF(実施計画様式!AE238="",0,IFERROR(VLOOKUP(実施計画様式!AE238,―!$W$2:$X$3,2,FALSE),"error"))</f>
        <v>0</v>
      </c>
      <c r="AF238">
        <f>IF(実施計画様式!AF238="",0,IFERROR(VLOOKUP(実施計画様式!AF238,―!$AP$29:$AQ$29,2,FALSE),"error"))</f>
        <v>0</v>
      </c>
      <c r="AG238">
        <f>IF(実施計画様式!AG238="",0,IFERROR(VLOOKUP(実施計画様式!AG238,―!Y:Z,2,FALSE),"error"))</f>
        <v>0</v>
      </c>
      <c r="AH238">
        <f>IF(実施計画様式!AH238="",0,IFERROR(VLOOKUP(実施計画様式!AH238,―!AA:AB,2,FALSE),"error"))</f>
        <v>0</v>
      </c>
      <c r="AI238">
        <f>IF(実施計画様式!AI238="",0,IFERROR(VLOOKUP(実施計画様式!AI238,―!AN:AO,2,FALSE),"error"))</f>
        <v>0</v>
      </c>
      <c r="AJ238">
        <f>IF(実施計画様式!AJ238="",0,IFERROR(VLOOKUP(実施計画様式!AJ238,―!AN:AO,2,FALSE),"error"))</f>
        <v>0</v>
      </c>
      <c r="AK238">
        <f>IF(実施計画様式!AK238="",0,IFERROR(VLOOKUP(実施計画様式!AK238,―!AN:AO,2,FALSE),"error"))</f>
        <v>0</v>
      </c>
      <c r="AL238">
        <f>IF(実施計画様式!AL238="",0,1)</f>
        <v>0</v>
      </c>
      <c r="AM238">
        <f>IF(実施計画様式!AM238="",0,IFERROR(VLOOKUP(実施計画様式!AM238,―!$AP$10:$AQ$23,2,FALSE),"error"))</f>
        <v>0</v>
      </c>
      <c r="AN238">
        <f>IF(実施計画様式!AN238="",0,IFERROR(VLOOKUP(実施計画様式!AN238,―!$AP$39:$AQ$44,2,FALSE),"error"))</f>
        <v>0</v>
      </c>
      <c r="AO238">
        <f>IF(実施計画様式!AO238="",0,IFERROR(VLOOKUP(実施計画様式!AO238,参考資料1_対象分野リスト!$B$2:$C$46,2,FALSE),"error"))</f>
        <v>0</v>
      </c>
      <c r="AP238">
        <f>IF(実施計画様式!AP238="",0,IFERROR(VLOOKUP(実施計画様式!AP238,参考資料1_対象分野リスト!$B$2:$C$46,2,FALSE),"error"))</f>
        <v>0</v>
      </c>
      <c r="AQ238">
        <f>IF(実施計画様式!AQ238="",0,IFERROR(VLOOKUP(実施計画様式!AQ238,参考資料1_対象分野リスト!$B$2:$C$46,2,FALSE),"error"))</f>
        <v>0</v>
      </c>
      <c r="AR238">
        <f>IF(実施計画様式!AR238="",0,IFERROR(VLOOKUP(実施計画様式!AR238,参考資料1_対象分野リスト!$B$2:$C$46,2,FALSE),"error"))</f>
        <v>0</v>
      </c>
      <c r="AS238">
        <f>IF(実施計画様式!AS238="",0,IFERROR(VLOOKUP(実施計画様式!AS238,参考資料1_対象分野リスト!$E$5:$F$35,2,FALSE),"error"))</f>
        <v>0</v>
      </c>
      <c r="BB238">
        <f>IF(実施計画様式!BB238="",0,IFERROR(VLOOKUP(実施計画様式!BB238,―!AK:AL,2,FALSE),"error"))</f>
        <v>0</v>
      </c>
      <c r="BC238" t="str">
        <f t="shared" si="17"/>
        <v/>
      </c>
      <c r="BF238">
        <v>99</v>
      </c>
      <c r="BG238" t="str">
        <f t="shared" si="20"/>
        <v/>
      </c>
      <c r="BH238" t="str">
        <f>IF(AG238&gt;0,IF(VLOOKUP($B$62,―!$Y$2:$Z$25,2,FALSE)&lt;分岐管理シート!AG238,"予算化方法","予算化方法_未定なし"),"")</f>
        <v/>
      </c>
      <c r="BI238" t="str">
        <f t="shared" si="21"/>
        <v/>
      </c>
      <c r="BJ238" t="str">
        <f t="shared" si="22"/>
        <v/>
      </c>
      <c r="BK238" t="str">
        <f t="shared" si="23"/>
        <v/>
      </c>
      <c r="BL238" t="str">
        <f>_xlfn.IFNA(IF(AND(D238=1,M238=1),INDEX(―!$O$20:$P$26,MATCH(分岐管理シート!N238*100,―!$P$20:$P$26,0),1),""),"")</f>
        <v/>
      </c>
      <c r="BM238" t="str">
        <f>_xlfn.IFNA(IF(AND(D238=1,M238=1),INDEX(―!$O$17:$P$19,MATCH(9-分岐管理シート!N238-分岐管理シート!O238,―!$P$17:$P$19,0),1),""),"")</f>
        <v/>
      </c>
      <c r="BN238" t="str">
        <f>IF(AE238&lt;2,"",―!$AP$28)</f>
        <v/>
      </c>
      <c r="BO238" t="str">
        <f t="shared" si="19"/>
        <v/>
      </c>
      <c r="BP238" t="str">
        <f t="shared" si="24"/>
        <v/>
      </c>
      <c r="BR238">
        <f t="shared" si="18"/>
        <v>0</v>
      </c>
    </row>
    <row r="239" spans="3:70" x14ac:dyDescent="0.15">
      <c r="C239">
        <v>167</v>
      </c>
      <c r="D239" s="22">
        <f>IF(実施計画様式!D239="",0,IFERROR(VLOOKUP(実施計画様式!D239,―!A:B,2,FALSE),"error"))</f>
        <v>0</v>
      </c>
      <c r="E239">
        <f>IF(実施計画様式!E239="",0,IFERROR(VLOOKUP(実施計画様式!E239,―!$C$40:$D$47,2,FALSE),"error"))</f>
        <v>0</v>
      </c>
      <c r="F239">
        <f>IF(実施計画様式!F239="",0,IFERROR(VLOOKUP(実施計画様式!F239,―!$E$2:$F$2,2,FALSE),"error"))</f>
        <v>0</v>
      </c>
      <c r="G239">
        <f>IFERROR(VLOOKUP(実施計画様式!G239,―!$G$2:$H$2,2,FALSE),0)</f>
        <v>0</v>
      </c>
      <c r="H239">
        <f>IF(実施計画様式!H239="",0,1)</f>
        <v>0</v>
      </c>
      <c r="I239">
        <f>IF(実施計画様式!I239="",0,IFERROR(VLOOKUP(実施計画様式!I239,―!$I$2:$J$2,2,FALSE),"error"))</f>
        <v>0</v>
      </c>
      <c r="J239">
        <f>IF(実施計画様式!J239="",0,1)</f>
        <v>0</v>
      </c>
      <c r="K239">
        <f>IF(実施計画様式!K239="",0,IFERROR(VLOOKUP(実施計画様式!K239,―!K:L,2,FALSE),"error"))</f>
        <v>0</v>
      </c>
      <c r="L239">
        <f>IF(実施計画様式!L239="",0,IFERROR(VLOOKUP(実施計画様式!L239,―!$M$2:$N$2,2,FALSE),"error"))</f>
        <v>0</v>
      </c>
      <c r="M239">
        <f>IFERROR(VLOOKUP(実施計画様式!M239,―!O:P,2,FALSE),0)</f>
        <v>0</v>
      </c>
      <c r="N239">
        <f>IF(実施計画様式!N239="",0,IFERROR(VLOOKUP(実施計画様式!N239,―!$O$1:$P$12,2,FALSE),"error"))</f>
        <v>0</v>
      </c>
      <c r="O239">
        <f>IF(実施計画様式!O239="",0,IFERROR(VLOOKUP(実施計画様式!O239,―!$O$1:$P$12,2,FALSE),"error"))</f>
        <v>0</v>
      </c>
      <c r="P239">
        <f>IF(実施計画様式!P239="",0,IFERROR(VLOOKUP(実施計画様式!P239,―!$O$1:$P$12,2,FALSE),"error"))</f>
        <v>0</v>
      </c>
      <c r="Q239">
        <f>IF(実施計画様式!Q239="",0,1)</f>
        <v>0</v>
      </c>
      <c r="R239" t="s">
        <v>7625</v>
      </c>
      <c r="S239" t="s">
        <v>7625</v>
      </c>
      <c r="T239">
        <f>IF(実施計画様式!T239="",0,1)</f>
        <v>0</v>
      </c>
      <c r="U239">
        <f>IF(実施計画様式!U239="",0,1)</f>
        <v>0</v>
      </c>
      <c r="V239">
        <f>IF(実施計画様式!V239="",0,1)</f>
        <v>0</v>
      </c>
      <c r="W239">
        <f>IF(実施計画様式!W239="",0,1)</f>
        <v>0</v>
      </c>
      <c r="X239">
        <f>IF(実施計画様式!X239="",0,1)</f>
        <v>0</v>
      </c>
      <c r="Y239">
        <f>IF(実施計画様式!Y239="",0,1)</f>
        <v>0</v>
      </c>
      <c r="Z239">
        <f>IF(実施計画様式!Z239="",0,1)</f>
        <v>0</v>
      </c>
      <c r="AA239">
        <f>IF(実施計画様式!AA239="",0,1)</f>
        <v>0</v>
      </c>
      <c r="AB239">
        <f>IF(実施計画様式!AB239="",0,IFERROR(VLOOKUP(実施計画様式!AB239,―!$Q$2:$R$3,2,FALSE),"error"))</f>
        <v>0</v>
      </c>
      <c r="AC239">
        <f>IF(実施計画様式!AC239="",0,IFERROR(VLOOKUP(実施計画様式!AC239,―!$S$2:$T$3,2,FALSE),"error"))</f>
        <v>0</v>
      </c>
      <c r="AD239">
        <f>IF(実施計画様式!AD239="",0,IFERROR(VLOOKUP(実施計画様式!AD239,―!$U$2:$V$3,2,FALSE),"error"))</f>
        <v>0</v>
      </c>
      <c r="AE239">
        <f>IF(実施計画様式!AE239="",0,IFERROR(VLOOKUP(実施計画様式!AE239,―!$W$2:$X$3,2,FALSE),"error"))</f>
        <v>0</v>
      </c>
      <c r="AF239">
        <f>IF(実施計画様式!AF239="",0,IFERROR(VLOOKUP(実施計画様式!AF239,―!$AP$29:$AQ$29,2,FALSE),"error"))</f>
        <v>0</v>
      </c>
      <c r="AG239">
        <f>IF(実施計画様式!AG239="",0,IFERROR(VLOOKUP(実施計画様式!AG239,―!Y:Z,2,FALSE),"error"))</f>
        <v>0</v>
      </c>
      <c r="AH239">
        <f>IF(実施計画様式!AH239="",0,IFERROR(VLOOKUP(実施計画様式!AH239,―!AA:AB,2,FALSE),"error"))</f>
        <v>0</v>
      </c>
      <c r="AI239">
        <f>IF(実施計画様式!AI239="",0,IFERROR(VLOOKUP(実施計画様式!AI239,―!AN:AO,2,FALSE),"error"))</f>
        <v>0</v>
      </c>
      <c r="AJ239">
        <f>IF(実施計画様式!AJ239="",0,IFERROR(VLOOKUP(実施計画様式!AJ239,―!AN:AO,2,FALSE),"error"))</f>
        <v>0</v>
      </c>
      <c r="AK239">
        <f>IF(実施計画様式!AK239="",0,IFERROR(VLOOKUP(実施計画様式!AK239,―!AN:AO,2,FALSE),"error"))</f>
        <v>0</v>
      </c>
      <c r="AL239">
        <f>IF(実施計画様式!AL239="",0,1)</f>
        <v>0</v>
      </c>
      <c r="AM239">
        <f>IF(実施計画様式!AM239="",0,IFERROR(VLOOKUP(実施計画様式!AM239,―!$AP$10:$AQ$23,2,FALSE),"error"))</f>
        <v>0</v>
      </c>
      <c r="AN239">
        <f>IF(実施計画様式!AN239="",0,IFERROR(VLOOKUP(実施計画様式!AN239,―!$AP$39:$AQ$44,2,FALSE),"error"))</f>
        <v>0</v>
      </c>
      <c r="AO239">
        <f>IF(実施計画様式!AO239="",0,IFERROR(VLOOKUP(実施計画様式!AO239,参考資料1_対象分野リスト!$B$2:$C$46,2,FALSE),"error"))</f>
        <v>0</v>
      </c>
      <c r="AP239">
        <f>IF(実施計画様式!AP239="",0,IFERROR(VLOOKUP(実施計画様式!AP239,参考資料1_対象分野リスト!$B$2:$C$46,2,FALSE),"error"))</f>
        <v>0</v>
      </c>
      <c r="AQ239">
        <f>IF(実施計画様式!AQ239="",0,IFERROR(VLOOKUP(実施計画様式!AQ239,参考資料1_対象分野リスト!$B$2:$C$46,2,FALSE),"error"))</f>
        <v>0</v>
      </c>
      <c r="AR239">
        <f>IF(実施計画様式!AR239="",0,IFERROR(VLOOKUP(実施計画様式!AR239,参考資料1_対象分野リスト!$B$2:$C$46,2,FALSE),"error"))</f>
        <v>0</v>
      </c>
      <c r="AS239">
        <f>IF(実施計画様式!AS239="",0,IFERROR(VLOOKUP(実施計画様式!AS239,参考資料1_対象分野リスト!$E$5:$F$35,2,FALSE),"error"))</f>
        <v>0</v>
      </c>
      <c r="BB239">
        <f>IF(実施計画様式!BB239="",0,IFERROR(VLOOKUP(実施計画様式!BB239,―!AK:AL,2,FALSE),"error"))</f>
        <v>0</v>
      </c>
      <c r="BC239" t="str">
        <f t="shared" si="17"/>
        <v/>
      </c>
      <c r="BF239">
        <v>99</v>
      </c>
      <c r="BG239" t="str">
        <f t="shared" si="20"/>
        <v/>
      </c>
      <c r="BH239" t="str">
        <f>IF(AG239&gt;0,IF(VLOOKUP($B$62,―!$Y$2:$Z$25,2,FALSE)&lt;分岐管理シート!AG239,"予算化方法","予算化方法_未定なし"),"")</f>
        <v/>
      </c>
      <c r="BI239" t="str">
        <f t="shared" si="21"/>
        <v/>
      </c>
      <c r="BJ239" t="str">
        <f t="shared" si="22"/>
        <v/>
      </c>
      <c r="BK239" t="str">
        <f t="shared" si="23"/>
        <v/>
      </c>
      <c r="BL239" t="str">
        <f>_xlfn.IFNA(IF(AND(D239=1,M239=1),INDEX(―!$O$20:$P$26,MATCH(分岐管理シート!N239*100,―!$P$20:$P$26,0),1),""),"")</f>
        <v/>
      </c>
      <c r="BM239" t="str">
        <f>_xlfn.IFNA(IF(AND(D239=1,M239=1),INDEX(―!$O$17:$P$19,MATCH(9-分岐管理シート!N239-分岐管理シート!O239,―!$P$17:$P$19,0),1),""),"")</f>
        <v/>
      </c>
      <c r="BN239" t="str">
        <f>IF(AE239&lt;2,"",―!$AP$28)</f>
        <v/>
      </c>
      <c r="BO239" t="str">
        <f t="shared" si="19"/>
        <v/>
      </c>
      <c r="BP239" t="str">
        <f t="shared" si="24"/>
        <v/>
      </c>
      <c r="BR239">
        <f t="shared" si="18"/>
        <v>0</v>
      </c>
    </row>
    <row r="240" spans="3:70" x14ac:dyDescent="0.15">
      <c r="C240">
        <v>168</v>
      </c>
      <c r="D240" s="22">
        <f>IF(実施計画様式!D240="",0,IFERROR(VLOOKUP(実施計画様式!D240,―!A:B,2,FALSE),"error"))</f>
        <v>0</v>
      </c>
      <c r="E240">
        <f>IF(実施計画様式!E240="",0,IFERROR(VLOOKUP(実施計画様式!E240,―!$C$40:$D$47,2,FALSE),"error"))</f>
        <v>0</v>
      </c>
      <c r="F240">
        <f>IF(実施計画様式!F240="",0,IFERROR(VLOOKUP(実施計画様式!F240,―!$E$2:$F$2,2,FALSE),"error"))</f>
        <v>0</v>
      </c>
      <c r="G240">
        <f>IFERROR(VLOOKUP(実施計画様式!G240,―!$G$2:$H$2,2,FALSE),0)</f>
        <v>0</v>
      </c>
      <c r="H240">
        <f>IF(実施計画様式!H240="",0,1)</f>
        <v>0</v>
      </c>
      <c r="I240">
        <f>IF(実施計画様式!I240="",0,IFERROR(VLOOKUP(実施計画様式!I240,―!$I$2:$J$2,2,FALSE),"error"))</f>
        <v>0</v>
      </c>
      <c r="J240">
        <f>IF(実施計画様式!J240="",0,1)</f>
        <v>0</v>
      </c>
      <c r="K240">
        <f>IF(実施計画様式!K240="",0,IFERROR(VLOOKUP(実施計画様式!K240,―!K:L,2,FALSE),"error"))</f>
        <v>0</v>
      </c>
      <c r="L240">
        <f>IF(実施計画様式!L240="",0,IFERROR(VLOOKUP(実施計画様式!L240,―!$M$2:$N$2,2,FALSE),"error"))</f>
        <v>0</v>
      </c>
      <c r="M240">
        <f>IFERROR(VLOOKUP(実施計画様式!M240,―!O:P,2,FALSE),0)</f>
        <v>0</v>
      </c>
      <c r="N240">
        <f>IF(実施計画様式!N240="",0,IFERROR(VLOOKUP(実施計画様式!N240,―!$O$1:$P$12,2,FALSE),"error"))</f>
        <v>0</v>
      </c>
      <c r="O240">
        <f>IF(実施計画様式!O240="",0,IFERROR(VLOOKUP(実施計画様式!O240,―!$O$1:$P$12,2,FALSE),"error"))</f>
        <v>0</v>
      </c>
      <c r="P240">
        <f>IF(実施計画様式!P240="",0,IFERROR(VLOOKUP(実施計画様式!P240,―!$O$1:$P$12,2,FALSE),"error"))</f>
        <v>0</v>
      </c>
      <c r="Q240">
        <f>IF(実施計画様式!Q240="",0,1)</f>
        <v>0</v>
      </c>
      <c r="R240" t="s">
        <v>7625</v>
      </c>
      <c r="S240" t="s">
        <v>7625</v>
      </c>
      <c r="T240">
        <f>IF(実施計画様式!T240="",0,1)</f>
        <v>0</v>
      </c>
      <c r="U240">
        <f>IF(実施計画様式!U240="",0,1)</f>
        <v>0</v>
      </c>
      <c r="V240">
        <f>IF(実施計画様式!V240="",0,1)</f>
        <v>0</v>
      </c>
      <c r="W240">
        <f>IF(実施計画様式!W240="",0,1)</f>
        <v>0</v>
      </c>
      <c r="X240">
        <f>IF(実施計画様式!X240="",0,1)</f>
        <v>0</v>
      </c>
      <c r="Y240">
        <f>IF(実施計画様式!Y240="",0,1)</f>
        <v>0</v>
      </c>
      <c r="Z240">
        <f>IF(実施計画様式!Z240="",0,1)</f>
        <v>0</v>
      </c>
      <c r="AA240">
        <f>IF(実施計画様式!AA240="",0,1)</f>
        <v>0</v>
      </c>
      <c r="AB240">
        <f>IF(実施計画様式!AB240="",0,IFERROR(VLOOKUP(実施計画様式!AB240,―!$Q$2:$R$3,2,FALSE),"error"))</f>
        <v>0</v>
      </c>
      <c r="AC240">
        <f>IF(実施計画様式!AC240="",0,IFERROR(VLOOKUP(実施計画様式!AC240,―!$S$2:$T$3,2,FALSE),"error"))</f>
        <v>0</v>
      </c>
      <c r="AD240">
        <f>IF(実施計画様式!AD240="",0,IFERROR(VLOOKUP(実施計画様式!AD240,―!$U$2:$V$3,2,FALSE),"error"))</f>
        <v>0</v>
      </c>
      <c r="AE240">
        <f>IF(実施計画様式!AE240="",0,IFERROR(VLOOKUP(実施計画様式!AE240,―!$W$2:$X$3,2,FALSE),"error"))</f>
        <v>0</v>
      </c>
      <c r="AF240">
        <f>IF(実施計画様式!AF240="",0,IFERROR(VLOOKUP(実施計画様式!AF240,―!$AP$29:$AQ$29,2,FALSE),"error"))</f>
        <v>0</v>
      </c>
      <c r="AG240">
        <f>IF(実施計画様式!AG240="",0,IFERROR(VLOOKUP(実施計画様式!AG240,―!Y:Z,2,FALSE),"error"))</f>
        <v>0</v>
      </c>
      <c r="AH240">
        <f>IF(実施計画様式!AH240="",0,IFERROR(VLOOKUP(実施計画様式!AH240,―!AA:AB,2,FALSE),"error"))</f>
        <v>0</v>
      </c>
      <c r="AI240">
        <f>IF(実施計画様式!AI240="",0,IFERROR(VLOOKUP(実施計画様式!AI240,―!AN:AO,2,FALSE),"error"))</f>
        <v>0</v>
      </c>
      <c r="AJ240">
        <f>IF(実施計画様式!AJ240="",0,IFERROR(VLOOKUP(実施計画様式!AJ240,―!AN:AO,2,FALSE),"error"))</f>
        <v>0</v>
      </c>
      <c r="AK240">
        <f>IF(実施計画様式!AK240="",0,IFERROR(VLOOKUP(実施計画様式!AK240,―!AN:AO,2,FALSE),"error"))</f>
        <v>0</v>
      </c>
      <c r="AL240">
        <f>IF(実施計画様式!AL240="",0,1)</f>
        <v>0</v>
      </c>
      <c r="AM240">
        <f>IF(実施計画様式!AM240="",0,IFERROR(VLOOKUP(実施計画様式!AM240,―!$AP$10:$AQ$23,2,FALSE),"error"))</f>
        <v>0</v>
      </c>
      <c r="AN240">
        <f>IF(実施計画様式!AN240="",0,IFERROR(VLOOKUP(実施計画様式!AN240,―!$AP$39:$AQ$44,2,FALSE),"error"))</f>
        <v>0</v>
      </c>
      <c r="AO240">
        <f>IF(実施計画様式!AO240="",0,IFERROR(VLOOKUP(実施計画様式!AO240,参考資料1_対象分野リスト!$B$2:$C$46,2,FALSE),"error"))</f>
        <v>0</v>
      </c>
      <c r="AP240">
        <f>IF(実施計画様式!AP240="",0,IFERROR(VLOOKUP(実施計画様式!AP240,参考資料1_対象分野リスト!$B$2:$C$46,2,FALSE),"error"))</f>
        <v>0</v>
      </c>
      <c r="AQ240">
        <f>IF(実施計画様式!AQ240="",0,IFERROR(VLOOKUP(実施計画様式!AQ240,参考資料1_対象分野リスト!$B$2:$C$46,2,FALSE),"error"))</f>
        <v>0</v>
      </c>
      <c r="AR240">
        <f>IF(実施計画様式!AR240="",0,IFERROR(VLOOKUP(実施計画様式!AR240,参考資料1_対象分野リスト!$B$2:$C$46,2,FALSE),"error"))</f>
        <v>0</v>
      </c>
      <c r="AS240">
        <f>IF(実施計画様式!AS240="",0,IFERROR(VLOOKUP(実施計画様式!AS240,参考資料1_対象分野リスト!$E$5:$F$35,2,FALSE),"error"))</f>
        <v>0</v>
      </c>
      <c r="BB240">
        <f>IF(実施計画様式!BB240="",0,IFERROR(VLOOKUP(実施計画様式!BB240,―!AK:AL,2,FALSE),"error"))</f>
        <v>0</v>
      </c>
      <c r="BC240" t="str">
        <f t="shared" si="17"/>
        <v/>
      </c>
      <c r="BF240">
        <v>99</v>
      </c>
      <c r="BG240" t="str">
        <f t="shared" si="20"/>
        <v/>
      </c>
      <c r="BH240" t="str">
        <f>IF(AG240&gt;0,IF(VLOOKUP($B$62,―!$Y$2:$Z$25,2,FALSE)&lt;分岐管理シート!AG240,"予算化方法","予算化方法_未定なし"),"")</f>
        <v/>
      </c>
      <c r="BI240" t="str">
        <f t="shared" si="21"/>
        <v/>
      </c>
      <c r="BJ240" t="str">
        <f t="shared" si="22"/>
        <v/>
      </c>
      <c r="BK240" t="str">
        <f t="shared" si="23"/>
        <v/>
      </c>
      <c r="BL240" t="str">
        <f>_xlfn.IFNA(IF(AND(D240=1,M240=1),INDEX(―!$O$20:$P$26,MATCH(分岐管理シート!N240*100,―!$P$20:$P$26,0),1),""),"")</f>
        <v/>
      </c>
      <c r="BM240" t="str">
        <f>_xlfn.IFNA(IF(AND(D240=1,M240=1),INDEX(―!$O$17:$P$19,MATCH(9-分岐管理シート!N240-分岐管理シート!O240,―!$P$17:$P$19,0),1),""),"")</f>
        <v/>
      </c>
      <c r="BN240" t="str">
        <f>IF(AE240&lt;2,"",―!$AP$28)</f>
        <v/>
      </c>
      <c r="BO240" t="str">
        <f t="shared" si="19"/>
        <v/>
      </c>
      <c r="BP240" t="str">
        <f t="shared" si="24"/>
        <v/>
      </c>
      <c r="BR240">
        <f t="shared" si="18"/>
        <v>0</v>
      </c>
    </row>
    <row r="241" spans="3:70" x14ac:dyDescent="0.15">
      <c r="C241">
        <v>169</v>
      </c>
      <c r="D241" s="22">
        <f>IF(実施計画様式!D241="",0,IFERROR(VLOOKUP(実施計画様式!D241,―!A:B,2,FALSE),"error"))</f>
        <v>0</v>
      </c>
      <c r="E241">
        <f>IF(実施計画様式!E241="",0,IFERROR(VLOOKUP(実施計画様式!E241,―!$C$40:$D$47,2,FALSE),"error"))</f>
        <v>0</v>
      </c>
      <c r="F241">
        <f>IF(実施計画様式!F241="",0,IFERROR(VLOOKUP(実施計画様式!F241,―!$E$2:$F$2,2,FALSE),"error"))</f>
        <v>0</v>
      </c>
      <c r="G241">
        <f>IFERROR(VLOOKUP(実施計画様式!G241,―!$G$2:$H$2,2,FALSE),0)</f>
        <v>0</v>
      </c>
      <c r="H241">
        <f>IF(実施計画様式!H241="",0,1)</f>
        <v>0</v>
      </c>
      <c r="I241">
        <f>IF(実施計画様式!I241="",0,IFERROR(VLOOKUP(実施計画様式!I241,―!$I$2:$J$2,2,FALSE),"error"))</f>
        <v>0</v>
      </c>
      <c r="J241">
        <f>IF(実施計画様式!J241="",0,1)</f>
        <v>0</v>
      </c>
      <c r="K241">
        <f>IF(実施計画様式!K241="",0,IFERROR(VLOOKUP(実施計画様式!K241,―!K:L,2,FALSE),"error"))</f>
        <v>0</v>
      </c>
      <c r="L241">
        <f>IF(実施計画様式!L241="",0,IFERROR(VLOOKUP(実施計画様式!L241,―!$M$2:$N$2,2,FALSE),"error"))</f>
        <v>0</v>
      </c>
      <c r="M241">
        <f>IFERROR(VLOOKUP(実施計画様式!M241,―!O:P,2,FALSE),0)</f>
        <v>0</v>
      </c>
      <c r="N241">
        <f>IF(実施計画様式!N241="",0,IFERROR(VLOOKUP(実施計画様式!N241,―!$O$1:$P$12,2,FALSE),"error"))</f>
        <v>0</v>
      </c>
      <c r="O241">
        <f>IF(実施計画様式!O241="",0,IFERROR(VLOOKUP(実施計画様式!O241,―!$O$1:$P$12,2,FALSE),"error"))</f>
        <v>0</v>
      </c>
      <c r="P241">
        <f>IF(実施計画様式!P241="",0,IFERROR(VLOOKUP(実施計画様式!P241,―!$O$1:$P$12,2,FALSE),"error"))</f>
        <v>0</v>
      </c>
      <c r="Q241">
        <f>IF(実施計画様式!Q241="",0,1)</f>
        <v>0</v>
      </c>
      <c r="R241" t="s">
        <v>7625</v>
      </c>
      <c r="S241" t="s">
        <v>7625</v>
      </c>
      <c r="T241">
        <f>IF(実施計画様式!T241="",0,1)</f>
        <v>0</v>
      </c>
      <c r="U241">
        <f>IF(実施計画様式!U241="",0,1)</f>
        <v>0</v>
      </c>
      <c r="V241">
        <f>IF(実施計画様式!V241="",0,1)</f>
        <v>0</v>
      </c>
      <c r="W241">
        <f>IF(実施計画様式!W241="",0,1)</f>
        <v>0</v>
      </c>
      <c r="X241">
        <f>IF(実施計画様式!X241="",0,1)</f>
        <v>0</v>
      </c>
      <c r="Y241">
        <f>IF(実施計画様式!Y241="",0,1)</f>
        <v>0</v>
      </c>
      <c r="Z241">
        <f>IF(実施計画様式!Z241="",0,1)</f>
        <v>0</v>
      </c>
      <c r="AA241">
        <f>IF(実施計画様式!AA241="",0,1)</f>
        <v>0</v>
      </c>
      <c r="AB241">
        <f>IF(実施計画様式!AB241="",0,IFERROR(VLOOKUP(実施計画様式!AB241,―!$Q$2:$R$3,2,FALSE),"error"))</f>
        <v>0</v>
      </c>
      <c r="AC241">
        <f>IF(実施計画様式!AC241="",0,IFERROR(VLOOKUP(実施計画様式!AC241,―!$S$2:$T$3,2,FALSE),"error"))</f>
        <v>0</v>
      </c>
      <c r="AD241">
        <f>IF(実施計画様式!AD241="",0,IFERROR(VLOOKUP(実施計画様式!AD241,―!$U$2:$V$3,2,FALSE),"error"))</f>
        <v>0</v>
      </c>
      <c r="AE241">
        <f>IF(実施計画様式!AE241="",0,IFERROR(VLOOKUP(実施計画様式!AE241,―!$W$2:$X$3,2,FALSE),"error"))</f>
        <v>0</v>
      </c>
      <c r="AF241">
        <f>IF(実施計画様式!AF241="",0,IFERROR(VLOOKUP(実施計画様式!AF241,―!$AP$29:$AQ$29,2,FALSE),"error"))</f>
        <v>0</v>
      </c>
      <c r="AG241">
        <f>IF(実施計画様式!AG241="",0,IFERROR(VLOOKUP(実施計画様式!AG241,―!Y:Z,2,FALSE),"error"))</f>
        <v>0</v>
      </c>
      <c r="AH241">
        <f>IF(実施計画様式!AH241="",0,IFERROR(VLOOKUP(実施計画様式!AH241,―!AA:AB,2,FALSE),"error"))</f>
        <v>0</v>
      </c>
      <c r="AI241">
        <f>IF(実施計画様式!AI241="",0,IFERROR(VLOOKUP(実施計画様式!AI241,―!AN:AO,2,FALSE),"error"))</f>
        <v>0</v>
      </c>
      <c r="AJ241">
        <f>IF(実施計画様式!AJ241="",0,IFERROR(VLOOKUP(実施計画様式!AJ241,―!AN:AO,2,FALSE),"error"))</f>
        <v>0</v>
      </c>
      <c r="AK241">
        <f>IF(実施計画様式!AK241="",0,IFERROR(VLOOKUP(実施計画様式!AK241,―!AN:AO,2,FALSE),"error"))</f>
        <v>0</v>
      </c>
      <c r="AL241">
        <f>IF(実施計画様式!AL241="",0,1)</f>
        <v>0</v>
      </c>
      <c r="AM241">
        <f>IF(実施計画様式!AM241="",0,IFERROR(VLOOKUP(実施計画様式!AM241,―!$AP$10:$AQ$23,2,FALSE),"error"))</f>
        <v>0</v>
      </c>
      <c r="AN241">
        <f>IF(実施計画様式!AN241="",0,IFERROR(VLOOKUP(実施計画様式!AN241,―!$AP$39:$AQ$44,2,FALSE),"error"))</f>
        <v>0</v>
      </c>
      <c r="AO241">
        <f>IF(実施計画様式!AO241="",0,IFERROR(VLOOKUP(実施計画様式!AO241,参考資料1_対象分野リスト!$B$2:$C$46,2,FALSE),"error"))</f>
        <v>0</v>
      </c>
      <c r="AP241">
        <f>IF(実施計画様式!AP241="",0,IFERROR(VLOOKUP(実施計画様式!AP241,参考資料1_対象分野リスト!$B$2:$C$46,2,FALSE),"error"))</f>
        <v>0</v>
      </c>
      <c r="AQ241">
        <f>IF(実施計画様式!AQ241="",0,IFERROR(VLOOKUP(実施計画様式!AQ241,参考資料1_対象分野リスト!$B$2:$C$46,2,FALSE),"error"))</f>
        <v>0</v>
      </c>
      <c r="AR241">
        <f>IF(実施計画様式!AR241="",0,IFERROR(VLOOKUP(実施計画様式!AR241,参考資料1_対象分野リスト!$B$2:$C$46,2,FALSE),"error"))</f>
        <v>0</v>
      </c>
      <c r="AS241">
        <f>IF(実施計画様式!AS241="",0,IFERROR(VLOOKUP(実施計画様式!AS241,参考資料1_対象分野リスト!$E$5:$F$35,2,FALSE),"error"))</f>
        <v>0</v>
      </c>
      <c r="BB241">
        <f>IF(実施計画様式!BB241="",0,IFERROR(VLOOKUP(実施計画様式!BB241,―!AK:AL,2,FALSE),"error"))</f>
        <v>0</v>
      </c>
      <c r="BC241" t="str">
        <f t="shared" si="17"/>
        <v/>
      </c>
      <c r="BF241">
        <v>99</v>
      </c>
      <c r="BG241" t="str">
        <f t="shared" si="20"/>
        <v/>
      </c>
      <c r="BH241" t="str">
        <f>IF(AG241&gt;0,IF(VLOOKUP($B$62,―!$Y$2:$Z$25,2,FALSE)&lt;分岐管理シート!AG241,"予算化方法","予算化方法_未定なし"),"")</f>
        <v/>
      </c>
      <c r="BI241" t="str">
        <f t="shared" si="21"/>
        <v/>
      </c>
      <c r="BJ241" t="str">
        <f t="shared" si="22"/>
        <v/>
      </c>
      <c r="BK241" t="str">
        <f t="shared" si="23"/>
        <v/>
      </c>
      <c r="BL241" t="str">
        <f>_xlfn.IFNA(IF(AND(D241=1,M241=1),INDEX(―!$O$20:$P$26,MATCH(分岐管理シート!N241*100,―!$P$20:$P$26,0),1),""),"")</f>
        <v/>
      </c>
      <c r="BM241" t="str">
        <f>_xlfn.IFNA(IF(AND(D241=1,M241=1),INDEX(―!$O$17:$P$19,MATCH(9-分岐管理シート!N241-分岐管理シート!O241,―!$P$17:$P$19,0),1),""),"")</f>
        <v/>
      </c>
      <c r="BN241" t="str">
        <f>IF(AE241&lt;2,"",―!$AP$28)</f>
        <v/>
      </c>
      <c r="BO241" t="str">
        <f t="shared" si="19"/>
        <v/>
      </c>
      <c r="BP241" t="str">
        <f t="shared" si="24"/>
        <v/>
      </c>
      <c r="BR241">
        <f t="shared" si="18"/>
        <v>0</v>
      </c>
    </row>
    <row r="242" spans="3:70" x14ac:dyDescent="0.15">
      <c r="C242">
        <v>170</v>
      </c>
      <c r="D242" s="22">
        <f>IF(実施計画様式!D242="",0,IFERROR(VLOOKUP(実施計画様式!D242,―!A:B,2,FALSE),"error"))</f>
        <v>0</v>
      </c>
      <c r="E242">
        <f>IF(実施計画様式!E242="",0,IFERROR(VLOOKUP(実施計画様式!E242,―!$C$40:$D$47,2,FALSE),"error"))</f>
        <v>0</v>
      </c>
      <c r="F242">
        <f>IF(実施計画様式!F242="",0,IFERROR(VLOOKUP(実施計画様式!F242,―!$E$2:$F$2,2,FALSE),"error"))</f>
        <v>0</v>
      </c>
      <c r="G242">
        <f>IFERROR(VLOOKUP(実施計画様式!G242,―!$G$2:$H$2,2,FALSE),0)</f>
        <v>0</v>
      </c>
      <c r="H242">
        <f>IF(実施計画様式!H242="",0,1)</f>
        <v>0</v>
      </c>
      <c r="I242">
        <f>IF(実施計画様式!I242="",0,IFERROR(VLOOKUP(実施計画様式!I242,―!$I$2:$J$2,2,FALSE),"error"))</f>
        <v>0</v>
      </c>
      <c r="J242">
        <f>IF(実施計画様式!J242="",0,1)</f>
        <v>0</v>
      </c>
      <c r="K242">
        <f>IF(実施計画様式!K242="",0,IFERROR(VLOOKUP(実施計画様式!K242,―!K:L,2,FALSE),"error"))</f>
        <v>0</v>
      </c>
      <c r="L242">
        <f>IF(実施計画様式!L242="",0,IFERROR(VLOOKUP(実施計画様式!L242,―!$M$2:$N$2,2,FALSE),"error"))</f>
        <v>0</v>
      </c>
      <c r="M242">
        <f>IFERROR(VLOOKUP(実施計画様式!M242,―!O:P,2,FALSE),0)</f>
        <v>0</v>
      </c>
      <c r="N242">
        <f>IF(実施計画様式!N242="",0,IFERROR(VLOOKUP(実施計画様式!N242,―!$O$1:$P$12,2,FALSE),"error"))</f>
        <v>0</v>
      </c>
      <c r="O242">
        <f>IF(実施計画様式!O242="",0,IFERROR(VLOOKUP(実施計画様式!O242,―!$O$1:$P$12,2,FALSE),"error"))</f>
        <v>0</v>
      </c>
      <c r="P242">
        <f>IF(実施計画様式!P242="",0,IFERROR(VLOOKUP(実施計画様式!P242,―!$O$1:$P$12,2,FALSE),"error"))</f>
        <v>0</v>
      </c>
      <c r="Q242">
        <f>IF(実施計画様式!Q242="",0,1)</f>
        <v>0</v>
      </c>
      <c r="R242" t="s">
        <v>7625</v>
      </c>
      <c r="S242" t="s">
        <v>7625</v>
      </c>
      <c r="T242">
        <f>IF(実施計画様式!T242="",0,1)</f>
        <v>0</v>
      </c>
      <c r="U242">
        <f>IF(実施計画様式!U242="",0,1)</f>
        <v>0</v>
      </c>
      <c r="V242">
        <f>IF(実施計画様式!V242="",0,1)</f>
        <v>0</v>
      </c>
      <c r="W242">
        <f>IF(実施計画様式!W242="",0,1)</f>
        <v>0</v>
      </c>
      <c r="X242">
        <f>IF(実施計画様式!X242="",0,1)</f>
        <v>0</v>
      </c>
      <c r="Y242">
        <f>IF(実施計画様式!Y242="",0,1)</f>
        <v>0</v>
      </c>
      <c r="Z242">
        <f>IF(実施計画様式!Z242="",0,1)</f>
        <v>0</v>
      </c>
      <c r="AA242">
        <f>IF(実施計画様式!AA242="",0,1)</f>
        <v>0</v>
      </c>
      <c r="AB242">
        <f>IF(実施計画様式!AB242="",0,IFERROR(VLOOKUP(実施計画様式!AB242,―!$Q$2:$R$3,2,FALSE),"error"))</f>
        <v>0</v>
      </c>
      <c r="AC242">
        <f>IF(実施計画様式!AC242="",0,IFERROR(VLOOKUP(実施計画様式!AC242,―!$S$2:$T$3,2,FALSE),"error"))</f>
        <v>0</v>
      </c>
      <c r="AD242">
        <f>IF(実施計画様式!AD242="",0,IFERROR(VLOOKUP(実施計画様式!AD242,―!$U$2:$V$3,2,FALSE),"error"))</f>
        <v>0</v>
      </c>
      <c r="AE242">
        <f>IF(実施計画様式!AE242="",0,IFERROR(VLOOKUP(実施計画様式!AE242,―!$W$2:$X$3,2,FALSE),"error"))</f>
        <v>0</v>
      </c>
      <c r="AF242">
        <f>IF(実施計画様式!AF242="",0,IFERROR(VLOOKUP(実施計画様式!AF242,―!$AP$29:$AQ$29,2,FALSE),"error"))</f>
        <v>0</v>
      </c>
      <c r="AG242">
        <f>IF(実施計画様式!AG242="",0,IFERROR(VLOOKUP(実施計画様式!AG242,―!Y:Z,2,FALSE),"error"))</f>
        <v>0</v>
      </c>
      <c r="AH242">
        <f>IF(実施計画様式!AH242="",0,IFERROR(VLOOKUP(実施計画様式!AH242,―!AA:AB,2,FALSE),"error"))</f>
        <v>0</v>
      </c>
      <c r="AI242">
        <f>IF(実施計画様式!AI242="",0,IFERROR(VLOOKUP(実施計画様式!AI242,―!AN:AO,2,FALSE),"error"))</f>
        <v>0</v>
      </c>
      <c r="AJ242">
        <f>IF(実施計画様式!AJ242="",0,IFERROR(VLOOKUP(実施計画様式!AJ242,―!AN:AO,2,FALSE),"error"))</f>
        <v>0</v>
      </c>
      <c r="AK242">
        <f>IF(実施計画様式!AK242="",0,IFERROR(VLOOKUP(実施計画様式!AK242,―!AN:AO,2,FALSE),"error"))</f>
        <v>0</v>
      </c>
      <c r="AL242">
        <f>IF(実施計画様式!AL242="",0,1)</f>
        <v>0</v>
      </c>
      <c r="AM242">
        <f>IF(実施計画様式!AM242="",0,IFERROR(VLOOKUP(実施計画様式!AM242,―!$AP$10:$AQ$23,2,FALSE),"error"))</f>
        <v>0</v>
      </c>
      <c r="AN242">
        <f>IF(実施計画様式!AN242="",0,IFERROR(VLOOKUP(実施計画様式!AN242,―!$AP$39:$AQ$44,2,FALSE),"error"))</f>
        <v>0</v>
      </c>
      <c r="AO242">
        <f>IF(実施計画様式!AO242="",0,IFERROR(VLOOKUP(実施計画様式!AO242,参考資料1_対象分野リスト!$B$2:$C$46,2,FALSE),"error"))</f>
        <v>0</v>
      </c>
      <c r="AP242">
        <f>IF(実施計画様式!AP242="",0,IFERROR(VLOOKUP(実施計画様式!AP242,参考資料1_対象分野リスト!$B$2:$C$46,2,FALSE),"error"))</f>
        <v>0</v>
      </c>
      <c r="AQ242">
        <f>IF(実施計画様式!AQ242="",0,IFERROR(VLOOKUP(実施計画様式!AQ242,参考資料1_対象分野リスト!$B$2:$C$46,2,FALSE),"error"))</f>
        <v>0</v>
      </c>
      <c r="AR242">
        <f>IF(実施計画様式!AR242="",0,IFERROR(VLOOKUP(実施計画様式!AR242,参考資料1_対象分野リスト!$B$2:$C$46,2,FALSE),"error"))</f>
        <v>0</v>
      </c>
      <c r="AS242">
        <f>IF(実施計画様式!AS242="",0,IFERROR(VLOOKUP(実施計画様式!AS242,参考資料1_対象分野リスト!$E$5:$F$35,2,FALSE),"error"))</f>
        <v>0</v>
      </c>
      <c r="BB242">
        <f>IF(実施計画様式!BB242="",0,IFERROR(VLOOKUP(実施計画様式!BB242,―!AK:AL,2,FALSE),"error"))</f>
        <v>0</v>
      </c>
      <c r="BC242" t="str">
        <f t="shared" si="17"/>
        <v/>
      </c>
      <c r="BF242">
        <v>99</v>
      </c>
      <c r="BG242" t="str">
        <f t="shared" si="20"/>
        <v/>
      </c>
      <c r="BH242" t="str">
        <f>IF(AG242&gt;0,IF(VLOOKUP($B$62,―!$Y$2:$Z$25,2,FALSE)&lt;分岐管理シート!AG242,"予算化方法","予算化方法_未定なし"),"")</f>
        <v/>
      </c>
      <c r="BI242" t="str">
        <f t="shared" si="21"/>
        <v/>
      </c>
      <c r="BJ242" t="str">
        <f t="shared" si="22"/>
        <v/>
      </c>
      <c r="BK242" t="str">
        <f t="shared" si="23"/>
        <v/>
      </c>
      <c r="BL242" t="str">
        <f>_xlfn.IFNA(IF(AND(D242=1,M242=1),INDEX(―!$O$20:$P$26,MATCH(分岐管理シート!N242*100,―!$P$20:$P$26,0),1),""),"")</f>
        <v/>
      </c>
      <c r="BM242" t="str">
        <f>_xlfn.IFNA(IF(AND(D242=1,M242=1),INDEX(―!$O$17:$P$19,MATCH(9-分岐管理シート!N242-分岐管理シート!O242,―!$P$17:$P$19,0),1),""),"")</f>
        <v/>
      </c>
      <c r="BN242" t="str">
        <f>IF(AE242&lt;2,"",―!$AP$28)</f>
        <v/>
      </c>
      <c r="BO242" t="str">
        <f t="shared" si="19"/>
        <v/>
      </c>
      <c r="BP242" t="str">
        <f t="shared" si="24"/>
        <v/>
      </c>
      <c r="BR242">
        <f t="shared" si="18"/>
        <v>0</v>
      </c>
    </row>
    <row r="243" spans="3:70" x14ac:dyDescent="0.15">
      <c r="C243">
        <v>171</v>
      </c>
      <c r="D243" s="22">
        <f>IF(実施計画様式!D243="",0,IFERROR(VLOOKUP(実施計画様式!D243,―!A:B,2,FALSE),"error"))</f>
        <v>0</v>
      </c>
      <c r="E243">
        <f>IF(実施計画様式!E243="",0,IFERROR(VLOOKUP(実施計画様式!E243,―!$C$40:$D$47,2,FALSE),"error"))</f>
        <v>0</v>
      </c>
      <c r="F243">
        <f>IF(実施計画様式!F243="",0,IFERROR(VLOOKUP(実施計画様式!F243,―!$E$2:$F$2,2,FALSE),"error"))</f>
        <v>0</v>
      </c>
      <c r="G243">
        <f>IFERROR(VLOOKUP(実施計画様式!G243,―!$G$2:$H$2,2,FALSE),0)</f>
        <v>0</v>
      </c>
      <c r="H243">
        <f>IF(実施計画様式!H243="",0,1)</f>
        <v>0</v>
      </c>
      <c r="I243">
        <f>IF(実施計画様式!I243="",0,IFERROR(VLOOKUP(実施計画様式!I243,―!$I$2:$J$2,2,FALSE),"error"))</f>
        <v>0</v>
      </c>
      <c r="J243">
        <f>IF(実施計画様式!J243="",0,1)</f>
        <v>0</v>
      </c>
      <c r="K243">
        <f>IF(実施計画様式!K243="",0,IFERROR(VLOOKUP(実施計画様式!K243,―!K:L,2,FALSE),"error"))</f>
        <v>0</v>
      </c>
      <c r="L243">
        <f>IF(実施計画様式!L243="",0,IFERROR(VLOOKUP(実施計画様式!L243,―!$M$2:$N$2,2,FALSE),"error"))</f>
        <v>0</v>
      </c>
      <c r="M243">
        <f>IFERROR(VLOOKUP(実施計画様式!M243,―!O:P,2,FALSE),0)</f>
        <v>0</v>
      </c>
      <c r="N243">
        <f>IF(実施計画様式!N243="",0,IFERROR(VLOOKUP(実施計画様式!N243,―!$O$1:$P$12,2,FALSE),"error"))</f>
        <v>0</v>
      </c>
      <c r="O243">
        <f>IF(実施計画様式!O243="",0,IFERROR(VLOOKUP(実施計画様式!O243,―!$O$1:$P$12,2,FALSE),"error"))</f>
        <v>0</v>
      </c>
      <c r="P243">
        <f>IF(実施計画様式!P243="",0,IFERROR(VLOOKUP(実施計画様式!P243,―!$O$1:$P$12,2,FALSE),"error"))</f>
        <v>0</v>
      </c>
      <c r="Q243">
        <f>IF(実施計画様式!Q243="",0,1)</f>
        <v>0</v>
      </c>
      <c r="R243" t="s">
        <v>7625</v>
      </c>
      <c r="S243" t="s">
        <v>7625</v>
      </c>
      <c r="T243">
        <f>IF(実施計画様式!T243="",0,1)</f>
        <v>0</v>
      </c>
      <c r="U243">
        <f>IF(実施計画様式!U243="",0,1)</f>
        <v>0</v>
      </c>
      <c r="V243">
        <f>IF(実施計画様式!V243="",0,1)</f>
        <v>0</v>
      </c>
      <c r="W243">
        <f>IF(実施計画様式!W243="",0,1)</f>
        <v>0</v>
      </c>
      <c r="X243">
        <f>IF(実施計画様式!X243="",0,1)</f>
        <v>0</v>
      </c>
      <c r="Y243">
        <f>IF(実施計画様式!Y243="",0,1)</f>
        <v>0</v>
      </c>
      <c r="Z243">
        <f>IF(実施計画様式!Z243="",0,1)</f>
        <v>0</v>
      </c>
      <c r="AA243">
        <f>IF(実施計画様式!AA243="",0,1)</f>
        <v>0</v>
      </c>
      <c r="AB243">
        <f>IF(実施計画様式!AB243="",0,IFERROR(VLOOKUP(実施計画様式!AB243,―!$Q$2:$R$3,2,FALSE),"error"))</f>
        <v>0</v>
      </c>
      <c r="AC243">
        <f>IF(実施計画様式!AC243="",0,IFERROR(VLOOKUP(実施計画様式!AC243,―!$S$2:$T$3,2,FALSE),"error"))</f>
        <v>0</v>
      </c>
      <c r="AD243">
        <f>IF(実施計画様式!AD243="",0,IFERROR(VLOOKUP(実施計画様式!AD243,―!$U$2:$V$3,2,FALSE),"error"))</f>
        <v>0</v>
      </c>
      <c r="AE243">
        <f>IF(実施計画様式!AE243="",0,IFERROR(VLOOKUP(実施計画様式!AE243,―!$W$2:$X$3,2,FALSE),"error"))</f>
        <v>0</v>
      </c>
      <c r="AF243">
        <f>IF(実施計画様式!AF243="",0,IFERROR(VLOOKUP(実施計画様式!AF243,―!$AP$29:$AQ$29,2,FALSE),"error"))</f>
        <v>0</v>
      </c>
      <c r="AG243">
        <f>IF(実施計画様式!AG243="",0,IFERROR(VLOOKUP(実施計画様式!AG243,―!Y:Z,2,FALSE),"error"))</f>
        <v>0</v>
      </c>
      <c r="AH243">
        <f>IF(実施計画様式!AH243="",0,IFERROR(VLOOKUP(実施計画様式!AH243,―!AA:AB,2,FALSE),"error"))</f>
        <v>0</v>
      </c>
      <c r="AI243">
        <f>IF(実施計画様式!AI243="",0,IFERROR(VLOOKUP(実施計画様式!AI243,―!AN:AO,2,FALSE),"error"))</f>
        <v>0</v>
      </c>
      <c r="AJ243">
        <f>IF(実施計画様式!AJ243="",0,IFERROR(VLOOKUP(実施計画様式!AJ243,―!AN:AO,2,FALSE),"error"))</f>
        <v>0</v>
      </c>
      <c r="AK243">
        <f>IF(実施計画様式!AK243="",0,IFERROR(VLOOKUP(実施計画様式!AK243,―!AN:AO,2,FALSE),"error"))</f>
        <v>0</v>
      </c>
      <c r="AL243">
        <f>IF(実施計画様式!AL243="",0,1)</f>
        <v>0</v>
      </c>
      <c r="AM243">
        <f>IF(実施計画様式!AM243="",0,IFERROR(VLOOKUP(実施計画様式!AM243,―!$AP$10:$AQ$23,2,FALSE),"error"))</f>
        <v>0</v>
      </c>
      <c r="AN243">
        <f>IF(実施計画様式!AN243="",0,IFERROR(VLOOKUP(実施計画様式!AN243,―!$AP$39:$AQ$44,2,FALSE),"error"))</f>
        <v>0</v>
      </c>
      <c r="AO243">
        <f>IF(実施計画様式!AO243="",0,IFERROR(VLOOKUP(実施計画様式!AO243,参考資料1_対象分野リスト!$B$2:$C$46,2,FALSE),"error"))</f>
        <v>0</v>
      </c>
      <c r="AP243">
        <f>IF(実施計画様式!AP243="",0,IFERROR(VLOOKUP(実施計画様式!AP243,参考資料1_対象分野リスト!$B$2:$C$46,2,FALSE),"error"))</f>
        <v>0</v>
      </c>
      <c r="AQ243">
        <f>IF(実施計画様式!AQ243="",0,IFERROR(VLOOKUP(実施計画様式!AQ243,参考資料1_対象分野リスト!$B$2:$C$46,2,FALSE),"error"))</f>
        <v>0</v>
      </c>
      <c r="AR243">
        <f>IF(実施計画様式!AR243="",0,IFERROR(VLOOKUP(実施計画様式!AR243,参考資料1_対象分野リスト!$B$2:$C$46,2,FALSE),"error"))</f>
        <v>0</v>
      </c>
      <c r="AS243">
        <f>IF(実施計画様式!AS243="",0,IFERROR(VLOOKUP(実施計画様式!AS243,参考資料1_対象分野リスト!$E$5:$F$35,2,FALSE),"error"))</f>
        <v>0</v>
      </c>
      <c r="BB243">
        <f>IF(実施計画様式!BB243="",0,IFERROR(VLOOKUP(実施計画様式!BB243,―!AK:AL,2,FALSE),"error"))</f>
        <v>0</v>
      </c>
      <c r="BC243" t="str">
        <f t="shared" si="17"/>
        <v/>
      </c>
      <c r="BF243">
        <v>99</v>
      </c>
      <c r="BG243" t="str">
        <f t="shared" si="20"/>
        <v/>
      </c>
      <c r="BH243" t="str">
        <f>IF(AG243&gt;0,IF(VLOOKUP($B$62,―!$Y$2:$Z$25,2,FALSE)&lt;分岐管理シート!AG243,"予算化方法","予算化方法_未定なし"),"")</f>
        <v/>
      </c>
      <c r="BI243" t="str">
        <f t="shared" si="21"/>
        <v/>
      </c>
      <c r="BJ243" t="str">
        <f t="shared" si="22"/>
        <v/>
      </c>
      <c r="BK243" t="str">
        <f t="shared" si="23"/>
        <v/>
      </c>
      <c r="BL243" t="str">
        <f>_xlfn.IFNA(IF(AND(D243=1,M243=1),INDEX(―!$O$20:$P$26,MATCH(分岐管理シート!N243*100,―!$P$20:$P$26,0),1),""),"")</f>
        <v/>
      </c>
      <c r="BM243" t="str">
        <f>_xlfn.IFNA(IF(AND(D243=1,M243=1),INDEX(―!$O$17:$P$19,MATCH(9-分岐管理シート!N243-分岐管理シート!O243,―!$P$17:$P$19,0),1),""),"")</f>
        <v/>
      </c>
      <c r="BN243" t="str">
        <f>IF(AE243&lt;2,"",―!$AP$28)</f>
        <v/>
      </c>
      <c r="BO243" t="str">
        <f t="shared" si="19"/>
        <v/>
      </c>
      <c r="BP243" t="str">
        <f t="shared" si="24"/>
        <v/>
      </c>
      <c r="BR243">
        <f t="shared" si="18"/>
        <v>0</v>
      </c>
    </row>
    <row r="244" spans="3:70" x14ac:dyDescent="0.15">
      <c r="C244">
        <v>172</v>
      </c>
      <c r="D244" s="22">
        <f>IF(実施計画様式!D244="",0,IFERROR(VLOOKUP(実施計画様式!D244,―!A:B,2,FALSE),"error"))</f>
        <v>0</v>
      </c>
      <c r="E244">
        <f>IF(実施計画様式!E244="",0,IFERROR(VLOOKUP(実施計画様式!E244,―!$C$40:$D$47,2,FALSE),"error"))</f>
        <v>0</v>
      </c>
      <c r="F244">
        <f>IF(実施計画様式!F244="",0,IFERROR(VLOOKUP(実施計画様式!F244,―!$E$2:$F$2,2,FALSE),"error"))</f>
        <v>0</v>
      </c>
      <c r="G244">
        <f>IFERROR(VLOOKUP(実施計画様式!G244,―!$G$2:$H$2,2,FALSE),0)</f>
        <v>0</v>
      </c>
      <c r="H244">
        <f>IF(実施計画様式!H244="",0,1)</f>
        <v>0</v>
      </c>
      <c r="I244">
        <f>IF(実施計画様式!I244="",0,IFERROR(VLOOKUP(実施計画様式!I244,―!$I$2:$J$2,2,FALSE),"error"))</f>
        <v>0</v>
      </c>
      <c r="J244">
        <f>IF(実施計画様式!J244="",0,1)</f>
        <v>0</v>
      </c>
      <c r="K244">
        <f>IF(実施計画様式!K244="",0,IFERROR(VLOOKUP(実施計画様式!K244,―!K:L,2,FALSE),"error"))</f>
        <v>0</v>
      </c>
      <c r="L244">
        <f>IF(実施計画様式!L244="",0,IFERROR(VLOOKUP(実施計画様式!L244,―!$M$2:$N$2,2,FALSE),"error"))</f>
        <v>0</v>
      </c>
      <c r="M244">
        <f>IFERROR(VLOOKUP(実施計画様式!M244,―!O:P,2,FALSE),0)</f>
        <v>0</v>
      </c>
      <c r="N244">
        <f>IF(実施計画様式!N244="",0,IFERROR(VLOOKUP(実施計画様式!N244,―!$O$1:$P$12,2,FALSE),"error"))</f>
        <v>0</v>
      </c>
      <c r="O244">
        <f>IF(実施計画様式!O244="",0,IFERROR(VLOOKUP(実施計画様式!O244,―!$O$1:$P$12,2,FALSE),"error"))</f>
        <v>0</v>
      </c>
      <c r="P244">
        <f>IF(実施計画様式!P244="",0,IFERROR(VLOOKUP(実施計画様式!P244,―!$O$1:$P$12,2,FALSE),"error"))</f>
        <v>0</v>
      </c>
      <c r="Q244">
        <f>IF(実施計画様式!Q244="",0,1)</f>
        <v>0</v>
      </c>
      <c r="R244" t="s">
        <v>7625</v>
      </c>
      <c r="S244" t="s">
        <v>7625</v>
      </c>
      <c r="T244">
        <f>IF(実施計画様式!T244="",0,1)</f>
        <v>0</v>
      </c>
      <c r="U244">
        <f>IF(実施計画様式!U244="",0,1)</f>
        <v>0</v>
      </c>
      <c r="V244">
        <f>IF(実施計画様式!V244="",0,1)</f>
        <v>0</v>
      </c>
      <c r="W244">
        <f>IF(実施計画様式!W244="",0,1)</f>
        <v>0</v>
      </c>
      <c r="X244">
        <f>IF(実施計画様式!X244="",0,1)</f>
        <v>0</v>
      </c>
      <c r="Y244">
        <f>IF(実施計画様式!Y244="",0,1)</f>
        <v>0</v>
      </c>
      <c r="Z244">
        <f>IF(実施計画様式!Z244="",0,1)</f>
        <v>0</v>
      </c>
      <c r="AA244">
        <f>IF(実施計画様式!AA244="",0,1)</f>
        <v>0</v>
      </c>
      <c r="AB244">
        <f>IF(実施計画様式!AB244="",0,IFERROR(VLOOKUP(実施計画様式!AB244,―!$Q$2:$R$3,2,FALSE),"error"))</f>
        <v>0</v>
      </c>
      <c r="AC244">
        <f>IF(実施計画様式!AC244="",0,IFERROR(VLOOKUP(実施計画様式!AC244,―!$S$2:$T$3,2,FALSE),"error"))</f>
        <v>0</v>
      </c>
      <c r="AD244">
        <f>IF(実施計画様式!AD244="",0,IFERROR(VLOOKUP(実施計画様式!AD244,―!$U$2:$V$3,2,FALSE),"error"))</f>
        <v>0</v>
      </c>
      <c r="AE244">
        <f>IF(実施計画様式!AE244="",0,IFERROR(VLOOKUP(実施計画様式!AE244,―!$W$2:$X$3,2,FALSE),"error"))</f>
        <v>0</v>
      </c>
      <c r="AF244">
        <f>IF(実施計画様式!AF244="",0,IFERROR(VLOOKUP(実施計画様式!AF244,―!$AP$29:$AQ$29,2,FALSE),"error"))</f>
        <v>0</v>
      </c>
      <c r="AG244">
        <f>IF(実施計画様式!AG244="",0,IFERROR(VLOOKUP(実施計画様式!AG244,―!Y:Z,2,FALSE),"error"))</f>
        <v>0</v>
      </c>
      <c r="AH244">
        <f>IF(実施計画様式!AH244="",0,IFERROR(VLOOKUP(実施計画様式!AH244,―!AA:AB,2,FALSE),"error"))</f>
        <v>0</v>
      </c>
      <c r="AI244">
        <f>IF(実施計画様式!AI244="",0,IFERROR(VLOOKUP(実施計画様式!AI244,―!AN:AO,2,FALSE),"error"))</f>
        <v>0</v>
      </c>
      <c r="AJ244">
        <f>IF(実施計画様式!AJ244="",0,IFERROR(VLOOKUP(実施計画様式!AJ244,―!AN:AO,2,FALSE),"error"))</f>
        <v>0</v>
      </c>
      <c r="AK244">
        <f>IF(実施計画様式!AK244="",0,IFERROR(VLOOKUP(実施計画様式!AK244,―!AN:AO,2,FALSE),"error"))</f>
        <v>0</v>
      </c>
      <c r="AL244">
        <f>IF(実施計画様式!AL244="",0,1)</f>
        <v>0</v>
      </c>
      <c r="AM244">
        <f>IF(実施計画様式!AM244="",0,IFERROR(VLOOKUP(実施計画様式!AM244,―!$AP$10:$AQ$23,2,FALSE),"error"))</f>
        <v>0</v>
      </c>
      <c r="AN244">
        <f>IF(実施計画様式!AN244="",0,IFERROR(VLOOKUP(実施計画様式!AN244,―!$AP$39:$AQ$44,2,FALSE),"error"))</f>
        <v>0</v>
      </c>
      <c r="AO244">
        <f>IF(実施計画様式!AO244="",0,IFERROR(VLOOKUP(実施計画様式!AO244,参考資料1_対象分野リスト!$B$2:$C$46,2,FALSE),"error"))</f>
        <v>0</v>
      </c>
      <c r="AP244">
        <f>IF(実施計画様式!AP244="",0,IFERROR(VLOOKUP(実施計画様式!AP244,参考資料1_対象分野リスト!$B$2:$C$46,2,FALSE),"error"))</f>
        <v>0</v>
      </c>
      <c r="AQ244">
        <f>IF(実施計画様式!AQ244="",0,IFERROR(VLOOKUP(実施計画様式!AQ244,参考資料1_対象分野リスト!$B$2:$C$46,2,FALSE),"error"))</f>
        <v>0</v>
      </c>
      <c r="AR244">
        <f>IF(実施計画様式!AR244="",0,IFERROR(VLOOKUP(実施計画様式!AR244,参考資料1_対象分野リスト!$B$2:$C$46,2,FALSE),"error"))</f>
        <v>0</v>
      </c>
      <c r="AS244">
        <f>IF(実施計画様式!AS244="",0,IFERROR(VLOOKUP(実施計画様式!AS244,参考資料1_対象分野リスト!$E$5:$F$35,2,FALSE),"error"))</f>
        <v>0</v>
      </c>
      <c r="BB244">
        <f>IF(実施計画様式!BB244="",0,IFERROR(VLOOKUP(実施計画様式!BB244,―!AK:AL,2,FALSE),"error"))</f>
        <v>0</v>
      </c>
      <c r="BC244" t="str">
        <f t="shared" si="17"/>
        <v/>
      </c>
      <c r="BF244">
        <v>99</v>
      </c>
      <c r="BG244" t="str">
        <f t="shared" si="20"/>
        <v/>
      </c>
      <c r="BH244" t="str">
        <f>IF(AG244&gt;0,IF(VLOOKUP($B$62,―!$Y$2:$Z$25,2,FALSE)&lt;分岐管理シート!AG244,"予算化方法","予算化方法_未定なし"),"")</f>
        <v/>
      </c>
      <c r="BI244" t="str">
        <f t="shared" si="21"/>
        <v/>
      </c>
      <c r="BJ244" t="str">
        <f t="shared" si="22"/>
        <v/>
      </c>
      <c r="BK244" t="str">
        <f t="shared" si="23"/>
        <v/>
      </c>
      <c r="BL244" t="str">
        <f>_xlfn.IFNA(IF(AND(D244=1,M244=1),INDEX(―!$O$20:$P$26,MATCH(分岐管理シート!N244*100,―!$P$20:$P$26,0),1),""),"")</f>
        <v/>
      </c>
      <c r="BM244" t="str">
        <f>_xlfn.IFNA(IF(AND(D244=1,M244=1),INDEX(―!$O$17:$P$19,MATCH(9-分岐管理シート!N244-分岐管理シート!O244,―!$P$17:$P$19,0),1),""),"")</f>
        <v/>
      </c>
      <c r="BN244" t="str">
        <f>IF(AE244&lt;2,"",―!$AP$28)</f>
        <v/>
      </c>
      <c r="BO244" t="str">
        <f t="shared" si="19"/>
        <v/>
      </c>
      <c r="BP244" t="str">
        <f t="shared" si="24"/>
        <v/>
      </c>
      <c r="BR244">
        <f t="shared" si="18"/>
        <v>0</v>
      </c>
    </row>
    <row r="245" spans="3:70" x14ac:dyDescent="0.15">
      <c r="C245">
        <v>173</v>
      </c>
      <c r="D245" s="22">
        <f>IF(実施計画様式!D245="",0,IFERROR(VLOOKUP(実施計画様式!D245,―!A:B,2,FALSE),"error"))</f>
        <v>0</v>
      </c>
      <c r="E245">
        <f>IF(実施計画様式!E245="",0,IFERROR(VLOOKUP(実施計画様式!E245,―!$C$40:$D$47,2,FALSE),"error"))</f>
        <v>0</v>
      </c>
      <c r="F245">
        <f>IF(実施計画様式!F245="",0,IFERROR(VLOOKUP(実施計画様式!F245,―!$E$2:$F$2,2,FALSE),"error"))</f>
        <v>0</v>
      </c>
      <c r="G245">
        <f>IFERROR(VLOOKUP(実施計画様式!G245,―!$G$2:$H$2,2,FALSE),0)</f>
        <v>0</v>
      </c>
      <c r="H245">
        <f>IF(実施計画様式!H245="",0,1)</f>
        <v>0</v>
      </c>
      <c r="I245">
        <f>IF(実施計画様式!I245="",0,IFERROR(VLOOKUP(実施計画様式!I245,―!$I$2:$J$2,2,FALSE),"error"))</f>
        <v>0</v>
      </c>
      <c r="J245">
        <f>IF(実施計画様式!J245="",0,1)</f>
        <v>0</v>
      </c>
      <c r="K245">
        <f>IF(実施計画様式!K245="",0,IFERROR(VLOOKUP(実施計画様式!K245,―!K:L,2,FALSE),"error"))</f>
        <v>0</v>
      </c>
      <c r="L245">
        <f>IF(実施計画様式!L245="",0,IFERROR(VLOOKUP(実施計画様式!L245,―!$M$2:$N$2,2,FALSE),"error"))</f>
        <v>0</v>
      </c>
      <c r="M245">
        <f>IFERROR(VLOOKUP(実施計画様式!M245,―!O:P,2,FALSE),0)</f>
        <v>0</v>
      </c>
      <c r="N245">
        <f>IF(実施計画様式!N245="",0,IFERROR(VLOOKUP(実施計画様式!N245,―!$O$1:$P$12,2,FALSE),"error"))</f>
        <v>0</v>
      </c>
      <c r="O245">
        <f>IF(実施計画様式!O245="",0,IFERROR(VLOOKUP(実施計画様式!O245,―!$O$1:$P$12,2,FALSE),"error"))</f>
        <v>0</v>
      </c>
      <c r="P245">
        <f>IF(実施計画様式!P245="",0,IFERROR(VLOOKUP(実施計画様式!P245,―!$O$1:$P$12,2,FALSE),"error"))</f>
        <v>0</v>
      </c>
      <c r="Q245">
        <f>IF(実施計画様式!Q245="",0,1)</f>
        <v>0</v>
      </c>
      <c r="R245" t="s">
        <v>7625</v>
      </c>
      <c r="S245" t="s">
        <v>7625</v>
      </c>
      <c r="T245">
        <f>IF(実施計画様式!T245="",0,1)</f>
        <v>0</v>
      </c>
      <c r="U245">
        <f>IF(実施計画様式!U245="",0,1)</f>
        <v>0</v>
      </c>
      <c r="V245">
        <f>IF(実施計画様式!V245="",0,1)</f>
        <v>0</v>
      </c>
      <c r="W245">
        <f>IF(実施計画様式!W245="",0,1)</f>
        <v>0</v>
      </c>
      <c r="X245">
        <f>IF(実施計画様式!X245="",0,1)</f>
        <v>0</v>
      </c>
      <c r="Y245">
        <f>IF(実施計画様式!Y245="",0,1)</f>
        <v>0</v>
      </c>
      <c r="Z245">
        <f>IF(実施計画様式!Z245="",0,1)</f>
        <v>0</v>
      </c>
      <c r="AA245">
        <f>IF(実施計画様式!AA245="",0,1)</f>
        <v>0</v>
      </c>
      <c r="AB245">
        <f>IF(実施計画様式!AB245="",0,IFERROR(VLOOKUP(実施計画様式!AB245,―!$Q$2:$R$3,2,FALSE),"error"))</f>
        <v>0</v>
      </c>
      <c r="AC245">
        <f>IF(実施計画様式!AC245="",0,IFERROR(VLOOKUP(実施計画様式!AC245,―!$S$2:$T$3,2,FALSE),"error"))</f>
        <v>0</v>
      </c>
      <c r="AD245">
        <f>IF(実施計画様式!AD245="",0,IFERROR(VLOOKUP(実施計画様式!AD245,―!$U$2:$V$3,2,FALSE),"error"))</f>
        <v>0</v>
      </c>
      <c r="AE245">
        <f>IF(実施計画様式!AE245="",0,IFERROR(VLOOKUP(実施計画様式!AE245,―!$W$2:$X$3,2,FALSE),"error"))</f>
        <v>0</v>
      </c>
      <c r="AF245">
        <f>IF(実施計画様式!AF245="",0,IFERROR(VLOOKUP(実施計画様式!AF245,―!$AP$29:$AQ$29,2,FALSE),"error"))</f>
        <v>0</v>
      </c>
      <c r="AG245">
        <f>IF(実施計画様式!AG245="",0,IFERROR(VLOOKUP(実施計画様式!AG245,―!Y:Z,2,FALSE),"error"))</f>
        <v>0</v>
      </c>
      <c r="AH245">
        <f>IF(実施計画様式!AH245="",0,IFERROR(VLOOKUP(実施計画様式!AH245,―!AA:AB,2,FALSE),"error"))</f>
        <v>0</v>
      </c>
      <c r="AI245">
        <f>IF(実施計画様式!AI245="",0,IFERROR(VLOOKUP(実施計画様式!AI245,―!AN:AO,2,FALSE),"error"))</f>
        <v>0</v>
      </c>
      <c r="AJ245">
        <f>IF(実施計画様式!AJ245="",0,IFERROR(VLOOKUP(実施計画様式!AJ245,―!AN:AO,2,FALSE),"error"))</f>
        <v>0</v>
      </c>
      <c r="AK245">
        <f>IF(実施計画様式!AK245="",0,IFERROR(VLOOKUP(実施計画様式!AK245,―!AN:AO,2,FALSE),"error"))</f>
        <v>0</v>
      </c>
      <c r="AL245">
        <f>IF(実施計画様式!AL245="",0,1)</f>
        <v>0</v>
      </c>
      <c r="AM245">
        <f>IF(実施計画様式!AM245="",0,IFERROR(VLOOKUP(実施計画様式!AM245,―!$AP$10:$AQ$23,2,FALSE),"error"))</f>
        <v>0</v>
      </c>
      <c r="AN245">
        <f>IF(実施計画様式!AN245="",0,IFERROR(VLOOKUP(実施計画様式!AN245,―!$AP$39:$AQ$44,2,FALSE),"error"))</f>
        <v>0</v>
      </c>
      <c r="AO245">
        <f>IF(実施計画様式!AO245="",0,IFERROR(VLOOKUP(実施計画様式!AO245,参考資料1_対象分野リスト!$B$2:$C$46,2,FALSE),"error"))</f>
        <v>0</v>
      </c>
      <c r="AP245">
        <f>IF(実施計画様式!AP245="",0,IFERROR(VLOOKUP(実施計画様式!AP245,参考資料1_対象分野リスト!$B$2:$C$46,2,FALSE),"error"))</f>
        <v>0</v>
      </c>
      <c r="AQ245">
        <f>IF(実施計画様式!AQ245="",0,IFERROR(VLOOKUP(実施計画様式!AQ245,参考資料1_対象分野リスト!$B$2:$C$46,2,FALSE),"error"))</f>
        <v>0</v>
      </c>
      <c r="AR245">
        <f>IF(実施計画様式!AR245="",0,IFERROR(VLOOKUP(実施計画様式!AR245,参考資料1_対象分野リスト!$B$2:$C$46,2,FALSE),"error"))</f>
        <v>0</v>
      </c>
      <c r="AS245">
        <f>IF(実施計画様式!AS245="",0,IFERROR(VLOOKUP(実施計画様式!AS245,参考資料1_対象分野リスト!$E$5:$F$35,2,FALSE),"error"))</f>
        <v>0</v>
      </c>
      <c r="BB245">
        <f>IF(実施計画様式!BB245="",0,IFERROR(VLOOKUP(実施計画様式!BB245,―!AK:AL,2,FALSE),"error"))</f>
        <v>0</v>
      </c>
      <c r="BC245" t="str">
        <f t="shared" si="17"/>
        <v/>
      </c>
      <c r="BF245">
        <v>99</v>
      </c>
      <c r="BG245" t="str">
        <f t="shared" si="20"/>
        <v/>
      </c>
      <c r="BH245" t="str">
        <f>IF(AG245&gt;0,IF(VLOOKUP($B$62,―!$Y$2:$Z$25,2,FALSE)&lt;分岐管理シート!AG245,"予算化方法","予算化方法_未定なし"),"")</f>
        <v/>
      </c>
      <c r="BI245" t="str">
        <f t="shared" si="21"/>
        <v/>
      </c>
      <c r="BJ245" t="str">
        <f t="shared" si="22"/>
        <v/>
      </c>
      <c r="BK245" t="str">
        <f t="shared" si="23"/>
        <v/>
      </c>
      <c r="BL245" t="str">
        <f>_xlfn.IFNA(IF(AND(D245=1,M245=1),INDEX(―!$O$20:$P$26,MATCH(分岐管理シート!N245*100,―!$P$20:$P$26,0),1),""),"")</f>
        <v/>
      </c>
      <c r="BM245" t="str">
        <f>_xlfn.IFNA(IF(AND(D245=1,M245=1),INDEX(―!$O$17:$P$19,MATCH(9-分岐管理シート!N245-分岐管理シート!O245,―!$P$17:$P$19,0),1),""),"")</f>
        <v/>
      </c>
      <c r="BN245" t="str">
        <f>IF(AE245&lt;2,"",―!$AP$28)</f>
        <v/>
      </c>
      <c r="BO245" t="str">
        <f t="shared" si="19"/>
        <v/>
      </c>
      <c r="BP245" t="str">
        <f t="shared" si="24"/>
        <v/>
      </c>
      <c r="BR245">
        <f t="shared" si="18"/>
        <v>0</v>
      </c>
    </row>
    <row r="246" spans="3:70" x14ac:dyDescent="0.15">
      <c r="C246">
        <v>174</v>
      </c>
      <c r="D246" s="22">
        <f>IF(実施計画様式!D246="",0,IFERROR(VLOOKUP(実施計画様式!D246,―!A:B,2,FALSE),"error"))</f>
        <v>0</v>
      </c>
      <c r="E246">
        <f>IF(実施計画様式!E246="",0,IFERROR(VLOOKUP(実施計画様式!E246,―!$C$40:$D$47,2,FALSE),"error"))</f>
        <v>0</v>
      </c>
      <c r="F246">
        <f>IF(実施計画様式!F246="",0,IFERROR(VLOOKUP(実施計画様式!F246,―!$E$2:$F$2,2,FALSE),"error"))</f>
        <v>0</v>
      </c>
      <c r="G246">
        <f>IFERROR(VLOOKUP(実施計画様式!G246,―!$G$2:$H$2,2,FALSE),0)</f>
        <v>0</v>
      </c>
      <c r="H246">
        <f>IF(実施計画様式!H246="",0,1)</f>
        <v>0</v>
      </c>
      <c r="I246">
        <f>IF(実施計画様式!I246="",0,IFERROR(VLOOKUP(実施計画様式!I246,―!$I$2:$J$2,2,FALSE),"error"))</f>
        <v>0</v>
      </c>
      <c r="J246">
        <f>IF(実施計画様式!J246="",0,1)</f>
        <v>0</v>
      </c>
      <c r="K246">
        <f>IF(実施計画様式!K246="",0,IFERROR(VLOOKUP(実施計画様式!K246,―!K:L,2,FALSE),"error"))</f>
        <v>0</v>
      </c>
      <c r="L246">
        <f>IF(実施計画様式!L246="",0,IFERROR(VLOOKUP(実施計画様式!L246,―!$M$2:$N$2,2,FALSE),"error"))</f>
        <v>0</v>
      </c>
      <c r="M246">
        <f>IFERROR(VLOOKUP(実施計画様式!M246,―!O:P,2,FALSE),0)</f>
        <v>0</v>
      </c>
      <c r="N246">
        <f>IF(実施計画様式!N246="",0,IFERROR(VLOOKUP(実施計画様式!N246,―!$O$1:$P$12,2,FALSE),"error"))</f>
        <v>0</v>
      </c>
      <c r="O246">
        <f>IF(実施計画様式!O246="",0,IFERROR(VLOOKUP(実施計画様式!O246,―!$O$1:$P$12,2,FALSE),"error"))</f>
        <v>0</v>
      </c>
      <c r="P246">
        <f>IF(実施計画様式!P246="",0,IFERROR(VLOOKUP(実施計画様式!P246,―!$O$1:$P$12,2,FALSE),"error"))</f>
        <v>0</v>
      </c>
      <c r="Q246">
        <f>IF(実施計画様式!Q246="",0,1)</f>
        <v>0</v>
      </c>
      <c r="R246" t="s">
        <v>7625</v>
      </c>
      <c r="S246" t="s">
        <v>7625</v>
      </c>
      <c r="T246">
        <f>IF(実施計画様式!T246="",0,1)</f>
        <v>0</v>
      </c>
      <c r="U246">
        <f>IF(実施計画様式!U246="",0,1)</f>
        <v>0</v>
      </c>
      <c r="V246">
        <f>IF(実施計画様式!V246="",0,1)</f>
        <v>0</v>
      </c>
      <c r="W246">
        <f>IF(実施計画様式!W246="",0,1)</f>
        <v>0</v>
      </c>
      <c r="X246">
        <f>IF(実施計画様式!X246="",0,1)</f>
        <v>0</v>
      </c>
      <c r="Y246">
        <f>IF(実施計画様式!Y246="",0,1)</f>
        <v>0</v>
      </c>
      <c r="Z246">
        <f>IF(実施計画様式!Z246="",0,1)</f>
        <v>0</v>
      </c>
      <c r="AA246">
        <f>IF(実施計画様式!AA246="",0,1)</f>
        <v>0</v>
      </c>
      <c r="AB246">
        <f>IF(実施計画様式!AB246="",0,IFERROR(VLOOKUP(実施計画様式!AB246,―!$Q$2:$R$3,2,FALSE),"error"))</f>
        <v>0</v>
      </c>
      <c r="AC246">
        <f>IF(実施計画様式!AC246="",0,IFERROR(VLOOKUP(実施計画様式!AC246,―!$S$2:$T$3,2,FALSE),"error"))</f>
        <v>0</v>
      </c>
      <c r="AD246">
        <f>IF(実施計画様式!AD246="",0,IFERROR(VLOOKUP(実施計画様式!AD246,―!$U$2:$V$3,2,FALSE),"error"))</f>
        <v>0</v>
      </c>
      <c r="AE246">
        <f>IF(実施計画様式!AE246="",0,IFERROR(VLOOKUP(実施計画様式!AE246,―!$W$2:$X$3,2,FALSE),"error"))</f>
        <v>0</v>
      </c>
      <c r="AF246">
        <f>IF(実施計画様式!AF246="",0,IFERROR(VLOOKUP(実施計画様式!AF246,―!$AP$29:$AQ$29,2,FALSE),"error"))</f>
        <v>0</v>
      </c>
      <c r="AG246">
        <f>IF(実施計画様式!AG246="",0,IFERROR(VLOOKUP(実施計画様式!AG246,―!Y:Z,2,FALSE),"error"))</f>
        <v>0</v>
      </c>
      <c r="AH246">
        <f>IF(実施計画様式!AH246="",0,IFERROR(VLOOKUP(実施計画様式!AH246,―!AA:AB,2,FALSE),"error"))</f>
        <v>0</v>
      </c>
      <c r="AI246">
        <f>IF(実施計画様式!AI246="",0,IFERROR(VLOOKUP(実施計画様式!AI246,―!AN:AO,2,FALSE),"error"))</f>
        <v>0</v>
      </c>
      <c r="AJ246">
        <f>IF(実施計画様式!AJ246="",0,IFERROR(VLOOKUP(実施計画様式!AJ246,―!AN:AO,2,FALSE),"error"))</f>
        <v>0</v>
      </c>
      <c r="AK246">
        <f>IF(実施計画様式!AK246="",0,IFERROR(VLOOKUP(実施計画様式!AK246,―!AN:AO,2,FALSE),"error"))</f>
        <v>0</v>
      </c>
      <c r="AL246">
        <f>IF(実施計画様式!AL246="",0,1)</f>
        <v>0</v>
      </c>
      <c r="AM246">
        <f>IF(実施計画様式!AM246="",0,IFERROR(VLOOKUP(実施計画様式!AM246,―!$AP$10:$AQ$23,2,FALSE),"error"))</f>
        <v>0</v>
      </c>
      <c r="AN246">
        <f>IF(実施計画様式!AN246="",0,IFERROR(VLOOKUP(実施計画様式!AN246,―!$AP$39:$AQ$44,2,FALSE),"error"))</f>
        <v>0</v>
      </c>
      <c r="AO246">
        <f>IF(実施計画様式!AO246="",0,IFERROR(VLOOKUP(実施計画様式!AO246,参考資料1_対象分野リスト!$B$2:$C$46,2,FALSE),"error"))</f>
        <v>0</v>
      </c>
      <c r="AP246">
        <f>IF(実施計画様式!AP246="",0,IFERROR(VLOOKUP(実施計画様式!AP246,参考資料1_対象分野リスト!$B$2:$C$46,2,FALSE),"error"))</f>
        <v>0</v>
      </c>
      <c r="AQ246">
        <f>IF(実施計画様式!AQ246="",0,IFERROR(VLOOKUP(実施計画様式!AQ246,参考資料1_対象分野リスト!$B$2:$C$46,2,FALSE),"error"))</f>
        <v>0</v>
      </c>
      <c r="AR246">
        <f>IF(実施計画様式!AR246="",0,IFERROR(VLOOKUP(実施計画様式!AR246,参考資料1_対象分野リスト!$B$2:$C$46,2,FALSE),"error"))</f>
        <v>0</v>
      </c>
      <c r="AS246">
        <f>IF(実施計画様式!AS246="",0,IFERROR(VLOOKUP(実施計画様式!AS246,参考資料1_対象分野リスト!$E$5:$F$35,2,FALSE),"error"))</f>
        <v>0</v>
      </c>
      <c r="BB246">
        <f>IF(実施計画様式!BB246="",0,IFERROR(VLOOKUP(実施計画様式!BB246,―!AK:AL,2,FALSE),"error"))</f>
        <v>0</v>
      </c>
      <c r="BC246" t="str">
        <f t="shared" si="17"/>
        <v/>
      </c>
      <c r="BF246">
        <v>99</v>
      </c>
      <c r="BG246" t="str">
        <f t="shared" si="20"/>
        <v/>
      </c>
      <c r="BH246" t="str">
        <f>IF(AG246&gt;0,IF(VLOOKUP($B$62,―!$Y$2:$Z$25,2,FALSE)&lt;分岐管理シート!AG246,"予算化方法","予算化方法_未定なし"),"")</f>
        <v/>
      </c>
      <c r="BI246" t="str">
        <f t="shared" si="21"/>
        <v/>
      </c>
      <c r="BJ246" t="str">
        <f t="shared" si="22"/>
        <v/>
      </c>
      <c r="BK246" t="str">
        <f t="shared" si="23"/>
        <v/>
      </c>
      <c r="BL246" t="str">
        <f>_xlfn.IFNA(IF(AND(D246=1,M246=1),INDEX(―!$O$20:$P$26,MATCH(分岐管理シート!N246*100,―!$P$20:$P$26,0),1),""),"")</f>
        <v/>
      </c>
      <c r="BM246" t="str">
        <f>_xlfn.IFNA(IF(AND(D246=1,M246=1),INDEX(―!$O$17:$P$19,MATCH(9-分岐管理シート!N246-分岐管理シート!O246,―!$P$17:$P$19,0),1),""),"")</f>
        <v/>
      </c>
      <c r="BN246" t="str">
        <f>IF(AE246&lt;2,"",―!$AP$28)</f>
        <v/>
      </c>
      <c r="BO246" t="str">
        <f t="shared" si="19"/>
        <v/>
      </c>
      <c r="BP246" t="str">
        <f t="shared" si="24"/>
        <v/>
      </c>
      <c r="BR246">
        <f t="shared" si="18"/>
        <v>0</v>
      </c>
    </row>
    <row r="247" spans="3:70" x14ac:dyDescent="0.15">
      <c r="C247">
        <v>175</v>
      </c>
      <c r="D247" s="22">
        <f>IF(実施計画様式!D247="",0,IFERROR(VLOOKUP(実施計画様式!D247,―!A:B,2,FALSE),"error"))</f>
        <v>0</v>
      </c>
      <c r="E247">
        <f>IF(実施計画様式!E247="",0,IFERROR(VLOOKUP(実施計画様式!E247,―!$C$40:$D$47,2,FALSE),"error"))</f>
        <v>0</v>
      </c>
      <c r="F247">
        <f>IF(実施計画様式!F247="",0,IFERROR(VLOOKUP(実施計画様式!F247,―!$E$2:$F$2,2,FALSE),"error"))</f>
        <v>0</v>
      </c>
      <c r="G247">
        <f>IFERROR(VLOOKUP(実施計画様式!G247,―!$G$2:$H$2,2,FALSE),0)</f>
        <v>0</v>
      </c>
      <c r="H247">
        <f>IF(実施計画様式!H247="",0,1)</f>
        <v>0</v>
      </c>
      <c r="I247">
        <f>IF(実施計画様式!I247="",0,IFERROR(VLOOKUP(実施計画様式!I247,―!$I$2:$J$2,2,FALSE),"error"))</f>
        <v>0</v>
      </c>
      <c r="J247">
        <f>IF(実施計画様式!J247="",0,1)</f>
        <v>0</v>
      </c>
      <c r="K247">
        <f>IF(実施計画様式!K247="",0,IFERROR(VLOOKUP(実施計画様式!K247,―!K:L,2,FALSE),"error"))</f>
        <v>0</v>
      </c>
      <c r="L247">
        <f>IF(実施計画様式!L247="",0,IFERROR(VLOOKUP(実施計画様式!L247,―!$M$2:$N$2,2,FALSE),"error"))</f>
        <v>0</v>
      </c>
      <c r="M247">
        <f>IFERROR(VLOOKUP(実施計画様式!M247,―!O:P,2,FALSE),0)</f>
        <v>0</v>
      </c>
      <c r="N247">
        <f>IF(実施計画様式!N247="",0,IFERROR(VLOOKUP(実施計画様式!N247,―!$O$1:$P$12,2,FALSE),"error"))</f>
        <v>0</v>
      </c>
      <c r="O247">
        <f>IF(実施計画様式!O247="",0,IFERROR(VLOOKUP(実施計画様式!O247,―!$O$1:$P$12,2,FALSE),"error"))</f>
        <v>0</v>
      </c>
      <c r="P247">
        <f>IF(実施計画様式!P247="",0,IFERROR(VLOOKUP(実施計画様式!P247,―!$O$1:$P$12,2,FALSE),"error"))</f>
        <v>0</v>
      </c>
      <c r="Q247">
        <f>IF(実施計画様式!Q247="",0,1)</f>
        <v>0</v>
      </c>
      <c r="R247" t="s">
        <v>7625</v>
      </c>
      <c r="S247" t="s">
        <v>7625</v>
      </c>
      <c r="T247">
        <f>IF(実施計画様式!T247="",0,1)</f>
        <v>0</v>
      </c>
      <c r="U247">
        <f>IF(実施計画様式!U247="",0,1)</f>
        <v>0</v>
      </c>
      <c r="V247">
        <f>IF(実施計画様式!V247="",0,1)</f>
        <v>0</v>
      </c>
      <c r="W247">
        <f>IF(実施計画様式!W247="",0,1)</f>
        <v>0</v>
      </c>
      <c r="X247">
        <f>IF(実施計画様式!X247="",0,1)</f>
        <v>0</v>
      </c>
      <c r="Y247">
        <f>IF(実施計画様式!Y247="",0,1)</f>
        <v>0</v>
      </c>
      <c r="Z247">
        <f>IF(実施計画様式!Z247="",0,1)</f>
        <v>0</v>
      </c>
      <c r="AA247">
        <f>IF(実施計画様式!AA247="",0,1)</f>
        <v>0</v>
      </c>
      <c r="AB247">
        <f>IF(実施計画様式!AB247="",0,IFERROR(VLOOKUP(実施計画様式!AB247,―!$Q$2:$R$3,2,FALSE),"error"))</f>
        <v>0</v>
      </c>
      <c r="AC247">
        <f>IF(実施計画様式!AC247="",0,IFERROR(VLOOKUP(実施計画様式!AC247,―!$S$2:$T$3,2,FALSE),"error"))</f>
        <v>0</v>
      </c>
      <c r="AD247">
        <f>IF(実施計画様式!AD247="",0,IFERROR(VLOOKUP(実施計画様式!AD247,―!$U$2:$V$3,2,FALSE),"error"))</f>
        <v>0</v>
      </c>
      <c r="AE247">
        <f>IF(実施計画様式!AE247="",0,IFERROR(VLOOKUP(実施計画様式!AE247,―!$W$2:$X$3,2,FALSE),"error"))</f>
        <v>0</v>
      </c>
      <c r="AF247">
        <f>IF(実施計画様式!AF247="",0,IFERROR(VLOOKUP(実施計画様式!AF247,―!$AP$29:$AQ$29,2,FALSE),"error"))</f>
        <v>0</v>
      </c>
      <c r="AG247">
        <f>IF(実施計画様式!AG247="",0,IFERROR(VLOOKUP(実施計画様式!AG247,―!Y:Z,2,FALSE),"error"))</f>
        <v>0</v>
      </c>
      <c r="AH247">
        <f>IF(実施計画様式!AH247="",0,IFERROR(VLOOKUP(実施計画様式!AH247,―!AA:AB,2,FALSE),"error"))</f>
        <v>0</v>
      </c>
      <c r="AI247">
        <f>IF(実施計画様式!AI247="",0,IFERROR(VLOOKUP(実施計画様式!AI247,―!AN:AO,2,FALSE),"error"))</f>
        <v>0</v>
      </c>
      <c r="AJ247">
        <f>IF(実施計画様式!AJ247="",0,IFERROR(VLOOKUP(実施計画様式!AJ247,―!AN:AO,2,FALSE),"error"))</f>
        <v>0</v>
      </c>
      <c r="AK247">
        <f>IF(実施計画様式!AK247="",0,IFERROR(VLOOKUP(実施計画様式!AK247,―!AN:AO,2,FALSE),"error"))</f>
        <v>0</v>
      </c>
      <c r="AL247">
        <f>IF(実施計画様式!AL247="",0,1)</f>
        <v>0</v>
      </c>
      <c r="AM247">
        <f>IF(実施計画様式!AM247="",0,IFERROR(VLOOKUP(実施計画様式!AM247,―!$AP$10:$AQ$23,2,FALSE),"error"))</f>
        <v>0</v>
      </c>
      <c r="AN247">
        <f>IF(実施計画様式!AN247="",0,IFERROR(VLOOKUP(実施計画様式!AN247,―!$AP$39:$AQ$44,2,FALSE),"error"))</f>
        <v>0</v>
      </c>
      <c r="AO247">
        <f>IF(実施計画様式!AO247="",0,IFERROR(VLOOKUP(実施計画様式!AO247,参考資料1_対象分野リスト!$B$2:$C$46,2,FALSE),"error"))</f>
        <v>0</v>
      </c>
      <c r="AP247">
        <f>IF(実施計画様式!AP247="",0,IFERROR(VLOOKUP(実施計画様式!AP247,参考資料1_対象分野リスト!$B$2:$C$46,2,FALSE),"error"))</f>
        <v>0</v>
      </c>
      <c r="AQ247">
        <f>IF(実施計画様式!AQ247="",0,IFERROR(VLOOKUP(実施計画様式!AQ247,参考資料1_対象分野リスト!$B$2:$C$46,2,FALSE),"error"))</f>
        <v>0</v>
      </c>
      <c r="AR247">
        <f>IF(実施計画様式!AR247="",0,IFERROR(VLOOKUP(実施計画様式!AR247,参考資料1_対象分野リスト!$B$2:$C$46,2,FALSE),"error"))</f>
        <v>0</v>
      </c>
      <c r="AS247">
        <f>IF(実施計画様式!AS247="",0,IFERROR(VLOOKUP(実施計画様式!AS247,参考資料1_対象分野リスト!$E$5:$F$35,2,FALSE),"error"))</f>
        <v>0</v>
      </c>
      <c r="BB247">
        <f>IF(実施計画様式!BB247="",0,IFERROR(VLOOKUP(実施計画様式!BB247,―!AK:AL,2,FALSE),"error"))</f>
        <v>0</v>
      </c>
      <c r="BC247" t="str">
        <f t="shared" si="17"/>
        <v/>
      </c>
      <c r="BF247">
        <v>99</v>
      </c>
      <c r="BG247" t="str">
        <f t="shared" si="20"/>
        <v/>
      </c>
      <c r="BH247" t="str">
        <f>IF(AG247&gt;0,IF(VLOOKUP($B$62,―!$Y$2:$Z$25,2,FALSE)&lt;分岐管理シート!AG247,"予算化方法","予算化方法_未定なし"),"")</f>
        <v/>
      </c>
      <c r="BI247" t="str">
        <f t="shared" si="21"/>
        <v/>
      </c>
      <c r="BJ247" t="str">
        <f t="shared" si="22"/>
        <v/>
      </c>
      <c r="BK247" t="str">
        <f t="shared" si="23"/>
        <v/>
      </c>
      <c r="BL247" t="str">
        <f>_xlfn.IFNA(IF(AND(D247=1,M247=1),INDEX(―!$O$20:$P$26,MATCH(分岐管理シート!N247*100,―!$P$20:$P$26,0),1),""),"")</f>
        <v/>
      </c>
      <c r="BM247" t="str">
        <f>_xlfn.IFNA(IF(AND(D247=1,M247=1),INDEX(―!$O$17:$P$19,MATCH(9-分岐管理シート!N247-分岐管理シート!O247,―!$P$17:$P$19,0),1),""),"")</f>
        <v/>
      </c>
      <c r="BN247" t="str">
        <f>IF(AE247&lt;2,"",―!$AP$28)</f>
        <v/>
      </c>
      <c r="BO247" t="str">
        <f t="shared" si="19"/>
        <v/>
      </c>
      <c r="BP247" t="str">
        <f t="shared" si="24"/>
        <v/>
      </c>
      <c r="BR247">
        <f t="shared" si="18"/>
        <v>0</v>
      </c>
    </row>
    <row r="248" spans="3:70" x14ac:dyDescent="0.15">
      <c r="C248">
        <v>176</v>
      </c>
      <c r="D248" s="22">
        <f>IF(実施計画様式!D248="",0,IFERROR(VLOOKUP(実施計画様式!D248,―!A:B,2,FALSE),"error"))</f>
        <v>0</v>
      </c>
      <c r="E248">
        <f>IF(実施計画様式!E248="",0,IFERROR(VLOOKUP(実施計画様式!E248,―!$C$40:$D$47,2,FALSE),"error"))</f>
        <v>0</v>
      </c>
      <c r="F248">
        <f>IF(実施計画様式!F248="",0,IFERROR(VLOOKUP(実施計画様式!F248,―!$E$2:$F$2,2,FALSE),"error"))</f>
        <v>0</v>
      </c>
      <c r="G248">
        <f>IFERROR(VLOOKUP(実施計画様式!G248,―!$G$2:$H$2,2,FALSE),0)</f>
        <v>0</v>
      </c>
      <c r="H248">
        <f>IF(実施計画様式!H248="",0,1)</f>
        <v>0</v>
      </c>
      <c r="I248">
        <f>IF(実施計画様式!I248="",0,IFERROR(VLOOKUP(実施計画様式!I248,―!$I$2:$J$2,2,FALSE),"error"))</f>
        <v>0</v>
      </c>
      <c r="J248">
        <f>IF(実施計画様式!J248="",0,1)</f>
        <v>0</v>
      </c>
      <c r="K248">
        <f>IF(実施計画様式!K248="",0,IFERROR(VLOOKUP(実施計画様式!K248,―!K:L,2,FALSE),"error"))</f>
        <v>0</v>
      </c>
      <c r="L248">
        <f>IF(実施計画様式!L248="",0,IFERROR(VLOOKUP(実施計画様式!L248,―!$M$2:$N$2,2,FALSE),"error"))</f>
        <v>0</v>
      </c>
      <c r="M248">
        <f>IFERROR(VLOOKUP(実施計画様式!M248,―!O:P,2,FALSE),0)</f>
        <v>0</v>
      </c>
      <c r="N248">
        <f>IF(実施計画様式!N248="",0,IFERROR(VLOOKUP(実施計画様式!N248,―!$O$1:$P$12,2,FALSE),"error"))</f>
        <v>0</v>
      </c>
      <c r="O248">
        <f>IF(実施計画様式!O248="",0,IFERROR(VLOOKUP(実施計画様式!O248,―!$O$1:$P$12,2,FALSE),"error"))</f>
        <v>0</v>
      </c>
      <c r="P248">
        <f>IF(実施計画様式!P248="",0,IFERROR(VLOOKUP(実施計画様式!P248,―!$O$1:$P$12,2,FALSE),"error"))</f>
        <v>0</v>
      </c>
      <c r="Q248">
        <f>IF(実施計画様式!Q248="",0,1)</f>
        <v>0</v>
      </c>
      <c r="R248" t="s">
        <v>7625</v>
      </c>
      <c r="S248" t="s">
        <v>7625</v>
      </c>
      <c r="T248">
        <f>IF(実施計画様式!T248="",0,1)</f>
        <v>0</v>
      </c>
      <c r="U248">
        <f>IF(実施計画様式!U248="",0,1)</f>
        <v>0</v>
      </c>
      <c r="V248">
        <f>IF(実施計画様式!V248="",0,1)</f>
        <v>0</v>
      </c>
      <c r="W248">
        <f>IF(実施計画様式!W248="",0,1)</f>
        <v>0</v>
      </c>
      <c r="X248">
        <f>IF(実施計画様式!X248="",0,1)</f>
        <v>0</v>
      </c>
      <c r="Y248">
        <f>IF(実施計画様式!Y248="",0,1)</f>
        <v>0</v>
      </c>
      <c r="Z248">
        <f>IF(実施計画様式!Z248="",0,1)</f>
        <v>0</v>
      </c>
      <c r="AA248">
        <f>IF(実施計画様式!AA248="",0,1)</f>
        <v>0</v>
      </c>
      <c r="AB248">
        <f>IF(実施計画様式!AB248="",0,IFERROR(VLOOKUP(実施計画様式!AB248,―!$Q$2:$R$3,2,FALSE),"error"))</f>
        <v>0</v>
      </c>
      <c r="AC248">
        <f>IF(実施計画様式!AC248="",0,IFERROR(VLOOKUP(実施計画様式!AC248,―!$S$2:$T$3,2,FALSE),"error"))</f>
        <v>0</v>
      </c>
      <c r="AD248">
        <f>IF(実施計画様式!AD248="",0,IFERROR(VLOOKUP(実施計画様式!AD248,―!$U$2:$V$3,2,FALSE),"error"))</f>
        <v>0</v>
      </c>
      <c r="AE248">
        <f>IF(実施計画様式!AE248="",0,IFERROR(VLOOKUP(実施計画様式!AE248,―!$W$2:$X$3,2,FALSE),"error"))</f>
        <v>0</v>
      </c>
      <c r="AF248">
        <f>IF(実施計画様式!AF248="",0,IFERROR(VLOOKUP(実施計画様式!AF248,―!$AP$29:$AQ$29,2,FALSE),"error"))</f>
        <v>0</v>
      </c>
      <c r="AG248">
        <f>IF(実施計画様式!AG248="",0,IFERROR(VLOOKUP(実施計画様式!AG248,―!Y:Z,2,FALSE),"error"))</f>
        <v>0</v>
      </c>
      <c r="AH248">
        <f>IF(実施計画様式!AH248="",0,IFERROR(VLOOKUP(実施計画様式!AH248,―!AA:AB,2,FALSE),"error"))</f>
        <v>0</v>
      </c>
      <c r="AI248">
        <f>IF(実施計画様式!AI248="",0,IFERROR(VLOOKUP(実施計画様式!AI248,―!AN:AO,2,FALSE),"error"))</f>
        <v>0</v>
      </c>
      <c r="AJ248">
        <f>IF(実施計画様式!AJ248="",0,IFERROR(VLOOKUP(実施計画様式!AJ248,―!AN:AO,2,FALSE),"error"))</f>
        <v>0</v>
      </c>
      <c r="AK248">
        <f>IF(実施計画様式!AK248="",0,IFERROR(VLOOKUP(実施計画様式!AK248,―!AN:AO,2,FALSE),"error"))</f>
        <v>0</v>
      </c>
      <c r="AL248">
        <f>IF(実施計画様式!AL248="",0,1)</f>
        <v>0</v>
      </c>
      <c r="AM248">
        <f>IF(実施計画様式!AM248="",0,IFERROR(VLOOKUP(実施計画様式!AM248,―!$AP$10:$AQ$23,2,FALSE),"error"))</f>
        <v>0</v>
      </c>
      <c r="AN248">
        <f>IF(実施計画様式!AN248="",0,IFERROR(VLOOKUP(実施計画様式!AN248,―!$AP$39:$AQ$44,2,FALSE),"error"))</f>
        <v>0</v>
      </c>
      <c r="AO248">
        <f>IF(実施計画様式!AO248="",0,IFERROR(VLOOKUP(実施計画様式!AO248,参考資料1_対象分野リスト!$B$2:$C$46,2,FALSE),"error"))</f>
        <v>0</v>
      </c>
      <c r="AP248">
        <f>IF(実施計画様式!AP248="",0,IFERROR(VLOOKUP(実施計画様式!AP248,参考資料1_対象分野リスト!$B$2:$C$46,2,FALSE),"error"))</f>
        <v>0</v>
      </c>
      <c r="AQ248">
        <f>IF(実施計画様式!AQ248="",0,IFERROR(VLOOKUP(実施計画様式!AQ248,参考資料1_対象分野リスト!$B$2:$C$46,2,FALSE),"error"))</f>
        <v>0</v>
      </c>
      <c r="AR248">
        <f>IF(実施計画様式!AR248="",0,IFERROR(VLOOKUP(実施計画様式!AR248,参考資料1_対象分野リスト!$B$2:$C$46,2,FALSE),"error"))</f>
        <v>0</v>
      </c>
      <c r="AS248">
        <f>IF(実施計画様式!AS248="",0,IFERROR(VLOOKUP(実施計画様式!AS248,参考資料1_対象分野リスト!$E$5:$F$35,2,FALSE),"error"))</f>
        <v>0</v>
      </c>
      <c r="BB248">
        <f>IF(実施計画様式!BB248="",0,IFERROR(VLOOKUP(実施計画様式!BB248,―!AK:AL,2,FALSE),"error"))</f>
        <v>0</v>
      </c>
      <c r="BC248" t="str">
        <f t="shared" si="17"/>
        <v/>
      </c>
      <c r="BF248">
        <v>99</v>
      </c>
      <c r="BG248" t="str">
        <f t="shared" si="20"/>
        <v/>
      </c>
      <c r="BH248" t="str">
        <f>IF(AG248&gt;0,IF(VLOOKUP($B$62,―!$Y$2:$Z$25,2,FALSE)&lt;分岐管理シート!AG248,"予算化方法","予算化方法_未定なし"),"")</f>
        <v/>
      </c>
      <c r="BI248" t="str">
        <f t="shared" si="21"/>
        <v/>
      </c>
      <c r="BJ248" t="str">
        <f t="shared" si="22"/>
        <v/>
      </c>
      <c r="BK248" t="str">
        <f t="shared" si="23"/>
        <v/>
      </c>
      <c r="BL248" t="str">
        <f>_xlfn.IFNA(IF(AND(D248=1,M248=1),INDEX(―!$O$20:$P$26,MATCH(分岐管理シート!N248*100,―!$P$20:$P$26,0),1),""),"")</f>
        <v/>
      </c>
      <c r="BM248" t="str">
        <f>_xlfn.IFNA(IF(AND(D248=1,M248=1),INDEX(―!$O$17:$P$19,MATCH(9-分岐管理シート!N248-分岐管理シート!O248,―!$P$17:$P$19,0),1),""),"")</f>
        <v/>
      </c>
      <c r="BN248" t="str">
        <f>IF(AE248&lt;2,"",―!$AP$28)</f>
        <v/>
      </c>
      <c r="BO248" t="str">
        <f t="shared" si="19"/>
        <v/>
      </c>
      <c r="BP248" t="str">
        <f t="shared" si="24"/>
        <v/>
      </c>
      <c r="BR248">
        <f t="shared" si="18"/>
        <v>0</v>
      </c>
    </row>
    <row r="249" spans="3:70" x14ac:dyDescent="0.15">
      <c r="C249">
        <v>177</v>
      </c>
      <c r="D249" s="22">
        <f>IF(実施計画様式!D249="",0,IFERROR(VLOOKUP(実施計画様式!D249,―!A:B,2,FALSE),"error"))</f>
        <v>0</v>
      </c>
      <c r="E249">
        <f>IF(実施計画様式!E249="",0,IFERROR(VLOOKUP(実施計画様式!E249,―!$C$40:$D$47,2,FALSE),"error"))</f>
        <v>0</v>
      </c>
      <c r="F249">
        <f>IF(実施計画様式!F249="",0,IFERROR(VLOOKUP(実施計画様式!F249,―!$E$2:$F$2,2,FALSE),"error"))</f>
        <v>0</v>
      </c>
      <c r="G249">
        <f>IFERROR(VLOOKUP(実施計画様式!G249,―!$G$2:$H$2,2,FALSE),0)</f>
        <v>0</v>
      </c>
      <c r="H249">
        <f>IF(実施計画様式!H249="",0,1)</f>
        <v>0</v>
      </c>
      <c r="I249">
        <f>IF(実施計画様式!I249="",0,IFERROR(VLOOKUP(実施計画様式!I249,―!$I$2:$J$2,2,FALSE),"error"))</f>
        <v>0</v>
      </c>
      <c r="J249">
        <f>IF(実施計画様式!J249="",0,1)</f>
        <v>0</v>
      </c>
      <c r="K249">
        <f>IF(実施計画様式!K249="",0,IFERROR(VLOOKUP(実施計画様式!K249,―!K:L,2,FALSE),"error"))</f>
        <v>0</v>
      </c>
      <c r="L249">
        <f>IF(実施計画様式!L249="",0,IFERROR(VLOOKUP(実施計画様式!L249,―!$M$2:$N$2,2,FALSE),"error"))</f>
        <v>0</v>
      </c>
      <c r="M249">
        <f>IFERROR(VLOOKUP(実施計画様式!M249,―!O:P,2,FALSE),0)</f>
        <v>0</v>
      </c>
      <c r="N249">
        <f>IF(実施計画様式!N249="",0,IFERROR(VLOOKUP(実施計画様式!N249,―!$O$1:$P$12,2,FALSE),"error"))</f>
        <v>0</v>
      </c>
      <c r="O249">
        <f>IF(実施計画様式!O249="",0,IFERROR(VLOOKUP(実施計画様式!O249,―!$O$1:$P$12,2,FALSE),"error"))</f>
        <v>0</v>
      </c>
      <c r="P249">
        <f>IF(実施計画様式!P249="",0,IFERROR(VLOOKUP(実施計画様式!P249,―!$O$1:$P$12,2,FALSE),"error"))</f>
        <v>0</v>
      </c>
      <c r="Q249">
        <f>IF(実施計画様式!Q249="",0,1)</f>
        <v>0</v>
      </c>
      <c r="R249" t="s">
        <v>7625</v>
      </c>
      <c r="S249" t="s">
        <v>7625</v>
      </c>
      <c r="T249">
        <f>IF(実施計画様式!T249="",0,1)</f>
        <v>0</v>
      </c>
      <c r="U249">
        <f>IF(実施計画様式!U249="",0,1)</f>
        <v>0</v>
      </c>
      <c r="V249">
        <f>IF(実施計画様式!V249="",0,1)</f>
        <v>0</v>
      </c>
      <c r="W249">
        <f>IF(実施計画様式!W249="",0,1)</f>
        <v>0</v>
      </c>
      <c r="X249">
        <f>IF(実施計画様式!X249="",0,1)</f>
        <v>0</v>
      </c>
      <c r="Y249">
        <f>IF(実施計画様式!Y249="",0,1)</f>
        <v>0</v>
      </c>
      <c r="Z249">
        <f>IF(実施計画様式!Z249="",0,1)</f>
        <v>0</v>
      </c>
      <c r="AA249">
        <f>IF(実施計画様式!AA249="",0,1)</f>
        <v>0</v>
      </c>
      <c r="AB249">
        <f>IF(実施計画様式!AB249="",0,IFERROR(VLOOKUP(実施計画様式!AB249,―!$Q$2:$R$3,2,FALSE),"error"))</f>
        <v>0</v>
      </c>
      <c r="AC249">
        <f>IF(実施計画様式!AC249="",0,IFERROR(VLOOKUP(実施計画様式!AC249,―!$S$2:$T$3,2,FALSE),"error"))</f>
        <v>0</v>
      </c>
      <c r="AD249">
        <f>IF(実施計画様式!AD249="",0,IFERROR(VLOOKUP(実施計画様式!AD249,―!$U$2:$V$3,2,FALSE),"error"))</f>
        <v>0</v>
      </c>
      <c r="AE249">
        <f>IF(実施計画様式!AE249="",0,IFERROR(VLOOKUP(実施計画様式!AE249,―!$W$2:$X$3,2,FALSE),"error"))</f>
        <v>0</v>
      </c>
      <c r="AF249">
        <f>IF(実施計画様式!AF249="",0,IFERROR(VLOOKUP(実施計画様式!AF249,―!$AP$29:$AQ$29,2,FALSE),"error"))</f>
        <v>0</v>
      </c>
      <c r="AG249">
        <f>IF(実施計画様式!AG249="",0,IFERROR(VLOOKUP(実施計画様式!AG249,―!Y:Z,2,FALSE),"error"))</f>
        <v>0</v>
      </c>
      <c r="AH249">
        <f>IF(実施計画様式!AH249="",0,IFERROR(VLOOKUP(実施計画様式!AH249,―!AA:AB,2,FALSE),"error"))</f>
        <v>0</v>
      </c>
      <c r="AI249">
        <f>IF(実施計画様式!AI249="",0,IFERROR(VLOOKUP(実施計画様式!AI249,―!AN:AO,2,FALSE),"error"))</f>
        <v>0</v>
      </c>
      <c r="AJ249">
        <f>IF(実施計画様式!AJ249="",0,IFERROR(VLOOKUP(実施計画様式!AJ249,―!AN:AO,2,FALSE),"error"))</f>
        <v>0</v>
      </c>
      <c r="AK249">
        <f>IF(実施計画様式!AK249="",0,IFERROR(VLOOKUP(実施計画様式!AK249,―!AN:AO,2,FALSE),"error"))</f>
        <v>0</v>
      </c>
      <c r="AL249">
        <f>IF(実施計画様式!AL249="",0,1)</f>
        <v>0</v>
      </c>
      <c r="AM249">
        <f>IF(実施計画様式!AM249="",0,IFERROR(VLOOKUP(実施計画様式!AM249,―!$AP$10:$AQ$23,2,FALSE),"error"))</f>
        <v>0</v>
      </c>
      <c r="AN249">
        <f>IF(実施計画様式!AN249="",0,IFERROR(VLOOKUP(実施計画様式!AN249,―!$AP$39:$AQ$44,2,FALSE),"error"))</f>
        <v>0</v>
      </c>
      <c r="AO249">
        <f>IF(実施計画様式!AO249="",0,IFERROR(VLOOKUP(実施計画様式!AO249,参考資料1_対象分野リスト!$B$2:$C$46,2,FALSE),"error"))</f>
        <v>0</v>
      </c>
      <c r="AP249">
        <f>IF(実施計画様式!AP249="",0,IFERROR(VLOOKUP(実施計画様式!AP249,参考資料1_対象分野リスト!$B$2:$C$46,2,FALSE),"error"))</f>
        <v>0</v>
      </c>
      <c r="AQ249">
        <f>IF(実施計画様式!AQ249="",0,IFERROR(VLOOKUP(実施計画様式!AQ249,参考資料1_対象分野リスト!$B$2:$C$46,2,FALSE),"error"))</f>
        <v>0</v>
      </c>
      <c r="AR249">
        <f>IF(実施計画様式!AR249="",0,IFERROR(VLOOKUP(実施計画様式!AR249,参考資料1_対象分野リスト!$B$2:$C$46,2,FALSE),"error"))</f>
        <v>0</v>
      </c>
      <c r="AS249">
        <f>IF(実施計画様式!AS249="",0,IFERROR(VLOOKUP(実施計画様式!AS249,参考資料1_対象分野リスト!$E$5:$F$35,2,FALSE),"error"))</f>
        <v>0</v>
      </c>
      <c r="BB249">
        <f>IF(実施計画様式!BB249="",0,IFERROR(VLOOKUP(実施計画様式!BB249,―!AK:AL,2,FALSE),"error"))</f>
        <v>0</v>
      </c>
      <c r="BC249" t="str">
        <f t="shared" si="17"/>
        <v/>
      </c>
      <c r="BF249">
        <v>99</v>
      </c>
      <c r="BG249" t="str">
        <f t="shared" si="20"/>
        <v/>
      </c>
      <c r="BH249" t="str">
        <f>IF(AG249&gt;0,IF(VLOOKUP($B$62,―!$Y$2:$Z$25,2,FALSE)&lt;分岐管理シート!AG249,"予算化方法","予算化方法_未定なし"),"")</f>
        <v/>
      </c>
      <c r="BI249" t="str">
        <f t="shared" si="21"/>
        <v/>
      </c>
      <c r="BJ249" t="str">
        <f t="shared" si="22"/>
        <v/>
      </c>
      <c r="BK249" t="str">
        <f t="shared" si="23"/>
        <v/>
      </c>
      <c r="BL249" t="str">
        <f>_xlfn.IFNA(IF(AND(D249=1,M249=1),INDEX(―!$O$20:$P$26,MATCH(分岐管理シート!N249*100,―!$P$20:$P$26,0),1),""),"")</f>
        <v/>
      </c>
      <c r="BM249" t="str">
        <f>_xlfn.IFNA(IF(AND(D249=1,M249=1),INDEX(―!$O$17:$P$19,MATCH(9-分岐管理シート!N249-分岐管理シート!O249,―!$P$17:$P$19,0),1),""),"")</f>
        <v/>
      </c>
      <c r="BN249" t="str">
        <f>IF(AE249&lt;2,"",―!$AP$28)</f>
        <v/>
      </c>
      <c r="BO249" t="str">
        <f t="shared" si="19"/>
        <v/>
      </c>
      <c r="BP249" t="str">
        <f t="shared" si="24"/>
        <v/>
      </c>
      <c r="BR249">
        <f t="shared" si="18"/>
        <v>0</v>
      </c>
    </row>
    <row r="250" spans="3:70" x14ac:dyDescent="0.15">
      <c r="C250">
        <v>178</v>
      </c>
      <c r="D250" s="22">
        <f>IF(実施計画様式!D250="",0,IFERROR(VLOOKUP(実施計画様式!D250,―!A:B,2,FALSE),"error"))</f>
        <v>0</v>
      </c>
      <c r="E250">
        <f>IF(実施計画様式!E250="",0,IFERROR(VLOOKUP(実施計画様式!E250,―!$C$40:$D$47,2,FALSE),"error"))</f>
        <v>0</v>
      </c>
      <c r="F250">
        <f>IF(実施計画様式!F250="",0,IFERROR(VLOOKUP(実施計画様式!F250,―!$E$2:$F$2,2,FALSE),"error"))</f>
        <v>0</v>
      </c>
      <c r="G250">
        <f>IFERROR(VLOOKUP(実施計画様式!G250,―!$G$2:$H$2,2,FALSE),0)</f>
        <v>0</v>
      </c>
      <c r="H250">
        <f>IF(実施計画様式!H250="",0,1)</f>
        <v>0</v>
      </c>
      <c r="I250">
        <f>IF(実施計画様式!I250="",0,IFERROR(VLOOKUP(実施計画様式!I250,―!$I$2:$J$2,2,FALSE),"error"))</f>
        <v>0</v>
      </c>
      <c r="J250">
        <f>IF(実施計画様式!J250="",0,1)</f>
        <v>0</v>
      </c>
      <c r="K250">
        <f>IF(実施計画様式!K250="",0,IFERROR(VLOOKUP(実施計画様式!K250,―!K:L,2,FALSE),"error"))</f>
        <v>0</v>
      </c>
      <c r="L250">
        <f>IF(実施計画様式!L250="",0,IFERROR(VLOOKUP(実施計画様式!L250,―!$M$2:$N$2,2,FALSE),"error"))</f>
        <v>0</v>
      </c>
      <c r="M250">
        <f>IFERROR(VLOOKUP(実施計画様式!M250,―!O:P,2,FALSE),0)</f>
        <v>0</v>
      </c>
      <c r="N250">
        <f>IF(実施計画様式!N250="",0,IFERROR(VLOOKUP(実施計画様式!N250,―!$O$1:$P$12,2,FALSE),"error"))</f>
        <v>0</v>
      </c>
      <c r="O250">
        <f>IF(実施計画様式!O250="",0,IFERROR(VLOOKUP(実施計画様式!O250,―!$O$1:$P$12,2,FALSE),"error"))</f>
        <v>0</v>
      </c>
      <c r="P250">
        <f>IF(実施計画様式!P250="",0,IFERROR(VLOOKUP(実施計画様式!P250,―!$O$1:$P$12,2,FALSE),"error"))</f>
        <v>0</v>
      </c>
      <c r="Q250">
        <f>IF(実施計画様式!Q250="",0,1)</f>
        <v>0</v>
      </c>
      <c r="R250" t="s">
        <v>7625</v>
      </c>
      <c r="S250" t="s">
        <v>7625</v>
      </c>
      <c r="T250">
        <f>IF(実施計画様式!T250="",0,1)</f>
        <v>0</v>
      </c>
      <c r="U250">
        <f>IF(実施計画様式!U250="",0,1)</f>
        <v>0</v>
      </c>
      <c r="V250">
        <f>IF(実施計画様式!V250="",0,1)</f>
        <v>0</v>
      </c>
      <c r="W250">
        <f>IF(実施計画様式!W250="",0,1)</f>
        <v>0</v>
      </c>
      <c r="X250">
        <f>IF(実施計画様式!X250="",0,1)</f>
        <v>0</v>
      </c>
      <c r="Y250">
        <f>IF(実施計画様式!Y250="",0,1)</f>
        <v>0</v>
      </c>
      <c r="Z250">
        <f>IF(実施計画様式!Z250="",0,1)</f>
        <v>0</v>
      </c>
      <c r="AA250">
        <f>IF(実施計画様式!AA250="",0,1)</f>
        <v>0</v>
      </c>
      <c r="AB250">
        <f>IF(実施計画様式!AB250="",0,IFERROR(VLOOKUP(実施計画様式!AB250,―!$Q$2:$R$3,2,FALSE),"error"))</f>
        <v>0</v>
      </c>
      <c r="AC250">
        <f>IF(実施計画様式!AC250="",0,IFERROR(VLOOKUP(実施計画様式!AC250,―!$S$2:$T$3,2,FALSE),"error"))</f>
        <v>0</v>
      </c>
      <c r="AD250">
        <f>IF(実施計画様式!AD250="",0,IFERROR(VLOOKUP(実施計画様式!AD250,―!$U$2:$V$3,2,FALSE),"error"))</f>
        <v>0</v>
      </c>
      <c r="AE250">
        <f>IF(実施計画様式!AE250="",0,IFERROR(VLOOKUP(実施計画様式!AE250,―!$W$2:$X$3,2,FALSE),"error"))</f>
        <v>0</v>
      </c>
      <c r="AF250">
        <f>IF(実施計画様式!AF250="",0,IFERROR(VLOOKUP(実施計画様式!AF250,―!$AP$29:$AQ$29,2,FALSE),"error"))</f>
        <v>0</v>
      </c>
      <c r="AG250">
        <f>IF(実施計画様式!AG250="",0,IFERROR(VLOOKUP(実施計画様式!AG250,―!Y:Z,2,FALSE),"error"))</f>
        <v>0</v>
      </c>
      <c r="AH250">
        <f>IF(実施計画様式!AH250="",0,IFERROR(VLOOKUP(実施計画様式!AH250,―!AA:AB,2,FALSE),"error"))</f>
        <v>0</v>
      </c>
      <c r="AI250">
        <f>IF(実施計画様式!AI250="",0,IFERROR(VLOOKUP(実施計画様式!AI250,―!AN:AO,2,FALSE),"error"))</f>
        <v>0</v>
      </c>
      <c r="AJ250">
        <f>IF(実施計画様式!AJ250="",0,IFERROR(VLOOKUP(実施計画様式!AJ250,―!AN:AO,2,FALSE),"error"))</f>
        <v>0</v>
      </c>
      <c r="AK250">
        <f>IF(実施計画様式!AK250="",0,IFERROR(VLOOKUP(実施計画様式!AK250,―!AN:AO,2,FALSE),"error"))</f>
        <v>0</v>
      </c>
      <c r="AL250">
        <f>IF(実施計画様式!AL250="",0,1)</f>
        <v>0</v>
      </c>
      <c r="AM250">
        <f>IF(実施計画様式!AM250="",0,IFERROR(VLOOKUP(実施計画様式!AM250,―!$AP$10:$AQ$23,2,FALSE),"error"))</f>
        <v>0</v>
      </c>
      <c r="AN250">
        <f>IF(実施計画様式!AN250="",0,IFERROR(VLOOKUP(実施計画様式!AN250,―!$AP$39:$AQ$44,2,FALSE),"error"))</f>
        <v>0</v>
      </c>
      <c r="AO250">
        <f>IF(実施計画様式!AO250="",0,IFERROR(VLOOKUP(実施計画様式!AO250,参考資料1_対象分野リスト!$B$2:$C$46,2,FALSE),"error"))</f>
        <v>0</v>
      </c>
      <c r="AP250">
        <f>IF(実施計画様式!AP250="",0,IFERROR(VLOOKUP(実施計画様式!AP250,参考資料1_対象分野リスト!$B$2:$C$46,2,FALSE),"error"))</f>
        <v>0</v>
      </c>
      <c r="AQ250">
        <f>IF(実施計画様式!AQ250="",0,IFERROR(VLOOKUP(実施計画様式!AQ250,参考資料1_対象分野リスト!$B$2:$C$46,2,FALSE),"error"))</f>
        <v>0</v>
      </c>
      <c r="AR250">
        <f>IF(実施計画様式!AR250="",0,IFERROR(VLOOKUP(実施計画様式!AR250,参考資料1_対象分野リスト!$B$2:$C$46,2,FALSE),"error"))</f>
        <v>0</v>
      </c>
      <c r="AS250">
        <f>IF(実施計画様式!AS250="",0,IFERROR(VLOOKUP(実施計画様式!AS250,参考資料1_対象分野リスト!$E$5:$F$35,2,FALSE),"error"))</f>
        <v>0</v>
      </c>
      <c r="BB250">
        <f>IF(実施計画様式!BB250="",0,IFERROR(VLOOKUP(実施計画様式!BB250,―!AK:AL,2,FALSE),"error"))</f>
        <v>0</v>
      </c>
      <c r="BC250" t="str">
        <f t="shared" si="17"/>
        <v/>
      </c>
      <c r="BF250">
        <v>99</v>
      </c>
      <c r="BG250" t="str">
        <f t="shared" si="20"/>
        <v/>
      </c>
      <c r="BH250" t="str">
        <f>IF(AG250&gt;0,IF(VLOOKUP($B$62,―!$Y$2:$Z$25,2,FALSE)&lt;分岐管理シート!AG250,"予算化方法","予算化方法_未定なし"),"")</f>
        <v/>
      </c>
      <c r="BI250" t="str">
        <f t="shared" si="21"/>
        <v/>
      </c>
      <c r="BJ250" t="str">
        <f t="shared" si="22"/>
        <v/>
      </c>
      <c r="BK250" t="str">
        <f t="shared" si="23"/>
        <v/>
      </c>
      <c r="BL250" t="str">
        <f>_xlfn.IFNA(IF(AND(D250=1,M250=1),INDEX(―!$O$20:$P$26,MATCH(分岐管理シート!N250*100,―!$P$20:$P$26,0),1),""),"")</f>
        <v/>
      </c>
      <c r="BM250" t="str">
        <f>_xlfn.IFNA(IF(AND(D250=1,M250=1),INDEX(―!$O$17:$P$19,MATCH(9-分岐管理シート!N250-分岐管理シート!O250,―!$P$17:$P$19,0),1),""),"")</f>
        <v/>
      </c>
      <c r="BN250" t="str">
        <f>IF(AE250&lt;2,"",―!$AP$28)</f>
        <v/>
      </c>
      <c r="BO250" t="str">
        <f t="shared" si="19"/>
        <v/>
      </c>
      <c r="BP250" t="str">
        <f t="shared" si="24"/>
        <v/>
      </c>
      <c r="BR250">
        <f t="shared" si="18"/>
        <v>0</v>
      </c>
    </row>
    <row r="251" spans="3:70" x14ac:dyDescent="0.15">
      <c r="C251">
        <v>179</v>
      </c>
      <c r="D251" s="22">
        <f>IF(実施計画様式!D251="",0,IFERROR(VLOOKUP(実施計画様式!D251,―!A:B,2,FALSE),"error"))</f>
        <v>0</v>
      </c>
      <c r="E251">
        <f>IF(実施計画様式!E251="",0,IFERROR(VLOOKUP(実施計画様式!E251,―!$C$40:$D$47,2,FALSE),"error"))</f>
        <v>0</v>
      </c>
      <c r="F251">
        <f>IF(実施計画様式!F251="",0,IFERROR(VLOOKUP(実施計画様式!F251,―!$E$2:$F$2,2,FALSE),"error"))</f>
        <v>0</v>
      </c>
      <c r="G251">
        <f>IFERROR(VLOOKUP(実施計画様式!G251,―!$G$2:$H$2,2,FALSE),0)</f>
        <v>0</v>
      </c>
      <c r="H251">
        <f>IF(実施計画様式!H251="",0,1)</f>
        <v>0</v>
      </c>
      <c r="I251">
        <f>IF(実施計画様式!I251="",0,IFERROR(VLOOKUP(実施計画様式!I251,―!$I$2:$J$2,2,FALSE),"error"))</f>
        <v>0</v>
      </c>
      <c r="J251">
        <f>IF(実施計画様式!J251="",0,1)</f>
        <v>0</v>
      </c>
      <c r="K251">
        <f>IF(実施計画様式!K251="",0,IFERROR(VLOOKUP(実施計画様式!K251,―!K:L,2,FALSE),"error"))</f>
        <v>0</v>
      </c>
      <c r="L251">
        <f>IF(実施計画様式!L251="",0,IFERROR(VLOOKUP(実施計画様式!L251,―!$M$2:$N$2,2,FALSE),"error"))</f>
        <v>0</v>
      </c>
      <c r="M251">
        <f>IFERROR(VLOOKUP(実施計画様式!M251,―!O:P,2,FALSE),0)</f>
        <v>0</v>
      </c>
      <c r="N251">
        <f>IF(実施計画様式!N251="",0,IFERROR(VLOOKUP(実施計画様式!N251,―!$O$1:$P$12,2,FALSE),"error"))</f>
        <v>0</v>
      </c>
      <c r="O251">
        <f>IF(実施計画様式!O251="",0,IFERROR(VLOOKUP(実施計画様式!O251,―!$O$1:$P$12,2,FALSE),"error"))</f>
        <v>0</v>
      </c>
      <c r="P251">
        <f>IF(実施計画様式!P251="",0,IFERROR(VLOOKUP(実施計画様式!P251,―!$O$1:$P$12,2,FALSE),"error"))</f>
        <v>0</v>
      </c>
      <c r="Q251">
        <f>IF(実施計画様式!Q251="",0,1)</f>
        <v>0</v>
      </c>
      <c r="R251" t="s">
        <v>7625</v>
      </c>
      <c r="S251" t="s">
        <v>7625</v>
      </c>
      <c r="T251">
        <f>IF(実施計画様式!T251="",0,1)</f>
        <v>0</v>
      </c>
      <c r="U251">
        <f>IF(実施計画様式!U251="",0,1)</f>
        <v>0</v>
      </c>
      <c r="V251">
        <f>IF(実施計画様式!V251="",0,1)</f>
        <v>0</v>
      </c>
      <c r="W251">
        <f>IF(実施計画様式!W251="",0,1)</f>
        <v>0</v>
      </c>
      <c r="X251">
        <f>IF(実施計画様式!X251="",0,1)</f>
        <v>0</v>
      </c>
      <c r="Y251">
        <f>IF(実施計画様式!Y251="",0,1)</f>
        <v>0</v>
      </c>
      <c r="Z251">
        <f>IF(実施計画様式!Z251="",0,1)</f>
        <v>0</v>
      </c>
      <c r="AA251">
        <f>IF(実施計画様式!AA251="",0,1)</f>
        <v>0</v>
      </c>
      <c r="AB251">
        <f>IF(実施計画様式!AB251="",0,IFERROR(VLOOKUP(実施計画様式!AB251,―!$Q$2:$R$3,2,FALSE),"error"))</f>
        <v>0</v>
      </c>
      <c r="AC251">
        <f>IF(実施計画様式!AC251="",0,IFERROR(VLOOKUP(実施計画様式!AC251,―!$S$2:$T$3,2,FALSE),"error"))</f>
        <v>0</v>
      </c>
      <c r="AD251">
        <f>IF(実施計画様式!AD251="",0,IFERROR(VLOOKUP(実施計画様式!AD251,―!$U$2:$V$3,2,FALSE),"error"))</f>
        <v>0</v>
      </c>
      <c r="AE251">
        <f>IF(実施計画様式!AE251="",0,IFERROR(VLOOKUP(実施計画様式!AE251,―!$W$2:$X$3,2,FALSE),"error"))</f>
        <v>0</v>
      </c>
      <c r="AF251">
        <f>IF(実施計画様式!AF251="",0,IFERROR(VLOOKUP(実施計画様式!AF251,―!$AP$29:$AQ$29,2,FALSE),"error"))</f>
        <v>0</v>
      </c>
      <c r="AG251">
        <f>IF(実施計画様式!AG251="",0,IFERROR(VLOOKUP(実施計画様式!AG251,―!Y:Z,2,FALSE),"error"))</f>
        <v>0</v>
      </c>
      <c r="AH251">
        <f>IF(実施計画様式!AH251="",0,IFERROR(VLOOKUP(実施計画様式!AH251,―!AA:AB,2,FALSE),"error"))</f>
        <v>0</v>
      </c>
      <c r="AI251">
        <f>IF(実施計画様式!AI251="",0,IFERROR(VLOOKUP(実施計画様式!AI251,―!AN:AO,2,FALSE),"error"))</f>
        <v>0</v>
      </c>
      <c r="AJ251">
        <f>IF(実施計画様式!AJ251="",0,IFERROR(VLOOKUP(実施計画様式!AJ251,―!AN:AO,2,FALSE),"error"))</f>
        <v>0</v>
      </c>
      <c r="AK251">
        <f>IF(実施計画様式!AK251="",0,IFERROR(VLOOKUP(実施計画様式!AK251,―!AN:AO,2,FALSE),"error"))</f>
        <v>0</v>
      </c>
      <c r="AL251">
        <f>IF(実施計画様式!AL251="",0,1)</f>
        <v>0</v>
      </c>
      <c r="AM251">
        <f>IF(実施計画様式!AM251="",0,IFERROR(VLOOKUP(実施計画様式!AM251,―!$AP$10:$AQ$23,2,FALSE),"error"))</f>
        <v>0</v>
      </c>
      <c r="AN251">
        <f>IF(実施計画様式!AN251="",0,IFERROR(VLOOKUP(実施計画様式!AN251,―!$AP$39:$AQ$44,2,FALSE),"error"))</f>
        <v>0</v>
      </c>
      <c r="AO251">
        <f>IF(実施計画様式!AO251="",0,IFERROR(VLOOKUP(実施計画様式!AO251,参考資料1_対象分野リスト!$B$2:$C$46,2,FALSE),"error"))</f>
        <v>0</v>
      </c>
      <c r="AP251">
        <f>IF(実施計画様式!AP251="",0,IFERROR(VLOOKUP(実施計画様式!AP251,参考資料1_対象分野リスト!$B$2:$C$46,2,FALSE),"error"))</f>
        <v>0</v>
      </c>
      <c r="AQ251">
        <f>IF(実施計画様式!AQ251="",0,IFERROR(VLOOKUP(実施計画様式!AQ251,参考資料1_対象分野リスト!$B$2:$C$46,2,FALSE),"error"))</f>
        <v>0</v>
      </c>
      <c r="AR251">
        <f>IF(実施計画様式!AR251="",0,IFERROR(VLOOKUP(実施計画様式!AR251,参考資料1_対象分野リスト!$B$2:$C$46,2,FALSE),"error"))</f>
        <v>0</v>
      </c>
      <c r="AS251">
        <f>IF(実施計画様式!AS251="",0,IFERROR(VLOOKUP(実施計画様式!AS251,参考資料1_対象分野リスト!$E$5:$F$35,2,FALSE),"error"))</f>
        <v>0</v>
      </c>
      <c r="BB251">
        <f>IF(実施計画様式!BB251="",0,IFERROR(VLOOKUP(実施計画様式!BB251,―!AK:AL,2,FALSE),"error"))</f>
        <v>0</v>
      </c>
      <c r="BC251" t="str">
        <f t="shared" si="17"/>
        <v/>
      </c>
      <c r="BF251">
        <v>99</v>
      </c>
      <c r="BG251" t="str">
        <f t="shared" si="20"/>
        <v/>
      </c>
      <c r="BH251" t="str">
        <f>IF(AG251&gt;0,IF(VLOOKUP($B$62,―!$Y$2:$Z$25,2,FALSE)&lt;分岐管理シート!AG251,"予算化方法","予算化方法_未定なし"),"")</f>
        <v/>
      </c>
      <c r="BI251" t="str">
        <f t="shared" si="21"/>
        <v/>
      </c>
      <c r="BJ251" t="str">
        <f t="shared" si="22"/>
        <v/>
      </c>
      <c r="BK251" t="str">
        <f t="shared" si="23"/>
        <v/>
      </c>
      <c r="BL251" t="str">
        <f>_xlfn.IFNA(IF(AND(D251=1,M251=1),INDEX(―!$O$20:$P$26,MATCH(分岐管理シート!N251*100,―!$P$20:$P$26,0),1),""),"")</f>
        <v/>
      </c>
      <c r="BM251" t="str">
        <f>_xlfn.IFNA(IF(AND(D251=1,M251=1),INDEX(―!$O$17:$P$19,MATCH(9-分岐管理シート!N251-分岐管理シート!O251,―!$P$17:$P$19,0),1),""),"")</f>
        <v/>
      </c>
      <c r="BN251" t="str">
        <f>IF(AE251&lt;2,"",―!$AP$28)</f>
        <v/>
      </c>
      <c r="BO251" t="str">
        <f t="shared" si="19"/>
        <v/>
      </c>
      <c r="BP251" t="str">
        <f t="shared" si="24"/>
        <v/>
      </c>
      <c r="BR251">
        <f t="shared" si="18"/>
        <v>0</v>
      </c>
    </row>
    <row r="252" spans="3:70" x14ac:dyDescent="0.15">
      <c r="C252">
        <v>180</v>
      </c>
      <c r="D252" s="22">
        <f>IF(実施計画様式!D252="",0,IFERROR(VLOOKUP(実施計画様式!D252,―!A:B,2,FALSE),"error"))</f>
        <v>0</v>
      </c>
      <c r="E252">
        <f>IF(実施計画様式!E252="",0,IFERROR(VLOOKUP(実施計画様式!E252,―!$C$40:$D$47,2,FALSE),"error"))</f>
        <v>0</v>
      </c>
      <c r="F252">
        <f>IF(実施計画様式!F252="",0,IFERROR(VLOOKUP(実施計画様式!F252,―!$E$2:$F$2,2,FALSE),"error"))</f>
        <v>0</v>
      </c>
      <c r="G252">
        <f>IFERROR(VLOOKUP(実施計画様式!G252,―!$G$2:$H$2,2,FALSE),0)</f>
        <v>0</v>
      </c>
      <c r="H252">
        <f>IF(実施計画様式!H252="",0,1)</f>
        <v>0</v>
      </c>
      <c r="I252">
        <f>IF(実施計画様式!I252="",0,IFERROR(VLOOKUP(実施計画様式!I252,―!$I$2:$J$2,2,FALSE),"error"))</f>
        <v>0</v>
      </c>
      <c r="J252">
        <f>IF(実施計画様式!J252="",0,1)</f>
        <v>0</v>
      </c>
      <c r="K252">
        <f>IF(実施計画様式!K252="",0,IFERROR(VLOOKUP(実施計画様式!K252,―!K:L,2,FALSE),"error"))</f>
        <v>0</v>
      </c>
      <c r="L252">
        <f>IF(実施計画様式!L252="",0,IFERROR(VLOOKUP(実施計画様式!L252,―!$M$2:$N$2,2,FALSE),"error"))</f>
        <v>0</v>
      </c>
      <c r="M252">
        <f>IFERROR(VLOOKUP(実施計画様式!M252,―!O:P,2,FALSE),0)</f>
        <v>0</v>
      </c>
      <c r="N252">
        <f>IF(実施計画様式!N252="",0,IFERROR(VLOOKUP(実施計画様式!N252,―!$O$1:$P$12,2,FALSE),"error"))</f>
        <v>0</v>
      </c>
      <c r="O252">
        <f>IF(実施計画様式!O252="",0,IFERROR(VLOOKUP(実施計画様式!O252,―!$O$1:$P$12,2,FALSE),"error"))</f>
        <v>0</v>
      </c>
      <c r="P252">
        <f>IF(実施計画様式!P252="",0,IFERROR(VLOOKUP(実施計画様式!P252,―!$O$1:$P$12,2,FALSE),"error"))</f>
        <v>0</v>
      </c>
      <c r="Q252">
        <f>IF(実施計画様式!Q252="",0,1)</f>
        <v>0</v>
      </c>
      <c r="R252" t="s">
        <v>7625</v>
      </c>
      <c r="S252" t="s">
        <v>7625</v>
      </c>
      <c r="T252">
        <f>IF(実施計画様式!T252="",0,1)</f>
        <v>0</v>
      </c>
      <c r="U252">
        <f>IF(実施計画様式!U252="",0,1)</f>
        <v>0</v>
      </c>
      <c r="V252">
        <f>IF(実施計画様式!V252="",0,1)</f>
        <v>0</v>
      </c>
      <c r="W252">
        <f>IF(実施計画様式!W252="",0,1)</f>
        <v>0</v>
      </c>
      <c r="X252">
        <f>IF(実施計画様式!X252="",0,1)</f>
        <v>0</v>
      </c>
      <c r="Y252">
        <f>IF(実施計画様式!Y252="",0,1)</f>
        <v>0</v>
      </c>
      <c r="Z252">
        <f>IF(実施計画様式!Z252="",0,1)</f>
        <v>0</v>
      </c>
      <c r="AA252">
        <f>IF(実施計画様式!AA252="",0,1)</f>
        <v>0</v>
      </c>
      <c r="AB252">
        <f>IF(実施計画様式!AB252="",0,IFERROR(VLOOKUP(実施計画様式!AB252,―!$Q$2:$R$3,2,FALSE),"error"))</f>
        <v>0</v>
      </c>
      <c r="AC252">
        <f>IF(実施計画様式!AC252="",0,IFERROR(VLOOKUP(実施計画様式!AC252,―!$S$2:$T$3,2,FALSE),"error"))</f>
        <v>0</v>
      </c>
      <c r="AD252">
        <f>IF(実施計画様式!AD252="",0,IFERROR(VLOOKUP(実施計画様式!AD252,―!$U$2:$V$3,2,FALSE),"error"))</f>
        <v>0</v>
      </c>
      <c r="AE252">
        <f>IF(実施計画様式!AE252="",0,IFERROR(VLOOKUP(実施計画様式!AE252,―!$W$2:$X$3,2,FALSE),"error"))</f>
        <v>0</v>
      </c>
      <c r="AF252">
        <f>IF(実施計画様式!AF252="",0,IFERROR(VLOOKUP(実施計画様式!AF252,―!$AP$29:$AQ$29,2,FALSE),"error"))</f>
        <v>0</v>
      </c>
      <c r="AG252">
        <f>IF(実施計画様式!AG252="",0,IFERROR(VLOOKUP(実施計画様式!AG252,―!Y:Z,2,FALSE),"error"))</f>
        <v>0</v>
      </c>
      <c r="AH252">
        <f>IF(実施計画様式!AH252="",0,IFERROR(VLOOKUP(実施計画様式!AH252,―!AA:AB,2,FALSE),"error"))</f>
        <v>0</v>
      </c>
      <c r="AI252">
        <f>IF(実施計画様式!AI252="",0,IFERROR(VLOOKUP(実施計画様式!AI252,―!AN:AO,2,FALSE),"error"))</f>
        <v>0</v>
      </c>
      <c r="AJ252">
        <f>IF(実施計画様式!AJ252="",0,IFERROR(VLOOKUP(実施計画様式!AJ252,―!AN:AO,2,FALSE),"error"))</f>
        <v>0</v>
      </c>
      <c r="AK252">
        <f>IF(実施計画様式!AK252="",0,IFERROR(VLOOKUP(実施計画様式!AK252,―!AN:AO,2,FALSE),"error"))</f>
        <v>0</v>
      </c>
      <c r="AL252">
        <f>IF(実施計画様式!AL252="",0,1)</f>
        <v>0</v>
      </c>
      <c r="AM252">
        <f>IF(実施計画様式!AM252="",0,IFERROR(VLOOKUP(実施計画様式!AM252,―!$AP$10:$AQ$23,2,FALSE),"error"))</f>
        <v>0</v>
      </c>
      <c r="AN252">
        <f>IF(実施計画様式!AN252="",0,IFERROR(VLOOKUP(実施計画様式!AN252,―!$AP$39:$AQ$44,2,FALSE),"error"))</f>
        <v>0</v>
      </c>
      <c r="AO252">
        <f>IF(実施計画様式!AO252="",0,IFERROR(VLOOKUP(実施計画様式!AO252,参考資料1_対象分野リスト!$B$2:$C$46,2,FALSE),"error"))</f>
        <v>0</v>
      </c>
      <c r="AP252">
        <f>IF(実施計画様式!AP252="",0,IFERROR(VLOOKUP(実施計画様式!AP252,参考資料1_対象分野リスト!$B$2:$C$46,2,FALSE),"error"))</f>
        <v>0</v>
      </c>
      <c r="AQ252">
        <f>IF(実施計画様式!AQ252="",0,IFERROR(VLOOKUP(実施計画様式!AQ252,参考資料1_対象分野リスト!$B$2:$C$46,2,FALSE),"error"))</f>
        <v>0</v>
      </c>
      <c r="AR252">
        <f>IF(実施計画様式!AR252="",0,IFERROR(VLOOKUP(実施計画様式!AR252,参考資料1_対象分野リスト!$B$2:$C$46,2,FALSE),"error"))</f>
        <v>0</v>
      </c>
      <c r="AS252">
        <f>IF(実施計画様式!AS252="",0,IFERROR(VLOOKUP(実施計画様式!AS252,参考資料1_対象分野リスト!$E$5:$F$35,2,FALSE),"error"))</f>
        <v>0</v>
      </c>
      <c r="BB252">
        <f>IF(実施計画様式!BB252="",0,IFERROR(VLOOKUP(実施計画様式!BB252,―!AK:AL,2,FALSE),"error"))</f>
        <v>0</v>
      </c>
      <c r="BC252" t="str">
        <f t="shared" si="17"/>
        <v/>
      </c>
      <c r="BF252">
        <v>99</v>
      </c>
      <c r="BG252" t="str">
        <f t="shared" si="20"/>
        <v/>
      </c>
      <c r="BH252" t="str">
        <f>IF(AG252&gt;0,IF(VLOOKUP($B$62,―!$Y$2:$Z$25,2,FALSE)&lt;分岐管理シート!AG252,"予算化方法","予算化方法_未定なし"),"")</f>
        <v/>
      </c>
      <c r="BI252" t="str">
        <f t="shared" si="21"/>
        <v/>
      </c>
      <c r="BJ252" t="str">
        <f t="shared" si="22"/>
        <v/>
      </c>
      <c r="BK252" t="str">
        <f t="shared" si="23"/>
        <v/>
      </c>
      <c r="BL252" t="str">
        <f>_xlfn.IFNA(IF(AND(D252=1,M252=1),INDEX(―!$O$20:$P$26,MATCH(分岐管理シート!N252*100,―!$P$20:$P$26,0),1),""),"")</f>
        <v/>
      </c>
      <c r="BM252" t="str">
        <f>_xlfn.IFNA(IF(AND(D252=1,M252=1),INDEX(―!$O$17:$P$19,MATCH(9-分岐管理シート!N252-分岐管理シート!O252,―!$P$17:$P$19,0),1),""),"")</f>
        <v/>
      </c>
      <c r="BN252" t="str">
        <f>IF(AE252&lt;2,"",―!$AP$28)</f>
        <v/>
      </c>
      <c r="BO252" t="str">
        <f t="shared" si="19"/>
        <v/>
      </c>
      <c r="BP252" t="str">
        <f t="shared" si="24"/>
        <v/>
      </c>
      <c r="BR252">
        <f t="shared" si="18"/>
        <v>0</v>
      </c>
    </row>
    <row r="253" spans="3:70" x14ac:dyDescent="0.15">
      <c r="C253">
        <v>181</v>
      </c>
      <c r="D253" s="22">
        <f>IF(実施計画様式!D253="",0,IFERROR(VLOOKUP(実施計画様式!D253,―!A:B,2,FALSE),"error"))</f>
        <v>0</v>
      </c>
      <c r="E253">
        <f>IF(実施計画様式!E253="",0,IFERROR(VLOOKUP(実施計画様式!E253,―!$C$40:$D$47,2,FALSE),"error"))</f>
        <v>0</v>
      </c>
      <c r="F253">
        <f>IF(実施計画様式!F253="",0,IFERROR(VLOOKUP(実施計画様式!F253,―!$E$2:$F$2,2,FALSE),"error"))</f>
        <v>0</v>
      </c>
      <c r="G253">
        <f>IFERROR(VLOOKUP(実施計画様式!G253,―!$G$2:$H$2,2,FALSE),0)</f>
        <v>0</v>
      </c>
      <c r="H253">
        <f>IF(実施計画様式!H253="",0,1)</f>
        <v>0</v>
      </c>
      <c r="I253">
        <f>IF(実施計画様式!I253="",0,IFERROR(VLOOKUP(実施計画様式!I253,―!$I$2:$J$2,2,FALSE),"error"))</f>
        <v>0</v>
      </c>
      <c r="J253">
        <f>IF(実施計画様式!J253="",0,1)</f>
        <v>0</v>
      </c>
      <c r="K253">
        <f>IF(実施計画様式!K253="",0,IFERROR(VLOOKUP(実施計画様式!K253,―!K:L,2,FALSE),"error"))</f>
        <v>0</v>
      </c>
      <c r="L253">
        <f>IF(実施計画様式!L253="",0,IFERROR(VLOOKUP(実施計画様式!L253,―!$M$2:$N$2,2,FALSE),"error"))</f>
        <v>0</v>
      </c>
      <c r="M253">
        <f>IFERROR(VLOOKUP(実施計画様式!M253,―!O:P,2,FALSE),0)</f>
        <v>0</v>
      </c>
      <c r="N253">
        <f>IF(実施計画様式!N253="",0,IFERROR(VLOOKUP(実施計画様式!N253,―!$O$1:$P$12,2,FALSE),"error"))</f>
        <v>0</v>
      </c>
      <c r="O253">
        <f>IF(実施計画様式!O253="",0,IFERROR(VLOOKUP(実施計画様式!O253,―!$O$1:$P$12,2,FALSE),"error"))</f>
        <v>0</v>
      </c>
      <c r="P253">
        <f>IF(実施計画様式!P253="",0,IFERROR(VLOOKUP(実施計画様式!P253,―!$O$1:$P$12,2,FALSE),"error"))</f>
        <v>0</v>
      </c>
      <c r="Q253">
        <f>IF(実施計画様式!Q253="",0,1)</f>
        <v>0</v>
      </c>
      <c r="R253" t="s">
        <v>7625</v>
      </c>
      <c r="S253" t="s">
        <v>7625</v>
      </c>
      <c r="T253">
        <f>IF(実施計画様式!T253="",0,1)</f>
        <v>0</v>
      </c>
      <c r="U253">
        <f>IF(実施計画様式!U253="",0,1)</f>
        <v>0</v>
      </c>
      <c r="V253">
        <f>IF(実施計画様式!V253="",0,1)</f>
        <v>0</v>
      </c>
      <c r="W253">
        <f>IF(実施計画様式!W253="",0,1)</f>
        <v>0</v>
      </c>
      <c r="X253">
        <f>IF(実施計画様式!X253="",0,1)</f>
        <v>0</v>
      </c>
      <c r="Y253">
        <f>IF(実施計画様式!Y253="",0,1)</f>
        <v>0</v>
      </c>
      <c r="Z253">
        <f>IF(実施計画様式!Z253="",0,1)</f>
        <v>0</v>
      </c>
      <c r="AA253">
        <f>IF(実施計画様式!AA253="",0,1)</f>
        <v>0</v>
      </c>
      <c r="AB253">
        <f>IF(実施計画様式!AB253="",0,IFERROR(VLOOKUP(実施計画様式!AB253,―!$Q$2:$R$3,2,FALSE),"error"))</f>
        <v>0</v>
      </c>
      <c r="AC253">
        <f>IF(実施計画様式!AC253="",0,IFERROR(VLOOKUP(実施計画様式!AC253,―!$S$2:$T$3,2,FALSE),"error"))</f>
        <v>0</v>
      </c>
      <c r="AD253">
        <f>IF(実施計画様式!AD253="",0,IFERROR(VLOOKUP(実施計画様式!AD253,―!$U$2:$V$3,2,FALSE),"error"))</f>
        <v>0</v>
      </c>
      <c r="AE253">
        <f>IF(実施計画様式!AE253="",0,IFERROR(VLOOKUP(実施計画様式!AE253,―!$W$2:$X$3,2,FALSE),"error"))</f>
        <v>0</v>
      </c>
      <c r="AF253">
        <f>IF(実施計画様式!AF253="",0,IFERROR(VLOOKUP(実施計画様式!AF253,―!$AP$29:$AQ$29,2,FALSE),"error"))</f>
        <v>0</v>
      </c>
      <c r="AG253">
        <f>IF(実施計画様式!AG253="",0,IFERROR(VLOOKUP(実施計画様式!AG253,―!Y:Z,2,FALSE),"error"))</f>
        <v>0</v>
      </c>
      <c r="AH253">
        <f>IF(実施計画様式!AH253="",0,IFERROR(VLOOKUP(実施計画様式!AH253,―!AA:AB,2,FALSE),"error"))</f>
        <v>0</v>
      </c>
      <c r="AI253">
        <f>IF(実施計画様式!AI253="",0,IFERROR(VLOOKUP(実施計画様式!AI253,―!AN:AO,2,FALSE),"error"))</f>
        <v>0</v>
      </c>
      <c r="AJ253">
        <f>IF(実施計画様式!AJ253="",0,IFERROR(VLOOKUP(実施計画様式!AJ253,―!AN:AO,2,FALSE),"error"))</f>
        <v>0</v>
      </c>
      <c r="AK253">
        <f>IF(実施計画様式!AK253="",0,IFERROR(VLOOKUP(実施計画様式!AK253,―!AN:AO,2,FALSE),"error"))</f>
        <v>0</v>
      </c>
      <c r="AL253">
        <f>IF(実施計画様式!AL253="",0,1)</f>
        <v>0</v>
      </c>
      <c r="AM253">
        <f>IF(実施計画様式!AM253="",0,IFERROR(VLOOKUP(実施計画様式!AM253,―!$AP$10:$AQ$23,2,FALSE),"error"))</f>
        <v>0</v>
      </c>
      <c r="AN253">
        <f>IF(実施計画様式!AN253="",0,IFERROR(VLOOKUP(実施計画様式!AN253,―!$AP$39:$AQ$44,2,FALSE),"error"))</f>
        <v>0</v>
      </c>
      <c r="AO253">
        <f>IF(実施計画様式!AO253="",0,IFERROR(VLOOKUP(実施計画様式!AO253,参考資料1_対象分野リスト!$B$2:$C$46,2,FALSE),"error"))</f>
        <v>0</v>
      </c>
      <c r="AP253">
        <f>IF(実施計画様式!AP253="",0,IFERROR(VLOOKUP(実施計画様式!AP253,参考資料1_対象分野リスト!$B$2:$C$46,2,FALSE),"error"))</f>
        <v>0</v>
      </c>
      <c r="AQ253">
        <f>IF(実施計画様式!AQ253="",0,IFERROR(VLOOKUP(実施計画様式!AQ253,参考資料1_対象分野リスト!$B$2:$C$46,2,FALSE),"error"))</f>
        <v>0</v>
      </c>
      <c r="AR253">
        <f>IF(実施計画様式!AR253="",0,IFERROR(VLOOKUP(実施計画様式!AR253,参考資料1_対象分野リスト!$B$2:$C$46,2,FALSE),"error"))</f>
        <v>0</v>
      </c>
      <c r="AS253">
        <f>IF(実施計画様式!AS253="",0,IFERROR(VLOOKUP(実施計画様式!AS253,参考資料1_対象分野リスト!$E$5:$F$35,2,FALSE),"error"))</f>
        <v>0</v>
      </c>
      <c r="BB253">
        <f>IF(実施計画様式!BB253="",0,IFERROR(VLOOKUP(実施計画様式!BB253,―!AK:AL,2,FALSE),"error"))</f>
        <v>0</v>
      </c>
      <c r="BC253" t="str">
        <f t="shared" si="17"/>
        <v/>
      </c>
      <c r="BF253">
        <v>99</v>
      </c>
      <c r="BG253" t="str">
        <f t="shared" si="20"/>
        <v/>
      </c>
      <c r="BH253" t="str">
        <f>IF(AG253&gt;0,IF(VLOOKUP($B$62,―!$Y$2:$Z$25,2,FALSE)&lt;分岐管理シート!AG253,"予算化方法","予算化方法_未定なし"),"")</f>
        <v/>
      </c>
      <c r="BI253" t="str">
        <f t="shared" si="21"/>
        <v/>
      </c>
      <c r="BJ253" t="str">
        <f t="shared" si="22"/>
        <v/>
      </c>
      <c r="BK253" t="str">
        <f t="shared" si="23"/>
        <v/>
      </c>
      <c r="BL253" t="str">
        <f>_xlfn.IFNA(IF(AND(D253=1,M253=1),INDEX(―!$O$20:$P$26,MATCH(分岐管理シート!N253*100,―!$P$20:$P$26,0),1),""),"")</f>
        <v/>
      </c>
      <c r="BM253" t="str">
        <f>_xlfn.IFNA(IF(AND(D253=1,M253=1),INDEX(―!$O$17:$P$19,MATCH(9-分岐管理シート!N253-分岐管理シート!O253,―!$P$17:$P$19,0),1),""),"")</f>
        <v/>
      </c>
      <c r="BN253" t="str">
        <f>IF(AE253&lt;2,"",―!$AP$28)</f>
        <v/>
      </c>
      <c r="BO253" t="str">
        <f t="shared" si="19"/>
        <v/>
      </c>
      <c r="BP253" t="str">
        <f t="shared" si="24"/>
        <v/>
      </c>
      <c r="BR253">
        <f t="shared" si="18"/>
        <v>0</v>
      </c>
    </row>
    <row r="254" spans="3:70" x14ac:dyDescent="0.15">
      <c r="C254">
        <v>182</v>
      </c>
      <c r="D254" s="22">
        <f>IF(実施計画様式!D254="",0,IFERROR(VLOOKUP(実施計画様式!D254,―!A:B,2,FALSE),"error"))</f>
        <v>0</v>
      </c>
      <c r="E254">
        <f>IF(実施計画様式!E254="",0,IFERROR(VLOOKUP(実施計画様式!E254,―!$C$40:$D$47,2,FALSE),"error"))</f>
        <v>0</v>
      </c>
      <c r="F254">
        <f>IF(実施計画様式!F254="",0,IFERROR(VLOOKUP(実施計画様式!F254,―!$E$2:$F$2,2,FALSE),"error"))</f>
        <v>0</v>
      </c>
      <c r="G254">
        <f>IFERROR(VLOOKUP(実施計画様式!G254,―!$G$2:$H$2,2,FALSE),0)</f>
        <v>0</v>
      </c>
      <c r="H254">
        <f>IF(実施計画様式!H254="",0,1)</f>
        <v>0</v>
      </c>
      <c r="I254">
        <f>IF(実施計画様式!I254="",0,IFERROR(VLOOKUP(実施計画様式!I254,―!$I$2:$J$2,2,FALSE),"error"))</f>
        <v>0</v>
      </c>
      <c r="J254">
        <f>IF(実施計画様式!J254="",0,1)</f>
        <v>0</v>
      </c>
      <c r="K254">
        <f>IF(実施計画様式!K254="",0,IFERROR(VLOOKUP(実施計画様式!K254,―!K:L,2,FALSE),"error"))</f>
        <v>0</v>
      </c>
      <c r="L254">
        <f>IF(実施計画様式!L254="",0,IFERROR(VLOOKUP(実施計画様式!L254,―!$M$2:$N$2,2,FALSE),"error"))</f>
        <v>0</v>
      </c>
      <c r="M254">
        <f>IFERROR(VLOOKUP(実施計画様式!M254,―!O:P,2,FALSE),0)</f>
        <v>0</v>
      </c>
      <c r="N254">
        <f>IF(実施計画様式!N254="",0,IFERROR(VLOOKUP(実施計画様式!N254,―!$O$1:$P$12,2,FALSE),"error"))</f>
        <v>0</v>
      </c>
      <c r="O254">
        <f>IF(実施計画様式!O254="",0,IFERROR(VLOOKUP(実施計画様式!O254,―!$O$1:$P$12,2,FALSE),"error"))</f>
        <v>0</v>
      </c>
      <c r="P254">
        <f>IF(実施計画様式!P254="",0,IFERROR(VLOOKUP(実施計画様式!P254,―!$O$1:$P$12,2,FALSE),"error"))</f>
        <v>0</v>
      </c>
      <c r="Q254">
        <f>IF(実施計画様式!Q254="",0,1)</f>
        <v>0</v>
      </c>
      <c r="R254" t="s">
        <v>7625</v>
      </c>
      <c r="S254" t="s">
        <v>7625</v>
      </c>
      <c r="T254">
        <f>IF(実施計画様式!T254="",0,1)</f>
        <v>0</v>
      </c>
      <c r="U254">
        <f>IF(実施計画様式!U254="",0,1)</f>
        <v>0</v>
      </c>
      <c r="V254">
        <f>IF(実施計画様式!V254="",0,1)</f>
        <v>0</v>
      </c>
      <c r="W254">
        <f>IF(実施計画様式!W254="",0,1)</f>
        <v>0</v>
      </c>
      <c r="X254">
        <f>IF(実施計画様式!X254="",0,1)</f>
        <v>0</v>
      </c>
      <c r="Y254">
        <f>IF(実施計画様式!Y254="",0,1)</f>
        <v>0</v>
      </c>
      <c r="Z254">
        <f>IF(実施計画様式!Z254="",0,1)</f>
        <v>0</v>
      </c>
      <c r="AA254">
        <f>IF(実施計画様式!AA254="",0,1)</f>
        <v>0</v>
      </c>
      <c r="AB254">
        <f>IF(実施計画様式!AB254="",0,IFERROR(VLOOKUP(実施計画様式!AB254,―!$Q$2:$R$3,2,FALSE),"error"))</f>
        <v>0</v>
      </c>
      <c r="AC254">
        <f>IF(実施計画様式!AC254="",0,IFERROR(VLOOKUP(実施計画様式!AC254,―!$S$2:$T$3,2,FALSE),"error"))</f>
        <v>0</v>
      </c>
      <c r="AD254">
        <f>IF(実施計画様式!AD254="",0,IFERROR(VLOOKUP(実施計画様式!AD254,―!$U$2:$V$3,2,FALSE),"error"))</f>
        <v>0</v>
      </c>
      <c r="AE254">
        <f>IF(実施計画様式!AE254="",0,IFERROR(VLOOKUP(実施計画様式!AE254,―!$W$2:$X$3,2,FALSE),"error"))</f>
        <v>0</v>
      </c>
      <c r="AF254">
        <f>IF(実施計画様式!AF254="",0,IFERROR(VLOOKUP(実施計画様式!AF254,―!$AP$29:$AQ$29,2,FALSE),"error"))</f>
        <v>0</v>
      </c>
      <c r="AG254">
        <f>IF(実施計画様式!AG254="",0,IFERROR(VLOOKUP(実施計画様式!AG254,―!Y:Z,2,FALSE),"error"))</f>
        <v>0</v>
      </c>
      <c r="AH254">
        <f>IF(実施計画様式!AH254="",0,IFERROR(VLOOKUP(実施計画様式!AH254,―!AA:AB,2,FALSE),"error"))</f>
        <v>0</v>
      </c>
      <c r="AI254">
        <f>IF(実施計画様式!AI254="",0,IFERROR(VLOOKUP(実施計画様式!AI254,―!AN:AO,2,FALSE),"error"))</f>
        <v>0</v>
      </c>
      <c r="AJ254">
        <f>IF(実施計画様式!AJ254="",0,IFERROR(VLOOKUP(実施計画様式!AJ254,―!AN:AO,2,FALSE),"error"))</f>
        <v>0</v>
      </c>
      <c r="AK254">
        <f>IF(実施計画様式!AK254="",0,IFERROR(VLOOKUP(実施計画様式!AK254,―!AN:AO,2,FALSE),"error"))</f>
        <v>0</v>
      </c>
      <c r="AL254">
        <f>IF(実施計画様式!AL254="",0,1)</f>
        <v>0</v>
      </c>
      <c r="AM254">
        <f>IF(実施計画様式!AM254="",0,IFERROR(VLOOKUP(実施計画様式!AM254,―!$AP$10:$AQ$23,2,FALSE),"error"))</f>
        <v>0</v>
      </c>
      <c r="AN254">
        <f>IF(実施計画様式!AN254="",0,IFERROR(VLOOKUP(実施計画様式!AN254,―!$AP$39:$AQ$44,2,FALSE),"error"))</f>
        <v>0</v>
      </c>
      <c r="AO254">
        <f>IF(実施計画様式!AO254="",0,IFERROR(VLOOKUP(実施計画様式!AO254,参考資料1_対象分野リスト!$B$2:$C$46,2,FALSE),"error"))</f>
        <v>0</v>
      </c>
      <c r="AP254">
        <f>IF(実施計画様式!AP254="",0,IFERROR(VLOOKUP(実施計画様式!AP254,参考資料1_対象分野リスト!$B$2:$C$46,2,FALSE),"error"))</f>
        <v>0</v>
      </c>
      <c r="AQ254">
        <f>IF(実施計画様式!AQ254="",0,IFERROR(VLOOKUP(実施計画様式!AQ254,参考資料1_対象分野リスト!$B$2:$C$46,2,FALSE),"error"))</f>
        <v>0</v>
      </c>
      <c r="AR254">
        <f>IF(実施計画様式!AR254="",0,IFERROR(VLOOKUP(実施計画様式!AR254,参考資料1_対象分野リスト!$B$2:$C$46,2,FALSE),"error"))</f>
        <v>0</v>
      </c>
      <c r="AS254">
        <f>IF(実施計画様式!AS254="",0,IFERROR(VLOOKUP(実施計画様式!AS254,参考資料1_対象分野リスト!$E$5:$F$35,2,FALSE),"error"))</f>
        <v>0</v>
      </c>
      <c r="BB254">
        <f>IF(実施計画様式!BB254="",0,IFERROR(VLOOKUP(実施計画様式!BB254,―!AK:AL,2,FALSE),"error"))</f>
        <v>0</v>
      </c>
      <c r="BC254" t="str">
        <f t="shared" si="17"/>
        <v/>
      </c>
      <c r="BF254">
        <v>99</v>
      </c>
      <c r="BG254" t="str">
        <f t="shared" si="20"/>
        <v/>
      </c>
      <c r="BH254" t="str">
        <f>IF(AG254&gt;0,IF(VLOOKUP($B$62,―!$Y$2:$Z$25,2,FALSE)&lt;分岐管理シート!AG254,"予算化方法","予算化方法_未定なし"),"")</f>
        <v/>
      </c>
      <c r="BI254" t="str">
        <f t="shared" si="21"/>
        <v/>
      </c>
      <c r="BJ254" t="str">
        <f t="shared" si="22"/>
        <v/>
      </c>
      <c r="BK254" t="str">
        <f t="shared" si="23"/>
        <v/>
      </c>
      <c r="BL254" t="str">
        <f>_xlfn.IFNA(IF(AND(D254=1,M254=1),INDEX(―!$O$20:$P$26,MATCH(分岐管理シート!N254*100,―!$P$20:$P$26,0),1),""),"")</f>
        <v/>
      </c>
      <c r="BM254" t="str">
        <f>_xlfn.IFNA(IF(AND(D254=1,M254=1),INDEX(―!$O$17:$P$19,MATCH(9-分岐管理シート!N254-分岐管理シート!O254,―!$P$17:$P$19,0),1),""),"")</f>
        <v/>
      </c>
      <c r="BN254" t="str">
        <f>IF(AE254&lt;2,"",―!$AP$28)</f>
        <v/>
      </c>
      <c r="BO254" t="str">
        <f t="shared" si="19"/>
        <v/>
      </c>
      <c r="BP254" t="str">
        <f t="shared" si="24"/>
        <v/>
      </c>
      <c r="BR254">
        <f t="shared" si="18"/>
        <v>0</v>
      </c>
    </row>
    <row r="255" spans="3:70" x14ac:dyDescent="0.15">
      <c r="C255">
        <v>183</v>
      </c>
      <c r="D255" s="22">
        <f>IF(実施計画様式!D255="",0,IFERROR(VLOOKUP(実施計画様式!D255,―!A:B,2,FALSE),"error"))</f>
        <v>0</v>
      </c>
      <c r="E255">
        <f>IF(実施計画様式!E255="",0,IFERROR(VLOOKUP(実施計画様式!E255,―!$C$40:$D$47,2,FALSE),"error"))</f>
        <v>0</v>
      </c>
      <c r="F255">
        <f>IF(実施計画様式!F255="",0,IFERROR(VLOOKUP(実施計画様式!F255,―!$E$2:$F$2,2,FALSE),"error"))</f>
        <v>0</v>
      </c>
      <c r="G255">
        <f>IFERROR(VLOOKUP(実施計画様式!G255,―!$G$2:$H$2,2,FALSE),0)</f>
        <v>0</v>
      </c>
      <c r="H255">
        <f>IF(実施計画様式!H255="",0,1)</f>
        <v>0</v>
      </c>
      <c r="I255">
        <f>IF(実施計画様式!I255="",0,IFERROR(VLOOKUP(実施計画様式!I255,―!$I$2:$J$2,2,FALSE),"error"))</f>
        <v>0</v>
      </c>
      <c r="J255">
        <f>IF(実施計画様式!J255="",0,1)</f>
        <v>0</v>
      </c>
      <c r="K255">
        <f>IF(実施計画様式!K255="",0,IFERROR(VLOOKUP(実施計画様式!K255,―!K:L,2,FALSE),"error"))</f>
        <v>0</v>
      </c>
      <c r="L255">
        <f>IF(実施計画様式!L255="",0,IFERROR(VLOOKUP(実施計画様式!L255,―!$M$2:$N$2,2,FALSE),"error"))</f>
        <v>0</v>
      </c>
      <c r="M255">
        <f>IFERROR(VLOOKUP(実施計画様式!M255,―!O:P,2,FALSE),0)</f>
        <v>0</v>
      </c>
      <c r="N255">
        <f>IF(実施計画様式!N255="",0,IFERROR(VLOOKUP(実施計画様式!N255,―!$O$1:$P$12,2,FALSE),"error"))</f>
        <v>0</v>
      </c>
      <c r="O255">
        <f>IF(実施計画様式!O255="",0,IFERROR(VLOOKUP(実施計画様式!O255,―!$O$1:$P$12,2,FALSE),"error"))</f>
        <v>0</v>
      </c>
      <c r="P255">
        <f>IF(実施計画様式!P255="",0,IFERROR(VLOOKUP(実施計画様式!P255,―!$O$1:$P$12,2,FALSE),"error"))</f>
        <v>0</v>
      </c>
      <c r="Q255">
        <f>IF(実施計画様式!Q255="",0,1)</f>
        <v>0</v>
      </c>
      <c r="R255" t="s">
        <v>7625</v>
      </c>
      <c r="S255" t="s">
        <v>7625</v>
      </c>
      <c r="T255">
        <f>IF(実施計画様式!T255="",0,1)</f>
        <v>0</v>
      </c>
      <c r="U255">
        <f>IF(実施計画様式!U255="",0,1)</f>
        <v>0</v>
      </c>
      <c r="V255">
        <f>IF(実施計画様式!V255="",0,1)</f>
        <v>0</v>
      </c>
      <c r="W255">
        <f>IF(実施計画様式!W255="",0,1)</f>
        <v>0</v>
      </c>
      <c r="X255">
        <f>IF(実施計画様式!X255="",0,1)</f>
        <v>0</v>
      </c>
      <c r="Y255">
        <f>IF(実施計画様式!Y255="",0,1)</f>
        <v>0</v>
      </c>
      <c r="Z255">
        <f>IF(実施計画様式!Z255="",0,1)</f>
        <v>0</v>
      </c>
      <c r="AA255">
        <f>IF(実施計画様式!AA255="",0,1)</f>
        <v>0</v>
      </c>
      <c r="AB255">
        <f>IF(実施計画様式!AB255="",0,IFERROR(VLOOKUP(実施計画様式!AB255,―!$Q$2:$R$3,2,FALSE),"error"))</f>
        <v>0</v>
      </c>
      <c r="AC255">
        <f>IF(実施計画様式!AC255="",0,IFERROR(VLOOKUP(実施計画様式!AC255,―!$S$2:$T$3,2,FALSE),"error"))</f>
        <v>0</v>
      </c>
      <c r="AD255">
        <f>IF(実施計画様式!AD255="",0,IFERROR(VLOOKUP(実施計画様式!AD255,―!$U$2:$V$3,2,FALSE),"error"))</f>
        <v>0</v>
      </c>
      <c r="AE255">
        <f>IF(実施計画様式!AE255="",0,IFERROR(VLOOKUP(実施計画様式!AE255,―!$W$2:$X$3,2,FALSE),"error"))</f>
        <v>0</v>
      </c>
      <c r="AF255">
        <f>IF(実施計画様式!AF255="",0,IFERROR(VLOOKUP(実施計画様式!AF255,―!$AP$29:$AQ$29,2,FALSE),"error"))</f>
        <v>0</v>
      </c>
      <c r="AG255">
        <f>IF(実施計画様式!AG255="",0,IFERROR(VLOOKUP(実施計画様式!AG255,―!Y:Z,2,FALSE),"error"))</f>
        <v>0</v>
      </c>
      <c r="AH255">
        <f>IF(実施計画様式!AH255="",0,IFERROR(VLOOKUP(実施計画様式!AH255,―!AA:AB,2,FALSE),"error"))</f>
        <v>0</v>
      </c>
      <c r="AI255">
        <f>IF(実施計画様式!AI255="",0,IFERROR(VLOOKUP(実施計画様式!AI255,―!AN:AO,2,FALSE),"error"))</f>
        <v>0</v>
      </c>
      <c r="AJ255">
        <f>IF(実施計画様式!AJ255="",0,IFERROR(VLOOKUP(実施計画様式!AJ255,―!AN:AO,2,FALSE),"error"))</f>
        <v>0</v>
      </c>
      <c r="AK255">
        <f>IF(実施計画様式!AK255="",0,IFERROR(VLOOKUP(実施計画様式!AK255,―!AN:AO,2,FALSE),"error"))</f>
        <v>0</v>
      </c>
      <c r="AL255">
        <f>IF(実施計画様式!AL255="",0,1)</f>
        <v>0</v>
      </c>
      <c r="AM255">
        <f>IF(実施計画様式!AM255="",0,IFERROR(VLOOKUP(実施計画様式!AM255,―!$AP$10:$AQ$23,2,FALSE),"error"))</f>
        <v>0</v>
      </c>
      <c r="AN255">
        <f>IF(実施計画様式!AN255="",0,IFERROR(VLOOKUP(実施計画様式!AN255,―!$AP$39:$AQ$44,2,FALSE),"error"))</f>
        <v>0</v>
      </c>
      <c r="AO255">
        <f>IF(実施計画様式!AO255="",0,IFERROR(VLOOKUP(実施計画様式!AO255,参考資料1_対象分野リスト!$B$2:$C$46,2,FALSE),"error"))</f>
        <v>0</v>
      </c>
      <c r="AP255">
        <f>IF(実施計画様式!AP255="",0,IFERROR(VLOOKUP(実施計画様式!AP255,参考資料1_対象分野リスト!$B$2:$C$46,2,FALSE),"error"))</f>
        <v>0</v>
      </c>
      <c r="AQ255">
        <f>IF(実施計画様式!AQ255="",0,IFERROR(VLOOKUP(実施計画様式!AQ255,参考資料1_対象分野リスト!$B$2:$C$46,2,FALSE),"error"))</f>
        <v>0</v>
      </c>
      <c r="AR255">
        <f>IF(実施計画様式!AR255="",0,IFERROR(VLOOKUP(実施計画様式!AR255,参考資料1_対象分野リスト!$B$2:$C$46,2,FALSE),"error"))</f>
        <v>0</v>
      </c>
      <c r="AS255">
        <f>IF(実施計画様式!AS255="",0,IFERROR(VLOOKUP(実施計画様式!AS255,参考資料1_対象分野リスト!$E$5:$F$35,2,FALSE),"error"))</f>
        <v>0</v>
      </c>
      <c r="BB255">
        <f>IF(実施計画様式!BB255="",0,IFERROR(VLOOKUP(実施計画様式!BB255,―!AK:AL,2,FALSE),"error"))</f>
        <v>0</v>
      </c>
      <c r="BC255" t="str">
        <f t="shared" si="17"/>
        <v/>
      </c>
      <c r="BF255">
        <v>99</v>
      </c>
      <c r="BG255" t="str">
        <f t="shared" si="20"/>
        <v/>
      </c>
      <c r="BH255" t="str">
        <f>IF(AG255&gt;0,IF(VLOOKUP($B$62,―!$Y$2:$Z$25,2,FALSE)&lt;分岐管理シート!AG255,"予算化方法","予算化方法_未定なし"),"")</f>
        <v/>
      </c>
      <c r="BI255" t="str">
        <f t="shared" si="21"/>
        <v/>
      </c>
      <c r="BJ255" t="str">
        <f t="shared" si="22"/>
        <v/>
      </c>
      <c r="BK255" t="str">
        <f t="shared" si="23"/>
        <v/>
      </c>
      <c r="BL255" t="str">
        <f>_xlfn.IFNA(IF(AND(D255=1,M255=1),INDEX(―!$O$20:$P$26,MATCH(分岐管理シート!N255*100,―!$P$20:$P$26,0),1),""),"")</f>
        <v/>
      </c>
      <c r="BM255" t="str">
        <f>_xlfn.IFNA(IF(AND(D255=1,M255=1),INDEX(―!$O$17:$P$19,MATCH(9-分岐管理シート!N255-分岐管理シート!O255,―!$P$17:$P$19,0),1),""),"")</f>
        <v/>
      </c>
      <c r="BN255" t="str">
        <f>IF(AE255&lt;2,"",―!$AP$28)</f>
        <v/>
      </c>
      <c r="BO255" t="str">
        <f t="shared" si="19"/>
        <v/>
      </c>
      <c r="BP255" t="str">
        <f t="shared" si="24"/>
        <v/>
      </c>
      <c r="BR255">
        <f t="shared" si="18"/>
        <v>0</v>
      </c>
    </row>
    <row r="256" spans="3:70" x14ac:dyDescent="0.15">
      <c r="C256">
        <v>184</v>
      </c>
      <c r="D256" s="22">
        <f>IF(実施計画様式!D256="",0,IFERROR(VLOOKUP(実施計画様式!D256,―!A:B,2,FALSE),"error"))</f>
        <v>0</v>
      </c>
      <c r="E256">
        <f>IF(実施計画様式!E256="",0,IFERROR(VLOOKUP(実施計画様式!E256,―!$C$40:$D$47,2,FALSE),"error"))</f>
        <v>0</v>
      </c>
      <c r="F256">
        <f>IF(実施計画様式!F256="",0,IFERROR(VLOOKUP(実施計画様式!F256,―!$E$2:$F$2,2,FALSE),"error"))</f>
        <v>0</v>
      </c>
      <c r="G256">
        <f>IFERROR(VLOOKUP(実施計画様式!G256,―!$G$2:$H$2,2,FALSE),0)</f>
        <v>0</v>
      </c>
      <c r="H256">
        <f>IF(実施計画様式!H256="",0,1)</f>
        <v>0</v>
      </c>
      <c r="I256">
        <f>IF(実施計画様式!I256="",0,IFERROR(VLOOKUP(実施計画様式!I256,―!$I$2:$J$2,2,FALSE),"error"))</f>
        <v>0</v>
      </c>
      <c r="J256">
        <f>IF(実施計画様式!J256="",0,1)</f>
        <v>0</v>
      </c>
      <c r="K256">
        <f>IF(実施計画様式!K256="",0,IFERROR(VLOOKUP(実施計画様式!K256,―!K:L,2,FALSE),"error"))</f>
        <v>0</v>
      </c>
      <c r="L256">
        <f>IF(実施計画様式!L256="",0,IFERROR(VLOOKUP(実施計画様式!L256,―!$M$2:$N$2,2,FALSE),"error"))</f>
        <v>0</v>
      </c>
      <c r="M256">
        <f>IFERROR(VLOOKUP(実施計画様式!M256,―!O:P,2,FALSE),0)</f>
        <v>0</v>
      </c>
      <c r="N256">
        <f>IF(実施計画様式!N256="",0,IFERROR(VLOOKUP(実施計画様式!N256,―!$O$1:$P$12,2,FALSE),"error"))</f>
        <v>0</v>
      </c>
      <c r="O256">
        <f>IF(実施計画様式!O256="",0,IFERROR(VLOOKUP(実施計画様式!O256,―!$O$1:$P$12,2,FALSE),"error"))</f>
        <v>0</v>
      </c>
      <c r="P256">
        <f>IF(実施計画様式!P256="",0,IFERROR(VLOOKUP(実施計画様式!P256,―!$O$1:$P$12,2,FALSE),"error"))</f>
        <v>0</v>
      </c>
      <c r="Q256">
        <f>IF(実施計画様式!Q256="",0,1)</f>
        <v>0</v>
      </c>
      <c r="R256" t="s">
        <v>7625</v>
      </c>
      <c r="S256" t="s">
        <v>7625</v>
      </c>
      <c r="T256">
        <f>IF(実施計画様式!T256="",0,1)</f>
        <v>0</v>
      </c>
      <c r="U256">
        <f>IF(実施計画様式!U256="",0,1)</f>
        <v>0</v>
      </c>
      <c r="V256">
        <f>IF(実施計画様式!V256="",0,1)</f>
        <v>0</v>
      </c>
      <c r="W256">
        <f>IF(実施計画様式!W256="",0,1)</f>
        <v>0</v>
      </c>
      <c r="X256">
        <f>IF(実施計画様式!X256="",0,1)</f>
        <v>0</v>
      </c>
      <c r="Y256">
        <f>IF(実施計画様式!Y256="",0,1)</f>
        <v>0</v>
      </c>
      <c r="Z256">
        <f>IF(実施計画様式!Z256="",0,1)</f>
        <v>0</v>
      </c>
      <c r="AA256">
        <f>IF(実施計画様式!AA256="",0,1)</f>
        <v>0</v>
      </c>
      <c r="AB256">
        <f>IF(実施計画様式!AB256="",0,IFERROR(VLOOKUP(実施計画様式!AB256,―!$Q$2:$R$3,2,FALSE),"error"))</f>
        <v>0</v>
      </c>
      <c r="AC256">
        <f>IF(実施計画様式!AC256="",0,IFERROR(VLOOKUP(実施計画様式!AC256,―!$S$2:$T$3,2,FALSE),"error"))</f>
        <v>0</v>
      </c>
      <c r="AD256">
        <f>IF(実施計画様式!AD256="",0,IFERROR(VLOOKUP(実施計画様式!AD256,―!$U$2:$V$3,2,FALSE),"error"))</f>
        <v>0</v>
      </c>
      <c r="AE256">
        <f>IF(実施計画様式!AE256="",0,IFERROR(VLOOKUP(実施計画様式!AE256,―!$W$2:$X$3,2,FALSE),"error"))</f>
        <v>0</v>
      </c>
      <c r="AF256">
        <f>IF(実施計画様式!AF256="",0,IFERROR(VLOOKUP(実施計画様式!AF256,―!$AP$29:$AQ$29,2,FALSE),"error"))</f>
        <v>0</v>
      </c>
      <c r="AG256">
        <f>IF(実施計画様式!AG256="",0,IFERROR(VLOOKUP(実施計画様式!AG256,―!Y:Z,2,FALSE),"error"))</f>
        <v>0</v>
      </c>
      <c r="AH256">
        <f>IF(実施計画様式!AH256="",0,IFERROR(VLOOKUP(実施計画様式!AH256,―!AA:AB,2,FALSE),"error"))</f>
        <v>0</v>
      </c>
      <c r="AI256">
        <f>IF(実施計画様式!AI256="",0,IFERROR(VLOOKUP(実施計画様式!AI256,―!AN:AO,2,FALSE),"error"))</f>
        <v>0</v>
      </c>
      <c r="AJ256">
        <f>IF(実施計画様式!AJ256="",0,IFERROR(VLOOKUP(実施計画様式!AJ256,―!AN:AO,2,FALSE),"error"))</f>
        <v>0</v>
      </c>
      <c r="AK256">
        <f>IF(実施計画様式!AK256="",0,IFERROR(VLOOKUP(実施計画様式!AK256,―!AN:AO,2,FALSE),"error"))</f>
        <v>0</v>
      </c>
      <c r="AL256">
        <f>IF(実施計画様式!AL256="",0,1)</f>
        <v>0</v>
      </c>
      <c r="AM256">
        <f>IF(実施計画様式!AM256="",0,IFERROR(VLOOKUP(実施計画様式!AM256,―!$AP$10:$AQ$23,2,FALSE),"error"))</f>
        <v>0</v>
      </c>
      <c r="AN256">
        <f>IF(実施計画様式!AN256="",0,IFERROR(VLOOKUP(実施計画様式!AN256,―!$AP$39:$AQ$44,2,FALSE),"error"))</f>
        <v>0</v>
      </c>
      <c r="AO256">
        <f>IF(実施計画様式!AO256="",0,IFERROR(VLOOKUP(実施計画様式!AO256,参考資料1_対象分野リスト!$B$2:$C$46,2,FALSE),"error"))</f>
        <v>0</v>
      </c>
      <c r="AP256">
        <f>IF(実施計画様式!AP256="",0,IFERROR(VLOOKUP(実施計画様式!AP256,参考資料1_対象分野リスト!$B$2:$C$46,2,FALSE),"error"))</f>
        <v>0</v>
      </c>
      <c r="AQ256">
        <f>IF(実施計画様式!AQ256="",0,IFERROR(VLOOKUP(実施計画様式!AQ256,参考資料1_対象分野リスト!$B$2:$C$46,2,FALSE),"error"))</f>
        <v>0</v>
      </c>
      <c r="AR256">
        <f>IF(実施計画様式!AR256="",0,IFERROR(VLOOKUP(実施計画様式!AR256,参考資料1_対象分野リスト!$B$2:$C$46,2,FALSE),"error"))</f>
        <v>0</v>
      </c>
      <c r="AS256">
        <f>IF(実施計画様式!AS256="",0,IFERROR(VLOOKUP(実施計画様式!AS256,参考資料1_対象分野リスト!$E$5:$F$35,2,FALSE),"error"))</f>
        <v>0</v>
      </c>
      <c r="BB256">
        <f>IF(実施計画様式!BB256="",0,IFERROR(VLOOKUP(実施計画様式!BB256,―!AK:AL,2,FALSE),"error"))</f>
        <v>0</v>
      </c>
      <c r="BC256" t="str">
        <f t="shared" si="17"/>
        <v/>
      </c>
      <c r="BF256">
        <v>99</v>
      </c>
      <c r="BG256" t="str">
        <f t="shared" si="20"/>
        <v/>
      </c>
      <c r="BH256" t="str">
        <f>IF(AG256&gt;0,IF(VLOOKUP($B$62,―!$Y$2:$Z$25,2,FALSE)&lt;分岐管理シート!AG256,"予算化方法","予算化方法_未定なし"),"")</f>
        <v/>
      </c>
      <c r="BI256" t="str">
        <f t="shared" si="21"/>
        <v/>
      </c>
      <c r="BJ256" t="str">
        <f t="shared" si="22"/>
        <v/>
      </c>
      <c r="BK256" t="str">
        <f t="shared" si="23"/>
        <v/>
      </c>
      <c r="BL256" t="str">
        <f>_xlfn.IFNA(IF(AND(D256=1,M256=1),INDEX(―!$O$20:$P$26,MATCH(分岐管理シート!N256*100,―!$P$20:$P$26,0),1),""),"")</f>
        <v/>
      </c>
      <c r="BM256" t="str">
        <f>_xlfn.IFNA(IF(AND(D256=1,M256=1),INDEX(―!$O$17:$P$19,MATCH(9-分岐管理シート!N256-分岐管理シート!O256,―!$P$17:$P$19,0),1),""),"")</f>
        <v/>
      </c>
      <c r="BN256" t="str">
        <f>IF(AE256&lt;2,"",―!$AP$28)</f>
        <v/>
      </c>
      <c r="BO256" t="str">
        <f t="shared" si="19"/>
        <v/>
      </c>
      <c r="BP256" t="str">
        <f t="shared" si="24"/>
        <v/>
      </c>
      <c r="BR256">
        <f t="shared" si="18"/>
        <v>0</v>
      </c>
    </row>
    <row r="257" spans="3:70" x14ac:dyDescent="0.15">
      <c r="C257">
        <v>185</v>
      </c>
      <c r="D257" s="22">
        <f>IF(実施計画様式!D257="",0,IFERROR(VLOOKUP(実施計画様式!D257,―!A:B,2,FALSE),"error"))</f>
        <v>0</v>
      </c>
      <c r="E257">
        <f>IF(実施計画様式!E257="",0,IFERROR(VLOOKUP(実施計画様式!E257,―!$C$40:$D$47,2,FALSE),"error"))</f>
        <v>0</v>
      </c>
      <c r="F257">
        <f>IF(実施計画様式!F257="",0,IFERROR(VLOOKUP(実施計画様式!F257,―!$E$2:$F$2,2,FALSE),"error"))</f>
        <v>0</v>
      </c>
      <c r="G257">
        <f>IFERROR(VLOOKUP(実施計画様式!G257,―!$G$2:$H$2,2,FALSE),0)</f>
        <v>0</v>
      </c>
      <c r="H257">
        <f>IF(実施計画様式!H257="",0,1)</f>
        <v>0</v>
      </c>
      <c r="I257">
        <f>IF(実施計画様式!I257="",0,IFERROR(VLOOKUP(実施計画様式!I257,―!$I$2:$J$2,2,FALSE),"error"))</f>
        <v>0</v>
      </c>
      <c r="J257">
        <f>IF(実施計画様式!J257="",0,1)</f>
        <v>0</v>
      </c>
      <c r="K257">
        <f>IF(実施計画様式!K257="",0,IFERROR(VLOOKUP(実施計画様式!K257,―!K:L,2,FALSE),"error"))</f>
        <v>0</v>
      </c>
      <c r="L257">
        <f>IF(実施計画様式!L257="",0,IFERROR(VLOOKUP(実施計画様式!L257,―!$M$2:$N$2,2,FALSE),"error"))</f>
        <v>0</v>
      </c>
      <c r="M257">
        <f>IFERROR(VLOOKUP(実施計画様式!M257,―!O:P,2,FALSE),0)</f>
        <v>0</v>
      </c>
      <c r="N257">
        <f>IF(実施計画様式!N257="",0,IFERROR(VLOOKUP(実施計画様式!N257,―!$O$1:$P$12,2,FALSE),"error"))</f>
        <v>0</v>
      </c>
      <c r="O257">
        <f>IF(実施計画様式!O257="",0,IFERROR(VLOOKUP(実施計画様式!O257,―!$O$1:$P$12,2,FALSE),"error"))</f>
        <v>0</v>
      </c>
      <c r="P257">
        <f>IF(実施計画様式!P257="",0,IFERROR(VLOOKUP(実施計画様式!P257,―!$O$1:$P$12,2,FALSE),"error"))</f>
        <v>0</v>
      </c>
      <c r="Q257">
        <f>IF(実施計画様式!Q257="",0,1)</f>
        <v>0</v>
      </c>
      <c r="R257" t="s">
        <v>7625</v>
      </c>
      <c r="S257" t="s">
        <v>7625</v>
      </c>
      <c r="T257">
        <f>IF(実施計画様式!T257="",0,1)</f>
        <v>0</v>
      </c>
      <c r="U257">
        <f>IF(実施計画様式!U257="",0,1)</f>
        <v>0</v>
      </c>
      <c r="V257">
        <f>IF(実施計画様式!V257="",0,1)</f>
        <v>0</v>
      </c>
      <c r="W257">
        <f>IF(実施計画様式!W257="",0,1)</f>
        <v>0</v>
      </c>
      <c r="X257">
        <f>IF(実施計画様式!X257="",0,1)</f>
        <v>0</v>
      </c>
      <c r="Y257">
        <f>IF(実施計画様式!Y257="",0,1)</f>
        <v>0</v>
      </c>
      <c r="Z257">
        <f>IF(実施計画様式!Z257="",0,1)</f>
        <v>0</v>
      </c>
      <c r="AA257">
        <f>IF(実施計画様式!AA257="",0,1)</f>
        <v>0</v>
      </c>
      <c r="AB257">
        <f>IF(実施計画様式!AB257="",0,IFERROR(VLOOKUP(実施計画様式!AB257,―!$Q$2:$R$3,2,FALSE),"error"))</f>
        <v>0</v>
      </c>
      <c r="AC257">
        <f>IF(実施計画様式!AC257="",0,IFERROR(VLOOKUP(実施計画様式!AC257,―!$S$2:$T$3,2,FALSE),"error"))</f>
        <v>0</v>
      </c>
      <c r="AD257">
        <f>IF(実施計画様式!AD257="",0,IFERROR(VLOOKUP(実施計画様式!AD257,―!$U$2:$V$3,2,FALSE),"error"))</f>
        <v>0</v>
      </c>
      <c r="AE257">
        <f>IF(実施計画様式!AE257="",0,IFERROR(VLOOKUP(実施計画様式!AE257,―!$W$2:$X$3,2,FALSE),"error"))</f>
        <v>0</v>
      </c>
      <c r="AF257">
        <f>IF(実施計画様式!AF257="",0,IFERROR(VLOOKUP(実施計画様式!AF257,―!$AP$29:$AQ$29,2,FALSE),"error"))</f>
        <v>0</v>
      </c>
      <c r="AG257">
        <f>IF(実施計画様式!AG257="",0,IFERROR(VLOOKUP(実施計画様式!AG257,―!Y:Z,2,FALSE),"error"))</f>
        <v>0</v>
      </c>
      <c r="AH257">
        <f>IF(実施計画様式!AH257="",0,IFERROR(VLOOKUP(実施計画様式!AH257,―!AA:AB,2,FALSE),"error"))</f>
        <v>0</v>
      </c>
      <c r="AI257">
        <f>IF(実施計画様式!AI257="",0,IFERROR(VLOOKUP(実施計画様式!AI257,―!AN:AO,2,FALSE),"error"))</f>
        <v>0</v>
      </c>
      <c r="AJ257">
        <f>IF(実施計画様式!AJ257="",0,IFERROR(VLOOKUP(実施計画様式!AJ257,―!AN:AO,2,FALSE),"error"))</f>
        <v>0</v>
      </c>
      <c r="AK257">
        <f>IF(実施計画様式!AK257="",0,IFERROR(VLOOKUP(実施計画様式!AK257,―!AN:AO,2,FALSE),"error"))</f>
        <v>0</v>
      </c>
      <c r="AL257">
        <f>IF(実施計画様式!AL257="",0,1)</f>
        <v>0</v>
      </c>
      <c r="AM257">
        <f>IF(実施計画様式!AM257="",0,IFERROR(VLOOKUP(実施計画様式!AM257,―!$AP$10:$AQ$23,2,FALSE),"error"))</f>
        <v>0</v>
      </c>
      <c r="AN257">
        <f>IF(実施計画様式!AN257="",0,IFERROR(VLOOKUP(実施計画様式!AN257,―!$AP$39:$AQ$44,2,FALSE),"error"))</f>
        <v>0</v>
      </c>
      <c r="AO257">
        <f>IF(実施計画様式!AO257="",0,IFERROR(VLOOKUP(実施計画様式!AO257,参考資料1_対象分野リスト!$B$2:$C$46,2,FALSE),"error"))</f>
        <v>0</v>
      </c>
      <c r="AP257">
        <f>IF(実施計画様式!AP257="",0,IFERROR(VLOOKUP(実施計画様式!AP257,参考資料1_対象分野リスト!$B$2:$C$46,2,FALSE),"error"))</f>
        <v>0</v>
      </c>
      <c r="AQ257">
        <f>IF(実施計画様式!AQ257="",0,IFERROR(VLOOKUP(実施計画様式!AQ257,参考資料1_対象分野リスト!$B$2:$C$46,2,FALSE),"error"))</f>
        <v>0</v>
      </c>
      <c r="AR257">
        <f>IF(実施計画様式!AR257="",0,IFERROR(VLOOKUP(実施計画様式!AR257,参考資料1_対象分野リスト!$B$2:$C$46,2,FALSE),"error"))</f>
        <v>0</v>
      </c>
      <c r="AS257">
        <f>IF(実施計画様式!AS257="",0,IFERROR(VLOOKUP(実施計画様式!AS257,参考資料1_対象分野リスト!$E$5:$F$35,2,FALSE),"error"))</f>
        <v>0</v>
      </c>
      <c r="BB257">
        <f>IF(実施計画様式!BB257="",0,IFERROR(VLOOKUP(実施計画様式!BB257,―!AK:AL,2,FALSE),"error"))</f>
        <v>0</v>
      </c>
      <c r="BC257" t="str">
        <f t="shared" si="17"/>
        <v/>
      </c>
      <c r="BF257">
        <v>99</v>
      </c>
      <c r="BG257" t="str">
        <f t="shared" si="20"/>
        <v/>
      </c>
      <c r="BH257" t="str">
        <f>IF(AG257&gt;0,IF(VLOOKUP($B$62,―!$Y$2:$Z$25,2,FALSE)&lt;分岐管理シート!AG257,"予算化方法","予算化方法_未定なし"),"")</f>
        <v/>
      </c>
      <c r="BI257" t="str">
        <f t="shared" si="21"/>
        <v/>
      </c>
      <c r="BJ257" t="str">
        <f t="shared" si="22"/>
        <v/>
      </c>
      <c r="BK257" t="str">
        <f t="shared" si="23"/>
        <v/>
      </c>
      <c r="BL257" t="str">
        <f>_xlfn.IFNA(IF(AND(D257=1,M257=1),INDEX(―!$O$20:$P$26,MATCH(分岐管理シート!N257*100,―!$P$20:$P$26,0),1),""),"")</f>
        <v/>
      </c>
      <c r="BM257" t="str">
        <f>_xlfn.IFNA(IF(AND(D257=1,M257=1),INDEX(―!$O$17:$P$19,MATCH(9-分岐管理シート!N257-分岐管理シート!O257,―!$P$17:$P$19,0),1),""),"")</f>
        <v/>
      </c>
      <c r="BN257" t="str">
        <f>IF(AE257&lt;2,"",―!$AP$28)</f>
        <v/>
      </c>
      <c r="BO257" t="str">
        <f t="shared" si="19"/>
        <v/>
      </c>
      <c r="BP257" t="str">
        <f t="shared" si="24"/>
        <v/>
      </c>
      <c r="BR257">
        <f t="shared" si="18"/>
        <v>0</v>
      </c>
    </row>
    <row r="258" spans="3:70" x14ac:dyDescent="0.15">
      <c r="C258">
        <v>186</v>
      </c>
      <c r="D258" s="22">
        <f>IF(実施計画様式!D258="",0,IFERROR(VLOOKUP(実施計画様式!D258,―!A:B,2,FALSE),"error"))</f>
        <v>0</v>
      </c>
      <c r="E258">
        <f>IF(実施計画様式!E258="",0,IFERROR(VLOOKUP(実施計画様式!E258,―!$C$40:$D$47,2,FALSE),"error"))</f>
        <v>0</v>
      </c>
      <c r="F258">
        <f>IF(実施計画様式!F258="",0,IFERROR(VLOOKUP(実施計画様式!F258,―!$E$2:$F$2,2,FALSE),"error"))</f>
        <v>0</v>
      </c>
      <c r="G258">
        <f>IFERROR(VLOOKUP(実施計画様式!G258,―!$G$2:$H$2,2,FALSE),0)</f>
        <v>0</v>
      </c>
      <c r="H258">
        <f>IF(実施計画様式!H258="",0,1)</f>
        <v>0</v>
      </c>
      <c r="I258">
        <f>IF(実施計画様式!I258="",0,IFERROR(VLOOKUP(実施計画様式!I258,―!$I$2:$J$2,2,FALSE),"error"))</f>
        <v>0</v>
      </c>
      <c r="J258">
        <f>IF(実施計画様式!J258="",0,1)</f>
        <v>0</v>
      </c>
      <c r="K258">
        <f>IF(実施計画様式!K258="",0,IFERROR(VLOOKUP(実施計画様式!K258,―!K:L,2,FALSE),"error"))</f>
        <v>0</v>
      </c>
      <c r="L258">
        <f>IF(実施計画様式!L258="",0,IFERROR(VLOOKUP(実施計画様式!L258,―!$M$2:$N$2,2,FALSE),"error"))</f>
        <v>0</v>
      </c>
      <c r="M258">
        <f>IFERROR(VLOOKUP(実施計画様式!M258,―!O:P,2,FALSE),0)</f>
        <v>0</v>
      </c>
      <c r="N258">
        <f>IF(実施計画様式!N258="",0,IFERROR(VLOOKUP(実施計画様式!N258,―!$O$1:$P$12,2,FALSE),"error"))</f>
        <v>0</v>
      </c>
      <c r="O258">
        <f>IF(実施計画様式!O258="",0,IFERROR(VLOOKUP(実施計画様式!O258,―!$O$1:$P$12,2,FALSE),"error"))</f>
        <v>0</v>
      </c>
      <c r="P258">
        <f>IF(実施計画様式!P258="",0,IFERROR(VLOOKUP(実施計画様式!P258,―!$O$1:$P$12,2,FALSE),"error"))</f>
        <v>0</v>
      </c>
      <c r="Q258">
        <f>IF(実施計画様式!Q258="",0,1)</f>
        <v>0</v>
      </c>
      <c r="R258" t="s">
        <v>7625</v>
      </c>
      <c r="S258" t="s">
        <v>7625</v>
      </c>
      <c r="T258">
        <f>IF(実施計画様式!T258="",0,1)</f>
        <v>0</v>
      </c>
      <c r="U258">
        <f>IF(実施計画様式!U258="",0,1)</f>
        <v>0</v>
      </c>
      <c r="V258">
        <f>IF(実施計画様式!V258="",0,1)</f>
        <v>0</v>
      </c>
      <c r="W258">
        <f>IF(実施計画様式!W258="",0,1)</f>
        <v>0</v>
      </c>
      <c r="X258">
        <f>IF(実施計画様式!X258="",0,1)</f>
        <v>0</v>
      </c>
      <c r="Y258">
        <f>IF(実施計画様式!Y258="",0,1)</f>
        <v>0</v>
      </c>
      <c r="Z258">
        <f>IF(実施計画様式!Z258="",0,1)</f>
        <v>0</v>
      </c>
      <c r="AA258">
        <f>IF(実施計画様式!AA258="",0,1)</f>
        <v>0</v>
      </c>
      <c r="AB258">
        <f>IF(実施計画様式!AB258="",0,IFERROR(VLOOKUP(実施計画様式!AB258,―!$Q$2:$R$3,2,FALSE),"error"))</f>
        <v>0</v>
      </c>
      <c r="AC258">
        <f>IF(実施計画様式!AC258="",0,IFERROR(VLOOKUP(実施計画様式!AC258,―!$S$2:$T$3,2,FALSE),"error"))</f>
        <v>0</v>
      </c>
      <c r="AD258">
        <f>IF(実施計画様式!AD258="",0,IFERROR(VLOOKUP(実施計画様式!AD258,―!$U$2:$V$3,2,FALSE),"error"))</f>
        <v>0</v>
      </c>
      <c r="AE258">
        <f>IF(実施計画様式!AE258="",0,IFERROR(VLOOKUP(実施計画様式!AE258,―!$W$2:$X$3,2,FALSE),"error"))</f>
        <v>0</v>
      </c>
      <c r="AF258">
        <f>IF(実施計画様式!AF258="",0,IFERROR(VLOOKUP(実施計画様式!AF258,―!$AP$29:$AQ$29,2,FALSE),"error"))</f>
        <v>0</v>
      </c>
      <c r="AG258">
        <f>IF(実施計画様式!AG258="",0,IFERROR(VLOOKUP(実施計画様式!AG258,―!Y:Z,2,FALSE),"error"))</f>
        <v>0</v>
      </c>
      <c r="AH258">
        <f>IF(実施計画様式!AH258="",0,IFERROR(VLOOKUP(実施計画様式!AH258,―!AA:AB,2,FALSE),"error"))</f>
        <v>0</v>
      </c>
      <c r="AI258">
        <f>IF(実施計画様式!AI258="",0,IFERROR(VLOOKUP(実施計画様式!AI258,―!AN:AO,2,FALSE),"error"))</f>
        <v>0</v>
      </c>
      <c r="AJ258">
        <f>IF(実施計画様式!AJ258="",0,IFERROR(VLOOKUP(実施計画様式!AJ258,―!AN:AO,2,FALSE),"error"))</f>
        <v>0</v>
      </c>
      <c r="AK258">
        <f>IF(実施計画様式!AK258="",0,IFERROR(VLOOKUP(実施計画様式!AK258,―!AN:AO,2,FALSE),"error"))</f>
        <v>0</v>
      </c>
      <c r="AL258">
        <f>IF(実施計画様式!AL258="",0,1)</f>
        <v>0</v>
      </c>
      <c r="AM258">
        <f>IF(実施計画様式!AM258="",0,IFERROR(VLOOKUP(実施計画様式!AM258,―!$AP$10:$AQ$23,2,FALSE),"error"))</f>
        <v>0</v>
      </c>
      <c r="AN258">
        <f>IF(実施計画様式!AN258="",0,IFERROR(VLOOKUP(実施計画様式!AN258,―!$AP$39:$AQ$44,2,FALSE),"error"))</f>
        <v>0</v>
      </c>
      <c r="AO258">
        <f>IF(実施計画様式!AO258="",0,IFERROR(VLOOKUP(実施計画様式!AO258,参考資料1_対象分野リスト!$B$2:$C$46,2,FALSE),"error"))</f>
        <v>0</v>
      </c>
      <c r="AP258">
        <f>IF(実施計画様式!AP258="",0,IFERROR(VLOOKUP(実施計画様式!AP258,参考資料1_対象分野リスト!$B$2:$C$46,2,FALSE),"error"))</f>
        <v>0</v>
      </c>
      <c r="AQ258">
        <f>IF(実施計画様式!AQ258="",0,IFERROR(VLOOKUP(実施計画様式!AQ258,参考資料1_対象分野リスト!$B$2:$C$46,2,FALSE),"error"))</f>
        <v>0</v>
      </c>
      <c r="AR258">
        <f>IF(実施計画様式!AR258="",0,IFERROR(VLOOKUP(実施計画様式!AR258,参考資料1_対象分野リスト!$B$2:$C$46,2,FALSE),"error"))</f>
        <v>0</v>
      </c>
      <c r="AS258">
        <f>IF(実施計画様式!AS258="",0,IFERROR(VLOOKUP(実施計画様式!AS258,参考資料1_対象分野リスト!$E$5:$F$35,2,FALSE),"error"))</f>
        <v>0</v>
      </c>
      <c r="BB258">
        <f>IF(実施計画様式!BB258="",0,IFERROR(VLOOKUP(実施計画様式!BB258,―!AK:AL,2,FALSE),"error"))</f>
        <v>0</v>
      </c>
      <c r="BC258" t="str">
        <f t="shared" si="17"/>
        <v/>
      </c>
      <c r="BF258">
        <v>99</v>
      </c>
      <c r="BG258" t="str">
        <f t="shared" si="20"/>
        <v/>
      </c>
      <c r="BH258" t="str">
        <f>IF(AG258&gt;0,IF(VLOOKUP($B$62,―!$Y$2:$Z$25,2,FALSE)&lt;分岐管理シート!AG258,"予算化方法","予算化方法_未定なし"),"")</f>
        <v/>
      </c>
      <c r="BI258" t="str">
        <f t="shared" si="21"/>
        <v/>
      </c>
      <c r="BJ258" t="str">
        <f t="shared" si="22"/>
        <v/>
      </c>
      <c r="BK258" t="str">
        <f t="shared" si="23"/>
        <v/>
      </c>
      <c r="BL258" t="str">
        <f>_xlfn.IFNA(IF(AND(D258=1,M258=1),INDEX(―!$O$20:$P$26,MATCH(分岐管理シート!N258*100,―!$P$20:$P$26,0),1),""),"")</f>
        <v/>
      </c>
      <c r="BM258" t="str">
        <f>_xlfn.IFNA(IF(AND(D258=1,M258=1),INDEX(―!$O$17:$P$19,MATCH(9-分岐管理シート!N258-分岐管理シート!O258,―!$P$17:$P$19,0),1),""),"")</f>
        <v/>
      </c>
      <c r="BN258" t="str">
        <f>IF(AE258&lt;2,"",―!$AP$28)</f>
        <v/>
      </c>
      <c r="BO258" t="str">
        <f t="shared" si="19"/>
        <v/>
      </c>
      <c r="BP258" t="str">
        <f t="shared" si="24"/>
        <v/>
      </c>
      <c r="BR258">
        <f t="shared" si="18"/>
        <v>0</v>
      </c>
    </row>
    <row r="259" spans="3:70" x14ac:dyDescent="0.15">
      <c r="C259">
        <v>187</v>
      </c>
      <c r="D259" s="22">
        <f>IF(実施計画様式!D259="",0,IFERROR(VLOOKUP(実施計画様式!D259,―!A:B,2,FALSE),"error"))</f>
        <v>0</v>
      </c>
      <c r="E259">
        <f>IF(実施計画様式!E259="",0,IFERROR(VLOOKUP(実施計画様式!E259,―!$C$40:$D$47,2,FALSE),"error"))</f>
        <v>0</v>
      </c>
      <c r="F259">
        <f>IF(実施計画様式!F259="",0,IFERROR(VLOOKUP(実施計画様式!F259,―!$E$2:$F$2,2,FALSE),"error"))</f>
        <v>0</v>
      </c>
      <c r="G259">
        <f>IFERROR(VLOOKUP(実施計画様式!G259,―!$G$2:$H$2,2,FALSE),0)</f>
        <v>0</v>
      </c>
      <c r="H259">
        <f>IF(実施計画様式!H259="",0,1)</f>
        <v>0</v>
      </c>
      <c r="I259">
        <f>IF(実施計画様式!I259="",0,IFERROR(VLOOKUP(実施計画様式!I259,―!$I$2:$J$2,2,FALSE),"error"))</f>
        <v>0</v>
      </c>
      <c r="J259">
        <f>IF(実施計画様式!J259="",0,1)</f>
        <v>0</v>
      </c>
      <c r="K259">
        <f>IF(実施計画様式!K259="",0,IFERROR(VLOOKUP(実施計画様式!K259,―!K:L,2,FALSE),"error"))</f>
        <v>0</v>
      </c>
      <c r="L259">
        <f>IF(実施計画様式!L259="",0,IFERROR(VLOOKUP(実施計画様式!L259,―!$M$2:$N$2,2,FALSE),"error"))</f>
        <v>0</v>
      </c>
      <c r="M259">
        <f>IFERROR(VLOOKUP(実施計画様式!M259,―!O:P,2,FALSE),0)</f>
        <v>0</v>
      </c>
      <c r="N259">
        <f>IF(実施計画様式!N259="",0,IFERROR(VLOOKUP(実施計画様式!N259,―!$O$1:$P$12,2,FALSE),"error"))</f>
        <v>0</v>
      </c>
      <c r="O259">
        <f>IF(実施計画様式!O259="",0,IFERROR(VLOOKUP(実施計画様式!O259,―!$O$1:$P$12,2,FALSE),"error"))</f>
        <v>0</v>
      </c>
      <c r="P259">
        <f>IF(実施計画様式!P259="",0,IFERROR(VLOOKUP(実施計画様式!P259,―!$O$1:$P$12,2,FALSE),"error"))</f>
        <v>0</v>
      </c>
      <c r="Q259">
        <f>IF(実施計画様式!Q259="",0,1)</f>
        <v>0</v>
      </c>
      <c r="R259" t="s">
        <v>7625</v>
      </c>
      <c r="S259" t="s">
        <v>7625</v>
      </c>
      <c r="T259">
        <f>IF(実施計画様式!T259="",0,1)</f>
        <v>0</v>
      </c>
      <c r="U259">
        <f>IF(実施計画様式!U259="",0,1)</f>
        <v>0</v>
      </c>
      <c r="V259">
        <f>IF(実施計画様式!V259="",0,1)</f>
        <v>0</v>
      </c>
      <c r="W259">
        <f>IF(実施計画様式!W259="",0,1)</f>
        <v>0</v>
      </c>
      <c r="X259">
        <f>IF(実施計画様式!X259="",0,1)</f>
        <v>0</v>
      </c>
      <c r="Y259">
        <f>IF(実施計画様式!Y259="",0,1)</f>
        <v>0</v>
      </c>
      <c r="Z259">
        <f>IF(実施計画様式!Z259="",0,1)</f>
        <v>0</v>
      </c>
      <c r="AA259">
        <f>IF(実施計画様式!AA259="",0,1)</f>
        <v>0</v>
      </c>
      <c r="AB259">
        <f>IF(実施計画様式!AB259="",0,IFERROR(VLOOKUP(実施計画様式!AB259,―!$Q$2:$R$3,2,FALSE),"error"))</f>
        <v>0</v>
      </c>
      <c r="AC259">
        <f>IF(実施計画様式!AC259="",0,IFERROR(VLOOKUP(実施計画様式!AC259,―!$S$2:$T$3,2,FALSE),"error"))</f>
        <v>0</v>
      </c>
      <c r="AD259">
        <f>IF(実施計画様式!AD259="",0,IFERROR(VLOOKUP(実施計画様式!AD259,―!$U$2:$V$3,2,FALSE),"error"))</f>
        <v>0</v>
      </c>
      <c r="AE259">
        <f>IF(実施計画様式!AE259="",0,IFERROR(VLOOKUP(実施計画様式!AE259,―!$W$2:$X$3,2,FALSE),"error"))</f>
        <v>0</v>
      </c>
      <c r="AF259">
        <f>IF(実施計画様式!AF259="",0,IFERROR(VLOOKUP(実施計画様式!AF259,―!$AP$29:$AQ$29,2,FALSE),"error"))</f>
        <v>0</v>
      </c>
      <c r="AG259">
        <f>IF(実施計画様式!AG259="",0,IFERROR(VLOOKUP(実施計画様式!AG259,―!Y:Z,2,FALSE),"error"))</f>
        <v>0</v>
      </c>
      <c r="AH259">
        <f>IF(実施計画様式!AH259="",0,IFERROR(VLOOKUP(実施計画様式!AH259,―!AA:AB,2,FALSE),"error"))</f>
        <v>0</v>
      </c>
      <c r="AI259">
        <f>IF(実施計画様式!AI259="",0,IFERROR(VLOOKUP(実施計画様式!AI259,―!AN:AO,2,FALSE),"error"))</f>
        <v>0</v>
      </c>
      <c r="AJ259">
        <f>IF(実施計画様式!AJ259="",0,IFERROR(VLOOKUP(実施計画様式!AJ259,―!AN:AO,2,FALSE),"error"))</f>
        <v>0</v>
      </c>
      <c r="AK259">
        <f>IF(実施計画様式!AK259="",0,IFERROR(VLOOKUP(実施計画様式!AK259,―!AN:AO,2,FALSE),"error"))</f>
        <v>0</v>
      </c>
      <c r="AL259">
        <f>IF(実施計画様式!AL259="",0,1)</f>
        <v>0</v>
      </c>
      <c r="AM259">
        <f>IF(実施計画様式!AM259="",0,IFERROR(VLOOKUP(実施計画様式!AM259,―!$AP$10:$AQ$23,2,FALSE),"error"))</f>
        <v>0</v>
      </c>
      <c r="AN259">
        <f>IF(実施計画様式!AN259="",0,IFERROR(VLOOKUP(実施計画様式!AN259,―!$AP$39:$AQ$44,2,FALSE),"error"))</f>
        <v>0</v>
      </c>
      <c r="AO259">
        <f>IF(実施計画様式!AO259="",0,IFERROR(VLOOKUP(実施計画様式!AO259,参考資料1_対象分野リスト!$B$2:$C$46,2,FALSE),"error"))</f>
        <v>0</v>
      </c>
      <c r="AP259">
        <f>IF(実施計画様式!AP259="",0,IFERROR(VLOOKUP(実施計画様式!AP259,参考資料1_対象分野リスト!$B$2:$C$46,2,FALSE),"error"))</f>
        <v>0</v>
      </c>
      <c r="AQ259">
        <f>IF(実施計画様式!AQ259="",0,IFERROR(VLOOKUP(実施計画様式!AQ259,参考資料1_対象分野リスト!$B$2:$C$46,2,FALSE),"error"))</f>
        <v>0</v>
      </c>
      <c r="AR259">
        <f>IF(実施計画様式!AR259="",0,IFERROR(VLOOKUP(実施計画様式!AR259,参考資料1_対象分野リスト!$B$2:$C$46,2,FALSE),"error"))</f>
        <v>0</v>
      </c>
      <c r="AS259">
        <f>IF(実施計画様式!AS259="",0,IFERROR(VLOOKUP(実施計画様式!AS259,参考資料1_対象分野リスト!$E$5:$F$35,2,FALSE),"error"))</f>
        <v>0</v>
      </c>
      <c r="BB259">
        <f>IF(実施計画様式!BB259="",0,IFERROR(VLOOKUP(実施計画様式!BB259,―!AK:AL,2,FALSE),"error"))</f>
        <v>0</v>
      </c>
      <c r="BC259" t="str">
        <f t="shared" si="17"/>
        <v/>
      </c>
      <c r="BF259">
        <v>99</v>
      </c>
      <c r="BG259" t="str">
        <f t="shared" si="20"/>
        <v/>
      </c>
      <c r="BH259" t="str">
        <f>IF(AG259&gt;0,IF(VLOOKUP($B$62,―!$Y$2:$Z$25,2,FALSE)&lt;分岐管理シート!AG259,"予算化方法","予算化方法_未定なし"),"")</f>
        <v/>
      </c>
      <c r="BI259" t="str">
        <f t="shared" si="21"/>
        <v/>
      </c>
      <c r="BJ259" t="str">
        <f t="shared" si="22"/>
        <v/>
      </c>
      <c r="BK259" t="str">
        <f t="shared" si="23"/>
        <v/>
      </c>
      <c r="BL259" t="str">
        <f>_xlfn.IFNA(IF(AND(D259=1,M259=1),INDEX(―!$O$20:$P$26,MATCH(分岐管理シート!N259*100,―!$P$20:$P$26,0),1),""),"")</f>
        <v/>
      </c>
      <c r="BM259" t="str">
        <f>_xlfn.IFNA(IF(AND(D259=1,M259=1),INDEX(―!$O$17:$P$19,MATCH(9-分岐管理シート!N259-分岐管理シート!O259,―!$P$17:$P$19,0),1),""),"")</f>
        <v/>
      </c>
      <c r="BN259" t="str">
        <f>IF(AE259&lt;2,"",―!$AP$28)</f>
        <v/>
      </c>
      <c r="BO259" t="str">
        <f t="shared" si="19"/>
        <v/>
      </c>
      <c r="BP259" t="str">
        <f t="shared" si="24"/>
        <v/>
      </c>
      <c r="BR259">
        <f t="shared" si="18"/>
        <v>0</v>
      </c>
    </row>
    <row r="260" spans="3:70" x14ac:dyDescent="0.15">
      <c r="C260">
        <v>188</v>
      </c>
      <c r="D260" s="22">
        <f>IF(実施計画様式!D260="",0,IFERROR(VLOOKUP(実施計画様式!D260,―!A:B,2,FALSE),"error"))</f>
        <v>0</v>
      </c>
      <c r="E260">
        <f>IF(実施計画様式!E260="",0,IFERROR(VLOOKUP(実施計画様式!E260,―!$C$40:$D$47,2,FALSE),"error"))</f>
        <v>0</v>
      </c>
      <c r="F260">
        <f>IF(実施計画様式!F260="",0,IFERROR(VLOOKUP(実施計画様式!F260,―!$E$2:$F$2,2,FALSE),"error"))</f>
        <v>0</v>
      </c>
      <c r="G260">
        <f>IFERROR(VLOOKUP(実施計画様式!G260,―!$G$2:$H$2,2,FALSE),0)</f>
        <v>0</v>
      </c>
      <c r="H260">
        <f>IF(実施計画様式!H260="",0,1)</f>
        <v>0</v>
      </c>
      <c r="I260">
        <f>IF(実施計画様式!I260="",0,IFERROR(VLOOKUP(実施計画様式!I260,―!$I$2:$J$2,2,FALSE),"error"))</f>
        <v>0</v>
      </c>
      <c r="J260">
        <f>IF(実施計画様式!J260="",0,1)</f>
        <v>0</v>
      </c>
      <c r="K260">
        <f>IF(実施計画様式!K260="",0,IFERROR(VLOOKUP(実施計画様式!K260,―!K:L,2,FALSE),"error"))</f>
        <v>0</v>
      </c>
      <c r="L260">
        <f>IF(実施計画様式!L260="",0,IFERROR(VLOOKUP(実施計画様式!L260,―!$M$2:$N$2,2,FALSE),"error"))</f>
        <v>0</v>
      </c>
      <c r="M260">
        <f>IFERROR(VLOOKUP(実施計画様式!M260,―!O:P,2,FALSE),0)</f>
        <v>0</v>
      </c>
      <c r="N260">
        <f>IF(実施計画様式!N260="",0,IFERROR(VLOOKUP(実施計画様式!N260,―!$O$1:$P$12,2,FALSE),"error"))</f>
        <v>0</v>
      </c>
      <c r="O260">
        <f>IF(実施計画様式!O260="",0,IFERROR(VLOOKUP(実施計画様式!O260,―!$O$1:$P$12,2,FALSE),"error"))</f>
        <v>0</v>
      </c>
      <c r="P260">
        <f>IF(実施計画様式!P260="",0,IFERROR(VLOOKUP(実施計画様式!P260,―!$O$1:$P$12,2,FALSE),"error"))</f>
        <v>0</v>
      </c>
      <c r="Q260">
        <f>IF(実施計画様式!Q260="",0,1)</f>
        <v>0</v>
      </c>
      <c r="R260" t="s">
        <v>7625</v>
      </c>
      <c r="S260" t="s">
        <v>7625</v>
      </c>
      <c r="T260">
        <f>IF(実施計画様式!T260="",0,1)</f>
        <v>0</v>
      </c>
      <c r="U260">
        <f>IF(実施計画様式!U260="",0,1)</f>
        <v>0</v>
      </c>
      <c r="V260">
        <f>IF(実施計画様式!V260="",0,1)</f>
        <v>0</v>
      </c>
      <c r="W260">
        <f>IF(実施計画様式!W260="",0,1)</f>
        <v>0</v>
      </c>
      <c r="X260">
        <f>IF(実施計画様式!X260="",0,1)</f>
        <v>0</v>
      </c>
      <c r="Y260">
        <f>IF(実施計画様式!Y260="",0,1)</f>
        <v>0</v>
      </c>
      <c r="Z260">
        <f>IF(実施計画様式!Z260="",0,1)</f>
        <v>0</v>
      </c>
      <c r="AA260">
        <f>IF(実施計画様式!AA260="",0,1)</f>
        <v>0</v>
      </c>
      <c r="AB260">
        <f>IF(実施計画様式!AB260="",0,IFERROR(VLOOKUP(実施計画様式!AB260,―!$Q$2:$R$3,2,FALSE),"error"))</f>
        <v>0</v>
      </c>
      <c r="AC260">
        <f>IF(実施計画様式!AC260="",0,IFERROR(VLOOKUP(実施計画様式!AC260,―!$S$2:$T$3,2,FALSE),"error"))</f>
        <v>0</v>
      </c>
      <c r="AD260">
        <f>IF(実施計画様式!AD260="",0,IFERROR(VLOOKUP(実施計画様式!AD260,―!$U$2:$V$3,2,FALSE),"error"))</f>
        <v>0</v>
      </c>
      <c r="AE260">
        <f>IF(実施計画様式!AE260="",0,IFERROR(VLOOKUP(実施計画様式!AE260,―!$W$2:$X$3,2,FALSE),"error"))</f>
        <v>0</v>
      </c>
      <c r="AF260">
        <f>IF(実施計画様式!AF260="",0,IFERROR(VLOOKUP(実施計画様式!AF260,―!$AP$29:$AQ$29,2,FALSE),"error"))</f>
        <v>0</v>
      </c>
      <c r="AG260">
        <f>IF(実施計画様式!AG260="",0,IFERROR(VLOOKUP(実施計画様式!AG260,―!Y:Z,2,FALSE),"error"))</f>
        <v>0</v>
      </c>
      <c r="AH260">
        <f>IF(実施計画様式!AH260="",0,IFERROR(VLOOKUP(実施計画様式!AH260,―!AA:AB,2,FALSE),"error"))</f>
        <v>0</v>
      </c>
      <c r="AI260">
        <f>IF(実施計画様式!AI260="",0,IFERROR(VLOOKUP(実施計画様式!AI260,―!AN:AO,2,FALSE),"error"))</f>
        <v>0</v>
      </c>
      <c r="AJ260">
        <f>IF(実施計画様式!AJ260="",0,IFERROR(VLOOKUP(実施計画様式!AJ260,―!AN:AO,2,FALSE),"error"))</f>
        <v>0</v>
      </c>
      <c r="AK260">
        <f>IF(実施計画様式!AK260="",0,IFERROR(VLOOKUP(実施計画様式!AK260,―!AN:AO,2,FALSE),"error"))</f>
        <v>0</v>
      </c>
      <c r="AL260">
        <f>IF(実施計画様式!AL260="",0,1)</f>
        <v>0</v>
      </c>
      <c r="AM260">
        <f>IF(実施計画様式!AM260="",0,IFERROR(VLOOKUP(実施計画様式!AM260,―!$AP$10:$AQ$23,2,FALSE),"error"))</f>
        <v>0</v>
      </c>
      <c r="AN260">
        <f>IF(実施計画様式!AN260="",0,IFERROR(VLOOKUP(実施計画様式!AN260,―!$AP$39:$AQ$44,2,FALSE),"error"))</f>
        <v>0</v>
      </c>
      <c r="AO260">
        <f>IF(実施計画様式!AO260="",0,IFERROR(VLOOKUP(実施計画様式!AO260,参考資料1_対象分野リスト!$B$2:$C$46,2,FALSE),"error"))</f>
        <v>0</v>
      </c>
      <c r="AP260">
        <f>IF(実施計画様式!AP260="",0,IFERROR(VLOOKUP(実施計画様式!AP260,参考資料1_対象分野リスト!$B$2:$C$46,2,FALSE),"error"))</f>
        <v>0</v>
      </c>
      <c r="AQ260">
        <f>IF(実施計画様式!AQ260="",0,IFERROR(VLOOKUP(実施計画様式!AQ260,参考資料1_対象分野リスト!$B$2:$C$46,2,FALSE),"error"))</f>
        <v>0</v>
      </c>
      <c r="AR260">
        <f>IF(実施計画様式!AR260="",0,IFERROR(VLOOKUP(実施計画様式!AR260,参考資料1_対象分野リスト!$B$2:$C$46,2,FALSE),"error"))</f>
        <v>0</v>
      </c>
      <c r="AS260">
        <f>IF(実施計画様式!AS260="",0,IFERROR(VLOOKUP(実施計画様式!AS260,参考資料1_対象分野リスト!$E$5:$F$35,2,FALSE),"error"))</f>
        <v>0</v>
      </c>
      <c r="BB260">
        <f>IF(実施計画様式!BB260="",0,IFERROR(VLOOKUP(実施計画様式!BB260,―!AK:AL,2,FALSE),"error"))</f>
        <v>0</v>
      </c>
      <c r="BC260" t="str">
        <f t="shared" si="17"/>
        <v/>
      </c>
      <c r="BF260">
        <v>99</v>
      </c>
      <c r="BG260" t="str">
        <f t="shared" si="20"/>
        <v/>
      </c>
      <c r="BH260" t="str">
        <f>IF(AG260&gt;0,IF(VLOOKUP($B$62,―!$Y$2:$Z$25,2,FALSE)&lt;分岐管理シート!AG260,"予算化方法","予算化方法_未定なし"),"")</f>
        <v/>
      </c>
      <c r="BI260" t="str">
        <f t="shared" si="21"/>
        <v/>
      </c>
      <c r="BJ260" t="str">
        <f t="shared" si="22"/>
        <v/>
      </c>
      <c r="BK260" t="str">
        <f t="shared" si="23"/>
        <v/>
      </c>
      <c r="BL260" t="str">
        <f>_xlfn.IFNA(IF(AND(D260=1,M260=1),INDEX(―!$O$20:$P$26,MATCH(分岐管理シート!N260*100,―!$P$20:$P$26,0),1),""),"")</f>
        <v/>
      </c>
      <c r="BM260" t="str">
        <f>_xlfn.IFNA(IF(AND(D260=1,M260=1),INDEX(―!$O$17:$P$19,MATCH(9-分岐管理シート!N260-分岐管理シート!O260,―!$P$17:$P$19,0),1),""),"")</f>
        <v/>
      </c>
      <c r="BN260" t="str">
        <f>IF(AE260&lt;2,"",―!$AP$28)</f>
        <v/>
      </c>
      <c r="BO260" t="str">
        <f t="shared" si="19"/>
        <v/>
      </c>
      <c r="BP260" t="str">
        <f t="shared" si="24"/>
        <v/>
      </c>
      <c r="BR260">
        <f t="shared" si="18"/>
        <v>0</v>
      </c>
    </row>
    <row r="261" spans="3:70" x14ac:dyDescent="0.15">
      <c r="C261">
        <v>189</v>
      </c>
      <c r="D261" s="22">
        <f>IF(実施計画様式!D261="",0,IFERROR(VLOOKUP(実施計画様式!D261,―!A:B,2,FALSE),"error"))</f>
        <v>0</v>
      </c>
      <c r="E261">
        <f>IF(実施計画様式!E261="",0,IFERROR(VLOOKUP(実施計画様式!E261,―!$C$40:$D$47,2,FALSE),"error"))</f>
        <v>0</v>
      </c>
      <c r="F261">
        <f>IF(実施計画様式!F261="",0,IFERROR(VLOOKUP(実施計画様式!F261,―!$E$2:$F$2,2,FALSE),"error"))</f>
        <v>0</v>
      </c>
      <c r="G261">
        <f>IFERROR(VLOOKUP(実施計画様式!G261,―!$G$2:$H$2,2,FALSE),0)</f>
        <v>0</v>
      </c>
      <c r="H261">
        <f>IF(実施計画様式!H261="",0,1)</f>
        <v>0</v>
      </c>
      <c r="I261">
        <f>IF(実施計画様式!I261="",0,IFERROR(VLOOKUP(実施計画様式!I261,―!$I$2:$J$2,2,FALSE),"error"))</f>
        <v>0</v>
      </c>
      <c r="J261">
        <f>IF(実施計画様式!J261="",0,1)</f>
        <v>0</v>
      </c>
      <c r="K261">
        <f>IF(実施計画様式!K261="",0,IFERROR(VLOOKUP(実施計画様式!K261,―!K:L,2,FALSE),"error"))</f>
        <v>0</v>
      </c>
      <c r="L261">
        <f>IF(実施計画様式!L261="",0,IFERROR(VLOOKUP(実施計画様式!L261,―!$M$2:$N$2,2,FALSE),"error"))</f>
        <v>0</v>
      </c>
      <c r="M261">
        <f>IFERROR(VLOOKUP(実施計画様式!M261,―!O:P,2,FALSE),0)</f>
        <v>0</v>
      </c>
      <c r="N261">
        <f>IF(実施計画様式!N261="",0,IFERROR(VLOOKUP(実施計画様式!N261,―!$O$1:$P$12,2,FALSE),"error"))</f>
        <v>0</v>
      </c>
      <c r="O261">
        <f>IF(実施計画様式!O261="",0,IFERROR(VLOOKUP(実施計画様式!O261,―!$O$1:$P$12,2,FALSE),"error"))</f>
        <v>0</v>
      </c>
      <c r="P261">
        <f>IF(実施計画様式!P261="",0,IFERROR(VLOOKUP(実施計画様式!P261,―!$O$1:$P$12,2,FALSE),"error"))</f>
        <v>0</v>
      </c>
      <c r="Q261">
        <f>IF(実施計画様式!Q261="",0,1)</f>
        <v>0</v>
      </c>
      <c r="R261" t="s">
        <v>7625</v>
      </c>
      <c r="S261" t="s">
        <v>7625</v>
      </c>
      <c r="T261">
        <f>IF(実施計画様式!T261="",0,1)</f>
        <v>0</v>
      </c>
      <c r="U261">
        <f>IF(実施計画様式!U261="",0,1)</f>
        <v>0</v>
      </c>
      <c r="V261">
        <f>IF(実施計画様式!V261="",0,1)</f>
        <v>0</v>
      </c>
      <c r="W261">
        <f>IF(実施計画様式!W261="",0,1)</f>
        <v>0</v>
      </c>
      <c r="X261">
        <f>IF(実施計画様式!X261="",0,1)</f>
        <v>0</v>
      </c>
      <c r="Y261">
        <f>IF(実施計画様式!Y261="",0,1)</f>
        <v>0</v>
      </c>
      <c r="Z261">
        <f>IF(実施計画様式!Z261="",0,1)</f>
        <v>0</v>
      </c>
      <c r="AA261">
        <f>IF(実施計画様式!AA261="",0,1)</f>
        <v>0</v>
      </c>
      <c r="AB261">
        <f>IF(実施計画様式!AB261="",0,IFERROR(VLOOKUP(実施計画様式!AB261,―!$Q$2:$R$3,2,FALSE),"error"))</f>
        <v>0</v>
      </c>
      <c r="AC261">
        <f>IF(実施計画様式!AC261="",0,IFERROR(VLOOKUP(実施計画様式!AC261,―!$S$2:$T$3,2,FALSE),"error"))</f>
        <v>0</v>
      </c>
      <c r="AD261">
        <f>IF(実施計画様式!AD261="",0,IFERROR(VLOOKUP(実施計画様式!AD261,―!$U$2:$V$3,2,FALSE),"error"))</f>
        <v>0</v>
      </c>
      <c r="AE261">
        <f>IF(実施計画様式!AE261="",0,IFERROR(VLOOKUP(実施計画様式!AE261,―!$W$2:$X$3,2,FALSE),"error"))</f>
        <v>0</v>
      </c>
      <c r="AF261">
        <f>IF(実施計画様式!AF261="",0,IFERROR(VLOOKUP(実施計画様式!AF261,―!$AP$29:$AQ$29,2,FALSE),"error"))</f>
        <v>0</v>
      </c>
      <c r="AG261">
        <f>IF(実施計画様式!AG261="",0,IFERROR(VLOOKUP(実施計画様式!AG261,―!Y:Z,2,FALSE),"error"))</f>
        <v>0</v>
      </c>
      <c r="AH261">
        <f>IF(実施計画様式!AH261="",0,IFERROR(VLOOKUP(実施計画様式!AH261,―!AA:AB,2,FALSE),"error"))</f>
        <v>0</v>
      </c>
      <c r="AI261">
        <f>IF(実施計画様式!AI261="",0,IFERROR(VLOOKUP(実施計画様式!AI261,―!AN:AO,2,FALSE),"error"))</f>
        <v>0</v>
      </c>
      <c r="AJ261">
        <f>IF(実施計画様式!AJ261="",0,IFERROR(VLOOKUP(実施計画様式!AJ261,―!AN:AO,2,FALSE),"error"))</f>
        <v>0</v>
      </c>
      <c r="AK261">
        <f>IF(実施計画様式!AK261="",0,IFERROR(VLOOKUP(実施計画様式!AK261,―!AN:AO,2,FALSE),"error"))</f>
        <v>0</v>
      </c>
      <c r="AL261">
        <f>IF(実施計画様式!AL261="",0,1)</f>
        <v>0</v>
      </c>
      <c r="AM261">
        <f>IF(実施計画様式!AM261="",0,IFERROR(VLOOKUP(実施計画様式!AM261,―!$AP$10:$AQ$23,2,FALSE),"error"))</f>
        <v>0</v>
      </c>
      <c r="AN261">
        <f>IF(実施計画様式!AN261="",0,IFERROR(VLOOKUP(実施計画様式!AN261,―!$AP$39:$AQ$44,2,FALSE),"error"))</f>
        <v>0</v>
      </c>
      <c r="AO261">
        <f>IF(実施計画様式!AO261="",0,IFERROR(VLOOKUP(実施計画様式!AO261,参考資料1_対象分野リスト!$B$2:$C$46,2,FALSE),"error"))</f>
        <v>0</v>
      </c>
      <c r="AP261">
        <f>IF(実施計画様式!AP261="",0,IFERROR(VLOOKUP(実施計画様式!AP261,参考資料1_対象分野リスト!$B$2:$C$46,2,FALSE),"error"))</f>
        <v>0</v>
      </c>
      <c r="AQ261">
        <f>IF(実施計画様式!AQ261="",0,IFERROR(VLOOKUP(実施計画様式!AQ261,参考資料1_対象分野リスト!$B$2:$C$46,2,FALSE),"error"))</f>
        <v>0</v>
      </c>
      <c r="AR261">
        <f>IF(実施計画様式!AR261="",0,IFERROR(VLOOKUP(実施計画様式!AR261,参考資料1_対象分野リスト!$B$2:$C$46,2,FALSE),"error"))</f>
        <v>0</v>
      </c>
      <c r="AS261">
        <f>IF(実施計画様式!AS261="",0,IFERROR(VLOOKUP(実施計画様式!AS261,参考資料1_対象分野リスト!$E$5:$F$35,2,FALSE),"error"))</f>
        <v>0</v>
      </c>
      <c r="BB261">
        <f>IF(実施計画様式!BB261="",0,IFERROR(VLOOKUP(実施計画様式!BB261,―!AK:AL,2,FALSE),"error"))</f>
        <v>0</v>
      </c>
      <c r="BC261" t="str">
        <f t="shared" si="17"/>
        <v/>
      </c>
      <c r="BF261">
        <v>99</v>
      </c>
      <c r="BG261" t="str">
        <f t="shared" si="20"/>
        <v/>
      </c>
      <c r="BH261" t="str">
        <f>IF(AG261&gt;0,IF(VLOOKUP($B$62,―!$Y$2:$Z$25,2,FALSE)&lt;分岐管理シート!AG261,"予算化方法","予算化方法_未定なし"),"")</f>
        <v/>
      </c>
      <c r="BI261" t="str">
        <f t="shared" si="21"/>
        <v/>
      </c>
      <c r="BJ261" t="str">
        <f t="shared" si="22"/>
        <v/>
      </c>
      <c r="BK261" t="str">
        <f t="shared" si="23"/>
        <v/>
      </c>
      <c r="BL261" t="str">
        <f>_xlfn.IFNA(IF(AND(D261=1,M261=1),INDEX(―!$O$20:$P$26,MATCH(分岐管理シート!N261*100,―!$P$20:$P$26,0),1),""),"")</f>
        <v/>
      </c>
      <c r="BM261" t="str">
        <f>_xlfn.IFNA(IF(AND(D261=1,M261=1),INDEX(―!$O$17:$P$19,MATCH(9-分岐管理シート!N261-分岐管理シート!O261,―!$P$17:$P$19,0),1),""),"")</f>
        <v/>
      </c>
      <c r="BN261" t="str">
        <f>IF(AE261&lt;2,"",―!$AP$28)</f>
        <v/>
      </c>
      <c r="BO261" t="str">
        <f t="shared" si="19"/>
        <v/>
      </c>
      <c r="BP261" t="str">
        <f t="shared" si="24"/>
        <v/>
      </c>
      <c r="BR261">
        <f t="shared" si="18"/>
        <v>0</v>
      </c>
    </row>
    <row r="262" spans="3:70" x14ac:dyDescent="0.15">
      <c r="C262">
        <v>190</v>
      </c>
      <c r="D262" s="22">
        <f>IF(実施計画様式!D262="",0,IFERROR(VLOOKUP(実施計画様式!D262,―!A:B,2,FALSE),"error"))</f>
        <v>0</v>
      </c>
      <c r="E262">
        <f>IF(実施計画様式!E262="",0,IFERROR(VLOOKUP(実施計画様式!E262,―!$C$40:$D$47,2,FALSE),"error"))</f>
        <v>0</v>
      </c>
      <c r="F262">
        <f>IF(実施計画様式!F262="",0,IFERROR(VLOOKUP(実施計画様式!F262,―!$E$2:$F$2,2,FALSE),"error"))</f>
        <v>0</v>
      </c>
      <c r="G262">
        <f>IFERROR(VLOOKUP(実施計画様式!G262,―!$G$2:$H$2,2,FALSE),0)</f>
        <v>0</v>
      </c>
      <c r="H262">
        <f>IF(実施計画様式!H262="",0,1)</f>
        <v>0</v>
      </c>
      <c r="I262">
        <f>IF(実施計画様式!I262="",0,IFERROR(VLOOKUP(実施計画様式!I262,―!$I$2:$J$2,2,FALSE),"error"))</f>
        <v>0</v>
      </c>
      <c r="J262">
        <f>IF(実施計画様式!J262="",0,1)</f>
        <v>0</v>
      </c>
      <c r="K262">
        <f>IF(実施計画様式!K262="",0,IFERROR(VLOOKUP(実施計画様式!K262,―!K:L,2,FALSE),"error"))</f>
        <v>0</v>
      </c>
      <c r="L262">
        <f>IF(実施計画様式!L262="",0,IFERROR(VLOOKUP(実施計画様式!L262,―!$M$2:$N$2,2,FALSE),"error"))</f>
        <v>0</v>
      </c>
      <c r="M262">
        <f>IFERROR(VLOOKUP(実施計画様式!M262,―!O:P,2,FALSE),0)</f>
        <v>0</v>
      </c>
      <c r="N262">
        <f>IF(実施計画様式!N262="",0,IFERROR(VLOOKUP(実施計画様式!N262,―!$O$1:$P$12,2,FALSE),"error"))</f>
        <v>0</v>
      </c>
      <c r="O262">
        <f>IF(実施計画様式!O262="",0,IFERROR(VLOOKUP(実施計画様式!O262,―!$O$1:$P$12,2,FALSE),"error"))</f>
        <v>0</v>
      </c>
      <c r="P262">
        <f>IF(実施計画様式!P262="",0,IFERROR(VLOOKUP(実施計画様式!P262,―!$O$1:$P$12,2,FALSE),"error"))</f>
        <v>0</v>
      </c>
      <c r="Q262">
        <f>IF(実施計画様式!Q262="",0,1)</f>
        <v>0</v>
      </c>
      <c r="R262" t="s">
        <v>7625</v>
      </c>
      <c r="S262" t="s">
        <v>7625</v>
      </c>
      <c r="T262">
        <f>IF(実施計画様式!T262="",0,1)</f>
        <v>0</v>
      </c>
      <c r="U262">
        <f>IF(実施計画様式!U262="",0,1)</f>
        <v>0</v>
      </c>
      <c r="V262">
        <f>IF(実施計画様式!V262="",0,1)</f>
        <v>0</v>
      </c>
      <c r="W262">
        <f>IF(実施計画様式!W262="",0,1)</f>
        <v>0</v>
      </c>
      <c r="X262">
        <f>IF(実施計画様式!X262="",0,1)</f>
        <v>0</v>
      </c>
      <c r="Y262">
        <f>IF(実施計画様式!Y262="",0,1)</f>
        <v>0</v>
      </c>
      <c r="Z262">
        <f>IF(実施計画様式!Z262="",0,1)</f>
        <v>0</v>
      </c>
      <c r="AA262">
        <f>IF(実施計画様式!AA262="",0,1)</f>
        <v>0</v>
      </c>
      <c r="AB262">
        <f>IF(実施計画様式!AB262="",0,IFERROR(VLOOKUP(実施計画様式!AB262,―!$Q$2:$R$3,2,FALSE),"error"))</f>
        <v>0</v>
      </c>
      <c r="AC262">
        <f>IF(実施計画様式!AC262="",0,IFERROR(VLOOKUP(実施計画様式!AC262,―!$S$2:$T$3,2,FALSE),"error"))</f>
        <v>0</v>
      </c>
      <c r="AD262">
        <f>IF(実施計画様式!AD262="",0,IFERROR(VLOOKUP(実施計画様式!AD262,―!$U$2:$V$3,2,FALSE),"error"))</f>
        <v>0</v>
      </c>
      <c r="AE262">
        <f>IF(実施計画様式!AE262="",0,IFERROR(VLOOKUP(実施計画様式!AE262,―!$W$2:$X$3,2,FALSE),"error"))</f>
        <v>0</v>
      </c>
      <c r="AF262">
        <f>IF(実施計画様式!AF262="",0,IFERROR(VLOOKUP(実施計画様式!AF262,―!$AP$29:$AQ$29,2,FALSE),"error"))</f>
        <v>0</v>
      </c>
      <c r="AG262">
        <f>IF(実施計画様式!AG262="",0,IFERROR(VLOOKUP(実施計画様式!AG262,―!Y:Z,2,FALSE),"error"))</f>
        <v>0</v>
      </c>
      <c r="AH262">
        <f>IF(実施計画様式!AH262="",0,IFERROR(VLOOKUP(実施計画様式!AH262,―!AA:AB,2,FALSE),"error"))</f>
        <v>0</v>
      </c>
      <c r="AI262">
        <f>IF(実施計画様式!AI262="",0,IFERROR(VLOOKUP(実施計画様式!AI262,―!AN:AO,2,FALSE),"error"))</f>
        <v>0</v>
      </c>
      <c r="AJ262">
        <f>IF(実施計画様式!AJ262="",0,IFERROR(VLOOKUP(実施計画様式!AJ262,―!AN:AO,2,FALSE),"error"))</f>
        <v>0</v>
      </c>
      <c r="AK262">
        <f>IF(実施計画様式!AK262="",0,IFERROR(VLOOKUP(実施計画様式!AK262,―!AN:AO,2,FALSE),"error"))</f>
        <v>0</v>
      </c>
      <c r="AL262">
        <f>IF(実施計画様式!AL262="",0,1)</f>
        <v>0</v>
      </c>
      <c r="AM262">
        <f>IF(実施計画様式!AM262="",0,IFERROR(VLOOKUP(実施計画様式!AM262,―!$AP$10:$AQ$23,2,FALSE),"error"))</f>
        <v>0</v>
      </c>
      <c r="AN262">
        <f>IF(実施計画様式!AN262="",0,IFERROR(VLOOKUP(実施計画様式!AN262,―!$AP$39:$AQ$44,2,FALSE),"error"))</f>
        <v>0</v>
      </c>
      <c r="AO262">
        <f>IF(実施計画様式!AO262="",0,IFERROR(VLOOKUP(実施計画様式!AO262,参考資料1_対象分野リスト!$B$2:$C$46,2,FALSE),"error"))</f>
        <v>0</v>
      </c>
      <c r="AP262">
        <f>IF(実施計画様式!AP262="",0,IFERROR(VLOOKUP(実施計画様式!AP262,参考資料1_対象分野リスト!$B$2:$C$46,2,FALSE),"error"))</f>
        <v>0</v>
      </c>
      <c r="AQ262">
        <f>IF(実施計画様式!AQ262="",0,IFERROR(VLOOKUP(実施計画様式!AQ262,参考資料1_対象分野リスト!$B$2:$C$46,2,FALSE),"error"))</f>
        <v>0</v>
      </c>
      <c r="AR262">
        <f>IF(実施計画様式!AR262="",0,IFERROR(VLOOKUP(実施計画様式!AR262,参考資料1_対象分野リスト!$B$2:$C$46,2,FALSE),"error"))</f>
        <v>0</v>
      </c>
      <c r="AS262">
        <f>IF(実施計画様式!AS262="",0,IFERROR(VLOOKUP(実施計画様式!AS262,参考資料1_対象分野リスト!$E$5:$F$35,2,FALSE),"error"))</f>
        <v>0</v>
      </c>
      <c r="BB262">
        <f>IF(実施計画様式!BB262="",0,IFERROR(VLOOKUP(実施計画様式!BB262,―!AK:AL,2,FALSE),"error"))</f>
        <v>0</v>
      </c>
      <c r="BC262" t="str">
        <f t="shared" si="17"/>
        <v/>
      </c>
      <c r="BF262">
        <v>99</v>
      </c>
      <c r="BG262" t="str">
        <f t="shared" si="20"/>
        <v/>
      </c>
      <c r="BH262" t="str">
        <f>IF(AG262&gt;0,IF(VLOOKUP($B$62,―!$Y$2:$Z$25,2,FALSE)&lt;分岐管理シート!AG262,"予算化方法","予算化方法_未定なし"),"")</f>
        <v/>
      </c>
      <c r="BI262" t="str">
        <f t="shared" si="21"/>
        <v/>
      </c>
      <c r="BJ262" t="str">
        <f t="shared" si="22"/>
        <v/>
      </c>
      <c r="BK262" t="str">
        <f t="shared" si="23"/>
        <v/>
      </c>
      <c r="BL262" t="str">
        <f>_xlfn.IFNA(IF(AND(D262=1,M262=1),INDEX(―!$O$20:$P$26,MATCH(分岐管理シート!N262*100,―!$P$20:$P$26,0),1),""),"")</f>
        <v/>
      </c>
      <c r="BM262" t="str">
        <f>_xlfn.IFNA(IF(AND(D262=1,M262=1),INDEX(―!$O$17:$P$19,MATCH(9-分岐管理シート!N262-分岐管理シート!O262,―!$P$17:$P$19,0),1),""),"")</f>
        <v/>
      </c>
      <c r="BN262" t="str">
        <f>IF(AE262&lt;2,"",―!$AP$28)</f>
        <v/>
      </c>
      <c r="BO262" t="str">
        <f t="shared" si="19"/>
        <v/>
      </c>
      <c r="BP262" t="str">
        <f t="shared" si="24"/>
        <v/>
      </c>
      <c r="BR262">
        <f t="shared" si="18"/>
        <v>0</v>
      </c>
    </row>
    <row r="263" spans="3:70" x14ac:dyDescent="0.15">
      <c r="C263">
        <v>191</v>
      </c>
      <c r="D263" s="22">
        <f>IF(実施計画様式!D263="",0,IFERROR(VLOOKUP(実施計画様式!D263,―!A:B,2,FALSE),"error"))</f>
        <v>0</v>
      </c>
      <c r="E263">
        <f>IF(実施計画様式!E263="",0,IFERROR(VLOOKUP(実施計画様式!E263,―!$C$40:$D$47,2,FALSE),"error"))</f>
        <v>0</v>
      </c>
      <c r="F263">
        <f>IF(実施計画様式!F263="",0,IFERROR(VLOOKUP(実施計画様式!F263,―!$E$2:$F$2,2,FALSE),"error"))</f>
        <v>0</v>
      </c>
      <c r="G263">
        <f>IFERROR(VLOOKUP(実施計画様式!G263,―!$G$2:$H$2,2,FALSE),0)</f>
        <v>0</v>
      </c>
      <c r="H263">
        <f>IF(実施計画様式!H263="",0,1)</f>
        <v>0</v>
      </c>
      <c r="I263">
        <f>IF(実施計画様式!I263="",0,IFERROR(VLOOKUP(実施計画様式!I263,―!$I$2:$J$2,2,FALSE),"error"))</f>
        <v>0</v>
      </c>
      <c r="J263">
        <f>IF(実施計画様式!J263="",0,1)</f>
        <v>0</v>
      </c>
      <c r="K263">
        <f>IF(実施計画様式!K263="",0,IFERROR(VLOOKUP(実施計画様式!K263,―!K:L,2,FALSE),"error"))</f>
        <v>0</v>
      </c>
      <c r="L263">
        <f>IF(実施計画様式!L263="",0,IFERROR(VLOOKUP(実施計画様式!L263,―!$M$2:$N$2,2,FALSE),"error"))</f>
        <v>0</v>
      </c>
      <c r="M263">
        <f>IFERROR(VLOOKUP(実施計画様式!M263,―!O:P,2,FALSE),0)</f>
        <v>0</v>
      </c>
      <c r="N263">
        <f>IF(実施計画様式!N263="",0,IFERROR(VLOOKUP(実施計画様式!N263,―!$O$1:$P$12,2,FALSE),"error"))</f>
        <v>0</v>
      </c>
      <c r="O263">
        <f>IF(実施計画様式!O263="",0,IFERROR(VLOOKUP(実施計画様式!O263,―!$O$1:$P$12,2,FALSE),"error"))</f>
        <v>0</v>
      </c>
      <c r="P263">
        <f>IF(実施計画様式!P263="",0,IFERROR(VLOOKUP(実施計画様式!P263,―!$O$1:$P$12,2,FALSE),"error"))</f>
        <v>0</v>
      </c>
      <c r="Q263">
        <f>IF(実施計画様式!Q263="",0,1)</f>
        <v>0</v>
      </c>
      <c r="R263" t="s">
        <v>7625</v>
      </c>
      <c r="S263" t="s">
        <v>7625</v>
      </c>
      <c r="T263">
        <f>IF(実施計画様式!T263="",0,1)</f>
        <v>0</v>
      </c>
      <c r="U263">
        <f>IF(実施計画様式!U263="",0,1)</f>
        <v>0</v>
      </c>
      <c r="V263">
        <f>IF(実施計画様式!V263="",0,1)</f>
        <v>0</v>
      </c>
      <c r="W263">
        <f>IF(実施計画様式!W263="",0,1)</f>
        <v>0</v>
      </c>
      <c r="X263">
        <f>IF(実施計画様式!X263="",0,1)</f>
        <v>0</v>
      </c>
      <c r="Y263">
        <f>IF(実施計画様式!Y263="",0,1)</f>
        <v>0</v>
      </c>
      <c r="Z263">
        <f>IF(実施計画様式!Z263="",0,1)</f>
        <v>0</v>
      </c>
      <c r="AA263">
        <f>IF(実施計画様式!AA263="",0,1)</f>
        <v>0</v>
      </c>
      <c r="AB263">
        <f>IF(実施計画様式!AB263="",0,IFERROR(VLOOKUP(実施計画様式!AB263,―!$Q$2:$R$3,2,FALSE),"error"))</f>
        <v>0</v>
      </c>
      <c r="AC263">
        <f>IF(実施計画様式!AC263="",0,IFERROR(VLOOKUP(実施計画様式!AC263,―!$S$2:$T$3,2,FALSE),"error"))</f>
        <v>0</v>
      </c>
      <c r="AD263">
        <f>IF(実施計画様式!AD263="",0,IFERROR(VLOOKUP(実施計画様式!AD263,―!$U$2:$V$3,2,FALSE),"error"))</f>
        <v>0</v>
      </c>
      <c r="AE263">
        <f>IF(実施計画様式!AE263="",0,IFERROR(VLOOKUP(実施計画様式!AE263,―!$W$2:$X$3,2,FALSE),"error"))</f>
        <v>0</v>
      </c>
      <c r="AF263">
        <f>IF(実施計画様式!AF263="",0,IFERROR(VLOOKUP(実施計画様式!AF263,―!$AP$29:$AQ$29,2,FALSE),"error"))</f>
        <v>0</v>
      </c>
      <c r="AG263">
        <f>IF(実施計画様式!AG263="",0,IFERROR(VLOOKUP(実施計画様式!AG263,―!Y:Z,2,FALSE),"error"))</f>
        <v>0</v>
      </c>
      <c r="AH263">
        <f>IF(実施計画様式!AH263="",0,IFERROR(VLOOKUP(実施計画様式!AH263,―!AA:AB,2,FALSE),"error"))</f>
        <v>0</v>
      </c>
      <c r="AI263">
        <f>IF(実施計画様式!AI263="",0,IFERROR(VLOOKUP(実施計画様式!AI263,―!AN:AO,2,FALSE),"error"))</f>
        <v>0</v>
      </c>
      <c r="AJ263">
        <f>IF(実施計画様式!AJ263="",0,IFERROR(VLOOKUP(実施計画様式!AJ263,―!AN:AO,2,FALSE),"error"))</f>
        <v>0</v>
      </c>
      <c r="AK263">
        <f>IF(実施計画様式!AK263="",0,IFERROR(VLOOKUP(実施計画様式!AK263,―!AN:AO,2,FALSE),"error"))</f>
        <v>0</v>
      </c>
      <c r="AL263">
        <f>IF(実施計画様式!AL263="",0,1)</f>
        <v>0</v>
      </c>
      <c r="AM263">
        <f>IF(実施計画様式!AM263="",0,IFERROR(VLOOKUP(実施計画様式!AM263,―!$AP$10:$AQ$23,2,FALSE),"error"))</f>
        <v>0</v>
      </c>
      <c r="AN263">
        <f>IF(実施計画様式!AN263="",0,IFERROR(VLOOKUP(実施計画様式!AN263,―!$AP$39:$AQ$44,2,FALSE),"error"))</f>
        <v>0</v>
      </c>
      <c r="AO263">
        <f>IF(実施計画様式!AO263="",0,IFERROR(VLOOKUP(実施計画様式!AO263,参考資料1_対象分野リスト!$B$2:$C$46,2,FALSE),"error"))</f>
        <v>0</v>
      </c>
      <c r="AP263">
        <f>IF(実施計画様式!AP263="",0,IFERROR(VLOOKUP(実施計画様式!AP263,参考資料1_対象分野リスト!$B$2:$C$46,2,FALSE),"error"))</f>
        <v>0</v>
      </c>
      <c r="AQ263">
        <f>IF(実施計画様式!AQ263="",0,IFERROR(VLOOKUP(実施計画様式!AQ263,参考資料1_対象分野リスト!$B$2:$C$46,2,FALSE),"error"))</f>
        <v>0</v>
      </c>
      <c r="AR263">
        <f>IF(実施計画様式!AR263="",0,IFERROR(VLOOKUP(実施計画様式!AR263,参考資料1_対象分野リスト!$B$2:$C$46,2,FALSE),"error"))</f>
        <v>0</v>
      </c>
      <c r="AS263">
        <f>IF(実施計画様式!AS263="",0,IFERROR(VLOOKUP(実施計画様式!AS263,参考資料1_対象分野リスト!$E$5:$F$35,2,FALSE),"error"))</f>
        <v>0</v>
      </c>
      <c r="BB263">
        <f>IF(実施計画様式!BB263="",0,IFERROR(VLOOKUP(実施計画様式!BB263,―!AK:AL,2,FALSE),"error"))</f>
        <v>0</v>
      </c>
      <c r="BC263" t="str">
        <f t="shared" si="17"/>
        <v/>
      </c>
      <c r="BF263">
        <v>99</v>
      </c>
      <c r="BG263" t="str">
        <f t="shared" si="20"/>
        <v/>
      </c>
      <c r="BH263" t="str">
        <f>IF(AG263&gt;0,IF(VLOOKUP($B$62,―!$Y$2:$Z$25,2,FALSE)&lt;分岐管理シート!AG263,"予算化方法","予算化方法_未定なし"),"")</f>
        <v/>
      </c>
      <c r="BI263" t="str">
        <f t="shared" si="21"/>
        <v/>
      </c>
      <c r="BJ263" t="str">
        <f t="shared" si="22"/>
        <v/>
      </c>
      <c r="BK263" t="str">
        <f t="shared" si="23"/>
        <v/>
      </c>
      <c r="BL263" t="str">
        <f>_xlfn.IFNA(IF(AND(D263=1,M263=1),INDEX(―!$O$20:$P$26,MATCH(分岐管理シート!N263*100,―!$P$20:$P$26,0),1),""),"")</f>
        <v/>
      </c>
      <c r="BM263" t="str">
        <f>_xlfn.IFNA(IF(AND(D263=1,M263=1),INDEX(―!$O$17:$P$19,MATCH(9-分岐管理シート!N263-分岐管理シート!O263,―!$P$17:$P$19,0),1),""),"")</f>
        <v/>
      </c>
      <c r="BN263" t="str">
        <f>IF(AE263&lt;2,"",―!$AP$28)</f>
        <v/>
      </c>
      <c r="BO263" t="str">
        <f t="shared" si="19"/>
        <v/>
      </c>
      <c r="BP263" t="str">
        <f t="shared" si="24"/>
        <v/>
      </c>
      <c r="BR263">
        <f t="shared" si="18"/>
        <v>0</v>
      </c>
    </row>
    <row r="264" spans="3:70" x14ac:dyDescent="0.15">
      <c r="C264">
        <v>192</v>
      </c>
      <c r="D264" s="22">
        <f>IF(実施計画様式!D264="",0,IFERROR(VLOOKUP(実施計画様式!D264,―!A:B,2,FALSE),"error"))</f>
        <v>0</v>
      </c>
      <c r="E264">
        <f>IF(実施計画様式!E264="",0,IFERROR(VLOOKUP(実施計画様式!E264,―!$C$40:$D$47,2,FALSE),"error"))</f>
        <v>0</v>
      </c>
      <c r="F264">
        <f>IF(実施計画様式!F264="",0,IFERROR(VLOOKUP(実施計画様式!F264,―!$E$2:$F$2,2,FALSE),"error"))</f>
        <v>0</v>
      </c>
      <c r="G264">
        <f>IFERROR(VLOOKUP(実施計画様式!G264,―!$G$2:$H$2,2,FALSE),0)</f>
        <v>0</v>
      </c>
      <c r="H264">
        <f>IF(実施計画様式!H264="",0,1)</f>
        <v>0</v>
      </c>
      <c r="I264">
        <f>IF(実施計画様式!I264="",0,IFERROR(VLOOKUP(実施計画様式!I264,―!$I$2:$J$2,2,FALSE),"error"))</f>
        <v>0</v>
      </c>
      <c r="J264">
        <f>IF(実施計画様式!J264="",0,1)</f>
        <v>0</v>
      </c>
      <c r="K264">
        <f>IF(実施計画様式!K264="",0,IFERROR(VLOOKUP(実施計画様式!K264,―!K:L,2,FALSE),"error"))</f>
        <v>0</v>
      </c>
      <c r="L264">
        <f>IF(実施計画様式!L264="",0,IFERROR(VLOOKUP(実施計画様式!L264,―!$M$2:$N$2,2,FALSE),"error"))</f>
        <v>0</v>
      </c>
      <c r="M264">
        <f>IFERROR(VLOOKUP(実施計画様式!M264,―!O:P,2,FALSE),0)</f>
        <v>0</v>
      </c>
      <c r="N264">
        <f>IF(実施計画様式!N264="",0,IFERROR(VLOOKUP(実施計画様式!N264,―!$O$1:$P$12,2,FALSE),"error"))</f>
        <v>0</v>
      </c>
      <c r="O264">
        <f>IF(実施計画様式!O264="",0,IFERROR(VLOOKUP(実施計画様式!O264,―!$O$1:$P$12,2,FALSE),"error"))</f>
        <v>0</v>
      </c>
      <c r="P264">
        <f>IF(実施計画様式!P264="",0,IFERROR(VLOOKUP(実施計画様式!P264,―!$O$1:$P$12,2,FALSE),"error"))</f>
        <v>0</v>
      </c>
      <c r="Q264">
        <f>IF(実施計画様式!Q264="",0,1)</f>
        <v>0</v>
      </c>
      <c r="R264" t="s">
        <v>7625</v>
      </c>
      <c r="S264" t="s">
        <v>7625</v>
      </c>
      <c r="T264">
        <f>IF(実施計画様式!T264="",0,1)</f>
        <v>0</v>
      </c>
      <c r="U264">
        <f>IF(実施計画様式!U264="",0,1)</f>
        <v>0</v>
      </c>
      <c r="V264">
        <f>IF(実施計画様式!V264="",0,1)</f>
        <v>0</v>
      </c>
      <c r="W264">
        <f>IF(実施計画様式!W264="",0,1)</f>
        <v>0</v>
      </c>
      <c r="X264">
        <f>IF(実施計画様式!X264="",0,1)</f>
        <v>0</v>
      </c>
      <c r="Y264">
        <f>IF(実施計画様式!Y264="",0,1)</f>
        <v>0</v>
      </c>
      <c r="Z264">
        <f>IF(実施計画様式!Z264="",0,1)</f>
        <v>0</v>
      </c>
      <c r="AA264">
        <f>IF(実施計画様式!AA264="",0,1)</f>
        <v>0</v>
      </c>
      <c r="AB264">
        <f>IF(実施計画様式!AB264="",0,IFERROR(VLOOKUP(実施計画様式!AB264,―!$Q$2:$R$3,2,FALSE),"error"))</f>
        <v>0</v>
      </c>
      <c r="AC264">
        <f>IF(実施計画様式!AC264="",0,IFERROR(VLOOKUP(実施計画様式!AC264,―!$S$2:$T$3,2,FALSE),"error"))</f>
        <v>0</v>
      </c>
      <c r="AD264">
        <f>IF(実施計画様式!AD264="",0,IFERROR(VLOOKUP(実施計画様式!AD264,―!$U$2:$V$3,2,FALSE),"error"))</f>
        <v>0</v>
      </c>
      <c r="AE264">
        <f>IF(実施計画様式!AE264="",0,IFERROR(VLOOKUP(実施計画様式!AE264,―!$W$2:$X$3,2,FALSE),"error"))</f>
        <v>0</v>
      </c>
      <c r="AF264">
        <f>IF(実施計画様式!AF264="",0,IFERROR(VLOOKUP(実施計画様式!AF264,―!$AP$29:$AQ$29,2,FALSE),"error"))</f>
        <v>0</v>
      </c>
      <c r="AG264">
        <f>IF(実施計画様式!AG264="",0,IFERROR(VLOOKUP(実施計画様式!AG264,―!Y:Z,2,FALSE),"error"))</f>
        <v>0</v>
      </c>
      <c r="AH264">
        <f>IF(実施計画様式!AH264="",0,IFERROR(VLOOKUP(実施計画様式!AH264,―!AA:AB,2,FALSE),"error"))</f>
        <v>0</v>
      </c>
      <c r="AI264">
        <f>IF(実施計画様式!AI264="",0,IFERROR(VLOOKUP(実施計画様式!AI264,―!AN:AO,2,FALSE),"error"))</f>
        <v>0</v>
      </c>
      <c r="AJ264">
        <f>IF(実施計画様式!AJ264="",0,IFERROR(VLOOKUP(実施計画様式!AJ264,―!AN:AO,2,FALSE),"error"))</f>
        <v>0</v>
      </c>
      <c r="AK264">
        <f>IF(実施計画様式!AK264="",0,IFERROR(VLOOKUP(実施計画様式!AK264,―!AN:AO,2,FALSE),"error"))</f>
        <v>0</v>
      </c>
      <c r="AL264">
        <f>IF(実施計画様式!AL264="",0,1)</f>
        <v>0</v>
      </c>
      <c r="AM264">
        <f>IF(実施計画様式!AM264="",0,IFERROR(VLOOKUP(実施計画様式!AM264,―!$AP$10:$AQ$23,2,FALSE),"error"))</f>
        <v>0</v>
      </c>
      <c r="AN264">
        <f>IF(実施計画様式!AN264="",0,IFERROR(VLOOKUP(実施計画様式!AN264,―!$AP$39:$AQ$44,2,FALSE),"error"))</f>
        <v>0</v>
      </c>
      <c r="AO264">
        <f>IF(実施計画様式!AO264="",0,IFERROR(VLOOKUP(実施計画様式!AO264,参考資料1_対象分野リスト!$B$2:$C$46,2,FALSE),"error"))</f>
        <v>0</v>
      </c>
      <c r="AP264">
        <f>IF(実施計画様式!AP264="",0,IFERROR(VLOOKUP(実施計画様式!AP264,参考資料1_対象分野リスト!$B$2:$C$46,2,FALSE),"error"))</f>
        <v>0</v>
      </c>
      <c r="AQ264">
        <f>IF(実施計画様式!AQ264="",0,IFERROR(VLOOKUP(実施計画様式!AQ264,参考資料1_対象分野リスト!$B$2:$C$46,2,FALSE),"error"))</f>
        <v>0</v>
      </c>
      <c r="AR264">
        <f>IF(実施計画様式!AR264="",0,IFERROR(VLOOKUP(実施計画様式!AR264,参考資料1_対象分野リスト!$B$2:$C$46,2,FALSE),"error"))</f>
        <v>0</v>
      </c>
      <c r="AS264">
        <f>IF(実施計画様式!AS264="",0,IFERROR(VLOOKUP(実施計画様式!AS264,参考資料1_対象分野リスト!$E$5:$F$35,2,FALSE),"error"))</f>
        <v>0</v>
      </c>
      <c r="BB264">
        <f>IF(実施計画様式!BB264="",0,IFERROR(VLOOKUP(実施計画様式!BB264,―!AK:AL,2,FALSE),"error"))</f>
        <v>0</v>
      </c>
      <c r="BC264" t="str">
        <f t="shared" si="17"/>
        <v/>
      </c>
      <c r="BF264">
        <v>99</v>
      </c>
      <c r="BG264" t="str">
        <f t="shared" si="20"/>
        <v/>
      </c>
      <c r="BH264" t="str">
        <f>IF(AG264&gt;0,IF(VLOOKUP($B$62,―!$Y$2:$Z$25,2,FALSE)&lt;分岐管理シート!AG264,"予算化方法","予算化方法_未定なし"),"")</f>
        <v/>
      </c>
      <c r="BI264" t="str">
        <f t="shared" si="21"/>
        <v/>
      </c>
      <c r="BJ264" t="str">
        <f t="shared" si="22"/>
        <v/>
      </c>
      <c r="BK264" t="str">
        <f t="shared" si="23"/>
        <v/>
      </c>
      <c r="BL264" t="str">
        <f>_xlfn.IFNA(IF(AND(D264=1,M264=1),INDEX(―!$O$20:$P$26,MATCH(分岐管理シート!N264*100,―!$P$20:$P$26,0),1),""),"")</f>
        <v/>
      </c>
      <c r="BM264" t="str">
        <f>_xlfn.IFNA(IF(AND(D264=1,M264=1),INDEX(―!$O$17:$P$19,MATCH(9-分岐管理シート!N264-分岐管理シート!O264,―!$P$17:$P$19,0),1),""),"")</f>
        <v/>
      </c>
      <c r="BN264" t="str">
        <f>IF(AE264&lt;2,"",―!$AP$28)</f>
        <v/>
      </c>
      <c r="BO264" t="str">
        <f t="shared" si="19"/>
        <v/>
      </c>
      <c r="BP264" t="str">
        <f t="shared" si="24"/>
        <v/>
      </c>
      <c r="BR264">
        <f t="shared" si="18"/>
        <v>0</v>
      </c>
    </row>
    <row r="265" spans="3:70" x14ac:dyDescent="0.15">
      <c r="C265">
        <v>193</v>
      </c>
      <c r="D265" s="22">
        <f>IF(実施計画様式!D265="",0,IFERROR(VLOOKUP(実施計画様式!D265,―!A:B,2,FALSE),"error"))</f>
        <v>0</v>
      </c>
      <c r="E265">
        <f>IF(実施計画様式!E265="",0,IFERROR(VLOOKUP(実施計画様式!E265,―!$C$40:$D$47,2,FALSE),"error"))</f>
        <v>0</v>
      </c>
      <c r="F265">
        <f>IF(実施計画様式!F265="",0,IFERROR(VLOOKUP(実施計画様式!F265,―!$E$2:$F$2,2,FALSE),"error"))</f>
        <v>0</v>
      </c>
      <c r="G265">
        <f>IFERROR(VLOOKUP(実施計画様式!G265,―!$G$2:$H$2,2,FALSE),0)</f>
        <v>0</v>
      </c>
      <c r="H265">
        <f>IF(実施計画様式!H265="",0,1)</f>
        <v>0</v>
      </c>
      <c r="I265">
        <f>IF(実施計画様式!I265="",0,IFERROR(VLOOKUP(実施計画様式!I265,―!$I$2:$J$2,2,FALSE),"error"))</f>
        <v>0</v>
      </c>
      <c r="J265">
        <f>IF(実施計画様式!J265="",0,1)</f>
        <v>0</v>
      </c>
      <c r="K265">
        <f>IF(実施計画様式!K265="",0,IFERROR(VLOOKUP(実施計画様式!K265,―!K:L,2,FALSE),"error"))</f>
        <v>0</v>
      </c>
      <c r="L265">
        <f>IF(実施計画様式!L265="",0,IFERROR(VLOOKUP(実施計画様式!L265,―!$M$2:$N$2,2,FALSE),"error"))</f>
        <v>0</v>
      </c>
      <c r="M265">
        <f>IFERROR(VLOOKUP(実施計画様式!M265,―!O:P,2,FALSE),0)</f>
        <v>0</v>
      </c>
      <c r="N265">
        <f>IF(実施計画様式!N265="",0,IFERROR(VLOOKUP(実施計画様式!N265,―!$O$1:$P$12,2,FALSE),"error"))</f>
        <v>0</v>
      </c>
      <c r="O265">
        <f>IF(実施計画様式!O265="",0,IFERROR(VLOOKUP(実施計画様式!O265,―!$O$1:$P$12,2,FALSE),"error"))</f>
        <v>0</v>
      </c>
      <c r="P265">
        <f>IF(実施計画様式!P265="",0,IFERROR(VLOOKUP(実施計画様式!P265,―!$O$1:$P$12,2,FALSE),"error"))</f>
        <v>0</v>
      </c>
      <c r="Q265">
        <f>IF(実施計画様式!Q265="",0,1)</f>
        <v>0</v>
      </c>
      <c r="R265" t="s">
        <v>7625</v>
      </c>
      <c r="S265" t="s">
        <v>7625</v>
      </c>
      <c r="T265">
        <f>IF(実施計画様式!T265="",0,1)</f>
        <v>0</v>
      </c>
      <c r="U265">
        <f>IF(実施計画様式!U265="",0,1)</f>
        <v>0</v>
      </c>
      <c r="V265">
        <f>IF(実施計画様式!V265="",0,1)</f>
        <v>0</v>
      </c>
      <c r="W265">
        <f>IF(実施計画様式!W265="",0,1)</f>
        <v>0</v>
      </c>
      <c r="X265">
        <f>IF(実施計画様式!X265="",0,1)</f>
        <v>0</v>
      </c>
      <c r="Y265">
        <f>IF(実施計画様式!Y265="",0,1)</f>
        <v>0</v>
      </c>
      <c r="Z265">
        <f>IF(実施計画様式!Z265="",0,1)</f>
        <v>0</v>
      </c>
      <c r="AA265">
        <f>IF(実施計画様式!AA265="",0,1)</f>
        <v>0</v>
      </c>
      <c r="AB265">
        <f>IF(実施計画様式!AB265="",0,IFERROR(VLOOKUP(実施計画様式!AB265,―!$Q$2:$R$3,2,FALSE),"error"))</f>
        <v>0</v>
      </c>
      <c r="AC265">
        <f>IF(実施計画様式!AC265="",0,IFERROR(VLOOKUP(実施計画様式!AC265,―!$S$2:$T$3,2,FALSE),"error"))</f>
        <v>0</v>
      </c>
      <c r="AD265">
        <f>IF(実施計画様式!AD265="",0,IFERROR(VLOOKUP(実施計画様式!AD265,―!$U$2:$V$3,2,FALSE),"error"))</f>
        <v>0</v>
      </c>
      <c r="AE265">
        <f>IF(実施計画様式!AE265="",0,IFERROR(VLOOKUP(実施計画様式!AE265,―!$W$2:$X$3,2,FALSE),"error"))</f>
        <v>0</v>
      </c>
      <c r="AF265">
        <f>IF(実施計画様式!AF265="",0,IFERROR(VLOOKUP(実施計画様式!AF265,―!$AP$29:$AQ$29,2,FALSE),"error"))</f>
        <v>0</v>
      </c>
      <c r="AG265">
        <f>IF(実施計画様式!AG265="",0,IFERROR(VLOOKUP(実施計画様式!AG265,―!Y:Z,2,FALSE),"error"))</f>
        <v>0</v>
      </c>
      <c r="AH265">
        <f>IF(実施計画様式!AH265="",0,IFERROR(VLOOKUP(実施計画様式!AH265,―!AA:AB,2,FALSE),"error"))</f>
        <v>0</v>
      </c>
      <c r="AI265">
        <f>IF(実施計画様式!AI265="",0,IFERROR(VLOOKUP(実施計画様式!AI265,―!AN:AO,2,FALSE),"error"))</f>
        <v>0</v>
      </c>
      <c r="AJ265">
        <f>IF(実施計画様式!AJ265="",0,IFERROR(VLOOKUP(実施計画様式!AJ265,―!AN:AO,2,FALSE),"error"))</f>
        <v>0</v>
      </c>
      <c r="AK265">
        <f>IF(実施計画様式!AK265="",0,IFERROR(VLOOKUP(実施計画様式!AK265,―!AN:AO,2,FALSE),"error"))</f>
        <v>0</v>
      </c>
      <c r="AL265">
        <f>IF(実施計画様式!AL265="",0,1)</f>
        <v>0</v>
      </c>
      <c r="AM265">
        <f>IF(実施計画様式!AM265="",0,IFERROR(VLOOKUP(実施計画様式!AM265,―!$AP$10:$AQ$23,2,FALSE),"error"))</f>
        <v>0</v>
      </c>
      <c r="AN265">
        <f>IF(実施計画様式!AN265="",0,IFERROR(VLOOKUP(実施計画様式!AN265,―!$AP$39:$AQ$44,2,FALSE),"error"))</f>
        <v>0</v>
      </c>
      <c r="AO265">
        <f>IF(実施計画様式!AO265="",0,IFERROR(VLOOKUP(実施計画様式!AO265,参考資料1_対象分野リスト!$B$2:$C$46,2,FALSE),"error"))</f>
        <v>0</v>
      </c>
      <c r="AP265">
        <f>IF(実施計画様式!AP265="",0,IFERROR(VLOOKUP(実施計画様式!AP265,参考資料1_対象分野リスト!$B$2:$C$46,2,FALSE),"error"))</f>
        <v>0</v>
      </c>
      <c r="AQ265">
        <f>IF(実施計画様式!AQ265="",0,IFERROR(VLOOKUP(実施計画様式!AQ265,参考資料1_対象分野リスト!$B$2:$C$46,2,FALSE),"error"))</f>
        <v>0</v>
      </c>
      <c r="AR265">
        <f>IF(実施計画様式!AR265="",0,IFERROR(VLOOKUP(実施計画様式!AR265,参考資料1_対象分野リスト!$B$2:$C$46,2,FALSE),"error"))</f>
        <v>0</v>
      </c>
      <c r="AS265">
        <f>IF(実施計画様式!AS265="",0,IFERROR(VLOOKUP(実施計画様式!AS265,参考資料1_対象分野リスト!$E$5:$F$35,2,FALSE),"error"))</f>
        <v>0</v>
      </c>
      <c r="BB265">
        <f>IF(実施計画様式!BB265="",0,IFERROR(VLOOKUP(実施計画様式!BB265,―!AK:AL,2,FALSE),"error"))</f>
        <v>0</v>
      </c>
      <c r="BC265" t="str">
        <f t="shared" si="17"/>
        <v/>
      </c>
      <c r="BF265">
        <v>99</v>
      </c>
      <c r="BG265" t="str">
        <f t="shared" si="20"/>
        <v/>
      </c>
      <c r="BH265" t="str">
        <f>IF(AG265&gt;0,IF(VLOOKUP($B$62,―!$Y$2:$Z$25,2,FALSE)&lt;分岐管理シート!AG265,"予算化方法","予算化方法_未定なし"),"")</f>
        <v/>
      </c>
      <c r="BI265" t="str">
        <f t="shared" si="21"/>
        <v/>
      </c>
      <c r="BJ265" t="str">
        <f t="shared" si="22"/>
        <v/>
      </c>
      <c r="BK265" t="str">
        <f t="shared" si="23"/>
        <v/>
      </c>
      <c r="BL265" t="str">
        <f>_xlfn.IFNA(IF(AND(D265=1,M265=1),INDEX(―!$O$20:$P$26,MATCH(分岐管理シート!N265*100,―!$P$20:$P$26,0),1),""),"")</f>
        <v/>
      </c>
      <c r="BM265" t="str">
        <f>_xlfn.IFNA(IF(AND(D265=1,M265=1),INDEX(―!$O$17:$P$19,MATCH(9-分岐管理シート!N265-分岐管理シート!O265,―!$P$17:$P$19,0),1),""),"")</f>
        <v/>
      </c>
      <c r="BN265" t="str">
        <f>IF(AE265&lt;2,"",―!$AP$28)</f>
        <v/>
      </c>
      <c r="BO265" t="str">
        <f t="shared" si="19"/>
        <v/>
      </c>
      <c r="BP265" t="str">
        <f t="shared" si="24"/>
        <v/>
      </c>
      <c r="BR265">
        <f t="shared" si="18"/>
        <v>0</v>
      </c>
    </row>
    <row r="266" spans="3:70" x14ac:dyDescent="0.15">
      <c r="C266">
        <v>194</v>
      </c>
      <c r="D266" s="22">
        <f>IF(実施計画様式!D266="",0,IFERROR(VLOOKUP(実施計画様式!D266,―!A:B,2,FALSE),"error"))</f>
        <v>0</v>
      </c>
      <c r="E266">
        <f>IF(実施計画様式!E266="",0,IFERROR(VLOOKUP(実施計画様式!E266,―!$C$40:$D$47,2,FALSE),"error"))</f>
        <v>0</v>
      </c>
      <c r="F266">
        <f>IF(実施計画様式!F266="",0,IFERROR(VLOOKUP(実施計画様式!F266,―!$E$2:$F$2,2,FALSE),"error"))</f>
        <v>0</v>
      </c>
      <c r="G266">
        <f>IFERROR(VLOOKUP(実施計画様式!G266,―!$G$2:$H$2,2,FALSE),0)</f>
        <v>0</v>
      </c>
      <c r="H266">
        <f>IF(実施計画様式!H266="",0,1)</f>
        <v>0</v>
      </c>
      <c r="I266">
        <f>IF(実施計画様式!I266="",0,IFERROR(VLOOKUP(実施計画様式!I266,―!$I$2:$J$2,2,FALSE),"error"))</f>
        <v>0</v>
      </c>
      <c r="J266">
        <f>IF(実施計画様式!J266="",0,1)</f>
        <v>0</v>
      </c>
      <c r="K266">
        <f>IF(実施計画様式!K266="",0,IFERROR(VLOOKUP(実施計画様式!K266,―!K:L,2,FALSE),"error"))</f>
        <v>0</v>
      </c>
      <c r="L266">
        <f>IF(実施計画様式!L266="",0,IFERROR(VLOOKUP(実施計画様式!L266,―!$M$2:$N$2,2,FALSE),"error"))</f>
        <v>0</v>
      </c>
      <c r="M266">
        <f>IFERROR(VLOOKUP(実施計画様式!M266,―!O:P,2,FALSE),0)</f>
        <v>0</v>
      </c>
      <c r="N266">
        <f>IF(実施計画様式!N266="",0,IFERROR(VLOOKUP(実施計画様式!N266,―!$O$1:$P$12,2,FALSE),"error"))</f>
        <v>0</v>
      </c>
      <c r="O266">
        <f>IF(実施計画様式!O266="",0,IFERROR(VLOOKUP(実施計画様式!O266,―!$O$1:$P$12,2,FALSE),"error"))</f>
        <v>0</v>
      </c>
      <c r="P266">
        <f>IF(実施計画様式!P266="",0,IFERROR(VLOOKUP(実施計画様式!P266,―!$O$1:$P$12,2,FALSE),"error"))</f>
        <v>0</v>
      </c>
      <c r="Q266">
        <f>IF(実施計画様式!Q266="",0,1)</f>
        <v>0</v>
      </c>
      <c r="R266" t="s">
        <v>7625</v>
      </c>
      <c r="S266" t="s">
        <v>7625</v>
      </c>
      <c r="T266">
        <f>IF(実施計画様式!T266="",0,1)</f>
        <v>0</v>
      </c>
      <c r="U266">
        <f>IF(実施計画様式!U266="",0,1)</f>
        <v>0</v>
      </c>
      <c r="V266">
        <f>IF(実施計画様式!V266="",0,1)</f>
        <v>0</v>
      </c>
      <c r="W266">
        <f>IF(実施計画様式!W266="",0,1)</f>
        <v>0</v>
      </c>
      <c r="X266">
        <f>IF(実施計画様式!X266="",0,1)</f>
        <v>0</v>
      </c>
      <c r="Y266">
        <f>IF(実施計画様式!Y266="",0,1)</f>
        <v>0</v>
      </c>
      <c r="Z266">
        <f>IF(実施計画様式!Z266="",0,1)</f>
        <v>0</v>
      </c>
      <c r="AA266">
        <f>IF(実施計画様式!AA266="",0,1)</f>
        <v>0</v>
      </c>
      <c r="AB266">
        <f>IF(実施計画様式!AB266="",0,IFERROR(VLOOKUP(実施計画様式!AB266,―!$Q$2:$R$3,2,FALSE),"error"))</f>
        <v>0</v>
      </c>
      <c r="AC266">
        <f>IF(実施計画様式!AC266="",0,IFERROR(VLOOKUP(実施計画様式!AC266,―!$S$2:$T$3,2,FALSE),"error"))</f>
        <v>0</v>
      </c>
      <c r="AD266">
        <f>IF(実施計画様式!AD266="",0,IFERROR(VLOOKUP(実施計画様式!AD266,―!$U$2:$V$3,2,FALSE),"error"))</f>
        <v>0</v>
      </c>
      <c r="AE266">
        <f>IF(実施計画様式!AE266="",0,IFERROR(VLOOKUP(実施計画様式!AE266,―!$W$2:$X$3,2,FALSE),"error"))</f>
        <v>0</v>
      </c>
      <c r="AF266">
        <f>IF(実施計画様式!AF266="",0,IFERROR(VLOOKUP(実施計画様式!AF266,―!$AP$29:$AQ$29,2,FALSE),"error"))</f>
        <v>0</v>
      </c>
      <c r="AG266">
        <f>IF(実施計画様式!AG266="",0,IFERROR(VLOOKUP(実施計画様式!AG266,―!Y:Z,2,FALSE),"error"))</f>
        <v>0</v>
      </c>
      <c r="AH266">
        <f>IF(実施計画様式!AH266="",0,IFERROR(VLOOKUP(実施計画様式!AH266,―!AA:AB,2,FALSE),"error"))</f>
        <v>0</v>
      </c>
      <c r="AI266">
        <f>IF(実施計画様式!AI266="",0,IFERROR(VLOOKUP(実施計画様式!AI266,―!AN:AO,2,FALSE),"error"))</f>
        <v>0</v>
      </c>
      <c r="AJ266">
        <f>IF(実施計画様式!AJ266="",0,IFERROR(VLOOKUP(実施計画様式!AJ266,―!AN:AO,2,FALSE),"error"))</f>
        <v>0</v>
      </c>
      <c r="AK266">
        <f>IF(実施計画様式!AK266="",0,IFERROR(VLOOKUP(実施計画様式!AK266,―!AN:AO,2,FALSE),"error"))</f>
        <v>0</v>
      </c>
      <c r="AL266">
        <f>IF(実施計画様式!AL266="",0,1)</f>
        <v>0</v>
      </c>
      <c r="AM266">
        <f>IF(実施計画様式!AM266="",0,IFERROR(VLOOKUP(実施計画様式!AM266,―!$AP$10:$AQ$23,2,FALSE),"error"))</f>
        <v>0</v>
      </c>
      <c r="AN266">
        <f>IF(実施計画様式!AN266="",0,IFERROR(VLOOKUP(実施計画様式!AN266,―!$AP$39:$AQ$44,2,FALSE),"error"))</f>
        <v>0</v>
      </c>
      <c r="AO266">
        <f>IF(実施計画様式!AO266="",0,IFERROR(VLOOKUP(実施計画様式!AO266,参考資料1_対象分野リスト!$B$2:$C$46,2,FALSE),"error"))</f>
        <v>0</v>
      </c>
      <c r="AP266">
        <f>IF(実施計画様式!AP266="",0,IFERROR(VLOOKUP(実施計画様式!AP266,参考資料1_対象分野リスト!$B$2:$C$46,2,FALSE),"error"))</f>
        <v>0</v>
      </c>
      <c r="AQ266">
        <f>IF(実施計画様式!AQ266="",0,IFERROR(VLOOKUP(実施計画様式!AQ266,参考資料1_対象分野リスト!$B$2:$C$46,2,FALSE),"error"))</f>
        <v>0</v>
      </c>
      <c r="AR266">
        <f>IF(実施計画様式!AR266="",0,IFERROR(VLOOKUP(実施計画様式!AR266,参考資料1_対象分野リスト!$B$2:$C$46,2,FALSE),"error"))</f>
        <v>0</v>
      </c>
      <c r="AS266">
        <f>IF(実施計画様式!AS266="",0,IFERROR(VLOOKUP(実施計画様式!AS266,参考資料1_対象分野リスト!$E$5:$F$35,2,FALSE),"error"))</f>
        <v>0</v>
      </c>
      <c r="BB266">
        <f>IF(実施計画様式!BB266="",0,IFERROR(VLOOKUP(実施計画様式!BB266,―!AK:AL,2,FALSE),"error"))</f>
        <v>0</v>
      </c>
      <c r="BC266" t="str">
        <f t="shared" ref="BC266:BC329" si="25">IF(D266=4,"",IF(D266=8,"",IF(D266=10,"支援開始時期_R7_通常","")))</f>
        <v/>
      </c>
      <c r="BF266">
        <v>99</v>
      </c>
      <c r="BG266" t="str">
        <f t="shared" si="20"/>
        <v/>
      </c>
      <c r="BH266" t="str">
        <f>IF(AG266&gt;0,IF(VLOOKUP($B$62,―!$Y$2:$Z$25,2,FALSE)&lt;分岐管理シート!AG266,"予算化方法","予算化方法_未定なし"),"")</f>
        <v/>
      </c>
      <c r="BI266" t="str">
        <f t="shared" si="21"/>
        <v/>
      </c>
      <c r="BJ266" t="str">
        <f t="shared" si="22"/>
        <v/>
      </c>
      <c r="BK266" t="str">
        <f t="shared" si="23"/>
        <v/>
      </c>
      <c r="BL266" t="str">
        <f>_xlfn.IFNA(IF(AND(D266=1,M266=1),INDEX(―!$O$20:$P$26,MATCH(分岐管理シート!N266*100,―!$P$20:$P$26,0),1),""),"")</f>
        <v/>
      </c>
      <c r="BM266" t="str">
        <f>_xlfn.IFNA(IF(AND(D266=1,M266=1),INDEX(―!$O$17:$P$19,MATCH(9-分岐管理シート!N266-分岐管理シート!O266,―!$P$17:$P$19,0),1),""),"")</f>
        <v/>
      </c>
      <c r="BN266" t="str">
        <f>IF(AE266&lt;2,"",―!$AP$28)</f>
        <v/>
      </c>
      <c r="BO266" t="str">
        <f t="shared" si="19"/>
        <v/>
      </c>
      <c r="BP266" t="str">
        <f t="shared" si="24"/>
        <v/>
      </c>
      <c r="BR266">
        <f t="shared" ref="BR266:BR329" si="26">COUNTIF(D266:BD266,"error")</f>
        <v>0</v>
      </c>
    </row>
    <row r="267" spans="3:70" x14ac:dyDescent="0.15">
      <c r="C267">
        <v>195</v>
      </c>
      <c r="D267" s="22">
        <f>IF(実施計画様式!D267="",0,IFERROR(VLOOKUP(実施計画様式!D267,―!A:B,2,FALSE),"error"))</f>
        <v>0</v>
      </c>
      <c r="E267">
        <f>IF(実施計画様式!E267="",0,IFERROR(VLOOKUP(実施計画様式!E267,―!$C$40:$D$47,2,FALSE),"error"))</f>
        <v>0</v>
      </c>
      <c r="F267">
        <f>IF(実施計画様式!F267="",0,IFERROR(VLOOKUP(実施計画様式!F267,―!$E$2:$F$2,2,FALSE),"error"))</f>
        <v>0</v>
      </c>
      <c r="G267">
        <f>IFERROR(VLOOKUP(実施計画様式!G267,―!$G$2:$H$2,2,FALSE),0)</f>
        <v>0</v>
      </c>
      <c r="H267">
        <f>IF(実施計画様式!H267="",0,1)</f>
        <v>0</v>
      </c>
      <c r="I267">
        <f>IF(実施計画様式!I267="",0,IFERROR(VLOOKUP(実施計画様式!I267,―!$I$2:$J$2,2,FALSE),"error"))</f>
        <v>0</v>
      </c>
      <c r="J267">
        <f>IF(実施計画様式!J267="",0,1)</f>
        <v>0</v>
      </c>
      <c r="K267">
        <f>IF(実施計画様式!K267="",0,IFERROR(VLOOKUP(実施計画様式!K267,―!K:L,2,FALSE),"error"))</f>
        <v>0</v>
      </c>
      <c r="L267">
        <f>IF(実施計画様式!L267="",0,IFERROR(VLOOKUP(実施計画様式!L267,―!$M$2:$N$2,2,FALSE),"error"))</f>
        <v>0</v>
      </c>
      <c r="M267">
        <f>IFERROR(VLOOKUP(実施計画様式!M267,―!O:P,2,FALSE),0)</f>
        <v>0</v>
      </c>
      <c r="N267">
        <f>IF(実施計画様式!N267="",0,IFERROR(VLOOKUP(実施計画様式!N267,―!$O$1:$P$12,2,FALSE),"error"))</f>
        <v>0</v>
      </c>
      <c r="O267">
        <f>IF(実施計画様式!O267="",0,IFERROR(VLOOKUP(実施計画様式!O267,―!$O$1:$P$12,2,FALSE),"error"))</f>
        <v>0</v>
      </c>
      <c r="P267">
        <f>IF(実施計画様式!P267="",0,IFERROR(VLOOKUP(実施計画様式!P267,―!$O$1:$P$12,2,FALSE),"error"))</f>
        <v>0</v>
      </c>
      <c r="Q267">
        <f>IF(実施計画様式!Q267="",0,1)</f>
        <v>0</v>
      </c>
      <c r="R267" t="s">
        <v>7625</v>
      </c>
      <c r="S267" t="s">
        <v>7625</v>
      </c>
      <c r="T267">
        <f>IF(実施計画様式!T267="",0,1)</f>
        <v>0</v>
      </c>
      <c r="U267">
        <f>IF(実施計画様式!U267="",0,1)</f>
        <v>0</v>
      </c>
      <c r="V267">
        <f>IF(実施計画様式!V267="",0,1)</f>
        <v>0</v>
      </c>
      <c r="W267">
        <f>IF(実施計画様式!W267="",0,1)</f>
        <v>0</v>
      </c>
      <c r="X267">
        <f>IF(実施計画様式!X267="",0,1)</f>
        <v>0</v>
      </c>
      <c r="Y267">
        <f>IF(実施計画様式!Y267="",0,1)</f>
        <v>0</v>
      </c>
      <c r="Z267">
        <f>IF(実施計画様式!Z267="",0,1)</f>
        <v>0</v>
      </c>
      <c r="AA267">
        <f>IF(実施計画様式!AA267="",0,1)</f>
        <v>0</v>
      </c>
      <c r="AB267">
        <f>IF(実施計画様式!AB267="",0,IFERROR(VLOOKUP(実施計画様式!AB267,―!$Q$2:$R$3,2,FALSE),"error"))</f>
        <v>0</v>
      </c>
      <c r="AC267">
        <f>IF(実施計画様式!AC267="",0,IFERROR(VLOOKUP(実施計画様式!AC267,―!$S$2:$T$3,2,FALSE),"error"))</f>
        <v>0</v>
      </c>
      <c r="AD267">
        <f>IF(実施計画様式!AD267="",0,IFERROR(VLOOKUP(実施計画様式!AD267,―!$U$2:$V$3,2,FALSE),"error"))</f>
        <v>0</v>
      </c>
      <c r="AE267">
        <f>IF(実施計画様式!AE267="",0,IFERROR(VLOOKUP(実施計画様式!AE267,―!$W$2:$X$3,2,FALSE),"error"))</f>
        <v>0</v>
      </c>
      <c r="AF267">
        <f>IF(実施計画様式!AF267="",0,IFERROR(VLOOKUP(実施計画様式!AF267,―!$AP$29:$AQ$29,2,FALSE),"error"))</f>
        <v>0</v>
      </c>
      <c r="AG267">
        <f>IF(実施計画様式!AG267="",0,IFERROR(VLOOKUP(実施計画様式!AG267,―!Y:Z,2,FALSE),"error"))</f>
        <v>0</v>
      </c>
      <c r="AH267">
        <f>IF(実施計画様式!AH267="",0,IFERROR(VLOOKUP(実施計画様式!AH267,―!AA:AB,2,FALSE),"error"))</f>
        <v>0</v>
      </c>
      <c r="AI267">
        <f>IF(実施計画様式!AI267="",0,IFERROR(VLOOKUP(実施計画様式!AI267,―!AN:AO,2,FALSE),"error"))</f>
        <v>0</v>
      </c>
      <c r="AJ267">
        <f>IF(実施計画様式!AJ267="",0,IFERROR(VLOOKUP(実施計画様式!AJ267,―!AN:AO,2,FALSE),"error"))</f>
        <v>0</v>
      </c>
      <c r="AK267">
        <f>IF(実施計画様式!AK267="",0,IFERROR(VLOOKUP(実施計画様式!AK267,―!AN:AO,2,FALSE),"error"))</f>
        <v>0</v>
      </c>
      <c r="AL267">
        <f>IF(実施計画様式!AL267="",0,1)</f>
        <v>0</v>
      </c>
      <c r="AM267">
        <f>IF(実施計画様式!AM267="",0,IFERROR(VLOOKUP(実施計画様式!AM267,―!$AP$10:$AQ$23,2,FALSE),"error"))</f>
        <v>0</v>
      </c>
      <c r="AN267">
        <f>IF(実施計画様式!AN267="",0,IFERROR(VLOOKUP(実施計画様式!AN267,―!$AP$39:$AQ$44,2,FALSE),"error"))</f>
        <v>0</v>
      </c>
      <c r="AO267">
        <f>IF(実施計画様式!AO267="",0,IFERROR(VLOOKUP(実施計画様式!AO267,参考資料1_対象分野リスト!$B$2:$C$46,2,FALSE),"error"))</f>
        <v>0</v>
      </c>
      <c r="AP267">
        <f>IF(実施計画様式!AP267="",0,IFERROR(VLOOKUP(実施計画様式!AP267,参考資料1_対象分野リスト!$B$2:$C$46,2,FALSE),"error"))</f>
        <v>0</v>
      </c>
      <c r="AQ267">
        <f>IF(実施計画様式!AQ267="",0,IFERROR(VLOOKUP(実施計画様式!AQ267,参考資料1_対象分野リスト!$B$2:$C$46,2,FALSE),"error"))</f>
        <v>0</v>
      </c>
      <c r="AR267">
        <f>IF(実施計画様式!AR267="",0,IFERROR(VLOOKUP(実施計画様式!AR267,参考資料1_対象分野リスト!$B$2:$C$46,2,FALSE),"error"))</f>
        <v>0</v>
      </c>
      <c r="AS267">
        <f>IF(実施計画様式!AS267="",0,IFERROR(VLOOKUP(実施計画様式!AS267,参考資料1_対象分野リスト!$E$5:$F$35,2,FALSE),"error"))</f>
        <v>0</v>
      </c>
      <c r="BB267">
        <f>IF(実施計画様式!BB267="",0,IFERROR(VLOOKUP(実施計画様式!BB267,―!AK:AL,2,FALSE),"error"))</f>
        <v>0</v>
      </c>
      <c r="BC267" t="str">
        <f t="shared" si="25"/>
        <v/>
      </c>
      <c r="BF267">
        <v>99</v>
      </c>
      <c r="BG267" t="str">
        <f t="shared" si="20"/>
        <v/>
      </c>
      <c r="BH267" t="str">
        <f>IF(AG267&gt;0,IF(VLOOKUP($B$62,―!$Y$2:$Z$25,2,FALSE)&lt;分岐管理シート!AG267,"予算化方法","予算化方法_未定なし"),"")</f>
        <v/>
      </c>
      <c r="BI267" t="str">
        <f t="shared" si="21"/>
        <v/>
      </c>
      <c r="BJ267" t="str">
        <f t="shared" si="22"/>
        <v/>
      </c>
      <c r="BK267" t="str">
        <f t="shared" si="23"/>
        <v/>
      </c>
      <c r="BL267" t="str">
        <f>_xlfn.IFNA(IF(AND(D267=1,M267=1),INDEX(―!$O$20:$P$26,MATCH(分岐管理シート!N267*100,―!$P$20:$P$26,0),1),""),"")</f>
        <v/>
      </c>
      <c r="BM267" t="str">
        <f>_xlfn.IFNA(IF(AND(D267=1,M267=1),INDEX(―!$O$17:$P$19,MATCH(9-分岐管理シート!N267-分岐管理シート!O267,―!$P$17:$P$19,0),1),""),"")</f>
        <v/>
      </c>
      <c r="BN267" t="str">
        <f>IF(AE267&lt;2,"",―!$AP$28)</f>
        <v/>
      </c>
      <c r="BO267" t="str">
        <f t="shared" ref="BO267:BO330" si="27">IF(AND(D267&lt;3,D267&gt;0),"対象分野_R7・R8補正","")</f>
        <v/>
      </c>
      <c r="BP267" t="str">
        <f t="shared" si="24"/>
        <v/>
      </c>
      <c r="BR267">
        <f t="shared" si="26"/>
        <v>0</v>
      </c>
    </row>
    <row r="268" spans="3:70" x14ac:dyDescent="0.15">
      <c r="C268">
        <v>196</v>
      </c>
      <c r="D268" s="22">
        <f>IF(実施計画様式!D268="",0,IFERROR(VLOOKUP(実施計画様式!D268,―!A:B,2,FALSE),"error"))</f>
        <v>0</v>
      </c>
      <c r="E268">
        <f>IF(実施計画様式!E268="",0,IFERROR(VLOOKUP(実施計画様式!E268,―!$C$40:$D$47,2,FALSE),"error"))</f>
        <v>0</v>
      </c>
      <c r="F268">
        <f>IF(実施計画様式!F268="",0,IFERROR(VLOOKUP(実施計画様式!F268,―!$E$2:$F$2,2,FALSE),"error"))</f>
        <v>0</v>
      </c>
      <c r="G268">
        <f>IFERROR(VLOOKUP(実施計画様式!G268,―!$G$2:$H$2,2,FALSE),0)</f>
        <v>0</v>
      </c>
      <c r="H268">
        <f>IF(実施計画様式!H268="",0,1)</f>
        <v>0</v>
      </c>
      <c r="I268">
        <f>IF(実施計画様式!I268="",0,IFERROR(VLOOKUP(実施計画様式!I268,―!$I$2:$J$2,2,FALSE),"error"))</f>
        <v>0</v>
      </c>
      <c r="J268">
        <f>IF(実施計画様式!J268="",0,1)</f>
        <v>0</v>
      </c>
      <c r="K268">
        <f>IF(実施計画様式!K268="",0,IFERROR(VLOOKUP(実施計画様式!K268,―!K:L,2,FALSE),"error"))</f>
        <v>0</v>
      </c>
      <c r="L268">
        <f>IF(実施計画様式!L268="",0,IFERROR(VLOOKUP(実施計画様式!L268,―!$M$2:$N$2,2,FALSE),"error"))</f>
        <v>0</v>
      </c>
      <c r="M268">
        <f>IFERROR(VLOOKUP(実施計画様式!M268,―!O:P,2,FALSE),0)</f>
        <v>0</v>
      </c>
      <c r="N268">
        <f>IF(実施計画様式!N268="",0,IFERROR(VLOOKUP(実施計画様式!N268,―!$O$1:$P$12,2,FALSE),"error"))</f>
        <v>0</v>
      </c>
      <c r="O268">
        <f>IF(実施計画様式!O268="",0,IFERROR(VLOOKUP(実施計画様式!O268,―!$O$1:$P$12,2,FALSE),"error"))</f>
        <v>0</v>
      </c>
      <c r="P268">
        <f>IF(実施計画様式!P268="",0,IFERROR(VLOOKUP(実施計画様式!P268,―!$O$1:$P$12,2,FALSE),"error"))</f>
        <v>0</v>
      </c>
      <c r="Q268">
        <f>IF(実施計画様式!Q268="",0,1)</f>
        <v>0</v>
      </c>
      <c r="R268" t="s">
        <v>7625</v>
      </c>
      <c r="S268" t="s">
        <v>7625</v>
      </c>
      <c r="T268">
        <f>IF(実施計画様式!T268="",0,1)</f>
        <v>0</v>
      </c>
      <c r="U268">
        <f>IF(実施計画様式!U268="",0,1)</f>
        <v>0</v>
      </c>
      <c r="V268">
        <f>IF(実施計画様式!V268="",0,1)</f>
        <v>0</v>
      </c>
      <c r="W268">
        <f>IF(実施計画様式!W268="",0,1)</f>
        <v>0</v>
      </c>
      <c r="X268">
        <f>IF(実施計画様式!X268="",0,1)</f>
        <v>0</v>
      </c>
      <c r="Y268">
        <f>IF(実施計画様式!Y268="",0,1)</f>
        <v>0</v>
      </c>
      <c r="Z268">
        <f>IF(実施計画様式!Z268="",0,1)</f>
        <v>0</v>
      </c>
      <c r="AA268">
        <f>IF(実施計画様式!AA268="",0,1)</f>
        <v>0</v>
      </c>
      <c r="AB268">
        <f>IF(実施計画様式!AB268="",0,IFERROR(VLOOKUP(実施計画様式!AB268,―!$Q$2:$R$3,2,FALSE),"error"))</f>
        <v>0</v>
      </c>
      <c r="AC268">
        <f>IF(実施計画様式!AC268="",0,IFERROR(VLOOKUP(実施計画様式!AC268,―!$S$2:$T$3,2,FALSE),"error"))</f>
        <v>0</v>
      </c>
      <c r="AD268">
        <f>IF(実施計画様式!AD268="",0,IFERROR(VLOOKUP(実施計画様式!AD268,―!$U$2:$V$3,2,FALSE),"error"))</f>
        <v>0</v>
      </c>
      <c r="AE268">
        <f>IF(実施計画様式!AE268="",0,IFERROR(VLOOKUP(実施計画様式!AE268,―!$W$2:$X$3,2,FALSE),"error"))</f>
        <v>0</v>
      </c>
      <c r="AF268">
        <f>IF(実施計画様式!AF268="",0,IFERROR(VLOOKUP(実施計画様式!AF268,―!$AP$29:$AQ$29,2,FALSE),"error"))</f>
        <v>0</v>
      </c>
      <c r="AG268">
        <f>IF(実施計画様式!AG268="",0,IFERROR(VLOOKUP(実施計画様式!AG268,―!Y:Z,2,FALSE),"error"))</f>
        <v>0</v>
      </c>
      <c r="AH268">
        <f>IF(実施計画様式!AH268="",0,IFERROR(VLOOKUP(実施計画様式!AH268,―!AA:AB,2,FALSE),"error"))</f>
        <v>0</v>
      </c>
      <c r="AI268">
        <f>IF(実施計画様式!AI268="",0,IFERROR(VLOOKUP(実施計画様式!AI268,―!AN:AO,2,FALSE),"error"))</f>
        <v>0</v>
      </c>
      <c r="AJ268">
        <f>IF(実施計画様式!AJ268="",0,IFERROR(VLOOKUP(実施計画様式!AJ268,―!AN:AO,2,FALSE),"error"))</f>
        <v>0</v>
      </c>
      <c r="AK268">
        <f>IF(実施計画様式!AK268="",0,IFERROR(VLOOKUP(実施計画様式!AK268,―!AN:AO,2,FALSE),"error"))</f>
        <v>0</v>
      </c>
      <c r="AL268">
        <f>IF(実施計画様式!AL268="",0,1)</f>
        <v>0</v>
      </c>
      <c r="AM268">
        <f>IF(実施計画様式!AM268="",0,IFERROR(VLOOKUP(実施計画様式!AM268,―!$AP$10:$AQ$23,2,FALSE),"error"))</f>
        <v>0</v>
      </c>
      <c r="AN268">
        <f>IF(実施計画様式!AN268="",0,IFERROR(VLOOKUP(実施計画様式!AN268,―!$AP$39:$AQ$44,2,FALSE),"error"))</f>
        <v>0</v>
      </c>
      <c r="AO268">
        <f>IF(実施計画様式!AO268="",0,IFERROR(VLOOKUP(実施計画様式!AO268,参考資料1_対象分野リスト!$B$2:$C$46,2,FALSE),"error"))</f>
        <v>0</v>
      </c>
      <c r="AP268">
        <f>IF(実施計画様式!AP268="",0,IFERROR(VLOOKUP(実施計画様式!AP268,参考資料1_対象分野リスト!$B$2:$C$46,2,FALSE),"error"))</f>
        <v>0</v>
      </c>
      <c r="AQ268">
        <f>IF(実施計画様式!AQ268="",0,IFERROR(VLOOKUP(実施計画様式!AQ268,参考資料1_対象分野リスト!$B$2:$C$46,2,FALSE),"error"))</f>
        <v>0</v>
      </c>
      <c r="AR268">
        <f>IF(実施計画様式!AR268="",0,IFERROR(VLOOKUP(実施計画様式!AR268,参考資料1_対象分野リスト!$B$2:$C$46,2,FALSE),"error"))</f>
        <v>0</v>
      </c>
      <c r="AS268">
        <f>IF(実施計画様式!AS268="",0,IFERROR(VLOOKUP(実施計画様式!AS268,参考資料1_対象分野リスト!$E$5:$F$35,2,FALSE),"error"))</f>
        <v>0</v>
      </c>
      <c r="BB268">
        <f>IF(実施計画様式!BB268="",0,IFERROR(VLOOKUP(実施計画様式!BB268,―!AK:AL,2,FALSE),"error"))</f>
        <v>0</v>
      </c>
      <c r="BC268" t="str">
        <f t="shared" si="25"/>
        <v/>
      </c>
      <c r="BF268">
        <v>99</v>
      </c>
      <c r="BG268" t="str">
        <f t="shared" ref="BG268:BG331" si="28">IF(D268=1,"予算化時期_R7補正",IF(D268&gt;1,"予算化時期_R8",""))</f>
        <v/>
      </c>
      <c r="BH268" t="str">
        <f>IF(AG268&gt;0,IF(VLOOKUP($B$62,―!$Y$2:$Z$25,2,FALSE)&lt;分岐管理シート!AG268,"予算化方法","予算化方法_未定なし"),"")</f>
        <v/>
      </c>
      <c r="BI268" t="str">
        <f t="shared" ref="BI268:BI331" si="29">IF(D268=1,"予算区分_R8_通常",IF(D268&gt;1,"予算区分_R8_のみ",""))</f>
        <v/>
      </c>
      <c r="BJ268" t="str">
        <f t="shared" ref="BJ268:BJ331" si="30">IF(D268=1,"経済対策との関係_R7補正",IF(D268=2,"経済対策との関係_R8補正",""))</f>
        <v/>
      </c>
      <c r="BK268" t="str">
        <f t="shared" ref="BK268:BK331" si="31">IF(D268=1,"種類_推奨事業メニュー_R7補正",IF(D268=2,"種類_推奨事業メニュー_R8補正",""))</f>
        <v/>
      </c>
      <c r="BL268" t="str">
        <f>_xlfn.IFNA(IF(AND(D268=1,M268=1),INDEX(―!$O$20:$P$26,MATCH(分岐管理シート!N268*100,―!$P$20:$P$26,0),1),""),"")</f>
        <v/>
      </c>
      <c r="BM268" t="str">
        <f>_xlfn.IFNA(IF(AND(D268=1,M268=1),INDEX(―!$O$17:$P$19,MATCH(9-分岐管理シート!N268-分岐管理シート!O268,―!$P$17:$P$19,0),1),""),"")</f>
        <v/>
      </c>
      <c r="BN268" t="str">
        <f>IF(AE268&lt;2,"",―!$AP$28)</f>
        <v/>
      </c>
      <c r="BO268" t="str">
        <f t="shared" si="27"/>
        <v/>
      </c>
      <c r="BP268" t="str">
        <f t="shared" ref="BP268:BP331" si="32">IF(AND(SUM(AN268:AQ268)&gt;=181,SUM(AN268:AQ268)&lt;=936),"農林水産・食品分野の細分化項目",IF(SUM(AN268:AQ268)&gt;936,"中小企業・小規模事業者の賃上げ環境整備の細分化項目",""))</f>
        <v/>
      </c>
      <c r="BR268">
        <f t="shared" si="26"/>
        <v>0</v>
      </c>
    </row>
    <row r="269" spans="3:70" x14ac:dyDescent="0.15">
      <c r="C269">
        <v>197</v>
      </c>
      <c r="D269" s="22">
        <f>IF(実施計画様式!D269="",0,IFERROR(VLOOKUP(実施計画様式!D269,―!A:B,2,FALSE),"error"))</f>
        <v>0</v>
      </c>
      <c r="E269">
        <f>IF(実施計画様式!E269="",0,IFERROR(VLOOKUP(実施計画様式!E269,―!$C$40:$D$47,2,FALSE),"error"))</f>
        <v>0</v>
      </c>
      <c r="F269">
        <f>IF(実施計画様式!F269="",0,IFERROR(VLOOKUP(実施計画様式!F269,―!$E$2:$F$2,2,FALSE),"error"))</f>
        <v>0</v>
      </c>
      <c r="G269">
        <f>IFERROR(VLOOKUP(実施計画様式!G269,―!$G$2:$H$2,2,FALSE),0)</f>
        <v>0</v>
      </c>
      <c r="H269">
        <f>IF(実施計画様式!H269="",0,1)</f>
        <v>0</v>
      </c>
      <c r="I269">
        <f>IF(実施計画様式!I269="",0,IFERROR(VLOOKUP(実施計画様式!I269,―!$I$2:$J$2,2,FALSE),"error"))</f>
        <v>0</v>
      </c>
      <c r="J269">
        <f>IF(実施計画様式!J269="",0,1)</f>
        <v>0</v>
      </c>
      <c r="K269">
        <f>IF(実施計画様式!K269="",0,IFERROR(VLOOKUP(実施計画様式!K269,―!K:L,2,FALSE),"error"))</f>
        <v>0</v>
      </c>
      <c r="L269">
        <f>IF(実施計画様式!L269="",0,IFERROR(VLOOKUP(実施計画様式!L269,―!$M$2:$N$2,2,FALSE),"error"))</f>
        <v>0</v>
      </c>
      <c r="M269">
        <f>IFERROR(VLOOKUP(実施計画様式!M269,―!O:P,2,FALSE),0)</f>
        <v>0</v>
      </c>
      <c r="N269">
        <f>IF(実施計画様式!N269="",0,IFERROR(VLOOKUP(実施計画様式!N269,―!$O$1:$P$12,2,FALSE),"error"))</f>
        <v>0</v>
      </c>
      <c r="O269">
        <f>IF(実施計画様式!O269="",0,IFERROR(VLOOKUP(実施計画様式!O269,―!$O$1:$P$12,2,FALSE),"error"))</f>
        <v>0</v>
      </c>
      <c r="P269">
        <f>IF(実施計画様式!P269="",0,IFERROR(VLOOKUP(実施計画様式!P269,―!$O$1:$P$12,2,FALSE),"error"))</f>
        <v>0</v>
      </c>
      <c r="Q269">
        <f>IF(実施計画様式!Q269="",0,1)</f>
        <v>0</v>
      </c>
      <c r="R269" t="s">
        <v>7625</v>
      </c>
      <c r="S269" t="s">
        <v>7625</v>
      </c>
      <c r="T269">
        <f>IF(実施計画様式!T269="",0,1)</f>
        <v>0</v>
      </c>
      <c r="U269">
        <f>IF(実施計画様式!U269="",0,1)</f>
        <v>0</v>
      </c>
      <c r="V269">
        <f>IF(実施計画様式!V269="",0,1)</f>
        <v>0</v>
      </c>
      <c r="W269">
        <f>IF(実施計画様式!W269="",0,1)</f>
        <v>0</v>
      </c>
      <c r="X269">
        <f>IF(実施計画様式!X269="",0,1)</f>
        <v>0</v>
      </c>
      <c r="Y269">
        <f>IF(実施計画様式!Y269="",0,1)</f>
        <v>0</v>
      </c>
      <c r="Z269">
        <f>IF(実施計画様式!Z269="",0,1)</f>
        <v>0</v>
      </c>
      <c r="AA269">
        <f>IF(実施計画様式!AA269="",0,1)</f>
        <v>0</v>
      </c>
      <c r="AB269">
        <f>IF(実施計画様式!AB269="",0,IFERROR(VLOOKUP(実施計画様式!AB269,―!$Q$2:$R$3,2,FALSE),"error"))</f>
        <v>0</v>
      </c>
      <c r="AC269">
        <f>IF(実施計画様式!AC269="",0,IFERROR(VLOOKUP(実施計画様式!AC269,―!$S$2:$T$3,2,FALSE),"error"))</f>
        <v>0</v>
      </c>
      <c r="AD269">
        <f>IF(実施計画様式!AD269="",0,IFERROR(VLOOKUP(実施計画様式!AD269,―!$U$2:$V$3,2,FALSE),"error"))</f>
        <v>0</v>
      </c>
      <c r="AE269">
        <f>IF(実施計画様式!AE269="",0,IFERROR(VLOOKUP(実施計画様式!AE269,―!$W$2:$X$3,2,FALSE),"error"))</f>
        <v>0</v>
      </c>
      <c r="AF269">
        <f>IF(実施計画様式!AF269="",0,IFERROR(VLOOKUP(実施計画様式!AF269,―!$AP$29:$AQ$29,2,FALSE),"error"))</f>
        <v>0</v>
      </c>
      <c r="AG269">
        <f>IF(実施計画様式!AG269="",0,IFERROR(VLOOKUP(実施計画様式!AG269,―!Y:Z,2,FALSE),"error"))</f>
        <v>0</v>
      </c>
      <c r="AH269">
        <f>IF(実施計画様式!AH269="",0,IFERROR(VLOOKUP(実施計画様式!AH269,―!AA:AB,2,FALSE),"error"))</f>
        <v>0</v>
      </c>
      <c r="AI269">
        <f>IF(実施計画様式!AI269="",0,IFERROR(VLOOKUP(実施計画様式!AI269,―!AN:AO,2,FALSE),"error"))</f>
        <v>0</v>
      </c>
      <c r="AJ269">
        <f>IF(実施計画様式!AJ269="",0,IFERROR(VLOOKUP(実施計画様式!AJ269,―!AN:AO,2,FALSE),"error"))</f>
        <v>0</v>
      </c>
      <c r="AK269">
        <f>IF(実施計画様式!AK269="",0,IFERROR(VLOOKUP(実施計画様式!AK269,―!AN:AO,2,FALSE),"error"))</f>
        <v>0</v>
      </c>
      <c r="AL269">
        <f>IF(実施計画様式!AL269="",0,1)</f>
        <v>0</v>
      </c>
      <c r="AM269">
        <f>IF(実施計画様式!AM269="",0,IFERROR(VLOOKUP(実施計画様式!AM269,―!$AP$10:$AQ$23,2,FALSE),"error"))</f>
        <v>0</v>
      </c>
      <c r="AN269">
        <f>IF(実施計画様式!AN269="",0,IFERROR(VLOOKUP(実施計画様式!AN269,―!$AP$39:$AQ$44,2,FALSE),"error"))</f>
        <v>0</v>
      </c>
      <c r="AO269">
        <f>IF(実施計画様式!AO269="",0,IFERROR(VLOOKUP(実施計画様式!AO269,参考資料1_対象分野リスト!$B$2:$C$46,2,FALSE),"error"))</f>
        <v>0</v>
      </c>
      <c r="AP269">
        <f>IF(実施計画様式!AP269="",0,IFERROR(VLOOKUP(実施計画様式!AP269,参考資料1_対象分野リスト!$B$2:$C$46,2,FALSE),"error"))</f>
        <v>0</v>
      </c>
      <c r="AQ269">
        <f>IF(実施計画様式!AQ269="",0,IFERROR(VLOOKUP(実施計画様式!AQ269,参考資料1_対象分野リスト!$B$2:$C$46,2,FALSE),"error"))</f>
        <v>0</v>
      </c>
      <c r="AR269">
        <f>IF(実施計画様式!AR269="",0,IFERROR(VLOOKUP(実施計画様式!AR269,参考資料1_対象分野リスト!$B$2:$C$46,2,FALSE),"error"))</f>
        <v>0</v>
      </c>
      <c r="AS269">
        <f>IF(実施計画様式!AS269="",0,IFERROR(VLOOKUP(実施計画様式!AS269,参考資料1_対象分野リスト!$E$5:$F$35,2,FALSE),"error"))</f>
        <v>0</v>
      </c>
      <c r="BB269">
        <f>IF(実施計画様式!BB269="",0,IFERROR(VLOOKUP(実施計画様式!BB269,―!AK:AL,2,FALSE),"error"))</f>
        <v>0</v>
      </c>
      <c r="BC269" t="str">
        <f t="shared" si="25"/>
        <v/>
      </c>
      <c r="BF269">
        <v>99</v>
      </c>
      <c r="BG269" t="str">
        <f t="shared" si="28"/>
        <v/>
      </c>
      <c r="BH269" t="str">
        <f>IF(AG269&gt;0,IF(VLOOKUP($B$62,―!$Y$2:$Z$25,2,FALSE)&lt;分岐管理シート!AG269,"予算化方法","予算化方法_未定なし"),"")</f>
        <v/>
      </c>
      <c r="BI269" t="str">
        <f t="shared" si="29"/>
        <v/>
      </c>
      <c r="BJ269" t="str">
        <f t="shared" si="30"/>
        <v/>
      </c>
      <c r="BK269" t="str">
        <f t="shared" si="31"/>
        <v/>
      </c>
      <c r="BL269" t="str">
        <f>_xlfn.IFNA(IF(AND(D269=1,M269=1),INDEX(―!$O$20:$P$26,MATCH(分岐管理シート!N269*100,―!$P$20:$P$26,0),1),""),"")</f>
        <v/>
      </c>
      <c r="BM269" t="str">
        <f>_xlfn.IFNA(IF(AND(D269=1,M269=1),INDEX(―!$O$17:$P$19,MATCH(9-分岐管理シート!N269-分岐管理シート!O269,―!$P$17:$P$19,0),1),""),"")</f>
        <v/>
      </c>
      <c r="BN269" t="str">
        <f>IF(AE269&lt;2,"",―!$AP$28)</f>
        <v/>
      </c>
      <c r="BO269" t="str">
        <f t="shared" si="27"/>
        <v/>
      </c>
      <c r="BP269" t="str">
        <f t="shared" si="32"/>
        <v/>
      </c>
      <c r="BR269">
        <f t="shared" si="26"/>
        <v>0</v>
      </c>
    </row>
    <row r="270" spans="3:70" x14ac:dyDescent="0.15">
      <c r="C270">
        <v>198</v>
      </c>
      <c r="D270" s="22">
        <f>IF(実施計画様式!D270="",0,IFERROR(VLOOKUP(実施計画様式!D270,―!A:B,2,FALSE),"error"))</f>
        <v>0</v>
      </c>
      <c r="E270">
        <f>IF(実施計画様式!E270="",0,IFERROR(VLOOKUP(実施計画様式!E270,―!$C$40:$D$47,2,FALSE),"error"))</f>
        <v>0</v>
      </c>
      <c r="F270">
        <f>IF(実施計画様式!F270="",0,IFERROR(VLOOKUP(実施計画様式!F270,―!$E$2:$F$2,2,FALSE),"error"))</f>
        <v>0</v>
      </c>
      <c r="G270">
        <f>IFERROR(VLOOKUP(実施計画様式!G270,―!$G$2:$H$2,2,FALSE),0)</f>
        <v>0</v>
      </c>
      <c r="H270">
        <f>IF(実施計画様式!H270="",0,1)</f>
        <v>0</v>
      </c>
      <c r="I270">
        <f>IF(実施計画様式!I270="",0,IFERROR(VLOOKUP(実施計画様式!I270,―!$I$2:$J$2,2,FALSE),"error"))</f>
        <v>0</v>
      </c>
      <c r="J270">
        <f>IF(実施計画様式!J270="",0,1)</f>
        <v>0</v>
      </c>
      <c r="K270">
        <f>IF(実施計画様式!K270="",0,IFERROR(VLOOKUP(実施計画様式!K270,―!K:L,2,FALSE),"error"))</f>
        <v>0</v>
      </c>
      <c r="L270">
        <f>IF(実施計画様式!L270="",0,IFERROR(VLOOKUP(実施計画様式!L270,―!$M$2:$N$2,2,FALSE),"error"))</f>
        <v>0</v>
      </c>
      <c r="M270">
        <f>IFERROR(VLOOKUP(実施計画様式!M270,―!O:P,2,FALSE),0)</f>
        <v>0</v>
      </c>
      <c r="N270">
        <f>IF(実施計画様式!N270="",0,IFERROR(VLOOKUP(実施計画様式!N270,―!$O$1:$P$12,2,FALSE),"error"))</f>
        <v>0</v>
      </c>
      <c r="O270">
        <f>IF(実施計画様式!O270="",0,IFERROR(VLOOKUP(実施計画様式!O270,―!$O$1:$P$12,2,FALSE),"error"))</f>
        <v>0</v>
      </c>
      <c r="P270">
        <f>IF(実施計画様式!P270="",0,IFERROR(VLOOKUP(実施計画様式!P270,―!$O$1:$P$12,2,FALSE),"error"))</f>
        <v>0</v>
      </c>
      <c r="Q270">
        <f>IF(実施計画様式!Q270="",0,1)</f>
        <v>0</v>
      </c>
      <c r="R270" t="s">
        <v>7625</v>
      </c>
      <c r="S270" t="s">
        <v>7625</v>
      </c>
      <c r="T270">
        <f>IF(実施計画様式!T270="",0,1)</f>
        <v>0</v>
      </c>
      <c r="U270">
        <f>IF(実施計画様式!U270="",0,1)</f>
        <v>0</v>
      </c>
      <c r="V270">
        <f>IF(実施計画様式!V270="",0,1)</f>
        <v>0</v>
      </c>
      <c r="W270">
        <f>IF(実施計画様式!W270="",0,1)</f>
        <v>0</v>
      </c>
      <c r="X270">
        <f>IF(実施計画様式!X270="",0,1)</f>
        <v>0</v>
      </c>
      <c r="Y270">
        <f>IF(実施計画様式!Y270="",0,1)</f>
        <v>0</v>
      </c>
      <c r="Z270">
        <f>IF(実施計画様式!Z270="",0,1)</f>
        <v>0</v>
      </c>
      <c r="AA270">
        <f>IF(実施計画様式!AA270="",0,1)</f>
        <v>0</v>
      </c>
      <c r="AB270">
        <f>IF(実施計画様式!AB270="",0,IFERROR(VLOOKUP(実施計画様式!AB270,―!$Q$2:$R$3,2,FALSE),"error"))</f>
        <v>0</v>
      </c>
      <c r="AC270">
        <f>IF(実施計画様式!AC270="",0,IFERROR(VLOOKUP(実施計画様式!AC270,―!$S$2:$T$3,2,FALSE),"error"))</f>
        <v>0</v>
      </c>
      <c r="AD270">
        <f>IF(実施計画様式!AD270="",0,IFERROR(VLOOKUP(実施計画様式!AD270,―!$U$2:$V$3,2,FALSE),"error"))</f>
        <v>0</v>
      </c>
      <c r="AE270">
        <f>IF(実施計画様式!AE270="",0,IFERROR(VLOOKUP(実施計画様式!AE270,―!$W$2:$X$3,2,FALSE),"error"))</f>
        <v>0</v>
      </c>
      <c r="AF270">
        <f>IF(実施計画様式!AF270="",0,IFERROR(VLOOKUP(実施計画様式!AF270,―!$AP$29:$AQ$29,2,FALSE),"error"))</f>
        <v>0</v>
      </c>
      <c r="AG270">
        <f>IF(実施計画様式!AG270="",0,IFERROR(VLOOKUP(実施計画様式!AG270,―!Y:Z,2,FALSE),"error"))</f>
        <v>0</v>
      </c>
      <c r="AH270">
        <f>IF(実施計画様式!AH270="",0,IFERROR(VLOOKUP(実施計画様式!AH270,―!AA:AB,2,FALSE),"error"))</f>
        <v>0</v>
      </c>
      <c r="AI270">
        <f>IF(実施計画様式!AI270="",0,IFERROR(VLOOKUP(実施計画様式!AI270,―!AN:AO,2,FALSE),"error"))</f>
        <v>0</v>
      </c>
      <c r="AJ270">
        <f>IF(実施計画様式!AJ270="",0,IFERROR(VLOOKUP(実施計画様式!AJ270,―!AN:AO,2,FALSE),"error"))</f>
        <v>0</v>
      </c>
      <c r="AK270">
        <f>IF(実施計画様式!AK270="",0,IFERROR(VLOOKUP(実施計画様式!AK270,―!AN:AO,2,FALSE),"error"))</f>
        <v>0</v>
      </c>
      <c r="AL270">
        <f>IF(実施計画様式!AL270="",0,1)</f>
        <v>0</v>
      </c>
      <c r="AM270">
        <f>IF(実施計画様式!AM270="",0,IFERROR(VLOOKUP(実施計画様式!AM270,―!$AP$10:$AQ$23,2,FALSE),"error"))</f>
        <v>0</v>
      </c>
      <c r="AN270">
        <f>IF(実施計画様式!AN270="",0,IFERROR(VLOOKUP(実施計画様式!AN270,―!$AP$39:$AQ$44,2,FALSE),"error"))</f>
        <v>0</v>
      </c>
      <c r="AO270">
        <f>IF(実施計画様式!AO270="",0,IFERROR(VLOOKUP(実施計画様式!AO270,参考資料1_対象分野リスト!$B$2:$C$46,2,FALSE),"error"))</f>
        <v>0</v>
      </c>
      <c r="AP270">
        <f>IF(実施計画様式!AP270="",0,IFERROR(VLOOKUP(実施計画様式!AP270,参考資料1_対象分野リスト!$B$2:$C$46,2,FALSE),"error"))</f>
        <v>0</v>
      </c>
      <c r="AQ270">
        <f>IF(実施計画様式!AQ270="",0,IFERROR(VLOOKUP(実施計画様式!AQ270,参考資料1_対象分野リスト!$B$2:$C$46,2,FALSE),"error"))</f>
        <v>0</v>
      </c>
      <c r="AR270">
        <f>IF(実施計画様式!AR270="",0,IFERROR(VLOOKUP(実施計画様式!AR270,参考資料1_対象分野リスト!$B$2:$C$46,2,FALSE),"error"))</f>
        <v>0</v>
      </c>
      <c r="AS270">
        <f>IF(実施計画様式!AS270="",0,IFERROR(VLOOKUP(実施計画様式!AS270,参考資料1_対象分野リスト!$E$5:$F$35,2,FALSE),"error"))</f>
        <v>0</v>
      </c>
      <c r="BB270">
        <f>IF(実施計画様式!BB270="",0,IFERROR(VLOOKUP(実施計画様式!BB270,―!AK:AL,2,FALSE),"error"))</f>
        <v>0</v>
      </c>
      <c r="BC270" t="str">
        <f t="shared" si="25"/>
        <v/>
      </c>
      <c r="BF270">
        <v>99</v>
      </c>
      <c r="BG270" t="str">
        <f t="shared" si="28"/>
        <v/>
      </c>
      <c r="BH270" t="str">
        <f>IF(AG270&gt;0,IF(VLOOKUP($B$62,―!$Y$2:$Z$25,2,FALSE)&lt;分岐管理シート!AG270,"予算化方法","予算化方法_未定なし"),"")</f>
        <v/>
      </c>
      <c r="BI270" t="str">
        <f t="shared" si="29"/>
        <v/>
      </c>
      <c r="BJ270" t="str">
        <f t="shared" si="30"/>
        <v/>
      </c>
      <c r="BK270" t="str">
        <f t="shared" si="31"/>
        <v/>
      </c>
      <c r="BL270" t="str">
        <f>_xlfn.IFNA(IF(AND(D270=1,M270=1),INDEX(―!$O$20:$P$26,MATCH(分岐管理シート!N270*100,―!$P$20:$P$26,0),1),""),"")</f>
        <v/>
      </c>
      <c r="BM270" t="str">
        <f>_xlfn.IFNA(IF(AND(D270=1,M270=1),INDEX(―!$O$17:$P$19,MATCH(9-分岐管理シート!N270-分岐管理シート!O270,―!$P$17:$P$19,0),1),""),"")</f>
        <v/>
      </c>
      <c r="BN270" t="str">
        <f>IF(AE270&lt;2,"",―!$AP$28)</f>
        <v/>
      </c>
      <c r="BO270" t="str">
        <f t="shared" si="27"/>
        <v/>
      </c>
      <c r="BP270" t="str">
        <f t="shared" si="32"/>
        <v/>
      </c>
      <c r="BR270">
        <f t="shared" si="26"/>
        <v>0</v>
      </c>
    </row>
    <row r="271" spans="3:70" x14ac:dyDescent="0.15">
      <c r="C271">
        <v>199</v>
      </c>
      <c r="D271" s="22">
        <f>IF(実施計画様式!D271="",0,IFERROR(VLOOKUP(実施計画様式!D271,―!A:B,2,FALSE),"error"))</f>
        <v>0</v>
      </c>
      <c r="E271">
        <f>IF(実施計画様式!E271="",0,IFERROR(VLOOKUP(実施計画様式!E271,―!$C$40:$D$47,2,FALSE),"error"))</f>
        <v>0</v>
      </c>
      <c r="F271">
        <f>IF(実施計画様式!F271="",0,IFERROR(VLOOKUP(実施計画様式!F271,―!$E$2:$F$2,2,FALSE),"error"))</f>
        <v>0</v>
      </c>
      <c r="G271">
        <f>IFERROR(VLOOKUP(実施計画様式!G271,―!$G$2:$H$2,2,FALSE),0)</f>
        <v>0</v>
      </c>
      <c r="H271">
        <f>IF(実施計画様式!H271="",0,1)</f>
        <v>0</v>
      </c>
      <c r="I271">
        <f>IF(実施計画様式!I271="",0,IFERROR(VLOOKUP(実施計画様式!I271,―!$I$2:$J$2,2,FALSE),"error"))</f>
        <v>0</v>
      </c>
      <c r="J271">
        <f>IF(実施計画様式!J271="",0,1)</f>
        <v>0</v>
      </c>
      <c r="K271">
        <f>IF(実施計画様式!K271="",0,IFERROR(VLOOKUP(実施計画様式!K271,―!K:L,2,FALSE),"error"))</f>
        <v>0</v>
      </c>
      <c r="L271">
        <f>IF(実施計画様式!L271="",0,IFERROR(VLOOKUP(実施計画様式!L271,―!$M$2:$N$2,2,FALSE),"error"))</f>
        <v>0</v>
      </c>
      <c r="M271">
        <f>IFERROR(VLOOKUP(実施計画様式!M271,―!O:P,2,FALSE),0)</f>
        <v>0</v>
      </c>
      <c r="N271">
        <f>IF(実施計画様式!N271="",0,IFERROR(VLOOKUP(実施計画様式!N271,―!$O$1:$P$12,2,FALSE),"error"))</f>
        <v>0</v>
      </c>
      <c r="O271">
        <f>IF(実施計画様式!O271="",0,IFERROR(VLOOKUP(実施計画様式!O271,―!$O$1:$P$12,2,FALSE),"error"))</f>
        <v>0</v>
      </c>
      <c r="P271">
        <f>IF(実施計画様式!P271="",0,IFERROR(VLOOKUP(実施計画様式!P271,―!$O$1:$P$12,2,FALSE),"error"))</f>
        <v>0</v>
      </c>
      <c r="Q271">
        <f>IF(実施計画様式!Q271="",0,1)</f>
        <v>0</v>
      </c>
      <c r="R271" t="s">
        <v>7625</v>
      </c>
      <c r="S271" t="s">
        <v>7625</v>
      </c>
      <c r="T271">
        <f>IF(実施計画様式!T271="",0,1)</f>
        <v>0</v>
      </c>
      <c r="U271">
        <f>IF(実施計画様式!U271="",0,1)</f>
        <v>0</v>
      </c>
      <c r="V271">
        <f>IF(実施計画様式!V271="",0,1)</f>
        <v>0</v>
      </c>
      <c r="W271">
        <f>IF(実施計画様式!W271="",0,1)</f>
        <v>0</v>
      </c>
      <c r="X271">
        <f>IF(実施計画様式!X271="",0,1)</f>
        <v>0</v>
      </c>
      <c r="Y271">
        <f>IF(実施計画様式!Y271="",0,1)</f>
        <v>0</v>
      </c>
      <c r="Z271">
        <f>IF(実施計画様式!Z271="",0,1)</f>
        <v>0</v>
      </c>
      <c r="AA271">
        <f>IF(実施計画様式!AA271="",0,1)</f>
        <v>0</v>
      </c>
      <c r="AB271">
        <f>IF(実施計画様式!AB271="",0,IFERROR(VLOOKUP(実施計画様式!AB271,―!$Q$2:$R$3,2,FALSE),"error"))</f>
        <v>0</v>
      </c>
      <c r="AC271">
        <f>IF(実施計画様式!AC271="",0,IFERROR(VLOOKUP(実施計画様式!AC271,―!$S$2:$T$3,2,FALSE),"error"))</f>
        <v>0</v>
      </c>
      <c r="AD271">
        <f>IF(実施計画様式!AD271="",0,IFERROR(VLOOKUP(実施計画様式!AD271,―!$U$2:$V$3,2,FALSE),"error"))</f>
        <v>0</v>
      </c>
      <c r="AE271">
        <f>IF(実施計画様式!AE271="",0,IFERROR(VLOOKUP(実施計画様式!AE271,―!$W$2:$X$3,2,FALSE),"error"))</f>
        <v>0</v>
      </c>
      <c r="AF271">
        <f>IF(実施計画様式!AF271="",0,IFERROR(VLOOKUP(実施計画様式!AF271,―!$AP$29:$AQ$29,2,FALSE),"error"))</f>
        <v>0</v>
      </c>
      <c r="AG271">
        <f>IF(実施計画様式!AG271="",0,IFERROR(VLOOKUP(実施計画様式!AG271,―!Y:Z,2,FALSE),"error"))</f>
        <v>0</v>
      </c>
      <c r="AH271">
        <f>IF(実施計画様式!AH271="",0,IFERROR(VLOOKUP(実施計画様式!AH271,―!AA:AB,2,FALSE),"error"))</f>
        <v>0</v>
      </c>
      <c r="AI271">
        <f>IF(実施計画様式!AI271="",0,IFERROR(VLOOKUP(実施計画様式!AI271,―!AN:AO,2,FALSE),"error"))</f>
        <v>0</v>
      </c>
      <c r="AJ271">
        <f>IF(実施計画様式!AJ271="",0,IFERROR(VLOOKUP(実施計画様式!AJ271,―!AN:AO,2,FALSE),"error"))</f>
        <v>0</v>
      </c>
      <c r="AK271">
        <f>IF(実施計画様式!AK271="",0,IFERROR(VLOOKUP(実施計画様式!AK271,―!AN:AO,2,FALSE),"error"))</f>
        <v>0</v>
      </c>
      <c r="AL271">
        <f>IF(実施計画様式!AL271="",0,1)</f>
        <v>0</v>
      </c>
      <c r="AM271">
        <f>IF(実施計画様式!AM271="",0,IFERROR(VLOOKUP(実施計画様式!AM271,―!$AP$10:$AQ$23,2,FALSE),"error"))</f>
        <v>0</v>
      </c>
      <c r="AN271">
        <f>IF(実施計画様式!AN271="",0,IFERROR(VLOOKUP(実施計画様式!AN271,―!$AP$39:$AQ$44,2,FALSE),"error"))</f>
        <v>0</v>
      </c>
      <c r="AO271">
        <f>IF(実施計画様式!AO271="",0,IFERROR(VLOOKUP(実施計画様式!AO271,参考資料1_対象分野リスト!$B$2:$C$46,2,FALSE),"error"))</f>
        <v>0</v>
      </c>
      <c r="AP271">
        <f>IF(実施計画様式!AP271="",0,IFERROR(VLOOKUP(実施計画様式!AP271,参考資料1_対象分野リスト!$B$2:$C$46,2,FALSE),"error"))</f>
        <v>0</v>
      </c>
      <c r="AQ271">
        <f>IF(実施計画様式!AQ271="",0,IFERROR(VLOOKUP(実施計画様式!AQ271,参考資料1_対象分野リスト!$B$2:$C$46,2,FALSE),"error"))</f>
        <v>0</v>
      </c>
      <c r="AR271">
        <f>IF(実施計画様式!AR271="",0,IFERROR(VLOOKUP(実施計画様式!AR271,参考資料1_対象分野リスト!$B$2:$C$46,2,FALSE),"error"))</f>
        <v>0</v>
      </c>
      <c r="AS271">
        <f>IF(実施計画様式!AS271="",0,IFERROR(VLOOKUP(実施計画様式!AS271,参考資料1_対象分野リスト!$E$5:$F$35,2,FALSE),"error"))</f>
        <v>0</v>
      </c>
      <c r="BB271">
        <f>IF(実施計画様式!BB271="",0,IFERROR(VLOOKUP(実施計画様式!BB271,―!AK:AL,2,FALSE),"error"))</f>
        <v>0</v>
      </c>
      <c r="BC271" t="str">
        <f t="shared" si="25"/>
        <v/>
      </c>
      <c r="BF271">
        <v>99</v>
      </c>
      <c r="BG271" t="str">
        <f t="shared" si="28"/>
        <v/>
      </c>
      <c r="BH271" t="str">
        <f>IF(AG271&gt;0,IF(VLOOKUP($B$62,―!$Y$2:$Z$25,2,FALSE)&lt;分岐管理シート!AG271,"予算化方法","予算化方法_未定なし"),"")</f>
        <v/>
      </c>
      <c r="BI271" t="str">
        <f t="shared" si="29"/>
        <v/>
      </c>
      <c r="BJ271" t="str">
        <f t="shared" si="30"/>
        <v/>
      </c>
      <c r="BK271" t="str">
        <f t="shared" si="31"/>
        <v/>
      </c>
      <c r="BL271" t="str">
        <f>_xlfn.IFNA(IF(AND(D271=1,M271=1),INDEX(―!$O$20:$P$26,MATCH(分岐管理シート!N271*100,―!$P$20:$P$26,0),1),""),"")</f>
        <v/>
      </c>
      <c r="BM271" t="str">
        <f>_xlfn.IFNA(IF(AND(D271=1,M271=1),INDEX(―!$O$17:$P$19,MATCH(9-分岐管理シート!N271-分岐管理シート!O271,―!$P$17:$P$19,0),1),""),"")</f>
        <v/>
      </c>
      <c r="BN271" t="str">
        <f>IF(AE271&lt;2,"",―!$AP$28)</f>
        <v/>
      </c>
      <c r="BO271" t="str">
        <f t="shared" si="27"/>
        <v/>
      </c>
      <c r="BP271" t="str">
        <f t="shared" si="32"/>
        <v/>
      </c>
      <c r="BR271">
        <f t="shared" si="26"/>
        <v>0</v>
      </c>
    </row>
    <row r="272" spans="3:70" x14ac:dyDescent="0.15">
      <c r="C272">
        <v>200</v>
      </c>
      <c r="D272" s="22">
        <f>IF(実施計画様式!D272="",0,IFERROR(VLOOKUP(実施計画様式!D272,―!A:B,2,FALSE),"error"))</f>
        <v>0</v>
      </c>
      <c r="E272">
        <f>IF(実施計画様式!E272="",0,IFERROR(VLOOKUP(実施計画様式!E272,―!$C$40:$D$47,2,FALSE),"error"))</f>
        <v>0</v>
      </c>
      <c r="F272">
        <f>IF(実施計画様式!F272="",0,IFERROR(VLOOKUP(実施計画様式!F272,―!$E$2:$F$2,2,FALSE),"error"))</f>
        <v>0</v>
      </c>
      <c r="G272">
        <f>IFERROR(VLOOKUP(実施計画様式!G272,―!$G$2:$H$2,2,FALSE),0)</f>
        <v>0</v>
      </c>
      <c r="H272">
        <f>IF(実施計画様式!H272="",0,1)</f>
        <v>0</v>
      </c>
      <c r="I272">
        <f>IF(実施計画様式!I272="",0,IFERROR(VLOOKUP(実施計画様式!I272,―!$I$2:$J$2,2,FALSE),"error"))</f>
        <v>0</v>
      </c>
      <c r="J272">
        <f>IF(実施計画様式!J272="",0,1)</f>
        <v>0</v>
      </c>
      <c r="K272">
        <f>IF(実施計画様式!K272="",0,IFERROR(VLOOKUP(実施計画様式!K272,―!K:L,2,FALSE),"error"))</f>
        <v>0</v>
      </c>
      <c r="L272">
        <f>IF(実施計画様式!L272="",0,IFERROR(VLOOKUP(実施計画様式!L272,―!$M$2:$N$2,2,FALSE),"error"))</f>
        <v>0</v>
      </c>
      <c r="M272">
        <f>IFERROR(VLOOKUP(実施計画様式!M272,―!O:P,2,FALSE),0)</f>
        <v>0</v>
      </c>
      <c r="N272">
        <f>IF(実施計画様式!N272="",0,IFERROR(VLOOKUP(実施計画様式!N272,―!$O$1:$P$12,2,FALSE),"error"))</f>
        <v>0</v>
      </c>
      <c r="O272">
        <f>IF(実施計画様式!O272="",0,IFERROR(VLOOKUP(実施計画様式!O272,―!$O$1:$P$12,2,FALSE),"error"))</f>
        <v>0</v>
      </c>
      <c r="P272">
        <f>IF(実施計画様式!P272="",0,IFERROR(VLOOKUP(実施計画様式!P272,―!$O$1:$P$12,2,FALSE),"error"))</f>
        <v>0</v>
      </c>
      <c r="Q272">
        <f>IF(実施計画様式!Q272="",0,1)</f>
        <v>0</v>
      </c>
      <c r="R272" t="s">
        <v>7625</v>
      </c>
      <c r="S272" t="s">
        <v>7625</v>
      </c>
      <c r="T272">
        <f>IF(実施計画様式!T272="",0,1)</f>
        <v>0</v>
      </c>
      <c r="U272">
        <f>IF(実施計画様式!U272="",0,1)</f>
        <v>0</v>
      </c>
      <c r="V272">
        <f>IF(実施計画様式!V272="",0,1)</f>
        <v>0</v>
      </c>
      <c r="W272">
        <f>IF(実施計画様式!W272="",0,1)</f>
        <v>0</v>
      </c>
      <c r="X272">
        <f>IF(実施計画様式!X272="",0,1)</f>
        <v>0</v>
      </c>
      <c r="Y272">
        <f>IF(実施計画様式!Y272="",0,1)</f>
        <v>0</v>
      </c>
      <c r="Z272">
        <f>IF(実施計画様式!Z272="",0,1)</f>
        <v>0</v>
      </c>
      <c r="AA272">
        <f>IF(実施計画様式!AA272="",0,1)</f>
        <v>0</v>
      </c>
      <c r="AB272">
        <f>IF(実施計画様式!AB272="",0,IFERROR(VLOOKUP(実施計画様式!AB272,―!$Q$2:$R$3,2,FALSE),"error"))</f>
        <v>0</v>
      </c>
      <c r="AC272">
        <f>IF(実施計画様式!AC272="",0,IFERROR(VLOOKUP(実施計画様式!AC272,―!$S$2:$T$3,2,FALSE),"error"))</f>
        <v>0</v>
      </c>
      <c r="AD272">
        <f>IF(実施計画様式!AD272="",0,IFERROR(VLOOKUP(実施計画様式!AD272,―!$U$2:$V$3,2,FALSE),"error"))</f>
        <v>0</v>
      </c>
      <c r="AE272">
        <f>IF(実施計画様式!AE272="",0,IFERROR(VLOOKUP(実施計画様式!AE272,―!$W$2:$X$3,2,FALSE),"error"))</f>
        <v>0</v>
      </c>
      <c r="AF272">
        <f>IF(実施計画様式!AF272="",0,IFERROR(VLOOKUP(実施計画様式!AF272,―!$AP$29:$AQ$29,2,FALSE),"error"))</f>
        <v>0</v>
      </c>
      <c r="AG272">
        <f>IF(実施計画様式!AG272="",0,IFERROR(VLOOKUP(実施計画様式!AG272,―!Y:Z,2,FALSE),"error"))</f>
        <v>0</v>
      </c>
      <c r="AH272">
        <f>IF(実施計画様式!AH272="",0,IFERROR(VLOOKUP(実施計画様式!AH272,―!AA:AB,2,FALSE),"error"))</f>
        <v>0</v>
      </c>
      <c r="AI272">
        <f>IF(実施計画様式!AI272="",0,IFERROR(VLOOKUP(実施計画様式!AI272,―!AN:AO,2,FALSE),"error"))</f>
        <v>0</v>
      </c>
      <c r="AJ272">
        <f>IF(実施計画様式!AJ272="",0,IFERROR(VLOOKUP(実施計画様式!AJ272,―!AN:AO,2,FALSE),"error"))</f>
        <v>0</v>
      </c>
      <c r="AK272">
        <f>IF(実施計画様式!AK272="",0,IFERROR(VLOOKUP(実施計画様式!AK272,―!AN:AO,2,FALSE),"error"))</f>
        <v>0</v>
      </c>
      <c r="AL272">
        <f>IF(実施計画様式!AL272="",0,1)</f>
        <v>0</v>
      </c>
      <c r="AM272">
        <f>IF(実施計画様式!AM272="",0,IFERROR(VLOOKUP(実施計画様式!AM272,―!$AP$10:$AQ$23,2,FALSE),"error"))</f>
        <v>0</v>
      </c>
      <c r="AN272">
        <f>IF(実施計画様式!AN272="",0,IFERROR(VLOOKUP(実施計画様式!AN272,―!$AP$39:$AQ$44,2,FALSE),"error"))</f>
        <v>0</v>
      </c>
      <c r="AO272">
        <f>IF(実施計画様式!AO272="",0,IFERROR(VLOOKUP(実施計画様式!AO272,参考資料1_対象分野リスト!$B$2:$C$46,2,FALSE),"error"))</f>
        <v>0</v>
      </c>
      <c r="AP272">
        <f>IF(実施計画様式!AP272="",0,IFERROR(VLOOKUP(実施計画様式!AP272,参考資料1_対象分野リスト!$B$2:$C$46,2,FALSE),"error"))</f>
        <v>0</v>
      </c>
      <c r="AQ272">
        <f>IF(実施計画様式!AQ272="",0,IFERROR(VLOOKUP(実施計画様式!AQ272,参考資料1_対象分野リスト!$B$2:$C$46,2,FALSE),"error"))</f>
        <v>0</v>
      </c>
      <c r="AR272">
        <f>IF(実施計画様式!AR272="",0,IFERROR(VLOOKUP(実施計画様式!AR272,参考資料1_対象分野リスト!$B$2:$C$46,2,FALSE),"error"))</f>
        <v>0</v>
      </c>
      <c r="AS272">
        <f>IF(実施計画様式!AS272="",0,IFERROR(VLOOKUP(実施計画様式!AS272,参考資料1_対象分野リスト!$E$5:$F$35,2,FALSE),"error"))</f>
        <v>0</v>
      </c>
      <c r="BB272">
        <f>IF(実施計画様式!BB272="",0,IFERROR(VLOOKUP(実施計画様式!BB272,―!AK:AL,2,FALSE),"error"))</f>
        <v>0</v>
      </c>
      <c r="BC272" t="str">
        <f t="shared" si="25"/>
        <v/>
      </c>
      <c r="BF272">
        <v>99</v>
      </c>
      <c r="BG272" t="str">
        <f t="shared" si="28"/>
        <v/>
      </c>
      <c r="BH272" t="str">
        <f>IF(AG272&gt;0,IF(VLOOKUP($B$62,―!$Y$2:$Z$25,2,FALSE)&lt;分岐管理シート!AG272,"予算化方法","予算化方法_未定なし"),"")</f>
        <v/>
      </c>
      <c r="BI272" t="str">
        <f t="shared" si="29"/>
        <v/>
      </c>
      <c r="BJ272" t="str">
        <f t="shared" si="30"/>
        <v/>
      </c>
      <c r="BK272" t="str">
        <f t="shared" si="31"/>
        <v/>
      </c>
      <c r="BL272" t="str">
        <f>_xlfn.IFNA(IF(AND(D272=1,M272=1),INDEX(―!$O$20:$P$26,MATCH(分岐管理シート!N272*100,―!$P$20:$P$26,0),1),""),"")</f>
        <v/>
      </c>
      <c r="BM272" t="str">
        <f>_xlfn.IFNA(IF(AND(D272=1,M272=1),INDEX(―!$O$17:$P$19,MATCH(9-分岐管理シート!N272-分岐管理シート!O272,―!$P$17:$P$19,0),1),""),"")</f>
        <v/>
      </c>
      <c r="BN272" t="str">
        <f>IF(AE272&lt;2,"",―!$AP$28)</f>
        <v/>
      </c>
      <c r="BO272" t="str">
        <f t="shared" si="27"/>
        <v/>
      </c>
      <c r="BP272" t="str">
        <f t="shared" si="32"/>
        <v/>
      </c>
      <c r="BR272">
        <f t="shared" si="26"/>
        <v>0</v>
      </c>
    </row>
    <row r="273" spans="3:70" x14ac:dyDescent="0.15">
      <c r="C273">
        <v>201</v>
      </c>
      <c r="D273" s="22">
        <f>IF(実施計画様式!D273="",0,IFERROR(VLOOKUP(実施計画様式!D273,―!A:B,2,FALSE),"error"))</f>
        <v>0</v>
      </c>
      <c r="E273">
        <f>IF(実施計画様式!E273="",0,IFERROR(VLOOKUP(実施計画様式!E273,―!$C$40:$D$47,2,FALSE),"error"))</f>
        <v>0</v>
      </c>
      <c r="F273">
        <f>IF(実施計画様式!F273="",0,IFERROR(VLOOKUP(実施計画様式!F273,―!$E$2:$F$2,2,FALSE),"error"))</f>
        <v>0</v>
      </c>
      <c r="G273">
        <f>IFERROR(VLOOKUP(実施計画様式!G273,―!$G$2:$H$2,2,FALSE),0)</f>
        <v>0</v>
      </c>
      <c r="H273">
        <f>IF(実施計画様式!H273="",0,1)</f>
        <v>0</v>
      </c>
      <c r="I273">
        <f>IF(実施計画様式!I273="",0,IFERROR(VLOOKUP(実施計画様式!I273,―!$I$2:$J$2,2,FALSE),"error"))</f>
        <v>0</v>
      </c>
      <c r="J273">
        <f>IF(実施計画様式!J273="",0,1)</f>
        <v>0</v>
      </c>
      <c r="K273">
        <f>IF(実施計画様式!K273="",0,IFERROR(VLOOKUP(実施計画様式!K273,―!K:L,2,FALSE),"error"))</f>
        <v>0</v>
      </c>
      <c r="L273">
        <f>IF(実施計画様式!L273="",0,IFERROR(VLOOKUP(実施計画様式!L273,―!$M$2:$N$2,2,FALSE),"error"))</f>
        <v>0</v>
      </c>
      <c r="M273">
        <f>IFERROR(VLOOKUP(実施計画様式!M273,―!O:P,2,FALSE),0)</f>
        <v>0</v>
      </c>
      <c r="N273">
        <f>IF(実施計画様式!N273="",0,IFERROR(VLOOKUP(実施計画様式!N273,―!$O$1:$P$12,2,FALSE),"error"))</f>
        <v>0</v>
      </c>
      <c r="O273">
        <f>IF(実施計画様式!O273="",0,IFERROR(VLOOKUP(実施計画様式!O273,―!$O$1:$P$12,2,FALSE),"error"))</f>
        <v>0</v>
      </c>
      <c r="P273">
        <f>IF(実施計画様式!P273="",0,IFERROR(VLOOKUP(実施計画様式!P273,―!$O$1:$P$12,2,FALSE),"error"))</f>
        <v>0</v>
      </c>
      <c r="Q273">
        <f>IF(実施計画様式!Q273="",0,1)</f>
        <v>0</v>
      </c>
      <c r="R273" t="s">
        <v>7625</v>
      </c>
      <c r="S273" t="s">
        <v>7625</v>
      </c>
      <c r="T273">
        <f>IF(実施計画様式!T273="",0,1)</f>
        <v>0</v>
      </c>
      <c r="U273">
        <f>IF(実施計画様式!U273="",0,1)</f>
        <v>0</v>
      </c>
      <c r="V273">
        <f>IF(実施計画様式!V273="",0,1)</f>
        <v>0</v>
      </c>
      <c r="W273">
        <f>IF(実施計画様式!W273="",0,1)</f>
        <v>0</v>
      </c>
      <c r="X273">
        <f>IF(実施計画様式!X273="",0,1)</f>
        <v>0</v>
      </c>
      <c r="Y273">
        <f>IF(実施計画様式!Y273="",0,1)</f>
        <v>0</v>
      </c>
      <c r="Z273">
        <f>IF(実施計画様式!Z273="",0,1)</f>
        <v>0</v>
      </c>
      <c r="AA273">
        <f>IF(実施計画様式!AA273="",0,1)</f>
        <v>0</v>
      </c>
      <c r="AB273">
        <f>IF(実施計画様式!AB273="",0,IFERROR(VLOOKUP(実施計画様式!AB273,―!$Q$2:$R$3,2,FALSE),"error"))</f>
        <v>0</v>
      </c>
      <c r="AC273">
        <f>IF(実施計画様式!AC273="",0,IFERROR(VLOOKUP(実施計画様式!AC273,―!$S$2:$T$3,2,FALSE),"error"))</f>
        <v>0</v>
      </c>
      <c r="AD273">
        <f>IF(実施計画様式!AD273="",0,IFERROR(VLOOKUP(実施計画様式!AD273,―!$U$2:$V$3,2,FALSE),"error"))</f>
        <v>0</v>
      </c>
      <c r="AE273">
        <f>IF(実施計画様式!AE273="",0,IFERROR(VLOOKUP(実施計画様式!AE273,―!$W$2:$X$3,2,FALSE),"error"))</f>
        <v>0</v>
      </c>
      <c r="AF273">
        <f>IF(実施計画様式!AF273="",0,IFERROR(VLOOKUP(実施計画様式!AF273,―!$AP$29:$AQ$29,2,FALSE),"error"))</f>
        <v>0</v>
      </c>
      <c r="AG273">
        <f>IF(実施計画様式!AG273="",0,IFERROR(VLOOKUP(実施計画様式!AG273,―!Y:Z,2,FALSE),"error"))</f>
        <v>0</v>
      </c>
      <c r="AH273">
        <f>IF(実施計画様式!AH273="",0,IFERROR(VLOOKUP(実施計画様式!AH273,―!AA:AB,2,FALSE),"error"))</f>
        <v>0</v>
      </c>
      <c r="AI273">
        <f>IF(実施計画様式!AI273="",0,IFERROR(VLOOKUP(実施計画様式!AI273,―!AN:AO,2,FALSE),"error"))</f>
        <v>0</v>
      </c>
      <c r="AJ273">
        <f>IF(実施計画様式!AJ273="",0,IFERROR(VLOOKUP(実施計画様式!AJ273,―!AN:AO,2,FALSE),"error"))</f>
        <v>0</v>
      </c>
      <c r="AK273">
        <f>IF(実施計画様式!AK273="",0,IFERROR(VLOOKUP(実施計画様式!AK273,―!AN:AO,2,FALSE),"error"))</f>
        <v>0</v>
      </c>
      <c r="AL273">
        <f>IF(実施計画様式!AL273="",0,1)</f>
        <v>0</v>
      </c>
      <c r="AM273">
        <f>IF(実施計画様式!AM273="",0,IFERROR(VLOOKUP(実施計画様式!AM273,―!$AP$10:$AQ$23,2,FALSE),"error"))</f>
        <v>0</v>
      </c>
      <c r="AN273">
        <f>IF(実施計画様式!AN273="",0,IFERROR(VLOOKUP(実施計画様式!AN273,―!$AP$39:$AQ$44,2,FALSE),"error"))</f>
        <v>0</v>
      </c>
      <c r="AO273">
        <f>IF(実施計画様式!AO273="",0,IFERROR(VLOOKUP(実施計画様式!AO273,参考資料1_対象分野リスト!$B$2:$C$46,2,FALSE),"error"))</f>
        <v>0</v>
      </c>
      <c r="AP273">
        <f>IF(実施計画様式!AP273="",0,IFERROR(VLOOKUP(実施計画様式!AP273,参考資料1_対象分野リスト!$B$2:$C$46,2,FALSE),"error"))</f>
        <v>0</v>
      </c>
      <c r="AQ273">
        <f>IF(実施計画様式!AQ273="",0,IFERROR(VLOOKUP(実施計画様式!AQ273,参考資料1_対象分野リスト!$B$2:$C$46,2,FALSE),"error"))</f>
        <v>0</v>
      </c>
      <c r="AR273">
        <f>IF(実施計画様式!AR273="",0,IFERROR(VLOOKUP(実施計画様式!AR273,参考資料1_対象分野リスト!$B$2:$C$46,2,FALSE),"error"))</f>
        <v>0</v>
      </c>
      <c r="AS273">
        <f>IF(実施計画様式!AS273="",0,IFERROR(VLOOKUP(実施計画様式!AS273,参考資料1_対象分野リスト!$E$5:$F$35,2,FALSE),"error"))</f>
        <v>0</v>
      </c>
      <c r="BB273">
        <f>IF(実施計画様式!BB273="",0,IFERROR(VLOOKUP(実施計画様式!BB273,―!AK:AL,2,FALSE),"error"))</f>
        <v>0</v>
      </c>
      <c r="BC273" t="str">
        <f t="shared" si="25"/>
        <v/>
      </c>
      <c r="BF273">
        <v>99</v>
      </c>
      <c r="BG273" t="str">
        <f t="shared" si="28"/>
        <v/>
      </c>
      <c r="BH273" t="str">
        <f>IF(AG273&gt;0,IF(VLOOKUP($B$62,―!$Y$2:$Z$25,2,FALSE)&lt;分岐管理シート!AG273,"予算化方法","予算化方法_未定なし"),"")</f>
        <v/>
      </c>
      <c r="BI273" t="str">
        <f t="shared" si="29"/>
        <v/>
      </c>
      <c r="BJ273" t="str">
        <f t="shared" si="30"/>
        <v/>
      </c>
      <c r="BK273" t="str">
        <f t="shared" si="31"/>
        <v/>
      </c>
      <c r="BL273" t="str">
        <f>_xlfn.IFNA(IF(AND(D273=1,M273=1),INDEX(―!$O$20:$P$26,MATCH(分岐管理シート!N273*100,―!$P$20:$P$26,0),1),""),"")</f>
        <v/>
      </c>
      <c r="BM273" t="str">
        <f>_xlfn.IFNA(IF(AND(D273=1,M273=1),INDEX(―!$O$17:$P$19,MATCH(9-分岐管理シート!N273-分岐管理シート!O273,―!$P$17:$P$19,0),1),""),"")</f>
        <v/>
      </c>
      <c r="BN273" t="str">
        <f>IF(AE273&lt;2,"",―!$AP$28)</f>
        <v/>
      </c>
      <c r="BO273" t="str">
        <f t="shared" si="27"/>
        <v/>
      </c>
      <c r="BP273" t="str">
        <f t="shared" si="32"/>
        <v/>
      </c>
      <c r="BR273">
        <f t="shared" si="26"/>
        <v>0</v>
      </c>
    </row>
    <row r="274" spans="3:70" x14ac:dyDescent="0.15">
      <c r="C274">
        <v>202</v>
      </c>
      <c r="D274" s="22">
        <f>IF(実施計画様式!D274="",0,IFERROR(VLOOKUP(実施計画様式!D274,―!A:B,2,FALSE),"error"))</f>
        <v>0</v>
      </c>
      <c r="E274">
        <f>IF(実施計画様式!E274="",0,IFERROR(VLOOKUP(実施計画様式!E274,―!$C$40:$D$47,2,FALSE),"error"))</f>
        <v>0</v>
      </c>
      <c r="F274">
        <f>IF(実施計画様式!F274="",0,IFERROR(VLOOKUP(実施計画様式!F274,―!$E$2:$F$2,2,FALSE),"error"))</f>
        <v>0</v>
      </c>
      <c r="G274">
        <f>IFERROR(VLOOKUP(実施計画様式!G274,―!$G$2:$H$2,2,FALSE),0)</f>
        <v>0</v>
      </c>
      <c r="H274">
        <f>IF(実施計画様式!H274="",0,1)</f>
        <v>0</v>
      </c>
      <c r="I274">
        <f>IF(実施計画様式!I274="",0,IFERROR(VLOOKUP(実施計画様式!I274,―!$I$2:$J$2,2,FALSE),"error"))</f>
        <v>0</v>
      </c>
      <c r="J274">
        <f>IF(実施計画様式!J274="",0,1)</f>
        <v>0</v>
      </c>
      <c r="K274">
        <f>IF(実施計画様式!K274="",0,IFERROR(VLOOKUP(実施計画様式!K274,―!K:L,2,FALSE),"error"))</f>
        <v>0</v>
      </c>
      <c r="L274">
        <f>IF(実施計画様式!L274="",0,IFERROR(VLOOKUP(実施計画様式!L274,―!$M$2:$N$2,2,FALSE),"error"))</f>
        <v>0</v>
      </c>
      <c r="M274">
        <f>IFERROR(VLOOKUP(実施計画様式!M274,―!O:P,2,FALSE),0)</f>
        <v>0</v>
      </c>
      <c r="N274">
        <f>IF(実施計画様式!N274="",0,IFERROR(VLOOKUP(実施計画様式!N274,―!$O$1:$P$12,2,FALSE),"error"))</f>
        <v>0</v>
      </c>
      <c r="O274">
        <f>IF(実施計画様式!O274="",0,IFERROR(VLOOKUP(実施計画様式!O274,―!$O$1:$P$12,2,FALSE),"error"))</f>
        <v>0</v>
      </c>
      <c r="P274">
        <f>IF(実施計画様式!P274="",0,IFERROR(VLOOKUP(実施計画様式!P274,―!$O$1:$P$12,2,FALSE),"error"))</f>
        <v>0</v>
      </c>
      <c r="Q274">
        <f>IF(実施計画様式!Q274="",0,1)</f>
        <v>0</v>
      </c>
      <c r="R274" t="s">
        <v>7625</v>
      </c>
      <c r="S274" t="s">
        <v>7625</v>
      </c>
      <c r="T274">
        <f>IF(実施計画様式!T274="",0,1)</f>
        <v>0</v>
      </c>
      <c r="U274">
        <f>IF(実施計画様式!U274="",0,1)</f>
        <v>0</v>
      </c>
      <c r="V274">
        <f>IF(実施計画様式!V274="",0,1)</f>
        <v>0</v>
      </c>
      <c r="W274">
        <f>IF(実施計画様式!W274="",0,1)</f>
        <v>0</v>
      </c>
      <c r="X274">
        <f>IF(実施計画様式!X274="",0,1)</f>
        <v>0</v>
      </c>
      <c r="Y274">
        <f>IF(実施計画様式!Y274="",0,1)</f>
        <v>0</v>
      </c>
      <c r="Z274">
        <f>IF(実施計画様式!Z274="",0,1)</f>
        <v>0</v>
      </c>
      <c r="AA274">
        <f>IF(実施計画様式!AA274="",0,1)</f>
        <v>0</v>
      </c>
      <c r="AB274">
        <f>IF(実施計画様式!AB274="",0,IFERROR(VLOOKUP(実施計画様式!AB274,―!$Q$2:$R$3,2,FALSE),"error"))</f>
        <v>0</v>
      </c>
      <c r="AC274">
        <f>IF(実施計画様式!AC274="",0,IFERROR(VLOOKUP(実施計画様式!AC274,―!$S$2:$T$3,2,FALSE),"error"))</f>
        <v>0</v>
      </c>
      <c r="AD274">
        <f>IF(実施計画様式!AD274="",0,IFERROR(VLOOKUP(実施計画様式!AD274,―!$U$2:$V$3,2,FALSE),"error"))</f>
        <v>0</v>
      </c>
      <c r="AE274">
        <f>IF(実施計画様式!AE274="",0,IFERROR(VLOOKUP(実施計画様式!AE274,―!$W$2:$X$3,2,FALSE),"error"))</f>
        <v>0</v>
      </c>
      <c r="AF274">
        <f>IF(実施計画様式!AF274="",0,IFERROR(VLOOKUP(実施計画様式!AF274,―!$AP$29:$AQ$29,2,FALSE),"error"))</f>
        <v>0</v>
      </c>
      <c r="AG274">
        <f>IF(実施計画様式!AG274="",0,IFERROR(VLOOKUP(実施計画様式!AG274,―!Y:Z,2,FALSE),"error"))</f>
        <v>0</v>
      </c>
      <c r="AH274">
        <f>IF(実施計画様式!AH274="",0,IFERROR(VLOOKUP(実施計画様式!AH274,―!AA:AB,2,FALSE),"error"))</f>
        <v>0</v>
      </c>
      <c r="AI274">
        <f>IF(実施計画様式!AI274="",0,IFERROR(VLOOKUP(実施計画様式!AI274,―!AN:AO,2,FALSE),"error"))</f>
        <v>0</v>
      </c>
      <c r="AJ274">
        <f>IF(実施計画様式!AJ274="",0,IFERROR(VLOOKUP(実施計画様式!AJ274,―!AN:AO,2,FALSE),"error"))</f>
        <v>0</v>
      </c>
      <c r="AK274">
        <f>IF(実施計画様式!AK274="",0,IFERROR(VLOOKUP(実施計画様式!AK274,―!AN:AO,2,FALSE),"error"))</f>
        <v>0</v>
      </c>
      <c r="AL274">
        <f>IF(実施計画様式!AL274="",0,1)</f>
        <v>0</v>
      </c>
      <c r="AM274">
        <f>IF(実施計画様式!AM274="",0,IFERROR(VLOOKUP(実施計画様式!AM274,―!$AP$10:$AQ$23,2,FALSE),"error"))</f>
        <v>0</v>
      </c>
      <c r="AN274">
        <f>IF(実施計画様式!AN274="",0,IFERROR(VLOOKUP(実施計画様式!AN274,―!$AP$39:$AQ$44,2,FALSE),"error"))</f>
        <v>0</v>
      </c>
      <c r="AO274">
        <f>IF(実施計画様式!AO274="",0,IFERROR(VLOOKUP(実施計画様式!AO274,参考資料1_対象分野リスト!$B$2:$C$46,2,FALSE),"error"))</f>
        <v>0</v>
      </c>
      <c r="AP274">
        <f>IF(実施計画様式!AP274="",0,IFERROR(VLOOKUP(実施計画様式!AP274,参考資料1_対象分野リスト!$B$2:$C$46,2,FALSE),"error"))</f>
        <v>0</v>
      </c>
      <c r="AQ274">
        <f>IF(実施計画様式!AQ274="",0,IFERROR(VLOOKUP(実施計画様式!AQ274,参考資料1_対象分野リスト!$B$2:$C$46,2,FALSE),"error"))</f>
        <v>0</v>
      </c>
      <c r="AR274">
        <f>IF(実施計画様式!AR274="",0,IFERROR(VLOOKUP(実施計画様式!AR274,参考資料1_対象分野リスト!$B$2:$C$46,2,FALSE),"error"))</f>
        <v>0</v>
      </c>
      <c r="AS274">
        <f>IF(実施計画様式!AS274="",0,IFERROR(VLOOKUP(実施計画様式!AS274,参考資料1_対象分野リスト!$E$5:$F$35,2,FALSE),"error"))</f>
        <v>0</v>
      </c>
      <c r="BB274">
        <f>IF(実施計画様式!BB274="",0,IFERROR(VLOOKUP(実施計画様式!BB274,―!AK:AL,2,FALSE),"error"))</f>
        <v>0</v>
      </c>
      <c r="BC274" t="str">
        <f t="shared" si="25"/>
        <v/>
      </c>
      <c r="BF274">
        <v>99</v>
      </c>
      <c r="BG274" t="str">
        <f t="shared" si="28"/>
        <v/>
      </c>
      <c r="BH274" t="str">
        <f>IF(AG274&gt;0,IF(VLOOKUP($B$62,―!$Y$2:$Z$25,2,FALSE)&lt;分岐管理シート!AG274,"予算化方法","予算化方法_未定なし"),"")</f>
        <v/>
      </c>
      <c r="BI274" t="str">
        <f t="shared" si="29"/>
        <v/>
      </c>
      <c r="BJ274" t="str">
        <f t="shared" si="30"/>
        <v/>
      </c>
      <c r="BK274" t="str">
        <f t="shared" si="31"/>
        <v/>
      </c>
      <c r="BL274" t="str">
        <f>_xlfn.IFNA(IF(AND(D274=1,M274=1),INDEX(―!$O$20:$P$26,MATCH(分岐管理シート!N274*100,―!$P$20:$P$26,0),1),""),"")</f>
        <v/>
      </c>
      <c r="BM274" t="str">
        <f>_xlfn.IFNA(IF(AND(D274=1,M274=1),INDEX(―!$O$17:$P$19,MATCH(9-分岐管理シート!N274-分岐管理シート!O274,―!$P$17:$P$19,0),1),""),"")</f>
        <v/>
      </c>
      <c r="BN274" t="str">
        <f>IF(AE274&lt;2,"",―!$AP$28)</f>
        <v/>
      </c>
      <c r="BO274" t="str">
        <f t="shared" si="27"/>
        <v/>
      </c>
      <c r="BP274" t="str">
        <f t="shared" si="32"/>
        <v/>
      </c>
      <c r="BR274">
        <f t="shared" si="26"/>
        <v>0</v>
      </c>
    </row>
    <row r="275" spans="3:70" x14ac:dyDescent="0.15">
      <c r="C275">
        <v>203</v>
      </c>
      <c r="D275" s="22">
        <f>IF(実施計画様式!D275="",0,IFERROR(VLOOKUP(実施計画様式!D275,―!A:B,2,FALSE),"error"))</f>
        <v>0</v>
      </c>
      <c r="E275">
        <f>IF(実施計画様式!E275="",0,IFERROR(VLOOKUP(実施計画様式!E275,―!$C$40:$D$47,2,FALSE),"error"))</f>
        <v>0</v>
      </c>
      <c r="F275">
        <f>IF(実施計画様式!F275="",0,IFERROR(VLOOKUP(実施計画様式!F275,―!$E$2:$F$2,2,FALSE),"error"))</f>
        <v>0</v>
      </c>
      <c r="G275">
        <f>IFERROR(VLOOKUP(実施計画様式!G275,―!$G$2:$H$2,2,FALSE),0)</f>
        <v>0</v>
      </c>
      <c r="H275">
        <f>IF(実施計画様式!H275="",0,1)</f>
        <v>0</v>
      </c>
      <c r="I275">
        <f>IF(実施計画様式!I275="",0,IFERROR(VLOOKUP(実施計画様式!I275,―!$I$2:$J$2,2,FALSE),"error"))</f>
        <v>0</v>
      </c>
      <c r="J275">
        <f>IF(実施計画様式!J275="",0,1)</f>
        <v>0</v>
      </c>
      <c r="K275">
        <f>IF(実施計画様式!K275="",0,IFERROR(VLOOKUP(実施計画様式!K275,―!K:L,2,FALSE),"error"))</f>
        <v>0</v>
      </c>
      <c r="L275">
        <f>IF(実施計画様式!L275="",0,IFERROR(VLOOKUP(実施計画様式!L275,―!$M$2:$N$2,2,FALSE),"error"))</f>
        <v>0</v>
      </c>
      <c r="M275">
        <f>IFERROR(VLOOKUP(実施計画様式!M275,―!O:P,2,FALSE),0)</f>
        <v>0</v>
      </c>
      <c r="N275">
        <f>IF(実施計画様式!N275="",0,IFERROR(VLOOKUP(実施計画様式!N275,―!$O$1:$P$12,2,FALSE),"error"))</f>
        <v>0</v>
      </c>
      <c r="O275">
        <f>IF(実施計画様式!O275="",0,IFERROR(VLOOKUP(実施計画様式!O275,―!$O$1:$P$12,2,FALSE),"error"))</f>
        <v>0</v>
      </c>
      <c r="P275">
        <f>IF(実施計画様式!P275="",0,IFERROR(VLOOKUP(実施計画様式!P275,―!$O$1:$P$12,2,FALSE),"error"))</f>
        <v>0</v>
      </c>
      <c r="Q275">
        <f>IF(実施計画様式!Q275="",0,1)</f>
        <v>0</v>
      </c>
      <c r="R275" t="s">
        <v>7625</v>
      </c>
      <c r="S275" t="s">
        <v>7625</v>
      </c>
      <c r="T275">
        <f>IF(実施計画様式!T275="",0,1)</f>
        <v>0</v>
      </c>
      <c r="U275">
        <f>IF(実施計画様式!U275="",0,1)</f>
        <v>0</v>
      </c>
      <c r="V275">
        <f>IF(実施計画様式!V275="",0,1)</f>
        <v>0</v>
      </c>
      <c r="W275">
        <f>IF(実施計画様式!W275="",0,1)</f>
        <v>0</v>
      </c>
      <c r="X275">
        <f>IF(実施計画様式!X275="",0,1)</f>
        <v>0</v>
      </c>
      <c r="Y275">
        <f>IF(実施計画様式!Y275="",0,1)</f>
        <v>0</v>
      </c>
      <c r="Z275">
        <f>IF(実施計画様式!Z275="",0,1)</f>
        <v>0</v>
      </c>
      <c r="AA275">
        <f>IF(実施計画様式!AA275="",0,1)</f>
        <v>0</v>
      </c>
      <c r="AB275">
        <f>IF(実施計画様式!AB275="",0,IFERROR(VLOOKUP(実施計画様式!AB275,―!$Q$2:$R$3,2,FALSE),"error"))</f>
        <v>0</v>
      </c>
      <c r="AC275">
        <f>IF(実施計画様式!AC275="",0,IFERROR(VLOOKUP(実施計画様式!AC275,―!$S$2:$T$3,2,FALSE),"error"))</f>
        <v>0</v>
      </c>
      <c r="AD275">
        <f>IF(実施計画様式!AD275="",0,IFERROR(VLOOKUP(実施計画様式!AD275,―!$U$2:$V$3,2,FALSE),"error"))</f>
        <v>0</v>
      </c>
      <c r="AE275">
        <f>IF(実施計画様式!AE275="",0,IFERROR(VLOOKUP(実施計画様式!AE275,―!$W$2:$X$3,2,FALSE),"error"))</f>
        <v>0</v>
      </c>
      <c r="AF275">
        <f>IF(実施計画様式!AF275="",0,IFERROR(VLOOKUP(実施計画様式!AF275,―!$AP$29:$AQ$29,2,FALSE),"error"))</f>
        <v>0</v>
      </c>
      <c r="AG275">
        <f>IF(実施計画様式!AG275="",0,IFERROR(VLOOKUP(実施計画様式!AG275,―!Y:Z,2,FALSE),"error"))</f>
        <v>0</v>
      </c>
      <c r="AH275">
        <f>IF(実施計画様式!AH275="",0,IFERROR(VLOOKUP(実施計画様式!AH275,―!AA:AB,2,FALSE),"error"))</f>
        <v>0</v>
      </c>
      <c r="AI275">
        <f>IF(実施計画様式!AI275="",0,IFERROR(VLOOKUP(実施計画様式!AI275,―!AN:AO,2,FALSE),"error"))</f>
        <v>0</v>
      </c>
      <c r="AJ275">
        <f>IF(実施計画様式!AJ275="",0,IFERROR(VLOOKUP(実施計画様式!AJ275,―!AN:AO,2,FALSE),"error"))</f>
        <v>0</v>
      </c>
      <c r="AK275">
        <f>IF(実施計画様式!AK275="",0,IFERROR(VLOOKUP(実施計画様式!AK275,―!AN:AO,2,FALSE),"error"))</f>
        <v>0</v>
      </c>
      <c r="AL275">
        <f>IF(実施計画様式!AL275="",0,1)</f>
        <v>0</v>
      </c>
      <c r="AM275">
        <f>IF(実施計画様式!AM275="",0,IFERROR(VLOOKUP(実施計画様式!AM275,―!$AP$10:$AQ$23,2,FALSE),"error"))</f>
        <v>0</v>
      </c>
      <c r="AN275">
        <f>IF(実施計画様式!AN275="",0,IFERROR(VLOOKUP(実施計画様式!AN275,―!$AP$39:$AQ$44,2,FALSE),"error"))</f>
        <v>0</v>
      </c>
      <c r="AO275">
        <f>IF(実施計画様式!AO275="",0,IFERROR(VLOOKUP(実施計画様式!AO275,参考資料1_対象分野リスト!$B$2:$C$46,2,FALSE),"error"))</f>
        <v>0</v>
      </c>
      <c r="AP275">
        <f>IF(実施計画様式!AP275="",0,IFERROR(VLOOKUP(実施計画様式!AP275,参考資料1_対象分野リスト!$B$2:$C$46,2,FALSE),"error"))</f>
        <v>0</v>
      </c>
      <c r="AQ275">
        <f>IF(実施計画様式!AQ275="",0,IFERROR(VLOOKUP(実施計画様式!AQ275,参考資料1_対象分野リスト!$B$2:$C$46,2,FALSE),"error"))</f>
        <v>0</v>
      </c>
      <c r="AR275">
        <f>IF(実施計画様式!AR275="",0,IFERROR(VLOOKUP(実施計画様式!AR275,参考資料1_対象分野リスト!$B$2:$C$46,2,FALSE),"error"))</f>
        <v>0</v>
      </c>
      <c r="AS275">
        <f>IF(実施計画様式!AS275="",0,IFERROR(VLOOKUP(実施計画様式!AS275,参考資料1_対象分野リスト!$E$5:$F$35,2,FALSE),"error"))</f>
        <v>0</v>
      </c>
      <c r="BB275">
        <f>IF(実施計画様式!BB275="",0,IFERROR(VLOOKUP(実施計画様式!BB275,―!AK:AL,2,FALSE),"error"))</f>
        <v>0</v>
      </c>
      <c r="BC275" t="str">
        <f t="shared" si="25"/>
        <v/>
      </c>
      <c r="BF275">
        <v>99</v>
      </c>
      <c r="BG275" t="str">
        <f t="shared" si="28"/>
        <v/>
      </c>
      <c r="BH275" t="str">
        <f>IF(AG275&gt;0,IF(VLOOKUP($B$62,―!$Y$2:$Z$25,2,FALSE)&lt;分岐管理シート!AG275,"予算化方法","予算化方法_未定なし"),"")</f>
        <v/>
      </c>
      <c r="BI275" t="str">
        <f t="shared" si="29"/>
        <v/>
      </c>
      <c r="BJ275" t="str">
        <f t="shared" si="30"/>
        <v/>
      </c>
      <c r="BK275" t="str">
        <f t="shared" si="31"/>
        <v/>
      </c>
      <c r="BL275" t="str">
        <f>_xlfn.IFNA(IF(AND(D275=1,M275=1),INDEX(―!$O$20:$P$26,MATCH(分岐管理シート!N275*100,―!$P$20:$P$26,0),1),""),"")</f>
        <v/>
      </c>
      <c r="BM275" t="str">
        <f>_xlfn.IFNA(IF(AND(D275=1,M275=1),INDEX(―!$O$17:$P$19,MATCH(9-分岐管理シート!N275-分岐管理シート!O275,―!$P$17:$P$19,0),1),""),"")</f>
        <v/>
      </c>
      <c r="BN275" t="str">
        <f>IF(AE275&lt;2,"",―!$AP$28)</f>
        <v/>
      </c>
      <c r="BO275" t="str">
        <f t="shared" si="27"/>
        <v/>
      </c>
      <c r="BP275" t="str">
        <f t="shared" si="32"/>
        <v/>
      </c>
      <c r="BR275">
        <f t="shared" si="26"/>
        <v>0</v>
      </c>
    </row>
    <row r="276" spans="3:70" x14ac:dyDescent="0.15">
      <c r="C276">
        <v>204</v>
      </c>
      <c r="D276" s="22">
        <f>IF(実施計画様式!D276="",0,IFERROR(VLOOKUP(実施計画様式!D276,―!A:B,2,FALSE),"error"))</f>
        <v>0</v>
      </c>
      <c r="E276">
        <f>IF(実施計画様式!E276="",0,IFERROR(VLOOKUP(実施計画様式!E276,―!$C$40:$D$47,2,FALSE),"error"))</f>
        <v>0</v>
      </c>
      <c r="F276">
        <f>IF(実施計画様式!F276="",0,IFERROR(VLOOKUP(実施計画様式!F276,―!$E$2:$F$2,2,FALSE),"error"))</f>
        <v>0</v>
      </c>
      <c r="G276">
        <f>IFERROR(VLOOKUP(実施計画様式!G276,―!$G$2:$H$2,2,FALSE),0)</f>
        <v>0</v>
      </c>
      <c r="H276">
        <f>IF(実施計画様式!H276="",0,1)</f>
        <v>0</v>
      </c>
      <c r="I276">
        <f>IF(実施計画様式!I276="",0,IFERROR(VLOOKUP(実施計画様式!I276,―!$I$2:$J$2,2,FALSE),"error"))</f>
        <v>0</v>
      </c>
      <c r="J276">
        <f>IF(実施計画様式!J276="",0,1)</f>
        <v>0</v>
      </c>
      <c r="K276">
        <f>IF(実施計画様式!K276="",0,IFERROR(VLOOKUP(実施計画様式!K276,―!K:L,2,FALSE),"error"))</f>
        <v>0</v>
      </c>
      <c r="L276">
        <f>IF(実施計画様式!L276="",0,IFERROR(VLOOKUP(実施計画様式!L276,―!$M$2:$N$2,2,FALSE),"error"))</f>
        <v>0</v>
      </c>
      <c r="M276">
        <f>IFERROR(VLOOKUP(実施計画様式!M276,―!O:P,2,FALSE),0)</f>
        <v>0</v>
      </c>
      <c r="N276">
        <f>IF(実施計画様式!N276="",0,IFERROR(VLOOKUP(実施計画様式!N276,―!$O$1:$P$12,2,FALSE),"error"))</f>
        <v>0</v>
      </c>
      <c r="O276">
        <f>IF(実施計画様式!O276="",0,IFERROR(VLOOKUP(実施計画様式!O276,―!$O$1:$P$12,2,FALSE),"error"))</f>
        <v>0</v>
      </c>
      <c r="P276">
        <f>IF(実施計画様式!P276="",0,IFERROR(VLOOKUP(実施計画様式!P276,―!$O$1:$P$12,2,FALSE),"error"))</f>
        <v>0</v>
      </c>
      <c r="Q276">
        <f>IF(実施計画様式!Q276="",0,1)</f>
        <v>0</v>
      </c>
      <c r="R276" t="s">
        <v>7625</v>
      </c>
      <c r="S276" t="s">
        <v>7625</v>
      </c>
      <c r="T276">
        <f>IF(実施計画様式!T276="",0,1)</f>
        <v>0</v>
      </c>
      <c r="U276">
        <f>IF(実施計画様式!U276="",0,1)</f>
        <v>0</v>
      </c>
      <c r="V276">
        <f>IF(実施計画様式!V276="",0,1)</f>
        <v>0</v>
      </c>
      <c r="W276">
        <f>IF(実施計画様式!W276="",0,1)</f>
        <v>0</v>
      </c>
      <c r="X276">
        <f>IF(実施計画様式!X276="",0,1)</f>
        <v>0</v>
      </c>
      <c r="Y276">
        <f>IF(実施計画様式!Y276="",0,1)</f>
        <v>0</v>
      </c>
      <c r="Z276">
        <f>IF(実施計画様式!Z276="",0,1)</f>
        <v>0</v>
      </c>
      <c r="AA276">
        <f>IF(実施計画様式!AA276="",0,1)</f>
        <v>0</v>
      </c>
      <c r="AB276">
        <f>IF(実施計画様式!AB276="",0,IFERROR(VLOOKUP(実施計画様式!AB276,―!$Q$2:$R$3,2,FALSE),"error"))</f>
        <v>0</v>
      </c>
      <c r="AC276">
        <f>IF(実施計画様式!AC276="",0,IFERROR(VLOOKUP(実施計画様式!AC276,―!$S$2:$T$3,2,FALSE),"error"))</f>
        <v>0</v>
      </c>
      <c r="AD276">
        <f>IF(実施計画様式!AD276="",0,IFERROR(VLOOKUP(実施計画様式!AD276,―!$U$2:$V$3,2,FALSE),"error"))</f>
        <v>0</v>
      </c>
      <c r="AE276">
        <f>IF(実施計画様式!AE276="",0,IFERROR(VLOOKUP(実施計画様式!AE276,―!$W$2:$X$3,2,FALSE),"error"))</f>
        <v>0</v>
      </c>
      <c r="AF276">
        <f>IF(実施計画様式!AF276="",0,IFERROR(VLOOKUP(実施計画様式!AF276,―!$AP$29:$AQ$29,2,FALSE),"error"))</f>
        <v>0</v>
      </c>
      <c r="AG276">
        <f>IF(実施計画様式!AG276="",0,IFERROR(VLOOKUP(実施計画様式!AG276,―!Y:Z,2,FALSE),"error"))</f>
        <v>0</v>
      </c>
      <c r="AH276">
        <f>IF(実施計画様式!AH276="",0,IFERROR(VLOOKUP(実施計画様式!AH276,―!AA:AB,2,FALSE),"error"))</f>
        <v>0</v>
      </c>
      <c r="AI276">
        <f>IF(実施計画様式!AI276="",0,IFERROR(VLOOKUP(実施計画様式!AI276,―!AN:AO,2,FALSE),"error"))</f>
        <v>0</v>
      </c>
      <c r="AJ276">
        <f>IF(実施計画様式!AJ276="",0,IFERROR(VLOOKUP(実施計画様式!AJ276,―!AN:AO,2,FALSE),"error"))</f>
        <v>0</v>
      </c>
      <c r="AK276">
        <f>IF(実施計画様式!AK276="",0,IFERROR(VLOOKUP(実施計画様式!AK276,―!AN:AO,2,FALSE),"error"))</f>
        <v>0</v>
      </c>
      <c r="AL276">
        <f>IF(実施計画様式!AL276="",0,1)</f>
        <v>0</v>
      </c>
      <c r="AM276">
        <f>IF(実施計画様式!AM276="",0,IFERROR(VLOOKUP(実施計画様式!AM276,―!$AP$10:$AQ$23,2,FALSE),"error"))</f>
        <v>0</v>
      </c>
      <c r="AN276">
        <f>IF(実施計画様式!AN276="",0,IFERROR(VLOOKUP(実施計画様式!AN276,―!$AP$39:$AQ$44,2,FALSE),"error"))</f>
        <v>0</v>
      </c>
      <c r="AO276">
        <f>IF(実施計画様式!AO276="",0,IFERROR(VLOOKUP(実施計画様式!AO276,参考資料1_対象分野リスト!$B$2:$C$46,2,FALSE),"error"))</f>
        <v>0</v>
      </c>
      <c r="AP276">
        <f>IF(実施計画様式!AP276="",0,IFERROR(VLOOKUP(実施計画様式!AP276,参考資料1_対象分野リスト!$B$2:$C$46,2,FALSE),"error"))</f>
        <v>0</v>
      </c>
      <c r="AQ276">
        <f>IF(実施計画様式!AQ276="",0,IFERROR(VLOOKUP(実施計画様式!AQ276,参考資料1_対象分野リスト!$B$2:$C$46,2,FALSE),"error"))</f>
        <v>0</v>
      </c>
      <c r="AR276">
        <f>IF(実施計画様式!AR276="",0,IFERROR(VLOOKUP(実施計画様式!AR276,参考資料1_対象分野リスト!$B$2:$C$46,2,FALSE),"error"))</f>
        <v>0</v>
      </c>
      <c r="AS276">
        <f>IF(実施計画様式!AS276="",0,IFERROR(VLOOKUP(実施計画様式!AS276,参考資料1_対象分野リスト!$E$5:$F$35,2,FALSE),"error"))</f>
        <v>0</v>
      </c>
      <c r="BB276">
        <f>IF(実施計画様式!BB276="",0,IFERROR(VLOOKUP(実施計画様式!BB276,―!AK:AL,2,FALSE),"error"))</f>
        <v>0</v>
      </c>
      <c r="BC276" t="str">
        <f t="shared" si="25"/>
        <v/>
      </c>
      <c r="BF276">
        <v>99</v>
      </c>
      <c r="BG276" t="str">
        <f t="shared" si="28"/>
        <v/>
      </c>
      <c r="BH276" t="str">
        <f>IF(AG276&gt;0,IF(VLOOKUP($B$62,―!$Y$2:$Z$25,2,FALSE)&lt;分岐管理シート!AG276,"予算化方法","予算化方法_未定なし"),"")</f>
        <v/>
      </c>
      <c r="BI276" t="str">
        <f t="shared" si="29"/>
        <v/>
      </c>
      <c r="BJ276" t="str">
        <f t="shared" si="30"/>
        <v/>
      </c>
      <c r="BK276" t="str">
        <f t="shared" si="31"/>
        <v/>
      </c>
      <c r="BL276" t="str">
        <f>_xlfn.IFNA(IF(AND(D276=1,M276=1),INDEX(―!$O$20:$P$26,MATCH(分岐管理シート!N276*100,―!$P$20:$P$26,0),1),""),"")</f>
        <v/>
      </c>
      <c r="BM276" t="str">
        <f>_xlfn.IFNA(IF(AND(D276=1,M276=1),INDEX(―!$O$17:$P$19,MATCH(9-分岐管理シート!N276-分岐管理シート!O276,―!$P$17:$P$19,0),1),""),"")</f>
        <v/>
      </c>
      <c r="BN276" t="str">
        <f>IF(AE276&lt;2,"",―!$AP$28)</f>
        <v/>
      </c>
      <c r="BO276" t="str">
        <f t="shared" si="27"/>
        <v/>
      </c>
      <c r="BP276" t="str">
        <f t="shared" si="32"/>
        <v/>
      </c>
      <c r="BR276">
        <f t="shared" si="26"/>
        <v>0</v>
      </c>
    </row>
    <row r="277" spans="3:70" x14ac:dyDescent="0.15">
      <c r="C277">
        <v>205</v>
      </c>
      <c r="D277" s="22">
        <f>IF(実施計画様式!D277="",0,IFERROR(VLOOKUP(実施計画様式!D277,―!A:B,2,FALSE),"error"))</f>
        <v>0</v>
      </c>
      <c r="E277">
        <f>IF(実施計画様式!E277="",0,IFERROR(VLOOKUP(実施計画様式!E277,―!$C$40:$D$47,2,FALSE),"error"))</f>
        <v>0</v>
      </c>
      <c r="F277">
        <f>IF(実施計画様式!F277="",0,IFERROR(VLOOKUP(実施計画様式!F277,―!$E$2:$F$2,2,FALSE),"error"))</f>
        <v>0</v>
      </c>
      <c r="G277">
        <f>IFERROR(VLOOKUP(実施計画様式!G277,―!$G$2:$H$2,2,FALSE),0)</f>
        <v>0</v>
      </c>
      <c r="H277">
        <f>IF(実施計画様式!H277="",0,1)</f>
        <v>0</v>
      </c>
      <c r="I277">
        <f>IF(実施計画様式!I277="",0,IFERROR(VLOOKUP(実施計画様式!I277,―!$I$2:$J$2,2,FALSE),"error"))</f>
        <v>0</v>
      </c>
      <c r="J277">
        <f>IF(実施計画様式!J277="",0,1)</f>
        <v>0</v>
      </c>
      <c r="K277">
        <f>IF(実施計画様式!K277="",0,IFERROR(VLOOKUP(実施計画様式!K277,―!K:L,2,FALSE),"error"))</f>
        <v>0</v>
      </c>
      <c r="L277">
        <f>IF(実施計画様式!L277="",0,IFERROR(VLOOKUP(実施計画様式!L277,―!$M$2:$N$2,2,FALSE),"error"))</f>
        <v>0</v>
      </c>
      <c r="M277">
        <f>IFERROR(VLOOKUP(実施計画様式!M277,―!O:P,2,FALSE),0)</f>
        <v>0</v>
      </c>
      <c r="N277">
        <f>IF(実施計画様式!N277="",0,IFERROR(VLOOKUP(実施計画様式!N277,―!$O$1:$P$12,2,FALSE),"error"))</f>
        <v>0</v>
      </c>
      <c r="O277">
        <f>IF(実施計画様式!O277="",0,IFERROR(VLOOKUP(実施計画様式!O277,―!$O$1:$P$12,2,FALSE),"error"))</f>
        <v>0</v>
      </c>
      <c r="P277">
        <f>IF(実施計画様式!P277="",0,IFERROR(VLOOKUP(実施計画様式!P277,―!$O$1:$P$12,2,FALSE),"error"))</f>
        <v>0</v>
      </c>
      <c r="Q277">
        <f>IF(実施計画様式!Q277="",0,1)</f>
        <v>0</v>
      </c>
      <c r="R277" t="s">
        <v>7625</v>
      </c>
      <c r="S277" t="s">
        <v>7625</v>
      </c>
      <c r="T277">
        <f>IF(実施計画様式!T277="",0,1)</f>
        <v>0</v>
      </c>
      <c r="U277">
        <f>IF(実施計画様式!U277="",0,1)</f>
        <v>0</v>
      </c>
      <c r="V277">
        <f>IF(実施計画様式!V277="",0,1)</f>
        <v>0</v>
      </c>
      <c r="W277">
        <f>IF(実施計画様式!W277="",0,1)</f>
        <v>0</v>
      </c>
      <c r="X277">
        <f>IF(実施計画様式!X277="",0,1)</f>
        <v>0</v>
      </c>
      <c r="Y277">
        <f>IF(実施計画様式!Y277="",0,1)</f>
        <v>0</v>
      </c>
      <c r="Z277">
        <f>IF(実施計画様式!Z277="",0,1)</f>
        <v>0</v>
      </c>
      <c r="AA277">
        <f>IF(実施計画様式!AA277="",0,1)</f>
        <v>0</v>
      </c>
      <c r="AB277">
        <f>IF(実施計画様式!AB277="",0,IFERROR(VLOOKUP(実施計画様式!AB277,―!$Q$2:$R$3,2,FALSE),"error"))</f>
        <v>0</v>
      </c>
      <c r="AC277">
        <f>IF(実施計画様式!AC277="",0,IFERROR(VLOOKUP(実施計画様式!AC277,―!$S$2:$T$3,2,FALSE),"error"))</f>
        <v>0</v>
      </c>
      <c r="AD277">
        <f>IF(実施計画様式!AD277="",0,IFERROR(VLOOKUP(実施計画様式!AD277,―!$U$2:$V$3,2,FALSE),"error"))</f>
        <v>0</v>
      </c>
      <c r="AE277">
        <f>IF(実施計画様式!AE277="",0,IFERROR(VLOOKUP(実施計画様式!AE277,―!$W$2:$X$3,2,FALSE),"error"))</f>
        <v>0</v>
      </c>
      <c r="AF277">
        <f>IF(実施計画様式!AF277="",0,IFERROR(VLOOKUP(実施計画様式!AF277,―!$AP$29:$AQ$29,2,FALSE),"error"))</f>
        <v>0</v>
      </c>
      <c r="AG277">
        <f>IF(実施計画様式!AG277="",0,IFERROR(VLOOKUP(実施計画様式!AG277,―!Y:Z,2,FALSE),"error"))</f>
        <v>0</v>
      </c>
      <c r="AH277">
        <f>IF(実施計画様式!AH277="",0,IFERROR(VLOOKUP(実施計画様式!AH277,―!AA:AB,2,FALSE),"error"))</f>
        <v>0</v>
      </c>
      <c r="AI277">
        <f>IF(実施計画様式!AI277="",0,IFERROR(VLOOKUP(実施計画様式!AI277,―!AN:AO,2,FALSE),"error"))</f>
        <v>0</v>
      </c>
      <c r="AJ277">
        <f>IF(実施計画様式!AJ277="",0,IFERROR(VLOOKUP(実施計画様式!AJ277,―!AN:AO,2,FALSE),"error"))</f>
        <v>0</v>
      </c>
      <c r="AK277">
        <f>IF(実施計画様式!AK277="",0,IFERROR(VLOOKUP(実施計画様式!AK277,―!AN:AO,2,FALSE),"error"))</f>
        <v>0</v>
      </c>
      <c r="AL277">
        <f>IF(実施計画様式!AL277="",0,1)</f>
        <v>0</v>
      </c>
      <c r="AM277">
        <f>IF(実施計画様式!AM277="",0,IFERROR(VLOOKUP(実施計画様式!AM277,―!$AP$10:$AQ$23,2,FALSE),"error"))</f>
        <v>0</v>
      </c>
      <c r="AN277">
        <f>IF(実施計画様式!AN277="",0,IFERROR(VLOOKUP(実施計画様式!AN277,―!$AP$39:$AQ$44,2,FALSE),"error"))</f>
        <v>0</v>
      </c>
      <c r="AO277">
        <f>IF(実施計画様式!AO277="",0,IFERROR(VLOOKUP(実施計画様式!AO277,参考資料1_対象分野リスト!$B$2:$C$46,2,FALSE),"error"))</f>
        <v>0</v>
      </c>
      <c r="AP277">
        <f>IF(実施計画様式!AP277="",0,IFERROR(VLOOKUP(実施計画様式!AP277,参考資料1_対象分野リスト!$B$2:$C$46,2,FALSE),"error"))</f>
        <v>0</v>
      </c>
      <c r="AQ277">
        <f>IF(実施計画様式!AQ277="",0,IFERROR(VLOOKUP(実施計画様式!AQ277,参考資料1_対象分野リスト!$B$2:$C$46,2,FALSE),"error"))</f>
        <v>0</v>
      </c>
      <c r="AR277">
        <f>IF(実施計画様式!AR277="",0,IFERROR(VLOOKUP(実施計画様式!AR277,参考資料1_対象分野リスト!$B$2:$C$46,2,FALSE),"error"))</f>
        <v>0</v>
      </c>
      <c r="AS277">
        <f>IF(実施計画様式!AS277="",0,IFERROR(VLOOKUP(実施計画様式!AS277,参考資料1_対象分野リスト!$E$5:$F$35,2,FALSE),"error"))</f>
        <v>0</v>
      </c>
      <c r="BB277">
        <f>IF(実施計画様式!BB277="",0,IFERROR(VLOOKUP(実施計画様式!BB277,―!AK:AL,2,FALSE),"error"))</f>
        <v>0</v>
      </c>
      <c r="BC277" t="str">
        <f t="shared" si="25"/>
        <v/>
      </c>
      <c r="BF277">
        <v>99</v>
      </c>
      <c r="BG277" t="str">
        <f t="shared" si="28"/>
        <v/>
      </c>
      <c r="BH277" t="str">
        <f>IF(AG277&gt;0,IF(VLOOKUP($B$62,―!$Y$2:$Z$25,2,FALSE)&lt;分岐管理シート!AG277,"予算化方法","予算化方法_未定なし"),"")</f>
        <v/>
      </c>
      <c r="BI277" t="str">
        <f t="shared" si="29"/>
        <v/>
      </c>
      <c r="BJ277" t="str">
        <f t="shared" si="30"/>
        <v/>
      </c>
      <c r="BK277" t="str">
        <f t="shared" si="31"/>
        <v/>
      </c>
      <c r="BL277" t="str">
        <f>_xlfn.IFNA(IF(AND(D277=1,M277=1),INDEX(―!$O$20:$P$26,MATCH(分岐管理シート!N277*100,―!$P$20:$P$26,0),1),""),"")</f>
        <v/>
      </c>
      <c r="BM277" t="str">
        <f>_xlfn.IFNA(IF(AND(D277=1,M277=1),INDEX(―!$O$17:$P$19,MATCH(9-分岐管理シート!N277-分岐管理シート!O277,―!$P$17:$P$19,0),1),""),"")</f>
        <v/>
      </c>
      <c r="BN277" t="str">
        <f>IF(AE277&lt;2,"",―!$AP$28)</f>
        <v/>
      </c>
      <c r="BO277" t="str">
        <f t="shared" si="27"/>
        <v/>
      </c>
      <c r="BP277" t="str">
        <f t="shared" si="32"/>
        <v/>
      </c>
      <c r="BR277">
        <f t="shared" si="26"/>
        <v>0</v>
      </c>
    </row>
    <row r="278" spans="3:70" x14ac:dyDescent="0.15">
      <c r="C278">
        <v>206</v>
      </c>
      <c r="D278" s="22">
        <f>IF(実施計画様式!D278="",0,IFERROR(VLOOKUP(実施計画様式!D278,―!A:B,2,FALSE),"error"))</f>
        <v>0</v>
      </c>
      <c r="E278">
        <f>IF(実施計画様式!E278="",0,IFERROR(VLOOKUP(実施計画様式!E278,―!$C$40:$D$47,2,FALSE),"error"))</f>
        <v>0</v>
      </c>
      <c r="F278">
        <f>IF(実施計画様式!F278="",0,IFERROR(VLOOKUP(実施計画様式!F278,―!$E$2:$F$2,2,FALSE),"error"))</f>
        <v>0</v>
      </c>
      <c r="G278">
        <f>IFERROR(VLOOKUP(実施計画様式!G278,―!$G$2:$H$2,2,FALSE),0)</f>
        <v>0</v>
      </c>
      <c r="H278">
        <f>IF(実施計画様式!H278="",0,1)</f>
        <v>0</v>
      </c>
      <c r="I278">
        <f>IF(実施計画様式!I278="",0,IFERROR(VLOOKUP(実施計画様式!I278,―!$I$2:$J$2,2,FALSE),"error"))</f>
        <v>0</v>
      </c>
      <c r="J278">
        <f>IF(実施計画様式!J278="",0,1)</f>
        <v>0</v>
      </c>
      <c r="K278">
        <f>IF(実施計画様式!K278="",0,IFERROR(VLOOKUP(実施計画様式!K278,―!K:L,2,FALSE),"error"))</f>
        <v>0</v>
      </c>
      <c r="L278">
        <f>IF(実施計画様式!L278="",0,IFERROR(VLOOKUP(実施計画様式!L278,―!$M$2:$N$2,2,FALSE),"error"))</f>
        <v>0</v>
      </c>
      <c r="M278">
        <f>IFERROR(VLOOKUP(実施計画様式!M278,―!O:P,2,FALSE),0)</f>
        <v>0</v>
      </c>
      <c r="N278">
        <f>IF(実施計画様式!N278="",0,IFERROR(VLOOKUP(実施計画様式!N278,―!$O$1:$P$12,2,FALSE),"error"))</f>
        <v>0</v>
      </c>
      <c r="O278">
        <f>IF(実施計画様式!O278="",0,IFERROR(VLOOKUP(実施計画様式!O278,―!$O$1:$P$12,2,FALSE),"error"))</f>
        <v>0</v>
      </c>
      <c r="P278">
        <f>IF(実施計画様式!P278="",0,IFERROR(VLOOKUP(実施計画様式!P278,―!$O$1:$P$12,2,FALSE),"error"))</f>
        <v>0</v>
      </c>
      <c r="Q278">
        <f>IF(実施計画様式!Q278="",0,1)</f>
        <v>0</v>
      </c>
      <c r="R278" t="s">
        <v>7625</v>
      </c>
      <c r="S278" t="s">
        <v>7625</v>
      </c>
      <c r="T278">
        <f>IF(実施計画様式!T278="",0,1)</f>
        <v>0</v>
      </c>
      <c r="U278">
        <f>IF(実施計画様式!U278="",0,1)</f>
        <v>0</v>
      </c>
      <c r="V278">
        <f>IF(実施計画様式!V278="",0,1)</f>
        <v>0</v>
      </c>
      <c r="W278">
        <f>IF(実施計画様式!W278="",0,1)</f>
        <v>0</v>
      </c>
      <c r="X278">
        <f>IF(実施計画様式!X278="",0,1)</f>
        <v>0</v>
      </c>
      <c r="Y278">
        <f>IF(実施計画様式!Y278="",0,1)</f>
        <v>0</v>
      </c>
      <c r="Z278">
        <f>IF(実施計画様式!Z278="",0,1)</f>
        <v>0</v>
      </c>
      <c r="AA278">
        <f>IF(実施計画様式!AA278="",0,1)</f>
        <v>0</v>
      </c>
      <c r="AB278">
        <f>IF(実施計画様式!AB278="",0,IFERROR(VLOOKUP(実施計画様式!AB278,―!$Q$2:$R$3,2,FALSE),"error"))</f>
        <v>0</v>
      </c>
      <c r="AC278">
        <f>IF(実施計画様式!AC278="",0,IFERROR(VLOOKUP(実施計画様式!AC278,―!$S$2:$T$3,2,FALSE),"error"))</f>
        <v>0</v>
      </c>
      <c r="AD278">
        <f>IF(実施計画様式!AD278="",0,IFERROR(VLOOKUP(実施計画様式!AD278,―!$U$2:$V$3,2,FALSE),"error"))</f>
        <v>0</v>
      </c>
      <c r="AE278">
        <f>IF(実施計画様式!AE278="",0,IFERROR(VLOOKUP(実施計画様式!AE278,―!$W$2:$X$3,2,FALSE),"error"))</f>
        <v>0</v>
      </c>
      <c r="AF278">
        <f>IF(実施計画様式!AF278="",0,IFERROR(VLOOKUP(実施計画様式!AF278,―!$AP$29:$AQ$29,2,FALSE),"error"))</f>
        <v>0</v>
      </c>
      <c r="AG278">
        <f>IF(実施計画様式!AG278="",0,IFERROR(VLOOKUP(実施計画様式!AG278,―!Y:Z,2,FALSE),"error"))</f>
        <v>0</v>
      </c>
      <c r="AH278">
        <f>IF(実施計画様式!AH278="",0,IFERROR(VLOOKUP(実施計画様式!AH278,―!AA:AB,2,FALSE),"error"))</f>
        <v>0</v>
      </c>
      <c r="AI278">
        <f>IF(実施計画様式!AI278="",0,IFERROR(VLOOKUP(実施計画様式!AI278,―!AN:AO,2,FALSE),"error"))</f>
        <v>0</v>
      </c>
      <c r="AJ278">
        <f>IF(実施計画様式!AJ278="",0,IFERROR(VLOOKUP(実施計画様式!AJ278,―!AN:AO,2,FALSE),"error"))</f>
        <v>0</v>
      </c>
      <c r="AK278">
        <f>IF(実施計画様式!AK278="",0,IFERROR(VLOOKUP(実施計画様式!AK278,―!AN:AO,2,FALSE),"error"))</f>
        <v>0</v>
      </c>
      <c r="AL278">
        <f>IF(実施計画様式!AL278="",0,1)</f>
        <v>0</v>
      </c>
      <c r="AM278">
        <f>IF(実施計画様式!AM278="",0,IFERROR(VLOOKUP(実施計画様式!AM278,―!$AP$10:$AQ$23,2,FALSE),"error"))</f>
        <v>0</v>
      </c>
      <c r="AN278">
        <f>IF(実施計画様式!AN278="",0,IFERROR(VLOOKUP(実施計画様式!AN278,―!$AP$39:$AQ$44,2,FALSE),"error"))</f>
        <v>0</v>
      </c>
      <c r="AO278">
        <f>IF(実施計画様式!AO278="",0,IFERROR(VLOOKUP(実施計画様式!AO278,参考資料1_対象分野リスト!$B$2:$C$46,2,FALSE),"error"))</f>
        <v>0</v>
      </c>
      <c r="AP278">
        <f>IF(実施計画様式!AP278="",0,IFERROR(VLOOKUP(実施計画様式!AP278,参考資料1_対象分野リスト!$B$2:$C$46,2,FALSE),"error"))</f>
        <v>0</v>
      </c>
      <c r="AQ278">
        <f>IF(実施計画様式!AQ278="",0,IFERROR(VLOOKUP(実施計画様式!AQ278,参考資料1_対象分野リスト!$B$2:$C$46,2,FALSE),"error"))</f>
        <v>0</v>
      </c>
      <c r="AR278">
        <f>IF(実施計画様式!AR278="",0,IFERROR(VLOOKUP(実施計画様式!AR278,参考資料1_対象分野リスト!$B$2:$C$46,2,FALSE),"error"))</f>
        <v>0</v>
      </c>
      <c r="AS278">
        <f>IF(実施計画様式!AS278="",0,IFERROR(VLOOKUP(実施計画様式!AS278,参考資料1_対象分野リスト!$E$5:$F$35,2,FALSE),"error"))</f>
        <v>0</v>
      </c>
      <c r="BB278">
        <f>IF(実施計画様式!BB278="",0,IFERROR(VLOOKUP(実施計画様式!BB278,―!AK:AL,2,FALSE),"error"))</f>
        <v>0</v>
      </c>
      <c r="BC278" t="str">
        <f t="shared" si="25"/>
        <v/>
      </c>
      <c r="BF278">
        <v>99</v>
      </c>
      <c r="BG278" t="str">
        <f t="shared" si="28"/>
        <v/>
      </c>
      <c r="BH278" t="str">
        <f>IF(AG278&gt;0,IF(VLOOKUP($B$62,―!$Y$2:$Z$25,2,FALSE)&lt;分岐管理シート!AG278,"予算化方法","予算化方法_未定なし"),"")</f>
        <v/>
      </c>
      <c r="BI278" t="str">
        <f t="shared" si="29"/>
        <v/>
      </c>
      <c r="BJ278" t="str">
        <f t="shared" si="30"/>
        <v/>
      </c>
      <c r="BK278" t="str">
        <f t="shared" si="31"/>
        <v/>
      </c>
      <c r="BL278" t="str">
        <f>_xlfn.IFNA(IF(AND(D278=1,M278=1),INDEX(―!$O$20:$P$26,MATCH(分岐管理シート!N278*100,―!$P$20:$P$26,0),1),""),"")</f>
        <v/>
      </c>
      <c r="BM278" t="str">
        <f>_xlfn.IFNA(IF(AND(D278=1,M278=1),INDEX(―!$O$17:$P$19,MATCH(9-分岐管理シート!N278-分岐管理シート!O278,―!$P$17:$P$19,0),1),""),"")</f>
        <v/>
      </c>
      <c r="BN278" t="str">
        <f>IF(AE278&lt;2,"",―!$AP$28)</f>
        <v/>
      </c>
      <c r="BO278" t="str">
        <f t="shared" si="27"/>
        <v/>
      </c>
      <c r="BP278" t="str">
        <f t="shared" si="32"/>
        <v/>
      </c>
      <c r="BR278">
        <f t="shared" si="26"/>
        <v>0</v>
      </c>
    </row>
    <row r="279" spans="3:70" x14ac:dyDescent="0.15">
      <c r="C279">
        <v>207</v>
      </c>
      <c r="D279" s="22">
        <f>IF(実施計画様式!D279="",0,IFERROR(VLOOKUP(実施計画様式!D279,―!A:B,2,FALSE),"error"))</f>
        <v>0</v>
      </c>
      <c r="E279">
        <f>IF(実施計画様式!E279="",0,IFERROR(VLOOKUP(実施計画様式!E279,―!$C$40:$D$47,2,FALSE),"error"))</f>
        <v>0</v>
      </c>
      <c r="F279">
        <f>IF(実施計画様式!F279="",0,IFERROR(VLOOKUP(実施計画様式!F279,―!$E$2:$F$2,2,FALSE),"error"))</f>
        <v>0</v>
      </c>
      <c r="G279">
        <f>IFERROR(VLOOKUP(実施計画様式!G279,―!$G$2:$H$2,2,FALSE),0)</f>
        <v>0</v>
      </c>
      <c r="H279">
        <f>IF(実施計画様式!H279="",0,1)</f>
        <v>0</v>
      </c>
      <c r="I279">
        <f>IF(実施計画様式!I279="",0,IFERROR(VLOOKUP(実施計画様式!I279,―!$I$2:$J$2,2,FALSE),"error"))</f>
        <v>0</v>
      </c>
      <c r="J279">
        <f>IF(実施計画様式!J279="",0,1)</f>
        <v>0</v>
      </c>
      <c r="K279">
        <f>IF(実施計画様式!K279="",0,IFERROR(VLOOKUP(実施計画様式!K279,―!K:L,2,FALSE),"error"))</f>
        <v>0</v>
      </c>
      <c r="L279">
        <f>IF(実施計画様式!L279="",0,IFERROR(VLOOKUP(実施計画様式!L279,―!$M$2:$N$2,2,FALSE),"error"))</f>
        <v>0</v>
      </c>
      <c r="M279">
        <f>IFERROR(VLOOKUP(実施計画様式!M279,―!O:P,2,FALSE),0)</f>
        <v>0</v>
      </c>
      <c r="N279">
        <f>IF(実施計画様式!N279="",0,IFERROR(VLOOKUP(実施計画様式!N279,―!$O$1:$P$12,2,FALSE),"error"))</f>
        <v>0</v>
      </c>
      <c r="O279">
        <f>IF(実施計画様式!O279="",0,IFERROR(VLOOKUP(実施計画様式!O279,―!$O$1:$P$12,2,FALSE),"error"))</f>
        <v>0</v>
      </c>
      <c r="P279">
        <f>IF(実施計画様式!P279="",0,IFERROR(VLOOKUP(実施計画様式!P279,―!$O$1:$P$12,2,FALSE),"error"))</f>
        <v>0</v>
      </c>
      <c r="Q279">
        <f>IF(実施計画様式!Q279="",0,1)</f>
        <v>0</v>
      </c>
      <c r="R279" t="s">
        <v>7625</v>
      </c>
      <c r="S279" t="s">
        <v>7625</v>
      </c>
      <c r="T279">
        <f>IF(実施計画様式!T279="",0,1)</f>
        <v>0</v>
      </c>
      <c r="U279">
        <f>IF(実施計画様式!U279="",0,1)</f>
        <v>0</v>
      </c>
      <c r="V279">
        <f>IF(実施計画様式!V279="",0,1)</f>
        <v>0</v>
      </c>
      <c r="W279">
        <f>IF(実施計画様式!W279="",0,1)</f>
        <v>0</v>
      </c>
      <c r="X279">
        <f>IF(実施計画様式!X279="",0,1)</f>
        <v>0</v>
      </c>
      <c r="Y279">
        <f>IF(実施計画様式!Y279="",0,1)</f>
        <v>0</v>
      </c>
      <c r="Z279">
        <f>IF(実施計画様式!Z279="",0,1)</f>
        <v>0</v>
      </c>
      <c r="AA279">
        <f>IF(実施計画様式!AA279="",0,1)</f>
        <v>0</v>
      </c>
      <c r="AB279">
        <f>IF(実施計画様式!AB279="",0,IFERROR(VLOOKUP(実施計画様式!AB279,―!$Q$2:$R$3,2,FALSE),"error"))</f>
        <v>0</v>
      </c>
      <c r="AC279">
        <f>IF(実施計画様式!AC279="",0,IFERROR(VLOOKUP(実施計画様式!AC279,―!$S$2:$T$3,2,FALSE),"error"))</f>
        <v>0</v>
      </c>
      <c r="AD279">
        <f>IF(実施計画様式!AD279="",0,IFERROR(VLOOKUP(実施計画様式!AD279,―!$U$2:$V$3,2,FALSE),"error"))</f>
        <v>0</v>
      </c>
      <c r="AE279">
        <f>IF(実施計画様式!AE279="",0,IFERROR(VLOOKUP(実施計画様式!AE279,―!$W$2:$X$3,2,FALSE),"error"))</f>
        <v>0</v>
      </c>
      <c r="AF279">
        <f>IF(実施計画様式!AF279="",0,IFERROR(VLOOKUP(実施計画様式!AF279,―!$AP$29:$AQ$29,2,FALSE),"error"))</f>
        <v>0</v>
      </c>
      <c r="AG279">
        <f>IF(実施計画様式!AG279="",0,IFERROR(VLOOKUP(実施計画様式!AG279,―!Y:Z,2,FALSE),"error"))</f>
        <v>0</v>
      </c>
      <c r="AH279">
        <f>IF(実施計画様式!AH279="",0,IFERROR(VLOOKUP(実施計画様式!AH279,―!AA:AB,2,FALSE),"error"))</f>
        <v>0</v>
      </c>
      <c r="AI279">
        <f>IF(実施計画様式!AI279="",0,IFERROR(VLOOKUP(実施計画様式!AI279,―!AN:AO,2,FALSE),"error"))</f>
        <v>0</v>
      </c>
      <c r="AJ279">
        <f>IF(実施計画様式!AJ279="",0,IFERROR(VLOOKUP(実施計画様式!AJ279,―!AN:AO,2,FALSE),"error"))</f>
        <v>0</v>
      </c>
      <c r="AK279">
        <f>IF(実施計画様式!AK279="",0,IFERROR(VLOOKUP(実施計画様式!AK279,―!AN:AO,2,FALSE),"error"))</f>
        <v>0</v>
      </c>
      <c r="AL279">
        <f>IF(実施計画様式!AL279="",0,1)</f>
        <v>0</v>
      </c>
      <c r="AM279">
        <f>IF(実施計画様式!AM279="",0,IFERROR(VLOOKUP(実施計画様式!AM279,―!$AP$10:$AQ$23,2,FALSE),"error"))</f>
        <v>0</v>
      </c>
      <c r="AN279">
        <f>IF(実施計画様式!AN279="",0,IFERROR(VLOOKUP(実施計画様式!AN279,―!$AP$39:$AQ$44,2,FALSE),"error"))</f>
        <v>0</v>
      </c>
      <c r="AO279">
        <f>IF(実施計画様式!AO279="",0,IFERROR(VLOOKUP(実施計画様式!AO279,参考資料1_対象分野リスト!$B$2:$C$46,2,FALSE),"error"))</f>
        <v>0</v>
      </c>
      <c r="AP279">
        <f>IF(実施計画様式!AP279="",0,IFERROR(VLOOKUP(実施計画様式!AP279,参考資料1_対象分野リスト!$B$2:$C$46,2,FALSE),"error"))</f>
        <v>0</v>
      </c>
      <c r="AQ279">
        <f>IF(実施計画様式!AQ279="",0,IFERROR(VLOOKUP(実施計画様式!AQ279,参考資料1_対象分野リスト!$B$2:$C$46,2,FALSE),"error"))</f>
        <v>0</v>
      </c>
      <c r="AR279">
        <f>IF(実施計画様式!AR279="",0,IFERROR(VLOOKUP(実施計画様式!AR279,参考資料1_対象分野リスト!$B$2:$C$46,2,FALSE),"error"))</f>
        <v>0</v>
      </c>
      <c r="AS279">
        <f>IF(実施計画様式!AS279="",0,IFERROR(VLOOKUP(実施計画様式!AS279,参考資料1_対象分野リスト!$E$5:$F$35,2,FALSE),"error"))</f>
        <v>0</v>
      </c>
      <c r="BB279">
        <f>IF(実施計画様式!BB279="",0,IFERROR(VLOOKUP(実施計画様式!BB279,―!AK:AL,2,FALSE),"error"))</f>
        <v>0</v>
      </c>
      <c r="BC279" t="str">
        <f t="shared" si="25"/>
        <v/>
      </c>
      <c r="BF279">
        <v>99</v>
      </c>
      <c r="BG279" t="str">
        <f t="shared" si="28"/>
        <v/>
      </c>
      <c r="BH279" t="str">
        <f>IF(AG279&gt;0,IF(VLOOKUP($B$62,―!$Y$2:$Z$25,2,FALSE)&lt;分岐管理シート!AG279,"予算化方法","予算化方法_未定なし"),"")</f>
        <v/>
      </c>
      <c r="BI279" t="str">
        <f t="shared" si="29"/>
        <v/>
      </c>
      <c r="BJ279" t="str">
        <f t="shared" si="30"/>
        <v/>
      </c>
      <c r="BK279" t="str">
        <f t="shared" si="31"/>
        <v/>
      </c>
      <c r="BL279" t="str">
        <f>_xlfn.IFNA(IF(AND(D279=1,M279=1),INDEX(―!$O$20:$P$26,MATCH(分岐管理シート!N279*100,―!$P$20:$P$26,0),1),""),"")</f>
        <v/>
      </c>
      <c r="BM279" t="str">
        <f>_xlfn.IFNA(IF(AND(D279=1,M279=1),INDEX(―!$O$17:$P$19,MATCH(9-分岐管理シート!N279-分岐管理シート!O279,―!$P$17:$P$19,0),1),""),"")</f>
        <v/>
      </c>
      <c r="BN279" t="str">
        <f>IF(AE279&lt;2,"",―!$AP$28)</f>
        <v/>
      </c>
      <c r="BO279" t="str">
        <f t="shared" si="27"/>
        <v/>
      </c>
      <c r="BP279" t="str">
        <f t="shared" si="32"/>
        <v/>
      </c>
      <c r="BR279">
        <f t="shared" si="26"/>
        <v>0</v>
      </c>
    </row>
    <row r="280" spans="3:70" x14ac:dyDescent="0.15">
      <c r="C280">
        <v>208</v>
      </c>
      <c r="D280" s="22">
        <f>IF(実施計画様式!D280="",0,IFERROR(VLOOKUP(実施計画様式!D280,―!A:B,2,FALSE),"error"))</f>
        <v>0</v>
      </c>
      <c r="E280">
        <f>IF(実施計画様式!E280="",0,IFERROR(VLOOKUP(実施計画様式!E280,―!$C$40:$D$47,2,FALSE),"error"))</f>
        <v>0</v>
      </c>
      <c r="F280">
        <f>IF(実施計画様式!F280="",0,IFERROR(VLOOKUP(実施計画様式!F280,―!$E$2:$F$2,2,FALSE),"error"))</f>
        <v>0</v>
      </c>
      <c r="G280">
        <f>IFERROR(VLOOKUP(実施計画様式!G280,―!$G$2:$H$2,2,FALSE),0)</f>
        <v>0</v>
      </c>
      <c r="H280">
        <f>IF(実施計画様式!H280="",0,1)</f>
        <v>0</v>
      </c>
      <c r="I280">
        <f>IF(実施計画様式!I280="",0,IFERROR(VLOOKUP(実施計画様式!I280,―!$I$2:$J$2,2,FALSE),"error"))</f>
        <v>0</v>
      </c>
      <c r="J280">
        <f>IF(実施計画様式!J280="",0,1)</f>
        <v>0</v>
      </c>
      <c r="K280">
        <f>IF(実施計画様式!K280="",0,IFERROR(VLOOKUP(実施計画様式!K280,―!K:L,2,FALSE),"error"))</f>
        <v>0</v>
      </c>
      <c r="L280">
        <f>IF(実施計画様式!L280="",0,IFERROR(VLOOKUP(実施計画様式!L280,―!$M$2:$N$2,2,FALSE),"error"))</f>
        <v>0</v>
      </c>
      <c r="M280">
        <f>IFERROR(VLOOKUP(実施計画様式!M280,―!O:P,2,FALSE),0)</f>
        <v>0</v>
      </c>
      <c r="N280">
        <f>IF(実施計画様式!N280="",0,IFERROR(VLOOKUP(実施計画様式!N280,―!$O$1:$P$12,2,FALSE),"error"))</f>
        <v>0</v>
      </c>
      <c r="O280">
        <f>IF(実施計画様式!O280="",0,IFERROR(VLOOKUP(実施計画様式!O280,―!$O$1:$P$12,2,FALSE),"error"))</f>
        <v>0</v>
      </c>
      <c r="P280">
        <f>IF(実施計画様式!P280="",0,IFERROR(VLOOKUP(実施計画様式!P280,―!$O$1:$P$12,2,FALSE),"error"))</f>
        <v>0</v>
      </c>
      <c r="Q280">
        <f>IF(実施計画様式!Q280="",0,1)</f>
        <v>0</v>
      </c>
      <c r="R280" t="s">
        <v>7625</v>
      </c>
      <c r="S280" t="s">
        <v>7625</v>
      </c>
      <c r="T280">
        <f>IF(実施計画様式!T280="",0,1)</f>
        <v>0</v>
      </c>
      <c r="U280">
        <f>IF(実施計画様式!U280="",0,1)</f>
        <v>0</v>
      </c>
      <c r="V280">
        <f>IF(実施計画様式!V280="",0,1)</f>
        <v>0</v>
      </c>
      <c r="W280">
        <f>IF(実施計画様式!W280="",0,1)</f>
        <v>0</v>
      </c>
      <c r="X280">
        <f>IF(実施計画様式!X280="",0,1)</f>
        <v>0</v>
      </c>
      <c r="Y280">
        <f>IF(実施計画様式!Y280="",0,1)</f>
        <v>0</v>
      </c>
      <c r="Z280">
        <f>IF(実施計画様式!Z280="",0,1)</f>
        <v>0</v>
      </c>
      <c r="AA280">
        <f>IF(実施計画様式!AA280="",0,1)</f>
        <v>0</v>
      </c>
      <c r="AB280">
        <f>IF(実施計画様式!AB280="",0,IFERROR(VLOOKUP(実施計画様式!AB280,―!$Q$2:$R$3,2,FALSE),"error"))</f>
        <v>0</v>
      </c>
      <c r="AC280">
        <f>IF(実施計画様式!AC280="",0,IFERROR(VLOOKUP(実施計画様式!AC280,―!$S$2:$T$3,2,FALSE),"error"))</f>
        <v>0</v>
      </c>
      <c r="AD280">
        <f>IF(実施計画様式!AD280="",0,IFERROR(VLOOKUP(実施計画様式!AD280,―!$U$2:$V$3,2,FALSE),"error"))</f>
        <v>0</v>
      </c>
      <c r="AE280">
        <f>IF(実施計画様式!AE280="",0,IFERROR(VLOOKUP(実施計画様式!AE280,―!$W$2:$X$3,2,FALSE),"error"))</f>
        <v>0</v>
      </c>
      <c r="AF280">
        <f>IF(実施計画様式!AF280="",0,IFERROR(VLOOKUP(実施計画様式!AF280,―!$AP$29:$AQ$29,2,FALSE),"error"))</f>
        <v>0</v>
      </c>
      <c r="AG280">
        <f>IF(実施計画様式!AG280="",0,IFERROR(VLOOKUP(実施計画様式!AG280,―!Y:Z,2,FALSE),"error"))</f>
        <v>0</v>
      </c>
      <c r="AH280">
        <f>IF(実施計画様式!AH280="",0,IFERROR(VLOOKUP(実施計画様式!AH280,―!AA:AB,2,FALSE),"error"))</f>
        <v>0</v>
      </c>
      <c r="AI280">
        <f>IF(実施計画様式!AI280="",0,IFERROR(VLOOKUP(実施計画様式!AI280,―!AN:AO,2,FALSE),"error"))</f>
        <v>0</v>
      </c>
      <c r="AJ280">
        <f>IF(実施計画様式!AJ280="",0,IFERROR(VLOOKUP(実施計画様式!AJ280,―!AN:AO,2,FALSE),"error"))</f>
        <v>0</v>
      </c>
      <c r="AK280">
        <f>IF(実施計画様式!AK280="",0,IFERROR(VLOOKUP(実施計画様式!AK280,―!AN:AO,2,FALSE),"error"))</f>
        <v>0</v>
      </c>
      <c r="AL280">
        <f>IF(実施計画様式!AL280="",0,1)</f>
        <v>0</v>
      </c>
      <c r="AM280">
        <f>IF(実施計画様式!AM280="",0,IFERROR(VLOOKUP(実施計画様式!AM280,―!$AP$10:$AQ$23,2,FALSE),"error"))</f>
        <v>0</v>
      </c>
      <c r="AN280">
        <f>IF(実施計画様式!AN280="",0,IFERROR(VLOOKUP(実施計画様式!AN280,―!$AP$39:$AQ$44,2,FALSE),"error"))</f>
        <v>0</v>
      </c>
      <c r="AO280">
        <f>IF(実施計画様式!AO280="",0,IFERROR(VLOOKUP(実施計画様式!AO280,参考資料1_対象分野リスト!$B$2:$C$46,2,FALSE),"error"))</f>
        <v>0</v>
      </c>
      <c r="AP280">
        <f>IF(実施計画様式!AP280="",0,IFERROR(VLOOKUP(実施計画様式!AP280,参考資料1_対象分野リスト!$B$2:$C$46,2,FALSE),"error"))</f>
        <v>0</v>
      </c>
      <c r="AQ280">
        <f>IF(実施計画様式!AQ280="",0,IFERROR(VLOOKUP(実施計画様式!AQ280,参考資料1_対象分野リスト!$B$2:$C$46,2,FALSE),"error"))</f>
        <v>0</v>
      </c>
      <c r="AR280">
        <f>IF(実施計画様式!AR280="",0,IFERROR(VLOOKUP(実施計画様式!AR280,参考資料1_対象分野リスト!$B$2:$C$46,2,FALSE),"error"))</f>
        <v>0</v>
      </c>
      <c r="AS280">
        <f>IF(実施計画様式!AS280="",0,IFERROR(VLOOKUP(実施計画様式!AS280,参考資料1_対象分野リスト!$E$5:$F$35,2,FALSE),"error"))</f>
        <v>0</v>
      </c>
      <c r="BB280">
        <f>IF(実施計画様式!BB280="",0,IFERROR(VLOOKUP(実施計画様式!BB280,―!AK:AL,2,FALSE),"error"))</f>
        <v>0</v>
      </c>
      <c r="BC280" t="str">
        <f t="shared" si="25"/>
        <v/>
      </c>
      <c r="BF280">
        <v>99</v>
      </c>
      <c r="BG280" t="str">
        <f t="shared" si="28"/>
        <v/>
      </c>
      <c r="BH280" t="str">
        <f>IF(AG280&gt;0,IF(VLOOKUP($B$62,―!$Y$2:$Z$25,2,FALSE)&lt;分岐管理シート!AG280,"予算化方法","予算化方法_未定なし"),"")</f>
        <v/>
      </c>
      <c r="BI280" t="str">
        <f t="shared" si="29"/>
        <v/>
      </c>
      <c r="BJ280" t="str">
        <f t="shared" si="30"/>
        <v/>
      </c>
      <c r="BK280" t="str">
        <f t="shared" si="31"/>
        <v/>
      </c>
      <c r="BL280" t="str">
        <f>_xlfn.IFNA(IF(AND(D280=1,M280=1),INDEX(―!$O$20:$P$26,MATCH(分岐管理シート!N280*100,―!$P$20:$P$26,0),1),""),"")</f>
        <v/>
      </c>
      <c r="BM280" t="str">
        <f>_xlfn.IFNA(IF(AND(D280=1,M280=1),INDEX(―!$O$17:$P$19,MATCH(9-分岐管理シート!N280-分岐管理シート!O280,―!$P$17:$P$19,0),1),""),"")</f>
        <v/>
      </c>
      <c r="BN280" t="str">
        <f>IF(AE280&lt;2,"",―!$AP$28)</f>
        <v/>
      </c>
      <c r="BO280" t="str">
        <f t="shared" si="27"/>
        <v/>
      </c>
      <c r="BP280" t="str">
        <f t="shared" si="32"/>
        <v/>
      </c>
      <c r="BR280">
        <f t="shared" si="26"/>
        <v>0</v>
      </c>
    </row>
    <row r="281" spans="3:70" x14ac:dyDescent="0.15">
      <c r="C281">
        <v>209</v>
      </c>
      <c r="D281" s="22">
        <f>IF(実施計画様式!D281="",0,IFERROR(VLOOKUP(実施計画様式!D281,―!A:B,2,FALSE),"error"))</f>
        <v>0</v>
      </c>
      <c r="E281">
        <f>IF(実施計画様式!E281="",0,IFERROR(VLOOKUP(実施計画様式!E281,―!$C$40:$D$47,2,FALSE),"error"))</f>
        <v>0</v>
      </c>
      <c r="F281">
        <f>IF(実施計画様式!F281="",0,IFERROR(VLOOKUP(実施計画様式!F281,―!$E$2:$F$2,2,FALSE),"error"))</f>
        <v>0</v>
      </c>
      <c r="G281">
        <f>IFERROR(VLOOKUP(実施計画様式!G281,―!$G$2:$H$2,2,FALSE),0)</f>
        <v>0</v>
      </c>
      <c r="H281">
        <f>IF(実施計画様式!H281="",0,1)</f>
        <v>0</v>
      </c>
      <c r="I281">
        <f>IF(実施計画様式!I281="",0,IFERROR(VLOOKUP(実施計画様式!I281,―!$I$2:$J$2,2,FALSE),"error"))</f>
        <v>0</v>
      </c>
      <c r="J281">
        <f>IF(実施計画様式!J281="",0,1)</f>
        <v>0</v>
      </c>
      <c r="K281">
        <f>IF(実施計画様式!K281="",0,IFERROR(VLOOKUP(実施計画様式!K281,―!K:L,2,FALSE),"error"))</f>
        <v>0</v>
      </c>
      <c r="L281">
        <f>IF(実施計画様式!L281="",0,IFERROR(VLOOKUP(実施計画様式!L281,―!$M$2:$N$2,2,FALSE),"error"))</f>
        <v>0</v>
      </c>
      <c r="M281">
        <f>IFERROR(VLOOKUP(実施計画様式!M281,―!O:P,2,FALSE),0)</f>
        <v>0</v>
      </c>
      <c r="N281">
        <f>IF(実施計画様式!N281="",0,IFERROR(VLOOKUP(実施計画様式!N281,―!$O$1:$P$12,2,FALSE),"error"))</f>
        <v>0</v>
      </c>
      <c r="O281">
        <f>IF(実施計画様式!O281="",0,IFERROR(VLOOKUP(実施計画様式!O281,―!$O$1:$P$12,2,FALSE),"error"))</f>
        <v>0</v>
      </c>
      <c r="P281">
        <f>IF(実施計画様式!P281="",0,IFERROR(VLOOKUP(実施計画様式!P281,―!$O$1:$P$12,2,FALSE),"error"))</f>
        <v>0</v>
      </c>
      <c r="Q281">
        <f>IF(実施計画様式!Q281="",0,1)</f>
        <v>0</v>
      </c>
      <c r="R281" t="s">
        <v>7625</v>
      </c>
      <c r="S281" t="s">
        <v>7625</v>
      </c>
      <c r="T281">
        <f>IF(実施計画様式!T281="",0,1)</f>
        <v>0</v>
      </c>
      <c r="U281">
        <f>IF(実施計画様式!U281="",0,1)</f>
        <v>0</v>
      </c>
      <c r="V281">
        <f>IF(実施計画様式!V281="",0,1)</f>
        <v>0</v>
      </c>
      <c r="W281">
        <f>IF(実施計画様式!W281="",0,1)</f>
        <v>0</v>
      </c>
      <c r="X281">
        <f>IF(実施計画様式!X281="",0,1)</f>
        <v>0</v>
      </c>
      <c r="Y281">
        <f>IF(実施計画様式!Y281="",0,1)</f>
        <v>0</v>
      </c>
      <c r="Z281">
        <f>IF(実施計画様式!Z281="",0,1)</f>
        <v>0</v>
      </c>
      <c r="AA281">
        <f>IF(実施計画様式!AA281="",0,1)</f>
        <v>0</v>
      </c>
      <c r="AB281">
        <f>IF(実施計画様式!AB281="",0,IFERROR(VLOOKUP(実施計画様式!AB281,―!$Q$2:$R$3,2,FALSE),"error"))</f>
        <v>0</v>
      </c>
      <c r="AC281">
        <f>IF(実施計画様式!AC281="",0,IFERROR(VLOOKUP(実施計画様式!AC281,―!$S$2:$T$3,2,FALSE),"error"))</f>
        <v>0</v>
      </c>
      <c r="AD281">
        <f>IF(実施計画様式!AD281="",0,IFERROR(VLOOKUP(実施計画様式!AD281,―!$U$2:$V$3,2,FALSE),"error"))</f>
        <v>0</v>
      </c>
      <c r="AE281">
        <f>IF(実施計画様式!AE281="",0,IFERROR(VLOOKUP(実施計画様式!AE281,―!$W$2:$X$3,2,FALSE),"error"))</f>
        <v>0</v>
      </c>
      <c r="AF281">
        <f>IF(実施計画様式!AF281="",0,IFERROR(VLOOKUP(実施計画様式!AF281,―!$AP$29:$AQ$29,2,FALSE),"error"))</f>
        <v>0</v>
      </c>
      <c r="AG281">
        <f>IF(実施計画様式!AG281="",0,IFERROR(VLOOKUP(実施計画様式!AG281,―!Y:Z,2,FALSE),"error"))</f>
        <v>0</v>
      </c>
      <c r="AH281">
        <f>IF(実施計画様式!AH281="",0,IFERROR(VLOOKUP(実施計画様式!AH281,―!AA:AB,2,FALSE),"error"))</f>
        <v>0</v>
      </c>
      <c r="AI281">
        <f>IF(実施計画様式!AI281="",0,IFERROR(VLOOKUP(実施計画様式!AI281,―!AN:AO,2,FALSE),"error"))</f>
        <v>0</v>
      </c>
      <c r="AJ281">
        <f>IF(実施計画様式!AJ281="",0,IFERROR(VLOOKUP(実施計画様式!AJ281,―!AN:AO,2,FALSE),"error"))</f>
        <v>0</v>
      </c>
      <c r="AK281">
        <f>IF(実施計画様式!AK281="",0,IFERROR(VLOOKUP(実施計画様式!AK281,―!AN:AO,2,FALSE),"error"))</f>
        <v>0</v>
      </c>
      <c r="AL281">
        <f>IF(実施計画様式!AL281="",0,1)</f>
        <v>0</v>
      </c>
      <c r="AM281">
        <f>IF(実施計画様式!AM281="",0,IFERROR(VLOOKUP(実施計画様式!AM281,―!$AP$10:$AQ$23,2,FALSE),"error"))</f>
        <v>0</v>
      </c>
      <c r="AN281">
        <f>IF(実施計画様式!AN281="",0,IFERROR(VLOOKUP(実施計画様式!AN281,―!$AP$39:$AQ$44,2,FALSE),"error"))</f>
        <v>0</v>
      </c>
      <c r="AO281">
        <f>IF(実施計画様式!AO281="",0,IFERROR(VLOOKUP(実施計画様式!AO281,参考資料1_対象分野リスト!$B$2:$C$46,2,FALSE),"error"))</f>
        <v>0</v>
      </c>
      <c r="AP281">
        <f>IF(実施計画様式!AP281="",0,IFERROR(VLOOKUP(実施計画様式!AP281,参考資料1_対象分野リスト!$B$2:$C$46,2,FALSE),"error"))</f>
        <v>0</v>
      </c>
      <c r="AQ281">
        <f>IF(実施計画様式!AQ281="",0,IFERROR(VLOOKUP(実施計画様式!AQ281,参考資料1_対象分野リスト!$B$2:$C$46,2,FALSE),"error"))</f>
        <v>0</v>
      </c>
      <c r="AR281">
        <f>IF(実施計画様式!AR281="",0,IFERROR(VLOOKUP(実施計画様式!AR281,参考資料1_対象分野リスト!$B$2:$C$46,2,FALSE),"error"))</f>
        <v>0</v>
      </c>
      <c r="AS281">
        <f>IF(実施計画様式!AS281="",0,IFERROR(VLOOKUP(実施計画様式!AS281,参考資料1_対象分野リスト!$E$5:$F$35,2,FALSE),"error"))</f>
        <v>0</v>
      </c>
      <c r="BB281">
        <f>IF(実施計画様式!BB281="",0,IFERROR(VLOOKUP(実施計画様式!BB281,―!AK:AL,2,FALSE),"error"))</f>
        <v>0</v>
      </c>
      <c r="BC281" t="str">
        <f t="shared" si="25"/>
        <v/>
      </c>
      <c r="BF281">
        <v>99</v>
      </c>
      <c r="BG281" t="str">
        <f t="shared" si="28"/>
        <v/>
      </c>
      <c r="BH281" t="str">
        <f>IF(AG281&gt;0,IF(VLOOKUP($B$62,―!$Y$2:$Z$25,2,FALSE)&lt;分岐管理シート!AG281,"予算化方法","予算化方法_未定なし"),"")</f>
        <v/>
      </c>
      <c r="BI281" t="str">
        <f t="shared" si="29"/>
        <v/>
      </c>
      <c r="BJ281" t="str">
        <f t="shared" si="30"/>
        <v/>
      </c>
      <c r="BK281" t="str">
        <f t="shared" si="31"/>
        <v/>
      </c>
      <c r="BL281" t="str">
        <f>_xlfn.IFNA(IF(AND(D281=1,M281=1),INDEX(―!$O$20:$P$26,MATCH(分岐管理シート!N281*100,―!$P$20:$P$26,0),1),""),"")</f>
        <v/>
      </c>
      <c r="BM281" t="str">
        <f>_xlfn.IFNA(IF(AND(D281=1,M281=1),INDEX(―!$O$17:$P$19,MATCH(9-分岐管理シート!N281-分岐管理シート!O281,―!$P$17:$P$19,0),1),""),"")</f>
        <v/>
      </c>
      <c r="BN281" t="str">
        <f>IF(AE281&lt;2,"",―!$AP$28)</f>
        <v/>
      </c>
      <c r="BO281" t="str">
        <f t="shared" si="27"/>
        <v/>
      </c>
      <c r="BP281" t="str">
        <f t="shared" si="32"/>
        <v/>
      </c>
      <c r="BR281">
        <f t="shared" si="26"/>
        <v>0</v>
      </c>
    </row>
    <row r="282" spans="3:70" x14ac:dyDescent="0.15">
      <c r="C282">
        <v>210</v>
      </c>
      <c r="D282" s="22">
        <f>IF(実施計画様式!D282="",0,IFERROR(VLOOKUP(実施計画様式!D282,―!A:B,2,FALSE),"error"))</f>
        <v>0</v>
      </c>
      <c r="E282">
        <f>IF(実施計画様式!E282="",0,IFERROR(VLOOKUP(実施計画様式!E282,―!$C$40:$D$47,2,FALSE),"error"))</f>
        <v>0</v>
      </c>
      <c r="F282">
        <f>IF(実施計画様式!F282="",0,IFERROR(VLOOKUP(実施計画様式!F282,―!$E$2:$F$2,2,FALSE),"error"))</f>
        <v>0</v>
      </c>
      <c r="G282">
        <f>IFERROR(VLOOKUP(実施計画様式!G282,―!$G$2:$H$2,2,FALSE),0)</f>
        <v>0</v>
      </c>
      <c r="H282">
        <f>IF(実施計画様式!H282="",0,1)</f>
        <v>0</v>
      </c>
      <c r="I282">
        <f>IF(実施計画様式!I282="",0,IFERROR(VLOOKUP(実施計画様式!I282,―!$I$2:$J$2,2,FALSE),"error"))</f>
        <v>0</v>
      </c>
      <c r="J282">
        <f>IF(実施計画様式!J282="",0,1)</f>
        <v>0</v>
      </c>
      <c r="K282">
        <f>IF(実施計画様式!K282="",0,IFERROR(VLOOKUP(実施計画様式!K282,―!K:L,2,FALSE),"error"))</f>
        <v>0</v>
      </c>
      <c r="L282">
        <f>IF(実施計画様式!L282="",0,IFERROR(VLOOKUP(実施計画様式!L282,―!$M$2:$N$2,2,FALSE),"error"))</f>
        <v>0</v>
      </c>
      <c r="M282">
        <f>IFERROR(VLOOKUP(実施計画様式!M282,―!O:P,2,FALSE),0)</f>
        <v>0</v>
      </c>
      <c r="N282">
        <f>IF(実施計画様式!N282="",0,IFERROR(VLOOKUP(実施計画様式!N282,―!$O$1:$P$12,2,FALSE),"error"))</f>
        <v>0</v>
      </c>
      <c r="O282">
        <f>IF(実施計画様式!O282="",0,IFERROR(VLOOKUP(実施計画様式!O282,―!$O$1:$P$12,2,FALSE),"error"))</f>
        <v>0</v>
      </c>
      <c r="P282">
        <f>IF(実施計画様式!P282="",0,IFERROR(VLOOKUP(実施計画様式!P282,―!$O$1:$P$12,2,FALSE),"error"))</f>
        <v>0</v>
      </c>
      <c r="Q282">
        <f>IF(実施計画様式!Q282="",0,1)</f>
        <v>0</v>
      </c>
      <c r="R282" t="s">
        <v>7625</v>
      </c>
      <c r="S282" t="s">
        <v>7625</v>
      </c>
      <c r="T282">
        <f>IF(実施計画様式!T282="",0,1)</f>
        <v>0</v>
      </c>
      <c r="U282">
        <f>IF(実施計画様式!U282="",0,1)</f>
        <v>0</v>
      </c>
      <c r="V282">
        <f>IF(実施計画様式!V282="",0,1)</f>
        <v>0</v>
      </c>
      <c r="W282">
        <f>IF(実施計画様式!W282="",0,1)</f>
        <v>0</v>
      </c>
      <c r="X282">
        <f>IF(実施計画様式!X282="",0,1)</f>
        <v>0</v>
      </c>
      <c r="Y282">
        <f>IF(実施計画様式!Y282="",0,1)</f>
        <v>0</v>
      </c>
      <c r="Z282">
        <f>IF(実施計画様式!Z282="",0,1)</f>
        <v>0</v>
      </c>
      <c r="AA282">
        <f>IF(実施計画様式!AA282="",0,1)</f>
        <v>0</v>
      </c>
      <c r="AB282">
        <f>IF(実施計画様式!AB282="",0,IFERROR(VLOOKUP(実施計画様式!AB282,―!$Q$2:$R$3,2,FALSE),"error"))</f>
        <v>0</v>
      </c>
      <c r="AC282">
        <f>IF(実施計画様式!AC282="",0,IFERROR(VLOOKUP(実施計画様式!AC282,―!$S$2:$T$3,2,FALSE),"error"))</f>
        <v>0</v>
      </c>
      <c r="AD282">
        <f>IF(実施計画様式!AD282="",0,IFERROR(VLOOKUP(実施計画様式!AD282,―!$U$2:$V$3,2,FALSE),"error"))</f>
        <v>0</v>
      </c>
      <c r="AE282">
        <f>IF(実施計画様式!AE282="",0,IFERROR(VLOOKUP(実施計画様式!AE282,―!$W$2:$X$3,2,FALSE),"error"))</f>
        <v>0</v>
      </c>
      <c r="AF282">
        <f>IF(実施計画様式!AF282="",0,IFERROR(VLOOKUP(実施計画様式!AF282,―!$AP$29:$AQ$29,2,FALSE),"error"))</f>
        <v>0</v>
      </c>
      <c r="AG282">
        <f>IF(実施計画様式!AG282="",0,IFERROR(VLOOKUP(実施計画様式!AG282,―!Y:Z,2,FALSE),"error"))</f>
        <v>0</v>
      </c>
      <c r="AH282">
        <f>IF(実施計画様式!AH282="",0,IFERROR(VLOOKUP(実施計画様式!AH282,―!AA:AB,2,FALSE),"error"))</f>
        <v>0</v>
      </c>
      <c r="AI282">
        <f>IF(実施計画様式!AI282="",0,IFERROR(VLOOKUP(実施計画様式!AI282,―!AN:AO,2,FALSE),"error"))</f>
        <v>0</v>
      </c>
      <c r="AJ282">
        <f>IF(実施計画様式!AJ282="",0,IFERROR(VLOOKUP(実施計画様式!AJ282,―!AN:AO,2,FALSE),"error"))</f>
        <v>0</v>
      </c>
      <c r="AK282">
        <f>IF(実施計画様式!AK282="",0,IFERROR(VLOOKUP(実施計画様式!AK282,―!AN:AO,2,FALSE),"error"))</f>
        <v>0</v>
      </c>
      <c r="AL282">
        <f>IF(実施計画様式!AL282="",0,1)</f>
        <v>0</v>
      </c>
      <c r="AM282">
        <f>IF(実施計画様式!AM282="",0,IFERROR(VLOOKUP(実施計画様式!AM282,―!$AP$10:$AQ$23,2,FALSE),"error"))</f>
        <v>0</v>
      </c>
      <c r="AN282">
        <f>IF(実施計画様式!AN282="",0,IFERROR(VLOOKUP(実施計画様式!AN282,―!$AP$39:$AQ$44,2,FALSE),"error"))</f>
        <v>0</v>
      </c>
      <c r="AO282">
        <f>IF(実施計画様式!AO282="",0,IFERROR(VLOOKUP(実施計画様式!AO282,参考資料1_対象分野リスト!$B$2:$C$46,2,FALSE),"error"))</f>
        <v>0</v>
      </c>
      <c r="AP282">
        <f>IF(実施計画様式!AP282="",0,IFERROR(VLOOKUP(実施計画様式!AP282,参考資料1_対象分野リスト!$B$2:$C$46,2,FALSE),"error"))</f>
        <v>0</v>
      </c>
      <c r="AQ282">
        <f>IF(実施計画様式!AQ282="",0,IFERROR(VLOOKUP(実施計画様式!AQ282,参考資料1_対象分野リスト!$B$2:$C$46,2,FALSE),"error"))</f>
        <v>0</v>
      </c>
      <c r="AR282">
        <f>IF(実施計画様式!AR282="",0,IFERROR(VLOOKUP(実施計画様式!AR282,参考資料1_対象分野リスト!$B$2:$C$46,2,FALSE),"error"))</f>
        <v>0</v>
      </c>
      <c r="AS282">
        <f>IF(実施計画様式!AS282="",0,IFERROR(VLOOKUP(実施計画様式!AS282,参考資料1_対象分野リスト!$E$5:$F$35,2,FALSE),"error"))</f>
        <v>0</v>
      </c>
      <c r="BB282">
        <f>IF(実施計画様式!BB282="",0,IFERROR(VLOOKUP(実施計画様式!BB282,―!AK:AL,2,FALSE),"error"))</f>
        <v>0</v>
      </c>
      <c r="BC282" t="str">
        <f t="shared" si="25"/>
        <v/>
      </c>
      <c r="BF282">
        <v>99</v>
      </c>
      <c r="BG282" t="str">
        <f t="shared" si="28"/>
        <v/>
      </c>
      <c r="BH282" t="str">
        <f>IF(AG282&gt;0,IF(VLOOKUP($B$62,―!$Y$2:$Z$25,2,FALSE)&lt;分岐管理シート!AG282,"予算化方法","予算化方法_未定なし"),"")</f>
        <v/>
      </c>
      <c r="BI282" t="str">
        <f t="shared" si="29"/>
        <v/>
      </c>
      <c r="BJ282" t="str">
        <f t="shared" si="30"/>
        <v/>
      </c>
      <c r="BK282" t="str">
        <f t="shared" si="31"/>
        <v/>
      </c>
      <c r="BL282" t="str">
        <f>_xlfn.IFNA(IF(AND(D282=1,M282=1),INDEX(―!$O$20:$P$26,MATCH(分岐管理シート!N282*100,―!$P$20:$P$26,0),1),""),"")</f>
        <v/>
      </c>
      <c r="BM282" t="str">
        <f>_xlfn.IFNA(IF(AND(D282=1,M282=1),INDEX(―!$O$17:$P$19,MATCH(9-分岐管理シート!N282-分岐管理シート!O282,―!$P$17:$P$19,0),1),""),"")</f>
        <v/>
      </c>
      <c r="BN282" t="str">
        <f>IF(AE282&lt;2,"",―!$AP$28)</f>
        <v/>
      </c>
      <c r="BO282" t="str">
        <f t="shared" si="27"/>
        <v/>
      </c>
      <c r="BP282" t="str">
        <f t="shared" si="32"/>
        <v/>
      </c>
      <c r="BR282">
        <f t="shared" si="26"/>
        <v>0</v>
      </c>
    </row>
    <row r="283" spans="3:70" x14ac:dyDescent="0.15">
      <c r="C283">
        <v>211</v>
      </c>
      <c r="D283" s="22">
        <f>IF(実施計画様式!D283="",0,IFERROR(VLOOKUP(実施計画様式!D283,―!A:B,2,FALSE),"error"))</f>
        <v>0</v>
      </c>
      <c r="E283">
        <f>IF(実施計画様式!E283="",0,IFERROR(VLOOKUP(実施計画様式!E283,―!$C$40:$D$47,2,FALSE),"error"))</f>
        <v>0</v>
      </c>
      <c r="F283">
        <f>IF(実施計画様式!F283="",0,IFERROR(VLOOKUP(実施計画様式!F283,―!$E$2:$F$2,2,FALSE),"error"))</f>
        <v>0</v>
      </c>
      <c r="G283">
        <f>IFERROR(VLOOKUP(実施計画様式!G283,―!$G$2:$H$2,2,FALSE),0)</f>
        <v>0</v>
      </c>
      <c r="H283">
        <f>IF(実施計画様式!H283="",0,1)</f>
        <v>0</v>
      </c>
      <c r="I283">
        <f>IF(実施計画様式!I283="",0,IFERROR(VLOOKUP(実施計画様式!I283,―!$I$2:$J$2,2,FALSE),"error"))</f>
        <v>0</v>
      </c>
      <c r="J283">
        <f>IF(実施計画様式!J283="",0,1)</f>
        <v>0</v>
      </c>
      <c r="K283">
        <f>IF(実施計画様式!K283="",0,IFERROR(VLOOKUP(実施計画様式!K283,―!K:L,2,FALSE),"error"))</f>
        <v>0</v>
      </c>
      <c r="L283">
        <f>IF(実施計画様式!L283="",0,IFERROR(VLOOKUP(実施計画様式!L283,―!$M$2:$N$2,2,FALSE),"error"))</f>
        <v>0</v>
      </c>
      <c r="M283">
        <f>IFERROR(VLOOKUP(実施計画様式!M283,―!O:P,2,FALSE),0)</f>
        <v>0</v>
      </c>
      <c r="N283">
        <f>IF(実施計画様式!N283="",0,IFERROR(VLOOKUP(実施計画様式!N283,―!$O$1:$P$12,2,FALSE),"error"))</f>
        <v>0</v>
      </c>
      <c r="O283">
        <f>IF(実施計画様式!O283="",0,IFERROR(VLOOKUP(実施計画様式!O283,―!$O$1:$P$12,2,FALSE),"error"))</f>
        <v>0</v>
      </c>
      <c r="P283">
        <f>IF(実施計画様式!P283="",0,IFERROR(VLOOKUP(実施計画様式!P283,―!$O$1:$P$12,2,FALSE),"error"))</f>
        <v>0</v>
      </c>
      <c r="Q283">
        <f>IF(実施計画様式!Q283="",0,1)</f>
        <v>0</v>
      </c>
      <c r="R283" t="s">
        <v>7625</v>
      </c>
      <c r="S283" t="s">
        <v>7625</v>
      </c>
      <c r="T283">
        <f>IF(実施計画様式!T283="",0,1)</f>
        <v>0</v>
      </c>
      <c r="U283">
        <f>IF(実施計画様式!U283="",0,1)</f>
        <v>0</v>
      </c>
      <c r="V283">
        <f>IF(実施計画様式!V283="",0,1)</f>
        <v>0</v>
      </c>
      <c r="W283">
        <f>IF(実施計画様式!W283="",0,1)</f>
        <v>0</v>
      </c>
      <c r="X283">
        <f>IF(実施計画様式!X283="",0,1)</f>
        <v>0</v>
      </c>
      <c r="Y283">
        <f>IF(実施計画様式!Y283="",0,1)</f>
        <v>0</v>
      </c>
      <c r="Z283">
        <f>IF(実施計画様式!Z283="",0,1)</f>
        <v>0</v>
      </c>
      <c r="AA283">
        <f>IF(実施計画様式!AA283="",0,1)</f>
        <v>0</v>
      </c>
      <c r="AB283">
        <f>IF(実施計画様式!AB283="",0,IFERROR(VLOOKUP(実施計画様式!AB283,―!$Q$2:$R$3,2,FALSE),"error"))</f>
        <v>0</v>
      </c>
      <c r="AC283">
        <f>IF(実施計画様式!AC283="",0,IFERROR(VLOOKUP(実施計画様式!AC283,―!$S$2:$T$3,2,FALSE),"error"))</f>
        <v>0</v>
      </c>
      <c r="AD283">
        <f>IF(実施計画様式!AD283="",0,IFERROR(VLOOKUP(実施計画様式!AD283,―!$U$2:$V$3,2,FALSE),"error"))</f>
        <v>0</v>
      </c>
      <c r="AE283">
        <f>IF(実施計画様式!AE283="",0,IFERROR(VLOOKUP(実施計画様式!AE283,―!$W$2:$X$3,2,FALSE),"error"))</f>
        <v>0</v>
      </c>
      <c r="AF283">
        <f>IF(実施計画様式!AF283="",0,IFERROR(VLOOKUP(実施計画様式!AF283,―!$AP$29:$AQ$29,2,FALSE),"error"))</f>
        <v>0</v>
      </c>
      <c r="AG283">
        <f>IF(実施計画様式!AG283="",0,IFERROR(VLOOKUP(実施計画様式!AG283,―!Y:Z,2,FALSE),"error"))</f>
        <v>0</v>
      </c>
      <c r="AH283">
        <f>IF(実施計画様式!AH283="",0,IFERROR(VLOOKUP(実施計画様式!AH283,―!AA:AB,2,FALSE),"error"))</f>
        <v>0</v>
      </c>
      <c r="AI283">
        <f>IF(実施計画様式!AI283="",0,IFERROR(VLOOKUP(実施計画様式!AI283,―!AN:AO,2,FALSE),"error"))</f>
        <v>0</v>
      </c>
      <c r="AJ283">
        <f>IF(実施計画様式!AJ283="",0,IFERROR(VLOOKUP(実施計画様式!AJ283,―!AN:AO,2,FALSE),"error"))</f>
        <v>0</v>
      </c>
      <c r="AK283">
        <f>IF(実施計画様式!AK283="",0,IFERROR(VLOOKUP(実施計画様式!AK283,―!AN:AO,2,FALSE),"error"))</f>
        <v>0</v>
      </c>
      <c r="AL283">
        <f>IF(実施計画様式!AL283="",0,1)</f>
        <v>0</v>
      </c>
      <c r="AM283">
        <f>IF(実施計画様式!AM283="",0,IFERROR(VLOOKUP(実施計画様式!AM283,―!$AP$10:$AQ$23,2,FALSE),"error"))</f>
        <v>0</v>
      </c>
      <c r="AN283">
        <f>IF(実施計画様式!AN283="",0,IFERROR(VLOOKUP(実施計画様式!AN283,―!$AP$39:$AQ$44,2,FALSE),"error"))</f>
        <v>0</v>
      </c>
      <c r="AO283">
        <f>IF(実施計画様式!AO283="",0,IFERROR(VLOOKUP(実施計画様式!AO283,参考資料1_対象分野リスト!$B$2:$C$46,2,FALSE),"error"))</f>
        <v>0</v>
      </c>
      <c r="AP283">
        <f>IF(実施計画様式!AP283="",0,IFERROR(VLOOKUP(実施計画様式!AP283,参考資料1_対象分野リスト!$B$2:$C$46,2,FALSE),"error"))</f>
        <v>0</v>
      </c>
      <c r="AQ283">
        <f>IF(実施計画様式!AQ283="",0,IFERROR(VLOOKUP(実施計画様式!AQ283,参考資料1_対象分野リスト!$B$2:$C$46,2,FALSE),"error"))</f>
        <v>0</v>
      </c>
      <c r="AR283">
        <f>IF(実施計画様式!AR283="",0,IFERROR(VLOOKUP(実施計画様式!AR283,参考資料1_対象分野リスト!$B$2:$C$46,2,FALSE),"error"))</f>
        <v>0</v>
      </c>
      <c r="AS283">
        <f>IF(実施計画様式!AS283="",0,IFERROR(VLOOKUP(実施計画様式!AS283,参考資料1_対象分野リスト!$E$5:$F$35,2,FALSE),"error"))</f>
        <v>0</v>
      </c>
      <c r="BB283">
        <f>IF(実施計画様式!BB283="",0,IFERROR(VLOOKUP(実施計画様式!BB283,―!AK:AL,2,FALSE),"error"))</f>
        <v>0</v>
      </c>
      <c r="BC283" t="str">
        <f t="shared" si="25"/>
        <v/>
      </c>
      <c r="BF283">
        <v>99</v>
      </c>
      <c r="BG283" t="str">
        <f t="shared" si="28"/>
        <v/>
      </c>
      <c r="BH283" t="str">
        <f>IF(AG283&gt;0,IF(VLOOKUP($B$62,―!$Y$2:$Z$25,2,FALSE)&lt;分岐管理シート!AG283,"予算化方法","予算化方法_未定なし"),"")</f>
        <v/>
      </c>
      <c r="BI283" t="str">
        <f t="shared" si="29"/>
        <v/>
      </c>
      <c r="BJ283" t="str">
        <f t="shared" si="30"/>
        <v/>
      </c>
      <c r="BK283" t="str">
        <f t="shared" si="31"/>
        <v/>
      </c>
      <c r="BL283" t="str">
        <f>_xlfn.IFNA(IF(AND(D283=1,M283=1),INDEX(―!$O$20:$P$26,MATCH(分岐管理シート!N283*100,―!$P$20:$P$26,0),1),""),"")</f>
        <v/>
      </c>
      <c r="BM283" t="str">
        <f>_xlfn.IFNA(IF(AND(D283=1,M283=1),INDEX(―!$O$17:$P$19,MATCH(9-分岐管理シート!N283-分岐管理シート!O283,―!$P$17:$P$19,0),1),""),"")</f>
        <v/>
      </c>
      <c r="BN283" t="str">
        <f>IF(AE283&lt;2,"",―!$AP$28)</f>
        <v/>
      </c>
      <c r="BO283" t="str">
        <f t="shared" si="27"/>
        <v/>
      </c>
      <c r="BP283" t="str">
        <f t="shared" si="32"/>
        <v/>
      </c>
      <c r="BR283">
        <f t="shared" si="26"/>
        <v>0</v>
      </c>
    </row>
    <row r="284" spans="3:70" x14ac:dyDescent="0.15">
      <c r="C284">
        <v>212</v>
      </c>
      <c r="D284" s="22">
        <f>IF(実施計画様式!D284="",0,IFERROR(VLOOKUP(実施計画様式!D284,―!A:B,2,FALSE),"error"))</f>
        <v>0</v>
      </c>
      <c r="E284">
        <f>IF(実施計画様式!E284="",0,IFERROR(VLOOKUP(実施計画様式!E284,―!$C$40:$D$47,2,FALSE),"error"))</f>
        <v>0</v>
      </c>
      <c r="F284">
        <f>IF(実施計画様式!F284="",0,IFERROR(VLOOKUP(実施計画様式!F284,―!$E$2:$F$2,2,FALSE),"error"))</f>
        <v>0</v>
      </c>
      <c r="G284">
        <f>IFERROR(VLOOKUP(実施計画様式!G284,―!$G$2:$H$2,2,FALSE),0)</f>
        <v>0</v>
      </c>
      <c r="H284">
        <f>IF(実施計画様式!H284="",0,1)</f>
        <v>0</v>
      </c>
      <c r="I284">
        <f>IF(実施計画様式!I284="",0,IFERROR(VLOOKUP(実施計画様式!I284,―!$I$2:$J$2,2,FALSE),"error"))</f>
        <v>0</v>
      </c>
      <c r="J284">
        <f>IF(実施計画様式!J284="",0,1)</f>
        <v>0</v>
      </c>
      <c r="K284">
        <f>IF(実施計画様式!K284="",0,IFERROR(VLOOKUP(実施計画様式!K284,―!K:L,2,FALSE),"error"))</f>
        <v>0</v>
      </c>
      <c r="L284">
        <f>IF(実施計画様式!L284="",0,IFERROR(VLOOKUP(実施計画様式!L284,―!$M$2:$N$2,2,FALSE),"error"))</f>
        <v>0</v>
      </c>
      <c r="M284">
        <f>IFERROR(VLOOKUP(実施計画様式!M284,―!O:P,2,FALSE),0)</f>
        <v>0</v>
      </c>
      <c r="N284">
        <f>IF(実施計画様式!N284="",0,IFERROR(VLOOKUP(実施計画様式!N284,―!$O$1:$P$12,2,FALSE),"error"))</f>
        <v>0</v>
      </c>
      <c r="O284">
        <f>IF(実施計画様式!O284="",0,IFERROR(VLOOKUP(実施計画様式!O284,―!$O$1:$P$12,2,FALSE),"error"))</f>
        <v>0</v>
      </c>
      <c r="P284">
        <f>IF(実施計画様式!P284="",0,IFERROR(VLOOKUP(実施計画様式!P284,―!$O$1:$P$12,2,FALSE),"error"))</f>
        <v>0</v>
      </c>
      <c r="Q284">
        <f>IF(実施計画様式!Q284="",0,1)</f>
        <v>0</v>
      </c>
      <c r="R284" t="s">
        <v>7625</v>
      </c>
      <c r="S284" t="s">
        <v>7625</v>
      </c>
      <c r="T284">
        <f>IF(実施計画様式!T284="",0,1)</f>
        <v>0</v>
      </c>
      <c r="U284">
        <f>IF(実施計画様式!U284="",0,1)</f>
        <v>0</v>
      </c>
      <c r="V284">
        <f>IF(実施計画様式!V284="",0,1)</f>
        <v>0</v>
      </c>
      <c r="W284">
        <f>IF(実施計画様式!W284="",0,1)</f>
        <v>0</v>
      </c>
      <c r="X284">
        <f>IF(実施計画様式!X284="",0,1)</f>
        <v>0</v>
      </c>
      <c r="Y284">
        <f>IF(実施計画様式!Y284="",0,1)</f>
        <v>0</v>
      </c>
      <c r="Z284">
        <f>IF(実施計画様式!Z284="",0,1)</f>
        <v>0</v>
      </c>
      <c r="AA284">
        <f>IF(実施計画様式!AA284="",0,1)</f>
        <v>0</v>
      </c>
      <c r="AB284">
        <f>IF(実施計画様式!AB284="",0,IFERROR(VLOOKUP(実施計画様式!AB284,―!$Q$2:$R$3,2,FALSE),"error"))</f>
        <v>0</v>
      </c>
      <c r="AC284">
        <f>IF(実施計画様式!AC284="",0,IFERROR(VLOOKUP(実施計画様式!AC284,―!$S$2:$T$3,2,FALSE),"error"))</f>
        <v>0</v>
      </c>
      <c r="AD284">
        <f>IF(実施計画様式!AD284="",0,IFERROR(VLOOKUP(実施計画様式!AD284,―!$U$2:$V$3,2,FALSE),"error"))</f>
        <v>0</v>
      </c>
      <c r="AE284">
        <f>IF(実施計画様式!AE284="",0,IFERROR(VLOOKUP(実施計画様式!AE284,―!$W$2:$X$3,2,FALSE),"error"))</f>
        <v>0</v>
      </c>
      <c r="AF284">
        <f>IF(実施計画様式!AF284="",0,IFERROR(VLOOKUP(実施計画様式!AF284,―!$AP$29:$AQ$29,2,FALSE),"error"))</f>
        <v>0</v>
      </c>
      <c r="AG284">
        <f>IF(実施計画様式!AG284="",0,IFERROR(VLOOKUP(実施計画様式!AG284,―!Y:Z,2,FALSE),"error"))</f>
        <v>0</v>
      </c>
      <c r="AH284">
        <f>IF(実施計画様式!AH284="",0,IFERROR(VLOOKUP(実施計画様式!AH284,―!AA:AB,2,FALSE),"error"))</f>
        <v>0</v>
      </c>
      <c r="AI284">
        <f>IF(実施計画様式!AI284="",0,IFERROR(VLOOKUP(実施計画様式!AI284,―!AN:AO,2,FALSE),"error"))</f>
        <v>0</v>
      </c>
      <c r="AJ284">
        <f>IF(実施計画様式!AJ284="",0,IFERROR(VLOOKUP(実施計画様式!AJ284,―!AN:AO,2,FALSE),"error"))</f>
        <v>0</v>
      </c>
      <c r="AK284">
        <f>IF(実施計画様式!AK284="",0,IFERROR(VLOOKUP(実施計画様式!AK284,―!AN:AO,2,FALSE),"error"))</f>
        <v>0</v>
      </c>
      <c r="AL284">
        <f>IF(実施計画様式!AL284="",0,1)</f>
        <v>0</v>
      </c>
      <c r="AM284">
        <f>IF(実施計画様式!AM284="",0,IFERROR(VLOOKUP(実施計画様式!AM284,―!$AP$10:$AQ$23,2,FALSE),"error"))</f>
        <v>0</v>
      </c>
      <c r="AN284">
        <f>IF(実施計画様式!AN284="",0,IFERROR(VLOOKUP(実施計画様式!AN284,―!$AP$39:$AQ$44,2,FALSE),"error"))</f>
        <v>0</v>
      </c>
      <c r="AO284">
        <f>IF(実施計画様式!AO284="",0,IFERROR(VLOOKUP(実施計画様式!AO284,参考資料1_対象分野リスト!$B$2:$C$46,2,FALSE),"error"))</f>
        <v>0</v>
      </c>
      <c r="AP284">
        <f>IF(実施計画様式!AP284="",0,IFERROR(VLOOKUP(実施計画様式!AP284,参考資料1_対象分野リスト!$B$2:$C$46,2,FALSE),"error"))</f>
        <v>0</v>
      </c>
      <c r="AQ284">
        <f>IF(実施計画様式!AQ284="",0,IFERROR(VLOOKUP(実施計画様式!AQ284,参考資料1_対象分野リスト!$B$2:$C$46,2,FALSE),"error"))</f>
        <v>0</v>
      </c>
      <c r="AR284">
        <f>IF(実施計画様式!AR284="",0,IFERROR(VLOOKUP(実施計画様式!AR284,参考資料1_対象分野リスト!$B$2:$C$46,2,FALSE),"error"))</f>
        <v>0</v>
      </c>
      <c r="AS284">
        <f>IF(実施計画様式!AS284="",0,IFERROR(VLOOKUP(実施計画様式!AS284,参考資料1_対象分野リスト!$E$5:$F$35,2,FALSE),"error"))</f>
        <v>0</v>
      </c>
      <c r="BB284">
        <f>IF(実施計画様式!BB284="",0,IFERROR(VLOOKUP(実施計画様式!BB284,―!AK:AL,2,FALSE),"error"))</f>
        <v>0</v>
      </c>
      <c r="BC284" t="str">
        <f t="shared" si="25"/>
        <v/>
      </c>
      <c r="BF284">
        <v>99</v>
      </c>
      <c r="BG284" t="str">
        <f t="shared" si="28"/>
        <v/>
      </c>
      <c r="BH284" t="str">
        <f>IF(AG284&gt;0,IF(VLOOKUP($B$62,―!$Y$2:$Z$25,2,FALSE)&lt;分岐管理シート!AG284,"予算化方法","予算化方法_未定なし"),"")</f>
        <v/>
      </c>
      <c r="BI284" t="str">
        <f t="shared" si="29"/>
        <v/>
      </c>
      <c r="BJ284" t="str">
        <f t="shared" si="30"/>
        <v/>
      </c>
      <c r="BK284" t="str">
        <f t="shared" si="31"/>
        <v/>
      </c>
      <c r="BL284" t="str">
        <f>_xlfn.IFNA(IF(AND(D284=1,M284=1),INDEX(―!$O$20:$P$26,MATCH(分岐管理シート!N284*100,―!$P$20:$P$26,0),1),""),"")</f>
        <v/>
      </c>
      <c r="BM284" t="str">
        <f>_xlfn.IFNA(IF(AND(D284=1,M284=1),INDEX(―!$O$17:$P$19,MATCH(9-分岐管理シート!N284-分岐管理シート!O284,―!$P$17:$P$19,0),1),""),"")</f>
        <v/>
      </c>
      <c r="BN284" t="str">
        <f>IF(AE284&lt;2,"",―!$AP$28)</f>
        <v/>
      </c>
      <c r="BO284" t="str">
        <f t="shared" si="27"/>
        <v/>
      </c>
      <c r="BP284" t="str">
        <f t="shared" si="32"/>
        <v/>
      </c>
      <c r="BR284">
        <f t="shared" si="26"/>
        <v>0</v>
      </c>
    </row>
    <row r="285" spans="3:70" x14ac:dyDescent="0.15">
      <c r="C285">
        <v>213</v>
      </c>
      <c r="D285" s="22">
        <f>IF(実施計画様式!D285="",0,IFERROR(VLOOKUP(実施計画様式!D285,―!A:B,2,FALSE),"error"))</f>
        <v>0</v>
      </c>
      <c r="E285">
        <f>IF(実施計画様式!E285="",0,IFERROR(VLOOKUP(実施計画様式!E285,―!$C$40:$D$47,2,FALSE),"error"))</f>
        <v>0</v>
      </c>
      <c r="F285">
        <f>IF(実施計画様式!F285="",0,IFERROR(VLOOKUP(実施計画様式!F285,―!$E$2:$F$2,2,FALSE),"error"))</f>
        <v>0</v>
      </c>
      <c r="G285">
        <f>IFERROR(VLOOKUP(実施計画様式!G285,―!$G$2:$H$2,2,FALSE),0)</f>
        <v>0</v>
      </c>
      <c r="H285">
        <f>IF(実施計画様式!H285="",0,1)</f>
        <v>0</v>
      </c>
      <c r="I285">
        <f>IF(実施計画様式!I285="",0,IFERROR(VLOOKUP(実施計画様式!I285,―!$I$2:$J$2,2,FALSE),"error"))</f>
        <v>0</v>
      </c>
      <c r="J285">
        <f>IF(実施計画様式!J285="",0,1)</f>
        <v>0</v>
      </c>
      <c r="K285">
        <f>IF(実施計画様式!K285="",0,IFERROR(VLOOKUP(実施計画様式!K285,―!K:L,2,FALSE),"error"))</f>
        <v>0</v>
      </c>
      <c r="L285">
        <f>IF(実施計画様式!L285="",0,IFERROR(VLOOKUP(実施計画様式!L285,―!$M$2:$N$2,2,FALSE),"error"))</f>
        <v>0</v>
      </c>
      <c r="M285">
        <f>IFERROR(VLOOKUP(実施計画様式!M285,―!O:P,2,FALSE),0)</f>
        <v>0</v>
      </c>
      <c r="N285">
        <f>IF(実施計画様式!N285="",0,IFERROR(VLOOKUP(実施計画様式!N285,―!$O$1:$P$12,2,FALSE),"error"))</f>
        <v>0</v>
      </c>
      <c r="O285">
        <f>IF(実施計画様式!O285="",0,IFERROR(VLOOKUP(実施計画様式!O285,―!$O$1:$P$12,2,FALSE),"error"))</f>
        <v>0</v>
      </c>
      <c r="P285">
        <f>IF(実施計画様式!P285="",0,IFERROR(VLOOKUP(実施計画様式!P285,―!$O$1:$P$12,2,FALSE),"error"))</f>
        <v>0</v>
      </c>
      <c r="Q285">
        <f>IF(実施計画様式!Q285="",0,1)</f>
        <v>0</v>
      </c>
      <c r="R285" t="s">
        <v>7625</v>
      </c>
      <c r="S285" t="s">
        <v>7625</v>
      </c>
      <c r="T285">
        <f>IF(実施計画様式!T285="",0,1)</f>
        <v>0</v>
      </c>
      <c r="U285">
        <f>IF(実施計画様式!U285="",0,1)</f>
        <v>0</v>
      </c>
      <c r="V285">
        <f>IF(実施計画様式!V285="",0,1)</f>
        <v>0</v>
      </c>
      <c r="W285">
        <f>IF(実施計画様式!W285="",0,1)</f>
        <v>0</v>
      </c>
      <c r="X285">
        <f>IF(実施計画様式!X285="",0,1)</f>
        <v>0</v>
      </c>
      <c r="Y285">
        <f>IF(実施計画様式!Y285="",0,1)</f>
        <v>0</v>
      </c>
      <c r="Z285">
        <f>IF(実施計画様式!Z285="",0,1)</f>
        <v>0</v>
      </c>
      <c r="AA285">
        <f>IF(実施計画様式!AA285="",0,1)</f>
        <v>0</v>
      </c>
      <c r="AB285">
        <f>IF(実施計画様式!AB285="",0,IFERROR(VLOOKUP(実施計画様式!AB285,―!$Q$2:$R$3,2,FALSE),"error"))</f>
        <v>0</v>
      </c>
      <c r="AC285">
        <f>IF(実施計画様式!AC285="",0,IFERROR(VLOOKUP(実施計画様式!AC285,―!$S$2:$T$3,2,FALSE),"error"))</f>
        <v>0</v>
      </c>
      <c r="AD285">
        <f>IF(実施計画様式!AD285="",0,IFERROR(VLOOKUP(実施計画様式!AD285,―!$U$2:$V$3,2,FALSE),"error"))</f>
        <v>0</v>
      </c>
      <c r="AE285">
        <f>IF(実施計画様式!AE285="",0,IFERROR(VLOOKUP(実施計画様式!AE285,―!$W$2:$X$3,2,FALSE),"error"))</f>
        <v>0</v>
      </c>
      <c r="AF285">
        <f>IF(実施計画様式!AF285="",0,IFERROR(VLOOKUP(実施計画様式!AF285,―!$AP$29:$AQ$29,2,FALSE),"error"))</f>
        <v>0</v>
      </c>
      <c r="AG285">
        <f>IF(実施計画様式!AG285="",0,IFERROR(VLOOKUP(実施計画様式!AG285,―!Y:Z,2,FALSE),"error"))</f>
        <v>0</v>
      </c>
      <c r="AH285">
        <f>IF(実施計画様式!AH285="",0,IFERROR(VLOOKUP(実施計画様式!AH285,―!AA:AB,2,FALSE),"error"))</f>
        <v>0</v>
      </c>
      <c r="AI285">
        <f>IF(実施計画様式!AI285="",0,IFERROR(VLOOKUP(実施計画様式!AI285,―!AN:AO,2,FALSE),"error"))</f>
        <v>0</v>
      </c>
      <c r="AJ285">
        <f>IF(実施計画様式!AJ285="",0,IFERROR(VLOOKUP(実施計画様式!AJ285,―!AN:AO,2,FALSE),"error"))</f>
        <v>0</v>
      </c>
      <c r="AK285">
        <f>IF(実施計画様式!AK285="",0,IFERROR(VLOOKUP(実施計画様式!AK285,―!AN:AO,2,FALSE),"error"))</f>
        <v>0</v>
      </c>
      <c r="AL285">
        <f>IF(実施計画様式!AL285="",0,1)</f>
        <v>0</v>
      </c>
      <c r="AM285">
        <f>IF(実施計画様式!AM285="",0,IFERROR(VLOOKUP(実施計画様式!AM285,―!$AP$10:$AQ$23,2,FALSE),"error"))</f>
        <v>0</v>
      </c>
      <c r="AN285">
        <f>IF(実施計画様式!AN285="",0,IFERROR(VLOOKUP(実施計画様式!AN285,―!$AP$39:$AQ$44,2,FALSE),"error"))</f>
        <v>0</v>
      </c>
      <c r="AO285">
        <f>IF(実施計画様式!AO285="",0,IFERROR(VLOOKUP(実施計画様式!AO285,参考資料1_対象分野リスト!$B$2:$C$46,2,FALSE),"error"))</f>
        <v>0</v>
      </c>
      <c r="AP285">
        <f>IF(実施計画様式!AP285="",0,IFERROR(VLOOKUP(実施計画様式!AP285,参考資料1_対象分野リスト!$B$2:$C$46,2,FALSE),"error"))</f>
        <v>0</v>
      </c>
      <c r="AQ285">
        <f>IF(実施計画様式!AQ285="",0,IFERROR(VLOOKUP(実施計画様式!AQ285,参考資料1_対象分野リスト!$B$2:$C$46,2,FALSE),"error"))</f>
        <v>0</v>
      </c>
      <c r="AR285">
        <f>IF(実施計画様式!AR285="",0,IFERROR(VLOOKUP(実施計画様式!AR285,参考資料1_対象分野リスト!$B$2:$C$46,2,FALSE),"error"))</f>
        <v>0</v>
      </c>
      <c r="AS285">
        <f>IF(実施計画様式!AS285="",0,IFERROR(VLOOKUP(実施計画様式!AS285,参考資料1_対象分野リスト!$E$5:$F$35,2,FALSE),"error"))</f>
        <v>0</v>
      </c>
      <c r="BB285">
        <f>IF(実施計画様式!BB285="",0,IFERROR(VLOOKUP(実施計画様式!BB285,―!AK:AL,2,FALSE),"error"))</f>
        <v>0</v>
      </c>
      <c r="BC285" t="str">
        <f t="shared" si="25"/>
        <v/>
      </c>
      <c r="BF285">
        <v>99</v>
      </c>
      <c r="BG285" t="str">
        <f t="shared" si="28"/>
        <v/>
      </c>
      <c r="BH285" t="str">
        <f>IF(AG285&gt;0,IF(VLOOKUP($B$62,―!$Y$2:$Z$25,2,FALSE)&lt;分岐管理シート!AG285,"予算化方法","予算化方法_未定なし"),"")</f>
        <v/>
      </c>
      <c r="BI285" t="str">
        <f t="shared" si="29"/>
        <v/>
      </c>
      <c r="BJ285" t="str">
        <f t="shared" si="30"/>
        <v/>
      </c>
      <c r="BK285" t="str">
        <f t="shared" si="31"/>
        <v/>
      </c>
      <c r="BL285" t="str">
        <f>_xlfn.IFNA(IF(AND(D285=1,M285=1),INDEX(―!$O$20:$P$26,MATCH(分岐管理シート!N285*100,―!$P$20:$P$26,0),1),""),"")</f>
        <v/>
      </c>
      <c r="BM285" t="str">
        <f>_xlfn.IFNA(IF(AND(D285=1,M285=1),INDEX(―!$O$17:$P$19,MATCH(9-分岐管理シート!N285-分岐管理シート!O285,―!$P$17:$P$19,0),1),""),"")</f>
        <v/>
      </c>
      <c r="BN285" t="str">
        <f>IF(AE285&lt;2,"",―!$AP$28)</f>
        <v/>
      </c>
      <c r="BO285" t="str">
        <f t="shared" si="27"/>
        <v/>
      </c>
      <c r="BP285" t="str">
        <f t="shared" si="32"/>
        <v/>
      </c>
      <c r="BR285">
        <f t="shared" si="26"/>
        <v>0</v>
      </c>
    </row>
    <row r="286" spans="3:70" x14ac:dyDescent="0.15">
      <c r="C286">
        <v>214</v>
      </c>
      <c r="D286" s="22">
        <f>IF(実施計画様式!D286="",0,IFERROR(VLOOKUP(実施計画様式!D286,―!A:B,2,FALSE),"error"))</f>
        <v>0</v>
      </c>
      <c r="E286">
        <f>IF(実施計画様式!E286="",0,IFERROR(VLOOKUP(実施計画様式!E286,―!$C$40:$D$47,2,FALSE),"error"))</f>
        <v>0</v>
      </c>
      <c r="F286">
        <f>IF(実施計画様式!F286="",0,IFERROR(VLOOKUP(実施計画様式!F286,―!$E$2:$F$2,2,FALSE),"error"))</f>
        <v>0</v>
      </c>
      <c r="G286">
        <f>IFERROR(VLOOKUP(実施計画様式!G286,―!$G$2:$H$2,2,FALSE),0)</f>
        <v>0</v>
      </c>
      <c r="H286">
        <f>IF(実施計画様式!H286="",0,1)</f>
        <v>0</v>
      </c>
      <c r="I286">
        <f>IF(実施計画様式!I286="",0,IFERROR(VLOOKUP(実施計画様式!I286,―!$I$2:$J$2,2,FALSE),"error"))</f>
        <v>0</v>
      </c>
      <c r="J286">
        <f>IF(実施計画様式!J286="",0,1)</f>
        <v>0</v>
      </c>
      <c r="K286">
        <f>IF(実施計画様式!K286="",0,IFERROR(VLOOKUP(実施計画様式!K286,―!K:L,2,FALSE),"error"))</f>
        <v>0</v>
      </c>
      <c r="L286">
        <f>IF(実施計画様式!L286="",0,IFERROR(VLOOKUP(実施計画様式!L286,―!$M$2:$N$2,2,FALSE),"error"))</f>
        <v>0</v>
      </c>
      <c r="M286">
        <f>IFERROR(VLOOKUP(実施計画様式!M286,―!O:P,2,FALSE),0)</f>
        <v>0</v>
      </c>
      <c r="N286">
        <f>IF(実施計画様式!N286="",0,IFERROR(VLOOKUP(実施計画様式!N286,―!$O$1:$P$12,2,FALSE),"error"))</f>
        <v>0</v>
      </c>
      <c r="O286">
        <f>IF(実施計画様式!O286="",0,IFERROR(VLOOKUP(実施計画様式!O286,―!$O$1:$P$12,2,FALSE),"error"))</f>
        <v>0</v>
      </c>
      <c r="P286">
        <f>IF(実施計画様式!P286="",0,IFERROR(VLOOKUP(実施計画様式!P286,―!$O$1:$P$12,2,FALSE),"error"))</f>
        <v>0</v>
      </c>
      <c r="Q286">
        <f>IF(実施計画様式!Q286="",0,1)</f>
        <v>0</v>
      </c>
      <c r="R286" t="s">
        <v>7625</v>
      </c>
      <c r="S286" t="s">
        <v>7625</v>
      </c>
      <c r="T286">
        <f>IF(実施計画様式!T286="",0,1)</f>
        <v>0</v>
      </c>
      <c r="U286">
        <f>IF(実施計画様式!U286="",0,1)</f>
        <v>0</v>
      </c>
      <c r="V286">
        <f>IF(実施計画様式!V286="",0,1)</f>
        <v>0</v>
      </c>
      <c r="W286">
        <f>IF(実施計画様式!W286="",0,1)</f>
        <v>0</v>
      </c>
      <c r="X286">
        <f>IF(実施計画様式!X286="",0,1)</f>
        <v>0</v>
      </c>
      <c r="Y286">
        <f>IF(実施計画様式!Y286="",0,1)</f>
        <v>0</v>
      </c>
      <c r="Z286">
        <f>IF(実施計画様式!Z286="",0,1)</f>
        <v>0</v>
      </c>
      <c r="AA286">
        <f>IF(実施計画様式!AA286="",0,1)</f>
        <v>0</v>
      </c>
      <c r="AB286">
        <f>IF(実施計画様式!AB286="",0,IFERROR(VLOOKUP(実施計画様式!AB286,―!$Q$2:$R$3,2,FALSE),"error"))</f>
        <v>0</v>
      </c>
      <c r="AC286">
        <f>IF(実施計画様式!AC286="",0,IFERROR(VLOOKUP(実施計画様式!AC286,―!$S$2:$T$3,2,FALSE),"error"))</f>
        <v>0</v>
      </c>
      <c r="AD286">
        <f>IF(実施計画様式!AD286="",0,IFERROR(VLOOKUP(実施計画様式!AD286,―!$U$2:$V$3,2,FALSE),"error"))</f>
        <v>0</v>
      </c>
      <c r="AE286">
        <f>IF(実施計画様式!AE286="",0,IFERROR(VLOOKUP(実施計画様式!AE286,―!$W$2:$X$3,2,FALSE),"error"))</f>
        <v>0</v>
      </c>
      <c r="AF286">
        <f>IF(実施計画様式!AF286="",0,IFERROR(VLOOKUP(実施計画様式!AF286,―!$AP$29:$AQ$29,2,FALSE),"error"))</f>
        <v>0</v>
      </c>
      <c r="AG286">
        <f>IF(実施計画様式!AG286="",0,IFERROR(VLOOKUP(実施計画様式!AG286,―!Y:Z,2,FALSE),"error"))</f>
        <v>0</v>
      </c>
      <c r="AH286">
        <f>IF(実施計画様式!AH286="",0,IFERROR(VLOOKUP(実施計画様式!AH286,―!AA:AB,2,FALSE),"error"))</f>
        <v>0</v>
      </c>
      <c r="AI286">
        <f>IF(実施計画様式!AI286="",0,IFERROR(VLOOKUP(実施計画様式!AI286,―!AN:AO,2,FALSE),"error"))</f>
        <v>0</v>
      </c>
      <c r="AJ286">
        <f>IF(実施計画様式!AJ286="",0,IFERROR(VLOOKUP(実施計画様式!AJ286,―!AN:AO,2,FALSE),"error"))</f>
        <v>0</v>
      </c>
      <c r="AK286">
        <f>IF(実施計画様式!AK286="",0,IFERROR(VLOOKUP(実施計画様式!AK286,―!AN:AO,2,FALSE),"error"))</f>
        <v>0</v>
      </c>
      <c r="AL286">
        <f>IF(実施計画様式!AL286="",0,1)</f>
        <v>0</v>
      </c>
      <c r="AM286">
        <f>IF(実施計画様式!AM286="",0,IFERROR(VLOOKUP(実施計画様式!AM286,―!$AP$10:$AQ$23,2,FALSE),"error"))</f>
        <v>0</v>
      </c>
      <c r="AN286">
        <f>IF(実施計画様式!AN286="",0,IFERROR(VLOOKUP(実施計画様式!AN286,―!$AP$39:$AQ$44,2,FALSE),"error"))</f>
        <v>0</v>
      </c>
      <c r="AO286">
        <f>IF(実施計画様式!AO286="",0,IFERROR(VLOOKUP(実施計画様式!AO286,参考資料1_対象分野リスト!$B$2:$C$46,2,FALSE),"error"))</f>
        <v>0</v>
      </c>
      <c r="AP286">
        <f>IF(実施計画様式!AP286="",0,IFERROR(VLOOKUP(実施計画様式!AP286,参考資料1_対象分野リスト!$B$2:$C$46,2,FALSE),"error"))</f>
        <v>0</v>
      </c>
      <c r="AQ286">
        <f>IF(実施計画様式!AQ286="",0,IFERROR(VLOOKUP(実施計画様式!AQ286,参考資料1_対象分野リスト!$B$2:$C$46,2,FALSE),"error"))</f>
        <v>0</v>
      </c>
      <c r="AR286">
        <f>IF(実施計画様式!AR286="",0,IFERROR(VLOOKUP(実施計画様式!AR286,参考資料1_対象分野リスト!$B$2:$C$46,2,FALSE),"error"))</f>
        <v>0</v>
      </c>
      <c r="AS286">
        <f>IF(実施計画様式!AS286="",0,IFERROR(VLOOKUP(実施計画様式!AS286,参考資料1_対象分野リスト!$E$5:$F$35,2,FALSE),"error"))</f>
        <v>0</v>
      </c>
      <c r="BB286">
        <f>IF(実施計画様式!BB286="",0,IFERROR(VLOOKUP(実施計画様式!BB286,―!AK:AL,2,FALSE),"error"))</f>
        <v>0</v>
      </c>
      <c r="BC286" t="str">
        <f t="shared" si="25"/>
        <v/>
      </c>
      <c r="BF286">
        <v>99</v>
      </c>
      <c r="BG286" t="str">
        <f t="shared" si="28"/>
        <v/>
      </c>
      <c r="BH286" t="str">
        <f>IF(AG286&gt;0,IF(VLOOKUP($B$62,―!$Y$2:$Z$25,2,FALSE)&lt;分岐管理シート!AG286,"予算化方法","予算化方法_未定なし"),"")</f>
        <v/>
      </c>
      <c r="BI286" t="str">
        <f t="shared" si="29"/>
        <v/>
      </c>
      <c r="BJ286" t="str">
        <f t="shared" si="30"/>
        <v/>
      </c>
      <c r="BK286" t="str">
        <f t="shared" si="31"/>
        <v/>
      </c>
      <c r="BL286" t="str">
        <f>_xlfn.IFNA(IF(AND(D286=1,M286=1),INDEX(―!$O$20:$P$26,MATCH(分岐管理シート!N286*100,―!$P$20:$P$26,0),1),""),"")</f>
        <v/>
      </c>
      <c r="BM286" t="str">
        <f>_xlfn.IFNA(IF(AND(D286=1,M286=1),INDEX(―!$O$17:$P$19,MATCH(9-分岐管理シート!N286-分岐管理シート!O286,―!$P$17:$P$19,0),1),""),"")</f>
        <v/>
      </c>
      <c r="BN286" t="str">
        <f>IF(AE286&lt;2,"",―!$AP$28)</f>
        <v/>
      </c>
      <c r="BO286" t="str">
        <f t="shared" si="27"/>
        <v/>
      </c>
      <c r="BP286" t="str">
        <f t="shared" si="32"/>
        <v/>
      </c>
      <c r="BR286">
        <f t="shared" si="26"/>
        <v>0</v>
      </c>
    </row>
    <row r="287" spans="3:70" x14ac:dyDescent="0.15">
      <c r="C287">
        <v>215</v>
      </c>
      <c r="D287" s="22">
        <f>IF(実施計画様式!D287="",0,IFERROR(VLOOKUP(実施計画様式!D287,―!A:B,2,FALSE),"error"))</f>
        <v>0</v>
      </c>
      <c r="E287">
        <f>IF(実施計画様式!E287="",0,IFERROR(VLOOKUP(実施計画様式!E287,―!$C$40:$D$47,2,FALSE),"error"))</f>
        <v>0</v>
      </c>
      <c r="F287">
        <f>IF(実施計画様式!F287="",0,IFERROR(VLOOKUP(実施計画様式!F287,―!$E$2:$F$2,2,FALSE),"error"))</f>
        <v>0</v>
      </c>
      <c r="G287">
        <f>IFERROR(VLOOKUP(実施計画様式!G287,―!$G$2:$H$2,2,FALSE),0)</f>
        <v>0</v>
      </c>
      <c r="H287">
        <f>IF(実施計画様式!H287="",0,1)</f>
        <v>0</v>
      </c>
      <c r="I287">
        <f>IF(実施計画様式!I287="",0,IFERROR(VLOOKUP(実施計画様式!I287,―!$I$2:$J$2,2,FALSE),"error"))</f>
        <v>0</v>
      </c>
      <c r="J287">
        <f>IF(実施計画様式!J287="",0,1)</f>
        <v>0</v>
      </c>
      <c r="K287">
        <f>IF(実施計画様式!K287="",0,IFERROR(VLOOKUP(実施計画様式!K287,―!K:L,2,FALSE),"error"))</f>
        <v>0</v>
      </c>
      <c r="L287">
        <f>IF(実施計画様式!L287="",0,IFERROR(VLOOKUP(実施計画様式!L287,―!$M$2:$N$2,2,FALSE),"error"))</f>
        <v>0</v>
      </c>
      <c r="M287">
        <f>IFERROR(VLOOKUP(実施計画様式!M287,―!O:P,2,FALSE),0)</f>
        <v>0</v>
      </c>
      <c r="N287">
        <f>IF(実施計画様式!N287="",0,IFERROR(VLOOKUP(実施計画様式!N287,―!$O$1:$P$12,2,FALSE),"error"))</f>
        <v>0</v>
      </c>
      <c r="O287">
        <f>IF(実施計画様式!O287="",0,IFERROR(VLOOKUP(実施計画様式!O287,―!$O$1:$P$12,2,FALSE),"error"))</f>
        <v>0</v>
      </c>
      <c r="P287">
        <f>IF(実施計画様式!P287="",0,IFERROR(VLOOKUP(実施計画様式!P287,―!$O$1:$P$12,2,FALSE),"error"))</f>
        <v>0</v>
      </c>
      <c r="Q287">
        <f>IF(実施計画様式!Q287="",0,1)</f>
        <v>0</v>
      </c>
      <c r="R287" t="s">
        <v>7625</v>
      </c>
      <c r="S287" t="s">
        <v>7625</v>
      </c>
      <c r="T287">
        <f>IF(実施計画様式!T287="",0,1)</f>
        <v>0</v>
      </c>
      <c r="U287">
        <f>IF(実施計画様式!U287="",0,1)</f>
        <v>0</v>
      </c>
      <c r="V287">
        <f>IF(実施計画様式!V287="",0,1)</f>
        <v>0</v>
      </c>
      <c r="W287">
        <f>IF(実施計画様式!W287="",0,1)</f>
        <v>0</v>
      </c>
      <c r="X287">
        <f>IF(実施計画様式!X287="",0,1)</f>
        <v>0</v>
      </c>
      <c r="Y287">
        <f>IF(実施計画様式!Y287="",0,1)</f>
        <v>0</v>
      </c>
      <c r="Z287">
        <f>IF(実施計画様式!Z287="",0,1)</f>
        <v>0</v>
      </c>
      <c r="AA287">
        <f>IF(実施計画様式!AA287="",0,1)</f>
        <v>0</v>
      </c>
      <c r="AB287">
        <f>IF(実施計画様式!AB287="",0,IFERROR(VLOOKUP(実施計画様式!AB287,―!$Q$2:$R$3,2,FALSE),"error"))</f>
        <v>0</v>
      </c>
      <c r="AC287">
        <f>IF(実施計画様式!AC287="",0,IFERROR(VLOOKUP(実施計画様式!AC287,―!$S$2:$T$3,2,FALSE),"error"))</f>
        <v>0</v>
      </c>
      <c r="AD287">
        <f>IF(実施計画様式!AD287="",0,IFERROR(VLOOKUP(実施計画様式!AD287,―!$U$2:$V$3,2,FALSE),"error"))</f>
        <v>0</v>
      </c>
      <c r="AE287">
        <f>IF(実施計画様式!AE287="",0,IFERROR(VLOOKUP(実施計画様式!AE287,―!$W$2:$X$3,2,FALSE),"error"))</f>
        <v>0</v>
      </c>
      <c r="AF287">
        <f>IF(実施計画様式!AF287="",0,IFERROR(VLOOKUP(実施計画様式!AF287,―!$AP$29:$AQ$29,2,FALSE),"error"))</f>
        <v>0</v>
      </c>
      <c r="AG287">
        <f>IF(実施計画様式!AG287="",0,IFERROR(VLOOKUP(実施計画様式!AG287,―!Y:Z,2,FALSE),"error"))</f>
        <v>0</v>
      </c>
      <c r="AH287">
        <f>IF(実施計画様式!AH287="",0,IFERROR(VLOOKUP(実施計画様式!AH287,―!AA:AB,2,FALSE),"error"))</f>
        <v>0</v>
      </c>
      <c r="AI287">
        <f>IF(実施計画様式!AI287="",0,IFERROR(VLOOKUP(実施計画様式!AI287,―!AN:AO,2,FALSE),"error"))</f>
        <v>0</v>
      </c>
      <c r="AJ287">
        <f>IF(実施計画様式!AJ287="",0,IFERROR(VLOOKUP(実施計画様式!AJ287,―!AN:AO,2,FALSE),"error"))</f>
        <v>0</v>
      </c>
      <c r="AK287">
        <f>IF(実施計画様式!AK287="",0,IFERROR(VLOOKUP(実施計画様式!AK287,―!AN:AO,2,FALSE),"error"))</f>
        <v>0</v>
      </c>
      <c r="AL287">
        <f>IF(実施計画様式!AL287="",0,1)</f>
        <v>0</v>
      </c>
      <c r="AM287">
        <f>IF(実施計画様式!AM287="",0,IFERROR(VLOOKUP(実施計画様式!AM287,―!$AP$10:$AQ$23,2,FALSE),"error"))</f>
        <v>0</v>
      </c>
      <c r="AN287">
        <f>IF(実施計画様式!AN287="",0,IFERROR(VLOOKUP(実施計画様式!AN287,―!$AP$39:$AQ$44,2,FALSE),"error"))</f>
        <v>0</v>
      </c>
      <c r="AO287">
        <f>IF(実施計画様式!AO287="",0,IFERROR(VLOOKUP(実施計画様式!AO287,参考資料1_対象分野リスト!$B$2:$C$46,2,FALSE),"error"))</f>
        <v>0</v>
      </c>
      <c r="AP287">
        <f>IF(実施計画様式!AP287="",0,IFERROR(VLOOKUP(実施計画様式!AP287,参考資料1_対象分野リスト!$B$2:$C$46,2,FALSE),"error"))</f>
        <v>0</v>
      </c>
      <c r="AQ287">
        <f>IF(実施計画様式!AQ287="",0,IFERROR(VLOOKUP(実施計画様式!AQ287,参考資料1_対象分野リスト!$B$2:$C$46,2,FALSE),"error"))</f>
        <v>0</v>
      </c>
      <c r="AR287">
        <f>IF(実施計画様式!AR287="",0,IFERROR(VLOOKUP(実施計画様式!AR287,参考資料1_対象分野リスト!$B$2:$C$46,2,FALSE),"error"))</f>
        <v>0</v>
      </c>
      <c r="AS287">
        <f>IF(実施計画様式!AS287="",0,IFERROR(VLOOKUP(実施計画様式!AS287,参考資料1_対象分野リスト!$E$5:$F$35,2,FALSE),"error"))</f>
        <v>0</v>
      </c>
      <c r="BB287">
        <f>IF(実施計画様式!BB287="",0,IFERROR(VLOOKUP(実施計画様式!BB287,―!AK:AL,2,FALSE),"error"))</f>
        <v>0</v>
      </c>
      <c r="BC287" t="str">
        <f t="shared" si="25"/>
        <v/>
      </c>
      <c r="BF287">
        <v>99</v>
      </c>
      <c r="BG287" t="str">
        <f t="shared" si="28"/>
        <v/>
      </c>
      <c r="BH287" t="str">
        <f>IF(AG287&gt;0,IF(VLOOKUP($B$62,―!$Y$2:$Z$25,2,FALSE)&lt;分岐管理シート!AG287,"予算化方法","予算化方法_未定なし"),"")</f>
        <v/>
      </c>
      <c r="BI287" t="str">
        <f t="shared" si="29"/>
        <v/>
      </c>
      <c r="BJ287" t="str">
        <f t="shared" si="30"/>
        <v/>
      </c>
      <c r="BK287" t="str">
        <f t="shared" si="31"/>
        <v/>
      </c>
      <c r="BL287" t="str">
        <f>_xlfn.IFNA(IF(AND(D287=1,M287=1),INDEX(―!$O$20:$P$26,MATCH(分岐管理シート!N287*100,―!$P$20:$P$26,0),1),""),"")</f>
        <v/>
      </c>
      <c r="BM287" t="str">
        <f>_xlfn.IFNA(IF(AND(D287=1,M287=1),INDEX(―!$O$17:$P$19,MATCH(9-分岐管理シート!N287-分岐管理シート!O287,―!$P$17:$P$19,0),1),""),"")</f>
        <v/>
      </c>
      <c r="BN287" t="str">
        <f>IF(AE287&lt;2,"",―!$AP$28)</f>
        <v/>
      </c>
      <c r="BO287" t="str">
        <f t="shared" si="27"/>
        <v/>
      </c>
      <c r="BP287" t="str">
        <f t="shared" si="32"/>
        <v/>
      </c>
      <c r="BR287">
        <f t="shared" si="26"/>
        <v>0</v>
      </c>
    </row>
    <row r="288" spans="3:70" x14ac:dyDescent="0.15">
      <c r="C288">
        <v>216</v>
      </c>
      <c r="D288" s="22">
        <f>IF(実施計画様式!D288="",0,IFERROR(VLOOKUP(実施計画様式!D288,―!A:B,2,FALSE),"error"))</f>
        <v>0</v>
      </c>
      <c r="E288">
        <f>IF(実施計画様式!E288="",0,IFERROR(VLOOKUP(実施計画様式!E288,―!$C$40:$D$47,2,FALSE),"error"))</f>
        <v>0</v>
      </c>
      <c r="F288">
        <f>IF(実施計画様式!F288="",0,IFERROR(VLOOKUP(実施計画様式!F288,―!$E$2:$F$2,2,FALSE),"error"))</f>
        <v>0</v>
      </c>
      <c r="G288">
        <f>IFERROR(VLOOKUP(実施計画様式!G288,―!$G$2:$H$2,2,FALSE),0)</f>
        <v>0</v>
      </c>
      <c r="H288">
        <f>IF(実施計画様式!H288="",0,1)</f>
        <v>0</v>
      </c>
      <c r="I288">
        <f>IF(実施計画様式!I288="",0,IFERROR(VLOOKUP(実施計画様式!I288,―!$I$2:$J$2,2,FALSE),"error"))</f>
        <v>0</v>
      </c>
      <c r="J288">
        <f>IF(実施計画様式!J288="",0,1)</f>
        <v>0</v>
      </c>
      <c r="K288">
        <f>IF(実施計画様式!K288="",0,IFERROR(VLOOKUP(実施計画様式!K288,―!K:L,2,FALSE),"error"))</f>
        <v>0</v>
      </c>
      <c r="L288">
        <f>IF(実施計画様式!L288="",0,IFERROR(VLOOKUP(実施計画様式!L288,―!$M$2:$N$2,2,FALSE),"error"))</f>
        <v>0</v>
      </c>
      <c r="M288">
        <f>IFERROR(VLOOKUP(実施計画様式!M288,―!O:P,2,FALSE),0)</f>
        <v>0</v>
      </c>
      <c r="N288">
        <f>IF(実施計画様式!N288="",0,IFERROR(VLOOKUP(実施計画様式!N288,―!$O$1:$P$12,2,FALSE),"error"))</f>
        <v>0</v>
      </c>
      <c r="O288">
        <f>IF(実施計画様式!O288="",0,IFERROR(VLOOKUP(実施計画様式!O288,―!$O$1:$P$12,2,FALSE),"error"))</f>
        <v>0</v>
      </c>
      <c r="P288">
        <f>IF(実施計画様式!P288="",0,IFERROR(VLOOKUP(実施計画様式!P288,―!$O$1:$P$12,2,FALSE),"error"))</f>
        <v>0</v>
      </c>
      <c r="Q288">
        <f>IF(実施計画様式!Q288="",0,1)</f>
        <v>0</v>
      </c>
      <c r="R288" t="s">
        <v>7625</v>
      </c>
      <c r="S288" t="s">
        <v>7625</v>
      </c>
      <c r="T288">
        <f>IF(実施計画様式!T288="",0,1)</f>
        <v>0</v>
      </c>
      <c r="U288">
        <f>IF(実施計画様式!U288="",0,1)</f>
        <v>0</v>
      </c>
      <c r="V288">
        <f>IF(実施計画様式!V288="",0,1)</f>
        <v>0</v>
      </c>
      <c r="W288">
        <f>IF(実施計画様式!W288="",0,1)</f>
        <v>0</v>
      </c>
      <c r="X288">
        <f>IF(実施計画様式!X288="",0,1)</f>
        <v>0</v>
      </c>
      <c r="Y288">
        <f>IF(実施計画様式!Y288="",0,1)</f>
        <v>0</v>
      </c>
      <c r="Z288">
        <f>IF(実施計画様式!Z288="",0,1)</f>
        <v>0</v>
      </c>
      <c r="AA288">
        <f>IF(実施計画様式!AA288="",0,1)</f>
        <v>0</v>
      </c>
      <c r="AB288">
        <f>IF(実施計画様式!AB288="",0,IFERROR(VLOOKUP(実施計画様式!AB288,―!$Q$2:$R$3,2,FALSE),"error"))</f>
        <v>0</v>
      </c>
      <c r="AC288">
        <f>IF(実施計画様式!AC288="",0,IFERROR(VLOOKUP(実施計画様式!AC288,―!$S$2:$T$3,2,FALSE),"error"))</f>
        <v>0</v>
      </c>
      <c r="AD288">
        <f>IF(実施計画様式!AD288="",0,IFERROR(VLOOKUP(実施計画様式!AD288,―!$U$2:$V$3,2,FALSE),"error"))</f>
        <v>0</v>
      </c>
      <c r="AE288">
        <f>IF(実施計画様式!AE288="",0,IFERROR(VLOOKUP(実施計画様式!AE288,―!$W$2:$X$3,2,FALSE),"error"))</f>
        <v>0</v>
      </c>
      <c r="AF288">
        <f>IF(実施計画様式!AF288="",0,IFERROR(VLOOKUP(実施計画様式!AF288,―!$AP$29:$AQ$29,2,FALSE),"error"))</f>
        <v>0</v>
      </c>
      <c r="AG288">
        <f>IF(実施計画様式!AG288="",0,IFERROR(VLOOKUP(実施計画様式!AG288,―!Y:Z,2,FALSE),"error"))</f>
        <v>0</v>
      </c>
      <c r="AH288">
        <f>IF(実施計画様式!AH288="",0,IFERROR(VLOOKUP(実施計画様式!AH288,―!AA:AB,2,FALSE),"error"))</f>
        <v>0</v>
      </c>
      <c r="AI288">
        <f>IF(実施計画様式!AI288="",0,IFERROR(VLOOKUP(実施計画様式!AI288,―!AN:AO,2,FALSE),"error"))</f>
        <v>0</v>
      </c>
      <c r="AJ288">
        <f>IF(実施計画様式!AJ288="",0,IFERROR(VLOOKUP(実施計画様式!AJ288,―!AN:AO,2,FALSE),"error"))</f>
        <v>0</v>
      </c>
      <c r="AK288">
        <f>IF(実施計画様式!AK288="",0,IFERROR(VLOOKUP(実施計画様式!AK288,―!AN:AO,2,FALSE),"error"))</f>
        <v>0</v>
      </c>
      <c r="AL288">
        <f>IF(実施計画様式!AL288="",0,1)</f>
        <v>0</v>
      </c>
      <c r="AM288">
        <f>IF(実施計画様式!AM288="",0,IFERROR(VLOOKUP(実施計画様式!AM288,―!$AP$10:$AQ$23,2,FALSE),"error"))</f>
        <v>0</v>
      </c>
      <c r="AN288">
        <f>IF(実施計画様式!AN288="",0,IFERROR(VLOOKUP(実施計画様式!AN288,―!$AP$39:$AQ$44,2,FALSE),"error"))</f>
        <v>0</v>
      </c>
      <c r="AO288">
        <f>IF(実施計画様式!AO288="",0,IFERROR(VLOOKUP(実施計画様式!AO288,参考資料1_対象分野リスト!$B$2:$C$46,2,FALSE),"error"))</f>
        <v>0</v>
      </c>
      <c r="AP288">
        <f>IF(実施計画様式!AP288="",0,IFERROR(VLOOKUP(実施計画様式!AP288,参考資料1_対象分野リスト!$B$2:$C$46,2,FALSE),"error"))</f>
        <v>0</v>
      </c>
      <c r="AQ288">
        <f>IF(実施計画様式!AQ288="",0,IFERROR(VLOOKUP(実施計画様式!AQ288,参考資料1_対象分野リスト!$B$2:$C$46,2,FALSE),"error"))</f>
        <v>0</v>
      </c>
      <c r="AR288">
        <f>IF(実施計画様式!AR288="",0,IFERROR(VLOOKUP(実施計画様式!AR288,参考資料1_対象分野リスト!$B$2:$C$46,2,FALSE),"error"))</f>
        <v>0</v>
      </c>
      <c r="AS288">
        <f>IF(実施計画様式!AS288="",0,IFERROR(VLOOKUP(実施計画様式!AS288,参考資料1_対象分野リスト!$E$5:$F$35,2,FALSE),"error"))</f>
        <v>0</v>
      </c>
      <c r="BB288">
        <f>IF(実施計画様式!BB288="",0,IFERROR(VLOOKUP(実施計画様式!BB288,―!AK:AL,2,FALSE),"error"))</f>
        <v>0</v>
      </c>
      <c r="BC288" t="str">
        <f t="shared" si="25"/>
        <v/>
      </c>
      <c r="BF288">
        <v>99</v>
      </c>
      <c r="BG288" t="str">
        <f t="shared" si="28"/>
        <v/>
      </c>
      <c r="BH288" t="str">
        <f>IF(AG288&gt;0,IF(VLOOKUP($B$62,―!$Y$2:$Z$25,2,FALSE)&lt;分岐管理シート!AG288,"予算化方法","予算化方法_未定なし"),"")</f>
        <v/>
      </c>
      <c r="BI288" t="str">
        <f t="shared" si="29"/>
        <v/>
      </c>
      <c r="BJ288" t="str">
        <f t="shared" si="30"/>
        <v/>
      </c>
      <c r="BK288" t="str">
        <f t="shared" si="31"/>
        <v/>
      </c>
      <c r="BL288" t="str">
        <f>_xlfn.IFNA(IF(AND(D288=1,M288=1),INDEX(―!$O$20:$P$26,MATCH(分岐管理シート!N288*100,―!$P$20:$P$26,0),1),""),"")</f>
        <v/>
      </c>
      <c r="BM288" t="str">
        <f>_xlfn.IFNA(IF(AND(D288=1,M288=1),INDEX(―!$O$17:$P$19,MATCH(9-分岐管理シート!N288-分岐管理シート!O288,―!$P$17:$P$19,0),1),""),"")</f>
        <v/>
      </c>
      <c r="BN288" t="str">
        <f>IF(AE288&lt;2,"",―!$AP$28)</f>
        <v/>
      </c>
      <c r="BO288" t="str">
        <f t="shared" si="27"/>
        <v/>
      </c>
      <c r="BP288" t="str">
        <f t="shared" si="32"/>
        <v/>
      </c>
      <c r="BR288">
        <f t="shared" si="26"/>
        <v>0</v>
      </c>
    </row>
    <row r="289" spans="3:70" x14ac:dyDescent="0.15">
      <c r="C289">
        <v>217</v>
      </c>
      <c r="D289" s="22">
        <f>IF(実施計画様式!D289="",0,IFERROR(VLOOKUP(実施計画様式!D289,―!A:B,2,FALSE),"error"))</f>
        <v>0</v>
      </c>
      <c r="E289">
        <f>IF(実施計画様式!E289="",0,IFERROR(VLOOKUP(実施計画様式!E289,―!$C$40:$D$47,2,FALSE),"error"))</f>
        <v>0</v>
      </c>
      <c r="F289">
        <f>IF(実施計画様式!F289="",0,IFERROR(VLOOKUP(実施計画様式!F289,―!$E$2:$F$2,2,FALSE),"error"))</f>
        <v>0</v>
      </c>
      <c r="G289">
        <f>IFERROR(VLOOKUP(実施計画様式!G289,―!$G$2:$H$2,2,FALSE),0)</f>
        <v>0</v>
      </c>
      <c r="H289">
        <f>IF(実施計画様式!H289="",0,1)</f>
        <v>0</v>
      </c>
      <c r="I289">
        <f>IF(実施計画様式!I289="",0,IFERROR(VLOOKUP(実施計画様式!I289,―!$I$2:$J$2,2,FALSE),"error"))</f>
        <v>0</v>
      </c>
      <c r="J289">
        <f>IF(実施計画様式!J289="",0,1)</f>
        <v>0</v>
      </c>
      <c r="K289">
        <f>IF(実施計画様式!K289="",0,IFERROR(VLOOKUP(実施計画様式!K289,―!K:L,2,FALSE),"error"))</f>
        <v>0</v>
      </c>
      <c r="L289">
        <f>IF(実施計画様式!L289="",0,IFERROR(VLOOKUP(実施計画様式!L289,―!$M$2:$N$2,2,FALSE),"error"))</f>
        <v>0</v>
      </c>
      <c r="M289">
        <f>IFERROR(VLOOKUP(実施計画様式!M289,―!O:P,2,FALSE),0)</f>
        <v>0</v>
      </c>
      <c r="N289">
        <f>IF(実施計画様式!N289="",0,IFERROR(VLOOKUP(実施計画様式!N289,―!$O$1:$P$12,2,FALSE),"error"))</f>
        <v>0</v>
      </c>
      <c r="O289">
        <f>IF(実施計画様式!O289="",0,IFERROR(VLOOKUP(実施計画様式!O289,―!$O$1:$P$12,2,FALSE),"error"))</f>
        <v>0</v>
      </c>
      <c r="P289">
        <f>IF(実施計画様式!P289="",0,IFERROR(VLOOKUP(実施計画様式!P289,―!$O$1:$P$12,2,FALSE),"error"))</f>
        <v>0</v>
      </c>
      <c r="Q289">
        <f>IF(実施計画様式!Q289="",0,1)</f>
        <v>0</v>
      </c>
      <c r="R289" t="s">
        <v>7625</v>
      </c>
      <c r="S289" t="s">
        <v>7625</v>
      </c>
      <c r="T289">
        <f>IF(実施計画様式!T289="",0,1)</f>
        <v>0</v>
      </c>
      <c r="U289">
        <f>IF(実施計画様式!U289="",0,1)</f>
        <v>0</v>
      </c>
      <c r="V289">
        <f>IF(実施計画様式!V289="",0,1)</f>
        <v>0</v>
      </c>
      <c r="W289">
        <f>IF(実施計画様式!W289="",0,1)</f>
        <v>0</v>
      </c>
      <c r="X289">
        <f>IF(実施計画様式!X289="",0,1)</f>
        <v>0</v>
      </c>
      <c r="Y289">
        <f>IF(実施計画様式!Y289="",0,1)</f>
        <v>0</v>
      </c>
      <c r="Z289">
        <f>IF(実施計画様式!Z289="",0,1)</f>
        <v>0</v>
      </c>
      <c r="AA289">
        <f>IF(実施計画様式!AA289="",0,1)</f>
        <v>0</v>
      </c>
      <c r="AB289">
        <f>IF(実施計画様式!AB289="",0,IFERROR(VLOOKUP(実施計画様式!AB289,―!$Q$2:$R$3,2,FALSE),"error"))</f>
        <v>0</v>
      </c>
      <c r="AC289">
        <f>IF(実施計画様式!AC289="",0,IFERROR(VLOOKUP(実施計画様式!AC289,―!$S$2:$T$3,2,FALSE),"error"))</f>
        <v>0</v>
      </c>
      <c r="AD289">
        <f>IF(実施計画様式!AD289="",0,IFERROR(VLOOKUP(実施計画様式!AD289,―!$U$2:$V$3,2,FALSE),"error"))</f>
        <v>0</v>
      </c>
      <c r="AE289">
        <f>IF(実施計画様式!AE289="",0,IFERROR(VLOOKUP(実施計画様式!AE289,―!$W$2:$X$3,2,FALSE),"error"))</f>
        <v>0</v>
      </c>
      <c r="AF289">
        <f>IF(実施計画様式!AF289="",0,IFERROR(VLOOKUP(実施計画様式!AF289,―!$AP$29:$AQ$29,2,FALSE),"error"))</f>
        <v>0</v>
      </c>
      <c r="AG289">
        <f>IF(実施計画様式!AG289="",0,IFERROR(VLOOKUP(実施計画様式!AG289,―!Y:Z,2,FALSE),"error"))</f>
        <v>0</v>
      </c>
      <c r="AH289">
        <f>IF(実施計画様式!AH289="",0,IFERROR(VLOOKUP(実施計画様式!AH289,―!AA:AB,2,FALSE),"error"))</f>
        <v>0</v>
      </c>
      <c r="AI289">
        <f>IF(実施計画様式!AI289="",0,IFERROR(VLOOKUP(実施計画様式!AI289,―!AN:AO,2,FALSE),"error"))</f>
        <v>0</v>
      </c>
      <c r="AJ289">
        <f>IF(実施計画様式!AJ289="",0,IFERROR(VLOOKUP(実施計画様式!AJ289,―!AN:AO,2,FALSE),"error"))</f>
        <v>0</v>
      </c>
      <c r="AK289">
        <f>IF(実施計画様式!AK289="",0,IFERROR(VLOOKUP(実施計画様式!AK289,―!AN:AO,2,FALSE),"error"))</f>
        <v>0</v>
      </c>
      <c r="AL289">
        <f>IF(実施計画様式!AL289="",0,1)</f>
        <v>0</v>
      </c>
      <c r="AM289">
        <f>IF(実施計画様式!AM289="",0,IFERROR(VLOOKUP(実施計画様式!AM289,―!$AP$10:$AQ$23,2,FALSE),"error"))</f>
        <v>0</v>
      </c>
      <c r="AN289">
        <f>IF(実施計画様式!AN289="",0,IFERROR(VLOOKUP(実施計画様式!AN289,―!$AP$39:$AQ$44,2,FALSE),"error"))</f>
        <v>0</v>
      </c>
      <c r="AO289">
        <f>IF(実施計画様式!AO289="",0,IFERROR(VLOOKUP(実施計画様式!AO289,参考資料1_対象分野リスト!$B$2:$C$46,2,FALSE),"error"))</f>
        <v>0</v>
      </c>
      <c r="AP289">
        <f>IF(実施計画様式!AP289="",0,IFERROR(VLOOKUP(実施計画様式!AP289,参考資料1_対象分野リスト!$B$2:$C$46,2,FALSE),"error"))</f>
        <v>0</v>
      </c>
      <c r="AQ289">
        <f>IF(実施計画様式!AQ289="",0,IFERROR(VLOOKUP(実施計画様式!AQ289,参考資料1_対象分野リスト!$B$2:$C$46,2,FALSE),"error"))</f>
        <v>0</v>
      </c>
      <c r="AR289">
        <f>IF(実施計画様式!AR289="",0,IFERROR(VLOOKUP(実施計画様式!AR289,参考資料1_対象分野リスト!$B$2:$C$46,2,FALSE),"error"))</f>
        <v>0</v>
      </c>
      <c r="AS289">
        <f>IF(実施計画様式!AS289="",0,IFERROR(VLOOKUP(実施計画様式!AS289,参考資料1_対象分野リスト!$E$5:$F$35,2,FALSE),"error"))</f>
        <v>0</v>
      </c>
      <c r="BB289">
        <f>IF(実施計画様式!BB289="",0,IFERROR(VLOOKUP(実施計画様式!BB289,―!AK:AL,2,FALSE),"error"))</f>
        <v>0</v>
      </c>
      <c r="BC289" t="str">
        <f t="shared" si="25"/>
        <v/>
      </c>
      <c r="BF289">
        <v>99</v>
      </c>
      <c r="BG289" t="str">
        <f t="shared" si="28"/>
        <v/>
      </c>
      <c r="BH289" t="str">
        <f>IF(AG289&gt;0,IF(VLOOKUP($B$62,―!$Y$2:$Z$25,2,FALSE)&lt;分岐管理シート!AG289,"予算化方法","予算化方法_未定なし"),"")</f>
        <v/>
      </c>
      <c r="BI289" t="str">
        <f t="shared" si="29"/>
        <v/>
      </c>
      <c r="BJ289" t="str">
        <f t="shared" si="30"/>
        <v/>
      </c>
      <c r="BK289" t="str">
        <f t="shared" si="31"/>
        <v/>
      </c>
      <c r="BL289" t="str">
        <f>_xlfn.IFNA(IF(AND(D289=1,M289=1),INDEX(―!$O$20:$P$26,MATCH(分岐管理シート!N289*100,―!$P$20:$P$26,0),1),""),"")</f>
        <v/>
      </c>
      <c r="BM289" t="str">
        <f>_xlfn.IFNA(IF(AND(D289=1,M289=1),INDEX(―!$O$17:$P$19,MATCH(9-分岐管理シート!N289-分岐管理シート!O289,―!$P$17:$P$19,0),1),""),"")</f>
        <v/>
      </c>
      <c r="BN289" t="str">
        <f>IF(AE289&lt;2,"",―!$AP$28)</f>
        <v/>
      </c>
      <c r="BO289" t="str">
        <f t="shared" si="27"/>
        <v/>
      </c>
      <c r="BP289" t="str">
        <f t="shared" si="32"/>
        <v/>
      </c>
      <c r="BR289">
        <f t="shared" si="26"/>
        <v>0</v>
      </c>
    </row>
    <row r="290" spans="3:70" x14ac:dyDescent="0.15">
      <c r="C290">
        <v>218</v>
      </c>
      <c r="D290" s="22">
        <f>IF(実施計画様式!D290="",0,IFERROR(VLOOKUP(実施計画様式!D290,―!A:B,2,FALSE),"error"))</f>
        <v>0</v>
      </c>
      <c r="E290">
        <f>IF(実施計画様式!E290="",0,IFERROR(VLOOKUP(実施計画様式!E290,―!$C$40:$D$47,2,FALSE),"error"))</f>
        <v>0</v>
      </c>
      <c r="F290">
        <f>IF(実施計画様式!F290="",0,IFERROR(VLOOKUP(実施計画様式!F290,―!$E$2:$F$2,2,FALSE),"error"))</f>
        <v>0</v>
      </c>
      <c r="G290">
        <f>IFERROR(VLOOKUP(実施計画様式!G290,―!$G$2:$H$2,2,FALSE),0)</f>
        <v>0</v>
      </c>
      <c r="H290">
        <f>IF(実施計画様式!H290="",0,1)</f>
        <v>0</v>
      </c>
      <c r="I290">
        <f>IF(実施計画様式!I290="",0,IFERROR(VLOOKUP(実施計画様式!I290,―!$I$2:$J$2,2,FALSE),"error"))</f>
        <v>0</v>
      </c>
      <c r="J290">
        <f>IF(実施計画様式!J290="",0,1)</f>
        <v>0</v>
      </c>
      <c r="K290">
        <f>IF(実施計画様式!K290="",0,IFERROR(VLOOKUP(実施計画様式!K290,―!K:L,2,FALSE),"error"))</f>
        <v>0</v>
      </c>
      <c r="L290">
        <f>IF(実施計画様式!L290="",0,IFERROR(VLOOKUP(実施計画様式!L290,―!$M$2:$N$2,2,FALSE),"error"))</f>
        <v>0</v>
      </c>
      <c r="M290">
        <f>IFERROR(VLOOKUP(実施計画様式!M290,―!O:P,2,FALSE),0)</f>
        <v>0</v>
      </c>
      <c r="N290">
        <f>IF(実施計画様式!N290="",0,IFERROR(VLOOKUP(実施計画様式!N290,―!$O$1:$P$12,2,FALSE),"error"))</f>
        <v>0</v>
      </c>
      <c r="O290">
        <f>IF(実施計画様式!O290="",0,IFERROR(VLOOKUP(実施計画様式!O290,―!$O$1:$P$12,2,FALSE),"error"))</f>
        <v>0</v>
      </c>
      <c r="P290">
        <f>IF(実施計画様式!P290="",0,IFERROR(VLOOKUP(実施計画様式!P290,―!$O$1:$P$12,2,FALSE),"error"))</f>
        <v>0</v>
      </c>
      <c r="Q290">
        <f>IF(実施計画様式!Q290="",0,1)</f>
        <v>0</v>
      </c>
      <c r="R290" t="s">
        <v>7625</v>
      </c>
      <c r="S290" t="s">
        <v>7625</v>
      </c>
      <c r="T290">
        <f>IF(実施計画様式!T290="",0,1)</f>
        <v>0</v>
      </c>
      <c r="U290">
        <f>IF(実施計画様式!U290="",0,1)</f>
        <v>0</v>
      </c>
      <c r="V290">
        <f>IF(実施計画様式!V290="",0,1)</f>
        <v>0</v>
      </c>
      <c r="W290">
        <f>IF(実施計画様式!W290="",0,1)</f>
        <v>0</v>
      </c>
      <c r="X290">
        <f>IF(実施計画様式!X290="",0,1)</f>
        <v>0</v>
      </c>
      <c r="Y290">
        <f>IF(実施計画様式!Y290="",0,1)</f>
        <v>0</v>
      </c>
      <c r="Z290">
        <f>IF(実施計画様式!Z290="",0,1)</f>
        <v>0</v>
      </c>
      <c r="AA290">
        <f>IF(実施計画様式!AA290="",0,1)</f>
        <v>0</v>
      </c>
      <c r="AB290">
        <f>IF(実施計画様式!AB290="",0,IFERROR(VLOOKUP(実施計画様式!AB290,―!$Q$2:$R$3,2,FALSE),"error"))</f>
        <v>0</v>
      </c>
      <c r="AC290">
        <f>IF(実施計画様式!AC290="",0,IFERROR(VLOOKUP(実施計画様式!AC290,―!$S$2:$T$3,2,FALSE),"error"))</f>
        <v>0</v>
      </c>
      <c r="AD290">
        <f>IF(実施計画様式!AD290="",0,IFERROR(VLOOKUP(実施計画様式!AD290,―!$U$2:$V$3,2,FALSE),"error"))</f>
        <v>0</v>
      </c>
      <c r="AE290">
        <f>IF(実施計画様式!AE290="",0,IFERROR(VLOOKUP(実施計画様式!AE290,―!$W$2:$X$3,2,FALSE),"error"))</f>
        <v>0</v>
      </c>
      <c r="AF290">
        <f>IF(実施計画様式!AF290="",0,IFERROR(VLOOKUP(実施計画様式!AF290,―!$AP$29:$AQ$29,2,FALSE),"error"))</f>
        <v>0</v>
      </c>
      <c r="AG290">
        <f>IF(実施計画様式!AG290="",0,IFERROR(VLOOKUP(実施計画様式!AG290,―!Y:Z,2,FALSE),"error"))</f>
        <v>0</v>
      </c>
      <c r="AH290">
        <f>IF(実施計画様式!AH290="",0,IFERROR(VLOOKUP(実施計画様式!AH290,―!AA:AB,2,FALSE),"error"))</f>
        <v>0</v>
      </c>
      <c r="AI290">
        <f>IF(実施計画様式!AI290="",0,IFERROR(VLOOKUP(実施計画様式!AI290,―!AN:AO,2,FALSE),"error"))</f>
        <v>0</v>
      </c>
      <c r="AJ290">
        <f>IF(実施計画様式!AJ290="",0,IFERROR(VLOOKUP(実施計画様式!AJ290,―!AN:AO,2,FALSE),"error"))</f>
        <v>0</v>
      </c>
      <c r="AK290">
        <f>IF(実施計画様式!AK290="",0,IFERROR(VLOOKUP(実施計画様式!AK290,―!AN:AO,2,FALSE),"error"))</f>
        <v>0</v>
      </c>
      <c r="AL290">
        <f>IF(実施計画様式!AL290="",0,1)</f>
        <v>0</v>
      </c>
      <c r="AM290">
        <f>IF(実施計画様式!AM290="",0,IFERROR(VLOOKUP(実施計画様式!AM290,―!$AP$10:$AQ$23,2,FALSE),"error"))</f>
        <v>0</v>
      </c>
      <c r="AN290">
        <f>IF(実施計画様式!AN290="",0,IFERROR(VLOOKUP(実施計画様式!AN290,―!$AP$39:$AQ$44,2,FALSE),"error"))</f>
        <v>0</v>
      </c>
      <c r="AO290">
        <f>IF(実施計画様式!AO290="",0,IFERROR(VLOOKUP(実施計画様式!AO290,参考資料1_対象分野リスト!$B$2:$C$46,2,FALSE),"error"))</f>
        <v>0</v>
      </c>
      <c r="AP290">
        <f>IF(実施計画様式!AP290="",0,IFERROR(VLOOKUP(実施計画様式!AP290,参考資料1_対象分野リスト!$B$2:$C$46,2,FALSE),"error"))</f>
        <v>0</v>
      </c>
      <c r="AQ290">
        <f>IF(実施計画様式!AQ290="",0,IFERROR(VLOOKUP(実施計画様式!AQ290,参考資料1_対象分野リスト!$B$2:$C$46,2,FALSE),"error"))</f>
        <v>0</v>
      </c>
      <c r="AR290">
        <f>IF(実施計画様式!AR290="",0,IFERROR(VLOOKUP(実施計画様式!AR290,参考資料1_対象分野リスト!$B$2:$C$46,2,FALSE),"error"))</f>
        <v>0</v>
      </c>
      <c r="AS290">
        <f>IF(実施計画様式!AS290="",0,IFERROR(VLOOKUP(実施計画様式!AS290,参考資料1_対象分野リスト!$E$5:$F$35,2,FALSE),"error"))</f>
        <v>0</v>
      </c>
      <c r="BB290">
        <f>IF(実施計画様式!BB290="",0,IFERROR(VLOOKUP(実施計画様式!BB290,―!AK:AL,2,FALSE),"error"))</f>
        <v>0</v>
      </c>
      <c r="BC290" t="str">
        <f t="shared" si="25"/>
        <v/>
      </c>
      <c r="BF290">
        <v>99</v>
      </c>
      <c r="BG290" t="str">
        <f t="shared" si="28"/>
        <v/>
      </c>
      <c r="BH290" t="str">
        <f>IF(AG290&gt;0,IF(VLOOKUP($B$62,―!$Y$2:$Z$25,2,FALSE)&lt;分岐管理シート!AG290,"予算化方法","予算化方法_未定なし"),"")</f>
        <v/>
      </c>
      <c r="BI290" t="str">
        <f t="shared" si="29"/>
        <v/>
      </c>
      <c r="BJ290" t="str">
        <f t="shared" si="30"/>
        <v/>
      </c>
      <c r="BK290" t="str">
        <f t="shared" si="31"/>
        <v/>
      </c>
      <c r="BL290" t="str">
        <f>_xlfn.IFNA(IF(AND(D290=1,M290=1),INDEX(―!$O$20:$P$26,MATCH(分岐管理シート!N290*100,―!$P$20:$P$26,0),1),""),"")</f>
        <v/>
      </c>
      <c r="BM290" t="str">
        <f>_xlfn.IFNA(IF(AND(D290=1,M290=1),INDEX(―!$O$17:$P$19,MATCH(9-分岐管理シート!N290-分岐管理シート!O290,―!$P$17:$P$19,0),1),""),"")</f>
        <v/>
      </c>
      <c r="BN290" t="str">
        <f>IF(AE290&lt;2,"",―!$AP$28)</f>
        <v/>
      </c>
      <c r="BO290" t="str">
        <f t="shared" si="27"/>
        <v/>
      </c>
      <c r="BP290" t="str">
        <f t="shared" si="32"/>
        <v/>
      </c>
      <c r="BR290">
        <f t="shared" si="26"/>
        <v>0</v>
      </c>
    </row>
    <row r="291" spans="3:70" x14ac:dyDescent="0.15">
      <c r="C291">
        <v>219</v>
      </c>
      <c r="D291" s="22">
        <f>IF(実施計画様式!D291="",0,IFERROR(VLOOKUP(実施計画様式!D291,―!A:B,2,FALSE),"error"))</f>
        <v>0</v>
      </c>
      <c r="E291">
        <f>IF(実施計画様式!E291="",0,IFERROR(VLOOKUP(実施計画様式!E291,―!$C$40:$D$47,2,FALSE),"error"))</f>
        <v>0</v>
      </c>
      <c r="F291">
        <f>IF(実施計画様式!F291="",0,IFERROR(VLOOKUP(実施計画様式!F291,―!$E$2:$F$2,2,FALSE),"error"))</f>
        <v>0</v>
      </c>
      <c r="G291">
        <f>IFERROR(VLOOKUP(実施計画様式!G291,―!$G$2:$H$2,2,FALSE),0)</f>
        <v>0</v>
      </c>
      <c r="H291">
        <f>IF(実施計画様式!H291="",0,1)</f>
        <v>0</v>
      </c>
      <c r="I291">
        <f>IF(実施計画様式!I291="",0,IFERROR(VLOOKUP(実施計画様式!I291,―!$I$2:$J$2,2,FALSE),"error"))</f>
        <v>0</v>
      </c>
      <c r="J291">
        <f>IF(実施計画様式!J291="",0,1)</f>
        <v>0</v>
      </c>
      <c r="K291">
        <f>IF(実施計画様式!K291="",0,IFERROR(VLOOKUP(実施計画様式!K291,―!K:L,2,FALSE),"error"))</f>
        <v>0</v>
      </c>
      <c r="L291">
        <f>IF(実施計画様式!L291="",0,IFERROR(VLOOKUP(実施計画様式!L291,―!$M$2:$N$2,2,FALSE),"error"))</f>
        <v>0</v>
      </c>
      <c r="M291">
        <f>IFERROR(VLOOKUP(実施計画様式!M291,―!O:P,2,FALSE),0)</f>
        <v>0</v>
      </c>
      <c r="N291">
        <f>IF(実施計画様式!N291="",0,IFERROR(VLOOKUP(実施計画様式!N291,―!$O$1:$P$12,2,FALSE),"error"))</f>
        <v>0</v>
      </c>
      <c r="O291">
        <f>IF(実施計画様式!O291="",0,IFERROR(VLOOKUP(実施計画様式!O291,―!$O$1:$P$12,2,FALSE),"error"))</f>
        <v>0</v>
      </c>
      <c r="P291">
        <f>IF(実施計画様式!P291="",0,IFERROR(VLOOKUP(実施計画様式!P291,―!$O$1:$P$12,2,FALSE),"error"))</f>
        <v>0</v>
      </c>
      <c r="Q291">
        <f>IF(実施計画様式!Q291="",0,1)</f>
        <v>0</v>
      </c>
      <c r="R291" t="s">
        <v>7625</v>
      </c>
      <c r="S291" t="s">
        <v>7625</v>
      </c>
      <c r="T291">
        <f>IF(実施計画様式!T291="",0,1)</f>
        <v>0</v>
      </c>
      <c r="U291">
        <f>IF(実施計画様式!U291="",0,1)</f>
        <v>0</v>
      </c>
      <c r="V291">
        <f>IF(実施計画様式!V291="",0,1)</f>
        <v>0</v>
      </c>
      <c r="W291">
        <f>IF(実施計画様式!W291="",0,1)</f>
        <v>0</v>
      </c>
      <c r="X291">
        <f>IF(実施計画様式!X291="",0,1)</f>
        <v>0</v>
      </c>
      <c r="Y291">
        <f>IF(実施計画様式!Y291="",0,1)</f>
        <v>0</v>
      </c>
      <c r="Z291">
        <f>IF(実施計画様式!Z291="",0,1)</f>
        <v>0</v>
      </c>
      <c r="AA291">
        <f>IF(実施計画様式!AA291="",0,1)</f>
        <v>0</v>
      </c>
      <c r="AB291">
        <f>IF(実施計画様式!AB291="",0,IFERROR(VLOOKUP(実施計画様式!AB291,―!$Q$2:$R$3,2,FALSE),"error"))</f>
        <v>0</v>
      </c>
      <c r="AC291">
        <f>IF(実施計画様式!AC291="",0,IFERROR(VLOOKUP(実施計画様式!AC291,―!$S$2:$T$3,2,FALSE),"error"))</f>
        <v>0</v>
      </c>
      <c r="AD291">
        <f>IF(実施計画様式!AD291="",0,IFERROR(VLOOKUP(実施計画様式!AD291,―!$U$2:$V$3,2,FALSE),"error"))</f>
        <v>0</v>
      </c>
      <c r="AE291">
        <f>IF(実施計画様式!AE291="",0,IFERROR(VLOOKUP(実施計画様式!AE291,―!$W$2:$X$3,2,FALSE),"error"))</f>
        <v>0</v>
      </c>
      <c r="AF291">
        <f>IF(実施計画様式!AF291="",0,IFERROR(VLOOKUP(実施計画様式!AF291,―!$AP$29:$AQ$29,2,FALSE),"error"))</f>
        <v>0</v>
      </c>
      <c r="AG291">
        <f>IF(実施計画様式!AG291="",0,IFERROR(VLOOKUP(実施計画様式!AG291,―!Y:Z,2,FALSE),"error"))</f>
        <v>0</v>
      </c>
      <c r="AH291">
        <f>IF(実施計画様式!AH291="",0,IFERROR(VLOOKUP(実施計画様式!AH291,―!AA:AB,2,FALSE),"error"))</f>
        <v>0</v>
      </c>
      <c r="AI291">
        <f>IF(実施計画様式!AI291="",0,IFERROR(VLOOKUP(実施計画様式!AI291,―!AN:AO,2,FALSE),"error"))</f>
        <v>0</v>
      </c>
      <c r="AJ291">
        <f>IF(実施計画様式!AJ291="",0,IFERROR(VLOOKUP(実施計画様式!AJ291,―!AN:AO,2,FALSE),"error"))</f>
        <v>0</v>
      </c>
      <c r="AK291">
        <f>IF(実施計画様式!AK291="",0,IFERROR(VLOOKUP(実施計画様式!AK291,―!AN:AO,2,FALSE),"error"))</f>
        <v>0</v>
      </c>
      <c r="AL291">
        <f>IF(実施計画様式!AL291="",0,1)</f>
        <v>0</v>
      </c>
      <c r="AM291">
        <f>IF(実施計画様式!AM291="",0,IFERROR(VLOOKUP(実施計画様式!AM291,―!$AP$10:$AQ$23,2,FALSE),"error"))</f>
        <v>0</v>
      </c>
      <c r="AN291">
        <f>IF(実施計画様式!AN291="",0,IFERROR(VLOOKUP(実施計画様式!AN291,―!$AP$39:$AQ$44,2,FALSE),"error"))</f>
        <v>0</v>
      </c>
      <c r="AO291">
        <f>IF(実施計画様式!AO291="",0,IFERROR(VLOOKUP(実施計画様式!AO291,参考資料1_対象分野リスト!$B$2:$C$46,2,FALSE),"error"))</f>
        <v>0</v>
      </c>
      <c r="AP291">
        <f>IF(実施計画様式!AP291="",0,IFERROR(VLOOKUP(実施計画様式!AP291,参考資料1_対象分野リスト!$B$2:$C$46,2,FALSE),"error"))</f>
        <v>0</v>
      </c>
      <c r="AQ291">
        <f>IF(実施計画様式!AQ291="",0,IFERROR(VLOOKUP(実施計画様式!AQ291,参考資料1_対象分野リスト!$B$2:$C$46,2,FALSE),"error"))</f>
        <v>0</v>
      </c>
      <c r="AR291">
        <f>IF(実施計画様式!AR291="",0,IFERROR(VLOOKUP(実施計画様式!AR291,参考資料1_対象分野リスト!$B$2:$C$46,2,FALSE),"error"))</f>
        <v>0</v>
      </c>
      <c r="AS291">
        <f>IF(実施計画様式!AS291="",0,IFERROR(VLOOKUP(実施計画様式!AS291,参考資料1_対象分野リスト!$E$5:$F$35,2,FALSE),"error"))</f>
        <v>0</v>
      </c>
      <c r="BB291">
        <f>IF(実施計画様式!BB291="",0,IFERROR(VLOOKUP(実施計画様式!BB291,―!AK:AL,2,FALSE),"error"))</f>
        <v>0</v>
      </c>
      <c r="BC291" t="str">
        <f t="shared" si="25"/>
        <v/>
      </c>
      <c r="BF291">
        <v>99</v>
      </c>
      <c r="BG291" t="str">
        <f t="shared" si="28"/>
        <v/>
      </c>
      <c r="BH291" t="str">
        <f>IF(AG291&gt;0,IF(VLOOKUP($B$62,―!$Y$2:$Z$25,2,FALSE)&lt;分岐管理シート!AG291,"予算化方法","予算化方法_未定なし"),"")</f>
        <v/>
      </c>
      <c r="BI291" t="str">
        <f t="shared" si="29"/>
        <v/>
      </c>
      <c r="BJ291" t="str">
        <f t="shared" si="30"/>
        <v/>
      </c>
      <c r="BK291" t="str">
        <f t="shared" si="31"/>
        <v/>
      </c>
      <c r="BL291" t="str">
        <f>_xlfn.IFNA(IF(AND(D291=1,M291=1),INDEX(―!$O$20:$P$26,MATCH(分岐管理シート!N291*100,―!$P$20:$P$26,0),1),""),"")</f>
        <v/>
      </c>
      <c r="BM291" t="str">
        <f>_xlfn.IFNA(IF(AND(D291=1,M291=1),INDEX(―!$O$17:$P$19,MATCH(9-分岐管理シート!N291-分岐管理シート!O291,―!$P$17:$P$19,0),1),""),"")</f>
        <v/>
      </c>
      <c r="BN291" t="str">
        <f>IF(AE291&lt;2,"",―!$AP$28)</f>
        <v/>
      </c>
      <c r="BO291" t="str">
        <f t="shared" si="27"/>
        <v/>
      </c>
      <c r="BP291" t="str">
        <f t="shared" si="32"/>
        <v/>
      </c>
      <c r="BR291">
        <f t="shared" si="26"/>
        <v>0</v>
      </c>
    </row>
    <row r="292" spans="3:70" x14ac:dyDescent="0.15">
      <c r="C292">
        <v>220</v>
      </c>
      <c r="D292" s="22">
        <f>IF(実施計画様式!D292="",0,IFERROR(VLOOKUP(実施計画様式!D292,―!A:B,2,FALSE),"error"))</f>
        <v>0</v>
      </c>
      <c r="E292">
        <f>IF(実施計画様式!E292="",0,IFERROR(VLOOKUP(実施計画様式!E292,―!$C$40:$D$47,2,FALSE),"error"))</f>
        <v>0</v>
      </c>
      <c r="F292">
        <f>IF(実施計画様式!F292="",0,IFERROR(VLOOKUP(実施計画様式!F292,―!$E$2:$F$2,2,FALSE),"error"))</f>
        <v>0</v>
      </c>
      <c r="G292">
        <f>IFERROR(VLOOKUP(実施計画様式!G292,―!$G$2:$H$2,2,FALSE),0)</f>
        <v>0</v>
      </c>
      <c r="H292">
        <f>IF(実施計画様式!H292="",0,1)</f>
        <v>0</v>
      </c>
      <c r="I292">
        <f>IF(実施計画様式!I292="",0,IFERROR(VLOOKUP(実施計画様式!I292,―!$I$2:$J$2,2,FALSE),"error"))</f>
        <v>0</v>
      </c>
      <c r="J292">
        <f>IF(実施計画様式!J292="",0,1)</f>
        <v>0</v>
      </c>
      <c r="K292">
        <f>IF(実施計画様式!K292="",0,IFERROR(VLOOKUP(実施計画様式!K292,―!K:L,2,FALSE),"error"))</f>
        <v>0</v>
      </c>
      <c r="L292">
        <f>IF(実施計画様式!L292="",0,IFERROR(VLOOKUP(実施計画様式!L292,―!$M$2:$N$2,2,FALSE),"error"))</f>
        <v>0</v>
      </c>
      <c r="M292">
        <f>IFERROR(VLOOKUP(実施計画様式!M292,―!O:P,2,FALSE),0)</f>
        <v>0</v>
      </c>
      <c r="N292">
        <f>IF(実施計画様式!N292="",0,IFERROR(VLOOKUP(実施計画様式!N292,―!$O$1:$P$12,2,FALSE),"error"))</f>
        <v>0</v>
      </c>
      <c r="O292">
        <f>IF(実施計画様式!O292="",0,IFERROR(VLOOKUP(実施計画様式!O292,―!$O$1:$P$12,2,FALSE),"error"))</f>
        <v>0</v>
      </c>
      <c r="P292">
        <f>IF(実施計画様式!P292="",0,IFERROR(VLOOKUP(実施計画様式!P292,―!$O$1:$P$12,2,FALSE),"error"))</f>
        <v>0</v>
      </c>
      <c r="Q292">
        <f>IF(実施計画様式!Q292="",0,1)</f>
        <v>0</v>
      </c>
      <c r="R292" t="s">
        <v>7625</v>
      </c>
      <c r="S292" t="s">
        <v>7625</v>
      </c>
      <c r="T292">
        <f>IF(実施計画様式!T292="",0,1)</f>
        <v>0</v>
      </c>
      <c r="U292">
        <f>IF(実施計画様式!U292="",0,1)</f>
        <v>0</v>
      </c>
      <c r="V292">
        <f>IF(実施計画様式!V292="",0,1)</f>
        <v>0</v>
      </c>
      <c r="W292">
        <f>IF(実施計画様式!W292="",0,1)</f>
        <v>0</v>
      </c>
      <c r="X292">
        <f>IF(実施計画様式!X292="",0,1)</f>
        <v>0</v>
      </c>
      <c r="Y292">
        <f>IF(実施計画様式!Y292="",0,1)</f>
        <v>0</v>
      </c>
      <c r="Z292">
        <f>IF(実施計画様式!Z292="",0,1)</f>
        <v>0</v>
      </c>
      <c r="AA292">
        <f>IF(実施計画様式!AA292="",0,1)</f>
        <v>0</v>
      </c>
      <c r="AB292">
        <f>IF(実施計画様式!AB292="",0,IFERROR(VLOOKUP(実施計画様式!AB292,―!$Q$2:$R$3,2,FALSE),"error"))</f>
        <v>0</v>
      </c>
      <c r="AC292">
        <f>IF(実施計画様式!AC292="",0,IFERROR(VLOOKUP(実施計画様式!AC292,―!$S$2:$T$3,2,FALSE),"error"))</f>
        <v>0</v>
      </c>
      <c r="AD292">
        <f>IF(実施計画様式!AD292="",0,IFERROR(VLOOKUP(実施計画様式!AD292,―!$U$2:$V$3,2,FALSE),"error"))</f>
        <v>0</v>
      </c>
      <c r="AE292">
        <f>IF(実施計画様式!AE292="",0,IFERROR(VLOOKUP(実施計画様式!AE292,―!$W$2:$X$3,2,FALSE),"error"))</f>
        <v>0</v>
      </c>
      <c r="AF292">
        <f>IF(実施計画様式!AF292="",0,IFERROR(VLOOKUP(実施計画様式!AF292,―!$AP$29:$AQ$29,2,FALSE),"error"))</f>
        <v>0</v>
      </c>
      <c r="AG292">
        <f>IF(実施計画様式!AG292="",0,IFERROR(VLOOKUP(実施計画様式!AG292,―!Y:Z,2,FALSE),"error"))</f>
        <v>0</v>
      </c>
      <c r="AH292">
        <f>IF(実施計画様式!AH292="",0,IFERROR(VLOOKUP(実施計画様式!AH292,―!AA:AB,2,FALSE),"error"))</f>
        <v>0</v>
      </c>
      <c r="AI292">
        <f>IF(実施計画様式!AI292="",0,IFERROR(VLOOKUP(実施計画様式!AI292,―!AN:AO,2,FALSE),"error"))</f>
        <v>0</v>
      </c>
      <c r="AJ292">
        <f>IF(実施計画様式!AJ292="",0,IFERROR(VLOOKUP(実施計画様式!AJ292,―!AN:AO,2,FALSE),"error"))</f>
        <v>0</v>
      </c>
      <c r="AK292">
        <f>IF(実施計画様式!AK292="",0,IFERROR(VLOOKUP(実施計画様式!AK292,―!AN:AO,2,FALSE),"error"))</f>
        <v>0</v>
      </c>
      <c r="AL292">
        <f>IF(実施計画様式!AL292="",0,1)</f>
        <v>0</v>
      </c>
      <c r="AM292">
        <f>IF(実施計画様式!AM292="",0,IFERROR(VLOOKUP(実施計画様式!AM292,―!$AP$10:$AQ$23,2,FALSE),"error"))</f>
        <v>0</v>
      </c>
      <c r="AN292">
        <f>IF(実施計画様式!AN292="",0,IFERROR(VLOOKUP(実施計画様式!AN292,―!$AP$39:$AQ$44,2,FALSE),"error"))</f>
        <v>0</v>
      </c>
      <c r="AO292">
        <f>IF(実施計画様式!AO292="",0,IFERROR(VLOOKUP(実施計画様式!AO292,参考資料1_対象分野リスト!$B$2:$C$46,2,FALSE),"error"))</f>
        <v>0</v>
      </c>
      <c r="AP292">
        <f>IF(実施計画様式!AP292="",0,IFERROR(VLOOKUP(実施計画様式!AP292,参考資料1_対象分野リスト!$B$2:$C$46,2,FALSE),"error"))</f>
        <v>0</v>
      </c>
      <c r="AQ292">
        <f>IF(実施計画様式!AQ292="",0,IFERROR(VLOOKUP(実施計画様式!AQ292,参考資料1_対象分野リスト!$B$2:$C$46,2,FALSE),"error"))</f>
        <v>0</v>
      </c>
      <c r="AR292">
        <f>IF(実施計画様式!AR292="",0,IFERROR(VLOOKUP(実施計画様式!AR292,参考資料1_対象分野リスト!$B$2:$C$46,2,FALSE),"error"))</f>
        <v>0</v>
      </c>
      <c r="AS292">
        <f>IF(実施計画様式!AS292="",0,IFERROR(VLOOKUP(実施計画様式!AS292,参考資料1_対象分野リスト!$E$5:$F$35,2,FALSE),"error"))</f>
        <v>0</v>
      </c>
      <c r="BB292">
        <f>IF(実施計画様式!BB292="",0,IFERROR(VLOOKUP(実施計画様式!BB292,―!AK:AL,2,FALSE),"error"))</f>
        <v>0</v>
      </c>
      <c r="BC292" t="str">
        <f t="shared" si="25"/>
        <v/>
      </c>
      <c r="BF292">
        <v>99</v>
      </c>
      <c r="BG292" t="str">
        <f t="shared" si="28"/>
        <v/>
      </c>
      <c r="BH292" t="str">
        <f>IF(AG292&gt;0,IF(VLOOKUP($B$62,―!$Y$2:$Z$25,2,FALSE)&lt;分岐管理シート!AG292,"予算化方法","予算化方法_未定なし"),"")</f>
        <v/>
      </c>
      <c r="BI292" t="str">
        <f t="shared" si="29"/>
        <v/>
      </c>
      <c r="BJ292" t="str">
        <f t="shared" si="30"/>
        <v/>
      </c>
      <c r="BK292" t="str">
        <f t="shared" si="31"/>
        <v/>
      </c>
      <c r="BL292" t="str">
        <f>_xlfn.IFNA(IF(AND(D292=1,M292=1),INDEX(―!$O$20:$P$26,MATCH(分岐管理シート!N292*100,―!$P$20:$P$26,0),1),""),"")</f>
        <v/>
      </c>
      <c r="BM292" t="str">
        <f>_xlfn.IFNA(IF(AND(D292=1,M292=1),INDEX(―!$O$17:$P$19,MATCH(9-分岐管理シート!N292-分岐管理シート!O292,―!$P$17:$P$19,0),1),""),"")</f>
        <v/>
      </c>
      <c r="BN292" t="str">
        <f>IF(AE292&lt;2,"",―!$AP$28)</f>
        <v/>
      </c>
      <c r="BO292" t="str">
        <f t="shared" si="27"/>
        <v/>
      </c>
      <c r="BP292" t="str">
        <f t="shared" si="32"/>
        <v/>
      </c>
      <c r="BR292">
        <f t="shared" si="26"/>
        <v>0</v>
      </c>
    </row>
    <row r="293" spans="3:70" x14ac:dyDescent="0.15">
      <c r="C293">
        <v>221</v>
      </c>
      <c r="D293" s="22">
        <f>IF(実施計画様式!D293="",0,IFERROR(VLOOKUP(実施計画様式!D293,―!A:B,2,FALSE),"error"))</f>
        <v>0</v>
      </c>
      <c r="E293">
        <f>IF(実施計画様式!E293="",0,IFERROR(VLOOKUP(実施計画様式!E293,―!$C$40:$D$47,2,FALSE),"error"))</f>
        <v>0</v>
      </c>
      <c r="F293">
        <f>IF(実施計画様式!F293="",0,IFERROR(VLOOKUP(実施計画様式!F293,―!$E$2:$F$2,2,FALSE),"error"))</f>
        <v>0</v>
      </c>
      <c r="G293">
        <f>IFERROR(VLOOKUP(実施計画様式!G293,―!$G$2:$H$2,2,FALSE),0)</f>
        <v>0</v>
      </c>
      <c r="H293">
        <f>IF(実施計画様式!H293="",0,1)</f>
        <v>0</v>
      </c>
      <c r="I293">
        <f>IF(実施計画様式!I293="",0,IFERROR(VLOOKUP(実施計画様式!I293,―!$I$2:$J$2,2,FALSE),"error"))</f>
        <v>0</v>
      </c>
      <c r="J293">
        <f>IF(実施計画様式!J293="",0,1)</f>
        <v>0</v>
      </c>
      <c r="K293">
        <f>IF(実施計画様式!K293="",0,IFERROR(VLOOKUP(実施計画様式!K293,―!K:L,2,FALSE),"error"))</f>
        <v>0</v>
      </c>
      <c r="L293">
        <f>IF(実施計画様式!L293="",0,IFERROR(VLOOKUP(実施計画様式!L293,―!$M$2:$N$2,2,FALSE),"error"))</f>
        <v>0</v>
      </c>
      <c r="M293">
        <f>IFERROR(VLOOKUP(実施計画様式!M293,―!O:P,2,FALSE),0)</f>
        <v>0</v>
      </c>
      <c r="N293">
        <f>IF(実施計画様式!N293="",0,IFERROR(VLOOKUP(実施計画様式!N293,―!$O$1:$P$12,2,FALSE),"error"))</f>
        <v>0</v>
      </c>
      <c r="O293">
        <f>IF(実施計画様式!O293="",0,IFERROR(VLOOKUP(実施計画様式!O293,―!$O$1:$P$12,2,FALSE),"error"))</f>
        <v>0</v>
      </c>
      <c r="P293">
        <f>IF(実施計画様式!P293="",0,IFERROR(VLOOKUP(実施計画様式!P293,―!$O$1:$P$12,2,FALSE),"error"))</f>
        <v>0</v>
      </c>
      <c r="Q293">
        <f>IF(実施計画様式!Q293="",0,1)</f>
        <v>0</v>
      </c>
      <c r="R293" t="s">
        <v>7625</v>
      </c>
      <c r="S293" t="s">
        <v>7625</v>
      </c>
      <c r="T293">
        <f>IF(実施計画様式!T293="",0,1)</f>
        <v>0</v>
      </c>
      <c r="U293">
        <f>IF(実施計画様式!U293="",0,1)</f>
        <v>0</v>
      </c>
      <c r="V293">
        <f>IF(実施計画様式!V293="",0,1)</f>
        <v>0</v>
      </c>
      <c r="W293">
        <f>IF(実施計画様式!W293="",0,1)</f>
        <v>0</v>
      </c>
      <c r="X293">
        <f>IF(実施計画様式!X293="",0,1)</f>
        <v>0</v>
      </c>
      <c r="Y293">
        <f>IF(実施計画様式!Y293="",0,1)</f>
        <v>0</v>
      </c>
      <c r="Z293">
        <f>IF(実施計画様式!Z293="",0,1)</f>
        <v>0</v>
      </c>
      <c r="AA293">
        <f>IF(実施計画様式!AA293="",0,1)</f>
        <v>0</v>
      </c>
      <c r="AB293">
        <f>IF(実施計画様式!AB293="",0,IFERROR(VLOOKUP(実施計画様式!AB293,―!$Q$2:$R$3,2,FALSE),"error"))</f>
        <v>0</v>
      </c>
      <c r="AC293">
        <f>IF(実施計画様式!AC293="",0,IFERROR(VLOOKUP(実施計画様式!AC293,―!$S$2:$T$3,2,FALSE),"error"))</f>
        <v>0</v>
      </c>
      <c r="AD293">
        <f>IF(実施計画様式!AD293="",0,IFERROR(VLOOKUP(実施計画様式!AD293,―!$U$2:$V$3,2,FALSE),"error"))</f>
        <v>0</v>
      </c>
      <c r="AE293">
        <f>IF(実施計画様式!AE293="",0,IFERROR(VLOOKUP(実施計画様式!AE293,―!$W$2:$X$3,2,FALSE),"error"))</f>
        <v>0</v>
      </c>
      <c r="AF293">
        <f>IF(実施計画様式!AF293="",0,IFERROR(VLOOKUP(実施計画様式!AF293,―!$AP$29:$AQ$29,2,FALSE),"error"))</f>
        <v>0</v>
      </c>
      <c r="AG293">
        <f>IF(実施計画様式!AG293="",0,IFERROR(VLOOKUP(実施計画様式!AG293,―!Y:Z,2,FALSE),"error"))</f>
        <v>0</v>
      </c>
      <c r="AH293">
        <f>IF(実施計画様式!AH293="",0,IFERROR(VLOOKUP(実施計画様式!AH293,―!AA:AB,2,FALSE),"error"))</f>
        <v>0</v>
      </c>
      <c r="AI293">
        <f>IF(実施計画様式!AI293="",0,IFERROR(VLOOKUP(実施計画様式!AI293,―!AN:AO,2,FALSE),"error"))</f>
        <v>0</v>
      </c>
      <c r="AJ293">
        <f>IF(実施計画様式!AJ293="",0,IFERROR(VLOOKUP(実施計画様式!AJ293,―!AN:AO,2,FALSE),"error"))</f>
        <v>0</v>
      </c>
      <c r="AK293">
        <f>IF(実施計画様式!AK293="",0,IFERROR(VLOOKUP(実施計画様式!AK293,―!AN:AO,2,FALSE),"error"))</f>
        <v>0</v>
      </c>
      <c r="AL293">
        <f>IF(実施計画様式!AL293="",0,1)</f>
        <v>0</v>
      </c>
      <c r="AM293">
        <f>IF(実施計画様式!AM293="",0,IFERROR(VLOOKUP(実施計画様式!AM293,―!$AP$10:$AQ$23,2,FALSE),"error"))</f>
        <v>0</v>
      </c>
      <c r="AN293">
        <f>IF(実施計画様式!AN293="",0,IFERROR(VLOOKUP(実施計画様式!AN293,―!$AP$39:$AQ$44,2,FALSE),"error"))</f>
        <v>0</v>
      </c>
      <c r="AO293">
        <f>IF(実施計画様式!AO293="",0,IFERROR(VLOOKUP(実施計画様式!AO293,参考資料1_対象分野リスト!$B$2:$C$46,2,FALSE),"error"))</f>
        <v>0</v>
      </c>
      <c r="AP293">
        <f>IF(実施計画様式!AP293="",0,IFERROR(VLOOKUP(実施計画様式!AP293,参考資料1_対象分野リスト!$B$2:$C$46,2,FALSE),"error"))</f>
        <v>0</v>
      </c>
      <c r="AQ293">
        <f>IF(実施計画様式!AQ293="",0,IFERROR(VLOOKUP(実施計画様式!AQ293,参考資料1_対象分野リスト!$B$2:$C$46,2,FALSE),"error"))</f>
        <v>0</v>
      </c>
      <c r="AR293">
        <f>IF(実施計画様式!AR293="",0,IFERROR(VLOOKUP(実施計画様式!AR293,参考資料1_対象分野リスト!$B$2:$C$46,2,FALSE),"error"))</f>
        <v>0</v>
      </c>
      <c r="AS293">
        <f>IF(実施計画様式!AS293="",0,IFERROR(VLOOKUP(実施計画様式!AS293,参考資料1_対象分野リスト!$E$5:$F$35,2,FALSE),"error"))</f>
        <v>0</v>
      </c>
      <c r="BB293">
        <f>IF(実施計画様式!BB293="",0,IFERROR(VLOOKUP(実施計画様式!BB293,―!AK:AL,2,FALSE),"error"))</f>
        <v>0</v>
      </c>
      <c r="BC293" t="str">
        <f t="shared" si="25"/>
        <v/>
      </c>
      <c r="BF293">
        <v>99</v>
      </c>
      <c r="BG293" t="str">
        <f t="shared" si="28"/>
        <v/>
      </c>
      <c r="BH293" t="str">
        <f>IF(AG293&gt;0,IF(VLOOKUP($B$62,―!$Y$2:$Z$25,2,FALSE)&lt;分岐管理シート!AG293,"予算化方法","予算化方法_未定なし"),"")</f>
        <v/>
      </c>
      <c r="BI293" t="str">
        <f t="shared" si="29"/>
        <v/>
      </c>
      <c r="BJ293" t="str">
        <f t="shared" si="30"/>
        <v/>
      </c>
      <c r="BK293" t="str">
        <f t="shared" si="31"/>
        <v/>
      </c>
      <c r="BL293" t="str">
        <f>_xlfn.IFNA(IF(AND(D293=1,M293=1),INDEX(―!$O$20:$P$26,MATCH(分岐管理シート!N293*100,―!$P$20:$P$26,0),1),""),"")</f>
        <v/>
      </c>
      <c r="BM293" t="str">
        <f>_xlfn.IFNA(IF(AND(D293=1,M293=1),INDEX(―!$O$17:$P$19,MATCH(9-分岐管理シート!N293-分岐管理シート!O293,―!$P$17:$P$19,0),1),""),"")</f>
        <v/>
      </c>
      <c r="BN293" t="str">
        <f>IF(AE293&lt;2,"",―!$AP$28)</f>
        <v/>
      </c>
      <c r="BO293" t="str">
        <f t="shared" si="27"/>
        <v/>
      </c>
      <c r="BP293" t="str">
        <f t="shared" si="32"/>
        <v/>
      </c>
      <c r="BR293">
        <f t="shared" si="26"/>
        <v>0</v>
      </c>
    </row>
    <row r="294" spans="3:70" x14ac:dyDescent="0.15">
      <c r="C294">
        <v>222</v>
      </c>
      <c r="D294" s="22">
        <f>IF(実施計画様式!D294="",0,IFERROR(VLOOKUP(実施計画様式!D294,―!A:B,2,FALSE),"error"))</f>
        <v>0</v>
      </c>
      <c r="E294">
        <f>IF(実施計画様式!E294="",0,IFERROR(VLOOKUP(実施計画様式!E294,―!$C$40:$D$47,2,FALSE),"error"))</f>
        <v>0</v>
      </c>
      <c r="F294">
        <f>IF(実施計画様式!F294="",0,IFERROR(VLOOKUP(実施計画様式!F294,―!$E$2:$F$2,2,FALSE),"error"))</f>
        <v>0</v>
      </c>
      <c r="G294">
        <f>IFERROR(VLOOKUP(実施計画様式!G294,―!$G$2:$H$2,2,FALSE),0)</f>
        <v>0</v>
      </c>
      <c r="H294">
        <f>IF(実施計画様式!H294="",0,1)</f>
        <v>0</v>
      </c>
      <c r="I294">
        <f>IF(実施計画様式!I294="",0,IFERROR(VLOOKUP(実施計画様式!I294,―!$I$2:$J$2,2,FALSE),"error"))</f>
        <v>0</v>
      </c>
      <c r="J294">
        <f>IF(実施計画様式!J294="",0,1)</f>
        <v>0</v>
      </c>
      <c r="K294">
        <f>IF(実施計画様式!K294="",0,IFERROR(VLOOKUP(実施計画様式!K294,―!K:L,2,FALSE),"error"))</f>
        <v>0</v>
      </c>
      <c r="L294">
        <f>IF(実施計画様式!L294="",0,IFERROR(VLOOKUP(実施計画様式!L294,―!$M$2:$N$2,2,FALSE),"error"))</f>
        <v>0</v>
      </c>
      <c r="M294">
        <f>IFERROR(VLOOKUP(実施計画様式!M294,―!O:P,2,FALSE),0)</f>
        <v>0</v>
      </c>
      <c r="N294">
        <f>IF(実施計画様式!N294="",0,IFERROR(VLOOKUP(実施計画様式!N294,―!$O$1:$P$12,2,FALSE),"error"))</f>
        <v>0</v>
      </c>
      <c r="O294">
        <f>IF(実施計画様式!O294="",0,IFERROR(VLOOKUP(実施計画様式!O294,―!$O$1:$P$12,2,FALSE),"error"))</f>
        <v>0</v>
      </c>
      <c r="P294">
        <f>IF(実施計画様式!P294="",0,IFERROR(VLOOKUP(実施計画様式!P294,―!$O$1:$P$12,2,FALSE),"error"))</f>
        <v>0</v>
      </c>
      <c r="Q294">
        <f>IF(実施計画様式!Q294="",0,1)</f>
        <v>0</v>
      </c>
      <c r="R294" t="s">
        <v>7625</v>
      </c>
      <c r="S294" t="s">
        <v>7625</v>
      </c>
      <c r="T294">
        <f>IF(実施計画様式!T294="",0,1)</f>
        <v>0</v>
      </c>
      <c r="U294">
        <f>IF(実施計画様式!U294="",0,1)</f>
        <v>0</v>
      </c>
      <c r="V294">
        <f>IF(実施計画様式!V294="",0,1)</f>
        <v>0</v>
      </c>
      <c r="W294">
        <f>IF(実施計画様式!W294="",0,1)</f>
        <v>0</v>
      </c>
      <c r="X294">
        <f>IF(実施計画様式!X294="",0,1)</f>
        <v>0</v>
      </c>
      <c r="Y294">
        <f>IF(実施計画様式!Y294="",0,1)</f>
        <v>0</v>
      </c>
      <c r="Z294">
        <f>IF(実施計画様式!Z294="",0,1)</f>
        <v>0</v>
      </c>
      <c r="AA294">
        <f>IF(実施計画様式!AA294="",0,1)</f>
        <v>0</v>
      </c>
      <c r="AB294">
        <f>IF(実施計画様式!AB294="",0,IFERROR(VLOOKUP(実施計画様式!AB294,―!$Q$2:$R$3,2,FALSE),"error"))</f>
        <v>0</v>
      </c>
      <c r="AC294">
        <f>IF(実施計画様式!AC294="",0,IFERROR(VLOOKUP(実施計画様式!AC294,―!$S$2:$T$3,2,FALSE),"error"))</f>
        <v>0</v>
      </c>
      <c r="AD294">
        <f>IF(実施計画様式!AD294="",0,IFERROR(VLOOKUP(実施計画様式!AD294,―!$U$2:$V$3,2,FALSE),"error"))</f>
        <v>0</v>
      </c>
      <c r="AE294">
        <f>IF(実施計画様式!AE294="",0,IFERROR(VLOOKUP(実施計画様式!AE294,―!$W$2:$X$3,2,FALSE),"error"))</f>
        <v>0</v>
      </c>
      <c r="AF294">
        <f>IF(実施計画様式!AF294="",0,IFERROR(VLOOKUP(実施計画様式!AF294,―!$AP$29:$AQ$29,2,FALSE),"error"))</f>
        <v>0</v>
      </c>
      <c r="AG294">
        <f>IF(実施計画様式!AG294="",0,IFERROR(VLOOKUP(実施計画様式!AG294,―!Y:Z,2,FALSE),"error"))</f>
        <v>0</v>
      </c>
      <c r="AH294">
        <f>IF(実施計画様式!AH294="",0,IFERROR(VLOOKUP(実施計画様式!AH294,―!AA:AB,2,FALSE),"error"))</f>
        <v>0</v>
      </c>
      <c r="AI294">
        <f>IF(実施計画様式!AI294="",0,IFERROR(VLOOKUP(実施計画様式!AI294,―!AN:AO,2,FALSE),"error"))</f>
        <v>0</v>
      </c>
      <c r="AJ294">
        <f>IF(実施計画様式!AJ294="",0,IFERROR(VLOOKUP(実施計画様式!AJ294,―!AN:AO,2,FALSE),"error"))</f>
        <v>0</v>
      </c>
      <c r="AK294">
        <f>IF(実施計画様式!AK294="",0,IFERROR(VLOOKUP(実施計画様式!AK294,―!AN:AO,2,FALSE),"error"))</f>
        <v>0</v>
      </c>
      <c r="AL294">
        <f>IF(実施計画様式!AL294="",0,1)</f>
        <v>0</v>
      </c>
      <c r="AM294">
        <f>IF(実施計画様式!AM294="",0,IFERROR(VLOOKUP(実施計画様式!AM294,―!$AP$10:$AQ$23,2,FALSE),"error"))</f>
        <v>0</v>
      </c>
      <c r="AN294">
        <f>IF(実施計画様式!AN294="",0,IFERROR(VLOOKUP(実施計画様式!AN294,―!$AP$39:$AQ$44,2,FALSE),"error"))</f>
        <v>0</v>
      </c>
      <c r="AO294">
        <f>IF(実施計画様式!AO294="",0,IFERROR(VLOOKUP(実施計画様式!AO294,参考資料1_対象分野リスト!$B$2:$C$46,2,FALSE),"error"))</f>
        <v>0</v>
      </c>
      <c r="AP294">
        <f>IF(実施計画様式!AP294="",0,IFERROR(VLOOKUP(実施計画様式!AP294,参考資料1_対象分野リスト!$B$2:$C$46,2,FALSE),"error"))</f>
        <v>0</v>
      </c>
      <c r="AQ294">
        <f>IF(実施計画様式!AQ294="",0,IFERROR(VLOOKUP(実施計画様式!AQ294,参考資料1_対象分野リスト!$B$2:$C$46,2,FALSE),"error"))</f>
        <v>0</v>
      </c>
      <c r="AR294">
        <f>IF(実施計画様式!AR294="",0,IFERROR(VLOOKUP(実施計画様式!AR294,参考資料1_対象分野リスト!$B$2:$C$46,2,FALSE),"error"))</f>
        <v>0</v>
      </c>
      <c r="AS294">
        <f>IF(実施計画様式!AS294="",0,IFERROR(VLOOKUP(実施計画様式!AS294,参考資料1_対象分野リスト!$E$5:$F$35,2,FALSE),"error"))</f>
        <v>0</v>
      </c>
      <c r="BB294">
        <f>IF(実施計画様式!BB294="",0,IFERROR(VLOOKUP(実施計画様式!BB294,―!AK:AL,2,FALSE),"error"))</f>
        <v>0</v>
      </c>
      <c r="BC294" t="str">
        <f t="shared" si="25"/>
        <v/>
      </c>
      <c r="BF294">
        <v>99</v>
      </c>
      <c r="BG294" t="str">
        <f t="shared" si="28"/>
        <v/>
      </c>
      <c r="BH294" t="str">
        <f>IF(AG294&gt;0,IF(VLOOKUP($B$62,―!$Y$2:$Z$25,2,FALSE)&lt;分岐管理シート!AG294,"予算化方法","予算化方法_未定なし"),"")</f>
        <v/>
      </c>
      <c r="BI294" t="str">
        <f t="shared" si="29"/>
        <v/>
      </c>
      <c r="BJ294" t="str">
        <f t="shared" si="30"/>
        <v/>
      </c>
      <c r="BK294" t="str">
        <f t="shared" si="31"/>
        <v/>
      </c>
      <c r="BL294" t="str">
        <f>_xlfn.IFNA(IF(AND(D294=1,M294=1),INDEX(―!$O$20:$P$26,MATCH(分岐管理シート!N294*100,―!$P$20:$P$26,0),1),""),"")</f>
        <v/>
      </c>
      <c r="BM294" t="str">
        <f>_xlfn.IFNA(IF(AND(D294=1,M294=1),INDEX(―!$O$17:$P$19,MATCH(9-分岐管理シート!N294-分岐管理シート!O294,―!$P$17:$P$19,0),1),""),"")</f>
        <v/>
      </c>
      <c r="BN294" t="str">
        <f>IF(AE294&lt;2,"",―!$AP$28)</f>
        <v/>
      </c>
      <c r="BO294" t="str">
        <f t="shared" si="27"/>
        <v/>
      </c>
      <c r="BP294" t="str">
        <f t="shared" si="32"/>
        <v/>
      </c>
      <c r="BR294">
        <f t="shared" si="26"/>
        <v>0</v>
      </c>
    </row>
    <row r="295" spans="3:70" x14ac:dyDescent="0.15">
      <c r="C295">
        <v>223</v>
      </c>
      <c r="D295" s="22">
        <f>IF(実施計画様式!D295="",0,IFERROR(VLOOKUP(実施計画様式!D295,―!A:B,2,FALSE),"error"))</f>
        <v>0</v>
      </c>
      <c r="E295">
        <f>IF(実施計画様式!E295="",0,IFERROR(VLOOKUP(実施計画様式!E295,―!$C$40:$D$47,2,FALSE),"error"))</f>
        <v>0</v>
      </c>
      <c r="F295">
        <f>IF(実施計画様式!F295="",0,IFERROR(VLOOKUP(実施計画様式!F295,―!$E$2:$F$2,2,FALSE),"error"))</f>
        <v>0</v>
      </c>
      <c r="G295">
        <f>IFERROR(VLOOKUP(実施計画様式!G295,―!$G$2:$H$2,2,FALSE),0)</f>
        <v>0</v>
      </c>
      <c r="H295">
        <f>IF(実施計画様式!H295="",0,1)</f>
        <v>0</v>
      </c>
      <c r="I295">
        <f>IF(実施計画様式!I295="",0,IFERROR(VLOOKUP(実施計画様式!I295,―!$I$2:$J$2,2,FALSE),"error"))</f>
        <v>0</v>
      </c>
      <c r="J295">
        <f>IF(実施計画様式!J295="",0,1)</f>
        <v>0</v>
      </c>
      <c r="K295">
        <f>IF(実施計画様式!K295="",0,IFERROR(VLOOKUP(実施計画様式!K295,―!K:L,2,FALSE),"error"))</f>
        <v>0</v>
      </c>
      <c r="L295">
        <f>IF(実施計画様式!L295="",0,IFERROR(VLOOKUP(実施計画様式!L295,―!$M$2:$N$2,2,FALSE),"error"))</f>
        <v>0</v>
      </c>
      <c r="M295">
        <f>IFERROR(VLOOKUP(実施計画様式!M295,―!O:P,2,FALSE),0)</f>
        <v>0</v>
      </c>
      <c r="N295">
        <f>IF(実施計画様式!N295="",0,IFERROR(VLOOKUP(実施計画様式!N295,―!$O$1:$P$12,2,FALSE),"error"))</f>
        <v>0</v>
      </c>
      <c r="O295">
        <f>IF(実施計画様式!O295="",0,IFERROR(VLOOKUP(実施計画様式!O295,―!$O$1:$P$12,2,FALSE),"error"))</f>
        <v>0</v>
      </c>
      <c r="P295">
        <f>IF(実施計画様式!P295="",0,IFERROR(VLOOKUP(実施計画様式!P295,―!$O$1:$P$12,2,FALSE),"error"))</f>
        <v>0</v>
      </c>
      <c r="Q295">
        <f>IF(実施計画様式!Q295="",0,1)</f>
        <v>0</v>
      </c>
      <c r="R295" t="s">
        <v>7625</v>
      </c>
      <c r="S295" t="s">
        <v>7625</v>
      </c>
      <c r="T295">
        <f>IF(実施計画様式!T295="",0,1)</f>
        <v>0</v>
      </c>
      <c r="U295">
        <f>IF(実施計画様式!U295="",0,1)</f>
        <v>0</v>
      </c>
      <c r="V295">
        <f>IF(実施計画様式!V295="",0,1)</f>
        <v>0</v>
      </c>
      <c r="W295">
        <f>IF(実施計画様式!W295="",0,1)</f>
        <v>0</v>
      </c>
      <c r="X295">
        <f>IF(実施計画様式!X295="",0,1)</f>
        <v>0</v>
      </c>
      <c r="Y295">
        <f>IF(実施計画様式!Y295="",0,1)</f>
        <v>0</v>
      </c>
      <c r="Z295">
        <f>IF(実施計画様式!Z295="",0,1)</f>
        <v>0</v>
      </c>
      <c r="AA295">
        <f>IF(実施計画様式!AA295="",0,1)</f>
        <v>0</v>
      </c>
      <c r="AB295">
        <f>IF(実施計画様式!AB295="",0,IFERROR(VLOOKUP(実施計画様式!AB295,―!$Q$2:$R$3,2,FALSE),"error"))</f>
        <v>0</v>
      </c>
      <c r="AC295">
        <f>IF(実施計画様式!AC295="",0,IFERROR(VLOOKUP(実施計画様式!AC295,―!$S$2:$T$3,2,FALSE),"error"))</f>
        <v>0</v>
      </c>
      <c r="AD295">
        <f>IF(実施計画様式!AD295="",0,IFERROR(VLOOKUP(実施計画様式!AD295,―!$U$2:$V$3,2,FALSE),"error"))</f>
        <v>0</v>
      </c>
      <c r="AE295">
        <f>IF(実施計画様式!AE295="",0,IFERROR(VLOOKUP(実施計画様式!AE295,―!$W$2:$X$3,2,FALSE),"error"))</f>
        <v>0</v>
      </c>
      <c r="AF295">
        <f>IF(実施計画様式!AF295="",0,IFERROR(VLOOKUP(実施計画様式!AF295,―!$AP$29:$AQ$29,2,FALSE),"error"))</f>
        <v>0</v>
      </c>
      <c r="AG295">
        <f>IF(実施計画様式!AG295="",0,IFERROR(VLOOKUP(実施計画様式!AG295,―!Y:Z,2,FALSE),"error"))</f>
        <v>0</v>
      </c>
      <c r="AH295">
        <f>IF(実施計画様式!AH295="",0,IFERROR(VLOOKUP(実施計画様式!AH295,―!AA:AB,2,FALSE),"error"))</f>
        <v>0</v>
      </c>
      <c r="AI295">
        <f>IF(実施計画様式!AI295="",0,IFERROR(VLOOKUP(実施計画様式!AI295,―!AN:AO,2,FALSE),"error"))</f>
        <v>0</v>
      </c>
      <c r="AJ295">
        <f>IF(実施計画様式!AJ295="",0,IFERROR(VLOOKUP(実施計画様式!AJ295,―!AN:AO,2,FALSE),"error"))</f>
        <v>0</v>
      </c>
      <c r="AK295">
        <f>IF(実施計画様式!AK295="",0,IFERROR(VLOOKUP(実施計画様式!AK295,―!AN:AO,2,FALSE),"error"))</f>
        <v>0</v>
      </c>
      <c r="AL295">
        <f>IF(実施計画様式!AL295="",0,1)</f>
        <v>0</v>
      </c>
      <c r="AM295">
        <f>IF(実施計画様式!AM295="",0,IFERROR(VLOOKUP(実施計画様式!AM295,―!$AP$10:$AQ$23,2,FALSE),"error"))</f>
        <v>0</v>
      </c>
      <c r="AN295">
        <f>IF(実施計画様式!AN295="",0,IFERROR(VLOOKUP(実施計画様式!AN295,―!$AP$39:$AQ$44,2,FALSE),"error"))</f>
        <v>0</v>
      </c>
      <c r="AO295">
        <f>IF(実施計画様式!AO295="",0,IFERROR(VLOOKUP(実施計画様式!AO295,参考資料1_対象分野リスト!$B$2:$C$46,2,FALSE),"error"))</f>
        <v>0</v>
      </c>
      <c r="AP295">
        <f>IF(実施計画様式!AP295="",0,IFERROR(VLOOKUP(実施計画様式!AP295,参考資料1_対象分野リスト!$B$2:$C$46,2,FALSE),"error"))</f>
        <v>0</v>
      </c>
      <c r="AQ295">
        <f>IF(実施計画様式!AQ295="",0,IFERROR(VLOOKUP(実施計画様式!AQ295,参考資料1_対象分野リスト!$B$2:$C$46,2,FALSE),"error"))</f>
        <v>0</v>
      </c>
      <c r="AR295">
        <f>IF(実施計画様式!AR295="",0,IFERROR(VLOOKUP(実施計画様式!AR295,参考資料1_対象分野リスト!$B$2:$C$46,2,FALSE),"error"))</f>
        <v>0</v>
      </c>
      <c r="AS295">
        <f>IF(実施計画様式!AS295="",0,IFERROR(VLOOKUP(実施計画様式!AS295,参考資料1_対象分野リスト!$E$5:$F$35,2,FALSE),"error"))</f>
        <v>0</v>
      </c>
      <c r="BB295">
        <f>IF(実施計画様式!BB295="",0,IFERROR(VLOOKUP(実施計画様式!BB295,―!AK:AL,2,FALSE),"error"))</f>
        <v>0</v>
      </c>
      <c r="BC295" t="str">
        <f t="shared" si="25"/>
        <v/>
      </c>
      <c r="BF295">
        <v>99</v>
      </c>
      <c r="BG295" t="str">
        <f t="shared" si="28"/>
        <v/>
      </c>
      <c r="BH295" t="str">
        <f>IF(AG295&gt;0,IF(VLOOKUP($B$62,―!$Y$2:$Z$25,2,FALSE)&lt;分岐管理シート!AG295,"予算化方法","予算化方法_未定なし"),"")</f>
        <v/>
      </c>
      <c r="BI295" t="str">
        <f t="shared" si="29"/>
        <v/>
      </c>
      <c r="BJ295" t="str">
        <f t="shared" si="30"/>
        <v/>
      </c>
      <c r="BK295" t="str">
        <f t="shared" si="31"/>
        <v/>
      </c>
      <c r="BL295" t="str">
        <f>_xlfn.IFNA(IF(AND(D295=1,M295=1),INDEX(―!$O$20:$P$26,MATCH(分岐管理シート!N295*100,―!$P$20:$P$26,0),1),""),"")</f>
        <v/>
      </c>
      <c r="BM295" t="str">
        <f>_xlfn.IFNA(IF(AND(D295=1,M295=1),INDEX(―!$O$17:$P$19,MATCH(9-分岐管理シート!N295-分岐管理シート!O295,―!$P$17:$P$19,0),1),""),"")</f>
        <v/>
      </c>
      <c r="BN295" t="str">
        <f>IF(AE295&lt;2,"",―!$AP$28)</f>
        <v/>
      </c>
      <c r="BO295" t="str">
        <f t="shared" si="27"/>
        <v/>
      </c>
      <c r="BP295" t="str">
        <f t="shared" si="32"/>
        <v/>
      </c>
      <c r="BR295">
        <f t="shared" si="26"/>
        <v>0</v>
      </c>
    </row>
    <row r="296" spans="3:70" x14ac:dyDescent="0.15">
      <c r="C296">
        <v>224</v>
      </c>
      <c r="D296" s="22">
        <f>IF(実施計画様式!D296="",0,IFERROR(VLOOKUP(実施計画様式!D296,―!A:B,2,FALSE),"error"))</f>
        <v>0</v>
      </c>
      <c r="E296">
        <f>IF(実施計画様式!E296="",0,IFERROR(VLOOKUP(実施計画様式!E296,―!$C$40:$D$47,2,FALSE),"error"))</f>
        <v>0</v>
      </c>
      <c r="F296">
        <f>IF(実施計画様式!F296="",0,IFERROR(VLOOKUP(実施計画様式!F296,―!$E$2:$F$2,2,FALSE),"error"))</f>
        <v>0</v>
      </c>
      <c r="G296">
        <f>IFERROR(VLOOKUP(実施計画様式!G296,―!$G$2:$H$2,2,FALSE),0)</f>
        <v>0</v>
      </c>
      <c r="H296">
        <f>IF(実施計画様式!H296="",0,1)</f>
        <v>0</v>
      </c>
      <c r="I296">
        <f>IF(実施計画様式!I296="",0,IFERROR(VLOOKUP(実施計画様式!I296,―!$I$2:$J$2,2,FALSE),"error"))</f>
        <v>0</v>
      </c>
      <c r="J296">
        <f>IF(実施計画様式!J296="",0,1)</f>
        <v>0</v>
      </c>
      <c r="K296">
        <f>IF(実施計画様式!K296="",0,IFERROR(VLOOKUP(実施計画様式!K296,―!K:L,2,FALSE),"error"))</f>
        <v>0</v>
      </c>
      <c r="L296">
        <f>IF(実施計画様式!L296="",0,IFERROR(VLOOKUP(実施計画様式!L296,―!$M$2:$N$2,2,FALSE),"error"))</f>
        <v>0</v>
      </c>
      <c r="M296">
        <f>IFERROR(VLOOKUP(実施計画様式!M296,―!O:P,2,FALSE),0)</f>
        <v>0</v>
      </c>
      <c r="N296">
        <f>IF(実施計画様式!N296="",0,IFERROR(VLOOKUP(実施計画様式!N296,―!$O$1:$P$12,2,FALSE),"error"))</f>
        <v>0</v>
      </c>
      <c r="O296">
        <f>IF(実施計画様式!O296="",0,IFERROR(VLOOKUP(実施計画様式!O296,―!$O$1:$P$12,2,FALSE),"error"))</f>
        <v>0</v>
      </c>
      <c r="P296">
        <f>IF(実施計画様式!P296="",0,IFERROR(VLOOKUP(実施計画様式!P296,―!$O$1:$P$12,2,FALSE),"error"))</f>
        <v>0</v>
      </c>
      <c r="Q296">
        <f>IF(実施計画様式!Q296="",0,1)</f>
        <v>0</v>
      </c>
      <c r="R296" t="s">
        <v>7625</v>
      </c>
      <c r="S296" t="s">
        <v>7625</v>
      </c>
      <c r="T296">
        <f>IF(実施計画様式!T296="",0,1)</f>
        <v>0</v>
      </c>
      <c r="U296">
        <f>IF(実施計画様式!U296="",0,1)</f>
        <v>0</v>
      </c>
      <c r="V296">
        <f>IF(実施計画様式!V296="",0,1)</f>
        <v>0</v>
      </c>
      <c r="W296">
        <f>IF(実施計画様式!W296="",0,1)</f>
        <v>0</v>
      </c>
      <c r="X296">
        <f>IF(実施計画様式!X296="",0,1)</f>
        <v>0</v>
      </c>
      <c r="Y296">
        <f>IF(実施計画様式!Y296="",0,1)</f>
        <v>0</v>
      </c>
      <c r="Z296">
        <f>IF(実施計画様式!Z296="",0,1)</f>
        <v>0</v>
      </c>
      <c r="AA296">
        <f>IF(実施計画様式!AA296="",0,1)</f>
        <v>0</v>
      </c>
      <c r="AB296">
        <f>IF(実施計画様式!AB296="",0,IFERROR(VLOOKUP(実施計画様式!AB296,―!$Q$2:$R$3,2,FALSE),"error"))</f>
        <v>0</v>
      </c>
      <c r="AC296">
        <f>IF(実施計画様式!AC296="",0,IFERROR(VLOOKUP(実施計画様式!AC296,―!$S$2:$T$3,2,FALSE),"error"))</f>
        <v>0</v>
      </c>
      <c r="AD296">
        <f>IF(実施計画様式!AD296="",0,IFERROR(VLOOKUP(実施計画様式!AD296,―!$U$2:$V$3,2,FALSE),"error"))</f>
        <v>0</v>
      </c>
      <c r="AE296">
        <f>IF(実施計画様式!AE296="",0,IFERROR(VLOOKUP(実施計画様式!AE296,―!$W$2:$X$3,2,FALSE),"error"))</f>
        <v>0</v>
      </c>
      <c r="AF296">
        <f>IF(実施計画様式!AF296="",0,IFERROR(VLOOKUP(実施計画様式!AF296,―!$AP$29:$AQ$29,2,FALSE),"error"))</f>
        <v>0</v>
      </c>
      <c r="AG296">
        <f>IF(実施計画様式!AG296="",0,IFERROR(VLOOKUP(実施計画様式!AG296,―!Y:Z,2,FALSE),"error"))</f>
        <v>0</v>
      </c>
      <c r="AH296">
        <f>IF(実施計画様式!AH296="",0,IFERROR(VLOOKUP(実施計画様式!AH296,―!AA:AB,2,FALSE),"error"))</f>
        <v>0</v>
      </c>
      <c r="AI296">
        <f>IF(実施計画様式!AI296="",0,IFERROR(VLOOKUP(実施計画様式!AI296,―!AN:AO,2,FALSE),"error"))</f>
        <v>0</v>
      </c>
      <c r="AJ296">
        <f>IF(実施計画様式!AJ296="",0,IFERROR(VLOOKUP(実施計画様式!AJ296,―!AN:AO,2,FALSE),"error"))</f>
        <v>0</v>
      </c>
      <c r="AK296">
        <f>IF(実施計画様式!AK296="",0,IFERROR(VLOOKUP(実施計画様式!AK296,―!AN:AO,2,FALSE),"error"))</f>
        <v>0</v>
      </c>
      <c r="AL296">
        <f>IF(実施計画様式!AL296="",0,1)</f>
        <v>0</v>
      </c>
      <c r="AM296">
        <f>IF(実施計画様式!AM296="",0,IFERROR(VLOOKUP(実施計画様式!AM296,―!$AP$10:$AQ$23,2,FALSE),"error"))</f>
        <v>0</v>
      </c>
      <c r="AN296">
        <f>IF(実施計画様式!AN296="",0,IFERROR(VLOOKUP(実施計画様式!AN296,―!$AP$39:$AQ$44,2,FALSE),"error"))</f>
        <v>0</v>
      </c>
      <c r="AO296">
        <f>IF(実施計画様式!AO296="",0,IFERROR(VLOOKUP(実施計画様式!AO296,参考資料1_対象分野リスト!$B$2:$C$46,2,FALSE),"error"))</f>
        <v>0</v>
      </c>
      <c r="AP296">
        <f>IF(実施計画様式!AP296="",0,IFERROR(VLOOKUP(実施計画様式!AP296,参考資料1_対象分野リスト!$B$2:$C$46,2,FALSE),"error"))</f>
        <v>0</v>
      </c>
      <c r="AQ296">
        <f>IF(実施計画様式!AQ296="",0,IFERROR(VLOOKUP(実施計画様式!AQ296,参考資料1_対象分野リスト!$B$2:$C$46,2,FALSE),"error"))</f>
        <v>0</v>
      </c>
      <c r="AR296">
        <f>IF(実施計画様式!AR296="",0,IFERROR(VLOOKUP(実施計画様式!AR296,参考資料1_対象分野リスト!$B$2:$C$46,2,FALSE),"error"))</f>
        <v>0</v>
      </c>
      <c r="AS296">
        <f>IF(実施計画様式!AS296="",0,IFERROR(VLOOKUP(実施計画様式!AS296,参考資料1_対象分野リスト!$E$5:$F$35,2,FALSE),"error"))</f>
        <v>0</v>
      </c>
      <c r="BB296">
        <f>IF(実施計画様式!BB296="",0,IFERROR(VLOOKUP(実施計画様式!BB296,―!AK:AL,2,FALSE),"error"))</f>
        <v>0</v>
      </c>
      <c r="BC296" t="str">
        <f t="shared" si="25"/>
        <v/>
      </c>
      <c r="BF296">
        <v>99</v>
      </c>
      <c r="BG296" t="str">
        <f t="shared" si="28"/>
        <v/>
      </c>
      <c r="BH296" t="str">
        <f>IF(AG296&gt;0,IF(VLOOKUP($B$62,―!$Y$2:$Z$25,2,FALSE)&lt;分岐管理シート!AG296,"予算化方法","予算化方法_未定なし"),"")</f>
        <v/>
      </c>
      <c r="BI296" t="str">
        <f t="shared" si="29"/>
        <v/>
      </c>
      <c r="BJ296" t="str">
        <f t="shared" si="30"/>
        <v/>
      </c>
      <c r="BK296" t="str">
        <f t="shared" si="31"/>
        <v/>
      </c>
      <c r="BL296" t="str">
        <f>_xlfn.IFNA(IF(AND(D296=1,M296=1),INDEX(―!$O$20:$P$26,MATCH(分岐管理シート!N296*100,―!$P$20:$P$26,0),1),""),"")</f>
        <v/>
      </c>
      <c r="BM296" t="str">
        <f>_xlfn.IFNA(IF(AND(D296=1,M296=1),INDEX(―!$O$17:$P$19,MATCH(9-分岐管理シート!N296-分岐管理シート!O296,―!$P$17:$P$19,0),1),""),"")</f>
        <v/>
      </c>
      <c r="BN296" t="str">
        <f>IF(AE296&lt;2,"",―!$AP$28)</f>
        <v/>
      </c>
      <c r="BO296" t="str">
        <f t="shared" si="27"/>
        <v/>
      </c>
      <c r="BP296" t="str">
        <f t="shared" si="32"/>
        <v/>
      </c>
      <c r="BR296">
        <f t="shared" si="26"/>
        <v>0</v>
      </c>
    </row>
    <row r="297" spans="3:70" x14ac:dyDescent="0.15">
      <c r="C297">
        <v>225</v>
      </c>
      <c r="D297" s="22">
        <f>IF(実施計画様式!D297="",0,IFERROR(VLOOKUP(実施計画様式!D297,―!A:B,2,FALSE),"error"))</f>
        <v>0</v>
      </c>
      <c r="E297">
        <f>IF(実施計画様式!E297="",0,IFERROR(VLOOKUP(実施計画様式!E297,―!$C$40:$D$47,2,FALSE),"error"))</f>
        <v>0</v>
      </c>
      <c r="F297">
        <f>IF(実施計画様式!F297="",0,IFERROR(VLOOKUP(実施計画様式!F297,―!$E$2:$F$2,2,FALSE),"error"))</f>
        <v>0</v>
      </c>
      <c r="G297">
        <f>IFERROR(VLOOKUP(実施計画様式!G297,―!$G$2:$H$2,2,FALSE),0)</f>
        <v>0</v>
      </c>
      <c r="H297">
        <f>IF(実施計画様式!H297="",0,1)</f>
        <v>0</v>
      </c>
      <c r="I297">
        <f>IF(実施計画様式!I297="",0,IFERROR(VLOOKUP(実施計画様式!I297,―!$I$2:$J$2,2,FALSE),"error"))</f>
        <v>0</v>
      </c>
      <c r="J297">
        <f>IF(実施計画様式!J297="",0,1)</f>
        <v>0</v>
      </c>
      <c r="K297">
        <f>IF(実施計画様式!K297="",0,IFERROR(VLOOKUP(実施計画様式!K297,―!K:L,2,FALSE),"error"))</f>
        <v>0</v>
      </c>
      <c r="L297">
        <f>IF(実施計画様式!L297="",0,IFERROR(VLOOKUP(実施計画様式!L297,―!$M$2:$N$2,2,FALSE),"error"))</f>
        <v>0</v>
      </c>
      <c r="M297">
        <f>IFERROR(VLOOKUP(実施計画様式!M297,―!O:P,2,FALSE),0)</f>
        <v>0</v>
      </c>
      <c r="N297">
        <f>IF(実施計画様式!N297="",0,IFERROR(VLOOKUP(実施計画様式!N297,―!$O$1:$P$12,2,FALSE),"error"))</f>
        <v>0</v>
      </c>
      <c r="O297">
        <f>IF(実施計画様式!O297="",0,IFERROR(VLOOKUP(実施計画様式!O297,―!$O$1:$P$12,2,FALSE),"error"))</f>
        <v>0</v>
      </c>
      <c r="P297">
        <f>IF(実施計画様式!P297="",0,IFERROR(VLOOKUP(実施計画様式!P297,―!$O$1:$P$12,2,FALSE),"error"))</f>
        <v>0</v>
      </c>
      <c r="Q297">
        <f>IF(実施計画様式!Q297="",0,1)</f>
        <v>0</v>
      </c>
      <c r="R297" t="s">
        <v>7625</v>
      </c>
      <c r="S297" t="s">
        <v>7625</v>
      </c>
      <c r="T297">
        <f>IF(実施計画様式!T297="",0,1)</f>
        <v>0</v>
      </c>
      <c r="U297">
        <f>IF(実施計画様式!U297="",0,1)</f>
        <v>0</v>
      </c>
      <c r="V297">
        <f>IF(実施計画様式!V297="",0,1)</f>
        <v>0</v>
      </c>
      <c r="W297">
        <f>IF(実施計画様式!W297="",0,1)</f>
        <v>0</v>
      </c>
      <c r="X297">
        <f>IF(実施計画様式!X297="",0,1)</f>
        <v>0</v>
      </c>
      <c r="Y297">
        <f>IF(実施計画様式!Y297="",0,1)</f>
        <v>0</v>
      </c>
      <c r="Z297">
        <f>IF(実施計画様式!Z297="",0,1)</f>
        <v>0</v>
      </c>
      <c r="AA297">
        <f>IF(実施計画様式!AA297="",0,1)</f>
        <v>0</v>
      </c>
      <c r="AB297">
        <f>IF(実施計画様式!AB297="",0,IFERROR(VLOOKUP(実施計画様式!AB297,―!$Q$2:$R$3,2,FALSE),"error"))</f>
        <v>0</v>
      </c>
      <c r="AC297">
        <f>IF(実施計画様式!AC297="",0,IFERROR(VLOOKUP(実施計画様式!AC297,―!$S$2:$T$3,2,FALSE),"error"))</f>
        <v>0</v>
      </c>
      <c r="AD297">
        <f>IF(実施計画様式!AD297="",0,IFERROR(VLOOKUP(実施計画様式!AD297,―!$U$2:$V$3,2,FALSE),"error"))</f>
        <v>0</v>
      </c>
      <c r="AE297">
        <f>IF(実施計画様式!AE297="",0,IFERROR(VLOOKUP(実施計画様式!AE297,―!$W$2:$X$3,2,FALSE),"error"))</f>
        <v>0</v>
      </c>
      <c r="AF297">
        <f>IF(実施計画様式!AF297="",0,IFERROR(VLOOKUP(実施計画様式!AF297,―!$AP$29:$AQ$29,2,FALSE),"error"))</f>
        <v>0</v>
      </c>
      <c r="AG297">
        <f>IF(実施計画様式!AG297="",0,IFERROR(VLOOKUP(実施計画様式!AG297,―!Y:Z,2,FALSE),"error"))</f>
        <v>0</v>
      </c>
      <c r="AH297">
        <f>IF(実施計画様式!AH297="",0,IFERROR(VLOOKUP(実施計画様式!AH297,―!AA:AB,2,FALSE),"error"))</f>
        <v>0</v>
      </c>
      <c r="AI297">
        <f>IF(実施計画様式!AI297="",0,IFERROR(VLOOKUP(実施計画様式!AI297,―!AN:AO,2,FALSE),"error"))</f>
        <v>0</v>
      </c>
      <c r="AJ297">
        <f>IF(実施計画様式!AJ297="",0,IFERROR(VLOOKUP(実施計画様式!AJ297,―!AN:AO,2,FALSE),"error"))</f>
        <v>0</v>
      </c>
      <c r="AK297">
        <f>IF(実施計画様式!AK297="",0,IFERROR(VLOOKUP(実施計画様式!AK297,―!AN:AO,2,FALSE),"error"))</f>
        <v>0</v>
      </c>
      <c r="AL297">
        <f>IF(実施計画様式!AL297="",0,1)</f>
        <v>0</v>
      </c>
      <c r="AM297">
        <f>IF(実施計画様式!AM297="",0,IFERROR(VLOOKUP(実施計画様式!AM297,―!$AP$10:$AQ$23,2,FALSE),"error"))</f>
        <v>0</v>
      </c>
      <c r="AN297">
        <f>IF(実施計画様式!AN297="",0,IFERROR(VLOOKUP(実施計画様式!AN297,―!$AP$39:$AQ$44,2,FALSE),"error"))</f>
        <v>0</v>
      </c>
      <c r="AO297">
        <f>IF(実施計画様式!AO297="",0,IFERROR(VLOOKUP(実施計画様式!AO297,参考資料1_対象分野リスト!$B$2:$C$46,2,FALSE),"error"))</f>
        <v>0</v>
      </c>
      <c r="AP297">
        <f>IF(実施計画様式!AP297="",0,IFERROR(VLOOKUP(実施計画様式!AP297,参考資料1_対象分野リスト!$B$2:$C$46,2,FALSE),"error"))</f>
        <v>0</v>
      </c>
      <c r="AQ297">
        <f>IF(実施計画様式!AQ297="",0,IFERROR(VLOOKUP(実施計画様式!AQ297,参考資料1_対象分野リスト!$B$2:$C$46,2,FALSE),"error"))</f>
        <v>0</v>
      </c>
      <c r="AR297">
        <f>IF(実施計画様式!AR297="",0,IFERROR(VLOOKUP(実施計画様式!AR297,参考資料1_対象分野リスト!$B$2:$C$46,2,FALSE),"error"))</f>
        <v>0</v>
      </c>
      <c r="AS297">
        <f>IF(実施計画様式!AS297="",0,IFERROR(VLOOKUP(実施計画様式!AS297,参考資料1_対象分野リスト!$E$5:$F$35,2,FALSE),"error"))</f>
        <v>0</v>
      </c>
      <c r="BB297">
        <f>IF(実施計画様式!BB297="",0,IFERROR(VLOOKUP(実施計画様式!BB297,―!AK:AL,2,FALSE),"error"))</f>
        <v>0</v>
      </c>
      <c r="BC297" t="str">
        <f t="shared" si="25"/>
        <v/>
      </c>
      <c r="BF297">
        <v>99</v>
      </c>
      <c r="BG297" t="str">
        <f t="shared" si="28"/>
        <v/>
      </c>
      <c r="BH297" t="str">
        <f>IF(AG297&gt;0,IF(VLOOKUP($B$62,―!$Y$2:$Z$25,2,FALSE)&lt;分岐管理シート!AG297,"予算化方法","予算化方法_未定なし"),"")</f>
        <v/>
      </c>
      <c r="BI297" t="str">
        <f t="shared" si="29"/>
        <v/>
      </c>
      <c r="BJ297" t="str">
        <f t="shared" si="30"/>
        <v/>
      </c>
      <c r="BK297" t="str">
        <f t="shared" si="31"/>
        <v/>
      </c>
      <c r="BL297" t="str">
        <f>_xlfn.IFNA(IF(AND(D297=1,M297=1),INDEX(―!$O$20:$P$26,MATCH(分岐管理シート!N297*100,―!$P$20:$P$26,0),1),""),"")</f>
        <v/>
      </c>
      <c r="BM297" t="str">
        <f>_xlfn.IFNA(IF(AND(D297=1,M297=1),INDEX(―!$O$17:$P$19,MATCH(9-分岐管理シート!N297-分岐管理シート!O297,―!$P$17:$P$19,0),1),""),"")</f>
        <v/>
      </c>
      <c r="BN297" t="str">
        <f>IF(AE297&lt;2,"",―!$AP$28)</f>
        <v/>
      </c>
      <c r="BO297" t="str">
        <f t="shared" si="27"/>
        <v/>
      </c>
      <c r="BP297" t="str">
        <f t="shared" si="32"/>
        <v/>
      </c>
      <c r="BR297">
        <f t="shared" si="26"/>
        <v>0</v>
      </c>
    </row>
    <row r="298" spans="3:70" x14ac:dyDescent="0.15">
      <c r="C298">
        <v>226</v>
      </c>
      <c r="D298" s="22">
        <f>IF(実施計画様式!D298="",0,IFERROR(VLOOKUP(実施計画様式!D298,―!A:B,2,FALSE),"error"))</f>
        <v>0</v>
      </c>
      <c r="E298">
        <f>IF(実施計画様式!E298="",0,IFERROR(VLOOKUP(実施計画様式!E298,―!$C$40:$D$47,2,FALSE),"error"))</f>
        <v>0</v>
      </c>
      <c r="F298">
        <f>IF(実施計画様式!F298="",0,IFERROR(VLOOKUP(実施計画様式!F298,―!$E$2:$F$2,2,FALSE),"error"))</f>
        <v>0</v>
      </c>
      <c r="G298">
        <f>IFERROR(VLOOKUP(実施計画様式!G298,―!$G$2:$H$2,2,FALSE),0)</f>
        <v>0</v>
      </c>
      <c r="H298">
        <f>IF(実施計画様式!H298="",0,1)</f>
        <v>0</v>
      </c>
      <c r="I298">
        <f>IF(実施計画様式!I298="",0,IFERROR(VLOOKUP(実施計画様式!I298,―!$I$2:$J$2,2,FALSE),"error"))</f>
        <v>0</v>
      </c>
      <c r="J298">
        <f>IF(実施計画様式!J298="",0,1)</f>
        <v>0</v>
      </c>
      <c r="K298">
        <f>IF(実施計画様式!K298="",0,IFERROR(VLOOKUP(実施計画様式!K298,―!K:L,2,FALSE),"error"))</f>
        <v>0</v>
      </c>
      <c r="L298">
        <f>IF(実施計画様式!L298="",0,IFERROR(VLOOKUP(実施計画様式!L298,―!$M$2:$N$2,2,FALSE),"error"))</f>
        <v>0</v>
      </c>
      <c r="M298">
        <f>IFERROR(VLOOKUP(実施計画様式!M298,―!O:P,2,FALSE),0)</f>
        <v>0</v>
      </c>
      <c r="N298">
        <f>IF(実施計画様式!N298="",0,IFERROR(VLOOKUP(実施計画様式!N298,―!$O$1:$P$12,2,FALSE),"error"))</f>
        <v>0</v>
      </c>
      <c r="O298">
        <f>IF(実施計画様式!O298="",0,IFERROR(VLOOKUP(実施計画様式!O298,―!$O$1:$P$12,2,FALSE),"error"))</f>
        <v>0</v>
      </c>
      <c r="P298">
        <f>IF(実施計画様式!P298="",0,IFERROR(VLOOKUP(実施計画様式!P298,―!$O$1:$P$12,2,FALSE),"error"))</f>
        <v>0</v>
      </c>
      <c r="Q298">
        <f>IF(実施計画様式!Q298="",0,1)</f>
        <v>0</v>
      </c>
      <c r="R298" t="s">
        <v>7625</v>
      </c>
      <c r="S298" t="s">
        <v>7625</v>
      </c>
      <c r="T298">
        <f>IF(実施計画様式!T298="",0,1)</f>
        <v>0</v>
      </c>
      <c r="U298">
        <f>IF(実施計画様式!U298="",0,1)</f>
        <v>0</v>
      </c>
      <c r="V298">
        <f>IF(実施計画様式!V298="",0,1)</f>
        <v>0</v>
      </c>
      <c r="W298">
        <f>IF(実施計画様式!W298="",0,1)</f>
        <v>0</v>
      </c>
      <c r="X298">
        <f>IF(実施計画様式!X298="",0,1)</f>
        <v>0</v>
      </c>
      <c r="Y298">
        <f>IF(実施計画様式!Y298="",0,1)</f>
        <v>0</v>
      </c>
      <c r="Z298">
        <f>IF(実施計画様式!Z298="",0,1)</f>
        <v>0</v>
      </c>
      <c r="AA298">
        <f>IF(実施計画様式!AA298="",0,1)</f>
        <v>0</v>
      </c>
      <c r="AB298">
        <f>IF(実施計画様式!AB298="",0,IFERROR(VLOOKUP(実施計画様式!AB298,―!$Q$2:$R$3,2,FALSE),"error"))</f>
        <v>0</v>
      </c>
      <c r="AC298">
        <f>IF(実施計画様式!AC298="",0,IFERROR(VLOOKUP(実施計画様式!AC298,―!$S$2:$T$3,2,FALSE),"error"))</f>
        <v>0</v>
      </c>
      <c r="AD298">
        <f>IF(実施計画様式!AD298="",0,IFERROR(VLOOKUP(実施計画様式!AD298,―!$U$2:$V$3,2,FALSE),"error"))</f>
        <v>0</v>
      </c>
      <c r="AE298">
        <f>IF(実施計画様式!AE298="",0,IFERROR(VLOOKUP(実施計画様式!AE298,―!$W$2:$X$3,2,FALSE),"error"))</f>
        <v>0</v>
      </c>
      <c r="AF298">
        <f>IF(実施計画様式!AF298="",0,IFERROR(VLOOKUP(実施計画様式!AF298,―!$AP$29:$AQ$29,2,FALSE),"error"))</f>
        <v>0</v>
      </c>
      <c r="AG298">
        <f>IF(実施計画様式!AG298="",0,IFERROR(VLOOKUP(実施計画様式!AG298,―!Y:Z,2,FALSE),"error"))</f>
        <v>0</v>
      </c>
      <c r="AH298">
        <f>IF(実施計画様式!AH298="",0,IFERROR(VLOOKUP(実施計画様式!AH298,―!AA:AB,2,FALSE),"error"))</f>
        <v>0</v>
      </c>
      <c r="AI298">
        <f>IF(実施計画様式!AI298="",0,IFERROR(VLOOKUP(実施計画様式!AI298,―!AN:AO,2,FALSE),"error"))</f>
        <v>0</v>
      </c>
      <c r="AJ298">
        <f>IF(実施計画様式!AJ298="",0,IFERROR(VLOOKUP(実施計画様式!AJ298,―!AN:AO,2,FALSE),"error"))</f>
        <v>0</v>
      </c>
      <c r="AK298">
        <f>IF(実施計画様式!AK298="",0,IFERROR(VLOOKUP(実施計画様式!AK298,―!AN:AO,2,FALSE),"error"))</f>
        <v>0</v>
      </c>
      <c r="AL298">
        <f>IF(実施計画様式!AL298="",0,1)</f>
        <v>0</v>
      </c>
      <c r="AM298">
        <f>IF(実施計画様式!AM298="",0,IFERROR(VLOOKUP(実施計画様式!AM298,―!$AP$10:$AQ$23,2,FALSE),"error"))</f>
        <v>0</v>
      </c>
      <c r="AN298">
        <f>IF(実施計画様式!AN298="",0,IFERROR(VLOOKUP(実施計画様式!AN298,―!$AP$39:$AQ$44,2,FALSE),"error"))</f>
        <v>0</v>
      </c>
      <c r="AO298">
        <f>IF(実施計画様式!AO298="",0,IFERROR(VLOOKUP(実施計画様式!AO298,参考資料1_対象分野リスト!$B$2:$C$46,2,FALSE),"error"))</f>
        <v>0</v>
      </c>
      <c r="AP298">
        <f>IF(実施計画様式!AP298="",0,IFERROR(VLOOKUP(実施計画様式!AP298,参考資料1_対象分野リスト!$B$2:$C$46,2,FALSE),"error"))</f>
        <v>0</v>
      </c>
      <c r="AQ298">
        <f>IF(実施計画様式!AQ298="",0,IFERROR(VLOOKUP(実施計画様式!AQ298,参考資料1_対象分野リスト!$B$2:$C$46,2,FALSE),"error"))</f>
        <v>0</v>
      </c>
      <c r="AR298">
        <f>IF(実施計画様式!AR298="",0,IFERROR(VLOOKUP(実施計画様式!AR298,参考資料1_対象分野リスト!$B$2:$C$46,2,FALSE),"error"))</f>
        <v>0</v>
      </c>
      <c r="AS298">
        <f>IF(実施計画様式!AS298="",0,IFERROR(VLOOKUP(実施計画様式!AS298,参考資料1_対象分野リスト!$E$5:$F$35,2,FALSE),"error"))</f>
        <v>0</v>
      </c>
      <c r="BB298">
        <f>IF(実施計画様式!BB298="",0,IFERROR(VLOOKUP(実施計画様式!BB298,―!AK:AL,2,FALSE),"error"))</f>
        <v>0</v>
      </c>
      <c r="BC298" t="str">
        <f t="shared" si="25"/>
        <v/>
      </c>
      <c r="BF298">
        <v>99</v>
      </c>
      <c r="BG298" t="str">
        <f t="shared" si="28"/>
        <v/>
      </c>
      <c r="BH298" t="str">
        <f>IF(AG298&gt;0,IF(VLOOKUP($B$62,―!$Y$2:$Z$25,2,FALSE)&lt;分岐管理シート!AG298,"予算化方法","予算化方法_未定なし"),"")</f>
        <v/>
      </c>
      <c r="BI298" t="str">
        <f t="shared" si="29"/>
        <v/>
      </c>
      <c r="BJ298" t="str">
        <f t="shared" si="30"/>
        <v/>
      </c>
      <c r="BK298" t="str">
        <f t="shared" si="31"/>
        <v/>
      </c>
      <c r="BL298" t="str">
        <f>_xlfn.IFNA(IF(AND(D298=1,M298=1),INDEX(―!$O$20:$P$26,MATCH(分岐管理シート!N298*100,―!$P$20:$P$26,0),1),""),"")</f>
        <v/>
      </c>
      <c r="BM298" t="str">
        <f>_xlfn.IFNA(IF(AND(D298=1,M298=1),INDEX(―!$O$17:$P$19,MATCH(9-分岐管理シート!N298-分岐管理シート!O298,―!$P$17:$P$19,0),1),""),"")</f>
        <v/>
      </c>
      <c r="BN298" t="str">
        <f>IF(AE298&lt;2,"",―!$AP$28)</f>
        <v/>
      </c>
      <c r="BO298" t="str">
        <f t="shared" si="27"/>
        <v/>
      </c>
      <c r="BP298" t="str">
        <f t="shared" si="32"/>
        <v/>
      </c>
      <c r="BR298">
        <f t="shared" si="26"/>
        <v>0</v>
      </c>
    </row>
    <row r="299" spans="3:70" x14ac:dyDescent="0.15">
      <c r="C299">
        <v>227</v>
      </c>
      <c r="D299" s="22">
        <f>IF(実施計画様式!D299="",0,IFERROR(VLOOKUP(実施計画様式!D299,―!A:B,2,FALSE),"error"))</f>
        <v>0</v>
      </c>
      <c r="E299">
        <f>IF(実施計画様式!E299="",0,IFERROR(VLOOKUP(実施計画様式!E299,―!$C$40:$D$47,2,FALSE),"error"))</f>
        <v>0</v>
      </c>
      <c r="F299">
        <f>IF(実施計画様式!F299="",0,IFERROR(VLOOKUP(実施計画様式!F299,―!$E$2:$F$2,2,FALSE),"error"))</f>
        <v>0</v>
      </c>
      <c r="G299">
        <f>IFERROR(VLOOKUP(実施計画様式!G299,―!$G$2:$H$2,2,FALSE),0)</f>
        <v>0</v>
      </c>
      <c r="H299">
        <f>IF(実施計画様式!H299="",0,1)</f>
        <v>0</v>
      </c>
      <c r="I299">
        <f>IF(実施計画様式!I299="",0,IFERROR(VLOOKUP(実施計画様式!I299,―!$I$2:$J$2,2,FALSE),"error"))</f>
        <v>0</v>
      </c>
      <c r="J299">
        <f>IF(実施計画様式!J299="",0,1)</f>
        <v>0</v>
      </c>
      <c r="K299">
        <f>IF(実施計画様式!K299="",0,IFERROR(VLOOKUP(実施計画様式!K299,―!K:L,2,FALSE),"error"))</f>
        <v>0</v>
      </c>
      <c r="L299">
        <f>IF(実施計画様式!L299="",0,IFERROR(VLOOKUP(実施計画様式!L299,―!$M$2:$N$2,2,FALSE),"error"))</f>
        <v>0</v>
      </c>
      <c r="M299">
        <f>IFERROR(VLOOKUP(実施計画様式!M299,―!O:P,2,FALSE),0)</f>
        <v>0</v>
      </c>
      <c r="N299">
        <f>IF(実施計画様式!N299="",0,IFERROR(VLOOKUP(実施計画様式!N299,―!$O$1:$P$12,2,FALSE),"error"))</f>
        <v>0</v>
      </c>
      <c r="O299">
        <f>IF(実施計画様式!O299="",0,IFERROR(VLOOKUP(実施計画様式!O299,―!$O$1:$P$12,2,FALSE),"error"))</f>
        <v>0</v>
      </c>
      <c r="P299">
        <f>IF(実施計画様式!P299="",0,IFERROR(VLOOKUP(実施計画様式!P299,―!$O$1:$P$12,2,FALSE),"error"))</f>
        <v>0</v>
      </c>
      <c r="Q299">
        <f>IF(実施計画様式!Q299="",0,1)</f>
        <v>0</v>
      </c>
      <c r="R299" t="s">
        <v>7625</v>
      </c>
      <c r="S299" t="s">
        <v>7625</v>
      </c>
      <c r="T299">
        <f>IF(実施計画様式!T299="",0,1)</f>
        <v>0</v>
      </c>
      <c r="U299">
        <f>IF(実施計画様式!U299="",0,1)</f>
        <v>0</v>
      </c>
      <c r="V299">
        <f>IF(実施計画様式!V299="",0,1)</f>
        <v>0</v>
      </c>
      <c r="W299">
        <f>IF(実施計画様式!W299="",0,1)</f>
        <v>0</v>
      </c>
      <c r="X299">
        <f>IF(実施計画様式!X299="",0,1)</f>
        <v>0</v>
      </c>
      <c r="Y299">
        <f>IF(実施計画様式!Y299="",0,1)</f>
        <v>0</v>
      </c>
      <c r="Z299">
        <f>IF(実施計画様式!Z299="",0,1)</f>
        <v>0</v>
      </c>
      <c r="AA299">
        <f>IF(実施計画様式!AA299="",0,1)</f>
        <v>0</v>
      </c>
      <c r="AB299">
        <f>IF(実施計画様式!AB299="",0,IFERROR(VLOOKUP(実施計画様式!AB299,―!$Q$2:$R$3,2,FALSE),"error"))</f>
        <v>0</v>
      </c>
      <c r="AC299">
        <f>IF(実施計画様式!AC299="",0,IFERROR(VLOOKUP(実施計画様式!AC299,―!$S$2:$T$3,2,FALSE),"error"))</f>
        <v>0</v>
      </c>
      <c r="AD299">
        <f>IF(実施計画様式!AD299="",0,IFERROR(VLOOKUP(実施計画様式!AD299,―!$U$2:$V$3,2,FALSE),"error"))</f>
        <v>0</v>
      </c>
      <c r="AE299">
        <f>IF(実施計画様式!AE299="",0,IFERROR(VLOOKUP(実施計画様式!AE299,―!$W$2:$X$3,2,FALSE),"error"))</f>
        <v>0</v>
      </c>
      <c r="AF299">
        <f>IF(実施計画様式!AF299="",0,IFERROR(VLOOKUP(実施計画様式!AF299,―!$AP$29:$AQ$29,2,FALSE),"error"))</f>
        <v>0</v>
      </c>
      <c r="AG299">
        <f>IF(実施計画様式!AG299="",0,IFERROR(VLOOKUP(実施計画様式!AG299,―!Y:Z,2,FALSE),"error"))</f>
        <v>0</v>
      </c>
      <c r="AH299">
        <f>IF(実施計画様式!AH299="",0,IFERROR(VLOOKUP(実施計画様式!AH299,―!AA:AB,2,FALSE),"error"))</f>
        <v>0</v>
      </c>
      <c r="AI299">
        <f>IF(実施計画様式!AI299="",0,IFERROR(VLOOKUP(実施計画様式!AI299,―!AN:AO,2,FALSE),"error"))</f>
        <v>0</v>
      </c>
      <c r="AJ299">
        <f>IF(実施計画様式!AJ299="",0,IFERROR(VLOOKUP(実施計画様式!AJ299,―!AN:AO,2,FALSE),"error"))</f>
        <v>0</v>
      </c>
      <c r="AK299">
        <f>IF(実施計画様式!AK299="",0,IFERROR(VLOOKUP(実施計画様式!AK299,―!AN:AO,2,FALSE),"error"))</f>
        <v>0</v>
      </c>
      <c r="AL299">
        <f>IF(実施計画様式!AL299="",0,1)</f>
        <v>0</v>
      </c>
      <c r="AM299">
        <f>IF(実施計画様式!AM299="",0,IFERROR(VLOOKUP(実施計画様式!AM299,―!$AP$10:$AQ$23,2,FALSE),"error"))</f>
        <v>0</v>
      </c>
      <c r="AN299">
        <f>IF(実施計画様式!AN299="",0,IFERROR(VLOOKUP(実施計画様式!AN299,―!$AP$39:$AQ$44,2,FALSE),"error"))</f>
        <v>0</v>
      </c>
      <c r="AO299">
        <f>IF(実施計画様式!AO299="",0,IFERROR(VLOOKUP(実施計画様式!AO299,参考資料1_対象分野リスト!$B$2:$C$46,2,FALSE),"error"))</f>
        <v>0</v>
      </c>
      <c r="AP299">
        <f>IF(実施計画様式!AP299="",0,IFERROR(VLOOKUP(実施計画様式!AP299,参考資料1_対象分野リスト!$B$2:$C$46,2,FALSE),"error"))</f>
        <v>0</v>
      </c>
      <c r="AQ299">
        <f>IF(実施計画様式!AQ299="",0,IFERROR(VLOOKUP(実施計画様式!AQ299,参考資料1_対象分野リスト!$B$2:$C$46,2,FALSE),"error"))</f>
        <v>0</v>
      </c>
      <c r="AR299">
        <f>IF(実施計画様式!AR299="",0,IFERROR(VLOOKUP(実施計画様式!AR299,参考資料1_対象分野リスト!$B$2:$C$46,2,FALSE),"error"))</f>
        <v>0</v>
      </c>
      <c r="AS299">
        <f>IF(実施計画様式!AS299="",0,IFERROR(VLOOKUP(実施計画様式!AS299,参考資料1_対象分野リスト!$E$5:$F$35,2,FALSE),"error"))</f>
        <v>0</v>
      </c>
      <c r="BB299">
        <f>IF(実施計画様式!BB299="",0,IFERROR(VLOOKUP(実施計画様式!BB299,―!AK:AL,2,FALSE),"error"))</f>
        <v>0</v>
      </c>
      <c r="BC299" t="str">
        <f t="shared" si="25"/>
        <v/>
      </c>
      <c r="BF299">
        <v>99</v>
      </c>
      <c r="BG299" t="str">
        <f t="shared" si="28"/>
        <v/>
      </c>
      <c r="BH299" t="str">
        <f>IF(AG299&gt;0,IF(VLOOKUP($B$62,―!$Y$2:$Z$25,2,FALSE)&lt;分岐管理シート!AG299,"予算化方法","予算化方法_未定なし"),"")</f>
        <v/>
      </c>
      <c r="BI299" t="str">
        <f t="shared" si="29"/>
        <v/>
      </c>
      <c r="BJ299" t="str">
        <f t="shared" si="30"/>
        <v/>
      </c>
      <c r="BK299" t="str">
        <f t="shared" si="31"/>
        <v/>
      </c>
      <c r="BL299" t="str">
        <f>_xlfn.IFNA(IF(AND(D299=1,M299=1),INDEX(―!$O$20:$P$26,MATCH(分岐管理シート!N299*100,―!$P$20:$P$26,0),1),""),"")</f>
        <v/>
      </c>
      <c r="BM299" t="str">
        <f>_xlfn.IFNA(IF(AND(D299=1,M299=1),INDEX(―!$O$17:$P$19,MATCH(9-分岐管理シート!N299-分岐管理シート!O299,―!$P$17:$P$19,0),1),""),"")</f>
        <v/>
      </c>
      <c r="BN299" t="str">
        <f>IF(AE299&lt;2,"",―!$AP$28)</f>
        <v/>
      </c>
      <c r="BO299" t="str">
        <f t="shared" si="27"/>
        <v/>
      </c>
      <c r="BP299" t="str">
        <f t="shared" si="32"/>
        <v/>
      </c>
      <c r="BR299">
        <f t="shared" si="26"/>
        <v>0</v>
      </c>
    </row>
    <row r="300" spans="3:70" x14ac:dyDescent="0.15">
      <c r="C300">
        <v>228</v>
      </c>
      <c r="D300" s="22">
        <f>IF(実施計画様式!D300="",0,IFERROR(VLOOKUP(実施計画様式!D300,―!A:B,2,FALSE),"error"))</f>
        <v>0</v>
      </c>
      <c r="E300">
        <f>IF(実施計画様式!E300="",0,IFERROR(VLOOKUP(実施計画様式!E300,―!$C$40:$D$47,2,FALSE),"error"))</f>
        <v>0</v>
      </c>
      <c r="F300">
        <f>IF(実施計画様式!F300="",0,IFERROR(VLOOKUP(実施計画様式!F300,―!$E$2:$F$2,2,FALSE),"error"))</f>
        <v>0</v>
      </c>
      <c r="G300">
        <f>IFERROR(VLOOKUP(実施計画様式!G300,―!$G$2:$H$2,2,FALSE),0)</f>
        <v>0</v>
      </c>
      <c r="H300">
        <f>IF(実施計画様式!H300="",0,1)</f>
        <v>0</v>
      </c>
      <c r="I300">
        <f>IF(実施計画様式!I300="",0,IFERROR(VLOOKUP(実施計画様式!I300,―!$I$2:$J$2,2,FALSE),"error"))</f>
        <v>0</v>
      </c>
      <c r="J300">
        <f>IF(実施計画様式!J300="",0,1)</f>
        <v>0</v>
      </c>
      <c r="K300">
        <f>IF(実施計画様式!K300="",0,IFERROR(VLOOKUP(実施計画様式!K300,―!K:L,2,FALSE),"error"))</f>
        <v>0</v>
      </c>
      <c r="L300">
        <f>IF(実施計画様式!L300="",0,IFERROR(VLOOKUP(実施計画様式!L300,―!$M$2:$N$2,2,FALSE),"error"))</f>
        <v>0</v>
      </c>
      <c r="M300">
        <f>IFERROR(VLOOKUP(実施計画様式!M300,―!O:P,2,FALSE),0)</f>
        <v>0</v>
      </c>
      <c r="N300">
        <f>IF(実施計画様式!N300="",0,IFERROR(VLOOKUP(実施計画様式!N300,―!$O$1:$P$12,2,FALSE),"error"))</f>
        <v>0</v>
      </c>
      <c r="O300">
        <f>IF(実施計画様式!O300="",0,IFERROR(VLOOKUP(実施計画様式!O300,―!$O$1:$P$12,2,FALSE),"error"))</f>
        <v>0</v>
      </c>
      <c r="P300">
        <f>IF(実施計画様式!P300="",0,IFERROR(VLOOKUP(実施計画様式!P300,―!$O$1:$P$12,2,FALSE),"error"))</f>
        <v>0</v>
      </c>
      <c r="Q300">
        <f>IF(実施計画様式!Q300="",0,1)</f>
        <v>0</v>
      </c>
      <c r="R300" t="s">
        <v>7625</v>
      </c>
      <c r="S300" t="s">
        <v>7625</v>
      </c>
      <c r="T300">
        <f>IF(実施計画様式!T300="",0,1)</f>
        <v>0</v>
      </c>
      <c r="U300">
        <f>IF(実施計画様式!U300="",0,1)</f>
        <v>0</v>
      </c>
      <c r="V300">
        <f>IF(実施計画様式!V300="",0,1)</f>
        <v>0</v>
      </c>
      <c r="W300">
        <f>IF(実施計画様式!W300="",0,1)</f>
        <v>0</v>
      </c>
      <c r="X300">
        <f>IF(実施計画様式!X300="",0,1)</f>
        <v>0</v>
      </c>
      <c r="Y300">
        <f>IF(実施計画様式!Y300="",0,1)</f>
        <v>0</v>
      </c>
      <c r="Z300">
        <f>IF(実施計画様式!Z300="",0,1)</f>
        <v>0</v>
      </c>
      <c r="AA300">
        <f>IF(実施計画様式!AA300="",0,1)</f>
        <v>0</v>
      </c>
      <c r="AB300">
        <f>IF(実施計画様式!AB300="",0,IFERROR(VLOOKUP(実施計画様式!AB300,―!$Q$2:$R$3,2,FALSE),"error"))</f>
        <v>0</v>
      </c>
      <c r="AC300">
        <f>IF(実施計画様式!AC300="",0,IFERROR(VLOOKUP(実施計画様式!AC300,―!$S$2:$T$3,2,FALSE),"error"))</f>
        <v>0</v>
      </c>
      <c r="AD300">
        <f>IF(実施計画様式!AD300="",0,IFERROR(VLOOKUP(実施計画様式!AD300,―!$U$2:$V$3,2,FALSE),"error"))</f>
        <v>0</v>
      </c>
      <c r="AE300">
        <f>IF(実施計画様式!AE300="",0,IFERROR(VLOOKUP(実施計画様式!AE300,―!$W$2:$X$3,2,FALSE),"error"))</f>
        <v>0</v>
      </c>
      <c r="AF300">
        <f>IF(実施計画様式!AF300="",0,IFERROR(VLOOKUP(実施計画様式!AF300,―!$AP$29:$AQ$29,2,FALSE),"error"))</f>
        <v>0</v>
      </c>
      <c r="AG300">
        <f>IF(実施計画様式!AG300="",0,IFERROR(VLOOKUP(実施計画様式!AG300,―!Y:Z,2,FALSE),"error"))</f>
        <v>0</v>
      </c>
      <c r="AH300">
        <f>IF(実施計画様式!AH300="",0,IFERROR(VLOOKUP(実施計画様式!AH300,―!AA:AB,2,FALSE),"error"))</f>
        <v>0</v>
      </c>
      <c r="AI300">
        <f>IF(実施計画様式!AI300="",0,IFERROR(VLOOKUP(実施計画様式!AI300,―!AN:AO,2,FALSE),"error"))</f>
        <v>0</v>
      </c>
      <c r="AJ300">
        <f>IF(実施計画様式!AJ300="",0,IFERROR(VLOOKUP(実施計画様式!AJ300,―!AN:AO,2,FALSE),"error"))</f>
        <v>0</v>
      </c>
      <c r="AK300">
        <f>IF(実施計画様式!AK300="",0,IFERROR(VLOOKUP(実施計画様式!AK300,―!AN:AO,2,FALSE),"error"))</f>
        <v>0</v>
      </c>
      <c r="AL300">
        <f>IF(実施計画様式!AL300="",0,1)</f>
        <v>0</v>
      </c>
      <c r="AM300">
        <f>IF(実施計画様式!AM300="",0,IFERROR(VLOOKUP(実施計画様式!AM300,―!$AP$10:$AQ$23,2,FALSE),"error"))</f>
        <v>0</v>
      </c>
      <c r="AN300">
        <f>IF(実施計画様式!AN300="",0,IFERROR(VLOOKUP(実施計画様式!AN300,―!$AP$39:$AQ$44,2,FALSE),"error"))</f>
        <v>0</v>
      </c>
      <c r="AO300">
        <f>IF(実施計画様式!AO300="",0,IFERROR(VLOOKUP(実施計画様式!AO300,参考資料1_対象分野リスト!$B$2:$C$46,2,FALSE),"error"))</f>
        <v>0</v>
      </c>
      <c r="AP300">
        <f>IF(実施計画様式!AP300="",0,IFERROR(VLOOKUP(実施計画様式!AP300,参考資料1_対象分野リスト!$B$2:$C$46,2,FALSE),"error"))</f>
        <v>0</v>
      </c>
      <c r="AQ300">
        <f>IF(実施計画様式!AQ300="",0,IFERROR(VLOOKUP(実施計画様式!AQ300,参考資料1_対象分野リスト!$B$2:$C$46,2,FALSE),"error"))</f>
        <v>0</v>
      </c>
      <c r="AR300">
        <f>IF(実施計画様式!AR300="",0,IFERROR(VLOOKUP(実施計画様式!AR300,参考資料1_対象分野リスト!$B$2:$C$46,2,FALSE),"error"))</f>
        <v>0</v>
      </c>
      <c r="AS300">
        <f>IF(実施計画様式!AS300="",0,IFERROR(VLOOKUP(実施計画様式!AS300,参考資料1_対象分野リスト!$E$5:$F$35,2,FALSE),"error"))</f>
        <v>0</v>
      </c>
      <c r="BB300">
        <f>IF(実施計画様式!BB300="",0,IFERROR(VLOOKUP(実施計画様式!BB300,―!AK:AL,2,FALSE),"error"))</f>
        <v>0</v>
      </c>
      <c r="BC300" t="str">
        <f t="shared" si="25"/>
        <v/>
      </c>
      <c r="BF300">
        <v>99</v>
      </c>
      <c r="BG300" t="str">
        <f t="shared" si="28"/>
        <v/>
      </c>
      <c r="BH300" t="str">
        <f>IF(AG300&gt;0,IF(VLOOKUP($B$62,―!$Y$2:$Z$25,2,FALSE)&lt;分岐管理シート!AG300,"予算化方法","予算化方法_未定なし"),"")</f>
        <v/>
      </c>
      <c r="BI300" t="str">
        <f t="shared" si="29"/>
        <v/>
      </c>
      <c r="BJ300" t="str">
        <f t="shared" si="30"/>
        <v/>
      </c>
      <c r="BK300" t="str">
        <f t="shared" si="31"/>
        <v/>
      </c>
      <c r="BL300" t="str">
        <f>_xlfn.IFNA(IF(AND(D300=1,M300=1),INDEX(―!$O$20:$P$26,MATCH(分岐管理シート!N300*100,―!$P$20:$P$26,0),1),""),"")</f>
        <v/>
      </c>
      <c r="BM300" t="str">
        <f>_xlfn.IFNA(IF(AND(D300=1,M300=1),INDEX(―!$O$17:$P$19,MATCH(9-分岐管理シート!N300-分岐管理シート!O300,―!$P$17:$P$19,0),1),""),"")</f>
        <v/>
      </c>
      <c r="BN300" t="str">
        <f>IF(AE300&lt;2,"",―!$AP$28)</f>
        <v/>
      </c>
      <c r="BO300" t="str">
        <f t="shared" si="27"/>
        <v/>
      </c>
      <c r="BP300" t="str">
        <f t="shared" si="32"/>
        <v/>
      </c>
      <c r="BR300">
        <f t="shared" si="26"/>
        <v>0</v>
      </c>
    </row>
    <row r="301" spans="3:70" x14ac:dyDescent="0.15">
      <c r="C301">
        <v>229</v>
      </c>
      <c r="D301" s="22">
        <f>IF(実施計画様式!D301="",0,IFERROR(VLOOKUP(実施計画様式!D301,―!A:B,2,FALSE),"error"))</f>
        <v>0</v>
      </c>
      <c r="E301">
        <f>IF(実施計画様式!E301="",0,IFERROR(VLOOKUP(実施計画様式!E301,―!$C$40:$D$47,2,FALSE),"error"))</f>
        <v>0</v>
      </c>
      <c r="F301">
        <f>IF(実施計画様式!F301="",0,IFERROR(VLOOKUP(実施計画様式!F301,―!$E$2:$F$2,2,FALSE),"error"))</f>
        <v>0</v>
      </c>
      <c r="G301">
        <f>IFERROR(VLOOKUP(実施計画様式!G301,―!$G$2:$H$2,2,FALSE),0)</f>
        <v>0</v>
      </c>
      <c r="H301">
        <f>IF(実施計画様式!H301="",0,1)</f>
        <v>0</v>
      </c>
      <c r="I301">
        <f>IF(実施計画様式!I301="",0,IFERROR(VLOOKUP(実施計画様式!I301,―!$I$2:$J$2,2,FALSE),"error"))</f>
        <v>0</v>
      </c>
      <c r="J301">
        <f>IF(実施計画様式!J301="",0,1)</f>
        <v>0</v>
      </c>
      <c r="K301">
        <f>IF(実施計画様式!K301="",0,IFERROR(VLOOKUP(実施計画様式!K301,―!K:L,2,FALSE),"error"))</f>
        <v>0</v>
      </c>
      <c r="L301">
        <f>IF(実施計画様式!L301="",0,IFERROR(VLOOKUP(実施計画様式!L301,―!$M$2:$N$2,2,FALSE),"error"))</f>
        <v>0</v>
      </c>
      <c r="M301">
        <f>IFERROR(VLOOKUP(実施計画様式!M301,―!O:P,2,FALSE),0)</f>
        <v>0</v>
      </c>
      <c r="N301">
        <f>IF(実施計画様式!N301="",0,IFERROR(VLOOKUP(実施計画様式!N301,―!$O$1:$P$12,2,FALSE),"error"))</f>
        <v>0</v>
      </c>
      <c r="O301">
        <f>IF(実施計画様式!O301="",0,IFERROR(VLOOKUP(実施計画様式!O301,―!$O$1:$P$12,2,FALSE),"error"))</f>
        <v>0</v>
      </c>
      <c r="P301">
        <f>IF(実施計画様式!P301="",0,IFERROR(VLOOKUP(実施計画様式!P301,―!$O$1:$P$12,2,FALSE),"error"))</f>
        <v>0</v>
      </c>
      <c r="Q301">
        <f>IF(実施計画様式!Q301="",0,1)</f>
        <v>0</v>
      </c>
      <c r="R301" t="s">
        <v>7625</v>
      </c>
      <c r="S301" t="s">
        <v>7625</v>
      </c>
      <c r="T301">
        <f>IF(実施計画様式!T301="",0,1)</f>
        <v>0</v>
      </c>
      <c r="U301">
        <f>IF(実施計画様式!U301="",0,1)</f>
        <v>0</v>
      </c>
      <c r="V301">
        <f>IF(実施計画様式!V301="",0,1)</f>
        <v>0</v>
      </c>
      <c r="W301">
        <f>IF(実施計画様式!W301="",0,1)</f>
        <v>0</v>
      </c>
      <c r="X301">
        <f>IF(実施計画様式!X301="",0,1)</f>
        <v>0</v>
      </c>
      <c r="Y301">
        <f>IF(実施計画様式!Y301="",0,1)</f>
        <v>0</v>
      </c>
      <c r="Z301">
        <f>IF(実施計画様式!Z301="",0,1)</f>
        <v>0</v>
      </c>
      <c r="AA301">
        <f>IF(実施計画様式!AA301="",0,1)</f>
        <v>0</v>
      </c>
      <c r="AB301">
        <f>IF(実施計画様式!AB301="",0,IFERROR(VLOOKUP(実施計画様式!AB301,―!$Q$2:$R$3,2,FALSE),"error"))</f>
        <v>0</v>
      </c>
      <c r="AC301">
        <f>IF(実施計画様式!AC301="",0,IFERROR(VLOOKUP(実施計画様式!AC301,―!$S$2:$T$3,2,FALSE),"error"))</f>
        <v>0</v>
      </c>
      <c r="AD301">
        <f>IF(実施計画様式!AD301="",0,IFERROR(VLOOKUP(実施計画様式!AD301,―!$U$2:$V$3,2,FALSE),"error"))</f>
        <v>0</v>
      </c>
      <c r="AE301">
        <f>IF(実施計画様式!AE301="",0,IFERROR(VLOOKUP(実施計画様式!AE301,―!$W$2:$X$3,2,FALSE),"error"))</f>
        <v>0</v>
      </c>
      <c r="AF301">
        <f>IF(実施計画様式!AF301="",0,IFERROR(VLOOKUP(実施計画様式!AF301,―!$AP$29:$AQ$29,2,FALSE),"error"))</f>
        <v>0</v>
      </c>
      <c r="AG301">
        <f>IF(実施計画様式!AG301="",0,IFERROR(VLOOKUP(実施計画様式!AG301,―!Y:Z,2,FALSE),"error"))</f>
        <v>0</v>
      </c>
      <c r="AH301">
        <f>IF(実施計画様式!AH301="",0,IFERROR(VLOOKUP(実施計画様式!AH301,―!AA:AB,2,FALSE),"error"))</f>
        <v>0</v>
      </c>
      <c r="AI301">
        <f>IF(実施計画様式!AI301="",0,IFERROR(VLOOKUP(実施計画様式!AI301,―!AN:AO,2,FALSE),"error"))</f>
        <v>0</v>
      </c>
      <c r="AJ301">
        <f>IF(実施計画様式!AJ301="",0,IFERROR(VLOOKUP(実施計画様式!AJ301,―!AN:AO,2,FALSE),"error"))</f>
        <v>0</v>
      </c>
      <c r="AK301">
        <f>IF(実施計画様式!AK301="",0,IFERROR(VLOOKUP(実施計画様式!AK301,―!AN:AO,2,FALSE),"error"))</f>
        <v>0</v>
      </c>
      <c r="AL301">
        <f>IF(実施計画様式!AL301="",0,1)</f>
        <v>0</v>
      </c>
      <c r="AM301">
        <f>IF(実施計画様式!AM301="",0,IFERROR(VLOOKUP(実施計画様式!AM301,―!$AP$10:$AQ$23,2,FALSE),"error"))</f>
        <v>0</v>
      </c>
      <c r="AN301">
        <f>IF(実施計画様式!AN301="",0,IFERROR(VLOOKUP(実施計画様式!AN301,―!$AP$39:$AQ$44,2,FALSE),"error"))</f>
        <v>0</v>
      </c>
      <c r="AO301">
        <f>IF(実施計画様式!AO301="",0,IFERROR(VLOOKUP(実施計画様式!AO301,参考資料1_対象分野リスト!$B$2:$C$46,2,FALSE),"error"))</f>
        <v>0</v>
      </c>
      <c r="AP301">
        <f>IF(実施計画様式!AP301="",0,IFERROR(VLOOKUP(実施計画様式!AP301,参考資料1_対象分野リスト!$B$2:$C$46,2,FALSE),"error"))</f>
        <v>0</v>
      </c>
      <c r="AQ301">
        <f>IF(実施計画様式!AQ301="",0,IFERROR(VLOOKUP(実施計画様式!AQ301,参考資料1_対象分野リスト!$B$2:$C$46,2,FALSE),"error"))</f>
        <v>0</v>
      </c>
      <c r="AR301">
        <f>IF(実施計画様式!AR301="",0,IFERROR(VLOOKUP(実施計画様式!AR301,参考資料1_対象分野リスト!$B$2:$C$46,2,FALSE),"error"))</f>
        <v>0</v>
      </c>
      <c r="AS301">
        <f>IF(実施計画様式!AS301="",0,IFERROR(VLOOKUP(実施計画様式!AS301,参考資料1_対象分野リスト!$E$5:$F$35,2,FALSE),"error"))</f>
        <v>0</v>
      </c>
      <c r="BB301">
        <f>IF(実施計画様式!BB301="",0,IFERROR(VLOOKUP(実施計画様式!BB301,―!AK:AL,2,FALSE),"error"))</f>
        <v>0</v>
      </c>
      <c r="BC301" t="str">
        <f t="shared" si="25"/>
        <v/>
      </c>
      <c r="BF301">
        <v>99</v>
      </c>
      <c r="BG301" t="str">
        <f t="shared" si="28"/>
        <v/>
      </c>
      <c r="BH301" t="str">
        <f>IF(AG301&gt;0,IF(VLOOKUP($B$62,―!$Y$2:$Z$25,2,FALSE)&lt;分岐管理シート!AG301,"予算化方法","予算化方法_未定なし"),"")</f>
        <v/>
      </c>
      <c r="BI301" t="str">
        <f t="shared" si="29"/>
        <v/>
      </c>
      <c r="BJ301" t="str">
        <f t="shared" si="30"/>
        <v/>
      </c>
      <c r="BK301" t="str">
        <f t="shared" si="31"/>
        <v/>
      </c>
      <c r="BL301" t="str">
        <f>_xlfn.IFNA(IF(AND(D301=1,M301=1),INDEX(―!$O$20:$P$26,MATCH(分岐管理シート!N301*100,―!$P$20:$P$26,0),1),""),"")</f>
        <v/>
      </c>
      <c r="BM301" t="str">
        <f>_xlfn.IFNA(IF(AND(D301=1,M301=1),INDEX(―!$O$17:$P$19,MATCH(9-分岐管理シート!N301-分岐管理シート!O301,―!$P$17:$P$19,0),1),""),"")</f>
        <v/>
      </c>
      <c r="BN301" t="str">
        <f>IF(AE301&lt;2,"",―!$AP$28)</f>
        <v/>
      </c>
      <c r="BO301" t="str">
        <f t="shared" si="27"/>
        <v/>
      </c>
      <c r="BP301" t="str">
        <f t="shared" si="32"/>
        <v/>
      </c>
      <c r="BR301">
        <f t="shared" si="26"/>
        <v>0</v>
      </c>
    </row>
    <row r="302" spans="3:70" x14ac:dyDescent="0.15">
      <c r="C302">
        <v>230</v>
      </c>
      <c r="D302" s="22">
        <f>IF(実施計画様式!D302="",0,IFERROR(VLOOKUP(実施計画様式!D302,―!A:B,2,FALSE),"error"))</f>
        <v>0</v>
      </c>
      <c r="E302">
        <f>IF(実施計画様式!E302="",0,IFERROR(VLOOKUP(実施計画様式!E302,―!$C$40:$D$47,2,FALSE),"error"))</f>
        <v>0</v>
      </c>
      <c r="F302">
        <f>IF(実施計画様式!F302="",0,IFERROR(VLOOKUP(実施計画様式!F302,―!$E$2:$F$2,2,FALSE),"error"))</f>
        <v>0</v>
      </c>
      <c r="G302">
        <f>IFERROR(VLOOKUP(実施計画様式!G302,―!$G$2:$H$2,2,FALSE),0)</f>
        <v>0</v>
      </c>
      <c r="H302">
        <f>IF(実施計画様式!H302="",0,1)</f>
        <v>0</v>
      </c>
      <c r="I302">
        <f>IF(実施計画様式!I302="",0,IFERROR(VLOOKUP(実施計画様式!I302,―!$I$2:$J$2,2,FALSE),"error"))</f>
        <v>0</v>
      </c>
      <c r="J302">
        <f>IF(実施計画様式!J302="",0,1)</f>
        <v>0</v>
      </c>
      <c r="K302">
        <f>IF(実施計画様式!K302="",0,IFERROR(VLOOKUP(実施計画様式!K302,―!K:L,2,FALSE),"error"))</f>
        <v>0</v>
      </c>
      <c r="L302">
        <f>IF(実施計画様式!L302="",0,IFERROR(VLOOKUP(実施計画様式!L302,―!$M$2:$N$2,2,FALSE),"error"))</f>
        <v>0</v>
      </c>
      <c r="M302">
        <f>IFERROR(VLOOKUP(実施計画様式!M302,―!O:P,2,FALSE),0)</f>
        <v>0</v>
      </c>
      <c r="N302">
        <f>IF(実施計画様式!N302="",0,IFERROR(VLOOKUP(実施計画様式!N302,―!$O$1:$P$12,2,FALSE),"error"))</f>
        <v>0</v>
      </c>
      <c r="O302">
        <f>IF(実施計画様式!O302="",0,IFERROR(VLOOKUP(実施計画様式!O302,―!$O$1:$P$12,2,FALSE),"error"))</f>
        <v>0</v>
      </c>
      <c r="P302">
        <f>IF(実施計画様式!P302="",0,IFERROR(VLOOKUP(実施計画様式!P302,―!$O$1:$P$12,2,FALSE),"error"))</f>
        <v>0</v>
      </c>
      <c r="Q302">
        <f>IF(実施計画様式!Q302="",0,1)</f>
        <v>0</v>
      </c>
      <c r="R302" t="s">
        <v>7625</v>
      </c>
      <c r="S302" t="s">
        <v>7625</v>
      </c>
      <c r="T302">
        <f>IF(実施計画様式!T302="",0,1)</f>
        <v>0</v>
      </c>
      <c r="U302">
        <f>IF(実施計画様式!U302="",0,1)</f>
        <v>0</v>
      </c>
      <c r="V302">
        <f>IF(実施計画様式!V302="",0,1)</f>
        <v>0</v>
      </c>
      <c r="W302">
        <f>IF(実施計画様式!W302="",0,1)</f>
        <v>0</v>
      </c>
      <c r="X302">
        <f>IF(実施計画様式!X302="",0,1)</f>
        <v>0</v>
      </c>
      <c r="Y302">
        <f>IF(実施計画様式!Y302="",0,1)</f>
        <v>0</v>
      </c>
      <c r="Z302">
        <f>IF(実施計画様式!Z302="",0,1)</f>
        <v>0</v>
      </c>
      <c r="AA302">
        <f>IF(実施計画様式!AA302="",0,1)</f>
        <v>0</v>
      </c>
      <c r="AB302">
        <f>IF(実施計画様式!AB302="",0,IFERROR(VLOOKUP(実施計画様式!AB302,―!$Q$2:$R$3,2,FALSE),"error"))</f>
        <v>0</v>
      </c>
      <c r="AC302">
        <f>IF(実施計画様式!AC302="",0,IFERROR(VLOOKUP(実施計画様式!AC302,―!$S$2:$T$3,2,FALSE),"error"))</f>
        <v>0</v>
      </c>
      <c r="AD302">
        <f>IF(実施計画様式!AD302="",0,IFERROR(VLOOKUP(実施計画様式!AD302,―!$U$2:$V$3,2,FALSE),"error"))</f>
        <v>0</v>
      </c>
      <c r="AE302">
        <f>IF(実施計画様式!AE302="",0,IFERROR(VLOOKUP(実施計画様式!AE302,―!$W$2:$X$3,2,FALSE),"error"))</f>
        <v>0</v>
      </c>
      <c r="AF302">
        <f>IF(実施計画様式!AF302="",0,IFERROR(VLOOKUP(実施計画様式!AF302,―!$AP$29:$AQ$29,2,FALSE),"error"))</f>
        <v>0</v>
      </c>
      <c r="AG302">
        <f>IF(実施計画様式!AG302="",0,IFERROR(VLOOKUP(実施計画様式!AG302,―!Y:Z,2,FALSE),"error"))</f>
        <v>0</v>
      </c>
      <c r="AH302">
        <f>IF(実施計画様式!AH302="",0,IFERROR(VLOOKUP(実施計画様式!AH302,―!AA:AB,2,FALSE),"error"))</f>
        <v>0</v>
      </c>
      <c r="AI302">
        <f>IF(実施計画様式!AI302="",0,IFERROR(VLOOKUP(実施計画様式!AI302,―!AN:AO,2,FALSE),"error"))</f>
        <v>0</v>
      </c>
      <c r="AJ302">
        <f>IF(実施計画様式!AJ302="",0,IFERROR(VLOOKUP(実施計画様式!AJ302,―!AN:AO,2,FALSE),"error"))</f>
        <v>0</v>
      </c>
      <c r="AK302">
        <f>IF(実施計画様式!AK302="",0,IFERROR(VLOOKUP(実施計画様式!AK302,―!AN:AO,2,FALSE),"error"))</f>
        <v>0</v>
      </c>
      <c r="AL302">
        <f>IF(実施計画様式!AL302="",0,1)</f>
        <v>0</v>
      </c>
      <c r="AM302">
        <f>IF(実施計画様式!AM302="",0,IFERROR(VLOOKUP(実施計画様式!AM302,―!$AP$10:$AQ$23,2,FALSE),"error"))</f>
        <v>0</v>
      </c>
      <c r="AN302">
        <f>IF(実施計画様式!AN302="",0,IFERROR(VLOOKUP(実施計画様式!AN302,―!$AP$39:$AQ$44,2,FALSE),"error"))</f>
        <v>0</v>
      </c>
      <c r="AO302">
        <f>IF(実施計画様式!AO302="",0,IFERROR(VLOOKUP(実施計画様式!AO302,参考資料1_対象分野リスト!$B$2:$C$46,2,FALSE),"error"))</f>
        <v>0</v>
      </c>
      <c r="AP302">
        <f>IF(実施計画様式!AP302="",0,IFERROR(VLOOKUP(実施計画様式!AP302,参考資料1_対象分野リスト!$B$2:$C$46,2,FALSE),"error"))</f>
        <v>0</v>
      </c>
      <c r="AQ302">
        <f>IF(実施計画様式!AQ302="",0,IFERROR(VLOOKUP(実施計画様式!AQ302,参考資料1_対象分野リスト!$B$2:$C$46,2,FALSE),"error"))</f>
        <v>0</v>
      </c>
      <c r="AR302">
        <f>IF(実施計画様式!AR302="",0,IFERROR(VLOOKUP(実施計画様式!AR302,参考資料1_対象分野リスト!$B$2:$C$46,2,FALSE),"error"))</f>
        <v>0</v>
      </c>
      <c r="AS302">
        <f>IF(実施計画様式!AS302="",0,IFERROR(VLOOKUP(実施計画様式!AS302,参考資料1_対象分野リスト!$E$5:$F$35,2,FALSE),"error"))</f>
        <v>0</v>
      </c>
      <c r="BB302">
        <f>IF(実施計画様式!BB302="",0,IFERROR(VLOOKUP(実施計画様式!BB302,―!AK:AL,2,FALSE),"error"))</f>
        <v>0</v>
      </c>
      <c r="BC302" t="str">
        <f t="shared" si="25"/>
        <v/>
      </c>
      <c r="BF302">
        <v>99</v>
      </c>
      <c r="BG302" t="str">
        <f t="shared" si="28"/>
        <v/>
      </c>
      <c r="BH302" t="str">
        <f>IF(AG302&gt;0,IF(VLOOKUP($B$62,―!$Y$2:$Z$25,2,FALSE)&lt;分岐管理シート!AG302,"予算化方法","予算化方法_未定なし"),"")</f>
        <v/>
      </c>
      <c r="BI302" t="str">
        <f t="shared" si="29"/>
        <v/>
      </c>
      <c r="BJ302" t="str">
        <f t="shared" si="30"/>
        <v/>
      </c>
      <c r="BK302" t="str">
        <f t="shared" si="31"/>
        <v/>
      </c>
      <c r="BL302" t="str">
        <f>_xlfn.IFNA(IF(AND(D302=1,M302=1),INDEX(―!$O$20:$P$26,MATCH(分岐管理シート!N302*100,―!$P$20:$P$26,0),1),""),"")</f>
        <v/>
      </c>
      <c r="BM302" t="str">
        <f>_xlfn.IFNA(IF(AND(D302=1,M302=1),INDEX(―!$O$17:$P$19,MATCH(9-分岐管理シート!N302-分岐管理シート!O302,―!$P$17:$P$19,0),1),""),"")</f>
        <v/>
      </c>
      <c r="BN302" t="str">
        <f>IF(AE302&lt;2,"",―!$AP$28)</f>
        <v/>
      </c>
      <c r="BO302" t="str">
        <f t="shared" si="27"/>
        <v/>
      </c>
      <c r="BP302" t="str">
        <f t="shared" si="32"/>
        <v/>
      </c>
      <c r="BR302">
        <f t="shared" si="26"/>
        <v>0</v>
      </c>
    </row>
    <row r="303" spans="3:70" x14ac:dyDescent="0.15">
      <c r="C303">
        <v>231</v>
      </c>
      <c r="D303" s="22">
        <f>IF(実施計画様式!D303="",0,IFERROR(VLOOKUP(実施計画様式!D303,―!A:B,2,FALSE),"error"))</f>
        <v>0</v>
      </c>
      <c r="E303">
        <f>IF(実施計画様式!E303="",0,IFERROR(VLOOKUP(実施計画様式!E303,―!$C$40:$D$47,2,FALSE),"error"))</f>
        <v>0</v>
      </c>
      <c r="F303">
        <f>IF(実施計画様式!F303="",0,IFERROR(VLOOKUP(実施計画様式!F303,―!$E$2:$F$2,2,FALSE),"error"))</f>
        <v>0</v>
      </c>
      <c r="G303">
        <f>IFERROR(VLOOKUP(実施計画様式!G303,―!$G$2:$H$2,2,FALSE),0)</f>
        <v>0</v>
      </c>
      <c r="H303">
        <f>IF(実施計画様式!H303="",0,1)</f>
        <v>0</v>
      </c>
      <c r="I303">
        <f>IF(実施計画様式!I303="",0,IFERROR(VLOOKUP(実施計画様式!I303,―!$I$2:$J$2,2,FALSE),"error"))</f>
        <v>0</v>
      </c>
      <c r="J303">
        <f>IF(実施計画様式!J303="",0,1)</f>
        <v>0</v>
      </c>
      <c r="K303">
        <f>IF(実施計画様式!K303="",0,IFERROR(VLOOKUP(実施計画様式!K303,―!K:L,2,FALSE),"error"))</f>
        <v>0</v>
      </c>
      <c r="L303">
        <f>IF(実施計画様式!L303="",0,IFERROR(VLOOKUP(実施計画様式!L303,―!$M$2:$N$2,2,FALSE),"error"))</f>
        <v>0</v>
      </c>
      <c r="M303">
        <f>IFERROR(VLOOKUP(実施計画様式!M303,―!O:P,2,FALSE),0)</f>
        <v>0</v>
      </c>
      <c r="N303">
        <f>IF(実施計画様式!N303="",0,IFERROR(VLOOKUP(実施計画様式!N303,―!$O$1:$P$12,2,FALSE),"error"))</f>
        <v>0</v>
      </c>
      <c r="O303">
        <f>IF(実施計画様式!O303="",0,IFERROR(VLOOKUP(実施計画様式!O303,―!$O$1:$P$12,2,FALSE),"error"))</f>
        <v>0</v>
      </c>
      <c r="P303">
        <f>IF(実施計画様式!P303="",0,IFERROR(VLOOKUP(実施計画様式!P303,―!$O$1:$P$12,2,FALSE),"error"))</f>
        <v>0</v>
      </c>
      <c r="Q303">
        <f>IF(実施計画様式!Q303="",0,1)</f>
        <v>0</v>
      </c>
      <c r="R303" t="s">
        <v>7625</v>
      </c>
      <c r="S303" t="s">
        <v>7625</v>
      </c>
      <c r="T303">
        <f>IF(実施計画様式!T303="",0,1)</f>
        <v>0</v>
      </c>
      <c r="U303">
        <f>IF(実施計画様式!U303="",0,1)</f>
        <v>0</v>
      </c>
      <c r="V303">
        <f>IF(実施計画様式!V303="",0,1)</f>
        <v>0</v>
      </c>
      <c r="W303">
        <f>IF(実施計画様式!W303="",0,1)</f>
        <v>0</v>
      </c>
      <c r="X303">
        <f>IF(実施計画様式!X303="",0,1)</f>
        <v>0</v>
      </c>
      <c r="Y303">
        <f>IF(実施計画様式!Y303="",0,1)</f>
        <v>0</v>
      </c>
      <c r="Z303">
        <f>IF(実施計画様式!Z303="",0,1)</f>
        <v>0</v>
      </c>
      <c r="AA303">
        <f>IF(実施計画様式!AA303="",0,1)</f>
        <v>0</v>
      </c>
      <c r="AB303">
        <f>IF(実施計画様式!AB303="",0,IFERROR(VLOOKUP(実施計画様式!AB303,―!$Q$2:$R$3,2,FALSE),"error"))</f>
        <v>0</v>
      </c>
      <c r="AC303">
        <f>IF(実施計画様式!AC303="",0,IFERROR(VLOOKUP(実施計画様式!AC303,―!$S$2:$T$3,2,FALSE),"error"))</f>
        <v>0</v>
      </c>
      <c r="AD303">
        <f>IF(実施計画様式!AD303="",0,IFERROR(VLOOKUP(実施計画様式!AD303,―!$U$2:$V$3,2,FALSE),"error"))</f>
        <v>0</v>
      </c>
      <c r="AE303">
        <f>IF(実施計画様式!AE303="",0,IFERROR(VLOOKUP(実施計画様式!AE303,―!$W$2:$X$3,2,FALSE),"error"))</f>
        <v>0</v>
      </c>
      <c r="AF303">
        <f>IF(実施計画様式!AF303="",0,IFERROR(VLOOKUP(実施計画様式!AF303,―!$AP$29:$AQ$29,2,FALSE),"error"))</f>
        <v>0</v>
      </c>
      <c r="AG303">
        <f>IF(実施計画様式!AG303="",0,IFERROR(VLOOKUP(実施計画様式!AG303,―!Y:Z,2,FALSE),"error"))</f>
        <v>0</v>
      </c>
      <c r="AH303">
        <f>IF(実施計画様式!AH303="",0,IFERROR(VLOOKUP(実施計画様式!AH303,―!AA:AB,2,FALSE),"error"))</f>
        <v>0</v>
      </c>
      <c r="AI303">
        <f>IF(実施計画様式!AI303="",0,IFERROR(VLOOKUP(実施計画様式!AI303,―!AN:AO,2,FALSE),"error"))</f>
        <v>0</v>
      </c>
      <c r="AJ303">
        <f>IF(実施計画様式!AJ303="",0,IFERROR(VLOOKUP(実施計画様式!AJ303,―!AN:AO,2,FALSE),"error"))</f>
        <v>0</v>
      </c>
      <c r="AK303">
        <f>IF(実施計画様式!AK303="",0,IFERROR(VLOOKUP(実施計画様式!AK303,―!AN:AO,2,FALSE),"error"))</f>
        <v>0</v>
      </c>
      <c r="AL303">
        <f>IF(実施計画様式!AL303="",0,1)</f>
        <v>0</v>
      </c>
      <c r="AM303">
        <f>IF(実施計画様式!AM303="",0,IFERROR(VLOOKUP(実施計画様式!AM303,―!$AP$10:$AQ$23,2,FALSE),"error"))</f>
        <v>0</v>
      </c>
      <c r="AN303">
        <f>IF(実施計画様式!AN303="",0,IFERROR(VLOOKUP(実施計画様式!AN303,―!$AP$39:$AQ$44,2,FALSE),"error"))</f>
        <v>0</v>
      </c>
      <c r="AO303">
        <f>IF(実施計画様式!AO303="",0,IFERROR(VLOOKUP(実施計画様式!AO303,参考資料1_対象分野リスト!$B$2:$C$46,2,FALSE),"error"))</f>
        <v>0</v>
      </c>
      <c r="AP303">
        <f>IF(実施計画様式!AP303="",0,IFERROR(VLOOKUP(実施計画様式!AP303,参考資料1_対象分野リスト!$B$2:$C$46,2,FALSE),"error"))</f>
        <v>0</v>
      </c>
      <c r="AQ303">
        <f>IF(実施計画様式!AQ303="",0,IFERROR(VLOOKUP(実施計画様式!AQ303,参考資料1_対象分野リスト!$B$2:$C$46,2,FALSE),"error"))</f>
        <v>0</v>
      </c>
      <c r="AR303">
        <f>IF(実施計画様式!AR303="",0,IFERROR(VLOOKUP(実施計画様式!AR303,参考資料1_対象分野リスト!$B$2:$C$46,2,FALSE),"error"))</f>
        <v>0</v>
      </c>
      <c r="AS303">
        <f>IF(実施計画様式!AS303="",0,IFERROR(VLOOKUP(実施計画様式!AS303,参考資料1_対象分野リスト!$E$5:$F$35,2,FALSE),"error"))</f>
        <v>0</v>
      </c>
      <c r="BB303">
        <f>IF(実施計画様式!BB303="",0,IFERROR(VLOOKUP(実施計画様式!BB303,―!AK:AL,2,FALSE),"error"))</f>
        <v>0</v>
      </c>
      <c r="BC303" t="str">
        <f t="shared" si="25"/>
        <v/>
      </c>
      <c r="BF303">
        <v>99</v>
      </c>
      <c r="BG303" t="str">
        <f t="shared" si="28"/>
        <v/>
      </c>
      <c r="BH303" t="str">
        <f>IF(AG303&gt;0,IF(VLOOKUP($B$62,―!$Y$2:$Z$25,2,FALSE)&lt;分岐管理シート!AG303,"予算化方法","予算化方法_未定なし"),"")</f>
        <v/>
      </c>
      <c r="BI303" t="str">
        <f t="shared" si="29"/>
        <v/>
      </c>
      <c r="BJ303" t="str">
        <f t="shared" si="30"/>
        <v/>
      </c>
      <c r="BK303" t="str">
        <f t="shared" si="31"/>
        <v/>
      </c>
      <c r="BL303" t="str">
        <f>_xlfn.IFNA(IF(AND(D303=1,M303=1),INDEX(―!$O$20:$P$26,MATCH(分岐管理シート!N303*100,―!$P$20:$P$26,0),1),""),"")</f>
        <v/>
      </c>
      <c r="BM303" t="str">
        <f>_xlfn.IFNA(IF(AND(D303=1,M303=1),INDEX(―!$O$17:$P$19,MATCH(9-分岐管理シート!N303-分岐管理シート!O303,―!$P$17:$P$19,0),1),""),"")</f>
        <v/>
      </c>
      <c r="BN303" t="str">
        <f>IF(AE303&lt;2,"",―!$AP$28)</f>
        <v/>
      </c>
      <c r="BO303" t="str">
        <f t="shared" si="27"/>
        <v/>
      </c>
      <c r="BP303" t="str">
        <f t="shared" si="32"/>
        <v/>
      </c>
      <c r="BR303">
        <f t="shared" si="26"/>
        <v>0</v>
      </c>
    </row>
    <row r="304" spans="3:70" x14ac:dyDescent="0.15">
      <c r="C304">
        <v>232</v>
      </c>
      <c r="D304" s="22">
        <f>IF(実施計画様式!D304="",0,IFERROR(VLOOKUP(実施計画様式!D304,―!A:B,2,FALSE),"error"))</f>
        <v>0</v>
      </c>
      <c r="E304">
        <f>IF(実施計画様式!E304="",0,IFERROR(VLOOKUP(実施計画様式!E304,―!$C$40:$D$47,2,FALSE),"error"))</f>
        <v>0</v>
      </c>
      <c r="F304">
        <f>IF(実施計画様式!F304="",0,IFERROR(VLOOKUP(実施計画様式!F304,―!$E$2:$F$2,2,FALSE),"error"))</f>
        <v>0</v>
      </c>
      <c r="G304">
        <f>IFERROR(VLOOKUP(実施計画様式!G304,―!$G$2:$H$2,2,FALSE),0)</f>
        <v>0</v>
      </c>
      <c r="H304">
        <f>IF(実施計画様式!H304="",0,1)</f>
        <v>0</v>
      </c>
      <c r="I304">
        <f>IF(実施計画様式!I304="",0,IFERROR(VLOOKUP(実施計画様式!I304,―!$I$2:$J$2,2,FALSE),"error"))</f>
        <v>0</v>
      </c>
      <c r="J304">
        <f>IF(実施計画様式!J304="",0,1)</f>
        <v>0</v>
      </c>
      <c r="K304">
        <f>IF(実施計画様式!K304="",0,IFERROR(VLOOKUP(実施計画様式!K304,―!K:L,2,FALSE),"error"))</f>
        <v>0</v>
      </c>
      <c r="L304">
        <f>IF(実施計画様式!L304="",0,IFERROR(VLOOKUP(実施計画様式!L304,―!$M$2:$N$2,2,FALSE),"error"))</f>
        <v>0</v>
      </c>
      <c r="M304">
        <f>IFERROR(VLOOKUP(実施計画様式!M304,―!O:P,2,FALSE),0)</f>
        <v>0</v>
      </c>
      <c r="N304">
        <f>IF(実施計画様式!N304="",0,IFERROR(VLOOKUP(実施計画様式!N304,―!$O$1:$P$12,2,FALSE),"error"))</f>
        <v>0</v>
      </c>
      <c r="O304">
        <f>IF(実施計画様式!O304="",0,IFERROR(VLOOKUP(実施計画様式!O304,―!$O$1:$P$12,2,FALSE),"error"))</f>
        <v>0</v>
      </c>
      <c r="P304">
        <f>IF(実施計画様式!P304="",0,IFERROR(VLOOKUP(実施計画様式!P304,―!$O$1:$P$12,2,FALSE),"error"))</f>
        <v>0</v>
      </c>
      <c r="Q304">
        <f>IF(実施計画様式!Q304="",0,1)</f>
        <v>0</v>
      </c>
      <c r="R304" t="s">
        <v>7625</v>
      </c>
      <c r="S304" t="s">
        <v>7625</v>
      </c>
      <c r="T304">
        <f>IF(実施計画様式!T304="",0,1)</f>
        <v>0</v>
      </c>
      <c r="U304">
        <f>IF(実施計画様式!U304="",0,1)</f>
        <v>0</v>
      </c>
      <c r="V304">
        <f>IF(実施計画様式!V304="",0,1)</f>
        <v>0</v>
      </c>
      <c r="W304">
        <f>IF(実施計画様式!W304="",0,1)</f>
        <v>0</v>
      </c>
      <c r="X304">
        <f>IF(実施計画様式!X304="",0,1)</f>
        <v>0</v>
      </c>
      <c r="Y304">
        <f>IF(実施計画様式!Y304="",0,1)</f>
        <v>0</v>
      </c>
      <c r="Z304">
        <f>IF(実施計画様式!Z304="",0,1)</f>
        <v>0</v>
      </c>
      <c r="AA304">
        <f>IF(実施計画様式!AA304="",0,1)</f>
        <v>0</v>
      </c>
      <c r="AB304">
        <f>IF(実施計画様式!AB304="",0,IFERROR(VLOOKUP(実施計画様式!AB304,―!$Q$2:$R$3,2,FALSE),"error"))</f>
        <v>0</v>
      </c>
      <c r="AC304">
        <f>IF(実施計画様式!AC304="",0,IFERROR(VLOOKUP(実施計画様式!AC304,―!$S$2:$T$3,2,FALSE),"error"))</f>
        <v>0</v>
      </c>
      <c r="AD304">
        <f>IF(実施計画様式!AD304="",0,IFERROR(VLOOKUP(実施計画様式!AD304,―!$U$2:$V$3,2,FALSE),"error"))</f>
        <v>0</v>
      </c>
      <c r="AE304">
        <f>IF(実施計画様式!AE304="",0,IFERROR(VLOOKUP(実施計画様式!AE304,―!$W$2:$X$3,2,FALSE),"error"))</f>
        <v>0</v>
      </c>
      <c r="AF304">
        <f>IF(実施計画様式!AF304="",0,IFERROR(VLOOKUP(実施計画様式!AF304,―!$AP$29:$AQ$29,2,FALSE),"error"))</f>
        <v>0</v>
      </c>
      <c r="AG304">
        <f>IF(実施計画様式!AG304="",0,IFERROR(VLOOKUP(実施計画様式!AG304,―!Y:Z,2,FALSE),"error"))</f>
        <v>0</v>
      </c>
      <c r="AH304">
        <f>IF(実施計画様式!AH304="",0,IFERROR(VLOOKUP(実施計画様式!AH304,―!AA:AB,2,FALSE),"error"))</f>
        <v>0</v>
      </c>
      <c r="AI304">
        <f>IF(実施計画様式!AI304="",0,IFERROR(VLOOKUP(実施計画様式!AI304,―!AN:AO,2,FALSE),"error"))</f>
        <v>0</v>
      </c>
      <c r="AJ304">
        <f>IF(実施計画様式!AJ304="",0,IFERROR(VLOOKUP(実施計画様式!AJ304,―!AN:AO,2,FALSE),"error"))</f>
        <v>0</v>
      </c>
      <c r="AK304">
        <f>IF(実施計画様式!AK304="",0,IFERROR(VLOOKUP(実施計画様式!AK304,―!AN:AO,2,FALSE),"error"))</f>
        <v>0</v>
      </c>
      <c r="AL304">
        <f>IF(実施計画様式!AL304="",0,1)</f>
        <v>0</v>
      </c>
      <c r="AM304">
        <f>IF(実施計画様式!AM304="",0,IFERROR(VLOOKUP(実施計画様式!AM304,―!$AP$10:$AQ$23,2,FALSE),"error"))</f>
        <v>0</v>
      </c>
      <c r="AN304">
        <f>IF(実施計画様式!AN304="",0,IFERROR(VLOOKUP(実施計画様式!AN304,―!$AP$39:$AQ$44,2,FALSE),"error"))</f>
        <v>0</v>
      </c>
      <c r="AO304">
        <f>IF(実施計画様式!AO304="",0,IFERROR(VLOOKUP(実施計画様式!AO304,参考資料1_対象分野リスト!$B$2:$C$46,2,FALSE),"error"))</f>
        <v>0</v>
      </c>
      <c r="AP304">
        <f>IF(実施計画様式!AP304="",0,IFERROR(VLOOKUP(実施計画様式!AP304,参考資料1_対象分野リスト!$B$2:$C$46,2,FALSE),"error"))</f>
        <v>0</v>
      </c>
      <c r="AQ304">
        <f>IF(実施計画様式!AQ304="",0,IFERROR(VLOOKUP(実施計画様式!AQ304,参考資料1_対象分野リスト!$B$2:$C$46,2,FALSE),"error"))</f>
        <v>0</v>
      </c>
      <c r="AR304">
        <f>IF(実施計画様式!AR304="",0,IFERROR(VLOOKUP(実施計画様式!AR304,参考資料1_対象分野リスト!$B$2:$C$46,2,FALSE),"error"))</f>
        <v>0</v>
      </c>
      <c r="AS304">
        <f>IF(実施計画様式!AS304="",0,IFERROR(VLOOKUP(実施計画様式!AS304,参考資料1_対象分野リスト!$E$5:$F$35,2,FALSE),"error"))</f>
        <v>0</v>
      </c>
      <c r="BB304">
        <f>IF(実施計画様式!BB304="",0,IFERROR(VLOOKUP(実施計画様式!BB304,―!AK:AL,2,FALSE),"error"))</f>
        <v>0</v>
      </c>
      <c r="BC304" t="str">
        <f t="shared" si="25"/>
        <v/>
      </c>
      <c r="BF304">
        <v>99</v>
      </c>
      <c r="BG304" t="str">
        <f t="shared" si="28"/>
        <v/>
      </c>
      <c r="BH304" t="str">
        <f>IF(AG304&gt;0,IF(VLOOKUP($B$62,―!$Y$2:$Z$25,2,FALSE)&lt;分岐管理シート!AG304,"予算化方法","予算化方法_未定なし"),"")</f>
        <v/>
      </c>
      <c r="BI304" t="str">
        <f t="shared" si="29"/>
        <v/>
      </c>
      <c r="BJ304" t="str">
        <f t="shared" si="30"/>
        <v/>
      </c>
      <c r="BK304" t="str">
        <f t="shared" si="31"/>
        <v/>
      </c>
      <c r="BL304" t="str">
        <f>_xlfn.IFNA(IF(AND(D304=1,M304=1),INDEX(―!$O$20:$P$26,MATCH(分岐管理シート!N304*100,―!$P$20:$P$26,0),1),""),"")</f>
        <v/>
      </c>
      <c r="BM304" t="str">
        <f>_xlfn.IFNA(IF(AND(D304=1,M304=1),INDEX(―!$O$17:$P$19,MATCH(9-分岐管理シート!N304-分岐管理シート!O304,―!$P$17:$P$19,0),1),""),"")</f>
        <v/>
      </c>
      <c r="BN304" t="str">
        <f>IF(AE304&lt;2,"",―!$AP$28)</f>
        <v/>
      </c>
      <c r="BO304" t="str">
        <f t="shared" si="27"/>
        <v/>
      </c>
      <c r="BP304" t="str">
        <f t="shared" si="32"/>
        <v/>
      </c>
      <c r="BR304">
        <f t="shared" si="26"/>
        <v>0</v>
      </c>
    </row>
    <row r="305" spans="3:70" x14ac:dyDescent="0.15">
      <c r="C305">
        <v>233</v>
      </c>
      <c r="D305" s="22">
        <f>IF(実施計画様式!D305="",0,IFERROR(VLOOKUP(実施計画様式!D305,―!A:B,2,FALSE),"error"))</f>
        <v>0</v>
      </c>
      <c r="E305">
        <f>IF(実施計画様式!E305="",0,IFERROR(VLOOKUP(実施計画様式!E305,―!$C$40:$D$47,2,FALSE),"error"))</f>
        <v>0</v>
      </c>
      <c r="F305">
        <f>IF(実施計画様式!F305="",0,IFERROR(VLOOKUP(実施計画様式!F305,―!$E$2:$F$2,2,FALSE),"error"))</f>
        <v>0</v>
      </c>
      <c r="G305">
        <f>IFERROR(VLOOKUP(実施計画様式!G305,―!$G$2:$H$2,2,FALSE),0)</f>
        <v>0</v>
      </c>
      <c r="H305">
        <f>IF(実施計画様式!H305="",0,1)</f>
        <v>0</v>
      </c>
      <c r="I305">
        <f>IF(実施計画様式!I305="",0,IFERROR(VLOOKUP(実施計画様式!I305,―!$I$2:$J$2,2,FALSE),"error"))</f>
        <v>0</v>
      </c>
      <c r="J305">
        <f>IF(実施計画様式!J305="",0,1)</f>
        <v>0</v>
      </c>
      <c r="K305">
        <f>IF(実施計画様式!K305="",0,IFERROR(VLOOKUP(実施計画様式!K305,―!K:L,2,FALSE),"error"))</f>
        <v>0</v>
      </c>
      <c r="L305">
        <f>IF(実施計画様式!L305="",0,IFERROR(VLOOKUP(実施計画様式!L305,―!$M$2:$N$2,2,FALSE),"error"))</f>
        <v>0</v>
      </c>
      <c r="M305">
        <f>IFERROR(VLOOKUP(実施計画様式!M305,―!O:P,2,FALSE),0)</f>
        <v>0</v>
      </c>
      <c r="N305">
        <f>IF(実施計画様式!N305="",0,IFERROR(VLOOKUP(実施計画様式!N305,―!$O$1:$P$12,2,FALSE),"error"))</f>
        <v>0</v>
      </c>
      <c r="O305">
        <f>IF(実施計画様式!O305="",0,IFERROR(VLOOKUP(実施計画様式!O305,―!$O$1:$P$12,2,FALSE),"error"))</f>
        <v>0</v>
      </c>
      <c r="P305">
        <f>IF(実施計画様式!P305="",0,IFERROR(VLOOKUP(実施計画様式!P305,―!$O$1:$P$12,2,FALSE),"error"))</f>
        <v>0</v>
      </c>
      <c r="Q305">
        <f>IF(実施計画様式!Q305="",0,1)</f>
        <v>0</v>
      </c>
      <c r="R305" t="s">
        <v>7625</v>
      </c>
      <c r="S305" t="s">
        <v>7625</v>
      </c>
      <c r="T305">
        <f>IF(実施計画様式!T305="",0,1)</f>
        <v>0</v>
      </c>
      <c r="U305">
        <f>IF(実施計画様式!U305="",0,1)</f>
        <v>0</v>
      </c>
      <c r="V305">
        <f>IF(実施計画様式!V305="",0,1)</f>
        <v>0</v>
      </c>
      <c r="W305">
        <f>IF(実施計画様式!W305="",0,1)</f>
        <v>0</v>
      </c>
      <c r="X305">
        <f>IF(実施計画様式!X305="",0,1)</f>
        <v>0</v>
      </c>
      <c r="Y305">
        <f>IF(実施計画様式!Y305="",0,1)</f>
        <v>0</v>
      </c>
      <c r="Z305">
        <f>IF(実施計画様式!Z305="",0,1)</f>
        <v>0</v>
      </c>
      <c r="AA305">
        <f>IF(実施計画様式!AA305="",0,1)</f>
        <v>0</v>
      </c>
      <c r="AB305">
        <f>IF(実施計画様式!AB305="",0,IFERROR(VLOOKUP(実施計画様式!AB305,―!$Q$2:$R$3,2,FALSE),"error"))</f>
        <v>0</v>
      </c>
      <c r="AC305">
        <f>IF(実施計画様式!AC305="",0,IFERROR(VLOOKUP(実施計画様式!AC305,―!$S$2:$T$3,2,FALSE),"error"))</f>
        <v>0</v>
      </c>
      <c r="AD305">
        <f>IF(実施計画様式!AD305="",0,IFERROR(VLOOKUP(実施計画様式!AD305,―!$U$2:$V$3,2,FALSE),"error"))</f>
        <v>0</v>
      </c>
      <c r="AE305">
        <f>IF(実施計画様式!AE305="",0,IFERROR(VLOOKUP(実施計画様式!AE305,―!$W$2:$X$3,2,FALSE),"error"))</f>
        <v>0</v>
      </c>
      <c r="AF305">
        <f>IF(実施計画様式!AF305="",0,IFERROR(VLOOKUP(実施計画様式!AF305,―!$AP$29:$AQ$29,2,FALSE),"error"))</f>
        <v>0</v>
      </c>
      <c r="AG305">
        <f>IF(実施計画様式!AG305="",0,IFERROR(VLOOKUP(実施計画様式!AG305,―!Y:Z,2,FALSE),"error"))</f>
        <v>0</v>
      </c>
      <c r="AH305">
        <f>IF(実施計画様式!AH305="",0,IFERROR(VLOOKUP(実施計画様式!AH305,―!AA:AB,2,FALSE),"error"))</f>
        <v>0</v>
      </c>
      <c r="AI305">
        <f>IF(実施計画様式!AI305="",0,IFERROR(VLOOKUP(実施計画様式!AI305,―!AN:AO,2,FALSE),"error"))</f>
        <v>0</v>
      </c>
      <c r="AJ305">
        <f>IF(実施計画様式!AJ305="",0,IFERROR(VLOOKUP(実施計画様式!AJ305,―!AN:AO,2,FALSE),"error"))</f>
        <v>0</v>
      </c>
      <c r="AK305">
        <f>IF(実施計画様式!AK305="",0,IFERROR(VLOOKUP(実施計画様式!AK305,―!AN:AO,2,FALSE),"error"))</f>
        <v>0</v>
      </c>
      <c r="AL305">
        <f>IF(実施計画様式!AL305="",0,1)</f>
        <v>0</v>
      </c>
      <c r="AM305">
        <f>IF(実施計画様式!AM305="",0,IFERROR(VLOOKUP(実施計画様式!AM305,―!$AP$10:$AQ$23,2,FALSE),"error"))</f>
        <v>0</v>
      </c>
      <c r="AN305">
        <f>IF(実施計画様式!AN305="",0,IFERROR(VLOOKUP(実施計画様式!AN305,―!$AP$39:$AQ$44,2,FALSE),"error"))</f>
        <v>0</v>
      </c>
      <c r="AO305">
        <f>IF(実施計画様式!AO305="",0,IFERROR(VLOOKUP(実施計画様式!AO305,参考資料1_対象分野リスト!$B$2:$C$46,2,FALSE),"error"))</f>
        <v>0</v>
      </c>
      <c r="AP305">
        <f>IF(実施計画様式!AP305="",0,IFERROR(VLOOKUP(実施計画様式!AP305,参考資料1_対象分野リスト!$B$2:$C$46,2,FALSE),"error"))</f>
        <v>0</v>
      </c>
      <c r="AQ305">
        <f>IF(実施計画様式!AQ305="",0,IFERROR(VLOOKUP(実施計画様式!AQ305,参考資料1_対象分野リスト!$B$2:$C$46,2,FALSE),"error"))</f>
        <v>0</v>
      </c>
      <c r="AR305">
        <f>IF(実施計画様式!AR305="",0,IFERROR(VLOOKUP(実施計画様式!AR305,参考資料1_対象分野リスト!$B$2:$C$46,2,FALSE),"error"))</f>
        <v>0</v>
      </c>
      <c r="AS305">
        <f>IF(実施計画様式!AS305="",0,IFERROR(VLOOKUP(実施計画様式!AS305,参考資料1_対象分野リスト!$E$5:$F$35,2,FALSE),"error"))</f>
        <v>0</v>
      </c>
      <c r="BB305">
        <f>IF(実施計画様式!BB305="",0,IFERROR(VLOOKUP(実施計画様式!BB305,―!AK:AL,2,FALSE),"error"))</f>
        <v>0</v>
      </c>
      <c r="BC305" t="str">
        <f t="shared" si="25"/>
        <v/>
      </c>
      <c r="BF305">
        <v>99</v>
      </c>
      <c r="BG305" t="str">
        <f t="shared" si="28"/>
        <v/>
      </c>
      <c r="BH305" t="str">
        <f>IF(AG305&gt;0,IF(VLOOKUP($B$62,―!$Y$2:$Z$25,2,FALSE)&lt;分岐管理シート!AG305,"予算化方法","予算化方法_未定なし"),"")</f>
        <v/>
      </c>
      <c r="BI305" t="str">
        <f t="shared" si="29"/>
        <v/>
      </c>
      <c r="BJ305" t="str">
        <f t="shared" si="30"/>
        <v/>
      </c>
      <c r="BK305" t="str">
        <f t="shared" si="31"/>
        <v/>
      </c>
      <c r="BL305" t="str">
        <f>_xlfn.IFNA(IF(AND(D305=1,M305=1),INDEX(―!$O$20:$P$26,MATCH(分岐管理シート!N305*100,―!$P$20:$P$26,0),1),""),"")</f>
        <v/>
      </c>
      <c r="BM305" t="str">
        <f>_xlfn.IFNA(IF(AND(D305=1,M305=1),INDEX(―!$O$17:$P$19,MATCH(9-分岐管理シート!N305-分岐管理シート!O305,―!$P$17:$P$19,0),1),""),"")</f>
        <v/>
      </c>
      <c r="BN305" t="str">
        <f>IF(AE305&lt;2,"",―!$AP$28)</f>
        <v/>
      </c>
      <c r="BO305" t="str">
        <f t="shared" si="27"/>
        <v/>
      </c>
      <c r="BP305" t="str">
        <f t="shared" si="32"/>
        <v/>
      </c>
      <c r="BR305">
        <f t="shared" si="26"/>
        <v>0</v>
      </c>
    </row>
    <row r="306" spans="3:70" x14ac:dyDescent="0.15">
      <c r="C306">
        <v>234</v>
      </c>
      <c r="D306" s="22">
        <f>IF(実施計画様式!D306="",0,IFERROR(VLOOKUP(実施計画様式!D306,―!A:B,2,FALSE),"error"))</f>
        <v>0</v>
      </c>
      <c r="E306">
        <f>IF(実施計画様式!E306="",0,IFERROR(VLOOKUP(実施計画様式!E306,―!$C$40:$D$47,2,FALSE),"error"))</f>
        <v>0</v>
      </c>
      <c r="F306">
        <f>IF(実施計画様式!F306="",0,IFERROR(VLOOKUP(実施計画様式!F306,―!$E$2:$F$2,2,FALSE),"error"))</f>
        <v>0</v>
      </c>
      <c r="G306">
        <f>IFERROR(VLOOKUP(実施計画様式!G306,―!$G$2:$H$2,2,FALSE),0)</f>
        <v>0</v>
      </c>
      <c r="H306">
        <f>IF(実施計画様式!H306="",0,1)</f>
        <v>0</v>
      </c>
      <c r="I306">
        <f>IF(実施計画様式!I306="",0,IFERROR(VLOOKUP(実施計画様式!I306,―!$I$2:$J$2,2,FALSE),"error"))</f>
        <v>0</v>
      </c>
      <c r="J306">
        <f>IF(実施計画様式!J306="",0,1)</f>
        <v>0</v>
      </c>
      <c r="K306">
        <f>IF(実施計画様式!K306="",0,IFERROR(VLOOKUP(実施計画様式!K306,―!K:L,2,FALSE),"error"))</f>
        <v>0</v>
      </c>
      <c r="L306">
        <f>IF(実施計画様式!L306="",0,IFERROR(VLOOKUP(実施計画様式!L306,―!$M$2:$N$2,2,FALSE),"error"))</f>
        <v>0</v>
      </c>
      <c r="M306">
        <f>IFERROR(VLOOKUP(実施計画様式!M306,―!O:P,2,FALSE),0)</f>
        <v>0</v>
      </c>
      <c r="N306">
        <f>IF(実施計画様式!N306="",0,IFERROR(VLOOKUP(実施計画様式!N306,―!$O$1:$P$12,2,FALSE),"error"))</f>
        <v>0</v>
      </c>
      <c r="O306">
        <f>IF(実施計画様式!O306="",0,IFERROR(VLOOKUP(実施計画様式!O306,―!$O$1:$P$12,2,FALSE),"error"))</f>
        <v>0</v>
      </c>
      <c r="P306">
        <f>IF(実施計画様式!P306="",0,IFERROR(VLOOKUP(実施計画様式!P306,―!$O$1:$P$12,2,FALSE),"error"))</f>
        <v>0</v>
      </c>
      <c r="Q306">
        <f>IF(実施計画様式!Q306="",0,1)</f>
        <v>0</v>
      </c>
      <c r="R306" t="s">
        <v>7625</v>
      </c>
      <c r="S306" t="s">
        <v>7625</v>
      </c>
      <c r="T306">
        <f>IF(実施計画様式!T306="",0,1)</f>
        <v>0</v>
      </c>
      <c r="U306">
        <f>IF(実施計画様式!U306="",0,1)</f>
        <v>0</v>
      </c>
      <c r="V306">
        <f>IF(実施計画様式!V306="",0,1)</f>
        <v>0</v>
      </c>
      <c r="W306">
        <f>IF(実施計画様式!W306="",0,1)</f>
        <v>0</v>
      </c>
      <c r="X306">
        <f>IF(実施計画様式!X306="",0,1)</f>
        <v>0</v>
      </c>
      <c r="Y306">
        <f>IF(実施計画様式!Y306="",0,1)</f>
        <v>0</v>
      </c>
      <c r="Z306">
        <f>IF(実施計画様式!Z306="",0,1)</f>
        <v>0</v>
      </c>
      <c r="AA306">
        <f>IF(実施計画様式!AA306="",0,1)</f>
        <v>0</v>
      </c>
      <c r="AB306">
        <f>IF(実施計画様式!AB306="",0,IFERROR(VLOOKUP(実施計画様式!AB306,―!$Q$2:$R$3,2,FALSE),"error"))</f>
        <v>0</v>
      </c>
      <c r="AC306">
        <f>IF(実施計画様式!AC306="",0,IFERROR(VLOOKUP(実施計画様式!AC306,―!$S$2:$T$3,2,FALSE),"error"))</f>
        <v>0</v>
      </c>
      <c r="AD306">
        <f>IF(実施計画様式!AD306="",0,IFERROR(VLOOKUP(実施計画様式!AD306,―!$U$2:$V$3,2,FALSE),"error"))</f>
        <v>0</v>
      </c>
      <c r="AE306">
        <f>IF(実施計画様式!AE306="",0,IFERROR(VLOOKUP(実施計画様式!AE306,―!$W$2:$X$3,2,FALSE),"error"))</f>
        <v>0</v>
      </c>
      <c r="AF306">
        <f>IF(実施計画様式!AF306="",0,IFERROR(VLOOKUP(実施計画様式!AF306,―!$AP$29:$AQ$29,2,FALSE),"error"))</f>
        <v>0</v>
      </c>
      <c r="AG306">
        <f>IF(実施計画様式!AG306="",0,IFERROR(VLOOKUP(実施計画様式!AG306,―!Y:Z,2,FALSE),"error"))</f>
        <v>0</v>
      </c>
      <c r="AH306">
        <f>IF(実施計画様式!AH306="",0,IFERROR(VLOOKUP(実施計画様式!AH306,―!AA:AB,2,FALSE),"error"))</f>
        <v>0</v>
      </c>
      <c r="AI306">
        <f>IF(実施計画様式!AI306="",0,IFERROR(VLOOKUP(実施計画様式!AI306,―!AN:AO,2,FALSE),"error"))</f>
        <v>0</v>
      </c>
      <c r="AJ306">
        <f>IF(実施計画様式!AJ306="",0,IFERROR(VLOOKUP(実施計画様式!AJ306,―!AN:AO,2,FALSE),"error"))</f>
        <v>0</v>
      </c>
      <c r="AK306">
        <f>IF(実施計画様式!AK306="",0,IFERROR(VLOOKUP(実施計画様式!AK306,―!AN:AO,2,FALSE),"error"))</f>
        <v>0</v>
      </c>
      <c r="AL306">
        <f>IF(実施計画様式!AL306="",0,1)</f>
        <v>0</v>
      </c>
      <c r="AM306">
        <f>IF(実施計画様式!AM306="",0,IFERROR(VLOOKUP(実施計画様式!AM306,―!$AP$10:$AQ$23,2,FALSE),"error"))</f>
        <v>0</v>
      </c>
      <c r="AN306">
        <f>IF(実施計画様式!AN306="",0,IFERROR(VLOOKUP(実施計画様式!AN306,―!$AP$39:$AQ$44,2,FALSE),"error"))</f>
        <v>0</v>
      </c>
      <c r="AO306">
        <f>IF(実施計画様式!AO306="",0,IFERROR(VLOOKUP(実施計画様式!AO306,参考資料1_対象分野リスト!$B$2:$C$46,2,FALSE),"error"))</f>
        <v>0</v>
      </c>
      <c r="AP306">
        <f>IF(実施計画様式!AP306="",0,IFERROR(VLOOKUP(実施計画様式!AP306,参考資料1_対象分野リスト!$B$2:$C$46,2,FALSE),"error"))</f>
        <v>0</v>
      </c>
      <c r="AQ306">
        <f>IF(実施計画様式!AQ306="",0,IFERROR(VLOOKUP(実施計画様式!AQ306,参考資料1_対象分野リスト!$B$2:$C$46,2,FALSE),"error"))</f>
        <v>0</v>
      </c>
      <c r="AR306">
        <f>IF(実施計画様式!AR306="",0,IFERROR(VLOOKUP(実施計画様式!AR306,参考資料1_対象分野リスト!$B$2:$C$46,2,FALSE),"error"))</f>
        <v>0</v>
      </c>
      <c r="AS306">
        <f>IF(実施計画様式!AS306="",0,IFERROR(VLOOKUP(実施計画様式!AS306,参考資料1_対象分野リスト!$E$5:$F$35,2,FALSE),"error"))</f>
        <v>0</v>
      </c>
      <c r="BB306">
        <f>IF(実施計画様式!BB306="",0,IFERROR(VLOOKUP(実施計画様式!BB306,―!AK:AL,2,FALSE),"error"))</f>
        <v>0</v>
      </c>
      <c r="BC306" t="str">
        <f t="shared" si="25"/>
        <v/>
      </c>
      <c r="BF306">
        <v>99</v>
      </c>
      <c r="BG306" t="str">
        <f t="shared" si="28"/>
        <v/>
      </c>
      <c r="BH306" t="str">
        <f>IF(AG306&gt;0,IF(VLOOKUP($B$62,―!$Y$2:$Z$25,2,FALSE)&lt;分岐管理シート!AG306,"予算化方法","予算化方法_未定なし"),"")</f>
        <v/>
      </c>
      <c r="BI306" t="str">
        <f t="shared" si="29"/>
        <v/>
      </c>
      <c r="BJ306" t="str">
        <f t="shared" si="30"/>
        <v/>
      </c>
      <c r="BK306" t="str">
        <f t="shared" si="31"/>
        <v/>
      </c>
      <c r="BL306" t="str">
        <f>_xlfn.IFNA(IF(AND(D306=1,M306=1),INDEX(―!$O$20:$P$26,MATCH(分岐管理シート!N306*100,―!$P$20:$P$26,0),1),""),"")</f>
        <v/>
      </c>
      <c r="BM306" t="str">
        <f>_xlfn.IFNA(IF(AND(D306=1,M306=1),INDEX(―!$O$17:$P$19,MATCH(9-分岐管理シート!N306-分岐管理シート!O306,―!$P$17:$P$19,0),1),""),"")</f>
        <v/>
      </c>
      <c r="BN306" t="str">
        <f>IF(AE306&lt;2,"",―!$AP$28)</f>
        <v/>
      </c>
      <c r="BO306" t="str">
        <f t="shared" si="27"/>
        <v/>
      </c>
      <c r="BP306" t="str">
        <f t="shared" si="32"/>
        <v/>
      </c>
      <c r="BR306">
        <f t="shared" si="26"/>
        <v>0</v>
      </c>
    </row>
    <row r="307" spans="3:70" x14ac:dyDescent="0.15">
      <c r="C307">
        <v>235</v>
      </c>
      <c r="D307" s="22">
        <f>IF(実施計画様式!D307="",0,IFERROR(VLOOKUP(実施計画様式!D307,―!A:B,2,FALSE),"error"))</f>
        <v>0</v>
      </c>
      <c r="E307">
        <f>IF(実施計画様式!E307="",0,IFERROR(VLOOKUP(実施計画様式!E307,―!$C$40:$D$47,2,FALSE),"error"))</f>
        <v>0</v>
      </c>
      <c r="F307">
        <f>IF(実施計画様式!F307="",0,IFERROR(VLOOKUP(実施計画様式!F307,―!$E$2:$F$2,2,FALSE),"error"))</f>
        <v>0</v>
      </c>
      <c r="G307">
        <f>IFERROR(VLOOKUP(実施計画様式!G307,―!$G$2:$H$2,2,FALSE),0)</f>
        <v>0</v>
      </c>
      <c r="H307">
        <f>IF(実施計画様式!H307="",0,1)</f>
        <v>0</v>
      </c>
      <c r="I307">
        <f>IF(実施計画様式!I307="",0,IFERROR(VLOOKUP(実施計画様式!I307,―!$I$2:$J$2,2,FALSE),"error"))</f>
        <v>0</v>
      </c>
      <c r="J307">
        <f>IF(実施計画様式!J307="",0,1)</f>
        <v>0</v>
      </c>
      <c r="K307">
        <f>IF(実施計画様式!K307="",0,IFERROR(VLOOKUP(実施計画様式!K307,―!K:L,2,FALSE),"error"))</f>
        <v>0</v>
      </c>
      <c r="L307">
        <f>IF(実施計画様式!L307="",0,IFERROR(VLOOKUP(実施計画様式!L307,―!$M$2:$N$2,2,FALSE),"error"))</f>
        <v>0</v>
      </c>
      <c r="M307">
        <f>IFERROR(VLOOKUP(実施計画様式!M307,―!O:P,2,FALSE),0)</f>
        <v>0</v>
      </c>
      <c r="N307">
        <f>IF(実施計画様式!N307="",0,IFERROR(VLOOKUP(実施計画様式!N307,―!$O$1:$P$12,2,FALSE),"error"))</f>
        <v>0</v>
      </c>
      <c r="O307">
        <f>IF(実施計画様式!O307="",0,IFERROR(VLOOKUP(実施計画様式!O307,―!$O$1:$P$12,2,FALSE),"error"))</f>
        <v>0</v>
      </c>
      <c r="P307">
        <f>IF(実施計画様式!P307="",0,IFERROR(VLOOKUP(実施計画様式!P307,―!$O$1:$P$12,2,FALSE),"error"))</f>
        <v>0</v>
      </c>
      <c r="Q307">
        <f>IF(実施計画様式!Q307="",0,1)</f>
        <v>0</v>
      </c>
      <c r="R307" t="s">
        <v>7625</v>
      </c>
      <c r="S307" t="s">
        <v>7625</v>
      </c>
      <c r="T307">
        <f>IF(実施計画様式!T307="",0,1)</f>
        <v>0</v>
      </c>
      <c r="U307">
        <f>IF(実施計画様式!U307="",0,1)</f>
        <v>0</v>
      </c>
      <c r="V307">
        <f>IF(実施計画様式!V307="",0,1)</f>
        <v>0</v>
      </c>
      <c r="W307">
        <f>IF(実施計画様式!W307="",0,1)</f>
        <v>0</v>
      </c>
      <c r="X307">
        <f>IF(実施計画様式!X307="",0,1)</f>
        <v>0</v>
      </c>
      <c r="Y307">
        <f>IF(実施計画様式!Y307="",0,1)</f>
        <v>0</v>
      </c>
      <c r="Z307">
        <f>IF(実施計画様式!Z307="",0,1)</f>
        <v>0</v>
      </c>
      <c r="AA307">
        <f>IF(実施計画様式!AA307="",0,1)</f>
        <v>0</v>
      </c>
      <c r="AB307">
        <f>IF(実施計画様式!AB307="",0,IFERROR(VLOOKUP(実施計画様式!AB307,―!$Q$2:$R$3,2,FALSE),"error"))</f>
        <v>0</v>
      </c>
      <c r="AC307">
        <f>IF(実施計画様式!AC307="",0,IFERROR(VLOOKUP(実施計画様式!AC307,―!$S$2:$T$3,2,FALSE),"error"))</f>
        <v>0</v>
      </c>
      <c r="AD307">
        <f>IF(実施計画様式!AD307="",0,IFERROR(VLOOKUP(実施計画様式!AD307,―!$U$2:$V$3,2,FALSE),"error"))</f>
        <v>0</v>
      </c>
      <c r="AE307">
        <f>IF(実施計画様式!AE307="",0,IFERROR(VLOOKUP(実施計画様式!AE307,―!$W$2:$X$3,2,FALSE),"error"))</f>
        <v>0</v>
      </c>
      <c r="AF307">
        <f>IF(実施計画様式!AF307="",0,IFERROR(VLOOKUP(実施計画様式!AF307,―!$AP$29:$AQ$29,2,FALSE),"error"))</f>
        <v>0</v>
      </c>
      <c r="AG307">
        <f>IF(実施計画様式!AG307="",0,IFERROR(VLOOKUP(実施計画様式!AG307,―!Y:Z,2,FALSE),"error"))</f>
        <v>0</v>
      </c>
      <c r="AH307">
        <f>IF(実施計画様式!AH307="",0,IFERROR(VLOOKUP(実施計画様式!AH307,―!AA:AB,2,FALSE),"error"))</f>
        <v>0</v>
      </c>
      <c r="AI307">
        <f>IF(実施計画様式!AI307="",0,IFERROR(VLOOKUP(実施計画様式!AI307,―!AN:AO,2,FALSE),"error"))</f>
        <v>0</v>
      </c>
      <c r="AJ307">
        <f>IF(実施計画様式!AJ307="",0,IFERROR(VLOOKUP(実施計画様式!AJ307,―!AN:AO,2,FALSE),"error"))</f>
        <v>0</v>
      </c>
      <c r="AK307">
        <f>IF(実施計画様式!AK307="",0,IFERROR(VLOOKUP(実施計画様式!AK307,―!AN:AO,2,FALSE),"error"))</f>
        <v>0</v>
      </c>
      <c r="AL307">
        <f>IF(実施計画様式!AL307="",0,1)</f>
        <v>0</v>
      </c>
      <c r="AM307">
        <f>IF(実施計画様式!AM307="",0,IFERROR(VLOOKUP(実施計画様式!AM307,―!$AP$10:$AQ$23,2,FALSE),"error"))</f>
        <v>0</v>
      </c>
      <c r="AN307">
        <f>IF(実施計画様式!AN307="",0,IFERROR(VLOOKUP(実施計画様式!AN307,―!$AP$39:$AQ$44,2,FALSE),"error"))</f>
        <v>0</v>
      </c>
      <c r="AO307">
        <f>IF(実施計画様式!AO307="",0,IFERROR(VLOOKUP(実施計画様式!AO307,参考資料1_対象分野リスト!$B$2:$C$46,2,FALSE),"error"))</f>
        <v>0</v>
      </c>
      <c r="AP307">
        <f>IF(実施計画様式!AP307="",0,IFERROR(VLOOKUP(実施計画様式!AP307,参考資料1_対象分野リスト!$B$2:$C$46,2,FALSE),"error"))</f>
        <v>0</v>
      </c>
      <c r="AQ307">
        <f>IF(実施計画様式!AQ307="",0,IFERROR(VLOOKUP(実施計画様式!AQ307,参考資料1_対象分野リスト!$B$2:$C$46,2,FALSE),"error"))</f>
        <v>0</v>
      </c>
      <c r="AR307">
        <f>IF(実施計画様式!AR307="",0,IFERROR(VLOOKUP(実施計画様式!AR307,参考資料1_対象分野リスト!$B$2:$C$46,2,FALSE),"error"))</f>
        <v>0</v>
      </c>
      <c r="AS307">
        <f>IF(実施計画様式!AS307="",0,IFERROR(VLOOKUP(実施計画様式!AS307,参考資料1_対象分野リスト!$E$5:$F$35,2,FALSE),"error"))</f>
        <v>0</v>
      </c>
      <c r="BB307">
        <f>IF(実施計画様式!BB307="",0,IFERROR(VLOOKUP(実施計画様式!BB307,―!AK:AL,2,FALSE),"error"))</f>
        <v>0</v>
      </c>
      <c r="BC307" t="str">
        <f t="shared" si="25"/>
        <v/>
      </c>
      <c r="BF307">
        <v>99</v>
      </c>
      <c r="BG307" t="str">
        <f t="shared" si="28"/>
        <v/>
      </c>
      <c r="BH307" t="str">
        <f>IF(AG307&gt;0,IF(VLOOKUP($B$62,―!$Y$2:$Z$25,2,FALSE)&lt;分岐管理シート!AG307,"予算化方法","予算化方法_未定なし"),"")</f>
        <v/>
      </c>
      <c r="BI307" t="str">
        <f t="shared" si="29"/>
        <v/>
      </c>
      <c r="BJ307" t="str">
        <f t="shared" si="30"/>
        <v/>
      </c>
      <c r="BK307" t="str">
        <f t="shared" si="31"/>
        <v/>
      </c>
      <c r="BL307" t="str">
        <f>_xlfn.IFNA(IF(AND(D307=1,M307=1),INDEX(―!$O$20:$P$26,MATCH(分岐管理シート!N307*100,―!$P$20:$P$26,0),1),""),"")</f>
        <v/>
      </c>
      <c r="BM307" t="str">
        <f>_xlfn.IFNA(IF(AND(D307=1,M307=1),INDEX(―!$O$17:$P$19,MATCH(9-分岐管理シート!N307-分岐管理シート!O307,―!$P$17:$P$19,0),1),""),"")</f>
        <v/>
      </c>
      <c r="BN307" t="str">
        <f>IF(AE307&lt;2,"",―!$AP$28)</f>
        <v/>
      </c>
      <c r="BO307" t="str">
        <f t="shared" si="27"/>
        <v/>
      </c>
      <c r="BP307" t="str">
        <f t="shared" si="32"/>
        <v/>
      </c>
      <c r="BR307">
        <f t="shared" si="26"/>
        <v>0</v>
      </c>
    </row>
    <row r="308" spans="3:70" x14ac:dyDescent="0.15">
      <c r="C308">
        <v>236</v>
      </c>
      <c r="D308" s="22">
        <f>IF(実施計画様式!D308="",0,IFERROR(VLOOKUP(実施計画様式!D308,―!A:B,2,FALSE),"error"))</f>
        <v>0</v>
      </c>
      <c r="E308">
        <f>IF(実施計画様式!E308="",0,IFERROR(VLOOKUP(実施計画様式!E308,―!$C$40:$D$47,2,FALSE),"error"))</f>
        <v>0</v>
      </c>
      <c r="F308">
        <f>IF(実施計画様式!F308="",0,IFERROR(VLOOKUP(実施計画様式!F308,―!$E$2:$F$2,2,FALSE),"error"))</f>
        <v>0</v>
      </c>
      <c r="G308">
        <f>IFERROR(VLOOKUP(実施計画様式!G308,―!$G$2:$H$2,2,FALSE),0)</f>
        <v>0</v>
      </c>
      <c r="H308">
        <f>IF(実施計画様式!H308="",0,1)</f>
        <v>0</v>
      </c>
      <c r="I308">
        <f>IF(実施計画様式!I308="",0,IFERROR(VLOOKUP(実施計画様式!I308,―!$I$2:$J$2,2,FALSE),"error"))</f>
        <v>0</v>
      </c>
      <c r="J308">
        <f>IF(実施計画様式!J308="",0,1)</f>
        <v>0</v>
      </c>
      <c r="K308">
        <f>IF(実施計画様式!K308="",0,IFERROR(VLOOKUP(実施計画様式!K308,―!K:L,2,FALSE),"error"))</f>
        <v>0</v>
      </c>
      <c r="L308">
        <f>IF(実施計画様式!L308="",0,IFERROR(VLOOKUP(実施計画様式!L308,―!$M$2:$N$2,2,FALSE),"error"))</f>
        <v>0</v>
      </c>
      <c r="M308">
        <f>IFERROR(VLOOKUP(実施計画様式!M308,―!O:P,2,FALSE),0)</f>
        <v>0</v>
      </c>
      <c r="N308">
        <f>IF(実施計画様式!N308="",0,IFERROR(VLOOKUP(実施計画様式!N308,―!$O$1:$P$12,2,FALSE),"error"))</f>
        <v>0</v>
      </c>
      <c r="O308">
        <f>IF(実施計画様式!O308="",0,IFERROR(VLOOKUP(実施計画様式!O308,―!$O$1:$P$12,2,FALSE),"error"))</f>
        <v>0</v>
      </c>
      <c r="P308">
        <f>IF(実施計画様式!P308="",0,IFERROR(VLOOKUP(実施計画様式!P308,―!$O$1:$P$12,2,FALSE),"error"))</f>
        <v>0</v>
      </c>
      <c r="Q308">
        <f>IF(実施計画様式!Q308="",0,1)</f>
        <v>0</v>
      </c>
      <c r="R308" t="s">
        <v>7625</v>
      </c>
      <c r="S308" t="s">
        <v>7625</v>
      </c>
      <c r="T308">
        <f>IF(実施計画様式!T308="",0,1)</f>
        <v>0</v>
      </c>
      <c r="U308">
        <f>IF(実施計画様式!U308="",0,1)</f>
        <v>0</v>
      </c>
      <c r="V308">
        <f>IF(実施計画様式!V308="",0,1)</f>
        <v>0</v>
      </c>
      <c r="W308">
        <f>IF(実施計画様式!W308="",0,1)</f>
        <v>0</v>
      </c>
      <c r="X308">
        <f>IF(実施計画様式!X308="",0,1)</f>
        <v>0</v>
      </c>
      <c r="Y308">
        <f>IF(実施計画様式!Y308="",0,1)</f>
        <v>0</v>
      </c>
      <c r="Z308">
        <f>IF(実施計画様式!Z308="",0,1)</f>
        <v>0</v>
      </c>
      <c r="AA308">
        <f>IF(実施計画様式!AA308="",0,1)</f>
        <v>0</v>
      </c>
      <c r="AB308">
        <f>IF(実施計画様式!AB308="",0,IFERROR(VLOOKUP(実施計画様式!AB308,―!$Q$2:$R$3,2,FALSE),"error"))</f>
        <v>0</v>
      </c>
      <c r="AC308">
        <f>IF(実施計画様式!AC308="",0,IFERROR(VLOOKUP(実施計画様式!AC308,―!$S$2:$T$3,2,FALSE),"error"))</f>
        <v>0</v>
      </c>
      <c r="AD308">
        <f>IF(実施計画様式!AD308="",0,IFERROR(VLOOKUP(実施計画様式!AD308,―!$U$2:$V$3,2,FALSE),"error"))</f>
        <v>0</v>
      </c>
      <c r="AE308">
        <f>IF(実施計画様式!AE308="",0,IFERROR(VLOOKUP(実施計画様式!AE308,―!$W$2:$X$3,2,FALSE),"error"))</f>
        <v>0</v>
      </c>
      <c r="AF308">
        <f>IF(実施計画様式!AF308="",0,IFERROR(VLOOKUP(実施計画様式!AF308,―!$AP$29:$AQ$29,2,FALSE),"error"))</f>
        <v>0</v>
      </c>
      <c r="AG308">
        <f>IF(実施計画様式!AG308="",0,IFERROR(VLOOKUP(実施計画様式!AG308,―!Y:Z,2,FALSE),"error"))</f>
        <v>0</v>
      </c>
      <c r="AH308">
        <f>IF(実施計画様式!AH308="",0,IFERROR(VLOOKUP(実施計画様式!AH308,―!AA:AB,2,FALSE),"error"))</f>
        <v>0</v>
      </c>
      <c r="AI308">
        <f>IF(実施計画様式!AI308="",0,IFERROR(VLOOKUP(実施計画様式!AI308,―!AN:AO,2,FALSE),"error"))</f>
        <v>0</v>
      </c>
      <c r="AJ308">
        <f>IF(実施計画様式!AJ308="",0,IFERROR(VLOOKUP(実施計画様式!AJ308,―!AN:AO,2,FALSE),"error"))</f>
        <v>0</v>
      </c>
      <c r="AK308">
        <f>IF(実施計画様式!AK308="",0,IFERROR(VLOOKUP(実施計画様式!AK308,―!AN:AO,2,FALSE),"error"))</f>
        <v>0</v>
      </c>
      <c r="AL308">
        <f>IF(実施計画様式!AL308="",0,1)</f>
        <v>0</v>
      </c>
      <c r="AM308">
        <f>IF(実施計画様式!AM308="",0,IFERROR(VLOOKUP(実施計画様式!AM308,―!$AP$10:$AQ$23,2,FALSE),"error"))</f>
        <v>0</v>
      </c>
      <c r="AN308">
        <f>IF(実施計画様式!AN308="",0,IFERROR(VLOOKUP(実施計画様式!AN308,―!$AP$39:$AQ$44,2,FALSE),"error"))</f>
        <v>0</v>
      </c>
      <c r="AO308">
        <f>IF(実施計画様式!AO308="",0,IFERROR(VLOOKUP(実施計画様式!AO308,参考資料1_対象分野リスト!$B$2:$C$46,2,FALSE),"error"))</f>
        <v>0</v>
      </c>
      <c r="AP308">
        <f>IF(実施計画様式!AP308="",0,IFERROR(VLOOKUP(実施計画様式!AP308,参考資料1_対象分野リスト!$B$2:$C$46,2,FALSE),"error"))</f>
        <v>0</v>
      </c>
      <c r="AQ308">
        <f>IF(実施計画様式!AQ308="",0,IFERROR(VLOOKUP(実施計画様式!AQ308,参考資料1_対象分野リスト!$B$2:$C$46,2,FALSE),"error"))</f>
        <v>0</v>
      </c>
      <c r="AR308">
        <f>IF(実施計画様式!AR308="",0,IFERROR(VLOOKUP(実施計画様式!AR308,参考資料1_対象分野リスト!$B$2:$C$46,2,FALSE),"error"))</f>
        <v>0</v>
      </c>
      <c r="AS308">
        <f>IF(実施計画様式!AS308="",0,IFERROR(VLOOKUP(実施計画様式!AS308,参考資料1_対象分野リスト!$E$5:$F$35,2,FALSE),"error"))</f>
        <v>0</v>
      </c>
      <c r="BB308">
        <f>IF(実施計画様式!BB308="",0,IFERROR(VLOOKUP(実施計画様式!BB308,―!AK:AL,2,FALSE),"error"))</f>
        <v>0</v>
      </c>
      <c r="BC308" t="str">
        <f t="shared" si="25"/>
        <v/>
      </c>
      <c r="BF308">
        <v>99</v>
      </c>
      <c r="BG308" t="str">
        <f t="shared" si="28"/>
        <v/>
      </c>
      <c r="BH308" t="str">
        <f>IF(AG308&gt;0,IF(VLOOKUP($B$62,―!$Y$2:$Z$25,2,FALSE)&lt;分岐管理シート!AG308,"予算化方法","予算化方法_未定なし"),"")</f>
        <v/>
      </c>
      <c r="BI308" t="str">
        <f t="shared" si="29"/>
        <v/>
      </c>
      <c r="BJ308" t="str">
        <f t="shared" si="30"/>
        <v/>
      </c>
      <c r="BK308" t="str">
        <f t="shared" si="31"/>
        <v/>
      </c>
      <c r="BL308" t="str">
        <f>_xlfn.IFNA(IF(AND(D308=1,M308=1),INDEX(―!$O$20:$P$26,MATCH(分岐管理シート!N308*100,―!$P$20:$P$26,0),1),""),"")</f>
        <v/>
      </c>
      <c r="BM308" t="str">
        <f>_xlfn.IFNA(IF(AND(D308=1,M308=1),INDEX(―!$O$17:$P$19,MATCH(9-分岐管理シート!N308-分岐管理シート!O308,―!$P$17:$P$19,0),1),""),"")</f>
        <v/>
      </c>
      <c r="BN308" t="str">
        <f>IF(AE308&lt;2,"",―!$AP$28)</f>
        <v/>
      </c>
      <c r="BO308" t="str">
        <f t="shared" si="27"/>
        <v/>
      </c>
      <c r="BP308" t="str">
        <f t="shared" si="32"/>
        <v/>
      </c>
      <c r="BR308">
        <f t="shared" si="26"/>
        <v>0</v>
      </c>
    </row>
    <row r="309" spans="3:70" x14ac:dyDescent="0.15">
      <c r="C309">
        <v>237</v>
      </c>
      <c r="D309" s="22">
        <f>IF(実施計画様式!D309="",0,IFERROR(VLOOKUP(実施計画様式!D309,―!A:B,2,FALSE),"error"))</f>
        <v>0</v>
      </c>
      <c r="E309">
        <f>IF(実施計画様式!E309="",0,IFERROR(VLOOKUP(実施計画様式!E309,―!$C$40:$D$47,2,FALSE),"error"))</f>
        <v>0</v>
      </c>
      <c r="F309">
        <f>IF(実施計画様式!F309="",0,IFERROR(VLOOKUP(実施計画様式!F309,―!$E$2:$F$2,2,FALSE),"error"))</f>
        <v>0</v>
      </c>
      <c r="G309">
        <f>IFERROR(VLOOKUP(実施計画様式!G309,―!$G$2:$H$2,2,FALSE),0)</f>
        <v>0</v>
      </c>
      <c r="H309">
        <f>IF(実施計画様式!H309="",0,1)</f>
        <v>0</v>
      </c>
      <c r="I309">
        <f>IF(実施計画様式!I309="",0,IFERROR(VLOOKUP(実施計画様式!I309,―!$I$2:$J$2,2,FALSE),"error"))</f>
        <v>0</v>
      </c>
      <c r="J309">
        <f>IF(実施計画様式!J309="",0,1)</f>
        <v>0</v>
      </c>
      <c r="K309">
        <f>IF(実施計画様式!K309="",0,IFERROR(VLOOKUP(実施計画様式!K309,―!K:L,2,FALSE),"error"))</f>
        <v>0</v>
      </c>
      <c r="L309">
        <f>IF(実施計画様式!L309="",0,IFERROR(VLOOKUP(実施計画様式!L309,―!$M$2:$N$2,2,FALSE),"error"))</f>
        <v>0</v>
      </c>
      <c r="M309">
        <f>IFERROR(VLOOKUP(実施計画様式!M309,―!O:P,2,FALSE),0)</f>
        <v>0</v>
      </c>
      <c r="N309">
        <f>IF(実施計画様式!N309="",0,IFERROR(VLOOKUP(実施計画様式!N309,―!$O$1:$P$12,2,FALSE),"error"))</f>
        <v>0</v>
      </c>
      <c r="O309">
        <f>IF(実施計画様式!O309="",0,IFERROR(VLOOKUP(実施計画様式!O309,―!$O$1:$P$12,2,FALSE),"error"))</f>
        <v>0</v>
      </c>
      <c r="P309">
        <f>IF(実施計画様式!P309="",0,IFERROR(VLOOKUP(実施計画様式!P309,―!$O$1:$P$12,2,FALSE),"error"))</f>
        <v>0</v>
      </c>
      <c r="Q309">
        <f>IF(実施計画様式!Q309="",0,1)</f>
        <v>0</v>
      </c>
      <c r="R309" t="s">
        <v>7625</v>
      </c>
      <c r="S309" t="s">
        <v>7625</v>
      </c>
      <c r="T309">
        <f>IF(実施計画様式!T309="",0,1)</f>
        <v>0</v>
      </c>
      <c r="U309">
        <f>IF(実施計画様式!U309="",0,1)</f>
        <v>0</v>
      </c>
      <c r="V309">
        <f>IF(実施計画様式!V309="",0,1)</f>
        <v>0</v>
      </c>
      <c r="W309">
        <f>IF(実施計画様式!W309="",0,1)</f>
        <v>0</v>
      </c>
      <c r="X309">
        <f>IF(実施計画様式!X309="",0,1)</f>
        <v>0</v>
      </c>
      <c r="Y309">
        <f>IF(実施計画様式!Y309="",0,1)</f>
        <v>0</v>
      </c>
      <c r="Z309">
        <f>IF(実施計画様式!Z309="",0,1)</f>
        <v>0</v>
      </c>
      <c r="AA309">
        <f>IF(実施計画様式!AA309="",0,1)</f>
        <v>0</v>
      </c>
      <c r="AB309">
        <f>IF(実施計画様式!AB309="",0,IFERROR(VLOOKUP(実施計画様式!AB309,―!$Q$2:$R$3,2,FALSE),"error"))</f>
        <v>0</v>
      </c>
      <c r="AC309">
        <f>IF(実施計画様式!AC309="",0,IFERROR(VLOOKUP(実施計画様式!AC309,―!$S$2:$T$3,2,FALSE),"error"))</f>
        <v>0</v>
      </c>
      <c r="AD309">
        <f>IF(実施計画様式!AD309="",0,IFERROR(VLOOKUP(実施計画様式!AD309,―!$U$2:$V$3,2,FALSE),"error"))</f>
        <v>0</v>
      </c>
      <c r="AE309">
        <f>IF(実施計画様式!AE309="",0,IFERROR(VLOOKUP(実施計画様式!AE309,―!$W$2:$X$3,2,FALSE),"error"))</f>
        <v>0</v>
      </c>
      <c r="AF309">
        <f>IF(実施計画様式!AF309="",0,IFERROR(VLOOKUP(実施計画様式!AF309,―!$AP$29:$AQ$29,2,FALSE),"error"))</f>
        <v>0</v>
      </c>
      <c r="AG309">
        <f>IF(実施計画様式!AG309="",0,IFERROR(VLOOKUP(実施計画様式!AG309,―!Y:Z,2,FALSE),"error"))</f>
        <v>0</v>
      </c>
      <c r="AH309">
        <f>IF(実施計画様式!AH309="",0,IFERROR(VLOOKUP(実施計画様式!AH309,―!AA:AB,2,FALSE),"error"))</f>
        <v>0</v>
      </c>
      <c r="AI309">
        <f>IF(実施計画様式!AI309="",0,IFERROR(VLOOKUP(実施計画様式!AI309,―!AN:AO,2,FALSE),"error"))</f>
        <v>0</v>
      </c>
      <c r="AJ309">
        <f>IF(実施計画様式!AJ309="",0,IFERROR(VLOOKUP(実施計画様式!AJ309,―!AN:AO,2,FALSE),"error"))</f>
        <v>0</v>
      </c>
      <c r="AK309">
        <f>IF(実施計画様式!AK309="",0,IFERROR(VLOOKUP(実施計画様式!AK309,―!AN:AO,2,FALSE),"error"))</f>
        <v>0</v>
      </c>
      <c r="AL309">
        <f>IF(実施計画様式!AL309="",0,1)</f>
        <v>0</v>
      </c>
      <c r="AM309">
        <f>IF(実施計画様式!AM309="",0,IFERROR(VLOOKUP(実施計画様式!AM309,―!$AP$10:$AQ$23,2,FALSE),"error"))</f>
        <v>0</v>
      </c>
      <c r="AN309">
        <f>IF(実施計画様式!AN309="",0,IFERROR(VLOOKUP(実施計画様式!AN309,―!$AP$39:$AQ$44,2,FALSE),"error"))</f>
        <v>0</v>
      </c>
      <c r="AO309">
        <f>IF(実施計画様式!AO309="",0,IFERROR(VLOOKUP(実施計画様式!AO309,参考資料1_対象分野リスト!$B$2:$C$46,2,FALSE),"error"))</f>
        <v>0</v>
      </c>
      <c r="AP309">
        <f>IF(実施計画様式!AP309="",0,IFERROR(VLOOKUP(実施計画様式!AP309,参考資料1_対象分野リスト!$B$2:$C$46,2,FALSE),"error"))</f>
        <v>0</v>
      </c>
      <c r="AQ309">
        <f>IF(実施計画様式!AQ309="",0,IFERROR(VLOOKUP(実施計画様式!AQ309,参考資料1_対象分野リスト!$B$2:$C$46,2,FALSE),"error"))</f>
        <v>0</v>
      </c>
      <c r="AR309">
        <f>IF(実施計画様式!AR309="",0,IFERROR(VLOOKUP(実施計画様式!AR309,参考資料1_対象分野リスト!$B$2:$C$46,2,FALSE),"error"))</f>
        <v>0</v>
      </c>
      <c r="AS309">
        <f>IF(実施計画様式!AS309="",0,IFERROR(VLOOKUP(実施計画様式!AS309,参考資料1_対象分野リスト!$E$5:$F$35,2,FALSE),"error"))</f>
        <v>0</v>
      </c>
      <c r="BB309">
        <f>IF(実施計画様式!BB309="",0,IFERROR(VLOOKUP(実施計画様式!BB309,―!AK:AL,2,FALSE),"error"))</f>
        <v>0</v>
      </c>
      <c r="BC309" t="str">
        <f t="shared" si="25"/>
        <v/>
      </c>
      <c r="BF309">
        <v>99</v>
      </c>
      <c r="BG309" t="str">
        <f t="shared" si="28"/>
        <v/>
      </c>
      <c r="BH309" t="str">
        <f>IF(AG309&gt;0,IF(VLOOKUP($B$62,―!$Y$2:$Z$25,2,FALSE)&lt;分岐管理シート!AG309,"予算化方法","予算化方法_未定なし"),"")</f>
        <v/>
      </c>
      <c r="BI309" t="str">
        <f t="shared" si="29"/>
        <v/>
      </c>
      <c r="BJ309" t="str">
        <f t="shared" si="30"/>
        <v/>
      </c>
      <c r="BK309" t="str">
        <f t="shared" si="31"/>
        <v/>
      </c>
      <c r="BL309" t="str">
        <f>_xlfn.IFNA(IF(AND(D309=1,M309=1),INDEX(―!$O$20:$P$26,MATCH(分岐管理シート!N309*100,―!$P$20:$P$26,0),1),""),"")</f>
        <v/>
      </c>
      <c r="BM309" t="str">
        <f>_xlfn.IFNA(IF(AND(D309=1,M309=1),INDEX(―!$O$17:$P$19,MATCH(9-分岐管理シート!N309-分岐管理シート!O309,―!$P$17:$P$19,0),1),""),"")</f>
        <v/>
      </c>
      <c r="BN309" t="str">
        <f>IF(AE309&lt;2,"",―!$AP$28)</f>
        <v/>
      </c>
      <c r="BO309" t="str">
        <f t="shared" si="27"/>
        <v/>
      </c>
      <c r="BP309" t="str">
        <f t="shared" si="32"/>
        <v/>
      </c>
      <c r="BR309">
        <f t="shared" si="26"/>
        <v>0</v>
      </c>
    </row>
    <row r="310" spans="3:70" x14ac:dyDescent="0.15">
      <c r="C310">
        <v>238</v>
      </c>
      <c r="D310" s="22">
        <f>IF(実施計画様式!D310="",0,IFERROR(VLOOKUP(実施計画様式!D310,―!A:B,2,FALSE),"error"))</f>
        <v>0</v>
      </c>
      <c r="E310">
        <f>IF(実施計画様式!E310="",0,IFERROR(VLOOKUP(実施計画様式!E310,―!$C$40:$D$47,2,FALSE),"error"))</f>
        <v>0</v>
      </c>
      <c r="F310">
        <f>IF(実施計画様式!F310="",0,IFERROR(VLOOKUP(実施計画様式!F310,―!$E$2:$F$2,2,FALSE),"error"))</f>
        <v>0</v>
      </c>
      <c r="G310">
        <f>IFERROR(VLOOKUP(実施計画様式!G310,―!$G$2:$H$2,2,FALSE),0)</f>
        <v>0</v>
      </c>
      <c r="H310">
        <f>IF(実施計画様式!H310="",0,1)</f>
        <v>0</v>
      </c>
      <c r="I310">
        <f>IF(実施計画様式!I310="",0,IFERROR(VLOOKUP(実施計画様式!I310,―!$I$2:$J$2,2,FALSE),"error"))</f>
        <v>0</v>
      </c>
      <c r="J310">
        <f>IF(実施計画様式!J310="",0,1)</f>
        <v>0</v>
      </c>
      <c r="K310">
        <f>IF(実施計画様式!K310="",0,IFERROR(VLOOKUP(実施計画様式!K310,―!K:L,2,FALSE),"error"))</f>
        <v>0</v>
      </c>
      <c r="L310">
        <f>IF(実施計画様式!L310="",0,IFERROR(VLOOKUP(実施計画様式!L310,―!$M$2:$N$2,2,FALSE),"error"))</f>
        <v>0</v>
      </c>
      <c r="M310">
        <f>IFERROR(VLOOKUP(実施計画様式!M310,―!O:P,2,FALSE),0)</f>
        <v>0</v>
      </c>
      <c r="N310">
        <f>IF(実施計画様式!N310="",0,IFERROR(VLOOKUP(実施計画様式!N310,―!$O$1:$P$12,2,FALSE),"error"))</f>
        <v>0</v>
      </c>
      <c r="O310">
        <f>IF(実施計画様式!O310="",0,IFERROR(VLOOKUP(実施計画様式!O310,―!$O$1:$P$12,2,FALSE),"error"))</f>
        <v>0</v>
      </c>
      <c r="P310">
        <f>IF(実施計画様式!P310="",0,IFERROR(VLOOKUP(実施計画様式!P310,―!$O$1:$P$12,2,FALSE),"error"))</f>
        <v>0</v>
      </c>
      <c r="Q310">
        <f>IF(実施計画様式!Q310="",0,1)</f>
        <v>0</v>
      </c>
      <c r="R310" t="s">
        <v>7625</v>
      </c>
      <c r="S310" t="s">
        <v>7625</v>
      </c>
      <c r="T310">
        <f>IF(実施計画様式!T310="",0,1)</f>
        <v>0</v>
      </c>
      <c r="U310">
        <f>IF(実施計画様式!U310="",0,1)</f>
        <v>0</v>
      </c>
      <c r="V310">
        <f>IF(実施計画様式!V310="",0,1)</f>
        <v>0</v>
      </c>
      <c r="W310">
        <f>IF(実施計画様式!W310="",0,1)</f>
        <v>0</v>
      </c>
      <c r="X310">
        <f>IF(実施計画様式!X310="",0,1)</f>
        <v>0</v>
      </c>
      <c r="Y310">
        <f>IF(実施計画様式!Y310="",0,1)</f>
        <v>0</v>
      </c>
      <c r="Z310">
        <f>IF(実施計画様式!Z310="",0,1)</f>
        <v>0</v>
      </c>
      <c r="AA310">
        <f>IF(実施計画様式!AA310="",0,1)</f>
        <v>0</v>
      </c>
      <c r="AB310">
        <f>IF(実施計画様式!AB310="",0,IFERROR(VLOOKUP(実施計画様式!AB310,―!$Q$2:$R$3,2,FALSE),"error"))</f>
        <v>0</v>
      </c>
      <c r="AC310">
        <f>IF(実施計画様式!AC310="",0,IFERROR(VLOOKUP(実施計画様式!AC310,―!$S$2:$T$3,2,FALSE),"error"))</f>
        <v>0</v>
      </c>
      <c r="AD310">
        <f>IF(実施計画様式!AD310="",0,IFERROR(VLOOKUP(実施計画様式!AD310,―!$U$2:$V$3,2,FALSE),"error"))</f>
        <v>0</v>
      </c>
      <c r="AE310">
        <f>IF(実施計画様式!AE310="",0,IFERROR(VLOOKUP(実施計画様式!AE310,―!$W$2:$X$3,2,FALSE),"error"))</f>
        <v>0</v>
      </c>
      <c r="AF310">
        <f>IF(実施計画様式!AF310="",0,IFERROR(VLOOKUP(実施計画様式!AF310,―!$AP$29:$AQ$29,2,FALSE),"error"))</f>
        <v>0</v>
      </c>
      <c r="AG310">
        <f>IF(実施計画様式!AG310="",0,IFERROR(VLOOKUP(実施計画様式!AG310,―!Y:Z,2,FALSE),"error"))</f>
        <v>0</v>
      </c>
      <c r="AH310">
        <f>IF(実施計画様式!AH310="",0,IFERROR(VLOOKUP(実施計画様式!AH310,―!AA:AB,2,FALSE),"error"))</f>
        <v>0</v>
      </c>
      <c r="AI310">
        <f>IF(実施計画様式!AI310="",0,IFERROR(VLOOKUP(実施計画様式!AI310,―!AN:AO,2,FALSE),"error"))</f>
        <v>0</v>
      </c>
      <c r="AJ310">
        <f>IF(実施計画様式!AJ310="",0,IFERROR(VLOOKUP(実施計画様式!AJ310,―!AN:AO,2,FALSE),"error"))</f>
        <v>0</v>
      </c>
      <c r="AK310">
        <f>IF(実施計画様式!AK310="",0,IFERROR(VLOOKUP(実施計画様式!AK310,―!AN:AO,2,FALSE),"error"))</f>
        <v>0</v>
      </c>
      <c r="AL310">
        <f>IF(実施計画様式!AL310="",0,1)</f>
        <v>0</v>
      </c>
      <c r="AM310">
        <f>IF(実施計画様式!AM310="",0,IFERROR(VLOOKUP(実施計画様式!AM310,―!$AP$10:$AQ$23,2,FALSE),"error"))</f>
        <v>0</v>
      </c>
      <c r="AN310">
        <f>IF(実施計画様式!AN310="",0,IFERROR(VLOOKUP(実施計画様式!AN310,―!$AP$39:$AQ$44,2,FALSE),"error"))</f>
        <v>0</v>
      </c>
      <c r="AO310">
        <f>IF(実施計画様式!AO310="",0,IFERROR(VLOOKUP(実施計画様式!AO310,参考資料1_対象分野リスト!$B$2:$C$46,2,FALSE),"error"))</f>
        <v>0</v>
      </c>
      <c r="AP310">
        <f>IF(実施計画様式!AP310="",0,IFERROR(VLOOKUP(実施計画様式!AP310,参考資料1_対象分野リスト!$B$2:$C$46,2,FALSE),"error"))</f>
        <v>0</v>
      </c>
      <c r="AQ310">
        <f>IF(実施計画様式!AQ310="",0,IFERROR(VLOOKUP(実施計画様式!AQ310,参考資料1_対象分野リスト!$B$2:$C$46,2,FALSE),"error"))</f>
        <v>0</v>
      </c>
      <c r="AR310">
        <f>IF(実施計画様式!AR310="",0,IFERROR(VLOOKUP(実施計画様式!AR310,参考資料1_対象分野リスト!$B$2:$C$46,2,FALSE),"error"))</f>
        <v>0</v>
      </c>
      <c r="AS310">
        <f>IF(実施計画様式!AS310="",0,IFERROR(VLOOKUP(実施計画様式!AS310,参考資料1_対象分野リスト!$E$5:$F$35,2,FALSE),"error"))</f>
        <v>0</v>
      </c>
      <c r="BB310">
        <f>IF(実施計画様式!BB310="",0,IFERROR(VLOOKUP(実施計画様式!BB310,―!AK:AL,2,FALSE),"error"))</f>
        <v>0</v>
      </c>
      <c r="BC310" t="str">
        <f t="shared" si="25"/>
        <v/>
      </c>
      <c r="BF310">
        <v>99</v>
      </c>
      <c r="BG310" t="str">
        <f t="shared" si="28"/>
        <v/>
      </c>
      <c r="BH310" t="str">
        <f>IF(AG310&gt;0,IF(VLOOKUP($B$62,―!$Y$2:$Z$25,2,FALSE)&lt;分岐管理シート!AG310,"予算化方法","予算化方法_未定なし"),"")</f>
        <v/>
      </c>
      <c r="BI310" t="str">
        <f t="shared" si="29"/>
        <v/>
      </c>
      <c r="BJ310" t="str">
        <f t="shared" si="30"/>
        <v/>
      </c>
      <c r="BK310" t="str">
        <f t="shared" si="31"/>
        <v/>
      </c>
      <c r="BL310" t="str">
        <f>_xlfn.IFNA(IF(AND(D310=1,M310=1),INDEX(―!$O$20:$P$26,MATCH(分岐管理シート!N310*100,―!$P$20:$P$26,0),1),""),"")</f>
        <v/>
      </c>
      <c r="BM310" t="str">
        <f>_xlfn.IFNA(IF(AND(D310=1,M310=1),INDEX(―!$O$17:$P$19,MATCH(9-分岐管理シート!N310-分岐管理シート!O310,―!$P$17:$P$19,0),1),""),"")</f>
        <v/>
      </c>
      <c r="BN310" t="str">
        <f>IF(AE310&lt;2,"",―!$AP$28)</f>
        <v/>
      </c>
      <c r="BO310" t="str">
        <f t="shared" si="27"/>
        <v/>
      </c>
      <c r="BP310" t="str">
        <f t="shared" si="32"/>
        <v/>
      </c>
      <c r="BR310">
        <f t="shared" si="26"/>
        <v>0</v>
      </c>
    </row>
    <row r="311" spans="3:70" x14ac:dyDescent="0.15">
      <c r="C311">
        <v>239</v>
      </c>
      <c r="D311" s="22">
        <f>IF(実施計画様式!D311="",0,IFERROR(VLOOKUP(実施計画様式!D311,―!A:B,2,FALSE),"error"))</f>
        <v>0</v>
      </c>
      <c r="E311">
        <f>IF(実施計画様式!E311="",0,IFERROR(VLOOKUP(実施計画様式!E311,―!$C$40:$D$47,2,FALSE),"error"))</f>
        <v>0</v>
      </c>
      <c r="F311">
        <f>IF(実施計画様式!F311="",0,IFERROR(VLOOKUP(実施計画様式!F311,―!$E$2:$F$2,2,FALSE),"error"))</f>
        <v>0</v>
      </c>
      <c r="G311">
        <f>IFERROR(VLOOKUP(実施計画様式!G311,―!$G$2:$H$2,2,FALSE),0)</f>
        <v>0</v>
      </c>
      <c r="H311">
        <f>IF(実施計画様式!H311="",0,1)</f>
        <v>0</v>
      </c>
      <c r="I311">
        <f>IF(実施計画様式!I311="",0,IFERROR(VLOOKUP(実施計画様式!I311,―!$I$2:$J$2,2,FALSE),"error"))</f>
        <v>0</v>
      </c>
      <c r="J311">
        <f>IF(実施計画様式!J311="",0,1)</f>
        <v>0</v>
      </c>
      <c r="K311">
        <f>IF(実施計画様式!K311="",0,IFERROR(VLOOKUP(実施計画様式!K311,―!K:L,2,FALSE),"error"))</f>
        <v>0</v>
      </c>
      <c r="L311">
        <f>IF(実施計画様式!L311="",0,IFERROR(VLOOKUP(実施計画様式!L311,―!$M$2:$N$2,2,FALSE),"error"))</f>
        <v>0</v>
      </c>
      <c r="M311">
        <f>IFERROR(VLOOKUP(実施計画様式!M311,―!O:P,2,FALSE),0)</f>
        <v>0</v>
      </c>
      <c r="N311">
        <f>IF(実施計画様式!N311="",0,IFERROR(VLOOKUP(実施計画様式!N311,―!$O$1:$P$12,2,FALSE),"error"))</f>
        <v>0</v>
      </c>
      <c r="O311">
        <f>IF(実施計画様式!O311="",0,IFERROR(VLOOKUP(実施計画様式!O311,―!$O$1:$P$12,2,FALSE),"error"))</f>
        <v>0</v>
      </c>
      <c r="P311">
        <f>IF(実施計画様式!P311="",0,IFERROR(VLOOKUP(実施計画様式!P311,―!$O$1:$P$12,2,FALSE),"error"))</f>
        <v>0</v>
      </c>
      <c r="Q311">
        <f>IF(実施計画様式!Q311="",0,1)</f>
        <v>0</v>
      </c>
      <c r="R311" t="s">
        <v>7625</v>
      </c>
      <c r="S311" t="s">
        <v>7625</v>
      </c>
      <c r="T311">
        <f>IF(実施計画様式!T311="",0,1)</f>
        <v>0</v>
      </c>
      <c r="U311">
        <f>IF(実施計画様式!U311="",0,1)</f>
        <v>0</v>
      </c>
      <c r="V311">
        <f>IF(実施計画様式!V311="",0,1)</f>
        <v>0</v>
      </c>
      <c r="W311">
        <f>IF(実施計画様式!W311="",0,1)</f>
        <v>0</v>
      </c>
      <c r="X311">
        <f>IF(実施計画様式!X311="",0,1)</f>
        <v>0</v>
      </c>
      <c r="Y311">
        <f>IF(実施計画様式!Y311="",0,1)</f>
        <v>0</v>
      </c>
      <c r="Z311">
        <f>IF(実施計画様式!Z311="",0,1)</f>
        <v>0</v>
      </c>
      <c r="AA311">
        <f>IF(実施計画様式!AA311="",0,1)</f>
        <v>0</v>
      </c>
      <c r="AB311">
        <f>IF(実施計画様式!AB311="",0,IFERROR(VLOOKUP(実施計画様式!AB311,―!$Q$2:$R$3,2,FALSE),"error"))</f>
        <v>0</v>
      </c>
      <c r="AC311">
        <f>IF(実施計画様式!AC311="",0,IFERROR(VLOOKUP(実施計画様式!AC311,―!$S$2:$T$3,2,FALSE),"error"))</f>
        <v>0</v>
      </c>
      <c r="AD311">
        <f>IF(実施計画様式!AD311="",0,IFERROR(VLOOKUP(実施計画様式!AD311,―!$U$2:$V$3,2,FALSE),"error"))</f>
        <v>0</v>
      </c>
      <c r="AE311">
        <f>IF(実施計画様式!AE311="",0,IFERROR(VLOOKUP(実施計画様式!AE311,―!$W$2:$X$3,2,FALSE),"error"))</f>
        <v>0</v>
      </c>
      <c r="AF311">
        <f>IF(実施計画様式!AF311="",0,IFERROR(VLOOKUP(実施計画様式!AF311,―!$AP$29:$AQ$29,2,FALSE),"error"))</f>
        <v>0</v>
      </c>
      <c r="AG311">
        <f>IF(実施計画様式!AG311="",0,IFERROR(VLOOKUP(実施計画様式!AG311,―!Y:Z,2,FALSE),"error"))</f>
        <v>0</v>
      </c>
      <c r="AH311">
        <f>IF(実施計画様式!AH311="",0,IFERROR(VLOOKUP(実施計画様式!AH311,―!AA:AB,2,FALSE),"error"))</f>
        <v>0</v>
      </c>
      <c r="AI311">
        <f>IF(実施計画様式!AI311="",0,IFERROR(VLOOKUP(実施計画様式!AI311,―!AN:AO,2,FALSE),"error"))</f>
        <v>0</v>
      </c>
      <c r="AJ311">
        <f>IF(実施計画様式!AJ311="",0,IFERROR(VLOOKUP(実施計画様式!AJ311,―!AN:AO,2,FALSE),"error"))</f>
        <v>0</v>
      </c>
      <c r="AK311">
        <f>IF(実施計画様式!AK311="",0,IFERROR(VLOOKUP(実施計画様式!AK311,―!AN:AO,2,FALSE),"error"))</f>
        <v>0</v>
      </c>
      <c r="AL311">
        <f>IF(実施計画様式!AL311="",0,1)</f>
        <v>0</v>
      </c>
      <c r="AM311">
        <f>IF(実施計画様式!AM311="",0,IFERROR(VLOOKUP(実施計画様式!AM311,―!$AP$10:$AQ$23,2,FALSE),"error"))</f>
        <v>0</v>
      </c>
      <c r="AN311">
        <f>IF(実施計画様式!AN311="",0,IFERROR(VLOOKUP(実施計画様式!AN311,―!$AP$39:$AQ$44,2,FALSE),"error"))</f>
        <v>0</v>
      </c>
      <c r="AO311">
        <f>IF(実施計画様式!AO311="",0,IFERROR(VLOOKUP(実施計画様式!AO311,参考資料1_対象分野リスト!$B$2:$C$46,2,FALSE),"error"))</f>
        <v>0</v>
      </c>
      <c r="AP311">
        <f>IF(実施計画様式!AP311="",0,IFERROR(VLOOKUP(実施計画様式!AP311,参考資料1_対象分野リスト!$B$2:$C$46,2,FALSE),"error"))</f>
        <v>0</v>
      </c>
      <c r="AQ311">
        <f>IF(実施計画様式!AQ311="",0,IFERROR(VLOOKUP(実施計画様式!AQ311,参考資料1_対象分野リスト!$B$2:$C$46,2,FALSE),"error"))</f>
        <v>0</v>
      </c>
      <c r="AR311">
        <f>IF(実施計画様式!AR311="",0,IFERROR(VLOOKUP(実施計画様式!AR311,参考資料1_対象分野リスト!$B$2:$C$46,2,FALSE),"error"))</f>
        <v>0</v>
      </c>
      <c r="AS311">
        <f>IF(実施計画様式!AS311="",0,IFERROR(VLOOKUP(実施計画様式!AS311,参考資料1_対象分野リスト!$E$5:$F$35,2,FALSE),"error"))</f>
        <v>0</v>
      </c>
      <c r="BB311">
        <f>IF(実施計画様式!BB311="",0,IFERROR(VLOOKUP(実施計画様式!BB311,―!AK:AL,2,FALSE),"error"))</f>
        <v>0</v>
      </c>
      <c r="BC311" t="str">
        <f t="shared" si="25"/>
        <v/>
      </c>
      <c r="BF311">
        <v>99</v>
      </c>
      <c r="BG311" t="str">
        <f t="shared" si="28"/>
        <v/>
      </c>
      <c r="BH311" t="str">
        <f>IF(AG311&gt;0,IF(VLOOKUP($B$62,―!$Y$2:$Z$25,2,FALSE)&lt;分岐管理シート!AG311,"予算化方法","予算化方法_未定なし"),"")</f>
        <v/>
      </c>
      <c r="BI311" t="str">
        <f t="shared" si="29"/>
        <v/>
      </c>
      <c r="BJ311" t="str">
        <f t="shared" si="30"/>
        <v/>
      </c>
      <c r="BK311" t="str">
        <f t="shared" si="31"/>
        <v/>
      </c>
      <c r="BL311" t="str">
        <f>_xlfn.IFNA(IF(AND(D311=1,M311=1),INDEX(―!$O$20:$P$26,MATCH(分岐管理シート!N311*100,―!$P$20:$P$26,0),1),""),"")</f>
        <v/>
      </c>
      <c r="BM311" t="str">
        <f>_xlfn.IFNA(IF(AND(D311=1,M311=1),INDEX(―!$O$17:$P$19,MATCH(9-分岐管理シート!N311-分岐管理シート!O311,―!$P$17:$P$19,0),1),""),"")</f>
        <v/>
      </c>
      <c r="BN311" t="str">
        <f>IF(AE311&lt;2,"",―!$AP$28)</f>
        <v/>
      </c>
      <c r="BO311" t="str">
        <f t="shared" si="27"/>
        <v/>
      </c>
      <c r="BP311" t="str">
        <f t="shared" si="32"/>
        <v/>
      </c>
      <c r="BR311">
        <f t="shared" si="26"/>
        <v>0</v>
      </c>
    </row>
    <row r="312" spans="3:70" x14ac:dyDescent="0.15">
      <c r="C312">
        <v>240</v>
      </c>
      <c r="D312" s="22">
        <f>IF(実施計画様式!D312="",0,IFERROR(VLOOKUP(実施計画様式!D312,―!A:B,2,FALSE),"error"))</f>
        <v>0</v>
      </c>
      <c r="E312">
        <f>IF(実施計画様式!E312="",0,IFERROR(VLOOKUP(実施計画様式!E312,―!$C$40:$D$47,2,FALSE),"error"))</f>
        <v>0</v>
      </c>
      <c r="F312">
        <f>IF(実施計画様式!F312="",0,IFERROR(VLOOKUP(実施計画様式!F312,―!$E$2:$F$2,2,FALSE),"error"))</f>
        <v>0</v>
      </c>
      <c r="G312">
        <f>IFERROR(VLOOKUP(実施計画様式!G312,―!$G$2:$H$2,2,FALSE),0)</f>
        <v>0</v>
      </c>
      <c r="H312">
        <f>IF(実施計画様式!H312="",0,1)</f>
        <v>0</v>
      </c>
      <c r="I312">
        <f>IF(実施計画様式!I312="",0,IFERROR(VLOOKUP(実施計画様式!I312,―!$I$2:$J$2,2,FALSE),"error"))</f>
        <v>0</v>
      </c>
      <c r="J312">
        <f>IF(実施計画様式!J312="",0,1)</f>
        <v>0</v>
      </c>
      <c r="K312">
        <f>IF(実施計画様式!K312="",0,IFERROR(VLOOKUP(実施計画様式!K312,―!K:L,2,FALSE),"error"))</f>
        <v>0</v>
      </c>
      <c r="L312">
        <f>IF(実施計画様式!L312="",0,IFERROR(VLOOKUP(実施計画様式!L312,―!$M$2:$N$2,2,FALSE),"error"))</f>
        <v>0</v>
      </c>
      <c r="M312">
        <f>IFERROR(VLOOKUP(実施計画様式!M312,―!O:P,2,FALSE),0)</f>
        <v>0</v>
      </c>
      <c r="N312">
        <f>IF(実施計画様式!N312="",0,IFERROR(VLOOKUP(実施計画様式!N312,―!$O$1:$P$12,2,FALSE),"error"))</f>
        <v>0</v>
      </c>
      <c r="O312">
        <f>IF(実施計画様式!O312="",0,IFERROR(VLOOKUP(実施計画様式!O312,―!$O$1:$P$12,2,FALSE),"error"))</f>
        <v>0</v>
      </c>
      <c r="P312">
        <f>IF(実施計画様式!P312="",0,IFERROR(VLOOKUP(実施計画様式!P312,―!$O$1:$P$12,2,FALSE),"error"))</f>
        <v>0</v>
      </c>
      <c r="Q312">
        <f>IF(実施計画様式!Q312="",0,1)</f>
        <v>0</v>
      </c>
      <c r="R312" t="s">
        <v>7625</v>
      </c>
      <c r="S312" t="s">
        <v>7625</v>
      </c>
      <c r="T312">
        <f>IF(実施計画様式!T312="",0,1)</f>
        <v>0</v>
      </c>
      <c r="U312">
        <f>IF(実施計画様式!U312="",0,1)</f>
        <v>0</v>
      </c>
      <c r="V312">
        <f>IF(実施計画様式!V312="",0,1)</f>
        <v>0</v>
      </c>
      <c r="W312">
        <f>IF(実施計画様式!W312="",0,1)</f>
        <v>0</v>
      </c>
      <c r="X312">
        <f>IF(実施計画様式!X312="",0,1)</f>
        <v>0</v>
      </c>
      <c r="Y312">
        <f>IF(実施計画様式!Y312="",0,1)</f>
        <v>0</v>
      </c>
      <c r="Z312">
        <f>IF(実施計画様式!Z312="",0,1)</f>
        <v>0</v>
      </c>
      <c r="AA312">
        <f>IF(実施計画様式!AA312="",0,1)</f>
        <v>0</v>
      </c>
      <c r="AB312">
        <f>IF(実施計画様式!AB312="",0,IFERROR(VLOOKUP(実施計画様式!AB312,―!$Q$2:$R$3,2,FALSE),"error"))</f>
        <v>0</v>
      </c>
      <c r="AC312">
        <f>IF(実施計画様式!AC312="",0,IFERROR(VLOOKUP(実施計画様式!AC312,―!$S$2:$T$3,2,FALSE),"error"))</f>
        <v>0</v>
      </c>
      <c r="AD312">
        <f>IF(実施計画様式!AD312="",0,IFERROR(VLOOKUP(実施計画様式!AD312,―!$U$2:$V$3,2,FALSE),"error"))</f>
        <v>0</v>
      </c>
      <c r="AE312">
        <f>IF(実施計画様式!AE312="",0,IFERROR(VLOOKUP(実施計画様式!AE312,―!$W$2:$X$3,2,FALSE),"error"))</f>
        <v>0</v>
      </c>
      <c r="AF312">
        <f>IF(実施計画様式!AF312="",0,IFERROR(VLOOKUP(実施計画様式!AF312,―!$AP$29:$AQ$29,2,FALSE),"error"))</f>
        <v>0</v>
      </c>
      <c r="AG312">
        <f>IF(実施計画様式!AG312="",0,IFERROR(VLOOKUP(実施計画様式!AG312,―!Y:Z,2,FALSE),"error"))</f>
        <v>0</v>
      </c>
      <c r="AH312">
        <f>IF(実施計画様式!AH312="",0,IFERROR(VLOOKUP(実施計画様式!AH312,―!AA:AB,2,FALSE),"error"))</f>
        <v>0</v>
      </c>
      <c r="AI312">
        <f>IF(実施計画様式!AI312="",0,IFERROR(VLOOKUP(実施計画様式!AI312,―!AN:AO,2,FALSE),"error"))</f>
        <v>0</v>
      </c>
      <c r="AJ312">
        <f>IF(実施計画様式!AJ312="",0,IFERROR(VLOOKUP(実施計画様式!AJ312,―!AN:AO,2,FALSE),"error"))</f>
        <v>0</v>
      </c>
      <c r="AK312">
        <f>IF(実施計画様式!AK312="",0,IFERROR(VLOOKUP(実施計画様式!AK312,―!AN:AO,2,FALSE),"error"))</f>
        <v>0</v>
      </c>
      <c r="AL312">
        <f>IF(実施計画様式!AL312="",0,1)</f>
        <v>0</v>
      </c>
      <c r="AM312">
        <f>IF(実施計画様式!AM312="",0,IFERROR(VLOOKUP(実施計画様式!AM312,―!$AP$10:$AQ$23,2,FALSE),"error"))</f>
        <v>0</v>
      </c>
      <c r="AN312">
        <f>IF(実施計画様式!AN312="",0,IFERROR(VLOOKUP(実施計画様式!AN312,―!$AP$39:$AQ$44,2,FALSE),"error"))</f>
        <v>0</v>
      </c>
      <c r="AO312">
        <f>IF(実施計画様式!AO312="",0,IFERROR(VLOOKUP(実施計画様式!AO312,参考資料1_対象分野リスト!$B$2:$C$46,2,FALSE),"error"))</f>
        <v>0</v>
      </c>
      <c r="AP312">
        <f>IF(実施計画様式!AP312="",0,IFERROR(VLOOKUP(実施計画様式!AP312,参考資料1_対象分野リスト!$B$2:$C$46,2,FALSE),"error"))</f>
        <v>0</v>
      </c>
      <c r="AQ312">
        <f>IF(実施計画様式!AQ312="",0,IFERROR(VLOOKUP(実施計画様式!AQ312,参考資料1_対象分野リスト!$B$2:$C$46,2,FALSE),"error"))</f>
        <v>0</v>
      </c>
      <c r="AR312">
        <f>IF(実施計画様式!AR312="",0,IFERROR(VLOOKUP(実施計画様式!AR312,参考資料1_対象分野リスト!$B$2:$C$46,2,FALSE),"error"))</f>
        <v>0</v>
      </c>
      <c r="AS312">
        <f>IF(実施計画様式!AS312="",0,IFERROR(VLOOKUP(実施計画様式!AS312,参考資料1_対象分野リスト!$E$5:$F$35,2,FALSE),"error"))</f>
        <v>0</v>
      </c>
      <c r="BB312">
        <f>IF(実施計画様式!BB312="",0,IFERROR(VLOOKUP(実施計画様式!BB312,―!AK:AL,2,FALSE),"error"))</f>
        <v>0</v>
      </c>
      <c r="BC312" t="str">
        <f t="shared" si="25"/>
        <v/>
      </c>
      <c r="BF312">
        <v>99</v>
      </c>
      <c r="BG312" t="str">
        <f t="shared" si="28"/>
        <v/>
      </c>
      <c r="BH312" t="str">
        <f>IF(AG312&gt;0,IF(VLOOKUP($B$62,―!$Y$2:$Z$25,2,FALSE)&lt;分岐管理シート!AG312,"予算化方法","予算化方法_未定なし"),"")</f>
        <v/>
      </c>
      <c r="BI312" t="str">
        <f t="shared" si="29"/>
        <v/>
      </c>
      <c r="BJ312" t="str">
        <f t="shared" si="30"/>
        <v/>
      </c>
      <c r="BK312" t="str">
        <f t="shared" si="31"/>
        <v/>
      </c>
      <c r="BL312" t="str">
        <f>_xlfn.IFNA(IF(AND(D312=1,M312=1),INDEX(―!$O$20:$P$26,MATCH(分岐管理シート!N312*100,―!$P$20:$P$26,0),1),""),"")</f>
        <v/>
      </c>
      <c r="BM312" t="str">
        <f>_xlfn.IFNA(IF(AND(D312=1,M312=1),INDEX(―!$O$17:$P$19,MATCH(9-分岐管理シート!N312-分岐管理シート!O312,―!$P$17:$P$19,0),1),""),"")</f>
        <v/>
      </c>
      <c r="BN312" t="str">
        <f>IF(AE312&lt;2,"",―!$AP$28)</f>
        <v/>
      </c>
      <c r="BO312" t="str">
        <f t="shared" si="27"/>
        <v/>
      </c>
      <c r="BP312" t="str">
        <f t="shared" si="32"/>
        <v/>
      </c>
      <c r="BR312">
        <f t="shared" si="26"/>
        <v>0</v>
      </c>
    </row>
    <row r="313" spans="3:70" x14ac:dyDescent="0.15">
      <c r="C313">
        <v>241</v>
      </c>
      <c r="D313" s="22">
        <f>IF(実施計画様式!D313="",0,IFERROR(VLOOKUP(実施計画様式!D313,―!A:B,2,FALSE),"error"))</f>
        <v>0</v>
      </c>
      <c r="E313">
        <f>IF(実施計画様式!E313="",0,IFERROR(VLOOKUP(実施計画様式!E313,―!$C$40:$D$47,2,FALSE),"error"))</f>
        <v>0</v>
      </c>
      <c r="F313">
        <f>IF(実施計画様式!F313="",0,IFERROR(VLOOKUP(実施計画様式!F313,―!$E$2:$F$2,2,FALSE),"error"))</f>
        <v>0</v>
      </c>
      <c r="G313">
        <f>IFERROR(VLOOKUP(実施計画様式!G313,―!$G$2:$H$2,2,FALSE),0)</f>
        <v>0</v>
      </c>
      <c r="H313">
        <f>IF(実施計画様式!H313="",0,1)</f>
        <v>0</v>
      </c>
      <c r="I313">
        <f>IF(実施計画様式!I313="",0,IFERROR(VLOOKUP(実施計画様式!I313,―!$I$2:$J$2,2,FALSE),"error"))</f>
        <v>0</v>
      </c>
      <c r="J313">
        <f>IF(実施計画様式!J313="",0,1)</f>
        <v>0</v>
      </c>
      <c r="K313">
        <f>IF(実施計画様式!K313="",0,IFERROR(VLOOKUP(実施計画様式!K313,―!K:L,2,FALSE),"error"))</f>
        <v>0</v>
      </c>
      <c r="L313">
        <f>IF(実施計画様式!L313="",0,IFERROR(VLOOKUP(実施計画様式!L313,―!$M$2:$N$2,2,FALSE),"error"))</f>
        <v>0</v>
      </c>
      <c r="M313">
        <f>IFERROR(VLOOKUP(実施計画様式!M313,―!O:P,2,FALSE),0)</f>
        <v>0</v>
      </c>
      <c r="N313">
        <f>IF(実施計画様式!N313="",0,IFERROR(VLOOKUP(実施計画様式!N313,―!$O$1:$P$12,2,FALSE),"error"))</f>
        <v>0</v>
      </c>
      <c r="O313">
        <f>IF(実施計画様式!O313="",0,IFERROR(VLOOKUP(実施計画様式!O313,―!$O$1:$P$12,2,FALSE),"error"))</f>
        <v>0</v>
      </c>
      <c r="P313">
        <f>IF(実施計画様式!P313="",0,IFERROR(VLOOKUP(実施計画様式!P313,―!$O$1:$P$12,2,FALSE),"error"))</f>
        <v>0</v>
      </c>
      <c r="Q313">
        <f>IF(実施計画様式!Q313="",0,1)</f>
        <v>0</v>
      </c>
      <c r="R313" t="s">
        <v>7625</v>
      </c>
      <c r="S313" t="s">
        <v>7625</v>
      </c>
      <c r="T313">
        <f>IF(実施計画様式!T313="",0,1)</f>
        <v>0</v>
      </c>
      <c r="U313">
        <f>IF(実施計画様式!U313="",0,1)</f>
        <v>0</v>
      </c>
      <c r="V313">
        <f>IF(実施計画様式!V313="",0,1)</f>
        <v>0</v>
      </c>
      <c r="W313">
        <f>IF(実施計画様式!W313="",0,1)</f>
        <v>0</v>
      </c>
      <c r="X313">
        <f>IF(実施計画様式!X313="",0,1)</f>
        <v>0</v>
      </c>
      <c r="Y313">
        <f>IF(実施計画様式!Y313="",0,1)</f>
        <v>0</v>
      </c>
      <c r="Z313">
        <f>IF(実施計画様式!Z313="",0,1)</f>
        <v>0</v>
      </c>
      <c r="AA313">
        <f>IF(実施計画様式!AA313="",0,1)</f>
        <v>0</v>
      </c>
      <c r="AB313">
        <f>IF(実施計画様式!AB313="",0,IFERROR(VLOOKUP(実施計画様式!AB313,―!$Q$2:$R$3,2,FALSE),"error"))</f>
        <v>0</v>
      </c>
      <c r="AC313">
        <f>IF(実施計画様式!AC313="",0,IFERROR(VLOOKUP(実施計画様式!AC313,―!$S$2:$T$3,2,FALSE),"error"))</f>
        <v>0</v>
      </c>
      <c r="AD313">
        <f>IF(実施計画様式!AD313="",0,IFERROR(VLOOKUP(実施計画様式!AD313,―!$U$2:$V$3,2,FALSE),"error"))</f>
        <v>0</v>
      </c>
      <c r="AE313">
        <f>IF(実施計画様式!AE313="",0,IFERROR(VLOOKUP(実施計画様式!AE313,―!$W$2:$X$3,2,FALSE),"error"))</f>
        <v>0</v>
      </c>
      <c r="AF313">
        <f>IF(実施計画様式!AF313="",0,IFERROR(VLOOKUP(実施計画様式!AF313,―!$AP$29:$AQ$29,2,FALSE),"error"))</f>
        <v>0</v>
      </c>
      <c r="AG313">
        <f>IF(実施計画様式!AG313="",0,IFERROR(VLOOKUP(実施計画様式!AG313,―!Y:Z,2,FALSE),"error"))</f>
        <v>0</v>
      </c>
      <c r="AH313">
        <f>IF(実施計画様式!AH313="",0,IFERROR(VLOOKUP(実施計画様式!AH313,―!AA:AB,2,FALSE),"error"))</f>
        <v>0</v>
      </c>
      <c r="AI313">
        <f>IF(実施計画様式!AI313="",0,IFERROR(VLOOKUP(実施計画様式!AI313,―!AN:AO,2,FALSE),"error"))</f>
        <v>0</v>
      </c>
      <c r="AJ313">
        <f>IF(実施計画様式!AJ313="",0,IFERROR(VLOOKUP(実施計画様式!AJ313,―!AN:AO,2,FALSE),"error"))</f>
        <v>0</v>
      </c>
      <c r="AK313">
        <f>IF(実施計画様式!AK313="",0,IFERROR(VLOOKUP(実施計画様式!AK313,―!AN:AO,2,FALSE),"error"))</f>
        <v>0</v>
      </c>
      <c r="AL313">
        <f>IF(実施計画様式!AL313="",0,1)</f>
        <v>0</v>
      </c>
      <c r="AM313">
        <f>IF(実施計画様式!AM313="",0,IFERROR(VLOOKUP(実施計画様式!AM313,―!$AP$10:$AQ$23,2,FALSE),"error"))</f>
        <v>0</v>
      </c>
      <c r="AN313">
        <f>IF(実施計画様式!AN313="",0,IFERROR(VLOOKUP(実施計画様式!AN313,―!$AP$39:$AQ$44,2,FALSE),"error"))</f>
        <v>0</v>
      </c>
      <c r="AO313">
        <f>IF(実施計画様式!AO313="",0,IFERROR(VLOOKUP(実施計画様式!AO313,参考資料1_対象分野リスト!$B$2:$C$46,2,FALSE),"error"))</f>
        <v>0</v>
      </c>
      <c r="AP313">
        <f>IF(実施計画様式!AP313="",0,IFERROR(VLOOKUP(実施計画様式!AP313,参考資料1_対象分野リスト!$B$2:$C$46,2,FALSE),"error"))</f>
        <v>0</v>
      </c>
      <c r="AQ313">
        <f>IF(実施計画様式!AQ313="",0,IFERROR(VLOOKUP(実施計画様式!AQ313,参考資料1_対象分野リスト!$B$2:$C$46,2,FALSE),"error"))</f>
        <v>0</v>
      </c>
      <c r="AR313">
        <f>IF(実施計画様式!AR313="",0,IFERROR(VLOOKUP(実施計画様式!AR313,参考資料1_対象分野リスト!$B$2:$C$46,2,FALSE),"error"))</f>
        <v>0</v>
      </c>
      <c r="AS313">
        <f>IF(実施計画様式!AS313="",0,IFERROR(VLOOKUP(実施計画様式!AS313,参考資料1_対象分野リスト!$E$5:$F$35,2,FALSE),"error"))</f>
        <v>0</v>
      </c>
      <c r="BB313">
        <f>IF(実施計画様式!BB313="",0,IFERROR(VLOOKUP(実施計画様式!BB313,―!AK:AL,2,FALSE),"error"))</f>
        <v>0</v>
      </c>
      <c r="BC313" t="str">
        <f t="shared" si="25"/>
        <v/>
      </c>
      <c r="BF313">
        <v>99</v>
      </c>
      <c r="BG313" t="str">
        <f t="shared" si="28"/>
        <v/>
      </c>
      <c r="BH313" t="str">
        <f>IF(AG313&gt;0,IF(VLOOKUP($B$62,―!$Y$2:$Z$25,2,FALSE)&lt;分岐管理シート!AG313,"予算化方法","予算化方法_未定なし"),"")</f>
        <v/>
      </c>
      <c r="BI313" t="str">
        <f t="shared" si="29"/>
        <v/>
      </c>
      <c r="BJ313" t="str">
        <f t="shared" si="30"/>
        <v/>
      </c>
      <c r="BK313" t="str">
        <f t="shared" si="31"/>
        <v/>
      </c>
      <c r="BL313" t="str">
        <f>_xlfn.IFNA(IF(AND(D313=1,M313=1),INDEX(―!$O$20:$P$26,MATCH(分岐管理シート!N313*100,―!$P$20:$P$26,0),1),""),"")</f>
        <v/>
      </c>
      <c r="BM313" t="str">
        <f>_xlfn.IFNA(IF(AND(D313=1,M313=1),INDEX(―!$O$17:$P$19,MATCH(9-分岐管理シート!N313-分岐管理シート!O313,―!$P$17:$P$19,0),1),""),"")</f>
        <v/>
      </c>
      <c r="BN313" t="str">
        <f>IF(AE313&lt;2,"",―!$AP$28)</f>
        <v/>
      </c>
      <c r="BO313" t="str">
        <f t="shared" si="27"/>
        <v/>
      </c>
      <c r="BP313" t="str">
        <f t="shared" si="32"/>
        <v/>
      </c>
      <c r="BR313">
        <f t="shared" si="26"/>
        <v>0</v>
      </c>
    </row>
    <row r="314" spans="3:70" x14ac:dyDescent="0.15">
      <c r="C314">
        <v>242</v>
      </c>
      <c r="D314" s="22">
        <f>IF(実施計画様式!D314="",0,IFERROR(VLOOKUP(実施計画様式!D314,―!A:B,2,FALSE),"error"))</f>
        <v>0</v>
      </c>
      <c r="E314">
        <f>IF(実施計画様式!E314="",0,IFERROR(VLOOKUP(実施計画様式!E314,―!$C$40:$D$47,2,FALSE),"error"))</f>
        <v>0</v>
      </c>
      <c r="F314">
        <f>IF(実施計画様式!F314="",0,IFERROR(VLOOKUP(実施計画様式!F314,―!$E$2:$F$2,2,FALSE),"error"))</f>
        <v>0</v>
      </c>
      <c r="G314">
        <f>IFERROR(VLOOKUP(実施計画様式!G314,―!$G$2:$H$2,2,FALSE),0)</f>
        <v>0</v>
      </c>
      <c r="H314">
        <f>IF(実施計画様式!H314="",0,1)</f>
        <v>0</v>
      </c>
      <c r="I314">
        <f>IF(実施計画様式!I314="",0,IFERROR(VLOOKUP(実施計画様式!I314,―!$I$2:$J$2,2,FALSE),"error"))</f>
        <v>0</v>
      </c>
      <c r="J314">
        <f>IF(実施計画様式!J314="",0,1)</f>
        <v>0</v>
      </c>
      <c r="K314">
        <f>IF(実施計画様式!K314="",0,IFERROR(VLOOKUP(実施計画様式!K314,―!K:L,2,FALSE),"error"))</f>
        <v>0</v>
      </c>
      <c r="L314">
        <f>IF(実施計画様式!L314="",0,IFERROR(VLOOKUP(実施計画様式!L314,―!$M$2:$N$2,2,FALSE),"error"))</f>
        <v>0</v>
      </c>
      <c r="M314">
        <f>IFERROR(VLOOKUP(実施計画様式!M314,―!O:P,2,FALSE),0)</f>
        <v>0</v>
      </c>
      <c r="N314">
        <f>IF(実施計画様式!N314="",0,IFERROR(VLOOKUP(実施計画様式!N314,―!$O$1:$P$12,2,FALSE),"error"))</f>
        <v>0</v>
      </c>
      <c r="O314">
        <f>IF(実施計画様式!O314="",0,IFERROR(VLOOKUP(実施計画様式!O314,―!$O$1:$P$12,2,FALSE),"error"))</f>
        <v>0</v>
      </c>
      <c r="P314">
        <f>IF(実施計画様式!P314="",0,IFERROR(VLOOKUP(実施計画様式!P314,―!$O$1:$P$12,2,FALSE),"error"))</f>
        <v>0</v>
      </c>
      <c r="Q314">
        <f>IF(実施計画様式!Q314="",0,1)</f>
        <v>0</v>
      </c>
      <c r="R314" t="s">
        <v>7625</v>
      </c>
      <c r="S314" t="s">
        <v>7625</v>
      </c>
      <c r="T314">
        <f>IF(実施計画様式!T314="",0,1)</f>
        <v>0</v>
      </c>
      <c r="U314">
        <f>IF(実施計画様式!U314="",0,1)</f>
        <v>0</v>
      </c>
      <c r="V314">
        <f>IF(実施計画様式!V314="",0,1)</f>
        <v>0</v>
      </c>
      <c r="W314">
        <f>IF(実施計画様式!W314="",0,1)</f>
        <v>0</v>
      </c>
      <c r="X314">
        <f>IF(実施計画様式!X314="",0,1)</f>
        <v>0</v>
      </c>
      <c r="Y314">
        <f>IF(実施計画様式!Y314="",0,1)</f>
        <v>0</v>
      </c>
      <c r="Z314">
        <f>IF(実施計画様式!Z314="",0,1)</f>
        <v>0</v>
      </c>
      <c r="AA314">
        <f>IF(実施計画様式!AA314="",0,1)</f>
        <v>0</v>
      </c>
      <c r="AB314">
        <f>IF(実施計画様式!AB314="",0,IFERROR(VLOOKUP(実施計画様式!AB314,―!$Q$2:$R$3,2,FALSE),"error"))</f>
        <v>0</v>
      </c>
      <c r="AC314">
        <f>IF(実施計画様式!AC314="",0,IFERROR(VLOOKUP(実施計画様式!AC314,―!$S$2:$T$3,2,FALSE),"error"))</f>
        <v>0</v>
      </c>
      <c r="AD314">
        <f>IF(実施計画様式!AD314="",0,IFERROR(VLOOKUP(実施計画様式!AD314,―!$U$2:$V$3,2,FALSE),"error"))</f>
        <v>0</v>
      </c>
      <c r="AE314">
        <f>IF(実施計画様式!AE314="",0,IFERROR(VLOOKUP(実施計画様式!AE314,―!$W$2:$X$3,2,FALSE),"error"))</f>
        <v>0</v>
      </c>
      <c r="AF314">
        <f>IF(実施計画様式!AF314="",0,IFERROR(VLOOKUP(実施計画様式!AF314,―!$AP$29:$AQ$29,2,FALSE),"error"))</f>
        <v>0</v>
      </c>
      <c r="AG314">
        <f>IF(実施計画様式!AG314="",0,IFERROR(VLOOKUP(実施計画様式!AG314,―!Y:Z,2,FALSE),"error"))</f>
        <v>0</v>
      </c>
      <c r="AH314">
        <f>IF(実施計画様式!AH314="",0,IFERROR(VLOOKUP(実施計画様式!AH314,―!AA:AB,2,FALSE),"error"))</f>
        <v>0</v>
      </c>
      <c r="AI314">
        <f>IF(実施計画様式!AI314="",0,IFERROR(VLOOKUP(実施計画様式!AI314,―!AN:AO,2,FALSE),"error"))</f>
        <v>0</v>
      </c>
      <c r="AJ314">
        <f>IF(実施計画様式!AJ314="",0,IFERROR(VLOOKUP(実施計画様式!AJ314,―!AN:AO,2,FALSE),"error"))</f>
        <v>0</v>
      </c>
      <c r="AK314">
        <f>IF(実施計画様式!AK314="",0,IFERROR(VLOOKUP(実施計画様式!AK314,―!AN:AO,2,FALSE),"error"))</f>
        <v>0</v>
      </c>
      <c r="AL314">
        <f>IF(実施計画様式!AL314="",0,1)</f>
        <v>0</v>
      </c>
      <c r="AM314">
        <f>IF(実施計画様式!AM314="",0,IFERROR(VLOOKUP(実施計画様式!AM314,―!$AP$10:$AQ$23,2,FALSE),"error"))</f>
        <v>0</v>
      </c>
      <c r="AN314">
        <f>IF(実施計画様式!AN314="",0,IFERROR(VLOOKUP(実施計画様式!AN314,―!$AP$39:$AQ$44,2,FALSE),"error"))</f>
        <v>0</v>
      </c>
      <c r="AO314">
        <f>IF(実施計画様式!AO314="",0,IFERROR(VLOOKUP(実施計画様式!AO314,参考資料1_対象分野リスト!$B$2:$C$46,2,FALSE),"error"))</f>
        <v>0</v>
      </c>
      <c r="AP314">
        <f>IF(実施計画様式!AP314="",0,IFERROR(VLOOKUP(実施計画様式!AP314,参考資料1_対象分野リスト!$B$2:$C$46,2,FALSE),"error"))</f>
        <v>0</v>
      </c>
      <c r="AQ314">
        <f>IF(実施計画様式!AQ314="",0,IFERROR(VLOOKUP(実施計画様式!AQ314,参考資料1_対象分野リスト!$B$2:$C$46,2,FALSE),"error"))</f>
        <v>0</v>
      </c>
      <c r="AR314">
        <f>IF(実施計画様式!AR314="",0,IFERROR(VLOOKUP(実施計画様式!AR314,参考資料1_対象分野リスト!$B$2:$C$46,2,FALSE),"error"))</f>
        <v>0</v>
      </c>
      <c r="AS314">
        <f>IF(実施計画様式!AS314="",0,IFERROR(VLOOKUP(実施計画様式!AS314,参考資料1_対象分野リスト!$E$5:$F$35,2,FALSE),"error"))</f>
        <v>0</v>
      </c>
      <c r="BB314">
        <f>IF(実施計画様式!BB314="",0,IFERROR(VLOOKUP(実施計画様式!BB314,―!AK:AL,2,FALSE),"error"))</f>
        <v>0</v>
      </c>
      <c r="BC314" t="str">
        <f t="shared" si="25"/>
        <v/>
      </c>
      <c r="BF314">
        <v>99</v>
      </c>
      <c r="BG314" t="str">
        <f t="shared" si="28"/>
        <v/>
      </c>
      <c r="BH314" t="str">
        <f>IF(AG314&gt;0,IF(VLOOKUP($B$62,―!$Y$2:$Z$25,2,FALSE)&lt;分岐管理シート!AG314,"予算化方法","予算化方法_未定なし"),"")</f>
        <v/>
      </c>
      <c r="BI314" t="str">
        <f t="shared" si="29"/>
        <v/>
      </c>
      <c r="BJ314" t="str">
        <f t="shared" si="30"/>
        <v/>
      </c>
      <c r="BK314" t="str">
        <f t="shared" si="31"/>
        <v/>
      </c>
      <c r="BL314" t="str">
        <f>_xlfn.IFNA(IF(AND(D314=1,M314=1),INDEX(―!$O$20:$P$26,MATCH(分岐管理シート!N314*100,―!$P$20:$P$26,0),1),""),"")</f>
        <v/>
      </c>
      <c r="BM314" t="str">
        <f>_xlfn.IFNA(IF(AND(D314=1,M314=1),INDEX(―!$O$17:$P$19,MATCH(9-分岐管理シート!N314-分岐管理シート!O314,―!$P$17:$P$19,0),1),""),"")</f>
        <v/>
      </c>
      <c r="BN314" t="str">
        <f>IF(AE314&lt;2,"",―!$AP$28)</f>
        <v/>
      </c>
      <c r="BO314" t="str">
        <f t="shared" si="27"/>
        <v/>
      </c>
      <c r="BP314" t="str">
        <f t="shared" si="32"/>
        <v/>
      </c>
      <c r="BR314">
        <f t="shared" si="26"/>
        <v>0</v>
      </c>
    </row>
    <row r="315" spans="3:70" x14ac:dyDescent="0.15">
      <c r="C315">
        <v>243</v>
      </c>
      <c r="D315" s="22">
        <f>IF(実施計画様式!D315="",0,IFERROR(VLOOKUP(実施計画様式!D315,―!A:B,2,FALSE),"error"))</f>
        <v>0</v>
      </c>
      <c r="E315">
        <f>IF(実施計画様式!E315="",0,IFERROR(VLOOKUP(実施計画様式!E315,―!$C$40:$D$47,2,FALSE),"error"))</f>
        <v>0</v>
      </c>
      <c r="F315">
        <f>IF(実施計画様式!F315="",0,IFERROR(VLOOKUP(実施計画様式!F315,―!$E$2:$F$2,2,FALSE),"error"))</f>
        <v>0</v>
      </c>
      <c r="G315">
        <f>IFERROR(VLOOKUP(実施計画様式!G315,―!$G$2:$H$2,2,FALSE),0)</f>
        <v>0</v>
      </c>
      <c r="H315">
        <f>IF(実施計画様式!H315="",0,1)</f>
        <v>0</v>
      </c>
      <c r="I315">
        <f>IF(実施計画様式!I315="",0,IFERROR(VLOOKUP(実施計画様式!I315,―!$I$2:$J$2,2,FALSE),"error"))</f>
        <v>0</v>
      </c>
      <c r="J315">
        <f>IF(実施計画様式!J315="",0,1)</f>
        <v>0</v>
      </c>
      <c r="K315">
        <f>IF(実施計画様式!K315="",0,IFERROR(VLOOKUP(実施計画様式!K315,―!K:L,2,FALSE),"error"))</f>
        <v>0</v>
      </c>
      <c r="L315">
        <f>IF(実施計画様式!L315="",0,IFERROR(VLOOKUP(実施計画様式!L315,―!$M$2:$N$2,2,FALSE),"error"))</f>
        <v>0</v>
      </c>
      <c r="M315">
        <f>IFERROR(VLOOKUP(実施計画様式!M315,―!O:P,2,FALSE),0)</f>
        <v>0</v>
      </c>
      <c r="N315">
        <f>IF(実施計画様式!N315="",0,IFERROR(VLOOKUP(実施計画様式!N315,―!$O$1:$P$12,2,FALSE),"error"))</f>
        <v>0</v>
      </c>
      <c r="O315">
        <f>IF(実施計画様式!O315="",0,IFERROR(VLOOKUP(実施計画様式!O315,―!$O$1:$P$12,2,FALSE),"error"))</f>
        <v>0</v>
      </c>
      <c r="P315">
        <f>IF(実施計画様式!P315="",0,IFERROR(VLOOKUP(実施計画様式!P315,―!$O$1:$P$12,2,FALSE),"error"))</f>
        <v>0</v>
      </c>
      <c r="Q315">
        <f>IF(実施計画様式!Q315="",0,1)</f>
        <v>0</v>
      </c>
      <c r="R315" t="s">
        <v>7625</v>
      </c>
      <c r="S315" t="s">
        <v>7625</v>
      </c>
      <c r="T315">
        <f>IF(実施計画様式!T315="",0,1)</f>
        <v>0</v>
      </c>
      <c r="U315">
        <f>IF(実施計画様式!U315="",0,1)</f>
        <v>0</v>
      </c>
      <c r="V315">
        <f>IF(実施計画様式!V315="",0,1)</f>
        <v>0</v>
      </c>
      <c r="W315">
        <f>IF(実施計画様式!W315="",0,1)</f>
        <v>0</v>
      </c>
      <c r="X315">
        <f>IF(実施計画様式!X315="",0,1)</f>
        <v>0</v>
      </c>
      <c r="Y315">
        <f>IF(実施計画様式!Y315="",0,1)</f>
        <v>0</v>
      </c>
      <c r="Z315">
        <f>IF(実施計画様式!Z315="",0,1)</f>
        <v>0</v>
      </c>
      <c r="AA315">
        <f>IF(実施計画様式!AA315="",0,1)</f>
        <v>0</v>
      </c>
      <c r="AB315">
        <f>IF(実施計画様式!AB315="",0,IFERROR(VLOOKUP(実施計画様式!AB315,―!$Q$2:$R$3,2,FALSE),"error"))</f>
        <v>0</v>
      </c>
      <c r="AC315">
        <f>IF(実施計画様式!AC315="",0,IFERROR(VLOOKUP(実施計画様式!AC315,―!$S$2:$T$3,2,FALSE),"error"))</f>
        <v>0</v>
      </c>
      <c r="AD315">
        <f>IF(実施計画様式!AD315="",0,IFERROR(VLOOKUP(実施計画様式!AD315,―!$U$2:$V$3,2,FALSE),"error"))</f>
        <v>0</v>
      </c>
      <c r="AE315">
        <f>IF(実施計画様式!AE315="",0,IFERROR(VLOOKUP(実施計画様式!AE315,―!$W$2:$X$3,2,FALSE),"error"))</f>
        <v>0</v>
      </c>
      <c r="AF315">
        <f>IF(実施計画様式!AF315="",0,IFERROR(VLOOKUP(実施計画様式!AF315,―!$AP$29:$AQ$29,2,FALSE),"error"))</f>
        <v>0</v>
      </c>
      <c r="AG315">
        <f>IF(実施計画様式!AG315="",0,IFERROR(VLOOKUP(実施計画様式!AG315,―!Y:Z,2,FALSE),"error"))</f>
        <v>0</v>
      </c>
      <c r="AH315">
        <f>IF(実施計画様式!AH315="",0,IFERROR(VLOOKUP(実施計画様式!AH315,―!AA:AB,2,FALSE),"error"))</f>
        <v>0</v>
      </c>
      <c r="AI315">
        <f>IF(実施計画様式!AI315="",0,IFERROR(VLOOKUP(実施計画様式!AI315,―!AN:AO,2,FALSE),"error"))</f>
        <v>0</v>
      </c>
      <c r="AJ315">
        <f>IF(実施計画様式!AJ315="",0,IFERROR(VLOOKUP(実施計画様式!AJ315,―!AN:AO,2,FALSE),"error"))</f>
        <v>0</v>
      </c>
      <c r="AK315">
        <f>IF(実施計画様式!AK315="",0,IFERROR(VLOOKUP(実施計画様式!AK315,―!AN:AO,2,FALSE),"error"))</f>
        <v>0</v>
      </c>
      <c r="AL315">
        <f>IF(実施計画様式!AL315="",0,1)</f>
        <v>0</v>
      </c>
      <c r="AM315">
        <f>IF(実施計画様式!AM315="",0,IFERROR(VLOOKUP(実施計画様式!AM315,―!$AP$10:$AQ$23,2,FALSE),"error"))</f>
        <v>0</v>
      </c>
      <c r="AN315">
        <f>IF(実施計画様式!AN315="",0,IFERROR(VLOOKUP(実施計画様式!AN315,―!$AP$39:$AQ$44,2,FALSE),"error"))</f>
        <v>0</v>
      </c>
      <c r="AO315">
        <f>IF(実施計画様式!AO315="",0,IFERROR(VLOOKUP(実施計画様式!AO315,参考資料1_対象分野リスト!$B$2:$C$46,2,FALSE),"error"))</f>
        <v>0</v>
      </c>
      <c r="AP315">
        <f>IF(実施計画様式!AP315="",0,IFERROR(VLOOKUP(実施計画様式!AP315,参考資料1_対象分野リスト!$B$2:$C$46,2,FALSE),"error"))</f>
        <v>0</v>
      </c>
      <c r="AQ315">
        <f>IF(実施計画様式!AQ315="",0,IFERROR(VLOOKUP(実施計画様式!AQ315,参考資料1_対象分野リスト!$B$2:$C$46,2,FALSE),"error"))</f>
        <v>0</v>
      </c>
      <c r="AR315">
        <f>IF(実施計画様式!AR315="",0,IFERROR(VLOOKUP(実施計画様式!AR315,参考資料1_対象分野リスト!$B$2:$C$46,2,FALSE),"error"))</f>
        <v>0</v>
      </c>
      <c r="AS315">
        <f>IF(実施計画様式!AS315="",0,IFERROR(VLOOKUP(実施計画様式!AS315,参考資料1_対象分野リスト!$E$5:$F$35,2,FALSE),"error"))</f>
        <v>0</v>
      </c>
      <c r="BB315">
        <f>IF(実施計画様式!BB315="",0,IFERROR(VLOOKUP(実施計画様式!BB315,―!AK:AL,2,FALSE),"error"))</f>
        <v>0</v>
      </c>
      <c r="BC315" t="str">
        <f t="shared" si="25"/>
        <v/>
      </c>
      <c r="BF315">
        <v>99</v>
      </c>
      <c r="BG315" t="str">
        <f t="shared" si="28"/>
        <v/>
      </c>
      <c r="BH315" t="str">
        <f>IF(AG315&gt;0,IF(VLOOKUP($B$62,―!$Y$2:$Z$25,2,FALSE)&lt;分岐管理シート!AG315,"予算化方法","予算化方法_未定なし"),"")</f>
        <v/>
      </c>
      <c r="BI315" t="str">
        <f t="shared" si="29"/>
        <v/>
      </c>
      <c r="BJ315" t="str">
        <f t="shared" si="30"/>
        <v/>
      </c>
      <c r="BK315" t="str">
        <f t="shared" si="31"/>
        <v/>
      </c>
      <c r="BL315" t="str">
        <f>_xlfn.IFNA(IF(AND(D315=1,M315=1),INDEX(―!$O$20:$P$26,MATCH(分岐管理シート!N315*100,―!$P$20:$P$26,0),1),""),"")</f>
        <v/>
      </c>
      <c r="BM315" t="str">
        <f>_xlfn.IFNA(IF(AND(D315=1,M315=1),INDEX(―!$O$17:$P$19,MATCH(9-分岐管理シート!N315-分岐管理シート!O315,―!$P$17:$P$19,0),1),""),"")</f>
        <v/>
      </c>
      <c r="BN315" t="str">
        <f>IF(AE315&lt;2,"",―!$AP$28)</f>
        <v/>
      </c>
      <c r="BO315" t="str">
        <f t="shared" si="27"/>
        <v/>
      </c>
      <c r="BP315" t="str">
        <f t="shared" si="32"/>
        <v/>
      </c>
      <c r="BR315">
        <f t="shared" si="26"/>
        <v>0</v>
      </c>
    </row>
    <row r="316" spans="3:70" x14ac:dyDescent="0.15">
      <c r="C316">
        <v>244</v>
      </c>
      <c r="D316" s="22">
        <f>IF(実施計画様式!D316="",0,IFERROR(VLOOKUP(実施計画様式!D316,―!A:B,2,FALSE),"error"))</f>
        <v>0</v>
      </c>
      <c r="E316">
        <f>IF(実施計画様式!E316="",0,IFERROR(VLOOKUP(実施計画様式!E316,―!$C$40:$D$47,2,FALSE),"error"))</f>
        <v>0</v>
      </c>
      <c r="F316">
        <f>IF(実施計画様式!F316="",0,IFERROR(VLOOKUP(実施計画様式!F316,―!$E$2:$F$2,2,FALSE),"error"))</f>
        <v>0</v>
      </c>
      <c r="G316">
        <f>IFERROR(VLOOKUP(実施計画様式!G316,―!$G$2:$H$2,2,FALSE),0)</f>
        <v>0</v>
      </c>
      <c r="H316">
        <f>IF(実施計画様式!H316="",0,1)</f>
        <v>0</v>
      </c>
      <c r="I316">
        <f>IF(実施計画様式!I316="",0,IFERROR(VLOOKUP(実施計画様式!I316,―!$I$2:$J$2,2,FALSE),"error"))</f>
        <v>0</v>
      </c>
      <c r="J316">
        <f>IF(実施計画様式!J316="",0,1)</f>
        <v>0</v>
      </c>
      <c r="K316">
        <f>IF(実施計画様式!K316="",0,IFERROR(VLOOKUP(実施計画様式!K316,―!K:L,2,FALSE),"error"))</f>
        <v>0</v>
      </c>
      <c r="L316">
        <f>IF(実施計画様式!L316="",0,IFERROR(VLOOKUP(実施計画様式!L316,―!$M$2:$N$2,2,FALSE),"error"))</f>
        <v>0</v>
      </c>
      <c r="M316">
        <f>IFERROR(VLOOKUP(実施計画様式!M316,―!O:P,2,FALSE),0)</f>
        <v>0</v>
      </c>
      <c r="N316">
        <f>IF(実施計画様式!N316="",0,IFERROR(VLOOKUP(実施計画様式!N316,―!$O$1:$P$12,2,FALSE),"error"))</f>
        <v>0</v>
      </c>
      <c r="O316">
        <f>IF(実施計画様式!O316="",0,IFERROR(VLOOKUP(実施計画様式!O316,―!$O$1:$P$12,2,FALSE),"error"))</f>
        <v>0</v>
      </c>
      <c r="P316">
        <f>IF(実施計画様式!P316="",0,IFERROR(VLOOKUP(実施計画様式!P316,―!$O$1:$P$12,2,FALSE),"error"))</f>
        <v>0</v>
      </c>
      <c r="Q316">
        <f>IF(実施計画様式!Q316="",0,1)</f>
        <v>0</v>
      </c>
      <c r="R316" t="s">
        <v>7625</v>
      </c>
      <c r="S316" t="s">
        <v>7625</v>
      </c>
      <c r="T316">
        <f>IF(実施計画様式!T316="",0,1)</f>
        <v>0</v>
      </c>
      <c r="U316">
        <f>IF(実施計画様式!U316="",0,1)</f>
        <v>0</v>
      </c>
      <c r="V316">
        <f>IF(実施計画様式!V316="",0,1)</f>
        <v>0</v>
      </c>
      <c r="W316">
        <f>IF(実施計画様式!W316="",0,1)</f>
        <v>0</v>
      </c>
      <c r="X316">
        <f>IF(実施計画様式!X316="",0,1)</f>
        <v>0</v>
      </c>
      <c r="Y316">
        <f>IF(実施計画様式!Y316="",0,1)</f>
        <v>0</v>
      </c>
      <c r="Z316">
        <f>IF(実施計画様式!Z316="",0,1)</f>
        <v>0</v>
      </c>
      <c r="AA316">
        <f>IF(実施計画様式!AA316="",0,1)</f>
        <v>0</v>
      </c>
      <c r="AB316">
        <f>IF(実施計画様式!AB316="",0,IFERROR(VLOOKUP(実施計画様式!AB316,―!$Q$2:$R$3,2,FALSE),"error"))</f>
        <v>0</v>
      </c>
      <c r="AC316">
        <f>IF(実施計画様式!AC316="",0,IFERROR(VLOOKUP(実施計画様式!AC316,―!$S$2:$T$3,2,FALSE),"error"))</f>
        <v>0</v>
      </c>
      <c r="AD316">
        <f>IF(実施計画様式!AD316="",0,IFERROR(VLOOKUP(実施計画様式!AD316,―!$U$2:$V$3,2,FALSE),"error"))</f>
        <v>0</v>
      </c>
      <c r="AE316">
        <f>IF(実施計画様式!AE316="",0,IFERROR(VLOOKUP(実施計画様式!AE316,―!$W$2:$X$3,2,FALSE),"error"))</f>
        <v>0</v>
      </c>
      <c r="AF316">
        <f>IF(実施計画様式!AF316="",0,IFERROR(VLOOKUP(実施計画様式!AF316,―!$AP$29:$AQ$29,2,FALSE),"error"))</f>
        <v>0</v>
      </c>
      <c r="AG316">
        <f>IF(実施計画様式!AG316="",0,IFERROR(VLOOKUP(実施計画様式!AG316,―!Y:Z,2,FALSE),"error"))</f>
        <v>0</v>
      </c>
      <c r="AH316">
        <f>IF(実施計画様式!AH316="",0,IFERROR(VLOOKUP(実施計画様式!AH316,―!AA:AB,2,FALSE),"error"))</f>
        <v>0</v>
      </c>
      <c r="AI316">
        <f>IF(実施計画様式!AI316="",0,IFERROR(VLOOKUP(実施計画様式!AI316,―!AN:AO,2,FALSE),"error"))</f>
        <v>0</v>
      </c>
      <c r="AJ316">
        <f>IF(実施計画様式!AJ316="",0,IFERROR(VLOOKUP(実施計画様式!AJ316,―!AN:AO,2,FALSE),"error"))</f>
        <v>0</v>
      </c>
      <c r="AK316">
        <f>IF(実施計画様式!AK316="",0,IFERROR(VLOOKUP(実施計画様式!AK316,―!AN:AO,2,FALSE),"error"))</f>
        <v>0</v>
      </c>
      <c r="AL316">
        <f>IF(実施計画様式!AL316="",0,1)</f>
        <v>0</v>
      </c>
      <c r="AM316">
        <f>IF(実施計画様式!AM316="",0,IFERROR(VLOOKUP(実施計画様式!AM316,―!$AP$10:$AQ$23,2,FALSE),"error"))</f>
        <v>0</v>
      </c>
      <c r="AN316">
        <f>IF(実施計画様式!AN316="",0,IFERROR(VLOOKUP(実施計画様式!AN316,―!$AP$39:$AQ$44,2,FALSE),"error"))</f>
        <v>0</v>
      </c>
      <c r="AO316">
        <f>IF(実施計画様式!AO316="",0,IFERROR(VLOOKUP(実施計画様式!AO316,参考資料1_対象分野リスト!$B$2:$C$46,2,FALSE),"error"))</f>
        <v>0</v>
      </c>
      <c r="AP316">
        <f>IF(実施計画様式!AP316="",0,IFERROR(VLOOKUP(実施計画様式!AP316,参考資料1_対象分野リスト!$B$2:$C$46,2,FALSE),"error"))</f>
        <v>0</v>
      </c>
      <c r="AQ316">
        <f>IF(実施計画様式!AQ316="",0,IFERROR(VLOOKUP(実施計画様式!AQ316,参考資料1_対象分野リスト!$B$2:$C$46,2,FALSE),"error"))</f>
        <v>0</v>
      </c>
      <c r="AR316">
        <f>IF(実施計画様式!AR316="",0,IFERROR(VLOOKUP(実施計画様式!AR316,参考資料1_対象分野リスト!$B$2:$C$46,2,FALSE),"error"))</f>
        <v>0</v>
      </c>
      <c r="AS316">
        <f>IF(実施計画様式!AS316="",0,IFERROR(VLOOKUP(実施計画様式!AS316,参考資料1_対象分野リスト!$E$5:$F$35,2,FALSE),"error"))</f>
        <v>0</v>
      </c>
      <c r="BB316">
        <f>IF(実施計画様式!BB316="",0,IFERROR(VLOOKUP(実施計画様式!BB316,―!AK:AL,2,FALSE),"error"))</f>
        <v>0</v>
      </c>
      <c r="BC316" t="str">
        <f t="shared" si="25"/>
        <v/>
      </c>
      <c r="BF316">
        <v>99</v>
      </c>
      <c r="BG316" t="str">
        <f t="shared" si="28"/>
        <v/>
      </c>
      <c r="BH316" t="str">
        <f>IF(AG316&gt;0,IF(VLOOKUP($B$62,―!$Y$2:$Z$25,2,FALSE)&lt;分岐管理シート!AG316,"予算化方法","予算化方法_未定なし"),"")</f>
        <v/>
      </c>
      <c r="BI316" t="str">
        <f t="shared" si="29"/>
        <v/>
      </c>
      <c r="BJ316" t="str">
        <f t="shared" si="30"/>
        <v/>
      </c>
      <c r="BK316" t="str">
        <f t="shared" si="31"/>
        <v/>
      </c>
      <c r="BL316" t="str">
        <f>_xlfn.IFNA(IF(AND(D316=1,M316=1),INDEX(―!$O$20:$P$26,MATCH(分岐管理シート!N316*100,―!$P$20:$P$26,0),1),""),"")</f>
        <v/>
      </c>
      <c r="BM316" t="str">
        <f>_xlfn.IFNA(IF(AND(D316=1,M316=1),INDEX(―!$O$17:$P$19,MATCH(9-分岐管理シート!N316-分岐管理シート!O316,―!$P$17:$P$19,0),1),""),"")</f>
        <v/>
      </c>
      <c r="BN316" t="str">
        <f>IF(AE316&lt;2,"",―!$AP$28)</f>
        <v/>
      </c>
      <c r="BO316" t="str">
        <f t="shared" si="27"/>
        <v/>
      </c>
      <c r="BP316" t="str">
        <f t="shared" si="32"/>
        <v/>
      </c>
      <c r="BR316">
        <f t="shared" si="26"/>
        <v>0</v>
      </c>
    </row>
    <row r="317" spans="3:70" x14ac:dyDescent="0.15">
      <c r="C317">
        <v>245</v>
      </c>
      <c r="D317" s="22">
        <f>IF(実施計画様式!D317="",0,IFERROR(VLOOKUP(実施計画様式!D317,―!A:B,2,FALSE),"error"))</f>
        <v>0</v>
      </c>
      <c r="E317">
        <f>IF(実施計画様式!E317="",0,IFERROR(VLOOKUP(実施計画様式!E317,―!$C$40:$D$47,2,FALSE),"error"))</f>
        <v>0</v>
      </c>
      <c r="F317">
        <f>IF(実施計画様式!F317="",0,IFERROR(VLOOKUP(実施計画様式!F317,―!$E$2:$F$2,2,FALSE),"error"))</f>
        <v>0</v>
      </c>
      <c r="G317">
        <f>IFERROR(VLOOKUP(実施計画様式!G317,―!$G$2:$H$2,2,FALSE),0)</f>
        <v>0</v>
      </c>
      <c r="H317">
        <f>IF(実施計画様式!H317="",0,1)</f>
        <v>0</v>
      </c>
      <c r="I317">
        <f>IF(実施計画様式!I317="",0,IFERROR(VLOOKUP(実施計画様式!I317,―!$I$2:$J$2,2,FALSE),"error"))</f>
        <v>0</v>
      </c>
      <c r="J317">
        <f>IF(実施計画様式!J317="",0,1)</f>
        <v>0</v>
      </c>
      <c r="K317">
        <f>IF(実施計画様式!K317="",0,IFERROR(VLOOKUP(実施計画様式!K317,―!K:L,2,FALSE),"error"))</f>
        <v>0</v>
      </c>
      <c r="L317">
        <f>IF(実施計画様式!L317="",0,IFERROR(VLOOKUP(実施計画様式!L317,―!$M$2:$N$2,2,FALSE),"error"))</f>
        <v>0</v>
      </c>
      <c r="M317">
        <f>IFERROR(VLOOKUP(実施計画様式!M317,―!O:P,2,FALSE),0)</f>
        <v>0</v>
      </c>
      <c r="N317">
        <f>IF(実施計画様式!N317="",0,IFERROR(VLOOKUP(実施計画様式!N317,―!$O$1:$P$12,2,FALSE),"error"))</f>
        <v>0</v>
      </c>
      <c r="O317">
        <f>IF(実施計画様式!O317="",0,IFERROR(VLOOKUP(実施計画様式!O317,―!$O$1:$P$12,2,FALSE),"error"))</f>
        <v>0</v>
      </c>
      <c r="P317">
        <f>IF(実施計画様式!P317="",0,IFERROR(VLOOKUP(実施計画様式!P317,―!$O$1:$P$12,2,FALSE),"error"))</f>
        <v>0</v>
      </c>
      <c r="Q317">
        <f>IF(実施計画様式!Q317="",0,1)</f>
        <v>0</v>
      </c>
      <c r="R317" t="s">
        <v>7625</v>
      </c>
      <c r="S317" t="s">
        <v>7625</v>
      </c>
      <c r="T317">
        <f>IF(実施計画様式!T317="",0,1)</f>
        <v>0</v>
      </c>
      <c r="U317">
        <f>IF(実施計画様式!U317="",0,1)</f>
        <v>0</v>
      </c>
      <c r="V317">
        <f>IF(実施計画様式!V317="",0,1)</f>
        <v>0</v>
      </c>
      <c r="W317">
        <f>IF(実施計画様式!W317="",0,1)</f>
        <v>0</v>
      </c>
      <c r="X317">
        <f>IF(実施計画様式!X317="",0,1)</f>
        <v>0</v>
      </c>
      <c r="Y317">
        <f>IF(実施計画様式!Y317="",0,1)</f>
        <v>0</v>
      </c>
      <c r="Z317">
        <f>IF(実施計画様式!Z317="",0,1)</f>
        <v>0</v>
      </c>
      <c r="AA317">
        <f>IF(実施計画様式!AA317="",0,1)</f>
        <v>0</v>
      </c>
      <c r="AB317">
        <f>IF(実施計画様式!AB317="",0,IFERROR(VLOOKUP(実施計画様式!AB317,―!$Q$2:$R$3,2,FALSE),"error"))</f>
        <v>0</v>
      </c>
      <c r="AC317">
        <f>IF(実施計画様式!AC317="",0,IFERROR(VLOOKUP(実施計画様式!AC317,―!$S$2:$T$3,2,FALSE),"error"))</f>
        <v>0</v>
      </c>
      <c r="AD317">
        <f>IF(実施計画様式!AD317="",0,IFERROR(VLOOKUP(実施計画様式!AD317,―!$U$2:$V$3,2,FALSE),"error"))</f>
        <v>0</v>
      </c>
      <c r="AE317">
        <f>IF(実施計画様式!AE317="",0,IFERROR(VLOOKUP(実施計画様式!AE317,―!$W$2:$X$3,2,FALSE),"error"))</f>
        <v>0</v>
      </c>
      <c r="AF317">
        <f>IF(実施計画様式!AF317="",0,IFERROR(VLOOKUP(実施計画様式!AF317,―!$AP$29:$AQ$29,2,FALSE),"error"))</f>
        <v>0</v>
      </c>
      <c r="AG317">
        <f>IF(実施計画様式!AG317="",0,IFERROR(VLOOKUP(実施計画様式!AG317,―!Y:Z,2,FALSE),"error"))</f>
        <v>0</v>
      </c>
      <c r="AH317">
        <f>IF(実施計画様式!AH317="",0,IFERROR(VLOOKUP(実施計画様式!AH317,―!AA:AB,2,FALSE),"error"))</f>
        <v>0</v>
      </c>
      <c r="AI317">
        <f>IF(実施計画様式!AI317="",0,IFERROR(VLOOKUP(実施計画様式!AI317,―!AN:AO,2,FALSE),"error"))</f>
        <v>0</v>
      </c>
      <c r="AJ317">
        <f>IF(実施計画様式!AJ317="",0,IFERROR(VLOOKUP(実施計画様式!AJ317,―!AN:AO,2,FALSE),"error"))</f>
        <v>0</v>
      </c>
      <c r="AK317">
        <f>IF(実施計画様式!AK317="",0,IFERROR(VLOOKUP(実施計画様式!AK317,―!AN:AO,2,FALSE),"error"))</f>
        <v>0</v>
      </c>
      <c r="AL317">
        <f>IF(実施計画様式!AL317="",0,1)</f>
        <v>0</v>
      </c>
      <c r="AM317">
        <f>IF(実施計画様式!AM317="",0,IFERROR(VLOOKUP(実施計画様式!AM317,―!$AP$10:$AQ$23,2,FALSE),"error"))</f>
        <v>0</v>
      </c>
      <c r="AN317">
        <f>IF(実施計画様式!AN317="",0,IFERROR(VLOOKUP(実施計画様式!AN317,―!$AP$39:$AQ$44,2,FALSE),"error"))</f>
        <v>0</v>
      </c>
      <c r="AO317">
        <f>IF(実施計画様式!AO317="",0,IFERROR(VLOOKUP(実施計画様式!AO317,参考資料1_対象分野リスト!$B$2:$C$46,2,FALSE),"error"))</f>
        <v>0</v>
      </c>
      <c r="AP317">
        <f>IF(実施計画様式!AP317="",0,IFERROR(VLOOKUP(実施計画様式!AP317,参考資料1_対象分野リスト!$B$2:$C$46,2,FALSE),"error"))</f>
        <v>0</v>
      </c>
      <c r="AQ317">
        <f>IF(実施計画様式!AQ317="",0,IFERROR(VLOOKUP(実施計画様式!AQ317,参考資料1_対象分野リスト!$B$2:$C$46,2,FALSE),"error"))</f>
        <v>0</v>
      </c>
      <c r="AR317">
        <f>IF(実施計画様式!AR317="",0,IFERROR(VLOOKUP(実施計画様式!AR317,参考資料1_対象分野リスト!$B$2:$C$46,2,FALSE),"error"))</f>
        <v>0</v>
      </c>
      <c r="AS317">
        <f>IF(実施計画様式!AS317="",0,IFERROR(VLOOKUP(実施計画様式!AS317,参考資料1_対象分野リスト!$E$5:$F$35,2,FALSE),"error"))</f>
        <v>0</v>
      </c>
      <c r="BB317">
        <f>IF(実施計画様式!BB317="",0,IFERROR(VLOOKUP(実施計画様式!BB317,―!AK:AL,2,FALSE),"error"))</f>
        <v>0</v>
      </c>
      <c r="BC317" t="str">
        <f t="shared" si="25"/>
        <v/>
      </c>
      <c r="BF317">
        <v>99</v>
      </c>
      <c r="BG317" t="str">
        <f t="shared" si="28"/>
        <v/>
      </c>
      <c r="BH317" t="str">
        <f>IF(AG317&gt;0,IF(VLOOKUP($B$62,―!$Y$2:$Z$25,2,FALSE)&lt;分岐管理シート!AG317,"予算化方法","予算化方法_未定なし"),"")</f>
        <v/>
      </c>
      <c r="BI317" t="str">
        <f t="shared" si="29"/>
        <v/>
      </c>
      <c r="BJ317" t="str">
        <f t="shared" si="30"/>
        <v/>
      </c>
      <c r="BK317" t="str">
        <f t="shared" si="31"/>
        <v/>
      </c>
      <c r="BL317" t="str">
        <f>_xlfn.IFNA(IF(AND(D317=1,M317=1),INDEX(―!$O$20:$P$26,MATCH(分岐管理シート!N317*100,―!$P$20:$P$26,0),1),""),"")</f>
        <v/>
      </c>
      <c r="BM317" t="str">
        <f>_xlfn.IFNA(IF(AND(D317=1,M317=1),INDEX(―!$O$17:$P$19,MATCH(9-分岐管理シート!N317-分岐管理シート!O317,―!$P$17:$P$19,0),1),""),"")</f>
        <v/>
      </c>
      <c r="BN317" t="str">
        <f>IF(AE317&lt;2,"",―!$AP$28)</f>
        <v/>
      </c>
      <c r="BO317" t="str">
        <f t="shared" si="27"/>
        <v/>
      </c>
      <c r="BP317" t="str">
        <f t="shared" si="32"/>
        <v/>
      </c>
      <c r="BR317">
        <f t="shared" si="26"/>
        <v>0</v>
      </c>
    </row>
    <row r="318" spans="3:70" x14ac:dyDescent="0.15">
      <c r="C318">
        <v>246</v>
      </c>
      <c r="D318" s="22">
        <f>IF(実施計画様式!D318="",0,IFERROR(VLOOKUP(実施計画様式!D318,―!A:B,2,FALSE),"error"))</f>
        <v>0</v>
      </c>
      <c r="E318">
        <f>IF(実施計画様式!E318="",0,IFERROR(VLOOKUP(実施計画様式!E318,―!$C$40:$D$47,2,FALSE),"error"))</f>
        <v>0</v>
      </c>
      <c r="F318">
        <f>IF(実施計画様式!F318="",0,IFERROR(VLOOKUP(実施計画様式!F318,―!$E$2:$F$2,2,FALSE),"error"))</f>
        <v>0</v>
      </c>
      <c r="G318">
        <f>IFERROR(VLOOKUP(実施計画様式!G318,―!$G$2:$H$2,2,FALSE),0)</f>
        <v>0</v>
      </c>
      <c r="H318">
        <f>IF(実施計画様式!H318="",0,1)</f>
        <v>0</v>
      </c>
      <c r="I318">
        <f>IF(実施計画様式!I318="",0,IFERROR(VLOOKUP(実施計画様式!I318,―!$I$2:$J$2,2,FALSE),"error"))</f>
        <v>0</v>
      </c>
      <c r="J318">
        <f>IF(実施計画様式!J318="",0,1)</f>
        <v>0</v>
      </c>
      <c r="K318">
        <f>IF(実施計画様式!K318="",0,IFERROR(VLOOKUP(実施計画様式!K318,―!K:L,2,FALSE),"error"))</f>
        <v>0</v>
      </c>
      <c r="L318">
        <f>IF(実施計画様式!L318="",0,IFERROR(VLOOKUP(実施計画様式!L318,―!$M$2:$N$2,2,FALSE),"error"))</f>
        <v>0</v>
      </c>
      <c r="M318">
        <f>IFERROR(VLOOKUP(実施計画様式!M318,―!O:P,2,FALSE),0)</f>
        <v>0</v>
      </c>
      <c r="N318">
        <f>IF(実施計画様式!N318="",0,IFERROR(VLOOKUP(実施計画様式!N318,―!$O$1:$P$12,2,FALSE),"error"))</f>
        <v>0</v>
      </c>
      <c r="O318">
        <f>IF(実施計画様式!O318="",0,IFERROR(VLOOKUP(実施計画様式!O318,―!$O$1:$P$12,2,FALSE),"error"))</f>
        <v>0</v>
      </c>
      <c r="P318">
        <f>IF(実施計画様式!P318="",0,IFERROR(VLOOKUP(実施計画様式!P318,―!$O$1:$P$12,2,FALSE),"error"))</f>
        <v>0</v>
      </c>
      <c r="Q318">
        <f>IF(実施計画様式!Q318="",0,1)</f>
        <v>0</v>
      </c>
      <c r="R318" t="s">
        <v>7625</v>
      </c>
      <c r="S318" t="s">
        <v>7625</v>
      </c>
      <c r="T318">
        <f>IF(実施計画様式!T318="",0,1)</f>
        <v>0</v>
      </c>
      <c r="U318">
        <f>IF(実施計画様式!U318="",0,1)</f>
        <v>0</v>
      </c>
      <c r="V318">
        <f>IF(実施計画様式!V318="",0,1)</f>
        <v>0</v>
      </c>
      <c r="W318">
        <f>IF(実施計画様式!W318="",0,1)</f>
        <v>0</v>
      </c>
      <c r="X318">
        <f>IF(実施計画様式!X318="",0,1)</f>
        <v>0</v>
      </c>
      <c r="Y318">
        <f>IF(実施計画様式!Y318="",0,1)</f>
        <v>0</v>
      </c>
      <c r="Z318">
        <f>IF(実施計画様式!Z318="",0,1)</f>
        <v>0</v>
      </c>
      <c r="AA318">
        <f>IF(実施計画様式!AA318="",0,1)</f>
        <v>0</v>
      </c>
      <c r="AB318">
        <f>IF(実施計画様式!AB318="",0,IFERROR(VLOOKUP(実施計画様式!AB318,―!$Q$2:$R$3,2,FALSE),"error"))</f>
        <v>0</v>
      </c>
      <c r="AC318">
        <f>IF(実施計画様式!AC318="",0,IFERROR(VLOOKUP(実施計画様式!AC318,―!$S$2:$T$3,2,FALSE),"error"))</f>
        <v>0</v>
      </c>
      <c r="AD318">
        <f>IF(実施計画様式!AD318="",0,IFERROR(VLOOKUP(実施計画様式!AD318,―!$U$2:$V$3,2,FALSE),"error"))</f>
        <v>0</v>
      </c>
      <c r="AE318">
        <f>IF(実施計画様式!AE318="",0,IFERROR(VLOOKUP(実施計画様式!AE318,―!$W$2:$X$3,2,FALSE),"error"))</f>
        <v>0</v>
      </c>
      <c r="AF318">
        <f>IF(実施計画様式!AF318="",0,IFERROR(VLOOKUP(実施計画様式!AF318,―!$AP$29:$AQ$29,2,FALSE),"error"))</f>
        <v>0</v>
      </c>
      <c r="AG318">
        <f>IF(実施計画様式!AG318="",0,IFERROR(VLOOKUP(実施計画様式!AG318,―!Y:Z,2,FALSE),"error"))</f>
        <v>0</v>
      </c>
      <c r="AH318">
        <f>IF(実施計画様式!AH318="",0,IFERROR(VLOOKUP(実施計画様式!AH318,―!AA:AB,2,FALSE),"error"))</f>
        <v>0</v>
      </c>
      <c r="AI318">
        <f>IF(実施計画様式!AI318="",0,IFERROR(VLOOKUP(実施計画様式!AI318,―!AN:AO,2,FALSE),"error"))</f>
        <v>0</v>
      </c>
      <c r="AJ318">
        <f>IF(実施計画様式!AJ318="",0,IFERROR(VLOOKUP(実施計画様式!AJ318,―!AN:AO,2,FALSE),"error"))</f>
        <v>0</v>
      </c>
      <c r="AK318">
        <f>IF(実施計画様式!AK318="",0,IFERROR(VLOOKUP(実施計画様式!AK318,―!AN:AO,2,FALSE),"error"))</f>
        <v>0</v>
      </c>
      <c r="AL318">
        <f>IF(実施計画様式!AL318="",0,1)</f>
        <v>0</v>
      </c>
      <c r="AM318">
        <f>IF(実施計画様式!AM318="",0,IFERROR(VLOOKUP(実施計画様式!AM318,―!$AP$10:$AQ$23,2,FALSE),"error"))</f>
        <v>0</v>
      </c>
      <c r="AN318">
        <f>IF(実施計画様式!AN318="",0,IFERROR(VLOOKUP(実施計画様式!AN318,―!$AP$39:$AQ$44,2,FALSE),"error"))</f>
        <v>0</v>
      </c>
      <c r="AO318">
        <f>IF(実施計画様式!AO318="",0,IFERROR(VLOOKUP(実施計画様式!AO318,参考資料1_対象分野リスト!$B$2:$C$46,2,FALSE),"error"))</f>
        <v>0</v>
      </c>
      <c r="AP318">
        <f>IF(実施計画様式!AP318="",0,IFERROR(VLOOKUP(実施計画様式!AP318,参考資料1_対象分野リスト!$B$2:$C$46,2,FALSE),"error"))</f>
        <v>0</v>
      </c>
      <c r="AQ318">
        <f>IF(実施計画様式!AQ318="",0,IFERROR(VLOOKUP(実施計画様式!AQ318,参考資料1_対象分野リスト!$B$2:$C$46,2,FALSE),"error"))</f>
        <v>0</v>
      </c>
      <c r="AR318">
        <f>IF(実施計画様式!AR318="",0,IFERROR(VLOOKUP(実施計画様式!AR318,参考資料1_対象分野リスト!$B$2:$C$46,2,FALSE),"error"))</f>
        <v>0</v>
      </c>
      <c r="AS318">
        <f>IF(実施計画様式!AS318="",0,IFERROR(VLOOKUP(実施計画様式!AS318,参考資料1_対象分野リスト!$E$5:$F$35,2,FALSE),"error"))</f>
        <v>0</v>
      </c>
      <c r="BB318">
        <f>IF(実施計画様式!BB318="",0,IFERROR(VLOOKUP(実施計画様式!BB318,―!AK:AL,2,FALSE),"error"))</f>
        <v>0</v>
      </c>
      <c r="BC318" t="str">
        <f t="shared" si="25"/>
        <v/>
      </c>
      <c r="BF318">
        <v>99</v>
      </c>
      <c r="BG318" t="str">
        <f t="shared" si="28"/>
        <v/>
      </c>
      <c r="BH318" t="str">
        <f>IF(AG318&gt;0,IF(VLOOKUP($B$62,―!$Y$2:$Z$25,2,FALSE)&lt;分岐管理シート!AG318,"予算化方法","予算化方法_未定なし"),"")</f>
        <v/>
      </c>
      <c r="BI318" t="str">
        <f t="shared" si="29"/>
        <v/>
      </c>
      <c r="BJ318" t="str">
        <f t="shared" si="30"/>
        <v/>
      </c>
      <c r="BK318" t="str">
        <f t="shared" si="31"/>
        <v/>
      </c>
      <c r="BL318" t="str">
        <f>_xlfn.IFNA(IF(AND(D318=1,M318=1),INDEX(―!$O$20:$P$26,MATCH(分岐管理シート!N318*100,―!$P$20:$P$26,0),1),""),"")</f>
        <v/>
      </c>
      <c r="BM318" t="str">
        <f>_xlfn.IFNA(IF(AND(D318=1,M318=1),INDEX(―!$O$17:$P$19,MATCH(9-分岐管理シート!N318-分岐管理シート!O318,―!$P$17:$P$19,0),1),""),"")</f>
        <v/>
      </c>
      <c r="BN318" t="str">
        <f>IF(AE318&lt;2,"",―!$AP$28)</f>
        <v/>
      </c>
      <c r="BO318" t="str">
        <f t="shared" si="27"/>
        <v/>
      </c>
      <c r="BP318" t="str">
        <f t="shared" si="32"/>
        <v/>
      </c>
      <c r="BR318">
        <f t="shared" si="26"/>
        <v>0</v>
      </c>
    </row>
    <row r="319" spans="3:70" x14ac:dyDescent="0.15">
      <c r="C319">
        <v>247</v>
      </c>
      <c r="D319" s="22">
        <f>IF(実施計画様式!D319="",0,IFERROR(VLOOKUP(実施計画様式!D319,―!A:B,2,FALSE),"error"))</f>
        <v>0</v>
      </c>
      <c r="E319">
        <f>IF(実施計画様式!E319="",0,IFERROR(VLOOKUP(実施計画様式!E319,―!$C$40:$D$47,2,FALSE),"error"))</f>
        <v>0</v>
      </c>
      <c r="F319">
        <f>IF(実施計画様式!F319="",0,IFERROR(VLOOKUP(実施計画様式!F319,―!$E$2:$F$2,2,FALSE),"error"))</f>
        <v>0</v>
      </c>
      <c r="G319">
        <f>IFERROR(VLOOKUP(実施計画様式!G319,―!$G$2:$H$2,2,FALSE),0)</f>
        <v>0</v>
      </c>
      <c r="H319">
        <f>IF(実施計画様式!H319="",0,1)</f>
        <v>0</v>
      </c>
      <c r="I319">
        <f>IF(実施計画様式!I319="",0,IFERROR(VLOOKUP(実施計画様式!I319,―!$I$2:$J$2,2,FALSE),"error"))</f>
        <v>0</v>
      </c>
      <c r="J319">
        <f>IF(実施計画様式!J319="",0,1)</f>
        <v>0</v>
      </c>
      <c r="K319">
        <f>IF(実施計画様式!K319="",0,IFERROR(VLOOKUP(実施計画様式!K319,―!K:L,2,FALSE),"error"))</f>
        <v>0</v>
      </c>
      <c r="L319">
        <f>IF(実施計画様式!L319="",0,IFERROR(VLOOKUP(実施計画様式!L319,―!$M$2:$N$2,2,FALSE),"error"))</f>
        <v>0</v>
      </c>
      <c r="M319">
        <f>IFERROR(VLOOKUP(実施計画様式!M319,―!O:P,2,FALSE),0)</f>
        <v>0</v>
      </c>
      <c r="N319">
        <f>IF(実施計画様式!N319="",0,IFERROR(VLOOKUP(実施計画様式!N319,―!$O$1:$P$12,2,FALSE),"error"))</f>
        <v>0</v>
      </c>
      <c r="O319">
        <f>IF(実施計画様式!O319="",0,IFERROR(VLOOKUP(実施計画様式!O319,―!$O$1:$P$12,2,FALSE),"error"))</f>
        <v>0</v>
      </c>
      <c r="P319">
        <f>IF(実施計画様式!P319="",0,IFERROR(VLOOKUP(実施計画様式!P319,―!$O$1:$P$12,2,FALSE),"error"))</f>
        <v>0</v>
      </c>
      <c r="Q319">
        <f>IF(実施計画様式!Q319="",0,1)</f>
        <v>0</v>
      </c>
      <c r="R319" t="s">
        <v>7625</v>
      </c>
      <c r="S319" t="s">
        <v>7625</v>
      </c>
      <c r="T319">
        <f>IF(実施計画様式!T319="",0,1)</f>
        <v>0</v>
      </c>
      <c r="U319">
        <f>IF(実施計画様式!U319="",0,1)</f>
        <v>0</v>
      </c>
      <c r="V319">
        <f>IF(実施計画様式!V319="",0,1)</f>
        <v>0</v>
      </c>
      <c r="W319">
        <f>IF(実施計画様式!W319="",0,1)</f>
        <v>0</v>
      </c>
      <c r="X319">
        <f>IF(実施計画様式!X319="",0,1)</f>
        <v>0</v>
      </c>
      <c r="Y319">
        <f>IF(実施計画様式!Y319="",0,1)</f>
        <v>0</v>
      </c>
      <c r="Z319">
        <f>IF(実施計画様式!Z319="",0,1)</f>
        <v>0</v>
      </c>
      <c r="AA319">
        <f>IF(実施計画様式!AA319="",0,1)</f>
        <v>0</v>
      </c>
      <c r="AB319">
        <f>IF(実施計画様式!AB319="",0,IFERROR(VLOOKUP(実施計画様式!AB319,―!$Q$2:$R$3,2,FALSE),"error"))</f>
        <v>0</v>
      </c>
      <c r="AC319">
        <f>IF(実施計画様式!AC319="",0,IFERROR(VLOOKUP(実施計画様式!AC319,―!$S$2:$T$3,2,FALSE),"error"))</f>
        <v>0</v>
      </c>
      <c r="AD319">
        <f>IF(実施計画様式!AD319="",0,IFERROR(VLOOKUP(実施計画様式!AD319,―!$U$2:$V$3,2,FALSE),"error"))</f>
        <v>0</v>
      </c>
      <c r="AE319">
        <f>IF(実施計画様式!AE319="",0,IFERROR(VLOOKUP(実施計画様式!AE319,―!$W$2:$X$3,2,FALSE),"error"))</f>
        <v>0</v>
      </c>
      <c r="AF319">
        <f>IF(実施計画様式!AF319="",0,IFERROR(VLOOKUP(実施計画様式!AF319,―!$AP$29:$AQ$29,2,FALSE),"error"))</f>
        <v>0</v>
      </c>
      <c r="AG319">
        <f>IF(実施計画様式!AG319="",0,IFERROR(VLOOKUP(実施計画様式!AG319,―!Y:Z,2,FALSE),"error"))</f>
        <v>0</v>
      </c>
      <c r="AH319">
        <f>IF(実施計画様式!AH319="",0,IFERROR(VLOOKUP(実施計画様式!AH319,―!AA:AB,2,FALSE),"error"))</f>
        <v>0</v>
      </c>
      <c r="AI319">
        <f>IF(実施計画様式!AI319="",0,IFERROR(VLOOKUP(実施計画様式!AI319,―!AN:AO,2,FALSE),"error"))</f>
        <v>0</v>
      </c>
      <c r="AJ319">
        <f>IF(実施計画様式!AJ319="",0,IFERROR(VLOOKUP(実施計画様式!AJ319,―!AN:AO,2,FALSE),"error"))</f>
        <v>0</v>
      </c>
      <c r="AK319">
        <f>IF(実施計画様式!AK319="",0,IFERROR(VLOOKUP(実施計画様式!AK319,―!AN:AO,2,FALSE),"error"))</f>
        <v>0</v>
      </c>
      <c r="AL319">
        <f>IF(実施計画様式!AL319="",0,1)</f>
        <v>0</v>
      </c>
      <c r="AM319">
        <f>IF(実施計画様式!AM319="",0,IFERROR(VLOOKUP(実施計画様式!AM319,―!$AP$10:$AQ$23,2,FALSE),"error"))</f>
        <v>0</v>
      </c>
      <c r="AN319">
        <f>IF(実施計画様式!AN319="",0,IFERROR(VLOOKUP(実施計画様式!AN319,―!$AP$39:$AQ$44,2,FALSE),"error"))</f>
        <v>0</v>
      </c>
      <c r="AO319">
        <f>IF(実施計画様式!AO319="",0,IFERROR(VLOOKUP(実施計画様式!AO319,参考資料1_対象分野リスト!$B$2:$C$46,2,FALSE),"error"))</f>
        <v>0</v>
      </c>
      <c r="AP319">
        <f>IF(実施計画様式!AP319="",0,IFERROR(VLOOKUP(実施計画様式!AP319,参考資料1_対象分野リスト!$B$2:$C$46,2,FALSE),"error"))</f>
        <v>0</v>
      </c>
      <c r="AQ319">
        <f>IF(実施計画様式!AQ319="",0,IFERROR(VLOOKUP(実施計画様式!AQ319,参考資料1_対象分野リスト!$B$2:$C$46,2,FALSE),"error"))</f>
        <v>0</v>
      </c>
      <c r="AR319">
        <f>IF(実施計画様式!AR319="",0,IFERROR(VLOOKUP(実施計画様式!AR319,参考資料1_対象分野リスト!$B$2:$C$46,2,FALSE),"error"))</f>
        <v>0</v>
      </c>
      <c r="AS319">
        <f>IF(実施計画様式!AS319="",0,IFERROR(VLOOKUP(実施計画様式!AS319,参考資料1_対象分野リスト!$E$5:$F$35,2,FALSE),"error"))</f>
        <v>0</v>
      </c>
      <c r="BB319">
        <f>IF(実施計画様式!BB319="",0,IFERROR(VLOOKUP(実施計画様式!BB319,―!AK:AL,2,FALSE),"error"))</f>
        <v>0</v>
      </c>
      <c r="BC319" t="str">
        <f t="shared" si="25"/>
        <v/>
      </c>
      <c r="BF319">
        <v>99</v>
      </c>
      <c r="BG319" t="str">
        <f t="shared" si="28"/>
        <v/>
      </c>
      <c r="BH319" t="str">
        <f>IF(AG319&gt;0,IF(VLOOKUP($B$62,―!$Y$2:$Z$25,2,FALSE)&lt;分岐管理シート!AG319,"予算化方法","予算化方法_未定なし"),"")</f>
        <v/>
      </c>
      <c r="BI319" t="str">
        <f t="shared" si="29"/>
        <v/>
      </c>
      <c r="BJ319" t="str">
        <f t="shared" si="30"/>
        <v/>
      </c>
      <c r="BK319" t="str">
        <f t="shared" si="31"/>
        <v/>
      </c>
      <c r="BL319" t="str">
        <f>_xlfn.IFNA(IF(AND(D319=1,M319=1),INDEX(―!$O$20:$P$26,MATCH(分岐管理シート!N319*100,―!$P$20:$P$26,0),1),""),"")</f>
        <v/>
      </c>
      <c r="BM319" t="str">
        <f>_xlfn.IFNA(IF(AND(D319=1,M319=1),INDEX(―!$O$17:$P$19,MATCH(9-分岐管理シート!N319-分岐管理シート!O319,―!$P$17:$P$19,0),1),""),"")</f>
        <v/>
      </c>
      <c r="BN319" t="str">
        <f>IF(AE319&lt;2,"",―!$AP$28)</f>
        <v/>
      </c>
      <c r="BO319" t="str">
        <f t="shared" si="27"/>
        <v/>
      </c>
      <c r="BP319" t="str">
        <f t="shared" si="32"/>
        <v/>
      </c>
      <c r="BR319">
        <f t="shared" si="26"/>
        <v>0</v>
      </c>
    </row>
    <row r="320" spans="3:70" x14ac:dyDescent="0.15">
      <c r="C320">
        <v>248</v>
      </c>
      <c r="D320" s="22">
        <f>IF(実施計画様式!D320="",0,IFERROR(VLOOKUP(実施計画様式!D320,―!A:B,2,FALSE),"error"))</f>
        <v>0</v>
      </c>
      <c r="E320">
        <f>IF(実施計画様式!E320="",0,IFERROR(VLOOKUP(実施計画様式!E320,―!$C$40:$D$47,2,FALSE),"error"))</f>
        <v>0</v>
      </c>
      <c r="F320">
        <f>IF(実施計画様式!F320="",0,IFERROR(VLOOKUP(実施計画様式!F320,―!$E$2:$F$2,2,FALSE),"error"))</f>
        <v>0</v>
      </c>
      <c r="G320">
        <f>IFERROR(VLOOKUP(実施計画様式!G320,―!$G$2:$H$2,2,FALSE),0)</f>
        <v>0</v>
      </c>
      <c r="H320">
        <f>IF(実施計画様式!H320="",0,1)</f>
        <v>0</v>
      </c>
      <c r="I320">
        <f>IF(実施計画様式!I320="",0,IFERROR(VLOOKUP(実施計画様式!I320,―!$I$2:$J$2,2,FALSE),"error"))</f>
        <v>0</v>
      </c>
      <c r="J320">
        <f>IF(実施計画様式!J320="",0,1)</f>
        <v>0</v>
      </c>
      <c r="K320">
        <f>IF(実施計画様式!K320="",0,IFERROR(VLOOKUP(実施計画様式!K320,―!K:L,2,FALSE),"error"))</f>
        <v>0</v>
      </c>
      <c r="L320">
        <f>IF(実施計画様式!L320="",0,IFERROR(VLOOKUP(実施計画様式!L320,―!$M$2:$N$2,2,FALSE),"error"))</f>
        <v>0</v>
      </c>
      <c r="M320">
        <f>IFERROR(VLOOKUP(実施計画様式!M320,―!O:P,2,FALSE),0)</f>
        <v>0</v>
      </c>
      <c r="N320">
        <f>IF(実施計画様式!N320="",0,IFERROR(VLOOKUP(実施計画様式!N320,―!$O$1:$P$12,2,FALSE),"error"))</f>
        <v>0</v>
      </c>
      <c r="O320">
        <f>IF(実施計画様式!O320="",0,IFERROR(VLOOKUP(実施計画様式!O320,―!$O$1:$P$12,2,FALSE),"error"))</f>
        <v>0</v>
      </c>
      <c r="P320">
        <f>IF(実施計画様式!P320="",0,IFERROR(VLOOKUP(実施計画様式!P320,―!$O$1:$P$12,2,FALSE),"error"))</f>
        <v>0</v>
      </c>
      <c r="Q320">
        <f>IF(実施計画様式!Q320="",0,1)</f>
        <v>0</v>
      </c>
      <c r="R320" t="s">
        <v>7625</v>
      </c>
      <c r="S320" t="s">
        <v>7625</v>
      </c>
      <c r="T320">
        <f>IF(実施計画様式!T320="",0,1)</f>
        <v>0</v>
      </c>
      <c r="U320">
        <f>IF(実施計画様式!U320="",0,1)</f>
        <v>0</v>
      </c>
      <c r="V320">
        <f>IF(実施計画様式!V320="",0,1)</f>
        <v>0</v>
      </c>
      <c r="W320">
        <f>IF(実施計画様式!W320="",0,1)</f>
        <v>0</v>
      </c>
      <c r="X320">
        <f>IF(実施計画様式!X320="",0,1)</f>
        <v>0</v>
      </c>
      <c r="Y320">
        <f>IF(実施計画様式!Y320="",0,1)</f>
        <v>0</v>
      </c>
      <c r="Z320">
        <f>IF(実施計画様式!Z320="",0,1)</f>
        <v>0</v>
      </c>
      <c r="AA320">
        <f>IF(実施計画様式!AA320="",0,1)</f>
        <v>0</v>
      </c>
      <c r="AB320">
        <f>IF(実施計画様式!AB320="",0,IFERROR(VLOOKUP(実施計画様式!AB320,―!$Q$2:$R$3,2,FALSE),"error"))</f>
        <v>0</v>
      </c>
      <c r="AC320">
        <f>IF(実施計画様式!AC320="",0,IFERROR(VLOOKUP(実施計画様式!AC320,―!$S$2:$T$3,2,FALSE),"error"))</f>
        <v>0</v>
      </c>
      <c r="AD320">
        <f>IF(実施計画様式!AD320="",0,IFERROR(VLOOKUP(実施計画様式!AD320,―!$U$2:$V$3,2,FALSE),"error"))</f>
        <v>0</v>
      </c>
      <c r="AE320">
        <f>IF(実施計画様式!AE320="",0,IFERROR(VLOOKUP(実施計画様式!AE320,―!$W$2:$X$3,2,FALSE),"error"))</f>
        <v>0</v>
      </c>
      <c r="AF320">
        <f>IF(実施計画様式!AF320="",0,IFERROR(VLOOKUP(実施計画様式!AF320,―!$AP$29:$AQ$29,2,FALSE),"error"))</f>
        <v>0</v>
      </c>
      <c r="AG320">
        <f>IF(実施計画様式!AG320="",0,IFERROR(VLOOKUP(実施計画様式!AG320,―!Y:Z,2,FALSE),"error"))</f>
        <v>0</v>
      </c>
      <c r="AH320">
        <f>IF(実施計画様式!AH320="",0,IFERROR(VLOOKUP(実施計画様式!AH320,―!AA:AB,2,FALSE),"error"))</f>
        <v>0</v>
      </c>
      <c r="AI320">
        <f>IF(実施計画様式!AI320="",0,IFERROR(VLOOKUP(実施計画様式!AI320,―!AN:AO,2,FALSE),"error"))</f>
        <v>0</v>
      </c>
      <c r="AJ320">
        <f>IF(実施計画様式!AJ320="",0,IFERROR(VLOOKUP(実施計画様式!AJ320,―!AN:AO,2,FALSE),"error"))</f>
        <v>0</v>
      </c>
      <c r="AK320">
        <f>IF(実施計画様式!AK320="",0,IFERROR(VLOOKUP(実施計画様式!AK320,―!AN:AO,2,FALSE),"error"))</f>
        <v>0</v>
      </c>
      <c r="AL320">
        <f>IF(実施計画様式!AL320="",0,1)</f>
        <v>0</v>
      </c>
      <c r="AM320">
        <f>IF(実施計画様式!AM320="",0,IFERROR(VLOOKUP(実施計画様式!AM320,―!$AP$10:$AQ$23,2,FALSE),"error"))</f>
        <v>0</v>
      </c>
      <c r="AN320">
        <f>IF(実施計画様式!AN320="",0,IFERROR(VLOOKUP(実施計画様式!AN320,―!$AP$39:$AQ$44,2,FALSE),"error"))</f>
        <v>0</v>
      </c>
      <c r="AO320">
        <f>IF(実施計画様式!AO320="",0,IFERROR(VLOOKUP(実施計画様式!AO320,参考資料1_対象分野リスト!$B$2:$C$46,2,FALSE),"error"))</f>
        <v>0</v>
      </c>
      <c r="AP320">
        <f>IF(実施計画様式!AP320="",0,IFERROR(VLOOKUP(実施計画様式!AP320,参考資料1_対象分野リスト!$B$2:$C$46,2,FALSE),"error"))</f>
        <v>0</v>
      </c>
      <c r="AQ320">
        <f>IF(実施計画様式!AQ320="",0,IFERROR(VLOOKUP(実施計画様式!AQ320,参考資料1_対象分野リスト!$B$2:$C$46,2,FALSE),"error"))</f>
        <v>0</v>
      </c>
      <c r="AR320">
        <f>IF(実施計画様式!AR320="",0,IFERROR(VLOOKUP(実施計画様式!AR320,参考資料1_対象分野リスト!$B$2:$C$46,2,FALSE),"error"))</f>
        <v>0</v>
      </c>
      <c r="AS320">
        <f>IF(実施計画様式!AS320="",0,IFERROR(VLOOKUP(実施計画様式!AS320,参考資料1_対象分野リスト!$E$5:$F$35,2,FALSE),"error"))</f>
        <v>0</v>
      </c>
      <c r="BB320">
        <f>IF(実施計画様式!BB320="",0,IFERROR(VLOOKUP(実施計画様式!BB320,―!AK:AL,2,FALSE),"error"))</f>
        <v>0</v>
      </c>
      <c r="BC320" t="str">
        <f t="shared" si="25"/>
        <v/>
      </c>
      <c r="BF320">
        <v>99</v>
      </c>
      <c r="BG320" t="str">
        <f t="shared" si="28"/>
        <v/>
      </c>
      <c r="BH320" t="str">
        <f>IF(AG320&gt;0,IF(VLOOKUP($B$62,―!$Y$2:$Z$25,2,FALSE)&lt;分岐管理シート!AG320,"予算化方法","予算化方法_未定なし"),"")</f>
        <v/>
      </c>
      <c r="BI320" t="str">
        <f t="shared" si="29"/>
        <v/>
      </c>
      <c r="BJ320" t="str">
        <f t="shared" si="30"/>
        <v/>
      </c>
      <c r="BK320" t="str">
        <f t="shared" si="31"/>
        <v/>
      </c>
      <c r="BL320" t="str">
        <f>_xlfn.IFNA(IF(AND(D320=1,M320=1),INDEX(―!$O$20:$P$26,MATCH(分岐管理シート!N320*100,―!$P$20:$P$26,0),1),""),"")</f>
        <v/>
      </c>
      <c r="BM320" t="str">
        <f>_xlfn.IFNA(IF(AND(D320=1,M320=1),INDEX(―!$O$17:$P$19,MATCH(9-分岐管理シート!N320-分岐管理シート!O320,―!$P$17:$P$19,0),1),""),"")</f>
        <v/>
      </c>
      <c r="BN320" t="str">
        <f>IF(AE320&lt;2,"",―!$AP$28)</f>
        <v/>
      </c>
      <c r="BO320" t="str">
        <f t="shared" si="27"/>
        <v/>
      </c>
      <c r="BP320" t="str">
        <f t="shared" si="32"/>
        <v/>
      </c>
      <c r="BR320">
        <f t="shared" si="26"/>
        <v>0</v>
      </c>
    </row>
    <row r="321" spans="3:70" x14ac:dyDescent="0.15">
      <c r="C321">
        <v>249</v>
      </c>
      <c r="D321" s="22">
        <f>IF(実施計画様式!D321="",0,IFERROR(VLOOKUP(実施計画様式!D321,―!A:B,2,FALSE),"error"))</f>
        <v>0</v>
      </c>
      <c r="E321">
        <f>IF(実施計画様式!E321="",0,IFERROR(VLOOKUP(実施計画様式!E321,―!$C$40:$D$47,2,FALSE),"error"))</f>
        <v>0</v>
      </c>
      <c r="F321">
        <f>IF(実施計画様式!F321="",0,IFERROR(VLOOKUP(実施計画様式!F321,―!$E$2:$F$2,2,FALSE),"error"))</f>
        <v>0</v>
      </c>
      <c r="G321">
        <f>IFERROR(VLOOKUP(実施計画様式!G321,―!$G$2:$H$2,2,FALSE),0)</f>
        <v>0</v>
      </c>
      <c r="H321">
        <f>IF(実施計画様式!H321="",0,1)</f>
        <v>0</v>
      </c>
      <c r="I321">
        <f>IF(実施計画様式!I321="",0,IFERROR(VLOOKUP(実施計画様式!I321,―!$I$2:$J$2,2,FALSE),"error"))</f>
        <v>0</v>
      </c>
      <c r="J321">
        <f>IF(実施計画様式!J321="",0,1)</f>
        <v>0</v>
      </c>
      <c r="K321">
        <f>IF(実施計画様式!K321="",0,IFERROR(VLOOKUP(実施計画様式!K321,―!K:L,2,FALSE),"error"))</f>
        <v>0</v>
      </c>
      <c r="L321">
        <f>IF(実施計画様式!L321="",0,IFERROR(VLOOKUP(実施計画様式!L321,―!$M$2:$N$2,2,FALSE),"error"))</f>
        <v>0</v>
      </c>
      <c r="M321">
        <f>IFERROR(VLOOKUP(実施計画様式!M321,―!O:P,2,FALSE),0)</f>
        <v>0</v>
      </c>
      <c r="N321">
        <f>IF(実施計画様式!N321="",0,IFERROR(VLOOKUP(実施計画様式!N321,―!$O$1:$P$12,2,FALSE),"error"))</f>
        <v>0</v>
      </c>
      <c r="O321">
        <f>IF(実施計画様式!O321="",0,IFERROR(VLOOKUP(実施計画様式!O321,―!$O$1:$P$12,2,FALSE),"error"))</f>
        <v>0</v>
      </c>
      <c r="P321">
        <f>IF(実施計画様式!P321="",0,IFERROR(VLOOKUP(実施計画様式!P321,―!$O$1:$P$12,2,FALSE),"error"))</f>
        <v>0</v>
      </c>
      <c r="Q321">
        <f>IF(実施計画様式!Q321="",0,1)</f>
        <v>0</v>
      </c>
      <c r="R321" t="s">
        <v>7625</v>
      </c>
      <c r="S321" t="s">
        <v>7625</v>
      </c>
      <c r="T321">
        <f>IF(実施計画様式!T321="",0,1)</f>
        <v>0</v>
      </c>
      <c r="U321">
        <f>IF(実施計画様式!U321="",0,1)</f>
        <v>0</v>
      </c>
      <c r="V321">
        <f>IF(実施計画様式!V321="",0,1)</f>
        <v>0</v>
      </c>
      <c r="W321">
        <f>IF(実施計画様式!W321="",0,1)</f>
        <v>0</v>
      </c>
      <c r="X321">
        <f>IF(実施計画様式!X321="",0,1)</f>
        <v>0</v>
      </c>
      <c r="Y321">
        <f>IF(実施計画様式!Y321="",0,1)</f>
        <v>0</v>
      </c>
      <c r="Z321">
        <f>IF(実施計画様式!Z321="",0,1)</f>
        <v>0</v>
      </c>
      <c r="AA321">
        <f>IF(実施計画様式!AA321="",0,1)</f>
        <v>0</v>
      </c>
      <c r="AB321">
        <f>IF(実施計画様式!AB321="",0,IFERROR(VLOOKUP(実施計画様式!AB321,―!$Q$2:$R$3,2,FALSE),"error"))</f>
        <v>0</v>
      </c>
      <c r="AC321">
        <f>IF(実施計画様式!AC321="",0,IFERROR(VLOOKUP(実施計画様式!AC321,―!$S$2:$T$3,2,FALSE),"error"))</f>
        <v>0</v>
      </c>
      <c r="AD321">
        <f>IF(実施計画様式!AD321="",0,IFERROR(VLOOKUP(実施計画様式!AD321,―!$U$2:$V$3,2,FALSE),"error"))</f>
        <v>0</v>
      </c>
      <c r="AE321">
        <f>IF(実施計画様式!AE321="",0,IFERROR(VLOOKUP(実施計画様式!AE321,―!$W$2:$X$3,2,FALSE),"error"))</f>
        <v>0</v>
      </c>
      <c r="AF321">
        <f>IF(実施計画様式!AF321="",0,IFERROR(VLOOKUP(実施計画様式!AF321,―!$AP$29:$AQ$29,2,FALSE),"error"))</f>
        <v>0</v>
      </c>
      <c r="AG321">
        <f>IF(実施計画様式!AG321="",0,IFERROR(VLOOKUP(実施計画様式!AG321,―!Y:Z,2,FALSE),"error"))</f>
        <v>0</v>
      </c>
      <c r="AH321">
        <f>IF(実施計画様式!AH321="",0,IFERROR(VLOOKUP(実施計画様式!AH321,―!AA:AB,2,FALSE),"error"))</f>
        <v>0</v>
      </c>
      <c r="AI321">
        <f>IF(実施計画様式!AI321="",0,IFERROR(VLOOKUP(実施計画様式!AI321,―!AN:AO,2,FALSE),"error"))</f>
        <v>0</v>
      </c>
      <c r="AJ321">
        <f>IF(実施計画様式!AJ321="",0,IFERROR(VLOOKUP(実施計画様式!AJ321,―!AN:AO,2,FALSE),"error"))</f>
        <v>0</v>
      </c>
      <c r="AK321">
        <f>IF(実施計画様式!AK321="",0,IFERROR(VLOOKUP(実施計画様式!AK321,―!AN:AO,2,FALSE),"error"))</f>
        <v>0</v>
      </c>
      <c r="AL321">
        <f>IF(実施計画様式!AL321="",0,1)</f>
        <v>0</v>
      </c>
      <c r="AM321">
        <f>IF(実施計画様式!AM321="",0,IFERROR(VLOOKUP(実施計画様式!AM321,―!$AP$10:$AQ$23,2,FALSE),"error"))</f>
        <v>0</v>
      </c>
      <c r="AN321">
        <f>IF(実施計画様式!AN321="",0,IFERROR(VLOOKUP(実施計画様式!AN321,―!$AP$39:$AQ$44,2,FALSE),"error"))</f>
        <v>0</v>
      </c>
      <c r="AO321">
        <f>IF(実施計画様式!AO321="",0,IFERROR(VLOOKUP(実施計画様式!AO321,参考資料1_対象分野リスト!$B$2:$C$46,2,FALSE),"error"))</f>
        <v>0</v>
      </c>
      <c r="AP321">
        <f>IF(実施計画様式!AP321="",0,IFERROR(VLOOKUP(実施計画様式!AP321,参考資料1_対象分野リスト!$B$2:$C$46,2,FALSE),"error"))</f>
        <v>0</v>
      </c>
      <c r="AQ321">
        <f>IF(実施計画様式!AQ321="",0,IFERROR(VLOOKUP(実施計画様式!AQ321,参考資料1_対象分野リスト!$B$2:$C$46,2,FALSE),"error"))</f>
        <v>0</v>
      </c>
      <c r="AR321">
        <f>IF(実施計画様式!AR321="",0,IFERROR(VLOOKUP(実施計画様式!AR321,参考資料1_対象分野リスト!$B$2:$C$46,2,FALSE),"error"))</f>
        <v>0</v>
      </c>
      <c r="AS321">
        <f>IF(実施計画様式!AS321="",0,IFERROR(VLOOKUP(実施計画様式!AS321,参考資料1_対象分野リスト!$E$5:$F$35,2,FALSE),"error"))</f>
        <v>0</v>
      </c>
      <c r="BB321">
        <f>IF(実施計画様式!BB321="",0,IFERROR(VLOOKUP(実施計画様式!BB321,―!AK:AL,2,FALSE),"error"))</f>
        <v>0</v>
      </c>
      <c r="BC321" t="str">
        <f t="shared" si="25"/>
        <v/>
      </c>
      <c r="BF321">
        <v>99</v>
      </c>
      <c r="BG321" t="str">
        <f t="shared" si="28"/>
        <v/>
      </c>
      <c r="BH321" t="str">
        <f>IF(AG321&gt;0,IF(VLOOKUP($B$62,―!$Y$2:$Z$25,2,FALSE)&lt;分岐管理シート!AG321,"予算化方法","予算化方法_未定なし"),"")</f>
        <v/>
      </c>
      <c r="BI321" t="str">
        <f t="shared" si="29"/>
        <v/>
      </c>
      <c r="BJ321" t="str">
        <f t="shared" si="30"/>
        <v/>
      </c>
      <c r="BK321" t="str">
        <f t="shared" si="31"/>
        <v/>
      </c>
      <c r="BL321" t="str">
        <f>_xlfn.IFNA(IF(AND(D321=1,M321=1),INDEX(―!$O$20:$P$26,MATCH(分岐管理シート!N321*100,―!$P$20:$P$26,0),1),""),"")</f>
        <v/>
      </c>
      <c r="BM321" t="str">
        <f>_xlfn.IFNA(IF(AND(D321=1,M321=1),INDEX(―!$O$17:$P$19,MATCH(9-分岐管理シート!N321-分岐管理シート!O321,―!$P$17:$P$19,0),1),""),"")</f>
        <v/>
      </c>
      <c r="BN321" t="str">
        <f>IF(AE321&lt;2,"",―!$AP$28)</f>
        <v/>
      </c>
      <c r="BO321" t="str">
        <f t="shared" si="27"/>
        <v/>
      </c>
      <c r="BP321" t="str">
        <f t="shared" si="32"/>
        <v/>
      </c>
      <c r="BR321">
        <f t="shared" si="26"/>
        <v>0</v>
      </c>
    </row>
    <row r="322" spans="3:70" x14ac:dyDescent="0.15">
      <c r="C322">
        <v>250</v>
      </c>
      <c r="D322" s="22">
        <f>IF(実施計画様式!D322="",0,IFERROR(VLOOKUP(実施計画様式!D322,―!A:B,2,FALSE),"error"))</f>
        <v>0</v>
      </c>
      <c r="E322">
        <f>IF(実施計画様式!E322="",0,IFERROR(VLOOKUP(実施計画様式!E322,―!$C$40:$D$47,2,FALSE),"error"))</f>
        <v>0</v>
      </c>
      <c r="F322">
        <f>IF(実施計画様式!F322="",0,IFERROR(VLOOKUP(実施計画様式!F322,―!$E$2:$F$2,2,FALSE),"error"))</f>
        <v>0</v>
      </c>
      <c r="G322">
        <f>IFERROR(VLOOKUP(実施計画様式!G322,―!$G$2:$H$2,2,FALSE),0)</f>
        <v>0</v>
      </c>
      <c r="H322">
        <f>IF(実施計画様式!H322="",0,1)</f>
        <v>0</v>
      </c>
      <c r="I322">
        <f>IF(実施計画様式!I322="",0,IFERROR(VLOOKUP(実施計画様式!I322,―!$I$2:$J$2,2,FALSE),"error"))</f>
        <v>0</v>
      </c>
      <c r="J322">
        <f>IF(実施計画様式!J322="",0,1)</f>
        <v>0</v>
      </c>
      <c r="K322">
        <f>IF(実施計画様式!K322="",0,IFERROR(VLOOKUP(実施計画様式!K322,―!K:L,2,FALSE),"error"))</f>
        <v>0</v>
      </c>
      <c r="L322">
        <f>IF(実施計画様式!L322="",0,IFERROR(VLOOKUP(実施計画様式!L322,―!$M$2:$N$2,2,FALSE),"error"))</f>
        <v>0</v>
      </c>
      <c r="M322">
        <f>IFERROR(VLOOKUP(実施計画様式!M322,―!O:P,2,FALSE),0)</f>
        <v>0</v>
      </c>
      <c r="N322">
        <f>IF(実施計画様式!N322="",0,IFERROR(VLOOKUP(実施計画様式!N322,―!$O$1:$P$12,2,FALSE),"error"))</f>
        <v>0</v>
      </c>
      <c r="O322">
        <f>IF(実施計画様式!O322="",0,IFERROR(VLOOKUP(実施計画様式!O322,―!$O$1:$P$12,2,FALSE),"error"))</f>
        <v>0</v>
      </c>
      <c r="P322">
        <f>IF(実施計画様式!P322="",0,IFERROR(VLOOKUP(実施計画様式!P322,―!$O$1:$P$12,2,FALSE),"error"))</f>
        <v>0</v>
      </c>
      <c r="Q322">
        <f>IF(実施計画様式!Q322="",0,1)</f>
        <v>0</v>
      </c>
      <c r="R322" t="s">
        <v>7625</v>
      </c>
      <c r="S322" t="s">
        <v>7625</v>
      </c>
      <c r="T322">
        <f>IF(実施計画様式!T322="",0,1)</f>
        <v>0</v>
      </c>
      <c r="U322">
        <f>IF(実施計画様式!U322="",0,1)</f>
        <v>0</v>
      </c>
      <c r="V322">
        <f>IF(実施計画様式!V322="",0,1)</f>
        <v>0</v>
      </c>
      <c r="W322">
        <f>IF(実施計画様式!W322="",0,1)</f>
        <v>0</v>
      </c>
      <c r="X322">
        <f>IF(実施計画様式!X322="",0,1)</f>
        <v>0</v>
      </c>
      <c r="Y322">
        <f>IF(実施計画様式!Y322="",0,1)</f>
        <v>0</v>
      </c>
      <c r="Z322">
        <f>IF(実施計画様式!Z322="",0,1)</f>
        <v>0</v>
      </c>
      <c r="AA322">
        <f>IF(実施計画様式!AA322="",0,1)</f>
        <v>0</v>
      </c>
      <c r="AB322">
        <f>IF(実施計画様式!AB322="",0,IFERROR(VLOOKUP(実施計画様式!AB322,―!$Q$2:$R$3,2,FALSE),"error"))</f>
        <v>0</v>
      </c>
      <c r="AC322">
        <f>IF(実施計画様式!AC322="",0,IFERROR(VLOOKUP(実施計画様式!AC322,―!$S$2:$T$3,2,FALSE),"error"))</f>
        <v>0</v>
      </c>
      <c r="AD322">
        <f>IF(実施計画様式!AD322="",0,IFERROR(VLOOKUP(実施計画様式!AD322,―!$U$2:$V$3,2,FALSE),"error"))</f>
        <v>0</v>
      </c>
      <c r="AE322">
        <f>IF(実施計画様式!AE322="",0,IFERROR(VLOOKUP(実施計画様式!AE322,―!$W$2:$X$3,2,FALSE),"error"))</f>
        <v>0</v>
      </c>
      <c r="AF322">
        <f>IF(実施計画様式!AF322="",0,IFERROR(VLOOKUP(実施計画様式!AF322,―!$AP$29:$AQ$29,2,FALSE),"error"))</f>
        <v>0</v>
      </c>
      <c r="AG322">
        <f>IF(実施計画様式!AG322="",0,IFERROR(VLOOKUP(実施計画様式!AG322,―!Y:Z,2,FALSE),"error"))</f>
        <v>0</v>
      </c>
      <c r="AH322">
        <f>IF(実施計画様式!AH322="",0,IFERROR(VLOOKUP(実施計画様式!AH322,―!AA:AB,2,FALSE),"error"))</f>
        <v>0</v>
      </c>
      <c r="AI322">
        <f>IF(実施計画様式!AI322="",0,IFERROR(VLOOKUP(実施計画様式!AI322,―!AN:AO,2,FALSE),"error"))</f>
        <v>0</v>
      </c>
      <c r="AJ322">
        <f>IF(実施計画様式!AJ322="",0,IFERROR(VLOOKUP(実施計画様式!AJ322,―!AN:AO,2,FALSE),"error"))</f>
        <v>0</v>
      </c>
      <c r="AK322">
        <f>IF(実施計画様式!AK322="",0,IFERROR(VLOOKUP(実施計画様式!AK322,―!AN:AO,2,FALSE),"error"))</f>
        <v>0</v>
      </c>
      <c r="AL322">
        <f>IF(実施計画様式!AL322="",0,1)</f>
        <v>0</v>
      </c>
      <c r="AM322">
        <f>IF(実施計画様式!AM322="",0,IFERROR(VLOOKUP(実施計画様式!AM322,―!$AP$10:$AQ$23,2,FALSE),"error"))</f>
        <v>0</v>
      </c>
      <c r="AN322">
        <f>IF(実施計画様式!AN322="",0,IFERROR(VLOOKUP(実施計画様式!AN322,―!$AP$39:$AQ$44,2,FALSE),"error"))</f>
        <v>0</v>
      </c>
      <c r="AO322">
        <f>IF(実施計画様式!AO322="",0,IFERROR(VLOOKUP(実施計画様式!AO322,参考資料1_対象分野リスト!$B$2:$C$46,2,FALSE),"error"))</f>
        <v>0</v>
      </c>
      <c r="AP322">
        <f>IF(実施計画様式!AP322="",0,IFERROR(VLOOKUP(実施計画様式!AP322,参考資料1_対象分野リスト!$B$2:$C$46,2,FALSE),"error"))</f>
        <v>0</v>
      </c>
      <c r="AQ322">
        <f>IF(実施計画様式!AQ322="",0,IFERROR(VLOOKUP(実施計画様式!AQ322,参考資料1_対象分野リスト!$B$2:$C$46,2,FALSE),"error"))</f>
        <v>0</v>
      </c>
      <c r="AR322">
        <f>IF(実施計画様式!AR322="",0,IFERROR(VLOOKUP(実施計画様式!AR322,参考資料1_対象分野リスト!$B$2:$C$46,2,FALSE),"error"))</f>
        <v>0</v>
      </c>
      <c r="AS322">
        <f>IF(実施計画様式!AS322="",0,IFERROR(VLOOKUP(実施計画様式!AS322,参考資料1_対象分野リスト!$E$5:$F$35,2,FALSE),"error"))</f>
        <v>0</v>
      </c>
      <c r="BB322">
        <f>IF(実施計画様式!BB322="",0,IFERROR(VLOOKUP(実施計画様式!BB322,―!AK:AL,2,FALSE),"error"))</f>
        <v>0</v>
      </c>
      <c r="BC322" t="str">
        <f t="shared" si="25"/>
        <v/>
      </c>
      <c r="BF322">
        <v>99</v>
      </c>
      <c r="BG322" t="str">
        <f t="shared" si="28"/>
        <v/>
      </c>
      <c r="BH322" t="str">
        <f>IF(AG322&gt;0,IF(VLOOKUP($B$62,―!$Y$2:$Z$25,2,FALSE)&lt;分岐管理シート!AG322,"予算化方法","予算化方法_未定なし"),"")</f>
        <v/>
      </c>
      <c r="BI322" t="str">
        <f t="shared" si="29"/>
        <v/>
      </c>
      <c r="BJ322" t="str">
        <f t="shared" si="30"/>
        <v/>
      </c>
      <c r="BK322" t="str">
        <f t="shared" si="31"/>
        <v/>
      </c>
      <c r="BL322" t="str">
        <f>_xlfn.IFNA(IF(AND(D322=1,M322=1),INDEX(―!$O$20:$P$26,MATCH(分岐管理シート!N322*100,―!$P$20:$P$26,0),1),""),"")</f>
        <v/>
      </c>
      <c r="BM322" t="str">
        <f>_xlfn.IFNA(IF(AND(D322=1,M322=1),INDEX(―!$O$17:$P$19,MATCH(9-分岐管理シート!N322-分岐管理シート!O322,―!$P$17:$P$19,0),1),""),"")</f>
        <v/>
      </c>
      <c r="BN322" t="str">
        <f>IF(AE322&lt;2,"",―!$AP$28)</f>
        <v/>
      </c>
      <c r="BO322" t="str">
        <f t="shared" si="27"/>
        <v/>
      </c>
      <c r="BP322" t="str">
        <f t="shared" si="32"/>
        <v/>
      </c>
      <c r="BR322">
        <f t="shared" si="26"/>
        <v>0</v>
      </c>
    </row>
    <row r="323" spans="3:70" x14ac:dyDescent="0.15">
      <c r="C323">
        <v>251</v>
      </c>
      <c r="D323" s="22">
        <f>IF(実施計画様式!D323="",0,IFERROR(VLOOKUP(実施計画様式!D323,―!A:B,2,FALSE),"error"))</f>
        <v>0</v>
      </c>
      <c r="E323">
        <f>IF(実施計画様式!E323="",0,IFERROR(VLOOKUP(実施計画様式!E323,―!$C$40:$D$47,2,FALSE),"error"))</f>
        <v>0</v>
      </c>
      <c r="F323">
        <f>IF(実施計画様式!F323="",0,IFERROR(VLOOKUP(実施計画様式!F323,―!$E$2:$F$2,2,FALSE),"error"))</f>
        <v>0</v>
      </c>
      <c r="G323">
        <f>IFERROR(VLOOKUP(実施計画様式!G323,―!$G$2:$H$2,2,FALSE),0)</f>
        <v>0</v>
      </c>
      <c r="H323">
        <f>IF(実施計画様式!H323="",0,1)</f>
        <v>0</v>
      </c>
      <c r="I323">
        <f>IF(実施計画様式!I323="",0,IFERROR(VLOOKUP(実施計画様式!I323,―!$I$2:$J$2,2,FALSE),"error"))</f>
        <v>0</v>
      </c>
      <c r="J323">
        <f>IF(実施計画様式!J323="",0,1)</f>
        <v>0</v>
      </c>
      <c r="K323">
        <f>IF(実施計画様式!K323="",0,IFERROR(VLOOKUP(実施計画様式!K323,―!K:L,2,FALSE),"error"))</f>
        <v>0</v>
      </c>
      <c r="L323">
        <f>IF(実施計画様式!L323="",0,IFERROR(VLOOKUP(実施計画様式!L323,―!$M$2:$N$2,2,FALSE),"error"))</f>
        <v>0</v>
      </c>
      <c r="M323">
        <f>IFERROR(VLOOKUP(実施計画様式!M323,―!O:P,2,FALSE),0)</f>
        <v>0</v>
      </c>
      <c r="N323">
        <f>IF(実施計画様式!N323="",0,IFERROR(VLOOKUP(実施計画様式!N323,―!$O$1:$P$12,2,FALSE),"error"))</f>
        <v>0</v>
      </c>
      <c r="O323">
        <f>IF(実施計画様式!O323="",0,IFERROR(VLOOKUP(実施計画様式!O323,―!$O$1:$P$12,2,FALSE),"error"))</f>
        <v>0</v>
      </c>
      <c r="P323">
        <f>IF(実施計画様式!P323="",0,IFERROR(VLOOKUP(実施計画様式!P323,―!$O$1:$P$12,2,FALSE),"error"))</f>
        <v>0</v>
      </c>
      <c r="Q323">
        <f>IF(実施計画様式!Q323="",0,1)</f>
        <v>0</v>
      </c>
      <c r="R323" t="s">
        <v>7625</v>
      </c>
      <c r="S323" t="s">
        <v>7625</v>
      </c>
      <c r="T323">
        <f>IF(実施計画様式!T323="",0,1)</f>
        <v>0</v>
      </c>
      <c r="U323">
        <f>IF(実施計画様式!U323="",0,1)</f>
        <v>0</v>
      </c>
      <c r="V323">
        <f>IF(実施計画様式!V323="",0,1)</f>
        <v>0</v>
      </c>
      <c r="W323">
        <f>IF(実施計画様式!W323="",0,1)</f>
        <v>0</v>
      </c>
      <c r="X323">
        <f>IF(実施計画様式!X323="",0,1)</f>
        <v>0</v>
      </c>
      <c r="Y323">
        <f>IF(実施計画様式!Y323="",0,1)</f>
        <v>0</v>
      </c>
      <c r="Z323">
        <f>IF(実施計画様式!Z323="",0,1)</f>
        <v>0</v>
      </c>
      <c r="AA323">
        <f>IF(実施計画様式!AA323="",0,1)</f>
        <v>0</v>
      </c>
      <c r="AB323">
        <f>IF(実施計画様式!AB323="",0,IFERROR(VLOOKUP(実施計画様式!AB323,―!$Q$2:$R$3,2,FALSE),"error"))</f>
        <v>0</v>
      </c>
      <c r="AC323">
        <f>IF(実施計画様式!AC323="",0,IFERROR(VLOOKUP(実施計画様式!AC323,―!$S$2:$T$3,2,FALSE),"error"))</f>
        <v>0</v>
      </c>
      <c r="AD323">
        <f>IF(実施計画様式!AD323="",0,IFERROR(VLOOKUP(実施計画様式!AD323,―!$U$2:$V$3,2,FALSE),"error"))</f>
        <v>0</v>
      </c>
      <c r="AE323">
        <f>IF(実施計画様式!AE323="",0,IFERROR(VLOOKUP(実施計画様式!AE323,―!$W$2:$X$3,2,FALSE),"error"))</f>
        <v>0</v>
      </c>
      <c r="AF323">
        <f>IF(実施計画様式!AF323="",0,IFERROR(VLOOKUP(実施計画様式!AF323,―!$AP$29:$AQ$29,2,FALSE),"error"))</f>
        <v>0</v>
      </c>
      <c r="AG323">
        <f>IF(実施計画様式!AG323="",0,IFERROR(VLOOKUP(実施計画様式!AG323,―!Y:Z,2,FALSE),"error"))</f>
        <v>0</v>
      </c>
      <c r="AH323">
        <f>IF(実施計画様式!AH323="",0,IFERROR(VLOOKUP(実施計画様式!AH323,―!AA:AB,2,FALSE),"error"))</f>
        <v>0</v>
      </c>
      <c r="AI323">
        <f>IF(実施計画様式!AI323="",0,IFERROR(VLOOKUP(実施計画様式!AI323,―!AN:AO,2,FALSE),"error"))</f>
        <v>0</v>
      </c>
      <c r="AJ323">
        <f>IF(実施計画様式!AJ323="",0,IFERROR(VLOOKUP(実施計画様式!AJ323,―!AN:AO,2,FALSE),"error"))</f>
        <v>0</v>
      </c>
      <c r="AK323">
        <f>IF(実施計画様式!AK323="",0,IFERROR(VLOOKUP(実施計画様式!AK323,―!AN:AO,2,FALSE),"error"))</f>
        <v>0</v>
      </c>
      <c r="AL323">
        <f>IF(実施計画様式!AL323="",0,1)</f>
        <v>0</v>
      </c>
      <c r="AM323">
        <f>IF(実施計画様式!AM323="",0,IFERROR(VLOOKUP(実施計画様式!AM323,―!$AP$10:$AQ$23,2,FALSE),"error"))</f>
        <v>0</v>
      </c>
      <c r="AN323">
        <f>IF(実施計画様式!AN323="",0,IFERROR(VLOOKUP(実施計画様式!AN323,―!$AP$39:$AQ$44,2,FALSE),"error"))</f>
        <v>0</v>
      </c>
      <c r="AO323">
        <f>IF(実施計画様式!AO323="",0,IFERROR(VLOOKUP(実施計画様式!AO323,参考資料1_対象分野リスト!$B$2:$C$46,2,FALSE),"error"))</f>
        <v>0</v>
      </c>
      <c r="AP323">
        <f>IF(実施計画様式!AP323="",0,IFERROR(VLOOKUP(実施計画様式!AP323,参考資料1_対象分野リスト!$B$2:$C$46,2,FALSE),"error"))</f>
        <v>0</v>
      </c>
      <c r="AQ323">
        <f>IF(実施計画様式!AQ323="",0,IFERROR(VLOOKUP(実施計画様式!AQ323,参考資料1_対象分野リスト!$B$2:$C$46,2,FALSE),"error"))</f>
        <v>0</v>
      </c>
      <c r="AR323">
        <f>IF(実施計画様式!AR323="",0,IFERROR(VLOOKUP(実施計画様式!AR323,参考資料1_対象分野リスト!$B$2:$C$46,2,FALSE),"error"))</f>
        <v>0</v>
      </c>
      <c r="AS323">
        <f>IF(実施計画様式!AS323="",0,IFERROR(VLOOKUP(実施計画様式!AS323,参考資料1_対象分野リスト!$E$5:$F$35,2,FALSE),"error"))</f>
        <v>0</v>
      </c>
      <c r="BB323">
        <f>IF(実施計画様式!BB323="",0,IFERROR(VLOOKUP(実施計画様式!BB323,―!AK:AL,2,FALSE),"error"))</f>
        <v>0</v>
      </c>
      <c r="BC323" t="str">
        <f t="shared" si="25"/>
        <v/>
      </c>
      <c r="BF323">
        <v>99</v>
      </c>
      <c r="BG323" t="str">
        <f t="shared" si="28"/>
        <v/>
      </c>
      <c r="BH323" t="str">
        <f>IF(AG323&gt;0,IF(VLOOKUP($B$62,―!$Y$2:$Z$25,2,FALSE)&lt;分岐管理シート!AG323,"予算化方法","予算化方法_未定なし"),"")</f>
        <v/>
      </c>
      <c r="BI323" t="str">
        <f t="shared" si="29"/>
        <v/>
      </c>
      <c r="BJ323" t="str">
        <f t="shared" si="30"/>
        <v/>
      </c>
      <c r="BK323" t="str">
        <f t="shared" si="31"/>
        <v/>
      </c>
      <c r="BL323" t="str">
        <f>_xlfn.IFNA(IF(AND(D323=1,M323=1),INDEX(―!$O$20:$P$26,MATCH(分岐管理シート!N323*100,―!$P$20:$P$26,0),1),""),"")</f>
        <v/>
      </c>
      <c r="BM323" t="str">
        <f>_xlfn.IFNA(IF(AND(D323=1,M323=1),INDEX(―!$O$17:$P$19,MATCH(9-分岐管理シート!N323-分岐管理シート!O323,―!$P$17:$P$19,0),1),""),"")</f>
        <v/>
      </c>
      <c r="BN323" t="str">
        <f>IF(AE323&lt;2,"",―!$AP$28)</f>
        <v/>
      </c>
      <c r="BO323" t="str">
        <f t="shared" si="27"/>
        <v/>
      </c>
      <c r="BP323" t="str">
        <f t="shared" si="32"/>
        <v/>
      </c>
      <c r="BR323">
        <f t="shared" si="26"/>
        <v>0</v>
      </c>
    </row>
    <row r="324" spans="3:70" x14ac:dyDescent="0.15">
      <c r="C324">
        <v>252</v>
      </c>
      <c r="D324" s="22">
        <f>IF(実施計画様式!D324="",0,IFERROR(VLOOKUP(実施計画様式!D324,―!A:B,2,FALSE),"error"))</f>
        <v>0</v>
      </c>
      <c r="E324">
        <f>IF(実施計画様式!E324="",0,IFERROR(VLOOKUP(実施計画様式!E324,―!$C$40:$D$47,2,FALSE),"error"))</f>
        <v>0</v>
      </c>
      <c r="F324">
        <f>IF(実施計画様式!F324="",0,IFERROR(VLOOKUP(実施計画様式!F324,―!$E$2:$F$2,2,FALSE),"error"))</f>
        <v>0</v>
      </c>
      <c r="G324">
        <f>IFERROR(VLOOKUP(実施計画様式!G324,―!$G$2:$H$2,2,FALSE),0)</f>
        <v>0</v>
      </c>
      <c r="H324">
        <f>IF(実施計画様式!H324="",0,1)</f>
        <v>0</v>
      </c>
      <c r="I324">
        <f>IF(実施計画様式!I324="",0,IFERROR(VLOOKUP(実施計画様式!I324,―!$I$2:$J$2,2,FALSE),"error"))</f>
        <v>0</v>
      </c>
      <c r="J324">
        <f>IF(実施計画様式!J324="",0,1)</f>
        <v>0</v>
      </c>
      <c r="K324">
        <f>IF(実施計画様式!K324="",0,IFERROR(VLOOKUP(実施計画様式!K324,―!K:L,2,FALSE),"error"))</f>
        <v>0</v>
      </c>
      <c r="L324">
        <f>IF(実施計画様式!L324="",0,IFERROR(VLOOKUP(実施計画様式!L324,―!$M$2:$N$2,2,FALSE),"error"))</f>
        <v>0</v>
      </c>
      <c r="M324">
        <f>IFERROR(VLOOKUP(実施計画様式!M324,―!O:P,2,FALSE),0)</f>
        <v>0</v>
      </c>
      <c r="N324">
        <f>IF(実施計画様式!N324="",0,IFERROR(VLOOKUP(実施計画様式!N324,―!$O$1:$P$12,2,FALSE),"error"))</f>
        <v>0</v>
      </c>
      <c r="O324">
        <f>IF(実施計画様式!O324="",0,IFERROR(VLOOKUP(実施計画様式!O324,―!$O$1:$P$12,2,FALSE),"error"))</f>
        <v>0</v>
      </c>
      <c r="P324">
        <f>IF(実施計画様式!P324="",0,IFERROR(VLOOKUP(実施計画様式!P324,―!$O$1:$P$12,2,FALSE),"error"))</f>
        <v>0</v>
      </c>
      <c r="Q324">
        <f>IF(実施計画様式!Q324="",0,1)</f>
        <v>0</v>
      </c>
      <c r="R324" t="s">
        <v>7625</v>
      </c>
      <c r="S324" t="s">
        <v>7625</v>
      </c>
      <c r="T324">
        <f>IF(実施計画様式!T324="",0,1)</f>
        <v>0</v>
      </c>
      <c r="U324">
        <f>IF(実施計画様式!U324="",0,1)</f>
        <v>0</v>
      </c>
      <c r="V324">
        <f>IF(実施計画様式!V324="",0,1)</f>
        <v>0</v>
      </c>
      <c r="W324">
        <f>IF(実施計画様式!W324="",0,1)</f>
        <v>0</v>
      </c>
      <c r="X324">
        <f>IF(実施計画様式!X324="",0,1)</f>
        <v>0</v>
      </c>
      <c r="Y324">
        <f>IF(実施計画様式!Y324="",0,1)</f>
        <v>0</v>
      </c>
      <c r="Z324">
        <f>IF(実施計画様式!Z324="",0,1)</f>
        <v>0</v>
      </c>
      <c r="AA324">
        <f>IF(実施計画様式!AA324="",0,1)</f>
        <v>0</v>
      </c>
      <c r="AB324">
        <f>IF(実施計画様式!AB324="",0,IFERROR(VLOOKUP(実施計画様式!AB324,―!$Q$2:$R$3,2,FALSE),"error"))</f>
        <v>0</v>
      </c>
      <c r="AC324">
        <f>IF(実施計画様式!AC324="",0,IFERROR(VLOOKUP(実施計画様式!AC324,―!$S$2:$T$3,2,FALSE),"error"))</f>
        <v>0</v>
      </c>
      <c r="AD324">
        <f>IF(実施計画様式!AD324="",0,IFERROR(VLOOKUP(実施計画様式!AD324,―!$U$2:$V$3,2,FALSE),"error"))</f>
        <v>0</v>
      </c>
      <c r="AE324">
        <f>IF(実施計画様式!AE324="",0,IFERROR(VLOOKUP(実施計画様式!AE324,―!$W$2:$X$3,2,FALSE),"error"))</f>
        <v>0</v>
      </c>
      <c r="AF324">
        <f>IF(実施計画様式!AF324="",0,IFERROR(VLOOKUP(実施計画様式!AF324,―!$AP$29:$AQ$29,2,FALSE),"error"))</f>
        <v>0</v>
      </c>
      <c r="AG324">
        <f>IF(実施計画様式!AG324="",0,IFERROR(VLOOKUP(実施計画様式!AG324,―!Y:Z,2,FALSE),"error"))</f>
        <v>0</v>
      </c>
      <c r="AH324">
        <f>IF(実施計画様式!AH324="",0,IFERROR(VLOOKUP(実施計画様式!AH324,―!AA:AB,2,FALSE),"error"))</f>
        <v>0</v>
      </c>
      <c r="AI324">
        <f>IF(実施計画様式!AI324="",0,IFERROR(VLOOKUP(実施計画様式!AI324,―!AN:AO,2,FALSE),"error"))</f>
        <v>0</v>
      </c>
      <c r="AJ324">
        <f>IF(実施計画様式!AJ324="",0,IFERROR(VLOOKUP(実施計画様式!AJ324,―!AN:AO,2,FALSE),"error"))</f>
        <v>0</v>
      </c>
      <c r="AK324">
        <f>IF(実施計画様式!AK324="",0,IFERROR(VLOOKUP(実施計画様式!AK324,―!AN:AO,2,FALSE),"error"))</f>
        <v>0</v>
      </c>
      <c r="AL324">
        <f>IF(実施計画様式!AL324="",0,1)</f>
        <v>0</v>
      </c>
      <c r="AM324">
        <f>IF(実施計画様式!AM324="",0,IFERROR(VLOOKUP(実施計画様式!AM324,―!$AP$10:$AQ$23,2,FALSE),"error"))</f>
        <v>0</v>
      </c>
      <c r="AN324">
        <f>IF(実施計画様式!AN324="",0,IFERROR(VLOOKUP(実施計画様式!AN324,―!$AP$39:$AQ$44,2,FALSE),"error"))</f>
        <v>0</v>
      </c>
      <c r="AO324">
        <f>IF(実施計画様式!AO324="",0,IFERROR(VLOOKUP(実施計画様式!AO324,参考資料1_対象分野リスト!$B$2:$C$46,2,FALSE),"error"))</f>
        <v>0</v>
      </c>
      <c r="AP324">
        <f>IF(実施計画様式!AP324="",0,IFERROR(VLOOKUP(実施計画様式!AP324,参考資料1_対象分野リスト!$B$2:$C$46,2,FALSE),"error"))</f>
        <v>0</v>
      </c>
      <c r="AQ324">
        <f>IF(実施計画様式!AQ324="",0,IFERROR(VLOOKUP(実施計画様式!AQ324,参考資料1_対象分野リスト!$B$2:$C$46,2,FALSE),"error"))</f>
        <v>0</v>
      </c>
      <c r="AR324">
        <f>IF(実施計画様式!AR324="",0,IFERROR(VLOOKUP(実施計画様式!AR324,参考資料1_対象分野リスト!$B$2:$C$46,2,FALSE),"error"))</f>
        <v>0</v>
      </c>
      <c r="AS324">
        <f>IF(実施計画様式!AS324="",0,IFERROR(VLOOKUP(実施計画様式!AS324,参考資料1_対象分野リスト!$E$5:$F$35,2,FALSE),"error"))</f>
        <v>0</v>
      </c>
      <c r="BB324">
        <f>IF(実施計画様式!BB324="",0,IFERROR(VLOOKUP(実施計画様式!BB324,―!AK:AL,2,FALSE),"error"))</f>
        <v>0</v>
      </c>
      <c r="BC324" t="str">
        <f t="shared" si="25"/>
        <v/>
      </c>
      <c r="BF324">
        <v>99</v>
      </c>
      <c r="BG324" t="str">
        <f t="shared" si="28"/>
        <v/>
      </c>
      <c r="BH324" t="str">
        <f>IF(AG324&gt;0,IF(VLOOKUP($B$62,―!$Y$2:$Z$25,2,FALSE)&lt;分岐管理シート!AG324,"予算化方法","予算化方法_未定なし"),"")</f>
        <v/>
      </c>
      <c r="BI324" t="str">
        <f t="shared" si="29"/>
        <v/>
      </c>
      <c r="BJ324" t="str">
        <f t="shared" si="30"/>
        <v/>
      </c>
      <c r="BK324" t="str">
        <f t="shared" si="31"/>
        <v/>
      </c>
      <c r="BL324" t="str">
        <f>_xlfn.IFNA(IF(AND(D324=1,M324=1),INDEX(―!$O$20:$P$26,MATCH(分岐管理シート!N324*100,―!$P$20:$P$26,0),1),""),"")</f>
        <v/>
      </c>
      <c r="BM324" t="str">
        <f>_xlfn.IFNA(IF(AND(D324=1,M324=1),INDEX(―!$O$17:$P$19,MATCH(9-分岐管理シート!N324-分岐管理シート!O324,―!$P$17:$P$19,0),1),""),"")</f>
        <v/>
      </c>
      <c r="BN324" t="str">
        <f>IF(AE324&lt;2,"",―!$AP$28)</f>
        <v/>
      </c>
      <c r="BO324" t="str">
        <f t="shared" si="27"/>
        <v/>
      </c>
      <c r="BP324" t="str">
        <f t="shared" si="32"/>
        <v/>
      </c>
      <c r="BR324">
        <f t="shared" si="26"/>
        <v>0</v>
      </c>
    </row>
    <row r="325" spans="3:70" x14ac:dyDescent="0.15">
      <c r="C325">
        <v>253</v>
      </c>
      <c r="D325" s="22">
        <f>IF(実施計画様式!D325="",0,IFERROR(VLOOKUP(実施計画様式!D325,―!A:B,2,FALSE),"error"))</f>
        <v>0</v>
      </c>
      <c r="E325">
        <f>IF(実施計画様式!E325="",0,IFERROR(VLOOKUP(実施計画様式!E325,―!$C$40:$D$47,2,FALSE),"error"))</f>
        <v>0</v>
      </c>
      <c r="F325">
        <f>IF(実施計画様式!F325="",0,IFERROR(VLOOKUP(実施計画様式!F325,―!$E$2:$F$2,2,FALSE),"error"))</f>
        <v>0</v>
      </c>
      <c r="G325">
        <f>IFERROR(VLOOKUP(実施計画様式!G325,―!$G$2:$H$2,2,FALSE),0)</f>
        <v>0</v>
      </c>
      <c r="H325">
        <f>IF(実施計画様式!H325="",0,1)</f>
        <v>0</v>
      </c>
      <c r="I325">
        <f>IF(実施計画様式!I325="",0,IFERROR(VLOOKUP(実施計画様式!I325,―!$I$2:$J$2,2,FALSE),"error"))</f>
        <v>0</v>
      </c>
      <c r="J325">
        <f>IF(実施計画様式!J325="",0,1)</f>
        <v>0</v>
      </c>
      <c r="K325">
        <f>IF(実施計画様式!K325="",0,IFERROR(VLOOKUP(実施計画様式!K325,―!K:L,2,FALSE),"error"))</f>
        <v>0</v>
      </c>
      <c r="L325">
        <f>IF(実施計画様式!L325="",0,IFERROR(VLOOKUP(実施計画様式!L325,―!$M$2:$N$2,2,FALSE),"error"))</f>
        <v>0</v>
      </c>
      <c r="M325">
        <f>IFERROR(VLOOKUP(実施計画様式!M325,―!O:P,2,FALSE),0)</f>
        <v>0</v>
      </c>
      <c r="N325">
        <f>IF(実施計画様式!N325="",0,IFERROR(VLOOKUP(実施計画様式!N325,―!$O$1:$P$12,2,FALSE),"error"))</f>
        <v>0</v>
      </c>
      <c r="O325">
        <f>IF(実施計画様式!O325="",0,IFERROR(VLOOKUP(実施計画様式!O325,―!$O$1:$P$12,2,FALSE),"error"))</f>
        <v>0</v>
      </c>
      <c r="P325">
        <f>IF(実施計画様式!P325="",0,IFERROR(VLOOKUP(実施計画様式!P325,―!$O$1:$P$12,2,FALSE),"error"))</f>
        <v>0</v>
      </c>
      <c r="Q325">
        <f>IF(実施計画様式!Q325="",0,1)</f>
        <v>0</v>
      </c>
      <c r="R325" t="s">
        <v>7625</v>
      </c>
      <c r="S325" t="s">
        <v>7625</v>
      </c>
      <c r="T325">
        <f>IF(実施計画様式!T325="",0,1)</f>
        <v>0</v>
      </c>
      <c r="U325">
        <f>IF(実施計画様式!U325="",0,1)</f>
        <v>0</v>
      </c>
      <c r="V325">
        <f>IF(実施計画様式!V325="",0,1)</f>
        <v>0</v>
      </c>
      <c r="W325">
        <f>IF(実施計画様式!W325="",0,1)</f>
        <v>0</v>
      </c>
      <c r="X325">
        <f>IF(実施計画様式!X325="",0,1)</f>
        <v>0</v>
      </c>
      <c r="Y325">
        <f>IF(実施計画様式!Y325="",0,1)</f>
        <v>0</v>
      </c>
      <c r="Z325">
        <f>IF(実施計画様式!Z325="",0,1)</f>
        <v>0</v>
      </c>
      <c r="AA325">
        <f>IF(実施計画様式!AA325="",0,1)</f>
        <v>0</v>
      </c>
      <c r="AB325">
        <f>IF(実施計画様式!AB325="",0,IFERROR(VLOOKUP(実施計画様式!AB325,―!$Q$2:$R$3,2,FALSE),"error"))</f>
        <v>0</v>
      </c>
      <c r="AC325">
        <f>IF(実施計画様式!AC325="",0,IFERROR(VLOOKUP(実施計画様式!AC325,―!$S$2:$T$3,2,FALSE),"error"))</f>
        <v>0</v>
      </c>
      <c r="AD325">
        <f>IF(実施計画様式!AD325="",0,IFERROR(VLOOKUP(実施計画様式!AD325,―!$U$2:$V$3,2,FALSE),"error"))</f>
        <v>0</v>
      </c>
      <c r="AE325">
        <f>IF(実施計画様式!AE325="",0,IFERROR(VLOOKUP(実施計画様式!AE325,―!$W$2:$X$3,2,FALSE),"error"))</f>
        <v>0</v>
      </c>
      <c r="AF325">
        <f>IF(実施計画様式!AF325="",0,IFERROR(VLOOKUP(実施計画様式!AF325,―!$AP$29:$AQ$29,2,FALSE),"error"))</f>
        <v>0</v>
      </c>
      <c r="AG325">
        <f>IF(実施計画様式!AG325="",0,IFERROR(VLOOKUP(実施計画様式!AG325,―!Y:Z,2,FALSE),"error"))</f>
        <v>0</v>
      </c>
      <c r="AH325">
        <f>IF(実施計画様式!AH325="",0,IFERROR(VLOOKUP(実施計画様式!AH325,―!AA:AB,2,FALSE),"error"))</f>
        <v>0</v>
      </c>
      <c r="AI325">
        <f>IF(実施計画様式!AI325="",0,IFERROR(VLOOKUP(実施計画様式!AI325,―!AN:AO,2,FALSE),"error"))</f>
        <v>0</v>
      </c>
      <c r="AJ325">
        <f>IF(実施計画様式!AJ325="",0,IFERROR(VLOOKUP(実施計画様式!AJ325,―!AN:AO,2,FALSE),"error"))</f>
        <v>0</v>
      </c>
      <c r="AK325">
        <f>IF(実施計画様式!AK325="",0,IFERROR(VLOOKUP(実施計画様式!AK325,―!AN:AO,2,FALSE),"error"))</f>
        <v>0</v>
      </c>
      <c r="AL325">
        <f>IF(実施計画様式!AL325="",0,1)</f>
        <v>0</v>
      </c>
      <c r="AM325">
        <f>IF(実施計画様式!AM325="",0,IFERROR(VLOOKUP(実施計画様式!AM325,―!$AP$10:$AQ$23,2,FALSE),"error"))</f>
        <v>0</v>
      </c>
      <c r="AN325">
        <f>IF(実施計画様式!AN325="",0,IFERROR(VLOOKUP(実施計画様式!AN325,―!$AP$39:$AQ$44,2,FALSE),"error"))</f>
        <v>0</v>
      </c>
      <c r="AO325">
        <f>IF(実施計画様式!AO325="",0,IFERROR(VLOOKUP(実施計画様式!AO325,参考資料1_対象分野リスト!$B$2:$C$46,2,FALSE),"error"))</f>
        <v>0</v>
      </c>
      <c r="AP325">
        <f>IF(実施計画様式!AP325="",0,IFERROR(VLOOKUP(実施計画様式!AP325,参考資料1_対象分野リスト!$B$2:$C$46,2,FALSE),"error"))</f>
        <v>0</v>
      </c>
      <c r="AQ325">
        <f>IF(実施計画様式!AQ325="",0,IFERROR(VLOOKUP(実施計画様式!AQ325,参考資料1_対象分野リスト!$B$2:$C$46,2,FALSE),"error"))</f>
        <v>0</v>
      </c>
      <c r="AR325">
        <f>IF(実施計画様式!AR325="",0,IFERROR(VLOOKUP(実施計画様式!AR325,参考資料1_対象分野リスト!$B$2:$C$46,2,FALSE),"error"))</f>
        <v>0</v>
      </c>
      <c r="AS325">
        <f>IF(実施計画様式!AS325="",0,IFERROR(VLOOKUP(実施計画様式!AS325,参考資料1_対象分野リスト!$E$5:$F$35,2,FALSE),"error"))</f>
        <v>0</v>
      </c>
      <c r="BB325">
        <f>IF(実施計画様式!BB325="",0,IFERROR(VLOOKUP(実施計画様式!BB325,―!AK:AL,2,FALSE),"error"))</f>
        <v>0</v>
      </c>
      <c r="BC325" t="str">
        <f t="shared" si="25"/>
        <v/>
      </c>
      <c r="BF325">
        <v>99</v>
      </c>
      <c r="BG325" t="str">
        <f t="shared" si="28"/>
        <v/>
      </c>
      <c r="BH325" t="str">
        <f>IF(AG325&gt;0,IF(VLOOKUP($B$62,―!$Y$2:$Z$25,2,FALSE)&lt;分岐管理シート!AG325,"予算化方法","予算化方法_未定なし"),"")</f>
        <v/>
      </c>
      <c r="BI325" t="str">
        <f t="shared" si="29"/>
        <v/>
      </c>
      <c r="BJ325" t="str">
        <f t="shared" si="30"/>
        <v/>
      </c>
      <c r="BK325" t="str">
        <f t="shared" si="31"/>
        <v/>
      </c>
      <c r="BL325" t="str">
        <f>_xlfn.IFNA(IF(AND(D325=1,M325=1),INDEX(―!$O$20:$P$26,MATCH(分岐管理シート!N325*100,―!$P$20:$P$26,0),1),""),"")</f>
        <v/>
      </c>
      <c r="BM325" t="str">
        <f>_xlfn.IFNA(IF(AND(D325=1,M325=1),INDEX(―!$O$17:$P$19,MATCH(9-分岐管理シート!N325-分岐管理シート!O325,―!$P$17:$P$19,0),1),""),"")</f>
        <v/>
      </c>
      <c r="BN325" t="str">
        <f>IF(AE325&lt;2,"",―!$AP$28)</f>
        <v/>
      </c>
      <c r="BO325" t="str">
        <f t="shared" si="27"/>
        <v/>
      </c>
      <c r="BP325" t="str">
        <f t="shared" si="32"/>
        <v/>
      </c>
      <c r="BR325">
        <f t="shared" si="26"/>
        <v>0</v>
      </c>
    </row>
    <row r="326" spans="3:70" x14ac:dyDescent="0.15">
      <c r="C326">
        <v>254</v>
      </c>
      <c r="D326" s="22">
        <f>IF(実施計画様式!D326="",0,IFERROR(VLOOKUP(実施計画様式!D326,―!A:B,2,FALSE),"error"))</f>
        <v>0</v>
      </c>
      <c r="E326">
        <f>IF(実施計画様式!E326="",0,IFERROR(VLOOKUP(実施計画様式!E326,―!$C$40:$D$47,2,FALSE),"error"))</f>
        <v>0</v>
      </c>
      <c r="F326">
        <f>IF(実施計画様式!F326="",0,IFERROR(VLOOKUP(実施計画様式!F326,―!$E$2:$F$2,2,FALSE),"error"))</f>
        <v>0</v>
      </c>
      <c r="G326">
        <f>IFERROR(VLOOKUP(実施計画様式!G326,―!$G$2:$H$2,2,FALSE),0)</f>
        <v>0</v>
      </c>
      <c r="H326">
        <f>IF(実施計画様式!H326="",0,1)</f>
        <v>0</v>
      </c>
      <c r="I326">
        <f>IF(実施計画様式!I326="",0,IFERROR(VLOOKUP(実施計画様式!I326,―!$I$2:$J$2,2,FALSE),"error"))</f>
        <v>0</v>
      </c>
      <c r="J326">
        <f>IF(実施計画様式!J326="",0,1)</f>
        <v>0</v>
      </c>
      <c r="K326">
        <f>IF(実施計画様式!K326="",0,IFERROR(VLOOKUP(実施計画様式!K326,―!K:L,2,FALSE),"error"))</f>
        <v>0</v>
      </c>
      <c r="L326">
        <f>IF(実施計画様式!L326="",0,IFERROR(VLOOKUP(実施計画様式!L326,―!$M$2:$N$2,2,FALSE),"error"))</f>
        <v>0</v>
      </c>
      <c r="M326">
        <f>IFERROR(VLOOKUP(実施計画様式!M326,―!O:P,2,FALSE),0)</f>
        <v>0</v>
      </c>
      <c r="N326">
        <f>IF(実施計画様式!N326="",0,IFERROR(VLOOKUP(実施計画様式!N326,―!$O$1:$P$12,2,FALSE),"error"))</f>
        <v>0</v>
      </c>
      <c r="O326">
        <f>IF(実施計画様式!O326="",0,IFERROR(VLOOKUP(実施計画様式!O326,―!$O$1:$P$12,2,FALSE),"error"))</f>
        <v>0</v>
      </c>
      <c r="P326">
        <f>IF(実施計画様式!P326="",0,IFERROR(VLOOKUP(実施計画様式!P326,―!$O$1:$P$12,2,FALSE),"error"))</f>
        <v>0</v>
      </c>
      <c r="Q326">
        <f>IF(実施計画様式!Q326="",0,1)</f>
        <v>0</v>
      </c>
      <c r="R326" t="s">
        <v>7625</v>
      </c>
      <c r="S326" t="s">
        <v>7625</v>
      </c>
      <c r="T326">
        <f>IF(実施計画様式!T326="",0,1)</f>
        <v>0</v>
      </c>
      <c r="U326">
        <f>IF(実施計画様式!U326="",0,1)</f>
        <v>0</v>
      </c>
      <c r="V326">
        <f>IF(実施計画様式!V326="",0,1)</f>
        <v>0</v>
      </c>
      <c r="W326">
        <f>IF(実施計画様式!W326="",0,1)</f>
        <v>0</v>
      </c>
      <c r="X326">
        <f>IF(実施計画様式!X326="",0,1)</f>
        <v>0</v>
      </c>
      <c r="Y326">
        <f>IF(実施計画様式!Y326="",0,1)</f>
        <v>0</v>
      </c>
      <c r="Z326">
        <f>IF(実施計画様式!Z326="",0,1)</f>
        <v>0</v>
      </c>
      <c r="AA326">
        <f>IF(実施計画様式!AA326="",0,1)</f>
        <v>0</v>
      </c>
      <c r="AB326">
        <f>IF(実施計画様式!AB326="",0,IFERROR(VLOOKUP(実施計画様式!AB326,―!$Q$2:$R$3,2,FALSE),"error"))</f>
        <v>0</v>
      </c>
      <c r="AC326">
        <f>IF(実施計画様式!AC326="",0,IFERROR(VLOOKUP(実施計画様式!AC326,―!$S$2:$T$3,2,FALSE),"error"))</f>
        <v>0</v>
      </c>
      <c r="AD326">
        <f>IF(実施計画様式!AD326="",0,IFERROR(VLOOKUP(実施計画様式!AD326,―!$U$2:$V$3,2,FALSE),"error"))</f>
        <v>0</v>
      </c>
      <c r="AE326">
        <f>IF(実施計画様式!AE326="",0,IFERROR(VLOOKUP(実施計画様式!AE326,―!$W$2:$X$3,2,FALSE),"error"))</f>
        <v>0</v>
      </c>
      <c r="AF326">
        <f>IF(実施計画様式!AF326="",0,IFERROR(VLOOKUP(実施計画様式!AF326,―!$AP$29:$AQ$29,2,FALSE),"error"))</f>
        <v>0</v>
      </c>
      <c r="AG326">
        <f>IF(実施計画様式!AG326="",0,IFERROR(VLOOKUP(実施計画様式!AG326,―!Y:Z,2,FALSE),"error"))</f>
        <v>0</v>
      </c>
      <c r="AH326">
        <f>IF(実施計画様式!AH326="",0,IFERROR(VLOOKUP(実施計画様式!AH326,―!AA:AB,2,FALSE),"error"))</f>
        <v>0</v>
      </c>
      <c r="AI326">
        <f>IF(実施計画様式!AI326="",0,IFERROR(VLOOKUP(実施計画様式!AI326,―!AN:AO,2,FALSE),"error"))</f>
        <v>0</v>
      </c>
      <c r="AJ326">
        <f>IF(実施計画様式!AJ326="",0,IFERROR(VLOOKUP(実施計画様式!AJ326,―!AN:AO,2,FALSE),"error"))</f>
        <v>0</v>
      </c>
      <c r="AK326">
        <f>IF(実施計画様式!AK326="",0,IFERROR(VLOOKUP(実施計画様式!AK326,―!AN:AO,2,FALSE),"error"))</f>
        <v>0</v>
      </c>
      <c r="AL326">
        <f>IF(実施計画様式!AL326="",0,1)</f>
        <v>0</v>
      </c>
      <c r="AM326">
        <f>IF(実施計画様式!AM326="",0,IFERROR(VLOOKUP(実施計画様式!AM326,―!$AP$10:$AQ$23,2,FALSE),"error"))</f>
        <v>0</v>
      </c>
      <c r="AN326">
        <f>IF(実施計画様式!AN326="",0,IFERROR(VLOOKUP(実施計画様式!AN326,―!$AP$39:$AQ$44,2,FALSE),"error"))</f>
        <v>0</v>
      </c>
      <c r="AO326">
        <f>IF(実施計画様式!AO326="",0,IFERROR(VLOOKUP(実施計画様式!AO326,参考資料1_対象分野リスト!$B$2:$C$46,2,FALSE),"error"))</f>
        <v>0</v>
      </c>
      <c r="AP326">
        <f>IF(実施計画様式!AP326="",0,IFERROR(VLOOKUP(実施計画様式!AP326,参考資料1_対象分野リスト!$B$2:$C$46,2,FALSE),"error"))</f>
        <v>0</v>
      </c>
      <c r="AQ326">
        <f>IF(実施計画様式!AQ326="",0,IFERROR(VLOOKUP(実施計画様式!AQ326,参考資料1_対象分野リスト!$B$2:$C$46,2,FALSE),"error"))</f>
        <v>0</v>
      </c>
      <c r="AR326">
        <f>IF(実施計画様式!AR326="",0,IFERROR(VLOOKUP(実施計画様式!AR326,参考資料1_対象分野リスト!$B$2:$C$46,2,FALSE),"error"))</f>
        <v>0</v>
      </c>
      <c r="AS326">
        <f>IF(実施計画様式!AS326="",0,IFERROR(VLOOKUP(実施計画様式!AS326,参考資料1_対象分野リスト!$E$5:$F$35,2,FALSE),"error"))</f>
        <v>0</v>
      </c>
      <c r="BB326">
        <f>IF(実施計画様式!BB326="",0,IFERROR(VLOOKUP(実施計画様式!BB326,―!AK:AL,2,FALSE),"error"))</f>
        <v>0</v>
      </c>
      <c r="BC326" t="str">
        <f t="shared" si="25"/>
        <v/>
      </c>
      <c r="BF326">
        <v>99</v>
      </c>
      <c r="BG326" t="str">
        <f t="shared" si="28"/>
        <v/>
      </c>
      <c r="BH326" t="str">
        <f>IF(AG326&gt;0,IF(VLOOKUP($B$62,―!$Y$2:$Z$25,2,FALSE)&lt;分岐管理シート!AG326,"予算化方法","予算化方法_未定なし"),"")</f>
        <v/>
      </c>
      <c r="BI326" t="str">
        <f t="shared" si="29"/>
        <v/>
      </c>
      <c r="BJ326" t="str">
        <f t="shared" si="30"/>
        <v/>
      </c>
      <c r="BK326" t="str">
        <f t="shared" si="31"/>
        <v/>
      </c>
      <c r="BL326" t="str">
        <f>_xlfn.IFNA(IF(AND(D326=1,M326=1),INDEX(―!$O$20:$P$26,MATCH(分岐管理シート!N326*100,―!$P$20:$P$26,0),1),""),"")</f>
        <v/>
      </c>
      <c r="BM326" t="str">
        <f>_xlfn.IFNA(IF(AND(D326=1,M326=1),INDEX(―!$O$17:$P$19,MATCH(9-分岐管理シート!N326-分岐管理シート!O326,―!$P$17:$P$19,0),1),""),"")</f>
        <v/>
      </c>
      <c r="BN326" t="str">
        <f>IF(AE326&lt;2,"",―!$AP$28)</f>
        <v/>
      </c>
      <c r="BO326" t="str">
        <f t="shared" si="27"/>
        <v/>
      </c>
      <c r="BP326" t="str">
        <f t="shared" si="32"/>
        <v/>
      </c>
      <c r="BR326">
        <f t="shared" si="26"/>
        <v>0</v>
      </c>
    </row>
    <row r="327" spans="3:70" x14ac:dyDescent="0.15">
      <c r="C327">
        <v>255</v>
      </c>
      <c r="D327" s="22">
        <f>IF(実施計画様式!D327="",0,IFERROR(VLOOKUP(実施計画様式!D327,―!A:B,2,FALSE),"error"))</f>
        <v>0</v>
      </c>
      <c r="E327">
        <f>IF(実施計画様式!E327="",0,IFERROR(VLOOKUP(実施計画様式!E327,―!$C$40:$D$47,2,FALSE),"error"))</f>
        <v>0</v>
      </c>
      <c r="F327">
        <f>IF(実施計画様式!F327="",0,IFERROR(VLOOKUP(実施計画様式!F327,―!$E$2:$F$2,2,FALSE),"error"))</f>
        <v>0</v>
      </c>
      <c r="G327">
        <f>IFERROR(VLOOKUP(実施計画様式!G327,―!$G$2:$H$2,2,FALSE),0)</f>
        <v>0</v>
      </c>
      <c r="H327">
        <f>IF(実施計画様式!H327="",0,1)</f>
        <v>0</v>
      </c>
      <c r="I327">
        <f>IF(実施計画様式!I327="",0,IFERROR(VLOOKUP(実施計画様式!I327,―!$I$2:$J$2,2,FALSE),"error"))</f>
        <v>0</v>
      </c>
      <c r="J327">
        <f>IF(実施計画様式!J327="",0,1)</f>
        <v>0</v>
      </c>
      <c r="K327">
        <f>IF(実施計画様式!K327="",0,IFERROR(VLOOKUP(実施計画様式!K327,―!K:L,2,FALSE),"error"))</f>
        <v>0</v>
      </c>
      <c r="L327">
        <f>IF(実施計画様式!L327="",0,IFERROR(VLOOKUP(実施計画様式!L327,―!$M$2:$N$2,2,FALSE),"error"))</f>
        <v>0</v>
      </c>
      <c r="M327">
        <f>IFERROR(VLOOKUP(実施計画様式!M327,―!O:P,2,FALSE),0)</f>
        <v>0</v>
      </c>
      <c r="N327">
        <f>IF(実施計画様式!N327="",0,IFERROR(VLOOKUP(実施計画様式!N327,―!$O$1:$P$12,2,FALSE),"error"))</f>
        <v>0</v>
      </c>
      <c r="O327">
        <f>IF(実施計画様式!O327="",0,IFERROR(VLOOKUP(実施計画様式!O327,―!$O$1:$P$12,2,FALSE),"error"))</f>
        <v>0</v>
      </c>
      <c r="P327">
        <f>IF(実施計画様式!P327="",0,IFERROR(VLOOKUP(実施計画様式!P327,―!$O$1:$P$12,2,FALSE),"error"))</f>
        <v>0</v>
      </c>
      <c r="Q327">
        <f>IF(実施計画様式!Q327="",0,1)</f>
        <v>0</v>
      </c>
      <c r="R327" t="s">
        <v>7625</v>
      </c>
      <c r="S327" t="s">
        <v>7625</v>
      </c>
      <c r="T327">
        <f>IF(実施計画様式!T327="",0,1)</f>
        <v>0</v>
      </c>
      <c r="U327">
        <f>IF(実施計画様式!U327="",0,1)</f>
        <v>0</v>
      </c>
      <c r="V327">
        <f>IF(実施計画様式!V327="",0,1)</f>
        <v>0</v>
      </c>
      <c r="W327">
        <f>IF(実施計画様式!W327="",0,1)</f>
        <v>0</v>
      </c>
      <c r="X327">
        <f>IF(実施計画様式!X327="",0,1)</f>
        <v>0</v>
      </c>
      <c r="Y327">
        <f>IF(実施計画様式!Y327="",0,1)</f>
        <v>0</v>
      </c>
      <c r="Z327">
        <f>IF(実施計画様式!Z327="",0,1)</f>
        <v>0</v>
      </c>
      <c r="AA327">
        <f>IF(実施計画様式!AA327="",0,1)</f>
        <v>0</v>
      </c>
      <c r="AB327">
        <f>IF(実施計画様式!AB327="",0,IFERROR(VLOOKUP(実施計画様式!AB327,―!$Q$2:$R$3,2,FALSE),"error"))</f>
        <v>0</v>
      </c>
      <c r="AC327">
        <f>IF(実施計画様式!AC327="",0,IFERROR(VLOOKUP(実施計画様式!AC327,―!$S$2:$T$3,2,FALSE),"error"))</f>
        <v>0</v>
      </c>
      <c r="AD327">
        <f>IF(実施計画様式!AD327="",0,IFERROR(VLOOKUP(実施計画様式!AD327,―!$U$2:$V$3,2,FALSE),"error"))</f>
        <v>0</v>
      </c>
      <c r="AE327">
        <f>IF(実施計画様式!AE327="",0,IFERROR(VLOOKUP(実施計画様式!AE327,―!$W$2:$X$3,2,FALSE),"error"))</f>
        <v>0</v>
      </c>
      <c r="AF327">
        <f>IF(実施計画様式!AF327="",0,IFERROR(VLOOKUP(実施計画様式!AF327,―!$AP$29:$AQ$29,2,FALSE),"error"))</f>
        <v>0</v>
      </c>
      <c r="AG327">
        <f>IF(実施計画様式!AG327="",0,IFERROR(VLOOKUP(実施計画様式!AG327,―!Y:Z,2,FALSE),"error"))</f>
        <v>0</v>
      </c>
      <c r="AH327">
        <f>IF(実施計画様式!AH327="",0,IFERROR(VLOOKUP(実施計画様式!AH327,―!AA:AB,2,FALSE),"error"))</f>
        <v>0</v>
      </c>
      <c r="AI327">
        <f>IF(実施計画様式!AI327="",0,IFERROR(VLOOKUP(実施計画様式!AI327,―!AN:AO,2,FALSE),"error"))</f>
        <v>0</v>
      </c>
      <c r="AJ327">
        <f>IF(実施計画様式!AJ327="",0,IFERROR(VLOOKUP(実施計画様式!AJ327,―!AN:AO,2,FALSE),"error"))</f>
        <v>0</v>
      </c>
      <c r="AK327">
        <f>IF(実施計画様式!AK327="",0,IFERROR(VLOOKUP(実施計画様式!AK327,―!AN:AO,2,FALSE),"error"))</f>
        <v>0</v>
      </c>
      <c r="AL327">
        <f>IF(実施計画様式!AL327="",0,1)</f>
        <v>0</v>
      </c>
      <c r="AM327">
        <f>IF(実施計画様式!AM327="",0,IFERROR(VLOOKUP(実施計画様式!AM327,―!$AP$10:$AQ$23,2,FALSE),"error"))</f>
        <v>0</v>
      </c>
      <c r="AN327">
        <f>IF(実施計画様式!AN327="",0,IFERROR(VLOOKUP(実施計画様式!AN327,―!$AP$39:$AQ$44,2,FALSE),"error"))</f>
        <v>0</v>
      </c>
      <c r="AO327">
        <f>IF(実施計画様式!AO327="",0,IFERROR(VLOOKUP(実施計画様式!AO327,参考資料1_対象分野リスト!$B$2:$C$46,2,FALSE),"error"))</f>
        <v>0</v>
      </c>
      <c r="AP327">
        <f>IF(実施計画様式!AP327="",0,IFERROR(VLOOKUP(実施計画様式!AP327,参考資料1_対象分野リスト!$B$2:$C$46,2,FALSE),"error"))</f>
        <v>0</v>
      </c>
      <c r="AQ327">
        <f>IF(実施計画様式!AQ327="",0,IFERROR(VLOOKUP(実施計画様式!AQ327,参考資料1_対象分野リスト!$B$2:$C$46,2,FALSE),"error"))</f>
        <v>0</v>
      </c>
      <c r="AR327">
        <f>IF(実施計画様式!AR327="",0,IFERROR(VLOOKUP(実施計画様式!AR327,参考資料1_対象分野リスト!$B$2:$C$46,2,FALSE),"error"))</f>
        <v>0</v>
      </c>
      <c r="AS327">
        <f>IF(実施計画様式!AS327="",0,IFERROR(VLOOKUP(実施計画様式!AS327,参考資料1_対象分野リスト!$E$5:$F$35,2,FALSE),"error"))</f>
        <v>0</v>
      </c>
      <c r="BB327">
        <f>IF(実施計画様式!BB327="",0,IFERROR(VLOOKUP(実施計画様式!BB327,―!AK:AL,2,FALSE),"error"))</f>
        <v>0</v>
      </c>
      <c r="BC327" t="str">
        <f t="shared" si="25"/>
        <v/>
      </c>
      <c r="BF327">
        <v>99</v>
      </c>
      <c r="BG327" t="str">
        <f t="shared" si="28"/>
        <v/>
      </c>
      <c r="BH327" t="str">
        <f>IF(AG327&gt;0,IF(VLOOKUP($B$62,―!$Y$2:$Z$25,2,FALSE)&lt;分岐管理シート!AG327,"予算化方法","予算化方法_未定なし"),"")</f>
        <v/>
      </c>
      <c r="BI327" t="str">
        <f t="shared" si="29"/>
        <v/>
      </c>
      <c r="BJ327" t="str">
        <f t="shared" si="30"/>
        <v/>
      </c>
      <c r="BK327" t="str">
        <f t="shared" si="31"/>
        <v/>
      </c>
      <c r="BL327" t="str">
        <f>_xlfn.IFNA(IF(AND(D327=1,M327=1),INDEX(―!$O$20:$P$26,MATCH(分岐管理シート!N327*100,―!$P$20:$P$26,0),1),""),"")</f>
        <v/>
      </c>
      <c r="BM327" t="str">
        <f>_xlfn.IFNA(IF(AND(D327=1,M327=1),INDEX(―!$O$17:$P$19,MATCH(9-分岐管理シート!N327-分岐管理シート!O327,―!$P$17:$P$19,0),1),""),"")</f>
        <v/>
      </c>
      <c r="BN327" t="str">
        <f>IF(AE327&lt;2,"",―!$AP$28)</f>
        <v/>
      </c>
      <c r="BO327" t="str">
        <f t="shared" si="27"/>
        <v/>
      </c>
      <c r="BP327" t="str">
        <f t="shared" si="32"/>
        <v/>
      </c>
      <c r="BR327">
        <f t="shared" si="26"/>
        <v>0</v>
      </c>
    </row>
    <row r="328" spans="3:70" x14ac:dyDescent="0.15">
      <c r="C328">
        <v>256</v>
      </c>
      <c r="D328" s="22">
        <f>IF(実施計画様式!D328="",0,IFERROR(VLOOKUP(実施計画様式!D328,―!A:B,2,FALSE),"error"))</f>
        <v>0</v>
      </c>
      <c r="E328">
        <f>IF(実施計画様式!E328="",0,IFERROR(VLOOKUP(実施計画様式!E328,―!$C$40:$D$47,2,FALSE),"error"))</f>
        <v>0</v>
      </c>
      <c r="F328">
        <f>IF(実施計画様式!F328="",0,IFERROR(VLOOKUP(実施計画様式!F328,―!$E$2:$F$2,2,FALSE),"error"))</f>
        <v>0</v>
      </c>
      <c r="G328">
        <f>IFERROR(VLOOKUP(実施計画様式!G328,―!$G$2:$H$2,2,FALSE),0)</f>
        <v>0</v>
      </c>
      <c r="H328">
        <f>IF(実施計画様式!H328="",0,1)</f>
        <v>0</v>
      </c>
      <c r="I328">
        <f>IF(実施計画様式!I328="",0,IFERROR(VLOOKUP(実施計画様式!I328,―!$I$2:$J$2,2,FALSE),"error"))</f>
        <v>0</v>
      </c>
      <c r="J328">
        <f>IF(実施計画様式!J328="",0,1)</f>
        <v>0</v>
      </c>
      <c r="K328">
        <f>IF(実施計画様式!K328="",0,IFERROR(VLOOKUP(実施計画様式!K328,―!K:L,2,FALSE),"error"))</f>
        <v>0</v>
      </c>
      <c r="L328">
        <f>IF(実施計画様式!L328="",0,IFERROR(VLOOKUP(実施計画様式!L328,―!$M$2:$N$2,2,FALSE),"error"))</f>
        <v>0</v>
      </c>
      <c r="M328">
        <f>IFERROR(VLOOKUP(実施計画様式!M328,―!O:P,2,FALSE),0)</f>
        <v>0</v>
      </c>
      <c r="N328">
        <f>IF(実施計画様式!N328="",0,IFERROR(VLOOKUP(実施計画様式!N328,―!$O$1:$P$12,2,FALSE),"error"))</f>
        <v>0</v>
      </c>
      <c r="O328">
        <f>IF(実施計画様式!O328="",0,IFERROR(VLOOKUP(実施計画様式!O328,―!$O$1:$P$12,2,FALSE),"error"))</f>
        <v>0</v>
      </c>
      <c r="P328">
        <f>IF(実施計画様式!P328="",0,IFERROR(VLOOKUP(実施計画様式!P328,―!$O$1:$P$12,2,FALSE),"error"))</f>
        <v>0</v>
      </c>
      <c r="Q328">
        <f>IF(実施計画様式!Q328="",0,1)</f>
        <v>0</v>
      </c>
      <c r="R328" t="s">
        <v>7625</v>
      </c>
      <c r="S328" t="s">
        <v>7625</v>
      </c>
      <c r="T328">
        <f>IF(実施計画様式!T328="",0,1)</f>
        <v>0</v>
      </c>
      <c r="U328">
        <f>IF(実施計画様式!U328="",0,1)</f>
        <v>0</v>
      </c>
      <c r="V328">
        <f>IF(実施計画様式!V328="",0,1)</f>
        <v>0</v>
      </c>
      <c r="W328">
        <f>IF(実施計画様式!W328="",0,1)</f>
        <v>0</v>
      </c>
      <c r="X328">
        <f>IF(実施計画様式!X328="",0,1)</f>
        <v>0</v>
      </c>
      <c r="Y328">
        <f>IF(実施計画様式!Y328="",0,1)</f>
        <v>0</v>
      </c>
      <c r="Z328">
        <f>IF(実施計画様式!Z328="",0,1)</f>
        <v>0</v>
      </c>
      <c r="AA328">
        <f>IF(実施計画様式!AA328="",0,1)</f>
        <v>0</v>
      </c>
      <c r="AB328">
        <f>IF(実施計画様式!AB328="",0,IFERROR(VLOOKUP(実施計画様式!AB328,―!$Q$2:$R$3,2,FALSE),"error"))</f>
        <v>0</v>
      </c>
      <c r="AC328">
        <f>IF(実施計画様式!AC328="",0,IFERROR(VLOOKUP(実施計画様式!AC328,―!$S$2:$T$3,2,FALSE),"error"))</f>
        <v>0</v>
      </c>
      <c r="AD328">
        <f>IF(実施計画様式!AD328="",0,IFERROR(VLOOKUP(実施計画様式!AD328,―!$U$2:$V$3,2,FALSE),"error"))</f>
        <v>0</v>
      </c>
      <c r="AE328">
        <f>IF(実施計画様式!AE328="",0,IFERROR(VLOOKUP(実施計画様式!AE328,―!$W$2:$X$3,2,FALSE),"error"))</f>
        <v>0</v>
      </c>
      <c r="AF328">
        <f>IF(実施計画様式!AF328="",0,IFERROR(VLOOKUP(実施計画様式!AF328,―!$AP$29:$AQ$29,2,FALSE),"error"))</f>
        <v>0</v>
      </c>
      <c r="AG328">
        <f>IF(実施計画様式!AG328="",0,IFERROR(VLOOKUP(実施計画様式!AG328,―!Y:Z,2,FALSE),"error"))</f>
        <v>0</v>
      </c>
      <c r="AH328">
        <f>IF(実施計画様式!AH328="",0,IFERROR(VLOOKUP(実施計画様式!AH328,―!AA:AB,2,FALSE),"error"))</f>
        <v>0</v>
      </c>
      <c r="AI328">
        <f>IF(実施計画様式!AI328="",0,IFERROR(VLOOKUP(実施計画様式!AI328,―!AN:AO,2,FALSE),"error"))</f>
        <v>0</v>
      </c>
      <c r="AJ328">
        <f>IF(実施計画様式!AJ328="",0,IFERROR(VLOOKUP(実施計画様式!AJ328,―!AN:AO,2,FALSE),"error"))</f>
        <v>0</v>
      </c>
      <c r="AK328">
        <f>IF(実施計画様式!AK328="",0,IFERROR(VLOOKUP(実施計画様式!AK328,―!AN:AO,2,FALSE),"error"))</f>
        <v>0</v>
      </c>
      <c r="AL328">
        <f>IF(実施計画様式!AL328="",0,1)</f>
        <v>0</v>
      </c>
      <c r="AM328">
        <f>IF(実施計画様式!AM328="",0,IFERROR(VLOOKUP(実施計画様式!AM328,―!$AP$10:$AQ$23,2,FALSE),"error"))</f>
        <v>0</v>
      </c>
      <c r="AN328">
        <f>IF(実施計画様式!AN328="",0,IFERROR(VLOOKUP(実施計画様式!AN328,―!$AP$39:$AQ$44,2,FALSE),"error"))</f>
        <v>0</v>
      </c>
      <c r="AO328">
        <f>IF(実施計画様式!AO328="",0,IFERROR(VLOOKUP(実施計画様式!AO328,参考資料1_対象分野リスト!$B$2:$C$46,2,FALSE),"error"))</f>
        <v>0</v>
      </c>
      <c r="AP328">
        <f>IF(実施計画様式!AP328="",0,IFERROR(VLOOKUP(実施計画様式!AP328,参考資料1_対象分野リスト!$B$2:$C$46,2,FALSE),"error"))</f>
        <v>0</v>
      </c>
      <c r="AQ328">
        <f>IF(実施計画様式!AQ328="",0,IFERROR(VLOOKUP(実施計画様式!AQ328,参考資料1_対象分野リスト!$B$2:$C$46,2,FALSE),"error"))</f>
        <v>0</v>
      </c>
      <c r="AR328">
        <f>IF(実施計画様式!AR328="",0,IFERROR(VLOOKUP(実施計画様式!AR328,参考資料1_対象分野リスト!$B$2:$C$46,2,FALSE),"error"))</f>
        <v>0</v>
      </c>
      <c r="AS328">
        <f>IF(実施計画様式!AS328="",0,IFERROR(VLOOKUP(実施計画様式!AS328,参考資料1_対象分野リスト!$E$5:$F$35,2,FALSE),"error"))</f>
        <v>0</v>
      </c>
      <c r="BB328">
        <f>IF(実施計画様式!BB328="",0,IFERROR(VLOOKUP(実施計画様式!BB328,―!AK:AL,2,FALSE),"error"))</f>
        <v>0</v>
      </c>
      <c r="BC328" t="str">
        <f t="shared" si="25"/>
        <v/>
      </c>
      <c r="BF328">
        <v>99</v>
      </c>
      <c r="BG328" t="str">
        <f t="shared" si="28"/>
        <v/>
      </c>
      <c r="BH328" t="str">
        <f>IF(AG328&gt;0,IF(VLOOKUP($B$62,―!$Y$2:$Z$25,2,FALSE)&lt;分岐管理シート!AG328,"予算化方法","予算化方法_未定なし"),"")</f>
        <v/>
      </c>
      <c r="BI328" t="str">
        <f t="shared" si="29"/>
        <v/>
      </c>
      <c r="BJ328" t="str">
        <f t="shared" si="30"/>
        <v/>
      </c>
      <c r="BK328" t="str">
        <f t="shared" si="31"/>
        <v/>
      </c>
      <c r="BL328" t="str">
        <f>_xlfn.IFNA(IF(AND(D328=1,M328=1),INDEX(―!$O$20:$P$26,MATCH(分岐管理シート!N328*100,―!$P$20:$P$26,0),1),""),"")</f>
        <v/>
      </c>
      <c r="BM328" t="str">
        <f>_xlfn.IFNA(IF(AND(D328=1,M328=1),INDEX(―!$O$17:$P$19,MATCH(9-分岐管理シート!N328-分岐管理シート!O328,―!$P$17:$P$19,0),1),""),"")</f>
        <v/>
      </c>
      <c r="BN328" t="str">
        <f>IF(AE328&lt;2,"",―!$AP$28)</f>
        <v/>
      </c>
      <c r="BO328" t="str">
        <f t="shared" si="27"/>
        <v/>
      </c>
      <c r="BP328" t="str">
        <f t="shared" si="32"/>
        <v/>
      </c>
      <c r="BR328">
        <f t="shared" si="26"/>
        <v>0</v>
      </c>
    </row>
    <row r="329" spans="3:70" x14ac:dyDescent="0.15">
      <c r="C329">
        <v>257</v>
      </c>
      <c r="D329" s="22">
        <f>IF(実施計画様式!D329="",0,IFERROR(VLOOKUP(実施計画様式!D329,―!A:B,2,FALSE),"error"))</f>
        <v>0</v>
      </c>
      <c r="E329">
        <f>IF(実施計画様式!E329="",0,IFERROR(VLOOKUP(実施計画様式!E329,―!$C$40:$D$47,2,FALSE),"error"))</f>
        <v>0</v>
      </c>
      <c r="F329">
        <f>IF(実施計画様式!F329="",0,IFERROR(VLOOKUP(実施計画様式!F329,―!$E$2:$F$2,2,FALSE),"error"))</f>
        <v>0</v>
      </c>
      <c r="G329">
        <f>IFERROR(VLOOKUP(実施計画様式!G329,―!$G$2:$H$2,2,FALSE),0)</f>
        <v>0</v>
      </c>
      <c r="H329">
        <f>IF(実施計画様式!H329="",0,1)</f>
        <v>0</v>
      </c>
      <c r="I329">
        <f>IF(実施計画様式!I329="",0,IFERROR(VLOOKUP(実施計画様式!I329,―!$I$2:$J$2,2,FALSE),"error"))</f>
        <v>0</v>
      </c>
      <c r="J329">
        <f>IF(実施計画様式!J329="",0,1)</f>
        <v>0</v>
      </c>
      <c r="K329">
        <f>IF(実施計画様式!K329="",0,IFERROR(VLOOKUP(実施計画様式!K329,―!K:L,2,FALSE),"error"))</f>
        <v>0</v>
      </c>
      <c r="L329">
        <f>IF(実施計画様式!L329="",0,IFERROR(VLOOKUP(実施計画様式!L329,―!$M$2:$N$2,2,FALSE),"error"))</f>
        <v>0</v>
      </c>
      <c r="M329">
        <f>IFERROR(VLOOKUP(実施計画様式!M329,―!O:P,2,FALSE),0)</f>
        <v>0</v>
      </c>
      <c r="N329">
        <f>IF(実施計画様式!N329="",0,IFERROR(VLOOKUP(実施計画様式!N329,―!$O$1:$P$12,2,FALSE),"error"))</f>
        <v>0</v>
      </c>
      <c r="O329">
        <f>IF(実施計画様式!O329="",0,IFERROR(VLOOKUP(実施計画様式!O329,―!$O$1:$P$12,2,FALSE),"error"))</f>
        <v>0</v>
      </c>
      <c r="P329">
        <f>IF(実施計画様式!P329="",0,IFERROR(VLOOKUP(実施計画様式!P329,―!$O$1:$P$12,2,FALSE),"error"))</f>
        <v>0</v>
      </c>
      <c r="Q329">
        <f>IF(実施計画様式!Q329="",0,1)</f>
        <v>0</v>
      </c>
      <c r="R329" t="s">
        <v>7625</v>
      </c>
      <c r="S329" t="s">
        <v>7625</v>
      </c>
      <c r="T329">
        <f>IF(実施計画様式!T329="",0,1)</f>
        <v>0</v>
      </c>
      <c r="U329">
        <f>IF(実施計画様式!U329="",0,1)</f>
        <v>0</v>
      </c>
      <c r="V329">
        <f>IF(実施計画様式!V329="",0,1)</f>
        <v>0</v>
      </c>
      <c r="W329">
        <f>IF(実施計画様式!W329="",0,1)</f>
        <v>0</v>
      </c>
      <c r="X329">
        <f>IF(実施計画様式!X329="",0,1)</f>
        <v>0</v>
      </c>
      <c r="Y329">
        <f>IF(実施計画様式!Y329="",0,1)</f>
        <v>0</v>
      </c>
      <c r="Z329">
        <f>IF(実施計画様式!Z329="",0,1)</f>
        <v>0</v>
      </c>
      <c r="AA329">
        <f>IF(実施計画様式!AA329="",0,1)</f>
        <v>0</v>
      </c>
      <c r="AB329">
        <f>IF(実施計画様式!AB329="",0,IFERROR(VLOOKUP(実施計画様式!AB329,―!$Q$2:$R$3,2,FALSE),"error"))</f>
        <v>0</v>
      </c>
      <c r="AC329">
        <f>IF(実施計画様式!AC329="",0,IFERROR(VLOOKUP(実施計画様式!AC329,―!$S$2:$T$3,2,FALSE),"error"))</f>
        <v>0</v>
      </c>
      <c r="AD329">
        <f>IF(実施計画様式!AD329="",0,IFERROR(VLOOKUP(実施計画様式!AD329,―!$U$2:$V$3,2,FALSE),"error"))</f>
        <v>0</v>
      </c>
      <c r="AE329">
        <f>IF(実施計画様式!AE329="",0,IFERROR(VLOOKUP(実施計画様式!AE329,―!$W$2:$X$3,2,FALSE),"error"))</f>
        <v>0</v>
      </c>
      <c r="AF329">
        <f>IF(実施計画様式!AF329="",0,IFERROR(VLOOKUP(実施計画様式!AF329,―!$AP$29:$AQ$29,2,FALSE),"error"))</f>
        <v>0</v>
      </c>
      <c r="AG329">
        <f>IF(実施計画様式!AG329="",0,IFERROR(VLOOKUP(実施計画様式!AG329,―!Y:Z,2,FALSE),"error"))</f>
        <v>0</v>
      </c>
      <c r="AH329">
        <f>IF(実施計画様式!AH329="",0,IFERROR(VLOOKUP(実施計画様式!AH329,―!AA:AB,2,FALSE),"error"))</f>
        <v>0</v>
      </c>
      <c r="AI329">
        <f>IF(実施計画様式!AI329="",0,IFERROR(VLOOKUP(実施計画様式!AI329,―!AN:AO,2,FALSE),"error"))</f>
        <v>0</v>
      </c>
      <c r="AJ329">
        <f>IF(実施計画様式!AJ329="",0,IFERROR(VLOOKUP(実施計画様式!AJ329,―!AN:AO,2,FALSE),"error"))</f>
        <v>0</v>
      </c>
      <c r="AK329">
        <f>IF(実施計画様式!AK329="",0,IFERROR(VLOOKUP(実施計画様式!AK329,―!AN:AO,2,FALSE),"error"))</f>
        <v>0</v>
      </c>
      <c r="AL329">
        <f>IF(実施計画様式!AL329="",0,1)</f>
        <v>0</v>
      </c>
      <c r="AM329">
        <f>IF(実施計画様式!AM329="",0,IFERROR(VLOOKUP(実施計画様式!AM329,―!$AP$10:$AQ$23,2,FALSE),"error"))</f>
        <v>0</v>
      </c>
      <c r="AN329">
        <f>IF(実施計画様式!AN329="",0,IFERROR(VLOOKUP(実施計画様式!AN329,―!$AP$39:$AQ$44,2,FALSE),"error"))</f>
        <v>0</v>
      </c>
      <c r="AO329">
        <f>IF(実施計画様式!AO329="",0,IFERROR(VLOOKUP(実施計画様式!AO329,参考資料1_対象分野リスト!$B$2:$C$46,2,FALSE),"error"))</f>
        <v>0</v>
      </c>
      <c r="AP329">
        <f>IF(実施計画様式!AP329="",0,IFERROR(VLOOKUP(実施計画様式!AP329,参考資料1_対象分野リスト!$B$2:$C$46,2,FALSE),"error"))</f>
        <v>0</v>
      </c>
      <c r="AQ329">
        <f>IF(実施計画様式!AQ329="",0,IFERROR(VLOOKUP(実施計画様式!AQ329,参考資料1_対象分野リスト!$B$2:$C$46,2,FALSE),"error"))</f>
        <v>0</v>
      </c>
      <c r="AR329">
        <f>IF(実施計画様式!AR329="",0,IFERROR(VLOOKUP(実施計画様式!AR329,参考資料1_対象分野リスト!$B$2:$C$46,2,FALSE),"error"))</f>
        <v>0</v>
      </c>
      <c r="AS329">
        <f>IF(実施計画様式!AS329="",0,IFERROR(VLOOKUP(実施計画様式!AS329,参考資料1_対象分野リスト!$E$5:$F$35,2,FALSE),"error"))</f>
        <v>0</v>
      </c>
      <c r="BB329">
        <f>IF(実施計画様式!BB329="",0,IFERROR(VLOOKUP(実施計画様式!BB329,―!AK:AL,2,FALSE),"error"))</f>
        <v>0</v>
      </c>
      <c r="BC329" t="str">
        <f t="shared" si="25"/>
        <v/>
      </c>
      <c r="BF329">
        <v>99</v>
      </c>
      <c r="BG329" t="str">
        <f t="shared" si="28"/>
        <v/>
      </c>
      <c r="BH329" t="str">
        <f>IF(AG329&gt;0,IF(VLOOKUP($B$62,―!$Y$2:$Z$25,2,FALSE)&lt;分岐管理シート!AG329,"予算化方法","予算化方法_未定なし"),"")</f>
        <v/>
      </c>
      <c r="BI329" t="str">
        <f t="shared" si="29"/>
        <v/>
      </c>
      <c r="BJ329" t="str">
        <f t="shared" si="30"/>
        <v/>
      </c>
      <c r="BK329" t="str">
        <f t="shared" si="31"/>
        <v/>
      </c>
      <c r="BL329" t="str">
        <f>_xlfn.IFNA(IF(AND(D329=1,M329=1),INDEX(―!$O$20:$P$26,MATCH(分岐管理シート!N329*100,―!$P$20:$P$26,0),1),""),"")</f>
        <v/>
      </c>
      <c r="BM329" t="str">
        <f>_xlfn.IFNA(IF(AND(D329=1,M329=1),INDEX(―!$O$17:$P$19,MATCH(9-分岐管理シート!N329-分岐管理シート!O329,―!$P$17:$P$19,0),1),""),"")</f>
        <v/>
      </c>
      <c r="BN329" t="str">
        <f>IF(AE329&lt;2,"",―!$AP$28)</f>
        <v/>
      </c>
      <c r="BO329" t="str">
        <f t="shared" si="27"/>
        <v/>
      </c>
      <c r="BP329" t="str">
        <f t="shared" si="32"/>
        <v/>
      </c>
      <c r="BR329">
        <f t="shared" si="26"/>
        <v>0</v>
      </c>
    </row>
    <row r="330" spans="3:70" x14ac:dyDescent="0.15">
      <c r="C330">
        <v>258</v>
      </c>
      <c r="D330" s="22">
        <f>IF(実施計画様式!D330="",0,IFERROR(VLOOKUP(実施計画様式!D330,―!A:B,2,FALSE),"error"))</f>
        <v>0</v>
      </c>
      <c r="E330">
        <f>IF(実施計画様式!E330="",0,IFERROR(VLOOKUP(実施計画様式!E330,―!$C$40:$D$47,2,FALSE),"error"))</f>
        <v>0</v>
      </c>
      <c r="F330">
        <f>IF(実施計画様式!F330="",0,IFERROR(VLOOKUP(実施計画様式!F330,―!$E$2:$F$2,2,FALSE),"error"))</f>
        <v>0</v>
      </c>
      <c r="G330">
        <f>IFERROR(VLOOKUP(実施計画様式!G330,―!$G$2:$H$2,2,FALSE),0)</f>
        <v>0</v>
      </c>
      <c r="H330">
        <f>IF(実施計画様式!H330="",0,1)</f>
        <v>0</v>
      </c>
      <c r="I330">
        <f>IF(実施計画様式!I330="",0,IFERROR(VLOOKUP(実施計画様式!I330,―!$I$2:$J$2,2,FALSE),"error"))</f>
        <v>0</v>
      </c>
      <c r="J330">
        <f>IF(実施計画様式!J330="",0,1)</f>
        <v>0</v>
      </c>
      <c r="K330">
        <f>IF(実施計画様式!K330="",0,IFERROR(VLOOKUP(実施計画様式!K330,―!K:L,2,FALSE),"error"))</f>
        <v>0</v>
      </c>
      <c r="L330">
        <f>IF(実施計画様式!L330="",0,IFERROR(VLOOKUP(実施計画様式!L330,―!$M$2:$N$2,2,FALSE),"error"))</f>
        <v>0</v>
      </c>
      <c r="M330">
        <f>IFERROR(VLOOKUP(実施計画様式!M330,―!O:P,2,FALSE),0)</f>
        <v>0</v>
      </c>
      <c r="N330">
        <f>IF(実施計画様式!N330="",0,IFERROR(VLOOKUP(実施計画様式!N330,―!$O$1:$P$12,2,FALSE),"error"))</f>
        <v>0</v>
      </c>
      <c r="O330">
        <f>IF(実施計画様式!O330="",0,IFERROR(VLOOKUP(実施計画様式!O330,―!$O$1:$P$12,2,FALSE),"error"))</f>
        <v>0</v>
      </c>
      <c r="P330">
        <f>IF(実施計画様式!P330="",0,IFERROR(VLOOKUP(実施計画様式!P330,―!$O$1:$P$12,2,FALSE),"error"))</f>
        <v>0</v>
      </c>
      <c r="Q330">
        <f>IF(実施計画様式!Q330="",0,1)</f>
        <v>0</v>
      </c>
      <c r="R330" t="s">
        <v>7625</v>
      </c>
      <c r="S330" t="s">
        <v>7625</v>
      </c>
      <c r="T330">
        <f>IF(実施計画様式!T330="",0,1)</f>
        <v>0</v>
      </c>
      <c r="U330">
        <f>IF(実施計画様式!U330="",0,1)</f>
        <v>0</v>
      </c>
      <c r="V330">
        <f>IF(実施計画様式!V330="",0,1)</f>
        <v>0</v>
      </c>
      <c r="W330">
        <f>IF(実施計画様式!W330="",0,1)</f>
        <v>0</v>
      </c>
      <c r="X330">
        <f>IF(実施計画様式!X330="",0,1)</f>
        <v>0</v>
      </c>
      <c r="Y330">
        <f>IF(実施計画様式!Y330="",0,1)</f>
        <v>0</v>
      </c>
      <c r="Z330">
        <f>IF(実施計画様式!Z330="",0,1)</f>
        <v>0</v>
      </c>
      <c r="AA330">
        <f>IF(実施計画様式!AA330="",0,1)</f>
        <v>0</v>
      </c>
      <c r="AB330">
        <f>IF(実施計画様式!AB330="",0,IFERROR(VLOOKUP(実施計画様式!AB330,―!$Q$2:$R$3,2,FALSE),"error"))</f>
        <v>0</v>
      </c>
      <c r="AC330">
        <f>IF(実施計画様式!AC330="",0,IFERROR(VLOOKUP(実施計画様式!AC330,―!$S$2:$T$3,2,FALSE),"error"))</f>
        <v>0</v>
      </c>
      <c r="AD330">
        <f>IF(実施計画様式!AD330="",0,IFERROR(VLOOKUP(実施計画様式!AD330,―!$U$2:$V$3,2,FALSE),"error"))</f>
        <v>0</v>
      </c>
      <c r="AE330">
        <f>IF(実施計画様式!AE330="",0,IFERROR(VLOOKUP(実施計画様式!AE330,―!$W$2:$X$3,2,FALSE),"error"))</f>
        <v>0</v>
      </c>
      <c r="AF330">
        <f>IF(実施計画様式!AF330="",0,IFERROR(VLOOKUP(実施計画様式!AF330,―!$AP$29:$AQ$29,2,FALSE),"error"))</f>
        <v>0</v>
      </c>
      <c r="AG330">
        <f>IF(実施計画様式!AG330="",0,IFERROR(VLOOKUP(実施計画様式!AG330,―!Y:Z,2,FALSE),"error"))</f>
        <v>0</v>
      </c>
      <c r="AH330">
        <f>IF(実施計画様式!AH330="",0,IFERROR(VLOOKUP(実施計画様式!AH330,―!AA:AB,2,FALSE),"error"))</f>
        <v>0</v>
      </c>
      <c r="AI330">
        <f>IF(実施計画様式!AI330="",0,IFERROR(VLOOKUP(実施計画様式!AI330,―!AN:AO,2,FALSE),"error"))</f>
        <v>0</v>
      </c>
      <c r="AJ330">
        <f>IF(実施計画様式!AJ330="",0,IFERROR(VLOOKUP(実施計画様式!AJ330,―!AN:AO,2,FALSE),"error"))</f>
        <v>0</v>
      </c>
      <c r="AK330">
        <f>IF(実施計画様式!AK330="",0,IFERROR(VLOOKUP(実施計画様式!AK330,―!AN:AO,2,FALSE),"error"))</f>
        <v>0</v>
      </c>
      <c r="AL330">
        <f>IF(実施計画様式!AL330="",0,1)</f>
        <v>0</v>
      </c>
      <c r="AM330">
        <f>IF(実施計画様式!AM330="",0,IFERROR(VLOOKUP(実施計画様式!AM330,―!$AP$10:$AQ$23,2,FALSE),"error"))</f>
        <v>0</v>
      </c>
      <c r="AN330">
        <f>IF(実施計画様式!AN330="",0,IFERROR(VLOOKUP(実施計画様式!AN330,―!$AP$39:$AQ$44,2,FALSE),"error"))</f>
        <v>0</v>
      </c>
      <c r="AO330">
        <f>IF(実施計画様式!AO330="",0,IFERROR(VLOOKUP(実施計画様式!AO330,参考資料1_対象分野リスト!$B$2:$C$46,2,FALSE),"error"))</f>
        <v>0</v>
      </c>
      <c r="AP330">
        <f>IF(実施計画様式!AP330="",0,IFERROR(VLOOKUP(実施計画様式!AP330,参考資料1_対象分野リスト!$B$2:$C$46,2,FALSE),"error"))</f>
        <v>0</v>
      </c>
      <c r="AQ330">
        <f>IF(実施計画様式!AQ330="",0,IFERROR(VLOOKUP(実施計画様式!AQ330,参考資料1_対象分野リスト!$B$2:$C$46,2,FALSE),"error"))</f>
        <v>0</v>
      </c>
      <c r="AR330">
        <f>IF(実施計画様式!AR330="",0,IFERROR(VLOOKUP(実施計画様式!AR330,参考資料1_対象分野リスト!$B$2:$C$46,2,FALSE),"error"))</f>
        <v>0</v>
      </c>
      <c r="AS330">
        <f>IF(実施計画様式!AS330="",0,IFERROR(VLOOKUP(実施計画様式!AS330,参考資料1_対象分野リスト!$E$5:$F$35,2,FALSE),"error"))</f>
        <v>0</v>
      </c>
      <c r="BB330">
        <f>IF(実施計画様式!BB330="",0,IFERROR(VLOOKUP(実施計画様式!BB330,―!AK:AL,2,FALSE),"error"))</f>
        <v>0</v>
      </c>
      <c r="BC330" t="str">
        <f t="shared" ref="BC330:BC393" si="33">IF(D330=4,"",IF(D330=8,"",IF(D330=10,"支援開始時期_R7_通常","")))</f>
        <v/>
      </c>
      <c r="BF330">
        <v>99</v>
      </c>
      <c r="BG330" t="str">
        <f t="shared" si="28"/>
        <v/>
      </c>
      <c r="BH330" t="str">
        <f>IF(AG330&gt;0,IF(VLOOKUP($B$62,―!$Y$2:$Z$25,2,FALSE)&lt;分岐管理シート!AG330,"予算化方法","予算化方法_未定なし"),"")</f>
        <v/>
      </c>
      <c r="BI330" t="str">
        <f t="shared" si="29"/>
        <v/>
      </c>
      <c r="BJ330" t="str">
        <f t="shared" si="30"/>
        <v/>
      </c>
      <c r="BK330" t="str">
        <f t="shared" si="31"/>
        <v/>
      </c>
      <c r="BL330" t="str">
        <f>_xlfn.IFNA(IF(AND(D330=1,M330=1),INDEX(―!$O$20:$P$26,MATCH(分岐管理シート!N330*100,―!$P$20:$P$26,0),1),""),"")</f>
        <v/>
      </c>
      <c r="BM330" t="str">
        <f>_xlfn.IFNA(IF(AND(D330=1,M330=1),INDEX(―!$O$17:$P$19,MATCH(9-分岐管理シート!N330-分岐管理シート!O330,―!$P$17:$P$19,0),1),""),"")</f>
        <v/>
      </c>
      <c r="BN330" t="str">
        <f>IF(AE330&lt;2,"",―!$AP$28)</f>
        <v/>
      </c>
      <c r="BO330" t="str">
        <f t="shared" si="27"/>
        <v/>
      </c>
      <c r="BP330" t="str">
        <f t="shared" si="32"/>
        <v/>
      </c>
      <c r="BR330">
        <f t="shared" ref="BR330:BR393" si="34">COUNTIF(D330:BD330,"error")</f>
        <v>0</v>
      </c>
    </row>
    <row r="331" spans="3:70" x14ac:dyDescent="0.15">
      <c r="C331">
        <v>259</v>
      </c>
      <c r="D331" s="22">
        <f>IF(実施計画様式!D331="",0,IFERROR(VLOOKUP(実施計画様式!D331,―!A:B,2,FALSE),"error"))</f>
        <v>0</v>
      </c>
      <c r="E331">
        <f>IF(実施計画様式!E331="",0,IFERROR(VLOOKUP(実施計画様式!E331,―!$C$40:$D$47,2,FALSE),"error"))</f>
        <v>0</v>
      </c>
      <c r="F331">
        <f>IF(実施計画様式!F331="",0,IFERROR(VLOOKUP(実施計画様式!F331,―!$E$2:$F$2,2,FALSE),"error"))</f>
        <v>0</v>
      </c>
      <c r="G331">
        <f>IFERROR(VLOOKUP(実施計画様式!G331,―!$G$2:$H$2,2,FALSE),0)</f>
        <v>0</v>
      </c>
      <c r="H331">
        <f>IF(実施計画様式!H331="",0,1)</f>
        <v>0</v>
      </c>
      <c r="I331">
        <f>IF(実施計画様式!I331="",0,IFERROR(VLOOKUP(実施計画様式!I331,―!$I$2:$J$2,2,FALSE),"error"))</f>
        <v>0</v>
      </c>
      <c r="J331">
        <f>IF(実施計画様式!J331="",0,1)</f>
        <v>0</v>
      </c>
      <c r="K331">
        <f>IF(実施計画様式!K331="",0,IFERROR(VLOOKUP(実施計画様式!K331,―!K:L,2,FALSE),"error"))</f>
        <v>0</v>
      </c>
      <c r="L331">
        <f>IF(実施計画様式!L331="",0,IFERROR(VLOOKUP(実施計画様式!L331,―!$M$2:$N$2,2,FALSE),"error"))</f>
        <v>0</v>
      </c>
      <c r="M331">
        <f>IFERROR(VLOOKUP(実施計画様式!M331,―!O:P,2,FALSE),0)</f>
        <v>0</v>
      </c>
      <c r="N331">
        <f>IF(実施計画様式!N331="",0,IFERROR(VLOOKUP(実施計画様式!N331,―!$O$1:$P$12,2,FALSE),"error"))</f>
        <v>0</v>
      </c>
      <c r="O331">
        <f>IF(実施計画様式!O331="",0,IFERROR(VLOOKUP(実施計画様式!O331,―!$O$1:$P$12,2,FALSE),"error"))</f>
        <v>0</v>
      </c>
      <c r="P331">
        <f>IF(実施計画様式!P331="",0,IFERROR(VLOOKUP(実施計画様式!P331,―!$O$1:$P$12,2,FALSE),"error"))</f>
        <v>0</v>
      </c>
      <c r="Q331">
        <f>IF(実施計画様式!Q331="",0,1)</f>
        <v>0</v>
      </c>
      <c r="R331" t="s">
        <v>7625</v>
      </c>
      <c r="S331" t="s">
        <v>7625</v>
      </c>
      <c r="T331">
        <f>IF(実施計画様式!T331="",0,1)</f>
        <v>0</v>
      </c>
      <c r="U331">
        <f>IF(実施計画様式!U331="",0,1)</f>
        <v>0</v>
      </c>
      <c r="V331">
        <f>IF(実施計画様式!V331="",0,1)</f>
        <v>0</v>
      </c>
      <c r="W331">
        <f>IF(実施計画様式!W331="",0,1)</f>
        <v>0</v>
      </c>
      <c r="X331">
        <f>IF(実施計画様式!X331="",0,1)</f>
        <v>0</v>
      </c>
      <c r="Y331">
        <f>IF(実施計画様式!Y331="",0,1)</f>
        <v>0</v>
      </c>
      <c r="Z331">
        <f>IF(実施計画様式!Z331="",0,1)</f>
        <v>0</v>
      </c>
      <c r="AA331">
        <f>IF(実施計画様式!AA331="",0,1)</f>
        <v>0</v>
      </c>
      <c r="AB331">
        <f>IF(実施計画様式!AB331="",0,IFERROR(VLOOKUP(実施計画様式!AB331,―!$Q$2:$R$3,2,FALSE),"error"))</f>
        <v>0</v>
      </c>
      <c r="AC331">
        <f>IF(実施計画様式!AC331="",0,IFERROR(VLOOKUP(実施計画様式!AC331,―!$S$2:$T$3,2,FALSE),"error"))</f>
        <v>0</v>
      </c>
      <c r="AD331">
        <f>IF(実施計画様式!AD331="",0,IFERROR(VLOOKUP(実施計画様式!AD331,―!$U$2:$V$3,2,FALSE),"error"))</f>
        <v>0</v>
      </c>
      <c r="AE331">
        <f>IF(実施計画様式!AE331="",0,IFERROR(VLOOKUP(実施計画様式!AE331,―!$W$2:$X$3,2,FALSE),"error"))</f>
        <v>0</v>
      </c>
      <c r="AF331">
        <f>IF(実施計画様式!AF331="",0,IFERROR(VLOOKUP(実施計画様式!AF331,―!$AP$29:$AQ$29,2,FALSE),"error"))</f>
        <v>0</v>
      </c>
      <c r="AG331">
        <f>IF(実施計画様式!AG331="",0,IFERROR(VLOOKUP(実施計画様式!AG331,―!Y:Z,2,FALSE),"error"))</f>
        <v>0</v>
      </c>
      <c r="AH331">
        <f>IF(実施計画様式!AH331="",0,IFERROR(VLOOKUP(実施計画様式!AH331,―!AA:AB,2,FALSE),"error"))</f>
        <v>0</v>
      </c>
      <c r="AI331">
        <f>IF(実施計画様式!AI331="",0,IFERROR(VLOOKUP(実施計画様式!AI331,―!AN:AO,2,FALSE),"error"))</f>
        <v>0</v>
      </c>
      <c r="AJ331">
        <f>IF(実施計画様式!AJ331="",0,IFERROR(VLOOKUP(実施計画様式!AJ331,―!AN:AO,2,FALSE),"error"))</f>
        <v>0</v>
      </c>
      <c r="AK331">
        <f>IF(実施計画様式!AK331="",0,IFERROR(VLOOKUP(実施計画様式!AK331,―!AN:AO,2,FALSE),"error"))</f>
        <v>0</v>
      </c>
      <c r="AL331">
        <f>IF(実施計画様式!AL331="",0,1)</f>
        <v>0</v>
      </c>
      <c r="AM331">
        <f>IF(実施計画様式!AM331="",0,IFERROR(VLOOKUP(実施計画様式!AM331,―!$AP$10:$AQ$23,2,FALSE),"error"))</f>
        <v>0</v>
      </c>
      <c r="AN331">
        <f>IF(実施計画様式!AN331="",0,IFERROR(VLOOKUP(実施計画様式!AN331,―!$AP$39:$AQ$44,2,FALSE),"error"))</f>
        <v>0</v>
      </c>
      <c r="AO331">
        <f>IF(実施計画様式!AO331="",0,IFERROR(VLOOKUP(実施計画様式!AO331,参考資料1_対象分野リスト!$B$2:$C$46,2,FALSE),"error"))</f>
        <v>0</v>
      </c>
      <c r="AP331">
        <f>IF(実施計画様式!AP331="",0,IFERROR(VLOOKUP(実施計画様式!AP331,参考資料1_対象分野リスト!$B$2:$C$46,2,FALSE),"error"))</f>
        <v>0</v>
      </c>
      <c r="AQ331">
        <f>IF(実施計画様式!AQ331="",0,IFERROR(VLOOKUP(実施計画様式!AQ331,参考資料1_対象分野リスト!$B$2:$C$46,2,FALSE),"error"))</f>
        <v>0</v>
      </c>
      <c r="AR331">
        <f>IF(実施計画様式!AR331="",0,IFERROR(VLOOKUP(実施計画様式!AR331,参考資料1_対象分野リスト!$B$2:$C$46,2,FALSE),"error"))</f>
        <v>0</v>
      </c>
      <c r="AS331">
        <f>IF(実施計画様式!AS331="",0,IFERROR(VLOOKUP(実施計画様式!AS331,参考資料1_対象分野リスト!$E$5:$F$35,2,FALSE),"error"))</f>
        <v>0</v>
      </c>
      <c r="BB331">
        <f>IF(実施計画様式!BB331="",0,IFERROR(VLOOKUP(実施計画様式!BB331,―!AK:AL,2,FALSE),"error"))</f>
        <v>0</v>
      </c>
      <c r="BC331" t="str">
        <f t="shared" si="33"/>
        <v/>
      </c>
      <c r="BF331">
        <v>99</v>
      </c>
      <c r="BG331" t="str">
        <f t="shared" si="28"/>
        <v/>
      </c>
      <c r="BH331" t="str">
        <f>IF(AG331&gt;0,IF(VLOOKUP($B$62,―!$Y$2:$Z$25,2,FALSE)&lt;分岐管理シート!AG331,"予算化方法","予算化方法_未定なし"),"")</f>
        <v/>
      </c>
      <c r="BI331" t="str">
        <f t="shared" si="29"/>
        <v/>
      </c>
      <c r="BJ331" t="str">
        <f t="shared" si="30"/>
        <v/>
      </c>
      <c r="BK331" t="str">
        <f t="shared" si="31"/>
        <v/>
      </c>
      <c r="BL331" t="str">
        <f>_xlfn.IFNA(IF(AND(D331=1,M331=1),INDEX(―!$O$20:$P$26,MATCH(分岐管理シート!N331*100,―!$P$20:$P$26,0),1),""),"")</f>
        <v/>
      </c>
      <c r="BM331" t="str">
        <f>_xlfn.IFNA(IF(AND(D331=1,M331=1),INDEX(―!$O$17:$P$19,MATCH(9-分岐管理シート!N331-分岐管理シート!O331,―!$P$17:$P$19,0),1),""),"")</f>
        <v/>
      </c>
      <c r="BN331" t="str">
        <f>IF(AE331&lt;2,"",―!$AP$28)</f>
        <v/>
      </c>
      <c r="BO331" t="str">
        <f t="shared" ref="BO331:BO394" si="35">IF(AND(D331&lt;3,D331&gt;0),"対象分野_R7・R8補正","")</f>
        <v/>
      </c>
      <c r="BP331" t="str">
        <f t="shared" si="32"/>
        <v/>
      </c>
      <c r="BR331">
        <f t="shared" si="34"/>
        <v>0</v>
      </c>
    </row>
    <row r="332" spans="3:70" x14ac:dyDescent="0.15">
      <c r="C332">
        <v>260</v>
      </c>
      <c r="D332" s="22">
        <f>IF(実施計画様式!D332="",0,IFERROR(VLOOKUP(実施計画様式!D332,―!A:B,2,FALSE),"error"))</f>
        <v>0</v>
      </c>
      <c r="E332">
        <f>IF(実施計画様式!E332="",0,IFERROR(VLOOKUP(実施計画様式!E332,―!$C$40:$D$47,2,FALSE),"error"))</f>
        <v>0</v>
      </c>
      <c r="F332">
        <f>IF(実施計画様式!F332="",0,IFERROR(VLOOKUP(実施計画様式!F332,―!$E$2:$F$2,2,FALSE),"error"))</f>
        <v>0</v>
      </c>
      <c r="G332">
        <f>IFERROR(VLOOKUP(実施計画様式!G332,―!$G$2:$H$2,2,FALSE),0)</f>
        <v>0</v>
      </c>
      <c r="H332">
        <f>IF(実施計画様式!H332="",0,1)</f>
        <v>0</v>
      </c>
      <c r="I332">
        <f>IF(実施計画様式!I332="",0,IFERROR(VLOOKUP(実施計画様式!I332,―!$I$2:$J$2,2,FALSE),"error"))</f>
        <v>0</v>
      </c>
      <c r="J332">
        <f>IF(実施計画様式!J332="",0,1)</f>
        <v>0</v>
      </c>
      <c r="K332">
        <f>IF(実施計画様式!K332="",0,IFERROR(VLOOKUP(実施計画様式!K332,―!K:L,2,FALSE),"error"))</f>
        <v>0</v>
      </c>
      <c r="L332">
        <f>IF(実施計画様式!L332="",0,IFERROR(VLOOKUP(実施計画様式!L332,―!$M$2:$N$2,2,FALSE),"error"))</f>
        <v>0</v>
      </c>
      <c r="M332">
        <f>IFERROR(VLOOKUP(実施計画様式!M332,―!O:P,2,FALSE),0)</f>
        <v>0</v>
      </c>
      <c r="N332">
        <f>IF(実施計画様式!N332="",0,IFERROR(VLOOKUP(実施計画様式!N332,―!$O$1:$P$12,2,FALSE),"error"))</f>
        <v>0</v>
      </c>
      <c r="O332">
        <f>IF(実施計画様式!O332="",0,IFERROR(VLOOKUP(実施計画様式!O332,―!$O$1:$P$12,2,FALSE),"error"))</f>
        <v>0</v>
      </c>
      <c r="P332">
        <f>IF(実施計画様式!P332="",0,IFERROR(VLOOKUP(実施計画様式!P332,―!$O$1:$P$12,2,FALSE),"error"))</f>
        <v>0</v>
      </c>
      <c r="Q332">
        <f>IF(実施計画様式!Q332="",0,1)</f>
        <v>0</v>
      </c>
      <c r="R332" t="s">
        <v>7625</v>
      </c>
      <c r="S332" t="s">
        <v>7625</v>
      </c>
      <c r="T332">
        <f>IF(実施計画様式!T332="",0,1)</f>
        <v>0</v>
      </c>
      <c r="U332">
        <f>IF(実施計画様式!U332="",0,1)</f>
        <v>0</v>
      </c>
      <c r="V332">
        <f>IF(実施計画様式!V332="",0,1)</f>
        <v>0</v>
      </c>
      <c r="W332">
        <f>IF(実施計画様式!W332="",0,1)</f>
        <v>0</v>
      </c>
      <c r="X332">
        <f>IF(実施計画様式!X332="",0,1)</f>
        <v>0</v>
      </c>
      <c r="Y332">
        <f>IF(実施計画様式!Y332="",0,1)</f>
        <v>0</v>
      </c>
      <c r="Z332">
        <f>IF(実施計画様式!Z332="",0,1)</f>
        <v>0</v>
      </c>
      <c r="AA332">
        <f>IF(実施計画様式!AA332="",0,1)</f>
        <v>0</v>
      </c>
      <c r="AB332">
        <f>IF(実施計画様式!AB332="",0,IFERROR(VLOOKUP(実施計画様式!AB332,―!$Q$2:$R$3,2,FALSE),"error"))</f>
        <v>0</v>
      </c>
      <c r="AC332">
        <f>IF(実施計画様式!AC332="",0,IFERROR(VLOOKUP(実施計画様式!AC332,―!$S$2:$T$3,2,FALSE),"error"))</f>
        <v>0</v>
      </c>
      <c r="AD332">
        <f>IF(実施計画様式!AD332="",0,IFERROR(VLOOKUP(実施計画様式!AD332,―!$U$2:$V$3,2,FALSE),"error"))</f>
        <v>0</v>
      </c>
      <c r="AE332">
        <f>IF(実施計画様式!AE332="",0,IFERROR(VLOOKUP(実施計画様式!AE332,―!$W$2:$X$3,2,FALSE),"error"))</f>
        <v>0</v>
      </c>
      <c r="AF332">
        <f>IF(実施計画様式!AF332="",0,IFERROR(VLOOKUP(実施計画様式!AF332,―!$AP$29:$AQ$29,2,FALSE),"error"))</f>
        <v>0</v>
      </c>
      <c r="AG332">
        <f>IF(実施計画様式!AG332="",0,IFERROR(VLOOKUP(実施計画様式!AG332,―!Y:Z,2,FALSE),"error"))</f>
        <v>0</v>
      </c>
      <c r="AH332">
        <f>IF(実施計画様式!AH332="",0,IFERROR(VLOOKUP(実施計画様式!AH332,―!AA:AB,2,FALSE),"error"))</f>
        <v>0</v>
      </c>
      <c r="AI332">
        <f>IF(実施計画様式!AI332="",0,IFERROR(VLOOKUP(実施計画様式!AI332,―!AN:AO,2,FALSE),"error"))</f>
        <v>0</v>
      </c>
      <c r="AJ332">
        <f>IF(実施計画様式!AJ332="",0,IFERROR(VLOOKUP(実施計画様式!AJ332,―!AN:AO,2,FALSE),"error"))</f>
        <v>0</v>
      </c>
      <c r="AK332">
        <f>IF(実施計画様式!AK332="",0,IFERROR(VLOOKUP(実施計画様式!AK332,―!AN:AO,2,FALSE),"error"))</f>
        <v>0</v>
      </c>
      <c r="AL332">
        <f>IF(実施計画様式!AL332="",0,1)</f>
        <v>0</v>
      </c>
      <c r="AM332">
        <f>IF(実施計画様式!AM332="",0,IFERROR(VLOOKUP(実施計画様式!AM332,―!$AP$10:$AQ$23,2,FALSE),"error"))</f>
        <v>0</v>
      </c>
      <c r="AN332">
        <f>IF(実施計画様式!AN332="",0,IFERROR(VLOOKUP(実施計画様式!AN332,―!$AP$39:$AQ$44,2,FALSE),"error"))</f>
        <v>0</v>
      </c>
      <c r="AO332">
        <f>IF(実施計画様式!AO332="",0,IFERROR(VLOOKUP(実施計画様式!AO332,参考資料1_対象分野リスト!$B$2:$C$46,2,FALSE),"error"))</f>
        <v>0</v>
      </c>
      <c r="AP332">
        <f>IF(実施計画様式!AP332="",0,IFERROR(VLOOKUP(実施計画様式!AP332,参考資料1_対象分野リスト!$B$2:$C$46,2,FALSE),"error"))</f>
        <v>0</v>
      </c>
      <c r="AQ332">
        <f>IF(実施計画様式!AQ332="",0,IFERROR(VLOOKUP(実施計画様式!AQ332,参考資料1_対象分野リスト!$B$2:$C$46,2,FALSE),"error"))</f>
        <v>0</v>
      </c>
      <c r="AR332">
        <f>IF(実施計画様式!AR332="",0,IFERROR(VLOOKUP(実施計画様式!AR332,参考資料1_対象分野リスト!$B$2:$C$46,2,FALSE),"error"))</f>
        <v>0</v>
      </c>
      <c r="AS332">
        <f>IF(実施計画様式!AS332="",0,IFERROR(VLOOKUP(実施計画様式!AS332,参考資料1_対象分野リスト!$E$5:$F$35,2,FALSE),"error"))</f>
        <v>0</v>
      </c>
      <c r="BB332">
        <f>IF(実施計画様式!BB332="",0,IFERROR(VLOOKUP(実施計画様式!BB332,―!AK:AL,2,FALSE),"error"))</f>
        <v>0</v>
      </c>
      <c r="BC332" t="str">
        <f t="shared" si="33"/>
        <v/>
      </c>
      <c r="BF332">
        <v>99</v>
      </c>
      <c r="BG332" t="str">
        <f t="shared" ref="BG332:BG395" si="36">IF(D332=1,"予算化時期_R7補正",IF(D332&gt;1,"予算化時期_R8",""))</f>
        <v/>
      </c>
      <c r="BH332" t="str">
        <f>IF(AG332&gt;0,IF(VLOOKUP($B$62,―!$Y$2:$Z$25,2,FALSE)&lt;分岐管理シート!AG332,"予算化方法","予算化方法_未定なし"),"")</f>
        <v/>
      </c>
      <c r="BI332" t="str">
        <f t="shared" ref="BI332:BI395" si="37">IF(D332=1,"予算区分_R8_通常",IF(D332&gt;1,"予算区分_R8_のみ",""))</f>
        <v/>
      </c>
      <c r="BJ332" t="str">
        <f t="shared" ref="BJ332:BJ395" si="38">IF(D332=1,"経済対策との関係_R7補正",IF(D332=2,"経済対策との関係_R8補正",""))</f>
        <v/>
      </c>
      <c r="BK332" t="str">
        <f t="shared" ref="BK332:BK395" si="39">IF(D332=1,"種類_推奨事業メニュー_R7補正",IF(D332=2,"種類_推奨事業メニュー_R8補正",""))</f>
        <v/>
      </c>
      <c r="BL332" t="str">
        <f>_xlfn.IFNA(IF(AND(D332=1,M332=1),INDEX(―!$O$20:$P$26,MATCH(分岐管理シート!N332*100,―!$P$20:$P$26,0),1),""),"")</f>
        <v/>
      </c>
      <c r="BM332" t="str">
        <f>_xlfn.IFNA(IF(AND(D332=1,M332=1),INDEX(―!$O$17:$P$19,MATCH(9-分岐管理シート!N332-分岐管理シート!O332,―!$P$17:$P$19,0),1),""),"")</f>
        <v/>
      </c>
      <c r="BN332" t="str">
        <f>IF(AE332&lt;2,"",―!$AP$28)</f>
        <v/>
      </c>
      <c r="BO332" t="str">
        <f t="shared" si="35"/>
        <v/>
      </c>
      <c r="BP332" t="str">
        <f t="shared" ref="BP332:BP395" si="40">IF(AND(SUM(AN332:AQ332)&gt;=181,SUM(AN332:AQ332)&lt;=936),"農林水産・食品分野の細分化項目",IF(SUM(AN332:AQ332)&gt;936,"中小企業・小規模事業者の賃上げ環境整備の細分化項目",""))</f>
        <v/>
      </c>
      <c r="BR332">
        <f t="shared" si="34"/>
        <v>0</v>
      </c>
    </row>
    <row r="333" spans="3:70" x14ac:dyDescent="0.15">
      <c r="C333">
        <v>261</v>
      </c>
      <c r="D333" s="22">
        <f>IF(実施計画様式!D333="",0,IFERROR(VLOOKUP(実施計画様式!D333,―!A:B,2,FALSE),"error"))</f>
        <v>0</v>
      </c>
      <c r="E333">
        <f>IF(実施計画様式!E333="",0,IFERROR(VLOOKUP(実施計画様式!E333,―!$C$40:$D$47,2,FALSE),"error"))</f>
        <v>0</v>
      </c>
      <c r="F333">
        <f>IF(実施計画様式!F333="",0,IFERROR(VLOOKUP(実施計画様式!F333,―!$E$2:$F$2,2,FALSE),"error"))</f>
        <v>0</v>
      </c>
      <c r="G333">
        <f>IFERROR(VLOOKUP(実施計画様式!G333,―!$G$2:$H$2,2,FALSE),0)</f>
        <v>0</v>
      </c>
      <c r="H333">
        <f>IF(実施計画様式!H333="",0,1)</f>
        <v>0</v>
      </c>
      <c r="I333">
        <f>IF(実施計画様式!I333="",0,IFERROR(VLOOKUP(実施計画様式!I333,―!$I$2:$J$2,2,FALSE),"error"))</f>
        <v>0</v>
      </c>
      <c r="J333">
        <f>IF(実施計画様式!J333="",0,1)</f>
        <v>0</v>
      </c>
      <c r="K333">
        <f>IF(実施計画様式!K333="",0,IFERROR(VLOOKUP(実施計画様式!K333,―!K:L,2,FALSE),"error"))</f>
        <v>0</v>
      </c>
      <c r="L333">
        <f>IF(実施計画様式!L333="",0,IFERROR(VLOOKUP(実施計画様式!L333,―!$M$2:$N$2,2,FALSE),"error"))</f>
        <v>0</v>
      </c>
      <c r="M333">
        <f>IFERROR(VLOOKUP(実施計画様式!M333,―!O:P,2,FALSE),0)</f>
        <v>0</v>
      </c>
      <c r="N333">
        <f>IF(実施計画様式!N333="",0,IFERROR(VLOOKUP(実施計画様式!N333,―!$O$1:$P$12,2,FALSE),"error"))</f>
        <v>0</v>
      </c>
      <c r="O333">
        <f>IF(実施計画様式!O333="",0,IFERROR(VLOOKUP(実施計画様式!O333,―!$O$1:$P$12,2,FALSE),"error"))</f>
        <v>0</v>
      </c>
      <c r="P333">
        <f>IF(実施計画様式!P333="",0,IFERROR(VLOOKUP(実施計画様式!P333,―!$O$1:$P$12,2,FALSE),"error"))</f>
        <v>0</v>
      </c>
      <c r="Q333">
        <f>IF(実施計画様式!Q333="",0,1)</f>
        <v>0</v>
      </c>
      <c r="R333" t="s">
        <v>7625</v>
      </c>
      <c r="S333" t="s">
        <v>7625</v>
      </c>
      <c r="T333">
        <f>IF(実施計画様式!T333="",0,1)</f>
        <v>0</v>
      </c>
      <c r="U333">
        <f>IF(実施計画様式!U333="",0,1)</f>
        <v>0</v>
      </c>
      <c r="V333">
        <f>IF(実施計画様式!V333="",0,1)</f>
        <v>0</v>
      </c>
      <c r="W333">
        <f>IF(実施計画様式!W333="",0,1)</f>
        <v>0</v>
      </c>
      <c r="X333">
        <f>IF(実施計画様式!X333="",0,1)</f>
        <v>0</v>
      </c>
      <c r="Y333">
        <f>IF(実施計画様式!Y333="",0,1)</f>
        <v>0</v>
      </c>
      <c r="Z333">
        <f>IF(実施計画様式!Z333="",0,1)</f>
        <v>0</v>
      </c>
      <c r="AA333">
        <f>IF(実施計画様式!AA333="",0,1)</f>
        <v>0</v>
      </c>
      <c r="AB333">
        <f>IF(実施計画様式!AB333="",0,IFERROR(VLOOKUP(実施計画様式!AB333,―!$Q$2:$R$3,2,FALSE),"error"))</f>
        <v>0</v>
      </c>
      <c r="AC333">
        <f>IF(実施計画様式!AC333="",0,IFERROR(VLOOKUP(実施計画様式!AC333,―!$S$2:$T$3,2,FALSE),"error"))</f>
        <v>0</v>
      </c>
      <c r="AD333">
        <f>IF(実施計画様式!AD333="",0,IFERROR(VLOOKUP(実施計画様式!AD333,―!$U$2:$V$3,2,FALSE),"error"))</f>
        <v>0</v>
      </c>
      <c r="AE333">
        <f>IF(実施計画様式!AE333="",0,IFERROR(VLOOKUP(実施計画様式!AE333,―!$W$2:$X$3,2,FALSE),"error"))</f>
        <v>0</v>
      </c>
      <c r="AF333">
        <f>IF(実施計画様式!AF333="",0,IFERROR(VLOOKUP(実施計画様式!AF333,―!$AP$29:$AQ$29,2,FALSE),"error"))</f>
        <v>0</v>
      </c>
      <c r="AG333">
        <f>IF(実施計画様式!AG333="",0,IFERROR(VLOOKUP(実施計画様式!AG333,―!Y:Z,2,FALSE),"error"))</f>
        <v>0</v>
      </c>
      <c r="AH333">
        <f>IF(実施計画様式!AH333="",0,IFERROR(VLOOKUP(実施計画様式!AH333,―!AA:AB,2,FALSE),"error"))</f>
        <v>0</v>
      </c>
      <c r="AI333">
        <f>IF(実施計画様式!AI333="",0,IFERROR(VLOOKUP(実施計画様式!AI333,―!AN:AO,2,FALSE),"error"))</f>
        <v>0</v>
      </c>
      <c r="AJ333">
        <f>IF(実施計画様式!AJ333="",0,IFERROR(VLOOKUP(実施計画様式!AJ333,―!AN:AO,2,FALSE),"error"))</f>
        <v>0</v>
      </c>
      <c r="AK333">
        <f>IF(実施計画様式!AK333="",0,IFERROR(VLOOKUP(実施計画様式!AK333,―!AN:AO,2,FALSE),"error"))</f>
        <v>0</v>
      </c>
      <c r="AL333">
        <f>IF(実施計画様式!AL333="",0,1)</f>
        <v>0</v>
      </c>
      <c r="AM333">
        <f>IF(実施計画様式!AM333="",0,IFERROR(VLOOKUP(実施計画様式!AM333,―!$AP$10:$AQ$23,2,FALSE),"error"))</f>
        <v>0</v>
      </c>
      <c r="AN333">
        <f>IF(実施計画様式!AN333="",0,IFERROR(VLOOKUP(実施計画様式!AN333,―!$AP$39:$AQ$44,2,FALSE),"error"))</f>
        <v>0</v>
      </c>
      <c r="AO333">
        <f>IF(実施計画様式!AO333="",0,IFERROR(VLOOKUP(実施計画様式!AO333,参考資料1_対象分野リスト!$B$2:$C$46,2,FALSE),"error"))</f>
        <v>0</v>
      </c>
      <c r="AP333">
        <f>IF(実施計画様式!AP333="",0,IFERROR(VLOOKUP(実施計画様式!AP333,参考資料1_対象分野リスト!$B$2:$C$46,2,FALSE),"error"))</f>
        <v>0</v>
      </c>
      <c r="AQ333">
        <f>IF(実施計画様式!AQ333="",0,IFERROR(VLOOKUP(実施計画様式!AQ333,参考資料1_対象分野リスト!$B$2:$C$46,2,FALSE),"error"))</f>
        <v>0</v>
      </c>
      <c r="AR333">
        <f>IF(実施計画様式!AR333="",0,IFERROR(VLOOKUP(実施計画様式!AR333,参考資料1_対象分野リスト!$B$2:$C$46,2,FALSE),"error"))</f>
        <v>0</v>
      </c>
      <c r="AS333">
        <f>IF(実施計画様式!AS333="",0,IFERROR(VLOOKUP(実施計画様式!AS333,参考資料1_対象分野リスト!$E$5:$F$35,2,FALSE),"error"))</f>
        <v>0</v>
      </c>
      <c r="BB333">
        <f>IF(実施計画様式!BB333="",0,IFERROR(VLOOKUP(実施計画様式!BB333,―!AK:AL,2,FALSE),"error"))</f>
        <v>0</v>
      </c>
      <c r="BC333" t="str">
        <f t="shared" si="33"/>
        <v/>
      </c>
      <c r="BF333">
        <v>99</v>
      </c>
      <c r="BG333" t="str">
        <f t="shared" si="36"/>
        <v/>
      </c>
      <c r="BH333" t="str">
        <f>IF(AG333&gt;0,IF(VLOOKUP($B$62,―!$Y$2:$Z$25,2,FALSE)&lt;分岐管理シート!AG333,"予算化方法","予算化方法_未定なし"),"")</f>
        <v/>
      </c>
      <c r="BI333" t="str">
        <f t="shared" si="37"/>
        <v/>
      </c>
      <c r="BJ333" t="str">
        <f t="shared" si="38"/>
        <v/>
      </c>
      <c r="BK333" t="str">
        <f t="shared" si="39"/>
        <v/>
      </c>
      <c r="BL333" t="str">
        <f>_xlfn.IFNA(IF(AND(D333=1,M333=1),INDEX(―!$O$20:$P$26,MATCH(分岐管理シート!N333*100,―!$P$20:$P$26,0),1),""),"")</f>
        <v/>
      </c>
      <c r="BM333" t="str">
        <f>_xlfn.IFNA(IF(AND(D333=1,M333=1),INDEX(―!$O$17:$P$19,MATCH(9-分岐管理シート!N333-分岐管理シート!O333,―!$P$17:$P$19,0),1),""),"")</f>
        <v/>
      </c>
      <c r="BN333" t="str">
        <f>IF(AE333&lt;2,"",―!$AP$28)</f>
        <v/>
      </c>
      <c r="BO333" t="str">
        <f t="shared" si="35"/>
        <v/>
      </c>
      <c r="BP333" t="str">
        <f t="shared" si="40"/>
        <v/>
      </c>
      <c r="BR333">
        <f t="shared" si="34"/>
        <v>0</v>
      </c>
    </row>
    <row r="334" spans="3:70" x14ac:dyDescent="0.15">
      <c r="C334">
        <v>262</v>
      </c>
      <c r="D334" s="22">
        <f>IF(実施計画様式!D334="",0,IFERROR(VLOOKUP(実施計画様式!D334,―!A:B,2,FALSE),"error"))</f>
        <v>0</v>
      </c>
      <c r="E334">
        <f>IF(実施計画様式!E334="",0,IFERROR(VLOOKUP(実施計画様式!E334,―!$C$40:$D$47,2,FALSE),"error"))</f>
        <v>0</v>
      </c>
      <c r="F334">
        <f>IF(実施計画様式!F334="",0,IFERROR(VLOOKUP(実施計画様式!F334,―!$E$2:$F$2,2,FALSE),"error"))</f>
        <v>0</v>
      </c>
      <c r="G334">
        <f>IFERROR(VLOOKUP(実施計画様式!G334,―!$G$2:$H$2,2,FALSE),0)</f>
        <v>0</v>
      </c>
      <c r="H334">
        <f>IF(実施計画様式!H334="",0,1)</f>
        <v>0</v>
      </c>
      <c r="I334">
        <f>IF(実施計画様式!I334="",0,IFERROR(VLOOKUP(実施計画様式!I334,―!$I$2:$J$2,2,FALSE),"error"))</f>
        <v>0</v>
      </c>
      <c r="J334">
        <f>IF(実施計画様式!J334="",0,1)</f>
        <v>0</v>
      </c>
      <c r="K334">
        <f>IF(実施計画様式!K334="",0,IFERROR(VLOOKUP(実施計画様式!K334,―!K:L,2,FALSE),"error"))</f>
        <v>0</v>
      </c>
      <c r="L334">
        <f>IF(実施計画様式!L334="",0,IFERROR(VLOOKUP(実施計画様式!L334,―!$M$2:$N$2,2,FALSE),"error"))</f>
        <v>0</v>
      </c>
      <c r="M334">
        <f>IFERROR(VLOOKUP(実施計画様式!M334,―!O:P,2,FALSE),0)</f>
        <v>0</v>
      </c>
      <c r="N334">
        <f>IF(実施計画様式!N334="",0,IFERROR(VLOOKUP(実施計画様式!N334,―!$O$1:$P$12,2,FALSE),"error"))</f>
        <v>0</v>
      </c>
      <c r="O334">
        <f>IF(実施計画様式!O334="",0,IFERROR(VLOOKUP(実施計画様式!O334,―!$O$1:$P$12,2,FALSE),"error"))</f>
        <v>0</v>
      </c>
      <c r="P334">
        <f>IF(実施計画様式!P334="",0,IFERROR(VLOOKUP(実施計画様式!P334,―!$O$1:$P$12,2,FALSE),"error"))</f>
        <v>0</v>
      </c>
      <c r="Q334">
        <f>IF(実施計画様式!Q334="",0,1)</f>
        <v>0</v>
      </c>
      <c r="R334" t="s">
        <v>7625</v>
      </c>
      <c r="S334" t="s">
        <v>7625</v>
      </c>
      <c r="T334">
        <f>IF(実施計画様式!T334="",0,1)</f>
        <v>0</v>
      </c>
      <c r="U334">
        <f>IF(実施計画様式!U334="",0,1)</f>
        <v>0</v>
      </c>
      <c r="V334">
        <f>IF(実施計画様式!V334="",0,1)</f>
        <v>0</v>
      </c>
      <c r="W334">
        <f>IF(実施計画様式!W334="",0,1)</f>
        <v>0</v>
      </c>
      <c r="X334">
        <f>IF(実施計画様式!X334="",0,1)</f>
        <v>0</v>
      </c>
      <c r="Y334">
        <f>IF(実施計画様式!Y334="",0,1)</f>
        <v>0</v>
      </c>
      <c r="Z334">
        <f>IF(実施計画様式!Z334="",0,1)</f>
        <v>0</v>
      </c>
      <c r="AA334">
        <f>IF(実施計画様式!AA334="",0,1)</f>
        <v>0</v>
      </c>
      <c r="AB334">
        <f>IF(実施計画様式!AB334="",0,IFERROR(VLOOKUP(実施計画様式!AB334,―!$Q$2:$R$3,2,FALSE),"error"))</f>
        <v>0</v>
      </c>
      <c r="AC334">
        <f>IF(実施計画様式!AC334="",0,IFERROR(VLOOKUP(実施計画様式!AC334,―!$S$2:$T$3,2,FALSE),"error"))</f>
        <v>0</v>
      </c>
      <c r="AD334">
        <f>IF(実施計画様式!AD334="",0,IFERROR(VLOOKUP(実施計画様式!AD334,―!$U$2:$V$3,2,FALSE),"error"))</f>
        <v>0</v>
      </c>
      <c r="AE334">
        <f>IF(実施計画様式!AE334="",0,IFERROR(VLOOKUP(実施計画様式!AE334,―!$W$2:$X$3,2,FALSE),"error"))</f>
        <v>0</v>
      </c>
      <c r="AF334">
        <f>IF(実施計画様式!AF334="",0,IFERROR(VLOOKUP(実施計画様式!AF334,―!$AP$29:$AQ$29,2,FALSE),"error"))</f>
        <v>0</v>
      </c>
      <c r="AG334">
        <f>IF(実施計画様式!AG334="",0,IFERROR(VLOOKUP(実施計画様式!AG334,―!Y:Z,2,FALSE),"error"))</f>
        <v>0</v>
      </c>
      <c r="AH334">
        <f>IF(実施計画様式!AH334="",0,IFERROR(VLOOKUP(実施計画様式!AH334,―!AA:AB,2,FALSE),"error"))</f>
        <v>0</v>
      </c>
      <c r="AI334">
        <f>IF(実施計画様式!AI334="",0,IFERROR(VLOOKUP(実施計画様式!AI334,―!AN:AO,2,FALSE),"error"))</f>
        <v>0</v>
      </c>
      <c r="AJ334">
        <f>IF(実施計画様式!AJ334="",0,IFERROR(VLOOKUP(実施計画様式!AJ334,―!AN:AO,2,FALSE),"error"))</f>
        <v>0</v>
      </c>
      <c r="AK334">
        <f>IF(実施計画様式!AK334="",0,IFERROR(VLOOKUP(実施計画様式!AK334,―!AN:AO,2,FALSE),"error"))</f>
        <v>0</v>
      </c>
      <c r="AL334">
        <f>IF(実施計画様式!AL334="",0,1)</f>
        <v>0</v>
      </c>
      <c r="AM334">
        <f>IF(実施計画様式!AM334="",0,IFERROR(VLOOKUP(実施計画様式!AM334,―!$AP$10:$AQ$23,2,FALSE),"error"))</f>
        <v>0</v>
      </c>
      <c r="AN334">
        <f>IF(実施計画様式!AN334="",0,IFERROR(VLOOKUP(実施計画様式!AN334,―!$AP$39:$AQ$44,2,FALSE),"error"))</f>
        <v>0</v>
      </c>
      <c r="AO334">
        <f>IF(実施計画様式!AO334="",0,IFERROR(VLOOKUP(実施計画様式!AO334,参考資料1_対象分野リスト!$B$2:$C$46,2,FALSE),"error"))</f>
        <v>0</v>
      </c>
      <c r="AP334">
        <f>IF(実施計画様式!AP334="",0,IFERROR(VLOOKUP(実施計画様式!AP334,参考資料1_対象分野リスト!$B$2:$C$46,2,FALSE),"error"))</f>
        <v>0</v>
      </c>
      <c r="AQ334">
        <f>IF(実施計画様式!AQ334="",0,IFERROR(VLOOKUP(実施計画様式!AQ334,参考資料1_対象分野リスト!$B$2:$C$46,2,FALSE),"error"))</f>
        <v>0</v>
      </c>
      <c r="AR334">
        <f>IF(実施計画様式!AR334="",0,IFERROR(VLOOKUP(実施計画様式!AR334,参考資料1_対象分野リスト!$B$2:$C$46,2,FALSE),"error"))</f>
        <v>0</v>
      </c>
      <c r="AS334">
        <f>IF(実施計画様式!AS334="",0,IFERROR(VLOOKUP(実施計画様式!AS334,参考資料1_対象分野リスト!$E$5:$F$35,2,FALSE),"error"))</f>
        <v>0</v>
      </c>
      <c r="BB334">
        <f>IF(実施計画様式!BB334="",0,IFERROR(VLOOKUP(実施計画様式!BB334,―!AK:AL,2,FALSE),"error"))</f>
        <v>0</v>
      </c>
      <c r="BC334" t="str">
        <f t="shared" si="33"/>
        <v/>
      </c>
      <c r="BF334">
        <v>99</v>
      </c>
      <c r="BG334" t="str">
        <f t="shared" si="36"/>
        <v/>
      </c>
      <c r="BH334" t="str">
        <f>IF(AG334&gt;0,IF(VLOOKUP($B$62,―!$Y$2:$Z$25,2,FALSE)&lt;分岐管理シート!AG334,"予算化方法","予算化方法_未定なし"),"")</f>
        <v/>
      </c>
      <c r="BI334" t="str">
        <f t="shared" si="37"/>
        <v/>
      </c>
      <c r="BJ334" t="str">
        <f t="shared" si="38"/>
        <v/>
      </c>
      <c r="BK334" t="str">
        <f t="shared" si="39"/>
        <v/>
      </c>
      <c r="BL334" t="str">
        <f>_xlfn.IFNA(IF(AND(D334=1,M334=1),INDEX(―!$O$20:$P$26,MATCH(分岐管理シート!N334*100,―!$P$20:$P$26,0),1),""),"")</f>
        <v/>
      </c>
      <c r="BM334" t="str">
        <f>_xlfn.IFNA(IF(AND(D334=1,M334=1),INDEX(―!$O$17:$P$19,MATCH(9-分岐管理シート!N334-分岐管理シート!O334,―!$P$17:$P$19,0),1),""),"")</f>
        <v/>
      </c>
      <c r="BN334" t="str">
        <f>IF(AE334&lt;2,"",―!$AP$28)</f>
        <v/>
      </c>
      <c r="BO334" t="str">
        <f t="shared" si="35"/>
        <v/>
      </c>
      <c r="BP334" t="str">
        <f t="shared" si="40"/>
        <v/>
      </c>
      <c r="BR334">
        <f t="shared" si="34"/>
        <v>0</v>
      </c>
    </row>
    <row r="335" spans="3:70" x14ac:dyDescent="0.15">
      <c r="C335">
        <v>263</v>
      </c>
      <c r="D335" s="22">
        <f>IF(実施計画様式!D335="",0,IFERROR(VLOOKUP(実施計画様式!D335,―!A:B,2,FALSE),"error"))</f>
        <v>0</v>
      </c>
      <c r="E335">
        <f>IF(実施計画様式!E335="",0,IFERROR(VLOOKUP(実施計画様式!E335,―!$C$40:$D$47,2,FALSE),"error"))</f>
        <v>0</v>
      </c>
      <c r="F335">
        <f>IF(実施計画様式!F335="",0,IFERROR(VLOOKUP(実施計画様式!F335,―!$E$2:$F$2,2,FALSE),"error"))</f>
        <v>0</v>
      </c>
      <c r="G335">
        <f>IFERROR(VLOOKUP(実施計画様式!G335,―!$G$2:$H$2,2,FALSE),0)</f>
        <v>0</v>
      </c>
      <c r="H335">
        <f>IF(実施計画様式!H335="",0,1)</f>
        <v>0</v>
      </c>
      <c r="I335">
        <f>IF(実施計画様式!I335="",0,IFERROR(VLOOKUP(実施計画様式!I335,―!$I$2:$J$2,2,FALSE),"error"))</f>
        <v>0</v>
      </c>
      <c r="J335">
        <f>IF(実施計画様式!J335="",0,1)</f>
        <v>0</v>
      </c>
      <c r="K335">
        <f>IF(実施計画様式!K335="",0,IFERROR(VLOOKUP(実施計画様式!K335,―!K:L,2,FALSE),"error"))</f>
        <v>0</v>
      </c>
      <c r="L335">
        <f>IF(実施計画様式!L335="",0,IFERROR(VLOOKUP(実施計画様式!L335,―!$M$2:$N$2,2,FALSE),"error"))</f>
        <v>0</v>
      </c>
      <c r="M335">
        <f>IFERROR(VLOOKUP(実施計画様式!M335,―!O:P,2,FALSE),0)</f>
        <v>0</v>
      </c>
      <c r="N335">
        <f>IF(実施計画様式!N335="",0,IFERROR(VLOOKUP(実施計画様式!N335,―!$O$1:$P$12,2,FALSE),"error"))</f>
        <v>0</v>
      </c>
      <c r="O335">
        <f>IF(実施計画様式!O335="",0,IFERROR(VLOOKUP(実施計画様式!O335,―!$O$1:$P$12,2,FALSE),"error"))</f>
        <v>0</v>
      </c>
      <c r="P335">
        <f>IF(実施計画様式!P335="",0,IFERROR(VLOOKUP(実施計画様式!P335,―!$O$1:$P$12,2,FALSE),"error"))</f>
        <v>0</v>
      </c>
      <c r="Q335">
        <f>IF(実施計画様式!Q335="",0,1)</f>
        <v>0</v>
      </c>
      <c r="R335" t="s">
        <v>7625</v>
      </c>
      <c r="S335" t="s">
        <v>7625</v>
      </c>
      <c r="T335">
        <f>IF(実施計画様式!T335="",0,1)</f>
        <v>0</v>
      </c>
      <c r="U335">
        <f>IF(実施計画様式!U335="",0,1)</f>
        <v>0</v>
      </c>
      <c r="V335">
        <f>IF(実施計画様式!V335="",0,1)</f>
        <v>0</v>
      </c>
      <c r="W335">
        <f>IF(実施計画様式!W335="",0,1)</f>
        <v>0</v>
      </c>
      <c r="X335">
        <f>IF(実施計画様式!X335="",0,1)</f>
        <v>0</v>
      </c>
      <c r="Y335">
        <f>IF(実施計画様式!Y335="",0,1)</f>
        <v>0</v>
      </c>
      <c r="Z335">
        <f>IF(実施計画様式!Z335="",0,1)</f>
        <v>0</v>
      </c>
      <c r="AA335">
        <f>IF(実施計画様式!AA335="",0,1)</f>
        <v>0</v>
      </c>
      <c r="AB335">
        <f>IF(実施計画様式!AB335="",0,IFERROR(VLOOKUP(実施計画様式!AB335,―!$Q$2:$R$3,2,FALSE),"error"))</f>
        <v>0</v>
      </c>
      <c r="AC335">
        <f>IF(実施計画様式!AC335="",0,IFERROR(VLOOKUP(実施計画様式!AC335,―!$S$2:$T$3,2,FALSE),"error"))</f>
        <v>0</v>
      </c>
      <c r="AD335">
        <f>IF(実施計画様式!AD335="",0,IFERROR(VLOOKUP(実施計画様式!AD335,―!$U$2:$V$3,2,FALSE),"error"))</f>
        <v>0</v>
      </c>
      <c r="AE335">
        <f>IF(実施計画様式!AE335="",0,IFERROR(VLOOKUP(実施計画様式!AE335,―!$W$2:$X$3,2,FALSE),"error"))</f>
        <v>0</v>
      </c>
      <c r="AF335">
        <f>IF(実施計画様式!AF335="",0,IFERROR(VLOOKUP(実施計画様式!AF335,―!$AP$29:$AQ$29,2,FALSE),"error"))</f>
        <v>0</v>
      </c>
      <c r="AG335">
        <f>IF(実施計画様式!AG335="",0,IFERROR(VLOOKUP(実施計画様式!AG335,―!Y:Z,2,FALSE),"error"))</f>
        <v>0</v>
      </c>
      <c r="AH335">
        <f>IF(実施計画様式!AH335="",0,IFERROR(VLOOKUP(実施計画様式!AH335,―!AA:AB,2,FALSE),"error"))</f>
        <v>0</v>
      </c>
      <c r="AI335">
        <f>IF(実施計画様式!AI335="",0,IFERROR(VLOOKUP(実施計画様式!AI335,―!AN:AO,2,FALSE),"error"))</f>
        <v>0</v>
      </c>
      <c r="AJ335">
        <f>IF(実施計画様式!AJ335="",0,IFERROR(VLOOKUP(実施計画様式!AJ335,―!AN:AO,2,FALSE),"error"))</f>
        <v>0</v>
      </c>
      <c r="AK335">
        <f>IF(実施計画様式!AK335="",0,IFERROR(VLOOKUP(実施計画様式!AK335,―!AN:AO,2,FALSE),"error"))</f>
        <v>0</v>
      </c>
      <c r="AL335">
        <f>IF(実施計画様式!AL335="",0,1)</f>
        <v>0</v>
      </c>
      <c r="AM335">
        <f>IF(実施計画様式!AM335="",0,IFERROR(VLOOKUP(実施計画様式!AM335,―!$AP$10:$AQ$23,2,FALSE),"error"))</f>
        <v>0</v>
      </c>
      <c r="AN335">
        <f>IF(実施計画様式!AN335="",0,IFERROR(VLOOKUP(実施計画様式!AN335,―!$AP$39:$AQ$44,2,FALSE),"error"))</f>
        <v>0</v>
      </c>
      <c r="AO335">
        <f>IF(実施計画様式!AO335="",0,IFERROR(VLOOKUP(実施計画様式!AO335,参考資料1_対象分野リスト!$B$2:$C$46,2,FALSE),"error"))</f>
        <v>0</v>
      </c>
      <c r="AP335">
        <f>IF(実施計画様式!AP335="",0,IFERROR(VLOOKUP(実施計画様式!AP335,参考資料1_対象分野リスト!$B$2:$C$46,2,FALSE),"error"))</f>
        <v>0</v>
      </c>
      <c r="AQ335">
        <f>IF(実施計画様式!AQ335="",0,IFERROR(VLOOKUP(実施計画様式!AQ335,参考資料1_対象分野リスト!$B$2:$C$46,2,FALSE),"error"))</f>
        <v>0</v>
      </c>
      <c r="AR335">
        <f>IF(実施計画様式!AR335="",0,IFERROR(VLOOKUP(実施計画様式!AR335,参考資料1_対象分野リスト!$B$2:$C$46,2,FALSE),"error"))</f>
        <v>0</v>
      </c>
      <c r="AS335">
        <f>IF(実施計画様式!AS335="",0,IFERROR(VLOOKUP(実施計画様式!AS335,参考資料1_対象分野リスト!$E$5:$F$35,2,FALSE),"error"))</f>
        <v>0</v>
      </c>
      <c r="BB335">
        <f>IF(実施計画様式!BB335="",0,IFERROR(VLOOKUP(実施計画様式!BB335,―!AK:AL,2,FALSE),"error"))</f>
        <v>0</v>
      </c>
      <c r="BC335" t="str">
        <f t="shared" si="33"/>
        <v/>
      </c>
      <c r="BF335">
        <v>99</v>
      </c>
      <c r="BG335" t="str">
        <f t="shared" si="36"/>
        <v/>
      </c>
      <c r="BH335" t="str">
        <f>IF(AG335&gt;0,IF(VLOOKUP($B$62,―!$Y$2:$Z$25,2,FALSE)&lt;分岐管理シート!AG335,"予算化方法","予算化方法_未定なし"),"")</f>
        <v/>
      </c>
      <c r="BI335" t="str">
        <f t="shared" si="37"/>
        <v/>
      </c>
      <c r="BJ335" t="str">
        <f t="shared" si="38"/>
        <v/>
      </c>
      <c r="BK335" t="str">
        <f t="shared" si="39"/>
        <v/>
      </c>
      <c r="BL335" t="str">
        <f>_xlfn.IFNA(IF(AND(D335=1,M335=1),INDEX(―!$O$20:$P$26,MATCH(分岐管理シート!N335*100,―!$P$20:$P$26,0),1),""),"")</f>
        <v/>
      </c>
      <c r="BM335" t="str">
        <f>_xlfn.IFNA(IF(AND(D335=1,M335=1),INDEX(―!$O$17:$P$19,MATCH(9-分岐管理シート!N335-分岐管理シート!O335,―!$P$17:$P$19,0),1),""),"")</f>
        <v/>
      </c>
      <c r="BN335" t="str">
        <f>IF(AE335&lt;2,"",―!$AP$28)</f>
        <v/>
      </c>
      <c r="BO335" t="str">
        <f t="shared" si="35"/>
        <v/>
      </c>
      <c r="BP335" t="str">
        <f t="shared" si="40"/>
        <v/>
      </c>
      <c r="BR335">
        <f t="shared" si="34"/>
        <v>0</v>
      </c>
    </row>
    <row r="336" spans="3:70" x14ac:dyDescent="0.15">
      <c r="C336">
        <v>264</v>
      </c>
      <c r="D336" s="22">
        <f>IF(実施計画様式!D336="",0,IFERROR(VLOOKUP(実施計画様式!D336,―!A:B,2,FALSE),"error"))</f>
        <v>0</v>
      </c>
      <c r="E336">
        <f>IF(実施計画様式!E336="",0,IFERROR(VLOOKUP(実施計画様式!E336,―!$C$40:$D$47,2,FALSE),"error"))</f>
        <v>0</v>
      </c>
      <c r="F336">
        <f>IF(実施計画様式!F336="",0,IFERROR(VLOOKUP(実施計画様式!F336,―!$E$2:$F$2,2,FALSE),"error"))</f>
        <v>0</v>
      </c>
      <c r="G336">
        <f>IFERROR(VLOOKUP(実施計画様式!G336,―!$G$2:$H$2,2,FALSE),0)</f>
        <v>0</v>
      </c>
      <c r="H336">
        <f>IF(実施計画様式!H336="",0,1)</f>
        <v>0</v>
      </c>
      <c r="I336">
        <f>IF(実施計画様式!I336="",0,IFERROR(VLOOKUP(実施計画様式!I336,―!$I$2:$J$2,2,FALSE),"error"))</f>
        <v>0</v>
      </c>
      <c r="J336">
        <f>IF(実施計画様式!J336="",0,1)</f>
        <v>0</v>
      </c>
      <c r="K336">
        <f>IF(実施計画様式!K336="",0,IFERROR(VLOOKUP(実施計画様式!K336,―!K:L,2,FALSE),"error"))</f>
        <v>0</v>
      </c>
      <c r="L336">
        <f>IF(実施計画様式!L336="",0,IFERROR(VLOOKUP(実施計画様式!L336,―!$M$2:$N$2,2,FALSE),"error"))</f>
        <v>0</v>
      </c>
      <c r="M336">
        <f>IFERROR(VLOOKUP(実施計画様式!M336,―!O:P,2,FALSE),0)</f>
        <v>0</v>
      </c>
      <c r="N336">
        <f>IF(実施計画様式!N336="",0,IFERROR(VLOOKUP(実施計画様式!N336,―!$O$1:$P$12,2,FALSE),"error"))</f>
        <v>0</v>
      </c>
      <c r="O336">
        <f>IF(実施計画様式!O336="",0,IFERROR(VLOOKUP(実施計画様式!O336,―!$O$1:$P$12,2,FALSE),"error"))</f>
        <v>0</v>
      </c>
      <c r="P336">
        <f>IF(実施計画様式!P336="",0,IFERROR(VLOOKUP(実施計画様式!P336,―!$O$1:$P$12,2,FALSE),"error"))</f>
        <v>0</v>
      </c>
      <c r="Q336">
        <f>IF(実施計画様式!Q336="",0,1)</f>
        <v>0</v>
      </c>
      <c r="R336" t="s">
        <v>7625</v>
      </c>
      <c r="S336" t="s">
        <v>7625</v>
      </c>
      <c r="T336">
        <f>IF(実施計画様式!T336="",0,1)</f>
        <v>0</v>
      </c>
      <c r="U336">
        <f>IF(実施計画様式!U336="",0,1)</f>
        <v>0</v>
      </c>
      <c r="V336">
        <f>IF(実施計画様式!V336="",0,1)</f>
        <v>0</v>
      </c>
      <c r="W336">
        <f>IF(実施計画様式!W336="",0,1)</f>
        <v>0</v>
      </c>
      <c r="X336">
        <f>IF(実施計画様式!X336="",0,1)</f>
        <v>0</v>
      </c>
      <c r="Y336">
        <f>IF(実施計画様式!Y336="",0,1)</f>
        <v>0</v>
      </c>
      <c r="Z336">
        <f>IF(実施計画様式!Z336="",0,1)</f>
        <v>0</v>
      </c>
      <c r="AA336">
        <f>IF(実施計画様式!AA336="",0,1)</f>
        <v>0</v>
      </c>
      <c r="AB336">
        <f>IF(実施計画様式!AB336="",0,IFERROR(VLOOKUP(実施計画様式!AB336,―!$Q$2:$R$3,2,FALSE),"error"))</f>
        <v>0</v>
      </c>
      <c r="AC336">
        <f>IF(実施計画様式!AC336="",0,IFERROR(VLOOKUP(実施計画様式!AC336,―!$S$2:$T$3,2,FALSE),"error"))</f>
        <v>0</v>
      </c>
      <c r="AD336">
        <f>IF(実施計画様式!AD336="",0,IFERROR(VLOOKUP(実施計画様式!AD336,―!$U$2:$V$3,2,FALSE),"error"))</f>
        <v>0</v>
      </c>
      <c r="AE336">
        <f>IF(実施計画様式!AE336="",0,IFERROR(VLOOKUP(実施計画様式!AE336,―!$W$2:$X$3,2,FALSE),"error"))</f>
        <v>0</v>
      </c>
      <c r="AF336">
        <f>IF(実施計画様式!AF336="",0,IFERROR(VLOOKUP(実施計画様式!AF336,―!$AP$29:$AQ$29,2,FALSE),"error"))</f>
        <v>0</v>
      </c>
      <c r="AG336">
        <f>IF(実施計画様式!AG336="",0,IFERROR(VLOOKUP(実施計画様式!AG336,―!Y:Z,2,FALSE),"error"))</f>
        <v>0</v>
      </c>
      <c r="AH336">
        <f>IF(実施計画様式!AH336="",0,IFERROR(VLOOKUP(実施計画様式!AH336,―!AA:AB,2,FALSE),"error"))</f>
        <v>0</v>
      </c>
      <c r="AI336">
        <f>IF(実施計画様式!AI336="",0,IFERROR(VLOOKUP(実施計画様式!AI336,―!AN:AO,2,FALSE),"error"))</f>
        <v>0</v>
      </c>
      <c r="AJ336">
        <f>IF(実施計画様式!AJ336="",0,IFERROR(VLOOKUP(実施計画様式!AJ336,―!AN:AO,2,FALSE),"error"))</f>
        <v>0</v>
      </c>
      <c r="AK336">
        <f>IF(実施計画様式!AK336="",0,IFERROR(VLOOKUP(実施計画様式!AK336,―!AN:AO,2,FALSE),"error"))</f>
        <v>0</v>
      </c>
      <c r="AL336">
        <f>IF(実施計画様式!AL336="",0,1)</f>
        <v>0</v>
      </c>
      <c r="AM336">
        <f>IF(実施計画様式!AM336="",0,IFERROR(VLOOKUP(実施計画様式!AM336,―!$AP$10:$AQ$23,2,FALSE),"error"))</f>
        <v>0</v>
      </c>
      <c r="AN336">
        <f>IF(実施計画様式!AN336="",0,IFERROR(VLOOKUP(実施計画様式!AN336,―!$AP$39:$AQ$44,2,FALSE),"error"))</f>
        <v>0</v>
      </c>
      <c r="AO336">
        <f>IF(実施計画様式!AO336="",0,IFERROR(VLOOKUP(実施計画様式!AO336,参考資料1_対象分野リスト!$B$2:$C$46,2,FALSE),"error"))</f>
        <v>0</v>
      </c>
      <c r="AP336">
        <f>IF(実施計画様式!AP336="",0,IFERROR(VLOOKUP(実施計画様式!AP336,参考資料1_対象分野リスト!$B$2:$C$46,2,FALSE),"error"))</f>
        <v>0</v>
      </c>
      <c r="AQ336">
        <f>IF(実施計画様式!AQ336="",0,IFERROR(VLOOKUP(実施計画様式!AQ336,参考資料1_対象分野リスト!$B$2:$C$46,2,FALSE),"error"))</f>
        <v>0</v>
      </c>
      <c r="AR336">
        <f>IF(実施計画様式!AR336="",0,IFERROR(VLOOKUP(実施計画様式!AR336,参考資料1_対象分野リスト!$B$2:$C$46,2,FALSE),"error"))</f>
        <v>0</v>
      </c>
      <c r="AS336">
        <f>IF(実施計画様式!AS336="",0,IFERROR(VLOOKUP(実施計画様式!AS336,参考資料1_対象分野リスト!$E$5:$F$35,2,FALSE),"error"))</f>
        <v>0</v>
      </c>
      <c r="BB336">
        <f>IF(実施計画様式!BB336="",0,IFERROR(VLOOKUP(実施計画様式!BB336,―!AK:AL,2,FALSE),"error"))</f>
        <v>0</v>
      </c>
      <c r="BC336" t="str">
        <f t="shared" si="33"/>
        <v/>
      </c>
      <c r="BF336">
        <v>99</v>
      </c>
      <c r="BG336" t="str">
        <f t="shared" si="36"/>
        <v/>
      </c>
      <c r="BH336" t="str">
        <f>IF(AG336&gt;0,IF(VLOOKUP($B$62,―!$Y$2:$Z$25,2,FALSE)&lt;分岐管理シート!AG336,"予算化方法","予算化方法_未定なし"),"")</f>
        <v/>
      </c>
      <c r="BI336" t="str">
        <f t="shared" si="37"/>
        <v/>
      </c>
      <c r="BJ336" t="str">
        <f t="shared" si="38"/>
        <v/>
      </c>
      <c r="BK336" t="str">
        <f t="shared" si="39"/>
        <v/>
      </c>
      <c r="BL336" t="str">
        <f>_xlfn.IFNA(IF(AND(D336=1,M336=1),INDEX(―!$O$20:$P$26,MATCH(分岐管理シート!N336*100,―!$P$20:$P$26,0),1),""),"")</f>
        <v/>
      </c>
      <c r="BM336" t="str">
        <f>_xlfn.IFNA(IF(AND(D336=1,M336=1),INDEX(―!$O$17:$P$19,MATCH(9-分岐管理シート!N336-分岐管理シート!O336,―!$P$17:$P$19,0),1),""),"")</f>
        <v/>
      </c>
      <c r="BN336" t="str">
        <f>IF(AE336&lt;2,"",―!$AP$28)</f>
        <v/>
      </c>
      <c r="BO336" t="str">
        <f t="shared" si="35"/>
        <v/>
      </c>
      <c r="BP336" t="str">
        <f t="shared" si="40"/>
        <v/>
      </c>
      <c r="BR336">
        <f t="shared" si="34"/>
        <v>0</v>
      </c>
    </row>
    <row r="337" spans="3:70" x14ac:dyDescent="0.15">
      <c r="C337">
        <v>265</v>
      </c>
      <c r="D337" s="22">
        <f>IF(実施計画様式!D337="",0,IFERROR(VLOOKUP(実施計画様式!D337,―!A:B,2,FALSE),"error"))</f>
        <v>0</v>
      </c>
      <c r="E337">
        <f>IF(実施計画様式!E337="",0,IFERROR(VLOOKUP(実施計画様式!E337,―!$C$40:$D$47,2,FALSE),"error"))</f>
        <v>0</v>
      </c>
      <c r="F337">
        <f>IF(実施計画様式!F337="",0,IFERROR(VLOOKUP(実施計画様式!F337,―!$E$2:$F$2,2,FALSE),"error"))</f>
        <v>0</v>
      </c>
      <c r="G337">
        <f>IFERROR(VLOOKUP(実施計画様式!G337,―!$G$2:$H$2,2,FALSE),0)</f>
        <v>0</v>
      </c>
      <c r="H337">
        <f>IF(実施計画様式!H337="",0,1)</f>
        <v>0</v>
      </c>
      <c r="I337">
        <f>IF(実施計画様式!I337="",0,IFERROR(VLOOKUP(実施計画様式!I337,―!$I$2:$J$2,2,FALSE),"error"))</f>
        <v>0</v>
      </c>
      <c r="J337">
        <f>IF(実施計画様式!J337="",0,1)</f>
        <v>0</v>
      </c>
      <c r="K337">
        <f>IF(実施計画様式!K337="",0,IFERROR(VLOOKUP(実施計画様式!K337,―!K:L,2,FALSE),"error"))</f>
        <v>0</v>
      </c>
      <c r="L337">
        <f>IF(実施計画様式!L337="",0,IFERROR(VLOOKUP(実施計画様式!L337,―!$M$2:$N$2,2,FALSE),"error"))</f>
        <v>0</v>
      </c>
      <c r="M337">
        <f>IFERROR(VLOOKUP(実施計画様式!M337,―!O:P,2,FALSE),0)</f>
        <v>0</v>
      </c>
      <c r="N337">
        <f>IF(実施計画様式!N337="",0,IFERROR(VLOOKUP(実施計画様式!N337,―!$O$1:$P$12,2,FALSE),"error"))</f>
        <v>0</v>
      </c>
      <c r="O337">
        <f>IF(実施計画様式!O337="",0,IFERROR(VLOOKUP(実施計画様式!O337,―!$O$1:$P$12,2,FALSE),"error"))</f>
        <v>0</v>
      </c>
      <c r="P337">
        <f>IF(実施計画様式!P337="",0,IFERROR(VLOOKUP(実施計画様式!P337,―!$O$1:$P$12,2,FALSE),"error"))</f>
        <v>0</v>
      </c>
      <c r="Q337">
        <f>IF(実施計画様式!Q337="",0,1)</f>
        <v>0</v>
      </c>
      <c r="R337" t="s">
        <v>7625</v>
      </c>
      <c r="S337" t="s">
        <v>7625</v>
      </c>
      <c r="T337">
        <f>IF(実施計画様式!T337="",0,1)</f>
        <v>0</v>
      </c>
      <c r="U337">
        <f>IF(実施計画様式!U337="",0,1)</f>
        <v>0</v>
      </c>
      <c r="V337">
        <f>IF(実施計画様式!V337="",0,1)</f>
        <v>0</v>
      </c>
      <c r="W337">
        <f>IF(実施計画様式!W337="",0,1)</f>
        <v>0</v>
      </c>
      <c r="X337">
        <f>IF(実施計画様式!X337="",0,1)</f>
        <v>0</v>
      </c>
      <c r="Y337">
        <f>IF(実施計画様式!Y337="",0,1)</f>
        <v>0</v>
      </c>
      <c r="Z337">
        <f>IF(実施計画様式!Z337="",0,1)</f>
        <v>0</v>
      </c>
      <c r="AA337">
        <f>IF(実施計画様式!AA337="",0,1)</f>
        <v>0</v>
      </c>
      <c r="AB337">
        <f>IF(実施計画様式!AB337="",0,IFERROR(VLOOKUP(実施計画様式!AB337,―!$Q$2:$R$3,2,FALSE),"error"))</f>
        <v>0</v>
      </c>
      <c r="AC337">
        <f>IF(実施計画様式!AC337="",0,IFERROR(VLOOKUP(実施計画様式!AC337,―!$S$2:$T$3,2,FALSE),"error"))</f>
        <v>0</v>
      </c>
      <c r="AD337">
        <f>IF(実施計画様式!AD337="",0,IFERROR(VLOOKUP(実施計画様式!AD337,―!$U$2:$V$3,2,FALSE),"error"))</f>
        <v>0</v>
      </c>
      <c r="AE337">
        <f>IF(実施計画様式!AE337="",0,IFERROR(VLOOKUP(実施計画様式!AE337,―!$W$2:$X$3,2,FALSE),"error"))</f>
        <v>0</v>
      </c>
      <c r="AF337">
        <f>IF(実施計画様式!AF337="",0,IFERROR(VLOOKUP(実施計画様式!AF337,―!$AP$29:$AQ$29,2,FALSE),"error"))</f>
        <v>0</v>
      </c>
      <c r="AG337">
        <f>IF(実施計画様式!AG337="",0,IFERROR(VLOOKUP(実施計画様式!AG337,―!Y:Z,2,FALSE),"error"))</f>
        <v>0</v>
      </c>
      <c r="AH337">
        <f>IF(実施計画様式!AH337="",0,IFERROR(VLOOKUP(実施計画様式!AH337,―!AA:AB,2,FALSE),"error"))</f>
        <v>0</v>
      </c>
      <c r="AI337">
        <f>IF(実施計画様式!AI337="",0,IFERROR(VLOOKUP(実施計画様式!AI337,―!AN:AO,2,FALSE),"error"))</f>
        <v>0</v>
      </c>
      <c r="AJ337">
        <f>IF(実施計画様式!AJ337="",0,IFERROR(VLOOKUP(実施計画様式!AJ337,―!AN:AO,2,FALSE),"error"))</f>
        <v>0</v>
      </c>
      <c r="AK337">
        <f>IF(実施計画様式!AK337="",0,IFERROR(VLOOKUP(実施計画様式!AK337,―!AN:AO,2,FALSE),"error"))</f>
        <v>0</v>
      </c>
      <c r="AL337">
        <f>IF(実施計画様式!AL337="",0,1)</f>
        <v>0</v>
      </c>
      <c r="AM337">
        <f>IF(実施計画様式!AM337="",0,IFERROR(VLOOKUP(実施計画様式!AM337,―!$AP$10:$AQ$23,2,FALSE),"error"))</f>
        <v>0</v>
      </c>
      <c r="AN337">
        <f>IF(実施計画様式!AN337="",0,IFERROR(VLOOKUP(実施計画様式!AN337,―!$AP$39:$AQ$44,2,FALSE),"error"))</f>
        <v>0</v>
      </c>
      <c r="AO337">
        <f>IF(実施計画様式!AO337="",0,IFERROR(VLOOKUP(実施計画様式!AO337,参考資料1_対象分野リスト!$B$2:$C$46,2,FALSE),"error"))</f>
        <v>0</v>
      </c>
      <c r="AP337">
        <f>IF(実施計画様式!AP337="",0,IFERROR(VLOOKUP(実施計画様式!AP337,参考資料1_対象分野リスト!$B$2:$C$46,2,FALSE),"error"))</f>
        <v>0</v>
      </c>
      <c r="AQ337">
        <f>IF(実施計画様式!AQ337="",0,IFERROR(VLOOKUP(実施計画様式!AQ337,参考資料1_対象分野リスト!$B$2:$C$46,2,FALSE),"error"))</f>
        <v>0</v>
      </c>
      <c r="AR337">
        <f>IF(実施計画様式!AR337="",0,IFERROR(VLOOKUP(実施計画様式!AR337,参考資料1_対象分野リスト!$B$2:$C$46,2,FALSE),"error"))</f>
        <v>0</v>
      </c>
      <c r="AS337">
        <f>IF(実施計画様式!AS337="",0,IFERROR(VLOOKUP(実施計画様式!AS337,参考資料1_対象分野リスト!$E$5:$F$35,2,FALSE),"error"))</f>
        <v>0</v>
      </c>
      <c r="BB337">
        <f>IF(実施計画様式!BB337="",0,IFERROR(VLOOKUP(実施計画様式!BB337,―!AK:AL,2,FALSE),"error"))</f>
        <v>0</v>
      </c>
      <c r="BC337" t="str">
        <f t="shared" si="33"/>
        <v/>
      </c>
      <c r="BF337">
        <v>99</v>
      </c>
      <c r="BG337" t="str">
        <f t="shared" si="36"/>
        <v/>
      </c>
      <c r="BH337" t="str">
        <f>IF(AG337&gt;0,IF(VLOOKUP($B$62,―!$Y$2:$Z$25,2,FALSE)&lt;分岐管理シート!AG337,"予算化方法","予算化方法_未定なし"),"")</f>
        <v/>
      </c>
      <c r="BI337" t="str">
        <f t="shared" si="37"/>
        <v/>
      </c>
      <c r="BJ337" t="str">
        <f t="shared" si="38"/>
        <v/>
      </c>
      <c r="BK337" t="str">
        <f t="shared" si="39"/>
        <v/>
      </c>
      <c r="BL337" t="str">
        <f>_xlfn.IFNA(IF(AND(D337=1,M337=1),INDEX(―!$O$20:$P$26,MATCH(分岐管理シート!N337*100,―!$P$20:$P$26,0),1),""),"")</f>
        <v/>
      </c>
      <c r="BM337" t="str">
        <f>_xlfn.IFNA(IF(AND(D337=1,M337=1),INDEX(―!$O$17:$P$19,MATCH(9-分岐管理シート!N337-分岐管理シート!O337,―!$P$17:$P$19,0),1),""),"")</f>
        <v/>
      </c>
      <c r="BN337" t="str">
        <f>IF(AE337&lt;2,"",―!$AP$28)</f>
        <v/>
      </c>
      <c r="BO337" t="str">
        <f t="shared" si="35"/>
        <v/>
      </c>
      <c r="BP337" t="str">
        <f t="shared" si="40"/>
        <v/>
      </c>
      <c r="BR337">
        <f t="shared" si="34"/>
        <v>0</v>
      </c>
    </row>
    <row r="338" spans="3:70" x14ac:dyDescent="0.15">
      <c r="C338">
        <v>266</v>
      </c>
      <c r="D338" s="22">
        <f>IF(実施計画様式!D338="",0,IFERROR(VLOOKUP(実施計画様式!D338,―!A:B,2,FALSE),"error"))</f>
        <v>0</v>
      </c>
      <c r="E338">
        <f>IF(実施計画様式!E338="",0,IFERROR(VLOOKUP(実施計画様式!E338,―!$C$40:$D$47,2,FALSE),"error"))</f>
        <v>0</v>
      </c>
      <c r="F338">
        <f>IF(実施計画様式!F338="",0,IFERROR(VLOOKUP(実施計画様式!F338,―!$E$2:$F$2,2,FALSE),"error"))</f>
        <v>0</v>
      </c>
      <c r="G338">
        <f>IFERROR(VLOOKUP(実施計画様式!G338,―!$G$2:$H$2,2,FALSE),0)</f>
        <v>0</v>
      </c>
      <c r="H338">
        <f>IF(実施計画様式!H338="",0,1)</f>
        <v>0</v>
      </c>
      <c r="I338">
        <f>IF(実施計画様式!I338="",0,IFERROR(VLOOKUP(実施計画様式!I338,―!$I$2:$J$2,2,FALSE),"error"))</f>
        <v>0</v>
      </c>
      <c r="J338">
        <f>IF(実施計画様式!J338="",0,1)</f>
        <v>0</v>
      </c>
      <c r="K338">
        <f>IF(実施計画様式!K338="",0,IFERROR(VLOOKUP(実施計画様式!K338,―!K:L,2,FALSE),"error"))</f>
        <v>0</v>
      </c>
      <c r="L338">
        <f>IF(実施計画様式!L338="",0,IFERROR(VLOOKUP(実施計画様式!L338,―!$M$2:$N$2,2,FALSE),"error"))</f>
        <v>0</v>
      </c>
      <c r="M338">
        <f>IFERROR(VLOOKUP(実施計画様式!M338,―!O:P,2,FALSE),0)</f>
        <v>0</v>
      </c>
      <c r="N338">
        <f>IF(実施計画様式!N338="",0,IFERROR(VLOOKUP(実施計画様式!N338,―!$O$1:$P$12,2,FALSE),"error"))</f>
        <v>0</v>
      </c>
      <c r="O338">
        <f>IF(実施計画様式!O338="",0,IFERROR(VLOOKUP(実施計画様式!O338,―!$O$1:$P$12,2,FALSE),"error"))</f>
        <v>0</v>
      </c>
      <c r="P338">
        <f>IF(実施計画様式!P338="",0,IFERROR(VLOOKUP(実施計画様式!P338,―!$O$1:$P$12,2,FALSE),"error"))</f>
        <v>0</v>
      </c>
      <c r="Q338">
        <f>IF(実施計画様式!Q338="",0,1)</f>
        <v>0</v>
      </c>
      <c r="R338" t="s">
        <v>7625</v>
      </c>
      <c r="S338" t="s">
        <v>7625</v>
      </c>
      <c r="T338">
        <f>IF(実施計画様式!T338="",0,1)</f>
        <v>0</v>
      </c>
      <c r="U338">
        <f>IF(実施計画様式!U338="",0,1)</f>
        <v>0</v>
      </c>
      <c r="V338">
        <f>IF(実施計画様式!V338="",0,1)</f>
        <v>0</v>
      </c>
      <c r="W338">
        <f>IF(実施計画様式!W338="",0,1)</f>
        <v>0</v>
      </c>
      <c r="X338">
        <f>IF(実施計画様式!X338="",0,1)</f>
        <v>0</v>
      </c>
      <c r="Y338">
        <f>IF(実施計画様式!Y338="",0,1)</f>
        <v>0</v>
      </c>
      <c r="Z338">
        <f>IF(実施計画様式!Z338="",0,1)</f>
        <v>0</v>
      </c>
      <c r="AA338">
        <f>IF(実施計画様式!AA338="",0,1)</f>
        <v>0</v>
      </c>
      <c r="AB338">
        <f>IF(実施計画様式!AB338="",0,IFERROR(VLOOKUP(実施計画様式!AB338,―!$Q$2:$R$3,2,FALSE),"error"))</f>
        <v>0</v>
      </c>
      <c r="AC338">
        <f>IF(実施計画様式!AC338="",0,IFERROR(VLOOKUP(実施計画様式!AC338,―!$S$2:$T$3,2,FALSE),"error"))</f>
        <v>0</v>
      </c>
      <c r="AD338">
        <f>IF(実施計画様式!AD338="",0,IFERROR(VLOOKUP(実施計画様式!AD338,―!$U$2:$V$3,2,FALSE),"error"))</f>
        <v>0</v>
      </c>
      <c r="AE338">
        <f>IF(実施計画様式!AE338="",0,IFERROR(VLOOKUP(実施計画様式!AE338,―!$W$2:$X$3,2,FALSE),"error"))</f>
        <v>0</v>
      </c>
      <c r="AF338">
        <f>IF(実施計画様式!AF338="",0,IFERROR(VLOOKUP(実施計画様式!AF338,―!$AP$29:$AQ$29,2,FALSE),"error"))</f>
        <v>0</v>
      </c>
      <c r="AG338">
        <f>IF(実施計画様式!AG338="",0,IFERROR(VLOOKUP(実施計画様式!AG338,―!Y:Z,2,FALSE),"error"))</f>
        <v>0</v>
      </c>
      <c r="AH338">
        <f>IF(実施計画様式!AH338="",0,IFERROR(VLOOKUP(実施計画様式!AH338,―!AA:AB,2,FALSE),"error"))</f>
        <v>0</v>
      </c>
      <c r="AI338">
        <f>IF(実施計画様式!AI338="",0,IFERROR(VLOOKUP(実施計画様式!AI338,―!AN:AO,2,FALSE),"error"))</f>
        <v>0</v>
      </c>
      <c r="AJ338">
        <f>IF(実施計画様式!AJ338="",0,IFERROR(VLOOKUP(実施計画様式!AJ338,―!AN:AO,2,FALSE),"error"))</f>
        <v>0</v>
      </c>
      <c r="AK338">
        <f>IF(実施計画様式!AK338="",0,IFERROR(VLOOKUP(実施計画様式!AK338,―!AN:AO,2,FALSE),"error"))</f>
        <v>0</v>
      </c>
      <c r="AL338">
        <f>IF(実施計画様式!AL338="",0,1)</f>
        <v>0</v>
      </c>
      <c r="AM338">
        <f>IF(実施計画様式!AM338="",0,IFERROR(VLOOKUP(実施計画様式!AM338,―!$AP$10:$AQ$23,2,FALSE),"error"))</f>
        <v>0</v>
      </c>
      <c r="AN338">
        <f>IF(実施計画様式!AN338="",0,IFERROR(VLOOKUP(実施計画様式!AN338,―!$AP$39:$AQ$44,2,FALSE),"error"))</f>
        <v>0</v>
      </c>
      <c r="AO338">
        <f>IF(実施計画様式!AO338="",0,IFERROR(VLOOKUP(実施計画様式!AO338,参考資料1_対象分野リスト!$B$2:$C$46,2,FALSE),"error"))</f>
        <v>0</v>
      </c>
      <c r="AP338">
        <f>IF(実施計画様式!AP338="",0,IFERROR(VLOOKUP(実施計画様式!AP338,参考資料1_対象分野リスト!$B$2:$C$46,2,FALSE),"error"))</f>
        <v>0</v>
      </c>
      <c r="AQ338">
        <f>IF(実施計画様式!AQ338="",0,IFERROR(VLOOKUP(実施計画様式!AQ338,参考資料1_対象分野リスト!$B$2:$C$46,2,FALSE),"error"))</f>
        <v>0</v>
      </c>
      <c r="AR338">
        <f>IF(実施計画様式!AR338="",0,IFERROR(VLOOKUP(実施計画様式!AR338,参考資料1_対象分野リスト!$B$2:$C$46,2,FALSE),"error"))</f>
        <v>0</v>
      </c>
      <c r="AS338">
        <f>IF(実施計画様式!AS338="",0,IFERROR(VLOOKUP(実施計画様式!AS338,参考資料1_対象分野リスト!$E$5:$F$35,2,FALSE),"error"))</f>
        <v>0</v>
      </c>
      <c r="BB338">
        <f>IF(実施計画様式!BB338="",0,IFERROR(VLOOKUP(実施計画様式!BB338,―!AK:AL,2,FALSE),"error"))</f>
        <v>0</v>
      </c>
      <c r="BC338" t="str">
        <f t="shared" si="33"/>
        <v/>
      </c>
      <c r="BF338">
        <v>99</v>
      </c>
      <c r="BG338" t="str">
        <f t="shared" si="36"/>
        <v/>
      </c>
      <c r="BH338" t="str">
        <f>IF(AG338&gt;0,IF(VLOOKUP($B$62,―!$Y$2:$Z$25,2,FALSE)&lt;分岐管理シート!AG338,"予算化方法","予算化方法_未定なし"),"")</f>
        <v/>
      </c>
      <c r="BI338" t="str">
        <f t="shared" si="37"/>
        <v/>
      </c>
      <c r="BJ338" t="str">
        <f t="shared" si="38"/>
        <v/>
      </c>
      <c r="BK338" t="str">
        <f t="shared" si="39"/>
        <v/>
      </c>
      <c r="BL338" t="str">
        <f>_xlfn.IFNA(IF(AND(D338=1,M338=1),INDEX(―!$O$20:$P$26,MATCH(分岐管理シート!N338*100,―!$P$20:$P$26,0),1),""),"")</f>
        <v/>
      </c>
      <c r="BM338" t="str">
        <f>_xlfn.IFNA(IF(AND(D338=1,M338=1),INDEX(―!$O$17:$P$19,MATCH(9-分岐管理シート!N338-分岐管理シート!O338,―!$P$17:$P$19,0),1),""),"")</f>
        <v/>
      </c>
      <c r="BN338" t="str">
        <f>IF(AE338&lt;2,"",―!$AP$28)</f>
        <v/>
      </c>
      <c r="BO338" t="str">
        <f t="shared" si="35"/>
        <v/>
      </c>
      <c r="BP338" t="str">
        <f t="shared" si="40"/>
        <v/>
      </c>
      <c r="BR338">
        <f t="shared" si="34"/>
        <v>0</v>
      </c>
    </row>
    <row r="339" spans="3:70" x14ac:dyDescent="0.15">
      <c r="C339">
        <v>267</v>
      </c>
      <c r="D339" s="22">
        <f>IF(実施計画様式!D339="",0,IFERROR(VLOOKUP(実施計画様式!D339,―!A:B,2,FALSE),"error"))</f>
        <v>0</v>
      </c>
      <c r="E339">
        <f>IF(実施計画様式!E339="",0,IFERROR(VLOOKUP(実施計画様式!E339,―!$C$40:$D$47,2,FALSE),"error"))</f>
        <v>0</v>
      </c>
      <c r="F339">
        <f>IF(実施計画様式!F339="",0,IFERROR(VLOOKUP(実施計画様式!F339,―!$E$2:$F$2,2,FALSE),"error"))</f>
        <v>0</v>
      </c>
      <c r="G339">
        <f>IFERROR(VLOOKUP(実施計画様式!G339,―!$G$2:$H$2,2,FALSE),0)</f>
        <v>0</v>
      </c>
      <c r="H339">
        <f>IF(実施計画様式!H339="",0,1)</f>
        <v>0</v>
      </c>
      <c r="I339">
        <f>IF(実施計画様式!I339="",0,IFERROR(VLOOKUP(実施計画様式!I339,―!$I$2:$J$2,2,FALSE),"error"))</f>
        <v>0</v>
      </c>
      <c r="J339">
        <f>IF(実施計画様式!J339="",0,1)</f>
        <v>0</v>
      </c>
      <c r="K339">
        <f>IF(実施計画様式!K339="",0,IFERROR(VLOOKUP(実施計画様式!K339,―!K:L,2,FALSE),"error"))</f>
        <v>0</v>
      </c>
      <c r="L339">
        <f>IF(実施計画様式!L339="",0,IFERROR(VLOOKUP(実施計画様式!L339,―!$M$2:$N$2,2,FALSE),"error"))</f>
        <v>0</v>
      </c>
      <c r="M339">
        <f>IFERROR(VLOOKUP(実施計画様式!M339,―!O:P,2,FALSE),0)</f>
        <v>0</v>
      </c>
      <c r="N339">
        <f>IF(実施計画様式!N339="",0,IFERROR(VLOOKUP(実施計画様式!N339,―!$O$1:$P$12,2,FALSE),"error"))</f>
        <v>0</v>
      </c>
      <c r="O339">
        <f>IF(実施計画様式!O339="",0,IFERROR(VLOOKUP(実施計画様式!O339,―!$O$1:$P$12,2,FALSE),"error"))</f>
        <v>0</v>
      </c>
      <c r="P339">
        <f>IF(実施計画様式!P339="",0,IFERROR(VLOOKUP(実施計画様式!P339,―!$O$1:$P$12,2,FALSE),"error"))</f>
        <v>0</v>
      </c>
      <c r="Q339">
        <f>IF(実施計画様式!Q339="",0,1)</f>
        <v>0</v>
      </c>
      <c r="R339" t="s">
        <v>7625</v>
      </c>
      <c r="S339" t="s">
        <v>7625</v>
      </c>
      <c r="T339">
        <f>IF(実施計画様式!T339="",0,1)</f>
        <v>0</v>
      </c>
      <c r="U339">
        <f>IF(実施計画様式!U339="",0,1)</f>
        <v>0</v>
      </c>
      <c r="V339">
        <f>IF(実施計画様式!V339="",0,1)</f>
        <v>0</v>
      </c>
      <c r="W339">
        <f>IF(実施計画様式!W339="",0,1)</f>
        <v>0</v>
      </c>
      <c r="X339">
        <f>IF(実施計画様式!X339="",0,1)</f>
        <v>0</v>
      </c>
      <c r="Y339">
        <f>IF(実施計画様式!Y339="",0,1)</f>
        <v>0</v>
      </c>
      <c r="Z339">
        <f>IF(実施計画様式!Z339="",0,1)</f>
        <v>0</v>
      </c>
      <c r="AA339">
        <f>IF(実施計画様式!AA339="",0,1)</f>
        <v>0</v>
      </c>
      <c r="AB339">
        <f>IF(実施計画様式!AB339="",0,IFERROR(VLOOKUP(実施計画様式!AB339,―!$Q$2:$R$3,2,FALSE),"error"))</f>
        <v>0</v>
      </c>
      <c r="AC339">
        <f>IF(実施計画様式!AC339="",0,IFERROR(VLOOKUP(実施計画様式!AC339,―!$S$2:$T$3,2,FALSE),"error"))</f>
        <v>0</v>
      </c>
      <c r="AD339">
        <f>IF(実施計画様式!AD339="",0,IFERROR(VLOOKUP(実施計画様式!AD339,―!$U$2:$V$3,2,FALSE),"error"))</f>
        <v>0</v>
      </c>
      <c r="AE339">
        <f>IF(実施計画様式!AE339="",0,IFERROR(VLOOKUP(実施計画様式!AE339,―!$W$2:$X$3,2,FALSE),"error"))</f>
        <v>0</v>
      </c>
      <c r="AF339">
        <f>IF(実施計画様式!AF339="",0,IFERROR(VLOOKUP(実施計画様式!AF339,―!$AP$29:$AQ$29,2,FALSE),"error"))</f>
        <v>0</v>
      </c>
      <c r="AG339">
        <f>IF(実施計画様式!AG339="",0,IFERROR(VLOOKUP(実施計画様式!AG339,―!Y:Z,2,FALSE),"error"))</f>
        <v>0</v>
      </c>
      <c r="AH339">
        <f>IF(実施計画様式!AH339="",0,IFERROR(VLOOKUP(実施計画様式!AH339,―!AA:AB,2,FALSE),"error"))</f>
        <v>0</v>
      </c>
      <c r="AI339">
        <f>IF(実施計画様式!AI339="",0,IFERROR(VLOOKUP(実施計画様式!AI339,―!AN:AO,2,FALSE),"error"))</f>
        <v>0</v>
      </c>
      <c r="AJ339">
        <f>IF(実施計画様式!AJ339="",0,IFERROR(VLOOKUP(実施計画様式!AJ339,―!AN:AO,2,FALSE),"error"))</f>
        <v>0</v>
      </c>
      <c r="AK339">
        <f>IF(実施計画様式!AK339="",0,IFERROR(VLOOKUP(実施計画様式!AK339,―!AN:AO,2,FALSE),"error"))</f>
        <v>0</v>
      </c>
      <c r="AL339">
        <f>IF(実施計画様式!AL339="",0,1)</f>
        <v>0</v>
      </c>
      <c r="AM339">
        <f>IF(実施計画様式!AM339="",0,IFERROR(VLOOKUP(実施計画様式!AM339,―!$AP$10:$AQ$23,2,FALSE),"error"))</f>
        <v>0</v>
      </c>
      <c r="AN339">
        <f>IF(実施計画様式!AN339="",0,IFERROR(VLOOKUP(実施計画様式!AN339,―!$AP$39:$AQ$44,2,FALSE),"error"))</f>
        <v>0</v>
      </c>
      <c r="AO339">
        <f>IF(実施計画様式!AO339="",0,IFERROR(VLOOKUP(実施計画様式!AO339,参考資料1_対象分野リスト!$B$2:$C$46,2,FALSE),"error"))</f>
        <v>0</v>
      </c>
      <c r="AP339">
        <f>IF(実施計画様式!AP339="",0,IFERROR(VLOOKUP(実施計画様式!AP339,参考資料1_対象分野リスト!$B$2:$C$46,2,FALSE),"error"))</f>
        <v>0</v>
      </c>
      <c r="AQ339">
        <f>IF(実施計画様式!AQ339="",0,IFERROR(VLOOKUP(実施計画様式!AQ339,参考資料1_対象分野リスト!$B$2:$C$46,2,FALSE),"error"))</f>
        <v>0</v>
      </c>
      <c r="AR339">
        <f>IF(実施計画様式!AR339="",0,IFERROR(VLOOKUP(実施計画様式!AR339,参考資料1_対象分野リスト!$B$2:$C$46,2,FALSE),"error"))</f>
        <v>0</v>
      </c>
      <c r="AS339">
        <f>IF(実施計画様式!AS339="",0,IFERROR(VLOOKUP(実施計画様式!AS339,参考資料1_対象分野リスト!$E$5:$F$35,2,FALSE),"error"))</f>
        <v>0</v>
      </c>
      <c r="BB339">
        <f>IF(実施計画様式!BB339="",0,IFERROR(VLOOKUP(実施計画様式!BB339,―!AK:AL,2,FALSE),"error"))</f>
        <v>0</v>
      </c>
      <c r="BC339" t="str">
        <f t="shared" si="33"/>
        <v/>
      </c>
      <c r="BF339">
        <v>99</v>
      </c>
      <c r="BG339" t="str">
        <f t="shared" si="36"/>
        <v/>
      </c>
      <c r="BH339" t="str">
        <f>IF(AG339&gt;0,IF(VLOOKUP($B$62,―!$Y$2:$Z$25,2,FALSE)&lt;分岐管理シート!AG339,"予算化方法","予算化方法_未定なし"),"")</f>
        <v/>
      </c>
      <c r="BI339" t="str">
        <f t="shared" si="37"/>
        <v/>
      </c>
      <c r="BJ339" t="str">
        <f t="shared" si="38"/>
        <v/>
      </c>
      <c r="BK339" t="str">
        <f t="shared" si="39"/>
        <v/>
      </c>
      <c r="BL339" t="str">
        <f>_xlfn.IFNA(IF(AND(D339=1,M339=1),INDEX(―!$O$20:$P$26,MATCH(分岐管理シート!N339*100,―!$P$20:$P$26,0),1),""),"")</f>
        <v/>
      </c>
      <c r="BM339" t="str">
        <f>_xlfn.IFNA(IF(AND(D339=1,M339=1),INDEX(―!$O$17:$P$19,MATCH(9-分岐管理シート!N339-分岐管理シート!O339,―!$P$17:$P$19,0),1),""),"")</f>
        <v/>
      </c>
      <c r="BN339" t="str">
        <f>IF(AE339&lt;2,"",―!$AP$28)</f>
        <v/>
      </c>
      <c r="BO339" t="str">
        <f t="shared" si="35"/>
        <v/>
      </c>
      <c r="BP339" t="str">
        <f t="shared" si="40"/>
        <v/>
      </c>
      <c r="BR339">
        <f t="shared" si="34"/>
        <v>0</v>
      </c>
    </row>
    <row r="340" spans="3:70" x14ac:dyDescent="0.15">
      <c r="C340">
        <v>268</v>
      </c>
      <c r="D340" s="22">
        <f>IF(実施計画様式!D340="",0,IFERROR(VLOOKUP(実施計画様式!D340,―!A:B,2,FALSE),"error"))</f>
        <v>0</v>
      </c>
      <c r="E340">
        <f>IF(実施計画様式!E340="",0,IFERROR(VLOOKUP(実施計画様式!E340,―!$C$40:$D$47,2,FALSE),"error"))</f>
        <v>0</v>
      </c>
      <c r="F340">
        <f>IF(実施計画様式!F340="",0,IFERROR(VLOOKUP(実施計画様式!F340,―!$E$2:$F$2,2,FALSE),"error"))</f>
        <v>0</v>
      </c>
      <c r="G340">
        <f>IFERROR(VLOOKUP(実施計画様式!G340,―!$G$2:$H$2,2,FALSE),0)</f>
        <v>0</v>
      </c>
      <c r="H340">
        <f>IF(実施計画様式!H340="",0,1)</f>
        <v>0</v>
      </c>
      <c r="I340">
        <f>IF(実施計画様式!I340="",0,IFERROR(VLOOKUP(実施計画様式!I340,―!$I$2:$J$2,2,FALSE),"error"))</f>
        <v>0</v>
      </c>
      <c r="J340">
        <f>IF(実施計画様式!J340="",0,1)</f>
        <v>0</v>
      </c>
      <c r="K340">
        <f>IF(実施計画様式!K340="",0,IFERROR(VLOOKUP(実施計画様式!K340,―!K:L,2,FALSE),"error"))</f>
        <v>0</v>
      </c>
      <c r="L340">
        <f>IF(実施計画様式!L340="",0,IFERROR(VLOOKUP(実施計画様式!L340,―!$M$2:$N$2,2,FALSE),"error"))</f>
        <v>0</v>
      </c>
      <c r="M340">
        <f>IFERROR(VLOOKUP(実施計画様式!M340,―!O:P,2,FALSE),0)</f>
        <v>0</v>
      </c>
      <c r="N340">
        <f>IF(実施計画様式!N340="",0,IFERROR(VLOOKUP(実施計画様式!N340,―!$O$1:$P$12,2,FALSE),"error"))</f>
        <v>0</v>
      </c>
      <c r="O340">
        <f>IF(実施計画様式!O340="",0,IFERROR(VLOOKUP(実施計画様式!O340,―!$O$1:$P$12,2,FALSE),"error"))</f>
        <v>0</v>
      </c>
      <c r="P340">
        <f>IF(実施計画様式!P340="",0,IFERROR(VLOOKUP(実施計画様式!P340,―!$O$1:$P$12,2,FALSE),"error"))</f>
        <v>0</v>
      </c>
      <c r="Q340">
        <f>IF(実施計画様式!Q340="",0,1)</f>
        <v>0</v>
      </c>
      <c r="R340" t="s">
        <v>7625</v>
      </c>
      <c r="S340" t="s">
        <v>7625</v>
      </c>
      <c r="T340">
        <f>IF(実施計画様式!T340="",0,1)</f>
        <v>0</v>
      </c>
      <c r="U340">
        <f>IF(実施計画様式!U340="",0,1)</f>
        <v>0</v>
      </c>
      <c r="V340">
        <f>IF(実施計画様式!V340="",0,1)</f>
        <v>0</v>
      </c>
      <c r="W340">
        <f>IF(実施計画様式!W340="",0,1)</f>
        <v>0</v>
      </c>
      <c r="X340">
        <f>IF(実施計画様式!X340="",0,1)</f>
        <v>0</v>
      </c>
      <c r="Y340">
        <f>IF(実施計画様式!Y340="",0,1)</f>
        <v>0</v>
      </c>
      <c r="Z340">
        <f>IF(実施計画様式!Z340="",0,1)</f>
        <v>0</v>
      </c>
      <c r="AA340">
        <f>IF(実施計画様式!AA340="",0,1)</f>
        <v>0</v>
      </c>
      <c r="AB340">
        <f>IF(実施計画様式!AB340="",0,IFERROR(VLOOKUP(実施計画様式!AB340,―!$Q$2:$R$3,2,FALSE),"error"))</f>
        <v>0</v>
      </c>
      <c r="AC340">
        <f>IF(実施計画様式!AC340="",0,IFERROR(VLOOKUP(実施計画様式!AC340,―!$S$2:$T$3,2,FALSE),"error"))</f>
        <v>0</v>
      </c>
      <c r="AD340">
        <f>IF(実施計画様式!AD340="",0,IFERROR(VLOOKUP(実施計画様式!AD340,―!$U$2:$V$3,2,FALSE),"error"))</f>
        <v>0</v>
      </c>
      <c r="AE340">
        <f>IF(実施計画様式!AE340="",0,IFERROR(VLOOKUP(実施計画様式!AE340,―!$W$2:$X$3,2,FALSE),"error"))</f>
        <v>0</v>
      </c>
      <c r="AF340">
        <f>IF(実施計画様式!AF340="",0,IFERROR(VLOOKUP(実施計画様式!AF340,―!$AP$29:$AQ$29,2,FALSE),"error"))</f>
        <v>0</v>
      </c>
      <c r="AG340">
        <f>IF(実施計画様式!AG340="",0,IFERROR(VLOOKUP(実施計画様式!AG340,―!Y:Z,2,FALSE),"error"))</f>
        <v>0</v>
      </c>
      <c r="AH340">
        <f>IF(実施計画様式!AH340="",0,IFERROR(VLOOKUP(実施計画様式!AH340,―!AA:AB,2,FALSE),"error"))</f>
        <v>0</v>
      </c>
      <c r="AI340">
        <f>IF(実施計画様式!AI340="",0,IFERROR(VLOOKUP(実施計画様式!AI340,―!AN:AO,2,FALSE),"error"))</f>
        <v>0</v>
      </c>
      <c r="AJ340">
        <f>IF(実施計画様式!AJ340="",0,IFERROR(VLOOKUP(実施計画様式!AJ340,―!AN:AO,2,FALSE),"error"))</f>
        <v>0</v>
      </c>
      <c r="AK340">
        <f>IF(実施計画様式!AK340="",0,IFERROR(VLOOKUP(実施計画様式!AK340,―!AN:AO,2,FALSE),"error"))</f>
        <v>0</v>
      </c>
      <c r="AL340">
        <f>IF(実施計画様式!AL340="",0,1)</f>
        <v>0</v>
      </c>
      <c r="AM340">
        <f>IF(実施計画様式!AM340="",0,IFERROR(VLOOKUP(実施計画様式!AM340,―!$AP$10:$AQ$23,2,FALSE),"error"))</f>
        <v>0</v>
      </c>
      <c r="AN340">
        <f>IF(実施計画様式!AN340="",0,IFERROR(VLOOKUP(実施計画様式!AN340,―!$AP$39:$AQ$44,2,FALSE),"error"))</f>
        <v>0</v>
      </c>
      <c r="AO340">
        <f>IF(実施計画様式!AO340="",0,IFERROR(VLOOKUP(実施計画様式!AO340,参考資料1_対象分野リスト!$B$2:$C$46,2,FALSE),"error"))</f>
        <v>0</v>
      </c>
      <c r="AP340">
        <f>IF(実施計画様式!AP340="",0,IFERROR(VLOOKUP(実施計画様式!AP340,参考資料1_対象分野リスト!$B$2:$C$46,2,FALSE),"error"))</f>
        <v>0</v>
      </c>
      <c r="AQ340">
        <f>IF(実施計画様式!AQ340="",0,IFERROR(VLOOKUP(実施計画様式!AQ340,参考資料1_対象分野リスト!$B$2:$C$46,2,FALSE),"error"))</f>
        <v>0</v>
      </c>
      <c r="AR340">
        <f>IF(実施計画様式!AR340="",0,IFERROR(VLOOKUP(実施計画様式!AR340,参考資料1_対象分野リスト!$B$2:$C$46,2,FALSE),"error"))</f>
        <v>0</v>
      </c>
      <c r="AS340">
        <f>IF(実施計画様式!AS340="",0,IFERROR(VLOOKUP(実施計画様式!AS340,参考資料1_対象分野リスト!$E$5:$F$35,2,FALSE),"error"))</f>
        <v>0</v>
      </c>
      <c r="BB340">
        <f>IF(実施計画様式!BB340="",0,IFERROR(VLOOKUP(実施計画様式!BB340,―!AK:AL,2,FALSE),"error"))</f>
        <v>0</v>
      </c>
      <c r="BC340" t="str">
        <f t="shared" si="33"/>
        <v/>
      </c>
      <c r="BF340">
        <v>99</v>
      </c>
      <c r="BG340" t="str">
        <f t="shared" si="36"/>
        <v/>
      </c>
      <c r="BH340" t="str">
        <f>IF(AG340&gt;0,IF(VLOOKUP($B$62,―!$Y$2:$Z$25,2,FALSE)&lt;分岐管理シート!AG340,"予算化方法","予算化方法_未定なし"),"")</f>
        <v/>
      </c>
      <c r="BI340" t="str">
        <f t="shared" si="37"/>
        <v/>
      </c>
      <c r="BJ340" t="str">
        <f t="shared" si="38"/>
        <v/>
      </c>
      <c r="BK340" t="str">
        <f t="shared" si="39"/>
        <v/>
      </c>
      <c r="BL340" t="str">
        <f>_xlfn.IFNA(IF(AND(D340=1,M340=1),INDEX(―!$O$20:$P$26,MATCH(分岐管理シート!N340*100,―!$P$20:$P$26,0),1),""),"")</f>
        <v/>
      </c>
      <c r="BM340" t="str">
        <f>_xlfn.IFNA(IF(AND(D340=1,M340=1),INDEX(―!$O$17:$P$19,MATCH(9-分岐管理シート!N340-分岐管理シート!O340,―!$P$17:$P$19,0),1),""),"")</f>
        <v/>
      </c>
      <c r="BN340" t="str">
        <f>IF(AE340&lt;2,"",―!$AP$28)</f>
        <v/>
      </c>
      <c r="BO340" t="str">
        <f t="shared" si="35"/>
        <v/>
      </c>
      <c r="BP340" t="str">
        <f t="shared" si="40"/>
        <v/>
      </c>
      <c r="BR340">
        <f t="shared" si="34"/>
        <v>0</v>
      </c>
    </row>
    <row r="341" spans="3:70" x14ac:dyDescent="0.15">
      <c r="C341">
        <v>269</v>
      </c>
      <c r="D341" s="22">
        <f>IF(実施計画様式!D341="",0,IFERROR(VLOOKUP(実施計画様式!D341,―!A:B,2,FALSE),"error"))</f>
        <v>0</v>
      </c>
      <c r="E341">
        <f>IF(実施計画様式!E341="",0,IFERROR(VLOOKUP(実施計画様式!E341,―!$C$40:$D$47,2,FALSE),"error"))</f>
        <v>0</v>
      </c>
      <c r="F341">
        <f>IF(実施計画様式!F341="",0,IFERROR(VLOOKUP(実施計画様式!F341,―!$E$2:$F$2,2,FALSE),"error"))</f>
        <v>0</v>
      </c>
      <c r="G341">
        <f>IFERROR(VLOOKUP(実施計画様式!G341,―!$G$2:$H$2,2,FALSE),0)</f>
        <v>0</v>
      </c>
      <c r="H341">
        <f>IF(実施計画様式!H341="",0,1)</f>
        <v>0</v>
      </c>
      <c r="I341">
        <f>IF(実施計画様式!I341="",0,IFERROR(VLOOKUP(実施計画様式!I341,―!$I$2:$J$2,2,FALSE),"error"))</f>
        <v>0</v>
      </c>
      <c r="J341">
        <f>IF(実施計画様式!J341="",0,1)</f>
        <v>0</v>
      </c>
      <c r="K341">
        <f>IF(実施計画様式!K341="",0,IFERROR(VLOOKUP(実施計画様式!K341,―!K:L,2,FALSE),"error"))</f>
        <v>0</v>
      </c>
      <c r="L341">
        <f>IF(実施計画様式!L341="",0,IFERROR(VLOOKUP(実施計画様式!L341,―!$M$2:$N$2,2,FALSE),"error"))</f>
        <v>0</v>
      </c>
      <c r="M341">
        <f>IFERROR(VLOOKUP(実施計画様式!M341,―!O:P,2,FALSE),0)</f>
        <v>0</v>
      </c>
      <c r="N341">
        <f>IF(実施計画様式!N341="",0,IFERROR(VLOOKUP(実施計画様式!N341,―!$O$1:$P$12,2,FALSE),"error"))</f>
        <v>0</v>
      </c>
      <c r="O341">
        <f>IF(実施計画様式!O341="",0,IFERROR(VLOOKUP(実施計画様式!O341,―!$O$1:$P$12,2,FALSE),"error"))</f>
        <v>0</v>
      </c>
      <c r="P341">
        <f>IF(実施計画様式!P341="",0,IFERROR(VLOOKUP(実施計画様式!P341,―!$O$1:$P$12,2,FALSE),"error"))</f>
        <v>0</v>
      </c>
      <c r="Q341">
        <f>IF(実施計画様式!Q341="",0,1)</f>
        <v>0</v>
      </c>
      <c r="R341" t="s">
        <v>7625</v>
      </c>
      <c r="S341" t="s">
        <v>7625</v>
      </c>
      <c r="T341">
        <f>IF(実施計画様式!T341="",0,1)</f>
        <v>0</v>
      </c>
      <c r="U341">
        <f>IF(実施計画様式!U341="",0,1)</f>
        <v>0</v>
      </c>
      <c r="V341">
        <f>IF(実施計画様式!V341="",0,1)</f>
        <v>0</v>
      </c>
      <c r="W341">
        <f>IF(実施計画様式!W341="",0,1)</f>
        <v>0</v>
      </c>
      <c r="X341">
        <f>IF(実施計画様式!X341="",0,1)</f>
        <v>0</v>
      </c>
      <c r="Y341">
        <f>IF(実施計画様式!Y341="",0,1)</f>
        <v>0</v>
      </c>
      <c r="Z341">
        <f>IF(実施計画様式!Z341="",0,1)</f>
        <v>0</v>
      </c>
      <c r="AA341">
        <f>IF(実施計画様式!AA341="",0,1)</f>
        <v>0</v>
      </c>
      <c r="AB341">
        <f>IF(実施計画様式!AB341="",0,IFERROR(VLOOKUP(実施計画様式!AB341,―!$Q$2:$R$3,2,FALSE),"error"))</f>
        <v>0</v>
      </c>
      <c r="AC341">
        <f>IF(実施計画様式!AC341="",0,IFERROR(VLOOKUP(実施計画様式!AC341,―!$S$2:$T$3,2,FALSE),"error"))</f>
        <v>0</v>
      </c>
      <c r="AD341">
        <f>IF(実施計画様式!AD341="",0,IFERROR(VLOOKUP(実施計画様式!AD341,―!$U$2:$V$3,2,FALSE),"error"))</f>
        <v>0</v>
      </c>
      <c r="AE341">
        <f>IF(実施計画様式!AE341="",0,IFERROR(VLOOKUP(実施計画様式!AE341,―!$W$2:$X$3,2,FALSE),"error"))</f>
        <v>0</v>
      </c>
      <c r="AF341">
        <f>IF(実施計画様式!AF341="",0,IFERROR(VLOOKUP(実施計画様式!AF341,―!$AP$29:$AQ$29,2,FALSE),"error"))</f>
        <v>0</v>
      </c>
      <c r="AG341">
        <f>IF(実施計画様式!AG341="",0,IFERROR(VLOOKUP(実施計画様式!AG341,―!Y:Z,2,FALSE),"error"))</f>
        <v>0</v>
      </c>
      <c r="AH341">
        <f>IF(実施計画様式!AH341="",0,IFERROR(VLOOKUP(実施計画様式!AH341,―!AA:AB,2,FALSE),"error"))</f>
        <v>0</v>
      </c>
      <c r="AI341">
        <f>IF(実施計画様式!AI341="",0,IFERROR(VLOOKUP(実施計画様式!AI341,―!AN:AO,2,FALSE),"error"))</f>
        <v>0</v>
      </c>
      <c r="AJ341">
        <f>IF(実施計画様式!AJ341="",0,IFERROR(VLOOKUP(実施計画様式!AJ341,―!AN:AO,2,FALSE),"error"))</f>
        <v>0</v>
      </c>
      <c r="AK341">
        <f>IF(実施計画様式!AK341="",0,IFERROR(VLOOKUP(実施計画様式!AK341,―!AN:AO,2,FALSE),"error"))</f>
        <v>0</v>
      </c>
      <c r="AL341">
        <f>IF(実施計画様式!AL341="",0,1)</f>
        <v>0</v>
      </c>
      <c r="AM341">
        <f>IF(実施計画様式!AM341="",0,IFERROR(VLOOKUP(実施計画様式!AM341,―!$AP$10:$AQ$23,2,FALSE),"error"))</f>
        <v>0</v>
      </c>
      <c r="AN341">
        <f>IF(実施計画様式!AN341="",0,IFERROR(VLOOKUP(実施計画様式!AN341,―!$AP$39:$AQ$44,2,FALSE),"error"))</f>
        <v>0</v>
      </c>
      <c r="AO341">
        <f>IF(実施計画様式!AO341="",0,IFERROR(VLOOKUP(実施計画様式!AO341,参考資料1_対象分野リスト!$B$2:$C$46,2,FALSE),"error"))</f>
        <v>0</v>
      </c>
      <c r="AP341">
        <f>IF(実施計画様式!AP341="",0,IFERROR(VLOOKUP(実施計画様式!AP341,参考資料1_対象分野リスト!$B$2:$C$46,2,FALSE),"error"))</f>
        <v>0</v>
      </c>
      <c r="AQ341">
        <f>IF(実施計画様式!AQ341="",0,IFERROR(VLOOKUP(実施計画様式!AQ341,参考資料1_対象分野リスト!$B$2:$C$46,2,FALSE),"error"))</f>
        <v>0</v>
      </c>
      <c r="AR341">
        <f>IF(実施計画様式!AR341="",0,IFERROR(VLOOKUP(実施計画様式!AR341,参考資料1_対象分野リスト!$B$2:$C$46,2,FALSE),"error"))</f>
        <v>0</v>
      </c>
      <c r="AS341">
        <f>IF(実施計画様式!AS341="",0,IFERROR(VLOOKUP(実施計画様式!AS341,参考資料1_対象分野リスト!$E$5:$F$35,2,FALSE),"error"))</f>
        <v>0</v>
      </c>
      <c r="BB341">
        <f>IF(実施計画様式!BB341="",0,IFERROR(VLOOKUP(実施計画様式!BB341,―!AK:AL,2,FALSE),"error"))</f>
        <v>0</v>
      </c>
      <c r="BC341" t="str">
        <f t="shared" si="33"/>
        <v/>
      </c>
      <c r="BF341">
        <v>99</v>
      </c>
      <c r="BG341" t="str">
        <f t="shared" si="36"/>
        <v/>
      </c>
      <c r="BH341" t="str">
        <f>IF(AG341&gt;0,IF(VLOOKUP($B$62,―!$Y$2:$Z$25,2,FALSE)&lt;分岐管理シート!AG341,"予算化方法","予算化方法_未定なし"),"")</f>
        <v/>
      </c>
      <c r="BI341" t="str">
        <f t="shared" si="37"/>
        <v/>
      </c>
      <c r="BJ341" t="str">
        <f t="shared" si="38"/>
        <v/>
      </c>
      <c r="BK341" t="str">
        <f t="shared" si="39"/>
        <v/>
      </c>
      <c r="BL341" t="str">
        <f>_xlfn.IFNA(IF(AND(D341=1,M341=1),INDEX(―!$O$20:$P$26,MATCH(分岐管理シート!N341*100,―!$P$20:$P$26,0),1),""),"")</f>
        <v/>
      </c>
      <c r="BM341" t="str">
        <f>_xlfn.IFNA(IF(AND(D341=1,M341=1),INDEX(―!$O$17:$P$19,MATCH(9-分岐管理シート!N341-分岐管理シート!O341,―!$P$17:$P$19,0),1),""),"")</f>
        <v/>
      </c>
      <c r="BN341" t="str">
        <f>IF(AE341&lt;2,"",―!$AP$28)</f>
        <v/>
      </c>
      <c r="BO341" t="str">
        <f t="shared" si="35"/>
        <v/>
      </c>
      <c r="BP341" t="str">
        <f t="shared" si="40"/>
        <v/>
      </c>
      <c r="BR341">
        <f t="shared" si="34"/>
        <v>0</v>
      </c>
    </row>
    <row r="342" spans="3:70" x14ac:dyDescent="0.15">
      <c r="C342">
        <v>270</v>
      </c>
      <c r="D342" s="22">
        <f>IF(実施計画様式!D342="",0,IFERROR(VLOOKUP(実施計画様式!D342,―!A:B,2,FALSE),"error"))</f>
        <v>0</v>
      </c>
      <c r="E342">
        <f>IF(実施計画様式!E342="",0,IFERROR(VLOOKUP(実施計画様式!E342,―!$C$40:$D$47,2,FALSE),"error"))</f>
        <v>0</v>
      </c>
      <c r="F342">
        <f>IF(実施計画様式!F342="",0,IFERROR(VLOOKUP(実施計画様式!F342,―!$E$2:$F$2,2,FALSE),"error"))</f>
        <v>0</v>
      </c>
      <c r="G342">
        <f>IFERROR(VLOOKUP(実施計画様式!G342,―!$G$2:$H$2,2,FALSE),0)</f>
        <v>0</v>
      </c>
      <c r="H342">
        <f>IF(実施計画様式!H342="",0,1)</f>
        <v>0</v>
      </c>
      <c r="I342">
        <f>IF(実施計画様式!I342="",0,IFERROR(VLOOKUP(実施計画様式!I342,―!$I$2:$J$2,2,FALSE),"error"))</f>
        <v>0</v>
      </c>
      <c r="J342">
        <f>IF(実施計画様式!J342="",0,1)</f>
        <v>0</v>
      </c>
      <c r="K342">
        <f>IF(実施計画様式!K342="",0,IFERROR(VLOOKUP(実施計画様式!K342,―!K:L,2,FALSE),"error"))</f>
        <v>0</v>
      </c>
      <c r="L342">
        <f>IF(実施計画様式!L342="",0,IFERROR(VLOOKUP(実施計画様式!L342,―!$M$2:$N$2,2,FALSE),"error"))</f>
        <v>0</v>
      </c>
      <c r="M342">
        <f>IFERROR(VLOOKUP(実施計画様式!M342,―!O:P,2,FALSE),0)</f>
        <v>0</v>
      </c>
      <c r="N342">
        <f>IF(実施計画様式!N342="",0,IFERROR(VLOOKUP(実施計画様式!N342,―!$O$1:$P$12,2,FALSE),"error"))</f>
        <v>0</v>
      </c>
      <c r="O342">
        <f>IF(実施計画様式!O342="",0,IFERROR(VLOOKUP(実施計画様式!O342,―!$O$1:$P$12,2,FALSE),"error"))</f>
        <v>0</v>
      </c>
      <c r="P342">
        <f>IF(実施計画様式!P342="",0,IFERROR(VLOOKUP(実施計画様式!P342,―!$O$1:$P$12,2,FALSE),"error"))</f>
        <v>0</v>
      </c>
      <c r="Q342">
        <f>IF(実施計画様式!Q342="",0,1)</f>
        <v>0</v>
      </c>
      <c r="R342" t="s">
        <v>7625</v>
      </c>
      <c r="S342" t="s">
        <v>7625</v>
      </c>
      <c r="T342">
        <f>IF(実施計画様式!T342="",0,1)</f>
        <v>0</v>
      </c>
      <c r="U342">
        <f>IF(実施計画様式!U342="",0,1)</f>
        <v>0</v>
      </c>
      <c r="V342">
        <f>IF(実施計画様式!V342="",0,1)</f>
        <v>0</v>
      </c>
      <c r="W342">
        <f>IF(実施計画様式!W342="",0,1)</f>
        <v>0</v>
      </c>
      <c r="X342">
        <f>IF(実施計画様式!X342="",0,1)</f>
        <v>0</v>
      </c>
      <c r="Y342">
        <f>IF(実施計画様式!Y342="",0,1)</f>
        <v>0</v>
      </c>
      <c r="Z342">
        <f>IF(実施計画様式!Z342="",0,1)</f>
        <v>0</v>
      </c>
      <c r="AA342">
        <f>IF(実施計画様式!AA342="",0,1)</f>
        <v>0</v>
      </c>
      <c r="AB342">
        <f>IF(実施計画様式!AB342="",0,IFERROR(VLOOKUP(実施計画様式!AB342,―!$Q$2:$R$3,2,FALSE),"error"))</f>
        <v>0</v>
      </c>
      <c r="AC342">
        <f>IF(実施計画様式!AC342="",0,IFERROR(VLOOKUP(実施計画様式!AC342,―!$S$2:$T$3,2,FALSE),"error"))</f>
        <v>0</v>
      </c>
      <c r="AD342">
        <f>IF(実施計画様式!AD342="",0,IFERROR(VLOOKUP(実施計画様式!AD342,―!$U$2:$V$3,2,FALSE),"error"))</f>
        <v>0</v>
      </c>
      <c r="AE342">
        <f>IF(実施計画様式!AE342="",0,IFERROR(VLOOKUP(実施計画様式!AE342,―!$W$2:$X$3,2,FALSE),"error"))</f>
        <v>0</v>
      </c>
      <c r="AF342">
        <f>IF(実施計画様式!AF342="",0,IFERROR(VLOOKUP(実施計画様式!AF342,―!$AP$29:$AQ$29,2,FALSE),"error"))</f>
        <v>0</v>
      </c>
      <c r="AG342">
        <f>IF(実施計画様式!AG342="",0,IFERROR(VLOOKUP(実施計画様式!AG342,―!Y:Z,2,FALSE),"error"))</f>
        <v>0</v>
      </c>
      <c r="AH342">
        <f>IF(実施計画様式!AH342="",0,IFERROR(VLOOKUP(実施計画様式!AH342,―!AA:AB,2,FALSE),"error"))</f>
        <v>0</v>
      </c>
      <c r="AI342">
        <f>IF(実施計画様式!AI342="",0,IFERROR(VLOOKUP(実施計画様式!AI342,―!AN:AO,2,FALSE),"error"))</f>
        <v>0</v>
      </c>
      <c r="AJ342">
        <f>IF(実施計画様式!AJ342="",0,IFERROR(VLOOKUP(実施計画様式!AJ342,―!AN:AO,2,FALSE),"error"))</f>
        <v>0</v>
      </c>
      <c r="AK342">
        <f>IF(実施計画様式!AK342="",0,IFERROR(VLOOKUP(実施計画様式!AK342,―!AN:AO,2,FALSE),"error"))</f>
        <v>0</v>
      </c>
      <c r="AL342">
        <f>IF(実施計画様式!AL342="",0,1)</f>
        <v>0</v>
      </c>
      <c r="AM342">
        <f>IF(実施計画様式!AM342="",0,IFERROR(VLOOKUP(実施計画様式!AM342,―!$AP$10:$AQ$23,2,FALSE),"error"))</f>
        <v>0</v>
      </c>
      <c r="AN342">
        <f>IF(実施計画様式!AN342="",0,IFERROR(VLOOKUP(実施計画様式!AN342,―!$AP$39:$AQ$44,2,FALSE),"error"))</f>
        <v>0</v>
      </c>
      <c r="AO342">
        <f>IF(実施計画様式!AO342="",0,IFERROR(VLOOKUP(実施計画様式!AO342,参考資料1_対象分野リスト!$B$2:$C$46,2,FALSE),"error"))</f>
        <v>0</v>
      </c>
      <c r="AP342">
        <f>IF(実施計画様式!AP342="",0,IFERROR(VLOOKUP(実施計画様式!AP342,参考資料1_対象分野リスト!$B$2:$C$46,2,FALSE),"error"))</f>
        <v>0</v>
      </c>
      <c r="AQ342">
        <f>IF(実施計画様式!AQ342="",0,IFERROR(VLOOKUP(実施計画様式!AQ342,参考資料1_対象分野リスト!$B$2:$C$46,2,FALSE),"error"))</f>
        <v>0</v>
      </c>
      <c r="AR342">
        <f>IF(実施計画様式!AR342="",0,IFERROR(VLOOKUP(実施計画様式!AR342,参考資料1_対象分野リスト!$B$2:$C$46,2,FALSE),"error"))</f>
        <v>0</v>
      </c>
      <c r="AS342">
        <f>IF(実施計画様式!AS342="",0,IFERROR(VLOOKUP(実施計画様式!AS342,参考資料1_対象分野リスト!$E$5:$F$35,2,FALSE),"error"))</f>
        <v>0</v>
      </c>
      <c r="BB342">
        <f>IF(実施計画様式!BB342="",0,IFERROR(VLOOKUP(実施計画様式!BB342,―!AK:AL,2,FALSE),"error"))</f>
        <v>0</v>
      </c>
      <c r="BC342" t="str">
        <f t="shared" si="33"/>
        <v/>
      </c>
      <c r="BF342">
        <v>99</v>
      </c>
      <c r="BG342" t="str">
        <f t="shared" si="36"/>
        <v/>
      </c>
      <c r="BH342" t="str">
        <f>IF(AG342&gt;0,IF(VLOOKUP($B$62,―!$Y$2:$Z$25,2,FALSE)&lt;分岐管理シート!AG342,"予算化方法","予算化方法_未定なし"),"")</f>
        <v/>
      </c>
      <c r="BI342" t="str">
        <f t="shared" si="37"/>
        <v/>
      </c>
      <c r="BJ342" t="str">
        <f t="shared" si="38"/>
        <v/>
      </c>
      <c r="BK342" t="str">
        <f t="shared" si="39"/>
        <v/>
      </c>
      <c r="BL342" t="str">
        <f>_xlfn.IFNA(IF(AND(D342=1,M342=1),INDEX(―!$O$20:$P$26,MATCH(分岐管理シート!N342*100,―!$P$20:$P$26,0),1),""),"")</f>
        <v/>
      </c>
      <c r="BM342" t="str">
        <f>_xlfn.IFNA(IF(AND(D342=1,M342=1),INDEX(―!$O$17:$P$19,MATCH(9-分岐管理シート!N342-分岐管理シート!O342,―!$P$17:$P$19,0),1),""),"")</f>
        <v/>
      </c>
      <c r="BN342" t="str">
        <f>IF(AE342&lt;2,"",―!$AP$28)</f>
        <v/>
      </c>
      <c r="BO342" t="str">
        <f t="shared" si="35"/>
        <v/>
      </c>
      <c r="BP342" t="str">
        <f t="shared" si="40"/>
        <v/>
      </c>
      <c r="BR342">
        <f t="shared" si="34"/>
        <v>0</v>
      </c>
    </row>
    <row r="343" spans="3:70" x14ac:dyDescent="0.15">
      <c r="C343">
        <v>271</v>
      </c>
      <c r="D343" s="22">
        <f>IF(実施計画様式!D343="",0,IFERROR(VLOOKUP(実施計画様式!D343,―!A:B,2,FALSE),"error"))</f>
        <v>0</v>
      </c>
      <c r="E343">
        <f>IF(実施計画様式!E343="",0,IFERROR(VLOOKUP(実施計画様式!E343,―!$C$40:$D$47,2,FALSE),"error"))</f>
        <v>0</v>
      </c>
      <c r="F343">
        <f>IF(実施計画様式!F343="",0,IFERROR(VLOOKUP(実施計画様式!F343,―!$E$2:$F$2,2,FALSE),"error"))</f>
        <v>0</v>
      </c>
      <c r="G343">
        <f>IFERROR(VLOOKUP(実施計画様式!G343,―!$G$2:$H$2,2,FALSE),0)</f>
        <v>0</v>
      </c>
      <c r="H343">
        <f>IF(実施計画様式!H343="",0,1)</f>
        <v>0</v>
      </c>
      <c r="I343">
        <f>IF(実施計画様式!I343="",0,IFERROR(VLOOKUP(実施計画様式!I343,―!$I$2:$J$2,2,FALSE),"error"))</f>
        <v>0</v>
      </c>
      <c r="J343">
        <f>IF(実施計画様式!J343="",0,1)</f>
        <v>0</v>
      </c>
      <c r="K343">
        <f>IF(実施計画様式!K343="",0,IFERROR(VLOOKUP(実施計画様式!K343,―!K:L,2,FALSE),"error"))</f>
        <v>0</v>
      </c>
      <c r="L343">
        <f>IF(実施計画様式!L343="",0,IFERROR(VLOOKUP(実施計画様式!L343,―!$M$2:$N$2,2,FALSE),"error"))</f>
        <v>0</v>
      </c>
      <c r="M343">
        <f>IFERROR(VLOOKUP(実施計画様式!M343,―!O:P,2,FALSE),0)</f>
        <v>0</v>
      </c>
      <c r="N343">
        <f>IF(実施計画様式!N343="",0,IFERROR(VLOOKUP(実施計画様式!N343,―!$O$1:$P$12,2,FALSE),"error"))</f>
        <v>0</v>
      </c>
      <c r="O343">
        <f>IF(実施計画様式!O343="",0,IFERROR(VLOOKUP(実施計画様式!O343,―!$O$1:$P$12,2,FALSE),"error"))</f>
        <v>0</v>
      </c>
      <c r="P343">
        <f>IF(実施計画様式!P343="",0,IFERROR(VLOOKUP(実施計画様式!P343,―!$O$1:$P$12,2,FALSE),"error"))</f>
        <v>0</v>
      </c>
      <c r="Q343">
        <f>IF(実施計画様式!Q343="",0,1)</f>
        <v>0</v>
      </c>
      <c r="R343" t="s">
        <v>7625</v>
      </c>
      <c r="S343" t="s">
        <v>7625</v>
      </c>
      <c r="T343">
        <f>IF(実施計画様式!T343="",0,1)</f>
        <v>0</v>
      </c>
      <c r="U343">
        <f>IF(実施計画様式!U343="",0,1)</f>
        <v>0</v>
      </c>
      <c r="V343">
        <f>IF(実施計画様式!V343="",0,1)</f>
        <v>0</v>
      </c>
      <c r="W343">
        <f>IF(実施計画様式!W343="",0,1)</f>
        <v>0</v>
      </c>
      <c r="X343">
        <f>IF(実施計画様式!X343="",0,1)</f>
        <v>0</v>
      </c>
      <c r="Y343">
        <f>IF(実施計画様式!Y343="",0,1)</f>
        <v>0</v>
      </c>
      <c r="Z343">
        <f>IF(実施計画様式!Z343="",0,1)</f>
        <v>0</v>
      </c>
      <c r="AA343">
        <f>IF(実施計画様式!AA343="",0,1)</f>
        <v>0</v>
      </c>
      <c r="AB343">
        <f>IF(実施計画様式!AB343="",0,IFERROR(VLOOKUP(実施計画様式!AB343,―!$Q$2:$R$3,2,FALSE),"error"))</f>
        <v>0</v>
      </c>
      <c r="AC343">
        <f>IF(実施計画様式!AC343="",0,IFERROR(VLOOKUP(実施計画様式!AC343,―!$S$2:$T$3,2,FALSE),"error"))</f>
        <v>0</v>
      </c>
      <c r="AD343">
        <f>IF(実施計画様式!AD343="",0,IFERROR(VLOOKUP(実施計画様式!AD343,―!$U$2:$V$3,2,FALSE),"error"))</f>
        <v>0</v>
      </c>
      <c r="AE343">
        <f>IF(実施計画様式!AE343="",0,IFERROR(VLOOKUP(実施計画様式!AE343,―!$W$2:$X$3,2,FALSE),"error"))</f>
        <v>0</v>
      </c>
      <c r="AF343">
        <f>IF(実施計画様式!AF343="",0,IFERROR(VLOOKUP(実施計画様式!AF343,―!$AP$29:$AQ$29,2,FALSE),"error"))</f>
        <v>0</v>
      </c>
      <c r="AG343">
        <f>IF(実施計画様式!AG343="",0,IFERROR(VLOOKUP(実施計画様式!AG343,―!Y:Z,2,FALSE),"error"))</f>
        <v>0</v>
      </c>
      <c r="AH343">
        <f>IF(実施計画様式!AH343="",0,IFERROR(VLOOKUP(実施計画様式!AH343,―!AA:AB,2,FALSE),"error"))</f>
        <v>0</v>
      </c>
      <c r="AI343">
        <f>IF(実施計画様式!AI343="",0,IFERROR(VLOOKUP(実施計画様式!AI343,―!AN:AO,2,FALSE),"error"))</f>
        <v>0</v>
      </c>
      <c r="AJ343">
        <f>IF(実施計画様式!AJ343="",0,IFERROR(VLOOKUP(実施計画様式!AJ343,―!AN:AO,2,FALSE),"error"))</f>
        <v>0</v>
      </c>
      <c r="AK343">
        <f>IF(実施計画様式!AK343="",0,IFERROR(VLOOKUP(実施計画様式!AK343,―!AN:AO,2,FALSE),"error"))</f>
        <v>0</v>
      </c>
      <c r="AL343">
        <f>IF(実施計画様式!AL343="",0,1)</f>
        <v>0</v>
      </c>
      <c r="AM343">
        <f>IF(実施計画様式!AM343="",0,IFERROR(VLOOKUP(実施計画様式!AM343,―!$AP$10:$AQ$23,2,FALSE),"error"))</f>
        <v>0</v>
      </c>
      <c r="AN343">
        <f>IF(実施計画様式!AN343="",0,IFERROR(VLOOKUP(実施計画様式!AN343,―!$AP$39:$AQ$44,2,FALSE),"error"))</f>
        <v>0</v>
      </c>
      <c r="AO343">
        <f>IF(実施計画様式!AO343="",0,IFERROR(VLOOKUP(実施計画様式!AO343,参考資料1_対象分野リスト!$B$2:$C$46,2,FALSE),"error"))</f>
        <v>0</v>
      </c>
      <c r="AP343">
        <f>IF(実施計画様式!AP343="",0,IFERROR(VLOOKUP(実施計画様式!AP343,参考資料1_対象分野リスト!$B$2:$C$46,2,FALSE),"error"))</f>
        <v>0</v>
      </c>
      <c r="AQ343">
        <f>IF(実施計画様式!AQ343="",0,IFERROR(VLOOKUP(実施計画様式!AQ343,参考資料1_対象分野リスト!$B$2:$C$46,2,FALSE),"error"))</f>
        <v>0</v>
      </c>
      <c r="AR343">
        <f>IF(実施計画様式!AR343="",0,IFERROR(VLOOKUP(実施計画様式!AR343,参考資料1_対象分野リスト!$B$2:$C$46,2,FALSE),"error"))</f>
        <v>0</v>
      </c>
      <c r="AS343">
        <f>IF(実施計画様式!AS343="",0,IFERROR(VLOOKUP(実施計画様式!AS343,参考資料1_対象分野リスト!$E$5:$F$35,2,FALSE),"error"))</f>
        <v>0</v>
      </c>
      <c r="BB343">
        <f>IF(実施計画様式!BB343="",0,IFERROR(VLOOKUP(実施計画様式!BB343,―!AK:AL,2,FALSE),"error"))</f>
        <v>0</v>
      </c>
      <c r="BC343" t="str">
        <f t="shared" si="33"/>
        <v/>
      </c>
      <c r="BF343">
        <v>99</v>
      </c>
      <c r="BG343" t="str">
        <f t="shared" si="36"/>
        <v/>
      </c>
      <c r="BH343" t="str">
        <f>IF(AG343&gt;0,IF(VLOOKUP($B$62,―!$Y$2:$Z$25,2,FALSE)&lt;分岐管理シート!AG343,"予算化方法","予算化方法_未定なし"),"")</f>
        <v/>
      </c>
      <c r="BI343" t="str">
        <f t="shared" si="37"/>
        <v/>
      </c>
      <c r="BJ343" t="str">
        <f t="shared" si="38"/>
        <v/>
      </c>
      <c r="BK343" t="str">
        <f t="shared" si="39"/>
        <v/>
      </c>
      <c r="BL343" t="str">
        <f>_xlfn.IFNA(IF(AND(D343=1,M343=1),INDEX(―!$O$20:$P$26,MATCH(分岐管理シート!N343*100,―!$P$20:$P$26,0),1),""),"")</f>
        <v/>
      </c>
      <c r="BM343" t="str">
        <f>_xlfn.IFNA(IF(AND(D343=1,M343=1),INDEX(―!$O$17:$P$19,MATCH(9-分岐管理シート!N343-分岐管理シート!O343,―!$P$17:$P$19,0),1),""),"")</f>
        <v/>
      </c>
      <c r="BN343" t="str">
        <f>IF(AE343&lt;2,"",―!$AP$28)</f>
        <v/>
      </c>
      <c r="BO343" t="str">
        <f t="shared" si="35"/>
        <v/>
      </c>
      <c r="BP343" t="str">
        <f t="shared" si="40"/>
        <v/>
      </c>
      <c r="BR343">
        <f t="shared" si="34"/>
        <v>0</v>
      </c>
    </row>
    <row r="344" spans="3:70" x14ac:dyDescent="0.15">
      <c r="C344">
        <v>272</v>
      </c>
      <c r="D344" s="22">
        <f>IF(実施計画様式!D344="",0,IFERROR(VLOOKUP(実施計画様式!D344,―!A:B,2,FALSE),"error"))</f>
        <v>0</v>
      </c>
      <c r="E344">
        <f>IF(実施計画様式!E344="",0,IFERROR(VLOOKUP(実施計画様式!E344,―!$C$40:$D$47,2,FALSE),"error"))</f>
        <v>0</v>
      </c>
      <c r="F344">
        <f>IF(実施計画様式!F344="",0,IFERROR(VLOOKUP(実施計画様式!F344,―!$E$2:$F$2,2,FALSE),"error"))</f>
        <v>0</v>
      </c>
      <c r="G344">
        <f>IFERROR(VLOOKUP(実施計画様式!G344,―!$G$2:$H$2,2,FALSE),0)</f>
        <v>0</v>
      </c>
      <c r="H344">
        <f>IF(実施計画様式!H344="",0,1)</f>
        <v>0</v>
      </c>
      <c r="I344">
        <f>IF(実施計画様式!I344="",0,IFERROR(VLOOKUP(実施計画様式!I344,―!$I$2:$J$2,2,FALSE),"error"))</f>
        <v>0</v>
      </c>
      <c r="J344">
        <f>IF(実施計画様式!J344="",0,1)</f>
        <v>0</v>
      </c>
      <c r="K344">
        <f>IF(実施計画様式!K344="",0,IFERROR(VLOOKUP(実施計画様式!K344,―!K:L,2,FALSE),"error"))</f>
        <v>0</v>
      </c>
      <c r="L344">
        <f>IF(実施計画様式!L344="",0,IFERROR(VLOOKUP(実施計画様式!L344,―!$M$2:$N$2,2,FALSE),"error"))</f>
        <v>0</v>
      </c>
      <c r="M344">
        <f>IFERROR(VLOOKUP(実施計画様式!M344,―!O:P,2,FALSE),0)</f>
        <v>0</v>
      </c>
      <c r="N344">
        <f>IF(実施計画様式!N344="",0,IFERROR(VLOOKUP(実施計画様式!N344,―!$O$1:$P$12,2,FALSE),"error"))</f>
        <v>0</v>
      </c>
      <c r="O344">
        <f>IF(実施計画様式!O344="",0,IFERROR(VLOOKUP(実施計画様式!O344,―!$O$1:$P$12,2,FALSE),"error"))</f>
        <v>0</v>
      </c>
      <c r="P344">
        <f>IF(実施計画様式!P344="",0,IFERROR(VLOOKUP(実施計画様式!P344,―!$O$1:$P$12,2,FALSE),"error"))</f>
        <v>0</v>
      </c>
      <c r="Q344">
        <f>IF(実施計画様式!Q344="",0,1)</f>
        <v>0</v>
      </c>
      <c r="R344" t="s">
        <v>7625</v>
      </c>
      <c r="S344" t="s">
        <v>7625</v>
      </c>
      <c r="T344">
        <f>IF(実施計画様式!T344="",0,1)</f>
        <v>0</v>
      </c>
      <c r="U344">
        <f>IF(実施計画様式!U344="",0,1)</f>
        <v>0</v>
      </c>
      <c r="V344">
        <f>IF(実施計画様式!V344="",0,1)</f>
        <v>0</v>
      </c>
      <c r="W344">
        <f>IF(実施計画様式!W344="",0,1)</f>
        <v>0</v>
      </c>
      <c r="X344">
        <f>IF(実施計画様式!X344="",0,1)</f>
        <v>0</v>
      </c>
      <c r="Y344">
        <f>IF(実施計画様式!Y344="",0,1)</f>
        <v>0</v>
      </c>
      <c r="Z344">
        <f>IF(実施計画様式!Z344="",0,1)</f>
        <v>0</v>
      </c>
      <c r="AA344">
        <f>IF(実施計画様式!AA344="",0,1)</f>
        <v>0</v>
      </c>
      <c r="AB344">
        <f>IF(実施計画様式!AB344="",0,IFERROR(VLOOKUP(実施計画様式!AB344,―!$Q$2:$R$3,2,FALSE),"error"))</f>
        <v>0</v>
      </c>
      <c r="AC344">
        <f>IF(実施計画様式!AC344="",0,IFERROR(VLOOKUP(実施計画様式!AC344,―!$S$2:$T$3,2,FALSE),"error"))</f>
        <v>0</v>
      </c>
      <c r="AD344">
        <f>IF(実施計画様式!AD344="",0,IFERROR(VLOOKUP(実施計画様式!AD344,―!$U$2:$V$3,2,FALSE),"error"))</f>
        <v>0</v>
      </c>
      <c r="AE344">
        <f>IF(実施計画様式!AE344="",0,IFERROR(VLOOKUP(実施計画様式!AE344,―!$W$2:$X$3,2,FALSE),"error"))</f>
        <v>0</v>
      </c>
      <c r="AF344">
        <f>IF(実施計画様式!AF344="",0,IFERROR(VLOOKUP(実施計画様式!AF344,―!$AP$29:$AQ$29,2,FALSE),"error"))</f>
        <v>0</v>
      </c>
      <c r="AG344">
        <f>IF(実施計画様式!AG344="",0,IFERROR(VLOOKUP(実施計画様式!AG344,―!Y:Z,2,FALSE),"error"))</f>
        <v>0</v>
      </c>
      <c r="AH344">
        <f>IF(実施計画様式!AH344="",0,IFERROR(VLOOKUP(実施計画様式!AH344,―!AA:AB,2,FALSE),"error"))</f>
        <v>0</v>
      </c>
      <c r="AI344">
        <f>IF(実施計画様式!AI344="",0,IFERROR(VLOOKUP(実施計画様式!AI344,―!AN:AO,2,FALSE),"error"))</f>
        <v>0</v>
      </c>
      <c r="AJ344">
        <f>IF(実施計画様式!AJ344="",0,IFERROR(VLOOKUP(実施計画様式!AJ344,―!AN:AO,2,FALSE),"error"))</f>
        <v>0</v>
      </c>
      <c r="AK344">
        <f>IF(実施計画様式!AK344="",0,IFERROR(VLOOKUP(実施計画様式!AK344,―!AN:AO,2,FALSE),"error"))</f>
        <v>0</v>
      </c>
      <c r="AL344">
        <f>IF(実施計画様式!AL344="",0,1)</f>
        <v>0</v>
      </c>
      <c r="AM344">
        <f>IF(実施計画様式!AM344="",0,IFERROR(VLOOKUP(実施計画様式!AM344,―!$AP$10:$AQ$23,2,FALSE),"error"))</f>
        <v>0</v>
      </c>
      <c r="AN344">
        <f>IF(実施計画様式!AN344="",0,IFERROR(VLOOKUP(実施計画様式!AN344,―!$AP$39:$AQ$44,2,FALSE),"error"))</f>
        <v>0</v>
      </c>
      <c r="AO344">
        <f>IF(実施計画様式!AO344="",0,IFERROR(VLOOKUP(実施計画様式!AO344,参考資料1_対象分野リスト!$B$2:$C$46,2,FALSE),"error"))</f>
        <v>0</v>
      </c>
      <c r="AP344">
        <f>IF(実施計画様式!AP344="",0,IFERROR(VLOOKUP(実施計画様式!AP344,参考資料1_対象分野リスト!$B$2:$C$46,2,FALSE),"error"))</f>
        <v>0</v>
      </c>
      <c r="AQ344">
        <f>IF(実施計画様式!AQ344="",0,IFERROR(VLOOKUP(実施計画様式!AQ344,参考資料1_対象分野リスト!$B$2:$C$46,2,FALSE),"error"))</f>
        <v>0</v>
      </c>
      <c r="AR344">
        <f>IF(実施計画様式!AR344="",0,IFERROR(VLOOKUP(実施計画様式!AR344,参考資料1_対象分野リスト!$B$2:$C$46,2,FALSE),"error"))</f>
        <v>0</v>
      </c>
      <c r="AS344">
        <f>IF(実施計画様式!AS344="",0,IFERROR(VLOOKUP(実施計画様式!AS344,参考資料1_対象分野リスト!$E$5:$F$35,2,FALSE),"error"))</f>
        <v>0</v>
      </c>
      <c r="BB344">
        <f>IF(実施計画様式!BB344="",0,IFERROR(VLOOKUP(実施計画様式!BB344,―!AK:AL,2,FALSE),"error"))</f>
        <v>0</v>
      </c>
      <c r="BC344" t="str">
        <f t="shared" si="33"/>
        <v/>
      </c>
      <c r="BF344">
        <v>99</v>
      </c>
      <c r="BG344" t="str">
        <f t="shared" si="36"/>
        <v/>
      </c>
      <c r="BH344" t="str">
        <f>IF(AG344&gt;0,IF(VLOOKUP($B$62,―!$Y$2:$Z$25,2,FALSE)&lt;分岐管理シート!AG344,"予算化方法","予算化方法_未定なし"),"")</f>
        <v/>
      </c>
      <c r="BI344" t="str">
        <f t="shared" si="37"/>
        <v/>
      </c>
      <c r="BJ344" t="str">
        <f t="shared" si="38"/>
        <v/>
      </c>
      <c r="BK344" t="str">
        <f t="shared" si="39"/>
        <v/>
      </c>
      <c r="BL344" t="str">
        <f>_xlfn.IFNA(IF(AND(D344=1,M344=1),INDEX(―!$O$20:$P$26,MATCH(分岐管理シート!N344*100,―!$P$20:$P$26,0),1),""),"")</f>
        <v/>
      </c>
      <c r="BM344" t="str">
        <f>_xlfn.IFNA(IF(AND(D344=1,M344=1),INDEX(―!$O$17:$P$19,MATCH(9-分岐管理シート!N344-分岐管理シート!O344,―!$P$17:$P$19,0),1),""),"")</f>
        <v/>
      </c>
      <c r="BN344" t="str">
        <f>IF(AE344&lt;2,"",―!$AP$28)</f>
        <v/>
      </c>
      <c r="BO344" t="str">
        <f t="shared" si="35"/>
        <v/>
      </c>
      <c r="BP344" t="str">
        <f t="shared" si="40"/>
        <v/>
      </c>
      <c r="BR344">
        <f t="shared" si="34"/>
        <v>0</v>
      </c>
    </row>
    <row r="345" spans="3:70" x14ac:dyDescent="0.15">
      <c r="C345">
        <v>273</v>
      </c>
      <c r="D345" s="22">
        <f>IF(実施計画様式!D345="",0,IFERROR(VLOOKUP(実施計画様式!D345,―!A:B,2,FALSE),"error"))</f>
        <v>0</v>
      </c>
      <c r="E345">
        <f>IF(実施計画様式!E345="",0,IFERROR(VLOOKUP(実施計画様式!E345,―!$C$40:$D$47,2,FALSE),"error"))</f>
        <v>0</v>
      </c>
      <c r="F345">
        <f>IF(実施計画様式!F345="",0,IFERROR(VLOOKUP(実施計画様式!F345,―!$E$2:$F$2,2,FALSE),"error"))</f>
        <v>0</v>
      </c>
      <c r="G345">
        <f>IFERROR(VLOOKUP(実施計画様式!G345,―!$G$2:$H$2,2,FALSE),0)</f>
        <v>0</v>
      </c>
      <c r="H345">
        <f>IF(実施計画様式!H345="",0,1)</f>
        <v>0</v>
      </c>
      <c r="I345">
        <f>IF(実施計画様式!I345="",0,IFERROR(VLOOKUP(実施計画様式!I345,―!$I$2:$J$2,2,FALSE),"error"))</f>
        <v>0</v>
      </c>
      <c r="J345">
        <f>IF(実施計画様式!J345="",0,1)</f>
        <v>0</v>
      </c>
      <c r="K345">
        <f>IF(実施計画様式!K345="",0,IFERROR(VLOOKUP(実施計画様式!K345,―!K:L,2,FALSE),"error"))</f>
        <v>0</v>
      </c>
      <c r="L345">
        <f>IF(実施計画様式!L345="",0,IFERROR(VLOOKUP(実施計画様式!L345,―!$M$2:$N$2,2,FALSE),"error"))</f>
        <v>0</v>
      </c>
      <c r="M345">
        <f>IFERROR(VLOOKUP(実施計画様式!M345,―!O:P,2,FALSE),0)</f>
        <v>0</v>
      </c>
      <c r="N345">
        <f>IF(実施計画様式!N345="",0,IFERROR(VLOOKUP(実施計画様式!N345,―!$O$1:$P$12,2,FALSE),"error"))</f>
        <v>0</v>
      </c>
      <c r="O345">
        <f>IF(実施計画様式!O345="",0,IFERROR(VLOOKUP(実施計画様式!O345,―!$O$1:$P$12,2,FALSE),"error"))</f>
        <v>0</v>
      </c>
      <c r="P345">
        <f>IF(実施計画様式!P345="",0,IFERROR(VLOOKUP(実施計画様式!P345,―!$O$1:$P$12,2,FALSE),"error"))</f>
        <v>0</v>
      </c>
      <c r="Q345">
        <f>IF(実施計画様式!Q345="",0,1)</f>
        <v>0</v>
      </c>
      <c r="R345" t="s">
        <v>7625</v>
      </c>
      <c r="S345" t="s">
        <v>7625</v>
      </c>
      <c r="T345">
        <f>IF(実施計画様式!T345="",0,1)</f>
        <v>0</v>
      </c>
      <c r="U345">
        <f>IF(実施計画様式!U345="",0,1)</f>
        <v>0</v>
      </c>
      <c r="V345">
        <f>IF(実施計画様式!V345="",0,1)</f>
        <v>0</v>
      </c>
      <c r="W345">
        <f>IF(実施計画様式!W345="",0,1)</f>
        <v>0</v>
      </c>
      <c r="X345">
        <f>IF(実施計画様式!X345="",0,1)</f>
        <v>0</v>
      </c>
      <c r="Y345">
        <f>IF(実施計画様式!Y345="",0,1)</f>
        <v>0</v>
      </c>
      <c r="Z345">
        <f>IF(実施計画様式!Z345="",0,1)</f>
        <v>0</v>
      </c>
      <c r="AA345">
        <f>IF(実施計画様式!AA345="",0,1)</f>
        <v>0</v>
      </c>
      <c r="AB345">
        <f>IF(実施計画様式!AB345="",0,IFERROR(VLOOKUP(実施計画様式!AB345,―!$Q$2:$R$3,2,FALSE),"error"))</f>
        <v>0</v>
      </c>
      <c r="AC345">
        <f>IF(実施計画様式!AC345="",0,IFERROR(VLOOKUP(実施計画様式!AC345,―!$S$2:$T$3,2,FALSE),"error"))</f>
        <v>0</v>
      </c>
      <c r="AD345">
        <f>IF(実施計画様式!AD345="",0,IFERROR(VLOOKUP(実施計画様式!AD345,―!$U$2:$V$3,2,FALSE),"error"))</f>
        <v>0</v>
      </c>
      <c r="AE345">
        <f>IF(実施計画様式!AE345="",0,IFERROR(VLOOKUP(実施計画様式!AE345,―!$W$2:$X$3,2,FALSE),"error"))</f>
        <v>0</v>
      </c>
      <c r="AF345">
        <f>IF(実施計画様式!AF345="",0,IFERROR(VLOOKUP(実施計画様式!AF345,―!$AP$29:$AQ$29,2,FALSE),"error"))</f>
        <v>0</v>
      </c>
      <c r="AG345">
        <f>IF(実施計画様式!AG345="",0,IFERROR(VLOOKUP(実施計画様式!AG345,―!Y:Z,2,FALSE),"error"))</f>
        <v>0</v>
      </c>
      <c r="AH345">
        <f>IF(実施計画様式!AH345="",0,IFERROR(VLOOKUP(実施計画様式!AH345,―!AA:AB,2,FALSE),"error"))</f>
        <v>0</v>
      </c>
      <c r="AI345">
        <f>IF(実施計画様式!AI345="",0,IFERROR(VLOOKUP(実施計画様式!AI345,―!AN:AO,2,FALSE),"error"))</f>
        <v>0</v>
      </c>
      <c r="AJ345">
        <f>IF(実施計画様式!AJ345="",0,IFERROR(VLOOKUP(実施計画様式!AJ345,―!AN:AO,2,FALSE),"error"))</f>
        <v>0</v>
      </c>
      <c r="AK345">
        <f>IF(実施計画様式!AK345="",0,IFERROR(VLOOKUP(実施計画様式!AK345,―!AN:AO,2,FALSE),"error"))</f>
        <v>0</v>
      </c>
      <c r="AL345">
        <f>IF(実施計画様式!AL345="",0,1)</f>
        <v>0</v>
      </c>
      <c r="AM345">
        <f>IF(実施計画様式!AM345="",0,IFERROR(VLOOKUP(実施計画様式!AM345,―!$AP$10:$AQ$23,2,FALSE),"error"))</f>
        <v>0</v>
      </c>
      <c r="AN345">
        <f>IF(実施計画様式!AN345="",0,IFERROR(VLOOKUP(実施計画様式!AN345,―!$AP$39:$AQ$44,2,FALSE),"error"))</f>
        <v>0</v>
      </c>
      <c r="AO345">
        <f>IF(実施計画様式!AO345="",0,IFERROR(VLOOKUP(実施計画様式!AO345,参考資料1_対象分野リスト!$B$2:$C$46,2,FALSE),"error"))</f>
        <v>0</v>
      </c>
      <c r="AP345">
        <f>IF(実施計画様式!AP345="",0,IFERROR(VLOOKUP(実施計画様式!AP345,参考資料1_対象分野リスト!$B$2:$C$46,2,FALSE),"error"))</f>
        <v>0</v>
      </c>
      <c r="AQ345">
        <f>IF(実施計画様式!AQ345="",0,IFERROR(VLOOKUP(実施計画様式!AQ345,参考資料1_対象分野リスト!$B$2:$C$46,2,FALSE),"error"))</f>
        <v>0</v>
      </c>
      <c r="AR345">
        <f>IF(実施計画様式!AR345="",0,IFERROR(VLOOKUP(実施計画様式!AR345,参考資料1_対象分野リスト!$B$2:$C$46,2,FALSE),"error"))</f>
        <v>0</v>
      </c>
      <c r="AS345">
        <f>IF(実施計画様式!AS345="",0,IFERROR(VLOOKUP(実施計画様式!AS345,参考資料1_対象分野リスト!$E$5:$F$35,2,FALSE),"error"))</f>
        <v>0</v>
      </c>
      <c r="BB345">
        <f>IF(実施計画様式!BB345="",0,IFERROR(VLOOKUP(実施計画様式!BB345,―!AK:AL,2,FALSE),"error"))</f>
        <v>0</v>
      </c>
      <c r="BC345" t="str">
        <f t="shared" si="33"/>
        <v/>
      </c>
      <c r="BF345">
        <v>99</v>
      </c>
      <c r="BG345" t="str">
        <f t="shared" si="36"/>
        <v/>
      </c>
      <c r="BH345" t="str">
        <f>IF(AG345&gt;0,IF(VLOOKUP($B$62,―!$Y$2:$Z$25,2,FALSE)&lt;分岐管理シート!AG345,"予算化方法","予算化方法_未定なし"),"")</f>
        <v/>
      </c>
      <c r="BI345" t="str">
        <f t="shared" si="37"/>
        <v/>
      </c>
      <c r="BJ345" t="str">
        <f t="shared" si="38"/>
        <v/>
      </c>
      <c r="BK345" t="str">
        <f t="shared" si="39"/>
        <v/>
      </c>
      <c r="BL345" t="str">
        <f>_xlfn.IFNA(IF(AND(D345=1,M345=1),INDEX(―!$O$20:$P$26,MATCH(分岐管理シート!N345*100,―!$P$20:$P$26,0),1),""),"")</f>
        <v/>
      </c>
      <c r="BM345" t="str">
        <f>_xlfn.IFNA(IF(AND(D345=1,M345=1),INDEX(―!$O$17:$P$19,MATCH(9-分岐管理シート!N345-分岐管理シート!O345,―!$P$17:$P$19,0),1),""),"")</f>
        <v/>
      </c>
      <c r="BN345" t="str">
        <f>IF(AE345&lt;2,"",―!$AP$28)</f>
        <v/>
      </c>
      <c r="BO345" t="str">
        <f t="shared" si="35"/>
        <v/>
      </c>
      <c r="BP345" t="str">
        <f t="shared" si="40"/>
        <v/>
      </c>
      <c r="BR345">
        <f t="shared" si="34"/>
        <v>0</v>
      </c>
    </row>
    <row r="346" spans="3:70" x14ac:dyDescent="0.15">
      <c r="C346">
        <v>274</v>
      </c>
      <c r="D346" s="22">
        <f>IF(実施計画様式!D346="",0,IFERROR(VLOOKUP(実施計画様式!D346,―!A:B,2,FALSE),"error"))</f>
        <v>0</v>
      </c>
      <c r="E346">
        <f>IF(実施計画様式!E346="",0,IFERROR(VLOOKUP(実施計画様式!E346,―!$C$40:$D$47,2,FALSE),"error"))</f>
        <v>0</v>
      </c>
      <c r="F346">
        <f>IF(実施計画様式!F346="",0,IFERROR(VLOOKUP(実施計画様式!F346,―!$E$2:$F$2,2,FALSE),"error"))</f>
        <v>0</v>
      </c>
      <c r="G346">
        <f>IFERROR(VLOOKUP(実施計画様式!G346,―!$G$2:$H$2,2,FALSE),0)</f>
        <v>0</v>
      </c>
      <c r="H346">
        <f>IF(実施計画様式!H346="",0,1)</f>
        <v>0</v>
      </c>
      <c r="I346">
        <f>IF(実施計画様式!I346="",0,IFERROR(VLOOKUP(実施計画様式!I346,―!$I$2:$J$2,2,FALSE),"error"))</f>
        <v>0</v>
      </c>
      <c r="J346">
        <f>IF(実施計画様式!J346="",0,1)</f>
        <v>0</v>
      </c>
      <c r="K346">
        <f>IF(実施計画様式!K346="",0,IFERROR(VLOOKUP(実施計画様式!K346,―!K:L,2,FALSE),"error"))</f>
        <v>0</v>
      </c>
      <c r="L346">
        <f>IF(実施計画様式!L346="",0,IFERROR(VLOOKUP(実施計画様式!L346,―!$M$2:$N$2,2,FALSE),"error"))</f>
        <v>0</v>
      </c>
      <c r="M346">
        <f>IFERROR(VLOOKUP(実施計画様式!M346,―!O:P,2,FALSE),0)</f>
        <v>0</v>
      </c>
      <c r="N346">
        <f>IF(実施計画様式!N346="",0,IFERROR(VLOOKUP(実施計画様式!N346,―!$O$1:$P$12,2,FALSE),"error"))</f>
        <v>0</v>
      </c>
      <c r="O346">
        <f>IF(実施計画様式!O346="",0,IFERROR(VLOOKUP(実施計画様式!O346,―!$O$1:$P$12,2,FALSE),"error"))</f>
        <v>0</v>
      </c>
      <c r="P346">
        <f>IF(実施計画様式!P346="",0,IFERROR(VLOOKUP(実施計画様式!P346,―!$O$1:$P$12,2,FALSE),"error"))</f>
        <v>0</v>
      </c>
      <c r="Q346">
        <f>IF(実施計画様式!Q346="",0,1)</f>
        <v>0</v>
      </c>
      <c r="R346" t="s">
        <v>7625</v>
      </c>
      <c r="S346" t="s">
        <v>7625</v>
      </c>
      <c r="T346">
        <f>IF(実施計画様式!T346="",0,1)</f>
        <v>0</v>
      </c>
      <c r="U346">
        <f>IF(実施計画様式!U346="",0,1)</f>
        <v>0</v>
      </c>
      <c r="V346">
        <f>IF(実施計画様式!V346="",0,1)</f>
        <v>0</v>
      </c>
      <c r="W346">
        <f>IF(実施計画様式!W346="",0,1)</f>
        <v>0</v>
      </c>
      <c r="X346">
        <f>IF(実施計画様式!X346="",0,1)</f>
        <v>0</v>
      </c>
      <c r="Y346">
        <f>IF(実施計画様式!Y346="",0,1)</f>
        <v>0</v>
      </c>
      <c r="Z346">
        <f>IF(実施計画様式!Z346="",0,1)</f>
        <v>0</v>
      </c>
      <c r="AA346">
        <f>IF(実施計画様式!AA346="",0,1)</f>
        <v>0</v>
      </c>
      <c r="AB346">
        <f>IF(実施計画様式!AB346="",0,IFERROR(VLOOKUP(実施計画様式!AB346,―!$Q$2:$R$3,2,FALSE),"error"))</f>
        <v>0</v>
      </c>
      <c r="AC346">
        <f>IF(実施計画様式!AC346="",0,IFERROR(VLOOKUP(実施計画様式!AC346,―!$S$2:$T$3,2,FALSE),"error"))</f>
        <v>0</v>
      </c>
      <c r="AD346">
        <f>IF(実施計画様式!AD346="",0,IFERROR(VLOOKUP(実施計画様式!AD346,―!$U$2:$V$3,2,FALSE),"error"))</f>
        <v>0</v>
      </c>
      <c r="AE346">
        <f>IF(実施計画様式!AE346="",0,IFERROR(VLOOKUP(実施計画様式!AE346,―!$W$2:$X$3,2,FALSE),"error"))</f>
        <v>0</v>
      </c>
      <c r="AF346">
        <f>IF(実施計画様式!AF346="",0,IFERROR(VLOOKUP(実施計画様式!AF346,―!$AP$29:$AQ$29,2,FALSE),"error"))</f>
        <v>0</v>
      </c>
      <c r="AG346">
        <f>IF(実施計画様式!AG346="",0,IFERROR(VLOOKUP(実施計画様式!AG346,―!Y:Z,2,FALSE),"error"))</f>
        <v>0</v>
      </c>
      <c r="AH346">
        <f>IF(実施計画様式!AH346="",0,IFERROR(VLOOKUP(実施計画様式!AH346,―!AA:AB,2,FALSE),"error"))</f>
        <v>0</v>
      </c>
      <c r="AI346">
        <f>IF(実施計画様式!AI346="",0,IFERROR(VLOOKUP(実施計画様式!AI346,―!AN:AO,2,FALSE),"error"))</f>
        <v>0</v>
      </c>
      <c r="AJ346">
        <f>IF(実施計画様式!AJ346="",0,IFERROR(VLOOKUP(実施計画様式!AJ346,―!AN:AO,2,FALSE),"error"))</f>
        <v>0</v>
      </c>
      <c r="AK346">
        <f>IF(実施計画様式!AK346="",0,IFERROR(VLOOKUP(実施計画様式!AK346,―!AN:AO,2,FALSE),"error"))</f>
        <v>0</v>
      </c>
      <c r="AL346">
        <f>IF(実施計画様式!AL346="",0,1)</f>
        <v>0</v>
      </c>
      <c r="AM346">
        <f>IF(実施計画様式!AM346="",0,IFERROR(VLOOKUP(実施計画様式!AM346,―!$AP$10:$AQ$23,2,FALSE),"error"))</f>
        <v>0</v>
      </c>
      <c r="AN346">
        <f>IF(実施計画様式!AN346="",0,IFERROR(VLOOKUP(実施計画様式!AN346,―!$AP$39:$AQ$44,2,FALSE),"error"))</f>
        <v>0</v>
      </c>
      <c r="AO346">
        <f>IF(実施計画様式!AO346="",0,IFERROR(VLOOKUP(実施計画様式!AO346,参考資料1_対象分野リスト!$B$2:$C$46,2,FALSE),"error"))</f>
        <v>0</v>
      </c>
      <c r="AP346">
        <f>IF(実施計画様式!AP346="",0,IFERROR(VLOOKUP(実施計画様式!AP346,参考資料1_対象分野リスト!$B$2:$C$46,2,FALSE),"error"))</f>
        <v>0</v>
      </c>
      <c r="AQ346">
        <f>IF(実施計画様式!AQ346="",0,IFERROR(VLOOKUP(実施計画様式!AQ346,参考資料1_対象分野リスト!$B$2:$C$46,2,FALSE),"error"))</f>
        <v>0</v>
      </c>
      <c r="AR346">
        <f>IF(実施計画様式!AR346="",0,IFERROR(VLOOKUP(実施計画様式!AR346,参考資料1_対象分野リスト!$B$2:$C$46,2,FALSE),"error"))</f>
        <v>0</v>
      </c>
      <c r="AS346">
        <f>IF(実施計画様式!AS346="",0,IFERROR(VLOOKUP(実施計画様式!AS346,参考資料1_対象分野リスト!$E$5:$F$35,2,FALSE),"error"))</f>
        <v>0</v>
      </c>
      <c r="BB346">
        <f>IF(実施計画様式!BB346="",0,IFERROR(VLOOKUP(実施計画様式!BB346,―!AK:AL,2,FALSE),"error"))</f>
        <v>0</v>
      </c>
      <c r="BC346" t="str">
        <f t="shared" si="33"/>
        <v/>
      </c>
      <c r="BF346">
        <v>99</v>
      </c>
      <c r="BG346" t="str">
        <f t="shared" si="36"/>
        <v/>
      </c>
      <c r="BH346" t="str">
        <f>IF(AG346&gt;0,IF(VLOOKUP($B$62,―!$Y$2:$Z$25,2,FALSE)&lt;分岐管理シート!AG346,"予算化方法","予算化方法_未定なし"),"")</f>
        <v/>
      </c>
      <c r="BI346" t="str">
        <f t="shared" si="37"/>
        <v/>
      </c>
      <c r="BJ346" t="str">
        <f t="shared" si="38"/>
        <v/>
      </c>
      <c r="BK346" t="str">
        <f t="shared" si="39"/>
        <v/>
      </c>
      <c r="BL346" t="str">
        <f>_xlfn.IFNA(IF(AND(D346=1,M346=1),INDEX(―!$O$20:$P$26,MATCH(分岐管理シート!N346*100,―!$P$20:$P$26,0),1),""),"")</f>
        <v/>
      </c>
      <c r="BM346" t="str">
        <f>_xlfn.IFNA(IF(AND(D346=1,M346=1),INDEX(―!$O$17:$P$19,MATCH(9-分岐管理シート!N346-分岐管理シート!O346,―!$P$17:$P$19,0),1),""),"")</f>
        <v/>
      </c>
      <c r="BN346" t="str">
        <f>IF(AE346&lt;2,"",―!$AP$28)</f>
        <v/>
      </c>
      <c r="BO346" t="str">
        <f t="shared" si="35"/>
        <v/>
      </c>
      <c r="BP346" t="str">
        <f t="shared" si="40"/>
        <v/>
      </c>
      <c r="BR346">
        <f t="shared" si="34"/>
        <v>0</v>
      </c>
    </row>
    <row r="347" spans="3:70" x14ac:dyDescent="0.15">
      <c r="C347">
        <v>275</v>
      </c>
      <c r="D347" s="22">
        <f>IF(実施計画様式!D347="",0,IFERROR(VLOOKUP(実施計画様式!D347,―!A:B,2,FALSE),"error"))</f>
        <v>0</v>
      </c>
      <c r="E347">
        <f>IF(実施計画様式!E347="",0,IFERROR(VLOOKUP(実施計画様式!E347,―!$C$40:$D$47,2,FALSE),"error"))</f>
        <v>0</v>
      </c>
      <c r="F347">
        <f>IF(実施計画様式!F347="",0,IFERROR(VLOOKUP(実施計画様式!F347,―!$E$2:$F$2,2,FALSE),"error"))</f>
        <v>0</v>
      </c>
      <c r="G347">
        <f>IFERROR(VLOOKUP(実施計画様式!G347,―!$G$2:$H$2,2,FALSE),0)</f>
        <v>0</v>
      </c>
      <c r="H347">
        <f>IF(実施計画様式!H347="",0,1)</f>
        <v>0</v>
      </c>
      <c r="I347">
        <f>IF(実施計画様式!I347="",0,IFERROR(VLOOKUP(実施計画様式!I347,―!$I$2:$J$2,2,FALSE),"error"))</f>
        <v>0</v>
      </c>
      <c r="J347">
        <f>IF(実施計画様式!J347="",0,1)</f>
        <v>0</v>
      </c>
      <c r="K347">
        <f>IF(実施計画様式!K347="",0,IFERROR(VLOOKUP(実施計画様式!K347,―!K:L,2,FALSE),"error"))</f>
        <v>0</v>
      </c>
      <c r="L347">
        <f>IF(実施計画様式!L347="",0,IFERROR(VLOOKUP(実施計画様式!L347,―!$M$2:$N$2,2,FALSE),"error"))</f>
        <v>0</v>
      </c>
      <c r="M347">
        <f>IFERROR(VLOOKUP(実施計画様式!M347,―!O:P,2,FALSE),0)</f>
        <v>0</v>
      </c>
      <c r="N347">
        <f>IF(実施計画様式!N347="",0,IFERROR(VLOOKUP(実施計画様式!N347,―!$O$1:$P$12,2,FALSE),"error"))</f>
        <v>0</v>
      </c>
      <c r="O347">
        <f>IF(実施計画様式!O347="",0,IFERROR(VLOOKUP(実施計画様式!O347,―!$O$1:$P$12,2,FALSE),"error"))</f>
        <v>0</v>
      </c>
      <c r="P347">
        <f>IF(実施計画様式!P347="",0,IFERROR(VLOOKUP(実施計画様式!P347,―!$O$1:$P$12,2,FALSE),"error"))</f>
        <v>0</v>
      </c>
      <c r="Q347">
        <f>IF(実施計画様式!Q347="",0,1)</f>
        <v>0</v>
      </c>
      <c r="R347" t="s">
        <v>7625</v>
      </c>
      <c r="S347" t="s">
        <v>7625</v>
      </c>
      <c r="T347">
        <f>IF(実施計画様式!T347="",0,1)</f>
        <v>0</v>
      </c>
      <c r="U347">
        <f>IF(実施計画様式!U347="",0,1)</f>
        <v>0</v>
      </c>
      <c r="V347">
        <f>IF(実施計画様式!V347="",0,1)</f>
        <v>0</v>
      </c>
      <c r="W347">
        <f>IF(実施計画様式!W347="",0,1)</f>
        <v>0</v>
      </c>
      <c r="X347">
        <f>IF(実施計画様式!X347="",0,1)</f>
        <v>0</v>
      </c>
      <c r="Y347">
        <f>IF(実施計画様式!Y347="",0,1)</f>
        <v>0</v>
      </c>
      <c r="Z347">
        <f>IF(実施計画様式!Z347="",0,1)</f>
        <v>0</v>
      </c>
      <c r="AA347">
        <f>IF(実施計画様式!AA347="",0,1)</f>
        <v>0</v>
      </c>
      <c r="AB347">
        <f>IF(実施計画様式!AB347="",0,IFERROR(VLOOKUP(実施計画様式!AB347,―!$Q$2:$R$3,2,FALSE),"error"))</f>
        <v>0</v>
      </c>
      <c r="AC347">
        <f>IF(実施計画様式!AC347="",0,IFERROR(VLOOKUP(実施計画様式!AC347,―!$S$2:$T$3,2,FALSE),"error"))</f>
        <v>0</v>
      </c>
      <c r="AD347">
        <f>IF(実施計画様式!AD347="",0,IFERROR(VLOOKUP(実施計画様式!AD347,―!$U$2:$V$3,2,FALSE),"error"))</f>
        <v>0</v>
      </c>
      <c r="AE347">
        <f>IF(実施計画様式!AE347="",0,IFERROR(VLOOKUP(実施計画様式!AE347,―!$W$2:$X$3,2,FALSE),"error"))</f>
        <v>0</v>
      </c>
      <c r="AF347">
        <f>IF(実施計画様式!AF347="",0,IFERROR(VLOOKUP(実施計画様式!AF347,―!$AP$29:$AQ$29,2,FALSE),"error"))</f>
        <v>0</v>
      </c>
      <c r="AG347">
        <f>IF(実施計画様式!AG347="",0,IFERROR(VLOOKUP(実施計画様式!AG347,―!Y:Z,2,FALSE),"error"))</f>
        <v>0</v>
      </c>
      <c r="AH347">
        <f>IF(実施計画様式!AH347="",0,IFERROR(VLOOKUP(実施計画様式!AH347,―!AA:AB,2,FALSE),"error"))</f>
        <v>0</v>
      </c>
      <c r="AI347">
        <f>IF(実施計画様式!AI347="",0,IFERROR(VLOOKUP(実施計画様式!AI347,―!AN:AO,2,FALSE),"error"))</f>
        <v>0</v>
      </c>
      <c r="AJ347">
        <f>IF(実施計画様式!AJ347="",0,IFERROR(VLOOKUP(実施計画様式!AJ347,―!AN:AO,2,FALSE),"error"))</f>
        <v>0</v>
      </c>
      <c r="AK347">
        <f>IF(実施計画様式!AK347="",0,IFERROR(VLOOKUP(実施計画様式!AK347,―!AN:AO,2,FALSE),"error"))</f>
        <v>0</v>
      </c>
      <c r="AL347">
        <f>IF(実施計画様式!AL347="",0,1)</f>
        <v>0</v>
      </c>
      <c r="AM347">
        <f>IF(実施計画様式!AM347="",0,IFERROR(VLOOKUP(実施計画様式!AM347,―!$AP$10:$AQ$23,2,FALSE),"error"))</f>
        <v>0</v>
      </c>
      <c r="AN347">
        <f>IF(実施計画様式!AN347="",0,IFERROR(VLOOKUP(実施計画様式!AN347,―!$AP$39:$AQ$44,2,FALSE),"error"))</f>
        <v>0</v>
      </c>
      <c r="AO347">
        <f>IF(実施計画様式!AO347="",0,IFERROR(VLOOKUP(実施計画様式!AO347,参考資料1_対象分野リスト!$B$2:$C$46,2,FALSE),"error"))</f>
        <v>0</v>
      </c>
      <c r="AP347">
        <f>IF(実施計画様式!AP347="",0,IFERROR(VLOOKUP(実施計画様式!AP347,参考資料1_対象分野リスト!$B$2:$C$46,2,FALSE),"error"))</f>
        <v>0</v>
      </c>
      <c r="AQ347">
        <f>IF(実施計画様式!AQ347="",0,IFERROR(VLOOKUP(実施計画様式!AQ347,参考資料1_対象分野リスト!$B$2:$C$46,2,FALSE),"error"))</f>
        <v>0</v>
      </c>
      <c r="AR347">
        <f>IF(実施計画様式!AR347="",0,IFERROR(VLOOKUP(実施計画様式!AR347,参考資料1_対象分野リスト!$B$2:$C$46,2,FALSE),"error"))</f>
        <v>0</v>
      </c>
      <c r="AS347">
        <f>IF(実施計画様式!AS347="",0,IFERROR(VLOOKUP(実施計画様式!AS347,参考資料1_対象分野リスト!$E$5:$F$35,2,FALSE),"error"))</f>
        <v>0</v>
      </c>
      <c r="BB347">
        <f>IF(実施計画様式!BB347="",0,IFERROR(VLOOKUP(実施計画様式!BB347,―!AK:AL,2,FALSE),"error"))</f>
        <v>0</v>
      </c>
      <c r="BC347" t="str">
        <f t="shared" si="33"/>
        <v/>
      </c>
      <c r="BF347">
        <v>99</v>
      </c>
      <c r="BG347" t="str">
        <f t="shared" si="36"/>
        <v/>
      </c>
      <c r="BH347" t="str">
        <f>IF(AG347&gt;0,IF(VLOOKUP($B$62,―!$Y$2:$Z$25,2,FALSE)&lt;分岐管理シート!AG347,"予算化方法","予算化方法_未定なし"),"")</f>
        <v/>
      </c>
      <c r="BI347" t="str">
        <f t="shared" si="37"/>
        <v/>
      </c>
      <c r="BJ347" t="str">
        <f t="shared" si="38"/>
        <v/>
      </c>
      <c r="BK347" t="str">
        <f t="shared" si="39"/>
        <v/>
      </c>
      <c r="BL347" t="str">
        <f>_xlfn.IFNA(IF(AND(D347=1,M347=1),INDEX(―!$O$20:$P$26,MATCH(分岐管理シート!N347*100,―!$P$20:$P$26,0),1),""),"")</f>
        <v/>
      </c>
      <c r="BM347" t="str">
        <f>_xlfn.IFNA(IF(AND(D347=1,M347=1),INDEX(―!$O$17:$P$19,MATCH(9-分岐管理シート!N347-分岐管理シート!O347,―!$P$17:$P$19,0),1),""),"")</f>
        <v/>
      </c>
      <c r="BN347" t="str">
        <f>IF(AE347&lt;2,"",―!$AP$28)</f>
        <v/>
      </c>
      <c r="BO347" t="str">
        <f t="shared" si="35"/>
        <v/>
      </c>
      <c r="BP347" t="str">
        <f t="shared" si="40"/>
        <v/>
      </c>
      <c r="BR347">
        <f t="shared" si="34"/>
        <v>0</v>
      </c>
    </row>
    <row r="348" spans="3:70" x14ac:dyDescent="0.15">
      <c r="C348">
        <v>276</v>
      </c>
      <c r="D348" s="22">
        <f>IF(実施計画様式!D348="",0,IFERROR(VLOOKUP(実施計画様式!D348,―!A:B,2,FALSE),"error"))</f>
        <v>0</v>
      </c>
      <c r="E348">
        <f>IF(実施計画様式!E348="",0,IFERROR(VLOOKUP(実施計画様式!E348,―!$C$40:$D$47,2,FALSE),"error"))</f>
        <v>0</v>
      </c>
      <c r="F348">
        <f>IF(実施計画様式!F348="",0,IFERROR(VLOOKUP(実施計画様式!F348,―!$E$2:$F$2,2,FALSE),"error"))</f>
        <v>0</v>
      </c>
      <c r="G348">
        <f>IFERROR(VLOOKUP(実施計画様式!G348,―!$G$2:$H$2,2,FALSE),0)</f>
        <v>0</v>
      </c>
      <c r="H348">
        <f>IF(実施計画様式!H348="",0,1)</f>
        <v>0</v>
      </c>
      <c r="I348">
        <f>IF(実施計画様式!I348="",0,IFERROR(VLOOKUP(実施計画様式!I348,―!$I$2:$J$2,2,FALSE),"error"))</f>
        <v>0</v>
      </c>
      <c r="J348">
        <f>IF(実施計画様式!J348="",0,1)</f>
        <v>0</v>
      </c>
      <c r="K348">
        <f>IF(実施計画様式!K348="",0,IFERROR(VLOOKUP(実施計画様式!K348,―!K:L,2,FALSE),"error"))</f>
        <v>0</v>
      </c>
      <c r="L348">
        <f>IF(実施計画様式!L348="",0,IFERROR(VLOOKUP(実施計画様式!L348,―!$M$2:$N$2,2,FALSE),"error"))</f>
        <v>0</v>
      </c>
      <c r="M348">
        <f>IFERROR(VLOOKUP(実施計画様式!M348,―!O:P,2,FALSE),0)</f>
        <v>0</v>
      </c>
      <c r="N348">
        <f>IF(実施計画様式!N348="",0,IFERROR(VLOOKUP(実施計画様式!N348,―!$O$1:$P$12,2,FALSE),"error"))</f>
        <v>0</v>
      </c>
      <c r="O348">
        <f>IF(実施計画様式!O348="",0,IFERROR(VLOOKUP(実施計画様式!O348,―!$O$1:$P$12,2,FALSE),"error"))</f>
        <v>0</v>
      </c>
      <c r="P348">
        <f>IF(実施計画様式!P348="",0,IFERROR(VLOOKUP(実施計画様式!P348,―!$O$1:$P$12,2,FALSE),"error"))</f>
        <v>0</v>
      </c>
      <c r="Q348">
        <f>IF(実施計画様式!Q348="",0,1)</f>
        <v>0</v>
      </c>
      <c r="R348" t="s">
        <v>7625</v>
      </c>
      <c r="S348" t="s">
        <v>7625</v>
      </c>
      <c r="T348">
        <f>IF(実施計画様式!T348="",0,1)</f>
        <v>0</v>
      </c>
      <c r="U348">
        <f>IF(実施計画様式!U348="",0,1)</f>
        <v>0</v>
      </c>
      <c r="V348">
        <f>IF(実施計画様式!V348="",0,1)</f>
        <v>0</v>
      </c>
      <c r="W348">
        <f>IF(実施計画様式!W348="",0,1)</f>
        <v>0</v>
      </c>
      <c r="X348">
        <f>IF(実施計画様式!X348="",0,1)</f>
        <v>0</v>
      </c>
      <c r="Y348">
        <f>IF(実施計画様式!Y348="",0,1)</f>
        <v>0</v>
      </c>
      <c r="Z348">
        <f>IF(実施計画様式!Z348="",0,1)</f>
        <v>0</v>
      </c>
      <c r="AA348">
        <f>IF(実施計画様式!AA348="",0,1)</f>
        <v>0</v>
      </c>
      <c r="AB348">
        <f>IF(実施計画様式!AB348="",0,IFERROR(VLOOKUP(実施計画様式!AB348,―!$Q$2:$R$3,2,FALSE),"error"))</f>
        <v>0</v>
      </c>
      <c r="AC348">
        <f>IF(実施計画様式!AC348="",0,IFERROR(VLOOKUP(実施計画様式!AC348,―!$S$2:$T$3,2,FALSE),"error"))</f>
        <v>0</v>
      </c>
      <c r="AD348">
        <f>IF(実施計画様式!AD348="",0,IFERROR(VLOOKUP(実施計画様式!AD348,―!$U$2:$V$3,2,FALSE),"error"))</f>
        <v>0</v>
      </c>
      <c r="AE348">
        <f>IF(実施計画様式!AE348="",0,IFERROR(VLOOKUP(実施計画様式!AE348,―!$W$2:$X$3,2,FALSE),"error"))</f>
        <v>0</v>
      </c>
      <c r="AF348">
        <f>IF(実施計画様式!AF348="",0,IFERROR(VLOOKUP(実施計画様式!AF348,―!$AP$29:$AQ$29,2,FALSE),"error"))</f>
        <v>0</v>
      </c>
      <c r="AG348">
        <f>IF(実施計画様式!AG348="",0,IFERROR(VLOOKUP(実施計画様式!AG348,―!Y:Z,2,FALSE),"error"))</f>
        <v>0</v>
      </c>
      <c r="AH348">
        <f>IF(実施計画様式!AH348="",0,IFERROR(VLOOKUP(実施計画様式!AH348,―!AA:AB,2,FALSE),"error"))</f>
        <v>0</v>
      </c>
      <c r="AI348">
        <f>IF(実施計画様式!AI348="",0,IFERROR(VLOOKUP(実施計画様式!AI348,―!AN:AO,2,FALSE),"error"))</f>
        <v>0</v>
      </c>
      <c r="AJ348">
        <f>IF(実施計画様式!AJ348="",0,IFERROR(VLOOKUP(実施計画様式!AJ348,―!AN:AO,2,FALSE),"error"))</f>
        <v>0</v>
      </c>
      <c r="AK348">
        <f>IF(実施計画様式!AK348="",0,IFERROR(VLOOKUP(実施計画様式!AK348,―!AN:AO,2,FALSE),"error"))</f>
        <v>0</v>
      </c>
      <c r="AL348">
        <f>IF(実施計画様式!AL348="",0,1)</f>
        <v>0</v>
      </c>
      <c r="AM348">
        <f>IF(実施計画様式!AM348="",0,IFERROR(VLOOKUP(実施計画様式!AM348,―!$AP$10:$AQ$23,2,FALSE),"error"))</f>
        <v>0</v>
      </c>
      <c r="AN348">
        <f>IF(実施計画様式!AN348="",0,IFERROR(VLOOKUP(実施計画様式!AN348,―!$AP$39:$AQ$44,2,FALSE),"error"))</f>
        <v>0</v>
      </c>
      <c r="AO348">
        <f>IF(実施計画様式!AO348="",0,IFERROR(VLOOKUP(実施計画様式!AO348,参考資料1_対象分野リスト!$B$2:$C$46,2,FALSE),"error"))</f>
        <v>0</v>
      </c>
      <c r="AP348">
        <f>IF(実施計画様式!AP348="",0,IFERROR(VLOOKUP(実施計画様式!AP348,参考資料1_対象分野リスト!$B$2:$C$46,2,FALSE),"error"))</f>
        <v>0</v>
      </c>
      <c r="AQ348">
        <f>IF(実施計画様式!AQ348="",0,IFERROR(VLOOKUP(実施計画様式!AQ348,参考資料1_対象分野リスト!$B$2:$C$46,2,FALSE),"error"))</f>
        <v>0</v>
      </c>
      <c r="AR348">
        <f>IF(実施計画様式!AR348="",0,IFERROR(VLOOKUP(実施計画様式!AR348,参考資料1_対象分野リスト!$B$2:$C$46,2,FALSE),"error"))</f>
        <v>0</v>
      </c>
      <c r="AS348">
        <f>IF(実施計画様式!AS348="",0,IFERROR(VLOOKUP(実施計画様式!AS348,参考資料1_対象分野リスト!$E$5:$F$35,2,FALSE),"error"))</f>
        <v>0</v>
      </c>
      <c r="BB348">
        <f>IF(実施計画様式!BB348="",0,IFERROR(VLOOKUP(実施計画様式!BB348,―!AK:AL,2,FALSE),"error"))</f>
        <v>0</v>
      </c>
      <c r="BC348" t="str">
        <f t="shared" si="33"/>
        <v/>
      </c>
      <c r="BF348">
        <v>99</v>
      </c>
      <c r="BG348" t="str">
        <f t="shared" si="36"/>
        <v/>
      </c>
      <c r="BH348" t="str">
        <f>IF(AG348&gt;0,IF(VLOOKUP($B$62,―!$Y$2:$Z$25,2,FALSE)&lt;分岐管理シート!AG348,"予算化方法","予算化方法_未定なし"),"")</f>
        <v/>
      </c>
      <c r="BI348" t="str">
        <f t="shared" si="37"/>
        <v/>
      </c>
      <c r="BJ348" t="str">
        <f t="shared" si="38"/>
        <v/>
      </c>
      <c r="BK348" t="str">
        <f t="shared" si="39"/>
        <v/>
      </c>
      <c r="BL348" t="str">
        <f>_xlfn.IFNA(IF(AND(D348=1,M348=1),INDEX(―!$O$20:$P$26,MATCH(分岐管理シート!N348*100,―!$P$20:$P$26,0),1),""),"")</f>
        <v/>
      </c>
      <c r="BM348" t="str">
        <f>_xlfn.IFNA(IF(AND(D348=1,M348=1),INDEX(―!$O$17:$P$19,MATCH(9-分岐管理シート!N348-分岐管理シート!O348,―!$P$17:$P$19,0),1),""),"")</f>
        <v/>
      </c>
      <c r="BN348" t="str">
        <f>IF(AE348&lt;2,"",―!$AP$28)</f>
        <v/>
      </c>
      <c r="BO348" t="str">
        <f t="shared" si="35"/>
        <v/>
      </c>
      <c r="BP348" t="str">
        <f t="shared" si="40"/>
        <v/>
      </c>
      <c r="BR348">
        <f t="shared" si="34"/>
        <v>0</v>
      </c>
    </row>
    <row r="349" spans="3:70" x14ac:dyDescent="0.15">
      <c r="C349">
        <v>277</v>
      </c>
      <c r="D349" s="22">
        <f>IF(実施計画様式!D349="",0,IFERROR(VLOOKUP(実施計画様式!D349,―!A:B,2,FALSE),"error"))</f>
        <v>0</v>
      </c>
      <c r="E349">
        <f>IF(実施計画様式!E349="",0,IFERROR(VLOOKUP(実施計画様式!E349,―!$C$40:$D$47,2,FALSE),"error"))</f>
        <v>0</v>
      </c>
      <c r="F349">
        <f>IF(実施計画様式!F349="",0,IFERROR(VLOOKUP(実施計画様式!F349,―!$E$2:$F$2,2,FALSE),"error"))</f>
        <v>0</v>
      </c>
      <c r="G349">
        <f>IFERROR(VLOOKUP(実施計画様式!G349,―!$G$2:$H$2,2,FALSE),0)</f>
        <v>0</v>
      </c>
      <c r="H349">
        <f>IF(実施計画様式!H349="",0,1)</f>
        <v>0</v>
      </c>
      <c r="I349">
        <f>IF(実施計画様式!I349="",0,IFERROR(VLOOKUP(実施計画様式!I349,―!$I$2:$J$2,2,FALSE),"error"))</f>
        <v>0</v>
      </c>
      <c r="J349">
        <f>IF(実施計画様式!J349="",0,1)</f>
        <v>0</v>
      </c>
      <c r="K349">
        <f>IF(実施計画様式!K349="",0,IFERROR(VLOOKUP(実施計画様式!K349,―!K:L,2,FALSE),"error"))</f>
        <v>0</v>
      </c>
      <c r="L349">
        <f>IF(実施計画様式!L349="",0,IFERROR(VLOOKUP(実施計画様式!L349,―!$M$2:$N$2,2,FALSE),"error"))</f>
        <v>0</v>
      </c>
      <c r="M349">
        <f>IFERROR(VLOOKUP(実施計画様式!M349,―!O:P,2,FALSE),0)</f>
        <v>0</v>
      </c>
      <c r="N349">
        <f>IF(実施計画様式!N349="",0,IFERROR(VLOOKUP(実施計画様式!N349,―!$O$1:$P$12,2,FALSE),"error"))</f>
        <v>0</v>
      </c>
      <c r="O349">
        <f>IF(実施計画様式!O349="",0,IFERROR(VLOOKUP(実施計画様式!O349,―!$O$1:$P$12,2,FALSE),"error"))</f>
        <v>0</v>
      </c>
      <c r="P349">
        <f>IF(実施計画様式!P349="",0,IFERROR(VLOOKUP(実施計画様式!P349,―!$O$1:$P$12,2,FALSE),"error"))</f>
        <v>0</v>
      </c>
      <c r="Q349">
        <f>IF(実施計画様式!Q349="",0,1)</f>
        <v>0</v>
      </c>
      <c r="R349" t="s">
        <v>7625</v>
      </c>
      <c r="S349" t="s">
        <v>7625</v>
      </c>
      <c r="T349">
        <f>IF(実施計画様式!T349="",0,1)</f>
        <v>0</v>
      </c>
      <c r="U349">
        <f>IF(実施計画様式!U349="",0,1)</f>
        <v>0</v>
      </c>
      <c r="V349">
        <f>IF(実施計画様式!V349="",0,1)</f>
        <v>0</v>
      </c>
      <c r="W349">
        <f>IF(実施計画様式!W349="",0,1)</f>
        <v>0</v>
      </c>
      <c r="X349">
        <f>IF(実施計画様式!X349="",0,1)</f>
        <v>0</v>
      </c>
      <c r="Y349">
        <f>IF(実施計画様式!Y349="",0,1)</f>
        <v>0</v>
      </c>
      <c r="Z349">
        <f>IF(実施計画様式!Z349="",0,1)</f>
        <v>0</v>
      </c>
      <c r="AA349">
        <f>IF(実施計画様式!AA349="",0,1)</f>
        <v>0</v>
      </c>
      <c r="AB349">
        <f>IF(実施計画様式!AB349="",0,IFERROR(VLOOKUP(実施計画様式!AB349,―!$Q$2:$R$3,2,FALSE),"error"))</f>
        <v>0</v>
      </c>
      <c r="AC349">
        <f>IF(実施計画様式!AC349="",0,IFERROR(VLOOKUP(実施計画様式!AC349,―!$S$2:$T$3,2,FALSE),"error"))</f>
        <v>0</v>
      </c>
      <c r="AD349">
        <f>IF(実施計画様式!AD349="",0,IFERROR(VLOOKUP(実施計画様式!AD349,―!$U$2:$V$3,2,FALSE),"error"))</f>
        <v>0</v>
      </c>
      <c r="AE349">
        <f>IF(実施計画様式!AE349="",0,IFERROR(VLOOKUP(実施計画様式!AE349,―!$W$2:$X$3,2,FALSE),"error"))</f>
        <v>0</v>
      </c>
      <c r="AF349">
        <f>IF(実施計画様式!AF349="",0,IFERROR(VLOOKUP(実施計画様式!AF349,―!$AP$29:$AQ$29,2,FALSE),"error"))</f>
        <v>0</v>
      </c>
      <c r="AG349">
        <f>IF(実施計画様式!AG349="",0,IFERROR(VLOOKUP(実施計画様式!AG349,―!Y:Z,2,FALSE),"error"))</f>
        <v>0</v>
      </c>
      <c r="AH349">
        <f>IF(実施計画様式!AH349="",0,IFERROR(VLOOKUP(実施計画様式!AH349,―!AA:AB,2,FALSE),"error"))</f>
        <v>0</v>
      </c>
      <c r="AI349">
        <f>IF(実施計画様式!AI349="",0,IFERROR(VLOOKUP(実施計画様式!AI349,―!AN:AO,2,FALSE),"error"))</f>
        <v>0</v>
      </c>
      <c r="AJ349">
        <f>IF(実施計画様式!AJ349="",0,IFERROR(VLOOKUP(実施計画様式!AJ349,―!AN:AO,2,FALSE),"error"))</f>
        <v>0</v>
      </c>
      <c r="AK349">
        <f>IF(実施計画様式!AK349="",0,IFERROR(VLOOKUP(実施計画様式!AK349,―!AN:AO,2,FALSE),"error"))</f>
        <v>0</v>
      </c>
      <c r="AL349">
        <f>IF(実施計画様式!AL349="",0,1)</f>
        <v>0</v>
      </c>
      <c r="AM349">
        <f>IF(実施計画様式!AM349="",0,IFERROR(VLOOKUP(実施計画様式!AM349,―!$AP$10:$AQ$23,2,FALSE),"error"))</f>
        <v>0</v>
      </c>
      <c r="AN349">
        <f>IF(実施計画様式!AN349="",0,IFERROR(VLOOKUP(実施計画様式!AN349,―!$AP$39:$AQ$44,2,FALSE),"error"))</f>
        <v>0</v>
      </c>
      <c r="AO349">
        <f>IF(実施計画様式!AO349="",0,IFERROR(VLOOKUP(実施計画様式!AO349,参考資料1_対象分野リスト!$B$2:$C$46,2,FALSE),"error"))</f>
        <v>0</v>
      </c>
      <c r="AP349">
        <f>IF(実施計画様式!AP349="",0,IFERROR(VLOOKUP(実施計画様式!AP349,参考資料1_対象分野リスト!$B$2:$C$46,2,FALSE),"error"))</f>
        <v>0</v>
      </c>
      <c r="AQ349">
        <f>IF(実施計画様式!AQ349="",0,IFERROR(VLOOKUP(実施計画様式!AQ349,参考資料1_対象分野リスト!$B$2:$C$46,2,FALSE),"error"))</f>
        <v>0</v>
      </c>
      <c r="AR349">
        <f>IF(実施計画様式!AR349="",0,IFERROR(VLOOKUP(実施計画様式!AR349,参考資料1_対象分野リスト!$B$2:$C$46,2,FALSE),"error"))</f>
        <v>0</v>
      </c>
      <c r="AS349">
        <f>IF(実施計画様式!AS349="",0,IFERROR(VLOOKUP(実施計画様式!AS349,参考資料1_対象分野リスト!$E$5:$F$35,2,FALSE),"error"))</f>
        <v>0</v>
      </c>
      <c r="BB349">
        <f>IF(実施計画様式!BB349="",0,IFERROR(VLOOKUP(実施計画様式!BB349,―!AK:AL,2,FALSE),"error"))</f>
        <v>0</v>
      </c>
      <c r="BC349" t="str">
        <f t="shared" si="33"/>
        <v/>
      </c>
      <c r="BF349">
        <v>99</v>
      </c>
      <c r="BG349" t="str">
        <f t="shared" si="36"/>
        <v/>
      </c>
      <c r="BH349" t="str">
        <f>IF(AG349&gt;0,IF(VLOOKUP($B$62,―!$Y$2:$Z$25,2,FALSE)&lt;分岐管理シート!AG349,"予算化方法","予算化方法_未定なし"),"")</f>
        <v/>
      </c>
      <c r="BI349" t="str">
        <f t="shared" si="37"/>
        <v/>
      </c>
      <c r="BJ349" t="str">
        <f t="shared" si="38"/>
        <v/>
      </c>
      <c r="BK349" t="str">
        <f t="shared" si="39"/>
        <v/>
      </c>
      <c r="BL349" t="str">
        <f>_xlfn.IFNA(IF(AND(D349=1,M349=1),INDEX(―!$O$20:$P$26,MATCH(分岐管理シート!N349*100,―!$P$20:$P$26,0),1),""),"")</f>
        <v/>
      </c>
      <c r="BM349" t="str">
        <f>_xlfn.IFNA(IF(AND(D349=1,M349=1),INDEX(―!$O$17:$P$19,MATCH(9-分岐管理シート!N349-分岐管理シート!O349,―!$P$17:$P$19,0),1),""),"")</f>
        <v/>
      </c>
      <c r="BN349" t="str">
        <f>IF(AE349&lt;2,"",―!$AP$28)</f>
        <v/>
      </c>
      <c r="BO349" t="str">
        <f t="shared" si="35"/>
        <v/>
      </c>
      <c r="BP349" t="str">
        <f t="shared" si="40"/>
        <v/>
      </c>
      <c r="BR349">
        <f t="shared" si="34"/>
        <v>0</v>
      </c>
    </row>
    <row r="350" spans="3:70" x14ac:dyDescent="0.15">
      <c r="C350">
        <v>278</v>
      </c>
      <c r="D350" s="22">
        <f>IF(実施計画様式!D350="",0,IFERROR(VLOOKUP(実施計画様式!D350,―!A:B,2,FALSE),"error"))</f>
        <v>0</v>
      </c>
      <c r="E350">
        <f>IF(実施計画様式!E350="",0,IFERROR(VLOOKUP(実施計画様式!E350,―!$C$40:$D$47,2,FALSE),"error"))</f>
        <v>0</v>
      </c>
      <c r="F350">
        <f>IF(実施計画様式!F350="",0,IFERROR(VLOOKUP(実施計画様式!F350,―!$E$2:$F$2,2,FALSE),"error"))</f>
        <v>0</v>
      </c>
      <c r="G350">
        <f>IFERROR(VLOOKUP(実施計画様式!G350,―!$G$2:$H$2,2,FALSE),0)</f>
        <v>0</v>
      </c>
      <c r="H350">
        <f>IF(実施計画様式!H350="",0,1)</f>
        <v>0</v>
      </c>
      <c r="I350">
        <f>IF(実施計画様式!I350="",0,IFERROR(VLOOKUP(実施計画様式!I350,―!$I$2:$J$2,2,FALSE),"error"))</f>
        <v>0</v>
      </c>
      <c r="J350">
        <f>IF(実施計画様式!J350="",0,1)</f>
        <v>0</v>
      </c>
      <c r="K350">
        <f>IF(実施計画様式!K350="",0,IFERROR(VLOOKUP(実施計画様式!K350,―!K:L,2,FALSE),"error"))</f>
        <v>0</v>
      </c>
      <c r="L350">
        <f>IF(実施計画様式!L350="",0,IFERROR(VLOOKUP(実施計画様式!L350,―!$M$2:$N$2,2,FALSE),"error"))</f>
        <v>0</v>
      </c>
      <c r="M350">
        <f>IFERROR(VLOOKUP(実施計画様式!M350,―!O:P,2,FALSE),0)</f>
        <v>0</v>
      </c>
      <c r="N350">
        <f>IF(実施計画様式!N350="",0,IFERROR(VLOOKUP(実施計画様式!N350,―!$O$1:$P$12,2,FALSE),"error"))</f>
        <v>0</v>
      </c>
      <c r="O350">
        <f>IF(実施計画様式!O350="",0,IFERROR(VLOOKUP(実施計画様式!O350,―!$O$1:$P$12,2,FALSE),"error"))</f>
        <v>0</v>
      </c>
      <c r="P350">
        <f>IF(実施計画様式!P350="",0,IFERROR(VLOOKUP(実施計画様式!P350,―!$O$1:$P$12,2,FALSE),"error"))</f>
        <v>0</v>
      </c>
      <c r="Q350">
        <f>IF(実施計画様式!Q350="",0,1)</f>
        <v>0</v>
      </c>
      <c r="R350" t="s">
        <v>7625</v>
      </c>
      <c r="S350" t="s">
        <v>7625</v>
      </c>
      <c r="T350">
        <f>IF(実施計画様式!T350="",0,1)</f>
        <v>0</v>
      </c>
      <c r="U350">
        <f>IF(実施計画様式!U350="",0,1)</f>
        <v>0</v>
      </c>
      <c r="V350">
        <f>IF(実施計画様式!V350="",0,1)</f>
        <v>0</v>
      </c>
      <c r="W350">
        <f>IF(実施計画様式!W350="",0,1)</f>
        <v>0</v>
      </c>
      <c r="X350">
        <f>IF(実施計画様式!X350="",0,1)</f>
        <v>0</v>
      </c>
      <c r="Y350">
        <f>IF(実施計画様式!Y350="",0,1)</f>
        <v>0</v>
      </c>
      <c r="Z350">
        <f>IF(実施計画様式!Z350="",0,1)</f>
        <v>0</v>
      </c>
      <c r="AA350">
        <f>IF(実施計画様式!AA350="",0,1)</f>
        <v>0</v>
      </c>
      <c r="AB350">
        <f>IF(実施計画様式!AB350="",0,IFERROR(VLOOKUP(実施計画様式!AB350,―!$Q$2:$R$3,2,FALSE),"error"))</f>
        <v>0</v>
      </c>
      <c r="AC350">
        <f>IF(実施計画様式!AC350="",0,IFERROR(VLOOKUP(実施計画様式!AC350,―!$S$2:$T$3,2,FALSE),"error"))</f>
        <v>0</v>
      </c>
      <c r="AD350">
        <f>IF(実施計画様式!AD350="",0,IFERROR(VLOOKUP(実施計画様式!AD350,―!$U$2:$V$3,2,FALSE),"error"))</f>
        <v>0</v>
      </c>
      <c r="AE350">
        <f>IF(実施計画様式!AE350="",0,IFERROR(VLOOKUP(実施計画様式!AE350,―!$W$2:$X$3,2,FALSE),"error"))</f>
        <v>0</v>
      </c>
      <c r="AF350">
        <f>IF(実施計画様式!AF350="",0,IFERROR(VLOOKUP(実施計画様式!AF350,―!$AP$29:$AQ$29,2,FALSE),"error"))</f>
        <v>0</v>
      </c>
      <c r="AG350">
        <f>IF(実施計画様式!AG350="",0,IFERROR(VLOOKUP(実施計画様式!AG350,―!Y:Z,2,FALSE),"error"))</f>
        <v>0</v>
      </c>
      <c r="AH350">
        <f>IF(実施計画様式!AH350="",0,IFERROR(VLOOKUP(実施計画様式!AH350,―!AA:AB,2,FALSE),"error"))</f>
        <v>0</v>
      </c>
      <c r="AI350">
        <f>IF(実施計画様式!AI350="",0,IFERROR(VLOOKUP(実施計画様式!AI350,―!AN:AO,2,FALSE),"error"))</f>
        <v>0</v>
      </c>
      <c r="AJ350">
        <f>IF(実施計画様式!AJ350="",0,IFERROR(VLOOKUP(実施計画様式!AJ350,―!AN:AO,2,FALSE),"error"))</f>
        <v>0</v>
      </c>
      <c r="AK350">
        <f>IF(実施計画様式!AK350="",0,IFERROR(VLOOKUP(実施計画様式!AK350,―!AN:AO,2,FALSE),"error"))</f>
        <v>0</v>
      </c>
      <c r="AL350">
        <f>IF(実施計画様式!AL350="",0,1)</f>
        <v>0</v>
      </c>
      <c r="AM350">
        <f>IF(実施計画様式!AM350="",0,IFERROR(VLOOKUP(実施計画様式!AM350,―!$AP$10:$AQ$23,2,FALSE),"error"))</f>
        <v>0</v>
      </c>
      <c r="AN350">
        <f>IF(実施計画様式!AN350="",0,IFERROR(VLOOKUP(実施計画様式!AN350,―!$AP$39:$AQ$44,2,FALSE),"error"))</f>
        <v>0</v>
      </c>
      <c r="AO350">
        <f>IF(実施計画様式!AO350="",0,IFERROR(VLOOKUP(実施計画様式!AO350,参考資料1_対象分野リスト!$B$2:$C$46,2,FALSE),"error"))</f>
        <v>0</v>
      </c>
      <c r="AP350">
        <f>IF(実施計画様式!AP350="",0,IFERROR(VLOOKUP(実施計画様式!AP350,参考資料1_対象分野リスト!$B$2:$C$46,2,FALSE),"error"))</f>
        <v>0</v>
      </c>
      <c r="AQ350">
        <f>IF(実施計画様式!AQ350="",0,IFERROR(VLOOKUP(実施計画様式!AQ350,参考資料1_対象分野リスト!$B$2:$C$46,2,FALSE),"error"))</f>
        <v>0</v>
      </c>
      <c r="AR350">
        <f>IF(実施計画様式!AR350="",0,IFERROR(VLOOKUP(実施計画様式!AR350,参考資料1_対象分野リスト!$B$2:$C$46,2,FALSE),"error"))</f>
        <v>0</v>
      </c>
      <c r="AS350">
        <f>IF(実施計画様式!AS350="",0,IFERROR(VLOOKUP(実施計画様式!AS350,参考資料1_対象分野リスト!$E$5:$F$35,2,FALSE),"error"))</f>
        <v>0</v>
      </c>
      <c r="BB350">
        <f>IF(実施計画様式!BB350="",0,IFERROR(VLOOKUP(実施計画様式!BB350,―!AK:AL,2,FALSE),"error"))</f>
        <v>0</v>
      </c>
      <c r="BC350" t="str">
        <f t="shared" si="33"/>
        <v/>
      </c>
      <c r="BF350">
        <v>99</v>
      </c>
      <c r="BG350" t="str">
        <f t="shared" si="36"/>
        <v/>
      </c>
      <c r="BH350" t="str">
        <f>IF(AG350&gt;0,IF(VLOOKUP($B$62,―!$Y$2:$Z$25,2,FALSE)&lt;分岐管理シート!AG350,"予算化方法","予算化方法_未定なし"),"")</f>
        <v/>
      </c>
      <c r="BI350" t="str">
        <f t="shared" si="37"/>
        <v/>
      </c>
      <c r="BJ350" t="str">
        <f t="shared" si="38"/>
        <v/>
      </c>
      <c r="BK350" t="str">
        <f t="shared" si="39"/>
        <v/>
      </c>
      <c r="BL350" t="str">
        <f>_xlfn.IFNA(IF(AND(D350=1,M350=1),INDEX(―!$O$20:$P$26,MATCH(分岐管理シート!N350*100,―!$P$20:$P$26,0),1),""),"")</f>
        <v/>
      </c>
      <c r="BM350" t="str">
        <f>_xlfn.IFNA(IF(AND(D350=1,M350=1),INDEX(―!$O$17:$P$19,MATCH(9-分岐管理シート!N350-分岐管理シート!O350,―!$P$17:$P$19,0),1),""),"")</f>
        <v/>
      </c>
      <c r="BN350" t="str">
        <f>IF(AE350&lt;2,"",―!$AP$28)</f>
        <v/>
      </c>
      <c r="BO350" t="str">
        <f t="shared" si="35"/>
        <v/>
      </c>
      <c r="BP350" t="str">
        <f t="shared" si="40"/>
        <v/>
      </c>
      <c r="BR350">
        <f t="shared" si="34"/>
        <v>0</v>
      </c>
    </row>
    <row r="351" spans="3:70" x14ac:dyDescent="0.15">
      <c r="C351">
        <v>279</v>
      </c>
      <c r="D351" s="22">
        <f>IF(実施計画様式!D351="",0,IFERROR(VLOOKUP(実施計画様式!D351,―!A:B,2,FALSE),"error"))</f>
        <v>0</v>
      </c>
      <c r="E351">
        <f>IF(実施計画様式!E351="",0,IFERROR(VLOOKUP(実施計画様式!E351,―!$C$40:$D$47,2,FALSE),"error"))</f>
        <v>0</v>
      </c>
      <c r="F351">
        <f>IF(実施計画様式!F351="",0,IFERROR(VLOOKUP(実施計画様式!F351,―!$E$2:$F$2,2,FALSE),"error"))</f>
        <v>0</v>
      </c>
      <c r="G351">
        <f>IFERROR(VLOOKUP(実施計画様式!G351,―!$G$2:$H$2,2,FALSE),0)</f>
        <v>0</v>
      </c>
      <c r="H351">
        <f>IF(実施計画様式!H351="",0,1)</f>
        <v>0</v>
      </c>
      <c r="I351">
        <f>IF(実施計画様式!I351="",0,IFERROR(VLOOKUP(実施計画様式!I351,―!$I$2:$J$2,2,FALSE),"error"))</f>
        <v>0</v>
      </c>
      <c r="J351">
        <f>IF(実施計画様式!J351="",0,1)</f>
        <v>0</v>
      </c>
      <c r="K351">
        <f>IF(実施計画様式!K351="",0,IFERROR(VLOOKUP(実施計画様式!K351,―!K:L,2,FALSE),"error"))</f>
        <v>0</v>
      </c>
      <c r="L351">
        <f>IF(実施計画様式!L351="",0,IFERROR(VLOOKUP(実施計画様式!L351,―!$M$2:$N$2,2,FALSE),"error"))</f>
        <v>0</v>
      </c>
      <c r="M351">
        <f>IFERROR(VLOOKUP(実施計画様式!M351,―!O:P,2,FALSE),0)</f>
        <v>0</v>
      </c>
      <c r="N351">
        <f>IF(実施計画様式!N351="",0,IFERROR(VLOOKUP(実施計画様式!N351,―!$O$1:$P$12,2,FALSE),"error"))</f>
        <v>0</v>
      </c>
      <c r="O351">
        <f>IF(実施計画様式!O351="",0,IFERROR(VLOOKUP(実施計画様式!O351,―!$O$1:$P$12,2,FALSE),"error"))</f>
        <v>0</v>
      </c>
      <c r="P351">
        <f>IF(実施計画様式!P351="",0,IFERROR(VLOOKUP(実施計画様式!P351,―!$O$1:$P$12,2,FALSE),"error"))</f>
        <v>0</v>
      </c>
      <c r="Q351">
        <f>IF(実施計画様式!Q351="",0,1)</f>
        <v>0</v>
      </c>
      <c r="R351" t="s">
        <v>7625</v>
      </c>
      <c r="S351" t="s">
        <v>7625</v>
      </c>
      <c r="T351">
        <f>IF(実施計画様式!T351="",0,1)</f>
        <v>0</v>
      </c>
      <c r="U351">
        <f>IF(実施計画様式!U351="",0,1)</f>
        <v>0</v>
      </c>
      <c r="V351">
        <f>IF(実施計画様式!V351="",0,1)</f>
        <v>0</v>
      </c>
      <c r="W351">
        <f>IF(実施計画様式!W351="",0,1)</f>
        <v>0</v>
      </c>
      <c r="X351">
        <f>IF(実施計画様式!X351="",0,1)</f>
        <v>0</v>
      </c>
      <c r="Y351">
        <f>IF(実施計画様式!Y351="",0,1)</f>
        <v>0</v>
      </c>
      <c r="Z351">
        <f>IF(実施計画様式!Z351="",0,1)</f>
        <v>0</v>
      </c>
      <c r="AA351">
        <f>IF(実施計画様式!AA351="",0,1)</f>
        <v>0</v>
      </c>
      <c r="AB351">
        <f>IF(実施計画様式!AB351="",0,IFERROR(VLOOKUP(実施計画様式!AB351,―!$Q$2:$R$3,2,FALSE),"error"))</f>
        <v>0</v>
      </c>
      <c r="AC351">
        <f>IF(実施計画様式!AC351="",0,IFERROR(VLOOKUP(実施計画様式!AC351,―!$S$2:$T$3,2,FALSE),"error"))</f>
        <v>0</v>
      </c>
      <c r="AD351">
        <f>IF(実施計画様式!AD351="",0,IFERROR(VLOOKUP(実施計画様式!AD351,―!$U$2:$V$3,2,FALSE),"error"))</f>
        <v>0</v>
      </c>
      <c r="AE351">
        <f>IF(実施計画様式!AE351="",0,IFERROR(VLOOKUP(実施計画様式!AE351,―!$W$2:$X$3,2,FALSE),"error"))</f>
        <v>0</v>
      </c>
      <c r="AF351">
        <f>IF(実施計画様式!AF351="",0,IFERROR(VLOOKUP(実施計画様式!AF351,―!$AP$29:$AQ$29,2,FALSE),"error"))</f>
        <v>0</v>
      </c>
      <c r="AG351">
        <f>IF(実施計画様式!AG351="",0,IFERROR(VLOOKUP(実施計画様式!AG351,―!Y:Z,2,FALSE),"error"))</f>
        <v>0</v>
      </c>
      <c r="AH351">
        <f>IF(実施計画様式!AH351="",0,IFERROR(VLOOKUP(実施計画様式!AH351,―!AA:AB,2,FALSE),"error"))</f>
        <v>0</v>
      </c>
      <c r="AI351">
        <f>IF(実施計画様式!AI351="",0,IFERROR(VLOOKUP(実施計画様式!AI351,―!AN:AO,2,FALSE),"error"))</f>
        <v>0</v>
      </c>
      <c r="AJ351">
        <f>IF(実施計画様式!AJ351="",0,IFERROR(VLOOKUP(実施計画様式!AJ351,―!AN:AO,2,FALSE),"error"))</f>
        <v>0</v>
      </c>
      <c r="AK351">
        <f>IF(実施計画様式!AK351="",0,IFERROR(VLOOKUP(実施計画様式!AK351,―!AN:AO,2,FALSE),"error"))</f>
        <v>0</v>
      </c>
      <c r="AL351">
        <f>IF(実施計画様式!AL351="",0,1)</f>
        <v>0</v>
      </c>
      <c r="AM351">
        <f>IF(実施計画様式!AM351="",0,IFERROR(VLOOKUP(実施計画様式!AM351,―!$AP$10:$AQ$23,2,FALSE),"error"))</f>
        <v>0</v>
      </c>
      <c r="AN351">
        <f>IF(実施計画様式!AN351="",0,IFERROR(VLOOKUP(実施計画様式!AN351,―!$AP$39:$AQ$44,2,FALSE),"error"))</f>
        <v>0</v>
      </c>
      <c r="AO351">
        <f>IF(実施計画様式!AO351="",0,IFERROR(VLOOKUP(実施計画様式!AO351,参考資料1_対象分野リスト!$B$2:$C$46,2,FALSE),"error"))</f>
        <v>0</v>
      </c>
      <c r="AP351">
        <f>IF(実施計画様式!AP351="",0,IFERROR(VLOOKUP(実施計画様式!AP351,参考資料1_対象分野リスト!$B$2:$C$46,2,FALSE),"error"))</f>
        <v>0</v>
      </c>
      <c r="AQ351">
        <f>IF(実施計画様式!AQ351="",0,IFERROR(VLOOKUP(実施計画様式!AQ351,参考資料1_対象分野リスト!$B$2:$C$46,2,FALSE),"error"))</f>
        <v>0</v>
      </c>
      <c r="AR351">
        <f>IF(実施計画様式!AR351="",0,IFERROR(VLOOKUP(実施計画様式!AR351,参考資料1_対象分野リスト!$B$2:$C$46,2,FALSE),"error"))</f>
        <v>0</v>
      </c>
      <c r="AS351">
        <f>IF(実施計画様式!AS351="",0,IFERROR(VLOOKUP(実施計画様式!AS351,参考資料1_対象分野リスト!$E$5:$F$35,2,FALSE),"error"))</f>
        <v>0</v>
      </c>
      <c r="BB351">
        <f>IF(実施計画様式!BB351="",0,IFERROR(VLOOKUP(実施計画様式!BB351,―!AK:AL,2,FALSE),"error"))</f>
        <v>0</v>
      </c>
      <c r="BC351" t="str">
        <f t="shared" si="33"/>
        <v/>
      </c>
      <c r="BF351">
        <v>99</v>
      </c>
      <c r="BG351" t="str">
        <f t="shared" si="36"/>
        <v/>
      </c>
      <c r="BH351" t="str">
        <f>IF(AG351&gt;0,IF(VLOOKUP($B$62,―!$Y$2:$Z$25,2,FALSE)&lt;分岐管理シート!AG351,"予算化方法","予算化方法_未定なし"),"")</f>
        <v/>
      </c>
      <c r="BI351" t="str">
        <f t="shared" si="37"/>
        <v/>
      </c>
      <c r="BJ351" t="str">
        <f t="shared" si="38"/>
        <v/>
      </c>
      <c r="BK351" t="str">
        <f t="shared" si="39"/>
        <v/>
      </c>
      <c r="BL351" t="str">
        <f>_xlfn.IFNA(IF(AND(D351=1,M351=1),INDEX(―!$O$20:$P$26,MATCH(分岐管理シート!N351*100,―!$P$20:$P$26,0),1),""),"")</f>
        <v/>
      </c>
      <c r="BM351" t="str">
        <f>_xlfn.IFNA(IF(AND(D351=1,M351=1),INDEX(―!$O$17:$P$19,MATCH(9-分岐管理シート!N351-分岐管理シート!O351,―!$P$17:$P$19,0),1),""),"")</f>
        <v/>
      </c>
      <c r="BN351" t="str">
        <f>IF(AE351&lt;2,"",―!$AP$28)</f>
        <v/>
      </c>
      <c r="BO351" t="str">
        <f t="shared" si="35"/>
        <v/>
      </c>
      <c r="BP351" t="str">
        <f t="shared" si="40"/>
        <v/>
      </c>
      <c r="BR351">
        <f t="shared" si="34"/>
        <v>0</v>
      </c>
    </row>
    <row r="352" spans="3:70" x14ac:dyDescent="0.15">
      <c r="C352">
        <v>280</v>
      </c>
      <c r="D352" s="22">
        <f>IF(実施計画様式!D352="",0,IFERROR(VLOOKUP(実施計画様式!D352,―!A:B,2,FALSE),"error"))</f>
        <v>0</v>
      </c>
      <c r="E352">
        <f>IF(実施計画様式!E352="",0,IFERROR(VLOOKUP(実施計画様式!E352,―!$C$40:$D$47,2,FALSE),"error"))</f>
        <v>0</v>
      </c>
      <c r="F352">
        <f>IF(実施計画様式!F352="",0,IFERROR(VLOOKUP(実施計画様式!F352,―!$E$2:$F$2,2,FALSE),"error"))</f>
        <v>0</v>
      </c>
      <c r="G352">
        <f>IFERROR(VLOOKUP(実施計画様式!G352,―!$G$2:$H$2,2,FALSE),0)</f>
        <v>0</v>
      </c>
      <c r="H352">
        <f>IF(実施計画様式!H352="",0,1)</f>
        <v>0</v>
      </c>
      <c r="I352">
        <f>IF(実施計画様式!I352="",0,IFERROR(VLOOKUP(実施計画様式!I352,―!$I$2:$J$2,2,FALSE),"error"))</f>
        <v>0</v>
      </c>
      <c r="J352">
        <f>IF(実施計画様式!J352="",0,1)</f>
        <v>0</v>
      </c>
      <c r="K352">
        <f>IF(実施計画様式!K352="",0,IFERROR(VLOOKUP(実施計画様式!K352,―!K:L,2,FALSE),"error"))</f>
        <v>0</v>
      </c>
      <c r="L352">
        <f>IF(実施計画様式!L352="",0,IFERROR(VLOOKUP(実施計画様式!L352,―!$M$2:$N$2,2,FALSE),"error"))</f>
        <v>0</v>
      </c>
      <c r="M352">
        <f>IFERROR(VLOOKUP(実施計画様式!M352,―!O:P,2,FALSE),0)</f>
        <v>0</v>
      </c>
      <c r="N352">
        <f>IF(実施計画様式!N352="",0,IFERROR(VLOOKUP(実施計画様式!N352,―!$O$1:$P$12,2,FALSE),"error"))</f>
        <v>0</v>
      </c>
      <c r="O352">
        <f>IF(実施計画様式!O352="",0,IFERROR(VLOOKUP(実施計画様式!O352,―!$O$1:$P$12,2,FALSE),"error"))</f>
        <v>0</v>
      </c>
      <c r="P352">
        <f>IF(実施計画様式!P352="",0,IFERROR(VLOOKUP(実施計画様式!P352,―!$O$1:$P$12,2,FALSE),"error"))</f>
        <v>0</v>
      </c>
      <c r="Q352">
        <f>IF(実施計画様式!Q352="",0,1)</f>
        <v>0</v>
      </c>
      <c r="R352" t="s">
        <v>7625</v>
      </c>
      <c r="S352" t="s">
        <v>7625</v>
      </c>
      <c r="T352">
        <f>IF(実施計画様式!T352="",0,1)</f>
        <v>0</v>
      </c>
      <c r="U352">
        <f>IF(実施計画様式!U352="",0,1)</f>
        <v>0</v>
      </c>
      <c r="V352">
        <f>IF(実施計画様式!V352="",0,1)</f>
        <v>0</v>
      </c>
      <c r="W352">
        <f>IF(実施計画様式!W352="",0,1)</f>
        <v>0</v>
      </c>
      <c r="X352">
        <f>IF(実施計画様式!X352="",0,1)</f>
        <v>0</v>
      </c>
      <c r="Y352">
        <f>IF(実施計画様式!Y352="",0,1)</f>
        <v>0</v>
      </c>
      <c r="Z352">
        <f>IF(実施計画様式!Z352="",0,1)</f>
        <v>0</v>
      </c>
      <c r="AA352">
        <f>IF(実施計画様式!AA352="",0,1)</f>
        <v>0</v>
      </c>
      <c r="AB352">
        <f>IF(実施計画様式!AB352="",0,IFERROR(VLOOKUP(実施計画様式!AB352,―!$Q$2:$R$3,2,FALSE),"error"))</f>
        <v>0</v>
      </c>
      <c r="AC352">
        <f>IF(実施計画様式!AC352="",0,IFERROR(VLOOKUP(実施計画様式!AC352,―!$S$2:$T$3,2,FALSE),"error"))</f>
        <v>0</v>
      </c>
      <c r="AD352">
        <f>IF(実施計画様式!AD352="",0,IFERROR(VLOOKUP(実施計画様式!AD352,―!$U$2:$V$3,2,FALSE),"error"))</f>
        <v>0</v>
      </c>
      <c r="AE352">
        <f>IF(実施計画様式!AE352="",0,IFERROR(VLOOKUP(実施計画様式!AE352,―!$W$2:$X$3,2,FALSE),"error"))</f>
        <v>0</v>
      </c>
      <c r="AF352">
        <f>IF(実施計画様式!AF352="",0,IFERROR(VLOOKUP(実施計画様式!AF352,―!$AP$29:$AQ$29,2,FALSE),"error"))</f>
        <v>0</v>
      </c>
      <c r="AG352">
        <f>IF(実施計画様式!AG352="",0,IFERROR(VLOOKUP(実施計画様式!AG352,―!Y:Z,2,FALSE),"error"))</f>
        <v>0</v>
      </c>
      <c r="AH352">
        <f>IF(実施計画様式!AH352="",0,IFERROR(VLOOKUP(実施計画様式!AH352,―!AA:AB,2,FALSE),"error"))</f>
        <v>0</v>
      </c>
      <c r="AI352">
        <f>IF(実施計画様式!AI352="",0,IFERROR(VLOOKUP(実施計画様式!AI352,―!AN:AO,2,FALSE),"error"))</f>
        <v>0</v>
      </c>
      <c r="AJ352">
        <f>IF(実施計画様式!AJ352="",0,IFERROR(VLOOKUP(実施計画様式!AJ352,―!AN:AO,2,FALSE),"error"))</f>
        <v>0</v>
      </c>
      <c r="AK352">
        <f>IF(実施計画様式!AK352="",0,IFERROR(VLOOKUP(実施計画様式!AK352,―!AN:AO,2,FALSE),"error"))</f>
        <v>0</v>
      </c>
      <c r="AL352">
        <f>IF(実施計画様式!AL352="",0,1)</f>
        <v>0</v>
      </c>
      <c r="AM352">
        <f>IF(実施計画様式!AM352="",0,IFERROR(VLOOKUP(実施計画様式!AM352,―!$AP$10:$AQ$23,2,FALSE),"error"))</f>
        <v>0</v>
      </c>
      <c r="AN352">
        <f>IF(実施計画様式!AN352="",0,IFERROR(VLOOKUP(実施計画様式!AN352,―!$AP$39:$AQ$44,2,FALSE),"error"))</f>
        <v>0</v>
      </c>
      <c r="AO352">
        <f>IF(実施計画様式!AO352="",0,IFERROR(VLOOKUP(実施計画様式!AO352,参考資料1_対象分野リスト!$B$2:$C$46,2,FALSE),"error"))</f>
        <v>0</v>
      </c>
      <c r="AP352">
        <f>IF(実施計画様式!AP352="",0,IFERROR(VLOOKUP(実施計画様式!AP352,参考資料1_対象分野リスト!$B$2:$C$46,2,FALSE),"error"))</f>
        <v>0</v>
      </c>
      <c r="AQ352">
        <f>IF(実施計画様式!AQ352="",0,IFERROR(VLOOKUP(実施計画様式!AQ352,参考資料1_対象分野リスト!$B$2:$C$46,2,FALSE),"error"))</f>
        <v>0</v>
      </c>
      <c r="AR352">
        <f>IF(実施計画様式!AR352="",0,IFERROR(VLOOKUP(実施計画様式!AR352,参考資料1_対象分野リスト!$B$2:$C$46,2,FALSE),"error"))</f>
        <v>0</v>
      </c>
      <c r="AS352">
        <f>IF(実施計画様式!AS352="",0,IFERROR(VLOOKUP(実施計画様式!AS352,参考資料1_対象分野リスト!$E$5:$F$35,2,FALSE),"error"))</f>
        <v>0</v>
      </c>
      <c r="BB352">
        <f>IF(実施計画様式!BB352="",0,IFERROR(VLOOKUP(実施計画様式!BB352,―!AK:AL,2,FALSE),"error"))</f>
        <v>0</v>
      </c>
      <c r="BC352" t="str">
        <f t="shared" si="33"/>
        <v/>
      </c>
      <c r="BF352">
        <v>99</v>
      </c>
      <c r="BG352" t="str">
        <f t="shared" si="36"/>
        <v/>
      </c>
      <c r="BH352" t="str">
        <f>IF(AG352&gt;0,IF(VLOOKUP($B$62,―!$Y$2:$Z$25,2,FALSE)&lt;分岐管理シート!AG352,"予算化方法","予算化方法_未定なし"),"")</f>
        <v/>
      </c>
      <c r="BI352" t="str">
        <f t="shared" si="37"/>
        <v/>
      </c>
      <c r="BJ352" t="str">
        <f t="shared" si="38"/>
        <v/>
      </c>
      <c r="BK352" t="str">
        <f t="shared" si="39"/>
        <v/>
      </c>
      <c r="BL352" t="str">
        <f>_xlfn.IFNA(IF(AND(D352=1,M352=1),INDEX(―!$O$20:$P$26,MATCH(分岐管理シート!N352*100,―!$P$20:$P$26,0),1),""),"")</f>
        <v/>
      </c>
      <c r="BM352" t="str">
        <f>_xlfn.IFNA(IF(AND(D352=1,M352=1),INDEX(―!$O$17:$P$19,MATCH(9-分岐管理シート!N352-分岐管理シート!O352,―!$P$17:$P$19,0),1),""),"")</f>
        <v/>
      </c>
      <c r="BN352" t="str">
        <f>IF(AE352&lt;2,"",―!$AP$28)</f>
        <v/>
      </c>
      <c r="BO352" t="str">
        <f t="shared" si="35"/>
        <v/>
      </c>
      <c r="BP352" t="str">
        <f t="shared" si="40"/>
        <v/>
      </c>
      <c r="BR352">
        <f t="shared" si="34"/>
        <v>0</v>
      </c>
    </row>
    <row r="353" spans="3:70" x14ac:dyDescent="0.15">
      <c r="C353">
        <v>281</v>
      </c>
      <c r="D353" s="22">
        <f>IF(実施計画様式!D353="",0,IFERROR(VLOOKUP(実施計画様式!D353,―!A:B,2,FALSE),"error"))</f>
        <v>0</v>
      </c>
      <c r="E353">
        <f>IF(実施計画様式!E353="",0,IFERROR(VLOOKUP(実施計画様式!E353,―!$C$40:$D$47,2,FALSE),"error"))</f>
        <v>0</v>
      </c>
      <c r="F353">
        <f>IF(実施計画様式!F353="",0,IFERROR(VLOOKUP(実施計画様式!F353,―!$E$2:$F$2,2,FALSE),"error"))</f>
        <v>0</v>
      </c>
      <c r="G353">
        <f>IFERROR(VLOOKUP(実施計画様式!G353,―!$G$2:$H$2,2,FALSE),0)</f>
        <v>0</v>
      </c>
      <c r="H353">
        <f>IF(実施計画様式!H353="",0,1)</f>
        <v>0</v>
      </c>
      <c r="I353">
        <f>IF(実施計画様式!I353="",0,IFERROR(VLOOKUP(実施計画様式!I353,―!$I$2:$J$2,2,FALSE),"error"))</f>
        <v>0</v>
      </c>
      <c r="J353">
        <f>IF(実施計画様式!J353="",0,1)</f>
        <v>0</v>
      </c>
      <c r="K353">
        <f>IF(実施計画様式!K353="",0,IFERROR(VLOOKUP(実施計画様式!K353,―!K:L,2,FALSE),"error"))</f>
        <v>0</v>
      </c>
      <c r="L353">
        <f>IF(実施計画様式!L353="",0,IFERROR(VLOOKUP(実施計画様式!L353,―!$M$2:$N$2,2,FALSE),"error"))</f>
        <v>0</v>
      </c>
      <c r="M353">
        <f>IFERROR(VLOOKUP(実施計画様式!M353,―!O:P,2,FALSE),0)</f>
        <v>0</v>
      </c>
      <c r="N353">
        <f>IF(実施計画様式!N353="",0,IFERROR(VLOOKUP(実施計画様式!N353,―!$O$1:$P$12,2,FALSE),"error"))</f>
        <v>0</v>
      </c>
      <c r="O353">
        <f>IF(実施計画様式!O353="",0,IFERROR(VLOOKUP(実施計画様式!O353,―!$O$1:$P$12,2,FALSE),"error"))</f>
        <v>0</v>
      </c>
      <c r="P353">
        <f>IF(実施計画様式!P353="",0,IFERROR(VLOOKUP(実施計画様式!P353,―!$O$1:$P$12,2,FALSE),"error"))</f>
        <v>0</v>
      </c>
      <c r="Q353">
        <f>IF(実施計画様式!Q353="",0,1)</f>
        <v>0</v>
      </c>
      <c r="R353" t="s">
        <v>7625</v>
      </c>
      <c r="S353" t="s">
        <v>7625</v>
      </c>
      <c r="T353">
        <f>IF(実施計画様式!T353="",0,1)</f>
        <v>0</v>
      </c>
      <c r="U353">
        <f>IF(実施計画様式!U353="",0,1)</f>
        <v>0</v>
      </c>
      <c r="V353">
        <f>IF(実施計画様式!V353="",0,1)</f>
        <v>0</v>
      </c>
      <c r="W353">
        <f>IF(実施計画様式!W353="",0,1)</f>
        <v>0</v>
      </c>
      <c r="X353">
        <f>IF(実施計画様式!X353="",0,1)</f>
        <v>0</v>
      </c>
      <c r="Y353">
        <f>IF(実施計画様式!Y353="",0,1)</f>
        <v>0</v>
      </c>
      <c r="Z353">
        <f>IF(実施計画様式!Z353="",0,1)</f>
        <v>0</v>
      </c>
      <c r="AA353">
        <f>IF(実施計画様式!AA353="",0,1)</f>
        <v>0</v>
      </c>
      <c r="AB353">
        <f>IF(実施計画様式!AB353="",0,IFERROR(VLOOKUP(実施計画様式!AB353,―!$Q$2:$R$3,2,FALSE),"error"))</f>
        <v>0</v>
      </c>
      <c r="AC353">
        <f>IF(実施計画様式!AC353="",0,IFERROR(VLOOKUP(実施計画様式!AC353,―!$S$2:$T$3,2,FALSE),"error"))</f>
        <v>0</v>
      </c>
      <c r="AD353">
        <f>IF(実施計画様式!AD353="",0,IFERROR(VLOOKUP(実施計画様式!AD353,―!$U$2:$V$3,2,FALSE),"error"))</f>
        <v>0</v>
      </c>
      <c r="AE353">
        <f>IF(実施計画様式!AE353="",0,IFERROR(VLOOKUP(実施計画様式!AE353,―!$W$2:$X$3,2,FALSE),"error"))</f>
        <v>0</v>
      </c>
      <c r="AF353">
        <f>IF(実施計画様式!AF353="",0,IFERROR(VLOOKUP(実施計画様式!AF353,―!$AP$29:$AQ$29,2,FALSE),"error"))</f>
        <v>0</v>
      </c>
      <c r="AG353">
        <f>IF(実施計画様式!AG353="",0,IFERROR(VLOOKUP(実施計画様式!AG353,―!Y:Z,2,FALSE),"error"))</f>
        <v>0</v>
      </c>
      <c r="AH353">
        <f>IF(実施計画様式!AH353="",0,IFERROR(VLOOKUP(実施計画様式!AH353,―!AA:AB,2,FALSE),"error"))</f>
        <v>0</v>
      </c>
      <c r="AI353">
        <f>IF(実施計画様式!AI353="",0,IFERROR(VLOOKUP(実施計画様式!AI353,―!AN:AO,2,FALSE),"error"))</f>
        <v>0</v>
      </c>
      <c r="AJ353">
        <f>IF(実施計画様式!AJ353="",0,IFERROR(VLOOKUP(実施計画様式!AJ353,―!AN:AO,2,FALSE),"error"))</f>
        <v>0</v>
      </c>
      <c r="AK353">
        <f>IF(実施計画様式!AK353="",0,IFERROR(VLOOKUP(実施計画様式!AK353,―!AN:AO,2,FALSE),"error"))</f>
        <v>0</v>
      </c>
      <c r="AL353">
        <f>IF(実施計画様式!AL353="",0,1)</f>
        <v>0</v>
      </c>
      <c r="AM353">
        <f>IF(実施計画様式!AM353="",0,IFERROR(VLOOKUP(実施計画様式!AM353,―!$AP$10:$AQ$23,2,FALSE),"error"))</f>
        <v>0</v>
      </c>
      <c r="AN353">
        <f>IF(実施計画様式!AN353="",0,IFERROR(VLOOKUP(実施計画様式!AN353,―!$AP$39:$AQ$44,2,FALSE),"error"))</f>
        <v>0</v>
      </c>
      <c r="AO353">
        <f>IF(実施計画様式!AO353="",0,IFERROR(VLOOKUP(実施計画様式!AO353,参考資料1_対象分野リスト!$B$2:$C$46,2,FALSE),"error"))</f>
        <v>0</v>
      </c>
      <c r="AP353">
        <f>IF(実施計画様式!AP353="",0,IFERROR(VLOOKUP(実施計画様式!AP353,参考資料1_対象分野リスト!$B$2:$C$46,2,FALSE),"error"))</f>
        <v>0</v>
      </c>
      <c r="AQ353">
        <f>IF(実施計画様式!AQ353="",0,IFERROR(VLOOKUP(実施計画様式!AQ353,参考資料1_対象分野リスト!$B$2:$C$46,2,FALSE),"error"))</f>
        <v>0</v>
      </c>
      <c r="AR353">
        <f>IF(実施計画様式!AR353="",0,IFERROR(VLOOKUP(実施計画様式!AR353,参考資料1_対象分野リスト!$B$2:$C$46,2,FALSE),"error"))</f>
        <v>0</v>
      </c>
      <c r="AS353">
        <f>IF(実施計画様式!AS353="",0,IFERROR(VLOOKUP(実施計画様式!AS353,参考資料1_対象分野リスト!$E$5:$F$35,2,FALSE),"error"))</f>
        <v>0</v>
      </c>
      <c r="BB353">
        <f>IF(実施計画様式!BB353="",0,IFERROR(VLOOKUP(実施計画様式!BB353,―!AK:AL,2,FALSE),"error"))</f>
        <v>0</v>
      </c>
      <c r="BC353" t="str">
        <f t="shared" si="33"/>
        <v/>
      </c>
      <c r="BF353">
        <v>99</v>
      </c>
      <c r="BG353" t="str">
        <f t="shared" si="36"/>
        <v/>
      </c>
      <c r="BH353" t="str">
        <f>IF(AG353&gt;0,IF(VLOOKUP($B$62,―!$Y$2:$Z$25,2,FALSE)&lt;分岐管理シート!AG353,"予算化方法","予算化方法_未定なし"),"")</f>
        <v/>
      </c>
      <c r="BI353" t="str">
        <f t="shared" si="37"/>
        <v/>
      </c>
      <c r="BJ353" t="str">
        <f t="shared" si="38"/>
        <v/>
      </c>
      <c r="BK353" t="str">
        <f t="shared" si="39"/>
        <v/>
      </c>
      <c r="BL353" t="str">
        <f>_xlfn.IFNA(IF(AND(D353=1,M353=1),INDEX(―!$O$20:$P$26,MATCH(分岐管理シート!N353*100,―!$P$20:$P$26,0),1),""),"")</f>
        <v/>
      </c>
      <c r="BM353" t="str">
        <f>_xlfn.IFNA(IF(AND(D353=1,M353=1),INDEX(―!$O$17:$P$19,MATCH(9-分岐管理シート!N353-分岐管理シート!O353,―!$P$17:$P$19,0),1),""),"")</f>
        <v/>
      </c>
      <c r="BN353" t="str">
        <f>IF(AE353&lt;2,"",―!$AP$28)</f>
        <v/>
      </c>
      <c r="BO353" t="str">
        <f t="shared" si="35"/>
        <v/>
      </c>
      <c r="BP353" t="str">
        <f t="shared" si="40"/>
        <v/>
      </c>
      <c r="BR353">
        <f t="shared" si="34"/>
        <v>0</v>
      </c>
    </row>
    <row r="354" spans="3:70" x14ac:dyDescent="0.15">
      <c r="C354">
        <v>282</v>
      </c>
      <c r="D354" s="22">
        <f>IF(実施計画様式!D354="",0,IFERROR(VLOOKUP(実施計画様式!D354,―!A:B,2,FALSE),"error"))</f>
        <v>0</v>
      </c>
      <c r="E354">
        <f>IF(実施計画様式!E354="",0,IFERROR(VLOOKUP(実施計画様式!E354,―!$C$40:$D$47,2,FALSE),"error"))</f>
        <v>0</v>
      </c>
      <c r="F354">
        <f>IF(実施計画様式!F354="",0,IFERROR(VLOOKUP(実施計画様式!F354,―!$E$2:$F$2,2,FALSE),"error"))</f>
        <v>0</v>
      </c>
      <c r="G354">
        <f>IFERROR(VLOOKUP(実施計画様式!G354,―!$G$2:$H$2,2,FALSE),0)</f>
        <v>0</v>
      </c>
      <c r="H354">
        <f>IF(実施計画様式!H354="",0,1)</f>
        <v>0</v>
      </c>
      <c r="I354">
        <f>IF(実施計画様式!I354="",0,IFERROR(VLOOKUP(実施計画様式!I354,―!$I$2:$J$2,2,FALSE),"error"))</f>
        <v>0</v>
      </c>
      <c r="J354">
        <f>IF(実施計画様式!J354="",0,1)</f>
        <v>0</v>
      </c>
      <c r="K354">
        <f>IF(実施計画様式!K354="",0,IFERROR(VLOOKUP(実施計画様式!K354,―!K:L,2,FALSE),"error"))</f>
        <v>0</v>
      </c>
      <c r="L354">
        <f>IF(実施計画様式!L354="",0,IFERROR(VLOOKUP(実施計画様式!L354,―!$M$2:$N$2,2,FALSE),"error"))</f>
        <v>0</v>
      </c>
      <c r="M354">
        <f>IFERROR(VLOOKUP(実施計画様式!M354,―!O:P,2,FALSE),0)</f>
        <v>0</v>
      </c>
      <c r="N354">
        <f>IF(実施計画様式!N354="",0,IFERROR(VLOOKUP(実施計画様式!N354,―!$O$1:$P$12,2,FALSE),"error"))</f>
        <v>0</v>
      </c>
      <c r="O354">
        <f>IF(実施計画様式!O354="",0,IFERROR(VLOOKUP(実施計画様式!O354,―!$O$1:$P$12,2,FALSE),"error"))</f>
        <v>0</v>
      </c>
      <c r="P354">
        <f>IF(実施計画様式!P354="",0,IFERROR(VLOOKUP(実施計画様式!P354,―!$O$1:$P$12,2,FALSE),"error"))</f>
        <v>0</v>
      </c>
      <c r="Q354">
        <f>IF(実施計画様式!Q354="",0,1)</f>
        <v>0</v>
      </c>
      <c r="R354" t="s">
        <v>7625</v>
      </c>
      <c r="S354" t="s">
        <v>7625</v>
      </c>
      <c r="T354">
        <f>IF(実施計画様式!T354="",0,1)</f>
        <v>0</v>
      </c>
      <c r="U354">
        <f>IF(実施計画様式!U354="",0,1)</f>
        <v>0</v>
      </c>
      <c r="V354">
        <f>IF(実施計画様式!V354="",0,1)</f>
        <v>0</v>
      </c>
      <c r="W354">
        <f>IF(実施計画様式!W354="",0,1)</f>
        <v>0</v>
      </c>
      <c r="X354">
        <f>IF(実施計画様式!X354="",0,1)</f>
        <v>0</v>
      </c>
      <c r="Y354">
        <f>IF(実施計画様式!Y354="",0,1)</f>
        <v>0</v>
      </c>
      <c r="Z354">
        <f>IF(実施計画様式!Z354="",0,1)</f>
        <v>0</v>
      </c>
      <c r="AA354">
        <f>IF(実施計画様式!AA354="",0,1)</f>
        <v>0</v>
      </c>
      <c r="AB354">
        <f>IF(実施計画様式!AB354="",0,IFERROR(VLOOKUP(実施計画様式!AB354,―!$Q$2:$R$3,2,FALSE),"error"))</f>
        <v>0</v>
      </c>
      <c r="AC354">
        <f>IF(実施計画様式!AC354="",0,IFERROR(VLOOKUP(実施計画様式!AC354,―!$S$2:$T$3,2,FALSE),"error"))</f>
        <v>0</v>
      </c>
      <c r="AD354">
        <f>IF(実施計画様式!AD354="",0,IFERROR(VLOOKUP(実施計画様式!AD354,―!$U$2:$V$3,2,FALSE),"error"))</f>
        <v>0</v>
      </c>
      <c r="AE354">
        <f>IF(実施計画様式!AE354="",0,IFERROR(VLOOKUP(実施計画様式!AE354,―!$W$2:$X$3,2,FALSE),"error"))</f>
        <v>0</v>
      </c>
      <c r="AF354">
        <f>IF(実施計画様式!AF354="",0,IFERROR(VLOOKUP(実施計画様式!AF354,―!$AP$29:$AQ$29,2,FALSE),"error"))</f>
        <v>0</v>
      </c>
      <c r="AG354">
        <f>IF(実施計画様式!AG354="",0,IFERROR(VLOOKUP(実施計画様式!AG354,―!Y:Z,2,FALSE),"error"))</f>
        <v>0</v>
      </c>
      <c r="AH354">
        <f>IF(実施計画様式!AH354="",0,IFERROR(VLOOKUP(実施計画様式!AH354,―!AA:AB,2,FALSE),"error"))</f>
        <v>0</v>
      </c>
      <c r="AI354">
        <f>IF(実施計画様式!AI354="",0,IFERROR(VLOOKUP(実施計画様式!AI354,―!AN:AO,2,FALSE),"error"))</f>
        <v>0</v>
      </c>
      <c r="AJ354">
        <f>IF(実施計画様式!AJ354="",0,IFERROR(VLOOKUP(実施計画様式!AJ354,―!AN:AO,2,FALSE),"error"))</f>
        <v>0</v>
      </c>
      <c r="AK354">
        <f>IF(実施計画様式!AK354="",0,IFERROR(VLOOKUP(実施計画様式!AK354,―!AN:AO,2,FALSE),"error"))</f>
        <v>0</v>
      </c>
      <c r="AL354">
        <f>IF(実施計画様式!AL354="",0,1)</f>
        <v>0</v>
      </c>
      <c r="AM354">
        <f>IF(実施計画様式!AM354="",0,IFERROR(VLOOKUP(実施計画様式!AM354,―!$AP$10:$AQ$23,2,FALSE),"error"))</f>
        <v>0</v>
      </c>
      <c r="AN354">
        <f>IF(実施計画様式!AN354="",0,IFERROR(VLOOKUP(実施計画様式!AN354,―!$AP$39:$AQ$44,2,FALSE),"error"))</f>
        <v>0</v>
      </c>
      <c r="AO354">
        <f>IF(実施計画様式!AO354="",0,IFERROR(VLOOKUP(実施計画様式!AO354,参考資料1_対象分野リスト!$B$2:$C$46,2,FALSE),"error"))</f>
        <v>0</v>
      </c>
      <c r="AP354">
        <f>IF(実施計画様式!AP354="",0,IFERROR(VLOOKUP(実施計画様式!AP354,参考資料1_対象分野リスト!$B$2:$C$46,2,FALSE),"error"))</f>
        <v>0</v>
      </c>
      <c r="AQ354">
        <f>IF(実施計画様式!AQ354="",0,IFERROR(VLOOKUP(実施計画様式!AQ354,参考資料1_対象分野リスト!$B$2:$C$46,2,FALSE),"error"))</f>
        <v>0</v>
      </c>
      <c r="AR354">
        <f>IF(実施計画様式!AR354="",0,IFERROR(VLOOKUP(実施計画様式!AR354,参考資料1_対象分野リスト!$B$2:$C$46,2,FALSE),"error"))</f>
        <v>0</v>
      </c>
      <c r="AS354">
        <f>IF(実施計画様式!AS354="",0,IFERROR(VLOOKUP(実施計画様式!AS354,参考資料1_対象分野リスト!$E$5:$F$35,2,FALSE),"error"))</f>
        <v>0</v>
      </c>
      <c r="BB354">
        <f>IF(実施計画様式!BB354="",0,IFERROR(VLOOKUP(実施計画様式!BB354,―!AK:AL,2,FALSE),"error"))</f>
        <v>0</v>
      </c>
      <c r="BC354" t="str">
        <f t="shared" si="33"/>
        <v/>
      </c>
      <c r="BF354">
        <v>99</v>
      </c>
      <c r="BG354" t="str">
        <f t="shared" si="36"/>
        <v/>
      </c>
      <c r="BH354" t="str">
        <f>IF(AG354&gt;0,IF(VLOOKUP($B$62,―!$Y$2:$Z$25,2,FALSE)&lt;分岐管理シート!AG354,"予算化方法","予算化方法_未定なし"),"")</f>
        <v/>
      </c>
      <c r="BI354" t="str">
        <f t="shared" si="37"/>
        <v/>
      </c>
      <c r="BJ354" t="str">
        <f t="shared" si="38"/>
        <v/>
      </c>
      <c r="BK354" t="str">
        <f t="shared" si="39"/>
        <v/>
      </c>
      <c r="BL354" t="str">
        <f>_xlfn.IFNA(IF(AND(D354=1,M354=1),INDEX(―!$O$20:$P$26,MATCH(分岐管理シート!N354*100,―!$P$20:$P$26,0),1),""),"")</f>
        <v/>
      </c>
      <c r="BM354" t="str">
        <f>_xlfn.IFNA(IF(AND(D354=1,M354=1),INDEX(―!$O$17:$P$19,MATCH(9-分岐管理シート!N354-分岐管理シート!O354,―!$P$17:$P$19,0),1),""),"")</f>
        <v/>
      </c>
      <c r="BN354" t="str">
        <f>IF(AE354&lt;2,"",―!$AP$28)</f>
        <v/>
      </c>
      <c r="BO354" t="str">
        <f t="shared" si="35"/>
        <v/>
      </c>
      <c r="BP354" t="str">
        <f t="shared" si="40"/>
        <v/>
      </c>
      <c r="BR354">
        <f t="shared" si="34"/>
        <v>0</v>
      </c>
    </row>
    <row r="355" spans="3:70" x14ac:dyDescent="0.15">
      <c r="C355">
        <v>283</v>
      </c>
      <c r="D355" s="22">
        <f>IF(実施計画様式!D355="",0,IFERROR(VLOOKUP(実施計画様式!D355,―!A:B,2,FALSE),"error"))</f>
        <v>0</v>
      </c>
      <c r="E355">
        <f>IF(実施計画様式!E355="",0,IFERROR(VLOOKUP(実施計画様式!E355,―!$C$40:$D$47,2,FALSE),"error"))</f>
        <v>0</v>
      </c>
      <c r="F355">
        <f>IF(実施計画様式!F355="",0,IFERROR(VLOOKUP(実施計画様式!F355,―!$E$2:$F$2,2,FALSE),"error"))</f>
        <v>0</v>
      </c>
      <c r="G355">
        <f>IFERROR(VLOOKUP(実施計画様式!G355,―!$G$2:$H$2,2,FALSE),0)</f>
        <v>0</v>
      </c>
      <c r="H355">
        <f>IF(実施計画様式!H355="",0,1)</f>
        <v>0</v>
      </c>
      <c r="I355">
        <f>IF(実施計画様式!I355="",0,IFERROR(VLOOKUP(実施計画様式!I355,―!$I$2:$J$2,2,FALSE),"error"))</f>
        <v>0</v>
      </c>
      <c r="J355">
        <f>IF(実施計画様式!J355="",0,1)</f>
        <v>0</v>
      </c>
      <c r="K355">
        <f>IF(実施計画様式!K355="",0,IFERROR(VLOOKUP(実施計画様式!K355,―!K:L,2,FALSE),"error"))</f>
        <v>0</v>
      </c>
      <c r="L355">
        <f>IF(実施計画様式!L355="",0,IFERROR(VLOOKUP(実施計画様式!L355,―!$M$2:$N$2,2,FALSE),"error"))</f>
        <v>0</v>
      </c>
      <c r="M355">
        <f>IFERROR(VLOOKUP(実施計画様式!M355,―!O:P,2,FALSE),0)</f>
        <v>0</v>
      </c>
      <c r="N355">
        <f>IF(実施計画様式!N355="",0,IFERROR(VLOOKUP(実施計画様式!N355,―!$O$1:$P$12,2,FALSE),"error"))</f>
        <v>0</v>
      </c>
      <c r="O355">
        <f>IF(実施計画様式!O355="",0,IFERROR(VLOOKUP(実施計画様式!O355,―!$O$1:$P$12,2,FALSE),"error"))</f>
        <v>0</v>
      </c>
      <c r="P355">
        <f>IF(実施計画様式!P355="",0,IFERROR(VLOOKUP(実施計画様式!P355,―!$O$1:$P$12,2,FALSE),"error"))</f>
        <v>0</v>
      </c>
      <c r="Q355">
        <f>IF(実施計画様式!Q355="",0,1)</f>
        <v>0</v>
      </c>
      <c r="R355" t="s">
        <v>7625</v>
      </c>
      <c r="S355" t="s">
        <v>7625</v>
      </c>
      <c r="T355">
        <f>IF(実施計画様式!T355="",0,1)</f>
        <v>0</v>
      </c>
      <c r="U355">
        <f>IF(実施計画様式!U355="",0,1)</f>
        <v>0</v>
      </c>
      <c r="V355">
        <f>IF(実施計画様式!V355="",0,1)</f>
        <v>0</v>
      </c>
      <c r="W355">
        <f>IF(実施計画様式!W355="",0,1)</f>
        <v>0</v>
      </c>
      <c r="X355">
        <f>IF(実施計画様式!X355="",0,1)</f>
        <v>0</v>
      </c>
      <c r="Y355">
        <f>IF(実施計画様式!Y355="",0,1)</f>
        <v>0</v>
      </c>
      <c r="Z355">
        <f>IF(実施計画様式!Z355="",0,1)</f>
        <v>0</v>
      </c>
      <c r="AA355">
        <f>IF(実施計画様式!AA355="",0,1)</f>
        <v>0</v>
      </c>
      <c r="AB355">
        <f>IF(実施計画様式!AB355="",0,IFERROR(VLOOKUP(実施計画様式!AB355,―!$Q$2:$R$3,2,FALSE),"error"))</f>
        <v>0</v>
      </c>
      <c r="AC355">
        <f>IF(実施計画様式!AC355="",0,IFERROR(VLOOKUP(実施計画様式!AC355,―!$S$2:$T$3,2,FALSE),"error"))</f>
        <v>0</v>
      </c>
      <c r="AD355">
        <f>IF(実施計画様式!AD355="",0,IFERROR(VLOOKUP(実施計画様式!AD355,―!$U$2:$V$3,2,FALSE),"error"))</f>
        <v>0</v>
      </c>
      <c r="AE355">
        <f>IF(実施計画様式!AE355="",0,IFERROR(VLOOKUP(実施計画様式!AE355,―!$W$2:$X$3,2,FALSE),"error"))</f>
        <v>0</v>
      </c>
      <c r="AF355">
        <f>IF(実施計画様式!AF355="",0,IFERROR(VLOOKUP(実施計画様式!AF355,―!$AP$29:$AQ$29,2,FALSE),"error"))</f>
        <v>0</v>
      </c>
      <c r="AG355">
        <f>IF(実施計画様式!AG355="",0,IFERROR(VLOOKUP(実施計画様式!AG355,―!Y:Z,2,FALSE),"error"))</f>
        <v>0</v>
      </c>
      <c r="AH355">
        <f>IF(実施計画様式!AH355="",0,IFERROR(VLOOKUP(実施計画様式!AH355,―!AA:AB,2,FALSE),"error"))</f>
        <v>0</v>
      </c>
      <c r="AI355">
        <f>IF(実施計画様式!AI355="",0,IFERROR(VLOOKUP(実施計画様式!AI355,―!AN:AO,2,FALSE),"error"))</f>
        <v>0</v>
      </c>
      <c r="AJ355">
        <f>IF(実施計画様式!AJ355="",0,IFERROR(VLOOKUP(実施計画様式!AJ355,―!AN:AO,2,FALSE),"error"))</f>
        <v>0</v>
      </c>
      <c r="AK355">
        <f>IF(実施計画様式!AK355="",0,IFERROR(VLOOKUP(実施計画様式!AK355,―!AN:AO,2,FALSE),"error"))</f>
        <v>0</v>
      </c>
      <c r="AL355">
        <f>IF(実施計画様式!AL355="",0,1)</f>
        <v>0</v>
      </c>
      <c r="AM355">
        <f>IF(実施計画様式!AM355="",0,IFERROR(VLOOKUP(実施計画様式!AM355,―!$AP$10:$AQ$23,2,FALSE),"error"))</f>
        <v>0</v>
      </c>
      <c r="AN355">
        <f>IF(実施計画様式!AN355="",0,IFERROR(VLOOKUP(実施計画様式!AN355,―!$AP$39:$AQ$44,2,FALSE),"error"))</f>
        <v>0</v>
      </c>
      <c r="AO355">
        <f>IF(実施計画様式!AO355="",0,IFERROR(VLOOKUP(実施計画様式!AO355,参考資料1_対象分野リスト!$B$2:$C$46,2,FALSE),"error"))</f>
        <v>0</v>
      </c>
      <c r="AP355">
        <f>IF(実施計画様式!AP355="",0,IFERROR(VLOOKUP(実施計画様式!AP355,参考資料1_対象分野リスト!$B$2:$C$46,2,FALSE),"error"))</f>
        <v>0</v>
      </c>
      <c r="AQ355">
        <f>IF(実施計画様式!AQ355="",0,IFERROR(VLOOKUP(実施計画様式!AQ355,参考資料1_対象分野リスト!$B$2:$C$46,2,FALSE),"error"))</f>
        <v>0</v>
      </c>
      <c r="AR355">
        <f>IF(実施計画様式!AR355="",0,IFERROR(VLOOKUP(実施計画様式!AR355,参考資料1_対象分野リスト!$B$2:$C$46,2,FALSE),"error"))</f>
        <v>0</v>
      </c>
      <c r="AS355">
        <f>IF(実施計画様式!AS355="",0,IFERROR(VLOOKUP(実施計画様式!AS355,参考資料1_対象分野リスト!$E$5:$F$35,2,FALSE),"error"))</f>
        <v>0</v>
      </c>
      <c r="BB355">
        <f>IF(実施計画様式!BB355="",0,IFERROR(VLOOKUP(実施計画様式!BB355,―!AK:AL,2,FALSE),"error"))</f>
        <v>0</v>
      </c>
      <c r="BC355" t="str">
        <f t="shared" si="33"/>
        <v/>
      </c>
      <c r="BF355">
        <v>99</v>
      </c>
      <c r="BG355" t="str">
        <f t="shared" si="36"/>
        <v/>
      </c>
      <c r="BH355" t="str">
        <f>IF(AG355&gt;0,IF(VLOOKUP($B$62,―!$Y$2:$Z$25,2,FALSE)&lt;分岐管理シート!AG355,"予算化方法","予算化方法_未定なし"),"")</f>
        <v/>
      </c>
      <c r="BI355" t="str">
        <f t="shared" si="37"/>
        <v/>
      </c>
      <c r="BJ355" t="str">
        <f t="shared" si="38"/>
        <v/>
      </c>
      <c r="BK355" t="str">
        <f t="shared" si="39"/>
        <v/>
      </c>
      <c r="BL355" t="str">
        <f>_xlfn.IFNA(IF(AND(D355=1,M355=1),INDEX(―!$O$20:$P$26,MATCH(分岐管理シート!N355*100,―!$P$20:$P$26,0),1),""),"")</f>
        <v/>
      </c>
      <c r="BM355" t="str">
        <f>_xlfn.IFNA(IF(AND(D355=1,M355=1),INDEX(―!$O$17:$P$19,MATCH(9-分岐管理シート!N355-分岐管理シート!O355,―!$P$17:$P$19,0),1),""),"")</f>
        <v/>
      </c>
      <c r="BN355" t="str">
        <f>IF(AE355&lt;2,"",―!$AP$28)</f>
        <v/>
      </c>
      <c r="BO355" t="str">
        <f t="shared" si="35"/>
        <v/>
      </c>
      <c r="BP355" t="str">
        <f t="shared" si="40"/>
        <v/>
      </c>
      <c r="BR355">
        <f t="shared" si="34"/>
        <v>0</v>
      </c>
    </row>
    <row r="356" spans="3:70" x14ac:dyDescent="0.15">
      <c r="C356">
        <v>284</v>
      </c>
      <c r="D356" s="22">
        <f>IF(実施計画様式!D356="",0,IFERROR(VLOOKUP(実施計画様式!D356,―!A:B,2,FALSE),"error"))</f>
        <v>0</v>
      </c>
      <c r="E356">
        <f>IF(実施計画様式!E356="",0,IFERROR(VLOOKUP(実施計画様式!E356,―!$C$40:$D$47,2,FALSE),"error"))</f>
        <v>0</v>
      </c>
      <c r="F356">
        <f>IF(実施計画様式!F356="",0,IFERROR(VLOOKUP(実施計画様式!F356,―!$E$2:$F$2,2,FALSE),"error"))</f>
        <v>0</v>
      </c>
      <c r="G356">
        <f>IFERROR(VLOOKUP(実施計画様式!G356,―!$G$2:$H$2,2,FALSE),0)</f>
        <v>0</v>
      </c>
      <c r="H356">
        <f>IF(実施計画様式!H356="",0,1)</f>
        <v>0</v>
      </c>
      <c r="I356">
        <f>IF(実施計画様式!I356="",0,IFERROR(VLOOKUP(実施計画様式!I356,―!$I$2:$J$2,2,FALSE),"error"))</f>
        <v>0</v>
      </c>
      <c r="J356">
        <f>IF(実施計画様式!J356="",0,1)</f>
        <v>0</v>
      </c>
      <c r="K356">
        <f>IF(実施計画様式!K356="",0,IFERROR(VLOOKUP(実施計画様式!K356,―!K:L,2,FALSE),"error"))</f>
        <v>0</v>
      </c>
      <c r="L356">
        <f>IF(実施計画様式!L356="",0,IFERROR(VLOOKUP(実施計画様式!L356,―!$M$2:$N$2,2,FALSE),"error"))</f>
        <v>0</v>
      </c>
      <c r="M356">
        <f>IFERROR(VLOOKUP(実施計画様式!M356,―!O:P,2,FALSE),0)</f>
        <v>0</v>
      </c>
      <c r="N356">
        <f>IF(実施計画様式!N356="",0,IFERROR(VLOOKUP(実施計画様式!N356,―!$O$1:$P$12,2,FALSE),"error"))</f>
        <v>0</v>
      </c>
      <c r="O356">
        <f>IF(実施計画様式!O356="",0,IFERROR(VLOOKUP(実施計画様式!O356,―!$O$1:$P$12,2,FALSE),"error"))</f>
        <v>0</v>
      </c>
      <c r="P356">
        <f>IF(実施計画様式!P356="",0,IFERROR(VLOOKUP(実施計画様式!P356,―!$O$1:$P$12,2,FALSE),"error"))</f>
        <v>0</v>
      </c>
      <c r="Q356">
        <f>IF(実施計画様式!Q356="",0,1)</f>
        <v>0</v>
      </c>
      <c r="R356" t="s">
        <v>7625</v>
      </c>
      <c r="S356" t="s">
        <v>7625</v>
      </c>
      <c r="T356">
        <f>IF(実施計画様式!T356="",0,1)</f>
        <v>0</v>
      </c>
      <c r="U356">
        <f>IF(実施計画様式!U356="",0,1)</f>
        <v>0</v>
      </c>
      <c r="V356">
        <f>IF(実施計画様式!V356="",0,1)</f>
        <v>0</v>
      </c>
      <c r="W356">
        <f>IF(実施計画様式!W356="",0,1)</f>
        <v>0</v>
      </c>
      <c r="X356">
        <f>IF(実施計画様式!X356="",0,1)</f>
        <v>0</v>
      </c>
      <c r="Y356">
        <f>IF(実施計画様式!Y356="",0,1)</f>
        <v>0</v>
      </c>
      <c r="Z356">
        <f>IF(実施計画様式!Z356="",0,1)</f>
        <v>0</v>
      </c>
      <c r="AA356">
        <f>IF(実施計画様式!AA356="",0,1)</f>
        <v>0</v>
      </c>
      <c r="AB356">
        <f>IF(実施計画様式!AB356="",0,IFERROR(VLOOKUP(実施計画様式!AB356,―!$Q$2:$R$3,2,FALSE),"error"))</f>
        <v>0</v>
      </c>
      <c r="AC356">
        <f>IF(実施計画様式!AC356="",0,IFERROR(VLOOKUP(実施計画様式!AC356,―!$S$2:$T$3,2,FALSE),"error"))</f>
        <v>0</v>
      </c>
      <c r="AD356">
        <f>IF(実施計画様式!AD356="",0,IFERROR(VLOOKUP(実施計画様式!AD356,―!$U$2:$V$3,2,FALSE),"error"))</f>
        <v>0</v>
      </c>
      <c r="AE356">
        <f>IF(実施計画様式!AE356="",0,IFERROR(VLOOKUP(実施計画様式!AE356,―!$W$2:$X$3,2,FALSE),"error"))</f>
        <v>0</v>
      </c>
      <c r="AF356">
        <f>IF(実施計画様式!AF356="",0,IFERROR(VLOOKUP(実施計画様式!AF356,―!$AP$29:$AQ$29,2,FALSE),"error"))</f>
        <v>0</v>
      </c>
      <c r="AG356">
        <f>IF(実施計画様式!AG356="",0,IFERROR(VLOOKUP(実施計画様式!AG356,―!Y:Z,2,FALSE),"error"))</f>
        <v>0</v>
      </c>
      <c r="AH356">
        <f>IF(実施計画様式!AH356="",0,IFERROR(VLOOKUP(実施計画様式!AH356,―!AA:AB,2,FALSE),"error"))</f>
        <v>0</v>
      </c>
      <c r="AI356">
        <f>IF(実施計画様式!AI356="",0,IFERROR(VLOOKUP(実施計画様式!AI356,―!AN:AO,2,FALSE),"error"))</f>
        <v>0</v>
      </c>
      <c r="AJ356">
        <f>IF(実施計画様式!AJ356="",0,IFERROR(VLOOKUP(実施計画様式!AJ356,―!AN:AO,2,FALSE),"error"))</f>
        <v>0</v>
      </c>
      <c r="AK356">
        <f>IF(実施計画様式!AK356="",0,IFERROR(VLOOKUP(実施計画様式!AK356,―!AN:AO,2,FALSE),"error"))</f>
        <v>0</v>
      </c>
      <c r="AL356">
        <f>IF(実施計画様式!AL356="",0,1)</f>
        <v>0</v>
      </c>
      <c r="AM356">
        <f>IF(実施計画様式!AM356="",0,IFERROR(VLOOKUP(実施計画様式!AM356,―!$AP$10:$AQ$23,2,FALSE),"error"))</f>
        <v>0</v>
      </c>
      <c r="AN356">
        <f>IF(実施計画様式!AN356="",0,IFERROR(VLOOKUP(実施計画様式!AN356,―!$AP$39:$AQ$44,2,FALSE),"error"))</f>
        <v>0</v>
      </c>
      <c r="AO356">
        <f>IF(実施計画様式!AO356="",0,IFERROR(VLOOKUP(実施計画様式!AO356,参考資料1_対象分野リスト!$B$2:$C$46,2,FALSE),"error"))</f>
        <v>0</v>
      </c>
      <c r="AP356">
        <f>IF(実施計画様式!AP356="",0,IFERROR(VLOOKUP(実施計画様式!AP356,参考資料1_対象分野リスト!$B$2:$C$46,2,FALSE),"error"))</f>
        <v>0</v>
      </c>
      <c r="AQ356">
        <f>IF(実施計画様式!AQ356="",0,IFERROR(VLOOKUP(実施計画様式!AQ356,参考資料1_対象分野リスト!$B$2:$C$46,2,FALSE),"error"))</f>
        <v>0</v>
      </c>
      <c r="AR356">
        <f>IF(実施計画様式!AR356="",0,IFERROR(VLOOKUP(実施計画様式!AR356,参考資料1_対象分野リスト!$B$2:$C$46,2,FALSE),"error"))</f>
        <v>0</v>
      </c>
      <c r="AS356">
        <f>IF(実施計画様式!AS356="",0,IFERROR(VLOOKUP(実施計画様式!AS356,参考資料1_対象分野リスト!$E$5:$F$35,2,FALSE),"error"))</f>
        <v>0</v>
      </c>
      <c r="BB356">
        <f>IF(実施計画様式!BB356="",0,IFERROR(VLOOKUP(実施計画様式!BB356,―!AK:AL,2,FALSE),"error"))</f>
        <v>0</v>
      </c>
      <c r="BC356" t="str">
        <f t="shared" si="33"/>
        <v/>
      </c>
      <c r="BF356">
        <v>99</v>
      </c>
      <c r="BG356" t="str">
        <f t="shared" si="36"/>
        <v/>
      </c>
      <c r="BH356" t="str">
        <f>IF(AG356&gt;0,IF(VLOOKUP($B$62,―!$Y$2:$Z$25,2,FALSE)&lt;分岐管理シート!AG356,"予算化方法","予算化方法_未定なし"),"")</f>
        <v/>
      </c>
      <c r="BI356" t="str">
        <f t="shared" si="37"/>
        <v/>
      </c>
      <c r="BJ356" t="str">
        <f t="shared" si="38"/>
        <v/>
      </c>
      <c r="BK356" t="str">
        <f t="shared" si="39"/>
        <v/>
      </c>
      <c r="BL356" t="str">
        <f>_xlfn.IFNA(IF(AND(D356=1,M356=1),INDEX(―!$O$20:$P$26,MATCH(分岐管理シート!N356*100,―!$P$20:$P$26,0),1),""),"")</f>
        <v/>
      </c>
      <c r="BM356" t="str">
        <f>_xlfn.IFNA(IF(AND(D356=1,M356=1),INDEX(―!$O$17:$P$19,MATCH(9-分岐管理シート!N356-分岐管理シート!O356,―!$P$17:$P$19,0),1),""),"")</f>
        <v/>
      </c>
      <c r="BN356" t="str">
        <f>IF(AE356&lt;2,"",―!$AP$28)</f>
        <v/>
      </c>
      <c r="BO356" t="str">
        <f t="shared" si="35"/>
        <v/>
      </c>
      <c r="BP356" t="str">
        <f t="shared" si="40"/>
        <v/>
      </c>
      <c r="BR356">
        <f t="shared" si="34"/>
        <v>0</v>
      </c>
    </row>
    <row r="357" spans="3:70" x14ac:dyDescent="0.15">
      <c r="C357">
        <v>285</v>
      </c>
      <c r="D357" s="22">
        <f>IF(実施計画様式!D357="",0,IFERROR(VLOOKUP(実施計画様式!D357,―!A:B,2,FALSE),"error"))</f>
        <v>0</v>
      </c>
      <c r="E357">
        <f>IF(実施計画様式!E357="",0,IFERROR(VLOOKUP(実施計画様式!E357,―!$C$40:$D$47,2,FALSE),"error"))</f>
        <v>0</v>
      </c>
      <c r="F357">
        <f>IF(実施計画様式!F357="",0,IFERROR(VLOOKUP(実施計画様式!F357,―!$E$2:$F$2,2,FALSE),"error"))</f>
        <v>0</v>
      </c>
      <c r="G357">
        <f>IFERROR(VLOOKUP(実施計画様式!G357,―!$G$2:$H$2,2,FALSE),0)</f>
        <v>0</v>
      </c>
      <c r="H357">
        <f>IF(実施計画様式!H357="",0,1)</f>
        <v>0</v>
      </c>
      <c r="I357">
        <f>IF(実施計画様式!I357="",0,IFERROR(VLOOKUP(実施計画様式!I357,―!$I$2:$J$2,2,FALSE),"error"))</f>
        <v>0</v>
      </c>
      <c r="J357">
        <f>IF(実施計画様式!J357="",0,1)</f>
        <v>0</v>
      </c>
      <c r="K357">
        <f>IF(実施計画様式!K357="",0,IFERROR(VLOOKUP(実施計画様式!K357,―!K:L,2,FALSE),"error"))</f>
        <v>0</v>
      </c>
      <c r="L357">
        <f>IF(実施計画様式!L357="",0,IFERROR(VLOOKUP(実施計画様式!L357,―!$M$2:$N$2,2,FALSE),"error"))</f>
        <v>0</v>
      </c>
      <c r="M357">
        <f>IFERROR(VLOOKUP(実施計画様式!M357,―!O:P,2,FALSE),0)</f>
        <v>0</v>
      </c>
      <c r="N357">
        <f>IF(実施計画様式!N357="",0,IFERROR(VLOOKUP(実施計画様式!N357,―!$O$1:$P$12,2,FALSE),"error"))</f>
        <v>0</v>
      </c>
      <c r="O357">
        <f>IF(実施計画様式!O357="",0,IFERROR(VLOOKUP(実施計画様式!O357,―!$O$1:$P$12,2,FALSE),"error"))</f>
        <v>0</v>
      </c>
      <c r="P357">
        <f>IF(実施計画様式!P357="",0,IFERROR(VLOOKUP(実施計画様式!P357,―!$O$1:$P$12,2,FALSE),"error"))</f>
        <v>0</v>
      </c>
      <c r="Q357">
        <f>IF(実施計画様式!Q357="",0,1)</f>
        <v>0</v>
      </c>
      <c r="R357" t="s">
        <v>7625</v>
      </c>
      <c r="S357" t="s">
        <v>7625</v>
      </c>
      <c r="T357">
        <f>IF(実施計画様式!T357="",0,1)</f>
        <v>0</v>
      </c>
      <c r="U357">
        <f>IF(実施計画様式!U357="",0,1)</f>
        <v>0</v>
      </c>
      <c r="V357">
        <f>IF(実施計画様式!V357="",0,1)</f>
        <v>0</v>
      </c>
      <c r="W357">
        <f>IF(実施計画様式!W357="",0,1)</f>
        <v>0</v>
      </c>
      <c r="X357">
        <f>IF(実施計画様式!X357="",0,1)</f>
        <v>0</v>
      </c>
      <c r="Y357">
        <f>IF(実施計画様式!Y357="",0,1)</f>
        <v>0</v>
      </c>
      <c r="Z357">
        <f>IF(実施計画様式!Z357="",0,1)</f>
        <v>0</v>
      </c>
      <c r="AA357">
        <f>IF(実施計画様式!AA357="",0,1)</f>
        <v>0</v>
      </c>
      <c r="AB357">
        <f>IF(実施計画様式!AB357="",0,IFERROR(VLOOKUP(実施計画様式!AB357,―!$Q$2:$R$3,2,FALSE),"error"))</f>
        <v>0</v>
      </c>
      <c r="AC357">
        <f>IF(実施計画様式!AC357="",0,IFERROR(VLOOKUP(実施計画様式!AC357,―!$S$2:$T$3,2,FALSE),"error"))</f>
        <v>0</v>
      </c>
      <c r="AD357">
        <f>IF(実施計画様式!AD357="",0,IFERROR(VLOOKUP(実施計画様式!AD357,―!$U$2:$V$3,2,FALSE),"error"))</f>
        <v>0</v>
      </c>
      <c r="AE357">
        <f>IF(実施計画様式!AE357="",0,IFERROR(VLOOKUP(実施計画様式!AE357,―!$W$2:$X$3,2,FALSE),"error"))</f>
        <v>0</v>
      </c>
      <c r="AF357">
        <f>IF(実施計画様式!AF357="",0,IFERROR(VLOOKUP(実施計画様式!AF357,―!$AP$29:$AQ$29,2,FALSE),"error"))</f>
        <v>0</v>
      </c>
      <c r="AG357">
        <f>IF(実施計画様式!AG357="",0,IFERROR(VLOOKUP(実施計画様式!AG357,―!Y:Z,2,FALSE),"error"))</f>
        <v>0</v>
      </c>
      <c r="AH357">
        <f>IF(実施計画様式!AH357="",0,IFERROR(VLOOKUP(実施計画様式!AH357,―!AA:AB,2,FALSE),"error"))</f>
        <v>0</v>
      </c>
      <c r="AI357">
        <f>IF(実施計画様式!AI357="",0,IFERROR(VLOOKUP(実施計画様式!AI357,―!AN:AO,2,FALSE),"error"))</f>
        <v>0</v>
      </c>
      <c r="AJ357">
        <f>IF(実施計画様式!AJ357="",0,IFERROR(VLOOKUP(実施計画様式!AJ357,―!AN:AO,2,FALSE),"error"))</f>
        <v>0</v>
      </c>
      <c r="AK357">
        <f>IF(実施計画様式!AK357="",0,IFERROR(VLOOKUP(実施計画様式!AK357,―!AN:AO,2,FALSE),"error"))</f>
        <v>0</v>
      </c>
      <c r="AL357">
        <f>IF(実施計画様式!AL357="",0,1)</f>
        <v>0</v>
      </c>
      <c r="AM357">
        <f>IF(実施計画様式!AM357="",0,IFERROR(VLOOKUP(実施計画様式!AM357,―!$AP$10:$AQ$23,2,FALSE),"error"))</f>
        <v>0</v>
      </c>
      <c r="AN357">
        <f>IF(実施計画様式!AN357="",0,IFERROR(VLOOKUP(実施計画様式!AN357,―!$AP$39:$AQ$44,2,FALSE),"error"))</f>
        <v>0</v>
      </c>
      <c r="AO357">
        <f>IF(実施計画様式!AO357="",0,IFERROR(VLOOKUP(実施計画様式!AO357,参考資料1_対象分野リスト!$B$2:$C$46,2,FALSE),"error"))</f>
        <v>0</v>
      </c>
      <c r="AP357">
        <f>IF(実施計画様式!AP357="",0,IFERROR(VLOOKUP(実施計画様式!AP357,参考資料1_対象分野リスト!$B$2:$C$46,2,FALSE),"error"))</f>
        <v>0</v>
      </c>
      <c r="AQ357">
        <f>IF(実施計画様式!AQ357="",0,IFERROR(VLOOKUP(実施計画様式!AQ357,参考資料1_対象分野リスト!$B$2:$C$46,2,FALSE),"error"))</f>
        <v>0</v>
      </c>
      <c r="AR357">
        <f>IF(実施計画様式!AR357="",0,IFERROR(VLOOKUP(実施計画様式!AR357,参考資料1_対象分野リスト!$B$2:$C$46,2,FALSE),"error"))</f>
        <v>0</v>
      </c>
      <c r="AS357">
        <f>IF(実施計画様式!AS357="",0,IFERROR(VLOOKUP(実施計画様式!AS357,参考資料1_対象分野リスト!$E$5:$F$35,2,FALSE),"error"))</f>
        <v>0</v>
      </c>
      <c r="BB357">
        <f>IF(実施計画様式!BB357="",0,IFERROR(VLOOKUP(実施計画様式!BB357,―!AK:AL,2,FALSE),"error"))</f>
        <v>0</v>
      </c>
      <c r="BC357" t="str">
        <f t="shared" si="33"/>
        <v/>
      </c>
      <c r="BF357">
        <v>99</v>
      </c>
      <c r="BG357" t="str">
        <f t="shared" si="36"/>
        <v/>
      </c>
      <c r="BH357" t="str">
        <f>IF(AG357&gt;0,IF(VLOOKUP($B$62,―!$Y$2:$Z$25,2,FALSE)&lt;分岐管理シート!AG357,"予算化方法","予算化方法_未定なし"),"")</f>
        <v/>
      </c>
      <c r="BI357" t="str">
        <f t="shared" si="37"/>
        <v/>
      </c>
      <c r="BJ357" t="str">
        <f t="shared" si="38"/>
        <v/>
      </c>
      <c r="BK357" t="str">
        <f t="shared" si="39"/>
        <v/>
      </c>
      <c r="BL357" t="str">
        <f>_xlfn.IFNA(IF(AND(D357=1,M357=1),INDEX(―!$O$20:$P$26,MATCH(分岐管理シート!N357*100,―!$P$20:$P$26,0),1),""),"")</f>
        <v/>
      </c>
      <c r="BM357" t="str">
        <f>_xlfn.IFNA(IF(AND(D357=1,M357=1),INDEX(―!$O$17:$P$19,MATCH(9-分岐管理シート!N357-分岐管理シート!O357,―!$P$17:$P$19,0),1),""),"")</f>
        <v/>
      </c>
      <c r="BN357" t="str">
        <f>IF(AE357&lt;2,"",―!$AP$28)</f>
        <v/>
      </c>
      <c r="BO357" t="str">
        <f t="shared" si="35"/>
        <v/>
      </c>
      <c r="BP357" t="str">
        <f t="shared" si="40"/>
        <v/>
      </c>
      <c r="BR357">
        <f t="shared" si="34"/>
        <v>0</v>
      </c>
    </row>
    <row r="358" spans="3:70" x14ac:dyDescent="0.15">
      <c r="C358">
        <v>286</v>
      </c>
      <c r="D358" s="22">
        <f>IF(実施計画様式!D358="",0,IFERROR(VLOOKUP(実施計画様式!D358,―!A:B,2,FALSE),"error"))</f>
        <v>0</v>
      </c>
      <c r="E358">
        <f>IF(実施計画様式!E358="",0,IFERROR(VLOOKUP(実施計画様式!E358,―!$C$40:$D$47,2,FALSE),"error"))</f>
        <v>0</v>
      </c>
      <c r="F358">
        <f>IF(実施計画様式!F358="",0,IFERROR(VLOOKUP(実施計画様式!F358,―!$E$2:$F$2,2,FALSE),"error"))</f>
        <v>0</v>
      </c>
      <c r="G358">
        <f>IFERROR(VLOOKUP(実施計画様式!G358,―!$G$2:$H$2,2,FALSE),0)</f>
        <v>0</v>
      </c>
      <c r="H358">
        <f>IF(実施計画様式!H358="",0,1)</f>
        <v>0</v>
      </c>
      <c r="I358">
        <f>IF(実施計画様式!I358="",0,IFERROR(VLOOKUP(実施計画様式!I358,―!$I$2:$J$2,2,FALSE),"error"))</f>
        <v>0</v>
      </c>
      <c r="J358">
        <f>IF(実施計画様式!J358="",0,1)</f>
        <v>0</v>
      </c>
      <c r="K358">
        <f>IF(実施計画様式!K358="",0,IFERROR(VLOOKUP(実施計画様式!K358,―!K:L,2,FALSE),"error"))</f>
        <v>0</v>
      </c>
      <c r="L358">
        <f>IF(実施計画様式!L358="",0,IFERROR(VLOOKUP(実施計画様式!L358,―!$M$2:$N$2,2,FALSE),"error"))</f>
        <v>0</v>
      </c>
      <c r="M358">
        <f>IFERROR(VLOOKUP(実施計画様式!M358,―!O:P,2,FALSE),0)</f>
        <v>0</v>
      </c>
      <c r="N358">
        <f>IF(実施計画様式!N358="",0,IFERROR(VLOOKUP(実施計画様式!N358,―!$O$1:$P$12,2,FALSE),"error"))</f>
        <v>0</v>
      </c>
      <c r="O358">
        <f>IF(実施計画様式!O358="",0,IFERROR(VLOOKUP(実施計画様式!O358,―!$O$1:$P$12,2,FALSE),"error"))</f>
        <v>0</v>
      </c>
      <c r="P358">
        <f>IF(実施計画様式!P358="",0,IFERROR(VLOOKUP(実施計画様式!P358,―!$O$1:$P$12,2,FALSE),"error"))</f>
        <v>0</v>
      </c>
      <c r="Q358">
        <f>IF(実施計画様式!Q358="",0,1)</f>
        <v>0</v>
      </c>
      <c r="R358" t="s">
        <v>7625</v>
      </c>
      <c r="S358" t="s">
        <v>7625</v>
      </c>
      <c r="T358">
        <f>IF(実施計画様式!T358="",0,1)</f>
        <v>0</v>
      </c>
      <c r="U358">
        <f>IF(実施計画様式!U358="",0,1)</f>
        <v>0</v>
      </c>
      <c r="V358">
        <f>IF(実施計画様式!V358="",0,1)</f>
        <v>0</v>
      </c>
      <c r="W358">
        <f>IF(実施計画様式!W358="",0,1)</f>
        <v>0</v>
      </c>
      <c r="X358">
        <f>IF(実施計画様式!X358="",0,1)</f>
        <v>0</v>
      </c>
      <c r="Y358">
        <f>IF(実施計画様式!Y358="",0,1)</f>
        <v>0</v>
      </c>
      <c r="Z358">
        <f>IF(実施計画様式!Z358="",0,1)</f>
        <v>0</v>
      </c>
      <c r="AA358">
        <f>IF(実施計画様式!AA358="",0,1)</f>
        <v>0</v>
      </c>
      <c r="AB358">
        <f>IF(実施計画様式!AB358="",0,IFERROR(VLOOKUP(実施計画様式!AB358,―!$Q$2:$R$3,2,FALSE),"error"))</f>
        <v>0</v>
      </c>
      <c r="AC358">
        <f>IF(実施計画様式!AC358="",0,IFERROR(VLOOKUP(実施計画様式!AC358,―!$S$2:$T$3,2,FALSE),"error"))</f>
        <v>0</v>
      </c>
      <c r="AD358">
        <f>IF(実施計画様式!AD358="",0,IFERROR(VLOOKUP(実施計画様式!AD358,―!$U$2:$V$3,2,FALSE),"error"))</f>
        <v>0</v>
      </c>
      <c r="AE358">
        <f>IF(実施計画様式!AE358="",0,IFERROR(VLOOKUP(実施計画様式!AE358,―!$W$2:$X$3,2,FALSE),"error"))</f>
        <v>0</v>
      </c>
      <c r="AF358">
        <f>IF(実施計画様式!AF358="",0,IFERROR(VLOOKUP(実施計画様式!AF358,―!$AP$29:$AQ$29,2,FALSE),"error"))</f>
        <v>0</v>
      </c>
      <c r="AG358">
        <f>IF(実施計画様式!AG358="",0,IFERROR(VLOOKUP(実施計画様式!AG358,―!Y:Z,2,FALSE),"error"))</f>
        <v>0</v>
      </c>
      <c r="AH358">
        <f>IF(実施計画様式!AH358="",0,IFERROR(VLOOKUP(実施計画様式!AH358,―!AA:AB,2,FALSE),"error"))</f>
        <v>0</v>
      </c>
      <c r="AI358">
        <f>IF(実施計画様式!AI358="",0,IFERROR(VLOOKUP(実施計画様式!AI358,―!AN:AO,2,FALSE),"error"))</f>
        <v>0</v>
      </c>
      <c r="AJ358">
        <f>IF(実施計画様式!AJ358="",0,IFERROR(VLOOKUP(実施計画様式!AJ358,―!AN:AO,2,FALSE),"error"))</f>
        <v>0</v>
      </c>
      <c r="AK358">
        <f>IF(実施計画様式!AK358="",0,IFERROR(VLOOKUP(実施計画様式!AK358,―!AN:AO,2,FALSE),"error"))</f>
        <v>0</v>
      </c>
      <c r="AL358">
        <f>IF(実施計画様式!AL358="",0,1)</f>
        <v>0</v>
      </c>
      <c r="AM358">
        <f>IF(実施計画様式!AM358="",0,IFERROR(VLOOKUP(実施計画様式!AM358,―!$AP$10:$AQ$23,2,FALSE),"error"))</f>
        <v>0</v>
      </c>
      <c r="AN358">
        <f>IF(実施計画様式!AN358="",0,IFERROR(VLOOKUP(実施計画様式!AN358,―!$AP$39:$AQ$44,2,FALSE),"error"))</f>
        <v>0</v>
      </c>
      <c r="AO358">
        <f>IF(実施計画様式!AO358="",0,IFERROR(VLOOKUP(実施計画様式!AO358,参考資料1_対象分野リスト!$B$2:$C$46,2,FALSE),"error"))</f>
        <v>0</v>
      </c>
      <c r="AP358">
        <f>IF(実施計画様式!AP358="",0,IFERROR(VLOOKUP(実施計画様式!AP358,参考資料1_対象分野リスト!$B$2:$C$46,2,FALSE),"error"))</f>
        <v>0</v>
      </c>
      <c r="AQ358">
        <f>IF(実施計画様式!AQ358="",0,IFERROR(VLOOKUP(実施計画様式!AQ358,参考資料1_対象分野リスト!$B$2:$C$46,2,FALSE),"error"))</f>
        <v>0</v>
      </c>
      <c r="AR358">
        <f>IF(実施計画様式!AR358="",0,IFERROR(VLOOKUP(実施計画様式!AR358,参考資料1_対象分野リスト!$B$2:$C$46,2,FALSE),"error"))</f>
        <v>0</v>
      </c>
      <c r="AS358">
        <f>IF(実施計画様式!AS358="",0,IFERROR(VLOOKUP(実施計画様式!AS358,参考資料1_対象分野リスト!$E$5:$F$35,2,FALSE),"error"))</f>
        <v>0</v>
      </c>
      <c r="BB358">
        <f>IF(実施計画様式!BB358="",0,IFERROR(VLOOKUP(実施計画様式!BB358,―!AK:AL,2,FALSE),"error"))</f>
        <v>0</v>
      </c>
      <c r="BC358" t="str">
        <f t="shared" si="33"/>
        <v/>
      </c>
      <c r="BF358">
        <v>99</v>
      </c>
      <c r="BG358" t="str">
        <f t="shared" si="36"/>
        <v/>
      </c>
      <c r="BH358" t="str">
        <f>IF(AG358&gt;0,IF(VLOOKUP($B$62,―!$Y$2:$Z$25,2,FALSE)&lt;分岐管理シート!AG358,"予算化方法","予算化方法_未定なし"),"")</f>
        <v/>
      </c>
      <c r="BI358" t="str">
        <f t="shared" si="37"/>
        <v/>
      </c>
      <c r="BJ358" t="str">
        <f t="shared" si="38"/>
        <v/>
      </c>
      <c r="BK358" t="str">
        <f t="shared" si="39"/>
        <v/>
      </c>
      <c r="BL358" t="str">
        <f>_xlfn.IFNA(IF(AND(D358=1,M358=1),INDEX(―!$O$20:$P$26,MATCH(分岐管理シート!N358*100,―!$P$20:$P$26,0),1),""),"")</f>
        <v/>
      </c>
      <c r="BM358" t="str">
        <f>_xlfn.IFNA(IF(AND(D358=1,M358=1),INDEX(―!$O$17:$P$19,MATCH(9-分岐管理シート!N358-分岐管理シート!O358,―!$P$17:$P$19,0),1),""),"")</f>
        <v/>
      </c>
      <c r="BN358" t="str">
        <f>IF(AE358&lt;2,"",―!$AP$28)</f>
        <v/>
      </c>
      <c r="BO358" t="str">
        <f t="shared" si="35"/>
        <v/>
      </c>
      <c r="BP358" t="str">
        <f t="shared" si="40"/>
        <v/>
      </c>
      <c r="BR358">
        <f t="shared" si="34"/>
        <v>0</v>
      </c>
    </row>
    <row r="359" spans="3:70" x14ac:dyDescent="0.15">
      <c r="C359">
        <v>287</v>
      </c>
      <c r="D359" s="22">
        <f>IF(実施計画様式!D359="",0,IFERROR(VLOOKUP(実施計画様式!D359,―!A:B,2,FALSE),"error"))</f>
        <v>0</v>
      </c>
      <c r="E359">
        <f>IF(実施計画様式!E359="",0,IFERROR(VLOOKUP(実施計画様式!E359,―!$C$40:$D$47,2,FALSE),"error"))</f>
        <v>0</v>
      </c>
      <c r="F359">
        <f>IF(実施計画様式!F359="",0,IFERROR(VLOOKUP(実施計画様式!F359,―!$E$2:$F$2,2,FALSE),"error"))</f>
        <v>0</v>
      </c>
      <c r="G359">
        <f>IFERROR(VLOOKUP(実施計画様式!G359,―!$G$2:$H$2,2,FALSE),0)</f>
        <v>0</v>
      </c>
      <c r="H359">
        <f>IF(実施計画様式!H359="",0,1)</f>
        <v>0</v>
      </c>
      <c r="I359">
        <f>IF(実施計画様式!I359="",0,IFERROR(VLOOKUP(実施計画様式!I359,―!$I$2:$J$2,2,FALSE),"error"))</f>
        <v>0</v>
      </c>
      <c r="J359">
        <f>IF(実施計画様式!J359="",0,1)</f>
        <v>0</v>
      </c>
      <c r="K359">
        <f>IF(実施計画様式!K359="",0,IFERROR(VLOOKUP(実施計画様式!K359,―!K:L,2,FALSE),"error"))</f>
        <v>0</v>
      </c>
      <c r="L359">
        <f>IF(実施計画様式!L359="",0,IFERROR(VLOOKUP(実施計画様式!L359,―!$M$2:$N$2,2,FALSE),"error"))</f>
        <v>0</v>
      </c>
      <c r="M359">
        <f>IFERROR(VLOOKUP(実施計画様式!M359,―!O:P,2,FALSE),0)</f>
        <v>0</v>
      </c>
      <c r="N359">
        <f>IF(実施計画様式!N359="",0,IFERROR(VLOOKUP(実施計画様式!N359,―!$O$1:$P$12,2,FALSE),"error"))</f>
        <v>0</v>
      </c>
      <c r="O359">
        <f>IF(実施計画様式!O359="",0,IFERROR(VLOOKUP(実施計画様式!O359,―!$O$1:$P$12,2,FALSE),"error"))</f>
        <v>0</v>
      </c>
      <c r="P359">
        <f>IF(実施計画様式!P359="",0,IFERROR(VLOOKUP(実施計画様式!P359,―!$O$1:$P$12,2,FALSE),"error"))</f>
        <v>0</v>
      </c>
      <c r="Q359">
        <f>IF(実施計画様式!Q359="",0,1)</f>
        <v>0</v>
      </c>
      <c r="R359" t="s">
        <v>7625</v>
      </c>
      <c r="S359" t="s">
        <v>7625</v>
      </c>
      <c r="T359">
        <f>IF(実施計画様式!T359="",0,1)</f>
        <v>0</v>
      </c>
      <c r="U359">
        <f>IF(実施計画様式!U359="",0,1)</f>
        <v>0</v>
      </c>
      <c r="V359">
        <f>IF(実施計画様式!V359="",0,1)</f>
        <v>0</v>
      </c>
      <c r="W359">
        <f>IF(実施計画様式!W359="",0,1)</f>
        <v>0</v>
      </c>
      <c r="X359">
        <f>IF(実施計画様式!X359="",0,1)</f>
        <v>0</v>
      </c>
      <c r="Y359">
        <f>IF(実施計画様式!Y359="",0,1)</f>
        <v>0</v>
      </c>
      <c r="Z359">
        <f>IF(実施計画様式!Z359="",0,1)</f>
        <v>0</v>
      </c>
      <c r="AA359">
        <f>IF(実施計画様式!AA359="",0,1)</f>
        <v>0</v>
      </c>
      <c r="AB359">
        <f>IF(実施計画様式!AB359="",0,IFERROR(VLOOKUP(実施計画様式!AB359,―!$Q$2:$R$3,2,FALSE),"error"))</f>
        <v>0</v>
      </c>
      <c r="AC359">
        <f>IF(実施計画様式!AC359="",0,IFERROR(VLOOKUP(実施計画様式!AC359,―!$S$2:$T$3,2,FALSE),"error"))</f>
        <v>0</v>
      </c>
      <c r="AD359">
        <f>IF(実施計画様式!AD359="",0,IFERROR(VLOOKUP(実施計画様式!AD359,―!$U$2:$V$3,2,FALSE),"error"))</f>
        <v>0</v>
      </c>
      <c r="AE359">
        <f>IF(実施計画様式!AE359="",0,IFERROR(VLOOKUP(実施計画様式!AE359,―!$W$2:$X$3,2,FALSE),"error"))</f>
        <v>0</v>
      </c>
      <c r="AF359">
        <f>IF(実施計画様式!AF359="",0,IFERROR(VLOOKUP(実施計画様式!AF359,―!$AP$29:$AQ$29,2,FALSE),"error"))</f>
        <v>0</v>
      </c>
      <c r="AG359">
        <f>IF(実施計画様式!AG359="",0,IFERROR(VLOOKUP(実施計画様式!AG359,―!Y:Z,2,FALSE),"error"))</f>
        <v>0</v>
      </c>
      <c r="AH359">
        <f>IF(実施計画様式!AH359="",0,IFERROR(VLOOKUP(実施計画様式!AH359,―!AA:AB,2,FALSE),"error"))</f>
        <v>0</v>
      </c>
      <c r="AI359">
        <f>IF(実施計画様式!AI359="",0,IFERROR(VLOOKUP(実施計画様式!AI359,―!AN:AO,2,FALSE),"error"))</f>
        <v>0</v>
      </c>
      <c r="AJ359">
        <f>IF(実施計画様式!AJ359="",0,IFERROR(VLOOKUP(実施計画様式!AJ359,―!AN:AO,2,FALSE),"error"))</f>
        <v>0</v>
      </c>
      <c r="AK359">
        <f>IF(実施計画様式!AK359="",0,IFERROR(VLOOKUP(実施計画様式!AK359,―!AN:AO,2,FALSE),"error"))</f>
        <v>0</v>
      </c>
      <c r="AL359">
        <f>IF(実施計画様式!AL359="",0,1)</f>
        <v>0</v>
      </c>
      <c r="AM359">
        <f>IF(実施計画様式!AM359="",0,IFERROR(VLOOKUP(実施計画様式!AM359,―!$AP$10:$AQ$23,2,FALSE),"error"))</f>
        <v>0</v>
      </c>
      <c r="AN359">
        <f>IF(実施計画様式!AN359="",0,IFERROR(VLOOKUP(実施計画様式!AN359,―!$AP$39:$AQ$44,2,FALSE),"error"))</f>
        <v>0</v>
      </c>
      <c r="AO359">
        <f>IF(実施計画様式!AO359="",0,IFERROR(VLOOKUP(実施計画様式!AO359,参考資料1_対象分野リスト!$B$2:$C$46,2,FALSE),"error"))</f>
        <v>0</v>
      </c>
      <c r="AP359">
        <f>IF(実施計画様式!AP359="",0,IFERROR(VLOOKUP(実施計画様式!AP359,参考資料1_対象分野リスト!$B$2:$C$46,2,FALSE),"error"))</f>
        <v>0</v>
      </c>
      <c r="AQ359">
        <f>IF(実施計画様式!AQ359="",0,IFERROR(VLOOKUP(実施計画様式!AQ359,参考資料1_対象分野リスト!$B$2:$C$46,2,FALSE),"error"))</f>
        <v>0</v>
      </c>
      <c r="AR359">
        <f>IF(実施計画様式!AR359="",0,IFERROR(VLOOKUP(実施計画様式!AR359,参考資料1_対象分野リスト!$B$2:$C$46,2,FALSE),"error"))</f>
        <v>0</v>
      </c>
      <c r="AS359">
        <f>IF(実施計画様式!AS359="",0,IFERROR(VLOOKUP(実施計画様式!AS359,参考資料1_対象分野リスト!$E$5:$F$35,2,FALSE),"error"))</f>
        <v>0</v>
      </c>
      <c r="BB359">
        <f>IF(実施計画様式!BB359="",0,IFERROR(VLOOKUP(実施計画様式!BB359,―!AK:AL,2,FALSE),"error"))</f>
        <v>0</v>
      </c>
      <c r="BC359" t="str">
        <f t="shared" si="33"/>
        <v/>
      </c>
      <c r="BF359">
        <v>99</v>
      </c>
      <c r="BG359" t="str">
        <f t="shared" si="36"/>
        <v/>
      </c>
      <c r="BH359" t="str">
        <f>IF(AG359&gt;0,IF(VLOOKUP($B$62,―!$Y$2:$Z$25,2,FALSE)&lt;分岐管理シート!AG359,"予算化方法","予算化方法_未定なし"),"")</f>
        <v/>
      </c>
      <c r="BI359" t="str">
        <f t="shared" si="37"/>
        <v/>
      </c>
      <c r="BJ359" t="str">
        <f t="shared" si="38"/>
        <v/>
      </c>
      <c r="BK359" t="str">
        <f t="shared" si="39"/>
        <v/>
      </c>
      <c r="BL359" t="str">
        <f>_xlfn.IFNA(IF(AND(D359=1,M359=1),INDEX(―!$O$20:$P$26,MATCH(分岐管理シート!N359*100,―!$P$20:$P$26,0),1),""),"")</f>
        <v/>
      </c>
      <c r="BM359" t="str">
        <f>_xlfn.IFNA(IF(AND(D359=1,M359=1),INDEX(―!$O$17:$P$19,MATCH(9-分岐管理シート!N359-分岐管理シート!O359,―!$P$17:$P$19,0),1),""),"")</f>
        <v/>
      </c>
      <c r="BN359" t="str">
        <f>IF(AE359&lt;2,"",―!$AP$28)</f>
        <v/>
      </c>
      <c r="BO359" t="str">
        <f t="shared" si="35"/>
        <v/>
      </c>
      <c r="BP359" t="str">
        <f t="shared" si="40"/>
        <v/>
      </c>
      <c r="BR359">
        <f t="shared" si="34"/>
        <v>0</v>
      </c>
    </row>
    <row r="360" spans="3:70" x14ac:dyDescent="0.15">
      <c r="C360">
        <v>288</v>
      </c>
      <c r="D360" s="22">
        <f>IF(実施計画様式!D360="",0,IFERROR(VLOOKUP(実施計画様式!D360,―!A:B,2,FALSE),"error"))</f>
        <v>0</v>
      </c>
      <c r="E360">
        <f>IF(実施計画様式!E360="",0,IFERROR(VLOOKUP(実施計画様式!E360,―!$C$40:$D$47,2,FALSE),"error"))</f>
        <v>0</v>
      </c>
      <c r="F360">
        <f>IF(実施計画様式!F360="",0,IFERROR(VLOOKUP(実施計画様式!F360,―!$E$2:$F$2,2,FALSE),"error"))</f>
        <v>0</v>
      </c>
      <c r="G360">
        <f>IFERROR(VLOOKUP(実施計画様式!G360,―!$G$2:$H$2,2,FALSE),0)</f>
        <v>0</v>
      </c>
      <c r="H360">
        <f>IF(実施計画様式!H360="",0,1)</f>
        <v>0</v>
      </c>
      <c r="I360">
        <f>IF(実施計画様式!I360="",0,IFERROR(VLOOKUP(実施計画様式!I360,―!$I$2:$J$2,2,FALSE),"error"))</f>
        <v>0</v>
      </c>
      <c r="J360">
        <f>IF(実施計画様式!J360="",0,1)</f>
        <v>0</v>
      </c>
      <c r="K360">
        <f>IF(実施計画様式!K360="",0,IFERROR(VLOOKUP(実施計画様式!K360,―!K:L,2,FALSE),"error"))</f>
        <v>0</v>
      </c>
      <c r="L360">
        <f>IF(実施計画様式!L360="",0,IFERROR(VLOOKUP(実施計画様式!L360,―!$M$2:$N$2,2,FALSE),"error"))</f>
        <v>0</v>
      </c>
      <c r="M360">
        <f>IFERROR(VLOOKUP(実施計画様式!M360,―!O:P,2,FALSE),0)</f>
        <v>0</v>
      </c>
      <c r="N360">
        <f>IF(実施計画様式!N360="",0,IFERROR(VLOOKUP(実施計画様式!N360,―!$O$1:$P$12,2,FALSE),"error"))</f>
        <v>0</v>
      </c>
      <c r="O360">
        <f>IF(実施計画様式!O360="",0,IFERROR(VLOOKUP(実施計画様式!O360,―!$O$1:$P$12,2,FALSE),"error"))</f>
        <v>0</v>
      </c>
      <c r="P360">
        <f>IF(実施計画様式!P360="",0,IFERROR(VLOOKUP(実施計画様式!P360,―!$O$1:$P$12,2,FALSE),"error"))</f>
        <v>0</v>
      </c>
      <c r="Q360">
        <f>IF(実施計画様式!Q360="",0,1)</f>
        <v>0</v>
      </c>
      <c r="R360" t="s">
        <v>7625</v>
      </c>
      <c r="S360" t="s">
        <v>7625</v>
      </c>
      <c r="T360">
        <f>IF(実施計画様式!T360="",0,1)</f>
        <v>0</v>
      </c>
      <c r="U360">
        <f>IF(実施計画様式!U360="",0,1)</f>
        <v>0</v>
      </c>
      <c r="V360">
        <f>IF(実施計画様式!V360="",0,1)</f>
        <v>0</v>
      </c>
      <c r="W360">
        <f>IF(実施計画様式!W360="",0,1)</f>
        <v>0</v>
      </c>
      <c r="X360">
        <f>IF(実施計画様式!X360="",0,1)</f>
        <v>0</v>
      </c>
      <c r="Y360">
        <f>IF(実施計画様式!Y360="",0,1)</f>
        <v>0</v>
      </c>
      <c r="Z360">
        <f>IF(実施計画様式!Z360="",0,1)</f>
        <v>0</v>
      </c>
      <c r="AA360">
        <f>IF(実施計画様式!AA360="",0,1)</f>
        <v>0</v>
      </c>
      <c r="AB360">
        <f>IF(実施計画様式!AB360="",0,IFERROR(VLOOKUP(実施計画様式!AB360,―!$Q$2:$R$3,2,FALSE),"error"))</f>
        <v>0</v>
      </c>
      <c r="AC360">
        <f>IF(実施計画様式!AC360="",0,IFERROR(VLOOKUP(実施計画様式!AC360,―!$S$2:$T$3,2,FALSE),"error"))</f>
        <v>0</v>
      </c>
      <c r="AD360">
        <f>IF(実施計画様式!AD360="",0,IFERROR(VLOOKUP(実施計画様式!AD360,―!$U$2:$V$3,2,FALSE),"error"))</f>
        <v>0</v>
      </c>
      <c r="AE360">
        <f>IF(実施計画様式!AE360="",0,IFERROR(VLOOKUP(実施計画様式!AE360,―!$W$2:$X$3,2,FALSE),"error"))</f>
        <v>0</v>
      </c>
      <c r="AF360">
        <f>IF(実施計画様式!AF360="",0,IFERROR(VLOOKUP(実施計画様式!AF360,―!$AP$29:$AQ$29,2,FALSE),"error"))</f>
        <v>0</v>
      </c>
      <c r="AG360">
        <f>IF(実施計画様式!AG360="",0,IFERROR(VLOOKUP(実施計画様式!AG360,―!Y:Z,2,FALSE),"error"))</f>
        <v>0</v>
      </c>
      <c r="AH360">
        <f>IF(実施計画様式!AH360="",0,IFERROR(VLOOKUP(実施計画様式!AH360,―!AA:AB,2,FALSE),"error"))</f>
        <v>0</v>
      </c>
      <c r="AI360">
        <f>IF(実施計画様式!AI360="",0,IFERROR(VLOOKUP(実施計画様式!AI360,―!AN:AO,2,FALSE),"error"))</f>
        <v>0</v>
      </c>
      <c r="AJ360">
        <f>IF(実施計画様式!AJ360="",0,IFERROR(VLOOKUP(実施計画様式!AJ360,―!AN:AO,2,FALSE),"error"))</f>
        <v>0</v>
      </c>
      <c r="AK360">
        <f>IF(実施計画様式!AK360="",0,IFERROR(VLOOKUP(実施計画様式!AK360,―!AN:AO,2,FALSE),"error"))</f>
        <v>0</v>
      </c>
      <c r="AL360">
        <f>IF(実施計画様式!AL360="",0,1)</f>
        <v>0</v>
      </c>
      <c r="AM360">
        <f>IF(実施計画様式!AM360="",0,IFERROR(VLOOKUP(実施計画様式!AM360,―!$AP$10:$AQ$23,2,FALSE),"error"))</f>
        <v>0</v>
      </c>
      <c r="AN360">
        <f>IF(実施計画様式!AN360="",0,IFERROR(VLOOKUP(実施計画様式!AN360,―!$AP$39:$AQ$44,2,FALSE),"error"))</f>
        <v>0</v>
      </c>
      <c r="AO360">
        <f>IF(実施計画様式!AO360="",0,IFERROR(VLOOKUP(実施計画様式!AO360,参考資料1_対象分野リスト!$B$2:$C$46,2,FALSE),"error"))</f>
        <v>0</v>
      </c>
      <c r="AP360">
        <f>IF(実施計画様式!AP360="",0,IFERROR(VLOOKUP(実施計画様式!AP360,参考資料1_対象分野リスト!$B$2:$C$46,2,FALSE),"error"))</f>
        <v>0</v>
      </c>
      <c r="AQ360">
        <f>IF(実施計画様式!AQ360="",0,IFERROR(VLOOKUP(実施計画様式!AQ360,参考資料1_対象分野リスト!$B$2:$C$46,2,FALSE),"error"))</f>
        <v>0</v>
      </c>
      <c r="AR360">
        <f>IF(実施計画様式!AR360="",0,IFERROR(VLOOKUP(実施計画様式!AR360,参考資料1_対象分野リスト!$B$2:$C$46,2,FALSE),"error"))</f>
        <v>0</v>
      </c>
      <c r="AS360">
        <f>IF(実施計画様式!AS360="",0,IFERROR(VLOOKUP(実施計画様式!AS360,参考資料1_対象分野リスト!$E$5:$F$35,2,FALSE),"error"))</f>
        <v>0</v>
      </c>
      <c r="BB360">
        <f>IF(実施計画様式!BB360="",0,IFERROR(VLOOKUP(実施計画様式!BB360,―!AK:AL,2,FALSE),"error"))</f>
        <v>0</v>
      </c>
      <c r="BC360" t="str">
        <f t="shared" si="33"/>
        <v/>
      </c>
      <c r="BF360">
        <v>99</v>
      </c>
      <c r="BG360" t="str">
        <f t="shared" si="36"/>
        <v/>
      </c>
      <c r="BH360" t="str">
        <f>IF(AG360&gt;0,IF(VLOOKUP($B$62,―!$Y$2:$Z$25,2,FALSE)&lt;分岐管理シート!AG360,"予算化方法","予算化方法_未定なし"),"")</f>
        <v/>
      </c>
      <c r="BI360" t="str">
        <f t="shared" si="37"/>
        <v/>
      </c>
      <c r="BJ360" t="str">
        <f t="shared" si="38"/>
        <v/>
      </c>
      <c r="BK360" t="str">
        <f t="shared" si="39"/>
        <v/>
      </c>
      <c r="BL360" t="str">
        <f>_xlfn.IFNA(IF(AND(D360=1,M360=1),INDEX(―!$O$20:$P$26,MATCH(分岐管理シート!N360*100,―!$P$20:$P$26,0),1),""),"")</f>
        <v/>
      </c>
      <c r="BM360" t="str">
        <f>_xlfn.IFNA(IF(AND(D360=1,M360=1),INDEX(―!$O$17:$P$19,MATCH(9-分岐管理シート!N360-分岐管理シート!O360,―!$P$17:$P$19,0),1),""),"")</f>
        <v/>
      </c>
      <c r="BN360" t="str">
        <f>IF(AE360&lt;2,"",―!$AP$28)</f>
        <v/>
      </c>
      <c r="BO360" t="str">
        <f t="shared" si="35"/>
        <v/>
      </c>
      <c r="BP360" t="str">
        <f t="shared" si="40"/>
        <v/>
      </c>
      <c r="BR360">
        <f t="shared" si="34"/>
        <v>0</v>
      </c>
    </row>
    <row r="361" spans="3:70" x14ac:dyDescent="0.15">
      <c r="C361">
        <v>289</v>
      </c>
      <c r="D361" s="22">
        <f>IF(実施計画様式!D361="",0,IFERROR(VLOOKUP(実施計画様式!D361,―!A:B,2,FALSE),"error"))</f>
        <v>0</v>
      </c>
      <c r="E361">
        <f>IF(実施計画様式!E361="",0,IFERROR(VLOOKUP(実施計画様式!E361,―!$C$40:$D$47,2,FALSE),"error"))</f>
        <v>0</v>
      </c>
      <c r="F361">
        <f>IF(実施計画様式!F361="",0,IFERROR(VLOOKUP(実施計画様式!F361,―!$E$2:$F$2,2,FALSE),"error"))</f>
        <v>0</v>
      </c>
      <c r="G361">
        <f>IFERROR(VLOOKUP(実施計画様式!G361,―!$G$2:$H$2,2,FALSE),0)</f>
        <v>0</v>
      </c>
      <c r="H361">
        <f>IF(実施計画様式!H361="",0,1)</f>
        <v>0</v>
      </c>
      <c r="I361">
        <f>IF(実施計画様式!I361="",0,IFERROR(VLOOKUP(実施計画様式!I361,―!$I$2:$J$2,2,FALSE),"error"))</f>
        <v>0</v>
      </c>
      <c r="J361">
        <f>IF(実施計画様式!J361="",0,1)</f>
        <v>0</v>
      </c>
      <c r="K361">
        <f>IF(実施計画様式!K361="",0,IFERROR(VLOOKUP(実施計画様式!K361,―!K:L,2,FALSE),"error"))</f>
        <v>0</v>
      </c>
      <c r="L361">
        <f>IF(実施計画様式!L361="",0,IFERROR(VLOOKUP(実施計画様式!L361,―!$M$2:$N$2,2,FALSE),"error"))</f>
        <v>0</v>
      </c>
      <c r="M361">
        <f>IFERROR(VLOOKUP(実施計画様式!M361,―!O:P,2,FALSE),0)</f>
        <v>0</v>
      </c>
      <c r="N361">
        <f>IF(実施計画様式!N361="",0,IFERROR(VLOOKUP(実施計画様式!N361,―!$O$1:$P$12,2,FALSE),"error"))</f>
        <v>0</v>
      </c>
      <c r="O361">
        <f>IF(実施計画様式!O361="",0,IFERROR(VLOOKUP(実施計画様式!O361,―!$O$1:$P$12,2,FALSE),"error"))</f>
        <v>0</v>
      </c>
      <c r="P361">
        <f>IF(実施計画様式!P361="",0,IFERROR(VLOOKUP(実施計画様式!P361,―!$O$1:$P$12,2,FALSE),"error"))</f>
        <v>0</v>
      </c>
      <c r="Q361">
        <f>IF(実施計画様式!Q361="",0,1)</f>
        <v>0</v>
      </c>
      <c r="R361" t="s">
        <v>7625</v>
      </c>
      <c r="S361" t="s">
        <v>7625</v>
      </c>
      <c r="T361">
        <f>IF(実施計画様式!T361="",0,1)</f>
        <v>0</v>
      </c>
      <c r="U361">
        <f>IF(実施計画様式!U361="",0,1)</f>
        <v>0</v>
      </c>
      <c r="V361">
        <f>IF(実施計画様式!V361="",0,1)</f>
        <v>0</v>
      </c>
      <c r="W361">
        <f>IF(実施計画様式!W361="",0,1)</f>
        <v>0</v>
      </c>
      <c r="X361">
        <f>IF(実施計画様式!X361="",0,1)</f>
        <v>0</v>
      </c>
      <c r="Y361">
        <f>IF(実施計画様式!Y361="",0,1)</f>
        <v>0</v>
      </c>
      <c r="Z361">
        <f>IF(実施計画様式!Z361="",0,1)</f>
        <v>0</v>
      </c>
      <c r="AA361">
        <f>IF(実施計画様式!AA361="",0,1)</f>
        <v>0</v>
      </c>
      <c r="AB361">
        <f>IF(実施計画様式!AB361="",0,IFERROR(VLOOKUP(実施計画様式!AB361,―!$Q$2:$R$3,2,FALSE),"error"))</f>
        <v>0</v>
      </c>
      <c r="AC361">
        <f>IF(実施計画様式!AC361="",0,IFERROR(VLOOKUP(実施計画様式!AC361,―!$S$2:$T$3,2,FALSE),"error"))</f>
        <v>0</v>
      </c>
      <c r="AD361">
        <f>IF(実施計画様式!AD361="",0,IFERROR(VLOOKUP(実施計画様式!AD361,―!$U$2:$V$3,2,FALSE),"error"))</f>
        <v>0</v>
      </c>
      <c r="AE361">
        <f>IF(実施計画様式!AE361="",0,IFERROR(VLOOKUP(実施計画様式!AE361,―!$W$2:$X$3,2,FALSE),"error"))</f>
        <v>0</v>
      </c>
      <c r="AF361">
        <f>IF(実施計画様式!AF361="",0,IFERROR(VLOOKUP(実施計画様式!AF361,―!$AP$29:$AQ$29,2,FALSE),"error"))</f>
        <v>0</v>
      </c>
      <c r="AG361">
        <f>IF(実施計画様式!AG361="",0,IFERROR(VLOOKUP(実施計画様式!AG361,―!Y:Z,2,FALSE),"error"))</f>
        <v>0</v>
      </c>
      <c r="AH361">
        <f>IF(実施計画様式!AH361="",0,IFERROR(VLOOKUP(実施計画様式!AH361,―!AA:AB,2,FALSE),"error"))</f>
        <v>0</v>
      </c>
      <c r="AI361">
        <f>IF(実施計画様式!AI361="",0,IFERROR(VLOOKUP(実施計画様式!AI361,―!AN:AO,2,FALSE),"error"))</f>
        <v>0</v>
      </c>
      <c r="AJ361">
        <f>IF(実施計画様式!AJ361="",0,IFERROR(VLOOKUP(実施計画様式!AJ361,―!AN:AO,2,FALSE),"error"))</f>
        <v>0</v>
      </c>
      <c r="AK361">
        <f>IF(実施計画様式!AK361="",0,IFERROR(VLOOKUP(実施計画様式!AK361,―!AN:AO,2,FALSE),"error"))</f>
        <v>0</v>
      </c>
      <c r="AL361">
        <f>IF(実施計画様式!AL361="",0,1)</f>
        <v>0</v>
      </c>
      <c r="AM361">
        <f>IF(実施計画様式!AM361="",0,IFERROR(VLOOKUP(実施計画様式!AM361,―!$AP$10:$AQ$23,2,FALSE),"error"))</f>
        <v>0</v>
      </c>
      <c r="AN361">
        <f>IF(実施計画様式!AN361="",0,IFERROR(VLOOKUP(実施計画様式!AN361,―!$AP$39:$AQ$44,2,FALSE),"error"))</f>
        <v>0</v>
      </c>
      <c r="AO361">
        <f>IF(実施計画様式!AO361="",0,IFERROR(VLOOKUP(実施計画様式!AO361,参考資料1_対象分野リスト!$B$2:$C$46,2,FALSE),"error"))</f>
        <v>0</v>
      </c>
      <c r="AP361">
        <f>IF(実施計画様式!AP361="",0,IFERROR(VLOOKUP(実施計画様式!AP361,参考資料1_対象分野リスト!$B$2:$C$46,2,FALSE),"error"))</f>
        <v>0</v>
      </c>
      <c r="AQ361">
        <f>IF(実施計画様式!AQ361="",0,IFERROR(VLOOKUP(実施計画様式!AQ361,参考資料1_対象分野リスト!$B$2:$C$46,2,FALSE),"error"))</f>
        <v>0</v>
      </c>
      <c r="AR361">
        <f>IF(実施計画様式!AR361="",0,IFERROR(VLOOKUP(実施計画様式!AR361,参考資料1_対象分野リスト!$B$2:$C$46,2,FALSE),"error"))</f>
        <v>0</v>
      </c>
      <c r="AS361">
        <f>IF(実施計画様式!AS361="",0,IFERROR(VLOOKUP(実施計画様式!AS361,参考資料1_対象分野リスト!$E$5:$F$35,2,FALSE),"error"))</f>
        <v>0</v>
      </c>
      <c r="BB361">
        <f>IF(実施計画様式!BB361="",0,IFERROR(VLOOKUP(実施計画様式!BB361,―!AK:AL,2,FALSE),"error"))</f>
        <v>0</v>
      </c>
      <c r="BC361" t="str">
        <f t="shared" si="33"/>
        <v/>
      </c>
      <c r="BF361">
        <v>99</v>
      </c>
      <c r="BG361" t="str">
        <f t="shared" si="36"/>
        <v/>
      </c>
      <c r="BH361" t="str">
        <f>IF(AG361&gt;0,IF(VLOOKUP($B$62,―!$Y$2:$Z$25,2,FALSE)&lt;分岐管理シート!AG361,"予算化方法","予算化方法_未定なし"),"")</f>
        <v/>
      </c>
      <c r="BI361" t="str">
        <f t="shared" si="37"/>
        <v/>
      </c>
      <c r="BJ361" t="str">
        <f t="shared" si="38"/>
        <v/>
      </c>
      <c r="BK361" t="str">
        <f t="shared" si="39"/>
        <v/>
      </c>
      <c r="BL361" t="str">
        <f>_xlfn.IFNA(IF(AND(D361=1,M361=1),INDEX(―!$O$20:$P$26,MATCH(分岐管理シート!N361*100,―!$P$20:$P$26,0),1),""),"")</f>
        <v/>
      </c>
      <c r="BM361" t="str">
        <f>_xlfn.IFNA(IF(AND(D361=1,M361=1),INDEX(―!$O$17:$P$19,MATCH(9-分岐管理シート!N361-分岐管理シート!O361,―!$P$17:$P$19,0),1),""),"")</f>
        <v/>
      </c>
      <c r="BN361" t="str">
        <f>IF(AE361&lt;2,"",―!$AP$28)</f>
        <v/>
      </c>
      <c r="BO361" t="str">
        <f t="shared" si="35"/>
        <v/>
      </c>
      <c r="BP361" t="str">
        <f t="shared" si="40"/>
        <v/>
      </c>
      <c r="BR361">
        <f t="shared" si="34"/>
        <v>0</v>
      </c>
    </row>
    <row r="362" spans="3:70" x14ac:dyDescent="0.15">
      <c r="C362">
        <v>290</v>
      </c>
      <c r="D362" s="22">
        <f>IF(実施計画様式!D362="",0,IFERROR(VLOOKUP(実施計画様式!D362,―!A:B,2,FALSE),"error"))</f>
        <v>0</v>
      </c>
      <c r="E362">
        <f>IF(実施計画様式!E362="",0,IFERROR(VLOOKUP(実施計画様式!E362,―!$C$40:$D$47,2,FALSE),"error"))</f>
        <v>0</v>
      </c>
      <c r="F362">
        <f>IF(実施計画様式!F362="",0,IFERROR(VLOOKUP(実施計画様式!F362,―!$E$2:$F$2,2,FALSE),"error"))</f>
        <v>0</v>
      </c>
      <c r="G362">
        <f>IFERROR(VLOOKUP(実施計画様式!G362,―!$G$2:$H$2,2,FALSE),0)</f>
        <v>0</v>
      </c>
      <c r="H362">
        <f>IF(実施計画様式!H362="",0,1)</f>
        <v>0</v>
      </c>
      <c r="I362">
        <f>IF(実施計画様式!I362="",0,IFERROR(VLOOKUP(実施計画様式!I362,―!$I$2:$J$2,2,FALSE),"error"))</f>
        <v>0</v>
      </c>
      <c r="J362">
        <f>IF(実施計画様式!J362="",0,1)</f>
        <v>0</v>
      </c>
      <c r="K362">
        <f>IF(実施計画様式!K362="",0,IFERROR(VLOOKUP(実施計画様式!K362,―!K:L,2,FALSE),"error"))</f>
        <v>0</v>
      </c>
      <c r="L362">
        <f>IF(実施計画様式!L362="",0,IFERROR(VLOOKUP(実施計画様式!L362,―!$M$2:$N$2,2,FALSE),"error"))</f>
        <v>0</v>
      </c>
      <c r="M362">
        <f>IFERROR(VLOOKUP(実施計画様式!M362,―!O:P,2,FALSE),0)</f>
        <v>0</v>
      </c>
      <c r="N362">
        <f>IF(実施計画様式!N362="",0,IFERROR(VLOOKUP(実施計画様式!N362,―!$O$1:$P$12,2,FALSE),"error"))</f>
        <v>0</v>
      </c>
      <c r="O362">
        <f>IF(実施計画様式!O362="",0,IFERROR(VLOOKUP(実施計画様式!O362,―!$O$1:$P$12,2,FALSE),"error"))</f>
        <v>0</v>
      </c>
      <c r="P362">
        <f>IF(実施計画様式!P362="",0,IFERROR(VLOOKUP(実施計画様式!P362,―!$O$1:$P$12,2,FALSE),"error"))</f>
        <v>0</v>
      </c>
      <c r="Q362">
        <f>IF(実施計画様式!Q362="",0,1)</f>
        <v>0</v>
      </c>
      <c r="R362" t="s">
        <v>7625</v>
      </c>
      <c r="S362" t="s">
        <v>7625</v>
      </c>
      <c r="T362">
        <f>IF(実施計画様式!T362="",0,1)</f>
        <v>0</v>
      </c>
      <c r="U362">
        <f>IF(実施計画様式!U362="",0,1)</f>
        <v>0</v>
      </c>
      <c r="V362">
        <f>IF(実施計画様式!V362="",0,1)</f>
        <v>0</v>
      </c>
      <c r="W362">
        <f>IF(実施計画様式!W362="",0,1)</f>
        <v>0</v>
      </c>
      <c r="X362">
        <f>IF(実施計画様式!X362="",0,1)</f>
        <v>0</v>
      </c>
      <c r="Y362">
        <f>IF(実施計画様式!Y362="",0,1)</f>
        <v>0</v>
      </c>
      <c r="Z362">
        <f>IF(実施計画様式!Z362="",0,1)</f>
        <v>0</v>
      </c>
      <c r="AA362">
        <f>IF(実施計画様式!AA362="",0,1)</f>
        <v>0</v>
      </c>
      <c r="AB362">
        <f>IF(実施計画様式!AB362="",0,IFERROR(VLOOKUP(実施計画様式!AB362,―!$Q$2:$R$3,2,FALSE),"error"))</f>
        <v>0</v>
      </c>
      <c r="AC362">
        <f>IF(実施計画様式!AC362="",0,IFERROR(VLOOKUP(実施計画様式!AC362,―!$S$2:$T$3,2,FALSE),"error"))</f>
        <v>0</v>
      </c>
      <c r="AD362">
        <f>IF(実施計画様式!AD362="",0,IFERROR(VLOOKUP(実施計画様式!AD362,―!$U$2:$V$3,2,FALSE),"error"))</f>
        <v>0</v>
      </c>
      <c r="AE362">
        <f>IF(実施計画様式!AE362="",0,IFERROR(VLOOKUP(実施計画様式!AE362,―!$W$2:$X$3,2,FALSE),"error"))</f>
        <v>0</v>
      </c>
      <c r="AF362">
        <f>IF(実施計画様式!AF362="",0,IFERROR(VLOOKUP(実施計画様式!AF362,―!$AP$29:$AQ$29,2,FALSE),"error"))</f>
        <v>0</v>
      </c>
      <c r="AG362">
        <f>IF(実施計画様式!AG362="",0,IFERROR(VLOOKUP(実施計画様式!AG362,―!Y:Z,2,FALSE),"error"))</f>
        <v>0</v>
      </c>
      <c r="AH362">
        <f>IF(実施計画様式!AH362="",0,IFERROR(VLOOKUP(実施計画様式!AH362,―!AA:AB,2,FALSE),"error"))</f>
        <v>0</v>
      </c>
      <c r="AI362">
        <f>IF(実施計画様式!AI362="",0,IFERROR(VLOOKUP(実施計画様式!AI362,―!AN:AO,2,FALSE),"error"))</f>
        <v>0</v>
      </c>
      <c r="AJ362">
        <f>IF(実施計画様式!AJ362="",0,IFERROR(VLOOKUP(実施計画様式!AJ362,―!AN:AO,2,FALSE),"error"))</f>
        <v>0</v>
      </c>
      <c r="AK362">
        <f>IF(実施計画様式!AK362="",0,IFERROR(VLOOKUP(実施計画様式!AK362,―!AN:AO,2,FALSE),"error"))</f>
        <v>0</v>
      </c>
      <c r="AL362">
        <f>IF(実施計画様式!AL362="",0,1)</f>
        <v>0</v>
      </c>
      <c r="AM362">
        <f>IF(実施計画様式!AM362="",0,IFERROR(VLOOKUP(実施計画様式!AM362,―!$AP$10:$AQ$23,2,FALSE),"error"))</f>
        <v>0</v>
      </c>
      <c r="AN362">
        <f>IF(実施計画様式!AN362="",0,IFERROR(VLOOKUP(実施計画様式!AN362,―!$AP$39:$AQ$44,2,FALSE),"error"))</f>
        <v>0</v>
      </c>
      <c r="AO362">
        <f>IF(実施計画様式!AO362="",0,IFERROR(VLOOKUP(実施計画様式!AO362,参考資料1_対象分野リスト!$B$2:$C$46,2,FALSE),"error"))</f>
        <v>0</v>
      </c>
      <c r="AP362">
        <f>IF(実施計画様式!AP362="",0,IFERROR(VLOOKUP(実施計画様式!AP362,参考資料1_対象分野リスト!$B$2:$C$46,2,FALSE),"error"))</f>
        <v>0</v>
      </c>
      <c r="AQ362">
        <f>IF(実施計画様式!AQ362="",0,IFERROR(VLOOKUP(実施計画様式!AQ362,参考資料1_対象分野リスト!$B$2:$C$46,2,FALSE),"error"))</f>
        <v>0</v>
      </c>
      <c r="AR362">
        <f>IF(実施計画様式!AR362="",0,IFERROR(VLOOKUP(実施計画様式!AR362,参考資料1_対象分野リスト!$B$2:$C$46,2,FALSE),"error"))</f>
        <v>0</v>
      </c>
      <c r="AS362">
        <f>IF(実施計画様式!AS362="",0,IFERROR(VLOOKUP(実施計画様式!AS362,参考資料1_対象分野リスト!$E$5:$F$35,2,FALSE),"error"))</f>
        <v>0</v>
      </c>
      <c r="BB362">
        <f>IF(実施計画様式!BB362="",0,IFERROR(VLOOKUP(実施計画様式!BB362,―!AK:AL,2,FALSE),"error"))</f>
        <v>0</v>
      </c>
      <c r="BC362" t="str">
        <f t="shared" si="33"/>
        <v/>
      </c>
      <c r="BF362">
        <v>99</v>
      </c>
      <c r="BG362" t="str">
        <f t="shared" si="36"/>
        <v/>
      </c>
      <c r="BH362" t="str">
        <f>IF(AG362&gt;0,IF(VLOOKUP($B$62,―!$Y$2:$Z$25,2,FALSE)&lt;分岐管理シート!AG362,"予算化方法","予算化方法_未定なし"),"")</f>
        <v/>
      </c>
      <c r="BI362" t="str">
        <f t="shared" si="37"/>
        <v/>
      </c>
      <c r="BJ362" t="str">
        <f t="shared" si="38"/>
        <v/>
      </c>
      <c r="BK362" t="str">
        <f t="shared" si="39"/>
        <v/>
      </c>
      <c r="BL362" t="str">
        <f>_xlfn.IFNA(IF(AND(D362=1,M362=1),INDEX(―!$O$20:$P$26,MATCH(分岐管理シート!N362*100,―!$P$20:$P$26,0),1),""),"")</f>
        <v/>
      </c>
      <c r="BM362" t="str">
        <f>_xlfn.IFNA(IF(AND(D362=1,M362=1),INDEX(―!$O$17:$P$19,MATCH(9-分岐管理シート!N362-分岐管理シート!O362,―!$P$17:$P$19,0),1),""),"")</f>
        <v/>
      </c>
      <c r="BN362" t="str">
        <f>IF(AE362&lt;2,"",―!$AP$28)</f>
        <v/>
      </c>
      <c r="BO362" t="str">
        <f t="shared" si="35"/>
        <v/>
      </c>
      <c r="BP362" t="str">
        <f t="shared" si="40"/>
        <v/>
      </c>
      <c r="BR362">
        <f t="shared" si="34"/>
        <v>0</v>
      </c>
    </row>
    <row r="363" spans="3:70" x14ac:dyDescent="0.15">
      <c r="C363">
        <v>291</v>
      </c>
      <c r="D363" s="22">
        <f>IF(実施計画様式!D363="",0,IFERROR(VLOOKUP(実施計画様式!D363,―!A:B,2,FALSE),"error"))</f>
        <v>0</v>
      </c>
      <c r="E363">
        <f>IF(実施計画様式!E363="",0,IFERROR(VLOOKUP(実施計画様式!E363,―!$C$40:$D$47,2,FALSE),"error"))</f>
        <v>0</v>
      </c>
      <c r="F363">
        <f>IF(実施計画様式!F363="",0,IFERROR(VLOOKUP(実施計画様式!F363,―!$E$2:$F$2,2,FALSE),"error"))</f>
        <v>0</v>
      </c>
      <c r="G363">
        <f>IFERROR(VLOOKUP(実施計画様式!G363,―!$G$2:$H$2,2,FALSE),0)</f>
        <v>0</v>
      </c>
      <c r="H363">
        <f>IF(実施計画様式!H363="",0,1)</f>
        <v>0</v>
      </c>
      <c r="I363">
        <f>IF(実施計画様式!I363="",0,IFERROR(VLOOKUP(実施計画様式!I363,―!$I$2:$J$2,2,FALSE),"error"))</f>
        <v>0</v>
      </c>
      <c r="J363">
        <f>IF(実施計画様式!J363="",0,1)</f>
        <v>0</v>
      </c>
      <c r="K363">
        <f>IF(実施計画様式!K363="",0,IFERROR(VLOOKUP(実施計画様式!K363,―!K:L,2,FALSE),"error"))</f>
        <v>0</v>
      </c>
      <c r="L363">
        <f>IF(実施計画様式!L363="",0,IFERROR(VLOOKUP(実施計画様式!L363,―!$M$2:$N$2,2,FALSE),"error"))</f>
        <v>0</v>
      </c>
      <c r="M363">
        <f>IFERROR(VLOOKUP(実施計画様式!M363,―!O:P,2,FALSE),0)</f>
        <v>0</v>
      </c>
      <c r="N363">
        <f>IF(実施計画様式!N363="",0,IFERROR(VLOOKUP(実施計画様式!N363,―!$O$1:$P$12,2,FALSE),"error"))</f>
        <v>0</v>
      </c>
      <c r="O363">
        <f>IF(実施計画様式!O363="",0,IFERROR(VLOOKUP(実施計画様式!O363,―!$O$1:$P$12,2,FALSE),"error"))</f>
        <v>0</v>
      </c>
      <c r="P363">
        <f>IF(実施計画様式!P363="",0,IFERROR(VLOOKUP(実施計画様式!P363,―!$O$1:$P$12,2,FALSE),"error"))</f>
        <v>0</v>
      </c>
      <c r="Q363">
        <f>IF(実施計画様式!Q363="",0,1)</f>
        <v>0</v>
      </c>
      <c r="R363" t="s">
        <v>7625</v>
      </c>
      <c r="S363" t="s">
        <v>7625</v>
      </c>
      <c r="T363">
        <f>IF(実施計画様式!T363="",0,1)</f>
        <v>0</v>
      </c>
      <c r="U363">
        <f>IF(実施計画様式!U363="",0,1)</f>
        <v>0</v>
      </c>
      <c r="V363">
        <f>IF(実施計画様式!V363="",0,1)</f>
        <v>0</v>
      </c>
      <c r="W363">
        <f>IF(実施計画様式!W363="",0,1)</f>
        <v>0</v>
      </c>
      <c r="X363">
        <f>IF(実施計画様式!X363="",0,1)</f>
        <v>0</v>
      </c>
      <c r="Y363">
        <f>IF(実施計画様式!Y363="",0,1)</f>
        <v>0</v>
      </c>
      <c r="Z363">
        <f>IF(実施計画様式!Z363="",0,1)</f>
        <v>0</v>
      </c>
      <c r="AA363">
        <f>IF(実施計画様式!AA363="",0,1)</f>
        <v>0</v>
      </c>
      <c r="AB363">
        <f>IF(実施計画様式!AB363="",0,IFERROR(VLOOKUP(実施計画様式!AB363,―!$Q$2:$R$3,2,FALSE),"error"))</f>
        <v>0</v>
      </c>
      <c r="AC363">
        <f>IF(実施計画様式!AC363="",0,IFERROR(VLOOKUP(実施計画様式!AC363,―!$S$2:$T$3,2,FALSE),"error"))</f>
        <v>0</v>
      </c>
      <c r="AD363">
        <f>IF(実施計画様式!AD363="",0,IFERROR(VLOOKUP(実施計画様式!AD363,―!$U$2:$V$3,2,FALSE),"error"))</f>
        <v>0</v>
      </c>
      <c r="AE363">
        <f>IF(実施計画様式!AE363="",0,IFERROR(VLOOKUP(実施計画様式!AE363,―!$W$2:$X$3,2,FALSE),"error"))</f>
        <v>0</v>
      </c>
      <c r="AF363">
        <f>IF(実施計画様式!AF363="",0,IFERROR(VLOOKUP(実施計画様式!AF363,―!$AP$29:$AQ$29,2,FALSE),"error"))</f>
        <v>0</v>
      </c>
      <c r="AG363">
        <f>IF(実施計画様式!AG363="",0,IFERROR(VLOOKUP(実施計画様式!AG363,―!Y:Z,2,FALSE),"error"))</f>
        <v>0</v>
      </c>
      <c r="AH363">
        <f>IF(実施計画様式!AH363="",0,IFERROR(VLOOKUP(実施計画様式!AH363,―!AA:AB,2,FALSE),"error"))</f>
        <v>0</v>
      </c>
      <c r="AI363">
        <f>IF(実施計画様式!AI363="",0,IFERROR(VLOOKUP(実施計画様式!AI363,―!AN:AO,2,FALSE),"error"))</f>
        <v>0</v>
      </c>
      <c r="AJ363">
        <f>IF(実施計画様式!AJ363="",0,IFERROR(VLOOKUP(実施計画様式!AJ363,―!AN:AO,2,FALSE),"error"))</f>
        <v>0</v>
      </c>
      <c r="AK363">
        <f>IF(実施計画様式!AK363="",0,IFERROR(VLOOKUP(実施計画様式!AK363,―!AN:AO,2,FALSE),"error"))</f>
        <v>0</v>
      </c>
      <c r="AL363">
        <f>IF(実施計画様式!AL363="",0,1)</f>
        <v>0</v>
      </c>
      <c r="AM363">
        <f>IF(実施計画様式!AM363="",0,IFERROR(VLOOKUP(実施計画様式!AM363,―!$AP$10:$AQ$23,2,FALSE),"error"))</f>
        <v>0</v>
      </c>
      <c r="AN363">
        <f>IF(実施計画様式!AN363="",0,IFERROR(VLOOKUP(実施計画様式!AN363,―!$AP$39:$AQ$44,2,FALSE),"error"))</f>
        <v>0</v>
      </c>
      <c r="AO363">
        <f>IF(実施計画様式!AO363="",0,IFERROR(VLOOKUP(実施計画様式!AO363,参考資料1_対象分野リスト!$B$2:$C$46,2,FALSE),"error"))</f>
        <v>0</v>
      </c>
      <c r="AP363">
        <f>IF(実施計画様式!AP363="",0,IFERROR(VLOOKUP(実施計画様式!AP363,参考資料1_対象分野リスト!$B$2:$C$46,2,FALSE),"error"))</f>
        <v>0</v>
      </c>
      <c r="AQ363">
        <f>IF(実施計画様式!AQ363="",0,IFERROR(VLOOKUP(実施計画様式!AQ363,参考資料1_対象分野リスト!$B$2:$C$46,2,FALSE),"error"))</f>
        <v>0</v>
      </c>
      <c r="AR363">
        <f>IF(実施計画様式!AR363="",0,IFERROR(VLOOKUP(実施計画様式!AR363,参考資料1_対象分野リスト!$B$2:$C$46,2,FALSE),"error"))</f>
        <v>0</v>
      </c>
      <c r="AS363">
        <f>IF(実施計画様式!AS363="",0,IFERROR(VLOOKUP(実施計画様式!AS363,参考資料1_対象分野リスト!$E$5:$F$35,2,FALSE),"error"))</f>
        <v>0</v>
      </c>
      <c r="BB363">
        <f>IF(実施計画様式!BB363="",0,IFERROR(VLOOKUP(実施計画様式!BB363,―!AK:AL,2,FALSE),"error"))</f>
        <v>0</v>
      </c>
      <c r="BC363" t="str">
        <f t="shared" si="33"/>
        <v/>
      </c>
      <c r="BF363">
        <v>99</v>
      </c>
      <c r="BG363" t="str">
        <f t="shared" si="36"/>
        <v/>
      </c>
      <c r="BH363" t="str">
        <f>IF(AG363&gt;0,IF(VLOOKUP($B$62,―!$Y$2:$Z$25,2,FALSE)&lt;分岐管理シート!AG363,"予算化方法","予算化方法_未定なし"),"")</f>
        <v/>
      </c>
      <c r="BI363" t="str">
        <f t="shared" si="37"/>
        <v/>
      </c>
      <c r="BJ363" t="str">
        <f t="shared" si="38"/>
        <v/>
      </c>
      <c r="BK363" t="str">
        <f t="shared" si="39"/>
        <v/>
      </c>
      <c r="BL363" t="str">
        <f>_xlfn.IFNA(IF(AND(D363=1,M363=1),INDEX(―!$O$20:$P$26,MATCH(分岐管理シート!N363*100,―!$P$20:$P$26,0),1),""),"")</f>
        <v/>
      </c>
      <c r="BM363" t="str">
        <f>_xlfn.IFNA(IF(AND(D363=1,M363=1),INDEX(―!$O$17:$P$19,MATCH(9-分岐管理シート!N363-分岐管理シート!O363,―!$P$17:$P$19,0),1),""),"")</f>
        <v/>
      </c>
      <c r="BN363" t="str">
        <f>IF(AE363&lt;2,"",―!$AP$28)</f>
        <v/>
      </c>
      <c r="BO363" t="str">
        <f t="shared" si="35"/>
        <v/>
      </c>
      <c r="BP363" t="str">
        <f t="shared" si="40"/>
        <v/>
      </c>
      <c r="BR363">
        <f t="shared" si="34"/>
        <v>0</v>
      </c>
    </row>
    <row r="364" spans="3:70" x14ac:dyDescent="0.15">
      <c r="C364">
        <v>292</v>
      </c>
      <c r="D364" s="22">
        <f>IF(実施計画様式!D364="",0,IFERROR(VLOOKUP(実施計画様式!D364,―!A:B,2,FALSE),"error"))</f>
        <v>0</v>
      </c>
      <c r="E364">
        <f>IF(実施計画様式!E364="",0,IFERROR(VLOOKUP(実施計画様式!E364,―!$C$40:$D$47,2,FALSE),"error"))</f>
        <v>0</v>
      </c>
      <c r="F364">
        <f>IF(実施計画様式!F364="",0,IFERROR(VLOOKUP(実施計画様式!F364,―!$E$2:$F$2,2,FALSE),"error"))</f>
        <v>0</v>
      </c>
      <c r="G364">
        <f>IFERROR(VLOOKUP(実施計画様式!G364,―!$G$2:$H$2,2,FALSE),0)</f>
        <v>0</v>
      </c>
      <c r="H364">
        <f>IF(実施計画様式!H364="",0,1)</f>
        <v>0</v>
      </c>
      <c r="I364">
        <f>IF(実施計画様式!I364="",0,IFERROR(VLOOKUP(実施計画様式!I364,―!$I$2:$J$2,2,FALSE),"error"))</f>
        <v>0</v>
      </c>
      <c r="J364">
        <f>IF(実施計画様式!J364="",0,1)</f>
        <v>0</v>
      </c>
      <c r="K364">
        <f>IF(実施計画様式!K364="",0,IFERROR(VLOOKUP(実施計画様式!K364,―!K:L,2,FALSE),"error"))</f>
        <v>0</v>
      </c>
      <c r="L364">
        <f>IF(実施計画様式!L364="",0,IFERROR(VLOOKUP(実施計画様式!L364,―!$M$2:$N$2,2,FALSE),"error"))</f>
        <v>0</v>
      </c>
      <c r="M364">
        <f>IFERROR(VLOOKUP(実施計画様式!M364,―!O:P,2,FALSE),0)</f>
        <v>0</v>
      </c>
      <c r="N364">
        <f>IF(実施計画様式!N364="",0,IFERROR(VLOOKUP(実施計画様式!N364,―!$O$1:$P$12,2,FALSE),"error"))</f>
        <v>0</v>
      </c>
      <c r="O364">
        <f>IF(実施計画様式!O364="",0,IFERROR(VLOOKUP(実施計画様式!O364,―!$O$1:$P$12,2,FALSE),"error"))</f>
        <v>0</v>
      </c>
      <c r="P364">
        <f>IF(実施計画様式!P364="",0,IFERROR(VLOOKUP(実施計画様式!P364,―!$O$1:$P$12,2,FALSE),"error"))</f>
        <v>0</v>
      </c>
      <c r="Q364">
        <f>IF(実施計画様式!Q364="",0,1)</f>
        <v>0</v>
      </c>
      <c r="R364" t="s">
        <v>7625</v>
      </c>
      <c r="S364" t="s">
        <v>7625</v>
      </c>
      <c r="T364">
        <f>IF(実施計画様式!T364="",0,1)</f>
        <v>0</v>
      </c>
      <c r="U364">
        <f>IF(実施計画様式!U364="",0,1)</f>
        <v>0</v>
      </c>
      <c r="V364">
        <f>IF(実施計画様式!V364="",0,1)</f>
        <v>0</v>
      </c>
      <c r="W364">
        <f>IF(実施計画様式!W364="",0,1)</f>
        <v>0</v>
      </c>
      <c r="X364">
        <f>IF(実施計画様式!X364="",0,1)</f>
        <v>0</v>
      </c>
      <c r="Y364">
        <f>IF(実施計画様式!Y364="",0,1)</f>
        <v>0</v>
      </c>
      <c r="Z364">
        <f>IF(実施計画様式!Z364="",0,1)</f>
        <v>0</v>
      </c>
      <c r="AA364">
        <f>IF(実施計画様式!AA364="",0,1)</f>
        <v>0</v>
      </c>
      <c r="AB364">
        <f>IF(実施計画様式!AB364="",0,IFERROR(VLOOKUP(実施計画様式!AB364,―!$Q$2:$R$3,2,FALSE),"error"))</f>
        <v>0</v>
      </c>
      <c r="AC364">
        <f>IF(実施計画様式!AC364="",0,IFERROR(VLOOKUP(実施計画様式!AC364,―!$S$2:$T$3,2,FALSE),"error"))</f>
        <v>0</v>
      </c>
      <c r="AD364">
        <f>IF(実施計画様式!AD364="",0,IFERROR(VLOOKUP(実施計画様式!AD364,―!$U$2:$V$3,2,FALSE),"error"))</f>
        <v>0</v>
      </c>
      <c r="AE364">
        <f>IF(実施計画様式!AE364="",0,IFERROR(VLOOKUP(実施計画様式!AE364,―!$W$2:$X$3,2,FALSE),"error"))</f>
        <v>0</v>
      </c>
      <c r="AF364">
        <f>IF(実施計画様式!AF364="",0,IFERROR(VLOOKUP(実施計画様式!AF364,―!$AP$29:$AQ$29,2,FALSE),"error"))</f>
        <v>0</v>
      </c>
      <c r="AG364">
        <f>IF(実施計画様式!AG364="",0,IFERROR(VLOOKUP(実施計画様式!AG364,―!Y:Z,2,FALSE),"error"))</f>
        <v>0</v>
      </c>
      <c r="AH364">
        <f>IF(実施計画様式!AH364="",0,IFERROR(VLOOKUP(実施計画様式!AH364,―!AA:AB,2,FALSE),"error"))</f>
        <v>0</v>
      </c>
      <c r="AI364">
        <f>IF(実施計画様式!AI364="",0,IFERROR(VLOOKUP(実施計画様式!AI364,―!AN:AO,2,FALSE),"error"))</f>
        <v>0</v>
      </c>
      <c r="AJ364">
        <f>IF(実施計画様式!AJ364="",0,IFERROR(VLOOKUP(実施計画様式!AJ364,―!AN:AO,2,FALSE),"error"))</f>
        <v>0</v>
      </c>
      <c r="AK364">
        <f>IF(実施計画様式!AK364="",0,IFERROR(VLOOKUP(実施計画様式!AK364,―!AN:AO,2,FALSE),"error"))</f>
        <v>0</v>
      </c>
      <c r="AL364">
        <f>IF(実施計画様式!AL364="",0,1)</f>
        <v>0</v>
      </c>
      <c r="AM364">
        <f>IF(実施計画様式!AM364="",0,IFERROR(VLOOKUP(実施計画様式!AM364,―!$AP$10:$AQ$23,2,FALSE),"error"))</f>
        <v>0</v>
      </c>
      <c r="AN364">
        <f>IF(実施計画様式!AN364="",0,IFERROR(VLOOKUP(実施計画様式!AN364,―!$AP$39:$AQ$44,2,FALSE),"error"))</f>
        <v>0</v>
      </c>
      <c r="AO364">
        <f>IF(実施計画様式!AO364="",0,IFERROR(VLOOKUP(実施計画様式!AO364,参考資料1_対象分野リスト!$B$2:$C$46,2,FALSE),"error"))</f>
        <v>0</v>
      </c>
      <c r="AP364">
        <f>IF(実施計画様式!AP364="",0,IFERROR(VLOOKUP(実施計画様式!AP364,参考資料1_対象分野リスト!$B$2:$C$46,2,FALSE),"error"))</f>
        <v>0</v>
      </c>
      <c r="AQ364">
        <f>IF(実施計画様式!AQ364="",0,IFERROR(VLOOKUP(実施計画様式!AQ364,参考資料1_対象分野リスト!$B$2:$C$46,2,FALSE),"error"))</f>
        <v>0</v>
      </c>
      <c r="AR364">
        <f>IF(実施計画様式!AR364="",0,IFERROR(VLOOKUP(実施計画様式!AR364,参考資料1_対象分野リスト!$B$2:$C$46,2,FALSE),"error"))</f>
        <v>0</v>
      </c>
      <c r="AS364">
        <f>IF(実施計画様式!AS364="",0,IFERROR(VLOOKUP(実施計画様式!AS364,参考資料1_対象分野リスト!$E$5:$F$35,2,FALSE),"error"))</f>
        <v>0</v>
      </c>
      <c r="BB364">
        <f>IF(実施計画様式!BB364="",0,IFERROR(VLOOKUP(実施計画様式!BB364,―!AK:AL,2,FALSE),"error"))</f>
        <v>0</v>
      </c>
      <c r="BC364" t="str">
        <f t="shared" si="33"/>
        <v/>
      </c>
      <c r="BF364">
        <v>99</v>
      </c>
      <c r="BG364" t="str">
        <f t="shared" si="36"/>
        <v/>
      </c>
      <c r="BH364" t="str">
        <f>IF(AG364&gt;0,IF(VLOOKUP($B$62,―!$Y$2:$Z$25,2,FALSE)&lt;分岐管理シート!AG364,"予算化方法","予算化方法_未定なし"),"")</f>
        <v/>
      </c>
      <c r="BI364" t="str">
        <f t="shared" si="37"/>
        <v/>
      </c>
      <c r="BJ364" t="str">
        <f t="shared" si="38"/>
        <v/>
      </c>
      <c r="BK364" t="str">
        <f t="shared" si="39"/>
        <v/>
      </c>
      <c r="BL364" t="str">
        <f>_xlfn.IFNA(IF(AND(D364=1,M364=1),INDEX(―!$O$20:$P$26,MATCH(分岐管理シート!N364*100,―!$P$20:$P$26,0),1),""),"")</f>
        <v/>
      </c>
      <c r="BM364" t="str">
        <f>_xlfn.IFNA(IF(AND(D364=1,M364=1),INDEX(―!$O$17:$P$19,MATCH(9-分岐管理シート!N364-分岐管理シート!O364,―!$P$17:$P$19,0),1),""),"")</f>
        <v/>
      </c>
      <c r="BN364" t="str">
        <f>IF(AE364&lt;2,"",―!$AP$28)</f>
        <v/>
      </c>
      <c r="BO364" t="str">
        <f t="shared" si="35"/>
        <v/>
      </c>
      <c r="BP364" t="str">
        <f t="shared" si="40"/>
        <v/>
      </c>
      <c r="BR364">
        <f t="shared" si="34"/>
        <v>0</v>
      </c>
    </row>
    <row r="365" spans="3:70" x14ac:dyDescent="0.15">
      <c r="C365">
        <v>293</v>
      </c>
      <c r="D365" s="22">
        <f>IF(実施計画様式!D365="",0,IFERROR(VLOOKUP(実施計画様式!D365,―!A:B,2,FALSE),"error"))</f>
        <v>0</v>
      </c>
      <c r="E365">
        <f>IF(実施計画様式!E365="",0,IFERROR(VLOOKUP(実施計画様式!E365,―!$C$40:$D$47,2,FALSE),"error"))</f>
        <v>0</v>
      </c>
      <c r="F365">
        <f>IF(実施計画様式!F365="",0,IFERROR(VLOOKUP(実施計画様式!F365,―!$E$2:$F$2,2,FALSE),"error"))</f>
        <v>0</v>
      </c>
      <c r="G365">
        <f>IFERROR(VLOOKUP(実施計画様式!G365,―!$G$2:$H$2,2,FALSE),0)</f>
        <v>0</v>
      </c>
      <c r="H365">
        <f>IF(実施計画様式!H365="",0,1)</f>
        <v>0</v>
      </c>
      <c r="I365">
        <f>IF(実施計画様式!I365="",0,IFERROR(VLOOKUP(実施計画様式!I365,―!$I$2:$J$2,2,FALSE),"error"))</f>
        <v>0</v>
      </c>
      <c r="J365">
        <f>IF(実施計画様式!J365="",0,1)</f>
        <v>0</v>
      </c>
      <c r="K365">
        <f>IF(実施計画様式!K365="",0,IFERROR(VLOOKUP(実施計画様式!K365,―!K:L,2,FALSE),"error"))</f>
        <v>0</v>
      </c>
      <c r="L365">
        <f>IF(実施計画様式!L365="",0,IFERROR(VLOOKUP(実施計画様式!L365,―!$M$2:$N$2,2,FALSE),"error"))</f>
        <v>0</v>
      </c>
      <c r="M365">
        <f>IFERROR(VLOOKUP(実施計画様式!M365,―!O:P,2,FALSE),0)</f>
        <v>0</v>
      </c>
      <c r="N365">
        <f>IF(実施計画様式!N365="",0,IFERROR(VLOOKUP(実施計画様式!N365,―!$O$1:$P$12,2,FALSE),"error"))</f>
        <v>0</v>
      </c>
      <c r="O365">
        <f>IF(実施計画様式!O365="",0,IFERROR(VLOOKUP(実施計画様式!O365,―!$O$1:$P$12,2,FALSE),"error"))</f>
        <v>0</v>
      </c>
      <c r="P365">
        <f>IF(実施計画様式!P365="",0,IFERROR(VLOOKUP(実施計画様式!P365,―!$O$1:$P$12,2,FALSE),"error"))</f>
        <v>0</v>
      </c>
      <c r="Q365">
        <f>IF(実施計画様式!Q365="",0,1)</f>
        <v>0</v>
      </c>
      <c r="R365" t="s">
        <v>7625</v>
      </c>
      <c r="S365" t="s">
        <v>7625</v>
      </c>
      <c r="T365">
        <f>IF(実施計画様式!T365="",0,1)</f>
        <v>0</v>
      </c>
      <c r="U365">
        <f>IF(実施計画様式!U365="",0,1)</f>
        <v>0</v>
      </c>
      <c r="V365">
        <f>IF(実施計画様式!V365="",0,1)</f>
        <v>0</v>
      </c>
      <c r="W365">
        <f>IF(実施計画様式!W365="",0,1)</f>
        <v>0</v>
      </c>
      <c r="X365">
        <f>IF(実施計画様式!X365="",0,1)</f>
        <v>0</v>
      </c>
      <c r="Y365">
        <f>IF(実施計画様式!Y365="",0,1)</f>
        <v>0</v>
      </c>
      <c r="Z365">
        <f>IF(実施計画様式!Z365="",0,1)</f>
        <v>0</v>
      </c>
      <c r="AA365">
        <f>IF(実施計画様式!AA365="",0,1)</f>
        <v>0</v>
      </c>
      <c r="AB365">
        <f>IF(実施計画様式!AB365="",0,IFERROR(VLOOKUP(実施計画様式!AB365,―!$Q$2:$R$3,2,FALSE),"error"))</f>
        <v>0</v>
      </c>
      <c r="AC365">
        <f>IF(実施計画様式!AC365="",0,IFERROR(VLOOKUP(実施計画様式!AC365,―!$S$2:$T$3,2,FALSE),"error"))</f>
        <v>0</v>
      </c>
      <c r="AD365">
        <f>IF(実施計画様式!AD365="",0,IFERROR(VLOOKUP(実施計画様式!AD365,―!$U$2:$V$3,2,FALSE),"error"))</f>
        <v>0</v>
      </c>
      <c r="AE365">
        <f>IF(実施計画様式!AE365="",0,IFERROR(VLOOKUP(実施計画様式!AE365,―!$W$2:$X$3,2,FALSE),"error"))</f>
        <v>0</v>
      </c>
      <c r="AF365">
        <f>IF(実施計画様式!AF365="",0,IFERROR(VLOOKUP(実施計画様式!AF365,―!$AP$29:$AQ$29,2,FALSE),"error"))</f>
        <v>0</v>
      </c>
      <c r="AG365">
        <f>IF(実施計画様式!AG365="",0,IFERROR(VLOOKUP(実施計画様式!AG365,―!Y:Z,2,FALSE),"error"))</f>
        <v>0</v>
      </c>
      <c r="AH365">
        <f>IF(実施計画様式!AH365="",0,IFERROR(VLOOKUP(実施計画様式!AH365,―!AA:AB,2,FALSE),"error"))</f>
        <v>0</v>
      </c>
      <c r="AI365">
        <f>IF(実施計画様式!AI365="",0,IFERROR(VLOOKUP(実施計画様式!AI365,―!AN:AO,2,FALSE),"error"))</f>
        <v>0</v>
      </c>
      <c r="AJ365">
        <f>IF(実施計画様式!AJ365="",0,IFERROR(VLOOKUP(実施計画様式!AJ365,―!AN:AO,2,FALSE),"error"))</f>
        <v>0</v>
      </c>
      <c r="AK365">
        <f>IF(実施計画様式!AK365="",0,IFERROR(VLOOKUP(実施計画様式!AK365,―!AN:AO,2,FALSE),"error"))</f>
        <v>0</v>
      </c>
      <c r="AL365">
        <f>IF(実施計画様式!AL365="",0,1)</f>
        <v>0</v>
      </c>
      <c r="AM365">
        <f>IF(実施計画様式!AM365="",0,IFERROR(VLOOKUP(実施計画様式!AM365,―!$AP$10:$AQ$23,2,FALSE),"error"))</f>
        <v>0</v>
      </c>
      <c r="AN365">
        <f>IF(実施計画様式!AN365="",0,IFERROR(VLOOKUP(実施計画様式!AN365,―!$AP$39:$AQ$44,2,FALSE),"error"))</f>
        <v>0</v>
      </c>
      <c r="AO365">
        <f>IF(実施計画様式!AO365="",0,IFERROR(VLOOKUP(実施計画様式!AO365,参考資料1_対象分野リスト!$B$2:$C$46,2,FALSE),"error"))</f>
        <v>0</v>
      </c>
      <c r="AP365">
        <f>IF(実施計画様式!AP365="",0,IFERROR(VLOOKUP(実施計画様式!AP365,参考資料1_対象分野リスト!$B$2:$C$46,2,FALSE),"error"))</f>
        <v>0</v>
      </c>
      <c r="AQ365">
        <f>IF(実施計画様式!AQ365="",0,IFERROR(VLOOKUP(実施計画様式!AQ365,参考資料1_対象分野リスト!$B$2:$C$46,2,FALSE),"error"))</f>
        <v>0</v>
      </c>
      <c r="AR365">
        <f>IF(実施計画様式!AR365="",0,IFERROR(VLOOKUP(実施計画様式!AR365,参考資料1_対象分野リスト!$B$2:$C$46,2,FALSE),"error"))</f>
        <v>0</v>
      </c>
      <c r="AS365">
        <f>IF(実施計画様式!AS365="",0,IFERROR(VLOOKUP(実施計画様式!AS365,参考資料1_対象分野リスト!$E$5:$F$35,2,FALSE),"error"))</f>
        <v>0</v>
      </c>
      <c r="BB365">
        <f>IF(実施計画様式!BB365="",0,IFERROR(VLOOKUP(実施計画様式!BB365,―!AK:AL,2,FALSE),"error"))</f>
        <v>0</v>
      </c>
      <c r="BC365" t="str">
        <f t="shared" si="33"/>
        <v/>
      </c>
      <c r="BF365">
        <v>99</v>
      </c>
      <c r="BG365" t="str">
        <f t="shared" si="36"/>
        <v/>
      </c>
      <c r="BH365" t="str">
        <f>IF(AG365&gt;0,IF(VLOOKUP($B$62,―!$Y$2:$Z$25,2,FALSE)&lt;分岐管理シート!AG365,"予算化方法","予算化方法_未定なし"),"")</f>
        <v/>
      </c>
      <c r="BI365" t="str">
        <f t="shared" si="37"/>
        <v/>
      </c>
      <c r="BJ365" t="str">
        <f t="shared" si="38"/>
        <v/>
      </c>
      <c r="BK365" t="str">
        <f t="shared" si="39"/>
        <v/>
      </c>
      <c r="BL365" t="str">
        <f>_xlfn.IFNA(IF(AND(D365=1,M365=1),INDEX(―!$O$20:$P$26,MATCH(分岐管理シート!N365*100,―!$P$20:$P$26,0),1),""),"")</f>
        <v/>
      </c>
      <c r="BM365" t="str">
        <f>_xlfn.IFNA(IF(AND(D365=1,M365=1),INDEX(―!$O$17:$P$19,MATCH(9-分岐管理シート!N365-分岐管理シート!O365,―!$P$17:$P$19,0),1),""),"")</f>
        <v/>
      </c>
      <c r="BN365" t="str">
        <f>IF(AE365&lt;2,"",―!$AP$28)</f>
        <v/>
      </c>
      <c r="BO365" t="str">
        <f t="shared" si="35"/>
        <v/>
      </c>
      <c r="BP365" t="str">
        <f t="shared" si="40"/>
        <v/>
      </c>
      <c r="BR365">
        <f t="shared" si="34"/>
        <v>0</v>
      </c>
    </row>
    <row r="366" spans="3:70" x14ac:dyDescent="0.15">
      <c r="C366">
        <v>294</v>
      </c>
      <c r="D366" s="22">
        <f>IF(実施計画様式!D366="",0,IFERROR(VLOOKUP(実施計画様式!D366,―!A:B,2,FALSE),"error"))</f>
        <v>0</v>
      </c>
      <c r="E366">
        <f>IF(実施計画様式!E366="",0,IFERROR(VLOOKUP(実施計画様式!E366,―!$C$40:$D$47,2,FALSE),"error"))</f>
        <v>0</v>
      </c>
      <c r="F366">
        <f>IF(実施計画様式!F366="",0,IFERROR(VLOOKUP(実施計画様式!F366,―!$E$2:$F$2,2,FALSE),"error"))</f>
        <v>0</v>
      </c>
      <c r="G366">
        <f>IFERROR(VLOOKUP(実施計画様式!G366,―!$G$2:$H$2,2,FALSE),0)</f>
        <v>0</v>
      </c>
      <c r="H366">
        <f>IF(実施計画様式!H366="",0,1)</f>
        <v>0</v>
      </c>
      <c r="I366">
        <f>IF(実施計画様式!I366="",0,IFERROR(VLOOKUP(実施計画様式!I366,―!$I$2:$J$2,2,FALSE),"error"))</f>
        <v>0</v>
      </c>
      <c r="J366">
        <f>IF(実施計画様式!J366="",0,1)</f>
        <v>0</v>
      </c>
      <c r="K366">
        <f>IF(実施計画様式!K366="",0,IFERROR(VLOOKUP(実施計画様式!K366,―!K:L,2,FALSE),"error"))</f>
        <v>0</v>
      </c>
      <c r="L366">
        <f>IF(実施計画様式!L366="",0,IFERROR(VLOOKUP(実施計画様式!L366,―!$M$2:$N$2,2,FALSE),"error"))</f>
        <v>0</v>
      </c>
      <c r="M366">
        <f>IFERROR(VLOOKUP(実施計画様式!M366,―!O:P,2,FALSE),0)</f>
        <v>0</v>
      </c>
      <c r="N366">
        <f>IF(実施計画様式!N366="",0,IFERROR(VLOOKUP(実施計画様式!N366,―!$O$1:$P$12,2,FALSE),"error"))</f>
        <v>0</v>
      </c>
      <c r="O366">
        <f>IF(実施計画様式!O366="",0,IFERROR(VLOOKUP(実施計画様式!O366,―!$O$1:$P$12,2,FALSE),"error"))</f>
        <v>0</v>
      </c>
      <c r="P366">
        <f>IF(実施計画様式!P366="",0,IFERROR(VLOOKUP(実施計画様式!P366,―!$O$1:$P$12,2,FALSE),"error"))</f>
        <v>0</v>
      </c>
      <c r="Q366">
        <f>IF(実施計画様式!Q366="",0,1)</f>
        <v>0</v>
      </c>
      <c r="R366" t="s">
        <v>7625</v>
      </c>
      <c r="S366" t="s">
        <v>7625</v>
      </c>
      <c r="T366">
        <f>IF(実施計画様式!T366="",0,1)</f>
        <v>0</v>
      </c>
      <c r="U366">
        <f>IF(実施計画様式!U366="",0,1)</f>
        <v>0</v>
      </c>
      <c r="V366">
        <f>IF(実施計画様式!V366="",0,1)</f>
        <v>0</v>
      </c>
      <c r="W366">
        <f>IF(実施計画様式!W366="",0,1)</f>
        <v>0</v>
      </c>
      <c r="X366">
        <f>IF(実施計画様式!X366="",0,1)</f>
        <v>0</v>
      </c>
      <c r="Y366">
        <f>IF(実施計画様式!Y366="",0,1)</f>
        <v>0</v>
      </c>
      <c r="Z366">
        <f>IF(実施計画様式!Z366="",0,1)</f>
        <v>0</v>
      </c>
      <c r="AA366">
        <f>IF(実施計画様式!AA366="",0,1)</f>
        <v>0</v>
      </c>
      <c r="AB366">
        <f>IF(実施計画様式!AB366="",0,IFERROR(VLOOKUP(実施計画様式!AB366,―!$Q$2:$R$3,2,FALSE),"error"))</f>
        <v>0</v>
      </c>
      <c r="AC366">
        <f>IF(実施計画様式!AC366="",0,IFERROR(VLOOKUP(実施計画様式!AC366,―!$S$2:$T$3,2,FALSE),"error"))</f>
        <v>0</v>
      </c>
      <c r="AD366">
        <f>IF(実施計画様式!AD366="",0,IFERROR(VLOOKUP(実施計画様式!AD366,―!$U$2:$V$3,2,FALSE),"error"))</f>
        <v>0</v>
      </c>
      <c r="AE366">
        <f>IF(実施計画様式!AE366="",0,IFERROR(VLOOKUP(実施計画様式!AE366,―!$W$2:$X$3,2,FALSE),"error"))</f>
        <v>0</v>
      </c>
      <c r="AF366">
        <f>IF(実施計画様式!AF366="",0,IFERROR(VLOOKUP(実施計画様式!AF366,―!$AP$29:$AQ$29,2,FALSE),"error"))</f>
        <v>0</v>
      </c>
      <c r="AG366">
        <f>IF(実施計画様式!AG366="",0,IFERROR(VLOOKUP(実施計画様式!AG366,―!Y:Z,2,FALSE),"error"))</f>
        <v>0</v>
      </c>
      <c r="AH366">
        <f>IF(実施計画様式!AH366="",0,IFERROR(VLOOKUP(実施計画様式!AH366,―!AA:AB,2,FALSE),"error"))</f>
        <v>0</v>
      </c>
      <c r="AI366">
        <f>IF(実施計画様式!AI366="",0,IFERROR(VLOOKUP(実施計画様式!AI366,―!AN:AO,2,FALSE),"error"))</f>
        <v>0</v>
      </c>
      <c r="AJ366">
        <f>IF(実施計画様式!AJ366="",0,IFERROR(VLOOKUP(実施計画様式!AJ366,―!AN:AO,2,FALSE),"error"))</f>
        <v>0</v>
      </c>
      <c r="AK366">
        <f>IF(実施計画様式!AK366="",0,IFERROR(VLOOKUP(実施計画様式!AK366,―!AN:AO,2,FALSE),"error"))</f>
        <v>0</v>
      </c>
      <c r="AL366">
        <f>IF(実施計画様式!AL366="",0,1)</f>
        <v>0</v>
      </c>
      <c r="AM366">
        <f>IF(実施計画様式!AM366="",0,IFERROR(VLOOKUP(実施計画様式!AM366,―!$AP$10:$AQ$23,2,FALSE),"error"))</f>
        <v>0</v>
      </c>
      <c r="AN366">
        <f>IF(実施計画様式!AN366="",0,IFERROR(VLOOKUP(実施計画様式!AN366,―!$AP$39:$AQ$44,2,FALSE),"error"))</f>
        <v>0</v>
      </c>
      <c r="AO366">
        <f>IF(実施計画様式!AO366="",0,IFERROR(VLOOKUP(実施計画様式!AO366,参考資料1_対象分野リスト!$B$2:$C$46,2,FALSE),"error"))</f>
        <v>0</v>
      </c>
      <c r="AP366">
        <f>IF(実施計画様式!AP366="",0,IFERROR(VLOOKUP(実施計画様式!AP366,参考資料1_対象分野リスト!$B$2:$C$46,2,FALSE),"error"))</f>
        <v>0</v>
      </c>
      <c r="AQ366">
        <f>IF(実施計画様式!AQ366="",0,IFERROR(VLOOKUP(実施計画様式!AQ366,参考資料1_対象分野リスト!$B$2:$C$46,2,FALSE),"error"))</f>
        <v>0</v>
      </c>
      <c r="AR366">
        <f>IF(実施計画様式!AR366="",0,IFERROR(VLOOKUP(実施計画様式!AR366,参考資料1_対象分野リスト!$B$2:$C$46,2,FALSE),"error"))</f>
        <v>0</v>
      </c>
      <c r="AS366">
        <f>IF(実施計画様式!AS366="",0,IFERROR(VLOOKUP(実施計画様式!AS366,参考資料1_対象分野リスト!$E$5:$F$35,2,FALSE),"error"))</f>
        <v>0</v>
      </c>
      <c r="BB366">
        <f>IF(実施計画様式!BB366="",0,IFERROR(VLOOKUP(実施計画様式!BB366,―!AK:AL,2,FALSE),"error"))</f>
        <v>0</v>
      </c>
      <c r="BC366" t="str">
        <f t="shared" si="33"/>
        <v/>
      </c>
      <c r="BF366">
        <v>99</v>
      </c>
      <c r="BG366" t="str">
        <f t="shared" si="36"/>
        <v/>
      </c>
      <c r="BH366" t="str">
        <f>IF(AG366&gt;0,IF(VLOOKUP($B$62,―!$Y$2:$Z$25,2,FALSE)&lt;分岐管理シート!AG366,"予算化方法","予算化方法_未定なし"),"")</f>
        <v/>
      </c>
      <c r="BI366" t="str">
        <f t="shared" si="37"/>
        <v/>
      </c>
      <c r="BJ366" t="str">
        <f t="shared" si="38"/>
        <v/>
      </c>
      <c r="BK366" t="str">
        <f t="shared" si="39"/>
        <v/>
      </c>
      <c r="BL366" t="str">
        <f>_xlfn.IFNA(IF(AND(D366=1,M366=1),INDEX(―!$O$20:$P$26,MATCH(分岐管理シート!N366*100,―!$P$20:$P$26,0),1),""),"")</f>
        <v/>
      </c>
      <c r="BM366" t="str">
        <f>_xlfn.IFNA(IF(AND(D366=1,M366=1),INDEX(―!$O$17:$P$19,MATCH(9-分岐管理シート!N366-分岐管理シート!O366,―!$P$17:$P$19,0),1),""),"")</f>
        <v/>
      </c>
      <c r="BN366" t="str">
        <f>IF(AE366&lt;2,"",―!$AP$28)</f>
        <v/>
      </c>
      <c r="BO366" t="str">
        <f t="shared" si="35"/>
        <v/>
      </c>
      <c r="BP366" t="str">
        <f t="shared" si="40"/>
        <v/>
      </c>
      <c r="BR366">
        <f t="shared" si="34"/>
        <v>0</v>
      </c>
    </row>
    <row r="367" spans="3:70" x14ac:dyDescent="0.15">
      <c r="C367">
        <v>295</v>
      </c>
      <c r="D367" s="22">
        <f>IF(実施計画様式!D367="",0,IFERROR(VLOOKUP(実施計画様式!D367,―!A:B,2,FALSE),"error"))</f>
        <v>0</v>
      </c>
      <c r="E367">
        <f>IF(実施計画様式!E367="",0,IFERROR(VLOOKUP(実施計画様式!E367,―!$C$40:$D$47,2,FALSE),"error"))</f>
        <v>0</v>
      </c>
      <c r="F367">
        <f>IF(実施計画様式!F367="",0,IFERROR(VLOOKUP(実施計画様式!F367,―!$E$2:$F$2,2,FALSE),"error"))</f>
        <v>0</v>
      </c>
      <c r="G367">
        <f>IFERROR(VLOOKUP(実施計画様式!G367,―!$G$2:$H$2,2,FALSE),0)</f>
        <v>0</v>
      </c>
      <c r="H367">
        <f>IF(実施計画様式!H367="",0,1)</f>
        <v>0</v>
      </c>
      <c r="I367">
        <f>IF(実施計画様式!I367="",0,IFERROR(VLOOKUP(実施計画様式!I367,―!$I$2:$J$2,2,FALSE),"error"))</f>
        <v>0</v>
      </c>
      <c r="J367">
        <f>IF(実施計画様式!J367="",0,1)</f>
        <v>0</v>
      </c>
      <c r="K367">
        <f>IF(実施計画様式!K367="",0,IFERROR(VLOOKUP(実施計画様式!K367,―!K:L,2,FALSE),"error"))</f>
        <v>0</v>
      </c>
      <c r="L367">
        <f>IF(実施計画様式!L367="",0,IFERROR(VLOOKUP(実施計画様式!L367,―!$M$2:$N$2,2,FALSE),"error"))</f>
        <v>0</v>
      </c>
      <c r="M367">
        <f>IFERROR(VLOOKUP(実施計画様式!M367,―!O:P,2,FALSE),0)</f>
        <v>0</v>
      </c>
      <c r="N367">
        <f>IF(実施計画様式!N367="",0,IFERROR(VLOOKUP(実施計画様式!N367,―!$O$1:$P$12,2,FALSE),"error"))</f>
        <v>0</v>
      </c>
      <c r="O367">
        <f>IF(実施計画様式!O367="",0,IFERROR(VLOOKUP(実施計画様式!O367,―!$O$1:$P$12,2,FALSE),"error"))</f>
        <v>0</v>
      </c>
      <c r="P367">
        <f>IF(実施計画様式!P367="",0,IFERROR(VLOOKUP(実施計画様式!P367,―!$O$1:$P$12,2,FALSE),"error"))</f>
        <v>0</v>
      </c>
      <c r="Q367">
        <f>IF(実施計画様式!Q367="",0,1)</f>
        <v>0</v>
      </c>
      <c r="R367" t="s">
        <v>7625</v>
      </c>
      <c r="S367" t="s">
        <v>7625</v>
      </c>
      <c r="T367">
        <f>IF(実施計画様式!T367="",0,1)</f>
        <v>0</v>
      </c>
      <c r="U367">
        <f>IF(実施計画様式!U367="",0,1)</f>
        <v>0</v>
      </c>
      <c r="V367">
        <f>IF(実施計画様式!V367="",0,1)</f>
        <v>0</v>
      </c>
      <c r="W367">
        <f>IF(実施計画様式!W367="",0,1)</f>
        <v>0</v>
      </c>
      <c r="X367">
        <f>IF(実施計画様式!X367="",0,1)</f>
        <v>0</v>
      </c>
      <c r="Y367">
        <f>IF(実施計画様式!Y367="",0,1)</f>
        <v>0</v>
      </c>
      <c r="Z367">
        <f>IF(実施計画様式!Z367="",0,1)</f>
        <v>0</v>
      </c>
      <c r="AA367">
        <f>IF(実施計画様式!AA367="",0,1)</f>
        <v>0</v>
      </c>
      <c r="AB367">
        <f>IF(実施計画様式!AB367="",0,IFERROR(VLOOKUP(実施計画様式!AB367,―!$Q$2:$R$3,2,FALSE),"error"))</f>
        <v>0</v>
      </c>
      <c r="AC367">
        <f>IF(実施計画様式!AC367="",0,IFERROR(VLOOKUP(実施計画様式!AC367,―!$S$2:$T$3,2,FALSE),"error"))</f>
        <v>0</v>
      </c>
      <c r="AD367">
        <f>IF(実施計画様式!AD367="",0,IFERROR(VLOOKUP(実施計画様式!AD367,―!$U$2:$V$3,2,FALSE),"error"))</f>
        <v>0</v>
      </c>
      <c r="AE367">
        <f>IF(実施計画様式!AE367="",0,IFERROR(VLOOKUP(実施計画様式!AE367,―!$W$2:$X$3,2,FALSE),"error"))</f>
        <v>0</v>
      </c>
      <c r="AF367">
        <f>IF(実施計画様式!AF367="",0,IFERROR(VLOOKUP(実施計画様式!AF367,―!$AP$29:$AQ$29,2,FALSE),"error"))</f>
        <v>0</v>
      </c>
      <c r="AG367">
        <f>IF(実施計画様式!AG367="",0,IFERROR(VLOOKUP(実施計画様式!AG367,―!Y:Z,2,FALSE),"error"))</f>
        <v>0</v>
      </c>
      <c r="AH367">
        <f>IF(実施計画様式!AH367="",0,IFERROR(VLOOKUP(実施計画様式!AH367,―!AA:AB,2,FALSE),"error"))</f>
        <v>0</v>
      </c>
      <c r="AI367">
        <f>IF(実施計画様式!AI367="",0,IFERROR(VLOOKUP(実施計画様式!AI367,―!AN:AO,2,FALSE),"error"))</f>
        <v>0</v>
      </c>
      <c r="AJ367">
        <f>IF(実施計画様式!AJ367="",0,IFERROR(VLOOKUP(実施計画様式!AJ367,―!AN:AO,2,FALSE),"error"))</f>
        <v>0</v>
      </c>
      <c r="AK367">
        <f>IF(実施計画様式!AK367="",0,IFERROR(VLOOKUP(実施計画様式!AK367,―!AN:AO,2,FALSE),"error"))</f>
        <v>0</v>
      </c>
      <c r="AL367">
        <f>IF(実施計画様式!AL367="",0,1)</f>
        <v>0</v>
      </c>
      <c r="AM367">
        <f>IF(実施計画様式!AM367="",0,IFERROR(VLOOKUP(実施計画様式!AM367,―!$AP$10:$AQ$23,2,FALSE),"error"))</f>
        <v>0</v>
      </c>
      <c r="AN367">
        <f>IF(実施計画様式!AN367="",0,IFERROR(VLOOKUP(実施計画様式!AN367,―!$AP$39:$AQ$44,2,FALSE),"error"))</f>
        <v>0</v>
      </c>
      <c r="AO367">
        <f>IF(実施計画様式!AO367="",0,IFERROR(VLOOKUP(実施計画様式!AO367,参考資料1_対象分野リスト!$B$2:$C$46,2,FALSE),"error"))</f>
        <v>0</v>
      </c>
      <c r="AP367">
        <f>IF(実施計画様式!AP367="",0,IFERROR(VLOOKUP(実施計画様式!AP367,参考資料1_対象分野リスト!$B$2:$C$46,2,FALSE),"error"))</f>
        <v>0</v>
      </c>
      <c r="AQ367">
        <f>IF(実施計画様式!AQ367="",0,IFERROR(VLOOKUP(実施計画様式!AQ367,参考資料1_対象分野リスト!$B$2:$C$46,2,FALSE),"error"))</f>
        <v>0</v>
      </c>
      <c r="AR367">
        <f>IF(実施計画様式!AR367="",0,IFERROR(VLOOKUP(実施計画様式!AR367,参考資料1_対象分野リスト!$B$2:$C$46,2,FALSE),"error"))</f>
        <v>0</v>
      </c>
      <c r="AS367">
        <f>IF(実施計画様式!AS367="",0,IFERROR(VLOOKUP(実施計画様式!AS367,参考資料1_対象分野リスト!$E$5:$F$35,2,FALSE),"error"))</f>
        <v>0</v>
      </c>
      <c r="BB367">
        <f>IF(実施計画様式!BB367="",0,IFERROR(VLOOKUP(実施計画様式!BB367,―!AK:AL,2,FALSE),"error"))</f>
        <v>0</v>
      </c>
      <c r="BC367" t="str">
        <f t="shared" si="33"/>
        <v/>
      </c>
      <c r="BF367">
        <v>99</v>
      </c>
      <c r="BG367" t="str">
        <f t="shared" si="36"/>
        <v/>
      </c>
      <c r="BH367" t="str">
        <f>IF(AG367&gt;0,IF(VLOOKUP($B$62,―!$Y$2:$Z$25,2,FALSE)&lt;分岐管理シート!AG367,"予算化方法","予算化方法_未定なし"),"")</f>
        <v/>
      </c>
      <c r="BI367" t="str">
        <f t="shared" si="37"/>
        <v/>
      </c>
      <c r="BJ367" t="str">
        <f t="shared" si="38"/>
        <v/>
      </c>
      <c r="BK367" t="str">
        <f t="shared" si="39"/>
        <v/>
      </c>
      <c r="BL367" t="str">
        <f>_xlfn.IFNA(IF(AND(D367=1,M367=1),INDEX(―!$O$20:$P$26,MATCH(分岐管理シート!N367*100,―!$P$20:$P$26,0),1),""),"")</f>
        <v/>
      </c>
      <c r="BM367" t="str">
        <f>_xlfn.IFNA(IF(AND(D367=1,M367=1),INDEX(―!$O$17:$P$19,MATCH(9-分岐管理シート!N367-分岐管理シート!O367,―!$P$17:$P$19,0),1),""),"")</f>
        <v/>
      </c>
      <c r="BN367" t="str">
        <f>IF(AE367&lt;2,"",―!$AP$28)</f>
        <v/>
      </c>
      <c r="BO367" t="str">
        <f t="shared" si="35"/>
        <v/>
      </c>
      <c r="BP367" t="str">
        <f t="shared" si="40"/>
        <v/>
      </c>
      <c r="BR367">
        <f t="shared" si="34"/>
        <v>0</v>
      </c>
    </row>
    <row r="368" spans="3:70" x14ac:dyDescent="0.15">
      <c r="C368">
        <v>296</v>
      </c>
      <c r="D368" s="22">
        <f>IF(実施計画様式!D368="",0,IFERROR(VLOOKUP(実施計画様式!D368,―!A:B,2,FALSE),"error"))</f>
        <v>0</v>
      </c>
      <c r="E368">
        <f>IF(実施計画様式!E368="",0,IFERROR(VLOOKUP(実施計画様式!E368,―!$C$40:$D$47,2,FALSE),"error"))</f>
        <v>0</v>
      </c>
      <c r="F368">
        <f>IF(実施計画様式!F368="",0,IFERROR(VLOOKUP(実施計画様式!F368,―!$E$2:$F$2,2,FALSE),"error"))</f>
        <v>0</v>
      </c>
      <c r="G368">
        <f>IFERROR(VLOOKUP(実施計画様式!G368,―!$G$2:$H$2,2,FALSE),0)</f>
        <v>0</v>
      </c>
      <c r="H368">
        <f>IF(実施計画様式!H368="",0,1)</f>
        <v>0</v>
      </c>
      <c r="I368">
        <f>IF(実施計画様式!I368="",0,IFERROR(VLOOKUP(実施計画様式!I368,―!$I$2:$J$2,2,FALSE),"error"))</f>
        <v>0</v>
      </c>
      <c r="J368">
        <f>IF(実施計画様式!J368="",0,1)</f>
        <v>0</v>
      </c>
      <c r="K368">
        <f>IF(実施計画様式!K368="",0,IFERROR(VLOOKUP(実施計画様式!K368,―!K:L,2,FALSE),"error"))</f>
        <v>0</v>
      </c>
      <c r="L368">
        <f>IF(実施計画様式!L368="",0,IFERROR(VLOOKUP(実施計画様式!L368,―!$M$2:$N$2,2,FALSE),"error"))</f>
        <v>0</v>
      </c>
      <c r="M368">
        <f>IFERROR(VLOOKUP(実施計画様式!M368,―!O:P,2,FALSE),0)</f>
        <v>0</v>
      </c>
      <c r="N368">
        <f>IF(実施計画様式!N368="",0,IFERROR(VLOOKUP(実施計画様式!N368,―!$O$1:$P$12,2,FALSE),"error"))</f>
        <v>0</v>
      </c>
      <c r="O368">
        <f>IF(実施計画様式!O368="",0,IFERROR(VLOOKUP(実施計画様式!O368,―!$O$1:$P$12,2,FALSE),"error"))</f>
        <v>0</v>
      </c>
      <c r="P368">
        <f>IF(実施計画様式!P368="",0,IFERROR(VLOOKUP(実施計画様式!P368,―!$O$1:$P$12,2,FALSE),"error"))</f>
        <v>0</v>
      </c>
      <c r="Q368">
        <f>IF(実施計画様式!Q368="",0,1)</f>
        <v>0</v>
      </c>
      <c r="R368" t="s">
        <v>7625</v>
      </c>
      <c r="S368" t="s">
        <v>7625</v>
      </c>
      <c r="T368">
        <f>IF(実施計画様式!T368="",0,1)</f>
        <v>0</v>
      </c>
      <c r="U368">
        <f>IF(実施計画様式!U368="",0,1)</f>
        <v>0</v>
      </c>
      <c r="V368">
        <f>IF(実施計画様式!V368="",0,1)</f>
        <v>0</v>
      </c>
      <c r="W368">
        <f>IF(実施計画様式!W368="",0,1)</f>
        <v>0</v>
      </c>
      <c r="X368">
        <f>IF(実施計画様式!X368="",0,1)</f>
        <v>0</v>
      </c>
      <c r="Y368">
        <f>IF(実施計画様式!Y368="",0,1)</f>
        <v>0</v>
      </c>
      <c r="Z368">
        <f>IF(実施計画様式!Z368="",0,1)</f>
        <v>0</v>
      </c>
      <c r="AA368">
        <f>IF(実施計画様式!AA368="",0,1)</f>
        <v>0</v>
      </c>
      <c r="AB368">
        <f>IF(実施計画様式!AB368="",0,IFERROR(VLOOKUP(実施計画様式!AB368,―!$Q$2:$R$3,2,FALSE),"error"))</f>
        <v>0</v>
      </c>
      <c r="AC368">
        <f>IF(実施計画様式!AC368="",0,IFERROR(VLOOKUP(実施計画様式!AC368,―!$S$2:$T$3,2,FALSE),"error"))</f>
        <v>0</v>
      </c>
      <c r="AD368">
        <f>IF(実施計画様式!AD368="",0,IFERROR(VLOOKUP(実施計画様式!AD368,―!$U$2:$V$3,2,FALSE),"error"))</f>
        <v>0</v>
      </c>
      <c r="AE368">
        <f>IF(実施計画様式!AE368="",0,IFERROR(VLOOKUP(実施計画様式!AE368,―!$W$2:$X$3,2,FALSE),"error"))</f>
        <v>0</v>
      </c>
      <c r="AF368">
        <f>IF(実施計画様式!AF368="",0,IFERROR(VLOOKUP(実施計画様式!AF368,―!$AP$29:$AQ$29,2,FALSE),"error"))</f>
        <v>0</v>
      </c>
      <c r="AG368">
        <f>IF(実施計画様式!AG368="",0,IFERROR(VLOOKUP(実施計画様式!AG368,―!Y:Z,2,FALSE),"error"))</f>
        <v>0</v>
      </c>
      <c r="AH368">
        <f>IF(実施計画様式!AH368="",0,IFERROR(VLOOKUP(実施計画様式!AH368,―!AA:AB,2,FALSE),"error"))</f>
        <v>0</v>
      </c>
      <c r="AI368">
        <f>IF(実施計画様式!AI368="",0,IFERROR(VLOOKUP(実施計画様式!AI368,―!AN:AO,2,FALSE),"error"))</f>
        <v>0</v>
      </c>
      <c r="AJ368">
        <f>IF(実施計画様式!AJ368="",0,IFERROR(VLOOKUP(実施計画様式!AJ368,―!AN:AO,2,FALSE),"error"))</f>
        <v>0</v>
      </c>
      <c r="AK368">
        <f>IF(実施計画様式!AK368="",0,IFERROR(VLOOKUP(実施計画様式!AK368,―!AN:AO,2,FALSE),"error"))</f>
        <v>0</v>
      </c>
      <c r="AL368">
        <f>IF(実施計画様式!AL368="",0,1)</f>
        <v>0</v>
      </c>
      <c r="AM368">
        <f>IF(実施計画様式!AM368="",0,IFERROR(VLOOKUP(実施計画様式!AM368,―!$AP$10:$AQ$23,2,FALSE),"error"))</f>
        <v>0</v>
      </c>
      <c r="AN368">
        <f>IF(実施計画様式!AN368="",0,IFERROR(VLOOKUP(実施計画様式!AN368,―!$AP$39:$AQ$44,2,FALSE),"error"))</f>
        <v>0</v>
      </c>
      <c r="AO368">
        <f>IF(実施計画様式!AO368="",0,IFERROR(VLOOKUP(実施計画様式!AO368,参考資料1_対象分野リスト!$B$2:$C$46,2,FALSE),"error"))</f>
        <v>0</v>
      </c>
      <c r="AP368">
        <f>IF(実施計画様式!AP368="",0,IFERROR(VLOOKUP(実施計画様式!AP368,参考資料1_対象分野リスト!$B$2:$C$46,2,FALSE),"error"))</f>
        <v>0</v>
      </c>
      <c r="AQ368">
        <f>IF(実施計画様式!AQ368="",0,IFERROR(VLOOKUP(実施計画様式!AQ368,参考資料1_対象分野リスト!$B$2:$C$46,2,FALSE),"error"))</f>
        <v>0</v>
      </c>
      <c r="AR368">
        <f>IF(実施計画様式!AR368="",0,IFERROR(VLOOKUP(実施計画様式!AR368,参考資料1_対象分野リスト!$B$2:$C$46,2,FALSE),"error"))</f>
        <v>0</v>
      </c>
      <c r="AS368">
        <f>IF(実施計画様式!AS368="",0,IFERROR(VLOOKUP(実施計画様式!AS368,参考資料1_対象分野リスト!$E$5:$F$35,2,FALSE),"error"))</f>
        <v>0</v>
      </c>
      <c r="BB368">
        <f>IF(実施計画様式!BB368="",0,IFERROR(VLOOKUP(実施計画様式!BB368,―!AK:AL,2,FALSE),"error"))</f>
        <v>0</v>
      </c>
      <c r="BC368" t="str">
        <f t="shared" si="33"/>
        <v/>
      </c>
      <c r="BF368">
        <v>99</v>
      </c>
      <c r="BG368" t="str">
        <f t="shared" si="36"/>
        <v/>
      </c>
      <c r="BH368" t="str">
        <f>IF(AG368&gt;0,IF(VLOOKUP($B$62,―!$Y$2:$Z$25,2,FALSE)&lt;分岐管理シート!AG368,"予算化方法","予算化方法_未定なし"),"")</f>
        <v/>
      </c>
      <c r="BI368" t="str">
        <f t="shared" si="37"/>
        <v/>
      </c>
      <c r="BJ368" t="str">
        <f t="shared" si="38"/>
        <v/>
      </c>
      <c r="BK368" t="str">
        <f t="shared" si="39"/>
        <v/>
      </c>
      <c r="BL368" t="str">
        <f>_xlfn.IFNA(IF(AND(D368=1,M368=1),INDEX(―!$O$20:$P$26,MATCH(分岐管理シート!N368*100,―!$P$20:$P$26,0),1),""),"")</f>
        <v/>
      </c>
      <c r="BM368" t="str">
        <f>_xlfn.IFNA(IF(AND(D368=1,M368=1),INDEX(―!$O$17:$P$19,MATCH(9-分岐管理シート!N368-分岐管理シート!O368,―!$P$17:$P$19,0),1),""),"")</f>
        <v/>
      </c>
      <c r="BN368" t="str">
        <f>IF(AE368&lt;2,"",―!$AP$28)</f>
        <v/>
      </c>
      <c r="BO368" t="str">
        <f t="shared" si="35"/>
        <v/>
      </c>
      <c r="BP368" t="str">
        <f t="shared" si="40"/>
        <v/>
      </c>
      <c r="BR368">
        <f t="shared" si="34"/>
        <v>0</v>
      </c>
    </row>
    <row r="369" spans="3:70" x14ac:dyDescent="0.15">
      <c r="C369">
        <v>297</v>
      </c>
      <c r="D369" s="22">
        <f>IF(実施計画様式!D369="",0,IFERROR(VLOOKUP(実施計画様式!D369,―!A:B,2,FALSE),"error"))</f>
        <v>0</v>
      </c>
      <c r="E369">
        <f>IF(実施計画様式!E369="",0,IFERROR(VLOOKUP(実施計画様式!E369,―!$C$40:$D$47,2,FALSE),"error"))</f>
        <v>0</v>
      </c>
      <c r="F369">
        <f>IF(実施計画様式!F369="",0,IFERROR(VLOOKUP(実施計画様式!F369,―!$E$2:$F$2,2,FALSE),"error"))</f>
        <v>0</v>
      </c>
      <c r="G369">
        <f>IFERROR(VLOOKUP(実施計画様式!G369,―!$G$2:$H$2,2,FALSE),0)</f>
        <v>0</v>
      </c>
      <c r="H369">
        <f>IF(実施計画様式!H369="",0,1)</f>
        <v>0</v>
      </c>
      <c r="I369">
        <f>IF(実施計画様式!I369="",0,IFERROR(VLOOKUP(実施計画様式!I369,―!$I$2:$J$2,2,FALSE),"error"))</f>
        <v>0</v>
      </c>
      <c r="J369">
        <f>IF(実施計画様式!J369="",0,1)</f>
        <v>0</v>
      </c>
      <c r="K369">
        <f>IF(実施計画様式!K369="",0,IFERROR(VLOOKUP(実施計画様式!K369,―!K:L,2,FALSE),"error"))</f>
        <v>0</v>
      </c>
      <c r="L369">
        <f>IF(実施計画様式!L369="",0,IFERROR(VLOOKUP(実施計画様式!L369,―!$M$2:$N$2,2,FALSE),"error"))</f>
        <v>0</v>
      </c>
      <c r="M369">
        <f>IFERROR(VLOOKUP(実施計画様式!M369,―!O:P,2,FALSE),0)</f>
        <v>0</v>
      </c>
      <c r="N369">
        <f>IF(実施計画様式!N369="",0,IFERROR(VLOOKUP(実施計画様式!N369,―!$O$1:$P$12,2,FALSE),"error"))</f>
        <v>0</v>
      </c>
      <c r="O369">
        <f>IF(実施計画様式!O369="",0,IFERROR(VLOOKUP(実施計画様式!O369,―!$O$1:$P$12,2,FALSE),"error"))</f>
        <v>0</v>
      </c>
      <c r="P369">
        <f>IF(実施計画様式!P369="",0,IFERROR(VLOOKUP(実施計画様式!P369,―!$O$1:$P$12,2,FALSE),"error"))</f>
        <v>0</v>
      </c>
      <c r="Q369">
        <f>IF(実施計画様式!Q369="",0,1)</f>
        <v>0</v>
      </c>
      <c r="R369" t="s">
        <v>7625</v>
      </c>
      <c r="S369" t="s">
        <v>7625</v>
      </c>
      <c r="T369">
        <f>IF(実施計画様式!T369="",0,1)</f>
        <v>0</v>
      </c>
      <c r="U369">
        <f>IF(実施計画様式!U369="",0,1)</f>
        <v>0</v>
      </c>
      <c r="V369">
        <f>IF(実施計画様式!V369="",0,1)</f>
        <v>0</v>
      </c>
      <c r="W369">
        <f>IF(実施計画様式!W369="",0,1)</f>
        <v>0</v>
      </c>
      <c r="X369">
        <f>IF(実施計画様式!X369="",0,1)</f>
        <v>0</v>
      </c>
      <c r="Y369">
        <f>IF(実施計画様式!Y369="",0,1)</f>
        <v>0</v>
      </c>
      <c r="Z369">
        <f>IF(実施計画様式!Z369="",0,1)</f>
        <v>0</v>
      </c>
      <c r="AA369">
        <f>IF(実施計画様式!AA369="",0,1)</f>
        <v>0</v>
      </c>
      <c r="AB369">
        <f>IF(実施計画様式!AB369="",0,IFERROR(VLOOKUP(実施計画様式!AB369,―!$Q$2:$R$3,2,FALSE),"error"))</f>
        <v>0</v>
      </c>
      <c r="AC369">
        <f>IF(実施計画様式!AC369="",0,IFERROR(VLOOKUP(実施計画様式!AC369,―!$S$2:$T$3,2,FALSE),"error"))</f>
        <v>0</v>
      </c>
      <c r="AD369">
        <f>IF(実施計画様式!AD369="",0,IFERROR(VLOOKUP(実施計画様式!AD369,―!$U$2:$V$3,2,FALSE),"error"))</f>
        <v>0</v>
      </c>
      <c r="AE369">
        <f>IF(実施計画様式!AE369="",0,IFERROR(VLOOKUP(実施計画様式!AE369,―!$W$2:$X$3,2,FALSE),"error"))</f>
        <v>0</v>
      </c>
      <c r="AF369">
        <f>IF(実施計画様式!AF369="",0,IFERROR(VLOOKUP(実施計画様式!AF369,―!$AP$29:$AQ$29,2,FALSE),"error"))</f>
        <v>0</v>
      </c>
      <c r="AG369">
        <f>IF(実施計画様式!AG369="",0,IFERROR(VLOOKUP(実施計画様式!AG369,―!Y:Z,2,FALSE),"error"))</f>
        <v>0</v>
      </c>
      <c r="AH369">
        <f>IF(実施計画様式!AH369="",0,IFERROR(VLOOKUP(実施計画様式!AH369,―!AA:AB,2,FALSE),"error"))</f>
        <v>0</v>
      </c>
      <c r="AI369">
        <f>IF(実施計画様式!AI369="",0,IFERROR(VLOOKUP(実施計画様式!AI369,―!AN:AO,2,FALSE),"error"))</f>
        <v>0</v>
      </c>
      <c r="AJ369">
        <f>IF(実施計画様式!AJ369="",0,IFERROR(VLOOKUP(実施計画様式!AJ369,―!AN:AO,2,FALSE),"error"))</f>
        <v>0</v>
      </c>
      <c r="AK369">
        <f>IF(実施計画様式!AK369="",0,IFERROR(VLOOKUP(実施計画様式!AK369,―!AN:AO,2,FALSE),"error"))</f>
        <v>0</v>
      </c>
      <c r="AL369">
        <f>IF(実施計画様式!AL369="",0,1)</f>
        <v>0</v>
      </c>
      <c r="AM369">
        <f>IF(実施計画様式!AM369="",0,IFERROR(VLOOKUP(実施計画様式!AM369,―!$AP$10:$AQ$23,2,FALSE),"error"))</f>
        <v>0</v>
      </c>
      <c r="AN369">
        <f>IF(実施計画様式!AN369="",0,IFERROR(VLOOKUP(実施計画様式!AN369,―!$AP$39:$AQ$44,2,FALSE),"error"))</f>
        <v>0</v>
      </c>
      <c r="AO369">
        <f>IF(実施計画様式!AO369="",0,IFERROR(VLOOKUP(実施計画様式!AO369,参考資料1_対象分野リスト!$B$2:$C$46,2,FALSE),"error"))</f>
        <v>0</v>
      </c>
      <c r="AP369">
        <f>IF(実施計画様式!AP369="",0,IFERROR(VLOOKUP(実施計画様式!AP369,参考資料1_対象分野リスト!$B$2:$C$46,2,FALSE),"error"))</f>
        <v>0</v>
      </c>
      <c r="AQ369">
        <f>IF(実施計画様式!AQ369="",0,IFERROR(VLOOKUP(実施計画様式!AQ369,参考資料1_対象分野リスト!$B$2:$C$46,2,FALSE),"error"))</f>
        <v>0</v>
      </c>
      <c r="AR369">
        <f>IF(実施計画様式!AR369="",0,IFERROR(VLOOKUP(実施計画様式!AR369,参考資料1_対象分野リスト!$B$2:$C$46,2,FALSE),"error"))</f>
        <v>0</v>
      </c>
      <c r="AS369">
        <f>IF(実施計画様式!AS369="",0,IFERROR(VLOOKUP(実施計画様式!AS369,参考資料1_対象分野リスト!$E$5:$F$35,2,FALSE),"error"))</f>
        <v>0</v>
      </c>
      <c r="BB369">
        <f>IF(実施計画様式!BB369="",0,IFERROR(VLOOKUP(実施計画様式!BB369,―!AK:AL,2,FALSE),"error"))</f>
        <v>0</v>
      </c>
      <c r="BC369" t="str">
        <f t="shared" si="33"/>
        <v/>
      </c>
      <c r="BF369">
        <v>99</v>
      </c>
      <c r="BG369" t="str">
        <f t="shared" si="36"/>
        <v/>
      </c>
      <c r="BH369" t="str">
        <f>IF(AG369&gt;0,IF(VLOOKUP($B$62,―!$Y$2:$Z$25,2,FALSE)&lt;分岐管理シート!AG369,"予算化方法","予算化方法_未定なし"),"")</f>
        <v/>
      </c>
      <c r="BI369" t="str">
        <f t="shared" si="37"/>
        <v/>
      </c>
      <c r="BJ369" t="str">
        <f t="shared" si="38"/>
        <v/>
      </c>
      <c r="BK369" t="str">
        <f t="shared" si="39"/>
        <v/>
      </c>
      <c r="BL369" t="str">
        <f>_xlfn.IFNA(IF(AND(D369=1,M369=1),INDEX(―!$O$20:$P$26,MATCH(分岐管理シート!N369*100,―!$P$20:$P$26,0),1),""),"")</f>
        <v/>
      </c>
      <c r="BM369" t="str">
        <f>_xlfn.IFNA(IF(AND(D369=1,M369=1),INDEX(―!$O$17:$P$19,MATCH(9-分岐管理シート!N369-分岐管理シート!O369,―!$P$17:$P$19,0),1),""),"")</f>
        <v/>
      </c>
      <c r="BN369" t="str">
        <f>IF(AE369&lt;2,"",―!$AP$28)</f>
        <v/>
      </c>
      <c r="BO369" t="str">
        <f t="shared" si="35"/>
        <v/>
      </c>
      <c r="BP369" t="str">
        <f t="shared" si="40"/>
        <v/>
      </c>
      <c r="BR369">
        <f t="shared" si="34"/>
        <v>0</v>
      </c>
    </row>
    <row r="370" spans="3:70" x14ac:dyDescent="0.15">
      <c r="C370">
        <v>298</v>
      </c>
      <c r="D370" s="22">
        <f>IF(実施計画様式!D370="",0,IFERROR(VLOOKUP(実施計画様式!D370,―!A:B,2,FALSE),"error"))</f>
        <v>0</v>
      </c>
      <c r="E370">
        <f>IF(実施計画様式!E370="",0,IFERROR(VLOOKUP(実施計画様式!E370,―!$C$40:$D$47,2,FALSE),"error"))</f>
        <v>0</v>
      </c>
      <c r="F370">
        <f>IF(実施計画様式!F370="",0,IFERROR(VLOOKUP(実施計画様式!F370,―!$E$2:$F$2,2,FALSE),"error"))</f>
        <v>0</v>
      </c>
      <c r="G370">
        <f>IFERROR(VLOOKUP(実施計画様式!G370,―!$G$2:$H$2,2,FALSE),0)</f>
        <v>0</v>
      </c>
      <c r="H370">
        <f>IF(実施計画様式!H370="",0,1)</f>
        <v>0</v>
      </c>
      <c r="I370">
        <f>IF(実施計画様式!I370="",0,IFERROR(VLOOKUP(実施計画様式!I370,―!$I$2:$J$2,2,FALSE),"error"))</f>
        <v>0</v>
      </c>
      <c r="J370">
        <f>IF(実施計画様式!J370="",0,1)</f>
        <v>0</v>
      </c>
      <c r="K370">
        <f>IF(実施計画様式!K370="",0,IFERROR(VLOOKUP(実施計画様式!K370,―!K:L,2,FALSE),"error"))</f>
        <v>0</v>
      </c>
      <c r="L370">
        <f>IF(実施計画様式!L370="",0,IFERROR(VLOOKUP(実施計画様式!L370,―!$M$2:$N$2,2,FALSE),"error"))</f>
        <v>0</v>
      </c>
      <c r="M370">
        <f>IFERROR(VLOOKUP(実施計画様式!M370,―!O:P,2,FALSE),0)</f>
        <v>0</v>
      </c>
      <c r="N370">
        <f>IF(実施計画様式!N370="",0,IFERROR(VLOOKUP(実施計画様式!N370,―!$O$1:$P$12,2,FALSE),"error"))</f>
        <v>0</v>
      </c>
      <c r="O370">
        <f>IF(実施計画様式!O370="",0,IFERROR(VLOOKUP(実施計画様式!O370,―!$O$1:$P$12,2,FALSE),"error"))</f>
        <v>0</v>
      </c>
      <c r="P370">
        <f>IF(実施計画様式!P370="",0,IFERROR(VLOOKUP(実施計画様式!P370,―!$O$1:$P$12,2,FALSE),"error"))</f>
        <v>0</v>
      </c>
      <c r="Q370">
        <f>IF(実施計画様式!Q370="",0,1)</f>
        <v>0</v>
      </c>
      <c r="R370" t="s">
        <v>7625</v>
      </c>
      <c r="S370" t="s">
        <v>7625</v>
      </c>
      <c r="T370">
        <f>IF(実施計画様式!T370="",0,1)</f>
        <v>0</v>
      </c>
      <c r="U370">
        <f>IF(実施計画様式!U370="",0,1)</f>
        <v>0</v>
      </c>
      <c r="V370">
        <f>IF(実施計画様式!V370="",0,1)</f>
        <v>0</v>
      </c>
      <c r="W370">
        <f>IF(実施計画様式!W370="",0,1)</f>
        <v>0</v>
      </c>
      <c r="X370">
        <f>IF(実施計画様式!X370="",0,1)</f>
        <v>0</v>
      </c>
      <c r="Y370">
        <f>IF(実施計画様式!Y370="",0,1)</f>
        <v>0</v>
      </c>
      <c r="Z370">
        <f>IF(実施計画様式!Z370="",0,1)</f>
        <v>0</v>
      </c>
      <c r="AA370">
        <f>IF(実施計画様式!AA370="",0,1)</f>
        <v>0</v>
      </c>
      <c r="AB370">
        <f>IF(実施計画様式!AB370="",0,IFERROR(VLOOKUP(実施計画様式!AB370,―!$Q$2:$R$3,2,FALSE),"error"))</f>
        <v>0</v>
      </c>
      <c r="AC370">
        <f>IF(実施計画様式!AC370="",0,IFERROR(VLOOKUP(実施計画様式!AC370,―!$S$2:$T$3,2,FALSE),"error"))</f>
        <v>0</v>
      </c>
      <c r="AD370">
        <f>IF(実施計画様式!AD370="",0,IFERROR(VLOOKUP(実施計画様式!AD370,―!$U$2:$V$3,2,FALSE),"error"))</f>
        <v>0</v>
      </c>
      <c r="AE370">
        <f>IF(実施計画様式!AE370="",0,IFERROR(VLOOKUP(実施計画様式!AE370,―!$W$2:$X$3,2,FALSE),"error"))</f>
        <v>0</v>
      </c>
      <c r="AF370">
        <f>IF(実施計画様式!AF370="",0,IFERROR(VLOOKUP(実施計画様式!AF370,―!$AP$29:$AQ$29,2,FALSE),"error"))</f>
        <v>0</v>
      </c>
      <c r="AG370">
        <f>IF(実施計画様式!AG370="",0,IFERROR(VLOOKUP(実施計画様式!AG370,―!Y:Z,2,FALSE),"error"))</f>
        <v>0</v>
      </c>
      <c r="AH370">
        <f>IF(実施計画様式!AH370="",0,IFERROR(VLOOKUP(実施計画様式!AH370,―!AA:AB,2,FALSE),"error"))</f>
        <v>0</v>
      </c>
      <c r="AI370">
        <f>IF(実施計画様式!AI370="",0,IFERROR(VLOOKUP(実施計画様式!AI370,―!AN:AO,2,FALSE),"error"))</f>
        <v>0</v>
      </c>
      <c r="AJ370">
        <f>IF(実施計画様式!AJ370="",0,IFERROR(VLOOKUP(実施計画様式!AJ370,―!AN:AO,2,FALSE),"error"))</f>
        <v>0</v>
      </c>
      <c r="AK370">
        <f>IF(実施計画様式!AK370="",0,IFERROR(VLOOKUP(実施計画様式!AK370,―!AN:AO,2,FALSE),"error"))</f>
        <v>0</v>
      </c>
      <c r="AL370">
        <f>IF(実施計画様式!AL370="",0,1)</f>
        <v>0</v>
      </c>
      <c r="AM370">
        <f>IF(実施計画様式!AM370="",0,IFERROR(VLOOKUP(実施計画様式!AM370,―!$AP$10:$AQ$23,2,FALSE),"error"))</f>
        <v>0</v>
      </c>
      <c r="AN370">
        <f>IF(実施計画様式!AN370="",0,IFERROR(VLOOKUP(実施計画様式!AN370,―!$AP$39:$AQ$44,2,FALSE),"error"))</f>
        <v>0</v>
      </c>
      <c r="AO370">
        <f>IF(実施計画様式!AO370="",0,IFERROR(VLOOKUP(実施計画様式!AO370,参考資料1_対象分野リスト!$B$2:$C$46,2,FALSE),"error"))</f>
        <v>0</v>
      </c>
      <c r="AP370">
        <f>IF(実施計画様式!AP370="",0,IFERROR(VLOOKUP(実施計画様式!AP370,参考資料1_対象分野リスト!$B$2:$C$46,2,FALSE),"error"))</f>
        <v>0</v>
      </c>
      <c r="AQ370">
        <f>IF(実施計画様式!AQ370="",0,IFERROR(VLOOKUP(実施計画様式!AQ370,参考資料1_対象分野リスト!$B$2:$C$46,2,FALSE),"error"))</f>
        <v>0</v>
      </c>
      <c r="AR370">
        <f>IF(実施計画様式!AR370="",0,IFERROR(VLOOKUP(実施計画様式!AR370,参考資料1_対象分野リスト!$B$2:$C$46,2,FALSE),"error"))</f>
        <v>0</v>
      </c>
      <c r="AS370">
        <f>IF(実施計画様式!AS370="",0,IFERROR(VLOOKUP(実施計画様式!AS370,参考資料1_対象分野リスト!$E$5:$F$35,2,FALSE),"error"))</f>
        <v>0</v>
      </c>
      <c r="BB370">
        <f>IF(実施計画様式!BB370="",0,IFERROR(VLOOKUP(実施計画様式!BB370,―!AK:AL,2,FALSE),"error"))</f>
        <v>0</v>
      </c>
      <c r="BC370" t="str">
        <f t="shared" si="33"/>
        <v/>
      </c>
      <c r="BF370">
        <v>99</v>
      </c>
      <c r="BG370" t="str">
        <f t="shared" si="36"/>
        <v/>
      </c>
      <c r="BH370" t="str">
        <f>IF(AG370&gt;0,IF(VLOOKUP($B$62,―!$Y$2:$Z$25,2,FALSE)&lt;分岐管理シート!AG370,"予算化方法","予算化方法_未定なし"),"")</f>
        <v/>
      </c>
      <c r="BI370" t="str">
        <f t="shared" si="37"/>
        <v/>
      </c>
      <c r="BJ370" t="str">
        <f t="shared" si="38"/>
        <v/>
      </c>
      <c r="BK370" t="str">
        <f t="shared" si="39"/>
        <v/>
      </c>
      <c r="BL370" t="str">
        <f>_xlfn.IFNA(IF(AND(D370=1,M370=1),INDEX(―!$O$20:$P$26,MATCH(分岐管理シート!N370*100,―!$P$20:$P$26,0),1),""),"")</f>
        <v/>
      </c>
      <c r="BM370" t="str">
        <f>_xlfn.IFNA(IF(AND(D370=1,M370=1),INDEX(―!$O$17:$P$19,MATCH(9-分岐管理シート!N370-分岐管理シート!O370,―!$P$17:$P$19,0),1),""),"")</f>
        <v/>
      </c>
      <c r="BN370" t="str">
        <f>IF(AE370&lt;2,"",―!$AP$28)</f>
        <v/>
      </c>
      <c r="BO370" t="str">
        <f t="shared" si="35"/>
        <v/>
      </c>
      <c r="BP370" t="str">
        <f t="shared" si="40"/>
        <v/>
      </c>
      <c r="BR370">
        <f t="shared" si="34"/>
        <v>0</v>
      </c>
    </row>
    <row r="371" spans="3:70" x14ac:dyDescent="0.15">
      <c r="C371">
        <v>299</v>
      </c>
      <c r="D371" s="22">
        <f>IF(実施計画様式!D371="",0,IFERROR(VLOOKUP(実施計画様式!D371,―!A:B,2,FALSE),"error"))</f>
        <v>0</v>
      </c>
      <c r="E371">
        <f>IF(実施計画様式!E371="",0,IFERROR(VLOOKUP(実施計画様式!E371,―!$C$40:$D$47,2,FALSE),"error"))</f>
        <v>0</v>
      </c>
      <c r="F371">
        <f>IF(実施計画様式!F371="",0,IFERROR(VLOOKUP(実施計画様式!F371,―!$E$2:$F$2,2,FALSE),"error"))</f>
        <v>0</v>
      </c>
      <c r="G371">
        <f>IFERROR(VLOOKUP(実施計画様式!G371,―!$G$2:$H$2,2,FALSE),0)</f>
        <v>0</v>
      </c>
      <c r="H371">
        <f>IF(実施計画様式!H371="",0,1)</f>
        <v>0</v>
      </c>
      <c r="I371">
        <f>IF(実施計画様式!I371="",0,IFERROR(VLOOKUP(実施計画様式!I371,―!$I$2:$J$2,2,FALSE),"error"))</f>
        <v>0</v>
      </c>
      <c r="J371">
        <f>IF(実施計画様式!J371="",0,1)</f>
        <v>0</v>
      </c>
      <c r="K371">
        <f>IF(実施計画様式!K371="",0,IFERROR(VLOOKUP(実施計画様式!K371,―!K:L,2,FALSE),"error"))</f>
        <v>0</v>
      </c>
      <c r="L371">
        <f>IF(実施計画様式!L371="",0,IFERROR(VLOOKUP(実施計画様式!L371,―!$M$2:$N$2,2,FALSE),"error"))</f>
        <v>0</v>
      </c>
      <c r="M371">
        <f>IFERROR(VLOOKUP(実施計画様式!M371,―!O:P,2,FALSE),0)</f>
        <v>0</v>
      </c>
      <c r="N371">
        <f>IF(実施計画様式!N371="",0,IFERROR(VLOOKUP(実施計画様式!N371,―!$O$1:$P$12,2,FALSE),"error"))</f>
        <v>0</v>
      </c>
      <c r="O371">
        <f>IF(実施計画様式!O371="",0,IFERROR(VLOOKUP(実施計画様式!O371,―!$O$1:$P$12,2,FALSE),"error"))</f>
        <v>0</v>
      </c>
      <c r="P371">
        <f>IF(実施計画様式!P371="",0,IFERROR(VLOOKUP(実施計画様式!P371,―!$O$1:$P$12,2,FALSE),"error"))</f>
        <v>0</v>
      </c>
      <c r="Q371">
        <f>IF(実施計画様式!Q371="",0,1)</f>
        <v>0</v>
      </c>
      <c r="R371" t="s">
        <v>7625</v>
      </c>
      <c r="S371" t="s">
        <v>7625</v>
      </c>
      <c r="T371">
        <f>IF(実施計画様式!T371="",0,1)</f>
        <v>0</v>
      </c>
      <c r="U371">
        <f>IF(実施計画様式!U371="",0,1)</f>
        <v>0</v>
      </c>
      <c r="V371">
        <f>IF(実施計画様式!V371="",0,1)</f>
        <v>0</v>
      </c>
      <c r="W371">
        <f>IF(実施計画様式!W371="",0,1)</f>
        <v>0</v>
      </c>
      <c r="X371">
        <f>IF(実施計画様式!X371="",0,1)</f>
        <v>0</v>
      </c>
      <c r="Y371">
        <f>IF(実施計画様式!Y371="",0,1)</f>
        <v>0</v>
      </c>
      <c r="Z371">
        <f>IF(実施計画様式!Z371="",0,1)</f>
        <v>0</v>
      </c>
      <c r="AA371">
        <f>IF(実施計画様式!AA371="",0,1)</f>
        <v>0</v>
      </c>
      <c r="AB371">
        <f>IF(実施計画様式!AB371="",0,IFERROR(VLOOKUP(実施計画様式!AB371,―!$Q$2:$R$3,2,FALSE),"error"))</f>
        <v>0</v>
      </c>
      <c r="AC371">
        <f>IF(実施計画様式!AC371="",0,IFERROR(VLOOKUP(実施計画様式!AC371,―!$S$2:$T$3,2,FALSE),"error"))</f>
        <v>0</v>
      </c>
      <c r="AD371">
        <f>IF(実施計画様式!AD371="",0,IFERROR(VLOOKUP(実施計画様式!AD371,―!$U$2:$V$3,2,FALSE),"error"))</f>
        <v>0</v>
      </c>
      <c r="AE371">
        <f>IF(実施計画様式!AE371="",0,IFERROR(VLOOKUP(実施計画様式!AE371,―!$W$2:$X$3,2,FALSE),"error"))</f>
        <v>0</v>
      </c>
      <c r="AF371">
        <f>IF(実施計画様式!AF371="",0,IFERROR(VLOOKUP(実施計画様式!AF371,―!$AP$29:$AQ$29,2,FALSE),"error"))</f>
        <v>0</v>
      </c>
      <c r="AG371">
        <f>IF(実施計画様式!AG371="",0,IFERROR(VLOOKUP(実施計画様式!AG371,―!Y:Z,2,FALSE),"error"))</f>
        <v>0</v>
      </c>
      <c r="AH371">
        <f>IF(実施計画様式!AH371="",0,IFERROR(VLOOKUP(実施計画様式!AH371,―!AA:AB,2,FALSE),"error"))</f>
        <v>0</v>
      </c>
      <c r="AI371">
        <f>IF(実施計画様式!AI371="",0,IFERROR(VLOOKUP(実施計画様式!AI371,―!AN:AO,2,FALSE),"error"))</f>
        <v>0</v>
      </c>
      <c r="AJ371">
        <f>IF(実施計画様式!AJ371="",0,IFERROR(VLOOKUP(実施計画様式!AJ371,―!AN:AO,2,FALSE),"error"))</f>
        <v>0</v>
      </c>
      <c r="AK371">
        <f>IF(実施計画様式!AK371="",0,IFERROR(VLOOKUP(実施計画様式!AK371,―!AN:AO,2,FALSE),"error"))</f>
        <v>0</v>
      </c>
      <c r="AL371">
        <f>IF(実施計画様式!AL371="",0,1)</f>
        <v>0</v>
      </c>
      <c r="AM371">
        <f>IF(実施計画様式!AM371="",0,IFERROR(VLOOKUP(実施計画様式!AM371,―!$AP$10:$AQ$23,2,FALSE),"error"))</f>
        <v>0</v>
      </c>
      <c r="AN371">
        <f>IF(実施計画様式!AN371="",0,IFERROR(VLOOKUP(実施計画様式!AN371,―!$AP$39:$AQ$44,2,FALSE),"error"))</f>
        <v>0</v>
      </c>
      <c r="AO371">
        <f>IF(実施計画様式!AO371="",0,IFERROR(VLOOKUP(実施計画様式!AO371,参考資料1_対象分野リスト!$B$2:$C$46,2,FALSE),"error"))</f>
        <v>0</v>
      </c>
      <c r="AP371">
        <f>IF(実施計画様式!AP371="",0,IFERROR(VLOOKUP(実施計画様式!AP371,参考資料1_対象分野リスト!$B$2:$C$46,2,FALSE),"error"))</f>
        <v>0</v>
      </c>
      <c r="AQ371">
        <f>IF(実施計画様式!AQ371="",0,IFERROR(VLOOKUP(実施計画様式!AQ371,参考資料1_対象分野リスト!$B$2:$C$46,2,FALSE),"error"))</f>
        <v>0</v>
      </c>
      <c r="AR371">
        <f>IF(実施計画様式!AR371="",0,IFERROR(VLOOKUP(実施計画様式!AR371,参考資料1_対象分野リスト!$B$2:$C$46,2,FALSE),"error"))</f>
        <v>0</v>
      </c>
      <c r="AS371">
        <f>IF(実施計画様式!AS371="",0,IFERROR(VLOOKUP(実施計画様式!AS371,参考資料1_対象分野リスト!$E$5:$F$35,2,FALSE),"error"))</f>
        <v>0</v>
      </c>
      <c r="BB371">
        <f>IF(実施計画様式!BB371="",0,IFERROR(VLOOKUP(実施計画様式!BB371,―!AK:AL,2,FALSE),"error"))</f>
        <v>0</v>
      </c>
      <c r="BC371" t="str">
        <f t="shared" si="33"/>
        <v/>
      </c>
      <c r="BF371">
        <v>99</v>
      </c>
      <c r="BG371" t="str">
        <f t="shared" si="36"/>
        <v/>
      </c>
      <c r="BH371" t="str">
        <f>IF(AG371&gt;0,IF(VLOOKUP($B$62,―!$Y$2:$Z$25,2,FALSE)&lt;分岐管理シート!AG371,"予算化方法","予算化方法_未定なし"),"")</f>
        <v/>
      </c>
      <c r="BI371" t="str">
        <f t="shared" si="37"/>
        <v/>
      </c>
      <c r="BJ371" t="str">
        <f t="shared" si="38"/>
        <v/>
      </c>
      <c r="BK371" t="str">
        <f t="shared" si="39"/>
        <v/>
      </c>
      <c r="BL371" t="str">
        <f>_xlfn.IFNA(IF(AND(D371=1,M371=1),INDEX(―!$O$20:$P$26,MATCH(分岐管理シート!N371*100,―!$P$20:$P$26,0),1),""),"")</f>
        <v/>
      </c>
      <c r="BM371" t="str">
        <f>_xlfn.IFNA(IF(AND(D371=1,M371=1),INDEX(―!$O$17:$P$19,MATCH(9-分岐管理シート!N371-分岐管理シート!O371,―!$P$17:$P$19,0),1),""),"")</f>
        <v/>
      </c>
      <c r="BN371" t="str">
        <f>IF(AE371&lt;2,"",―!$AP$28)</f>
        <v/>
      </c>
      <c r="BO371" t="str">
        <f t="shared" si="35"/>
        <v/>
      </c>
      <c r="BP371" t="str">
        <f t="shared" si="40"/>
        <v/>
      </c>
      <c r="BR371">
        <f t="shared" si="34"/>
        <v>0</v>
      </c>
    </row>
    <row r="372" spans="3:70" x14ac:dyDescent="0.15">
      <c r="C372">
        <v>300</v>
      </c>
      <c r="D372" s="22">
        <f>IF(実施計画様式!D372="",0,IFERROR(VLOOKUP(実施計画様式!D372,―!A:B,2,FALSE),"error"))</f>
        <v>0</v>
      </c>
      <c r="E372">
        <f>IF(実施計画様式!E372="",0,IFERROR(VLOOKUP(実施計画様式!E372,―!$C$40:$D$47,2,FALSE),"error"))</f>
        <v>0</v>
      </c>
      <c r="F372">
        <f>IF(実施計画様式!F372="",0,IFERROR(VLOOKUP(実施計画様式!F372,―!$E$2:$F$2,2,FALSE),"error"))</f>
        <v>0</v>
      </c>
      <c r="G372">
        <f>IFERROR(VLOOKUP(実施計画様式!G372,―!$G$2:$H$2,2,FALSE),0)</f>
        <v>0</v>
      </c>
      <c r="H372">
        <f>IF(実施計画様式!H372="",0,1)</f>
        <v>0</v>
      </c>
      <c r="I372">
        <f>IF(実施計画様式!I372="",0,IFERROR(VLOOKUP(実施計画様式!I372,―!$I$2:$J$2,2,FALSE),"error"))</f>
        <v>0</v>
      </c>
      <c r="J372">
        <f>IF(実施計画様式!J372="",0,1)</f>
        <v>0</v>
      </c>
      <c r="K372">
        <f>IF(実施計画様式!K372="",0,IFERROR(VLOOKUP(実施計画様式!K372,―!K:L,2,FALSE),"error"))</f>
        <v>0</v>
      </c>
      <c r="L372">
        <f>IF(実施計画様式!L372="",0,IFERROR(VLOOKUP(実施計画様式!L372,―!$M$2:$N$2,2,FALSE),"error"))</f>
        <v>0</v>
      </c>
      <c r="M372">
        <f>IFERROR(VLOOKUP(実施計画様式!M372,―!O:P,2,FALSE),0)</f>
        <v>0</v>
      </c>
      <c r="N372">
        <f>IF(実施計画様式!N372="",0,IFERROR(VLOOKUP(実施計画様式!N372,―!$O$1:$P$12,2,FALSE),"error"))</f>
        <v>0</v>
      </c>
      <c r="O372">
        <f>IF(実施計画様式!O372="",0,IFERROR(VLOOKUP(実施計画様式!O372,―!$O$1:$P$12,2,FALSE),"error"))</f>
        <v>0</v>
      </c>
      <c r="P372">
        <f>IF(実施計画様式!P372="",0,IFERROR(VLOOKUP(実施計画様式!P372,―!$O$1:$P$12,2,FALSE),"error"))</f>
        <v>0</v>
      </c>
      <c r="Q372">
        <f>IF(実施計画様式!Q372="",0,1)</f>
        <v>0</v>
      </c>
      <c r="R372" t="s">
        <v>7625</v>
      </c>
      <c r="S372" t="s">
        <v>7625</v>
      </c>
      <c r="T372">
        <f>IF(実施計画様式!T372="",0,1)</f>
        <v>0</v>
      </c>
      <c r="U372">
        <f>IF(実施計画様式!U372="",0,1)</f>
        <v>0</v>
      </c>
      <c r="V372">
        <f>IF(実施計画様式!V372="",0,1)</f>
        <v>0</v>
      </c>
      <c r="W372">
        <f>IF(実施計画様式!W372="",0,1)</f>
        <v>0</v>
      </c>
      <c r="X372">
        <f>IF(実施計画様式!X372="",0,1)</f>
        <v>0</v>
      </c>
      <c r="Y372">
        <f>IF(実施計画様式!Y372="",0,1)</f>
        <v>0</v>
      </c>
      <c r="Z372">
        <f>IF(実施計画様式!Z372="",0,1)</f>
        <v>0</v>
      </c>
      <c r="AA372">
        <f>IF(実施計画様式!AA372="",0,1)</f>
        <v>0</v>
      </c>
      <c r="AB372">
        <f>IF(実施計画様式!AB372="",0,IFERROR(VLOOKUP(実施計画様式!AB372,―!$Q$2:$R$3,2,FALSE),"error"))</f>
        <v>0</v>
      </c>
      <c r="AC372">
        <f>IF(実施計画様式!AC372="",0,IFERROR(VLOOKUP(実施計画様式!AC372,―!$S$2:$T$3,2,FALSE),"error"))</f>
        <v>0</v>
      </c>
      <c r="AD372">
        <f>IF(実施計画様式!AD372="",0,IFERROR(VLOOKUP(実施計画様式!AD372,―!$U$2:$V$3,2,FALSE),"error"))</f>
        <v>0</v>
      </c>
      <c r="AE372">
        <f>IF(実施計画様式!AE372="",0,IFERROR(VLOOKUP(実施計画様式!AE372,―!$W$2:$X$3,2,FALSE),"error"))</f>
        <v>0</v>
      </c>
      <c r="AF372">
        <f>IF(実施計画様式!AF372="",0,IFERROR(VLOOKUP(実施計画様式!AF372,―!$AP$29:$AQ$29,2,FALSE),"error"))</f>
        <v>0</v>
      </c>
      <c r="AG372">
        <f>IF(実施計画様式!AG372="",0,IFERROR(VLOOKUP(実施計画様式!AG372,―!Y:Z,2,FALSE),"error"))</f>
        <v>0</v>
      </c>
      <c r="AH372">
        <f>IF(実施計画様式!AH372="",0,IFERROR(VLOOKUP(実施計画様式!AH372,―!AA:AB,2,FALSE),"error"))</f>
        <v>0</v>
      </c>
      <c r="AI372">
        <f>IF(実施計画様式!AI372="",0,IFERROR(VLOOKUP(実施計画様式!AI372,―!AN:AO,2,FALSE),"error"))</f>
        <v>0</v>
      </c>
      <c r="AJ372">
        <f>IF(実施計画様式!AJ372="",0,IFERROR(VLOOKUP(実施計画様式!AJ372,―!AN:AO,2,FALSE),"error"))</f>
        <v>0</v>
      </c>
      <c r="AK372">
        <f>IF(実施計画様式!AK372="",0,IFERROR(VLOOKUP(実施計画様式!AK372,―!AN:AO,2,FALSE),"error"))</f>
        <v>0</v>
      </c>
      <c r="AL372">
        <f>IF(実施計画様式!AL372="",0,1)</f>
        <v>0</v>
      </c>
      <c r="AM372">
        <f>IF(実施計画様式!AM372="",0,IFERROR(VLOOKUP(実施計画様式!AM372,―!$AP$10:$AQ$23,2,FALSE),"error"))</f>
        <v>0</v>
      </c>
      <c r="AN372">
        <f>IF(実施計画様式!AN372="",0,IFERROR(VLOOKUP(実施計画様式!AN372,―!$AP$39:$AQ$44,2,FALSE),"error"))</f>
        <v>0</v>
      </c>
      <c r="AO372">
        <f>IF(実施計画様式!AO372="",0,IFERROR(VLOOKUP(実施計画様式!AO372,参考資料1_対象分野リスト!$B$2:$C$46,2,FALSE),"error"))</f>
        <v>0</v>
      </c>
      <c r="AP372">
        <f>IF(実施計画様式!AP372="",0,IFERROR(VLOOKUP(実施計画様式!AP372,参考資料1_対象分野リスト!$B$2:$C$46,2,FALSE),"error"))</f>
        <v>0</v>
      </c>
      <c r="AQ372">
        <f>IF(実施計画様式!AQ372="",0,IFERROR(VLOOKUP(実施計画様式!AQ372,参考資料1_対象分野リスト!$B$2:$C$46,2,FALSE),"error"))</f>
        <v>0</v>
      </c>
      <c r="AR372">
        <f>IF(実施計画様式!AR372="",0,IFERROR(VLOOKUP(実施計画様式!AR372,参考資料1_対象分野リスト!$B$2:$C$46,2,FALSE),"error"))</f>
        <v>0</v>
      </c>
      <c r="AS372">
        <f>IF(実施計画様式!AS372="",0,IFERROR(VLOOKUP(実施計画様式!AS372,参考資料1_対象分野リスト!$E$5:$F$35,2,FALSE),"error"))</f>
        <v>0</v>
      </c>
      <c r="BB372">
        <f>IF(実施計画様式!BB372="",0,IFERROR(VLOOKUP(実施計画様式!BB372,―!AK:AL,2,FALSE),"error"))</f>
        <v>0</v>
      </c>
      <c r="BC372" t="str">
        <f t="shared" si="33"/>
        <v/>
      </c>
      <c r="BF372">
        <v>99</v>
      </c>
      <c r="BG372" t="str">
        <f t="shared" si="36"/>
        <v/>
      </c>
      <c r="BH372" t="str">
        <f>IF(AG372&gt;0,IF(VLOOKUP($B$62,―!$Y$2:$Z$25,2,FALSE)&lt;分岐管理シート!AG372,"予算化方法","予算化方法_未定なし"),"")</f>
        <v/>
      </c>
      <c r="BI372" t="str">
        <f t="shared" si="37"/>
        <v/>
      </c>
      <c r="BJ372" t="str">
        <f t="shared" si="38"/>
        <v/>
      </c>
      <c r="BK372" t="str">
        <f t="shared" si="39"/>
        <v/>
      </c>
      <c r="BL372" t="str">
        <f>_xlfn.IFNA(IF(AND(D372=1,M372=1),INDEX(―!$O$20:$P$26,MATCH(分岐管理シート!N372*100,―!$P$20:$P$26,0),1),""),"")</f>
        <v/>
      </c>
      <c r="BM372" t="str">
        <f>_xlfn.IFNA(IF(AND(D372=1,M372=1),INDEX(―!$O$17:$P$19,MATCH(9-分岐管理シート!N372-分岐管理シート!O372,―!$P$17:$P$19,0),1),""),"")</f>
        <v/>
      </c>
      <c r="BN372" t="str">
        <f>IF(AE372&lt;2,"",―!$AP$28)</f>
        <v/>
      </c>
      <c r="BO372" t="str">
        <f t="shared" si="35"/>
        <v/>
      </c>
      <c r="BP372" t="str">
        <f t="shared" si="40"/>
        <v/>
      </c>
      <c r="BR372">
        <f t="shared" si="34"/>
        <v>0</v>
      </c>
    </row>
    <row r="373" spans="3:70" x14ac:dyDescent="0.15">
      <c r="C373">
        <v>301</v>
      </c>
      <c r="D373" s="22">
        <f>IF(実施計画様式!D373="",0,IFERROR(VLOOKUP(実施計画様式!D373,―!A:B,2,FALSE),"error"))</f>
        <v>0</v>
      </c>
      <c r="E373">
        <f>IF(実施計画様式!E373="",0,IFERROR(VLOOKUP(実施計画様式!E373,―!$C$40:$D$47,2,FALSE),"error"))</f>
        <v>0</v>
      </c>
      <c r="F373">
        <f>IF(実施計画様式!F373="",0,IFERROR(VLOOKUP(実施計画様式!F373,―!$E$2:$F$2,2,FALSE),"error"))</f>
        <v>0</v>
      </c>
      <c r="G373">
        <f>IFERROR(VLOOKUP(実施計画様式!G373,―!$G$2:$H$2,2,FALSE),0)</f>
        <v>0</v>
      </c>
      <c r="H373">
        <f>IF(実施計画様式!H373="",0,1)</f>
        <v>0</v>
      </c>
      <c r="I373">
        <f>IF(実施計画様式!I373="",0,IFERROR(VLOOKUP(実施計画様式!I373,―!$I$2:$J$2,2,FALSE),"error"))</f>
        <v>0</v>
      </c>
      <c r="J373">
        <f>IF(実施計画様式!J373="",0,1)</f>
        <v>0</v>
      </c>
      <c r="K373">
        <f>IF(実施計画様式!K373="",0,IFERROR(VLOOKUP(実施計画様式!K373,―!K:L,2,FALSE),"error"))</f>
        <v>0</v>
      </c>
      <c r="L373">
        <f>IF(実施計画様式!L373="",0,IFERROR(VLOOKUP(実施計画様式!L373,―!$M$2:$N$2,2,FALSE),"error"))</f>
        <v>0</v>
      </c>
      <c r="M373">
        <f>IFERROR(VLOOKUP(実施計画様式!M373,―!O:P,2,FALSE),0)</f>
        <v>0</v>
      </c>
      <c r="N373">
        <f>IF(実施計画様式!N373="",0,IFERROR(VLOOKUP(実施計画様式!N373,―!$O$1:$P$12,2,FALSE),"error"))</f>
        <v>0</v>
      </c>
      <c r="O373">
        <f>IF(実施計画様式!O373="",0,IFERROR(VLOOKUP(実施計画様式!O373,―!$O$1:$P$12,2,FALSE),"error"))</f>
        <v>0</v>
      </c>
      <c r="P373">
        <f>IF(実施計画様式!P373="",0,IFERROR(VLOOKUP(実施計画様式!P373,―!$O$1:$P$12,2,FALSE),"error"))</f>
        <v>0</v>
      </c>
      <c r="Q373">
        <f>IF(実施計画様式!Q373="",0,1)</f>
        <v>0</v>
      </c>
      <c r="R373" t="s">
        <v>7625</v>
      </c>
      <c r="S373" t="s">
        <v>7625</v>
      </c>
      <c r="T373">
        <f>IF(実施計画様式!T373="",0,1)</f>
        <v>0</v>
      </c>
      <c r="U373">
        <f>IF(実施計画様式!U373="",0,1)</f>
        <v>0</v>
      </c>
      <c r="V373">
        <f>IF(実施計画様式!V373="",0,1)</f>
        <v>0</v>
      </c>
      <c r="W373">
        <f>IF(実施計画様式!W373="",0,1)</f>
        <v>0</v>
      </c>
      <c r="X373">
        <f>IF(実施計画様式!X373="",0,1)</f>
        <v>0</v>
      </c>
      <c r="Y373">
        <f>IF(実施計画様式!Y373="",0,1)</f>
        <v>0</v>
      </c>
      <c r="Z373">
        <f>IF(実施計画様式!Z373="",0,1)</f>
        <v>0</v>
      </c>
      <c r="AA373">
        <f>IF(実施計画様式!AA373="",0,1)</f>
        <v>0</v>
      </c>
      <c r="AB373">
        <f>IF(実施計画様式!AB373="",0,IFERROR(VLOOKUP(実施計画様式!AB373,―!$Q$2:$R$3,2,FALSE),"error"))</f>
        <v>0</v>
      </c>
      <c r="AC373">
        <f>IF(実施計画様式!AC373="",0,IFERROR(VLOOKUP(実施計画様式!AC373,―!$S$2:$T$3,2,FALSE),"error"))</f>
        <v>0</v>
      </c>
      <c r="AD373">
        <f>IF(実施計画様式!AD373="",0,IFERROR(VLOOKUP(実施計画様式!AD373,―!$U$2:$V$3,2,FALSE),"error"))</f>
        <v>0</v>
      </c>
      <c r="AE373">
        <f>IF(実施計画様式!AE373="",0,IFERROR(VLOOKUP(実施計画様式!AE373,―!$W$2:$X$3,2,FALSE),"error"))</f>
        <v>0</v>
      </c>
      <c r="AF373">
        <f>IF(実施計画様式!AF373="",0,IFERROR(VLOOKUP(実施計画様式!AF373,―!$AP$29:$AQ$29,2,FALSE),"error"))</f>
        <v>0</v>
      </c>
      <c r="AG373">
        <f>IF(実施計画様式!AG373="",0,IFERROR(VLOOKUP(実施計画様式!AG373,―!Y:Z,2,FALSE),"error"))</f>
        <v>0</v>
      </c>
      <c r="AH373">
        <f>IF(実施計画様式!AH373="",0,IFERROR(VLOOKUP(実施計画様式!AH373,―!AA:AB,2,FALSE),"error"))</f>
        <v>0</v>
      </c>
      <c r="AI373">
        <f>IF(実施計画様式!AI373="",0,IFERROR(VLOOKUP(実施計画様式!AI373,―!AN:AO,2,FALSE),"error"))</f>
        <v>0</v>
      </c>
      <c r="AJ373">
        <f>IF(実施計画様式!AJ373="",0,IFERROR(VLOOKUP(実施計画様式!AJ373,―!AN:AO,2,FALSE),"error"))</f>
        <v>0</v>
      </c>
      <c r="AK373">
        <f>IF(実施計画様式!AK373="",0,IFERROR(VLOOKUP(実施計画様式!AK373,―!AN:AO,2,FALSE),"error"))</f>
        <v>0</v>
      </c>
      <c r="AL373">
        <f>IF(実施計画様式!AL373="",0,1)</f>
        <v>0</v>
      </c>
      <c r="AM373">
        <f>IF(実施計画様式!AM373="",0,IFERROR(VLOOKUP(実施計画様式!AM373,―!$AP$10:$AQ$23,2,FALSE),"error"))</f>
        <v>0</v>
      </c>
      <c r="AN373">
        <f>IF(実施計画様式!AN373="",0,IFERROR(VLOOKUP(実施計画様式!AN373,―!$AP$39:$AQ$44,2,FALSE),"error"))</f>
        <v>0</v>
      </c>
      <c r="AO373">
        <f>IF(実施計画様式!AO373="",0,IFERROR(VLOOKUP(実施計画様式!AO373,参考資料1_対象分野リスト!$B$2:$C$46,2,FALSE),"error"))</f>
        <v>0</v>
      </c>
      <c r="AP373">
        <f>IF(実施計画様式!AP373="",0,IFERROR(VLOOKUP(実施計画様式!AP373,参考資料1_対象分野リスト!$B$2:$C$46,2,FALSE),"error"))</f>
        <v>0</v>
      </c>
      <c r="AQ373">
        <f>IF(実施計画様式!AQ373="",0,IFERROR(VLOOKUP(実施計画様式!AQ373,参考資料1_対象分野リスト!$B$2:$C$46,2,FALSE),"error"))</f>
        <v>0</v>
      </c>
      <c r="AR373">
        <f>IF(実施計画様式!AR373="",0,IFERROR(VLOOKUP(実施計画様式!AR373,参考資料1_対象分野リスト!$B$2:$C$46,2,FALSE),"error"))</f>
        <v>0</v>
      </c>
      <c r="AS373">
        <f>IF(実施計画様式!AS373="",0,IFERROR(VLOOKUP(実施計画様式!AS373,参考資料1_対象分野リスト!$E$5:$F$35,2,FALSE),"error"))</f>
        <v>0</v>
      </c>
      <c r="BB373">
        <f>IF(実施計画様式!BB373="",0,IFERROR(VLOOKUP(実施計画様式!BB373,―!AK:AL,2,FALSE),"error"))</f>
        <v>0</v>
      </c>
      <c r="BC373" t="str">
        <f t="shared" si="33"/>
        <v/>
      </c>
      <c r="BF373">
        <v>99</v>
      </c>
      <c r="BG373" t="str">
        <f t="shared" si="36"/>
        <v/>
      </c>
      <c r="BH373" t="str">
        <f>IF(AG373&gt;0,IF(VLOOKUP($B$62,―!$Y$2:$Z$25,2,FALSE)&lt;分岐管理シート!AG373,"予算化方法","予算化方法_未定なし"),"")</f>
        <v/>
      </c>
      <c r="BI373" t="str">
        <f t="shared" si="37"/>
        <v/>
      </c>
      <c r="BJ373" t="str">
        <f t="shared" si="38"/>
        <v/>
      </c>
      <c r="BK373" t="str">
        <f t="shared" si="39"/>
        <v/>
      </c>
      <c r="BL373" t="str">
        <f>_xlfn.IFNA(IF(AND(D373=1,M373=1),INDEX(―!$O$20:$P$26,MATCH(分岐管理シート!N373*100,―!$P$20:$P$26,0),1),""),"")</f>
        <v/>
      </c>
      <c r="BM373" t="str">
        <f>_xlfn.IFNA(IF(AND(D373=1,M373=1),INDEX(―!$O$17:$P$19,MATCH(9-分岐管理シート!N373-分岐管理シート!O373,―!$P$17:$P$19,0),1),""),"")</f>
        <v/>
      </c>
      <c r="BN373" t="str">
        <f>IF(AE373&lt;2,"",―!$AP$28)</f>
        <v/>
      </c>
      <c r="BO373" t="str">
        <f t="shared" si="35"/>
        <v/>
      </c>
      <c r="BP373" t="str">
        <f t="shared" si="40"/>
        <v/>
      </c>
      <c r="BR373">
        <f t="shared" si="34"/>
        <v>0</v>
      </c>
    </row>
    <row r="374" spans="3:70" x14ac:dyDescent="0.15">
      <c r="C374">
        <v>302</v>
      </c>
      <c r="D374" s="22">
        <f>IF(実施計画様式!D374="",0,IFERROR(VLOOKUP(実施計画様式!D374,―!A:B,2,FALSE),"error"))</f>
        <v>0</v>
      </c>
      <c r="E374">
        <f>IF(実施計画様式!E374="",0,IFERROR(VLOOKUP(実施計画様式!E374,―!$C$40:$D$47,2,FALSE),"error"))</f>
        <v>0</v>
      </c>
      <c r="F374">
        <f>IF(実施計画様式!F374="",0,IFERROR(VLOOKUP(実施計画様式!F374,―!$E$2:$F$2,2,FALSE),"error"))</f>
        <v>0</v>
      </c>
      <c r="G374">
        <f>IFERROR(VLOOKUP(実施計画様式!G374,―!$G$2:$H$2,2,FALSE),0)</f>
        <v>0</v>
      </c>
      <c r="H374">
        <f>IF(実施計画様式!H374="",0,1)</f>
        <v>0</v>
      </c>
      <c r="I374">
        <f>IF(実施計画様式!I374="",0,IFERROR(VLOOKUP(実施計画様式!I374,―!$I$2:$J$2,2,FALSE),"error"))</f>
        <v>0</v>
      </c>
      <c r="J374">
        <f>IF(実施計画様式!J374="",0,1)</f>
        <v>0</v>
      </c>
      <c r="K374">
        <f>IF(実施計画様式!K374="",0,IFERROR(VLOOKUP(実施計画様式!K374,―!K:L,2,FALSE),"error"))</f>
        <v>0</v>
      </c>
      <c r="L374">
        <f>IF(実施計画様式!L374="",0,IFERROR(VLOOKUP(実施計画様式!L374,―!$M$2:$N$2,2,FALSE),"error"))</f>
        <v>0</v>
      </c>
      <c r="M374">
        <f>IFERROR(VLOOKUP(実施計画様式!M374,―!O:P,2,FALSE),0)</f>
        <v>0</v>
      </c>
      <c r="N374">
        <f>IF(実施計画様式!N374="",0,IFERROR(VLOOKUP(実施計画様式!N374,―!$O$1:$P$12,2,FALSE),"error"))</f>
        <v>0</v>
      </c>
      <c r="O374">
        <f>IF(実施計画様式!O374="",0,IFERROR(VLOOKUP(実施計画様式!O374,―!$O$1:$P$12,2,FALSE),"error"))</f>
        <v>0</v>
      </c>
      <c r="P374">
        <f>IF(実施計画様式!P374="",0,IFERROR(VLOOKUP(実施計画様式!P374,―!$O$1:$P$12,2,FALSE),"error"))</f>
        <v>0</v>
      </c>
      <c r="Q374">
        <f>IF(実施計画様式!Q374="",0,1)</f>
        <v>0</v>
      </c>
      <c r="R374" t="s">
        <v>7625</v>
      </c>
      <c r="S374" t="s">
        <v>7625</v>
      </c>
      <c r="T374">
        <f>IF(実施計画様式!T374="",0,1)</f>
        <v>0</v>
      </c>
      <c r="U374">
        <f>IF(実施計画様式!U374="",0,1)</f>
        <v>0</v>
      </c>
      <c r="V374">
        <f>IF(実施計画様式!V374="",0,1)</f>
        <v>0</v>
      </c>
      <c r="W374">
        <f>IF(実施計画様式!W374="",0,1)</f>
        <v>0</v>
      </c>
      <c r="X374">
        <f>IF(実施計画様式!X374="",0,1)</f>
        <v>0</v>
      </c>
      <c r="Y374">
        <f>IF(実施計画様式!Y374="",0,1)</f>
        <v>0</v>
      </c>
      <c r="Z374">
        <f>IF(実施計画様式!Z374="",0,1)</f>
        <v>0</v>
      </c>
      <c r="AA374">
        <f>IF(実施計画様式!AA374="",0,1)</f>
        <v>0</v>
      </c>
      <c r="AB374">
        <f>IF(実施計画様式!AB374="",0,IFERROR(VLOOKUP(実施計画様式!AB374,―!$Q$2:$R$3,2,FALSE),"error"))</f>
        <v>0</v>
      </c>
      <c r="AC374">
        <f>IF(実施計画様式!AC374="",0,IFERROR(VLOOKUP(実施計画様式!AC374,―!$S$2:$T$3,2,FALSE),"error"))</f>
        <v>0</v>
      </c>
      <c r="AD374">
        <f>IF(実施計画様式!AD374="",0,IFERROR(VLOOKUP(実施計画様式!AD374,―!$U$2:$V$3,2,FALSE),"error"))</f>
        <v>0</v>
      </c>
      <c r="AE374">
        <f>IF(実施計画様式!AE374="",0,IFERROR(VLOOKUP(実施計画様式!AE374,―!$W$2:$X$3,2,FALSE),"error"))</f>
        <v>0</v>
      </c>
      <c r="AF374">
        <f>IF(実施計画様式!AF374="",0,IFERROR(VLOOKUP(実施計画様式!AF374,―!$AP$29:$AQ$29,2,FALSE),"error"))</f>
        <v>0</v>
      </c>
      <c r="AG374">
        <f>IF(実施計画様式!AG374="",0,IFERROR(VLOOKUP(実施計画様式!AG374,―!Y:Z,2,FALSE),"error"))</f>
        <v>0</v>
      </c>
      <c r="AH374">
        <f>IF(実施計画様式!AH374="",0,IFERROR(VLOOKUP(実施計画様式!AH374,―!AA:AB,2,FALSE),"error"))</f>
        <v>0</v>
      </c>
      <c r="AI374">
        <f>IF(実施計画様式!AI374="",0,IFERROR(VLOOKUP(実施計画様式!AI374,―!AN:AO,2,FALSE),"error"))</f>
        <v>0</v>
      </c>
      <c r="AJ374">
        <f>IF(実施計画様式!AJ374="",0,IFERROR(VLOOKUP(実施計画様式!AJ374,―!AN:AO,2,FALSE),"error"))</f>
        <v>0</v>
      </c>
      <c r="AK374">
        <f>IF(実施計画様式!AK374="",0,IFERROR(VLOOKUP(実施計画様式!AK374,―!AN:AO,2,FALSE),"error"))</f>
        <v>0</v>
      </c>
      <c r="AL374">
        <f>IF(実施計画様式!AL374="",0,1)</f>
        <v>0</v>
      </c>
      <c r="AM374">
        <f>IF(実施計画様式!AM374="",0,IFERROR(VLOOKUP(実施計画様式!AM374,―!$AP$10:$AQ$23,2,FALSE),"error"))</f>
        <v>0</v>
      </c>
      <c r="AN374">
        <f>IF(実施計画様式!AN374="",0,IFERROR(VLOOKUP(実施計画様式!AN374,―!$AP$39:$AQ$44,2,FALSE),"error"))</f>
        <v>0</v>
      </c>
      <c r="AO374">
        <f>IF(実施計画様式!AO374="",0,IFERROR(VLOOKUP(実施計画様式!AO374,参考資料1_対象分野リスト!$B$2:$C$46,2,FALSE),"error"))</f>
        <v>0</v>
      </c>
      <c r="AP374">
        <f>IF(実施計画様式!AP374="",0,IFERROR(VLOOKUP(実施計画様式!AP374,参考資料1_対象分野リスト!$B$2:$C$46,2,FALSE),"error"))</f>
        <v>0</v>
      </c>
      <c r="AQ374">
        <f>IF(実施計画様式!AQ374="",0,IFERROR(VLOOKUP(実施計画様式!AQ374,参考資料1_対象分野リスト!$B$2:$C$46,2,FALSE),"error"))</f>
        <v>0</v>
      </c>
      <c r="AR374">
        <f>IF(実施計画様式!AR374="",0,IFERROR(VLOOKUP(実施計画様式!AR374,参考資料1_対象分野リスト!$B$2:$C$46,2,FALSE),"error"))</f>
        <v>0</v>
      </c>
      <c r="AS374">
        <f>IF(実施計画様式!AS374="",0,IFERROR(VLOOKUP(実施計画様式!AS374,参考資料1_対象分野リスト!$E$5:$F$35,2,FALSE),"error"))</f>
        <v>0</v>
      </c>
      <c r="BB374">
        <f>IF(実施計画様式!BB374="",0,IFERROR(VLOOKUP(実施計画様式!BB374,―!AK:AL,2,FALSE),"error"))</f>
        <v>0</v>
      </c>
      <c r="BC374" t="str">
        <f t="shared" si="33"/>
        <v/>
      </c>
      <c r="BF374">
        <v>99</v>
      </c>
      <c r="BG374" t="str">
        <f t="shared" si="36"/>
        <v/>
      </c>
      <c r="BH374" t="str">
        <f>IF(AG374&gt;0,IF(VLOOKUP($B$62,―!$Y$2:$Z$25,2,FALSE)&lt;分岐管理シート!AG374,"予算化方法","予算化方法_未定なし"),"")</f>
        <v/>
      </c>
      <c r="BI374" t="str">
        <f t="shared" si="37"/>
        <v/>
      </c>
      <c r="BJ374" t="str">
        <f t="shared" si="38"/>
        <v/>
      </c>
      <c r="BK374" t="str">
        <f t="shared" si="39"/>
        <v/>
      </c>
      <c r="BL374" t="str">
        <f>_xlfn.IFNA(IF(AND(D374=1,M374=1),INDEX(―!$O$20:$P$26,MATCH(分岐管理シート!N374*100,―!$P$20:$P$26,0),1),""),"")</f>
        <v/>
      </c>
      <c r="BM374" t="str">
        <f>_xlfn.IFNA(IF(AND(D374=1,M374=1),INDEX(―!$O$17:$P$19,MATCH(9-分岐管理シート!N374-分岐管理シート!O374,―!$P$17:$P$19,0),1),""),"")</f>
        <v/>
      </c>
      <c r="BN374" t="str">
        <f>IF(AE374&lt;2,"",―!$AP$28)</f>
        <v/>
      </c>
      <c r="BO374" t="str">
        <f t="shared" si="35"/>
        <v/>
      </c>
      <c r="BP374" t="str">
        <f t="shared" si="40"/>
        <v/>
      </c>
      <c r="BR374">
        <f t="shared" si="34"/>
        <v>0</v>
      </c>
    </row>
    <row r="375" spans="3:70" x14ac:dyDescent="0.15">
      <c r="C375">
        <v>303</v>
      </c>
      <c r="D375" s="22">
        <f>IF(実施計画様式!D375="",0,IFERROR(VLOOKUP(実施計画様式!D375,―!A:B,2,FALSE),"error"))</f>
        <v>0</v>
      </c>
      <c r="E375">
        <f>IF(実施計画様式!E375="",0,IFERROR(VLOOKUP(実施計画様式!E375,―!$C$40:$D$47,2,FALSE),"error"))</f>
        <v>0</v>
      </c>
      <c r="F375">
        <f>IF(実施計画様式!F375="",0,IFERROR(VLOOKUP(実施計画様式!F375,―!$E$2:$F$2,2,FALSE),"error"))</f>
        <v>0</v>
      </c>
      <c r="G375">
        <f>IFERROR(VLOOKUP(実施計画様式!G375,―!$G$2:$H$2,2,FALSE),0)</f>
        <v>0</v>
      </c>
      <c r="H375">
        <f>IF(実施計画様式!H375="",0,1)</f>
        <v>0</v>
      </c>
      <c r="I375">
        <f>IF(実施計画様式!I375="",0,IFERROR(VLOOKUP(実施計画様式!I375,―!$I$2:$J$2,2,FALSE),"error"))</f>
        <v>0</v>
      </c>
      <c r="J375">
        <f>IF(実施計画様式!J375="",0,1)</f>
        <v>0</v>
      </c>
      <c r="K375">
        <f>IF(実施計画様式!K375="",0,IFERROR(VLOOKUP(実施計画様式!K375,―!K:L,2,FALSE),"error"))</f>
        <v>0</v>
      </c>
      <c r="L375">
        <f>IF(実施計画様式!L375="",0,IFERROR(VLOOKUP(実施計画様式!L375,―!$M$2:$N$2,2,FALSE),"error"))</f>
        <v>0</v>
      </c>
      <c r="M375">
        <f>IFERROR(VLOOKUP(実施計画様式!M375,―!O:P,2,FALSE),0)</f>
        <v>0</v>
      </c>
      <c r="N375">
        <f>IF(実施計画様式!N375="",0,IFERROR(VLOOKUP(実施計画様式!N375,―!$O$1:$P$12,2,FALSE),"error"))</f>
        <v>0</v>
      </c>
      <c r="O375">
        <f>IF(実施計画様式!O375="",0,IFERROR(VLOOKUP(実施計画様式!O375,―!$O$1:$P$12,2,FALSE),"error"))</f>
        <v>0</v>
      </c>
      <c r="P375">
        <f>IF(実施計画様式!P375="",0,IFERROR(VLOOKUP(実施計画様式!P375,―!$O$1:$P$12,2,FALSE),"error"))</f>
        <v>0</v>
      </c>
      <c r="Q375">
        <f>IF(実施計画様式!Q375="",0,1)</f>
        <v>0</v>
      </c>
      <c r="R375" t="s">
        <v>7625</v>
      </c>
      <c r="S375" t="s">
        <v>7625</v>
      </c>
      <c r="T375">
        <f>IF(実施計画様式!T375="",0,1)</f>
        <v>0</v>
      </c>
      <c r="U375">
        <f>IF(実施計画様式!U375="",0,1)</f>
        <v>0</v>
      </c>
      <c r="V375">
        <f>IF(実施計画様式!V375="",0,1)</f>
        <v>0</v>
      </c>
      <c r="W375">
        <f>IF(実施計画様式!W375="",0,1)</f>
        <v>0</v>
      </c>
      <c r="X375">
        <f>IF(実施計画様式!X375="",0,1)</f>
        <v>0</v>
      </c>
      <c r="Y375">
        <f>IF(実施計画様式!Y375="",0,1)</f>
        <v>0</v>
      </c>
      <c r="Z375">
        <f>IF(実施計画様式!Z375="",0,1)</f>
        <v>0</v>
      </c>
      <c r="AA375">
        <f>IF(実施計画様式!AA375="",0,1)</f>
        <v>0</v>
      </c>
      <c r="AB375">
        <f>IF(実施計画様式!AB375="",0,IFERROR(VLOOKUP(実施計画様式!AB375,―!$Q$2:$R$3,2,FALSE),"error"))</f>
        <v>0</v>
      </c>
      <c r="AC375">
        <f>IF(実施計画様式!AC375="",0,IFERROR(VLOOKUP(実施計画様式!AC375,―!$S$2:$T$3,2,FALSE),"error"))</f>
        <v>0</v>
      </c>
      <c r="AD375">
        <f>IF(実施計画様式!AD375="",0,IFERROR(VLOOKUP(実施計画様式!AD375,―!$U$2:$V$3,2,FALSE),"error"))</f>
        <v>0</v>
      </c>
      <c r="AE375">
        <f>IF(実施計画様式!AE375="",0,IFERROR(VLOOKUP(実施計画様式!AE375,―!$W$2:$X$3,2,FALSE),"error"))</f>
        <v>0</v>
      </c>
      <c r="AF375">
        <f>IF(実施計画様式!AF375="",0,IFERROR(VLOOKUP(実施計画様式!AF375,―!$AP$29:$AQ$29,2,FALSE),"error"))</f>
        <v>0</v>
      </c>
      <c r="AG375">
        <f>IF(実施計画様式!AG375="",0,IFERROR(VLOOKUP(実施計画様式!AG375,―!Y:Z,2,FALSE),"error"))</f>
        <v>0</v>
      </c>
      <c r="AH375">
        <f>IF(実施計画様式!AH375="",0,IFERROR(VLOOKUP(実施計画様式!AH375,―!AA:AB,2,FALSE),"error"))</f>
        <v>0</v>
      </c>
      <c r="AI375">
        <f>IF(実施計画様式!AI375="",0,IFERROR(VLOOKUP(実施計画様式!AI375,―!AN:AO,2,FALSE),"error"))</f>
        <v>0</v>
      </c>
      <c r="AJ375">
        <f>IF(実施計画様式!AJ375="",0,IFERROR(VLOOKUP(実施計画様式!AJ375,―!AN:AO,2,FALSE),"error"))</f>
        <v>0</v>
      </c>
      <c r="AK375">
        <f>IF(実施計画様式!AK375="",0,IFERROR(VLOOKUP(実施計画様式!AK375,―!AN:AO,2,FALSE),"error"))</f>
        <v>0</v>
      </c>
      <c r="AL375">
        <f>IF(実施計画様式!AL375="",0,1)</f>
        <v>0</v>
      </c>
      <c r="AM375">
        <f>IF(実施計画様式!AM375="",0,IFERROR(VLOOKUP(実施計画様式!AM375,―!$AP$10:$AQ$23,2,FALSE),"error"))</f>
        <v>0</v>
      </c>
      <c r="AN375">
        <f>IF(実施計画様式!AN375="",0,IFERROR(VLOOKUP(実施計画様式!AN375,―!$AP$39:$AQ$44,2,FALSE),"error"))</f>
        <v>0</v>
      </c>
      <c r="AO375">
        <f>IF(実施計画様式!AO375="",0,IFERROR(VLOOKUP(実施計画様式!AO375,参考資料1_対象分野リスト!$B$2:$C$46,2,FALSE),"error"))</f>
        <v>0</v>
      </c>
      <c r="AP375">
        <f>IF(実施計画様式!AP375="",0,IFERROR(VLOOKUP(実施計画様式!AP375,参考資料1_対象分野リスト!$B$2:$C$46,2,FALSE),"error"))</f>
        <v>0</v>
      </c>
      <c r="AQ375">
        <f>IF(実施計画様式!AQ375="",0,IFERROR(VLOOKUP(実施計画様式!AQ375,参考資料1_対象分野リスト!$B$2:$C$46,2,FALSE),"error"))</f>
        <v>0</v>
      </c>
      <c r="AR375">
        <f>IF(実施計画様式!AR375="",0,IFERROR(VLOOKUP(実施計画様式!AR375,参考資料1_対象分野リスト!$B$2:$C$46,2,FALSE),"error"))</f>
        <v>0</v>
      </c>
      <c r="AS375">
        <f>IF(実施計画様式!AS375="",0,IFERROR(VLOOKUP(実施計画様式!AS375,参考資料1_対象分野リスト!$E$5:$F$35,2,FALSE),"error"))</f>
        <v>0</v>
      </c>
      <c r="BB375">
        <f>IF(実施計画様式!BB375="",0,IFERROR(VLOOKUP(実施計画様式!BB375,―!AK:AL,2,FALSE),"error"))</f>
        <v>0</v>
      </c>
      <c r="BC375" t="str">
        <f t="shared" si="33"/>
        <v/>
      </c>
      <c r="BF375">
        <v>99</v>
      </c>
      <c r="BG375" t="str">
        <f t="shared" si="36"/>
        <v/>
      </c>
      <c r="BH375" t="str">
        <f>IF(AG375&gt;0,IF(VLOOKUP($B$62,―!$Y$2:$Z$25,2,FALSE)&lt;分岐管理シート!AG375,"予算化方法","予算化方法_未定なし"),"")</f>
        <v/>
      </c>
      <c r="BI375" t="str">
        <f t="shared" si="37"/>
        <v/>
      </c>
      <c r="BJ375" t="str">
        <f t="shared" si="38"/>
        <v/>
      </c>
      <c r="BK375" t="str">
        <f t="shared" si="39"/>
        <v/>
      </c>
      <c r="BL375" t="str">
        <f>_xlfn.IFNA(IF(AND(D375=1,M375=1),INDEX(―!$O$20:$P$26,MATCH(分岐管理シート!N375*100,―!$P$20:$P$26,0),1),""),"")</f>
        <v/>
      </c>
      <c r="BM375" t="str">
        <f>_xlfn.IFNA(IF(AND(D375=1,M375=1),INDEX(―!$O$17:$P$19,MATCH(9-分岐管理シート!N375-分岐管理シート!O375,―!$P$17:$P$19,0),1),""),"")</f>
        <v/>
      </c>
      <c r="BN375" t="str">
        <f>IF(AE375&lt;2,"",―!$AP$28)</f>
        <v/>
      </c>
      <c r="BO375" t="str">
        <f t="shared" si="35"/>
        <v/>
      </c>
      <c r="BP375" t="str">
        <f t="shared" si="40"/>
        <v/>
      </c>
      <c r="BR375">
        <f t="shared" si="34"/>
        <v>0</v>
      </c>
    </row>
    <row r="376" spans="3:70" x14ac:dyDescent="0.15">
      <c r="C376">
        <v>304</v>
      </c>
      <c r="D376" s="22">
        <f>IF(実施計画様式!D376="",0,IFERROR(VLOOKUP(実施計画様式!D376,―!A:B,2,FALSE),"error"))</f>
        <v>0</v>
      </c>
      <c r="E376">
        <f>IF(実施計画様式!E376="",0,IFERROR(VLOOKUP(実施計画様式!E376,―!$C$40:$D$47,2,FALSE),"error"))</f>
        <v>0</v>
      </c>
      <c r="F376">
        <f>IF(実施計画様式!F376="",0,IFERROR(VLOOKUP(実施計画様式!F376,―!$E$2:$F$2,2,FALSE),"error"))</f>
        <v>0</v>
      </c>
      <c r="G376">
        <f>IFERROR(VLOOKUP(実施計画様式!G376,―!$G$2:$H$2,2,FALSE),0)</f>
        <v>0</v>
      </c>
      <c r="H376">
        <f>IF(実施計画様式!H376="",0,1)</f>
        <v>0</v>
      </c>
      <c r="I376">
        <f>IF(実施計画様式!I376="",0,IFERROR(VLOOKUP(実施計画様式!I376,―!$I$2:$J$2,2,FALSE),"error"))</f>
        <v>0</v>
      </c>
      <c r="J376">
        <f>IF(実施計画様式!J376="",0,1)</f>
        <v>0</v>
      </c>
      <c r="K376">
        <f>IF(実施計画様式!K376="",0,IFERROR(VLOOKUP(実施計画様式!K376,―!K:L,2,FALSE),"error"))</f>
        <v>0</v>
      </c>
      <c r="L376">
        <f>IF(実施計画様式!L376="",0,IFERROR(VLOOKUP(実施計画様式!L376,―!$M$2:$N$2,2,FALSE),"error"))</f>
        <v>0</v>
      </c>
      <c r="M376">
        <f>IFERROR(VLOOKUP(実施計画様式!M376,―!O:P,2,FALSE),0)</f>
        <v>0</v>
      </c>
      <c r="N376">
        <f>IF(実施計画様式!N376="",0,IFERROR(VLOOKUP(実施計画様式!N376,―!$O$1:$P$12,2,FALSE),"error"))</f>
        <v>0</v>
      </c>
      <c r="O376">
        <f>IF(実施計画様式!O376="",0,IFERROR(VLOOKUP(実施計画様式!O376,―!$O$1:$P$12,2,FALSE),"error"))</f>
        <v>0</v>
      </c>
      <c r="P376">
        <f>IF(実施計画様式!P376="",0,IFERROR(VLOOKUP(実施計画様式!P376,―!$O$1:$P$12,2,FALSE),"error"))</f>
        <v>0</v>
      </c>
      <c r="Q376">
        <f>IF(実施計画様式!Q376="",0,1)</f>
        <v>0</v>
      </c>
      <c r="R376" t="s">
        <v>7625</v>
      </c>
      <c r="S376" t="s">
        <v>7625</v>
      </c>
      <c r="T376">
        <f>IF(実施計画様式!T376="",0,1)</f>
        <v>0</v>
      </c>
      <c r="U376">
        <f>IF(実施計画様式!U376="",0,1)</f>
        <v>0</v>
      </c>
      <c r="V376">
        <f>IF(実施計画様式!V376="",0,1)</f>
        <v>0</v>
      </c>
      <c r="W376">
        <f>IF(実施計画様式!W376="",0,1)</f>
        <v>0</v>
      </c>
      <c r="X376">
        <f>IF(実施計画様式!X376="",0,1)</f>
        <v>0</v>
      </c>
      <c r="Y376">
        <f>IF(実施計画様式!Y376="",0,1)</f>
        <v>0</v>
      </c>
      <c r="Z376">
        <f>IF(実施計画様式!Z376="",0,1)</f>
        <v>0</v>
      </c>
      <c r="AA376">
        <f>IF(実施計画様式!AA376="",0,1)</f>
        <v>0</v>
      </c>
      <c r="AB376">
        <f>IF(実施計画様式!AB376="",0,IFERROR(VLOOKUP(実施計画様式!AB376,―!$Q$2:$R$3,2,FALSE),"error"))</f>
        <v>0</v>
      </c>
      <c r="AC376">
        <f>IF(実施計画様式!AC376="",0,IFERROR(VLOOKUP(実施計画様式!AC376,―!$S$2:$T$3,2,FALSE),"error"))</f>
        <v>0</v>
      </c>
      <c r="AD376">
        <f>IF(実施計画様式!AD376="",0,IFERROR(VLOOKUP(実施計画様式!AD376,―!$U$2:$V$3,2,FALSE),"error"))</f>
        <v>0</v>
      </c>
      <c r="AE376">
        <f>IF(実施計画様式!AE376="",0,IFERROR(VLOOKUP(実施計画様式!AE376,―!$W$2:$X$3,2,FALSE),"error"))</f>
        <v>0</v>
      </c>
      <c r="AF376">
        <f>IF(実施計画様式!AF376="",0,IFERROR(VLOOKUP(実施計画様式!AF376,―!$AP$29:$AQ$29,2,FALSE),"error"))</f>
        <v>0</v>
      </c>
      <c r="AG376">
        <f>IF(実施計画様式!AG376="",0,IFERROR(VLOOKUP(実施計画様式!AG376,―!Y:Z,2,FALSE),"error"))</f>
        <v>0</v>
      </c>
      <c r="AH376">
        <f>IF(実施計画様式!AH376="",0,IFERROR(VLOOKUP(実施計画様式!AH376,―!AA:AB,2,FALSE),"error"))</f>
        <v>0</v>
      </c>
      <c r="AI376">
        <f>IF(実施計画様式!AI376="",0,IFERROR(VLOOKUP(実施計画様式!AI376,―!AN:AO,2,FALSE),"error"))</f>
        <v>0</v>
      </c>
      <c r="AJ376">
        <f>IF(実施計画様式!AJ376="",0,IFERROR(VLOOKUP(実施計画様式!AJ376,―!AN:AO,2,FALSE),"error"))</f>
        <v>0</v>
      </c>
      <c r="AK376">
        <f>IF(実施計画様式!AK376="",0,IFERROR(VLOOKUP(実施計画様式!AK376,―!AN:AO,2,FALSE),"error"))</f>
        <v>0</v>
      </c>
      <c r="AL376">
        <f>IF(実施計画様式!AL376="",0,1)</f>
        <v>0</v>
      </c>
      <c r="AM376">
        <f>IF(実施計画様式!AM376="",0,IFERROR(VLOOKUP(実施計画様式!AM376,―!$AP$10:$AQ$23,2,FALSE),"error"))</f>
        <v>0</v>
      </c>
      <c r="AN376">
        <f>IF(実施計画様式!AN376="",0,IFERROR(VLOOKUP(実施計画様式!AN376,―!$AP$39:$AQ$44,2,FALSE),"error"))</f>
        <v>0</v>
      </c>
      <c r="AO376">
        <f>IF(実施計画様式!AO376="",0,IFERROR(VLOOKUP(実施計画様式!AO376,参考資料1_対象分野リスト!$B$2:$C$46,2,FALSE),"error"))</f>
        <v>0</v>
      </c>
      <c r="AP376">
        <f>IF(実施計画様式!AP376="",0,IFERROR(VLOOKUP(実施計画様式!AP376,参考資料1_対象分野リスト!$B$2:$C$46,2,FALSE),"error"))</f>
        <v>0</v>
      </c>
      <c r="AQ376">
        <f>IF(実施計画様式!AQ376="",0,IFERROR(VLOOKUP(実施計画様式!AQ376,参考資料1_対象分野リスト!$B$2:$C$46,2,FALSE),"error"))</f>
        <v>0</v>
      </c>
      <c r="AR376">
        <f>IF(実施計画様式!AR376="",0,IFERROR(VLOOKUP(実施計画様式!AR376,参考資料1_対象分野リスト!$B$2:$C$46,2,FALSE),"error"))</f>
        <v>0</v>
      </c>
      <c r="AS376">
        <f>IF(実施計画様式!AS376="",0,IFERROR(VLOOKUP(実施計画様式!AS376,参考資料1_対象分野リスト!$E$5:$F$35,2,FALSE),"error"))</f>
        <v>0</v>
      </c>
      <c r="BB376">
        <f>IF(実施計画様式!BB376="",0,IFERROR(VLOOKUP(実施計画様式!BB376,―!AK:AL,2,FALSE),"error"))</f>
        <v>0</v>
      </c>
      <c r="BC376" t="str">
        <f t="shared" si="33"/>
        <v/>
      </c>
      <c r="BF376">
        <v>99</v>
      </c>
      <c r="BG376" t="str">
        <f t="shared" si="36"/>
        <v/>
      </c>
      <c r="BH376" t="str">
        <f>IF(AG376&gt;0,IF(VLOOKUP($B$62,―!$Y$2:$Z$25,2,FALSE)&lt;分岐管理シート!AG376,"予算化方法","予算化方法_未定なし"),"")</f>
        <v/>
      </c>
      <c r="BI376" t="str">
        <f t="shared" si="37"/>
        <v/>
      </c>
      <c r="BJ376" t="str">
        <f t="shared" si="38"/>
        <v/>
      </c>
      <c r="BK376" t="str">
        <f t="shared" si="39"/>
        <v/>
      </c>
      <c r="BL376" t="str">
        <f>_xlfn.IFNA(IF(AND(D376=1,M376=1),INDEX(―!$O$20:$P$26,MATCH(分岐管理シート!N376*100,―!$P$20:$P$26,0),1),""),"")</f>
        <v/>
      </c>
      <c r="BM376" t="str">
        <f>_xlfn.IFNA(IF(AND(D376=1,M376=1),INDEX(―!$O$17:$P$19,MATCH(9-分岐管理シート!N376-分岐管理シート!O376,―!$P$17:$P$19,0),1),""),"")</f>
        <v/>
      </c>
      <c r="BN376" t="str">
        <f>IF(AE376&lt;2,"",―!$AP$28)</f>
        <v/>
      </c>
      <c r="BO376" t="str">
        <f t="shared" si="35"/>
        <v/>
      </c>
      <c r="BP376" t="str">
        <f t="shared" si="40"/>
        <v/>
      </c>
      <c r="BR376">
        <f t="shared" si="34"/>
        <v>0</v>
      </c>
    </row>
    <row r="377" spans="3:70" x14ac:dyDescent="0.15">
      <c r="C377">
        <v>305</v>
      </c>
      <c r="D377" s="22">
        <f>IF(実施計画様式!D377="",0,IFERROR(VLOOKUP(実施計画様式!D377,―!A:B,2,FALSE),"error"))</f>
        <v>0</v>
      </c>
      <c r="E377">
        <f>IF(実施計画様式!E377="",0,IFERROR(VLOOKUP(実施計画様式!E377,―!$C$40:$D$47,2,FALSE),"error"))</f>
        <v>0</v>
      </c>
      <c r="F377">
        <f>IF(実施計画様式!F377="",0,IFERROR(VLOOKUP(実施計画様式!F377,―!$E$2:$F$2,2,FALSE),"error"))</f>
        <v>0</v>
      </c>
      <c r="G377">
        <f>IFERROR(VLOOKUP(実施計画様式!G377,―!$G$2:$H$2,2,FALSE),0)</f>
        <v>0</v>
      </c>
      <c r="H377">
        <f>IF(実施計画様式!H377="",0,1)</f>
        <v>0</v>
      </c>
      <c r="I377">
        <f>IF(実施計画様式!I377="",0,IFERROR(VLOOKUP(実施計画様式!I377,―!$I$2:$J$2,2,FALSE),"error"))</f>
        <v>0</v>
      </c>
      <c r="J377">
        <f>IF(実施計画様式!J377="",0,1)</f>
        <v>0</v>
      </c>
      <c r="K377">
        <f>IF(実施計画様式!K377="",0,IFERROR(VLOOKUP(実施計画様式!K377,―!K:L,2,FALSE),"error"))</f>
        <v>0</v>
      </c>
      <c r="L377">
        <f>IF(実施計画様式!L377="",0,IFERROR(VLOOKUP(実施計画様式!L377,―!$M$2:$N$2,2,FALSE),"error"))</f>
        <v>0</v>
      </c>
      <c r="M377">
        <f>IFERROR(VLOOKUP(実施計画様式!M377,―!O:P,2,FALSE),0)</f>
        <v>0</v>
      </c>
      <c r="N377">
        <f>IF(実施計画様式!N377="",0,IFERROR(VLOOKUP(実施計画様式!N377,―!$O$1:$P$12,2,FALSE),"error"))</f>
        <v>0</v>
      </c>
      <c r="O377">
        <f>IF(実施計画様式!O377="",0,IFERROR(VLOOKUP(実施計画様式!O377,―!$O$1:$P$12,2,FALSE),"error"))</f>
        <v>0</v>
      </c>
      <c r="P377">
        <f>IF(実施計画様式!P377="",0,IFERROR(VLOOKUP(実施計画様式!P377,―!$O$1:$P$12,2,FALSE),"error"))</f>
        <v>0</v>
      </c>
      <c r="Q377">
        <f>IF(実施計画様式!Q377="",0,1)</f>
        <v>0</v>
      </c>
      <c r="R377" t="s">
        <v>7625</v>
      </c>
      <c r="S377" t="s">
        <v>7625</v>
      </c>
      <c r="T377">
        <f>IF(実施計画様式!T377="",0,1)</f>
        <v>0</v>
      </c>
      <c r="U377">
        <f>IF(実施計画様式!U377="",0,1)</f>
        <v>0</v>
      </c>
      <c r="V377">
        <f>IF(実施計画様式!V377="",0,1)</f>
        <v>0</v>
      </c>
      <c r="W377">
        <f>IF(実施計画様式!W377="",0,1)</f>
        <v>0</v>
      </c>
      <c r="X377">
        <f>IF(実施計画様式!X377="",0,1)</f>
        <v>0</v>
      </c>
      <c r="Y377">
        <f>IF(実施計画様式!Y377="",0,1)</f>
        <v>0</v>
      </c>
      <c r="Z377">
        <f>IF(実施計画様式!Z377="",0,1)</f>
        <v>0</v>
      </c>
      <c r="AA377">
        <f>IF(実施計画様式!AA377="",0,1)</f>
        <v>0</v>
      </c>
      <c r="AB377">
        <f>IF(実施計画様式!AB377="",0,IFERROR(VLOOKUP(実施計画様式!AB377,―!$Q$2:$R$3,2,FALSE),"error"))</f>
        <v>0</v>
      </c>
      <c r="AC377">
        <f>IF(実施計画様式!AC377="",0,IFERROR(VLOOKUP(実施計画様式!AC377,―!$S$2:$T$3,2,FALSE),"error"))</f>
        <v>0</v>
      </c>
      <c r="AD377">
        <f>IF(実施計画様式!AD377="",0,IFERROR(VLOOKUP(実施計画様式!AD377,―!$U$2:$V$3,2,FALSE),"error"))</f>
        <v>0</v>
      </c>
      <c r="AE377">
        <f>IF(実施計画様式!AE377="",0,IFERROR(VLOOKUP(実施計画様式!AE377,―!$W$2:$X$3,2,FALSE),"error"))</f>
        <v>0</v>
      </c>
      <c r="AF377">
        <f>IF(実施計画様式!AF377="",0,IFERROR(VLOOKUP(実施計画様式!AF377,―!$AP$29:$AQ$29,2,FALSE),"error"))</f>
        <v>0</v>
      </c>
      <c r="AG377">
        <f>IF(実施計画様式!AG377="",0,IFERROR(VLOOKUP(実施計画様式!AG377,―!Y:Z,2,FALSE),"error"))</f>
        <v>0</v>
      </c>
      <c r="AH377">
        <f>IF(実施計画様式!AH377="",0,IFERROR(VLOOKUP(実施計画様式!AH377,―!AA:AB,2,FALSE),"error"))</f>
        <v>0</v>
      </c>
      <c r="AI377">
        <f>IF(実施計画様式!AI377="",0,IFERROR(VLOOKUP(実施計画様式!AI377,―!AN:AO,2,FALSE),"error"))</f>
        <v>0</v>
      </c>
      <c r="AJ377">
        <f>IF(実施計画様式!AJ377="",0,IFERROR(VLOOKUP(実施計画様式!AJ377,―!AN:AO,2,FALSE),"error"))</f>
        <v>0</v>
      </c>
      <c r="AK377">
        <f>IF(実施計画様式!AK377="",0,IFERROR(VLOOKUP(実施計画様式!AK377,―!AN:AO,2,FALSE),"error"))</f>
        <v>0</v>
      </c>
      <c r="AL377">
        <f>IF(実施計画様式!AL377="",0,1)</f>
        <v>0</v>
      </c>
      <c r="AM377">
        <f>IF(実施計画様式!AM377="",0,IFERROR(VLOOKUP(実施計画様式!AM377,―!$AP$10:$AQ$23,2,FALSE),"error"))</f>
        <v>0</v>
      </c>
      <c r="AN377">
        <f>IF(実施計画様式!AN377="",0,IFERROR(VLOOKUP(実施計画様式!AN377,―!$AP$39:$AQ$44,2,FALSE),"error"))</f>
        <v>0</v>
      </c>
      <c r="AO377">
        <f>IF(実施計画様式!AO377="",0,IFERROR(VLOOKUP(実施計画様式!AO377,参考資料1_対象分野リスト!$B$2:$C$46,2,FALSE),"error"))</f>
        <v>0</v>
      </c>
      <c r="AP377">
        <f>IF(実施計画様式!AP377="",0,IFERROR(VLOOKUP(実施計画様式!AP377,参考資料1_対象分野リスト!$B$2:$C$46,2,FALSE),"error"))</f>
        <v>0</v>
      </c>
      <c r="AQ377">
        <f>IF(実施計画様式!AQ377="",0,IFERROR(VLOOKUP(実施計画様式!AQ377,参考資料1_対象分野リスト!$B$2:$C$46,2,FALSE),"error"))</f>
        <v>0</v>
      </c>
      <c r="AR377">
        <f>IF(実施計画様式!AR377="",0,IFERROR(VLOOKUP(実施計画様式!AR377,参考資料1_対象分野リスト!$B$2:$C$46,2,FALSE),"error"))</f>
        <v>0</v>
      </c>
      <c r="AS377">
        <f>IF(実施計画様式!AS377="",0,IFERROR(VLOOKUP(実施計画様式!AS377,参考資料1_対象分野リスト!$E$5:$F$35,2,FALSE),"error"))</f>
        <v>0</v>
      </c>
      <c r="BB377">
        <f>IF(実施計画様式!BB377="",0,IFERROR(VLOOKUP(実施計画様式!BB377,―!AK:AL,2,FALSE),"error"))</f>
        <v>0</v>
      </c>
      <c r="BC377" t="str">
        <f t="shared" si="33"/>
        <v/>
      </c>
      <c r="BF377">
        <v>99</v>
      </c>
      <c r="BG377" t="str">
        <f t="shared" si="36"/>
        <v/>
      </c>
      <c r="BH377" t="str">
        <f>IF(AG377&gt;0,IF(VLOOKUP($B$62,―!$Y$2:$Z$25,2,FALSE)&lt;分岐管理シート!AG377,"予算化方法","予算化方法_未定なし"),"")</f>
        <v/>
      </c>
      <c r="BI377" t="str">
        <f t="shared" si="37"/>
        <v/>
      </c>
      <c r="BJ377" t="str">
        <f t="shared" si="38"/>
        <v/>
      </c>
      <c r="BK377" t="str">
        <f t="shared" si="39"/>
        <v/>
      </c>
      <c r="BL377" t="str">
        <f>_xlfn.IFNA(IF(AND(D377=1,M377=1),INDEX(―!$O$20:$P$26,MATCH(分岐管理シート!N377*100,―!$P$20:$P$26,0),1),""),"")</f>
        <v/>
      </c>
      <c r="BM377" t="str">
        <f>_xlfn.IFNA(IF(AND(D377=1,M377=1),INDEX(―!$O$17:$P$19,MATCH(9-分岐管理シート!N377-分岐管理シート!O377,―!$P$17:$P$19,0),1),""),"")</f>
        <v/>
      </c>
      <c r="BN377" t="str">
        <f>IF(AE377&lt;2,"",―!$AP$28)</f>
        <v/>
      </c>
      <c r="BO377" t="str">
        <f t="shared" si="35"/>
        <v/>
      </c>
      <c r="BP377" t="str">
        <f t="shared" si="40"/>
        <v/>
      </c>
      <c r="BR377">
        <f t="shared" si="34"/>
        <v>0</v>
      </c>
    </row>
    <row r="378" spans="3:70" x14ac:dyDescent="0.15">
      <c r="C378">
        <v>306</v>
      </c>
      <c r="D378" s="22">
        <f>IF(実施計画様式!D378="",0,IFERROR(VLOOKUP(実施計画様式!D378,―!A:B,2,FALSE),"error"))</f>
        <v>0</v>
      </c>
      <c r="E378">
        <f>IF(実施計画様式!E378="",0,IFERROR(VLOOKUP(実施計画様式!E378,―!$C$40:$D$47,2,FALSE),"error"))</f>
        <v>0</v>
      </c>
      <c r="F378">
        <f>IF(実施計画様式!F378="",0,IFERROR(VLOOKUP(実施計画様式!F378,―!$E$2:$F$2,2,FALSE),"error"))</f>
        <v>0</v>
      </c>
      <c r="G378">
        <f>IFERROR(VLOOKUP(実施計画様式!G378,―!$G$2:$H$2,2,FALSE),0)</f>
        <v>0</v>
      </c>
      <c r="H378">
        <f>IF(実施計画様式!H378="",0,1)</f>
        <v>0</v>
      </c>
      <c r="I378">
        <f>IF(実施計画様式!I378="",0,IFERROR(VLOOKUP(実施計画様式!I378,―!$I$2:$J$2,2,FALSE),"error"))</f>
        <v>0</v>
      </c>
      <c r="J378">
        <f>IF(実施計画様式!J378="",0,1)</f>
        <v>0</v>
      </c>
      <c r="K378">
        <f>IF(実施計画様式!K378="",0,IFERROR(VLOOKUP(実施計画様式!K378,―!K:L,2,FALSE),"error"))</f>
        <v>0</v>
      </c>
      <c r="L378">
        <f>IF(実施計画様式!L378="",0,IFERROR(VLOOKUP(実施計画様式!L378,―!$M$2:$N$2,2,FALSE),"error"))</f>
        <v>0</v>
      </c>
      <c r="M378">
        <f>IFERROR(VLOOKUP(実施計画様式!M378,―!O:P,2,FALSE),0)</f>
        <v>0</v>
      </c>
      <c r="N378">
        <f>IF(実施計画様式!N378="",0,IFERROR(VLOOKUP(実施計画様式!N378,―!$O$1:$P$12,2,FALSE),"error"))</f>
        <v>0</v>
      </c>
      <c r="O378">
        <f>IF(実施計画様式!O378="",0,IFERROR(VLOOKUP(実施計画様式!O378,―!$O$1:$P$12,2,FALSE),"error"))</f>
        <v>0</v>
      </c>
      <c r="P378">
        <f>IF(実施計画様式!P378="",0,IFERROR(VLOOKUP(実施計画様式!P378,―!$O$1:$P$12,2,FALSE),"error"))</f>
        <v>0</v>
      </c>
      <c r="Q378">
        <f>IF(実施計画様式!Q378="",0,1)</f>
        <v>0</v>
      </c>
      <c r="R378" t="s">
        <v>7625</v>
      </c>
      <c r="S378" t="s">
        <v>7625</v>
      </c>
      <c r="T378">
        <f>IF(実施計画様式!T378="",0,1)</f>
        <v>0</v>
      </c>
      <c r="U378">
        <f>IF(実施計画様式!U378="",0,1)</f>
        <v>0</v>
      </c>
      <c r="V378">
        <f>IF(実施計画様式!V378="",0,1)</f>
        <v>0</v>
      </c>
      <c r="W378">
        <f>IF(実施計画様式!W378="",0,1)</f>
        <v>0</v>
      </c>
      <c r="X378">
        <f>IF(実施計画様式!X378="",0,1)</f>
        <v>0</v>
      </c>
      <c r="Y378">
        <f>IF(実施計画様式!Y378="",0,1)</f>
        <v>0</v>
      </c>
      <c r="Z378">
        <f>IF(実施計画様式!Z378="",0,1)</f>
        <v>0</v>
      </c>
      <c r="AA378">
        <f>IF(実施計画様式!AA378="",0,1)</f>
        <v>0</v>
      </c>
      <c r="AB378">
        <f>IF(実施計画様式!AB378="",0,IFERROR(VLOOKUP(実施計画様式!AB378,―!$Q$2:$R$3,2,FALSE),"error"))</f>
        <v>0</v>
      </c>
      <c r="AC378">
        <f>IF(実施計画様式!AC378="",0,IFERROR(VLOOKUP(実施計画様式!AC378,―!$S$2:$T$3,2,FALSE),"error"))</f>
        <v>0</v>
      </c>
      <c r="AD378">
        <f>IF(実施計画様式!AD378="",0,IFERROR(VLOOKUP(実施計画様式!AD378,―!$U$2:$V$3,2,FALSE),"error"))</f>
        <v>0</v>
      </c>
      <c r="AE378">
        <f>IF(実施計画様式!AE378="",0,IFERROR(VLOOKUP(実施計画様式!AE378,―!$W$2:$X$3,2,FALSE),"error"))</f>
        <v>0</v>
      </c>
      <c r="AF378">
        <f>IF(実施計画様式!AF378="",0,IFERROR(VLOOKUP(実施計画様式!AF378,―!$AP$29:$AQ$29,2,FALSE),"error"))</f>
        <v>0</v>
      </c>
      <c r="AG378">
        <f>IF(実施計画様式!AG378="",0,IFERROR(VLOOKUP(実施計画様式!AG378,―!Y:Z,2,FALSE),"error"))</f>
        <v>0</v>
      </c>
      <c r="AH378">
        <f>IF(実施計画様式!AH378="",0,IFERROR(VLOOKUP(実施計画様式!AH378,―!AA:AB,2,FALSE),"error"))</f>
        <v>0</v>
      </c>
      <c r="AI378">
        <f>IF(実施計画様式!AI378="",0,IFERROR(VLOOKUP(実施計画様式!AI378,―!AN:AO,2,FALSE),"error"))</f>
        <v>0</v>
      </c>
      <c r="AJ378">
        <f>IF(実施計画様式!AJ378="",0,IFERROR(VLOOKUP(実施計画様式!AJ378,―!AN:AO,2,FALSE),"error"))</f>
        <v>0</v>
      </c>
      <c r="AK378">
        <f>IF(実施計画様式!AK378="",0,IFERROR(VLOOKUP(実施計画様式!AK378,―!AN:AO,2,FALSE),"error"))</f>
        <v>0</v>
      </c>
      <c r="AL378">
        <f>IF(実施計画様式!AL378="",0,1)</f>
        <v>0</v>
      </c>
      <c r="AM378">
        <f>IF(実施計画様式!AM378="",0,IFERROR(VLOOKUP(実施計画様式!AM378,―!$AP$10:$AQ$23,2,FALSE),"error"))</f>
        <v>0</v>
      </c>
      <c r="AN378">
        <f>IF(実施計画様式!AN378="",0,IFERROR(VLOOKUP(実施計画様式!AN378,―!$AP$39:$AQ$44,2,FALSE),"error"))</f>
        <v>0</v>
      </c>
      <c r="AO378">
        <f>IF(実施計画様式!AO378="",0,IFERROR(VLOOKUP(実施計画様式!AO378,参考資料1_対象分野リスト!$B$2:$C$46,2,FALSE),"error"))</f>
        <v>0</v>
      </c>
      <c r="AP378">
        <f>IF(実施計画様式!AP378="",0,IFERROR(VLOOKUP(実施計画様式!AP378,参考資料1_対象分野リスト!$B$2:$C$46,2,FALSE),"error"))</f>
        <v>0</v>
      </c>
      <c r="AQ378">
        <f>IF(実施計画様式!AQ378="",0,IFERROR(VLOOKUP(実施計画様式!AQ378,参考資料1_対象分野リスト!$B$2:$C$46,2,FALSE),"error"))</f>
        <v>0</v>
      </c>
      <c r="AR378">
        <f>IF(実施計画様式!AR378="",0,IFERROR(VLOOKUP(実施計画様式!AR378,参考資料1_対象分野リスト!$B$2:$C$46,2,FALSE),"error"))</f>
        <v>0</v>
      </c>
      <c r="AS378">
        <f>IF(実施計画様式!AS378="",0,IFERROR(VLOOKUP(実施計画様式!AS378,参考資料1_対象分野リスト!$E$5:$F$35,2,FALSE),"error"))</f>
        <v>0</v>
      </c>
      <c r="BB378">
        <f>IF(実施計画様式!BB378="",0,IFERROR(VLOOKUP(実施計画様式!BB378,―!AK:AL,2,FALSE),"error"))</f>
        <v>0</v>
      </c>
      <c r="BC378" t="str">
        <f t="shared" si="33"/>
        <v/>
      </c>
      <c r="BF378">
        <v>99</v>
      </c>
      <c r="BG378" t="str">
        <f t="shared" si="36"/>
        <v/>
      </c>
      <c r="BH378" t="str">
        <f>IF(AG378&gt;0,IF(VLOOKUP($B$62,―!$Y$2:$Z$25,2,FALSE)&lt;分岐管理シート!AG378,"予算化方法","予算化方法_未定なし"),"")</f>
        <v/>
      </c>
      <c r="BI378" t="str">
        <f t="shared" si="37"/>
        <v/>
      </c>
      <c r="BJ378" t="str">
        <f t="shared" si="38"/>
        <v/>
      </c>
      <c r="BK378" t="str">
        <f t="shared" si="39"/>
        <v/>
      </c>
      <c r="BL378" t="str">
        <f>_xlfn.IFNA(IF(AND(D378=1,M378=1),INDEX(―!$O$20:$P$26,MATCH(分岐管理シート!N378*100,―!$P$20:$P$26,0),1),""),"")</f>
        <v/>
      </c>
      <c r="BM378" t="str">
        <f>_xlfn.IFNA(IF(AND(D378=1,M378=1),INDEX(―!$O$17:$P$19,MATCH(9-分岐管理シート!N378-分岐管理シート!O378,―!$P$17:$P$19,0),1),""),"")</f>
        <v/>
      </c>
      <c r="BN378" t="str">
        <f>IF(AE378&lt;2,"",―!$AP$28)</f>
        <v/>
      </c>
      <c r="BO378" t="str">
        <f t="shared" si="35"/>
        <v/>
      </c>
      <c r="BP378" t="str">
        <f t="shared" si="40"/>
        <v/>
      </c>
      <c r="BR378">
        <f t="shared" si="34"/>
        <v>0</v>
      </c>
    </row>
    <row r="379" spans="3:70" x14ac:dyDescent="0.15">
      <c r="C379">
        <v>307</v>
      </c>
      <c r="D379" s="22">
        <f>IF(実施計画様式!D379="",0,IFERROR(VLOOKUP(実施計画様式!D379,―!A:B,2,FALSE),"error"))</f>
        <v>0</v>
      </c>
      <c r="E379">
        <f>IF(実施計画様式!E379="",0,IFERROR(VLOOKUP(実施計画様式!E379,―!$C$40:$D$47,2,FALSE),"error"))</f>
        <v>0</v>
      </c>
      <c r="F379">
        <f>IF(実施計画様式!F379="",0,IFERROR(VLOOKUP(実施計画様式!F379,―!$E$2:$F$2,2,FALSE),"error"))</f>
        <v>0</v>
      </c>
      <c r="G379">
        <f>IFERROR(VLOOKUP(実施計画様式!G379,―!$G$2:$H$2,2,FALSE),0)</f>
        <v>0</v>
      </c>
      <c r="H379">
        <f>IF(実施計画様式!H379="",0,1)</f>
        <v>0</v>
      </c>
      <c r="I379">
        <f>IF(実施計画様式!I379="",0,IFERROR(VLOOKUP(実施計画様式!I379,―!$I$2:$J$2,2,FALSE),"error"))</f>
        <v>0</v>
      </c>
      <c r="J379">
        <f>IF(実施計画様式!J379="",0,1)</f>
        <v>0</v>
      </c>
      <c r="K379">
        <f>IF(実施計画様式!K379="",0,IFERROR(VLOOKUP(実施計画様式!K379,―!K:L,2,FALSE),"error"))</f>
        <v>0</v>
      </c>
      <c r="L379">
        <f>IF(実施計画様式!L379="",0,IFERROR(VLOOKUP(実施計画様式!L379,―!$M$2:$N$2,2,FALSE),"error"))</f>
        <v>0</v>
      </c>
      <c r="M379">
        <f>IFERROR(VLOOKUP(実施計画様式!M379,―!O:P,2,FALSE),0)</f>
        <v>0</v>
      </c>
      <c r="N379">
        <f>IF(実施計画様式!N379="",0,IFERROR(VLOOKUP(実施計画様式!N379,―!$O$1:$P$12,2,FALSE),"error"))</f>
        <v>0</v>
      </c>
      <c r="O379">
        <f>IF(実施計画様式!O379="",0,IFERROR(VLOOKUP(実施計画様式!O379,―!$O$1:$P$12,2,FALSE),"error"))</f>
        <v>0</v>
      </c>
      <c r="P379">
        <f>IF(実施計画様式!P379="",0,IFERROR(VLOOKUP(実施計画様式!P379,―!$O$1:$P$12,2,FALSE),"error"))</f>
        <v>0</v>
      </c>
      <c r="Q379">
        <f>IF(実施計画様式!Q379="",0,1)</f>
        <v>0</v>
      </c>
      <c r="R379" t="s">
        <v>7625</v>
      </c>
      <c r="S379" t="s">
        <v>7625</v>
      </c>
      <c r="T379">
        <f>IF(実施計画様式!T379="",0,1)</f>
        <v>0</v>
      </c>
      <c r="U379">
        <f>IF(実施計画様式!U379="",0,1)</f>
        <v>0</v>
      </c>
      <c r="V379">
        <f>IF(実施計画様式!V379="",0,1)</f>
        <v>0</v>
      </c>
      <c r="W379">
        <f>IF(実施計画様式!W379="",0,1)</f>
        <v>0</v>
      </c>
      <c r="X379">
        <f>IF(実施計画様式!X379="",0,1)</f>
        <v>0</v>
      </c>
      <c r="Y379">
        <f>IF(実施計画様式!Y379="",0,1)</f>
        <v>0</v>
      </c>
      <c r="Z379">
        <f>IF(実施計画様式!Z379="",0,1)</f>
        <v>0</v>
      </c>
      <c r="AA379">
        <f>IF(実施計画様式!AA379="",0,1)</f>
        <v>0</v>
      </c>
      <c r="AB379">
        <f>IF(実施計画様式!AB379="",0,IFERROR(VLOOKUP(実施計画様式!AB379,―!$Q$2:$R$3,2,FALSE),"error"))</f>
        <v>0</v>
      </c>
      <c r="AC379">
        <f>IF(実施計画様式!AC379="",0,IFERROR(VLOOKUP(実施計画様式!AC379,―!$S$2:$T$3,2,FALSE),"error"))</f>
        <v>0</v>
      </c>
      <c r="AD379">
        <f>IF(実施計画様式!AD379="",0,IFERROR(VLOOKUP(実施計画様式!AD379,―!$U$2:$V$3,2,FALSE),"error"))</f>
        <v>0</v>
      </c>
      <c r="AE379">
        <f>IF(実施計画様式!AE379="",0,IFERROR(VLOOKUP(実施計画様式!AE379,―!$W$2:$X$3,2,FALSE),"error"))</f>
        <v>0</v>
      </c>
      <c r="AF379">
        <f>IF(実施計画様式!AF379="",0,IFERROR(VLOOKUP(実施計画様式!AF379,―!$AP$29:$AQ$29,2,FALSE),"error"))</f>
        <v>0</v>
      </c>
      <c r="AG379">
        <f>IF(実施計画様式!AG379="",0,IFERROR(VLOOKUP(実施計画様式!AG379,―!Y:Z,2,FALSE),"error"))</f>
        <v>0</v>
      </c>
      <c r="AH379">
        <f>IF(実施計画様式!AH379="",0,IFERROR(VLOOKUP(実施計画様式!AH379,―!AA:AB,2,FALSE),"error"))</f>
        <v>0</v>
      </c>
      <c r="AI379">
        <f>IF(実施計画様式!AI379="",0,IFERROR(VLOOKUP(実施計画様式!AI379,―!AN:AO,2,FALSE),"error"))</f>
        <v>0</v>
      </c>
      <c r="AJ379">
        <f>IF(実施計画様式!AJ379="",0,IFERROR(VLOOKUP(実施計画様式!AJ379,―!AN:AO,2,FALSE),"error"))</f>
        <v>0</v>
      </c>
      <c r="AK379">
        <f>IF(実施計画様式!AK379="",0,IFERROR(VLOOKUP(実施計画様式!AK379,―!AN:AO,2,FALSE),"error"))</f>
        <v>0</v>
      </c>
      <c r="AL379">
        <f>IF(実施計画様式!AL379="",0,1)</f>
        <v>0</v>
      </c>
      <c r="AM379">
        <f>IF(実施計画様式!AM379="",0,IFERROR(VLOOKUP(実施計画様式!AM379,―!$AP$10:$AQ$23,2,FALSE),"error"))</f>
        <v>0</v>
      </c>
      <c r="AN379">
        <f>IF(実施計画様式!AN379="",0,IFERROR(VLOOKUP(実施計画様式!AN379,―!$AP$39:$AQ$44,2,FALSE),"error"))</f>
        <v>0</v>
      </c>
      <c r="AO379">
        <f>IF(実施計画様式!AO379="",0,IFERROR(VLOOKUP(実施計画様式!AO379,参考資料1_対象分野リスト!$B$2:$C$46,2,FALSE),"error"))</f>
        <v>0</v>
      </c>
      <c r="AP379">
        <f>IF(実施計画様式!AP379="",0,IFERROR(VLOOKUP(実施計画様式!AP379,参考資料1_対象分野リスト!$B$2:$C$46,2,FALSE),"error"))</f>
        <v>0</v>
      </c>
      <c r="AQ379">
        <f>IF(実施計画様式!AQ379="",0,IFERROR(VLOOKUP(実施計画様式!AQ379,参考資料1_対象分野リスト!$B$2:$C$46,2,FALSE),"error"))</f>
        <v>0</v>
      </c>
      <c r="AR379">
        <f>IF(実施計画様式!AR379="",0,IFERROR(VLOOKUP(実施計画様式!AR379,参考資料1_対象分野リスト!$B$2:$C$46,2,FALSE),"error"))</f>
        <v>0</v>
      </c>
      <c r="AS379">
        <f>IF(実施計画様式!AS379="",0,IFERROR(VLOOKUP(実施計画様式!AS379,参考資料1_対象分野リスト!$E$5:$F$35,2,FALSE),"error"))</f>
        <v>0</v>
      </c>
      <c r="BB379">
        <f>IF(実施計画様式!BB379="",0,IFERROR(VLOOKUP(実施計画様式!BB379,―!AK:AL,2,FALSE),"error"))</f>
        <v>0</v>
      </c>
      <c r="BC379" t="str">
        <f t="shared" si="33"/>
        <v/>
      </c>
      <c r="BF379">
        <v>99</v>
      </c>
      <c r="BG379" t="str">
        <f t="shared" si="36"/>
        <v/>
      </c>
      <c r="BH379" t="str">
        <f>IF(AG379&gt;0,IF(VLOOKUP($B$62,―!$Y$2:$Z$25,2,FALSE)&lt;分岐管理シート!AG379,"予算化方法","予算化方法_未定なし"),"")</f>
        <v/>
      </c>
      <c r="BI379" t="str">
        <f t="shared" si="37"/>
        <v/>
      </c>
      <c r="BJ379" t="str">
        <f t="shared" si="38"/>
        <v/>
      </c>
      <c r="BK379" t="str">
        <f t="shared" si="39"/>
        <v/>
      </c>
      <c r="BL379" t="str">
        <f>_xlfn.IFNA(IF(AND(D379=1,M379=1),INDEX(―!$O$20:$P$26,MATCH(分岐管理シート!N379*100,―!$P$20:$P$26,0),1),""),"")</f>
        <v/>
      </c>
      <c r="BM379" t="str">
        <f>_xlfn.IFNA(IF(AND(D379=1,M379=1),INDEX(―!$O$17:$P$19,MATCH(9-分岐管理シート!N379-分岐管理シート!O379,―!$P$17:$P$19,0),1),""),"")</f>
        <v/>
      </c>
      <c r="BN379" t="str">
        <f>IF(AE379&lt;2,"",―!$AP$28)</f>
        <v/>
      </c>
      <c r="BO379" t="str">
        <f t="shared" si="35"/>
        <v/>
      </c>
      <c r="BP379" t="str">
        <f t="shared" si="40"/>
        <v/>
      </c>
      <c r="BR379">
        <f t="shared" si="34"/>
        <v>0</v>
      </c>
    </row>
    <row r="380" spans="3:70" x14ac:dyDescent="0.15">
      <c r="C380">
        <v>308</v>
      </c>
      <c r="D380" s="22">
        <f>IF(実施計画様式!D380="",0,IFERROR(VLOOKUP(実施計画様式!D380,―!A:B,2,FALSE),"error"))</f>
        <v>0</v>
      </c>
      <c r="E380">
        <f>IF(実施計画様式!E380="",0,IFERROR(VLOOKUP(実施計画様式!E380,―!$C$40:$D$47,2,FALSE),"error"))</f>
        <v>0</v>
      </c>
      <c r="F380">
        <f>IF(実施計画様式!F380="",0,IFERROR(VLOOKUP(実施計画様式!F380,―!$E$2:$F$2,2,FALSE),"error"))</f>
        <v>0</v>
      </c>
      <c r="G380">
        <f>IFERROR(VLOOKUP(実施計画様式!G380,―!$G$2:$H$2,2,FALSE),0)</f>
        <v>0</v>
      </c>
      <c r="H380">
        <f>IF(実施計画様式!H380="",0,1)</f>
        <v>0</v>
      </c>
      <c r="I380">
        <f>IF(実施計画様式!I380="",0,IFERROR(VLOOKUP(実施計画様式!I380,―!$I$2:$J$2,2,FALSE),"error"))</f>
        <v>0</v>
      </c>
      <c r="J380">
        <f>IF(実施計画様式!J380="",0,1)</f>
        <v>0</v>
      </c>
      <c r="K380">
        <f>IF(実施計画様式!K380="",0,IFERROR(VLOOKUP(実施計画様式!K380,―!K:L,2,FALSE),"error"))</f>
        <v>0</v>
      </c>
      <c r="L380">
        <f>IF(実施計画様式!L380="",0,IFERROR(VLOOKUP(実施計画様式!L380,―!$M$2:$N$2,2,FALSE),"error"))</f>
        <v>0</v>
      </c>
      <c r="M380">
        <f>IFERROR(VLOOKUP(実施計画様式!M380,―!O:P,2,FALSE),0)</f>
        <v>0</v>
      </c>
      <c r="N380">
        <f>IF(実施計画様式!N380="",0,IFERROR(VLOOKUP(実施計画様式!N380,―!$O$1:$P$12,2,FALSE),"error"))</f>
        <v>0</v>
      </c>
      <c r="O380">
        <f>IF(実施計画様式!O380="",0,IFERROR(VLOOKUP(実施計画様式!O380,―!$O$1:$P$12,2,FALSE),"error"))</f>
        <v>0</v>
      </c>
      <c r="P380">
        <f>IF(実施計画様式!P380="",0,IFERROR(VLOOKUP(実施計画様式!P380,―!$O$1:$P$12,2,FALSE),"error"))</f>
        <v>0</v>
      </c>
      <c r="Q380">
        <f>IF(実施計画様式!Q380="",0,1)</f>
        <v>0</v>
      </c>
      <c r="R380" t="s">
        <v>7625</v>
      </c>
      <c r="S380" t="s">
        <v>7625</v>
      </c>
      <c r="T380">
        <f>IF(実施計画様式!T380="",0,1)</f>
        <v>0</v>
      </c>
      <c r="U380">
        <f>IF(実施計画様式!U380="",0,1)</f>
        <v>0</v>
      </c>
      <c r="V380">
        <f>IF(実施計画様式!V380="",0,1)</f>
        <v>0</v>
      </c>
      <c r="W380">
        <f>IF(実施計画様式!W380="",0,1)</f>
        <v>0</v>
      </c>
      <c r="X380">
        <f>IF(実施計画様式!X380="",0,1)</f>
        <v>0</v>
      </c>
      <c r="Y380">
        <f>IF(実施計画様式!Y380="",0,1)</f>
        <v>0</v>
      </c>
      <c r="Z380">
        <f>IF(実施計画様式!Z380="",0,1)</f>
        <v>0</v>
      </c>
      <c r="AA380">
        <f>IF(実施計画様式!AA380="",0,1)</f>
        <v>0</v>
      </c>
      <c r="AB380">
        <f>IF(実施計画様式!AB380="",0,IFERROR(VLOOKUP(実施計画様式!AB380,―!$Q$2:$R$3,2,FALSE),"error"))</f>
        <v>0</v>
      </c>
      <c r="AC380">
        <f>IF(実施計画様式!AC380="",0,IFERROR(VLOOKUP(実施計画様式!AC380,―!$S$2:$T$3,2,FALSE),"error"))</f>
        <v>0</v>
      </c>
      <c r="AD380">
        <f>IF(実施計画様式!AD380="",0,IFERROR(VLOOKUP(実施計画様式!AD380,―!$U$2:$V$3,2,FALSE),"error"))</f>
        <v>0</v>
      </c>
      <c r="AE380">
        <f>IF(実施計画様式!AE380="",0,IFERROR(VLOOKUP(実施計画様式!AE380,―!$W$2:$X$3,2,FALSE),"error"))</f>
        <v>0</v>
      </c>
      <c r="AF380">
        <f>IF(実施計画様式!AF380="",0,IFERROR(VLOOKUP(実施計画様式!AF380,―!$AP$29:$AQ$29,2,FALSE),"error"))</f>
        <v>0</v>
      </c>
      <c r="AG380">
        <f>IF(実施計画様式!AG380="",0,IFERROR(VLOOKUP(実施計画様式!AG380,―!Y:Z,2,FALSE),"error"))</f>
        <v>0</v>
      </c>
      <c r="AH380">
        <f>IF(実施計画様式!AH380="",0,IFERROR(VLOOKUP(実施計画様式!AH380,―!AA:AB,2,FALSE),"error"))</f>
        <v>0</v>
      </c>
      <c r="AI380">
        <f>IF(実施計画様式!AI380="",0,IFERROR(VLOOKUP(実施計画様式!AI380,―!AN:AO,2,FALSE),"error"))</f>
        <v>0</v>
      </c>
      <c r="AJ380">
        <f>IF(実施計画様式!AJ380="",0,IFERROR(VLOOKUP(実施計画様式!AJ380,―!AN:AO,2,FALSE),"error"))</f>
        <v>0</v>
      </c>
      <c r="AK380">
        <f>IF(実施計画様式!AK380="",0,IFERROR(VLOOKUP(実施計画様式!AK380,―!AN:AO,2,FALSE),"error"))</f>
        <v>0</v>
      </c>
      <c r="AL380">
        <f>IF(実施計画様式!AL380="",0,1)</f>
        <v>0</v>
      </c>
      <c r="AM380">
        <f>IF(実施計画様式!AM380="",0,IFERROR(VLOOKUP(実施計画様式!AM380,―!$AP$10:$AQ$23,2,FALSE),"error"))</f>
        <v>0</v>
      </c>
      <c r="AN380">
        <f>IF(実施計画様式!AN380="",0,IFERROR(VLOOKUP(実施計画様式!AN380,―!$AP$39:$AQ$44,2,FALSE),"error"))</f>
        <v>0</v>
      </c>
      <c r="AO380">
        <f>IF(実施計画様式!AO380="",0,IFERROR(VLOOKUP(実施計画様式!AO380,参考資料1_対象分野リスト!$B$2:$C$46,2,FALSE),"error"))</f>
        <v>0</v>
      </c>
      <c r="AP380">
        <f>IF(実施計画様式!AP380="",0,IFERROR(VLOOKUP(実施計画様式!AP380,参考資料1_対象分野リスト!$B$2:$C$46,2,FALSE),"error"))</f>
        <v>0</v>
      </c>
      <c r="AQ380">
        <f>IF(実施計画様式!AQ380="",0,IFERROR(VLOOKUP(実施計画様式!AQ380,参考資料1_対象分野リスト!$B$2:$C$46,2,FALSE),"error"))</f>
        <v>0</v>
      </c>
      <c r="AR380">
        <f>IF(実施計画様式!AR380="",0,IFERROR(VLOOKUP(実施計画様式!AR380,参考資料1_対象分野リスト!$B$2:$C$46,2,FALSE),"error"))</f>
        <v>0</v>
      </c>
      <c r="AS380">
        <f>IF(実施計画様式!AS380="",0,IFERROR(VLOOKUP(実施計画様式!AS380,参考資料1_対象分野リスト!$E$5:$F$35,2,FALSE),"error"))</f>
        <v>0</v>
      </c>
      <c r="BB380">
        <f>IF(実施計画様式!BB380="",0,IFERROR(VLOOKUP(実施計画様式!BB380,―!AK:AL,2,FALSE),"error"))</f>
        <v>0</v>
      </c>
      <c r="BC380" t="str">
        <f t="shared" si="33"/>
        <v/>
      </c>
      <c r="BF380">
        <v>99</v>
      </c>
      <c r="BG380" t="str">
        <f t="shared" si="36"/>
        <v/>
      </c>
      <c r="BH380" t="str">
        <f>IF(AG380&gt;0,IF(VLOOKUP($B$62,―!$Y$2:$Z$25,2,FALSE)&lt;分岐管理シート!AG380,"予算化方法","予算化方法_未定なし"),"")</f>
        <v/>
      </c>
      <c r="BI380" t="str">
        <f t="shared" si="37"/>
        <v/>
      </c>
      <c r="BJ380" t="str">
        <f t="shared" si="38"/>
        <v/>
      </c>
      <c r="BK380" t="str">
        <f t="shared" si="39"/>
        <v/>
      </c>
      <c r="BL380" t="str">
        <f>_xlfn.IFNA(IF(AND(D380=1,M380=1),INDEX(―!$O$20:$P$26,MATCH(分岐管理シート!N380*100,―!$P$20:$P$26,0),1),""),"")</f>
        <v/>
      </c>
      <c r="BM380" t="str">
        <f>_xlfn.IFNA(IF(AND(D380=1,M380=1),INDEX(―!$O$17:$P$19,MATCH(9-分岐管理シート!N380-分岐管理シート!O380,―!$P$17:$P$19,0),1),""),"")</f>
        <v/>
      </c>
      <c r="BN380" t="str">
        <f>IF(AE380&lt;2,"",―!$AP$28)</f>
        <v/>
      </c>
      <c r="BO380" t="str">
        <f t="shared" si="35"/>
        <v/>
      </c>
      <c r="BP380" t="str">
        <f t="shared" si="40"/>
        <v/>
      </c>
      <c r="BR380">
        <f t="shared" si="34"/>
        <v>0</v>
      </c>
    </row>
    <row r="381" spans="3:70" x14ac:dyDescent="0.15">
      <c r="C381">
        <v>309</v>
      </c>
      <c r="D381" s="22">
        <f>IF(実施計画様式!D381="",0,IFERROR(VLOOKUP(実施計画様式!D381,―!A:B,2,FALSE),"error"))</f>
        <v>0</v>
      </c>
      <c r="E381">
        <f>IF(実施計画様式!E381="",0,IFERROR(VLOOKUP(実施計画様式!E381,―!$C$40:$D$47,2,FALSE),"error"))</f>
        <v>0</v>
      </c>
      <c r="F381">
        <f>IF(実施計画様式!F381="",0,IFERROR(VLOOKUP(実施計画様式!F381,―!$E$2:$F$2,2,FALSE),"error"))</f>
        <v>0</v>
      </c>
      <c r="G381">
        <f>IFERROR(VLOOKUP(実施計画様式!G381,―!$G$2:$H$2,2,FALSE),0)</f>
        <v>0</v>
      </c>
      <c r="H381">
        <f>IF(実施計画様式!H381="",0,1)</f>
        <v>0</v>
      </c>
      <c r="I381">
        <f>IF(実施計画様式!I381="",0,IFERROR(VLOOKUP(実施計画様式!I381,―!$I$2:$J$2,2,FALSE),"error"))</f>
        <v>0</v>
      </c>
      <c r="J381">
        <f>IF(実施計画様式!J381="",0,1)</f>
        <v>0</v>
      </c>
      <c r="K381">
        <f>IF(実施計画様式!K381="",0,IFERROR(VLOOKUP(実施計画様式!K381,―!K:L,2,FALSE),"error"))</f>
        <v>0</v>
      </c>
      <c r="L381">
        <f>IF(実施計画様式!L381="",0,IFERROR(VLOOKUP(実施計画様式!L381,―!$M$2:$N$2,2,FALSE),"error"))</f>
        <v>0</v>
      </c>
      <c r="M381">
        <f>IFERROR(VLOOKUP(実施計画様式!M381,―!O:P,2,FALSE),0)</f>
        <v>0</v>
      </c>
      <c r="N381">
        <f>IF(実施計画様式!N381="",0,IFERROR(VLOOKUP(実施計画様式!N381,―!$O$1:$P$12,2,FALSE),"error"))</f>
        <v>0</v>
      </c>
      <c r="O381">
        <f>IF(実施計画様式!O381="",0,IFERROR(VLOOKUP(実施計画様式!O381,―!$O$1:$P$12,2,FALSE),"error"))</f>
        <v>0</v>
      </c>
      <c r="P381">
        <f>IF(実施計画様式!P381="",0,IFERROR(VLOOKUP(実施計画様式!P381,―!$O$1:$P$12,2,FALSE),"error"))</f>
        <v>0</v>
      </c>
      <c r="Q381">
        <f>IF(実施計画様式!Q381="",0,1)</f>
        <v>0</v>
      </c>
      <c r="R381" t="s">
        <v>7625</v>
      </c>
      <c r="S381" t="s">
        <v>7625</v>
      </c>
      <c r="T381">
        <f>IF(実施計画様式!T381="",0,1)</f>
        <v>0</v>
      </c>
      <c r="U381">
        <f>IF(実施計画様式!U381="",0,1)</f>
        <v>0</v>
      </c>
      <c r="V381">
        <f>IF(実施計画様式!V381="",0,1)</f>
        <v>0</v>
      </c>
      <c r="W381">
        <f>IF(実施計画様式!W381="",0,1)</f>
        <v>0</v>
      </c>
      <c r="X381">
        <f>IF(実施計画様式!X381="",0,1)</f>
        <v>0</v>
      </c>
      <c r="Y381">
        <f>IF(実施計画様式!Y381="",0,1)</f>
        <v>0</v>
      </c>
      <c r="Z381">
        <f>IF(実施計画様式!Z381="",0,1)</f>
        <v>0</v>
      </c>
      <c r="AA381">
        <f>IF(実施計画様式!AA381="",0,1)</f>
        <v>0</v>
      </c>
      <c r="AB381">
        <f>IF(実施計画様式!AB381="",0,IFERROR(VLOOKUP(実施計画様式!AB381,―!$Q$2:$R$3,2,FALSE),"error"))</f>
        <v>0</v>
      </c>
      <c r="AC381">
        <f>IF(実施計画様式!AC381="",0,IFERROR(VLOOKUP(実施計画様式!AC381,―!$S$2:$T$3,2,FALSE),"error"))</f>
        <v>0</v>
      </c>
      <c r="AD381">
        <f>IF(実施計画様式!AD381="",0,IFERROR(VLOOKUP(実施計画様式!AD381,―!$U$2:$V$3,2,FALSE),"error"))</f>
        <v>0</v>
      </c>
      <c r="AE381">
        <f>IF(実施計画様式!AE381="",0,IFERROR(VLOOKUP(実施計画様式!AE381,―!$W$2:$X$3,2,FALSE),"error"))</f>
        <v>0</v>
      </c>
      <c r="AF381">
        <f>IF(実施計画様式!AF381="",0,IFERROR(VLOOKUP(実施計画様式!AF381,―!$AP$29:$AQ$29,2,FALSE),"error"))</f>
        <v>0</v>
      </c>
      <c r="AG381">
        <f>IF(実施計画様式!AG381="",0,IFERROR(VLOOKUP(実施計画様式!AG381,―!Y:Z,2,FALSE),"error"))</f>
        <v>0</v>
      </c>
      <c r="AH381">
        <f>IF(実施計画様式!AH381="",0,IFERROR(VLOOKUP(実施計画様式!AH381,―!AA:AB,2,FALSE),"error"))</f>
        <v>0</v>
      </c>
      <c r="AI381">
        <f>IF(実施計画様式!AI381="",0,IFERROR(VLOOKUP(実施計画様式!AI381,―!AN:AO,2,FALSE),"error"))</f>
        <v>0</v>
      </c>
      <c r="AJ381">
        <f>IF(実施計画様式!AJ381="",0,IFERROR(VLOOKUP(実施計画様式!AJ381,―!AN:AO,2,FALSE),"error"))</f>
        <v>0</v>
      </c>
      <c r="AK381">
        <f>IF(実施計画様式!AK381="",0,IFERROR(VLOOKUP(実施計画様式!AK381,―!AN:AO,2,FALSE),"error"))</f>
        <v>0</v>
      </c>
      <c r="AL381">
        <f>IF(実施計画様式!AL381="",0,1)</f>
        <v>0</v>
      </c>
      <c r="AM381">
        <f>IF(実施計画様式!AM381="",0,IFERROR(VLOOKUP(実施計画様式!AM381,―!$AP$10:$AQ$23,2,FALSE),"error"))</f>
        <v>0</v>
      </c>
      <c r="AN381">
        <f>IF(実施計画様式!AN381="",0,IFERROR(VLOOKUP(実施計画様式!AN381,―!$AP$39:$AQ$44,2,FALSE),"error"))</f>
        <v>0</v>
      </c>
      <c r="AO381">
        <f>IF(実施計画様式!AO381="",0,IFERROR(VLOOKUP(実施計画様式!AO381,参考資料1_対象分野リスト!$B$2:$C$46,2,FALSE),"error"))</f>
        <v>0</v>
      </c>
      <c r="AP381">
        <f>IF(実施計画様式!AP381="",0,IFERROR(VLOOKUP(実施計画様式!AP381,参考資料1_対象分野リスト!$B$2:$C$46,2,FALSE),"error"))</f>
        <v>0</v>
      </c>
      <c r="AQ381">
        <f>IF(実施計画様式!AQ381="",0,IFERROR(VLOOKUP(実施計画様式!AQ381,参考資料1_対象分野リスト!$B$2:$C$46,2,FALSE),"error"))</f>
        <v>0</v>
      </c>
      <c r="AR381">
        <f>IF(実施計画様式!AR381="",0,IFERROR(VLOOKUP(実施計画様式!AR381,参考資料1_対象分野リスト!$B$2:$C$46,2,FALSE),"error"))</f>
        <v>0</v>
      </c>
      <c r="AS381">
        <f>IF(実施計画様式!AS381="",0,IFERROR(VLOOKUP(実施計画様式!AS381,参考資料1_対象分野リスト!$E$5:$F$35,2,FALSE),"error"))</f>
        <v>0</v>
      </c>
      <c r="BB381">
        <f>IF(実施計画様式!BB381="",0,IFERROR(VLOOKUP(実施計画様式!BB381,―!AK:AL,2,FALSE),"error"))</f>
        <v>0</v>
      </c>
      <c r="BC381" t="str">
        <f t="shared" si="33"/>
        <v/>
      </c>
      <c r="BF381">
        <v>99</v>
      </c>
      <c r="BG381" t="str">
        <f t="shared" si="36"/>
        <v/>
      </c>
      <c r="BH381" t="str">
        <f>IF(AG381&gt;0,IF(VLOOKUP($B$62,―!$Y$2:$Z$25,2,FALSE)&lt;分岐管理シート!AG381,"予算化方法","予算化方法_未定なし"),"")</f>
        <v/>
      </c>
      <c r="BI381" t="str">
        <f t="shared" si="37"/>
        <v/>
      </c>
      <c r="BJ381" t="str">
        <f t="shared" si="38"/>
        <v/>
      </c>
      <c r="BK381" t="str">
        <f t="shared" si="39"/>
        <v/>
      </c>
      <c r="BL381" t="str">
        <f>_xlfn.IFNA(IF(AND(D381=1,M381=1),INDEX(―!$O$20:$P$26,MATCH(分岐管理シート!N381*100,―!$P$20:$P$26,0),1),""),"")</f>
        <v/>
      </c>
      <c r="BM381" t="str">
        <f>_xlfn.IFNA(IF(AND(D381=1,M381=1),INDEX(―!$O$17:$P$19,MATCH(9-分岐管理シート!N381-分岐管理シート!O381,―!$P$17:$P$19,0),1),""),"")</f>
        <v/>
      </c>
      <c r="BN381" t="str">
        <f>IF(AE381&lt;2,"",―!$AP$28)</f>
        <v/>
      </c>
      <c r="BO381" t="str">
        <f t="shared" si="35"/>
        <v/>
      </c>
      <c r="BP381" t="str">
        <f t="shared" si="40"/>
        <v/>
      </c>
      <c r="BR381">
        <f t="shared" si="34"/>
        <v>0</v>
      </c>
    </row>
    <row r="382" spans="3:70" x14ac:dyDescent="0.15">
      <c r="C382">
        <v>310</v>
      </c>
      <c r="D382" s="22">
        <f>IF(実施計画様式!D382="",0,IFERROR(VLOOKUP(実施計画様式!D382,―!A:B,2,FALSE),"error"))</f>
        <v>0</v>
      </c>
      <c r="E382">
        <f>IF(実施計画様式!E382="",0,IFERROR(VLOOKUP(実施計画様式!E382,―!$C$40:$D$47,2,FALSE),"error"))</f>
        <v>0</v>
      </c>
      <c r="F382">
        <f>IF(実施計画様式!F382="",0,IFERROR(VLOOKUP(実施計画様式!F382,―!$E$2:$F$2,2,FALSE),"error"))</f>
        <v>0</v>
      </c>
      <c r="G382">
        <f>IFERROR(VLOOKUP(実施計画様式!G382,―!$G$2:$H$2,2,FALSE),0)</f>
        <v>0</v>
      </c>
      <c r="H382">
        <f>IF(実施計画様式!H382="",0,1)</f>
        <v>0</v>
      </c>
      <c r="I382">
        <f>IF(実施計画様式!I382="",0,IFERROR(VLOOKUP(実施計画様式!I382,―!$I$2:$J$2,2,FALSE),"error"))</f>
        <v>0</v>
      </c>
      <c r="J382">
        <f>IF(実施計画様式!J382="",0,1)</f>
        <v>0</v>
      </c>
      <c r="K382">
        <f>IF(実施計画様式!K382="",0,IFERROR(VLOOKUP(実施計画様式!K382,―!K:L,2,FALSE),"error"))</f>
        <v>0</v>
      </c>
      <c r="L382">
        <f>IF(実施計画様式!L382="",0,IFERROR(VLOOKUP(実施計画様式!L382,―!$M$2:$N$2,2,FALSE),"error"))</f>
        <v>0</v>
      </c>
      <c r="M382">
        <f>IFERROR(VLOOKUP(実施計画様式!M382,―!O:P,2,FALSE),0)</f>
        <v>0</v>
      </c>
      <c r="N382">
        <f>IF(実施計画様式!N382="",0,IFERROR(VLOOKUP(実施計画様式!N382,―!$O$1:$P$12,2,FALSE),"error"))</f>
        <v>0</v>
      </c>
      <c r="O382">
        <f>IF(実施計画様式!O382="",0,IFERROR(VLOOKUP(実施計画様式!O382,―!$O$1:$P$12,2,FALSE),"error"))</f>
        <v>0</v>
      </c>
      <c r="P382">
        <f>IF(実施計画様式!P382="",0,IFERROR(VLOOKUP(実施計画様式!P382,―!$O$1:$P$12,2,FALSE),"error"))</f>
        <v>0</v>
      </c>
      <c r="Q382">
        <f>IF(実施計画様式!Q382="",0,1)</f>
        <v>0</v>
      </c>
      <c r="R382" t="s">
        <v>7625</v>
      </c>
      <c r="S382" t="s">
        <v>7625</v>
      </c>
      <c r="T382">
        <f>IF(実施計画様式!T382="",0,1)</f>
        <v>0</v>
      </c>
      <c r="U382">
        <f>IF(実施計画様式!U382="",0,1)</f>
        <v>0</v>
      </c>
      <c r="V382">
        <f>IF(実施計画様式!V382="",0,1)</f>
        <v>0</v>
      </c>
      <c r="W382">
        <f>IF(実施計画様式!W382="",0,1)</f>
        <v>0</v>
      </c>
      <c r="X382">
        <f>IF(実施計画様式!X382="",0,1)</f>
        <v>0</v>
      </c>
      <c r="Y382">
        <f>IF(実施計画様式!Y382="",0,1)</f>
        <v>0</v>
      </c>
      <c r="Z382">
        <f>IF(実施計画様式!Z382="",0,1)</f>
        <v>0</v>
      </c>
      <c r="AA382">
        <f>IF(実施計画様式!AA382="",0,1)</f>
        <v>0</v>
      </c>
      <c r="AB382">
        <f>IF(実施計画様式!AB382="",0,IFERROR(VLOOKUP(実施計画様式!AB382,―!$Q$2:$R$3,2,FALSE),"error"))</f>
        <v>0</v>
      </c>
      <c r="AC382">
        <f>IF(実施計画様式!AC382="",0,IFERROR(VLOOKUP(実施計画様式!AC382,―!$S$2:$T$3,2,FALSE),"error"))</f>
        <v>0</v>
      </c>
      <c r="AD382">
        <f>IF(実施計画様式!AD382="",0,IFERROR(VLOOKUP(実施計画様式!AD382,―!$U$2:$V$3,2,FALSE),"error"))</f>
        <v>0</v>
      </c>
      <c r="AE382">
        <f>IF(実施計画様式!AE382="",0,IFERROR(VLOOKUP(実施計画様式!AE382,―!$W$2:$X$3,2,FALSE),"error"))</f>
        <v>0</v>
      </c>
      <c r="AF382">
        <f>IF(実施計画様式!AF382="",0,IFERROR(VLOOKUP(実施計画様式!AF382,―!$AP$29:$AQ$29,2,FALSE),"error"))</f>
        <v>0</v>
      </c>
      <c r="AG382">
        <f>IF(実施計画様式!AG382="",0,IFERROR(VLOOKUP(実施計画様式!AG382,―!Y:Z,2,FALSE),"error"))</f>
        <v>0</v>
      </c>
      <c r="AH382">
        <f>IF(実施計画様式!AH382="",0,IFERROR(VLOOKUP(実施計画様式!AH382,―!AA:AB,2,FALSE),"error"))</f>
        <v>0</v>
      </c>
      <c r="AI382">
        <f>IF(実施計画様式!AI382="",0,IFERROR(VLOOKUP(実施計画様式!AI382,―!AN:AO,2,FALSE),"error"))</f>
        <v>0</v>
      </c>
      <c r="AJ382">
        <f>IF(実施計画様式!AJ382="",0,IFERROR(VLOOKUP(実施計画様式!AJ382,―!AN:AO,2,FALSE),"error"))</f>
        <v>0</v>
      </c>
      <c r="AK382">
        <f>IF(実施計画様式!AK382="",0,IFERROR(VLOOKUP(実施計画様式!AK382,―!AN:AO,2,FALSE),"error"))</f>
        <v>0</v>
      </c>
      <c r="AL382">
        <f>IF(実施計画様式!AL382="",0,1)</f>
        <v>0</v>
      </c>
      <c r="AM382">
        <f>IF(実施計画様式!AM382="",0,IFERROR(VLOOKUP(実施計画様式!AM382,―!$AP$10:$AQ$23,2,FALSE),"error"))</f>
        <v>0</v>
      </c>
      <c r="AN382">
        <f>IF(実施計画様式!AN382="",0,IFERROR(VLOOKUP(実施計画様式!AN382,―!$AP$39:$AQ$44,2,FALSE),"error"))</f>
        <v>0</v>
      </c>
      <c r="AO382">
        <f>IF(実施計画様式!AO382="",0,IFERROR(VLOOKUP(実施計画様式!AO382,参考資料1_対象分野リスト!$B$2:$C$46,2,FALSE),"error"))</f>
        <v>0</v>
      </c>
      <c r="AP382">
        <f>IF(実施計画様式!AP382="",0,IFERROR(VLOOKUP(実施計画様式!AP382,参考資料1_対象分野リスト!$B$2:$C$46,2,FALSE),"error"))</f>
        <v>0</v>
      </c>
      <c r="AQ382">
        <f>IF(実施計画様式!AQ382="",0,IFERROR(VLOOKUP(実施計画様式!AQ382,参考資料1_対象分野リスト!$B$2:$C$46,2,FALSE),"error"))</f>
        <v>0</v>
      </c>
      <c r="AR382">
        <f>IF(実施計画様式!AR382="",0,IFERROR(VLOOKUP(実施計画様式!AR382,参考資料1_対象分野リスト!$B$2:$C$46,2,FALSE),"error"))</f>
        <v>0</v>
      </c>
      <c r="AS382">
        <f>IF(実施計画様式!AS382="",0,IFERROR(VLOOKUP(実施計画様式!AS382,参考資料1_対象分野リスト!$E$5:$F$35,2,FALSE),"error"))</f>
        <v>0</v>
      </c>
      <c r="BB382">
        <f>IF(実施計画様式!BB382="",0,IFERROR(VLOOKUP(実施計画様式!BB382,―!AK:AL,2,FALSE),"error"))</f>
        <v>0</v>
      </c>
      <c r="BC382" t="str">
        <f t="shared" si="33"/>
        <v/>
      </c>
      <c r="BF382">
        <v>99</v>
      </c>
      <c r="BG382" t="str">
        <f t="shared" si="36"/>
        <v/>
      </c>
      <c r="BH382" t="str">
        <f>IF(AG382&gt;0,IF(VLOOKUP($B$62,―!$Y$2:$Z$25,2,FALSE)&lt;分岐管理シート!AG382,"予算化方法","予算化方法_未定なし"),"")</f>
        <v/>
      </c>
      <c r="BI382" t="str">
        <f t="shared" si="37"/>
        <v/>
      </c>
      <c r="BJ382" t="str">
        <f t="shared" si="38"/>
        <v/>
      </c>
      <c r="BK382" t="str">
        <f t="shared" si="39"/>
        <v/>
      </c>
      <c r="BL382" t="str">
        <f>_xlfn.IFNA(IF(AND(D382=1,M382=1),INDEX(―!$O$20:$P$26,MATCH(分岐管理シート!N382*100,―!$P$20:$P$26,0),1),""),"")</f>
        <v/>
      </c>
      <c r="BM382" t="str">
        <f>_xlfn.IFNA(IF(AND(D382=1,M382=1),INDEX(―!$O$17:$P$19,MATCH(9-分岐管理シート!N382-分岐管理シート!O382,―!$P$17:$P$19,0),1),""),"")</f>
        <v/>
      </c>
      <c r="BN382" t="str">
        <f>IF(AE382&lt;2,"",―!$AP$28)</f>
        <v/>
      </c>
      <c r="BO382" t="str">
        <f t="shared" si="35"/>
        <v/>
      </c>
      <c r="BP382" t="str">
        <f t="shared" si="40"/>
        <v/>
      </c>
      <c r="BR382">
        <f t="shared" si="34"/>
        <v>0</v>
      </c>
    </row>
    <row r="383" spans="3:70" x14ac:dyDescent="0.15">
      <c r="C383">
        <v>311</v>
      </c>
      <c r="D383" s="22">
        <f>IF(実施計画様式!D383="",0,IFERROR(VLOOKUP(実施計画様式!D383,―!A:B,2,FALSE),"error"))</f>
        <v>0</v>
      </c>
      <c r="E383">
        <f>IF(実施計画様式!E383="",0,IFERROR(VLOOKUP(実施計画様式!E383,―!$C$40:$D$47,2,FALSE),"error"))</f>
        <v>0</v>
      </c>
      <c r="F383">
        <f>IF(実施計画様式!F383="",0,IFERROR(VLOOKUP(実施計画様式!F383,―!$E$2:$F$2,2,FALSE),"error"))</f>
        <v>0</v>
      </c>
      <c r="G383">
        <f>IFERROR(VLOOKUP(実施計画様式!G383,―!$G$2:$H$2,2,FALSE),0)</f>
        <v>0</v>
      </c>
      <c r="H383">
        <f>IF(実施計画様式!H383="",0,1)</f>
        <v>0</v>
      </c>
      <c r="I383">
        <f>IF(実施計画様式!I383="",0,IFERROR(VLOOKUP(実施計画様式!I383,―!$I$2:$J$2,2,FALSE),"error"))</f>
        <v>0</v>
      </c>
      <c r="J383">
        <f>IF(実施計画様式!J383="",0,1)</f>
        <v>0</v>
      </c>
      <c r="K383">
        <f>IF(実施計画様式!K383="",0,IFERROR(VLOOKUP(実施計画様式!K383,―!K:L,2,FALSE),"error"))</f>
        <v>0</v>
      </c>
      <c r="L383">
        <f>IF(実施計画様式!L383="",0,IFERROR(VLOOKUP(実施計画様式!L383,―!$M$2:$N$2,2,FALSE),"error"))</f>
        <v>0</v>
      </c>
      <c r="M383">
        <f>IFERROR(VLOOKUP(実施計画様式!M383,―!O:P,2,FALSE),0)</f>
        <v>0</v>
      </c>
      <c r="N383">
        <f>IF(実施計画様式!N383="",0,IFERROR(VLOOKUP(実施計画様式!N383,―!$O$1:$P$12,2,FALSE),"error"))</f>
        <v>0</v>
      </c>
      <c r="O383">
        <f>IF(実施計画様式!O383="",0,IFERROR(VLOOKUP(実施計画様式!O383,―!$O$1:$P$12,2,FALSE),"error"))</f>
        <v>0</v>
      </c>
      <c r="P383">
        <f>IF(実施計画様式!P383="",0,IFERROR(VLOOKUP(実施計画様式!P383,―!$O$1:$P$12,2,FALSE),"error"))</f>
        <v>0</v>
      </c>
      <c r="Q383">
        <f>IF(実施計画様式!Q383="",0,1)</f>
        <v>0</v>
      </c>
      <c r="R383" t="s">
        <v>7625</v>
      </c>
      <c r="S383" t="s">
        <v>7625</v>
      </c>
      <c r="T383">
        <f>IF(実施計画様式!T383="",0,1)</f>
        <v>0</v>
      </c>
      <c r="U383">
        <f>IF(実施計画様式!U383="",0,1)</f>
        <v>0</v>
      </c>
      <c r="V383">
        <f>IF(実施計画様式!V383="",0,1)</f>
        <v>0</v>
      </c>
      <c r="W383">
        <f>IF(実施計画様式!W383="",0,1)</f>
        <v>0</v>
      </c>
      <c r="X383">
        <f>IF(実施計画様式!X383="",0,1)</f>
        <v>0</v>
      </c>
      <c r="Y383">
        <f>IF(実施計画様式!Y383="",0,1)</f>
        <v>0</v>
      </c>
      <c r="Z383">
        <f>IF(実施計画様式!Z383="",0,1)</f>
        <v>0</v>
      </c>
      <c r="AA383">
        <f>IF(実施計画様式!AA383="",0,1)</f>
        <v>0</v>
      </c>
      <c r="AB383">
        <f>IF(実施計画様式!AB383="",0,IFERROR(VLOOKUP(実施計画様式!AB383,―!$Q$2:$R$3,2,FALSE),"error"))</f>
        <v>0</v>
      </c>
      <c r="AC383">
        <f>IF(実施計画様式!AC383="",0,IFERROR(VLOOKUP(実施計画様式!AC383,―!$S$2:$T$3,2,FALSE),"error"))</f>
        <v>0</v>
      </c>
      <c r="AD383">
        <f>IF(実施計画様式!AD383="",0,IFERROR(VLOOKUP(実施計画様式!AD383,―!$U$2:$V$3,2,FALSE),"error"))</f>
        <v>0</v>
      </c>
      <c r="AE383">
        <f>IF(実施計画様式!AE383="",0,IFERROR(VLOOKUP(実施計画様式!AE383,―!$W$2:$X$3,2,FALSE),"error"))</f>
        <v>0</v>
      </c>
      <c r="AF383">
        <f>IF(実施計画様式!AF383="",0,IFERROR(VLOOKUP(実施計画様式!AF383,―!$AP$29:$AQ$29,2,FALSE),"error"))</f>
        <v>0</v>
      </c>
      <c r="AG383">
        <f>IF(実施計画様式!AG383="",0,IFERROR(VLOOKUP(実施計画様式!AG383,―!Y:Z,2,FALSE),"error"))</f>
        <v>0</v>
      </c>
      <c r="AH383">
        <f>IF(実施計画様式!AH383="",0,IFERROR(VLOOKUP(実施計画様式!AH383,―!AA:AB,2,FALSE),"error"))</f>
        <v>0</v>
      </c>
      <c r="AI383">
        <f>IF(実施計画様式!AI383="",0,IFERROR(VLOOKUP(実施計画様式!AI383,―!AN:AO,2,FALSE),"error"))</f>
        <v>0</v>
      </c>
      <c r="AJ383">
        <f>IF(実施計画様式!AJ383="",0,IFERROR(VLOOKUP(実施計画様式!AJ383,―!AN:AO,2,FALSE),"error"))</f>
        <v>0</v>
      </c>
      <c r="AK383">
        <f>IF(実施計画様式!AK383="",0,IFERROR(VLOOKUP(実施計画様式!AK383,―!AN:AO,2,FALSE),"error"))</f>
        <v>0</v>
      </c>
      <c r="AL383">
        <f>IF(実施計画様式!AL383="",0,1)</f>
        <v>0</v>
      </c>
      <c r="AM383">
        <f>IF(実施計画様式!AM383="",0,IFERROR(VLOOKUP(実施計画様式!AM383,―!$AP$10:$AQ$23,2,FALSE),"error"))</f>
        <v>0</v>
      </c>
      <c r="AN383">
        <f>IF(実施計画様式!AN383="",0,IFERROR(VLOOKUP(実施計画様式!AN383,―!$AP$39:$AQ$44,2,FALSE),"error"))</f>
        <v>0</v>
      </c>
      <c r="AO383">
        <f>IF(実施計画様式!AO383="",0,IFERROR(VLOOKUP(実施計画様式!AO383,参考資料1_対象分野リスト!$B$2:$C$46,2,FALSE),"error"))</f>
        <v>0</v>
      </c>
      <c r="AP383">
        <f>IF(実施計画様式!AP383="",0,IFERROR(VLOOKUP(実施計画様式!AP383,参考資料1_対象分野リスト!$B$2:$C$46,2,FALSE),"error"))</f>
        <v>0</v>
      </c>
      <c r="AQ383">
        <f>IF(実施計画様式!AQ383="",0,IFERROR(VLOOKUP(実施計画様式!AQ383,参考資料1_対象分野リスト!$B$2:$C$46,2,FALSE),"error"))</f>
        <v>0</v>
      </c>
      <c r="AR383">
        <f>IF(実施計画様式!AR383="",0,IFERROR(VLOOKUP(実施計画様式!AR383,参考資料1_対象分野リスト!$B$2:$C$46,2,FALSE),"error"))</f>
        <v>0</v>
      </c>
      <c r="AS383">
        <f>IF(実施計画様式!AS383="",0,IFERROR(VLOOKUP(実施計画様式!AS383,参考資料1_対象分野リスト!$E$5:$F$35,2,FALSE),"error"))</f>
        <v>0</v>
      </c>
      <c r="BB383">
        <f>IF(実施計画様式!BB383="",0,IFERROR(VLOOKUP(実施計画様式!BB383,―!AK:AL,2,FALSE),"error"))</f>
        <v>0</v>
      </c>
      <c r="BC383" t="str">
        <f t="shared" si="33"/>
        <v/>
      </c>
      <c r="BF383">
        <v>99</v>
      </c>
      <c r="BG383" t="str">
        <f t="shared" si="36"/>
        <v/>
      </c>
      <c r="BH383" t="str">
        <f>IF(AG383&gt;0,IF(VLOOKUP($B$62,―!$Y$2:$Z$25,2,FALSE)&lt;分岐管理シート!AG383,"予算化方法","予算化方法_未定なし"),"")</f>
        <v/>
      </c>
      <c r="BI383" t="str">
        <f t="shared" si="37"/>
        <v/>
      </c>
      <c r="BJ383" t="str">
        <f t="shared" si="38"/>
        <v/>
      </c>
      <c r="BK383" t="str">
        <f t="shared" si="39"/>
        <v/>
      </c>
      <c r="BL383" t="str">
        <f>_xlfn.IFNA(IF(AND(D383=1,M383=1),INDEX(―!$O$20:$P$26,MATCH(分岐管理シート!N383*100,―!$P$20:$P$26,0),1),""),"")</f>
        <v/>
      </c>
      <c r="BM383" t="str">
        <f>_xlfn.IFNA(IF(AND(D383=1,M383=1),INDEX(―!$O$17:$P$19,MATCH(9-分岐管理シート!N383-分岐管理シート!O383,―!$P$17:$P$19,0),1),""),"")</f>
        <v/>
      </c>
      <c r="BN383" t="str">
        <f>IF(AE383&lt;2,"",―!$AP$28)</f>
        <v/>
      </c>
      <c r="BO383" t="str">
        <f t="shared" si="35"/>
        <v/>
      </c>
      <c r="BP383" t="str">
        <f t="shared" si="40"/>
        <v/>
      </c>
      <c r="BR383">
        <f t="shared" si="34"/>
        <v>0</v>
      </c>
    </row>
    <row r="384" spans="3:70" x14ac:dyDescent="0.15">
      <c r="C384">
        <v>312</v>
      </c>
      <c r="D384" s="22">
        <f>IF(実施計画様式!D384="",0,IFERROR(VLOOKUP(実施計画様式!D384,―!A:B,2,FALSE),"error"))</f>
        <v>0</v>
      </c>
      <c r="E384">
        <f>IF(実施計画様式!E384="",0,IFERROR(VLOOKUP(実施計画様式!E384,―!$C$40:$D$47,2,FALSE),"error"))</f>
        <v>0</v>
      </c>
      <c r="F384">
        <f>IF(実施計画様式!F384="",0,IFERROR(VLOOKUP(実施計画様式!F384,―!$E$2:$F$2,2,FALSE),"error"))</f>
        <v>0</v>
      </c>
      <c r="G384">
        <f>IFERROR(VLOOKUP(実施計画様式!G384,―!$G$2:$H$2,2,FALSE),0)</f>
        <v>0</v>
      </c>
      <c r="H384">
        <f>IF(実施計画様式!H384="",0,1)</f>
        <v>0</v>
      </c>
      <c r="I384">
        <f>IF(実施計画様式!I384="",0,IFERROR(VLOOKUP(実施計画様式!I384,―!$I$2:$J$2,2,FALSE),"error"))</f>
        <v>0</v>
      </c>
      <c r="J384">
        <f>IF(実施計画様式!J384="",0,1)</f>
        <v>0</v>
      </c>
      <c r="K384">
        <f>IF(実施計画様式!K384="",0,IFERROR(VLOOKUP(実施計画様式!K384,―!K:L,2,FALSE),"error"))</f>
        <v>0</v>
      </c>
      <c r="L384">
        <f>IF(実施計画様式!L384="",0,IFERROR(VLOOKUP(実施計画様式!L384,―!$M$2:$N$2,2,FALSE),"error"))</f>
        <v>0</v>
      </c>
      <c r="M384">
        <f>IFERROR(VLOOKUP(実施計画様式!M384,―!O:P,2,FALSE),0)</f>
        <v>0</v>
      </c>
      <c r="N384">
        <f>IF(実施計画様式!N384="",0,IFERROR(VLOOKUP(実施計画様式!N384,―!$O$1:$P$12,2,FALSE),"error"))</f>
        <v>0</v>
      </c>
      <c r="O384">
        <f>IF(実施計画様式!O384="",0,IFERROR(VLOOKUP(実施計画様式!O384,―!$O$1:$P$12,2,FALSE),"error"))</f>
        <v>0</v>
      </c>
      <c r="P384">
        <f>IF(実施計画様式!P384="",0,IFERROR(VLOOKUP(実施計画様式!P384,―!$O$1:$P$12,2,FALSE),"error"))</f>
        <v>0</v>
      </c>
      <c r="Q384">
        <f>IF(実施計画様式!Q384="",0,1)</f>
        <v>0</v>
      </c>
      <c r="R384" t="s">
        <v>7625</v>
      </c>
      <c r="S384" t="s">
        <v>7625</v>
      </c>
      <c r="T384">
        <f>IF(実施計画様式!T384="",0,1)</f>
        <v>0</v>
      </c>
      <c r="U384">
        <f>IF(実施計画様式!U384="",0,1)</f>
        <v>0</v>
      </c>
      <c r="V384">
        <f>IF(実施計画様式!V384="",0,1)</f>
        <v>0</v>
      </c>
      <c r="W384">
        <f>IF(実施計画様式!W384="",0,1)</f>
        <v>0</v>
      </c>
      <c r="X384">
        <f>IF(実施計画様式!X384="",0,1)</f>
        <v>0</v>
      </c>
      <c r="Y384">
        <f>IF(実施計画様式!Y384="",0,1)</f>
        <v>0</v>
      </c>
      <c r="Z384">
        <f>IF(実施計画様式!Z384="",0,1)</f>
        <v>0</v>
      </c>
      <c r="AA384">
        <f>IF(実施計画様式!AA384="",0,1)</f>
        <v>0</v>
      </c>
      <c r="AB384">
        <f>IF(実施計画様式!AB384="",0,IFERROR(VLOOKUP(実施計画様式!AB384,―!$Q$2:$R$3,2,FALSE),"error"))</f>
        <v>0</v>
      </c>
      <c r="AC384">
        <f>IF(実施計画様式!AC384="",0,IFERROR(VLOOKUP(実施計画様式!AC384,―!$S$2:$T$3,2,FALSE),"error"))</f>
        <v>0</v>
      </c>
      <c r="AD384">
        <f>IF(実施計画様式!AD384="",0,IFERROR(VLOOKUP(実施計画様式!AD384,―!$U$2:$V$3,2,FALSE),"error"))</f>
        <v>0</v>
      </c>
      <c r="AE384">
        <f>IF(実施計画様式!AE384="",0,IFERROR(VLOOKUP(実施計画様式!AE384,―!$W$2:$X$3,2,FALSE),"error"))</f>
        <v>0</v>
      </c>
      <c r="AF384">
        <f>IF(実施計画様式!AF384="",0,IFERROR(VLOOKUP(実施計画様式!AF384,―!$AP$29:$AQ$29,2,FALSE),"error"))</f>
        <v>0</v>
      </c>
      <c r="AG384">
        <f>IF(実施計画様式!AG384="",0,IFERROR(VLOOKUP(実施計画様式!AG384,―!Y:Z,2,FALSE),"error"))</f>
        <v>0</v>
      </c>
      <c r="AH384">
        <f>IF(実施計画様式!AH384="",0,IFERROR(VLOOKUP(実施計画様式!AH384,―!AA:AB,2,FALSE),"error"))</f>
        <v>0</v>
      </c>
      <c r="AI384">
        <f>IF(実施計画様式!AI384="",0,IFERROR(VLOOKUP(実施計画様式!AI384,―!AN:AO,2,FALSE),"error"))</f>
        <v>0</v>
      </c>
      <c r="AJ384">
        <f>IF(実施計画様式!AJ384="",0,IFERROR(VLOOKUP(実施計画様式!AJ384,―!AN:AO,2,FALSE),"error"))</f>
        <v>0</v>
      </c>
      <c r="AK384">
        <f>IF(実施計画様式!AK384="",0,IFERROR(VLOOKUP(実施計画様式!AK384,―!AN:AO,2,FALSE),"error"))</f>
        <v>0</v>
      </c>
      <c r="AL384">
        <f>IF(実施計画様式!AL384="",0,1)</f>
        <v>0</v>
      </c>
      <c r="AM384">
        <f>IF(実施計画様式!AM384="",0,IFERROR(VLOOKUP(実施計画様式!AM384,―!$AP$10:$AQ$23,2,FALSE),"error"))</f>
        <v>0</v>
      </c>
      <c r="AN384">
        <f>IF(実施計画様式!AN384="",0,IFERROR(VLOOKUP(実施計画様式!AN384,―!$AP$39:$AQ$44,2,FALSE),"error"))</f>
        <v>0</v>
      </c>
      <c r="AO384">
        <f>IF(実施計画様式!AO384="",0,IFERROR(VLOOKUP(実施計画様式!AO384,参考資料1_対象分野リスト!$B$2:$C$46,2,FALSE),"error"))</f>
        <v>0</v>
      </c>
      <c r="AP384">
        <f>IF(実施計画様式!AP384="",0,IFERROR(VLOOKUP(実施計画様式!AP384,参考資料1_対象分野リスト!$B$2:$C$46,2,FALSE),"error"))</f>
        <v>0</v>
      </c>
      <c r="AQ384">
        <f>IF(実施計画様式!AQ384="",0,IFERROR(VLOOKUP(実施計画様式!AQ384,参考資料1_対象分野リスト!$B$2:$C$46,2,FALSE),"error"))</f>
        <v>0</v>
      </c>
      <c r="AR384">
        <f>IF(実施計画様式!AR384="",0,IFERROR(VLOOKUP(実施計画様式!AR384,参考資料1_対象分野リスト!$B$2:$C$46,2,FALSE),"error"))</f>
        <v>0</v>
      </c>
      <c r="AS384">
        <f>IF(実施計画様式!AS384="",0,IFERROR(VLOOKUP(実施計画様式!AS384,参考資料1_対象分野リスト!$E$5:$F$35,2,FALSE),"error"))</f>
        <v>0</v>
      </c>
      <c r="BB384">
        <f>IF(実施計画様式!BB384="",0,IFERROR(VLOOKUP(実施計画様式!BB384,―!AK:AL,2,FALSE),"error"))</f>
        <v>0</v>
      </c>
      <c r="BC384" t="str">
        <f t="shared" si="33"/>
        <v/>
      </c>
      <c r="BF384">
        <v>99</v>
      </c>
      <c r="BG384" t="str">
        <f t="shared" si="36"/>
        <v/>
      </c>
      <c r="BH384" t="str">
        <f>IF(AG384&gt;0,IF(VLOOKUP($B$62,―!$Y$2:$Z$25,2,FALSE)&lt;分岐管理シート!AG384,"予算化方法","予算化方法_未定なし"),"")</f>
        <v/>
      </c>
      <c r="BI384" t="str">
        <f t="shared" si="37"/>
        <v/>
      </c>
      <c r="BJ384" t="str">
        <f t="shared" si="38"/>
        <v/>
      </c>
      <c r="BK384" t="str">
        <f t="shared" si="39"/>
        <v/>
      </c>
      <c r="BL384" t="str">
        <f>_xlfn.IFNA(IF(AND(D384=1,M384=1),INDEX(―!$O$20:$P$26,MATCH(分岐管理シート!N384*100,―!$P$20:$P$26,0),1),""),"")</f>
        <v/>
      </c>
      <c r="BM384" t="str">
        <f>_xlfn.IFNA(IF(AND(D384=1,M384=1),INDEX(―!$O$17:$P$19,MATCH(9-分岐管理シート!N384-分岐管理シート!O384,―!$P$17:$P$19,0),1),""),"")</f>
        <v/>
      </c>
      <c r="BN384" t="str">
        <f>IF(AE384&lt;2,"",―!$AP$28)</f>
        <v/>
      </c>
      <c r="BO384" t="str">
        <f t="shared" si="35"/>
        <v/>
      </c>
      <c r="BP384" t="str">
        <f t="shared" si="40"/>
        <v/>
      </c>
      <c r="BR384">
        <f t="shared" si="34"/>
        <v>0</v>
      </c>
    </row>
    <row r="385" spans="3:70" x14ac:dyDescent="0.15">
      <c r="C385">
        <v>313</v>
      </c>
      <c r="D385" s="22">
        <f>IF(実施計画様式!D385="",0,IFERROR(VLOOKUP(実施計画様式!D385,―!A:B,2,FALSE),"error"))</f>
        <v>0</v>
      </c>
      <c r="E385">
        <f>IF(実施計画様式!E385="",0,IFERROR(VLOOKUP(実施計画様式!E385,―!$C$40:$D$47,2,FALSE),"error"))</f>
        <v>0</v>
      </c>
      <c r="F385">
        <f>IF(実施計画様式!F385="",0,IFERROR(VLOOKUP(実施計画様式!F385,―!$E$2:$F$2,2,FALSE),"error"))</f>
        <v>0</v>
      </c>
      <c r="G385">
        <f>IFERROR(VLOOKUP(実施計画様式!G385,―!$G$2:$H$2,2,FALSE),0)</f>
        <v>0</v>
      </c>
      <c r="H385">
        <f>IF(実施計画様式!H385="",0,1)</f>
        <v>0</v>
      </c>
      <c r="I385">
        <f>IF(実施計画様式!I385="",0,IFERROR(VLOOKUP(実施計画様式!I385,―!$I$2:$J$2,2,FALSE),"error"))</f>
        <v>0</v>
      </c>
      <c r="J385">
        <f>IF(実施計画様式!J385="",0,1)</f>
        <v>0</v>
      </c>
      <c r="K385">
        <f>IF(実施計画様式!K385="",0,IFERROR(VLOOKUP(実施計画様式!K385,―!K:L,2,FALSE),"error"))</f>
        <v>0</v>
      </c>
      <c r="L385">
        <f>IF(実施計画様式!L385="",0,IFERROR(VLOOKUP(実施計画様式!L385,―!$M$2:$N$2,2,FALSE),"error"))</f>
        <v>0</v>
      </c>
      <c r="M385">
        <f>IFERROR(VLOOKUP(実施計画様式!M385,―!O:P,2,FALSE),0)</f>
        <v>0</v>
      </c>
      <c r="N385">
        <f>IF(実施計画様式!N385="",0,IFERROR(VLOOKUP(実施計画様式!N385,―!$O$1:$P$12,2,FALSE),"error"))</f>
        <v>0</v>
      </c>
      <c r="O385">
        <f>IF(実施計画様式!O385="",0,IFERROR(VLOOKUP(実施計画様式!O385,―!$O$1:$P$12,2,FALSE),"error"))</f>
        <v>0</v>
      </c>
      <c r="P385">
        <f>IF(実施計画様式!P385="",0,IFERROR(VLOOKUP(実施計画様式!P385,―!$O$1:$P$12,2,FALSE),"error"))</f>
        <v>0</v>
      </c>
      <c r="Q385">
        <f>IF(実施計画様式!Q385="",0,1)</f>
        <v>0</v>
      </c>
      <c r="R385" t="s">
        <v>7625</v>
      </c>
      <c r="S385" t="s">
        <v>7625</v>
      </c>
      <c r="T385">
        <f>IF(実施計画様式!T385="",0,1)</f>
        <v>0</v>
      </c>
      <c r="U385">
        <f>IF(実施計画様式!U385="",0,1)</f>
        <v>0</v>
      </c>
      <c r="V385">
        <f>IF(実施計画様式!V385="",0,1)</f>
        <v>0</v>
      </c>
      <c r="W385">
        <f>IF(実施計画様式!W385="",0,1)</f>
        <v>0</v>
      </c>
      <c r="X385">
        <f>IF(実施計画様式!X385="",0,1)</f>
        <v>0</v>
      </c>
      <c r="Y385">
        <f>IF(実施計画様式!Y385="",0,1)</f>
        <v>0</v>
      </c>
      <c r="Z385">
        <f>IF(実施計画様式!Z385="",0,1)</f>
        <v>0</v>
      </c>
      <c r="AA385">
        <f>IF(実施計画様式!AA385="",0,1)</f>
        <v>0</v>
      </c>
      <c r="AB385">
        <f>IF(実施計画様式!AB385="",0,IFERROR(VLOOKUP(実施計画様式!AB385,―!$Q$2:$R$3,2,FALSE),"error"))</f>
        <v>0</v>
      </c>
      <c r="AC385">
        <f>IF(実施計画様式!AC385="",0,IFERROR(VLOOKUP(実施計画様式!AC385,―!$S$2:$T$3,2,FALSE),"error"))</f>
        <v>0</v>
      </c>
      <c r="AD385">
        <f>IF(実施計画様式!AD385="",0,IFERROR(VLOOKUP(実施計画様式!AD385,―!$U$2:$V$3,2,FALSE),"error"))</f>
        <v>0</v>
      </c>
      <c r="AE385">
        <f>IF(実施計画様式!AE385="",0,IFERROR(VLOOKUP(実施計画様式!AE385,―!$W$2:$X$3,2,FALSE),"error"))</f>
        <v>0</v>
      </c>
      <c r="AF385">
        <f>IF(実施計画様式!AF385="",0,IFERROR(VLOOKUP(実施計画様式!AF385,―!$AP$29:$AQ$29,2,FALSE),"error"))</f>
        <v>0</v>
      </c>
      <c r="AG385">
        <f>IF(実施計画様式!AG385="",0,IFERROR(VLOOKUP(実施計画様式!AG385,―!Y:Z,2,FALSE),"error"))</f>
        <v>0</v>
      </c>
      <c r="AH385">
        <f>IF(実施計画様式!AH385="",0,IFERROR(VLOOKUP(実施計画様式!AH385,―!AA:AB,2,FALSE),"error"))</f>
        <v>0</v>
      </c>
      <c r="AI385">
        <f>IF(実施計画様式!AI385="",0,IFERROR(VLOOKUP(実施計画様式!AI385,―!AN:AO,2,FALSE),"error"))</f>
        <v>0</v>
      </c>
      <c r="AJ385">
        <f>IF(実施計画様式!AJ385="",0,IFERROR(VLOOKUP(実施計画様式!AJ385,―!AN:AO,2,FALSE),"error"))</f>
        <v>0</v>
      </c>
      <c r="AK385">
        <f>IF(実施計画様式!AK385="",0,IFERROR(VLOOKUP(実施計画様式!AK385,―!AN:AO,2,FALSE),"error"))</f>
        <v>0</v>
      </c>
      <c r="AL385">
        <f>IF(実施計画様式!AL385="",0,1)</f>
        <v>0</v>
      </c>
      <c r="AM385">
        <f>IF(実施計画様式!AM385="",0,IFERROR(VLOOKUP(実施計画様式!AM385,―!$AP$10:$AQ$23,2,FALSE),"error"))</f>
        <v>0</v>
      </c>
      <c r="AN385">
        <f>IF(実施計画様式!AN385="",0,IFERROR(VLOOKUP(実施計画様式!AN385,―!$AP$39:$AQ$44,2,FALSE),"error"))</f>
        <v>0</v>
      </c>
      <c r="AO385">
        <f>IF(実施計画様式!AO385="",0,IFERROR(VLOOKUP(実施計画様式!AO385,参考資料1_対象分野リスト!$B$2:$C$46,2,FALSE),"error"))</f>
        <v>0</v>
      </c>
      <c r="AP385">
        <f>IF(実施計画様式!AP385="",0,IFERROR(VLOOKUP(実施計画様式!AP385,参考資料1_対象分野リスト!$B$2:$C$46,2,FALSE),"error"))</f>
        <v>0</v>
      </c>
      <c r="AQ385">
        <f>IF(実施計画様式!AQ385="",0,IFERROR(VLOOKUP(実施計画様式!AQ385,参考資料1_対象分野リスト!$B$2:$C$46,2,FALSE),"error"))</f>
        <v>0</v>
      </c>
      <c r="AR385">
        <f>IF(実施計画様式!AR385="",0,IFERROR(VLOOKUP(実施計画様式!AR385,参考資料1_対象分野リスト!$B$2:$C$46,2,FALSE),"error"))</f>
        <v>0</v>
      </c>
      <c r="AS385">
        <f>IF(実施計画様式!AS385="",0,IFERROR(VLOOKUP(実施計画様式!AS385,参考資料1_対象分野リスト!$E$5:$F$35,2,FALSE),"error"))</f>
        <v>0</v>
      </c>
      <c r="BB385">
        <f>IF(実施計画様式!BB385="",0,IFERROR(VLOOKUP(実施計画様式!BB385,―!AK:AL,2,FALSE),"error"))</f>
        <v>0</v>
      </c>
      <c r="BC385" t="str">
        <f t="shared" si="33"/>
        <v/>
      </c>
      <c r="BF385">
        <v>99</v>
      </c>
      <c r="BG385" t="str">
        <f t="shared" si="36"/>
        <v/>
      </c>
      <c r="BH385" t="str">
        <f>IF(AG385&gt;0,IF(VLOOKUP($B$62,―!$Y$2:$Z$25,2,FALSE)&lt;分岐管理シート!AG385,"予算化方法","予算化方法_未定なし"),"")</f>
        <v/>
      </c>
      <c r="BI385" t="str">
        <f t="shared" si="37"/>
        <v/>
      </c>
      <c r="BJ385" t="str">
        <f t="shared" si="38"/>
        <v/>
      </c>
      <c r="BK385" t="str">
        <f t="shared" si="39"/>
        <v/>
      </c>
      <c r="BL385" t="str">
        <f>_xlfn.IFNA(IF(AND(D385=1,M385=1),INDEX(―!$O$20:$P$26,MATCH(分岐管理シート!N385*100,―!$P$20:$P$26,0),1),""),"")</f>
        <v/>
      </c>
      <c r="BM385" t="str">
        <f>_xlfn.IFNA(IF(AND(D385=1,M385=1),INDEX(―!$O$17:$P$19,MATCH(9-分岐管理シート!N385-分岐管理シート!O385,―!$P$17:$P$19,0),1),""),"")</f>
        <v/>
      </c>
      <c r="BN385" t="str">
        <f>IF(AE385&lt;2,"",―!$AP$28)</f>
        <v/>
      </c>
      <c r="BO385" t="str">
        <f t="shared" si="35"/>
        <v/>
      </c>
      <c r="BP385" t="str">
        <f t="shared" si="40"/>
        <v/>
      </c>
      <c r="BR385">
        <f t="shared" si="34"/>
        <v>0</v>
      </c>
    </row>
    <row r="386" spans="3:70" x14ac:dyDescent="0.15">
      <c r="C386">
        <v>314</v>
      </c>
      <c r="D386" s="22">
        <f>IF(実施計画様式!D386="",0,IFERROR(VLOOKUP(実施計画様式!D386,―!A:B,2,FALSE),"error"))</f>
        <v>0</v>
      </c>
      <c r="E386">
        <f>IF(実施計画様式!E386="",0,IFERROR(VLOOKUP(実施計画様式!E386,―!$C$40:$D$47,2,FALSE),"error"))</f>
        <v>0</v>
      </c>
      <c r="F386">
        <f>IF(実施計画様式!F386="",0,IFERROR(VLOOKUP(実施計画様式!F386,―!$E$2:$F$2,2,FALSE),"error"))</f>
        <v>0</v>
      </c>
      <c r="G386">
        <f>IFERROR(VLOOKUP(実施計画様式!G386,―!$G$2:$H$2,2,FALSE),0)</f>
        <v>0</v>
      </c>
      <c r="H386">
        <f>IF(実施計画様式!H386="",0,1)</f>
        <v>0</v>
      </c>
      <c r="I386">
        <f>IF(実施計画様式!I386="",0,IFERROR(VLOOKUP(実施計画様式!I386,―!$I$2:$J$2,2,FALSE),"error"))</f>
        <v>0</v>
      </c>
      <c r="J386">
        <f>IF(実施計画様式!J386="",0,1)</f>
        <v>0</v>
      </c>
      <c r="K386">
        <f>IF(実施計画様式!K386="",0,IFERROR(VLOOKUP(実施計画様式!K386,―!K:L,2,FALSE),"error"))</f>
        <v>0</v>
      </c>
      <c r="L386">
        <f>IF(実施計画様式!L386="",0,IFERROR(VLOOKUP(実施計画様式!L386,―!$M$2:$N$2,2,FALSE),"error"))</f>
        <v>0</v>
      </c>
      <c r="M386">
        <f>IFERROR(VLOOKUP(実施計画様式!M386,―!O:P,2,FALSE),0)</f>
        <v>0</v>
      </c>
      <c r="N386">
        <f>IF(実施計画様式!N386="",0,IFERROR(VLOOKUP(実施計画様式!N386,―!$O$1:$P$12,2,FALSE),"error"))</f>
        <v>0</v>
      </c>
      <c r="O386">
        <f>IF(実施計画様式!O386="",0,IFERROR(VLOOKUP(実施計画様式!O386,―!$O$1:$P$12,2,FALSE),"error"))</f>
        <v>0</v>
      </c>
      <c r="P386">
        <f>IF(実施計画様式!P386="",0,IFERROR(VLOOKUP(実施計画様式!P386,―!$O$1:$P$12,2,FALSE),"error"))</f>
        <v>0</v>
      </c>
      <c r="Q386">
        <f>IF(実施計画様式!Q386="",0,1)</f>
        <v>0</v>
      </c>
      <c r="R386" t="s">
        <v>7625</v>
      </c>
      <c r="S386" t="s">
        <v>7625</v>
      </c>
      <c r="T386">
        <f>IF(実施計画様式!T386="",0,1)</f>
        <v>0</v>
      </c>
      <c r="U386">
        <f>IF(実施計画様式!U386="",0,1)</f>
        <v>0</v>
      </c>
      <c r="V386">
        <f>IF(実施計画様式!V386="",0,1)</f>
        <v>0</v>
      </c>
      <c r="W386">
        <f>IF(実施計画様式!W386="",0,1)</f>
        <v>0</v>
      </c>
      <c r="X386">
        <f>IF(実施計画様式!X386="",0,1)</f>
        <v>0</v>
      </c>
      <c r="Y386">
        <f>IF(実施計画様式!Y386="",0,1)</f>
        <v>0</v>
      </c>
      <c r="Z386">
        <f>IF(実施計画様式!Z386="",0,1)</f>
        <v>0</v>
      </c>
      <c r="AA386">
        <f>IF(実施計画様式!AA386="",0,1)</f>
        <v>0</v>
      </c>
      <c r="AB386">
        <f>IF(実施計画様式!AB386="",0,IFERROR(VLOOKUP(実施計画様式!AB386,―!$Q$2:$R$3,2,FALSE),"error"))</f>
        <v>0</v>
      </c>
      <c r="AC386">
        <f>IF(実施計画様式!AC386="",0,IFERROR(VLOOKUP(実施計画様式!AC386,―!$S$2:$T$3,2,FALSE),"error"))</f>
        <v>0</v>
      </c>
      <c r="AD386">
        <f>IF(実施計画様式!AD386="",0,IFERROR(VLOOKUP(実施計画様式!AD386,―!$U$2:$V$3,2,FALSE),"error"))</f>
        <v>0</v>
      </c>
      <c r="AE386">
        <f>IF(実施計画様式!AE386="",0,IFERROR(VLOOKUP(実施計画様式!AE386,―!$W$2:$X$3,2,FALSE),"error"))</f>
        <v>0</v>
      </c>
      <c r="AF386">
        <f>IF(実施計画様式!AF386="",0,IFERROR(VLOOKUP(実施計画様式!AF386,―!$AP$29:$AQ$29,2,FALSE),"error"))</f>
        <v>0</v>
      </c>
      <c r="AG386">
        <f>IF(実施計画様式!AG386="",0,IFERROR(VLOOKUP(実施計画様式!AG386,―!Y:Z,2,FALSE),"error"))</f>
        <v>0</v>
      </c>
      <c r="AH386">
        <f>IF(実施計画様式!AH386="",0,IFERROR(VLOOKUP(実施計画様式!AH386,―!AA:AB,2,FALSE),"error"))</f>
        <v>0</v>
      </c>
      <c r="AI386">
        <f>IF(実施計画様式!AI386="",0,IFERROR(VLOOKUP(実施計画様式!AI386,―!AN:AO,2,FALSE),"error"))</f>
        <v>0</v>
      </c>
      <c r="AJ386">
        <f>IF(実施計画様式!AJ386="",0,IFERROR(VLOOKUP(実施計画様式!AJ386,―!AN:AO,2,FALSE),"error"))</f>
        <v>0</v>
      </c>
      <c r="AK386">
        <f>IF(実施計画様式!AK386="",0,IFERROR(VLOOKUP(実施計画様式!AK386,―!AN:AO,2,FALSE),"error"))</f>
        <v>0</v>
      </c>
      <c r="AL386">
        <f>IF(実施計画様式!AL386="",0,1)</f>
        <v>0</v>
      </c>
      <c r="AM386">
        <f>IF(実施計画様式!AM386="",0,IFERROR(VLOOKUP(実施計画様式!AM386,―!$AP$10:$AQ$23,2,FALSE),"error"))</f>
        <v>0</v>
      </c>
      <c r="AN386">
        <f>IF(実施計画様式!AN386="",0,IFERROR(VLOOKUP(実施計画様式!AN386,―!$AP$39:$AQ$44,2,FALSE),"error"))</f>
        <v>0</v>
      </c>
      <c r="AO386">
        <f>IF(実施計画様式!AO386="",0,IFERROR(VLOOKUP(実施計画様式!AO386,参考資料1_対象分野リスト!$B$2:$C$46,2,FALSE),"error"))</f>
        <v>0</v>
      </c>
      <c r="AP386">
        <f>IF(実施計画様式!AP386="",0,IFERROR(VLOOKUP(実施計画様式!AP386,参考資料1_対象分野リスト!$B$2:$C$46,2,FALSE),"error"))</f>
        <v>0</v>
      </c>
      <c r="AQ386">
        <f>IF(実施計画様式!AQ386="",0,IFERROR(VLOOKUP(実施計画様式!AQ386,参考資料1_対象分野リスト!$B$2:$C$46,2,FALSE),"error"))</f>
        <v>0</v>
      </c>
      <c r="AR386">
        <f>IF(実施計画様式!AR386="",0,IFERROR(VLOOKUP(実施計画様式!AR386,参考資料1_対象分野リスト!$B$2:$C$46,2,FALSE),"error"))</f>
        <v>0</v>
      </c>
      <c r="AS386">
        <f>IF(実施計画様式!AS386="",0,IFERROR(VLOOKUP(実施計画様式!AS386,参考資料1_対象分野リスト!$E$5:$F$35,2,FALSE),"error"))</f>
        <v>0</v>
      </c>
      <c r="BB386">
        <f>IF(実施計画様式!BB386="",0,IFERROR(VLOOKUP(実施計画様式!BB386,―!AK:AL,2,FALSE),"error"))</f>
        <v>0</v>
      </c>
      <c r="BC386" t="str">
        <f t="shared" si="33"/>
        <v/>
      </c>
      <c r="BF386">
        <v>99</v>
      </c>
      <c r="BG386" t="str">
        <f t="shared" si="36"/>
        <v/>
      </c>
      <c r="BH386" t="str">
        <f>IF(AG386&gt;0,IF(VLOOKUP($B$62,―!$Y$2:$Z$25,2,FALSE)&lt;分岐管理シート!AG386,"予算化方法","予算化方法_未定なし"),"")</f>
        <v/>
      </c>
      <c r="BI386" t="str">
        <f t="shared" si="37"/>
        <v/>
      </c>
      <c r="BJ386" t="str">
        <f t="shared" si="38"/>
        <v/>
      </c>
      <c r="BK386" t="str">
        <f t="shared" si="39"/>
        <v/>
      </c>
      <c r="BL386" t="str">
        <f>_xlfn.IFNA(IF(AND(D386=1,M386=1),INDEX(―!$O$20:$P$26,MATCH(分岐管理シート!N386*100,―!$P$20:$P$26,0),1),""),"")</f>
        <v/>
      </c>
      <c r="BM386" t="str">
        <f>_xlfn.IFNA(IF(AND(D386=1,M386=1),INDEX(―!$O$17:$P$19,MATCH(9-分岐管理シート!N386-分岐管理シート!O386,―!$P$17:$P$19,0),1),""),"")</f>
        <v/>
      </c>
      <c r="BN386" t="str">
        <f>IF(AE386&lt;2,"",―!$AP$28)</f>
        <v/>
      </c>
      <c r="BO386" t="str">
        <f t="shared" si="35"/>
        <v/>
      </c>
      <c r="BP386" t="str">
        <f t="shared" si="40"/>
        <v/>
      </c>
      <c r="BR386">
        <f t="shared" si="34"/>
        <v>0</v>
      </c>
    </row>
    <row r="387" spans="3:70" x14ac:dyDescent="0.15">
      <c r="C387">
        <v>315</v>
      </c>
      <c r="D387" s="22">
        <f>IF(実施計画様式!D387="",0,IFERROR(VLOOKUP(実施計画様式!D387,―!A:B,2,FALSE),"error"))</f>
        <v>0</v>
      </c>
      <c r="E387">
        <f>IF(実施計画様式!E387="",0,IFERROR(VLOOKUP(実施計画様式!E387,―!$C$40:$D$47,2,FALSE),"error"))</f>
        <v>0</v>
      </c>
      <c r="F387">
        <f>IF(実施計画様式!F387="",0,IFERROR(VLOOKUP(実施計画様式!F387,―!$E$2:$F$2,2,FALSE),"error"))</f>
        <v>0</v>
      </c>
      <c r="G387">
        <f>IFERROR(VLOOKUP(実施計画様式!G387,―!$G$2:$H$2,2,FALSE),0)</f>
        <v>0</v>
      </c>
      <c r="H387">
        <f>IF(実施計画様式!H387="",0,1)</f>
        <v>0</v>
      </c>
      <c r="I387">
        <f>IF(実施計画様式!I387="",0,IFERROR(VLOOKUP(実施計画様式!I387,―!$I$2:$J$2,2,FALSE),"error"))</f>
        <v>0</v>
      </c>
      <c r="J387">
        <f>IF(実施計画様式!J387="",0,1)</f>
        <v>0</v>
      </c>
      <c r="K387">
        <f>IF(実施計画様式!K387="",0,IFERROR(VLOOKUP(実施計画様式!K387,―!K:L,2,FALSE),"error"))</f>
        <v>0</v>
      </c>
      <c r="L387">
        <f>IF(実施計画様式!L387="",0,IFERROR(VLOOKUP(実施計画様式!L387,―!$M$2:$N$2,2,FALSE),"error"))</f>
        <v>0</v>
      </c>
      <c r="M387">
        <f>IFERROR(VLOOKUP(実施計画様式!M387,―!O:P,2,FALSE),0)</f>
        <v>0</v>
      </c>
      <c r="N387">
        <f>IF(実施計画様式!N387="",0,IFERROR(VLOOKUP(実施計画様式!N387,―!$O$1:$P$12,2,FALSE),"error"))</f>
        <v>0</v>
      </c>
      <c r="O387">
        <f>IF(実施計画様式!O387="",0,IFERROR(VLOOKUP(実施計画様式!O387,―!$O$1:$P$12,2,FALSE),"error"))</f>
        <v>0</v>
      </c>
      <c r="P387">
        <f>IF(実施計画様式!P387="",0,IFERROR(VLOOKUP(実施計画様式!P387,―!$O$1:$P$12,2,FALSE),"error"))</f>
        <v>0</v>
      </c>
      <c r="Q387">
        <f>IF(実施計画様式!Q387="",0,1)</f>
        <v>0</v>
      </c>
      <c r="R387" t="s">
        <v>7625</v>
      </c>
      <c r="S387" t="s">
        <v>7625</v>
      </c>
      <c r="T387">
        <f>IF(実施計画様式!T387="",0,1)</f>
        <v>0</v>
      </c>
      <c r="U387">
        <f>IF(実施計画様式!U387="",0,1)</f>
        <v>0</v>
      </c>
      <c r="V387">
        <f>IF(実施計画様式!V387="",0,1)</f>
        <v>0</v>
      </c>
      <c r="W387">
        <f>IF(実施計画様式!W387="",0,1)</f>
        <v>0</v>
      </c>
      <c r="X387">
        <f>IF(実施計画様式!X387="",0,1)</f>
        <v>0</v>
      </c>
      <c r="Y387">
        <f>IF(実施計画様式!Y387="",0,1)</f>
        <v>0</v>
      </c>
      <c r="Z387">
        <f>IF(実施計画様式!Z387="",0,1)</f>
        <v>0</v>
      </c>
      <c r="AA387">
        <f>IF(実施計画様式!AA387="",0,1)</f>
        <v>0</v>
      </c>
      <c r="AB387">
        <f>IF(実施計画様式!AB387="",0,IFERROR(VLOOKUP(実施計画様式!AB387,―!$Q$2:$R$3,2,FALSE),"error"))</f>
        <v>0</v>
      </c>
      <c r="AC387">
        <f>IF(実施計画様式!AC387="",0,IFERROR(VLOOKUP(実施計画様式!AC387,―!$S$2:$T$3,2,FALSE),"error"))</f>
        <v>0</v>
      </c>
      <c r="AD387">
        <f>IF(実施計画様式!AD387="",0,IFERROR(VLOOKUP(実施計画様式!AD387,―!$U$2:$V$3,2,FALSE),"error"))</f>
        <v>0</v>
      </c>
      <c r="AE387">
        <f>IF(実施計画様式!AE387="",0,IFERROR(VLOOKUP(実施計画様式!AE387,―!$W$2:$X$3,2,FALSE),"error"))</f>
        <v>0</v>
      </c>
      <c r="AF387">
        <f>IF(実施計画様式!AF387="",0,IFERROR(VLOOKUP(実施計画様式!AF387,―!$AP$29:$AQ$29,2,FALSE),"error"))</f>
        <v>0</v>
      </c>
      <c r="AG387">
        <f>IF(実施計画様式!AG387="",0,IFERROR(VLOOKUP(実施計画様式!AG387,―!Y:Z,2,FALSE),"error"))</f>
        <v>0</v>
      </c>
      <c r="AH387">
        <f>IF(実施計画様式!AH387="",0,IFERROR(VLOOKUP(実施計画様式!AH387,―!AA:AB,2,FALSE),"error"))</f>
        <v>0</v>
      </c>
      <c r="AI387">
        <f>IF(実施計画様式!AI387="",0,IFERROR(VLOOKUP(実施計画様式!AI387,―!AN:AO,2,FALSE),"error"))</f>
        <v>0</v>
      </c>
      <c r="AJ387">
        <f>IF(実施計画様式!AJ387="",0,IFERROR(VLOOKUP(実施計画様式!AJ387,―!AN:AO,2,FALSE),"error"))</f>
        <v>0</v>
      </c>
      <c r="AK387">
        <f>IF(実施計画様式!AK387="",0,IFERROR(VLOOKUP(実施計画様式!AK387,―!AN:AO,2,FALSE),"error"))</f>
        <v>0</v>
      </c>
      <c r="AL387">
        <f>IF(実施計画様式!AL387="",0,1)</f>
        <v>0</v>
      </c>
      <c r="AM387">
        <f>IF(実施計画様式!AM387="",0,IFERROR(VLOOKUP(実施計画様式!AM387,―!$AP$10:$AQ$23,2,FALSE),"error"))</f>
        <v>0</v>
      </c>
      <c r="AN387">
        <f>IF(実施計画様式!AN387="",0,IFERROR(VLOOKUP(実施計画様式!AN387,―!$AP$39:$AQ$44,2,FALSE),"error"))</f>
        <v>0</v>
      </c>
      <c r="AO387">
        <f>IF(実施計画様式!AO387="",0,IFERROR(VLOOKUP(実施計画様式!AO387,参考資料1_対象分野リスト!$B$2:$C$46,2,FALSE),"error"))</f>
        <v>0</v>
      </c>
      <c r="AP387">
        <f>IF(実施計画様式!AP387="",0,IFERROR(VLOOKUP(実施計画様式!AP387,参考資料1_対象分野リスト!$B$2:$C$46,2,FALSE),"error"))</f>
        <v>0</v>
      </c>
      <c r="AQ387">
        <f>IF(実施計画様式!AQ387="",0,IFERROR(VLOOKUP(実施計画様式!AQ387,参考資料1_対象分野リスト!$B$2:$C$46,2,FALSE),"error"))</f>
        <v>0</v>
      </c>
      <c r="AR387">
        <f>IF(実施計画様式!AR387="",0,IFERROR(VLOOKUP(実施計画様式!AR387,参考資料1_対象分野リスト!$B$2:$C$46,2,FALSE),"error"))</f>
        <v>0</v>
      </c>
      <c r="AS387">
        <f>IF(実施計画様式!AS387="",0,IFERROR(VLOOKUP(実施計画様式!AS387,参考資料1_対象分野リスト!$E$5:$F$35,2,FALSE),"error"))</f>
        <v>0</v>
      </c>
      <c r="BB387">
        <f>IF(実施計画様式!BB387="",0,IFERROR(VLOOKUP(実施計画様式!BB387,―!AK:AL,2,FALSE),"error"))</f>
        <v>0</v>
      </c>
      <c r="BC387" t="str">
        <f t="shared" si="33"/>
        <v/>
      </c>
      <c r="BF387">
        <v>99</v>
      </c>
      <c r="BG387" t="str">
        <f t="shared" si="36"/>
        <v/>
      </c>
      <c r="BH387" t="str">
        <f>IF(AG387&gt;0,IF(VLOOKUP($B$62,―!$Y$2:$Z$25,2,FALSE)&lt;分岐管理シート!AG387,"予算化方法","予算化方法_未定なし"),"")</f>
        <v/>
      </c>
      <c r="BI387" t="str">
        <f t="shared" si="37"/>
        <v/>
      </c>
      <c r="BJ387" t="str">
        <f t="shared" si="38"/>
        <v/>
      </c>
      <c r="BK387" t="str">
        <f t="shared" si="39"/>
        <v/>
      </c>
      <c r="BL387" t="str">
        <f>_xlfn.IFNA(IF(AND(D387=1,M387=1),INDEX(―!$O$20:$P$26,MATCH(分岐管理シート!N387*100,―!$P$20:$P$26,0),1),""),"")</f>
        <v/>
      </c>
      <c r="BM387" t="str">
        <f>_xlfn.IFNA(IF(AND(D387=1,M387=1),INDEX(―!$O$17:$P$19,MATCH(9-分岐管理シート!N387-分岐管理シート!O387,―!$P$17:$P$19,0),1),""),"")</f>
        <v/>
      </c>
      <c r="BN387" t="str">
        <f>IF(AE387&lt;2,"",―!$AP$28)</f>
        <v/>
      </c>
      <c r="BO387" t="str">
        <f t="shared" si="35"/>
        <v/>
      </c>
      <c r="BP387" t="str">
        <f t="shared" si="40"/>
        <v/>
      </c>
      <c r="BR387">
        <f t="shared" si="34"/>
        <v>0</v>
      </c>
    </row>
    <row r="388" spans="3:70" x14ac:dyDescent="0.15">
      <c r="C388">
        <v>316</v>
      </c>
      <c r="D388" s="22">
        <f>IF(実施計画様式!D388="",0,IFERROR(VLOOKUP(実施計画様式!D388,―!A:B,2,FALSE),"error"))</f>
        <v>0</v>
      </c>
      <c r="E388">
        <f>IF(実施計画様式!E388="",0,IFERROR(VLOOKUP(実施計画様式!E388,―!$C$40:$D$47,2,FALSE),"error"))</f>
        <v>0</v>
      </c>
      <c r="F388">
        <f>IF(実施計画様式!F388="",0,IFERROR(VLOOKUP(実施計画様式!F388,―!$E$2:$F$2,2,FALSE),"error"))</f>
        <v>0</v>
      </c>
      <c r="G388">
        <f>IFERROR(VLOOKUP(実施計画様式!G388,―!$G$2:$H$2,2,FALSE),0)</f>
        <v>0</v>
      </c>
      <c r="H388">
        <f>IF(実施計画様式!H388="",0,1)</f>
        <v>0</v>
      </c>
      <c r="I388">
        <f>IF(実施計画様式!I388="",0,IFERROR(VLOOKUP(実施計画様式!I388,―!$I$2:$J$2,2,FALSE),"error"))</f>
        <v>0</v>
      </c>
      <c r="J388">
        <f>IF(実施計画様式!J388="",0,1)</f>
        <v>0</v>
      </c>
      <c r="K388">
        <f>IF(実施計画様式!K388="",0,IFERROR(VLOOKUP(実施計画様式!K388,―!K:L,2,FALSE),"error"))</f>
        <v>0</v>
      </c>
      <c r="L388">
        <f>IF(実施計画様式!L388="",0,IFERROR(VLOOKUP(実施計画様式!L388,―!$M$2:$N$2,2,FALSE),"error"))</f>
        <v>0</v>
      </c>
      <c r="M388">
        <f>IFERROR(VLOOKUP(実施計画様式!M388,―!O:P,2,FALSE),0)</f>
        <v>0</v>
      </c>
      <c r="N388">
        <f>IF(実施計画様式!N388="",0,IFERROR(VLOOKUP(実施計画様式!N388,―!$O$1:$P$12,2,FALSE),"error"))</f>
        <v>0</v>
      </c>
      <c r="O388">
        <f>IF(実施計画様式!O388="",0,IFERROR(VLOOKUP(実施計画様式!O388,―!$O$1:$P$12,2,FALSE),"error"))</f>
        <v>0</v>
      </c>
      <c r="P388">
        <f>IF(実施計画様式!P388="",0,IFERROR(VLOOKUP(実施計画様式!P388,―!$O$1:$P$12,2,FALSE),"error"))</f>
        <v>0</v>
      </c>
      <c r="Q388">
        <f>IF(実施計画様式!Q388="",0,1)</f>
        <v>0</v>
      </c>
      <c r="R388" t="s">
        <v>7625</v>
      </c>
      <c r="S388" t="s">
        <v>7625</v>
      </c>
      <c r="T388">
        <f>IF(実施計画様式!T388="",0,1)</f>
        <v>0</v>
      </c>
      <c r="U388">
        <f>IF(実施計画様式!U388="",0,1)</f>
        <v>0</v>
      </c>
      <c r="V388">
        <f>IF(実施計画様式!V388="",0,1)</f>
        <v>0</v>
      </c>
      <c r="W388">
        <f>IF(実施計画様式!W388="",0,1)</f>
        <v>0</v>
      </c>
      <c r="X388">
        <f>IF(実施計画様式!X388="",0,1)</f>
        <v>0</v>
      </c>
      <c r="Y388">
        <f>IF(実施計画様式!Y388="",0,1)</f>
        <v>0</v>
      </c>
      <c r="Z388">
        <f>IF(実施計画様式!Z388="",0,1)</f>
        <v>0</v>
      </c>
      <c r="AA388">
        <f>IF(実施計画様式!AA388="",0,1)</f>
        <v>0</v>
      </c>
      <c r="AB388">
        <f>IF(実施計画様式!AB388="",0,IFERROR(VLOOKUP(実施計画様式!AB388,―!$Q$2:$R$3,2,FALSE),"error"))</f>
        <v>0</v>
      </c>
      <c r="AC388">
        <f>IF(実施計画様式!AC388="",0,IFERROR(VLOOKUP(実施計画様式!AC388,―!$S$2:$T$3,2,FALSE),"error"))</f>
        <v>0</v>
      </c>
      <c r="AD388">
        <f>IF(実施計画様式!AD388="",0,IFERROR(VLOOKUP(実施計画様式!AD388,―!$U$2:$V$3,2,FALSE),"error"))</f>
        <v>0</v>
      </c>
      <c r="AE388">
        <f>IF(実施計画様式!AE388="",0,IFERROR(VLOOKUP(実施計画様式!AE388,―!$W$2:$X$3,2,FALSE),"error"))</f>
        <v>0</v>
      </c>
      <c r="AF388">
        <f>IF(実施計画様式!AF388="",0,IFERROR(VLOOKUP(実施計画様式!AF388,―!$AP$29:$AQ$29,2,FALSE),"error"))</f>
        <v>0</v>
      </c>
      <c r="AG388">
        <f>IF(実施計画様式!AG388="",0,IFERROR(VLOOKUP(実施計画様式!AG388,―!Y:Z,2,FALSE),"error"))</f>
        <v>0</v>
      </c>
      <c r="AH388">
        <f>IF(実施計画様式!AH388="",0,IFERROR(VLOOKUP(実施計画様式!AH388,―!AA:AB,2,FALSE),"error"))</f>
        <v>0</v>
      </c>
      <c r="AI388">
        <f>IF(実施計画様式!AI388="",0,IFERROR(VLOOKUP(実施計画様式!AI388,―!AN:AO,2,FALSE),"error"))</f>
        <v>0</v>
      </c>
      <c r="AJ388">
        <f>IF(実施計画様式!AJ388="",0,IFERROR(VLOOKUP(実施計画様式!AJ388,―!AN:AO,2,FALSE),"error"))</f>
        <v>0</v>
      </c>
      <c r="AK388">
        <f>IF(実施計画様式!AK388="",0,IFERROR(VLOOKUP(実施計画様式!AK388,―!AN:AO,2,FALSE),"error"))</f>
        <v>0</v>
      </c>
      <c r="AL388">
        <f>IF(実施計画様式!AL388="",0,1)</f>
        <v>0</v>
      </c>
      <c r="AM388">
        <f>IF(実施計画様式!AM388="",0,IFERROR(VLOOKUP(実施計画様式!AM388,―!$AP$10:$AQ$23,2,FALSE),"error"))</f>
        <v>0</v>
      </c>
      <c r="AN388">
        <f>IF(実施計画様式!AN388="",0,IFERROR(VLOOKUP(実施計画様式!AN388,―!$AP$39:$AQ$44,2,FALSE),"error"))</f>
        <v>0</v>
      </c>
      <c r="AO388">
        <f>IF(実施計画様式!AO388="",0,IFERROR(VLOOKUP(実施計画様式!AO388,参考資料1_対象分野リスト!$B$2:$C$46,2,FALSE),"error"))</f>
        <v>0</v>
      </c>
      <c r="AP388">
        <f>IF(実施計画様式!AP388="",0,IFERROR(VLOOKUP(実施計画様式!AP388,参考資料1_対象分野リスト!$B$2:$C$46,2,FALSE),"error"))</f>
        <v>0</v>
      </c>
      <c r="AQ388">
        <f>IF(実施計画様式!AQ388="",0,IFERROR(VLOOKUP(実施計画様式!AQ388,参考資料1_対象分野リスト!$B$2:$C$46,2,FALSE),"error"))</f>
        <v>0</v>
      </c>
      <c r="AR388">
        <f>IF(実施計画様式!AR388="",0,IFERROR(VLOOKUP(実施計画様式!AR388,参考資料1_対象分野リスト!$B$2:$C$46,2,FALSE),"error"))</f>
        <v>0</v>
      </c>
      <c r="AS388">
        <f>IF(実施計画様式!AS388="",0,IFERROR(VLOOKUP(実施計画様式!AS388,参考資料1_対象分野リスト!$E$5:$F$35,2,FALSE),"error"))</f>
        <v>0</v>
      </c>
      <c r="BB388">
        <f>IF(実施計画様式!BB388="",0,IFERROR(VLOOKUP(実施計画様式!BB388,―!AK:AL,2,FALSE),"error"))</f>
        <v>0</v>
      </c>
      <c r="BC388" t="str">
        <f t="shared" si="33"/>
        <v/>
      </c>
      <c r="BF388">
        <v>99</v>
      </c>
      <c r="BG388" t="str">
        <f t="shared" si="36"/>
        <v/>
      </c>
      <c r="BH388" t="str">
        <f>IF(AG388&gt;0,IF(VLOOKUP($B$62,―!$Y$2:$Z$25,2,FALSE)&lt;分岐管理シート!AG388,"予算化方法","予算化方法_未定なし"),"")</f>
        <v/>
      </c>
      <c r="BI388" t="str">
        <f t="shared" si="37"/>
        <v/>
      </c>
      <c r="BJ388" t="str">
        <f t="shared" si="38"/>
        <v/>
      </c>
      <c r="BK388" t="str">
        <f t="shared" si="39"/>
        <v/>
      </c>
      <c r="BL388" t="str">
        <f>_xlfn.IFNA(IF(AND(D388=1,M388=1),INDEX(―!$O$20:$P$26,MATCH(分岐管理シート!N388*100,―!$P$20:$P$26,0),1),""),"")</f>
        <v/>
      </c>
      <c r="BM388" t="str">
        <f>_xlfn.IFNA(IF(AND(D388=1,M388=1),INDEX(―!$O$17:$P$19,MATCH(9-分岐管理シート!N388-分岐管理シート!O388,―!$P$17:$P$19,0),1),""),"")</f>
        <v/>
      </c>
      <c r="BN388" t="str">
        <f>IF(AE388&lt;2,"",―!$AP$28)</f>
        <v/>
      </c>
      <c r="BO388" t="str">
        <f t="shared" si="35"/>
        <v/>
      </c>
      <c r="BP388" t="str">
        <f t="shared" si="40"/>
        <v/>
      </c>
      <c r="BR388">
        <f t="shared" si="34"/>
        <v>0</v>
      </c>
    </row>
    <row r="389" spans="3:70" x14ac:dyDescent="0.15">
      <c r="C389">
        <v>317</v>
      </c>
      <c r="D389" s="22">
        <f>IF(実施計画様式!D389="",0,IFERROR(VLOOKUP(実施計画様式!D389,―!A:B,2,FALSE),"error"))</f>
        <v>0</v>
      </c>
      <c r="E389">
        <f>IF(実施計画様式!E389="",0,IFERROR(VLOOKUP(実施計画様式!E389,―!$C$40:$D$47,2,FALSE),"error"))</f>
        <v>0</v>
      </c>
      <c r="F389">
        <f>IF(実施計画様式!F389="",0,IFERROR(VLOOKUP(実施計画様式!F389,―!$E$2:$F$2,2,FALSE),"error"))</f>
        <v>0</v>
      </c>
      <c r="G389">
        <f>IFERROR(VLOOKUP(実施計画様式!G389,―!$G$2:$H$2,2,FALSE),0)</f>
        <v>0</v>
      </c>
      <c r="H389">
        <f>IF(実施計画様式!H389="",0,1)</f>
        <v>0</v>
      </c>
      <c r="I389">
        <f>IF(実施計画様式!I389="",0,IFERROR(VLOOKUP(実施計画様式!I389,―!$I$2:$J$2,2,FALSE),"error"))</f>
        <v>0</v>
      </c>
      <c r="J389">
        <f>IF(実施計画様式!J389="",0,1)</f>
        <v>0</v>
      </c>
      <c r="K389">
        <f>IF(実施計画様式!K389="",0,IFERROR(VLOOKUP(実施計画様式!K389,―!K:L,2,FALSE),"error"))</f>
        <v>0</v>
      </c>
      <c r="L389">
        <f>IF(実施計画様式!L389="",0,IFERROR(VLOOKUP(実施計画様式!L389,―!$M$2:$N$2,2,FALSE),"error"))</f>
        <v>0</v>
      </c>
      <c r="M389">
        <f>IFERROR(VLOOKUP(実施計画様式!M389,―!O:P,2,FALSE),0)</f>
        <v>0</v>
      </c>
      <c r="N389">
        <f>IF(実施計画様式!N389="",0,IFERROR(VLOOKUP(実施計画様式!N389,―!$O$1:$P$12,2,FALSE),"error"))</f>
        <v>0</v>
      </c>
      <c r="O389">
        <f>IF(実施計画様式!O389="",0,IFERROR(VLOOKUP(実施計画様式!O389,―!$O$1:$P$12,2,FALSE),"error"))</f>
        <v>0</v>
      </c>
      <c r="P389">
        <f>IF(実施計画様式!P389="",0,IFERROR(VLOOKUP(実施計画様式!P389,―!$O$1:$P$12,2,FALSE),"error"))</f>
        <v>0</v>
      </c>
      <c r="Q389">
        <f>IF(実施計画様式!Q389="",0,1)</f>
        <v>0</v>
      </c>
      <c r="R389" t="s">
        <v>7625</v>
      </c>
      <c r="S389" t="s">
        <v>7625</v>
      </c>
      <c r="T389">
        <f>IF(実施計画様式!T389="",0,1)</f>
        <v>0</v>
      </c>
      <c r="U389">
        <f>IF(実施計画様式!U389="",0,1)</f>
        <v>0</v>
      </c>
      <c r="V389">
        <f>IF(実施計画様式!V389="",0,1)</f>
        <v>0</v>
      </c>
      <c r="W389">
        <f>IF(実施計画様式!W389="",0,1)</f>
        <v>0</v>
      </c>
      <c r="X389">
        <f>IF(実施計画様式!X389="",0,1)</f>
        <v>0</v>
      </c>
      <c r="Y389">
        <f>IF(実施計画様式!Y389="",0,1)</f>
        <v>0</v>
      </c>
      <c r="Z389">
        <f>IF(実施計画様式!Z389="",0,1)</f>
        <v>0</v>
      </c>
      <c r="AA389">
        <f>IF(実施計画様式!AA389="",0,1)</f>
        <v>0</v>
      </c>
      <c r="AB389">
        <f>IF(実施計画様式!AB389="",0,IFERROR(VLOOKUP(実施計画様式!AB389,―!$Q$2:$R$3,2,FALSE),"error"))</f>
        <v>0</v>
      </c>
      <c r="AC389">
        <f>IF(実施計画様式!AC389="",0,IFERROR(VLOOKUP(実施計画様式!AC389,―!$S$2:$T$3,2,FALSE),"error"))</f>
        <v>0</v>
      </c>
      <c r="AD389">
        <f>IF(実施計画様式!AD389="",0,IFERROR(VLOOKUP(実施計画様式!AD389,―!$U$2:$V$3,2,FALSE),"error"))</f>
        <v>0</v>
      </c>
      <c r="AE389">
        <f>IF(実施計画様式!AE389="",0,IFERROR(VLOOKUP(実施計画様式!AE389,―!$W$2:$X$3,2,FALSE),"error"))</f>
        <v>0</v>
      </c>
      <c r="AF389">
        <f>IF(実施計画様式!AF389="",0,IFERROR(VLOOKUP(実施計画様式!AF389,―!$AP$29:$AQ$29,2,FALSE),"error"))</f>
        <v>0</v>
      </c>
      <c r="AG389">
        <f>IF(実施計画様式!AG389="",0,IFERROR(VLOOKUP(実施計画様式!AG389,―!Y:Z,2,FALSE),"error"))</f>
        <v>0</v>
      </c>
      <c r="AH389">
        <f>IF(実施計画様式!AH389="",0,IFERROR(VLOOKUP(実施計画様式!AH389,―!AA:AB,2,FALSE),"error"))</f>
        <v>0</v>
      </c>
      <c r="AI389">
        <f>IF(実施計画様式!AI389="",0,IFERROR(VLOOKUP(実施計画様式!AI389,―!AN:AO,2,FALSE),"error"))</f>
        <v>0</v>
      </c>
      <c r="AJ389">
        <f>IF(実施計画様式!AJ389="",0,IFERROR(VLOOKUP(実施計画様式!AJ389,―!AN:AO,2,FALSE),"error"))</f>
        <v>0</v>
      </c>
      <c r="AK389">
        <f>IF(実施計画様式!AK389="",0,IFERROR(VLOOKUP(実施計画様式!AK389,―!AN:AO,2,FALSE),"error"))</f>
        <v>0</v>
      </c>
      <c r="AL389">
        <f>IF(実施計画様式!AL389="",0,1)</f>
        <v>0</v>
      </c>
      <c r="AM389">
        <f>IF(実施計画様式!AM389="",0,IFERROR(VLOOKUP(実施計画様式!AM389,―!$AP$10:$AQ$23,2,FALSE),"error"))</f>
        <v>0</v>
      </c>
      <c r="AN389">
        <f>IF(実施計画様式!AN389="",0,IFERROR(VLOOKUP(実施計画様式!AN389,―!$AP$39:$AQ$44,2,FALSE),"error"))</f>
        <v>0</v>
      </c>
      <c r="AO389">
        <f>IF(実施計画様式!AO389="",0,IFERROR(VLOOKUP(実施計画様式!AO389,参考資料1_対象分野リスト!$B$2:$C$46,2,FALSE),"error"))</f>
        <v>0</v>
      </c>
      <c r="AP389">
        <f>IF(実施計画様式!AP389="",0,IFERROR(VLOOKUP(実施計画様式!AP389,参考資料1_対象分野リスト!$B$2:$C$46,2,FALSE),"error"))</f>
        <v>0</v>
      </c>
      <c r="AQ389">
        <f>IF(実施計画様式!AQ389="",0,IFERROR(VLOOKUP(実施計画様式!AQ389,参考資料1_対象分野リスト!$B$2:$C$46,2,FALSE),"error"))</f>
        <v>0</v>
      </c>
      <c r="AR389">
        <f>IF(実施計画様式!AR389="",0,IFERROR(VLOOKUP(実施計画様式!AR389,参考資料1_対象分野リスト!$B$2:$C$46,2,FALSE),"error"))</f>
        <v>0</v>
      </c>
      <c r="AS389">
        <f>IF(実施計画様式!AS389="",0,IFERROR(VLOOKUP(実施計画様式!AS389,参考資料1_対象分野リスト!$E$5:$F$35,2,FALSE),"error"))</f>
        <v>0</v>
      </c>
      <c r="BB389">
        <f>IF(実施計画様式!BB389="",0,IFERROR(VLOOKUP(実施計画様式!BB389,―!AK:AL,2,FALSE),"error"))</f>
        <v>0</v>
      </c>
      <c r="BC389" t="str">
        <f t="shared" si="33"/>
        <v/>
      </c>
      <c r="BF389">
        <v>99</v>
      </c>
      <c r="BG389" t="str">
        <f t="shared" si="36"/>
        <v/>
      </c>
      <c r="BH389" t="str">
        <f>IF(AG389&gt;0,IF(VLOOKUP($B$62,―!$Y$2:$Z$25,2,FALSE)&lt;分岐管理シート!AG389,"予算化方法","予算化方法_未定なし"),"")</f>
        <v/>
      </c>
      <c r="BI389" t="str">
        <f t="shared" si="37"/>
        <v/>
      </c>
      <c r="BJ389" t="str">
        <f t="shared" si="38"/>
        <v/>
      </c>
      <c r="BK389" t="str">
        <f t="shared" si="39"/>
        <v/>
      </c>
      <c r="BL389" t="str">
        <f>_xlfn.IFNA(IF(AND(D389=1,M389=1),INDEX(―!$O$20:$P$26,MATCH(分岐管理シート!N389*100,―!$P$20:$P$26,0),1),""),"")</f>
        <v/>
      </c>
      <c r="BM389" t="str">
        <f>_xlfn.IFNA(IF(AND(D389=1,M389=1),INDEX(―!$O$17:$P$19,MATCH(9-分岐管理シート!N389-分岐管理シート!O389,―!$P$17:$P$19,0),1),""),"")</f>
        <v/>
      </c>
      <c r="BN389" t="str">
        <f>IF(AE389&lt;2,"",―!$AP$28)</f>
        <v/>
      </c>
      <c r="BO389" t="str">
        <f t="shared" si="35"/>
        <v/>
      </c>
      <c r="BP389" t="str">
        <f t="shared" si="40"/>
        <v/>
      </c>
      <c r="BR389">
        <f t="shared" si="34"/>
        <v>0</v>
      </c>
    </row>
    <row r="390" spans="3:70" x14ac:dyDescent="0.15">
      <c r="C390">
        <v>318</v>
      </c>
      <c r="D390" s="22">
        <f>IF(実施計画様式!D390="",0,IFERROR(VLOOKUP(実施計画様式!D390,―!A:B,2,FALSE),"error"))</f>
        <v>0</v>
      </c>
      <c r="E390">
        <f>IF(実施計画様式!E390="",0,IFERROR(VLOOKUP(実施計画様式!E390,―!$C$40:$D$47,2,FALSE),"error"))</f>
        <v>0</v>
      </c>
      <c r="F390">
        <f>IF(実施計画様式!F390="",0,IFERROR(VLOOKUP(実施計画様式!F390,―!$E$2:$F$2,2,FALSE),"error"))</f>
        <v>0</v>
      </c>
      <c r="G390">
        <f>IFERROR(VLOOKUP(実施計画様式!G390,―!$G$2:$H$2,2,FALSE),0)</f>
        <v>0</v>
      </c>
      <c r="H390">
        <f>IF(実施計画様式!H390="",0,1)</f>
        <v>0</v>
      </c>
      <c r="I390">
        <f>IF(実施計画様式!I390="",0,IFERROR(VLOOKUP(実施計画様式!I390,―!$I$2:$J$2,2,FALSE),"error"))</f>
        <v>0</v>
      </c>
      <c r="J390">
        <f>IF(実施計画様式!J390="",0,1)</f>
        <v>0</v>
      </c>
      <c r="K390">
        <f>IF(実施計画様式!K390="",0,IFERROR(VLOOKUP(実施計画様式!K390,―!K:L,2,FALSE),"error"))</f>
        <v>0</v>
      </c>
      <c r="L390">
        <f>IF(実施計画様式!L390="",0,IFERROR(VLOOKUP(実施計画様式!L390,―!$M$2:$N$2,2,FALSE),"error"))</f>
        <v>0</v>
      </c>
      <c r="M390">
        <f>IFERROR(VLOOKUP(実施計画様式!M390,―!O:P,2,FALSE),0)</f>
        <v>0</v>
      </c>
      <c r="N390">
        <f>IF(実施計画様式!N390="",0,IFERROR(VLOOKUP(実施計画様式!N390,―!$O$1:$P$12,2,FALSE),"error"))</f>
        <v>0</v>
      </c>
      <c r="O390">
        <f>IF(実施計画様式!O390="",0,IFERROR(VLOOKUP(実施計画様式!O390,―!$O$1:$P$12,2,FALSE),"error"))</f>
        <v>0</v>
      </c>
      <c r="P390">
        <f>IF(実施計画様式!P390="",0,IFERROR(VLOOKUP(実施計画様式!P390,―!$O$1:$P$12,2,FALSE),"error"))</f>
        <v>0</v>
      </c>
      <c r="Q390">
        <f>IF(実施計画様式!Q390="",0,1)</f>
        <v>0</v>
      </c>
      <c r="R390" t="s">
        <v>7625</v>
      </c>
      <c r="S390" t="s">
        <v>7625</v>
      </c>
      <c r="T390">
        <f>IF(実施計画様式!T390="",0,1)</f>
        <v>0</v>
      </c>
      <c r="U390">
        <f>IF(実施計画様式!U390="",0,1)</f>
        <v>0</v>
      </c>
      <c r="V390">
        <f>IF(実施計画様式!V390="",0,1)</f>
        <v>0</v>
      </c>
      <c r="W390">
        <f>IF(実施計画様式!W390="",0,1)</f>
        <v>0</v>
      </c>
      <c r="X390">
        <f>IF(実施計画様式!X390="",0,1)</f>
        <v>0</v>
      </c>
      <c r="Y390">
        <f>IF(実施計画様式!Y390="",0,1)</f>
        <v>0</v>
      </c>
      <c r="Z390">
        <f>IF(実施計画様式!Z390="",0,1)</f>
        <v>0</v>
      </c>
      <c r="AA390">
        <f>IF(実施計画様式!AA390="",0,1)</f>
        <v>0</v>
      </c>
      <c r="AB390">
        <f>IF(実施計画様式!AB390="",0,IFERROR(VLOOKUP(実施計画様式!AB390,―!$Q$2:$R$3,2,FALSE),"error"))</f>
        <v>0</v>
      </c>
      <c r="AC390">
        <f>IF(実施計画様式!AC390="",0,IFERROR(VLOOKUP(実施計画様式!AC390,―!$S$2:$T$3,2,FALSE),"error"))</f>
        <v>0</v>
      </c>
      <c r="AD390">
        <f>IF(実施計画様式!AD390="",0,IFERROR(VLOOKUP(実施計画様式!AD390,―!$U$2:$V$3,2,FALSE),"error"))</f>
        <v>0</v>
      </c>
      <c r="AE390">
        <f>IF(実施計画様式!AE390="",0,IFERROR(VLOOKUP(実施計画様式!AE390,―!$W$2:$X$3,2,FALSE),"error"))</f>
        <v>0</v>
      </c>
      <c r="AF390">
        <f>IF(実施計画様式!AF390="",0,IFERROR(VLOOKUP(実施計画様式!AF390,―!$AP$29:$AQ$29,2,FALSE),"error"))</f>
        <v>0</v>
      </c>
      <c r="AG390">
        <f>IF(実施計画様式!AG390="",0,IFERROR(VLOOKUP(実施計画様式!AG390,―!Y:Z,2,FALSE),"error"))</f>
        <v>0</v>
      </c>
      <c r="AH390">
        <f>IF(実施計画様式!AH390="",0,IFERROR(VLOOKUP(実施計画様式!AH390,―!AA:AB,2,FALSE),"error"))</f>
        <v>0</v>
      </c>
      <c r="AI390">
        <f>IF(実施計画様式!AI390="",0,IFERROR(VLOOKUP(実施計画様式!AI390,―!AN:AO,2,FALSE),"error"))</f>
        <v>0</v>
      </c>
      <c r="AJ390">
        <f>IF(実施計画様式!AJ390="",0,IFERROR(VLOOKUP(実施計画様式!AJ390,―!AN:AO,2,FALSE),"error"))</f>
        <v>0</v>
      </c>
      <c r="AK390">
        <f>IF(実施計画様式!AK390="",0,IFERROR(VLOOKUP(実施計画様式!AK390,―!AN:AO,2,FALSE),"error"))</f>
        <v>0</v>
      </c>
      <c r="AL390">
        <f>IF(実施計画様式!AL390="",0,1)</f>
        <v>0</v>
      </c>
      <c r="AM390">
        <f>IF(実施計画様式!AM390="",0,IFERROR(VLOOKUP(実施計画様式!AM390,―!$AP$10:$AQ$23,2,FALSE),"error"))</f>
        <v>0</v>
      </c>
      <c r="AN390">
        <f>IF(実施計画様式!AN390="",0,IFERROR(VLOOKUP(実施計画様式!AN390,―!$AP$39:$AQ$44,2,FALSE),"error"))</f>
        <v>0</v>
      </c>
      <c r="AO390">
        <f>IF(実施計画様式!AO390="",0,IFERROR(VLOOKUP(実施計画様式!AO390,参考資料1_対象分野リスト!$B$2:$C$46,2,FALSE),"error"))</f>
        <v>0</v>
      </c>
      <c r="AP390">
        <f>IF(実施計画様式!AP390="",0,IFERROR(VLOOKUP(実施計画様式!AP390,参考資料1_対象分野リスト!$B$2:$C$46,2,FALSE),"error"))</f>
        <v>0</v>
      </c>
      <c r="AQ390">
        <f>IF(実施計画様式!AQ390="",0,IFERROR(VLOOKUP(実施計画様式!AQ390,参考資料1_対象分野リスト!$B$2:$C$46,2,FALSE),"error"))</f>
        <v>0</v>
      </c>
      <c r="AR390">
        <f>IF(実施計画様式!AR390="",0,IFERROR(VLOOKUP(実施計画様式!AR390,参考資料1_対象分野リスト!$B$2:$C$46,2,FALSE),"error"))</f>
        <v>0</v>
      </c>
      <c r="AS390">
        <f>IF(実施計画様式!AS390="",0,IFERROR(VLOOKUP(実施計画様式!AS390,参考資料1_対象分野リスト!$E$5:$F$35,2,FALSE),"error"))</f>
        <v>0</v>
      </c>
      <c r="BB390">
        <f>IF(実施計画様式!BB390="",0,IFERROR(VLOOKUP(実施計画様式!BB390,―!AK:AL,2,FALSE),"error"))</f>
        <v>0</v>
      </c>
      <c r="BC390" t="str">
        <f t="shared" si="33"/>
        <v/>
      </c>
      <c r="BF390">
        <v>99</v>
      </c>
      <c r="BG390" t="str">
        <f t="shared" si="36"/>
        <v/>
      </c>
      <c r="BH390" t="str">
        <f>IF(AG390&gt;0,IF(VLOOKUP($B$62,―!$Y$2:$Z$25,2,FALSE)&lt;分岐管理シート!AG390,"予算化方法","予算化方法_未定なし"),"")</f>
        <v/>
      </c>
      <c r="BI390" t="str">
        <f t="shared" si="37"/>
        <v/>
      </c>
      <c r="BJ390" t="str">
        <f t="shared" si="38"/>
        <v/>
      </c>
      <c r="BK390" t="str">
        <f t="shared" si="39"/>
        <v/>
      </c>
      <c r="BL390" t="str">
        <f>_xlfn.IFNA(IF(AND(D390=1,M390=1),INDEX(―!$O$20:$P$26,MATCH(分岐管理シート!N390*100,―!$P$20:$P$26,0),1),""),"")</f>
        <v/>
      </c>
      <c r="BM390" t="str">
        <f>_xlfn.IFNA(IF(AND(D390=1,M390=1),INDEX(―!$O$17:$P$19,MATCH(9-分岐管理シート!N390-分岐管理シート!O390,―!$P$17:$P$19,0),1),""),"")</f>
        <v/>
      </c>
      <c r="BN390" t="str">
        <f>IF(AE390&lt;2,"",―!$AP$28)</f>
        <v/>
      </c>
      <c r="BO390" t="str">
        <f t="shared" si="35"/>
        <v/>
      </c>
      <c r="BP390" t="str">
        <f t="shared" si="40"/>
        <v/>
      </c>
      <c r="BR390">
        <f t="shared" si="34"/>
        <v>0</v>
      </c>
    </row>
    <row r="391" spans="3:70" x14ac:dyDescent="0.15">
      <c r="C391">
        <v>319</v>
      </c>
      <c r="D391" s="22">
        <f>IF(実施計画様式!D391="",0,IFERROR(VLOOKUP(実施計画様式!D391,―!A:B,2,FALSE),"error"))</f>
        <v>0</v>
      </c>
      <c r="E391">
        <f>IF(実施計画様式!E391="",0,IFERROR(VLOOKUP(実施計画様式!E391,―!$C$40:$D$47,2,FALSE),"error"))</f>
        <v>0</v>
      </c>
      <c r="F391">
        <f>IF(実施計画様式!F391="",0,IFERROR(VLOOKUP(実施計画様式!F391,―!$E$2:$F$2,2,FALSE),"error"))</f>
        <v>0</v>
      </c>
      <c r="G391">
        <f>IFERROR(VLOOKUP(実施計画様式!G391,―!$G$2:$H$2,2,FALSE),0)</f>
        <v>0</v>
      </c>
      <c r="H391">
        <f>IF(実施計画様式!H391="",0,1)</f>
        <v>0</v>
      </c>
      <c r="I391">
        <f>IF(実施計画様式!I391="",0,IFERROR(VLOOKUP(実施計画様式!I391,―!$I$2:$J$2,2,FALSE),"error"))</f>
        <v>0</v>
      </c>
      <c r="J391">
        <f>IF(実施計画様式!J391="",0,1)</f>
        <v>0</v>
      </c>
      <c r="K391">
        <f>IF(実施計画様式!K391="",0,IFERROR(VLOOKUP(実施計画様式!K391,―!K:L,2,FALSE),"error"))</f>
        <v>0</v>
      </c>
      <c r="L391">
        <f>IF(実施計画様式!L391="",0,IFERROR(VLOOKUP(実施計画様式!L391,―!$M$2:$N$2,2,FALSE),"error"))</f>
        <v>0</v>
      </c>
      <c r="M391">
        <f>IFERROR(VLOOKUP(実施計画様式!M391,―!O:P,2,FALSE),0)</f>
        <v>0</v>
      </c>
      <c r="N391">
        <f>IF(実施計画様式!N391="",0,IFERROR(VLOOKUP(実施計画様式!N391,―!$O$1:$P$12,2,FALSE),"error"))</f>
        <v>0</v>
      </c>
      <c r="O391">
        <f>IF(実施計画様式!O391="",0,IFERROR(VLOOKUP(実施計画様式!O391,―!$O$1:$P$12,2,FALSE),"error"))</f>
        <v>0</v>
      </c>
      <c r="P391">
        <f>IF(実施計画様式!P391="",0,IFERROR(VLOOKUP(実施計画様式!P391,―!$O$1:$P$12,2,FALSE),"error"))</f>
        <v>0</v>
      </c>
      <c r="Q391">
        <f>IF(実施計画様式!Q391="",0,1)</f>
        <v>0</v>
      </c>
      <c r="R391" t="s">
        <v>7625</v>
      </c>
      <c r="S391" t="s">
        <v>7625</v>
      </c>
      <c r="T391">
        <f>IF(実施計画様式!T391="",0,1)</f>
        <v>0</v>
      </c>
      <c r="U391">
        <f>IF(実施計画様式!U391="",0,1)</f>
        <v>0</v>
      </c>
      <c r="V391">
        <f>IF(実施計画様式!V391="",0,1)</f>
        <v>0</v>
      </c>
      <c r="W391">
        <f>IF(実施計画様式!W391="",0,1)</f>
        <v>0</v>
      </c>
      <c r="X391">
        <f>IF(実施計画様式!X391="",0,1)</f>
        <v>0</v>
      </c>
      <c r="Y391">
        <f>IF(実施計画様式!Y391="",0,1)</f>
        <v>0</v>
      </c>
      <c r="Z391">
        <f>IF(実施計画様式!Z391="",0,1)</f>
        <v>0</v>
      </c>
      <c r="AA391">
        <f>IF(実施計画様式!AA391="",0,1)</f>
        <v>0</v>
      </c>
      <c r="AB391">
        <f>IF(実施計画様式!AB391="",0,IFERROR(VLOOKUP(実施計画様式!AB391,―!$Q$2:$R$3,2,FALSE),"error"))</f>
        <v>0</v>
      </c>
      <c r="AC391">
        <f>IF(実施計画様式!AC391="",0,IFERROR(VLOOKUP(実施計画様式!AC391,―!$S$2:$T$3,2,FALSE),"error"))</f>
        <v>0</v>
      </c>
      <c r="AD391">
        <f>IF(実施計画様式!AD391="",0,IFERROR(VLOOKUP(実施計画様式!AD391,―!$U$2:$V$3,2,FALSE),"error"))</f>
        <v>0</v>
      </c>
      <c r="AE391">
        <f>IF(実施計画様式!AE391="",0,IFERROR(VLOOKUP(実施計画様式!AE391,―!$W$2:$X$3,2,FALSE),"error"))</f>
        <v>0</v>
      </c>
      <c r="AF391">
        <f>IF(実施計画様式!AF391="",0,IFERROR(VLOOKUP(実施計画様式!AF391,―!$AP$29:$AQ$29,2,FALSE),"error"))</f>
        <v>0</v>
      </c>
      <c r="AG391">
        <f>IF(実施計画様式!AG391="",0,IFERROR(VLOOKUP(実施計画様式!AG391,―!Y:Z,2,FALSE),"error"))</f>
        <v>0</v>
      </c>
      <c r="AH391">
        <f>IF(実施計画様式!AH391="",0,IFERROR(VLOOKUP(実施計画様式!AH391,―!AA:AB,2,FALSE),"error"))</f>
        <v>0</v>
      </c>
      <c r="AI391">
        <f>IF(実施計画様式!AI391="",0,IFERROR(VLOOKUP(実施計画様式!AI391,―!AN:AO,2,FALSE),"error"))</f>
        <v>0</v>
      </c>
      <c r="AJ391">
        <f>IF(実施計画様式!AJ391="",0,IFERROR(VLOOKUP(実施計画様式!AJ391,―!AN:AO,2,FALSE),"error"))</f>
        <v>0</v>
      </c>
      <c r="AK391">
        <f>IF(実施計画様式!AK391="",0,IFERROR(VLOOKUP(実施計画様式!AK391,―!AN:AO,2,FALSE),"error"))</f>
        <v>0</v>
      </c>
      <c r="AL391">
        <f>IF(実施計画様式!AL391="",0,1)</f>
        <v>0</v>
      </c>
      <c r="AM391">
        <f>IF(実施計画様式!AM391="",0,IFERROR(VLOOKUP(実施計画様式!AM391,―!$AP$10:$AQ$23,2,FALSE),"error"))</f>
        <v>0</v>
      </c>
      <c r="AN391">
        <f>IF(実施計画様式!AN391="",0,IFERROR(VLOOKUP(実施計画様式!AN391,―!$AP$39:$AQ$44,2,FALSE),"error"))</f>
        <v>0</v>
      </c>
      <c r="AO391">
        <f>IF(実施計画様式!AO391="",0,IFERROR(VLOOKUP(実施計画様式!AO391,参考資料1_対象分野リスト!$B$2:$C$46,2,FALSE),"error"))</f>
        <v>0</v>
      </c>
      <c r="AP391">
        <f>IF(実施計画様式!AP391="",0,IFERROR(VLOOKUP(実施計画様式!AP391,参考資料1_対象分野リスト!$B$2:$C$46,2,FALSE),"error"))</f>
        <v>0</v>
      </c>
      <c r="AQ391">
        <f>IF(実施計画様式!AQ391="",0,IFERROR(VLOOKUP(実施計画様式!AQ391,参考資料1_対象分野リスト!$B$2:$C$46,2,FALSE),"error"))</f>
        <v>0</v>
      </c>
      <c r="AR391">
        <f>IF(実施計画様式!AR391="",0,IFERROR(VLOOKUP(実施計画様式!AR391,参考資料1_対象分野リスト!$B$2:$C$46,2,FALSE),"error"))</f>
        <v>0</v>
      </c>
      <c r="AS391">
        <f>IF(実施計画様式!AS391="",0,IFERROR(VLOOKUP(実施計画様式!AS391,参考資料1_対象分野リスト!$E$5:$F$35,2,FALSE),"error"))</f>
        <v>0</v>
      </c>
      <c r="BB391">
        <f>IF(実施計画様式!BB391="",0,IFERROR(VLOOKUP(実施計画様式!BB391,―!AK:AL,2,FALSE),"error"))</f>
        <v>0</v>
      </c>
      <c r="BC391" t="str">
        <f t="shared" si="33"/>
        <v/>
      </c>
      <c r="BF391">
        <v>99</v>
      </c>
      <c r="BG391" t="str">
        <f t="shared" si="36"/>
        <v/>
      </c>
      <c r="BH391" t="str">
        <f>IF(AG391&gt;0,IF(VLOOKUP($B$62,―!$Y$2:$Z$25,2,FALSE)&lt;分岐管理シート!AG391,"予算化方法","予算化方法_未定なし"),"")</f>
        <v/>
      </c>
      <c r="BI391" t="str">
        <f t="shared" si="37"/>
        <v/>
      </c>
      <c r="BJ391" t="str">
        <f t="shared" si="38"/>
        <v/>
      </c>
      <c r="BK391" t="str">
        <f t="shared" si="39"/>
        <v/>
      </c>
      <c r="BL391" t="str">
        <f>_xlfn.IFNA(IF(AND(D391=1,M391=1),INDEX(―!$O$20:$P$26,MATCH(分岐管理シート!N391*100,―!$P$20:$P$26,0),1),""),"")</f>
        <v/>
      </c>
      <c r="BM391" t="str">
        <f>_xlfn.IFNA(IF(AND(D391=1,M391=1),INDEX(―!$O$17:$P$19,MATCH(9-分岐管理シート!N391-分岐管理シート!O391,―!$P$17:$P$19,0),1),""),"")</f>
        <v/>
      </c>
      <c r="BN391" t="str">
        <f>IF(AE391&lt;2,"",―!$AP$28)</f>
        <v/>
      </c>
      <c r="BO391" t="str">
        <f t="shared" si="35"/>
        <v/>
      </c>
      <c r="BP391" t="str">
        <f t="shared" si="40"/>
        <v/>
      </c>
      <c r="BR391">
        <f t="shared" si="34"/>
        <v>0</v>
      </c>
    </row>
    <row r="392" spans="3:70" x14ac:dyDescent="0.15">
      <c r="C392">
        <v>320</v>
      </c>
      <c r="D392" s="22">
        <f>IF(実施計画様式!D392="",0,IFERROR(VLOOKUP(実施計画様式!D392,―!A:B,2,FALSE),"error"))</f>
        <v>0</v>
      </c>
      <c r="E392">
        <f>IF(実施計画様式!E392="",0,IFERROR(VLOOKUP(実施計画様式!E392,―!$C$40:$D$47,2,FALSE),"error"))</f>
        <v>0</v>
      </c>
      <c r="F392">
        <f>IF(実施計画様式!F392="",0,IFERROR(VLOOKUP(実施計画様式!F392,―!$E$2:$F$2,2,FALSE),"error"))</f>
        <v>0</v>
      </c>
      <c r="G392">
        <f>IFERROR(VLOOKUP(実施計画様式!G392,―!$G$2:$H$2,2,FALSE),0)</f>
        <v>0</v>
      </c>
      <c r="H392">
        <f>IF(実施計画様式!H392="",0,1)</f>
        <v>0</v>
      </c>
      <c r="I392">
        <f>IF(実施計画様式!I392="",0,IFERROR(VLOOKUP(実施計画様式!I392,―!$I$2:$J$2,2,FALSE),"error"))</f>
        <v>0</v>
      </c>
      <c r="J392">
        <f>IF(実施計画様式!J392="",0,1)</f>
        <v>0</v>
      </c>
      <c r="K392">
        <f>IF(実施計画様式!K392="",0,IFERROR(VLOOKUP(実施計画様式!K392,―!K:L,2,FALSE),"error"))</f>
        <v>0</v>
      </c>
      <c r="L392">
        <f>IF(実施計画様式!L392="",0,IFERROR(VLOOKUP(実施計画様式!L392,―!$M$2:$N$2,2,FALSE),"error"))</f>
        <v>0</v>
      </c>
      <c r="M392">
        <f>IFERROR(VLOOKUP(実施計画様式!M392,―!O:P,2,FALSE),0)</f>
        <v>0</v>
      </c>
      <c r="N392">
        <f>IF(実施計画様式!N392="",0,IFERROR(VLOOKUP(実施計画様式!N392,―!$O$1:$P$12,2,FALSE),"error"))</f>
        <v>0</v>
      </c>
      <c r="O392">
        <f>IF(実施計画様式!O392="",0,IFERROR(VLOOKUP(実施計画様式!O392,―!$O$1:$P$12,2,FALSE),"error"))</f>
        <v>0</v>
      </c>
      <c r="P392">
        <f>IF(実施計画様式!P392="",0,IFERROR(VLOOKUP(実施計画様式!P392,―!$O$1:$P$12,2,FALSE),"error"))</f>
        <v>0</v>
      </c>
      <c r="Q392">
        <f>IF(実施計画様式!Q392="",0,1)</f>
        <v>0</v>
      </c>
      <c r="R392" t="s">
        <v>7625</v>
      </c>
      <c r="S392" t="s">
        <v>7625</v>
      </c>
      <c r="T392">
        <f>IF(実施計画様式!T392="",0,1)</f>
        <v>0</v>
      </c>
      <c r="U392">
        <f>IF(実施計画様式!U392="",0,1)</f>
        <v>0</v>
      </c>
      <c r="V392">
        <f>IF(実施計画様式!V392="",0,1)</f>
        <v>0</v>
      </c>
      <c r="W392">
        <f>IF(実施計画様式!W392="",0,1)</f>
        <v>0</v>
      </c>
      <c r="X392">
        <f>IF(実施計画様式!X392="",0,1)</f>
        <v>0</v>
      </c>
      <c r="Y392">
        <f>IF(実施計画様式!Y392="",0,1)</f>
        <v>0</v>
      </c>
      <c r="Z392">
        <f>IF(実施計画様式!Z392="",0,1)</f>
        <v>0</v>
      </c>
      <c r="AA392">
        <f>IF(実施計画様式!AA392="",0,1)</f>
        <v>0</v>
      </c>
      <c r="AB392">
        <f>IF(実施計画様式!AB392="",0,IFERROR(VLOOKUP(実施計画様式!AB392,―!$Q$2:$R$3,2,FALSE),"error"))</f>
        <v>0</v>
      </c>
      <c r="AC392">
        <f>IF(実施計画様式!AC392="",0,IFERROR(VLOOKUP(実施計画様式!AC392,―!$S$2:$T$3,2,FALSE),"error"))</f>
        <v>0</v>
      </c>
      <c r="AD392">
        <f>IF(実施計画様式!AD392="",0,IFERROR(VLOOKUP(実施計画様式!AD392,―!$U$2:$V$3,2,FALSE),"error"))</f>
        <v>0</v>
      </c>
      <c r="AE392">
        <f>IF(実施計画様式!AE392="",0,IFERROR(VLOOKUP(実施計画様式!AE392,―!$W$2:$X$3,2,FALSE),"error"))</f>
        <v>0</v>
      </c>
      <c r="AF392">
        <f>IF(実施計画様式!AF392="",0,IFERROR(VLOOKUP(実施計画様式!AF392,―!$AP$29:$AQ$29,2,FALSE),"error"))</f>
        <v>0</v>
      </c>
      <c r="AG392">
        <f>IF(実施計画様式!AG392="",0,IFERROR(VLOOKUP(実施計画様式!AG392,―!Y:Z,2,FALSE),"error"))</f>
        <v>0</v>
      </c>
      <c r="AH392">
        <f>IF(実施計画様式!AH392="",0,IFERROR(VLOOKUP(実施計画様式!AH392,―!AA:AB,2,FALSE),"error"))</f>
        <v>0</v>
      </c>
      <c r="AI392">
        <f>IF(実施計画様式!AI392="",0,IFERROR(VLOOKUP(実施計画様式!AI392,―!AN:AO,2,FALSE),"error"))</f>
        <v>0</v>
      </c>
      <c r="AJ392">
        <f>IF(実施計画様式!AJ392="",0,IFERROR(VLOOKUP(実施計画様式!AJ392,―!AN:AO,2,FALSE),"error"))</f>
        <v>0</v>
      </c>
      <c r="AK392">
        <f>IF(実施計画様式!AK392="",0,IFERROR(VLOOKUP(実施計画様式!AK392,―!AN:AO,2,FALSE),"error"))</f>
        <v>0</v>
      </c>
      <c r="AL392">
        <f>IF(実施計画様式!AL392="",0,1)</f>
        <v>0</v>
      </c>
      <c r="AM392">
        <f>IF(実施計画様式!AM392="",0,IFERROR(VLOOKUP(実施計画様式!AM392,―!$AP$10:$AQ$23,2,FALSE),"error"))</f>
        <v>0</v>
      </c>
      <c r="AN392">
        <f>IF(実施計画様式!AN392="",0,IFERROR(VLOOKUP(実施計画様式!AN392,―!$AP$39:$AQ$44,2,FALSE),"error"))</f>
        <v>0</v>
      </c>
      <c r="AO392">
        <f>IF(実施計画様式!AO392="",0,IFERROR(VLOOKUP(実施計画様式!AO392,参考資料1_対象分野リスト!$B$2:$C$46,2,FALSE),"error"))</f>
        <v>0</v>
      </c>
      <c r="AP392">
        <f>IF(実施計画様式!AP392="",0,IFERROR(VLOOKUP(実施計画様式!AP392,参考資料1_対象分野リスト!$B$2:$C$46,2,FALSE),"error"))</f>
        <v>0</v>
      </c>
      <c r="AQ392">
        <f>IF(実施計画様式!AQ392="",0,IFERROR(VLOOKUP(実施計画様式!AQ392,参考資料1_対象分野リスト!$B$2:$C$46,2,FALSE),"error"))</f>
        <v>0</v>
      </c>
      <c r="AR392">
        <f>IF(実施計画様式!AR392="",0,IFERROR(VLOOKUP(実施計画様式!AR392,参考資料1_対象分野リスト!$B$2:$C$46,2,FALSE),"error"))</f>
        <v>0</v>
      </c>
      <c r="AS392">
        <f>IF(実施計画様式!AS392="",0,IFERROR(VLOOKUP(実施計画様式!AS392,参考資料1_対象分野リスト!$E$5:$F$35,2,FALSE),"error"))</f>
        <v>0</v>
      </c>
      <c r="BB392">
        <f>IF(実施計画様式!BB392="",0,IFERROR(VLOOKUP(実施計画様式!BB392,―!AK:AL,2,FALSE),"error"))</f>
        <v>0</v>
      </c>
      <c r="BC392" t="str">
        <f t="shared" si="33"/>
        <v/>
      </c>
      <c r="BF392">
        <v>99</v>
      </c>
      <c r="BG392" t="str">
        <f t="shared" si="36"/>
        <v/>
      </c>
      <c r="BH392" t="str">
        <f>IF(AG392&gt;0,IF(VLOOKUP($B$62,―!$Y$2:$Z$25,2,FALSE)&lt;分岐管理シート!AG392,"予算化方法","予算化方法_未定なし"),"")</f>
        <v/>
      </c>
      <c r="BI392" t="str">
        <f t="shared" si="37"/>
        <v/>
      </c>
      <c r="BJ392" t="str">
        <f t="shared" si="38"/>
        <v/>
      </c>
      <c r="BK392" t="str">
        <f t="shared" si="39"/>
        <v/>
      </c>
      <c r="BL392" t="str">
        <f>_xlfn.IFNA(IF(AND(D392=1,M392=1),INDEX(―!$O$20:$P$26,MATCH(分岐管理シート!N392*100,―!$P$20:$P$26,0),1),""),"")</f>
        <v/>
      </c>
      <c r="BM392" t="str">
        <f>_xlfn.IFNA(IF(AND(D392=1,M392=1),INDEX(―!$O$17:$P$19,MATCH(9-分岐管理シート!N392-分岐管理シート!O392,―!$P$17:$P$19,0),1),""),"")</f>
        <v/>
      </c>
      <c r="BN392" t="str">
        <f>IF(AE392&lt;2,"",―!$AP$28)</f>
        <v/>
      </c>
      <c r="BO392" t="str">
        <f t="shared" si="35"/>
        <v/>
      </c>
      <c r="BP392" t="str">
        <f t="shared" si="40"/>
        <v/>
      </c>
      <c r="BR392">
        <f t="shared" si="34"/>
        <v>0</v>
      </c>
    </row>
    <row r="393" spans="3:70" x14ac:dyDescent="0.15">
      <c r="C393">
        <v>321</v>
      </c>
      <c r="D393" s="22">
        <f>IF(実施計画様式!D393="",0,IFERROR(VLOOKUP(実施計画様式!D393,―!A:B,2,FALSE),"error"))</f>
        <v>0</v>
      </c>
      <c r="E393">
        <f>IF(実施計画様式!E393="",0,IFERROR(VLOOKUP(実施計画様式!E393,―!$C$40:$D$47,2,FALSE),"error"))</f>
        <v>0</v>
      </c>
      <c r="F393">
        <f>IF(実施計画様式!F393="",0,IFERROR(VLOOKUP(実施計画様式!F393,―!$E$2:$F$2,2,FALSE),"error"))</f>
        <v>0</v>
      </c>
      <c r="G393">
        <f>IFERROR(VLOOKUP(実施計画様式!G393,―!$G$2:$H$2,2,FALSE),0)</f>
        <v>0</v>
      </c>
      <c r="H393">
        <f>IF(実施計画様式!H393="",0,1)</f>
        <v>0</v>
      </c>
      <c r="I393">
        <f>IF(実施計画様式!I393="",0,IFERROR(VLOOKUP(実施計画様式!I393,―!$I$2:$J$2,2,FALSE),"error"))</f>
        <v>0</v>
      </c>
      <c r="J393">
        <f>IF(実施計画様式!J393="",0,1)</f>
        <v>0</v>
      </c>
      <c r="K393">
        <f>IF(実施計画様式!K393="",0,IFERROR(VLOOKUP(実施計画様式!K393,―!K:L,2,FALSE),"error"))</f>
        <v>0</v>
      </c>
      <c r="L393">
        <f>IF(実施計画様式!L393="",0,IFERROR(VLOOKUP(実施計画様式!L393,―!$M$2:$N$2,2,FALSE),"error"))</f>
        <v>0</v>
      </c>
      <c r="M393">
        <f>IFERROR(VLOOKUP(実施計画様式!M393,―!O:P,2,FALSE),0)</f>
        <v>0</v>
      </c>
      <c r="N393">
        <f>IF(実施計画様式!N393="",0,IFERROR(VLOOKUP(実施計画様式!N393,―!$O$1:$P$12,2,FALSE),"error"))</f>
        <v>0</v>
      </c>
      <c r="O393">
        <f>IF(実施計画様式!O393="",0,IFERROR(VLOOKUP(実施計画様式!O393,―!$O$1:$P$12,2,FALSE),"error"))</f>
        <v>0</v>
      </c>
      <c r="P393">
        <f>IF(実施計画様式!P393="",0,IFERROR(VLOOKUP(実施計画様式!P393,―!$O$1:$P$12,2,FALSE),"error"))</f>
        <v>0</v>
      </c>
      <c r="Q393">
        <f>IF(実施計画様式!Q393="",0,1)</f>
        <v>0</v>
      </c>
      <c r="R393" t="s">
        <v>7625</v>
      </c>
      <c r="S393" t="s">
        <v>7625</v>
      </c>
      <c r="T393">
        <f>IF(実施計画様式!T393="",0,1)</f>
        <v>0</v>
      </c>
      <c r="U393">
        <f>IF(実施計画様式!U393="",0,1)</f>
        <v>0</v>
      </c>
      <c r="V393">
        <f>IF(実施計画様式!V393="",0,1)</f>
        <v>0</v>
      </c>
      <c r="W393">
        <f>IF(実施計画様式!W393="",0,1)</f>
        <v>0</v>
      </c>
      <c r="X393">
        <f>IF(実施計画様式!X393="",0,1)</f>
        <v>0</v>
      </c>
      <c r="Y393">
        <f>IF(実施計画様式!Y393="",0,1)</f>
        <v>0</v>
      </c>
      <c r="Z393">
        <f>IF(実施計画様式!Z393="",0,1)</f>
        <v>0</v>
      </c>
      <c r="AA393">
        <f>IF(実施計画様式!AA393="",0,1)</f>
        <v>0</v>
      </c>
      <c r="AB393">
        <f>IF(実施計画様式!AB393="",0,IFERROR(VLOOKUP(実施計画様式!AB393,―!$Q$2:$R$3,2,FALSE),"error"))</f>
        <v>0</v>
      </c>
      <c r="AC393">
        <f>IF(実施計画様式!AC393="",0,IFERROR(VLOOKUP(実施計画様式!AC393,―!$S$2:$T$3,2,FALSE),"error"))</f>
        <v>0</v>
      </c>
      <c r="AD393">
        <f>IF(実施計画様式!AD393="",0,IFERROR(VLOOKUP(実施計画様式!AD393,―!$U$2:$V$3,2,FALSE),"error"))</f>
        <v>0</v>
      </c>
      <c r="AE393">
        <f>IF(実施計画様式!AE393="",0,IFERROR(VLOOKUP(実施計画様式!AE393,―!$W$2:$X$3,2,FALSE),"error"))</f>
        <v>0</v>
      </c>
      <c r="AF393">
        <f>IF(実施計画様式!AF393="",0,IFERROR(VLOOKUP(実施計画様式!AF393,―!$AP$29:$AQ$29,2,FALSE),"error"))</f>
        <v>0</v>
      </c>
      <c r="AG393">
        <f>IF(実施計画様式!AG393="",0,IFERROR(VLOOKUP(実施計画様式!AG393,―!Y:Z,2,FALSE),"error"))</f>
        <v>0</v>
      </c>
      <c r="AH393">
        <f>IF(実施計画様式!AH393="",0,IFERROR(VLOOKUP(実施計画様式!AH393,―!AA:AB,2,FALSE),"error"))</f>
        <v>0</v>
      </c>
      <c r="AI393">
        <f>IF(実施計画様式!AI393="",0,IFERROR(VLOOKUP(実施計画様式!AI393,―!AN:AO,2,FALSE),"error"))</f>
        <v>0</v>
      </c>
      <c r="AJ393">
        <f>IF(実施計画様式!AJ393="",0,IFERROR(VLOOKUP(実施計画様式!AJ393,―!AN:AO,2,FALSE),"error"))</f>
        <v>0</v>
      </c>
      <c r="AK393">
        <f>IF(実施計画様式!AK393="",0,IFERROR(VLOOKUP(実施計画様式!AK393,―!AN:AO,2,FALSE),"error"))</f>
        <v>0</v>
      </c>
      <c r="AL393">
        <f>IF(実施計画様式!AL393="",0,1)</f>
        <v>0</v>
      </c>
      <c r="AM393">
        <f>IF(実施計画様式!AM393="",0,IFERROR(VLOOKUP(実施計画様式!AM393,―!$AP$10:$AQ$23,2,FALSE),"error"))</f>
        <v>0</v>
      </c>
      <c r="AN393">
        <f>IF(実施計画様式!AN393="",0,IFERROR(VLOOKUP(実施計画様式!AN393,―!$AP$39:$AQ$44,2,FALSE),"error"))</f>
        <v>0</v>
      </c>
      <c r="AO393">
        <f>IF(実施計画様式!AO393="",0,IFERROR(VLOOKUP(実施計画様式!AO393,参考資料1_対象分野リスト!$B$2:$C$46,2,FALSE),"error"))</f>
        <v>0</v>
      </c>
      <c r="AP393">
        <f>IF(実施計画様式!AP393="",0,IFERROR(VLOOKUP(実施計画様式!AP393,参考資料1_対象分野リスト!$B$2:$C$46,2,FALSE),"error"))</f>
        <v>0</v>
      </c>
      <c r="AQ393">
        <f>IF(実施計画様式!AQ393="",0,IFERROR(VLOOKUP(実施計画様式!AQ393,参考資料1_対象分野リスト!$B$2:$C$46,2,FALSE),"error"))</f>
        <v>0</v>
      </c>
      <c r="AR393">
        <f>IF(実施計画様式!AR393="",0,IFERROR(VLOOKUP(実施計画様式!AR393,参考資料1_対象分野リスト!$B$2:$C$46,2,FALSE),"error"))</f>
        <v>0</v>
      </c>
      <c r="AS393">
        <f>IF(実施計画様式!AS393="",0,IFERROR(VLOOKUP(実施計画様式!AS393,参考資料1_対象分野リスト!$E$5:$F$35,2,FALSE),"error"))</f>
        <v>0</v>
      </c>
      <c r="BB393">
        <f>IF(実施計画様式!BB393="",0,IFERROR(VLOOKUP(実施計画様式!BB393,―!AK:AL,2,FALSE),"error"))</f>
        <v>0</v>
      </c>
      <c r="BC393" t="str">
        <f t="shared" si="33"/>
        <v/>
      </c>
      <c r="BF393">
        <v>99</v>
      </c>
      <c r="BG393" t="str">
        <f t="shared" si="36"/>
        <v/>
      </c>
      <c r="BH393" t="str">
        <f>IF(AG393&gt;0,IF(VLOOKUP($B$62,―!$Y$2:$Z$25,2,FALSE)&lt;分岐管理シート!AG393,"予算化方法","予算化方法_未定なし"),"")</f>
        <v/>
      </c>
      <c r="BI393" t="str">
        <f t="shared" si="37"/>
        <v/>
      </c>
      <c r="BJ393" t="str">
        <f t="shared" si="38"/>
        <v/>
      </c>
      <c r="BK393" t="str">
        <f t="shared" si="39"/>
        <v/>
      </c>
      <c r="BL393" t="str">
        <f>_xlfn.IFNA(IF(AND(D393=1,M393=1),INDEX(―!$O$20:$P$26,MATCH(分岐管理シート!N393*100,―!$P$20:$P$26,0),1),""),"")</f>
        <v/>
      </c>
      <c r="BM393" t="str">
        <f>_xlfn.IFNA(IF(AND(D393=1,M393=1),INDEX(―!$O$17:$P$19,MATCH(9-分岐管理シート!N393-分岐管理シート!O393,―!$P$17:$P$19,0),1),""),"")</f>
        <v/>
      </c>
      <c r="BN393" t="str">
        <f>IF(AE393&lt;2,"",―!$AP$28)</f>
        <v/>
      </c>
      <c r="BO393" t="str">
        <f t="shared" si="35"/>
        <v/>
      </c>
      <c r="BP393" t="str">
        <f t="shared" si="40"/>
        <v/>
      </c>
      <c r="BR393">
        <f t="shared" si="34"/>
        <v>0</v>
      </c>
    </row>
    <row r="394" spans="3:70" x14ac:dyDescent="0.15">
      <c r="C394">
        <v>322</v>
      </c>
      <c r="D394" s="22">
        <f>IF(実施計画様式!D394="",0,IFERROR(VLOOKUP(実施計画様式!D394,―!A:B,2,FALSE),"error"))</f>
        <v>0</v>
      </c>
      <c r="E394">
        <f>IF(実施計画様式!E394="",0,IFERROR(VLOOKUP(実施計画様式!E394,―!$C$40:$D$47,2,FALSE),"error"))</f>
        <v>0</v>
      </c>
      <c r="F394">
        <f>IF(実施計画様式!F394="",0,IFERROR(VLOOKUP(実施計画様式!F394,―!$E$2:$F$2,2,FALSE),"error"))</f>
        <v>0</v>
      </c>
      <c r="G394">
        <f>IFERROR(VLOOKUP(実施計画様式!G394,―!$G$2:$H$2,2,FALSE),0)</f>
        <v>0</v>
      </c>
      <c r="H394">
        <f>IF(実施計画様式!H394="",0,1)</f>
        <v>0</v>
      </c>
      <c r="I394">
        <f>IF(実施計画様式!I394="",0,IFERROR(VLOOKUP(実施計画様式!I394,―!$I$2:$J$2,2,FALSE),"error"))</f>
        <v>0</v>
      </c>
      <c r="J394">
        <f>IF(実施計画様式!J394="",0,1)</f>
        <v>0</v>
      </c>
      <c r="K394">
        <f>IF(実施計画様式!K394="",0,IFERROR(VLOOKUP(実施計画様式!K394,―!K:L,2,FALSE),"error"))</f>
        <v>0</v>
      </c>
      <c r="L394">
        <f>IF(実施計画様式!L394="",0,IFERROR(VLOOKUP(実施計画様式!L394,―!$M$2:$N$2,2,FALSE),"error"))</f>
        <v>0</v>
      </c>
      <c r="M394">
        <f>IFERROR(VLOOKUP(実施計画様式!M394,―!O:P,2,FALSE),0)</f>
        <v>0</v>
      </c>
      <c r="N394">
        <f>IF(実施計画様式!N394="",0,IFERROR(VLOOKUP(実施計画様式!N394,―!$O$1:$P$12,2,FALSE),"error"))</f>
        <v>0</v>
      </c>
      <c r="O394">
        <f>IF(実施計画様式!O394="",0,IFERROR(VLOOKUP(実施計画様式!O394,―!$O$1:$P$12,2,FALSE),"error"))</f>
        <v>0</v>
      </c>
      <c r="P394">
        <f>IF(実施計画様式!P394="",0,IFERROR(VLOOKUP(実施計画様式!P394,―!$O$1:$P$12,2,FALSE),"error"))</f>
        <v>0</v>
      </c>
      <c r="Q394">
        <f>IF(実施計画様式!Q394="",0,1)</f>
        <v>0</v>
      </c>
      <c r="R394" t="s">
        <v>7625</v>
      </c>
      <c r="S394" t="s">
        <v>7625</v>
      </c>
      <c r="T394">
        <f>IF(実施計画様式!T394="",0,1)</f>
        <v>0</v>
      </c>
      <c r="U394">
        <f>IF(実施計画様式!U394="",0,1)</f>
        <v>0</v>
      </c>
      <c r="V394">
        <f>IF(実施計画様式!V394="",0,1)</f>
        <v>0</v>
      </c>
      <c r="W394">
        <f>IF(実施計画様式!W394="",0,1)</f>
        <v>0</v>
      </c>
      <c r="X394">
        <f>IF(実施計画様式!X394="",0,1)</f>
        <v>0</v>
      </c>
      <c r="Y394">
        <f>IF(実施計画様式!Y394="",0,1)</f>
        <v>0</v>
      </c>
      <c r="Z394">
        <f>IF(実施計画様式!Z394="",0,1)</f>
        <v>0</v>
      </c>
      <c r="AA394">
        <f>IF(実施計画様式!AA394="",0,1)</f>
        <v>0</v>
      </c>
      <c r="AB394">
        <f>IF(実施計画様式!AB394="",0,IFERROR(VLOOKUP(実施計画様式!AB394,―!$Q$2:$R$3,2,FALSE),"error"))</f>
        <v>0</v>
      </c>
      <c r="AC394">
        <f>IF(実施計画様式!AC394="",0,IFERROR(VLOOKUP(実施計画様式!AC394,―!$S$2:$T$3,2,FALSE),"error"))</f>
        <v>0</v>
      </c>
      <c r="AD394">
        <f>IF(実施計画様式!AD394="",0,IFERROR(VLOOKUP(実施計画様式!AD394,―!$U$2:$V$3,2,FALSE),"error"))</f>
        <v>0</v>
      </c>
      <c r="AE394">
        <f>IF(実施計画様式!AE394="",0,IFERROR(VLOOKUP(実施計画様式!AE394,―!$W$2:$X$3,2,FALSE),"error"))</f>
        <v>0</v>
      </c>
      <c r="AF394">
        <f>IF(実施計画様式!AF394="",0,IFERROR(VLOOKUP(実施計画様式!AF394,―!$AP$29:$AQ$29,2,FALSE),"error"))</f>
        <v>0</v>
      </c>
      <c r="AG394">
        <f>IF(実施計画様式!AG394="",0,IFERROR(VLOOKUP(実施計画様式!AG394,―!Y:Z,2,FALSE),"error"))</f>
        <v>0</v>
      </c>
      <c r="AH394">
        <f>IF(実施計画様式!AH394="",0,IFERROR(VLOOKUP(実施計画様式!AH394,―!AA:AB,2,FALSE),"error"))</f>
        <v>0</v>
      </c>
      <c r="AI394">
        <f>IF(実施計画様式!AI394="",0,IFERROR(VLOOKUP(実施計画様式!AI394,―!AN:AO,2,FALSE),"error"))</f>
        <v>0</v>
      </c>
      <c r="AJ394">
        <f>IF(実施計画様式!AJ394="",0,IFERROR(VLOOKUP(実施計画様式!AJ394,―!AN:AO,2,FALSE),"error"))</f>
        <v>0</v>
      </c>
      <c r="AK394">
        <f>IF(実施計画様式!AK394="",0,IFERROR(VLOOKUP(実施計画様式!AK394,―!AN:AO,2,FALSE),"error"))</f>
        <v>0</v>
      </c>
      <c r="AL394">
        <f>IF(実施計画様式!AL394="",0,1)</f>
        <v>0</v>
      </c>
      <c r="AM394">
        <f>IF(実施計画様式!AM394="",0,IFERROR(VLOOKUP(実施計画様式!AM394,―!$AP$10:$AQ$23,2,FALSE),"error"))</f>
        <v>0</v>
      </c>
      <c r="AN394">
        <f>IF(実施計画様式!AN394="",0,IFERROR(VLOOKUP(実施計画様式!AN394,―!$AP$39:$AQ$44,2,FALSE),"error"))</f>
        <v>0</v>
      </c>
      <c r="AO394">
        <f>IF(実施計画様式!AO394="",0,IFERROR(VLOOKUP(実施計画様式!AO394,参考資料1_対象分野リスト!$B$2:$C$46,2,FALSE),"error"))</f>
        <v>0</v>
      </c>
      <c r="AP394">
        <f>IF(実施計画様式!AP394="",0,IFERROR(VLOOKUP(実施計画様式!AP394,参考資料1_対象分野リスト!$B$2:$C$46,2,FALSE),"error"))</f>
        <v>0</v>
      </c>
      <c r="AQ394">
        <f>IF(実施計画様式!AQ394="",0,IFERROR(VLOOKUP(実施計画様式!AQ394,参考資料1_対象分野リスト!$B$2:$C$46,2,FALSE),"error"))</f>
        <v>0</v>
      </c>
      <c r="AR394">
        <f>IF(実施計画様式!AR394="",0,IFERROR(VLOOKUP(実施計画様式!AR394,参考資料1_対象分野リスト!$B$2:$C$46,2,FALSE),"error"))</f>
        <v>0</v>
      </c>
      <c r="AS394">
        <f>IF(実施計画様式!AS394="",0,IFERROR(VLOOKUP(実施計画様式!AS394,参考資料1_対象分野リスト!$E$5:$F$35,2,FALSE),"error"))</f>
        <v>0</v>
      </c>
      <c r="BB394">
        <f>IF(実施計画様式!BB394="",0,IFERROR(VLOOKUP(実施計画様式!BB394,―!AK:AL,2,FALSE),"error"))</f>
        <v>0</v>
      </c>
      <c r="BC394" t="str">
        <f t="shared" ref="BC394:BC457" si="41">IF(D394=4,"",IF(D394=8,"",IF(D394=10,"支援開始時期_R7_通常","")))</f>
        <v/>
      </c>
      <c r="BF394">
        <v>99</v>
      </c>
      <c r="BG394" t="str">
        <f t="shared" si="36"/>
        <v/>
      </c>
      <c r="BH394" t="str">
        <f>IF(AG394&gt;0,IF(VLOOKUP($B$62,―!$Y$2:$Z$25,2,FALSE)&lt;分岐管理シート!AG394,"予算化方法","予算化方法_未定なし"),"")</f>
        <v/>
      </c>
      <c r="BI394" t="str">
        <f t="shared" si="37"/>
        <v/>
      </c>
      <c r="BJ394" t="str">
        <f t="shared" si="38"/>
        <v/>
      </c>
      <c r="BK394" t="str">
        <f t="shared" si="39"/>
        <v/>
      </c>
      <c r="BL394" t="str">
        <f>_xlfn.IFNA(IF(AND(D394=1,M394=1),INDEX(―!$O$20:$P$26,MATCH(分岐管理シート!N394*100,―!$P$20:$P$26,0),1),""),"")</f>
        <v/>
      </c>
      <c r="BM394" t="str">
        <f>_xlfn.IFNA(IF(AND(D394=1,M394=1),INDEX(―!$O$17:$P$19,MATCH(9-分岐管理シート!N394-分岐管理シート!O394,―!$P$17:$P$19,0),1),""),"")</f>
        <v/>
      </c>
      <c r="BN394" t="str">
        <f>IF(AE394&lt;2,"",―!$AP$28)</f>
        <v/>
      </c>
      <c r="BO394" t="str">
        <f t="shared" si="35"/>
        <v/>
      </c>
      <c r="BP394" t="str">
        <f t="shared" si="40"/>
        <v/>
      </c>
      <c r="BR394">
        <f t="shared" ref="BR394:BR457" si="42">COUNTIF(D394:BD394,"error")</f>
        <v>0</v>
      </c>
    </row>
    <row r="395" spans="3:70" x14ac:dyDescent="0.15">
      <c r="C395">
        <v>323</v>
      </c>
      <c r="D395" s="22">
        <f>IF(実施計画様式!D395="",0,IFERROR(VLOOKUP(実施計画様式!D395,―!A:B,2,FALSE),"error"))</f>
        <v>0</v>
      </c>
      <c r="E395">
        <f>IF(実施計画様式!E395="",0,IFERROR(VLOOKUP(実施計画様式!E395,―!$C$40:$D$47,2,FALSE),"error"))</f>
        <v>0</v>
      </c>
      <c r="F395">
        <f>IF(実施計画様式!F395="",0,IFERROR(VLOOKUP(実施計画様式!F395,―!$E$2:$F$2,2,FALSE),"error"))</f>
        <v>0</v>
      </c>
      <c r="G395">
        <f>IFERROR(VLOOKUP(実施計画様式!G395,―!$G$2:$H$2,2,FALSE),0)</f>
        <v>0</v>
      </c>
      <c r="H395">
        <f>IF(実施計画様式!H395="",0,1)</f>
        <v>0</v>
      </c>
      <c r="I395">
        <f>IF(実施計画様式!I395="",0,IFERROR(VLOOKUP(実施計画様式!I395,―!$I$2:$J$2,2,FALSE),"error"))</f>
        <v>0</v>
      </c>
      <c r="J395">
        <f>IF(実施計画様式!J395="",0,1)</f>
        <v>0</v>
      </c>
      <c r="K395">
        <f>IF(実施計画様式!K395="",0,IFERROR(VLOOKUP(実施計画様式!K395,―!K:L,2,FALSE),"error"))</f>
        <v>0</v>
      </c>
      <c r="L395">
        <f>IF(実施計画様式!L395="",0,IFERROR(VLOOKUP(実施計画様式!L395,―!$M$2:$N$2,2,FALSE),"error"))</f>
        <v>0</v>
      </c>
      <c r="M395">
        <f>IFERROR(VLOOKUP(実施計画様式!M395,―!O:P,2,FALSE),0)</f>
        <v>0</v>
      </c>
      <c r="N395">
        <f>IF(実施計画様式!N395="",0,IFERROR(VLOOKUP(実施計画様式!N395,―!$O$1:$P$12,2,FALSE),"error"))</f>
        <v>0</v>
      </c>
      <c r="O395">
        <f>IF(実施計画様式!O395="",0,IFERROR(VLOOKUP(実施計画様式!O395,―!$O$1:$P$12,2,FALSE),"error"))</f>
        <v>0</v>
      </c>
      <c r="P395">
        <f>IF(実施計画様式!P395="",0,IFERROR(VLOOKUP(実施計画様式!P395,―!$O$1:$P$12,2,FALSE),"error"))</f>
        <v>0</v>
      </c>
      <c r="Q395">
        <f>IF(実施計画様式!Q395="",0,1)</f>
        <v>0</v>
      </c>
      <c r="R395" t="s">
        <v>7625</v>
      </c>
      <c r="S395" t="s">
        <v>7625</v>
      </c>
      <c r="T395">
        <f>IF(実施計画様式!T395="",0,1)</f>
        <v>0</v>
      </c>
      <c r="U395">
        <f>IF(実施計画様式!U395="",0,1)</f>
        <v>0</v>
      </c>
      <c r="V395">
        <f>IF(実施計画様式!V395="",0,1)</f>
        <v>0</v>
      </c>
      <c r="W395">
        <f>IF(実施計画様式!W395="",0,1)</f>
        <v>0</v>
      </c>
      <c r="X395">
        <f>IF(実施計画様式!X395="",0,1)</f>
        <v>0</v>
      </c>
      <c r="Y395">
        <f>IF(実施計画様式!Y395="",0,1)</f>
        <v>0</v>
      </c>
      <c r="Z395">
        <f>IF(実施計画様式!Z395="",0,1)</f>
        <v>0</v>
      </c>
      <c r="AA395">
        <f>IF(実施計画様式!AA395="",0,1)</f>
        <v>0</v>
      </c>
      <c r="AB395">
        <f>IF(実施計画様式!AB395="",0,IFERROR(VLOOKUP(実施計画様式!AB395,―!$Q$2:$R$3,2,FALSE),"error"))</f>
        <v>0</v>
      </c>
      <c r="AC395">
        <f>IF(実施計画様式!AC395="",0,IFERROR(VLOOKUP(実施計画様式!AC395,―!$S$2:$T$3,2,FALSE),"error"))</f>
        <v>0</v>
      </c>
      <c r="AD395">
        <f>IF(実施計画様式!AD395="",0,IFERROR(VLOOKUP(実施計画様式!AD395,―!$U$2:$V$3,2,FALSE),"error"))</f>
        <v>0</v>
      </c>
      <c r="AE395">
        <f>IF(実施計画様式!AE395="",0,IFERROR(VLOOKUP(実施計画様式!AE395,―!$W$2:$X$3,2,FALSE),"error"))</f>
        <v>0</v>
      </c>
      <c r="AF395">
        <f>IF(実施計画様式!AF395="",0,IFERROR(VLOOKUP(実施計画様式!AF395,―!$AP$29:$AQ$29,2,FALSE),"error"))</f>
        <v>0</v>
      </c>
      <c r="AG395">
        <f>IF(実施計画様式!AG395="",0,IFERROR(VLOOKUP(実施計画様式!AG395,―!Y:Z,2,FALSE),"error"))</f>
        <v>0</v>
      </c>
      <c r="AH395">
        <f>IF(実施計画様式!AH395="",0,IFERROR(VLOOKUP(実施計画様式!AH395,―!AA:AB,2,FALSE),"error"))</f>
        <v>0</v>
      </c>
      <c r="AI395">
        <f>IF(実施計画様式!AI395="",0,IFERROR(VLOOKUP(実施計画様式!AI395,―!AN:AO,2,FALSE),"error"))</f>
        <v>0</v>
      </c>
      <c r="AJ395">
        <f>IF(実施計画様式!AJ395="",0,IFERROR(VLOOKUP(実施計画様式!AJ395,―!AN:AO,2,FALSE),"error"))</f>
        <v>0</v>
      </c>
      <c r="AK395">
        <f>IF(実施計画様式!AK395="",0,IFERROR(VLOOKUP(実施計画様式!AK395,―!AN:AO,2,FALSE),"error"))</f>
        <v>0</v>
      </c>
      <c r="AL395">
        <f>IF(実施計画様式!AL395="",0,1)</f>
        <v>0</v>
      </c>
      <c r="AM395">
        <f>IF(実施計画様式!AM395="",0,IFERROR(VLOOKUP(実施計画様式!AM395,―!$AP$10:$AQ$23,2,FALSE),"error"))</f>
        <v>0</v>
      </c>
      <c r="AN395">
        <f>IF(実施計画様式!AN395="",0,IFERROR(VLOOKUP(実施計画様式!AN395,―!$AP$39:$AQ$44,2,FALSE),"error"))</f>
        <v>0</v>
      </c>
      <c r="AO395">
        <f>IF(実施計画様式!AO395="",0,IFERROR(VLOOKUP(実施計画様式!AO395,参考資料1_対象分野リスト!$B$2:$C$46,2,FALSE),"error"))</f>
        <v>0</v>
      </c>
      <c r="AP395">
        <f>IF(実施計画様式!AP395="",0,IFERROR(VLOOKUP(実施計画様式!AP395,参考資料1_対象分野リスト!$B$2:$C$46,2,FALSE),"error"))</f>
        <v>0</v>
      </c>
      <c r="AQ395">
        <f>IF(実施計画様式!AQ395="",0,IFERROR(VLOOKUP(実施計画様式!AQ395,参考資料1_対象分野リスト!$B$2:$C$46,2,FALSE),"error"))</f>
        <v>0</v>
      </c>
      <c r="AR395">
        <f>IF(実施計画様式!AR395="",0,IFERROR(VLOOKUP(実施計画様式!AR395,参考資料1_対象分野リスト!$B$2:$C$46,2,FALSE),"error"))</f>
        <v>0</v>
      </c>
      <c r="AS395">
        <f>IF(実施計画様式!AS395="",0,IFERROR(VLOOKUP(実施計画様式!AS395,参考資料1_対象分野リスト!$E$5:$F$35,2,FALSE),"error"))</f>
        <v>0</v>
      </c>
      <c r="BB395">
        <f>IF(実施計画様式!BB395="",0,IFERROR(VLOOKUP(実施計画様式!BB395,―!AK:AL,2,FALSE),"error"))</f>
        <v>0</v>
      </c>
      <c r="BC395" t="str">
        <f t="shared" si="41"/>
        <v/>
      </c>
      <c r="BF395">
        <v>99</v>
      </c>
      <c r="BG395" t="str">
        <f t="shared" si="36"/>
        <v/>
      </c>
      <c r="BH395" t="str">
        <f>IF(AG395&gt;0,IF(VLOOKUP($B$62,―!$Y$2:$Z$25,2,FALSE)&lt;分岐管理シート!AG395,"予算化方法","予算化方法_未定なし"),"")</f>
        <v/>
      </c>
      <c r="BI395" t="str">
        <f t="shared" si="37"/>
        <v/>
      </c>
      <c r="BJ395" t="str">
        <f t="shared" si="38"/>
        <v/>
      </c>
      <c r="BK395" t="str">
        <f t="shared" si="39"/>
        <v/>
      </c>
      <c r="BL395" t="str">
        <f>_xlfn.IFNA(IF(AND(D395=1,M395=1),INDEX(―!$O$20:$P$26,MATCH(分岐管理シート!N395*100,―!$P$20:$P$26,0),1),""),"")</f>
        <v/>
      </c>
      <c r="BM395" t="str">
        <f>_xlfn.IFNA(IF(AND(D395=1,M395=1),INDEX(―!$O$17:$P$19,MATCH(9-分岐管理シート!N395-分岐管理シート!O395,―!$P$17:$P$19,0),1),""),"")</f>
        <v/>
      </c>
      <c r="BN395" t="str">
        <f>IF(AE395&lt;2,"",―!$AP$28)</f>
        <v/>
      </c>
      <c r="BO395" t="str">
        <f t="shared" ref="BO395:BO458" si="43">IF(AND(D395&lt;3,D395&gt;0),"対象分野_R7・R8補正","")</f>
        <v/>
      </c>
      <c r="BP395" t="str">
        <f t="shared" si="40"/>
        <v/>
      </c>
      <c r="BR395">
        <f t="shared" si="42"/>
        <v>0</v>
      </c>
    </row>
    <row r="396" spans="3:70" x14ac:dyDescent="0.15">
      <c r="C396">
        <v>324</v>
      </c>
      <c r="D396" s="22">
        <f>IF(実施計画様式!D396="",0,IFERROR(VLOOKUP(実施計画様式!D396,―!A:B,2,FALSE),"error"))</f>
        <v>0</v>
      </c>
      <c r="E396">
        <f>IF(実施計画様式!E396="",0,IFERROR(VLOOKUP(実施計画様式!E396,―!$C$40:$D$47,2,FALSE),"error"))</f>
        <v>0</v>
      </c>
      <c r="F396">
        <f>IF(実施計画様式!F396="",0,IFERROR(VLOOKUP(実施計画様式!F396,―!$E$2:$F$2,2,FALSE),"error"))</f>
        <v>0</v>
      </c>
      <c r="G396">
        <f>IFERROR(VLOOKUP(実施計画様式!G396,―!$G$2:$H$2,2,FALSE),0)</f>
        <v>0</v>
      </c>
      <c r="H396">
        <f>IF(実施計画様式!H396="",0,1)</f>
        <v>0</v>
      </c>
      <c r="I396">
        <f>IF(実施計画様式!I396="",0,IFERROR(VLOOKUP(実施計画様式!I396,―!$I$2:$J$2,2,FALSE),"error"))</f>
        <v>0</v>
      </c>
      <c r="J396">
        <f>IF(実施計画様式!J396="",0,1)</f>
        <v>0</v>
      </c>
      <c r="K396">
        <f>IF(実施計画様式!K396="",0,IFERROR(VLOOKUP(実施計画様式!K396,―!K:L,2,FALSE),"error"))</f>
        <v>0</v>
      </c>
      <c r="L396">
        <f>IF(実施計画様式!L396="",0,IFERROR(VLOOKUP(実施計画様式!L396,―!$M$2:$N$2,2,FALSE),"error"))</f>
        <v>0</v>
      </c>
      <c r="M396">
        <f>IFERROR(VLOOKUP(実施計画様式!M396,―!O:P,2,FALSE),0)</f>
        <v>0</v>
      </c>
      <c r="N396">
        <f>IF(実施計画様式!N396="",0,IFERROR(VLOOKUP(実施計画様式!N396,―!$O$1:$P$12,2,FALSE),"error"))</f>
        <v>0</v>
      </c>
      <c r="O396">
        <f>IF(実施計画様式!O396="",0,IFERROR(VLOOKUP(実施計画様式!O396,―!$O$1:$P$12,2,FALSE),"error"))</f>
        <v>0</v>
      </c>
      <c r="P396">
        <f>IF(実施計画様式!P396="",0,IFERROR(VLOOKUP(実施計画様式!P396,―!$O$1:$P$12,2,FALSE),"error"))</f>
        <v>0</v>
      </c>
      <c r="Q396">
        <f>IF(実施計画様式!Q396="",0,1)</f>
        <v>0</v>
      </c>
      <c r="R396" t="s">
        <v>7625</v>
      </c>
      <c r="S396" t="s">
        <v>7625</v>
      </c>
      <c r="T396">
        <f>IF(実施計画様式!T396="",0,1)</f>
        <v>0</v>
      </c>
      <c r="U396">
        <f>IF(実施計画様式!U396="",0,1)</f>
        <v>0</v>
      </c>
      <c r="V396">
        <f>IF(実施計画様式!V396="",0,1)</f>
        <v>0</v>
      </c>
      <c r="W396">
        <f>IF(実施計画様式!W396="",0,1)</f>
        <v>0</v>
      </c>
      <c r="X396">
        <f>IF(実施計画様式!X396="",0,1)</f>
        <v>0</v>
      </c>
      <c r="Y396">
        <f>IF(実施計画様式!Y396="",0,1)</f>
        <v>0</v>
      </c>
      <c r="Z396">
        <f>IF(実施計画様式!Z396="",0,1)</f>
        <v>0</v>
      </c>
      <c r="AA396">
        <f>IF(実施計画様式!AA396="",0,1)</f>
        <v>0</v>
      </c>
      <c r="AB396">
        <f>IF(実施計画様式!AB396="",0,IFERROR(VLOOKUP(実施計画様式!AB396,―!$Q$2:$R$3,2,FALSE),"error"))</f>
        <v>0</v>
      </c>
      <c r="AC396">
        <f>IF(実施計画様式!AC396="",0,IFERROR(VLOOKUP(実施計画様式!AC396,―!$S$2:$T$3,2,FALSE),"error"))</f>
        <v>0</v>
      </c>
      <c r="AD396">
        <f>IF(実施計画様式!AD396="",0,IFERROR(VLOOKUP(実施計画様式!AD396,―!$U$2:$V$3,2,FALSE),"error"))</f>
        <v>0</v>
      </c>
      <c r="AE396">
        <f>IF(実施計画様式!AE396="",0,IFERROR(VLOOKUP(実施計画様式!AE396,―!$W$2:$X$3,2,FALSE),"error"))</f>
        <v>0</v>
      </c>
      <c r="AF396">
        <f>IF(実施計画様式!AF396="",0,IFERROR(VLOOKUP(実施計画様式!AF396,―!$AP$29:$AQ$29,2,FALSE),"error"))</f>
        <v>0</v>
      </c>
      <c r="AG396">
        <f>IF(実施計画様式!AG396="",0,IFERROR(VLOOKUP(実施計画様式!AG396,―!Y:Z,2,FALSE),"error"))</f>
        <v>0</v>
      </c>
      <c r="AH396">
        <f>IF(実施計画様式!AH396="",0,IFERROR(VLOOKUP(実施計画様式!AH396,―!AA:AB,2,FALSE),"error"))</f>
        <v>0</v>
      </c>
      <c r="AI396">
        <f>IF(実施計画様式!AI396="",0,IFERROR(VLOOKUP(実施計画様式!AI396,―!AN:AO,2,FALSE),"error"))</f>
        <v>0</v>
      </c>
      <c r="AJ396">
        <f>IF(実施計画様式!AJ396="",0,IFERROR(VLOOKUP(実施計画様式!AJ396,―!AN:AO,2,FALSE),"error"))</f>
        <v>0</v>
      </c>
      <c r="AK396">
        <f>IF(実施計画様式!AK396="",0,IFERROR(VLOOKUP(実施計画様式!AK396,―!AN:AO,2,FALSE),"error"))</f>
        <v>0</v>
      </c>
      <c r="AL396">
        <f>IF(実施計画様式!AL396="",0,1)</f>
        <v>0</v>
      </c>
      <c r="AM396">
        <f>IF(実施計画様式!AM396="",0,IFERROR(VLOOKUP(実施計画様式!AM396,―!$AP$10:$AQ$23,2,FALSE),"error"))</f>
        <v>0</v>
      </c>
      <c r="AN396">
        <f>IF(実施計画様式!AN396="",0,IFERROR(VLOOKUP(実施計画様式!AN396,―!$AP$39:$AQ$44,2,FALSE),"error"))</f>
        <v>0</v>
      </c>
      <c r="AO396">
        <f>IF(実施計画様式!AO396="",0,IFERROR(VLOOKUP(実施計画様式!AO396,参考資料1_対象分野リスト!$B$2:$C$46,2,FALSE),"error"))</f>
        <v>0</v>
      </c>
      <c r="AP396">
        <f>IF(実施計画様式!AP396="",0,IFERROR(VLOOKUP(実施計画様式!AP396,参考資料1_対象分野リスト!$B$2:$C$46,2,FALSE),"error"))</f>
        <v>0</v>
      </c>
      <c r="AQ396">
        <f>IF(実施計画様式!AQ396="",0,IFERROR(VLOOKUP(実施計画様式!AQ396,参考資料1_対象分野リスト!$B$2:$C$46,2,FALSE),"error"))</f>
        <v>0</v>
      </c>
      <c r="AR396">
        <f>IF(実施計画様式!AR396="",0,IFERROR(VLOOKUP(実施計画様式!AR396,参考資料1_対象分野リスト!$B$2:$C$46,2,FALSE),"error"))</f>
        <v>0</v>
      </c>
      <c r="AS396">
        <f>IF(実施計画様式!AS396="",0,IFERROR(VLOOKUP(実施計画様式!AS396,参考資料1_対象分野リスト!$E$5:$F$35,2,FALSE),"error"))</f>
        <v>0</v>
      </c>
      <c r="BB396">
        <f>IF(実施計画様式!BB396="",0,IFERROR(VLOOKUP(実施計画様式!BB396,―!AK:AL,2,FALSE),"error"))</f>
        <v>0</v>
      </c>
      <c r="BC396" t="str">
        <f t="shared" si="41"/>
        <v/>
      </c>
      <c r="BF396">
        <v>99</v>
      </c>
      <c r="BG396" t="str">
        <f t="shared" ref="BG396:BG459" si="44">IF(D396=1,"予算化時期_R7補正",IF(D396&gt;1,"予算化時期_R8",""))</f>
        <v/>
      </c>
      <c r="BH396" t="str">
        <f>IF(AG396&gt;0,IF(VLOOKUP($B$62,―!$Y$2:$Z$25,2,FALSE)&lt;分岐管理シート!AG396,"予算化方法","予算化方法_未定なし"),"")</f>
        <v/>
      </c>
      <c r="BI396" t="str">
        <f t="shared" ref="BI396:BI459" si="45">IF(D396=1,"予算区分_R8_通常",IF(D396&gt;1,"予算区分_R8_のみ",""))</f>
        <v/>
      </c>
      <c r="BJ396" t="str">
        <f t="shared" ref="BJ396:BJ459" si="46">IF(D396=1,"経済対策との関係_R7補正",IF(D396=2,"経済対策との関係_R8補正",""))</f>
        <v/>
      </c>
      <c r="BK396" t="str">
        <f t="shared" ref="BK396:BK459" si="47">IF(D396=1,"種類_推奨事業メニュー_R7補正",IF(D396=2,"種類_推奨事業メニュー_R8補正",""))</f>
        <v/>
      </c>
      <c r="BL396" t="str">
        <f>_xlfn.IFNA(IF(AND(D396=1,M396=1),INDEX(―!$O$20:$P$26,MATCH(分岐管理シート!N396*100,―!$P$20:$P$26,0),1),""),"")</f>
        <v/>
      </c>
      <c r="BM396" t="str">
        <f>_xlfn.IFNA(IF(AND(D396=1,M396=1),INDEX(―!$O$17:$P$19,MATCH(9-分岐管理シート!N396-分岐管理シート!O396,―!$P$17:$P$19,0),1),""),"")</f>
        <v/>
      </c>
      <c r="BN396" t="str">
        <f>IF(AE396&lt;2,"",―!$AP$28)</f>
        <v/>
      </c>
      <c r="BO396" t="str">
        <f t="shared" si="43"/>
        <v/>
      </c>
      <c r="BP396" t="str">
        <f t="shared" ref="BP396:BP459" si="48">IF(AND(SUM(AN396:AQ396)&gt;=181,SUM(AN396:AQ396)&lt;=936),"農林水産・食品分野の細分化項目",IF(SUM(AN396:AQ396)&gt;936,"中小企業・小規模事業者の賃上げ環境整備の細分化項目",""))</f>
        <v/>
      </c>
      <c r="BR396">
        <f t="shared" si="42"/>
        <v>0</v>
      </c>
    </row>
    <row r="397" spans="3:70" x14ac:dyDescent="0.15">
      <c r="C397">
        <v>325</v>
      </c>
      <c r="D397" s="22">
        <f>IF(実施計画様式!D397="",0,IFERROR(VLOOKUP(実施計画様式!D397,―!A:B,2,FALSE),"error"))</f>
        <v>0</v>
      </c>
      <c r="E397">
        <f>IF(実施計画様式!E397="",0,IFERROR(VLOOKUP(実施計画様式!E397,―!$C$40:$D$47,2,FALSE),"error"))</f>
        <v>0</v>
      </c>
      <c r="F397">
        <f>IF(実施計画様式!F397="",0,IFERROR(VLOOKUP(実施計画様式!F397,―!$E$2:$F$2,2,FALSE),"error"))</f>
        <v>0</v>
      </c>
      <c r="G397">
        <f>IFERROR(VLOOKUP(実施計画様式!G397,―!$G$2:$H$2,2,FALSE),0)</f>
        <v>0</v>
      </c>
      <c r="H397">
        <f>IF(実施計画様式!H397="",0,1)</f>
        <v>0</v>
      </c>
      <c r="I397">
        <f>IF(実施計画様式!I397="",0,IFERROR(VLOOKUP(実施計画様式!I397,―!$I$2:$J$2,2,FALSE),"error"))</f>
        <v>0</v>
      </c>
      <c r="J397">
        <f>IF(実施計画様式!J397="",0,1)</f>
        <v>0</v>
      </c>
      <c r="K397">
        <f>IF(実施計画様式!K397="",0,IFERROR(VLOOKUP(実施計画様式!K397,―!K:L,2,FALSE),"error"))</f>
        <v>0</v>
      </c>
      <c r="L397">
        <f>IF(実施計画様式!L397="",0,IFERROR(VLOOKUP(実施計画様式!L397,―!$M$2:$N$2,2,FALSE),"error"))</f>
        <v>0</v>
      </c>
      <c r="M397">
        <f>IFERROR(VLOOKUP(実施計画様式!M397,―!O:P,2,FALSE),0)</f>
        <v>0</v>
      </c>
      <c r="N397">
        <f>IF(実施計画様式!N397="",0,IFERROR(VLOOKUP(実施計画様式!N397,―!$O$1:$P$12,2,FALSE),"error"))</f>
        <v>0</v>
      </c>
      <c r="O397">
        <f>IF(実施計画様式!O397="",0,IFERROR(VLOOKUP(実施計画様式!O397,―!$O$1:$P$12,2,FALSE),"error"))</f>
        <v>0</v>
      </c>
      <c r="P397">
        <f>IF(実施計画様式!P397="",0,IFERROR(VLOOKUP(実施計画様式!P397,―!$O$1:$P$12,2,FALSE),"error"))</f>
        <v>0</v>
      </c>
      <c r="Q397">
        <f>IF(実施計画様式!Q397="",0,1)</f>
        <v>0</v>
      </c>
      <c r="R397" t="s">
        <v>7625</v>
      </c>
      <c r="S397" t="s">
        <v>7625</v>
      </c>
      <c r="T397">
        <f>IF(実施計画様式!T397="",0,1)</f>
        <v>0</v>
      </c>
      <c r="U397">
        <f>IF(実施計画様式!U397="",0,1)</f>
        <v>0</v>
      </c>
      <c r="V397">
        <f>IF(実施計画様式!V397="",0,1)</f>
        <v>0</v>
      </c>
      <c r="W397">
        <f>IF(実施計画様式!W397="",0,1)</f>
        <v>0</v>
      </c>
      <c r="X397">
        <f>IF(実施計画様式!X397="",0,1)</f>
        <v>0</v>
      </c>
      <c r="Y397">
        <f>IF(実施計画様式!Y397="",0,1)</f>
        <v>0</v>
      </c>
      <c r="Z397">
        <f>IF(実施計画様式!Z397="",0,1)</f>
        <v>0</v>
      </c>
      <c r="AA397">
        <f>IF(実施計画様式!AA397="",0,1)</f>
        <v>0</v>
      </c>
      <c r="AB397">
        <f>IF(実施計画様式!AB397="",0,IFERROR(VLOOKUP(実施計画様式!AB397,―!$Q$2:$R$3,2,FALSE),"error"))</f>
        <v>0</v>
      </c>
      <c r="AC397">
        <f>IF(実施計画様式!AC397="",0,IFERROR(VLOOKUP(実施計画様式!AC397,―!$S$2:$T$3,2,FALSE),"error"))</f>
        <v>0</v>
      </c>
      <c r="AD397">
        <f>IF(実施計画様式!AD397="",0,IFERROR(VLOOKUP(実施計画様式!AD397,―!$U$2:$V$3,2,FALSE),"error"))</f>
        <v>0</v>
      </c>
      <c r="AE397">
        <f>IF(実施計画様式!AE397="",0,IFERROR(VLOOKUP(実施計画様式!AE397,―!$W$2:$X$3,2,FALSE),"error"))</f>
        <v>0</v>
      </c>
      <c r="AF397">
        <f>IF(実施計画様式!AF397="",0,IFERROR(VLOOKUP(実施計画様式!AF397,―!$AP$29:$AQ$29,2,FALSE),"error"))</f>
        <v>0</v>
      </c>
      <c r="AG397">
        <f>IF(実施計画様式!AG397="",0,IFERROR(VLOOKUP(実施計画様式!AG397,―!Y:Z,2,FALSE),"error"))</f>
        <v>0</v>
      </c>
      <c r="AH397">
        <f>IF(実施計画様式!AH397="",0,IFERROR(VLOOKUP(実施計画様式!AH397,―!AA:AB,2,FALSE),"error"))</f>
        <v>0</v>
      </c>
      <c r="AI397">
        <f>IF(実施計画様式!AI397="",0,IFERROR(VLOOKUP(実施計画様式!AI397,―!AN:AO,2,FALSE),"error"))</f>
        <v>0</v>
      </c>
      <c r="AJ397">
        <f>IF(実施計画様式!AJ397="",0,IFERROR(VLOOKUP(実施計画様式!AJ397,―!AN:AO,2,FALSE),"error"))</f>
        <v>0</v>
      </c>
      <c r="AK397">
        <f>IF(実施計画様式!AK397="",0,IFERROR(VLOOKUP(実施計画様式!AK397,―!AN:AO,2,FALSE),"error"))</f>
        <v>0</v>
      </c>
      <c r="AL397">
        <f>IF(実施計画様式!AL397="",0,1)</f>
        <v>0</v>
      </c>
      <c r="AM397">
        <f>IF(実施計画様式!AM397="",0,IFERROR(VLOOKUP(実施計画様式!AM397,―!$AP$10:$AQ$23,2,FALSE),"error"))</f>
        <v>0</v>
      </c>
      <c r="AN397">
        <f>IF(実施計画様式!AN397="",0,IFERROR(VLOOKUP(実施計画様式!AN397,―!$AP$39:$AQ$44,2,FALSE),"error"))</f>
        <v>0</v>
      </c>
      <c r="AO397">
        <f>IF(実施計画様式!AO397="",0,IFERROR(VLOOKUP(実施計画様式!AO397,参考資料1_対象分野リスト!$B$2:$C$46,2,FALSE),"error"))</f>
        <v>0</v>
      </c>
      <c r="AP397">
        <f>IF(実施計画様式!AP397="",0,IFERROR(VLOOKUP(実施計画様式!AP397,参考資料1_対象分野リスト!$B$2:$C$46,2,FALSE),"error"))</f>
        <v>0</v>
      </c>
      <c r="AQ397">
        <f>IF(実施計画様式!AQ397="",0,IFERROR(VLOOKUP(実施計画様式!AQ397,参考資料1_対象分野リスト!$B$2:$C$46,2,FALSE),"error"))</f>
        <v>0</v>
      </c>
      <c r="AR397">
        <f>IF(実施計画様式!AR397="",0,IFERROR(VLOOKUP(実施計画様式!AR397,参考資料1_対象分野リスト!$B$2:$C$46,2,FALSE),"error"))</f>
        <v>0</v>
      </c>
      <c r="AS397">
        <f>IF(実施計画様式!AS397="",0,IFERROR(VLOOKUP(実施計画様式!AS397,参考資料1_対象分野リスト!$E$5:$F$35,2,FALSE),"error"))</f>
        <v>0</v>
      </c>
      <c r="BB397">
        <f>IF(実施計画様式!BB397="",0,IFERROR(VLOOKUP(実施計画様式!BB397,―!AK:AL,2,FALSE),"error"))</f>
        <v>0</v>
      </c>
      <c r="BC397" t="str">
        <f t="shared" si="41"/>
        <v/>
      </c>
      <c r="BF397">
        <v>99</v>
      </c>
      <c r="BG397" t="str">
        <f t="shared" si="44"/>
        <v/>
      </c>
      <c r="BH397" t="str">
        <f>IF(AG397&gt;0,IF(VLOOKUP($B$62,―!$Y$2:$Z$25,2,FALSE)&lt;分岐管理シート!AG397,"予算化方法","予算化方法_未定なし"),"")</f>
        <v/>
      </c>
      <c r="BI397" t="str">
        <f t="shared" si="45"/>
        <v/>
      </c>
      <c r="BJ397" t="str">
        <f t="shared" si="46"/>
        <v/>
      </c>
      <c r="BK397" t="str">
        <f t="shared" si="47"/>
        <v/>
      </c>
      <c r="BL397" t="str">
        <f>_xlfn.IFNA(IF(AND(D397=1,M397=1),INDEX(―!$O$20:$P$26,MATCH(分岐管理シート!N397*100,―!$P$20:$P$26,0),1),""),"")</f>
        <v/>
      </c>
      <c r="BM397" t="str">
        <f>_xlfn.IFNA(IF(AND(D397=1,M397=1),INDEX(―!$O$17:$P$19,MATCH(9-分岐管理シート!N397-分岐管理シート!O397,―!$P$17:$P$19,0),1),""),"")</f>
        <v/>
      </c>
      <c r="BN397" t="str">
        <f>IF(AE397&lt;2,"",―!$AP$28)</f>
        <v/>
      </c>
      <c r="BO397" t="str">
        <f t="shared" si="43"/>
        <v/>
      </c>
      <c r="BP397" t="str">
        <f t="shared" si="48"/>
        <v/>
      </c>
      <c r="BR397">
        <f t="shared" si="42"/>
        <v>0</v>
      </c>
    </row>
    <row r="398" spans="3:70" x14ac:dyDescent="0.15">
      <c r="C398">
        <v>326</v>
      </c>
      <c r="D398" s="22">
        <f>IF(実施計画様式!D398="",0,IFERROR(VLOOKUP(実施計画様式!D398,―!A:B,2,FALSE),"error"))</f>
        <v>0</v>
      </c>
      <c r="E398">
        <f>IF(実施計画様式!E398="",0,IFERROR(VLOOKUP(実施計画様式!E398,―!$C$40:$D$47,2,FALSE),"error"))</f>
        <v>0</v>
      </c>
      <c r="F398">
        <f>IF(実施計画様式!F398="",0,IFERROR(VLOOKUP(実施計画様式!F398,―!$E$2:$F$2,2,FALSE),"error"))</f>
        <v>0</v>
      </c>
      <c r="G398">
        <f>IFERROR(VLOOKUP(実施計画様式!G398,―!$G$2:$H$2,2,FALSE),0)</f>
        <v>0</v>
      </c>
      <c r="H398">
        <f>IF(実施計画様式!H398="",0,1)</f>
        <v>0</v>
      </c>
      <c r="I398">
        <f>IF(実施計画様式!I398="",0,IFERROR(VLOOKUP(実施計画様式!I398,―!$I$2:$J$2,2,FALSE),"error"))</f>
        <v>0</v>
      </c>
      <c r="J398">
        <f>IF(実施計画様式!J398="",0,1)</f>
        <v>0</v>
      </c>
      <c r="K398">
        <f>IF(実施計画様式!K398="",0,IFERROR(VLOOKUP(実施計画様式!K398,―!K:L,2,FALSE),"error"))</f>
        <v>0</v>
      </c>
      <c r="L398">
        <f>IF(実施計画様式!L398="",0,IFERROR(VLOOKUP(実施計画様式!L398,―!$M$2:$N$2,2,FALSE),"error"))</f>
        <v>0</v>
      </c>
      <c r="M398">
        <f>IFERROR(VLOOKUP(実施計画様式!M398,―!O:P,2,FALSE),0)</f>
        <v>0</v>
      </c>
      <c r="N398">
        <f>IF(実施計画様式!N398="",0,IFERROR(VLOOKUP(実施計画様式!N398,―!$O$1:$P$12,2,FALSE),"error"))</f>
        <v>0</v>
      </c>
      <c r="O398">
        <f>IF(実施計画様式!O398="",0,IFERROR(VLOOKUP(実施計画様式!O398,―!$O$1:$P$12,2,FALSE),"error"))</f>
        <v>0</v>
      </c>
      <c r="P398">
        <f>IF(実施計画様式!P398="",0,IFERROR(VLOOKUP(実施計画様式!P398,―!$O$1:$P$12,2,FALSE),"error"))</f>
        <v>0</v>
      </c>
      <c r="Q398">
        <f>IF(実施計画様式!Q398="",0,1)</f>
        <v>0</v>
      </c>
      <c r="R398" t="s">
        <v>7625</v>
      </c>
      <c r="S398" t="s">
        <v>7625</v>
      </c>
      <c r="T398">
        <f>IF(実施計画様式!T398="",0,1)</f>
        <v>0</v>
      </c>
      <c r="U398">
        <f>IF(実施計画様式!U398="",0,1)</f>
        <v>0</v>
      </c>
      <c r="V398">
        <f>IF(実施計画様式!V398="",0,1)</f>
        <v>0</v>
      </c>
      <c r="W398">
        <f>IF(実施計画様式!W398="",0,1)</f>
        <v>0</v>
      </c>
      <c r="X398">
        <f>IF(実施計画様式!X398="",0,1)</f>
        <v>0</v>
      </c>
      <c r="Y398">
        <f>IF(実施計画様式!Y398="",0,1)</f>
        <v>0</v>
      </c>
      <c r="Z398">
        <f>IF(実施計画様式!Z398="",0,1)</f>
        <v>0</v>
      </c>
      <c r="AA398">
        <f>IF(実施計画様式!AA398="",0,1)</f>
        <v>0</v>
      </c>
      <c r="AB398">
        <f>IF(実施計画様式!AB398="",0,IFERROR(VLOOKUP(実施計画様式!AB398,―!$Q$2:$R$3,2,FALSE),"error"))</f>
        <v>0</v>
      </c>
      <c r="AC398">
        <f>IF(実施計画様式!AC398="",0,IFERROR(VLOOKUP(実施計画様式!AC398,―!$S$2:$T$3,2,FALSE),"error"))</f>
        <v>0</v>
      </c>
      <c r="AD398">
        <f>IF(実施計画様式!AD398="",0,IFERROR(VLOOKUP(実施計画様式!AD398,―!$U$2:$V$3,2,FALSE),"error"))</f>
        <v>0</v>
      </c>
      <c r="AE398">
        <f>IF(実施計画様式!AE398="",0,IFERROR(VLOOKUP(実施計画様式!AE398,―!$W$2:$X$3,2,FALSE),"error"))</f>
        <v>0</v>
      </c>
      <c r="AF398">
        <f>IF(実施計画様式!AF398="",0,IFERROR(VLOOKUP(実施計画様式!AF398,―!$AP$29:$AQ$29,2,FALSE),"error"))</f>
        <v>0</v>
      </c>
      <c r="AG398">
        <f>IF(実施計画様式!AG398="",0,IFERROR(VLOOKUP(実施計画様式!AG398,―!Y:Z,2,FALSE),"error"))</f>
        <v>0</v>
      </c>
      <c r="AH398">
        <f>IF(実施計画様式!AH398="",0,IFERROR(VLOOKUP(実施計画様式!AH398,―!AA:AB,2,FALSE),"error"))</f>
        <v>0</v>
      </c>
      <c r="AI398">
        <f>IF(実施計画様式!AI398="",0,IFERROR(VLOOKUP(実施計画様式!AI398,―!AN:AO,2,FALSE),"error"))</f>
        <v>0</v>
      </c>
      <c r="AJ398">
        <f>IF(実施計画様式!AJ398="",0,IFERROR(VLOOKUP(実施計画様式!AJ398,―!AN:AO,2,FALSE),"error"))</f>
        <v>0</v>
      </c>
      <c r="AK398">
        <f>IF(実施計画様式!AK398="",0,IFERROR(VLOOKUP(実施計画様式!AK398,―!AN:AO,2,FALSE),"error"))</f>
        <v>0</v>
      </c>
      <c r="AL398">
        <f>IF(実施計画様式!AL398="",0,1)</f>
        <v>0</v>
      </c>
      <c r="AM398">
        <f>IF(実施計画様式!AM398="",0,IFERROR(VLOOKUP(実施計画様式!AM398,―!$AP$10:$AQ$23,2,FALSE),"error"))</f>
        <v>0</v>
      </c>
      <c r="AN398">
        <f>IF(実施計画様式!AN398="",0,IFERROR(VLOOKUP(実施計画様式!AN398,―!$AP$39:$AQ$44,2,FALSE),"error"))</f>
        <v>0</v>
      </c>
      <c r="AO398">
        <f>IF(実施計画様式!AO398="",0,IFERROR(VLOOKUP(実施計画様式!AO398,参考資料1_対象分野リスト!$B$2:$C$46,2,FALSE),"error"))</f>
        <v>0</v>
      </c>
      <c r="AP398">
        <f>IF(実施計画様式!AP398="",0,IFERROR(VLOOKUP(実施計画様式!AP398,参考資料1_対象分野リスト!$B$2:$C$46,2,FALSE),"error"))</f>
        <v>0</v>
      </c>
      <c r="AQ398">
        <f>IF(実施計画様式!AQ398="",0,IFERROR(VLOOKUP(実施計画様式!AQ398,参考資料1_対象分野リスト!$B$2:$C$46,2,FALSE),"error"))</f>
        <v>0</v>
      </c>
      <c r="AR398">
        <f>IF(実施計画様式!AR398="",0,IFERROR(VLOOKUP(実施計画様式!AR398,参考資料1_対象分野リスト!$B$2:$C$46,2,FALSE),"error"))</f>
        <v>0</v>
      </c>
      <c r="AS398">
        <f>IF(実施計画様式!AS398="",0,IFERROR(VLOOKUP(実施計画様式!AS398,参考資料1_対象分野リスト!$E$5:$F$35,2,FALSE),"error"))</f>
        <v>0</v>
      </c>
      <c r="BB398">
        <f>IF(実施計画様式!BB398="",0,IFERROR(VLOOKUP(実施計画様式!BB398,―!AK:AL,2,FALSE),"error"))</f>
        <v>0</v>
      </c>
      <c r="BC398" t="str">
        <f t="shared" si="41"/>
        <v/>
      </c>
      <c r="BF398">
        <v>99</v>
      </c>
      <c r="BG398" t="str">
        <f t="shared" si="44"/>
        <v/>
      </c>
      <c r="BH398" t="str">
        <f>IF(AG398&gt;0,IF(VLOOKUP($B$62,―!$Y$2:$Z$25,2,FALSE)&lt;分岐管理シート!AG398,"予算化方法","予算化方法_未定なし"),"")</f>
        <v/>
      </c>
      <c r="BI398" t="str">
        <f t="shared" si="45"/>
        <v/>
      </c>
      <c r="BJ398" t="str">
        <f t="shared" si="46"/>
        <v/>
      </c>
      <c r="BK398" t="str">
        <f t="shared" si="47"/>
        <v/>
      </c>
      <c r="BL398" t="str">
        <f>_xlfn.IFNA(IF(AND(D398=1,M398=1),INDEX(―!$O$20:$P$26,MATCH(分岐管理シート!N398*100,―!$P$20:$P$26,0),1),""),"")</f>
        <v/>
      </c>
      <c r="BM398" t="str">
        <f>_xlfn.IFNA(IF(AND(D398=1,M398=1),INDEX(―!$O$17:$P$19,MATCH(9-分岐管理シート!N398-分岐管理シート!O398,―!$P$17:$P$19,0),1),""),"")</f>
        <v/>
      </c>
      <c r="BN398" t="str">
        <f>IF(AE398&lt;2,"",―!$AP$28)</f>
        <v/>
      </c>
      <c r="BO398" t="str">
        <f t="shared" si="43"/>
        <v/>
      </c>
      <c r="BP398" t="str">
        <f t="shared" si="48"/>
        <v/>
      </c>
      <c r="BR398">
        <f t="shared" si="42"/>
        <v>0</v>
      </c>
    </row>
    <row r="399" spans="3:70" x14ac:dyDescent="0.15">
      <c r="C399">
        <v>327</v>
      </c>
      <c r="D399" s="22">
        <f>IF(実施計画様式!D399="",0,IFERROR(VLOOKUP(実施計画様式!D399,―!A:B,2,FALSE),"error"))</f>
        <v>0</v>
      </c>
      <c r="E399">
        <f>IF(実施計画様式!E399="",0,IFERROR(VLOOKUP(実施計画様式!E399,―!$C$40:$D$47,2,FALSE),"error"))</f>
        <v>0</v>
      </c>
      <c r="F399">
        <f>IF(実施計画様式!F399="",0,IFERROR(VLOOKUP(実施計画様式!F399,―!$E$2:$F$2,2,FALSE),"error"))</f>
        <v>0</v>
      </c>
      <c r="G399">
        <f>IFERROR(VLOOKUP(実施計画様式!G399,―!$G$2:$H$2,2,FALSE),0)</f>
        <v>0</v>
      </c>
      <c r="H399">
        <f>IF(実施計画様式!H399="",0,1)</f>
        <v>0</v>
      </c>
      <c r="I399">
        <f>IF(実施計画様式!I399="",0,IFERROR(VLOOKUP(実施計画様式!I399,―!$I$2:$J$2,2,FALSE),"error"))</f>
        <v>0</v>
      </c>
      <c r="J399">
        <f>IF(実施計画様式!J399="",0,1)</f>
        <v>0</v>
      </c>
      <c r="K399">
        <f>IF(実施計画様式!K399="",0,IFERROR(VLOOKUP(実施計画様式!K399,―!K:L,2,FALSE),"error"))</f>
        <v>0</v>
      </c>
      <c r="L399">
        <f>IF(実施計画様式!L399="",0,IFERROR(VLOOKUP(実施計画様式!L399,―!$M$2:$N$2,2,FALSE),"error"))</f>
        <v>0</v>
      </c>
      <c r="M399">
        <f>IFERROR(VLOOKUP(実施計画様式!M399,―!O:P,2,FALSE),0)</f>
        <v>0</v>
      </c>
      <c r="N399">
        <f>IF(実施計画様式!N399="",0,IFERROR(VLOOKUP(実施計画様式!N399,―!$O$1:$P$12,2,FALSE),"error"))</f>
        <v>0</v>
      </c>
      <c r="O399">
        <f>IF(実施計画様式!O399="",0,IFERROR(VLOOKUP(実施計画様式!O399,―!$O$1:$P$12,2,FALSE),"error"))</f>
        <v>0</v>
      </c>
      <c r="P399">
        <f>IF(実施計画様式!P399="",0,IFERROR(VLOOKUP(実施計画様式!P399,―!$O$1:$P$12,2,FALSE),"error"))</f>
        <v>0</v>
      </c>
      <c r="Q399">
        <f>IF(実施計画様式!Q399="",0,1)</f>
        <v>0</v>
      </c>
      <c r="R399" t="s">
        <v>7625</v>
      </c>
      <c r="S399" t="s">
        <v>7625</v>
      </c>
      <c r="T399">
        <f>IF(実施計画様式!T399="",0,1)</f>
        <v>0</v>
      </c>
      <c r="U399">
        <f>IF(実施計画様式!U399="",0,1)</f>
        <v>0</v>
      </c>
      <c r="V399">
        <f>IF(実施計画様式!V399="",0,1)</f>
        <v>0</v>
      </c>
      <c r="W399">
        <f>IF(実施計画様式!W399="",0,1)</f>
        <v>0</v>
      </c>
      <c r="X399">
        <f>IF(実施計画様式!X399="",0,1)</f>
        <v>0</v>
      </c>
      <c r="Y399">
        <f>IF(実施計画様式!Y399="",0,1)</f>
        <v>0</v>
      </c>
      <c r="Z399">
        <f>IF(実施計画様式!Z399="",0,1)</f>
        <v>0</v>
      </c>
      <c r="AA399">
        <f>IF(実施計画様式!AA399="",0,1)</f>
        <v>0</v>
      </c>
      <c r="AB399">
        <f>IF(実施計画様式!AB399="",0,IFERROR(VLOOKUP(実施計画様式!AB399,―!$Q$2:$R$3,2,FALSE),"error"))</f>
        <v>0</v>
      </c>
      <c r="AC399">
        <f>IF(実施計画様式!AC399="",0,IFERROR(VLOOKUP(実施計画様式!AC399,―!$S$2:$T$3,2,FALSE),"error"))</f>
        <v>0</v>
      </c>
      <c r="AD399">
        <f>IF(実施計画様式!AD399="",0,IFERROR(VLOOKUP(実施計画様式!AD399,―!$U$2:$V$3,2,FALSE),"error"))</f>
        <v>0</v>
      </c>
      <c r="AE399">
        <f>IF(実施計画様式!AE399="",0,IFERROR(VLOOKUP(実施計画様式!AE399,―!$W$2:$X$3,2,FALSE),"error"))</f>
        <v>0</v>
      </c>
      <c r="AF399">
        <f>IF(実施計画様式!AF399="",0,IFERROR(VLOOKUP(実施計画様式!AF399,―!$AP$29:$AQ$29,2,FALSE),"error"))</f>
        <v>0</v>
      </c>
      <c r="AG399">
        <f>IF(実施計画様式!AG399="",0,IFERROR(VLOOKUP(実施計画様式!AG399,―!Y:Z,2,FALSE),"error"))</f>
        <v>0</v>
      </c>
      <c r="AH399">
        <f>IF(実施計画様式!AH399="",0,IFERROR(VLOOKUP(実施計画様式!AH399,―!AA:AB,2,FALSE),"error"))</f>
        <v>0</v>
      </c>
      <c r="AI399">
        <f>IF(実施計画様式!AI399="",0,IFERROR(VLOOKUP(実施計画様式!AI399,―!AN:AO,2,FALSE),"error"))</f>
        <v>0</v>
      </c>
      <c r="AJ399">
        <f>IF(実施計画様式!AJ399="",0,IFERROR(VLOOKUP(実施計画様式!AJ399,―!AN:AO,2,FALSE),"error"))</f>
        <v>0</v>
      </c>
      <c r="AK399">
        <f>IF(実施計画様式!AK399="",0,IFERROR(VLOOKUP(実施計画様式!AK399,―!AN:AO,2,FALSE),"error"))</f>
        <v>0</v>
      </c>
      <c r="AL399">
        <f>IF(実施計画様式!AL399="",0,1)</f>
        <v>0</v>
      </c>
      <c r="AM399">
        <f>IF(実施計画様式!AM399="",0,IFERROR(VLOOKUP(実施計画様式!AM399,―!$AP$10:$AQ$23,2,FALSE),"error"))</f>
        <v>0</v>
      </c>
      <c r="AN399">
        <f>IF(実施計画様式!AN399="",0,IFERROR(VLOOKUP(実施計画様式!AN399,―!$AP$39:$AQ$44,2,FALSE),"error"))</f>
        <v>0</v>
      </c>
      <c r="AO399">
        <f>IF(実施計画様式!AO399="",0,IFERROR(VLOOKUP(実施計画様式!AO399,参考資料1_対象分野リスト!$B$2:$C$46,2,FALSE),"error"))</f>
        <v>0</v>
      </c>
      <c r="AP399">
        <f>IF(実施計画様式!AP399="",0,IFERROR(VLOOKUP(実施計画様式!AP399,参考資料1_対象分野リスト!$B$2:$C$46,2,FALSE),"error"))</f>
        <v>0</v>
      </c>
      <c r="AQ399">
        <f>IF(実施計画様式!AQ399="",0,IFERROR(VLOOKUP(実施計画様式!AQ399,参考資料1_対象分野リスト!$B$2:$C$46,2,FALSE),"error"))</f>
        <v>0</v>
      </c>
      <c r="AR399">
        <f>IF(実施計画様式!AR399="",0,IFERROR(VLOOKUP(実施計画様式!AR399,参考資料1_対象分野リスト!$B$2:$C$46,2,FALSE),"error"))</f>
        <v>0</v>
      </c>
      <c r="AS399">
        <f>IF(実施計画様式!AS399="",0,IFERROR(VLOOKUP(実施計画様式!AS399,参考資料1_対象分野リスト!$E$5:$F$35,2,FALSE),"error"))</f>
        <v>0</v>
      </c>
      <c r="BB399">
        <f>IF(実施計画様式!BB399="",0,IFERROR(VLOOKUP(実施計画様式!BB399,―!AK:AL,2,FALSE),"error"))</f>
        <v>0</v>
      </c>
      <c r="BC399" t="str">
        <f t="shared" si="41"/>
        <v/>
      </c>
      <c r="BF399">
        <v>99</v>
      </c>
      <c r="BG399" t="str">
        <f t="shared" si="44"/>
        <v/>
      </c>
      <c r="BH399" t="str">
        <f>IF(AG399&gt;0,IF(VLOOKUP($B$62,―!$Y$2:$Z$25,2,FALSE)&lt;分岐管理シート!AG399,"予算化方法","予算化方法_未定なし"),"")</f>
        <v/>
      </c>
      <c r="BI399" t="str">
        <f t="shared" si="45"/>
        <v/>
      </c>
      <c r="BJ399" t="str">
        <f t="shared" si="46"/>
        <v/>
      </c>
      <c r="BK399" t="str">
        <f t="shared" si="47"/>
        <v/>
      </c>
      <c r="BL399" t="str">
        <f>_xlfn.IFNA(IF(AND(D399=1,M399=1),INDEX(―!$O$20:$P$26,MATCH(分岐管理シート!N399*100,―!$P$20:$P$26,0),1),""),"")</f>
        <v/>
      </c>
      <c r="BM399" t="str">
        <f>_xlfn.IFNA(IF(AND(D399=1,M399=1),INDEX(―!$O$17:$P$19,MATCH(9-分岐管理シート!N399-分岐管理シート!O399,―!$P$17:$P$19,0),1),""),"")</f>
        <v/>
      </c>
      <c r="BN399" t="str">
        <f>IF(AE399&lt;2,"",―!$AP$28)</f>
        <v/>
      </c>
      <c r="BO399" t="str">
        <f t="shared" si="43"/>
        <v/>
      </c>
      <c r="BP399" t="str">
        <f t="shared" si="48"/>
        <v/>
      </c>
      <c r="BR399">
        <f t="shared" si="42"/>
        <v>0</v>
      </c>
    </row>
    <row r="400" spans="3:70" x14ac:dyDescent="0.15">
      <c r="C400">
        <v>328</v>
      </c>
      <c r="D400" s="22">
        <f>IF(実施計画様式!D400="",0,IFERROR(VLOOKUP(実施計画様式!D400,―!A:B,2,FALSE),"error"))</f>
        <v>0</v>
      </c>
      <c r="E400">
        <f>IF(実施計画様式!E400="",0,IFERROR(VLOOKUP(実施計画様式!E400,―!$C$40:$D$47,2,FALSE),"error"))</f>
        <v>0</v>
      </c>
      <c r="F400">
        <f>IF(実施計画様式!F400="",0,IFERROR(VLOOKUP(実施計画様式!F400,―!$E$2:$F$2,2,FALSE),"error"))</f>
        <v>0</v>
      </c>
      <c r="G400">
        <f>IFERROR(VLOOKUP(実施計画様式!G400,―!$G$2:$H$2,2,FALSE),0)</f>
        <v>0</v>
      </c>
      <c r="H400">
        <f>IF(実施計画様式!H400="",0,1)</f>
        <v>0</v>
      </c>
      <c r="I400">
        <f>IF(実施計画様式!I400="",0,IFERROR(VLOOKUP(実施計画様式!I400,―!$I$2:$J$2,2,FALSE),"error"))</f>
        <v>0</v>
      </c>
      <c r="J400">
        <f>IF(実施計画様式!J400="",0,1)</f>
        <v>0</v>
      </c>
      <c r="K400">
        <f>IF(実施計画様式!K400="",0,IFERROR(VLOOKUP(実施計画様式!K400,―!K:L,2,FALSE),"error"))</f>
        <v>0</v>
      </c>
      <c r="L400">
        <f>IF(実施計画様式!L400="",0,IFERROR(VLOOKUP(実施計画様式!L400,―!$M$2:$N$2,2,FALSE),"error"))</f>
        <v>0</v>
      </c>
      <c r="M400">
        <f>IFERROR(VLOOKUP(実施計画様式!M400,―!O:P,2,FALSE),0)</f>
        <v>0</v>
      </c>
      <c r="N400">
        <f>IF(実施計画様式!N400="",0,IFERROR(VLOOKUP(実施計画様式!N400,―!$O$1:$P$12,2,FALSE),"error"))</f>
        <v>0</v>
      </c>
      <c r="O400">
        <f>IF(実施計画様式!O400="",0,IFERROR(VLOOKUP(実施計画様式!O400,―!$O$1:$P$12,2,FALSE),"error"))</f>
        <v>0</v>
      </c>
      <c r="P400">
        <f>IF(実施計画様式!P400="",0,IFERROR(VLOOKUP(実施計画様式!P400,―!$O$1:$P$12,2,FALSE),"error"))</f>
        <v>0</v>
      </c>
      <c r="Q400">
        <f>IF(実施計画様式!Q400="",0,1)</f>
        <v>0</v>
      </c>
      <c r="R400" t="s">
        <v>7625</v>
      </c>
      <c r="S400" t="s">
        <v>7625</v>
      </c>
      <c r="T400">
        <f>IF(実施計画様式!T400="",0,1)</f>
        <v>0</v>
      </c>
      <c r="U400">
        <f>IF(実施計画様式!U400="",0,1)</f>
        <v>0</v>
      </c>
      <c r="V400">
        <f>IF(実施計画様式!V400="",0,1)</f>
        <v>0</v>
      </c>
      <c r="W400">
        <f>IF(実施計画様式!W400="",0,1)</f>
        <v>0</v>
      </c>
      <c r="X400">
        <f>IF(実施計画様式!X400="",0,1)</f>
        <v>0</v>
      </c>
      <c r="Y400">
        <f>IF(実施計画様式!Y400="",0,1)</f>
        <v>0</v>
      </c>
      <c r="Z400">
        <f>IF(実施計画様式!Z400="",0,1)</f>
        <v>0</v>
      </c>
      <c r="AA400">
        <f>IF(実施計画様式!AA400="",0,1)</f>
        <v>0</v>
      </c>
      <c r="AB400">
        <f>IF(実施計画様式!AB400="",0,IFERROR(VLOOKUP(実施計画様式!AB400,―!$Q$2:$R$3,2,FALSE),"error"))</f>
        <v>0</v>
      </c>
      <c r="AC400">
        <f>IF(実施計画様式!AC400="",0,IFERROR(VLOOKUP(実施計画様式!AC400,―!$S$2:$T$3,2,FALSE),"error"))</f>
        <v>0</v>
      </c>
      <c r="AD400">
        <f>IF(実施計画様式!AD400="",0,IFERROR(VLOOKUP(実施計画様式!AD400,―!$U$2:$V$3,2,FALSE),"error"))</f>
        <v>0</v>
      </c>
      <c r="AE400">
        <f>IF(実施計画様式!AE400="",0,IFERROR(VLOOKUP(実施計画様式!AE400,―!$W$2:$X$3,2,FALSE),"error"))</f>
        <v>0</v>
      </c>
      <c r="AF400">
        <f>IF(実施計画様式!AF400="",0,IFERROR(VLOOKUP(実施計画様式!AF400,―!$AP$29:$AQ$29,2,FALSE),"error"))</f>
        <v>0</v>
      </c>
      <c r="AG400">
        <f>IF(実施計画様式!AG400="",0,IFERROR(VLOOKUP(実施計画様式!AG400,―!Y:Z,2,FALSE),"error"))</f>
        <v>0</v>
      </c>
      <c r="AH400">
        <f>IF(実施計画様式!AH400="",0,IFERROR(VLOOKUP(実施計画様式!AH400,―!AA:AB,2,FALSE),"error"))</f>
        <v>0</v>
      </c>
      <c r="AI400">
        <f>IF(実施計画様式!AI400="",0,IFERROR(VLOOKUP(実施計画様式!AI400,―!AN:AO,2,FALSE),"error"))</f>
        <v>0</v>
      </c>
      <c r="AJ400">
        <f>IF(実施計画様式!AJ400="",0,IFERROR(VLOOKUP(実施計画様式!AJ400,―!AN:AO,2,FALSE),"error"))</f>
        <v>0</v>
      </c>
      <c r="AK400">
        <f>IF(実施計画様式!AK400="",0,IFERROR(VLOOKUP(実施計画様式!AK400,―!AN:AO,2,FALSE),"error"))</f>
        <v>0</v>
      </c>
      <c r="AL400">
        <f>IF(実施計画様式!AL400="",0,1)</f>
        <v>0</v>
      </c>
      <c r="AM400">
        <f>IF(実施計画様式!AM400="",0,IFERROR(VLOOKUP(実施計画様式!AM400,―!$AP$10:$AQ$23,2,FALSE),"error"))</f>
        <v>0</v>
      </c>
      <c r="AN400">
        <f>IF(実施計画様式!AN400="",0,IFERROR(VLOOKUP(実施計画様式!AN400,―!$AP$39:$AQ$44,2,FALSE),"error"))</f>
        <v>0</v>
      </c>
      <c r="AO400">
        <f>IF(実施計画様式!AO400="",0,IFERROR(VLOOKUP(実施計画様式!AO400,参考資料1_対象分野リスト!$B$2:$C$46,2,FALSE),"error"))</f>
        <v>0</v>
      </c>
      <c r="AP400">
        <f>IF(実施計画様式!AP400="",0,IFERROR(VLOOKUP(実施計画様式!AP400,参考資料1_対象分野リスト!$B$2:$C$46,2,FALSE),"error"))</f>
        <v>0</v>
      </c>
      <c r="AQ400">
        <f>IF(実施計画様式!AQ400="",0,IFERROR(VLOOKUP(実施計画様式!AQ400,参考資料1_対象分野リスト!$B$2:$C$46,2,FALSE),"error"))</f>
        <v>0</v>
      </c>
      <c r="AR400">
        <f>IF(実施計画様式!AR400="",0,IFERROR(VLOOKUP(実施計画様式!AR400,参考資料1_対象分野リスト!$B$2:$C$46,2,FALSE),"error"))</f>
        <v>0</v>
      </c>
      <c r="AS400">
        <f>IF(実施計画様式!AS400="",0,IFERROR(VLOOKUP(実施計画様式!AS400,参考資料1_対象分野リスト!$E$5:$F$35,2,FALSE),"error"))</f>
        <v>0</v>
      </c>
      <c r="BB400">
        <f>IF(実施計画様式!BB400="",0,IFERROR(VLOOKUP(実施計画様式!BB400,―!AK:AL,2,FALSE),"error"))</f>
        <v>0</v>
      </c>
      <c r="BC400" t="str">
        <f t="shared" si="41"/>
        <v/>
      </c>
      <c r="BF400">
        <v>99</v>
      </c>
      <c r="BG400" t="str">
        <f t="shared" si="44"/>
        <v/>
      </c>
      <c r="BH400" t="str">
        <f>IF(AG400&gt;0,IF(VLOOKUP($B$62,―!$Y$2:$Z$25,2,FALSE)&lt;分岐管理シート!AG400,"予算化方法","予算化方法_未定なし"),"")</f>
        <v/>
      </c>
      <c r="BI400" t="str">
        <f t="shared" si="45"/>
        <v/>
      </c>
      <c r="BJ400" t="str">
        <f t="shared" si="46"/>
        <v/>
      </c>
      <c r="BK400" t="str">
        <f t="shared" si="47"/>
        <v/>
      </c>
      <c r="BL400" t="str">
        <f>_xlfn.IFNA(IF(AND(D400=1,M400=1),INDEX(―!$O$20:$P$26,MATCH(分岐管理シート!N400*100,―!$P$20:$P$26,0),1),""),"")</f>
        <v/>
      </c>
      <c r="BM400" t="str">
        <f>_xlfn.IFNA(IF(AND(D400=1,M400=1),INDEX(―!$O$17:$P$19,MATCH(9-分岐管理シート!N400-分岐管理シート!O400,―!$P$17:$P$19,0),1),""),"")</f>
        <v/>
      </c>
      <c r="BN400" t="str">
        <f>IF(AE400&lt;2,"",―!$AP$28)</f>
        <v/>
      </c>
      <c r="BO400" t="str">
        <f t="shared" si="43"/>
        <v/>
      </c>
      <c r="BP400" t="str">
        <f t="shared" si="48"/>
        <v/>
      </c>
      <c r="BR400">
        <f t="shared" si="42"/>
        <v>0</v>
      </c>
    </row>
    <row r="401" spans="3:70" x14ac:dyDescent="0.15">
      <c r="C401">
        <v>329</v>
      </c>
      <c r="D401" s="22">
        <f>IF(実施計画様式!D401="",0,IFERROR(VLOOKUP(実施計画様式!D401,―!A:B,2,FALSE),"error"))</f>
        <v>0</v>
      </c>
      <c r="E401">
        <f>IF(実施計画様式!E401="",0,IFERROR(VLOOKUP(実施計画様式!E401,―!$C$40:$D$47,2,FALSE),"error"))</f>
        <v>0</v>
      </c>
      <c r="F401">
        <f>IF(実施計画様式!F401="",0,IFERROR(VLOOKUP(実施計画様式!F401,―!$E$2:$F$2,2,FALSE),"error"))</f>
        <v>0</v>
      </c>
      <c r="G401">
        <f>IFERROR(VLOOKUP(実施計画様式!G401,―!$G$2:$H$2,2,FALSE),0)</f>
        <v>0</v>
      </c>
      <c r="H401">
        <f>IF(実施計画様式!H401="",0,1)</f>
        <v>0</v>
      </c>
      <c r="I401">
        <f>IF(実施計画様式!I401="",0,IFERROR(VLOOKUP(実施計画様式!I401,―!$I$2:$J$2,2,FALSE),"error"))</f>
        <v>0</v>
      </c>
      <c r="J401">
        <f>IF(実施計画様式!J401="",0,1)</f>
        <v>0</v>
      </c>
      <c r="K401">
        <f>IF(実施計画様式!K401="",0,IFERROR(VLOOKUP(実施計画様式!K401,―!K:L,2,FALSE),"error"))</f>
        <v>0</v>
      </c>
      <c r="L401">
        <f>IF(実施計画様式!L401="",0,IFERROR(VLOOKUP(実施計画様式!L401,―!$M$2:$N$2,2,FALSE),"error"))</f>
        <v>0</v>
      </c>
      <c r="M401">
        <f>IFERROR(VLOOKUP(実施計画様式!M401,―!O:P,2,FALSE),0)</f>
        <v>0</v>
      </c>
      <c r="N401">
        <f>IF(実施計画様式!N401="",0,IFERROR(VLOOKUP(実施計画様式!N401,―!$O$1:$P$12,2,FALSE),"error"))</f>
        <v>0</v>
      </c>
      <c r="O401">
        <f>IF(実施計画様式!O401="",0,IFERROR(VLOOKUP(実施計画様式!O401,―!$O$1:$P$12,2,FALSE),"error"))</f>
        <v>0</v>
      </c>
      <c r="P401">
        <f>IF(実施計画様式!P401="",0,IFERROR(VLOOKUP(実施計画様式!P401,―!$O$1:$P$12,2,FALSE),"error"))</f>
        <v>0</v>
      </c>
      <c r="Q401">
        <f>IF(実施計画様式!Q401="",0,1)</f>
        <v>0</v>
      </c>
      <c r="R401" t="s">
        <v>7625</v>
      </c>
      <c r="S401" t="s">
        <v>7625</v>
      </c>
      <c r="T401">
        <f>IF(実施計画様式!T401="",0,1)</f>
        <v>0</v>
      </c>
      <c r="U401">
        <f>IF(実施計画様式!U401="",0,1)</f>
        <v>0</v>
      </c>
      <c r="V401">
        <f>IF(実施計画様式!V401="",0,1)</f>
        <v>0</v>
      </c>
      <c r="W401">
        <f>IF(実施計画様式!W401="",0,1)</f>
        <v>0</v>
      </c>
      <c r="X401">
        <f>IF(実施計画様式!X401="",0,1)</f>
        <v>0</v>
      </c>
      <c r="Y401">
        <f>IF(実施計画様式!Y401="",0,1)</f>
        <v>0</v>
      </c>
      <c r="Z401">
        <f>IF(実施計画様式!Z401="",0,1)</f>
        <v>0</v>
      </c>
      <c r="AA401">
        <f>IF(実施計画様式!AA401="",0,1)</f>
        <v>0</v>
      </c>
      <c r="AB401">
        <f>IF(実施計画様式!AB401="",0,IFERROR(VLOOKUP(実施計画様式!AB401,―!$Q$2:$R$3,2,FALSE),"error"))</f>
        <v>0</v>
      </c>
      <c r="AC401">
        <f>IF(実施計画様式!AC401="",0,IFERROR(VLOOKUP(実施計画様式!AC401,―!$S$2:$T$3,2,FALSE),"error"))</f>
        <v>0</v>
      </c>
      <c r="AD401">
        <f>IF(実施計画様式!AD401="",0,IFERROR(VLOOKUP(実施計画様式!AD401,―!$U$2:$V$3,2,FALSE),"error"))</f>
        <v>0</v>
      </c>
      <c r="AE401">
        <f>IF(実施計画様式!AE401="",0,IFERROR(VLOOKUP(実施計画様式!AE401,―!$W$2:$X$3,2,FALSE),"error"))</f>
        <v>0</v>
      </c>
      <c r="AF401">
        <f>IF(実施計画様式!AF401="",0,IFERROR(VLOOKUP(実施計画様式!AF401,―!$AP$29:$AQ$29,2,FALSE),"error"))</f>
        <v>0</v>
      </c>
      <c r="AG401">
        <f>IF(実施計画様式!AG401="",0,IFERROR(VLOOKUP(実施計画様式!AG401,―!Y:Z,2,FALSE),"error"))</f>
        <v>0</v>
      </c>
      <c r="AH401">
        <f>IF(実施計画様式!AH401="",0,IFERROR(VLOOKUP(実施計画様式!AH401,―!AA:AB,2,FALSE),"error"))</f>
        <v>0</v>
      </c>
      <c r="AI401">
        <f>IF(実施計画様式!AI401="",0,IFERROR(VLOOKUP(実施計画様式!AI401,―!AN:AO,2,FALSE),"error"))</f>
        <v>0</v>
      </c>
      <c r="AJ401">
        <f>IF(実施計画様式!AJ401="",0,IFERROR(VLOOKUP(実施計画様式!AJ401,―!AN:AO,2,FALSE),"error"))</f>
        <v>0</v>
      </c>
      <c r="AK401">
        <f>IF(実施計画様式!AK401="",0,IFERROR(VLOOKUP(実施計画様式!AK401,―!AN:AO,2,FALSE),"error"))</f>
        <v>0</v>
      </c>
      <c r="AL401">
        <f>IF(実施計画様式!AL401="",0,1)</f>
        <v>0</v>
      </c>
      <c r="AM401">
        <f>IF(実施計画様式!AM401="",0,IFERROR(VLOOKUP(実施計画様式!AM401,―!$AP$10:$AQ$23,2,FALSE),"error"))</f>
        <v>0</v>
      </c>
      <c r="AN401">
        <f>IF(実施計画様式!AN401="",0,IFERROR(VLOOKUP(実施計画様式!AN401,―!$AP$39:$AQ$44,2,FALSE),"error"))</f>
        <v>0</v>
      </c>
      <c r="AO401">
        <f>IF(実施計画様式!AO401="",0,IFERROR(VLOOKUP(実施計画様式!AO401,参考資料1_対象分野リスト!$B$2:$C$46,2,FALSE),"error"))</f>
        <v>0</v>
      </c>
      <c r="AP401">
        <f>IF(実施計画様式!AP401="",0,IFERROR(VLOOKUP(実施計画様式!AP401,参考資料1_対象分野リスト!$B$2:$C$46,2,FALSE),"error"))</f>
        <v>0</v>
      </c>
      <c r="AQ401">
        <f>IF(実施計画様式!AQ401="",0,IFERROR(VLOOKUP(実施計画様式!AQ401,参考資料1_対象分野リスト!$B$2:$C$46,2,FALSE),"error"))</f>
        <v>0</v>
      </c>
      <c r="AR401">
        <f>IF(実施計画様式!AR401="",0,IFERROR(VLOOKUP(実施計画様式!AR401,参考資料1_対象分野リスト!$B$2:$C$46,2,FALSE),"error"))</f>
        <v>0</v>
      </c>
      <c r="AS401">
        <f>IF(実施計画様式!AS401="",0,IFERROR(VLOOKUP(実施計画様式!AS401,参考資料1_対象分野リスト!$E$5:$F$35,2,FALSE),"error"))</f>
        <v>0</v>
      </c>
      <c r="BB401">
        <f>IF(実施計画様式!BB401="",0,IFERROR(VLOOKUP(実施計画様式!BB401,―!AK:AL,2,FALSE),"error"))</f>
        <v>0</v>
      </c>
      <c r="BC401" t="str">
        <f t="shared" si="41"/>
        <v/>
      </c>
      <c r="BF401">
        <v>99</v>
      </c>
      <c r="BG401" t="str">
        <f t="shared" si="44"/>
        <v/>
      </c>
      <c r="BH401" t="str">
        <f>IF(AG401&gt;0,IF(VLOOKUP($B$62,―!$Y$2:$Z$25,2,FALSE)&lt;分岐管理シート!AG401,"予算化方法","予算化方法_未定なし"),"")</f>
        <v/>
      </c>
      <c r="BI401" t="str">
        <f t="shared" si="45"/>
        <v/>
      </c>
      <c r="BJ401" t="str">
        <f t="shared" si="46"/>
        <v/>
      </c>
      <c r="BK401" t="str">
        <f t="shared" si="47"/>
        <v/>
      </c>
      <c r="BL401" t="str">
        <f>_xlfn.IFNA(IF(AND(D401=1,M401=1),INDEX(―!$O$20:$P$26,MATCH(分岐管理シート!N401*100,―!$P$20:$P$26,0),1),""),"")</f>
        <v/>
      </c>
      <c r="BM401" t="str">
        <f>_xlfn.IFNA(IF(AND(D401=1,M401=1),INDEX(―!$O$17:$P$19,MATCH(9-分岐管理シート!N401-分岐管理シート!O401,―!$P$17:$P$19,0),1),""),"")</f>
        <v/>
      </c>
      <c r="BN401" t="str">
        <f>IF(AE401&lt;2,"",―!$AP$28)</f>
        <v/>
      </c>
      <c r="BO401" t="str">
        <f t="shared" si="43"/>
        <v/>
      </c>
      <c r="BP401" t="str">
        <f t="shared" si="48"/>
        <v/>
      </c>
      <c r="BR401">
        <f t="shared" si="42"/>
        <v>0</v>
      </c>
    </row>
    <row r="402" spans="3:70" x14ac:dyDescent="0.15">
      <c r="C402">
        <v>330</v>
      </c>
      <c r="D402" s="22">
        <f>IF(実施計画様式!D402="",0,IFERROR(VLOOKUP(実施計画様式!D402,―!A:B,2,FALSE),"error"))</f>
        <v>0</v>
      </c>
      <c r="E402">
        <f>IF(実施計画様式!E402="",0,IFERROR(VLOOKUP(実施計画様式!E402,―!$C$40:$D$47,2,FALSE),"error"))</f>
        <v>0</v>
      </c>
      <c r="F402">
        <f>IF(実施計画様式!F402="",0,IFERROR(VLOOKUP(実施計画様式!F402,―!$E$2:$F$2,2,FALSE),"error"))</f>
        <v>0</v>
      </c>
      <c r="G402">
        <f>IFERROR(VLOOKUP(実施計画様式!G402,―!$G$2:$H$2,2,FALSE),0)</f>
        <v>0</v>
      </c>
      <c r="H402">
        <f>IF(実施計画様式!H402="",0,1)</f>
        <v>0</v>
      </c>
      <c r="I402">
        <f>IF(実施計画様式!I402="",0,IFERROR(VLOOKUP(実施計画様式!I402,―!$I$2:$J$2,2,FALSE),"error"))</f>
        <v>0</v>
      </c>
      <c r="J402">
        <f>IF(実施計画様式!J402="",0,1)</f>
        <v>0</v>
      </c>
      <c r="K402">
        <f>IF(実施計画様式!K402="",0,IFERROR(VLOOKUP(実施計画様式!K402,―!K:L,2,FALSE),"error"))</f>
        <v>0</v>
      </c>
      <c r="L402">
        <f>IF(実施計画様式!L402="",0,IFERROR(VLOOKUP(実施計画様式!L402,―!$M$2:$N$2,2,FALSE),"error"))</f>
        <v>0</v>
      </c>
      <c r="M402">
        <f>IFERROR(VLOOKUP(実施計画様式!M402,―!O:P,2,FALSE),0)</f>
        <v>0</v>
      </c>
      <c r="N402">
        <f>IF(実施計画様式!N402="",0,IFERROR(VLOOKUP(実施計画様式!N402,―!$O$1:$P$12,2,FALSE),"error"))</f>
        <v>0</v>
      </c>
      <c r="O402">
        <f>IF(実施計画様式!O402="",0,IFERROR(VLOOKUP(実施計画様式!O402,―!$O$1:$P$12,2,FALSE),"error"))</f>
        <v>0</v>
      </c>
      <c r="P402">
        <f>IF(実施計画様式!P402="",0,IFERROR(VLOOKUP(実施計画様式!P402,―!$O$1:$P$12,2,FALSE),"error"))</f>
        <v>0</v>
      </c>
      <c r="Q402">
        <f>IF(実施計画様式!Q402="",0,1)</f>
        <v>0</v>
      </c>
      <c r="R402" t="s">
        <v>7625</v>
      </c>
      <c r="S402" t="s">
        <v>7625</v>
      </c>
      <c r="T402">
        <f>IF(実施計画様式!T402="",0,1)</f>
        <v>0</v>
      </c>
      <c r="U402">
        <f>IF(実施計画様式!U402="",0,1)</f>
        <v>0</v>
      </c>
      <c r="V402">
        <f>IF(実施計画様式!V402="",0,1)</f>
        <v>0</v>
      </c>
      <c r="W402">
        <f>IF(実施計画様式!W402="",0,1)</f>
        <v>0</v>
      </c>
      <c r="X402">
        <f>IF(実施計画様式!X402="",0,1)</f>
        <v>0</v>
      </c>
      <c r="Y402">
        <f>IF(実施計画様式!Y402="",0,1)</f>
        <v>0</v>
      </c>
      <c r="Z402">
        <f>IF(実施計画様式!Z402="",0,1)</f>
        <v>0</v>
      </c>
      <c r="AA402">
        <f>IF(実施計画様式!AA402="",0,1)</f>
        <v>0</v>
      </c>
      <c r="AB402">
        <f>IF(実施計画様式!AB402="",0,IFERROR(VLOOKUP(実施計画様式!AB402,―!$Q$2:$R$3,2,FALSE),"error"))</f>
        <v>0</v>
      </c>
      <c r="AC402">
        <f>IF(実施計画様式!AC402="",0,IFERROR(VLOOKUP(実施計画様式!AC402,―!$S$2:$T$3,2,FALSE),"error"))</f>
        <v>0</v>
      </c>
      <c r="AD402">
        <f>IF(実施計画様式!AD402="",0,IFERROR(VLOOKUP(実施計画様式!AD402,―!$U$2:$V$3,2,FALSE),"error"))</f>
        <v>0</v>
      </c>
      <c r="AE402">
        <f>IF(実施計画様式!AE402="",0,IFERROR(VLOOKUP(実施計画様式!AE402,―!$W$2:$X$3,2,FALSE),"error"))</f>
        <v>0</v>
      </c>
      <c r="AF402">
        <f>IF(実施計画様式!AF402="",0,IFERROR(VLOOKUP(実施計画様式!AF402,―!$AP$29:$AQ$29,2,FALSE),"error"))</f>
        <v>0</v>
      </c>
      <c r="AG402">
        <f>IF(実施計画様式!AG402="",0,IFERROR(VLOOKUP(実施計画様式!AG402,―!Y:Z,2,FALSE),"error"))</f>
        <v>0</v>
      </c>
      <c r="AH402">
        <f>IF(実施計画様式!AH402="",0,IFERROR(VLOOKUP(実施計画様式!AH402,―!AA:AB,2,FALSE),"error"))</f>
        <v>0</v>
      </c>
      <c r="AI402">
        <f>IF(実施計画様式!AI402="",0,IFERROR(VLOOKUP(実施計画様式!AI402,―!AN:AO,2,FALSE),"error"))</f>
        <v>0</v>
      </c>
      <c r="AJ402">
        <f>IF(実施計画様式!AJ402="",0,IFERROR(VLOOKUP(実施計画様式!AJ402,―!AN:AO,2,FALSE),"error"))</f>
        <v>0</v>
      </c>
      <c r="AK402">
        <f>IF(実施計画様式!AK402="",0,IFERROR(VLOOKUP(実施計画様式!AK402,―!AN:AO,2,FALSE),"error"))</f>
        <v>0</v>
      </c>
      <c r="AL402">
        <f>IF(実施計画様式!AL402="",0,1)</f>
        <v>0</v>
      </c>
      <c r="AM402">
        <f>IF(実施計画様式!AM402="",0,IFERROR(VLOOKUP(実施計画様式!AM402,―!$AP$10:$AQ$23,2,FALSE),"error"))</f>
        <v>0</v>
      </c>
      <c r="AN402">
        <f>IF(実施計画様式!AN402="",0,IFERROR(VLOOKUP(実施計画様式!AN402,―!$AP$39:$AQ$44,2,FALSE),"error"))</f>
        <v>0</v>
      </c>
      <c r="AO402">
        <f>IF(実施計画様式!AO402="",0,IFERROR(VLOOKUP(実施計画様式!AO402,参考資料1_対象分野リスト!$B$2:$C$46,2,FALSE),"error"))</f>
        <v>0</v>
      </c>
      <c r="AP402">
        <f>IF(実施計画様式!AP402="",0,IFERROR(VLOOKUP(実施計画様式!AP402,参考資料1_対象分野リスト!$B$2:$C$46,2,FALSE),"error"))</f>
        <v>0</v>
      </c>
      <c r="AQ402">
        <f>IF(実施計画様式!AQ402="",0,IFERROR(VLOOKUP(実施計画様式!AQ402,参考資料1_対象分野リスト!$B$2:$C$46,2,FALSE),"error"))</f>
        <v>0</v>
      </c>
      <c r="AR402">
        <f>IF(実施計画様式!AR402="",0,IFERROR(VLOOKUP(実施計画様式!AR402,参考資料1_対象分野リスト!$B$2:$C$46,2,FALSE),"error"))</f>
        <v>0</v>
      </c>
      <c r="AS402">
        <f>IF(実施計画様式!AS402="",0,IFERROR(VLOOKUP(実施計画様式!AS402,参考資料1_対象分野リスト!$E$5:$F$35,2,FALSE),"error"))</f>
        <v>0</v>
      </c>
      <c r="BB402">
        <f>IF(実施計画様式!BB402="",0,IFERROR(VLOOKUP(実施計画様式!BB402,―!AK:AL,2,FALSE),"error"))</f>
        <v>0</v>
      </c>
      <c r="BC402" t="str">
        <f t="shared" si="41"/>
        <v/>
      </c>
      <c r="BF402">
        <v>99</v>
      </c>
      <c r="BG402" t="str">
        <f t="shared" si="44"/>
        <v/>
      </c>
      <c r="BH402" t="str">
        <f>IF(AG402&gt;0,IF(VLOOKUP($B$62,―!$Y$2:$Z$25,2,FALSE)&lt;分岐管理シート!AG402,"予算化方法","予算化方法_未定なし"),"")</f>
        <v/>
      </c>
      <c r="BI402" t="str">
        <f t="shared" si="45"/>
        <v/>
      </c>
      <c r="BJ402" t="str">
        <f t="shared" si="46"/>
        <v/>
      </c>
      <c r="BK402" t="str">
        <f t="shared" si="47"/>
        <v/>
      </c>
      <c r="BL402" t="str">
        <f>_xlfn.IFNA(IF(AND(D402=1,M402=1),INDEX(―!$O$20:$P$26,MATCH(分岐管理シート!N402*100,―!$P$20:$P$26,0),1),""),"")</f>
        <v/>
      </c>
      <c r="BM402" t="str">
        <f>_xlfn.IFNA(IF(AND(D402=1,M402=1),INDEX(―!$O$17:$P$19,MATCH(9-分岐管理シート!N402-分岐管理シート!O402,―!$P$17:$P$19,0),1),""),"")</f>
        <v/>
      </c>
      <c r="BN402" t="str">
        <f>IF(AE402&lt;2,"",―!$AP$28)</f>
        <v/>
      </c>
      <c r="BO402" t="str">
        <f t="shared" si="43"/>
        <v/>
      </c>
      <c r="BP402" t="str">
        <f t="shared" si="48"/>
        <v/>
      </c>
      <c r="BR402">
        <f t="shared" si="42"/>
        <v>0</v>
      </c>
    </row>
    <row r="403" spans="3:70" x14ac:dyDescent="0.15">
      <c r="C403">
        <v>331</v>
      </c>
      <c r="D403" s="22">
        <f>IF(実施計画様式!D403="",0,IFERROR(VLOOKUP(実施計画様式!D403,―!A:B,2,FALSE),"error"))</f>
        <v>0</v>
      </c>
      <c r="E403">
        <f>IF(実施計画様式!E403="",0,IFERROR(VLOOKUP(実施計画様式!E403,―!$C$40:$D$47,2,FALSE),"error"))</f>
        <v>0</v>
      </c>
      <c r="F403">
        <f>IF(実施計画様式!F403="",0,IFERROR(VLOOKUP(実施計画様式!F403,―!$E$2:$F$2,2,FALSE),"error"))</f>
        <v>0</v>
      </c>
      <c r="G403">
        <f>IFERROR(VLOOKUP(実施計画様式!G403,―!$G$2:$H$2,2,FALSE),0)</f>
        <v>0</v>
      </c>
      <c r="H403">
        <f>IF(実施計画様式!H403="",0,1)</f>
        <v>0</v>
      </c>
      <c r="I403">
        <f>IF(実施計画様式!I403="",0,IFERROR(VLOOKUP(実施計画様式!I403,―!$I$2:$J$2,2,FALSE),"error"))</f>
        <v>0</v>
      </c>
      <c r="J403">
        <f>IF(実施計画様式!J403="",0,1)</f>
        <v>0</v>
      </c>
      <c r="K403">
        <f>IF(実施計画様式!K403="",0,IFERROR(VLOOKUP(実施計画様式!K403,―!K:L,2,FALSE),"error"))</f>
        <v>0</v>
      </c>
      <c r="L403">
        <f>IF(実施計画様式!L403="",0,IFERROR(VLOOKUP(実施計画様式!L403,―!$M$2:$N$2,2,FALSE),"error"))</f>
        <v>0</v>
      </c>
      <c r="M403">
        <f>IFERROR(VLOOKUP(実施計画様式!M403,―!O:P,2,FALSE),0)</f>
        <v>0</v>
      </c>
      <c r="N403">
        <f>IF(実施計画様式!N403="",0,IFERROR(VLOOKUP(実施計画様式!N403,―!$O$1:$P$12,2,FALSE),"error"))</f>
        <v>0</v>
      </c>
      <c r="O403">
        <f>IF(実施計画様式!O403="",0,IFERROR(VLOOKUP(実施計画様式!O403,―!$O$1:$P$12,2,FALSE),"error"))</f>
        <v>0</v>
      </c>
      <c r="P403">
        <f>IF(実施計画様式!P403="",0,IFERROR(VLOOKUP(実施計画様式!P403,―!$O$1:$P$12,2,FALSE),"error"))</f>
        <v>0</v>
      </c>
      <c r="Q403">
        <f>IF(実施計画様式!Q403="",0,1)</f>
        <v>0</v>
      </c>
      <c r="R403" t="s">
        <v>7625</v>
      </c>
      <c r="S403" t="s">
        <v>7625</v>
      </c>
      <c r="T403">
        <f>IF(実施計画様式!T403="",0,1)</f>
        <v>0</v>
      </c>
      <c r="U403">
        <f>IF(実施計画様式!U403="",0,1)</f>
        <v>0</v>
      </c>
      <c r="V403">
        <f>IF(実施計画様式!V403="",0,1)</f>
        <v>0</v>
      </c>
      <c r="W403">
        <f>IF(実施計画様式!W403="",0,1)</f>
        <v>0</v>
      </c>
      <c r="X403">
        <f>IF(実施計画様式!X403="",0,1)</f>
        <v>0</v>
      </c>
      <c r="Y403">
        <f>IF(実施計画様式!Y403="",0,1)</f>
        <v>0</v>
      </c>
      <c r="Z403">
        <f>IF(実施計画様式!Z403="",0,1)</f>
        <v>0</v>
      </c>
      <c r="AA403">
        <f>IF(実施計画様式!AA403="",0,1)</f>
        <v>0</v>
      </c>
      <c r="AB403">
        <f>IF(実施計画様式!AB403="",0,IFERROR(VLOOKUP(実施計画様式!AB403,―!$Q$2:$R$3,2,FALSE),"error"))</f>
        <v>0</v>
      </c>
      <c r="AC403">
        <f>IF(実施計画様式!AC403="",0,IFERROR(VLOOKUP(実施計画様式!AC403,―!$S$2:$T$3,2,FALSE),"error"))</f>
        <v>0</v>
      </c>
      <c r="AD403">
        <f>IF(実施計画様式!AD403="",0,IFERROR(VLOOKUP(実施計画様式!AD403,―!$U$2:$V$3,2,FALSE),"error"))</f>
        <v>0</v>
      </c>
      <c r="AE403">
        <f>IF(実施計画様式!AE403="",0,IFERROR(VLOOKUP(実施計画様式!AE403,―!$W$2:$X$3,2,FALSE),"error"))</f>
        <v>0</v>
      </c>
      <c r="AF403">
        <f>IF(実施計画様式!AF403="",0,IFERROR(VLOOKUP(実施計画様式!AF403,―!$AP$29:$AQ$29,2,FALSE),"error"))</f>
        <v>0</v>
      </c>
      <c r="AG403">
        <f>IF(実施計画様式!AG403="",0,IFERROR(VLOOKUP(実施計画様式!AG403,―!Y:Z,2,FALSE),"error"))</f>
        <v>0</v>
      </c>
      <c r="AH403">
        <f>IF(実施計画様式!AH403="",0,IFERROR(VLOOKUP(実施計画様式!AH403,―!AA:AB,2,FALSE),"error"))</f>
        <v>0</v>
      </c>
      <c r="AI403">
        <f>IF(実施計画様式!AI403="",0,IFERROR(VLOOKUP(実施計画様式!AI403,―!AN:AO,2,FALSE),"error"))</f>
        <v>0</v>
      </c>
      <c r="AJ403">
        <f>IF(実施計画様式!AJ403="",0,IFERROR(VLOOKUP(実施計画様式!AJ403,―!AN:AO,2,FALSE),"error"))</f>
        <v>0</v>
      </c>
      <c r="AK403">
        <f>IF(実施計画様式!AK403="",0,IFERROR(VLOOKUP(実施計画様式!AK403,―!AN:AO,2,FALSE),"error"))</f>
        <v>0</v>
      </c>
      <c r="AL403">
        <f>IF(実施計画様式!AL403="",0,1)</f>
        <v>0</v>
      </c>
      <c r="AM403">
        <f>IF(実施計画様式!AM403="",0,IFERROR(VLOOKUP(実施計画様式!AM403,―!$AP$10:$AQ$23,2,FALSE),"error"))</f>
        <v>0</v>
      </c>
      <c r="AN403">
        <f>IF(実施計画様式!AN403="",0,IFERROR(VLOOKUP(実施計画様式!AN403,―!$AP$39:$AQ$44,2,FALSE),"error"))</f>
        <v>0</v>
      </c>
      <c r="AO403">
        <f>IF(実施計画様式!AO403="",0,IFERROR(VLOOKUP(実施計画様式!AO403,参考資料1_対象分野リスト!$B$2:$C$46,2,FALSE),"error"))</f>
        <v>0</v>
      </c>
      <c r="AP403">
        <f>IF(実施計画様式!AP403="",0,IFERROR(VLOOKUP(実施計画様式!AP403,参考資料1_対象分野リスト!$B$2:$C$46,2,FALSE),"error"))</f>
        <v>0</v>
      </c>
      <c r="AQ403">
        <f>IF(実施計画様式!AQ403="",0,IFERROR(VLOOKUP(実施計画様式!AQ403,参考資料1_対象分野リスト!$B$2:$C$46,2,FALSE),"error"))</f>
        <v>0</v>
      </c>
      <c r="AR403">
        <f>IF(実施計画様式!AR403="",0,IFERROR(VLOOKUP(実施計画様式!AR403,参考資料1_対象分野リスト!$B$2:$C$46,2,FALSE),"error"))</f>
        <v>0</v>
      </c>
      <c r="AS403">
        <f>IF(実施計画様式!AS403="",0,IFERROR(VLOOKUP(実施計画様式!AS403,参考資料1_対象分野リスト!$E$5:$F$35,2,FALSE),"error"))</f>
        <v>0</v>
      </c>
      <c r="BB403">
        <f>IF(実施計画様式!BB403="",0,IFERROR(VLOOKUP(実施計画様式!BB403,―!AK:AL,2,FALSE),"error"))</f>
        <v>0</v>
      </c>
      <c r="BC403" t="str">
        <f t="shared" si="41"/>
        <v/>
      </c>
      <c r="BF403">
        <v>99</v>
      </c>
      <c r="BG403" t="str">
        <f t="shared" si="44"/>
        <v/>
      </c>
      <c r="BH403" t="str">
        <f>IF(AG403&gt;0,IF(VLOOKUP($B$62,―!$Y$2:$Z$25,2,FALSE)&lt;分岐管理シート!AG403,"予算化方法","予算化方法_未定なし"),"")</f>
        <v/>
      </c>
      <c r="BI403" t="str">
        <f t="shared" si="45"/>
        <v/>
      </c>
      <c r="BJ403" t="str">
        <f t="shared" si="46"/>
        <v/>
      </c>
      <c r="BK403" t="str">
        <f t="shared" si="47"/>
        <v/>
      </c>
      <c r="BL403" t="str">
        <f>_xlfn.IFNA(IF(AND(D403=1,M403=1),INDEX(―!$O$20:$P$26,MATCH(分岐管理シート!N403*100,―!$P$20:$P$26,0),1),""),"")</f>
        <v/>
      </c>
      <c r="BM403" t="str">
        <f>_xlfn.IFNA(IF(AND(D403=1,M403=1),INDEX(―!$O$17:$P$19,MATCH(9-分岐管理シート!N403-分岐管理シート!O403,―!$P$17:$P$19,0),1),""),"")</f>
        <v/>
      </c>
      <c r="BN403" t="str">
        <f>IF(AE403&lt;2,"",―!$AP$28)</f>
        <v/>
      </c>
      <c r="BO403" t="str">
        <f t="shared" si="43"/>
        <v/>
      </c>
      <c r="BP403" t="str">
        <f t="shared" si="48"/>
        <v/>
      </c>
      <c r="BR403">
        <f t="shared" si="42"/>
        <v>0</v>
      </c>
    </row>
    <row r="404" spans="3:70" x14ac:dyDescent="0.15">
      <c r="C404">
        <v>332</v>
      </c>
      <c r="D404" s="22">
        <f>IF(実施計画様式!D404="",0,IFERROR(VLOOKUP(実施計画様式!D404,―!A:B,2,FALSE),"error"))</f>
        <v>0</v>
      </c>
      <c r="E404">
        <f>IF(実施計画様式!E404="",0,IFERROR(VLOOKUP(実施計画様式!E404,―!$C$40:$D$47,2,FALSE),"error"))</f>
        <v>0</v>
      </c>
      <c r="F404">
        <f>IF(実施計画様式!F404="",0,IFERROR(VLOOKUP(実施計画様式!F404,―!$E$2:$F$2,2,FALSE),"error"))</f>
        <v>0</v>
      </c>
      <c r="G404">
        <f>IFERROR(VLOOKUP(実施計画様式!G404,―!$G$2:$H$2,2,FALSE),0)</f>
        <v>0</v>
      </c>
      <c r="H404">
        <f>IF(実施計画様式!H404="",0,1)</f>
        <v>0</v>
      </c>
      <c r="I404">
        <f>IF(実施計画様式!I404="",0,IFERROR(VLOOKUP(実施計画様式!I404,―!$I$2:$J$2,2,FALSE),"error"))</f>
        <v>0</v>
      </c>
      <c r="J404">
        <f>IF(実施計画様式!J404="",0,1)</f>
        <v>0</v>
      </c>
      <c r="K404">
        <f>IF(実施計画様式!K404="",0,IFERROR(VLOOKUP(実施計画様式!K404,―!K:L,2,FALSE),"error"))</f>
        <v>0</v>
      </c>
      <c r="L404">
        <f>IF(実施計画様式!L404="",0,IFERROR(VLOOKUP(実施計画様式!L404,―!$M$2:$N$2,2,FALSE),"error"))</f>
        <v>0</v>
      </c>
      <c r="M404">
        <f>IFERROR(VLOOKUP(実施計画様式!M404,―!O:P,2,FALSE),0)</f>
        <v>0</v>
      </c>
      <c r="N404">
        <f>IF(実施計画様式!N404="",0,IFERROR(VLOOKUP(実施計画様式!N404,―!$O$1:$P$12,2,FALSE),"error"))</f>
        <v>0</v>
      </c>
      <c r="O404">
        <f>IF(実施計画様式!O404="",0,IFERROR(VLOOKUP(実施計画様式!O404,―!$O$1:$P$12,2,FALSE),"error"))</f>
        <v>0</v>
      </c>
      <c r="P404">
        <f>IF(実施計画様式!P404="",0,IFERROR(VLOOKUP(実施計画様式!P404,―!$O$1:$P$12,2,FALSE),"error"))</f>
        <v>0</v>
      </c>
      <c r="Q404">
        <f>IF(実施計画様式!Q404="",0,1)</f>
        <v>0</v>
      </c>
      <c r="R404" t="s">
        <v>7625</v>
      </c>
      <c r="S404" t="s">
        <v>7625</v>
      </c>
      <c r="T404">
        <f>IF(実施計画様式!T404="",0,1)</f>
        <v>0</v>
      </c>
      <c r="U404">
        <f>IF(実施計画様式!U404="",0,1)</f>
        <v>0</v>
      </c>
      <c r="V404">
        <f>IF(実施計画様式!V404="",0,1)</f>
        <v>0</v>
      </c>
      <c r="W404">
        <f>IF(実施計画様式!W404="",0,1)</f>
        <v>0</v>
      </c>
      <c r="X404">
        <f>IF(実施計画様式!X404="",0,1)</f>
        <v>0</v>
      </c>
      <c r="Y404">
        <f>IF(実施計画様式!Y404="",0,1)</f>
        <v>0</v>
      </c>
      <c r="Z404">
        <f>IF(実施計画様式!Z404="",0,1)</f>
        <v>0</v>
      </c>
      <c r="AA404">
        <f>IF(実施計画様式!AA404="",0,1)</f>
        <v>0</v>
      </c>
      <c r="AB404">
        <f>IF(実施計画様式!AB404="",0,IFERROR(VLOOKUP(実施計画様式!AB404,―!$Q$2:$R$3,2,FALSE),"error"))</f>
        <v>0</v>
      </c>
      <c r="AC404">
        <f>IF(実施計画様式!AC404="",0,IFERROR(VLOOKUP(実施計画様式!AC404,―!$S$2:$T$3,2,FALSE),"error"))</f>
        <v>0</v>
      </c>
      <c r="AD404">
        <f>IF(実施計画様式!AD404="",0,IFERROR(VLOOKUP(実施計画様式!AD404,―!$U$2:$V$3,2,FALSE),"error"))</f>
        <v>0</v>
      </c>
      <c r="AE404">
        <f>IF(実施計画様式!AE404="",0,IFERROR(VLOOKUP(実施計画様式!AE404,―!$W$2:$X$3,2,FALSE),"error"))</f>
        <v>0</v>
      </c>
      <c r="AF404">
        <f>IF(実施計画様式!AF404="",0,IFERROR(VLOOKUP(実施計画様式!AF404,―!$AP$29:$AQ$29,2,FALSE),"error"))</f>
        <v>0</v>
      </c>
      <c r="AG404">
        <f>IF(実施計画様式!AG404="",0,IFERROR(VLOOKUP(実施計画様式!AG404,―!Y:Z,2,FALSE),"error"))</f>
        <v>0</v>
      </c>
      <c r="AH404">
        <f>IF(実施計画様式!AH404="",0,IFERROR(VLOOKUP(実施計画様式!AH404,―!AA:AB,2,FALSE),"error"))</f>
        <v>0</v>
      </c>
      <c r="AI404">
        <f>IF(実施計画様式!AI404="",0,IFERROR(VLOOKUP(実施計画様式!AI404,―!AN:AO,2,FALSE),"error"))</f>
        <v>0</v>
      </c>
      <c r="AJ404">
        <f>IF(実施計画様式!AJ404="",0,IFERROR(VLOOKUP(実施計画様式!AJ404,―!AN:AO,2,FALSE),"error"))</f>
        <v>0</v>
      </c>
      <c r="AK404">
        <f>IF(実施計画様式!AK404="",0,IFERROR(VLOOKUP(実施計画様式!AK404,―!AN:AO,2,FALSE),"error"))</f>
        <v>0</v>
      </c>
      <c r="AL404">
        <f>IF(実施計画様式!AL404="",0,1)</f>
        <v>0</v>
      </c>
      <c r="AM404">
        <f>IF(実施計画様式!AM404="",0,IFERROR(VLOOKUP(実施計画様式!AM404,―!$AP$10:$AQ$23,2,FALSE),"error"))</f>
        <v>0</v>
      </c>
      <c r="AN404">
        <f>IF(実施計画様式!AN404="",0,IFERROR(VLOOKUP(実施計画様式!AN404,―!$AP$39:$AQ$44,2,FALSE),"error"))</f>
        <v>0</v>
      </c>
      <c r="AO404">
        <f>IF(実施計画様式!AO404="",0,IFERROR(VLOOKUP(実施計画様式!AO404,参考資料1_対象分野リスト!$B$2:$C$46,2,FALSE),"error"))</f>
        <v>0</v>
      </c>
      <c r="AP404">
        <f>IF(実施計画様式!AP404="",0,IFERROR(VLOOKUP(実施計画様式!AP404,参考資料1_対象分野リスト!$B$2:$C$46,2,FALSE),"error"))</f>
        <v>0</v>
      </c>
      <c r="AQ404">
        <f>IF(実施計画様式!AQ404="",0,IFERROR(VLOOKUP(実施計画様式!AQ404,参考資料1_対象分野リスト!$B$2:$C$46,2,FALSE),"error"))</f>
        <v>0</v>
      </c>
      <c r="AR404">
        <f>IF(実施計画様式!AR404="",0,IFERROR(VLOOKUP(実施計画様式!AR404,参考資料1_対象分野リスト!$B$2:$C$46,2,FALSE),"error"))</f>
        <v>0</v>
      </c>
      <c r="AS404">
        <f>IF(実施計画様式!AS404="",0,IFERROR(VLOOKUP(実施計画様式!AS404,参考資料1_対象分野リスト!$E$5:$F$35,2,FALSE),"error"))</f>
        <v>0</v>
      </c>
      <c r="BB404">
        <f>IF(実施計画様式!BB404="",0,IFERROR(VLOOKUP(実施計画様式!BB404,―!AK:AL,2,FALSE),"error"))</f>
        <v>0</v>
      </c>
      <c r="BC404" t="str">
        <f t="shared" si="41"/>
        <v/>
      </c>
      <c r="BF404">
        <v>99</v>
      </c>
      <c r="BG404" t="str">
        <f t="shared" si="44"/>
        <v/>
      </c>
      <c r="BH404" t="str">
        <f>IF(AG404&gt;0,IF(VLOOKUP($B$62,―!$Y$2:$Z$25,2,FALSE)&lt;分岐管理シート!AG404,"予算化方法","予算化方法_未定なし"),"")</f>
        <v/>
      </c>
      <c r="BI404" t="str">
        <f t="shared" si="45"/>
        <v/>
      </c>
      <c r="BJ404" t="str">
        <f t="shared" si="46"/>
        <v/>
      </c>
      <c r="BK404" t="str">
        <f t="shared" si="47"/>
        <v/>
      </c>
      <c r="BL404" t="str">
        <f>_xlfn.IFNA(IF(AND(D404=1,M404=1),INDEX(―!$O$20:$P$26,MATCH(分岐管理シート!N404*100,―!$P$20:$P$26,0),1),""),"")</f>
        <v/>
      </c>
      <c r="BM404" t="str">
        <f>_xlfn.IFNA(IF(AND(D404=1,M404=1),INDEX(―!$O$17:$P$19,MATCH(9-分岐管理シート!N404-分岐管理シート!O404,―!$P$17:$P$19,0),1),""),"")</f>
        <v/>
      </c>
      <c r="BN404" t="str">
        <f>IF(AE404&lt;2,"",―!$AP$28)</f>
        <v/>
      </c>
      <c r="BO404" t="str">
        <f t="shared" si="43"/>
        <v/>
      </c>
      <c r="BP404" t="str">
        <f t="shared" si="48"/>
        <v/>
      </c>
      <c r="BR404">
        <f t="shared" si="42"/>
        <v>0</v>
      </c>
    </row>
    <row r="405" spans="3:70" x14ac:dyDescent="0.15">
      <c r="C405">
        <v>333</v>
      </c>
      <c r="D405" s="22">
        <f>IF(実施計画様式!D405="",0,IFERROR(VLOOKUP(実施計画様式!D405,―!A:B,2,FALSE),"error"))</f>
        <v>0</v>
      </c>
      <c r="E405">
        <f>IF(実施計画様式!E405="",0,IFERROR(VLOOKUP(実施計画様式!E405,―!$C$40:$D$47,2,FALSE),"error"))</f>
        <v>0</v>
      </c>
      <c r="F405">
        <f>IF(実施計画様式!F405="",0,IFERROR(VLOOKUP(実施計画様式!F405,―!$E$2:$F$2,2,FALSE),"error"))</f>
        <v>0</v>
      </c>
      <c r="G405">
        <f>IFERROR(VLOOKUP(実施計画様式!G405,―!$G$2:$H$2,2,FALSE),0)</f>
        <v>0</v>
      </c>
      <c r="H405">
        <f>IF(実施計画様式!H405="",0,1)</f>
        <v>0</v>
      </c>
      <c r="I405">
        <f>IF(実施計画様式!I405="",0,IFERROR(VLOOKUP(実施計画様式!I405,―!$I$2:$J$2,2,FALSE),"error"))</f>
        <v>0</v>
      </c>
      <c r="J405">
        <f>IF(実施計画様式!J405="",0,1)</f>
        <v>0</v>
      </c>
      <c r="K405">
        <f>IF(実施計画様式!K405="",0,IFERROR(VLOOKUP(実施計画様式!K405,―!K:L,2,FALSE),"error"))</f>
        <v>0</v>
      </c>
      <c r="L405">
        <f>IF(実施計画様式!L405="",0,IFERROR(VLOOKUP(実施計画様式!L405,―!$M$2:$N$2,2,FALSE),"error"))</f>
        <v>0</v>
      </c>
      <c r="M405">
        <f>IFERROR(VLOOKUP(実施計画様式!M405,―!O:P,2,FALSE),0)</f>
        <v>0</v>
      </c>
      <c r="N405">
        <f>IF(実施計画様式!N405="",0,IFERROR(VLOOKUP(実施計画様式!N405,―!$O$1:$P$12,2,FALSE),"error"))</f>
        <v>0</v>
      </c>
      <c r="O405">
        <f>IF(実施計画様式!O405="",0,IFERROR(VLOOKUP(実施計画様式!O405,―!$O$1:$P$12,2,FALSE),"error"))</f>
        <v>0</v>
      </c>
      <c r="P405">
        <f>IF(実施計画様式!P405="",0,IFERROR(VLOOKUP(実施計画様式!P405,―!$O$1:$P$12,2,FALSE),"error"))</f>
        <v>0</v>
      </c>
      <c r="Q405">
        <f>IF(実施計画様式!Q405="",0,1)</f>
        <v>0</v>
      </c>
      <c r="R405" t="s">
        <v>7625</v>
      </c>
      <c r="S405" t="s">
        <v>7625</v>
      </c>
      <c r="T405">
        <f>IF(実施計画様式!T405="",0,1)</f>
        <v>0</v>
      </c>
      <c r="U405">
        <f>IF(実施計画様式!U405="",0,1)</f>
        <v>0</v>
      </c>
      <c r="V405">
        <f>IF(実施計画様式!V405="",0,1)</f>
        <v>0</v>
      </c>
      <c r="W405">
        <f>IF(実施計画様式!W405="",0,1)</f>
        <v>0</v>
      </c>
      <c r="X405">
        <f>IF(実施計画様式!X405="",0,1)</f>
        <v>0</v>
      </c>
      <c r="Y405">
        <f>IF(実施計画様式!Y405="",0,1)</f>
        <v>0</v>
      </c>
      <c r="Z405">
        <f>IF(実施計画様式!Z405="",0,1)</f>
        <v>0</v>
      </c>
      <c r="AA405">
        <f>IF(実施計画様式!AA405="",0,1)</f>
        <v>0</v>
      </c>
      <c r="AB405">
        <f>IF(実施計画様式!AB405="",0,IFERROR(VLOOKUP(実施計画様式!AB405,―!$Q$2:$R$3,2,FALSE),"error"))</f>
        <v>0</v>
      </c>
      <c r="AC405">
        <f>IF(実施計画様式!AC405="",0,IFERROR(VLOOKUP(実施計画様式!AC405,―!$S$2:$T$3,2,FALSE),"error"))</f>
        <v>0</v>
      </c>
      <c r="AD405">
        <f>IF(実施計画様式!AD405="",0,IFERROR(VLOOKUP(実施計画様式!AD405,―!$U$2:$V$3,2,FALSE),"error"))</f>
        <v>0</v>
      </c>
      <c r="AE405">
        <f>IF(実施計画様式!AE405="",0,IFERROR(VLOOKUP(実施計画様式!AE405,―!$W$2:$X$3,2,FALSE),"error"))</f>
        <v>0</v>
      </c>
      <c r="AF405">
        <f>IF(実施計画様式!AF405="",0,IFERROR(VLOOKUP(実施計画様式!AF405,―!$AP$29:$AQ$29,2,FALSE),"error"))</f>
        <v>0</v>
      </c>
      <c r="AG405">
        <f>IF(実施計画様式!AG405="",0,IFERROR(VLOOKUP(実施計画様式!AG405,―!Y:Z,2,FALSE),"error"))</f>
        <v>0</v>
      </c>
      <c r="AH405">
        <f>IF(実施計画様式!AH405="",0,IFERROR(VLOOKUP(実施計画様式!AH405,―!AA:AB,2,FALSE),"error"))</f>
        <v>0</v>
      </c>
      <c r="AI405">
        <f>IF(実施計画様式!AI405="",0,IFERROR(VLOOKUP(実施計画様式!AI405,―!AN:AO,2,FALSE),"error"))</f>
        <v>0</v>
      </c>
      <c r="AJ405">
        <f>IF(実施計画様式!AJ405="",0,IFERROR(VLOOKUP(実施計画様式!AJ405,―!AN:AO,2,FALSE),"error"))</f>
        <v>0</v>
      </c>
      <c r="AK405">
        <f>IF(実施計画様式!AK405="",0,IFERROR(VLOOKUP(実施計画様式!AK405,―!AN:AO,2,FALSE),"error"))</f>
        <v>0</v>
      </c>
      <c r="AL405">
        <f>IF(実施計画様式!AL405="",0,1)</f>
        <v>0</v>
      </c>
      <c r="AM405">
        <f>IF(実施計画様式!AM405="",0,IFERROR(VLOOKUP(実施計画様式!AM405,―!$AP$10:$AQ$23,2,FALSE),"error"))</f>
        <v>0</v>
      </c>
      <c r="AN405">
        <f>IF(実施計画様式!AN405="",0,IFERROR(VLOOKUP(実施計画様式!AN405,―!$AP$39:$AQ$44,2,FALSE),"error"))</f>
        <v>0</v>
      </c>
      <c r="AO405">
        <f>IF(実施計画様式!AO405="",0,IFERROR(VLOOKUP(実施計画様式!AO405,参考資料1_対象分野リスト!$B$2:$C$46,2,FALSE),"error"))</f>
        <v>0</v>
      </c>
      <c r="AP405">
        <f>IF(実施計画様式!AP405="",0,IFERROR(VLOOKUP(実施計画様式!AP405,参考資料1_対象分野リスト!$B$2:$C$46,2,FALSE),"error"))</f>
        <v>0</v>
      </c>
      <c r="AQ405">
        <f>IF(実施計画様式!AQ405="",0,IFERROR(VLOOKUP(実施計画様式!AQ405,参考資料1_対象分野リスト!$B$2:$C$46,2,FALSE),"error"))</f>
        <v>0</v>
      </c>
      <c r="AR405">
        <f>IF(実施計画様式!AR405="",0,IFERROR(VLOOKUP(実施計画様式!AR405,参考資料1_対象分野リスト!$B$2:$C$46,2,FALSE),"error"))</f>
        <v>0</v>
      </c>
      <c r="AS405">
        <f>IF(実施計画様式!AS405="",0,IFERROR(VLOOKUP(実施計画様式!AS405,参考資料1_対象分野リスト!$E$5:$F$35,2,FALSE),"error"))</f>
        <v>0</v>
      </c>
      <c r="BB405">
        <f>IF(実施計画様式!BB405="",0,IFERROR(VLOOKUP(実施計画様式!BB405,―!AK:AL,2,FALSE),"error"))</f>
        <v>0</v>
      </c>
      <c r="BC405" t="str">
        <f t="shared" si="41"/>
        <v/>
      </c>
      <c r="BF405">
        <v>99</v>
      </c>
      <c r="BG405" t="str">
        <f t="shared" si="44"/>
        <v/>
      </c>
      <c r="BH405" t="str">
        <f>IF(AG405&gt;0,IF(VLOOKUP($B$62,―!$Y$2:$Z$25,2,FALSE)&lt;分岐管理シート!AG405,"予算化方法","予算化方法_未定なし"),"")</f>
        <v/>
      </c>
      <c r="BI405" t="str">
        <f t="shared" si="45"/>
        <v/>
      </c>
      <c r="BJ405" t="str">
        <f t="shared" si="46"/>
        <v/>
      </c>
      <c r="BK405" t="str">
        <f t="shared" si="47"/>
        <v/>
      </c>
      <c r="BL405" t="str">
        <f>_xlfn.IFNA(IF(AND(D405=1,M405=1),INDEX(―!$O$20:$P$26,MATCH(分岐管理シート!N405*100,―!$P$20:$P$26,0),1),""),"")</f>
        <v/>
      </c>
      <c r="BM405" t="str">
        <f>_xlfn.IFNA(IF(AND(D405=1,M405=1),INDEX(―!$O$17:$P$19,MATCH(9-分岐管理シート!N405-分岐管理シート!O405,―!$P$17:$P$19,0),1),""),"")</f>
        <v/>
      </c>
      <c r="BN405" t="str">
        <f>IF(AE405&lt;2,"",―!$AP$28)</f>
        <v/>
      </c>
      <c r="BO405" t="str">
        <f t="shared" si="43"/>
        <v/>
      </c>
      <c r="BP405" t="str">
        <f t="shared" si="48"/>
        <v/>
      </c>
      <c r="BR405">
        <f t="shared" si="42"/>
        <v>0</v>
      </c>
    </row>
    <row r="406" spans="3:70" x14ac:dyDescent="0.15">
      <c r="C406">
        <v>334</v>
      </c>
      <c r="D406" s="22">
        <f>IF(実施計画様式!D406="",0,IFERROR(VLOOKUP(実施計画様式!D406,―!A:B,2,FALSE),"error"))</f>
        <v>0</v>
      </c>
      <c r="E406">
        <f>IF(実施計画様式!E406="",0,IFERROR(VLOOKUP(実施計画様式!E406,―!$C$40:$D$47,2,FALSE),"error"))</f>
        <v>0</v>
      </c>
      <c r="F406">
        <f>IF(実施計画様式!F406="",0,IFERROR(VLOOKUP(実施計画様式!F406,―!$E$2:$F$2,2,FALSE),"error"))</f>
        <v>0</v>
      </c>
      <c r="G406">
        <f>IFERROR(VLOOKUP(実施計画様式!G406,―!$G$2:$H$2,2,FALSE),0)</f>
        <v>0</v>
      </c>
      <c r="H406">
        <f>IF(実施計画様式!H406="",0,1)</f>
        <v>0</v>
      </c>
      <c r="I406">
        <f>IF(実施計画様式!I406="",0,IFERROR(VLOOKUP(実施計画様式!I406,―!$I$2:$J$2,2,FALSE),"error"))</f>
        <v>0</v>
      </c>
      <c r="J406">
        <f>IF(実施計画様式!J406="",0,1)</f>
        <v>0</v>
      </c>
      <c r="K406">
        <f>IF(実施計画様式!K406="",0,IFERROR(VLOOKUP(実施計画様式!K406,―!K:L,2,FALSE),"error"))</f>
        <v>0</v>
      </c>
      <c r="L406">
        <f>IF(実施計画様式!L406="",0,IFERROR(VLOOKUP(実施計画様式!L406,―!$M$2:$N$2,2,FALSE),"error"))</f>
        <v>0</v>
      </c>
      <c r="M406">
        <f>IFERROR(VLOOKUP(実施計画様式!M406,―!O:P,2,FALSE),0)</f>
        <v>0</v>
      </c>
      <c r="N406">
        <f>IF(実施計画様式!N406="",0,IFERROR(VLOOKUP(実施計画様式!N406,―!$O$1:$P$12,2,FALSE),"error"))</f>
        <v>0</v>
      </c>
      <c r="O406">
        <f>IF(実施計画様式!O406="",0,IFERROR(VLOOKUP(実施計画様式!O406,―!$O$1:$P$12,2,FALSE),"error"))</f>
        <v>0</v>
      </c>
      <c r="P406">
        <f>IF(実施計画様式!P406="",0,IFERROR(VLOOKUP(実施計画様式!P406,―!$O$1:$P$12,2,FALSE),"error"))</f>
        <v>0</v>
      </c>
      <c r="Q406">
        <f>IF(実施計画様式!Q406="",0,1)</f>
        <v>0</v>
      </c>
      <c r="R406" t="s">
        <v>7625</v>
      </c>
      <c r="S406" t="s">
        <v>7625</v>
      </c>
      <c r="T406">
        <f>IF(実施計画様式!T406="",0,1)</f>
        <v>0</v>
      </c>
      <c r="U406">
        <f>IF(実施計画様式!U406="",0,1)</f>
        <v>0</v>
      </c>
      <c r="V406">
        <f>IF(実施計画様式!V406="",0,1)</f>
        <v>0</v>
      </c>
      <c r="W406">
        <f>IF(実施計画様式!W406="",0,1)</f>
        <v>0</v>
      </c>
      <c r="X406">
        <f>IF(実施計画様式!X406="",0,1)</f>
        <v>0</v>
      </c>
      <c r="Y406">
        <f>IF(実施計画様式!Y406="",0,1)</f>
        <v>0</v>
      </c>
      <c r="Z406">
        <f>IF(実施計画様式!Z406="",0,1)</f>
        <v>0</v>
      </c>
      <c r="AA406">
        <f>IF(実施計画様式!AA406="",0,1)</f>
        <v>0</v>
      </c>
      <c r="AB406">
        <f>IF(実施計画様式!AB406="",0,IFERROR(VLOOKUP(実施計画様式!AB406,―!$Q$2:$R$3,2,FALSE),"error"))</f>
        <v>0</v>
      </c>
      <c r="AC406">
        <f>IF(実施計画様式!AC406="",0,IFERROR(VLOOKUP(実施計画様式!AC406,―!$S$2:$T$3,2,FALSE),"error"))</f>
        <v>0</v>
      </c>
      <c r="AD406">
        <f>IF(実施計画様式!AD406="",0,IFERROR(VLOOKUP(実施計画様式!AD406,―!$U$2:$V$3,2,FALSE),"error"))</f>
        <v>0</v>
      </c>
      <c r="AE406">
        <f>IF(実施計画様式!AE406="",0,IFERROR(VLOOKUP(実施計画様式!AE406,―!$W$2:$X$3,2,FALSE),"error"))</f>
        <v>0</v>
      </c>
      <c r="AF406">
        <f>IF(実施計画様式!AF406="",0,IFERROR(VLOOKUP(実施計画様式!AF406,―!$AP$29:$AQ$29,2,FALSE),"error"))</f>
        <v>0</v>
      </c>
      <c r="AG406">
        <f>IF(実施計画様式!AG406="",0,IFERROR(VLOOKUP(実施計画様式!AG406,―!Y:Z,2,FALSE),"error"))</f>
        <v>0</v>
      </c>
      <c r="AH406">
        <f>IF(実施計画様式!AH406="",0,IFERROR(VLOOKUP(実施計画様式!AH406,―!AA:AB,2,FALSE),"error"))</f>
        <v>0</v>
      </c>
      <c r="AI406">
        <f>IF(実施計画様式!AI406="",0,IFERROR(VLOOKUP(実施計画様式!AI406,―!AN:AO,2,FALSE),"error"))</f>
        <v>0</v>
      </c>
      <c r="AJ406">
        <f>IF(実施計画様式!AJ406="",0,IFERROR(VLOOKUP(実施計画様式!AJ406,―!AN:AO,2,FALSE),"error"))</f>
        <v>0</v>
      </c>
      <c r="AK406">
        <f>IF(実施計画様式!AK406="",0,IFERROR(VLOOKUP(実施計画様式!AK406,―!AN:AO,2,FALSE),"error"))</f>
        <v>0</v>
      </c>
      <c r="AL406">
        <f>IF(実施計画様式!AL406="",0,1)</f>
        <v>0</v>
      </c>
      <c r="AM406">
        <f>IF(実施計画様式!AM406="",0,IFERROR(VLOOKUP(実施計画様式!AM406,―!$AP$10:$AQ$23,2,FALSE),"error"))</f>
        <v>0</v>
      </c>
      <c r="AN406">
        <f>IF(実施計画様式!AN406="",0,IFERROR(VLOOKUP(実施計画様式!AN406,―!$AP$39:$AQ$44,2,FALSE),"error"))</f>
        <v>0</v>
      </c>
      <c r="AO406">
        <f>IF(実施計画様式!AO406="",0,IFERROR(VLOOKUP(実施計画様式!AO406,参考資料1_対象分野リスト!$B$2:$C$46,2,FALSE),"error"))</f>
        <v>0</v>
      </c>
      <c r="AP406">
        <f>IF(実施計画様式!AP406="",0,IFERROR(VLOOKUP(実施計画様式!AP406,参考資料1_対象分野リスト!$B$2:$C$46,2,FALSE),"error"))</f>
        <v>0</v>
      </c>
      <c r="AQ406">
        <f>IF(実施計画様式!AQ406="",0,IFERROR(VLOOKUP(実施計画様式!AQ406,参考資料1_対象分野リスト!$B$2:$C$46,2,FALSE),"error"))</f>
        <v>0</v>
      </c>
      <c r="AR406">
        <f>IF(実施計画様式!AR406="",0,IFERROR(VLOOKUP(実施計画様式!AR406,参考資料1_対象分野リスト!$B$2:$C$46,2,FALSE),"error"))</f>
        <v>0</v>
      </c>
      <c r="AS406">
        <f>IF(実施計画様式!AS406="",0,IFERROR(VLOOKUP(実施計画様式!AS406,参考資料1_対象分野リスト!$E$5:$F$35,2,FALSE),"error"))</f>
        <v>0</v>
      </c>
      <c r="BB406">
        <f>IF(実施計画様式!BB406="",0,IFERROR(VLOOKUP(実施計画様式!BB406,―!AK:AL,2,FALSE),"error"))</f>
        <v>0</v>
      </c>
      <c r="BC406" t="str">
        <f t="shared" si="41"/>
        <v/>
      </c>
      <c r="BF406">
        <v>99</v>
      </c>
      <c r="BG406" t="str">
        <f t="shared" si="44"/>
        <v/>
      </c>
      <c r="BH406" t="str">
        <f>IF(AG406&gt;0,IF(VLOOKUP($B$62,―!$Y$2:$Z$25,2,FALSE)&lt;分岐管理シート!AG406,"予算化方法","予算化方法_未定なし"),"")</f>
        <v/>
      </c>
      <c r="BI406" t="str">
        <f t="shared" si="45"/>
        <v/>
      </c>
      <c r="BJ406" t="str">
        <f t="shared" si="46"/>
        <v/>
      </c>
      <c r="BK406" t="str">
        <f t="shared" si="47"/>
        <v/>
      </c>
      <c r="BL406" t="str">
        <f>_xlfn.IFNA(IF(AND(D406=1,M406=1),INDEX(―!$O$20:$P$26,MATCH(分岐管理シート!N406*100,―!$P$20:$P$26,0),1),""),"")</f>
        <v/>
      </c>
      <c r="BM406" t="str">
        <f>_xlfn.IFNA(IF(AND(D406=1,M406=1),INDEX(―!$O$17:$P$19,MATCH(9-分岐管理シート!N406-分岐管理シート!O406,―!$P$17:$P$19,0),1),""),"")</f>
        <v/>
      </c>
      <c r="BN406" t="str">
        <f>IF(AE406&lt;2,"",―!$AP$28)</f>
        <v/>
      </c>
      <c r="BO406" t="str">
        <f t="shared" si="43"/>
        <v/>
      </c>
      <c r="BP406" t="str">
        <f t="shared" si="48"/>
        <v/>
      </c>
      <c r="BR406">
        <f t="shared" si="42"/>
        <v>0</v>
      </c>
    </row>
    <row r="407" spans="3:70" x14ac:dyDescent="0.15">
      <c r="C407">
        <v>335</v>
      </c>
      <c r="D407" s="22">
        <f>IF(実施計画様式!D407="",0,IFERROR(VLOOKUP(実施計画様式!D407,―!A:B,2,FALSE),"error"))</f>
        <v>0</v>
      </c>
      <c r="E407">
        <f>IF(実施計画様式!E407="",0,IFERROR(VLOOKUP(実施計画様式!E407,―!$C$40:$D$47,2,FALSE),"error"))</f>
        <v>0</v>
      </c>
      <c r="F407">
        <f>IF(実施計画様式!F407="",0,IFERROR(VLOOKUP(実施計画様式!F407,―!$E$2:$F$2,2,FALSE),"error"))</f>
        <v>0</v>
      </c>
      <c r="G407">
        <f>IFERROR(VLOOKUP(実施計画様式!G407,―!$G$2:$H$2,2,FALSE),0)</f>
        <v>0</v>
      </c>
      <c r="H407">
        <f>IF(実施計画様式!H407="",0,1)</f>
        <v>0</v>
      </c>
      <c r="I407">
        <f>IF(実施計画様式!I407="",0,IFERROR(VLOOKUP(実施計画様式!I407,―!$I$2:$J$2,2,FALSE),"error"))</f>
        <v>0</v>
      </c>
      <c r="J407">
        <f>IF(実施計画様式!J407="",0,1)</f>
        <v>0</v>
      </c>
      <c r="K407">
        <f>IF(実施計画様式!K407="",0,IFERROR(VLOOKUP(実施計画様式!K407,―!K:L,2,FALSE),"error"))</f>
        <v>0</v>
      </c>
      <c r="L407">
        <f>IF(実施計画様式!L407="",0,IFERROR(VLOOKUP(実施計画様式!L407,―!$M$2:$N$2,2,FALSE),"error"))</f>
        <v>0</v>
      </c>
      <c r="M407">
        <f>IFERROR(VLOOKUP(実施計画様式!M407,―!O:P,2,FALSE),0)</f>
        <v>0</v>
      </c>
      <c r="N407">
        <f>IF(実施計画様式!N407="",0,IFERROR(VLOOKUP(実施計画様式!N407,―!$O$1:$P$12,2,FALSE),"error"))</f>
        <v>0</v>
      </c>
      <c r="O407">
        <f>IF(実施計画様式!O407="",0,IFERROR(VLOOKUP(実施計画様式!O407,―!$O$1:$P$12,2,FALSE),"error"))</f>
        <v>0</v>
      </c>
      <c r="P407">
        <f>IF(実施計画様式!P407="",0,IFERROR(VLOOKUP(実施計画様式!P407,―!$O$1:$P$12,2,FALSE),"error"))</f>
        <v>0</v>
      </c>
      <c r="Q407">
        <f>IF(実施計画様式!Q407="",0,1)</f>
        <v>0</v>
      </c>
      <c r="R407" t="s">
        <v>7625</v>
      </c>
      <c r="S407" t="s">
        <v>7625</v>
      </c>
      <c r="T407">
        <f>IF(実施計画様式!T407="",0,1)</f>
        <v>0</v>
      </c>
      <c r="U407">
        <f>IF(実施計画様式!U407="",0,1)</f>
        <v>0</v>
      </c>
      <c r="V407">
        <f>IF(実施計画様式!V407="",0,1)</f>
        <v>0</v>
      </c>
      <c r="W407">
        <f>IF(実施計画様式!W407="",0,1)</f>
        <v>0</v>
      </c>
      <c r="X407">
        <f>IF(実施計画様式!X407="",0,1)</f>
        <v>0</v>
      </c>
      <c r="Y407">
        <f>IF(実施計画様式!Y407="",0,1)</f>
        <v>0</v>
      </c>
      <c r="Z407">
        <f>IF(実施計画様式!Z407="",0,1)</f>
        <v>0</v>
      </c>
      <c r="AA407">
        <f>IF(実施計画様式!AA407="",0,1)</f>
        <v>0</v>
      </c>
      <c r="AB407">
        <f>IF(実施計画様式!AB407="",0,IFERROR(VLOOKUP(実施計画様式!AB407,―!$Q$2:$R$3,2,FALSE),"error"))</f>
        <v>0</v>
      </c>
      <c r="AC407">
        <f>IF(実施計画様式!AC407="",0,IFERROR(VLOOKUP(実施計画様式!AC407,―!$S$2:$T$3,2,FALSE),"error"))</f>
        <v>0</v>
      </c>
      <c r="AD407">
        <f>IF(実施計画様式!AD407="",0,IFERROR(VLOOKUP(実施計画様式!AD407,―!$U$2:$V$3,2,FALSE),"error"))</f>
        <v>0</v>
      </c>
      <c r="AE407">
        <f>IF(実施計画様式!AE407="",0,IFERROR(VLOOKUP(実施計画様式!AE407,―!$W$2:$X$3,2,FALSE),"error"))</f>
        <v>0</v>
      </c>
      <c r="AF407">
        <f>IF(実施計画様式!AF407="",0,IFERROR(VLOOKUP(実施計画様式!AF407,―!$AP$29:$AQ$29,2,FALSE),"error"))</f>
        <v>0</v>
      </c>
      <c r="AG407">
        <f>IF(実施計画様式!AG407="",0,IFERROR(VLOOKUP(実施計画様式!AG407,―!Y:Z,2,FALSE),"error"))</f>
        <v>0</v>
      </c>
      <c r="AH407">
        <f>IF(実施計画様式!AH407="",0,IFERROR(VLOOKUP(実施計画様式!AH407,―!AA:AB,2,FALSE),"error"))</f>
        <v>0</v>
      </c>
      <c r="AI407">
        <f>IF(実施計画様式!AI407="",0,IFERROR(VLOOKUP(実施計画様式!AI407,―!AN:AO,2,FALSE),"error"))</f>
        <v>0</v>
      </c>
      <c r="AJ407">
        <f>IF(実施計画様式!AJ407="",0,IFERROR(VLOOKUP(実施計画様式!AJ407,―!AN:AO,2,FALSE),"error"))</f>
        <v>0</v>
      </c>
      <c r="AK407">
        <f>IF(実施計画様式!AK407="",0,IFERROR(VLOOKUP(実施計画様式!AK407,―!AN:AO,2,FALSE),"error"))</f>
        <v>0</v>
      </c>
      <c r="AL407">
        <f>IF(実施計画様式!AL407="",0,1)</f>
        <v>0</v>
      </c>
      <c r="AM407">
        <f>IF(実施計画様式!AM407="",0,IFERROR(VLOOKUP(実施計画様式!AM407,―!$AP$10:$AQ$23,2,FALSE),"error"))</f>
        <v>0</v>
      </c>
      <c r="AN407">
        <f>IF(実施計画様式!AN407="",0,IFERROR(VLOOKUP(実施計画様式!AN407,―!$AP$39:$AQ$44,2,FALSE),"error"))</f>
        <v>0</v>
      </c>
      <c r="AO407">
        <f>IF(実施計画様式!AO407="",0,IFERROR(VLOOKUP(実施計画様式!AO407,参考資料1_対象分野リスト!$B$2:$C$46,2,FALSE),"error"))</f>
        <v>0</v>
      </c>
      <c r="AP407">
        <f>IF(実施計画様式!AP407="",0,IFERROR(VLOOKUP(実施計画様式!AP407,参考資料1_対象分野リスト!$B$2:$C$46,2,FALSE),"error"))</f>
        <v>0</v>
      </c>
      <c r="AQ407">
        <f>IF(実施計画様式!AQ407="",0,IFERROR(VLOOKUP(実施計画様式!AQ407,参考資料1_対象分野リスト!$B$2:$C$46,2,FALSE),"error"))</f>
        <v>0</v>
      </c>
      <c r="AR407">
        <f>IF(実施計画様式!AR407="",0,IFERROR(VLOOKUP(実施計画様式!AR407,参考資料1_対象分野リスト!$B$2:$C$46,2,FALSE),"error"))</f>
        <v>0</v>
      </c>
      <c r="AS407">
        <f>IF(実施計画様式!AS407="",0,IFERROR(VLOOKUP(実施計画様式!AS407,参考資料1_対象分野リスト!$E$5:$F$35,2,FALSE),"error"))</f>
        <v>0</v>
      </c>
      <c r="BB407">
        <f>IF(実施計画様式!BB407="",0,IFERROR(VLOOKUP(実施計画様式!BB407,―!AK:AL,2,FALSE),"error"))</f>
        <v>0</v>
      </c>
      <c r="BC407" t="str">
        <f t="shared" si="41"/>
        <v/>
      </c>
      <c r="BF407">
        <v>99</v>
      </c>
      <c r="BG407" t="str">
        <f t="shared" si="44"/>
        <v/>
      </c>
      <c r="BH407" t="str">
        <f>IF(AG407&gt;0,IF(VLOOKUP($B$62,―!$Y$2:$Z$25,2,FALSE)&lt;分岐管理シート!AG407,"予算化方法","予算化方法_未定なし"),"")</f>
        <v/>
      </c>
      <c r="BI407" t="str">
        <f t="shared" si="45"/>
        <v/>
      </c>
      <c r="BJ407" t="str">
        <f t="shared" si="46"/>
        <v/>
      </c>
      <c r="BK407" t="str">
        <f t="shared" si="47"/>
        <v/>
      </c>
      <c r="BL407" t="str">
        <f>_xlfn.IFNA(IF(AND(D407=1,M407=1),INDEX(―!$O$20:$P$26,MATCH(分岐管理シート!N407*100,―!$P$20:$P$26,0),1),""),"")</f>
        <v/>
      </c>
      <c r="BM407" t="str">
        <f>_xlfn.IFNA(IF(AND(D407=1,M407=1),INDEX(―!$O$17:$P$19,MATCH(9-分岐管理シート!N407-分岐管理シート!O407,―!$P$17:$P$19,0),1),""),"")</f>
        <v/>
      </c>
      <c r="BN407" t="str">
        <f>IF(AE407&lt;2,"",―!$AP$28)</f>
        <v/>
      </c>
      <c r="BO407" t="str">
        <f t="shared" si="43"/>
        <v/>
      </c>
      <c r="BP407" t="str">
        <f t="shared" si="48"/>
        <v/>
      </c>
      <c r="BR407">
        <f t="shared" si="42"/>
        <v>0</v>
      </c>
    </row>
    <row r="408" spans="3:70" x14ac:dyDescent="0.15">
      <c r="C408">
        <v>336</v>
      </c>
      <c r="D408" s="22">
        <f>IF(実施計画様式!D408="",0,IFERROR(VLOOKUP(実施計画様式!D408,―!A:B,2,FALSE),"error"))</f>
        <v>0</v>
      </c>
      <c r="E408">
        <f>IF(実施計画様式!E408="",0,IFERROR(VLOOKUP(実施計画様式!E408,―!$C$40:$D$47,2,FALSE),"error"))</f>
        <v>0</v>
      </c>
      <c r="F408">
        <f>IF(実施計画様式!F408="",0,IFERROR(VLOOKUP(実施計画様式!F408,―!$E$2:$F$2,2,FALSE),"error"))</f>
        <v>0</v>
      </c>
      <c r="G408">
        <f>IFERROR(VLOOKUP(実施計画様式!G408,―!$G$2:$H$2,2,FALSE),0)</f>
        <v>0</v>
      </c>
      <c r="H408">
        <f>IF(実施計画様式!H408="",0,1)</f>
        <v>0</v>
      </c>
      <c r="I408">
        <f>IF(実施計画様式!I408="",0,IFERROR(VLOOKUP(実施計画様式!I408,―!$I$2:$J$2,2,FALSE),"error"))</f>
        <v>0</v>
      </c>
      <c r="J408">
        <f>IF(実施計画様式!J408="",0,1)</f>
        <v>0</v>
      </c>
      <c r="K408">
        <f>IF(実施計画様式!K408="",0,IFERROR(VLOOKUP(実施計画様式!K408,―!K:L,2,FALSE),"error"))</f>
        <v>0</v>
      </c>
      <c r="L408">
        <f>IF(実施計画様式!L408="",0,IFERROR(VLOOKUP(実施計画様式!L408,―!$M$2:$N$2,2,FALSE),"error"))</f>
        <v>0</v>
      </c>
      <c r="M408">
        <f>IFERROR(VLOOKUP(実施計画様式!M408,―!O:P,2,FALSE),0)</f>
        <v>0</v>
      </c>
      <c r="N408">
        <f>IF(実施計画様式!N408="",0,IFERROR(VLOOKUP(実施計画様式!N408,―!$O$1:$P$12,2,FALSE),"error"))</f>
        <v>0</v>
      </c>
      <c r="O408">
        <f>IF(実施計画様式!O408="",0,IFERROR(VLOOKUP(実施計画様式!O408,―!$O$1:$P$12,2,FALSE),"error"))</f>
        <v>0</v>
      </c>
      <c r="P408">
        <f>IF(実施計画様式!P408="",0,IFERROR(VLOOKUP(実施計画様式!P408,―!$O$1:$P$12,2,FALSE),"error"))</f>
        <v>0</v>
      </c>
      <c r="Q408">
        <f>IF(実施計画様式!Q408="",0,1)</f>
        <v>0</v>
      </c>
      <c r="R408" t="s">
        <v>7625</v>
      </c>
      <c r="S408" t="s">
        <v>7625</v>
      </c>
      <c r="T408">
        <f>IF(実施計画様式!T408="",0,1)</f>
        <v>0</v>
      </c>
      <c r="U408">
        <f>IF(実施計画様式!U408="",0,1)</f>
        <v>0</v>
      </c>
      <c r="V408">
        <f>IF(実施計画様式!V408="",0,1)</f>
        <v>0</v>
      </c>
      <c r="W408">
        <f>IF(実施計画様式!W408="",0,1)</f>
        <v>0</v>
      </c>
      <c r="X408">
        <f>IF(実施計画様式!X408="",0,1)</f>
        <v>0</v>
      </c>
      <c r="Y408">
        <f>IF(実施計画様式!Y408="",0,1)</f>
        <v>0</v>
      </c>
      <c r="Z408">
        <f>IF(実施計画様式!Z408="",0,1)</f>
        <v>0</v>
      </c>
      <c r="AA408">
        <f>IF(実施計画様式!AA408="",0,1)</f>
        <v>0</v>
      </c>
      <c r="AB408">
        <f>IF(実施計画様式!AB408="",0,IFERROR(VLOOKUP(実施計画様式!AB408,―!$Q$2:$R$3,2,FALSE),"error"))</f>
        <v>0</v>
      </c>
      <c r="AC408">
        <f>IF(実施計画様式!AC408="",0,IFERROR(VLOOKUP(実施計画様式!AC408,―!$S$2:$T$3,2,FALSE),"error"))</f>
        <v>0</v>
      </c>
      <c r="AD408">
        <f>IF(実施計画様式!AD408="",0,IFERROR(VLOOKUP(実施計画様式!AD408,―!$U$2:$V$3,2,FALSE),"error"))</f>
        <v>0</v>
      </c>
      <c r="AE408">
        <f>IF(実施計画様式!AE408="",0,IFERROR(VLOOKUP(実施計画様式!AE408,―!$W$2:$X$3,2,FALSE),"error"))</f>
        <v>0</v>
      </c>
      <c r="AF408">
        <f>IF(実施計画様式!AF408="",0,IFERROR(VLOOKUP(実施計画様式!AF408,―!$AP$29:$AQ$29,2,FALSE),"error"))</f>
        <v>0</v>
      </c>
      <c r="AG408">
        <f>IF(実施計画様式!AG408="",0,IFERROR(VLOOKUP(実施計画様式!AG408,―!Y:Z,2,FALSE),"error"))</f>
        <v>0</v>
      </c>
      <c r="AH408">
        <f>IF(実施計画様式!AH408="",0,IFERROR(VLOOKUP(実施計画様式!AH408,―!AA:AB,2,FALSE),"error"))</f>
        <v>0</v>
      </c>
      <c r="AI408">
        <f>IF(実施計画様式!AI408="",0,IFERROR(VLOOKUP(実施計画様式!AI408,―!AN:AO,2,FALSE),"error"))</f>
        <v>0</v>
      </c>
      <c r="AJ408">
        <f>IF(実施計画様式!AJ408="",0,IFERROR(VLOOKUP(実施計画様式!AJ408,―!AN:AO,2,FALSE),"error"))</f>
        <v>0</v>
      </c>
      <c r="AK408">
        <f>IF(実施計画様式!AK408="",0,IFERROR(VLOOKUP(実施計画様式!AK408,―!AN:AO,2,FALSE),"error"))</f>
        <v>0</v>
      </c>
      <c r="AL408">
        <f>IF(実施計画様式!AL408="",0,1)</f>
        <v>0</v>
      </c>
      <c r="AM408">
        <f>IF(実施計画様式!AM408="",0,IFERROR(VLOOKUP(実施計画様式!AM408,―!$AP$10:$AQ$23,2,FALSE),"error"))</f>
        <v>0</v>
      </c>
      <c r="AN408">
        <f>IF(実施計画様式!AN408="",0,IFERROR(VLOOKUP(実施計画様式!AN408,―!$AP$39:$AQ$44,2,FALSE),"error"))</f>
        <v>0</v>
      </c>
      <c r="AO408">
        <f>IF(実施計画様式!AO408="",0,IFERROR(VLOOKUP(実施計画様式!AO408,参考資料1_対象分野リスト!$B$2:$C$46,2,FALSE),"error"))</f>
        <v>0</v>
      </c>
      <c r="AP408">
        <f>IF(実施計画様式!AP408="",0,IFERROR(VLOOKUP(実施計画様式!AP408,参考資料1_対象分野リスト!$B$2:$C$46,2,FALSE),"error"))</f>
        <v>0</v>
      </c>
      <c r="AQ408">
        <f>IF(実施計画様式!AQ408="",0,IFERROR(VLOOKUP(実施計画様式!AQ408,参考資料1_対象分野リスト!$B$2:$C$46,2,FALSE),"error"))</f>
        <v>0</v>
      </c>
      <c r="AR408">
        <f>IF(実施計画様式!AR408="",0,IFERROR(VLOOKUP(実施計画様式!AR408,参考資料1_対象分野リスト!$B$2:$C$46,2,FALSE),"error"))</f>
        <v>0</v>
      </c>
      <c r="AS408">
        <f>IF(実施計画様式!AS408="",0,IFERROR(VLOOKUP(実施計画様式!AS408,参考資料1_対象分野リスト!$E$5:$F$35,2,FALSE),"error"))</f>
        <v>0</v>
      </c>
      <c r="BB408">
        <f>IF(実施計画様式!BB408="",0,IFERROR(VLOOKUP(実施計画様式!BB408,―!AK:AL,2,FALSE),"error"))</f>
        <v>0</v>
      </c>
      <c r="BC408" t="str">
        <f t="shared" si="41"/>
        <v/>
      </c>
      <c r="BF408">
        <v>99</v>
      </c>
      <c r="BG408" t="str">
        <f t="shared" si="44"/>
        <v/>
      </c>
      <c r="BH408" t="str">
        <f>IF(AG408&gt;0,IF(VLOOKUP($B$62,―!$Y$2:$Z$25,2,FALSE)&lt;分岐管理シート!AG408,"予算化方法","予算化方法_未定なし"),"")</f>
        <v/>
      </c>
      <c r="BI408" t="str">
        <f t="shared" si="45"/>
        <v/>
      </c>
      <c r="BJ408" t="str">
        <f t="shared" si="46"/>
        <v/>
      </c>
      <c r="BK408" t="str">
        <f t="shared" si="47"/>
        <v/>
      </c>
      <c r="BL408" t="str">
        <f>_xlfn.IFNA(IF(AND(D408=1,M408=1),INDEX(―!$O$20:$P$26,MATCH(分岐管理シート!N408*100,―!$P$20:$P$26,0),1),""),"")</f>
        <v/>
      </c>
      <c r="BM408" t="str">
        <f>_xlfn.IFNA(IF(AND(D408=1,M408=1),INDEX(―!$O$17:$P$19,MATCH(9-分岐管理シート!N408-分岐管理シート!O408,―!$P$17:$P$19,0),1),""),"")</f>
        <v/>
      </c>
      <c r="BN408" t="str">
        <f>IF(AE408&lt;2,"",―!$AP$28)</f>
        <v/>
      </c>
      <c r="BO408" t="str">
        <f t="shared" si="43"/>
        <v/>
      </c>
      <c r="BP408" t="str">
        <f t="shared" si="48"/>
        <v/>
      </c>
      <c r="BR408">
        <f t="shared" si="42"/>
        <v>0</v>
      </c>
    </row>
    <row r="409" spans="3:70" x14ac:dyDescent="0.15">
      <c r="C409">
        <v>337</v>
      </c>
      <c r="D409" s="22">
        <f>IF(実施計画様式!D409="",0,IFERROR(VLOOKUP(実施計画様式!D409,―!A:B,2,FALSE),"error"))</f>
        <v>0</v>
      </c>
      <c r="E409">
        <f>IF(実施計画様式!E409="",0,IFERROR(VLOOKUP(実施計画様式!E409,―!$C$40:$D$47,2,FALSE),"error"))</f>
        <v>0</v>
      </c>
      <c r="F409">
        <f>IF(実施計画様式!F409="",0,IFERROR(VLOOKUP(実施計画様式!F409,―!$E$2:$F$2,2,FALSE),"error"))</f>
        <v>0</v>
      </c>
      <c r="G409">
        <f>IFERROR(VLOOKUP(実施計画様式!G409,―!$G$2:$H$2,2,FALSE),0)</f>
        <v>0</v>
      </c>
      <c r="H409">
        <f>IF(実施計画様式!H409="",0,1)</f>
        <v>0</v>
      </c>
      <c r="I409">
        <f>IF(実施計画様式!I409="",0,IFERROR(VLOOKUP(実施計画様式!I409,―!$I$2:$J$2,2,FALSE),"error"))</f>
        <v>0</v>
      </c>
      <c r="J409">
        <f>IF(実施計画様式!J409="",0,1)</f>
        <v>0</v>
      </c>
      <c r="K409">
        <f>IF(実施計画様式!K409="",0,IFERROR(VLOOKUP(実施計画様式!K409,―!K:L,2,FALSE),"error"))</f>
        <v>0</v>
      </c>
      <c r="L409">
        <f>IF(実施計画様式!L409="",0,IFERROR(VLOOKUP(実施計画様式!L409,―!$M$2:$N$2,2,FALSE),"error"))</f>
        <v>0</v>
      </c>
      <c r="M409">
        <f>IFERROR(VLOOKUP(実施計画様式!M409,―!O:P,2,FALSE),0)</f>
        <v>0</v>
      </c>
      <c r="N409">
        <f>IF(実施計画様式!N409="",0,IFERROR(VLOOKUP(実施計画様式!N409,―!$O$1:$P$12,2,FALSE),"error"))</f>
        <v>0</v>
      </c>
      <c r="O409">
        <f>IF(実施計画様式!O409="",0,IFERROR(VLOOKUP(実施計画様式!O409,―!$O$1:$P$12,2,FALSE),"error"))</f>
        <v>0</v>
      </c>
      <c r="P409">
        <f>IF(実施計画様式!P409="",0,IFERROR(VLOOKUP(実施計画様式!P409,―!$O$1:$P$12,2,FALSE),"error"))</f>
        <v>0</v>
      </c>
      <c r="Q409">
        <f>IF(実施計画様式!Q409="",0,1)</f>
        <v>0</v>
      </c>
      <c r="R409" t="s">
        <v>7625</v>
      </c>
      <c r="S409" t="s">
        <v>7625</v>
      </c>
      <c r="T409">
        <f>IF(実施計画様式!T409="",0,1)</f>
        <v>0</v>
      </c>
      <c r="U409">
        <f>IF(実施計画様式!U409="",0,1)</f>
        <v>0</v>
      </c>
      <c r="V409">
        <f>IF(実施計画様式!V409="",0,1)</f>
        <v>0</v>
      </c>
      <c r="W409">
        <f>IF(実施計画様式!W409="",0,1)</f>
        <v>0</v>
      </c>
      <c r="X409">
        <f>IF(実施計画様式!X409="",0,1)</f>
        <v>0</v>
      </c>
      <c r="Y409">
        <f>IF(実施計画様式!Y409="",0,1)</f>
        <v>0</v>
      </c>
      <c r="Z409">
        <f>IF(実施計画様式!Z409="",0,1)</f>
        <v>0</v>
      </c>
      <c r="AA409">
        <f>IF(実施計画様式!AA409="",0,1)</f>
        <v>0</v>
      </c>
      <c r="AB409">
        <f>IF(実施計画様式!AB409="",0,IFERROR(VLOOKUP(実施計画様式!AB409,―!$Q$2:$R$3,2,FALSE),"error"))</f>
        <v>0</v>
      </c>
      <c r="AC409">
        <f>IF(実施計画様式!AC409="",0,IFERROR(VLOOKUP(実施計画様式!AC409,―!$S$2:$T$3,2,FALSE),"error"))</f>
        <v>0</v>
      </c>
      <c r="AD409">
        <f>IF(実施計画様式!AD409="",0,IFERROR(VLOOKUP(実施計画様式!AD409,―!$U$2:$V$3,2,FALSE),"error"))</f>
        <v>0</v>
      </c>
      <c r="AE409">
        <f>IF(実施計画様式!AE409="",0,IFERROR(VLOOKUP(実施計画様式!AE409,―!$W$2:$X$3,2,FALSE),"error"))</f>
        <v>0</v>
      </c>
      <c r="AF409">
        <f>IF(実施計画様式!AF409="",0,IFERROR(VLOOKUP(実施計画様式!AF409,―!$AP$29:$AQ$29,2,FALSE),"error"))</f>
        <v>0</v>
      </c>
      <c r="AG409">
        <f>IF(実施計画様式!AG409="",0,IFERROR(VLOOKUP(実施計画様式!AG409,―!Y:Z,2,FALSE),"error"))</f>
        <v>0</v>
      </c>
      <c r="AH409">
        <f>IF(実施計画様式!AH409="",0,IFERROR(VLOOKUP(実施計画様式!AH409,―!AA:AB,2,FALSE),"error"))</f>
        <v>0</v>
      </c>
      <c r="AI409">
        <f>IF(実施計画様式!AI409="",0,IFERROR(VLOOKUP(実施計画様式!AI409,―!AN:AO,2,FALSE),"error"))</f>
        <v>0</v>
      </c>
      <c r="AJ409">
        <f>IF(実施計画様式!AJ409="",0,IFERROR(VLOOKUP(実施計画様式!AJ409,―!AN:AO,2,FALSE),"error"))</f>
        <v>0</v>
      </c>
      <c r="AK409">
        <f>IF(実施計画様式!AK409="",0,IFERROR(VLOOKUP(実施計画様式!AK409,―!AN:AO,2,FALSE),"error"))</f>
        <v>0</v>
      </c>
      <c r="AL409">
        <f>IF(実施計画様式!AL409="",0,1)</f>
        <v>0</v>
      </c>
      <c r="AM409">
        <f>IF(実施計画様式!AM409="",0,IFERROR(VLOOKUP(実施計画様式!AM409,―!$AP$10:$AQ$23,2,FALSE),"error"))</f>
        <v>0</v>
      </c>
      <c r="AN409">
        <f>IF(実施計画様式!AN409="",0,IFERROR(VLOOKUP(実施計画様式!AN409,―!$AP$39:$AQ$44,2,FALSE),"error"))</f>
        <v>0</v>
      </c>
      <c r="AO409">
        <f>IF(実施計画様式!AO409="",0,IFERROR(VLOOKUP(実施計画様式!AO409,参考資料1_対象分野リスト!$B$2:$C$46,2,FALSE),"error"))</f>
        <v>0</v>
      </c>
      <c r="AP409">
        <f>IF(実施計画様式!AP409="",0,IFERROR(VLOOKUP(実施計画様式!AP409,参考資料1_対象分野リスト!$B$2:$C$46,2,FALSE),"error"))</f>
        <v>0</v>
      </c>
      <c r="AQ409">
        <f>IF(実施計画様式!AQ409="",0,IFERROR(VLOOKUP(実施計画様式!AQ409,参考資料1_対象分野リスト!$B$2:$C$46,2,FALSE),"error"))</f>
        <v>0</v>
      </c>
      <c r="AR409">
        <f>IF(実施計画様式!AR409="",0,IFERROR(VLOOKUP(実施計画様式!AR409,参考資料1_対象分野リスト!$B$2:$C$46,2,FALSE),"error"))</f>
        <v>0</v>
      </c>
      <c r="AS409">
        <f>IF(実施計画様式!AS409="",0,IFERROR(VLOOKUP(実施計画様式!AS409,参考資料1_対象分野リスト!$E$5:$F$35,2,FALSE),"error"))</f>
        <v>0</v>
      </c>
      <c r="BB409">
        <f>IF(実施計画様式!BB409="",0,IFERROR(VLOOKUP(実施計画様式!BB409,―!AK:AL,2,FALSE),"error"))</f>
        <v>0</v>
      </c>
      <c r="BC409" t="str">
        <f t="shared" si="41"/>
        <v/>
      </c>
      <c r="BF409">
        <v>99</v>
      </c>
      <c r="BG409" t="str">
        <f t="shared" si="44"/>
        <v/>
      </c>
      <c r="BH409" t="str">
        <f>IF(AG409&gt;0,IF(VLOOKUP($B$62,―!$Y$2:$Z$25,2,FALSE)&lt;分岐管理シート!AG409,"予算化方法","予算化方法_未定なし"),"")</f>
        <v/>
      </c>
      <c r="BI409" t="str">
        <f t="shared" si="45"/>
        <v/>
      </c>
      <c r="BJ409" t="str">
        <f t="shared" si="46"/>
        <v/>
      </c>
      <c r="BK409" t="str">
        <f t="shared" si="47"/>
        <v/>
      </c>
      <c r="BL409" t="str">
        <f>_xlfn.IFNA(IF(AND(D409=1,M409=1),INDEX(―!$O$20:$P$26,MATCH(分岐管理シート!N409*100,―!$P$20:$P$26,0),1),""),"")</f>
        <v/>
      </c>
      <c r="BM409" t="str">
        <f>_xlfn.IFNA(IF(AND(D409=1,M409=1),INDEX(―!$O$17:$P$19,MATCH(9-分岐管理シート!N409-分岐管理シート!O409,―!$P$17:$P$19,0),1),""),"")</f>
        <v/>
      </c>
      <c r="BN409" t="str">
        <f>IF(AE409&lt;2,"",―!$AP$28)</f>
        <v/>
      </c>
      <c r="BO409" t="str">
        <f t="shared" si="43"/>
        <v/>
      </c>
      <c r="BP409" t="str">
        <f t="shared" si="48"/>
        <v/>
      </c>
      <c r="BR409">
        <f t="shared" si="42"/>
        <v>0</v>
      </c>
    </row>
    <row r="410" spans="3:70" x14ac:dyDescent="0.15">
      <c r="C410">
        <v>338</v>
      </c>
      <c r="D410" s="22">
        <f>IF(実施計画様式!D410="",0,IFERROR(VLOOKUP(実施計画様式!D410,―!A:B,2,FALSE),"error"))</f>
        <v>0</v>
      </c>
      <c r="E410">
        <f>IF(実施計画様式!E410="",0,IFERROR(VLOOKUP(実施計画様式!E410,―!$C$40:$D$47,2,FALSE),"error"))</f>
        <v>0</v>
      </c>
      <c r="F410">
        <f>IF(実施計画様式!F410="",0,IFERROR(VLOOKUP(実施計画様式!F410,―!$E$2:$F$2,2,FALSE),"error"))</f>
        <v>0</v>
      </c>
      <c r="G410">
        <f>IFERROR(VLOOKUP(実施計画様式!G410,―!$G$2:$H$2,2,FALSE),0)</f>
        <v>0</v>
      </c>
      <c r="H410">
        <f>IF(実施計画様式!H410="",0,1)</f>
        <v>0</v>
      </c>
      <c r="I410">
        <f>IF(実施計画様式!I410="",0,IFERROR(VLOOKUP(実施計画様式!I410,―!$I$2:$J$2,2,FALSE),"error"))</f>
        <v>0</v>
      </c>
      <c r="J410">
        <f>IF(実施計画様式!J410="",0,1)</f>
        <v>0</v>
      </c>
      <c r="K410">
        <f>IF(実施計画様式!K410="",0,IFERROR(VLOOKUP(実施計画様式!K410,―!K:L,2,FALSE),"error"))</f>
        <v>0</v>
      </c>
      <c r="L410">
        <f>IF(実施計画様式!L410="",0,IFERROR(VLOOKUP(実施計画様式!L410,―!$M$2:$N$2,2,FALSE),"error"))</f>
        <v>0</v>
      </c>
      <c r="M410">
        <f>IFERROR(VLOOKUP(実施計画様式!M410,―!O:P,2,FALSE),0)</f>
        <v>0</v>
      </c>
      <c r="N410">
        <f>IF(実施計画様式!N410="",0,IFERROR(VLOOKUP(実施計画様式!N410,―!$O$1:$P$12,2,FALSE),"error"))</f>
        <v>0</v>
      </c>
      <c r="O410">
        <f>IF(実施計画様式!O410="",0,IFERROR(VLOOKUP(実施計画様式!O410,―!$O$1:$P$12,2,FALSE),"error"))</f>
        <v>0</v>
      </c>
      <c r="P410">
        <f>IF(実施計画様式!P410="",0,IFERROR(VLOOKUP(実施計画様式!P410,―!$O$1:$P$12,2,FALSE),"error"))</f>
        <v>0</v>
      </c>
      <c r="Q410">
        <f>IF(実施計画様式!Q410="",0,1)</f>
        <v>0</v>
      </c>
      <c r="R410" t="s">
        <v>7625</v>
      </c>
      <c r="S410" t="s">
        <v>7625</v>
      </c>
      <c r="T410">
        <f>IF(実施計画様式!T410="",0,1)</f>
        <v>0</v>
      </c>
      <c r="U410">
        <f>IF(実施計画様式!U410="",0,1)</f>
        <v>0</v>
      </c>
      <c r="V410">
        <f>IF(実施計画様式!V410="",0,1)</f>
        <v>0</v>
      </c>
      <c r="W410">
        <f>IF(実施計画様式!W410="",0,1)</f>
        <v>0</v>
      </c>
      <c r="X410">
        <f>IF(実施計画様式!X410="",0,1)</f>
        <v>0</v>
      </c>
      <c r="Y410">
        <f>IF(実施計画様式!Y410="",0,1)</f>
        <v>0</v>
      </c>
      <c r="Z410">
        <f>IF(実施計画様式!Z410="",0,1)</f>
        <v>0</v>
      </c>
      <c r="AA410">
        <f>IF(実施計画様式!AA410="",0,1)</f>
        <v>0</v>
      </c>
      <c r="AB410">
        <f>IF(実施計画様式!AB410="",0,IFERROR(VLOOKUP(実施計画様式!AB410,―!$Q$2:$R$3,2,FALSE),"error"))</f>
        <v>0</v>
      </c>
      <c r="AC410">
        <f>IF(実施計画様式!AC410="",0,IFERROR(VLOOKUP(実施計画様式!AC410,―!$S$2:$T$3,2,FALSE),"error"))</f>
        <v>0</v>
      </c>
      <c r="AD410">
        <f>IF(実施計画様式!AD410="",0,IFERROR(VLOOKUP(実施計画様式!AD410,―!$U$2:$V$3,2,FALSE),"error"))</f>
        <v>0</v>
      </c>
      <c r="AE410">
        <f>IF(実施計画様式!AE410="",0,IFERROR(VLOOKUP(実施計画様式!AE410,―!$W$2:$X$3,2,FALSE),"error"))</f>
        <v>0</v>
      </c>
      <c r="AF410">
        <f>IF(実施計画様式!AF410="",0,IFERROR(VLOOKUP(実施計画様式!AF410,―!$AP$29:$AQ$29,2,FALSE),"error"))</f>
        <v>0</v>
      </c>
      <c r="AG410">
        <f>IF(実施計画様式!AG410="",0,IFERROR(VLOOKUP(実施計画様式!AG410,―!Y:Z,2,FALSE),"error"))</f>
        <v>0</v>
      </c>
      <c r="AH410">
        <f>IF(実施計画様式!AH410="",0,IFERROR(VLOOKUP(実施計画様式!AH410,―!AA:AB,2,FALSE),"error"))</f>
        <v>0</v>
      </c>
      <c r="AI410">
        <f>IF(実施計画様式!AI410="",0,IFERROR(VLOOKUP(実施計画様式!AI410,―!AN:AO,2,FALSE),"error"))</f>
        <v>0</v>
      </c>
      <c r="AJ410">
        <f>IF(実施計画様式!AJ410="",0,IFERROR(VLOOKUP(実施計画様式!AJ410,―!AN:AO,2,FALSE),"error"))</f>
        <v>0</v>
      </c>
      <c r="AK410">
        <f>IF(実施計画様式!AK410="",0,IFERROR(VLOOKUP(実施計画様式!AK410,―!AN:AO,2,FALSE),"error"))</f>
        <v>0</v>
      </c>
      <c r="AL410">
        <f>IF(実施計画様式!AL410="",0,1)</f>
        <v>0</v>
      </c>
      <c r="AM410">
        <f>IF(実施計画様式!AM410="",0,IFERROR(VLOOKUP(実施計画様式!AM410,―!$AP$10:$AQ$23,2,FALSE),"error"))</f>
        <v>0</v>
      </c>
      <c r="AN410">
        <f>IF(実施計画様式!AN410="",0,IFERROR(VLOOKUP(実施計画様式!AN410,―!$AP$39:$AQ$44,2,FALSE),"error"))</f>
        <v>0</v>
      </c>
      <c r="AO410">
        <f>IF(実施計画様式!AO410="",0,IFERROR(VLOOKUP(実施計画様式!AO410,参考資料1_対象分野リスト!$B$2:$C$46,2,FALSE),"error"))</f>
        <v>0</v>
      </c>
      <c r="AP410">
        <f>IF(実施計画様式!AP410="",0,IFERROR(VLOOKUP(実施計画様式!AP410,参考資料1_対象分野リスト!$B$2:$C$46,2,FALSE),"error"))</f>
        <v>0</v>
      </c>
      <c r="AQ410">
        <f>IF(実施計画様式!AQ410="",0,IFERROR(VLOOKUP(実施計画様式!AQ410,参考資料1_対象分野リスト!$B$2:$C$46,2,FALSE),"error"))</f>
        <v>0</v>
      </c>
      <c r="AR410">
        <f>IF(実施計画様式!AR410="",0,IFERROR(VLOOKUP(実施計画様式!AR410,参考資料1_対象分野リスト!$B$2:$C$46,2,FALSE),"error"))</f>
        <v>0</v>
      </c>
      <c r="AS410">
        <f>IF(実施計画様式!AS410="",0,IFERROR(VLOOKUP(実施計画様式!AS410,参考資料1_対象分野リスト!$E$5:$F$35,2,FALSE),"error"))</f>
        <v>0</v>
      </c>
      <c r="BB410">
        <f>IF(実施計画様式!BB410="",0,IFERROR(VLOOKUP(実施計画様式!BB410,―!AK:AL,2,FALSE),"error"))</f>
        <v>0</v>
      </c>
      <c r="BC410" t="str">
        <f t="shared" si="41"/>
        <v/>
      </c>
      <c r="BF410">
        <v>99</v>
      </c>
      <c r="BG410" t="str">
        <f t="shared" si="44"/>
        <v/>
      </c>
      <c r="BH410" t="str">
        <f>IF(AG410&gt;0,IF(VLOOKUP($B$62,―!$Y$2:$Z$25,2,FALSE)&lt;分岐管理シート!AG410,"予算化方法","予算化方法_未定なし"),"")</f>
        <v/>
      </c>
      <c r="BI410" t="str">
        <f t="shared" si="45"/>
        <v/>
      </c>
      <c r="BJ410" t="str">
        <f t="shared" si="46"/>
        <v/>
      </c>
      <c r="BK410" t="str">
        <f t="shared" si="47"/>
        <v/>
      </c>
      <c r="BL410" t="str">
        <f>_xlfn.IFNA(IF(AND(D410=1,M410=1),INDEX(―!$O$20:$P$26,MATCH(分岐管理シート!N410*100,―!$P$20:$P$26,0),1),""),"")</f>
        <v/>
      </c>
      <c r="BM410" t="str">
        <f>_xlfn.IFNA(IF(AND(D410=1,M410=1),INDEX(―!$O$17:$P$19,MATCH(9-分岐管理シート!N410-分岐管理シート!O410,―!$P$17:$P$19,0),1),""),"")</f>
        <v/>
      </c>
      <c r="BN410" t="str">
        <f>IF(AE410&lt;2,"",―!$AP$28)</f>
        <v/>
      </c>
      <c r="BO410" t="str">
        <f t="shared" si="43"/>
        <v/>
      </c>
      <c r="BP410" t="str">
        <f t="shared" si="48"/>
        <v/>
      </c>
      <c r="BR410">
        <f t="shared" si="42"/>
        <v>0</v>
      </c>
    </row>
    <row r="411" spans="3:70" x14ac:dyDescent="0.15">
      <c r="C411">
        <v>339</v>
      </c>
      <c r="D411" s="22">
        <f>IF(実施計画様式!D411="",0,IFERROR(VLOOKUP(実施計画様式!D411,―!A:B,2,FALSE),"error"))</f>
        <v>0</v>
      </c>
      <c r="E411">
        <f>IF(実施計画様式!E411="",0,IFERROR(VLOOKUP(実施計画様式!E411,―!$C$40:$D$47,2,FALSE),"error"))</f>
        <v>0</v>
      </c>
      <c r="F411">
        <f>IF(実施計画様式!F411="",0,IFERROR(VLOOKUP(実施計画様式!F411,―!$E$2:$F$2,2,FALSE),"error"))</f>
        <v>0</v>
      </c>
      <c r="G411">
        <f>IFERROR(VLOOKUP(実施計画様式!G411,―!$G$2:$H$2,2,FALSE),0)</f>
        <v>0</v>
      </c>
      <c r="H411">
        <f>IF(実施計画様式!H411="",0,1)</f>
        <v>0</v>
      </c>
      <c r="I411">
        <f>IF(実施計画様式!I411="",0,IFERROR(VLOOKUP(実施計画様式!I411,―!$I$2:$J$2,2,FALSE),"error"))</f>
        <v>0</v>
      </c>
      <c r="J411">
        <f>IF(実施計画様式!J411="",0,1)</f>
        <v>0</v>
      </c>
      <c r="K411">
        <f>IF(実施計画様式!K411="",0,IFERROR(VLOOKUP(実施計画様式!K411,―!K:L,2,FALSE),"error"))</f>
        <v>0</v>
      </c>
      <c r="L411">
        <f>IF(実施計画様式!L411="",0,IFERROR(VLOOKUP(実施計画様式!L411,―!$M$2:$N$2,2,FALSE),"error"))</f>
        <v>0</v>
      </c>
      <c r="M411">
        <f>IFERROR(VLOOKUP(実施計画様式!M411,―!O:P,2,FALSE),0)</f>
        <v>0</v>
      </c>
      <c r="N411">
        <f>IF(実施計画様式!N411="",0,IFERROR(VLOOKUP(実施計画様式!N411,―!$O$1:$P$12,2,FALSE),"error"))</f>
        <v>0</v>
      </c>
      <c r="O411">
        <f>IF(実施計画様式!O411="",0,IFERROR(VLOOKUP(実施計画様式!O411,―!$O$1:$P$12,2,FALSE),"error"))</f>
        <v>0</v>
      </c>
      <c r="P411">
        <f>IF(実施計画様式!P411="",0,IFERROR(VLOOKUP(実施計画様式!P411,―!$O$1:$P$12,2,FALSE),"error"))</f>
        <v>0</v>
      </c>
      <c r="Q411">
        <f>IF(実施計画様式!Q411="",0,1)</f>
        <v>0</v>
      </c>
      <c r="R411" t="s">
        <v>7625</v>
      </c>
      <c r="S411" t="s">
        <v>7625</v>
      </c>
      <c r="T411">
        <f>IF(実施計画様式!T411="",0,1)</f>
        <v>0</v>
      </c>
      <c r="U411">
        <f>IF(実施計画様式!U411="",0,1)</f>
        <v>0</v>
      </c>
      <c r="V411">
        <f>IF(実施計画様式!V411="",0,1)</f>
        <v>0</v>
      </c>
      <c r="W411">
        <f>IF(実施計画様式!W411="",0,1)</f>
        <v>0</v>
      </c>
      <c r="X411">
        <f>IF(実施計画様式!X411="",0,1)</f>
        <v>0</v>
      </c>
      <c r="Y411">
        <f>IF(実施計画様式!Y411="",0,1)</f>
        <v>0</v>
      </c>
      <c r="Z411">
        <f>IF(実施計画様式!Z411="",0,1)</f>
        <v>0</v>
      </c>
      <c r="AA411">
        <f>IF(実施計画様式!AA411="",0,1)</f>
        <v>0</v>
      </c>
      <c r="AB411">
        <f>IF(実施計画様式!AB411="",0,IFERROR(VLOOKUP(実施計画様式!AB411,―!$Q$2:$R$3,2,FALSE),"error"))</f>
        <v>0</v>
      </c>
      <c r="AC411">
        <f>IF(実施計画様式!AC411="",0,IFERROR(VLOOKUP(実施計画様式!AC411,―!$S$2:$T$3,2,FALSE),"error"))</f>
        <v>0</v>
      </c>
      <c r="AD411">
        <f>IF(実施計画様式!AD411="",0,IFERROR(VLOOKUP(実施計画様式!AD411,―!$U$2:$V$3,2,FALSE),"error"))</f>
        <v>0</v>
      </c>
      <c r="AE411">
        <f>IF(実施計画様式!AE411="",0,IFERROR(VLOOKUP(実施計画様式!AE411,―!$W$2:$X$3,2,FALSE),"error"))</f>
        <v>0</v>
      </c>
      <c r="AF411">
        <f>IF(実施計画様式!AF411="",0,IFERROR(VLOOKUP(実施計画様式!AF411,―!$AP$29:$AQ$29,2,FALSE),"error"))</f>
        <v>0</v>
      </c>
      <c r="AG411">
        <f>IF(実施計画様式!AG411="",0,IFERROR(VLOOKUP(実施計画様式!AG411,―!Y:Z,2,FALSE),"error"))</f>
        <v>0</v>
      </c>
      <c r="AH411">
        <f>IF(実施計画様式!AH411="",0,IFERROR(VLOOKUP(実施計画様式!AH411,―!AA:AB,2,FALSE),"error"))</f>
        <v>0</v>
      </c>
      <c r="AI411">
        <f>IF(実施計画様式!AI411="",0,IFERROR(VLOOKUP(実施計画様式!AI411,―!AN:AO,2,FALSE),"error"))</f>
        <v>0</v>
      </c>
      <c r="AJ411">
        <f>IF(実施計画様式!AJ411="",0,IFERROR(VLOOKUP(実施計画様式!AJ411,―!AN:AO,2,FALSE),"error"))</f>
        <v>0</v>
      </c>
      <c r="AK411">
        <f>IF(実施計画様式!AK411="",0,IFERROR(VLOOKUP(実施計画様式!AK411,―!AN:AO,2,FALSE),"error"))</f>
        <v>0</v>
      </c>
      <c r="AL411">
        <f>IF(実施計画様式!AL411="",0,1)</f>
        <v>0</v>
      </c>
      <c r="AM411">
        <f>IF(実施計画様式!AM411="",0,IFERROR(VLOOKUP(実施計画様式!AM411,―!$AP$10:$AQ$23,2,FALSE),"error"))</f>
        <v>0</v>
      </c>
      <c r="AN411">
        <f>IF(実施計画様式!AN411="",0,IFERROR(VLOOKUP(実施計画様式!AN411,―!$AP$39:$AQ$44,2,FALSE),"error"))</f>
        <v>0</v>
      </c>
      <c r="AO411">
        <f>IF(実施計画様式!AO411="",0,IFERROR(VLOOKUP(実施計画様式!AO411,参考資料1_対象分野リスト!$B$2:$C$46,2,FALSE),"error"))</f>
        <v>0</v>
      </c>
      <c r="AP411">
        <f>IF(実施計画様式!AP411="",0,IFERROR(VLOOKUP(実施計画様式!AP411,参考資料1_対象分野リスト!$B$2:$C$46,2,FALSE),"error"))</f>
        <v>0</v>
      </c>
      <c r="AQ411">
        <f>IF(実施計画様式!AQ411="",0,IFERROR(VLOOKUP(実施計画様式!AQ411,参考資料1_対象分野リスト!$B$2:$C$46,2,FALSE),"error"))</f>
        <v>0</v>
      </c>
      <c r="AR411">
        <f>IF(実施計画様式!AR411="",0,IFERROR(VLOOKUP(実施計画様式!AR411,参考資料1_対象分野リスト!$B$2:$C$46,2,FALSE),"error"))</f>
        <v>0</v>
      </c>
      <c r="AS411">
        <f>IF(実施計画様式!AS411="",0,IFERROR(VLOOKUP(実施計画様式!AS411,参考資料1_対象分野リスト!$E$5:$F$35,2,FALSE),"error"))</f>
        <v>0</v>
      </c>
      <c r="BB411">
        <f>IF(実施計画様式!BB411="",0,IFERROR(VLOOKUP(実施計画様式!BB411,―!AK:AL,2,FALSE),"error"))</f>
        <v>0</v>
      </c>
      <c r="BC411" t="str">
        <f t="shared" si="41"/>
        <v/>
      </c>
      <c r="BF411">
        <v>99</v>
      </c>
      <c r="BG411" t="str">
        <f t="shared" si="44"/>
        <v/>
      </c>
      <c r="BH411" t="str">
        <f>IF(AG411&gt;0,IF(VLOOKUP($B$62,―!$Y$2:$Z$25,2,FALSE)&lt;分岐管理シート!AG411,"予算化方法","予算化方法_未定なし"),"")</f>
        <v/>
      </c>
      <c r="BI411" t="str">
        <f t="shared" si="45"/>
        <v/>
      </c>
      <c r="BJ411" t="str">
        <f t="shared" si="46"/>
        <v/>
      </c>
      <c r="BK411" t="str">
        <f t="shared" si="47"/>
        <v/>
      </c>
      <c r="BL411" t="str">
        <f>_xlfn.IFNA(IF(AND(D411=1,M411=1),INDEX(―!$O$20:$P$26,MATCH(分岐管理シート!N411*100,―!$P$20:$P$26,0),1),""),"")</f>
        <v/>
      </c>
      <c r="BM411" t="str">
        <f>_xlfn.IFNA(IF(AND(D411=1,M411=1),INDEX(―!$O$17:$P$19,MATCH(9-分岐管理シート!N411-分岐管理シート!O411,―!$P$17:$P$19,0),1),""),"")</f>
        <v/>
      </c>
      <c r="BN411" t="str">
        <f>IF(AE411&lt;2,"",―!$AP$28)</f>
        <v/>
      </c>
      <c r="BO411" t="str">
        <f t="shared" si="43"/>
        <v/>
      </c>
      <c r="BP411" t="str">
        <f t="shared" si="48"/>
        <v/>
      </c>
      <c r="BR411">
        <f t="shared" si="42"/>
        <v>0</v>
      </c>
    </row>
    <row r="412" spans="3:70" x14ac:dyDescent="0.15">
      <c r="C412">
        <v>340</v>
      </c>
      <c r="D412" s="22">
        <f>IF(実施計画様式!D412="",0,IFERROR(VLOOKUP(実施計画様式!D412,―!A:B,2,FALSE),"error"))</f>
        <v>0</v>
      </c>
      <c r="E412">
        <f>IF(実施計画様式!E412="",0,IFERROR(VLOOKUP(実施計画様式!E412,―!$C$40:$D$47,2,FALSE),"error"))</f>
        <v>0</v>
      </c>
      <c r="F412">
        <f>IF(実施計画様式!F412="",0,IFERROR(VLOOKUP(実施計画様式!F412,―!$E$2:$F$2,2,FALSE),"error"))</f>
        <v>0</v>
      </c>
      <c r="G412">
        <f>IFERROR(VLOOKUP(実施計画様式!G412,―!$G$2:$H$2,2,FALSE),0)</f>
        <v>0</v>
      </c>
      <c r="H412">
        <f>IF(実施計画様式!H412="",0,1)</f>
        <v>0</v>
      </c>
      <c r="I412">
        <f>IF(実施計画様式!I412="",0,IFERROR(VLOOKUP(実施計画様式!I412,―!$I$2:$J$2,2,FALSE),"error"))</f>
        <v>0</v>
      </c>
      <c r="J412">
        <f>IF(実施計画様式!J412="",0,1)</f>
        <v>0</v>
      </c>
      <c r="K412">
        <f>IF(実施計画様式!K412="",0,IFERROR(VLOOKUP(実施計画様式!K412,―!K:L,2,FALSE),"error"))</f>
        <v>0</v>
      </c>
      <c r="L412">
        <f>IF(実施計画様式!L412="",0,IFERROR(VLOOKUP(実施計画様式!L412,―!$M$2:$N$2,2,FALSE),"error"))</f>
        <v>0</v>
      </c>
      <c r="M412">
        <f>IFERROR(VLOOKUP(実施計画様式!M412,―!O:P,2,FALSE),0)</f>
        <v>0</v>
      </c>
      <c r="N412">
        <f>IF(実施計画様式!N412="",0,IFERROR(VLOOKUP(実施計画様式!N412,―!$O$1:$P$12,2,FALSE),"error"))</f>
        <v>0</v>
      </c>
      <c r="O412">
        <f>IF(実施計画様式!O412="",0,IFERROR(VLOOKUP(実施計画様式!O412,―!$O$1:$P$12,2,FALSE),"error"))</f>
        <v>0</v>
      </c>
      <c r="P412">
        <f>IF(実施計画様式!P412="",0,IFERROR(VLOOKUP(実施計画様式!P412,―!$O$1:$P$12,2,FALSE),"error"))</f>
        <v>0</v>
      </c>
      <c r="Q412">
        <f>IF(実施計画様式!Q412="",0,1)</f>
        <v>0</v>
      </c>
      <c r="R412" t="s">
        <v>7625</v>
      </c>
      <c r="S412" t="s">
        <v>7625</v>
      </c>
      <c r="T412">
        <f>IF(実施計画様式!T412="",0,1)</f>
        <v>0</v>
      </c>
      <c r="U412">
        <f>IF(実施計画様式!U412="",0,1)</f>
        <v>0</v>
      </c>
      <c r="V412">
        <f>IF(実施計画様式!V412="",0,1)</f>
        <v>0</v>
      </c>
      <c r="W412">
        <f>IF(実施計画様式!W412="",0,1)</f>
        <v>0</v>
      </c>
      <c r="X412">
        <f>IF(実施計画様式!X412="",0,1)</f>
        <v>0</v>
      </c>
      <c r="Y412">
        <f>IF(実施計画様式!Y412="",0,1)</f>
        <v>0</v>
      </c>
      <c r="Z412">
        <f>IF(実施計画様式!Z412="",0,1)</f>
        <v>0</v>
      </c>
      <c r="AA412">
        <f>IF(実施計画様式!AA412="",0,1)</f>
        <v>0</v>
      </c>
      <c r="AB412">
        <f>IF(実施計画様式!AB412="",0,IFERROR(VLOOKUP(実施計画様式!AB412,―!$Q$2:$R$3,2,FALSE),"error"))</f>
        <v>0</v>
      </c>
      <c r="AC412">
        <f>IF(実施計画様式!AC412="",0,IFERROR(VLOOKUP(実施計画様式!AC412,―!$S$2:$T$3,2,FALSE),"error"))</f>
        <v>0</v>
      </c>
      <c r="AD412">
        <f>IF(実施計画様式!AD412="",0,IFERROR(VLOOKUP(実施計画様式!AD412,―!$U$2:$V$3,2,FALSE),"error"))</f>
        <v>0</v>
      </c>
      <c r="AE412">
        <f>IF(実施計画様式!AE412="",0,IFERROR(VLOOKUP(実施計画様式!AE412,―!$W$2:$X$3,2,FALSE),"error"))</f>
        <v>0</v>
      </c>
      <c r="AF412">
        <f>IF(実施計画様式!AF412="",0,IFERROR(VLOOKUP(実施計画様式!AF412,―!$AP$29:$AQ$29,2,FALSE),"error"))</f>
        <v>0</v>
      </c>
      <c r="AG412">
        <f>IF(実施計画様式!AG412="",0,IFERROR(VLOOKUP(実施計画様式!AG412,―!Y:Z,2,FALSE),"error"))</f>
        <v>0</v>
      </c>
      <c r="AH412">
        <f>IF(実施計画様式!AH412="",0,IFERROR(VLOOKUP(実施計画様式!AH412,―!AA:AB,2,FALSE),"error"))</f>
        <v>0</v>
      </c>
      <c r="AI412">
        <f>IF(実施計画様式!AI412="",0,IFERROR(VLOOKUP(実施計画様式!AI412,―!AN:AO,2,FALSE),"error"))</f>
        <v>0</v>
      </c>
      <c r="AJ412">
        <f>IF(実施計画様式!AJ412="",0,IFERROR(VLOOKUP(実施計画様式!AJ412,―!AN:AO,2,FALSE),"error"))</f>
        <v>0</v>
      </c>
      <c r="AK412">
        <f>IF(実施計画様式!AK412="",0,IFERROR(VLOOKUP(実施計画様式!AK412,―!AN:AO,2,FALSE),"error"))</f>
        <v>0</v>
      </c>
      <c r="AL412">
        <f>IF(実施計画様式!AL412="",0,1)</f>
        <v>0</v>
      </c>
      <c r="AM412">
        <f>IF(実施計画様式!AM412="",0,IFERROR(VLOOKUP(実施計画様式!AM412,―!$AP$10:$AQ$23,2,FALSE),"error"))</f>
        <v>0</v>
      </c>
      <c r="AN412">
        <f>IF(実施計画様式!AN412="",0,IFERROR(VLOOKUP(実施計画様式!AN412,―!$AP$39:$AQ$44,2,FALSE),"error"))</f>
        <v>0</v>
      </c>
      <c r="AO412">
        <f>IF(実施計画様式!AO412="",0,IFERROR(VLOOKUP(実施計画様式!AO412,参考資料1_対象分野リスト!$B$2:$C$46,2,FALSE),"error"))</f>
        <v>0</v>
      </c>
      <c r="AP412">
        <f>IF(実施計画様式!AP412="",0,IFERROR(VLOOKUP(実施計画様式!AP412,参考資料1_対象分野リスト!$B$2:$C$46,2,FALSE),"error"))</f>
        <v>0</v>
      </c>
      <c r="AQ412">
        <f>IF(実施計画様式!AQ412="",0,IFERROR(VLOOKUP(実施計画様式!AQ412,参考資料1_対象分野リスト!$B$2:$C$46,2,FALSE),"error"))</f>
        <v>0</v>
      </c>
      <c r="AR412">
        <f>IF(実施計画様式!AR412="",0,IFERROR(VLOOKUP(実施計画様式!AR412,参考資料1_対象分野リスト!$B$2:$C$46,2,FALSE),"error"))</f>
        <v>0</v>
      </c>
      <c r="AS412">
        <f>IF(実施計画様式!AS412="",0,IFERROR(VLOOKUP(実施計画様式!AS412,参考資料1_対象分野リスト!$E$5:$F$35,2,FALSE),"error"))</f>
        <v>0</v>
      </c>
      <c r="BB412">
        <f>IF(実施計画様式!BB412="",0,IFERROR(VLOOKUP(実施計画様式!BB412,―!AK:AL,2,FALSE),"error"))</f>
        <v>0</v>
      </c>
      <c r="BC412" t="str">
        <f t="shared" si="41"/>
        <v/>
      </c>
      <c r="BF412">
        <v>99</v>
      </c>
      <c r="BG412" t="str">
        <f t="shared" si="44"/>
        <v/>
      </c>
      <c r="BH412" t="str">
        <f>IF(AG412&gt;0,IF(VLOOKUP($B$62,―!$Y$2:$Z$25,2,FALSE)&lt;分岐管理シート!AG412,"予算化方法","予算化方法_未定なし"),"")</f>
        <v/>
      </c>
      <c r="BI412" t="str">
        <f t="shared" si="45"/>
        <v/>
      </c>
      <c r="BJ412" t="str">
        <f t="shared" si="46"/>
        <v/>
      </c>
      <c r="BK412" t="str">
        <f t="shared" si="47"/>
        <v/>
      </c>
      <c r="BL412" t="str">
        <f>_xlfn.IFNA(IF(AND(D412=1,M412=1),INDEX(―!$O$20:$P$26,MATCH(分岐管理シート!N412*100,―!$P$20:$P$26,0),1),""),"")</f>
        <v/>
      </c>
      <c r="BM412" t="str">
        <f>_xlfn.IFNA(IF(AND(D412=1,M412=1),INDEX(―!$O$17:$P$19,MATCH(9-分岐管理シート!N412-分岐管理シート!O412,―!$P$17:$P$19,0),1),""),"")</f>
        <v/>
      </c>
      <c r="BN412" t="str">
        <f>IF(AE412&lt;2,"",―!$AP$28)</f>
        <v/>
      </c>
      <c r="BO412" t="str">
        <f t="shared" si="43"/>
        <v/>
      </c>
      <c r="BP412" t="str">
        <f t="shared" si="48"/>
        <v/>
      </c>
      <c r="BR412">
        <f t="shared" si="42"/>
        <v>0</v>
      </c>
    </row>
    <row r="413" spans="3:70" x14ac:dyDescent="0.15">
      <c r="C413">
        <v>341</v>
      </c>
      <c r="D413" s="22">
        <f>IF(実施計画様式!D413="",0,IFERROR(VLOOKUP(実施計画様式!D413,―!A:B,2,FALSE),"error"))</f>
        <v>0</v>
      </c>
      <c r="E413">
        <f>IF(実施計画様式!E413="",0,IFERROR(VLOOKUP(実施計画様式!E413,―!$C$40:$D$47,2,FALSE),"error"))</f>
        <v>0</v>
      </c>
      <c r="F413">
        <f>IF(実施計画様式!F413="",0,IFERROR(VLOOKUP(実施計画様式!F413,―!$E$2:$F$2,2,FALSE),"error"))</f>
        <v>0</v>
      </c>
      <c r="G413">
        <f>IFERROR(VLOOKUP(実施計画様式!G413,―!$G$2:$H$2,2,FALSE),0)</f>
        <v>0</v>
      </c>
      <c r="H413">
        <f>IF(実施計画様式!H413="",0,1)</f>
        <v>0</v>
      </c>
      <c r="I413">
        <f>IF(実施計画様式!I413="",0,IFERROR(VLOOKUP(実施計画様式!I413,―!$I$2:$J$2,2,FALSE),"error"))</f>
        <v>0</v>
      </c>
      <c r="J413">
        <f>IF(実施計画様式!J413="",0,1)</f>
        <v>0</v>
      </c>
      <c r="K413">
        <f>IF(実施計画様式!K413="",0,IFERROR(VLOOKUP(実施計画様式!K413,―!K:L,2,FALSE),"error"))</f>
        <v>0</v>
      </c>
      <c r="L413">
        <f>IF(実施計画様式!L413="",0,IFERROR(VLOOKUP(実施計画様式!L413,―!$M$2:$N$2,2,FALSE),"error"))</f>
        <v>0</v>
      </c>
      <c r="M413">
        <f>IFERROR(VLOOKUP(実施計画様式!M413,―!O:P,2,FALSE),0)</f>
        <v>0</v>
      </c>
      <c r="N413">
        <f>IF(実施計画様式!N413="",0,IFERROR(VLOOKUP(実施計画様式!N413,―!$O$1:$P$12,2,FALSE),"error"))</f>
        <v>0</v>
      </c>
      <c r="O413">
        <f>IF(実施計画様式!O413="",0,IFERROR(VLOOKUP(実施計画様式!O413,―!$O$1:$P$12,2,FALSE),"error"))</f>
        <v>0</v>
      </c>
      <c r="P413">
        <f>IF(実施計画様式!P413="",0,IFERROR(VLOOKUP(実施計画様式!P413,―!$O$1:$P$12,2,FALSE),"error"))</f>
        <v>0</v>
      </c>
      <c r="Q413">
        <f>IF(実施計画様式!Q413="",0,1)</f>
        <v>0</v>
      </c>
      <c r="R413" t="s">
        <v>7625</v>
      </c>
      <c r="S413" t="s">
        <v>7625</v>
      </c>
      <c r="T413">
        <f>IF(実施計画様式!T413="",0,1)</f>
        <v>0</v>
      </c>
      <c r="U413">
        <f>IF(実施計画様式!U413="",0,1)</f>
        <v>0</v>
      </c>
      <c r="V413">
        <f>IF(実施計画様式!V413="",0,1)</f>
        <v>0</v>
      </c>
      <c r="W413">
        <f>IF(実施計画様式!W413="",0,1)</f>
        <v>0</v>
      </c>
      <c r="X413">
        <f>IF(実施計画様式!X413="",0,1)</f>
        <v>0</v>
      </c>
      <c r="Y413">
        <f>IF(実施計画様式!Y413="",0,1)</f>
        <v>0</v>
      </c>
      <c r="Z413">
        <f>IF(実施計画様式!Z413="",0,1)</f>
        <v>0</v>
      </c>
      <c r="AA413">
        <f>IF(実施計画様式!AA413="",0,1)</f>
        <v>0</v>
      </c>
      <c r="AB413">
        <f>IF(実施計画様式!AB413="",0,IFERROR(VLOOKUP(実施計画様式!AB413,―!$Q$2:$R$3,2,FALSE),"error"))</f>
        <v>0</v>
      </c>
      <c r="AC413">
        <f>IF(実施計画様式!AC413="",0,IFERROR(VLOOKUP(実施計画様式!AC413,―!$S$2:$T$3,2,FALSE),"error"))</f>
        <v>0</v>
      </c>
      <c r="AD413">
        <f>IF(実施計画様式!AD413="",0,IFERROR(VLOOKUP(実施計画様式!AD413,―!$U$2:$V$3,2,FALSE),"error"))</f>
        <v>0</v>
      </c>
      <c r="AE413">
        <f>IF(実施計画様式!AE413="",0,IFERROR(VLOOKUP(実施計画様式!AE413,―!$W$2:$X$3,2,FALSE),"error"))</f>
        <v>0</v>
      </c>
      <c r="AF413">
        <f>IF(実施計画様式!AF413="",0,IFERROR(VLOOKUP(実施計画様式!AF413,―!$AP$29:$AQ$29,2,FALSE),"error"))</f>
        <v>0</v>
      </c>
      <c r="AG413">
        <f>IF(実施計画様式!AG413="",0,IFERROR(VLOOKUP(実施計画様式!AG413,―!Y:Z,2,FALSE),"error"))</f>
        <v>0</v>
      </c>
      <c r="AH413">
        <f>IF(実施計画様式!AH413="",0,IFERROR(VLOOKUP(実施計画様式!AH413,―!AA:AB,2,FALSE),"error"))</f>
        <v>0</v>
      </c>
      <c r="AI413">
        <f>IF(実施計画様式!AI413="",0,IFERROR(VLOOKUP(実施計画様式!AI413,―!AN:AO,2,FALSE),"error"))</f>
        <v>0</v>
      </c>
      <c r="AJ413">
        <f>IF(実施計画様式!AJ413="",0,IFERROR(VLOOKUP(実施計画様式!AJ413,―!AN:AO,2,FALSE),"error"))</f>
        <v>0</v>
      </c>
      <c r="AK413">
        <f>IF(実施計画様式!AK413="",0,IFERROR(VLOOKUP(実施計画様式!AK413,―!AN:AO,2,FALSE),"error"))</f>
        <v>0</v>
      </c>
      <c r="AL413">
        <f>IF(実施計画様式!AL413="",0,1)</f>
        <v>0</v>
      </c>
      <c r="AM413">
        <f>IF(実施計画様式!AM413="",0,IFERROR(VLOOKUP(実施計画様式!AM413,―!$AP$10:$AQ$23,2,FALSE),"error"))</f>
        <v>0</v>
      </c>
      <c r="AN413">
        <f>IF(実施計画様式!AN413="",0,IFERROR(VLOOKUP(実施計画様式!AN413,―!$AP$39:$AQ$44,2,FALSE),"error"))</f>
        <v>0</v>
      </c>
      <c r="AO413">
        <f>IF(実施計画様式!AO413="",0,IFERROR(VLOOKUP(実施計画様式!AO413,参考資料1_対象分野リスト!$B$2:$C$46,2,FALSE),"error"))</f>
        <v>0</v>
      </c>
      <c r="AP413">
        <f>IF(実施計画様式!AP413="",0,IFERROR(VLOOKUP(実施計画様式!AP413,参考資料1_対象分野リスト!$B$2:$C$46,2,FALSE),"error"))</f>
        <v>0</v>
      </c>
      <c r="AQ413">
        <f>IF(実施計画様式!AQ413="",0,IFERROR(VLOOKUP(実施計画様式!AQ413,参考資料1_対象分野リスト!$B$2:$C$46,2,FALSE),"error"))</f>
        <v>0</v>
      </c>
      <c r="AR413">
        <f>IF(実施計画様式!AR413="",0,IFERROR(VLOOKUP(実施計画様式!AR413,参考資料1_対象分野リスト!$B$2:$C$46,2,FALSE),"error"))</f>
        <v>0</v>
      </c>
      <c r="AS413">
        <f>IF(実施計画様式!AS413="",0,IFERROR(VLOOKUP(実施計画様式!AS413,参考資料1_対象分野リスト!$E$5:$F$35,2,FALSE),"error"))</f>
        <v>0</v>
      </c>
      <c r="BB413">
        <f>IF(実施計画様式!BB413="",0,IFERROR(VLOOKUP(実施計画様式!BB413,―!AK:AL,2,FALSE),"error"))</f>
        <v>0</v>
      </c>
      <c r="BC413" t="str">
        <f t="shared" si="41"/>
        <v/>
      </c>
      <c r="BF413">
        <v>99</v>
      </c>
      <c r="BG413" t="str">
        <f t="shared" si="44"/>
        <v/>
      </c>
      <c r="BH413" t="str">
        <f>IF(AG413&gt;0,IF(VLOOKUP($B$62,―!$Y$2:$Z$25,2,FALSE)&lt;分岐管理シート!AG413,"予算化方法","予算化方法_未定なし"),"")</f>
        <v/>
      </c>
      <c r="BI413" t="str">
        <f t="shared" si="45"/>
        <v/>
      </c>
      <c r="BJ413" t="str">
        <f t="shared" si="46"/>
        <v/>
      </c>
      <c r="BK413" t="str">
        <f t="shared" si="47"/>
        <v/>
      </c>
      <c r="BL413" t="str">
        <f>_xlfn.IFNA(IF(AND(D413=1,M413=1),INDEX(―!$O$20:$P$26,MATCH(分岐管理シート!N413*100,―!$P$20:$P$26,0),1),""),"")</f>
        <v/>
      </c>
      <c r="BM413" t="str">
        <f>_xlfn.IFNA(IF(AND(D413=1,M413=1),INDEX(―!$O$17:$P$19,MATCH(9-分岐管理シート!N413-分岐管理シート!O413,―!$P$17:$P$19,0),1),""),"")</f>
        <v/>
      </c>
      <c r="BN413" t="str">
        <f>IF(AE413&lt;2,"",―!$AP$28)</f>
        <v/>
      </c>
      <c r="BO413" t="str">
        <f t="shared" si="43"/>
        <v/>
      </c>
      <c r="BP413" t="str">
        <f t="shared" si="48"/>
        <v/>
      </c>
      <c r="BR413">
        <f t="shared" si="42"/>
        <v>0</v>
      </c>
    </row>
    <row r="414" spans="3:70" x14ac:dyDescent="0.15">
      <c r="C414">
        <v>342</v>
      </c>
      <c r="D414" s="22">
        <f>IF(実施計画様式!D414="",0,IFERROR(VLOOKUP(実施計画様式!D414,―!A:B,2,FALSE),"error"))</f>
        <v>0</v>
      </c>
      <c r="E414">
        <f>IF(実施計画様式!E414="",0,IFERROR(VLOOKUP(実施計画様式!E414,―!$C$40:$D$47,2,FALSE),"error"))</f>
        <v>0</v>
      </c>
      <c r="F414">
        <f>IF(実施計画様式!F414="",0,IFERROR(VLOOKUP(実施計画様式!F414,―!$E$2:$F$2,2,FALSE),"error"))</f>
        <v>0</v>
      </c>
      <c r="G414">
        <f>IFERROR(VLOOKUP(実施計画様式!G414,―!$G$2:$H$2,2,FALSE),0)</f>
        <v>0</v>
      </c>
      <c r="H414">
        <f>IF(実施計画様式!H414="",0,1)</f>
        <v>0</v>
      </c>
      <c r="I414">
        <f>IF(実施計画様式!I414="",0,IFERROR(VLOOKUP(実施計画様式!I414,―!$I$2:$J$2,2,FALSE),"error"))</f>
        <v>0</v>
      </c>
      <c r="J414">
        <f>IF(実施計画様式!J414="",0,1)</f>
        <v>0</v>
      </c>
      <c r="K414">
        <f>IF(実施計画様式!K414="",0,IFERROR(VLOOKUP(実施計画様式!K414,―!K:L,2,FALSE),"error"))</f>
        <v>0</v>
      </c>
      <c r="L414">
        <f>IF(実施計画様式!L414="",0,IFERROR(VLOOKUP(実施計画様式!L414,―!$M$2:$N$2,2,FALSE),"error"))</f>
        <v>0</v>
      </c>
      <c r="M414">
        <f>IFERROR(VLOOKUP(実施計画様式!M414,―!O:P,2,FALSE),0)</f>
        <v>0</v>
      </c>
      <c r="N414">
        <f>IF(実施計画様式!N414="",0,IFERROR(VLOOKUP(実施計画様式!N414,―!$O$1:$P$12,2,FALSE),"error"))</f>
        <v>0</v>
      </c>
      <c r="O414">
        <f>IF(実施計画様式!O414="",0,IFERROR(VLOOKUP(実施計画様式!O414,―!$O$1:$P$12,2,FALSE),"error"))</f>
        <v>0</v>
      </c>
      <c r="P414">
        <f>IF(実施計画様式!P414="",0,IFERROR(VLOOKUP(実施計画様式!P414,―!$O$1:$P$12,2,FALSE),"error"))</f>
        <v>0</v>
      </c>
      <c r="Q414">
        <f>IF(実施計画様式!Q414="",0,1)</f>
        <v>0</v>
      </c>
      <c r="R414" t="s">
        <v>7625</v>
      </c>
      <c r="S414" t="s">
        <v>7625</v>
      </c>
      <c r="T414">
        <f>IF(実施計画様式!T414="",0,1)</f>
        <v>0</v>
      </c>
      <c r="U414">
        <f>IF(実施計画様式!U414="",0,1)</f>
        <v>0</v>
      </c>
      <c r="V414">
        <f>IF(実施計画様式!V414="",0,1)</f>
        <v>0</v>
      </c>
      <c r="W414">
        <f>IF(実施計画様式!W414="",0,1)</f>
        <v>0</v>
      </c>
      <c r="X414">
        <f>IF(実施計画様式!X414="",0,1)</f>
        <v>0</v>
      </c>
      <c r="Y414">
        <f>IF(実施計画様式!Y414="",0,1)</f>
        <v>0</v>
      </c>
      <c r="Z414">
        <f>IF(実施計画様式!Z414="",0,1)</f>
        <v>0</v>
      </c>
      <c r="AA414">
        <f>IF(実施計画様式!AA414="",0,1)</f>
        <v>0</v>
      </c>
      <c r="AB414">
        <f>IF(実施計画様式!AB414="",0,IFERROR(VLOOKUP(実施計画様式!AB414,―!$Q$2:$R$3,2,FALSE),"error"))</f>
        <v>0</v>
      </c>
      <c r="AC414">
        <f>IF(実施計画様式!AC414="",0,IFERROR(VLOOKUP(実施計画様式!AC414,―!$S$2:$T$3,2,FALSE),"error"))</f>
        <v>0</v>
      </c>
      <c r="AD414">
        <f>IF(実施計画様式!AD414="",0,IFERROR(VLOOKUP(実施計画様式!AD414,―!$U$2:$V$3,2,FALSE),"error"))</f>
        <v>0</v>
      </c>
      <c r="AE414">
        <f>IF(実施計画様式!AE414="",0,IFERROR(VLOOKUP(実施計画様式!AE414,―!$W$2:$X$3,2,FALSE),"error"))</f>
        <v>0</v>
      </c>
      <c r="AF414">
        <f>IF(実施計画様式!AF414="",0,IFERROR(VLOOKUP(実施計画様式!AF414,―!$AP$29:$AQ$29,2,FALSE),"error"))</f>
        <v>0</v>
      </c>
      <c r="AG414">
        <f>IF(実施計画様式!AG414="",0,IFERROR(VLOOKUP(実施計画様式!AG414,―!Y:Z,2,FALSE),"error"))</f>
        <v>0</v>
      </c>
      <c r="AH414">
        <f>IF(実施計画様式!AH414="",0,IFERROR(VLOOKUP(実施計画様式!AH414,―!AA:AB,2,FALSE),"error"))</f>
        <v>0</v>
      </c>
      <c r="AI414">
        <f>IF(実施計画様式!AI414="",0,IFERROR(VLOOKUP(実施計画様式!AI414,―!AN:AO,2,FALSE),"error"))</f>
        <v>0</v>
      </c>
      <c r="AJ414">
        <f>IF(実施計画様式!AJ414="",0,IFERROR(VLOOKUP(実施計画様式!AJ414,―!AN:AO,2,FALSE),"error"))</f>
        <v>0</v>
      </c>
      <c r="AK414">
        <f>IF(実施計画様式!AK414="",0,IFERROR(VLOOKUP(実施計画様式!AK414,―!AN:AO,2,FALSE),"error"))</f>
        <v>0</v>
      </c>
      <c r="AL414">
        <f>IF(実施計画様式!AL414="",0,1)</f>
        <v>0</v>
      </c>
      <c r="AM414">
        <f>IF(実施計画様式!AM414="",0,IFERROR(VLOOKUP(実施計画様式!AM414,―!$AP$10:$AQ$23,2,FALSE),"error"))</f>
        <v>0</v>
      </c>
      <c r="AN414">
        <f>IF(実施計画様式!AN414="",0,IFERROR(VLOOKUP(実施計画様式!AN414,―!$AP$39:$AQ$44,2,FALSE),"error"))</f>
        <v>0</v>
      </c>
      <c r="AO414">
        <f>IF(実施計画様式!AO414="",0,IFERROR(VLOOKUP(実施計画様式!AO414,参考資料1_対象分野リスト!$B$2:$C$46,2,FALSE),"error"))</f>
        <v>0</v>
      </c>
      <c r="AP414">
        <f>IF(実施計画様式!AP414="",0,IFERROR(VLOOKUP(実施計画様式!AP414,参考資料1_対象分野リスト!$B$2:$C$46,2,FALSE),"error"))</f>
        <v>0</v>
      </c>
      <c r="AQ414">
        <f>IF(実施計画様式!AQ414="",0,IFERROR(VLOOKUP(実施計画様式!AQ414,参考資料1_対象分野リスト!$B$2:$C$46,2,FALSE),"error"))</f>
        <v>0</v>
      </c>
      <c r="AR414">
        <f>IF(実施計画様式!AR414="",0,IFERROR(VLOOKUP(実施計画様式!AR414,参考資料1_対象分野リスト!$B$2:$C$46,2,FALSE),"error"))</f>
        <v>0</v>
      </c>
      <c r="AS414">
        <f>IF(実施計画様式!AS414="",0,IFERROR(VLOOKUP(実施計画様式!AS414,参考資料1_対象分野リスト!$E$5:$F$35,2,FALSE),"error"))</f>
        <v>0</v>
      </c>
      <c r="BB414">
        <f>IF(実施計画様式!BB414="",0,IFERROR(VLOOKUP(実施計画様式!BB414,―!AK:AL,2,FALSE),"error"))</f>
        <v>0</v>
      </c>
      <c r="BC414" t="str">
        <f t="shared" si="41"/>
        <v/>
      </c>
      <c r="BF414">
        <v>99</v>
      </c>
      <c r="BG414" t="str">
        <f t="shared" si="44"/>
        <v/>
      </c>
      <c r="BH414" t="str">
        <f>IF(AG414&gt;0,IF(VLOOKUP($B$62,―!$Y$2:$Z$25,2,FALSE)&lt;分岐管理シート!AG414,"予算化方法","予算化方法_未定なし"),"")</f>
        <v/>
      </c>
      <c r="BI414" t="str">
        <f t="shared" si="45"/>
        <v/>
      </c>
      <c r="BJ414" t="str">
        <f t="shared" si="46"/>
        <v/>
      </c>
      <c r="BK414" t="str">
        <f t="shared" si="47"/>
        <v/>
      </c>
      <c r="BL414" t="str">
        <f>_xlfn.IFNA(IF(AND(D414=1,M414=1),INDEX(―!$O$20:$P$26,MATCH(分岐管理シート!N414*100,―!$P$20:$P$26,0),1),""),"")</f>
        <v/>
      </c>
      <c r="BM414" t="str">
        <f>_xlfn.IFNA(IF(AND(D414=1,M414=1),INDEX(―!$O$17:$P$19,MATCH(9-分岐管理シート!N414-分岐管理シート!O414,―!$P$17:$P$19,0),1),""),"")</f>
        <v/>
      </c>
      <c r="BN414" t="str">
        <f>IF(AE414&lt;2,"",―!$AP$28)</f>
        <v/>
      </c>
      <c r="BO414" t="str">
        <f t="shared" si="43"/>
        <v/>
      </c>
      <c r="BP414" t="str">
        <f t="shared" si="48"/>
        <v/>
      </c>
      <c r="BR414">
        <f t="shared" si="42"/>
        <v>0</v>
      </c>
    </row>
    <row r="415" spans="3:70" x14ac:dyDescent="0.15">
      <c r="C415">
        <v>343</v>
      </c>
      <c r="D415" s="22">
        <f>IF(実施計画様式!D415="",0,IFERROR(VLOOKUP(実施計画様式!D415,―!A:B,2,FALSE),"error"))</f>
        <v>0</v>
      </c>
      <c r="E415">
        <f>IF(実施計画様式!E415="",0,IFERROR(VLOOKUP(実施計画様式!E415,―!$C$40:$D$47,2,FALSE),"error"))</f>
        <v>0</v>
      </c>
      <c r="F415">
        <f>IF(実施計画様式!F415="",0,IFERROR(VLOOKUP(実施計画様式!F415,―!$E$2:$F$2,2,FALSE),"error"))</f>
        <v>0</v>
      </c>
      <c r="G415">
        <f>IFERROR(VLOOKUP(実施計画様式!G415,―!$G$2:$H$2,2,FALSE),0)</f>
        <v>0</v>
      </c>
      <c r="H415">
        <f>IF(実施計画様式!H415="",0,1)</f>
        <v>0</v>
      </c>
      <c r="I415">
        <f>IF(実施計画様式!I415="",0,IFERROR(VLOOKUP(実施計画様式!I415,―!$I$2:$J$2,2,FALSE),"error"))</f>
        <v>0</v>
      </c>
      <c r="J415">
        <f>IF(実施計画様式!J415="",0,1)</f>
        <v>0</v>
      </c>
      <c r="K415">
        <f>IF(実施計画様式!K415="",0,IFERROR(VLOOKUP(実施計画様式!K415,―!K:L,2,FALSE),"error"))</f>
        <v>0</v>
      </c>
      <c r="L415">
        <f>IF(実施計画様式!L415="",0,IFERROR(VLOOKUP(実施計画様式!L415,―!$M$2:$N$2,2,FALSE),"error"))</f>
        <v>0</v>
      </c>
      <c r="M415">
        <f>IFERROR(VLOOKUP(実施計画様式!M415,―!O:P,2,FALSE),0)</f>
        <v>0</v>
      </c>
      <c r="N415">
        <f>IF(実施計画様式!N415="",0,IFERROR(VLOOKUP(実施計画様式!N415,―!$O$1:$P$12,2,FALSE),"error"))</f>
        <v>0</v>
      </c>
      <c r="O415">
        <f>IF(実施計画様式!O415="",0,IFERROR(VLOOKUP(実施計画様式!O415,―!$O$1:$P$12,2,FALSE),"error"))</f>
        <v>0</v>
      </c>
      <c r="P415">
        <f>IF(実施計画様式!P415="",0,IFERROR(VLOOKUP(実施計画様式!P415,―!$O$1:$P$12,2,FALSE),"error"))</f>
        <v>0</v>
      </c>
      <c r="Q415">
        <f>IF(実施計画様式!Q415="",0,1)</f>
        <v>0</v>
      </c>
      <c r="R415" t="s">
        <v>7625</v>
      </c>
      <c r="S415" t="s">
        <v>7625</v>
      </c>
      <c r="T415">
        <f>IF(実施計画様式!T415="",0,1)</f>
        <v>0</v>
      </c>
      <c r="U415">
        <f>IF(実施計画様式!U415="",0,1)</f>
        <v>0</v>
      </c>
      <c r="V415">
        <f>IF(実施計画様式!V415="",0,1)</f>
        <v>0</v>
      </c>
      <c r="W415">
        <f>IF(実施計画様式!W415="",0,1)</f>
        <v>0</v>
      </c>
      <c r="X415">
        <f>IF(実施計画様式!X415="",0,1)</f>
        <v>0</v>
      </c>
      <c r="Y415">
        <f>IF(実施計画様式!Y415="",0,1)</f>
        <v>0</v>
      </c>
      <c r="Z415">
        <f>IF(実施計画様式!Z415="",0,1)</f>
        <v>0</v>
      </c>
      <c r="AA415">
        <f>IF(実施計画様式!AA415="",0,1)</f>
        <v>0</v>
      </c>
      <c r="AB415">
        <f>IF(実施計画様式!AB415="",0,IFERROR(VLOOKUP(実施計画様式!AB415,―!$Q$2:$R$3,2,FALSE),"error"))</f>
        <v>0</v>
      </c>
      <c r="AC415">
        <f>IF(実施計画様式!AC415="",0,IFERROR(VLOOKUP(実施計画様式!AC415,―!$S$2:$T$3,2,FALSE),"error"))</f>
        <v>0</v>
      </c>
      <c r="AD415">
        <f>IF(実施計画様式!AD415="",0,IFERROR(VLOOKUP(実施計画様式!AD415,―!$U$2:$V$3,2,FALSE),"error"))</f>
        <v>0</v>
      </c>
      <c r="AE415">
        <f>IF(実施計画様式!AE415="",0,IFERROR(VLOOKUP(実施計画様式!AE415,―!$W$2:$X$3,2,FALSE),"error"))</f>
        <v>0</v>
      </c>
      <c r="AF415">
        <f>IF(実施計画様式!AF415="",0,IFERROR(VLOOKUP(実施計画様式!AF415,―!$AP$29:$AQ$29,2,FALSE),"error"))</f>
        <v>0</v>
      </c>
      <c r="AG415">
        <f>IF(実施計画様式!AG415="",0,IFERROR(VLOOKUP(実施計画様式!AG415,―!Y:Z,2,FALSE),"error"))</f>
        <v>0</v>
      </c>
      <c r="AH415">
        <f>IF(実施計画様式!AH415="",0,IFERROR(VLOOKUP(実施計画様式!AH415,―!AA:AB,2,FALSE),"error"))</f>
        <v>0</v>
      </c>
      <c r="AI415">
        <f>IF(実施計画様式!AI415="",0,IFERROR(VLOOKUP(実施計画様式!AI415,―!AN:AO,2,FALSE),"error"))</f>
        <v>0</v>
      </c>
      <c r="AJ415">
        <f>IF(実施計画様式!AJ415="",0,IFERROR(VLOOKUP(実施計画様式!AJ415,―!AN:AO,2,FALSE),"error"))</f>
        <v>0</v>
      </c>
      <c r="AK415">
        <f>IF(実施計画様式!AK415="",0,IFERROR(VLOOKUP(実施計画様式!AK415,―!AN:AO,2,FALSE),"error"))</f>
        <v>0</v>
      </c>
      <c r="AL415">
        <f>IF(実施計画様式!AL415="",0,1)</f>
        <v>0</v>
      </c>
      <c r="AM415">
        <f>IF(実施計画様式!AM415="",0,IFERROR(VLOOKUP(実施計画様式!AM415,―!$AP$10:$AQ$23,2,FALSE),"error"))</f>
        <v>0</v>
      </c>
      <c r="AN415">
        <f>IF(実施計画様式!AN415="",0,IFERROR(VLOOKUP(実施計画様式!AN415,―!$AP$39:$AQ$44,2,FALSE),"error"))</f>
        <v>0</v>
      </c>
      <c r="AO415">
        <f>IF(実施計画様式!AO415="",0,IFERROR(VLOOKUP(実施計画様式!AO415,参考資料1_対象分野リスト!$B$2:$C$46,2,FALSE),"error"))</f>
        <v>0</v>
      </c>
      <c r="AP415">
        <f>IF(実施計画様式!AP415="",0,IFERROR(VLOOKUP(実施計画様式!AP415,参考資料1_対象分野リスト!$B$2:$C$46,2,FALSE),"error"))</f>
        <v>0</v>
      </c>
      <c r="AQ415">
        <f>IF(実施計画様式!AQ415="",0,IFERROR(VLOOKUP(実施計画様式!AQ415,参考資料1_対象分野リスト!$B$2:$C$46,2,FALSE),"error"))</f>
        <v>0</v>
      </c>
      <c r="AR415">
        <f>IF(実施計画様式!AR415="",0,IFERROR(VLOOKUP(実施計画様式!AR415,参考資料1_対象分野リスト!$B$2:$C$46,2,FALSE),"error"))</f>
        <v>0</v>
      </c>
      <c r="AS415">
        <f>IF(実施計画様式!AS415="",0,IFERROR(VLOOKUP(実施計画様式!AS415,参考資料1_対象分野リスト!$E$5:$F$35,2,FALSE),"error"))</f>
        <v>0</v>
      </c>
      <c r="BB415">
        <f>IF(実施計画様式!BB415="",0,IFERROR(VLOOKUP(実施計画様式!BB415,―!AK:AL,2,FALSE),"error"))</f>
        <v>0</v>
      </c>
      <c r="BC415" t="str">
        <f t="shared" si="41"/>
        <v/>
      </c>
      <c r="BF415">
        <v>99</v>
      </c>
      <c r="BG415" t="str">
        <f t="shared" si="44"/>
        <v/>
      </c>
      <c r="BH415" t="str">
        <f>IF(AG415&gt;0,IF(VLOOKUP($B$62,―!$Y$2:$Z$25,2,FALSE)&lt;分岐管理シート!AG415,"予算化方法","予算化方法_未定なし"),"")</f>
        <v/>
      </c>
      <c r="BI415" t="str">
        <f t="shared" si="45"/>
        <v/>
      </c>
      <c r="BJ415" t="str">
        <f t="shared" si="46"/>
        <v/>
      </c>
      <c r="BK415" t="str">
        <f t="shared" si="47"/>
        <v/>
      </c>
      <c r="BL415" t="str">
        <f>_xlfn.IFNA(IF(AND(D415=1,M415=1),INDEX(―!$O$20:$P$26,MATCH(分岐管理シート!N415*100,―!$P$20:$P$26,0),1),""),"")</f>
        <v/>
      </c>
      <c r="BM415" t="str">
        <f>_xlfn.IFNA(IF(AND(D415=1,M415=1),INDEX(―!$O$17:$P$19,MATCH(9-分岐管理シート!N415-分岐管理シート!O415,―!$P$17:$P$19,0),1),""),"")</f>
        <v/>
      </c>
      <c r="BN415" t="str">
        <f>IF(AE415&lt;2,"",―!$AP$28)</f>
        <v/>
      </c>
      <c r="BO415" t="str">
        <f t="shared" si="43"/>
        <v/>
      </c>
      <c r="BP415" t="str">
        <f t="shared" si="48"/>
        <v/>
      </c>
      <c r="BR415">
        <f t="shared" si="42"/>
        <v>0</v>
      </c>
    </row>
    <row r="416" spans="3:70" x14ac:dyDescent="0.15">
      <c r="C416">
        <v>344</v>
      </c>
      <c r="D416" s="22">
        <f>IF(実施計画様式!D416="",0,IFERROR(VLOOKUP(実施計画様式!D416,―!A:B,2,FALSE),"error"))</f>
        <v>0</v>
      </c>
      <c r="E416">
        <f>IF(実施計画様式!E416="",0,IFERROR(VLOOKUP(実施計画様式!E416,―!$C$40:$D$47,2,FALSE),"error"))</f>
        <v>0</v>
      </c>
      <c r="F416">
        <f>IF(実施計画様式!F416="",0,IFERROR(VLOOKUP(実施計画様式!F416,―!$E$2:$F$2,2,FALSE),"error"))</f>
        <v>0</v>
      </c>
      <c r="G416">
        <f>IFERROR(VLOOKUP(実施計画様式!G416,―!$G$2:$H$2,2,FALSE),0)</f>
        <v>0</v>
      </c>
      <c r="H416">
        <f>IF(実施計画様式!H416="",0,1)</f>
        <v>0</v>
      </c>
      <c r="I416">
        <f>IF(実施計画様式!I416="",0,IFERROR(VLOOKUP(実施計画様式!I416,―!$I$2:$J$2,2,FALSE),"error"))</f>
        <v>0</v>
      </c>
      <c r="J416">
        <f>IF(実施計画様式!J416="",0,1)</f>
        <v>0</v>
      </c>
      <c r="K416">
        <f>IF(実施計画様式!K416="",0,IFERROR(VLOOKUP(実施計画様式!K416,―!K:L,2,FALSE),"error"))</f>
        <v>0</v>
      </c>
      <c r="L416">
        <f>IF(実施計画様式!L416="",0,IFERROR(VLOOKUP(実施計画様式!L416,―!$M$2:$N$2,2,FALSE),"error"))</f>
        <v>0</v>
      </c>
      <c r="M416">
        <f>IFERROR(VLOOKUP(実施計画様式!M416,―!O:P,2,FALSE),0)</f>
        <v>0</v>
      </c>
      <c r="N416">
        <f>IF(実施計画様式!N416="",0,IFERROR(VLOOKUP(実施計画様式!N416,―!$O$1:$P$12,2,FALSE),"error"))</f>
        <v>0</v>
      </c>
      <c r="O416">
        <f>IF(実施計画様式!O416="",0,IFERROR(VLOOKUP(実施計画様式!O416,―!$O$1:$P$12,2,FALSE),"error"))</f>
        <v>0</v>
      </c>
      <c r="P416">
        <f>IF(実施計画様式!P416="",0,IFERROR(VLOOKUP(実施計画様式!P416,―!$O$1:$P$12,2,FALSE),"error"))</f>
        <v>0</v>
      </c>
      <c r="Q416">
        <f>IF(実施計画様式!Q416="",0,1)</f>
        <v>0</v>
      </c>
      <c r="R416" t="s">
        <v>7625</v>
      </c>
      <c r="S416" t="s">
        <v>7625</v>
      </c>
      <c r="T416">
        <f>IF(実施計画様式!T416="",0,1)</f>
        <v>0</v>
      </c>
      <c r="U416">
        <f>IF(実施計画様式!U416="",0,1)</f>
        <v>0</v>
      </c>
      <c r="V416">
        <f>IF(実施計画様式!V416="",0,1)</f>
        <v>0</v>
      </c>
      <c r="W416">
        <f>IF(実施計画様式!W416="",0,1)</f>
        <v>0</v>
      </c>
      <c r="X416">
        <f>IF(実施計画様式!X416="",0,1)</f>
        <v>0</v>
      </c>
      <c r="Y416">
        <f>IF(実施計画様式!Y416="",0,1)</f>
        <v>0</v>
      </c>
      <c r="Z416">
        <f>IF(実施計画様式!Z416="",0,1)</f>
        <v>0</v>
      </c>
      <c r="AA416">
        <f>IF(実施計画様式!AA416="",0,1)</f>
        <v>0</v>
      </c>
      <c r="AB416">
        <f>IF(実施計画様式!AB416="",0,IFERROR(VLOOKUP(実施計画様式!AB416,―!$Q$2:$R$3,2,FALSE),"error"))</f>
        <v>0</v>
      </c>
      <c r="AC416">
        <f>IF(実施計画様式!AC416="",0,IFERROR(VLOOKUP(実施計画様式!AC416,―!$S$2:$T$3,2,FALSE),"error"))</f>
        <v>0</v>
      </c>
      <c r="AD416">
        <f>IF(実施計画様式!AD416="",0,IFERROR(VLOOKUP(実施計画様式!AD416,―!$U$2:$V$3,2,FALSE),"error"))</f>
        <v>0</v>
      </c>
      <c r="AE416">
        <f>IF(実施計画様式!AE416="",0,IFERROR(VLOOKUP(実施計画様式!AE416,―!$W$2:$X$3,2,FALSE),"error"))</f>
        <v>0</v>
      </c>
      <c r="AF416">
        <f>IF(実施計画様式!AF416="",0,IFERROR(VLOOKUP(実施計画様式!AF416,―!$AP$29:$AQ$29,2,FALSE),"error"))</f>
        <v>0</v>
      </c>
      <c r="AG416">
        <f>IF(実施計画様式!AG416="",0,IFERROR(VLOOKUP(実施計画様式!AG416,―!Y:Z,2,FALSE),"error"))</f>
        <v>0</v>
      </c>
      <c r="AH416">
        <f>IF(実施計画様式!AH416="",0,IFERROR(VLOOKUP(実施計画様式!AH416,―!AA:AB,2,FALSE),"error"))</f>
        <v>0</v>
      </c>
      <c r="AI416">
        <f>IF(実施計画様式!AI416="",0,IFERROR(VLOOKUP(実施計画様式!AI416,―!AN:AO,2,FALSE),"error"))</f>
        <v>0</v>
      </c>
      <c r="AJ416">
        <f>IF(実施計画様式!AJ416="",0,IFERROR(VLOOKUP(実施計画様式!AJ416,―!AN:AO,2,FALSE),"error"))</f>
        <v>0</v>
      </c>
      <c r="AK416">
        <f>IF(実施計画様式!AK416="",0,IFERROR(VLOOKUP(実施計画様式!AK416,―!AN:AO,2,FALSE),"error"))</f>
        <v>0</v>
      </c>
      <c r="AL416">
        <f>IF(実施計画様式!AL416="",0,1)</f>
        <v>0</v>
      </c>
      <c r="AM416">
        <f>IF(実施計画様式!AM416="",0,IFERROR(VLOOKUP(実施計画様式!AM416,―!$AP$10:$AQ$23,2,FALSE),"error"))</f>
        <v>0</v>
      </c>
      <c r="AN416">
        <f>IF(実施計画様式!AN416="",0,IFERROR(VLOOKUP(実施計画様式!AN416,―!$AP$39:$AQ$44,2,FALSE),"error"))</f>
        <v>0</v>
      </c>
      <c r="AO416">
        <f>IF(実施計画様式!AO416="",0,IFERROR(VLOOKUP(実施計画様式!AO416,参考資料1_対象分野リスト!$B$2:$C$46,2,FALSE),"error"))</f>
        <v>0</v>
      </c>
      <c r="AP416">
        <f>IF(実施計画様式!AP416="",0,IFERROR(VLOOKUP(実施計画様式!AP416,参考資料1_対象分野リスト!$B$2:$C$46,2,FALSE),"error"))</f>
        <v>0</v>
      </c>
      <c r="AQ416">
        <f>IF(実施計画様式!AQ416="",0,IFERROR(VLOOKUP(実施計画様式!AQ416,参考資料1_対象分野リスト!$B$2:$C$46,2,FALSE),"error"))</f>
        <v>0</v>
      </c>
      <c r="AR416">
        <f>IF(実施計画様式!AR416="",0,IFERROR(VLOOKUP(実施計画様式!AR416,参考資料1_対象分野リスト!$B$2:$C$46,2,FALSE),"error"))</f>
        <v>0</v>
      </c>
      <c r="AS416">
        <f>IF(実施計画様式!AS416="",0,IFERROR(VLOOKUP(実施計画様式!AS416,参考資料1_対象分野リスト!$E$5:$F$35,2,FALSE),"error"))</f>
        <v>0</v>
      </c>
      <c r="BB416">
        <f>IF(実施計画様式!BB416="",0,IFERROR(VLOOKUP(実施計画様式!BB416,―!AK:AL,2,FALSE),"error"))</f>
        <v>0</v>
      </c>
      <c r="BC416" t="str">
        <f t="shared" si="41"/>
        <v/>
      </c>
      <c r="BF416">
        <v>99</v>
      </c>
      <c r="BG416" t="str">
        <f t="shared" si="44"/>
        <v/>
      </c>
      <c r="BH416" t="str">
        <f>IF(AG416&gt;0,IF(VLOOKUP($B$62,―!$Y$2:$Z$25,2,FALSE)&lt;分岐管理シート!AG416,"予算化方法","予算化方法_未定なし"),"")</f>
        <v/>
      </c>
      <c r="BI416" t="str">
        <f t="shared" si="45"/>
        <v/>
      </c>
      <c r="BJ416" t="str">
        <f t="shared" si="46"/>
        <v/>
      </c>
      <c r="BK416" t="str">
        <f t="shared" si="47"/>
        <v/>
      </c>
      <c r="BL416" t="str">
        <f>_xlfn.IFNA(IF(AND(D416=1,M416=1),INDEX(―!$O$20:$P$26,MATCH(分岐管理シート!N416*100,―!$P$20:$P$26,0),1),""),"")</f>
        <v/>
      </c>
      <c r="BM416" t="str">
        <f>_xlfn.IFNA(IF(AND(D416=1,M416=1),INDEX(―!$O$17:$P$19,MATCH(9-分岐管理シート!N416-分岐管理シート!O416,―!$P$17:$P$19,0),1),""),"")</f>
        <v/>
      </c>
      <c r="BN416" t="str">
        <f>IF(AE416&lt;2,"",―!$AP$28)</f>
        <v/>
      </c>
      <c r="BO416" t="str">
        <f t="shared" si="43"/>
        <v/>
      </c>
      <c r="BP416" t="str">
        <f t="shared" si="48"/>
        <v/>
      </c>
      <c r="BR416">
        <f t="shared" si="42"/>
        <v>0</v>
      </c>
    </row>
    <row r="417" spans="3:70" x14ac:dyDescent="0.15">
      <c r="C417">
        <v>345</v>
      </c>
      <c r="D417" s="22">
        <f>IF(実施計画様式!D417="",0,IFERROR(VLOOKUP(実施計画様式!D417,―!A:B,2,FALSE),"error"))</f>
        <v>0</v>
      </c>
      <c r="E417">
        <f>IF(実施計画様式!E417="",0,IFERROR(VLOOKUP(実施計画様式!E417,―!$C$40:$D$47,2,FALSE),"error"))</f>
        <v>0</v>
      </c>
      <c r="F417">
        <f>IF(実施計画様式!F417="",0,IFERROR(VLOOKUP(実施計画様式!F417,―!$E$2:$F$2,2,FALSE),"error"))</f>
        <v>0</v>
      </c>
      <c r="G417">
        <f>IFERROR(VLOOKUP(実施計画様式!G417,―!$G$2:$H$2,2,FALSE),0)</f>
        <v>0</v>
      </c>
      <c r="H417">
        <f>IF(実施計画様式!H417="",0,1)</f>
        <v>0</v>
      </c>
      <c r="I417">
        <f>IF(実施計画様式!I417="",0,IFERROR(VLOOKUP(実施計画様式!I417,―!$I$2:$J$2,2,FALSE),"error"))</f>
        <v>0</v>
      </c>
      <c r="J417">
        <f>IF(実施計画様式!J417="",0,1)</f>
        <v>0</v>
      </c>
      <c r="K417">
        <f>IF(実施計画様式!K417="",0,IFERROR(VLOOKUP(実施計画様式!K417,―!K:L,2,FALSE),"error"))</f>
        <v>0</v>
      </c>
      <c r="L417">
        <f>IF(実施計画様式!L417="",0,IFERROR(VLOOKUP(実施計画様式!L417,―!$M$2:$N$2,2,FALSE),"error"))</f>
        <v>0</v>
      </c>
      <c r="M417">
        <f>IFERROR(VLOOKUP(実施計画様式!M417,―!O:P,2,FALSE),0)</f>
        <v>0</v>
      </c>
      <c r="N417">
        <f>IF(実施計画様式!N417="",0,IFERROR(VLOOKUP(実施計画様式!N417,―!$O$1:$P$12,2,FALSE),"error"))</f>
        <v>0</v>
      </c>
      <c r="O417">
        <f>IF(実施計画様式!O417="",0,IFERROR(VLOOKUP(実施計画様式!O417,―!$O$1:$P$12,2,FALSE),"error"))</f>
        <v>0</v>
      </c>
      <c r="P417">
        <f>IF(実施計画様式!P417="",0,IFERROR(VLOOKUP(実施計画様式!P417,―!$O$1:$P$12,2,FALSE),"error"))</f>
        <v>0</v>
      </c>
      <c r="Q417">
        <f>IF(実施計画様式!Q417="",0,1)</f>
        <v>0</v>
      </c>
      <c r="R417" t="s">
        <v>7625</v>
      </c>
      <c r="S417" t="s">
        <v>7625</v>
      </c>
      <c r="T417">
        <f>IF(実施計画様式!T417="",0,1)</f>
        <v>0</v>
      </c>
      <c r="U417">
        <f>IF(実施計画様式!U417="",0,1)</f>
        <v>0</v>
      </c>
      <c r="V417">
        <f>IF(実施計画様式!V417="",0,1)</f>
        <v>0</v>
      </c>
      <c r="W417">
        <f>IF(実施計画様式!W417="",0,1)</f>
        <v>0</v>
      </c>
      <c r="X417">
        <f>IF(実施計画様式!X417="",0,1)</f>
        <v>0</v>
      </c>
      <c r="Y417">
        <f>IF(実施計画様式!Y417="",0,1)</f>
        <v>0</v>
      </c>
      <c r="Z417">
        <f>IF(実施計画様式!Z417="",0,1)</f>
        <v>0</v>
      </c>
      <c r="AA417">
        <f>IF(実施計画様式!AA417="",0,1)</f>
        <v>0</v>
      </c>
      <c r="AB417">
        <f>IF(実施計画様式!AB417="",0,IFERROR(VLOOKUP(実施計画様式!AB417,―!$Q$2:$R$3,2,FALSE),"error"))</f>
        <v>0</v>
      </c>
      <c r="AC417">
        <f>IF(実施計画様式!AC417="",0,IFERROR(VLOOKUP(実施計画様式!AC417,―!$S$2:$T$3,2,FALSE),"error"))</f>
        <v>0</v>
      </c>
      <c r="AD417">
        <f>IF(実施計画様式!AD417="",0,IFERROR(VLOOKUP(実施計画様式!AD417,―!$U$2:$V$3,2,FALSE),"error"))</f>
        <v>0</v>
      </c>
      <c r="AE417">
        <f>IF(実施計画様式!AE417="",0,IFERROR(VLOOKUP(実施計画様式!AE417,―!$W$2:$X$3,2,FALSE),"error"))</f>
        <v>0</v>
      </c>
      <c r="AF417">
        <f>IF(実施計画様式!AF417="",0,IFERROR(VLOOKUP(実施計画様式!AF417,―!$AP$29:$AQ$29,2,FALSE),"error"))</f>
        <v>0</v>
      </c>
      <c r="AG417">
        <f>IF(実施計画様式!AG417="",0,IFERROR(VLOOKUP(実施計画様式!AG417,―!Y:Z,2,FALSE),"error"))</f>
        <v>0</v>
      </c>
      <c r="AH417">
        <f>IF(実施計画様式!AH417="",0,IFERROR(VLOOKUP(実施計画様式!AH417,―!AA:AB,2,FALSE),"error"))</f>
        <v>0</v>
      </c>
      <c r="AI417">
        <f>IF(実施計画様式!AI417="",0,IFERROR(VLOOKUP(実施計画様式!AI417,―!AN:AO,2,FALSE),"error"))</f>
        <v>0</v>
      </c>
      <c r="AJ417">
        <f>IF(実施計画様式!AJ417="",0,IFERROR(VLOOKUP(実施計画様式!AJ417,―!AN:AO,2,FALSE),"error"))</f>
        <v>0</v>
      </c>
      <c r="AK417">
        <f>IF(実施計画様式!AK417="",0,IFERROR(VLOOKUP(実施計画様式!AK417,―!AN:AO,2,FALSE),"error"))</f>
        <v>0</v>
      </c>
      <c r="AL417">
        <f>IF(実施計画様式!AL417="",0,1)</f>
        <v>0</v>
      </c>
      <c r="AM417">
        <f>IF(実施計画様式!AM417="",0,IFERROR(VLOOKUP(実施計画様式!AM417,―!$AP$10:$AQ$23,2,FALSE),"error"))</f>
        <v>0</v>
      </c>
      <c r="AN417">
        <f>IF(実施計画様式!AN417="",0,IFERROR(VLOOKUP(実施計画様式!AN417,―!$AP$39:$AQ$44,2,FALSE),"error"))</f>
        <v>0</v>
      </c>
      <c r="AO417">
        <f>IF(実施計画様式!AO417="",0,IFERROR(VLOOKUP(実施計画様式!AO417,参考資料1_対象分野リスト!$B$2:$C$46,2,FALSE),"error"))</f>
        <v>0</v>
      </c>
      <c r="AP417">
        <f>IF(実施計画様式!AP417="",0,IFERROR(VLOOKUP(実施計画様式!AP417,参考資料1_対象分野リスト!$B$2:$C$46,2,FALSE),"error"))</f>
        <v>0</v>
      </c>
      <c r="AQ417">
        <f>IF(実施計画様式!AQ417="",0,IFERROR(VLOOKUP(実施計画様式!AQ417,参考資料1_対象分野リスト!$B$2:$C$46,2,FALSE),"error"))</f>
        <v>0</v>
      </c>
      <c r="AR417">
        <f>IF(実施計画様式!AR417="",0,IFERROR(VLOOKUP(実施計画様式!AR417,参考資料1_対象分野リスト!$B$2:$C$46,2,FALSE),"error"))</f>
        <v>0</v>
      </c>
      <c r="AS417">
        <f>IF(実施計画様式!AS417="",0,IFERROR(VLOOKUP(実施計画様式!AS417,参考資料1_対象分野リスト!$E$5:$F$35,2,FALSE),"error"))</f>
        <v>0</v>
      </c>
      <c r="BB417">
        <f>IF(実施計画様式!BB417="",0,IFERROR(VLOOKUP(実施計画様式!BB417,―!AK:AL,2,FALSE),"error"))</f>
        <v>0</v>
      </c>
      <c r="BC417" t="str">
        <f t="shared" si="41"/>
        <v/>
      </c>
      <c r="BF417">
        <v>99</v>
      </c>
      <c r="BG417" t="str">
        <f t="shared" si="44"/>
        <v/>
      </c>
      <c r="BH417" t="str">
        <f>IF(AG417&gt;0,IF(VLOOKUP($B$62,―!$Y$2:$Z$25,2,FALSE)&lt;分岐管理シート!AG417,"予算化方法","予算化方法_未定なし"),"")</f>
        <v/>
      </c>
      <c r="BI417" t="str">
        <f t="shared" si="45"/>
        <v/>
      </c>
      <c r="BJ417" t="str">
        <f t="shared" si="46"/>
        <v/>
      </c>
      <c r="BK417" t="str">
        <f t="shared" si="47"/>
        <v/>
      </c>
      <c r="BL417" t="str">
        <f>_xlfn.IFNA(IF(AND(D417=1,M417=1),INDEX(―!$O$20:$P$26,MATCH(分岐管理シート!N417*100,―!$P$20:$P$26,0),1),""),"")</f>
        <v/>
      </c>
      <c r="BM417" t="str">
        <f>_xlfn.IFNA(IF(AND(D417=1,M417=1),INDEX(―!$O$17:$P$19,MATCH(9-分岐管理シート!N417-分岐管理シート!O417,―!$P$17:$P$19,0),1),""),"")</f>
        <v/>
      </c>
      <c r="BN417" t="str">
        <f>IF(AE417&lt;2,"",―!$AP$28)</f>
        <v/>
      </c>
      <c r="BO417" t="str">
        <f t="shared" si="43"/>
        <v/>
      </c>
      <c r="BP417" t="str">
        <f t="shared" si="48"/>
        <v/>
      </c>
      <c r="BR417">
        <f t="shared" si="42"/>
        <v>0</v>
      </c>
    </row>
    <row r="418" spans="3:70" x14ac:dyDescent="0.15">
      <c r="C418">
        <v>346</v>
      </c>
      <c r="D418" s="22">
        <f>IF(実施計画様式!D418="",0,IFERROR(VLOOKUP(実施計画様式!D418,―!A:B,2,FALSE),"error"))</f>
        <v>0</v>
      </c>
      <c r="E418">
        <f>IF(実施計画様式!E418="",0,IFERROR(VLOOKUP(実施計画様式!E418,―!$C$40:$D$47,2,FALSE),"error"))</f>
        <v>0</v>
      </c>
      <c r="F418">
        <f>IF(実施計画様式!F418="",0,IFERROR(VLOOKUP(実施計画様式!F418,―!$E$2:$F$2,2,FALSE),"error"))</f>
        <v>0</v>
      </c>
      <c r="G418">
        <f>IFERROR(VLOOKUP(実施計画様式!G418,―!$G$2:$H$2,2,FALSE),0)</f>
        <v>0</v>
      </c>
      <c r="H418">
        <f>IF(実施計画様式!H418="",0,1)</f>
        <v>0</v>
      </c>
      <c r="I418">
        <f>IF(実施計画様式!I418="",0,IFERROR(VLOOKUP(実施計画様式!I418,―!$I$2:$J$2,2,FALSE),"error"))</f>
        <v>0</v>
      </c>
      <c r="J418">
        <f>IF(実施計画様式!J418="",0,1)</f>
        <v>0</v>
      </c>
      <c r="K418">
        <f>IF(実施計画様式!K418="",0,IFERROR(VLOOKUP(実施計画様式!K418,―!K:L,2,FALSE),"error"))</f>
        <v>0</v>
      </c>
      <c r="L418">
        <f>IF(実施計画様式!L418="",0,IFERROR(VLOOKUP(実施計画様式!L418,―!$M$2:$N$2,2,FALSE),"error"))</f>
        <v>0</v>
      </c>
      <c r="M418">
        <f>IFERROR(VLOOKUP(実施計画様式!M418,―!O:P,2,FALSE),0)</f>
        <v>0</v>
      </c>
      <c r="N418">
        <f>IF(実施計画様式!N418="",0,IFERROR(VLOOKUP(実施計画様式!N418,―!$O$1:$P$12,2,FALSE),"error"))</f>
        <v>0</v>
      </c>
      <c r="O418">
        <f>IF(実施計画様式!O418="",0,IFERROR(VLOOKUP(実施計画様式!O418,―!$O$1:$P$12,2,FALSE),"error"))</f>
        <v>0</v>
      </c>
      <c r="P418">
        <f>IF(実施計画様式!P418="",0,IFERROR(VLOOKUP(実施計画様式!P418,―!$O$1:$P$12,2,FALSE),"error"))</f>
        <v>0</v>
      </c>
      <c r="Q418">
        <f>IF(実施計画様式!Q418="",0,1)</f>
        <v>0</v>
      </c>
      <c r="R418" t="s">
        <v>7625</v>
      </c>
      <c r="S418" t="s">
        <v>7625</v>
      </c>
      <c r="T418">
        <f>IF(実施計画様式!T418="",0,1)</f>
        <v>0</v>
      </c>
      <c r="U418">
        <f>IF(実施計画様式!U418="",0,1)</f>
        <v>0</v>
      </c>
      <c r="V418">
        <f>IF(実施計画様式!V418="",0,1)</f>
        <v>0</v>
      </c>
      <c r="W418">
        <f>IF(実施計画様式!W418="",0,1)</f>
        <v>0</v>
      </c>
      <c r="X418">
        <f>IF(実施計画様式!X418="",0,1)</f>
        <v>0</v>
      </c>
      <c r="Y418">
        <f>IF(実施計画様式!Y418="",0,1)</f>
        <v>0</v>
      </c>
      <c r="Z418">
        <f>IF(実施計画様式!Z418="",0,1)</f>
        <v>0</v>
      </c>
      <c r="AA418">
        <f>IF(実施計画様式!AA418="",0,1)</f>
        <v>0</v>
      </c>
      <c r="AB418">
        <f>IF(実施計画様式!AB418="",0,IFERROR(VLOOKUP(実施計画様式!AB418,―!$Q$2:$R$3,2,FALSE),"error"))</f>
        <v>0</v>
      </c>
      <c r="AC418">
        <f>IF(実施計画様式!AC418="",0,IFERROR(VLOOKUP(実施計画様式!AC418,―!$S$2:$T$3,2,FALSE),"error"))</f>
        <v>0</v>
      </c>
      <c r="AD418">
        <f>IF(実施計画様式!AD418="",0,IFERROR(VLOOKUP(実施計画様式!AD418,―!$U$2:$V$3,2,FALSE),"error"))</f>
        <v>0</v>
      </c>
      <c r="AE418">
        <f>IF(実施計画様式!AE418="",0,IFERROR(VLOOKUP(実施計画様式!AE418,―!$W$2:$X$3,2,FALSE),"error"))</f>
        <v>0</v>
      </c>
      <c r="AF418">
        <f>IF(実施計画様式!AF418="",0,IFERROR(VLOOKUP(実施計画様式!AF418,―!$AP$29:$AQ$29,2,FALSE),"error"))</f>
        <v>0</v>
      </c>
      <c r="AG418">
        <f>IF(実施計画様式!AG418="",0,IFERROR(VLOOKUP(実施計画様式!AG418,―!Y:Z,2,FALSE),"error"))</f>
        <v>0</v>
      </c>
      <c r="AH418">
        <f>IF(実施計画様式!AH418="",0,IFERROR(VLOOKUP(実施計画様式!AH418,―!AA:AB,2,FALSE),"error"))</f>
        <v>0</v>
      </c>
      <c r="AI418">
        <f>IF(実施計画様式!AI418="",0,IFERROR(VLOOKUP(実施計画様式!AI418,―!AN:AO,2,FALSE),"error"))</f>
        <v>0</v>
      </c>
      <c r="AJ418">
        <f>IF(実施計画様式!AJ418="",0,IFERROR(VLOOKUP(実施計画様式!AJ418,―!AN:AO,2,FALSE),"error"))</f>
        <v>0</v>
      </c>
      <c r="AK418">
        <f>IF(実施計画様式!AK418="",0,IFERROR(VLOOKUP(実施計画様式!AK418,―!AN:AO,2,FALSE),"error"))</f>
        <v>0</v>
      </c>
      <c r="AL418">
        <f>IF(実施計画様式!AL418="",0,1)</f>
        <v>0</v>
      </c>
      <c r="AM418">
        <f>IF(実施計画様式!AM418="",0,IFERROR(VLOOKUP(実施計画様式!AM418,―!$AP$10:$AQ$23,2,FALSE),"error"))</f>
        <v>0</v>
      </c>
      <c r="AN418">
        <f>IF(実施計画様式!AN418="",0,IFERROR(VLOOKUP(実施計画様式!AN418,―!$AP$39:$AQ$44,2,FALSE),"error"))</f>
        <v>0</v>
      </c>
      <c r="AO418">
        <f>IF(実施計画様式!AO418="",0,IFERROR(VLOOKUP(実施計画様式!AO418,参考資料1_対象分野リスト!$B$2:$C$46,2,FALSE),"error"))</f>
        <v>0</v>
      </c>
      <c r="AP418">
        <f>IF(実施計画様式!AP418="",0,IFERROR(VLOOKUP(実施計画様式!AP418,参考資料1_対象分野リスト!$B$2:$C$46,2,FALSE),"error"))</f>
        <v>0</v>
      </c>
      <c r="AQ418">
        <f>IF(実施計画様式!AQ418="",0,IFERROR(VLOOKUP(実施計画様式!AQ418,参考資料1_対象分野リスト!$B$2:$C$46,2,FALSE),"error"))</f>
        <v>0</v>
      </c>
      <c r="AR418">
        <f>IF(実施計画様式!AR418="",0,IFERROR(VLOOKUP(実施計画様式!AR418,参考資料1_対象分野リスト!$B$2:$C$46,2,FALSE),"error"))</f>
        <v>0</v>
      </c>
      <c r="AS418">
        <f>IF(実施計画様式!AS418="",0,IFERROR(VLOOKUP(実施計画様式!AS418,参考資料1_対象分野リスト!$E$5:$F$35,2,FALSE),"error"))</f>
        <v>0</v>
      </c>
      <c r="BB418">
        <f>IF(実施計画様式!BB418="",0,IFERROR(VLOOKUP(実施計画様式!BB418,―!AK:AL,2,FALSE),"error"))</f>
        <v>0</v>
      </c>
      <c r="BC418" t="str">
        <f t="shared" si="41"/>
        <v/>
      </c>
      <c r="BF418">
        <v>99</v>
      </c>
      <c r="BG418" t="str">
        <f t="shared" si="44"/>
        <v/>
      </c>
      <c r="BH418" t="str">
        <f>IF(AG418&gt;0,IF(VLOOKUP($B$62,―!$Y$2:$Z$25,2,FALSE)&lt;分岐管理シート!AG418,"予算化方法","予算化方法_未定なし"),"")</f>
        <v/>
      </c>
      <c r="BI418" t="str">
        <f t="shared" si="45"/>
        <v/>
      </c>
      <c r="BJ418" t="str">
        <f t="shared" si="46"/>
        <v/>
      </c>
      <c r="BK418" t="str">
        <f t="shared" si="47"/>
        <v/>
      </c>
      <c r="BL418" t="str">
        <f>_xlfn.IFNA(IF(AND(D418=1,M418=1),INDEX(―!$O$20:$P$26,MATCH(分岐管理シート!N418*100,―!$P$20:$P$26,0),1),""),"")</f>
        <v/>
      </c>
      <c r="BM418" t="str">
        <f>_xlfn.IFNA(IF(AND(D418=1,M418=1),INDEX(―!$O$17:$P$19,MATCH(9-分岐管理シート!N418-分岐管理シート!O418,―!$P$17:$P$19,0),1),""),"")</f>
        <v/>
      </c>
      <c r="BN418" t="str">
        <f>IF(AE418&lt;2,"",―!$AP$28)</f>
        <v/>
      </c>
      <c r="BO418" t="str">
        <f t="shared" si="43"/>
        <v/>
      </c>
      <c r="BP418" t="str">
        <f t="shared" si="48"/>
        <v/>
      </c>
      <c r="BR418">
        <f t="shared" si="42"/>
        <v>0</v>
      </c>
    </row>
    <row r="419" spans="3:70" x14ac:dyDescent="0.15">
      <c r="C419">
        <v>347</v>
      </c>
      <c r="D419" s="22">
        <f>IF(実施計画様式!D419="",0,IFERROR(VLOOKUP(実施計画様式!D419,―!A:B,2,FALSE),"error"))</f>
        <v>0</v>
      </c>
      <c r="E419">
        <f>IF(実施計画様式!E419="",0,IFERROR(VLOOKUP(実施計画様式!E419,―!$C$40:$D$47,2,FALSE),"error"))</f>
        <v>0</v>
      </c>
      <c r="F419">
        <f>IF(実施計画様式!F419="",0,IFERROR(VLOOKUP(実施計画様式!F419,―!$E$2:$F$2,2,FALSE),"error"))</f>
        <v>0</v>
      </c>
      <c r="G419">
        <f>IFERROR(VLOOKUP(実施計画様式!G419,―!$G$2:$H$2,2,FALSE),0)</f>
        <v>0</v>
      </c>
      <c r="H419">
        <f>IF(実施計画様式!H419="",0,1)</f>
        <v>0</v>
      </c>
      <c r="I419">
        <f>IF(実施計画様式!I419="",0,IFERROR(VLOOKUP(実施計画様式!I419,―!$I$2:$J$2,2,FALSE),"error"))</f>
        <v>0</v>
      </c>
      <c r="J419">
        <f>IF(実施計画様式!J419="",0,1)</f>
        <v>0</v>
      </c>
      <c r="K419">
        <f>IF(実施計画様式!K419="",0,IFERROR(VLOOKUP(実施計画様式!K419,―!K:L,2,FALSE),"error"))</f>
        <v>0</v>
      </c>
      <c r="L419">
        <f>IF(実施計画様式!L419="",0,IFERROR(VLOOKUP(実施計画様式!L419,―!$M$2:$N$2,2,FALSE),"error"))</f>
        <v>0</v>
      </c>
      <c r="M419">
        <f>IFERROR(VLOOKUP(実施計画様式!M419,―!O:P,2,FALSE),0)</f>
        <v>0</v>
      </c>
      <c r="N419">
        <f>IF(実施計画様式!N419="",0,IFERROR(VLOOKUP(実施計画様式!N419,―!$O$1:$P$12,2,FALSE),"error"))</f>
        <v>0</v>
      </c>
      <c r="O419">
        <f>IF(実施計画様式!O419="",0,IFERROR(VLOOKUP(実施計画様式!O419,―!$O$1:$P$12,2,FALSE),"error"))</f>
        <v>0</v>
      </c>
      <c r="P419">
        <f>IF(実施計画様式!P419="",0,IFERROR(VLOOKUP(実施計画様式!P419,―!$O$1:$P$12,2,FALSE),"error"))</f>
        <v>0</v>
      </c>
      <c r="Q419">
        <f>IF(実施計画様式!Q419="",0,1)</f>
        <v>0</v>
      </c>
      <c r="R419" t="s">
        <v>7625</v>
      </c>
      <c r="S419" t="s">
        <v>7625</v>
      </c>
      <c r="T419">
        <f>IF(実施計画様式!T419="",0,1)</f>
        <v>0</v>
      </c>
      <c r="U419">
        <f>IF(実施計画様式!U419="",0,1)</f>
        <v>0</v>
      </c>
      <c r="V419">
        <f>IF(実施計画様式!V419="",0,1)</f>
        <v>0</v>
      </c>
      <c r="W419">
        <f>IF(実施計画様式!W419="",0,1)</f>
        <v>0</v>
      </c>
      <c r="X419">
        <f>IF(実施計画様式!X419="",0,1)</f>
        <v>0</v>
      </c>
      <c r="Y419">
        <f>IF(実施計画様式!Y419="",0,1)</f>
        <v>0</v>
      </c>
      <c r="Z419">
        <f>IF(実施計画様式!Z419="",0,1)</f>
        <v>0</v>
      </c>
      <c r="AA419">
        <f>IF(実施計画様式!AA419="",0,1)</f>
        <v>0</v>
      </c>
      <c r="AB419">
        <f>IF(実施計画様式!AB419="",0,IFERROR(VLOOKUP(実施計画様式!AB419,―!$Q$2:$R$3,2,FALSE),"error"))</f>
        <v>0</v>
      </c>
      <c r="AC419">
        <f>IF(実施計画様式!AC419="",0,IFERROR(VLOOKUP(実施計画様式!AC419,―!$S$2:$T$3,2,FALSE),"error"))</f>
        <v>0</v>
      </c>
      <c r="AD419">
        <f>IF(実施計画様式!AD419="",0,IFERROR(VLOOKUP(実施計画様式!AD419,―!$U$2:$V$3,2,FALSE),"error"))</f>
        <v>0</v>
      </c>
      <c r="AE419">
        <f>IF(実施計画様式!AE419="",0,IFERROR(VLOOKUP(実施計画様式!AE419,―!$W$2:$X$3,2,FALSE),"error"))</f>
        <v>0</v>
      </c>
      <c r="AF419">
        <f>IF(実施計画様式!AF419="",0,IFERROR(VLOOKUP(実施計画様式!AF419,―!$AP$29:$AQ$29,2,FALSE),"error"))</f>
        <v>0</v>
      </c>
      <c r="AG419">
        <f>IF(実施計画様式!AG419="",0,IFERROR(VLOOKUP(実施計画様式!AG419,―!Y:Z,2,FALSE),"error"))</f>
        <v>0</v>
      </c>
      <c r="AH419">
        <f>IF(実施計画様式!AH419="",0,IFERROR(VLOOKUP(実施計画様式!AH419,―!AA:AB,2,FALSE),"error"))</f>
        <v>0</v>
      </c>
      <c r="AI419">
        <f>IF(実施計画様式!AI419="",0,IFERROR(VLOOKUP(実施計画様式!AI419,―!AN:AO,2,FALSE),"error"))</f>
        <v>0</v>
      </c>
      <c r="AJ419">
        <f>IF(実施計画様式!AJ419="",0,IFERROR(VLOOKUP(実施計画様式!AJ419,―!AN:AO,2,FALSE),"error"))</f>
        <v>0</v>
      </c>
      <c r="AK419">
        <f>IF(実施計画様式!AK419="",0,IFERROR(VLOOKUP(実施計画様式!AK419,―!AN:AO,2,FALSE),"error"))</f>
        <v>0</v>
      </c>
      <c r="AL419">
        <f>IF(実施計画様式!AL419="",0,1)</f>
        <v>0</v>
      </c>
      <c r="AM419">
        <f>IF(実施計画様式!AM419="",0,IFERROR(VLOOKUP(実施計画様式!AM419,―!$AP$10:$AQ$23,2,FALSE),"error"))</f>
        <v>0</v>
      </c>
      <c r="AN419">
        <f>IF(実施計画様式!AN419="",0,IFERROR(VLOOKUP(実施計画様式!AN419,―!$AP$39:$AQ$44,2,FALSE),"error"))</f>
        <v>0</v>
      </c>
      <c r="AO419">
        <f>IF(実施計画様式!AO419="",0,IFERROR(VLOOKUP(実施計画様式!AO419,参考資料1_対象分野リスト!$B$2:$C$46,2,FALSE),"error"))</f>
        <v>0</v>
      </c>
      <c r="AP419">
        <f>IF(実施計画様式!AP419="",0,IFERROR(VLOOKUP(実施計画様式!AP419,参考資料1_対象分野リスト!$B$2:$C$46,2,FALSE),"error"))</f>
        <v>0</v>
      </c>
      <c r="AQ419">
        <f>IF(実施計画様式!AQ419="",0,IFERROR(VLOOKUP(実施計画様式!AQ419,参考資料1_対象分野リスト!$B$2:$C$46,2,FALSE),"error"))</f>
        <v>0</v>
      </c>
      <c r="AR419">
        <f>IF(実施計画様式!AR419="",0,IFERROR(VLOOKUP(実施計画様式!AR419,参考資料1_対象分野リスト!$B$2:$C$46,2,FALSE),"error"))</f>
        <v>0</v>
      </c>
      <c r="AS419">
        <f>IF(実施計画様式!AS419="",0,IFERROR(VLOOKUP(実施計画様式!AS419,参考資料1_対象分野リスト!$E$5:$F$35,2,FALSE),"error"))</f>
        <v>0</v>
      </c>
      <c r="BB419">
        <f>IF(実施計画様式!BB419="",0,IFERROR(VLOOKUP(実施計画様式!BB419,―!AK:AL,2,FALSE),"error"))</f>
        <v>0</v>
      </c>
      <c r="BC419" t="str">
        <f t="shared" si="41"/>
        <v/>
      </c>
      <c r="BF419">
        <v>99</v>
      </c>
      <c r="BG419" t="str">
        <f t="shared" si="44"/>
        <v/>
      </c>
      <c r="BH419" t="str">
        <f>IF(AG419&gt;0,IF(VLOOKUP($B$62,―!$Y$2:$Z$25,2,FALSE)&lt;分岐管理シート!AG419,"予算化方法","予算化方法_未定なし"),"")</f>
        <v/>
      </c>
      <c r="BI419" t="str">
        <f t="shared" si="45"/>
        <v/>
      </c>
      <c r="BJ419" t="str">
        <f t="shared" si="46"/>
        <v/>
      </c>
      <c r="BK419" t="str">
        <f t="shared" si="47"/>
        <v/>
      </c>
      <c r="BL419" t="str">
        <f>_xlfn.IFNA(IF(AND(D419=1,M419=1),INDEX(―!$O$20:$P$26,MATCH(分岐管理シート!N419*100,―!$P$20:$P$26,0),1),""),"")</f>
        <v/>
      </c>
      <c r="BM419" t="str">
        <f>_xlfn.IFNA(IF(AND(D419=1,M419=1),INDEX(―!$O$17:$P$19,MATCH(9-分岐管理シート!N419-分岐管理シート!O419,―!$P$17:$P$19,0),1),""),"")</f>
        <v/>
      </c>
      <c r="BN419" t="str">
        <f>IF(AE419&lt;2,"",―!$AP$28)</f>
        <v/>
      </c>
      <c r="BO419" t="str">
        <f t="shared" si="43"/>
        <v/>
      </c>
      <c r="BP419" t="str">
        <f t="shared" si="48"/>
        <v/>
      </c>
      <c r="BR419">
        <f t="shared" si="42"/>
        <v>0</v>
      </c>
    </row>
    <row r="420" spans="3:70" x14ac:dyDescent="0.15">
      <c r="C420">
        <v>348</v>
      </c>
      <c r="D420" s="22">
        <f>IF(実施計画様式!D420="",0,IFERROR(VLOOKUP(実施計画様式!D420,―!A:B,2,FALSE),"error"))</f>
        <v>0</v>
      </c>
      <c r="E420">
        <f>IF(実施計画様式!E420="",0,IFERROR(VLOOKUP(実施計画様式!E420,―!$C$40:$D$47,2,FALSE),"error"))</f>
        <v>0</v>
      </c>
      <c r="F420">
        <f>IF(実施計画様式!F420="",0,IFERROR(VLOOKUP(実施計画様式!F420,―!$E$2:$F$2,2,FALSE),"error"))</f>
        <v>0</v>
      </c>
      <c r="G420">
        <f>IFERROR(VLOOKUP(実施計画様式!G420,―!$G$2:$H$2,2,FALSE),0)</f>
        <v>0</v>
      </c>
      <c r="H420">
        <f>IF(実施計画様式!H420="",0,1)</f>
        <v>0</v>
      </c>
      <c r="I420">
        <f>IF(実施計画様式!I420="",0,IFERROR(VLOOKUP(実施計画様式!I420,―!$I$2:$J$2,2,FALSE),"error"))</f>
        <v>0</v>
      </c>
      <c r="J420">
        <f>IF(実施計画様式!J420="",0,1)</f>
        <v>0</v>
      </c>
      <c r="K420">
        <f>IF(実施計画様式!K420="",0,IFERROR(VLOOKUP(実施計画様式!K420,―!K:L,2,FALSE),"error"))</f>
        <v>0</v>
      </c>
      <c r="L420">
        <f>IF(実施計画様式!L420="",0,IFERROR(VLOOKUP(実施計画様式!L420,―!$M$2:$N$2,2,FALSE),"error"))</f>
        <v>0</v>
      </c>
      <c r="M420">
        <f>IFERROR(VLOOKUP(実施計画様式!M420,―!O:P,2,FALSE),0)</f>
        <v>0</v>
      </c>
      <c r="N420">
        <f>IF(実施計画様式!N420="",0,IFERROR(VLOOKUP(実施計画様式!N420,―!$O$1:$P$12,2,FALSE),"error"))</f>
        <v>0</v>
      </c>
      <c r="O420">
        <f>IF(実施計画様式!O420="",0,IFERROR(VLOOKUP(実施計画様式!O420,―!$O$1:$P$12,2,FALSE),"error"))</f>
        <v>0</v>
      </c>
      <c r="P420">
        <f>IF(実施計画様式!P420="",0,IFERROR(VLOOKUP(実施計画様式!P420,―!$O$1:$P$12,2,FALSE),"error"))</f>
        <v>0</v>
      </c>
      <c r="Q420">
        <f>IF(実施計画様式!Q420="",0,1)</f>
        <v>0</v>
      </c>
      <c r="R420" t="s">
        <v>7625</v>
      </c>
      <c r="S420" t="s">
        <v>7625</v>
      </c>
      <c r="T420">
        <f>IF(実施計画様式!T420="",0,1)</f>
        <v>0</v>
      </c>
      <c r="U420">
        <f>IF(実施計画様式!U420="",0,1)</f>
        <v>0</v>
      </c>
      <c r="V420">
        <f>IF(実施計画様式!V420="",0,1)</f>
        <v>0</v>
      </c>
      <c r="W420">
        <f>IF(実施計画様式!W420="",0,1)</f>
        <v>0</v>
      </c>
      <c r="X420">
        <f>IF(実施計画様式!X420="",0,1)</f>
        <v>0</v>
      </c>
      <c r="Y420">
        <f>IF(実施計画様式!Y420="",0,1)</f>
        <v>0</v>
      </c>
      <c r="Z420">
        <f>IF(実施計画様式!Z420="",0,1)</f>
        <v>0</v>
      </c>
      <c r="AA420">
        <f>IF(実施計画様式!AA420="",0,1)</f>
        <v>0</v>
      </c>
      <c r="AB420">
        <f>IF(実施計画様式!AB420="",0,IFERROR(VLOOKUP(実施計画様式!AB420,―!$Q$2:$R$3,2,FALSE),"error"))</f>
        <v>0</v>
      </c>
      <c r="AC420">
        <f>IF(実施計画様式!AC420="",0,IFERROR(VLOOKUP(実施計画様式!AC420,―!$S$2:$T$3,2,FALSE),"error"))</f>
        <v>0</v>
      </c>
      <c r="AD420">
        <f>IF(実施計画様式!AD420="",0,IFERROR(VLOOKUP(実施計画様式!AD420,―!$U$2:$V$3,2,FALSE),"error"))</f>
        <v>0</v>
      </c>
      <c r="AE420">
        <f>IF(実施計画様式!AE420="",0,IFERROR(VLOOKUP(実施計画様式!AE420,―!$W$2:$X$3,2,FALSE),"error"))</f>
        <v>0</v>
      </c>
      <c r="AF420">
        <f>IF(実施計画様式!AF420="",0,IFERROR(VLOOKUP(実施計画様式!AF420,―!$AP$29:$AQ$29,2,FALSE),"error"))</f>
        <v>0</v>
      </c>
      <c r="AG420">
        <f>IF(実施計画様式!AG420="",0,IFERROR(VLOOKUP(実施計画様式!AG420,―!Y:Z,2,FALSE),"error"))</f>
        <v>0</v>
      </c>
      <c r="AH420">
        <f>IF(実施計画様式!AH420="",0,IFERROR(VLOOKUP(実施計画様式!AH420,―!AA:AB,2,FALSE),"error"))</f>
        <v>0</v>
      </c>
      <c r="AI420">
        <f>IF(実施計画様式!AI420="",0,IFERROR(VLOOKUP(実施計画様式!AI420,―!AN:AO,2,FALSE),"error"))</f>
        <v>0</v>
      </c>
      <c r="AJ420">
        <f>IF(実施計画様式!AJ420="",0,IFERROR(VLOOKUP(実施計画様式!AJ420,―!AN:AO,2,FALSE),"error"))</f>
        <v>0</v>
      </c>
      <c r="AK420">
        <f>IF(実施計画様式!AK420="",0,IFERROR(VLOOKUP(実施計画様式!AK420,―!AN:AO,2,FALSE),"error"))</f>
        <v>0</v>
      </c>
      <c r="AL420">
        <f>IF(実施計画様式!AL420="",0,1)</f>
        <v>0</v>
      </c>
      <c r="AM420">
        <f>IF(実施計画様式!AM420="",0,IFERROR(VLOOKUP(実施計画様式!AM420,―!$AP$10:$AQ$23,2,FALSE),"error"))</f>
        <v>0</v>
      </c>
      <c r="AN420">
        <f>IF(実施計画様式!AN420="",0,IFERROR(VLOOKUP(実施計画様式!AN420,―!$AP$39:$AQ$44,2,FALSE),"error"))</f>
        <v>0</v>
      </c>
      <c r="AO420">
        <f>IF(実施計画様式!AO420="",0,IFERROR(VLOOKUP(実施計画様式!AO420,参考資料1_対象分野リスト!$B$2:$C$46,2,FALSE),"error"))</f>
        <v>0</v>
      </c>
      <c r="AP420">
        <f>IF(実施計画様式!AP420="",0,IFERROR(VLOOKUP(実施計画様式!AP420,参考資料1_対象分野リスト!$B$2:$C$46,2,FALSE),"error"))</f>
        <v>0</v>
      </c>
      <c r="AQ420">
        <f>IF(実施計画様式!AQ420="",0,IFERROR(VLOOKUP(実施計画様式!AQ420,参考資料1_対象分野リスト!$B$2:$C$46,2,FALSE),"error"))</f>
        <v>0</v>
      </c>
      <c r="AR420">
        <f>IF(実施計画様式!AR420="",0,IFERROR(VLOOKUP(実施計画様式!AR420,参考資料1_対象分野リスト!$B$2:$C$46,2,FALSE),"error"))</f>
        <v>0</v>
      </c>
      <c r="AS420">
        <f>IF(実施計画様式!AS420="",0,IFERROR(VLOOKUP(実施計画様式!AS420,参考資料1_対象分野リスト!$E$5:$F$35,2,FALSE),"error"))</f>
        <v>0</v>
      </c>
      <c r="BB420">
        <f>IF(実施計画様式!BB420="",0,IFERROR(VLOOKUP(実施計画様式!BB420,―!AK:AL,2,FALSE),"error"))</f>
        <v>0</v>
      </c>
      <c r="BC420" t="str">
        <f t="shared" si="41"/>
        <v/>
      </c>
      <c r="BF420">
        <v>99</v>
      </c>
      <c r="BG420" t="str">
        <f t="shared" si="44"/>
        <v/>
      </c>
      <c r="BH420" t="str">
        <f>IF(AG420&gt;0,IF(VLOOKUP($B$62,―!$Y$2:$Z$25,2,FALSE)&lt;分岐管理シート!AG420,"予算化方法","予算化方法_未定なし"),"")</f>
        <v/>
      </c>
      <c r="BI420" t="str">
        <f t="shared" si="45"/>
        <v/>
      </c>
      <c r="BJ420" t="str">
        <f t="shared" si="46"/>
        <v/>
      </c>
      <c r="BK420" t="str">
        <f t="shared" si="47"/>
        <v/>
      </c>
      <c r="BL420" t="str">
        <f>_xlfn.IFNA(IF(AND(D420=1,M420=1),INDEX(―!$O$20:$P$26,MATCH(分岐管理シート!N420*100,―!$P$20:$P$26,0),1),""),"")</f>
        <v/>
      </c>
      <c r="BM420" t="str">
        <f>_xlfn.IFNA(IF(AND(D420=1,M420=1),INDEX(―!$O$17:$P$19,MATCH(9-分岐管理シート!N420-分岐管理シート!O420,―!$P$17:$P$19,0),1),""),"")</f>
        <v/>
      </c>
      <c r="BN420" t="str">
        <f>IF(AE420&lt;2,"",―!$AP$28)</f>
        <v/>
      </c>
      <c r="BO420" t="str">
        <f t="shared" si="43"/>
        <v/>
      </c>
      <c r="BP420" t="str">
        <f t="shared" si="48"/>
        <v/>
      </c>
      <c r="BR420">
        <f t="shared" si="42"/>
        <v>0</v>
      </c>
    </row>
    <row r="421" spans="3:70" x14ac:dyDescent="0.15">
      <c r="C421">
        <v>349</v>
      </c>
      <c r="D421" s="22">
        <f>IF(実施計画様式!D421="",0,IFERROR(VLOOKUP(実施計画様式!D421,―!A:B,2,FALSE),"error"))</f>
        <v>0</v>
      </c>
      <c r="E421">
        <f>IF(実施計画様式!E421="",0,IFERROR(VLOOKUP(実施計画様式!E421,―!$C$40:$D$47,2,FALSE),"error"))</f>
        <v>0</v>
      </c>
      <c r="F421">
        <f>IF(実施計画様式!F421="",0,IFERROR(VLOOKUP(実施計画様式!F421,―!$E$2:$F$2,2,FALSE),"error"))</f>
        <v>0</v>
      </c>
      <c r="G421">
        <f>IFERROR(VLOOKUP(実施計画様式!G421,―!$G$2:$H$2,2,FALSE),0)</f>
        <v>0</v>
      </c>
      <c r="H421">
        <f>IF(実施計画様式!H421="",0,1)</f>
        <v>0</v>
      </c>
      <c r="I421">
        <f>IF(実施計画様式!I421="",0,IFERROR(VLOOKUP(実施計画様式!I421,―!$I$2:$J$2,2,FALSE),"error"))</f>
        <v>0</v>
      </c>
      <c r="J421">
        <f>IF(実施計画様式!J421="",0,1)</f>
        <v>0</v>
      </c>
      <c r="K421">
        <f>IF(実施計画様式!K421="",0,IFERROR(VLOOKUP(実施計画様式!K421,―!K:L,2,FALSE),"error"))</f>
        <v>0</v>
      </c>
      <c r="L421">
        <f>IF(実施計画様式!L421="",0,IFERROR(VLOOKUP(実施計画様式!L421,―!$M$2:$N$2,2,FALSE),"error"))</f>
        <v>0</v>
      </c>
      <c r="M421">
        <f>IFERROR(VLOOKUP(実施計画様式!M421,―!O:P,2,FALSE),0)</f>
        <v>0</v>
      </c>
      <c r="N421">
        <f>IF(実施計画様式!N421="",0,IFERROR(VLOOKUP(実施計画様式!N421,―!$O$1:$P$12,2,FALSE),"error"))</f>
        <v>0</v>
      </c>
      <c r="O421">
        <f>IF(実施計画様式!O421="",0,IFERROR(VLOOKUP(実施計画様式!O421,―!$O$1:$P$12,2,FALSE),"error"))</f>
        <v>0</v>
      </c>
      <c r="P421">
        <f>IF(実施計画様式!P421="",0,IFERROR(VLOOKUP(実施計画様式!P421,―!$O$1:$P$12,2,FALSE),"error"))</f>
        <v>0</v>
      </c>
      <c r="Q421">
        <f>IF(実施計画様式!Q421="",0,1)</f>
        <v>0</v>
      </c>
      <c r="R421" t="s">
        <v>7625</v>
      </c>
      <c r="S421" t="s">
        <v>7625</v>
      </c>
      <c r="T421">
        <f>IF(実施計画様式!T421="",0,1)</f>
        <v>0</v>
      </c>
      <c r="U421">
        <f>IF(実施計画様式!U421="",0,1)</f>
        <v>0</v>
      </c>
      <c r="V421">
        <f>IF(実施計画様式!V421="",0,1)</f>
        <v>0</v>
      </c>
      <c r="W421">
        <f>IF(実施計画様式!W421="",0,1)</f>
        <v>0</v>
      </c>
      <c r="X421">
        <f>IF(実施計画様式!X421="",0,1)</f>
        <v>0</v>
      </c>
      <c r="Y421">
        <f>IF(実施計画様式!Y421="",0,1)</f>
        <v>0</v>
      </c>
      <c r="Z421">
        <f>IF(実施計画様式!Z421="",0,1)</f>
        <v>0</v>
      </c>
      <c r="AA421">
        <f>IF(実施計画様式!AA421="",0,1)</f>
        <v>0</v>
      </c>
      <c r="AB421">
        <f>IF(実施計画様式!AB421="",0,IFERROR(VLOOKUP(実施計画様式!AB421,―!$Q$2:$R$3,2,FALSE),"error"))</f>
        <v>0</v>
      </c>
      <c r="AC421">
        <f>IF(実施計画様式!AC421="",0,IFERROR(VLOOKUP(実施計画様式!AC421,―!$S$2:$T$3,2,FALSE),"error"))</f>
        <v>0</v>
      </c>
      <c r="AD421">
        <f>IF(実施計画様式!AD421="",0,IFERROR(VLOOKUP(実施計画様式!AD421,―!$U$2:$V$3,2,FALSE),"error"))</f>
        <v>0</v>
      </c>
      <c r="AE421">
        <f>IF(実施計画様式!AE421="",0,IFERROR(VLOOKUP(実施計画様式!AE421,―!$W$2:$X$3,2,FALSE),"error"))</f>
        <v>0</v>
      </c>
      <c r="AF421">
        <f>IF(実施計画様式!AF421="",0,IFERROR(VLOOKUP(実施計画様式!AF421,―!$AP$29:$AQ$29,2,FALSE),"error"))</f>
        <v>0</v>
      </c>
      <c r="AG421">
        <f>IF(実施計画様式!AG421="",0,IFERROR(VLOOKUP(実施計画様式!AG421,―!Y:Z,2,FALSE),"error"))</f>
        <v>0</v>
      </c>
      <c r="AH421">
        <f>IF(実施計画様式!AH421="",0,IFERROR(VLOOKUP(実施計画様式!AH421,―!AA:AB,2,FALSE),"error"))</f>
        <v>0</v>
      </c>
      <c r="AI421">
        <f>IF(実施計画様式!AI421="",0,IFERROR(VLOOKUP(実施計画様式!AI421,―!AN:AO,2,FALSE),"error"))</f>
        <v>0</v>
      </c>
      <c r="AJ421">
        <f>IF(実施計画様式!AJ421="",0,IFERROR(VLOOKUP(実施計画様式!AJ421,―!AN:AO,2,FALSE),"error"))</f>
        <v>0</v>
      </c>
      <c r="AK421">
        <f>IF(実施計画様式!AK421="",0,IFERROR(VLOOKUP(実施計画様式!AK421,―!AN:AO,2,FALSE),"error"))</f>
        <v>0</v>
      </c>
      <c r="AL421">
        <f>IF(実施計画様式!AL421="",0,1)</f>
        <v>0</v>
      </c>
      <c r="AM421">
        <f>IF(実施計画様式!AM421="",0,IFERROR(VLOOKUP(実施計画様式!AM421,―!$AP$10:$AQ$23,2,FALSE),"error"))</f>
        <v>0</v>
      </c>
      <c r="AN421">
        <f>IF(実施計画様式!AN421="",0,IFERROR(VLOOKUP(実施計画様式!AN421,―!$AP$39:$AQ$44,2,FALSE),"error"))</f>
        <v>0</v>
      </c>
      <c r="AO421">
        <f>IF(実施計画様式!AO421="",0,IFERROR(VLOOKUP(実施計画様式!AO421,参考資料1_対象分野リスト!$B$2:$C$46,2,FALSE),"error"))</f>
        <v>0</v>
      </c>
      <c r="AP421">
        <f>IF(実施計画様式!AP421="",0,IFERROR(VLOOKUP(実施計画様式!AP421,参考資料1_対象分野リスト!$B$2:$C$46,2,FALSE),"error"))</f>
        <v>0</v>
      </c>
      <c r="AQ421">
        <f>IF(実施計画様式!AQ421="",0,IFERROR(VLOOKUP(実施計画様式!AQ421,参考資料1_対象分野リスト!$B$2:$C$46,2,FALSE),"error"))</f>
        <v>0</v>
      </c>
      <c r="AR421">
        <f>IF(実施計画様式!AR421="",0,IFERROR(VLOOKUP(実施計画様式!AR421,参考資料1_対象分野リスト!$B$2:$C$46,2,FALSE),"error"))</f>
        <v>0</v>
      </c>
      <c r="AS421">
        <f>IF(実施計画様式!AS421="",0,IFERROR(VLOOKUP(実施計画様式!AS421,参考資料1_対象分野リスト!$E$5:$F$35,2,FALSE),"error"))</f>
        <v>0</v>
      </c>
      <c r="BB421">
        <f>IF(実施計画様式!BB421="",0,IFERROR(VLOOKUP(実施計画様式!BB421,―!AK:AL,2,FALSE),"error"))</f>
        <v>0</v>
      </c>
      <c r="BC421" t="str">
        <f t="shared" si="41"/>
        <v/>
      </c>
      <c r="BF421">
        <v>99</v>
      </c>
      <c r="BG421" t="str">
        <f t="shared" si="44"/>
        <v/>
      </c>
      <c r="BH421" t="str">
        <f>IF(AG421&gt;0,IF(VLOOKUP($B$62,―!$Y$2:$Z$25,2,FALSE)&lt;分岐管理シート!AG421,"予算化方法","予算化方法_未定なし"),"")</f>
        <v/>
      </c>
      <c r="BI421" t="str">
        <f t="shared" si="45"/>
        <v/>
      </c>
      <c r="BJ421" t="str">
        <f t="shared" si="46"/>
        <v/>
      </c>
      <c r="BK421" t="str">
        <f t="shared" si="47"/>
        <v/>
      </c>
      <c r="BL421" t="str">
        <f>_xlfn.IFNA(IF(AND(D421=1,M421=1),INDEX(―!$O$20:$P$26,MATCH(分岐管理シート!N421*100,―!$P$20:$P$26,0),1),""),"")</f>
        <v/>
      </c>
      <c r="BM421" t="str">
        <f>_xlfn.IFNA(IF(AND(D421=1,M421=1),INDEX(―!$O$17:$P$19,MATCH(9-分岐管理シート!N421-分岐管理シート!O421,―!$P$17:$P$19,0),1),""),"")</f>
        <v/>
      </c>
      <c r="BN421" t="str">
        <f>IF(AE421&lt;2,"",―!$AP$28)</f>
        <v/>
      </c>
      <c r="BO421" t="str">
        <f t="shared" si="43"/>
        <v/>
      </c>
      <c r="BP421" t="str">
        <f t="shared" si="48"/>
        <v/>
      </c>
      <c r="BR421">
        <f t="shared" si="42"/>
        <v>0</v>
      </c>
    </row>
    <row r="422" spans="3:70" x14ac:dyDescent="0.15">
      <c r="C422">
        <v>350</v>
      </c>
      <c r="D422" s="22">
        <f>IF(実施計画様式!D422="",0,IFERROR(VLOOKUP(実施計画様式!D422,―!A:B,2,FALSE),"error"))</f>
        <v>0</v>
      </c>
      <c r="E422">
        <f>IF(実施計画様式!E422="",0,IFERROR(VLOOKUP(実施計画様式!E422,―!$C$40:$D$47,2,FALSE),"error"))</f>
        <v>0</v>
      </c>
      <c r="F422">
        <f>IF(実施計画様式!F422="",0,IFERROR(VLOOKUP(実施計画様式!F422,―!$E$2:$F$2,2,FALSE),"error"))</f>
        <v>0</v>
      </c>
      <c r="G422">
        <f>IFERROR(VLOOKUP(実施計画様式!G422,―!$G$2:$H$2,2,FALSE),0)</f>
        <v>0</v>
      </c>
      <c r="H422">
        <f>IF(実施計画様式!H422="",0,1)</f>
        <v>0</v>
      </c>
      <c r="I422">
        <f>IF(実施計画様式!I422="",0,IFERROR(VLOOKUP(実施計画様式!I422,―!$I$2:$J$2,2,FALSE),"error"))</f>
        <v>0</v>
      </c>
      <c r="J422">
        <f>IF(実施計画様式!J422="",0,1)</f>
        <v>0</v>
      </c>
      <c r="K422">
        <f>IF(実施計画様式!K422="",0,IFERROR(VLOOKUP(実施計画様式!K422,―!K:L,2,FALSE),"error"))</f>
        <v>0</v>
      </c>
      <c r="L422">
        <f>IF(実施計画様式!L422="",0,IFERROR(VLOOKUP(実施計画様式!L422,―!$M$2:$N$2,2,FALSE),"error"))</f>
        <v>0</v>
      </c>
      <c r="M422">
        <f>IFERROR(VLOOKUP(実施計画様式!M422,―!O:P,2,FALSE),0)</f>
        <v>0</v>
      </c>
      <c r="N422">
        <f>IF(実施計画様式!N422="",0,IFERROR(VLOOKUP(実施計画様式!N422,―!$O$1:$P$12,2,FALSE),"error"))</f>
        <v>0</v>
      </c>
      <c r="O422">
        <f>IF(実施計画様式!O422="",0,IFERROR(VLOOKUP(実施計画様式!O422,―!$O$1:$P$12,2,FALSE),"error"))</f>
        <v>0</v>
      </c>
      <c r="P422">
        <f>IF(実施計画様式!P422="",0,IFERROR(VLOOKUP(実施計画様式!P422,―!$O$1:$P$12,2,FALSE),"error"))</f>
        <v>0</v>
      </c>
      <c r="Q422">
        <f>IF(実施計画様式!Q422="",0,1)</f>
        <v>0</v>
      </c>
      <c r="R422" t="s">
        <v>7625</v>
      </c>
      <c r="S422" t="s">
        <v>7625</v>
      </c>
      <c r="T422">
        <f>IF(実施計画様式!T422="",0,1)</f>
        <v>0</v>
      </c>
      <c r="U422">
        <f>IF(実施計画様式!U422="",0,1)</f>
        <v>0</v>
      </c>
      <c r="V422">
        <f>IF(実施計画様式!V422="",0,1)</f>
        <v>0</v>
      </c>
      <c r="W422">
        <f>IF(実施計画様式!W422="",0,1)</f>
        <v>0</v>
      </c>
      <c r="X422">
        <f>IF(実施計画様式!X422="",0,1)</f>
        <v>0</v>
      </c>
      <c r="Y422">
        <f>IF(実施計画様式!Y422="",0,1)</f>
        <v>0</v>
      </c>
      <c r="Z422">
        <f>IF(実施計画様式!Z422="",0,1)</f>
        <v>0</v>
      </c>
      <c r="AA422">
        <f>IF(実施計画様式!AA422="",0,1)</f>
        <v>0</v>
      </c>
      <c r="AB422">
        <f>IF(実施計画様式!AB422="",0,IFERROR(VLOOKUP(実施計画様式!AB422,―!$Q$2:$R$3,2,FALSE),"error"))</f>
        <v>0</v>
      </c>
      <c r="AC422">
        <f>IF(実施計画様式!AC422="",0,IFERROR(VLOOKUP(実施計画様式!AC422,―!$S$2:$T$3,2,FALSE),"error"))</f>
        <v>0</v>
      </c>
      <c r="AD422">
        <f>IF(実施計画様式!AD422="",0,IFERROR(VLOOKUP(実施計画様式!AD422,―!$U$2:$V$3,2,FALSE),"error"))</f>
        <v>0</v>
      </c>
      <c r="AE422">
        <f>IF(実施計画様式!AE422="",0,IFERROR(VLOOKUP(実施計画様式!AE422,―!$W$2:$X$3,2,FALSE),"error"))</f>
        <v>0</v>
      </c>
      <c r="AF422">
        <f>IF(実施計画様式!AF422="",0,IFERROR(VLOOKUP(実施計画様式!AF422,―!$AP$29:$AQ$29,2,FALSE),"error"))</f>
        <v>0</v>
      </c>
      <c r="AG422">
        <f>IF(実施計画様式!AG422="",0,IFERROR(VLOOKUP(実施計画様式!AG422,―!Y:Z,2,FALSE),"error"))</f>
        <v>0</v>
      </c>
      <c r="AH422">
        <f>IF(実施計画様式!AH422="",0,IFERROR(VLOOKUP(実施計画様式!AH422,―!AA:AB,2,FALSE),"error"))</f>
        <v>0</v>
      </c>
      <c r="AI422">
        <f>IF(実施計画様式!AI422="",0,IFERROR(VLOOKUP(実施計画様式!AI422,―!AN:AO,2,FALSE),"error"))</f>
        <v>0</v>
      </c>
      <c r="AJ422">
        <f>IF(実施計画様式!AJ422="",0,IFERROR(VLOOKUP(実施計画様式!AJ422,―!AN:AO,2,FALSE),"error"))</f>
        <v>0</v>
      </c>
      <c r="AK422">
        <f>IF(実施計画様式!AK422="",0,IFERROR(VLOOKUP(実施計画様式!AK422,―!AN:AO,2,FALSE),"error"))</f>
        <v>0</v>
      </c>
      <c r="AL422">
        <f>IF(実施計画様式!AL422="",0,1)</f>
        <v>0</v>
      </c>
      <c r="AM422">
        <f>IF(実施計画様式!AM422="",0,IFERROR(VLOOKUP(実施計画様式!AM422,―!$AP$10:$AQ$23,2,FALSE),"error"))</f>
        <v>0</v>
      </c>
      <c r="AN422">
        <f>IF(実施計画様式!AN422="",0,IFERROR(VLOOKUP(実施計画様式!AN422,―!$AP$39:$AQ$44,2,FALSE),"error"))</f>
        <v>0</v>
      </c>
      <c r="AO422">
        <f>IF(実施計画様式!AO422="",0,IFERROR(VLOOKUP(実施計画様式!AO422,参考資料1_対象分野リスト!$B$2:$C$46,2,FALSE),"error"))</f>
        <v>0</v>
      </c>
      <c r="AP422">
        <f>IF(実施計画様式!AP422="",0,IFERROR(VLOOKUP(実施計画様式!AP422,参考資料1_対象分野リスト!$B$2:$C$46,2,FALSE),"error"))</f>
        <v>0</v>
      </c>
      <c r="AQ422">
        <f>IF(実施計画様式!AQ422="",0,IFERROR(VLOOKUP(実施計画様式!AQ422,参考資料1_対象分野リスト!$B$2:$C$46,2,FALSE),"error"))</f>
        <v>0</v>
      </c>
      <c r="AR422">
        <f>IF(実施計画様式!AR422="",0,IFERROR(VLOOKUP(実施計画様式!AR422,参考資料1_対象分野リスト!$B$2:$C$46,2,FALSE),"error"))</f>
        <v>0</v>
      </c>
      <c r="AS422">
        <f>IF(実施計画様式!AS422="",0,IFERROR(VLOOKUP(実施計画様式!AS422,参考資料1_対象分野リスト!$E$5:$F$35,2,FALSE),"error"))</f>
        <v>0</v>
      </c>
      <c r="BB422">
        <f>IF(実施計画様式!BB422="",0,IFERROR(VLOOKUP(実施計画様式!BB422,―!AK:AL,2,FALSE),"error"))</f>
        <v>0</v>
      </c>
      <c r="BC422" t="str">
        <f t="shared" si="41"/>
        <v/>
      </c>
      <c r="BF422">
        <v>99</v>
      </c>
      <c r="BG422" t="str">
        <f t="shared" si="44"/>
        <v/>
      </c>
      <c r="BH422" t="str">
        <f>IF(AG422&gt;0,IF(VLOOKUP($B$62,―!$Y$2:$Z$25,2,FALSE)&lt;分岐管理シート!AG422,"予算化方法","予算化方法_未定なし"),"")</f>
        <v/>
      </c>
      <c r="BI422" t="str">
        <f t="shared" si="45"/>
        <v/>
      </c>
      <c r="BJ422" t="str">
        <f t="shared" si="46"/>
        <v/>
      </c>
      <c r="BK422" t="str">
        <f t="shared" si="47"/>
        <v/>
      </c>
      <c r="BL422" t="str">
        <f>_xlfn.IFNA(IF(AND(D422=1,M422=1),INDEX(―!$O$20:$P$26,MATCH(分岐管理シート!N422*100,―!$P$20:$P$26,0),1),""),"")</f>
        <v/>
      </c>
      <c r="BM422" t="str">
        <f>_xlfn.IFNA(IF(AND(D422=1,M422=1),INDEX(―!$O$17:$P$19,MATCH(9-分岐管理シート!N422-分岐管理シート!O422,―!$P$17:$P$19,0),1),""),"")</f>
        <v/>
      </c>
      <c r="BN422" t="str">
        <f>IF(AE422&lt;2,"",―!$AP$28)</f>
        <v/>
      </c>
      <c r="BO422" t="str">
        <f t="shared" si="43"/>
        <v/>
      </c>
      <c r="BP422" t="str">
        <f t="shared" si="48"/>
        <v/>
      </c>
      <c r="BR422">
        <f t="shared" si="42"/>
        <v>0</v>
      </c>
    </row>
    <row r="423" spans="3:70" x14ac:dyDescent="0.15">
      <c r="C423">
        <v>351</v>
      </c>
      <c r="D423" s="22">
        <f>IF(実施計画様式!D423="",0,IFERROR(VLOOKUP(実施計画様式!D423,―!A:B,2,FALSE),"error"))</f>
        <v>0</v>
      </c>
      <c r="E423">
        <f>IF(実施計画様式!E423="",0,IFERROR(VLOOKUP(実施計画様式!E423,―!$C$40:$D$47,2,FALSE),"error"))</f>
        <v>0</v>
      </c>
      <c r="F423">
        <f>IF(実施計画様式!F423="",0,IFERROR(VLOOKUP(実施計画様式!F423,―!$E$2:$F$2,2,FALSE),"error"))</f>
        <v>0</v>
      </c>
      <c r="G423">
        <f>IFERROR(VLOOKUP(実施計画様式!G423,―!$G$2:$H$2,2,FALSE),0)</f>
        <v>0</v>
      </c>
      <c r="H423">
        <f>IF(実施計画様式!H423="",0,1)</f>
        <v>0</v>
      </c>
      <c r="I423">
        <f>IF(実施計画様式!I423="",0,IFERROR(VLOOKUP(実施計画様式!I423,―!$I$2:$J$2,2,FALSE),"error"))</f>
        <v>0</v>
      </c>
      <c r="J423">
        <f>IF(実施計画様式!J423="",0,1)</f>
        <v>0</v>
      </c>
      <c r="K423">
        <f>IF(実施計画様式!K423="",0,IFERROR(VLOOKUP(実施計画様式!K423,―!K:L,2,FALSE),"error"))</f>
        <v>0</v>
      </c>
      <c r="L423">
        <f>IF(実施計画様式!L423="",0,IFERROR(VLOOKUP(実施計画様式!L423,―!$M$2:$N$2,2,FALSE),"error"))</f>
        <v>0</v>
      </c>
      <c r="M423">
        <f>IFERROR(VLOOKUP(実施計画様式!M423,―!O:P,2,FALSE),0)</f>
        <v>0</v>
      </c>
      <c r="N423">
        <f>IF(実施計画様式!N423="",0,IFERROR(VLOOKUP(実施計画様式!N423,―!$O$1:$P$12,2,FALSE),"error"))</f>
        <v>0</v>
      </c>
      <c r="O423">
        <f>IF(実施計画様式!O423="",0,IFERROR(VLOOKUP(実施計画様式!O423,―!$O$1:$P$12,2,FALSE),"error"))</f>
        <v>0</v>
      </c>
      <c r="P423">
        <f>IF(実施計画様式!P423="",0,IFERROR(VLOOKUP(実施計画様式!P423,―!$O$1:$P$12,2,FALSE),"error"))</f>
        <v>0</v>
      </c>
      <c r="Q423">
        <f>IF(実施計画様式!Q423="",0,1)</f>
        <v>0</v>
      </c>
      <c r="R423" t="s">
        <v>7625</v>
      </c>
      <c r="S423" t="s">
        <v>7625</v>
      </c>
      <c r="T423">
        <f>IF(実施計画様式!T423="",0,1)</f>
        <v>0</v>
      </c>
      <c r="U423">
        <f>IF(実施計画様式!U423="",0,1)</f>
        <v>0</v>
      </c>
      <c r="V423">
        <f>IF(実施計画様式!V423="",0,1)</f>
        <v>0</v>
      </c>
      <c r="W423">
        <f>IF(実施計画様式!W423="",0,1)</f>
        <v>0</v>
      </c>
      <c r="X423">
        <f>IF(実施計画様式!X423="",0,1)</f>
        <v>0</v>
      </c>
      <c r="Y423">
        <f>IF(実施計画様式!Y423="",0,1)</f>
        <v>0</v>
      </c>
      <c r="Z423">
        <f>IF(実施計画様式!Z423="",0,1)</f>
        <v>0</v>
      </c>
      <c r="AA423">
        <f>IF(実施計画様式!AA423="",0,1)</f>
        <v>0</v>
      </c>
      <c r="AB423">
        <f>IF(実施計画様式!AB423="",0,IFERROR(VLOOKUP(実施計画様式!AB423,―!$Q$2:$R$3,2,FALSE),"error"))</f>
        <v>0</v>
      </c>
      <c r="AC423">
        <f>IF(実施計画様式!AC423="",0,IFERROR(VLOOKUP(実施計画様式!AC423,―!$S$2:$T$3,2,FALSE),"error"))</f>
        <v>0</v>
      </c>
      <c r="AD423">
        <f>IF(実施計画様式!AD423="",0,IFERROR(VLOOKUP(実施計画様式!AD423,―!$U$2:$V$3,2,FALSE),"error"))</f>
        <v>0</v>
      </c>
      <c r="AE423">
        <f>IF(実施計画様式!AE423="",0,IFERROR(VLOOKUP(実施計画様式!AE423,―!$W$2:$X$3,2,FALSE),"error"))</f>
        <v>0</v>
      </c>
      <c r="AF423">
        <f>IF(実施計画様式!AF423="",0,IFERROR(VLOOKUP(実施計画様式!AF423,―!$AP$29:$AQ$29,2,FALSE),"error"))</f>
        <v>0</v>
      </c>
      <c r="AG423">
        <f>IF(実施計画様式!AG423="",0,IFERROR(VLOOKUP(実施計画様式!AG423,―!Y:Z,2,FALSE),"error"))</f>
        <v>0</v>
      </c>
      <c r="AH423">
        <f>IF(実施計画様式!AH423="",0,IFERROR(VLOOKUP(実施計画様式!AH423,―!AA:AB,2,FALSE),"error"))</f>
        <v>0</v>
      </c>
      <c r="AI423">
        <f>IF(実施計画様式!AI423="",0,IFERROR(VLOOKUP(実施計画様式!AI423,―!AN:AO,2,FALSE),"error"))</f>
        <v>0</v>
      </c>
      <c r="AJ423">
        <f>IF(実施計画様式!AJ423="",0,IFERROR(VLOOKUP(実施計画様式!AJ423,―!AN:AO,2,FALSE),"error"))</f>
        <v>0</v>
      </c>
      <c r="AK423">
        <f>IF(実施計画様式!AK423="",0,IFERROR(VLOOKUP(実施計画様式!AK423,―!AN:AO,2,FALSE),"error"))</f>
        <v>0</v>
      </c>
      <c r="AL423">
        <f>IF(実施計画様式!AL423="",0,1)</f>
        <v>0</v>
      </c>
      <c r="AM423">
        <f>IF(実施計画様式!AM423="",0,IFERROR(VLOOKUP(実施計画様式!AM423,―!$AP$10:$AQ$23,2,FALSE),"error"))</f>
        <v>0</v>
      </c>
      <c r="AN423">
        <f>IF(実施計画様式!AN423="",0,IFERROR(VLOOKUP(実施計画様式!AN423,―!$AP$39:$AQ$44,2,FALSE),"error"))</f>
        <v>0</v>
      </c>
      <c r="AO423">
        <f>IF(実施計画様式!AO423="",0,IFERROR(VLOOKUP(実施計画様式!AO423,参考資料1_対象分野リスト!$B$2:$C$46,2,FALSE),"error"))</f>
        <v>0</v>
      </c>
      <c r="AP423">
        <f>IF(実施計画様式!AP423="",0,IFERROR(VLOOKUP(実施計画様式!AP423,参考資料1_対象分野リスト!$B$2:$C$46,2,FALSE),"error"))</f>
        <v>0</v>
      </c>
      <c r="AQ423">
        <f>IF(実施計画様式!AQ423="",0,IFERROR(VLOOKUP(実施計画様式!AQ423,参考資料1_対象分野リスト!$B$2:$C$46,2,FALSE),"error"))</f>
        <v>0</v>
      </c>
      <c r="AR423">
        <f>IF(実施計画様式!AR423="",0,IFERROR(VLOOKUP(実施計画様式!AR423,参考資料1_対象分野リスト!$B$2:$C$46,2,FALSE),"error"))</f>
        <v>0</v>
      </c>
      <c r="AS423">
        <f>IF(実施計画様式!AS423="",0,IFERROR(VLOOKUP(実施計画様式!AS423,参考資料1_対象分野リスト!$E$5:$F$35,2,FALSE),"error"))</f>
        <v>0</v>
      </c>
      <c r="BB423">
        <f>IF(実施計画様式!BB423="",0,IFERROR(VLOOKUP(実施計画様式!BB423,―!AK:AL,2,FALSE),"error"))</f>
        <v>0</v>
      </c>
      <c r="BC423" t="str">
        <f t="shared" si="41"/>
        <v/>
      </c>
      <c r="BF423">
        <v>99</v>
      </c>
      <c r="BG423" t="str">
        <f t="shared" si="44"/>
        <v/>
      </c>
      <c r="BH423" t="str">
        <f>IF(AG423&gt;0,IF(VLOOKUP($B$62,―!$Y$2:$Z$25,2,FALSE)&lt;分岐管理シート!AG423,"予算化方法","予算化方法_未定なし"),"")</f>
        <v/>
      </c>
      <c r="BI423" t="str">
        <f t="shared" si="45"/>
        <v/>
      </c>
      <c r="BJ423" t="str">
        <f t="shared" si="46"/>
        <v/>
      </c>
      <c r="BK423" t="str">
        <f t="shared" si="47"/>
        <v/>
      </c>
      <c r="BL423" t="str">
        <f>_xlfn.IFNA(IF(AND(D423=1,M423=1),INDEX(―!$O$20:$P$26,MATCH(分岐管理シート!N423*100,―!$P$20:$P$26,0),1),""),"")</f>
        <v/>
      </c>
      <c r="BM423" t="str">
        <f>_xlfn.IFNA(IF(AND(D423=1,M423=1),INDEX(―!$O$17:$P$19,MATCH(9-分岐管理シート!N423-分岐管理シート!O423,―!$P$17:$P$19,0),1),""),"")</f>
        <v/>
      </c>
      <c r="BN423" t="str">
        <f>IF(AE423&lt;2,"",―!$AP$28)</f>
        <v/>
      </c>
      <c r="BO423" t="str">
        <f t="shared" si="43"/>
        <v/>
      </c>
      <c r="BP423" t="str">
        <f t="shared" si="48"/>
        <v/>
      </c>
      <c r="BR423">
        <f t="shared" si="42"/>
        <v>0</v>
      </c>
    </row>
    <row r="424" spans="3:70" x14ac:dyDescent="0.15">
      <c r="C424">
        <v>352</v>
      </c>
      <c r="D424" s="22">
        <f>IF(実施計画様式!D424="",0,IFERROR(VLOOKUP(実施計画様式!D424,―!A:B,2,FALSE),"error"))</f>
        <v>0</v>
      </c>
      <c r="E424">
        <f>IF(実施計画様式!E424="",0,IFERROR(VLOOKUP(実施計画様式!E424,―!$C$40:$D$47,2,FALSE),"error"))</f>
        <v>0</v>
      </c>
      <c r="F424">
        <f>IF(実施計画様式!F424="",0,IFERROR(VLOOKUP(実施計画様式!F424,―!$E$2:$F$2,2,FALSE),"error"))</f>
        <v>0</v>
      </c>
      <c r="G424">
        <f>IFERROR(VLOOKUP(実施計画様式!G424,―!$G$2:$H$2,2,FALSE),0)</f>
        <v>0</v>
      </c>
      <c r="H424">
        <f>IF(実施計画様式!H424="",0,1)</f>
        <v>0</v>
      </c>
      <c r="I424">
        <f>IF(実施計画様式!I424="",0,IFERROR(VLOOKUP(実施計画様式!I424,―!$I$2:$J$2,2,FALSE),"error"))</f>
        <v>0</v>
      </c>
      <c r="J424">
        <f>IF(実施計画様式!J424="",0,1)</f>
        <v>0</v>
      </c>
      <c r="K424">
        <f>IF(実施計画様式!K424="",0,IFERROR(VLOOKUP(実施計画様式!K424,―!K:L,2,FALSE),"error"))</f>
        <v>0</v>
      </c>
      <c r="L424">
        <f>IF(実施計画様式!L424="",0,IFERROR(VLOOKUP(実施計画様式!L424,―!$M$2:$N$2,2,FALSE),"error"))</f>
        <v>0</v>
      </c>
      <c r="M424">
        <f>IFERROR(VLOOKUP(実施計画様式!M424,―!O:P,2,FALSE),0)</f>
        <v>0</v>
      </c>
      <c r="N424">
        <f>IF(実施計画様式!N424="",0,IFERROR(VLOOKUP(実施計画様式!N424,―!$O$1:$P$12,2,FALSE),"error"))</f>
        <v>0</v>
      </c>
      <c r="O424">
        <f>IF(実施計画様式!O424="",0,IFERROR(VLOOKUP(実施計画様式!O424,―!$O$1:$P$12,2,FALSE),"error"))</f>
        <v>0</v>
      </c>
      <c r="P424">
        <f>IF(実施計画様式!P424="",0,IFERROR(VLOOKUP(実施計画様式!P424,―!$O$1:$P$12,2,FALSE),"error"))</f>
        <v>0</v>
      </c>
      <c r="Q424">
        <f>IF(実施計画様式!Q424="",0,1)</f>
        <v>0</v>
      </c>
      <c r="R424" t="s">
        <v>7625</v>
      </c>
      <c r="S424" t="s">
        <v>7625</v>
      </c>
      <c r="T424">
        <f>IF(実施計画様式!T424="",0,1)</f>
        <v>0</v>
      </c>
      <c r="U424">
        <f>IF(実施計画様式!U424="",0,1)</f>
        <v>0</v>
      </c>
      <c r="V424">
        <f>IF(実施計画様式!V424="",0,1)</f>
        <v>0</v>
      </c>
      <c r="W424">
        <f>IF(実施計画様式!W424="",0,1)</f>
        <v>0</v>
      </c>
      <c r="X424">
        <f>IF(実施計画様式!X424="",0,1)</f>
        <v>0</v>
      </c>
      <c r="Y424">
        <f>IF(実施計画様式!Y424="",0,1)</f>
        <v>0</v>
      </c>
      <c r="Z424">
        <f>IF(実施計画様式!Z424="",0,1)</f>
        <v>0</v>
      </c>
      <c r="AA424">
        <f>IF(実施計画様式!AA424="",0,1)</f>
        <v>0</v>
      </c>
      <c r="AB424">
        <f>IF(実施計画様式!AB424="",0,IFERROR(VLOOKUP(実施計画様式!AB424,―!$Q$2:$R$3,2,FALSE),"error"))</f>
        <v>0</v>
      </c>
      <c r="AC424">
        <f>IF(実施計画様式!AC424="",0,IFERROR(VLOOKUP(実施計画様式!AC424,―!$S$2:$T$3,2,FALSE),"error"))</f>
        <v>0</v>
      </c>
      <c r="AD424">
        <f>IF(実施計画様式!AD424="",0,IFERROR(VLOOKUP(実施計画様式!AD424,―!$U$2:$V$3,2,FALSE),"error"))</f>
        <v>0</v>
      </c>
      <c r="AE424">
        <f>IF(実施計画様式!AE424="",0,IFERROR(VLOOKUP(実施計画様式!AE424,―!$W$2:$X$3,2,FALSE),"error"))</f>
        <v>0</v>
      </c>
      <c r="AF424">
        <f>IF(実施計画様式!AF424="",0,IFERROR(VLOOKUP(実施計画様式!AF424,―!$AP$29:$AQ$29,2,FALSE),"error"))</f>
        <v>0</v>
      </c>
      <c r="AG424">
        <f>IF(実施計画様式!AG424="",0,IFERROR(VLOOKUP(実施計画様式!AG424,―!Y:Z,2,FALSE),"error"))</f>
        <v>0</v>
      </c>
      <c r="AH424">
        <f>IF(実施計画様式!AH424="",0,IFERROR(VLOOKUP(実施計画様式!AH424,―!AA:AB,2,FALSE),"error"))</f>
        <v>0</v>
      </c>
      <c r="AI424">
        <f>IF(実施計画様式!AI424="",0,IFERROR(VLOOKUP(実施計画様式!AI424,―!AN:AO,2,FALSE),"error"))</f>
        <v>0</v>
      </c>
      <c r="AJ424">
        <f>IF(実施計画様式!AJ424="",0,IFERROR(VLOOKUP(実施計画様式!AJ424,―!AN:AO,2,FALSE),"error"))</f>
        <v>0</v>
      </c>
      <c r="AK424">
        <f>IF(実施計画様式!AK424="",0,IFERROR(VLOOKUP(実施計画様式!AK424,―!AN:AO,2,FALSE),"error"))</f>
        <v>0</v>
      </c>
      <c r="AL424">
        <f>IF(実施計画様式!AL424="",0,1)</f>
        <v>0</v>
      </c>
      <c r="AM424">
        <f>IF(実施計画様式!AM424="",0,IFERROR(VLOOKUP(実施計画様式!AM424,―!$AP$10:$AQ$23,2,FALSE),"error"))</f>
        <v>0</v>
      </c>
      <c r="AN424">
        <f>IF(実施計画様式!AN424="",0,IFERROR(VLOOKUP(実施計画様式!AN424,―!$AP$39:$AQ$44,2,FALSE),"error"))</f>
        <v>0</v>
      </c>
      <c r="AO424">
        <f>IF(実施計画様式!AO424="",0,IFERROR(VLOOKUP(実施計画様式!AO424,参考資料1_対象分野リスト!$B$2:$C$46,2,FALSE),"error"))</f>
        <v>0</v>
      </c>
      <c r="AP424">
        <f>IF(実施計画様式!AP424="",0,IFERROR(VLOOKUP(実施計画様式!AP424,参考資料1_対象分野リスト!$B$2:$C$46,2,FALSE),"error"))</f>
        <v>0</v>
      </c>
      <c r="AQ424">
        <f>IF(実施計画様式!AQ424="",0,IFERROR(VLOOKUP(実施計画様式!AQ424,参考資料1_対象分野リスト!$B$2:$C$46,2,FALSE),"error"))</f>
        <v>0</v>
      </c>
      <c r="AR424">
        <f>IF(実施計画様式!AR424="",0,IFERROR(VLOOKUP(実施計画様式!AR424,参考資料1_対象分野リスト!$B$2:$C$46,2,FALSE),"error"))</f>
        <v>0</v>
      </c>
      <c r="AS424">
        <f>IF(実施計画様式!AS424="",0,IFERROR(VLOOKUP(実施計画様式!AS424,参考資料1_対象分野リスト!$E$5:$F$35,2,FALSE),"error"))</f>
        <v>0</v>
      </c>
      <c r="BB424">
        <f>IF(実施計画様式!BB424="",0,IFERROR(VLOOKUP(実施計画様式!BB424,―!AK:AL,2,FALSE),"error"))</f>
        <v>0</v>
      </c>
      <c r="BC424" t="str">
        <f t="shared" si="41"/>
        <v/>
      </c>
      <c r="BF424">
        <v>99</v>
      </c>
      <c r="BG424" t="str">
        <f t="shared" si="44"/>
        <v/>
      </c>
      <c r="BH424" t="str">
        <f>IF(AG424&gt;0,IF(VLOOKUP($B$62,―!$Y$2:$Z$25,2,FALSE)&lt;分岐管理シート!AG424,"予算化方法","予算化方法_未定なし"),"")</f>
        <v/>
      </c>
      <c r="BI424" t="str">
        <f t="shared" si="45"/>
        <v/>
      </c>
      <c r="BJ424" t="str">
        <f t="shared" si="46"/>
        <v/>
      </c>
      <c r="BK424" t="str">
        <f t="shared" si="47"/>
        <v/>
      </c>
      <c r="BL424" t="str">
        <f>_xlfn.IFNA(IF(AND(D424=1,M424=1),INDEX(―!$O$20:$P$26,MATCH(分岐管理シート!N424*100,―!$P$20:$P$26,0),1),""),"")</f>
        <v/>
      </c>
      <c r="BM424" t="str">
        <f>_xlfn.IFNA(IF(AND(D424=1,M424=1),INDEX(―!$O$17:$P$19,MATCH(9-分岐管理シート!N424-分岐管理シート!O424,―!$P$17:$P$19,0),1),""),"")</f>
        <v/>
      </c>
      <c r="BN424" t="str">
        <f>IF(AE424&lt;2,"",―!$AP$28)</f>
        <v/>
      </c>
      <c r="BO424" t="str">
        <f t="shared" si="43"/>
        <v/>
      </c>
      <c r="BP424" t="str">
        <f t="shared" si="48"/>
        <v/>
      </c>
      <c r="BR424">
        <f t="shared" si="42"/>
        <v>0</v>
      </c>
    </row>
    <row r="425" spans="3:70" x14ac:dyDescent="0.15">
      <c r="C425">
        <v>353</v>
      </c>
      <c r="D425" s="22">
        <f>IF(実施計画様式!D425="",0,IFERROR(VLOOKUP(実施計画様式!D425,―!A:B,2,FALSE),"error"))</f>
        <v>0</v>
      </c>
      <c r="E425">
        <f>IF(実施計画様式!E425="",0,IFERROR(VLOOKUP(実施計画様式!E425,―!$C$40:$D$47,2,FALSE),"error"))</f>
        <v>0</v>
      </c>
      <c r="F425">
        <f>IF(実施計画様式!F425="",0,IFERROR(VLOOKUP(実施計画様式!F425,―!$E$2:$F$2,2,FALSE),"error"))</f>
        <v>0</v>
      </c>
      <c r="G425">
        <f>IFERROR(VLOOKUP(実施計画様式!G425,―!$G$2:$H$2,2,FALSE),0)</f>
        <v>0</v>
      </c>
      <c r="H425">
        <f>IF(実施計画様式!H425="",0,1)</f>
        <v>0</v>
      </c>
      <c r="I425">
        <f>IF(実施計画様式!I425="",0,IFERROR(VLOOKUP(実施計画様式!I425,―!$I$2:$J$2,2,FALSE),"error"))</f>
        <v>0</v>
      </c>
      <c r="J425">
        <f>IF(実施計画様式!J425="",0,1)</f>
        <v>0</v>
      </c>
      <c r="K425">
        <f>IF(実施計画様式!K425="",0,IFERROR(VLOOKUP(実施計画様式!K425,―!K:L,2,FALSE),"error"))</f>
        <v>0</v>
      </c>
      <c r="L425">
        <f>IF(実施計画様式!L425="",0,IFERROR(VLOOKUP(実施計画様式!L425,―!$M$2:$N$2,2,FALSE),"error"))</f>
        <v>0</v>
      </c>
      <c r="M425">
        <f>IFERROR(VLOOKUP(実施計画様式!M425,―!O:P,2,FALSE),0)</f>
        <v>0</v>
      </c>
      <c r="N425">
        <f>IF(実施計画様式!N425="",0,IFERROR(VLOOKUP(実施計画様式!N425,―!$O$1:$P$12,2,FALSE),"error"))</f>
        <v>0</v>
      </c>
      <c r="O425">
        <f>IF(実施計画様式!O425="",0,IFERROR(VLOOKUP(実施計画様式!O425,―!$O$1:$P$12,2,FALSE),"error"))</f>
        <v>0</v>
      </c>
      <c r="P425">
        <f>IF(実施計画様式!P425="",0,IFERROR(VLOOKUP(実施計画様式!P425,―!$O$1:$P$12,2,FALSE),"error"))</f>
        <v>0</v>
      </c>
      <c r="Q425">
        <f>IF(実施計画様式!Q425="",0,1)</f>
        <v>0</v>
      </c>
      <c r="R425" t="s">
        <v>7625</v>
      </c>
      <c r="S425" t="s">
        <v>7625</v>
      </c>
      <c r="T425">
        <f>IF(実施計画様式!T425="",0,1)</f>
        <v>0</v>
      </c>
      <c r="U425">
        <f>IF(実施計画様式!U425="",0,1)</f>
        <v>0</v>
      </c>
      <c r="V425">
        <f>IF(実施計画様式!V425="",0,1)</f>
        <v>0</v>
      </c>
      <c r="W425">
        <f>IF(実施計画様式!W425="",0,1)</f>
        <v>0</v>
      </c>
      <c r="X425">
        <f>IF(実施計画様式!X425="",0,1)</f>
        <v>0</v>
      </c>
      <c r="Y425">
        <f>IF(実施計画様式!Y425="",0,1)</f>
        <v>0</v>
      </c>
      <c r="Z425">
        <f>IF(実施計画様式!Z425="",0,1)</f>
        <v>0</v>
      </c>
      <c r="AA425">
        <f>IF(実施計画様式!AA425="",0,1)</f>
        <v>0</v>
      </c>
      <c r="AB425">
        <f>IF(実施計画様式!AB425="",0,IFERROR(VLOOKUP(実施計画様式!AB425,―!$Q$2:$R$3,2,FALSE),"error"))</f>
        <v>0</v>
      </c>
      <c r="AC425">
        <f>IF(実施計画様式!AC425="",0,IFERROR(VLOOKUP(実施計画様式!AC425,―!$S$2:$T$3,2,FALSE),"error"))</f>
        <v>0</v>
      </c>
      <c r="AD425">
        <f>IF(実施計画様式!AD425="",0,IFERROR(VLOOKUP(実施計画様式!AD425,―!$U$2:$V$3,2,FALSE),"error"))</f>
        <v>0</v>
      </c>
      <c r="AE425">
        <f>IF(実施計画様式!AE425="",0,IFERROR(VLOOKUP(実施計画様式!AE425,―!$W$2:$X$3,2,FALSE),"error"))</f>
        <v>0</v>
      </c>
      <c r="AF425">
        <f>IF(実施計画様式!AF425="",0,IFERROR(VLOOKUP(実施計画様式!AF425,―!$AP$29:$AQ$29,2,FALSE),"error"))</f>
        <v>0</v>
      </c>
      <c r="AG425">
        <f>IF(実施計画様式!AG425="",0,IFERROR(VLOOKUP(実施計画様式!AG425,―!Y:Z,2,FALSE),"error"))</f>
        <v>0</v>
      </c>
      <c r="AH425">
        <f>IF(実施計画様式!AH425="",0,IFERROR(VLOOKUP(実施計画様式!AH425,―!AA:AB,2,FALSE),"error"))</f>
        <v>0</v>
      </c>
      <c r="AI425">
        <f>IF(実施計画様式!AI425="",0,IFERROR(VLOOKUP(実施計画様式!AI425,―!AN:AO,2,FALSE),"error"))</f>
        <v>0</v>
      </c>
      <c r="AJ425">
        <f>IF(実施計画様式!AJ425="",0,IFERROR(VLOOKUP(実施計画様式!AJ425,―!AN:AO,2,FALSE),"error"))</f>
        <v>0</v>
      </c>
      <c r="AK425">
        <f>IF(実施計画様式!AK425="",0,IFERROR(VLOOKUP(実施計画様式!AK425,―!AN:AO,2,FALSE),"error"))</f>
        <v>0</v>
      </c>
      <c r="AL425">
        <f>IF(実施計画様式!AL425="",0,1)</f>
        <v>0</v>
      </c>
      <c r="AM425">
        <f>IF(実施計画様式!AM425="",0,IFERROR(VLOOKUP(実施計画様式!AM425,―!$AP$10:$AQ$23,2,FALSE),"error"))</f>
        <v>0</v>
      </c>
      <c r="AN425">
        <f>IF(実施計画様式!AN425="",0,IFERROR(VLOOKUP(実施計画様式!AN425,―!$AP$39:$AQ$44,2,FALSE),"error"))</f>
        <v>0</v>
      </c>
      <c r="AO425">
        <f>IF(実施計画様式!AO425="",0,IFERROR(VLOOKUP(実施計画様式!AO425,参考資料1_対象分野リスト!$B$2:$C$46,2,FALSE),"error"))</f>
        <v>0</v>
      </c>
      <c r="AP425">
        <f>IF(実施計画様式!AP425="",0,IFERROR(VLOOKUP(実施計画様式!AP425,参考資料1_対象分野リスト!$B$2:$C$46,2,FALSE),"error"))</f>
        <v>0</v>
      </c>
      <c r="AQ425">
        <f>IF(実施計画様式!AQ425="",0,IFERROR(VLOOKUP(実施計画様式!AQ425,参考資料1_対象分野リスト!$B$2:$C$46,2,FALSE),"error"))</f>
        <v>0</v>
      </c>
      <c r="AR425">
        <f>IF(実施計画様式!AR425="",0,IFERROR(VLOOKUP(実施計画様式!AR425,参考資料1_対象分野リスト!$B$2:$C$46,2,FALSE),"error"))</f>
        <v>0</v>
      </c>
      <c r="AS425">
        <f>IF(実施計画様式!AS425="",0,IFERROR(VLOOKUP(実施計画様式!AS425,参考資料1_対象分野リスト!$E$5:$F$35,2,FALSE),"error"))</f>
        <v>0</v>
      </c>
      <c r="BB425">
        <f>IF(実施計画様式!BB425="",0,IFERROR(VLOOKUP(実施計画様式!BB425,―!AK:AL,2,FALSE),"error"))</f>
        <v>0</v>
      </c>
      <c r="BC425" t="str">
        <f t="shared" si="41"/>
        <v/>
      </c>
      <c r="BF425">
        <v>99</v>
      </c>
      <c r="BG425" t="str">
        <f t="shared" si="44"/>
        <v/>
      </c>
      <c r="BH425" t="str">
        <f>IF(AG425&gt;0,IF(VLOOKUP($B$62,―!$Y$2:$Z$25,2,FALSE)&lt;分岐管理シート!AG425,"予算化方法","予算化方法_未定なし"),"")</f>
        <v/>
      </c>
      <c r="BI425" t="str">
        <f t="shared" si="45"/>
        <v/>
      </c>
      <c r="BJ425" t="str">
        <f t="shared" si="46"/>
        <v/>
      </c>
      <c r="BK425" t="str">
        <f t="shared" si="47"/>
        <v/>
      </c>
      <c r="BL425" t="str">
        <f>_xlfn.IFNA(IF(AND(D425=1,M425=1),INDEX(―!$O$20:$P$26,MATCH(分岐管理シート!N425*100,―!$P$20:$P$26,0),1),""),"")</f>
        <v/>
      </c>
      <c r="BM425" t="str">
        <f>_xlfn.IFNA(IF(AND(D425=1,M425=1),INDEX(―!$O$17:$P$19,MATCH(9-分岐管理シート!N425-分岐管理シート!O425,―!$P$17:$P$19,0),1),""),"")</f>
        <v/>
      </c>
      <c r="BN425" t="str">
        <f>IF(AE425&lt;2,"",―!$AP$28)</f>
        <v/>
      </c>
      <c r="BO425" t="str">
        <f t="shared" si="43"/>
        <v/>
      </c>
      <c r="BP425" t="str">
        <f t="shared" si="48"/>
        <v/>
      </c>
      <c r="BR425">
        <f t="shared" si="42"/>
        <v>0</v>
      </c>
    </row>
    <row r="426" spans="3:70" x14ac:dyDescent="0.15">
      <c r="C426">
        <v>354</v>
      </c>
      <c r="D426" s="22">
        <f>IF(実施計画様式!D426="",0,IFERROR(VLOOKUP(実施計画様式!D426,―!A:B,2,FALSE),"error"))</f>
        <v>0</v>
      </c>
      <c r="E426">
        <f>IF(実施計画様式!E426="",0,IFERROR(VLOOKUP(実施計画様式!E426,―!$C$40:$D$47,2,FALSE),"error"))</f>
        <v>0</v>
      </c>
      <c r="F426">
        <f>IF(実施計画様式!F426="",0,IFERROR(VLOOKUP(実施計画様式!F426,―!$E$2:$F$2,2,FALSE),"error"))</f>
        <v>0</v>
      </c>
      <c r="G426">
        <f>IFERROR(VLOOKUP(実施計画様式!G426,―!$G$2:$H$2,2,FALSE),0)</f>
        <v>0</v>
      </c>
      <c r="H426">
        <f>IF(実施計画様式!H426="",0,1)</f>
        <v>0</v>
      </c>
      <c r="I426">
        <f>IF(実施計画様式!I426="",0,IFERROR(VLOOKUP(実施計画様式!I426,―!$I$2:$J$2,2,FALSE),"error"))</f>
        <v>0</v>
      </c>
      <c r="J426">
        <f>IF(実施計画様式!J426="",0,1)</f>
        <v>0</v>
      </c>
      <c r="K426">
        <f>IF(実施計画様式!K426="",0,IFERROR(VLOOKUP(実施計画様式!K426,―!K:L,2,FALSE),"error"))</f>
        <v>0</v>
      </c>
      <c r="L426">
        <f>IF(実施計画様式!L426="",0,IFERROR(VLOOKUP(実施計画様式!L426,―!$M$2:$N$2,2,FALSE),"error"))</f>
        <v>0</v>
      </c>
      <c r="M426">
        <f>IFERROR(VLOOKUP(実施計画様式!M426,―!O:P,2,FALSE),0)</f>
        <v>0</v>
      </c>
      <c r="N426">
        <f>IF(実施計画様式!N426="",0,IFERROR(VLOOKUP(実施計画様式!N426,―!$O$1:$P$12,2,FALSE),"error"))</f>
        <v>0</v>
      </c>
      <c r="O426">
        <f>IF(実施計画様式!O426="",0,IFERROR(VLOOKUP(実施計画様式!O426,―!$O$1:$P$12,2,FALSE),"error"))</f>
        <v>0</v>
      </c>
      <c r="P426">
        <f>IF(実施計画様式!P426="",0,IFERROR(VLOOKUP(実施計画様式!P426,―!$O$1:$P$12,2,FALSE),"error"))</f>
        <v>0</v>
      </c>
      <c r="Q426">
        <f>IF(実施計画様式!Q426="",0,1)</f>
        <v>0</v>
      </c>
      <c r="R426" t="s">
        <v>7625</v>
      </c>
      <c r="S426" t="s">
        <v>7625</v>
      </c>
      <c r="T426">
        <f>IF(実施計画様式!T426="",0,1)</f>
        <v>0</v>
      </c>
      <c r="U426">
        <f>IF(実施計画様式!U426="",0,1)</f>
        <v>0</v>
      </c>
      <c r="V426">
        <f>IF(実施計画様式!V426="",0,1)</f>
        <v>0</v>
      </c>
      <c r="W426">
        <f>IF(実施計画様式!W426="",0,1)</f>
        <v>0</v>
      </c>
      <c r="X426">
        <f>IF(実施計画様式!X426="",0,1)</f>
        <v>0</v>
      </c>
      <c r="Y426">
        <f>IF(実施計画様式!Y426="",0,1)</f>
        <v>0</v>
      </c>
      <c r="Z426">
        <f>IF(実施計画様式!Z426="",0,1)</f>
        <v>0</v>
      </c>
      <c r="AA426">
        <f>IF(実施計画様式!AA426="",0,1)</f>
        <v>0</v>
      </c>
      <c r="AB426">
        <f>IF(実施計画様式!AB426="",0,IFERROR(VLOOKUP(実施計画様式!AB426,―!$Q$2:$R$3,2,FALSE),"error"))</f>
        <v>0</v>
      </c>
      <c r="AC426">
        <f>IF(実施計画様式!AC426="",0,IFERROR(VLOOKUP(実施計画様式!AC426,―!$S$2:$T$3,2,FALSE),"error"))</f>
        <v>0</v>
      </c>
      <c r="AD426">
        <f>IF(実施計画様式!AD426="",0,IFERROR(VLOOKUP(実施計画様式!AD426,―!$U$2:$V$3,2,FALSE),"error"))</f>
        <v>0</v>
      </c>
      <c r="AE426">
        <f>IF(実施計画様式!AE426="",0,IFERROR(VLOOKUP(実施計画様式!AE426,―!$W$2:$X$3,2,FALSE),"error"))</f>
        <v>0</v>
      </c>
      <c r="AF426">
        <f>IF(実施計画様式!AF426="",0,IFERROR(VLOOKUP(実施計画様式!AF426,―!$AP$29:$AQ$29,2,FALSE),"error"))</f>
        <v>0</v>
      </c>
      <c r="AG426">
        <f>IF(実施計画様式!AG426="",0,IFERROR(VLOOKUP(実施計画様式!AG426,―!Y:Z,2,FALSE),"error"))</f>
        <v>0</v>
      </c>
      <c r="AH426">
        <f>IF(実施計画様式!AH426="",0,IFERROR(VLOOKUP(実施計画様式!AH426,―!AA:AB,2,FALSE),"error"))</f>
        <v>0</v>
      </c>
      <c r="AI426">
        <f>IF(実施計画様式!AI426="",0,IFERROR(VLOOKUP(実施計画様式!AI426,―!AN:AO,2,FALSE),"error"))</f>
        <v>0</v>
      </c>
      <c r="AJ426">
        <f>IF(実施計画様式!AJ426="",0,IFERROR(VLOOKUP(実施計画様式!AJ426,―!AN:AO,2,FALSE),"error"))</f>
        <v>0</v>
      </c>
      <c r="AK426">
        <f>IF(実施計画様式!AK426="",0,IFERROR(VLOOKUP(実施計画様式!AK426,―!AN:AO,2,FALSE),"error"))</f>
        <v>0</v>
      </c>
      <c r="AL426">
        <f>IF(実施計画様式!AL426="",0,1)</f>
        <v>0</v>
      </c>
      <c r="AM426">
        <f>IF(実施計画様式!AM426="",0,IFERROR(VLOOKUP(実施計画様式!AM426,―!$AP$10:$AQ$23,2,FALSE),"error"))</f>
        <v>0</v>
      </c>
      <c r="AN426">
        <f>IF(実施計画様式!AN426="",0,IFERROR(VLOOKUP(実施計画様式!AN426,―!$AP$39:$AQ$44,2,FALSE),"error"))</f>
        <v>0</v>
      </c>
      <c r="AO426">
        <f>IF(実施計画様式!AO426="",0,IFERROR(VLOOKUP(実施計画様式!AO426,参考資料1_対象分野リスト!$B$2:$C$46,2,FALSE),"error"))</f>
        <v>0</v>
      </c>
      <c r="AP426">
        <f>IF(実施計画様式!AP426="",0,IFERROR(VLOOKUP(実施計画様式!AP426,参考資料1_対象分野リスト!$B$2:$C$46,2,FALSE),"error"))</f>
        <v>0</v>
      </c>
      <c r="AQ426">
        <f>IF(実施計画様式!AQ426="",0,IFERROR(VLOOKUP(実施計画様式!AQ426,参考資料1_対象分野リスト!$B$2:$C$46,2,FALSE),"error"))</f>
        <v>0</v>
      </c>
      <c r="AR426">
        <f>IF(実施計画様式!AR426="",0,IFERROR(VLOOKUP(実施計画様式!AR426,参考資料1_対象分野リスト!$B$2:$C$46,2,FALSE),"error"))</f>
        <v>0</v>
      </c>
      <c r="AS426">
        <f>IF(実施計画様式!AS426="",0,IFERROR(VLOOKUP(実施計画様式!AS426,参考資料1_対象分野リスト!$E$5:$F$35,2,FALSE),"error"))</f>
        <v>0</v>
      </c>
      <c r="BB426">
        <f>IF(実施計画様式!BB426="",0,IFERROR(VLOOKUP(実施計画様式!BB426,―!AK:AL,2,FALSE),"error"))</f>
        <v>0</v>
      </c>
      <c r="BC426" t="str">
        <f t="shared" si="41"/>
        <v/>
      </c>
      <c r="BF426">
        <v>99</v>
      </c>
      <c r="BG426" t="str">
        <f t="shared" si="44"/>
        <v/>
      </c>
      <c r="BH426" t="str">
        <f>IF(AG426&gt;0,IF(VLOOKUP($B$62,―!$Y$2:$Z$25,2,FALSE)&lt;分岐管理シート!AG426,"予算化方法","予算化方法_未定なし"),"")</f>
        <v/>
      </c>
      <c r="BI426" t="str">
        <f t="shared" si="45"/>
        <v/>
      </c>
      <c r="BJ426" t="str">
        <f t="shared" si="46"/>
        <v/>
      </c>
      <c r="BK426" t="str">
        <f t="shared" si="47"/>
        <v/>
      </c>
      <c r="BL426" t="str">
        <f>_xlfn.IFNA(IF(AND(D426=1,M426=1),INDEX(―!$O$20:$P$26,MATCH(分岐管理シート!N426*100,―!$P$20:$P$26,0),1),""),"")</f>
        <v/>
      </c>
      <c r="BM426" t="str">
        <f>_xlfn.IFNA(IF(AND(D426=1,M426=1),INDEX(―!$O$17:$P$19,MATCH(9-分岐管理シート!N426-分岐管理シート!O426,―!$P$17:$P$19,0),1),""),"")</f>
        <v/>
      </c>
      <c r="BN426" t="str">
        <f>IF(AE426&lt;2,"",―!$AP$28)</f>
        <v/>
      </c>
      <c r="BO426" t="str">
        <f t="shared" si="43"/>
        <v/>
      </c>
      <c r="BP426" t="str">
        <f t="shared" si="48"/>
        <v/>
      </c>
      <c r="BR426">
        <f t="shared" si="42"/>
        <v>0</v>
      </c>
    </row>
    <row r="427" spans="3:70" x14ac:dyDescent="0.15">
      <c r="C427">
        <v>355</v>
      </c>
      <c r="D427" s="22">
        <f>IF(実施計画様式!D427="",0,IFERROR(VLOOKUP(実施計画様式!D427,―!A:B,2,FALSE),"error"))</f>
        <v>0</v>
      </c>
      <c r="E427">
        <f>IF(実施計画様式!E427="",0,IFERROR(VLOOKUP(実施計画様式!E427,―!$C$40:$D$47,2,FALSE),"error"))</f>
        <v>0</v>
      </c>
      <c r="F427">
        <f>IF(実施計画様式!F427="",0,IFERROR(VLOOKUP(実施計画様式!F427,―!$E$2:$F$2,2,FALSE),"error"))</f>
        <v>0</v>
      </c>
      <c r="G427">
        <f>IFERROR(VLOOKUP(実施計画様式!G427,―!$G$2:$H$2,2,FALSE),0)</f>
        <v>0</v>
      </c>
      <c r="H427">
        <f>IF(実施計画様式!H427="",0,1)</f>
        <v>0</v>
      </c>
      <c r="I427">
        <f>IF(実施計画様式!I427="",0,IFERROR(VLOOKUP(実施計画様式!I427,―!$I$2:$J$2,2,FALSE),"error"))</f>
        <v>0</v>
      </c>
      <c r="J427">
        <f>IF(実施計画様式!J427="",0,1)</f>
        <v>0</v>
      </c>
      <c r="K427">
        <f>IF(実施計画様式!K427="",0,IFERROR(VLOOKUP(実施計画様式!K427,―!K:L,2,FALSE),"error"))</f>
        <v>0</v>
      </c>
      <c r="L427">
        <f>IF(実施計画様式!L427="",0,IFERROR(VLOOKUP(実施計画様式!L427,―!$M$2:$N$2,2,FALSE),"error"))</f>
        <v>0</v>
      </c>
      <c r="M427">
        <f>IFERROR(VLOOKUP(実施計画様式!M427,―!O:P,2,FALSE),0)</f>
        <v>0</v>
      </c>
      <c r="N427">
        <f>IF(実施計画様式!N427="",0,IFERROR(VLOOKUP(実施計画様式!N427,―!$O$1:$P$12,2,FALSE),"error"))</f>
        <v>0</v>
      </c>
      <c r="O427">
        <f>IF(実施計画様式!O427="",0,IFERROR(VLOOKUP(実施計画様式!O427,―!$O$1:$P$12,2,FALSE),"error"))</f>
        <v>0</v>
      </c>
      <c r="P427">
        <f>IF(実施計画様式!P427="",0,IFERROR(VLOOKUP(実施計画様式!P427,―!$O$1:$P$12,2,FALSE),"error"))</f>
        <v>0</v>
      </c>
      <c r="Q427">
        <f>IF(実施計画様式!Q427="",0,1)</f>
        <v>0</v>
      </c>
      <c r="R427" t="s">
        <v>7625</v>
      </c>
      <c r="S427" t="s">
        <v>7625</v>
      </c>
      <c r="T427">
        <f>IF(実施計画様式!T427="",0,1)</f>
        <v>0</v>
      </c>
      <c r="U427">
        <f>IF(実施計画様式!U427="",0,1)</f>
        <v>0</v>
      </c>
      <c r="V427">
        <f>IF(実施計画様式!V427="",0,1)</f>
        <v>0</v>
      </c>
      <c r="W427">
        <f>IF(実施計画様式!W427="",0,1)</f>
        <v>0</v>
      </c>
      <c r="X427">
        <f>IF(実施計画様式!X427="",0,1)</f>
        <v>0</v>
      </c>
      <c r="Y427">
        <f>IF(実施計画様式!Y427="",0,1)</f>
        <v>0</v>
      </c>
      <c r="Z427">
        <f>IF(実施計画様式!Z427="",0,1)</f>
        <v>0</v>
      </c>
      <c r="AA427">
        <f>IF(実施計画様式!AA427="",0,1)</f>
        <v>0</v>
      </c>
      <c r="AB427">
        <f>IF(実施計画様式!AB427="",0,IFERROR(VLOOKUP(実施計画様式!AB427,―!$Q$2:$R$3,2,FALSE),"error"))</f>
        <v>0</v>
      </c>
      <c r="AC427">
        <f>IF(実施計画様式!AC427="",0,IFERROR(VLOOKUP(実施計画様式!AC427,―!$S$2:$T$3,2,FALSE),"error"))</f>
        <v>0</v>
      </c>
      <c r="AD427">
        <f>IF(実施計画様式!AD427="",0,IFERROR(VLOOKUP(実施計画様式!AD427,―!$U$2:$V$3,2,FALSE),"error"))</f>
        <v>0</v>
      </c>
      <c r="AE427">
        <f>IF(実施計画様式!AE427="",0,IFERROR(VLOOKUP(実施計画様式!AE427,―!$W$2:$X$3,2,FALSE),"error"))</f>
        <v>0</v>
      </c>
      <c r="AF427">
        <f>IF(実施計画様式!AF427="",0,IFERROR(VLOOKUP(実施計画様式!AF427,―!$AP$29:$AQ$29,2,FALSE),"error"))</f>
        <v>0</v>
      </c>
      <c r="AG427">
        <f>IF(実施計画様式!AG427="",0,IFERROR(VLOOKUP(実施計画様式!AG427,―!Y:Z,2,FALSE),"error"))</f>
        <v>0</v>
      </c>
      <c r="AH427">
        <f>IF(実施計画様式!AH427="",0,IFERROR(VLOOKUP(実施計画様式!AH427,―!AA:AB,2,FALSE),"error"))</f>
        <v>0</v>
      </c>
      <c r="AI427">
        <f>IF(実施計画様式!AI427="",0,IFERROR(VLOOKUP(実施計画様式!AI427,―!AN:AO,2,FALSE),"error"))</f>
        <v>0</v>
      </c>
      <c r="AJ427">
        <f>IF(実施計画様式!AJ427="",0,IFERROR(VLOOKUP(実施計画様式!AJ427,―!AN:AO,2,FALSE),"error"))</f>
        <v>0</v>
      </c>
      <c r="AK427">
        <f>IF(実施計画様式!AK427="",0,IFERROR(VLOOKUP(実施計画様式!AK427,―!AN:AO,2,FALSE),"error"))</f>
        <v>0</v>
      </c>
      <c r="AL427">
        <f>IF(実施計画様式!AL427="",0,1)</f>
        <v>0</v>
      </c>
      <c r="AM427">
        <f>IF(実施計画様式!AM427="",0,IFERROR(VLOOKUP(実施計画様式!AM427,―!$AP$10:$AQ$23,2,FALSE),"error"))</f>
        <v>0</v>
      </c>
      <c r="AN427">
        <f>IF(実施計画様式!AN427="",0,IFERROR(VLOOKUP(実施計画様式!AN427,―!$AP$39:$AQ$44,2,FALSE),"error"))</f>
        <v>0</v>
      </c>
      <c r="AO427">
        <f>IF(実施計画様式!AO427="",0,IFERROR(VLOOKUP(実施計画様式!AO427,参考資料1_対象分野リスト!$B$2:$C$46,2,FALSE),"error"))</f>
        <v>0</v>
      </c>
      <c r="AP427">
        <f>IF(実施計画様式!AP427="",0,IFERROR(VLOOKUP(実施計画様式!AP427,参考資料1_対象分野リスト!$B$2:$C$46,2,FALSE),"error"))</f>
        <v>0</v>
      </c>
      <c r="AQ427">
        <f>IF(実施計画様式!AQ427="",0,IFERROR(VLOOKUP(実施計画様式!AQ427,参考資料1_対象分野リスト!$B$2:$C$46,2,FALSE),"error"))</f>
        <v>0</v>
      </c>
      <c r="AR427">
        <f>IF(実施計画様式!AR427="",0,IFERROR(VLOOKUP(実施計画様式!AR427,参考資料1_対象分野リスト!$B$2:$C$46,2,FALSE),"error"))</f>
        <v>0</v>
      </c>
      <c r="AS427">
        <f>IF(実施計画様式!AS427="",0,IFERROR(VLOOKUP(実施計画様式!AS427,参考資料1_対象分野リスト!$E$5:$F$35,2,FALSE),"error"))</f>
        <v>0</v>
      </c>
      <c r="BB427">
        <f>IF(実施計画様式!BB427="",0,IFERROR(VLOOKUP(実施計画様式!BB427,―!AK:AL,2,FALSE),"error"))</f>
        <v>0</v>
      </c>
      <c r="BC427" t="str">
        <f t="shared" si="41"/>
        <v/>
      </c>
      <c r="BF427">
        <v>99</v>
      </c>
      <c r="BG427" t="str">
        <f t="shared" si="44"/>
        <v/>
      </c>
      <c r="BH427" t="str">
        <f>IF(AG427&gt;0,IF(VLOOKUP($B$62,―!$Y$2:$Z$25,2,FALSE)&lt;分岐管理シート!AG427,"予算化方法","予算化方法_未定なし"),"")</f>
        <v/>
      </c>
      <c r="BI427" t="str">
        <f t="shared" si="45"/>
        <v/>
      </c>
      <c r="BJ427" t="str">
        <f t="shared" si="46"/>
        <v/>
      </c>
      <c r="BK427" t="str">
        <f t="shared" si="47"/>
        <v/>
      </c>
      <c r="BL427" t="str">
        <f>_xlfn.IFNA(IF(AND(D427=1,M427=1),INDEX(―!$O$20:$P$26,MATCH(分岐管理シート!N427*100,―!$P$20:$P$26,0),1),""),"")</f>
        <v/>
      </c>
      <c r="BM427" t="str">
        <f>_xlfn.IFNA(IF(AND(D427=1,M427=1),INDEX(―!$O$17:$P$19,MATCH(9-分岐管理シート!N427-分岐管理シート!O427,―!$P$17:$P$19,0),1),""),"")</f>
        <v/>
      </c>
      <c r="BN427" t="str">
        <f>IF(AE427&lt;2,"",―!$AP$28)</f>
        <v/>
      </c>
      <c r="BO427" t="str">
        <f t="shared" si="43"/>
        <v/>
      </c>
      <c r="BP427" t="str">
        <f t="shared" si="48"/>
        <v/>
      </c>
      <c r="BR427">
        <f t="shared" si="42"/>
        <v>0</v>
      </c>
    </row>
    <row r="428" spans="3:70" x14ac:dyDescent="0.15">
      <c r="C428">
        <v>356</v>
      </c>
      <c r="D428" s="22">
        <f>IF(実施計画様式!D428="",0,IFERROR(VLOOKUP(実施計画様式!D428,―!A:B,2,FALSE),"error"))</f>
        <v>0</v>
      </c>
      <c r="E428">
        <f>IF(実施計画様式!E428="",0,IFERROR(VLOOKUP(実施計画様式!E428,―!$C$40:$D$47,2,FALSE),"error"))</f>
        <v>0</v>
      </c>
      <c r="F428">
        <f>IF(実施計画様式!F428="",0,IFERROR(VLOOKUP(実施計画様式!F428,―!$E$2:$F$2,2,FALSE),"error"))</f>
        <v>0</v>
      </c>
      <c r="G428">
        <f>IFERROR(VLOOKUP(実施計画様式!G428,―!$G$2:$H$2,2,FALSE),0)</f>
        <v>0</v>
      </c>
      <c r="H428">
        <f>IF(実施計画様式!H428="",0,1)</f>
        <v>0</v>
      </c>
      <c r="I428">
        <f>IF(実施計画様式!I428="",0,IFERROR(VLOOKUP(実施計画様式!I428,―!$I$2:$J$2,2,FALSE),"error"))</f>
        <v>0</v>
      </c>
      <c r="J428">
        <f>IF(実施計画様式!J428="",0,1)</f>
        <v>0</v>
      </c>
      <c r="K428">
        <f>IF(実施計画様式!K428="",0,IFERROR(VLOOKUP(実施計画様式!K428,―!K:L,2,FALSE),"error"))</f>
        <v>0</v>
      </c>
      <c r="L428">
        <f>IF(実施計画様式!L428="",0,IFERROR(VLOOKUP(実施計画様式!L428,―!$M$2:$N$2,2,FALSE),"error"))</f>
        <v>0</v>
      </c>
      <c r="M428">
        <f>IFERROR(VLOOKUP(実施計画様式!M428,―!O:P,2,FALSE),0)</f>
        <v>0</v>
      </c>
      <c r="N428">
        <f>IF(実施計画様式!N428="",0,IFERROR(VLOOKUP(実施計画様式!N428,―!$O$1:$P$12,2,FALSE),"error"))</f>
        <v>0</v>
      </c>
      <c r="O428">
        <f>IF(実施計画様式!O428="",0,IFERROR(VLOOKUP(実施計画様式!O428,―!$O$1:$P$12,2,FALSE),"error"))</f>
        <v>0</v>
      </c>
      <c r="P428">
        <f>IF(実施計画様式!P428="",0,IFERROR(VLOOKUP(実施計画様式!P428,―!$O$1:$P$12,2,FALSE),"error"))</f>
        <v>0</v>
      </c>
      <c r="Q428">
        <f>IF(実施計画様式!Q428="",0,1)</f>
        <v>0</v>
      </c>
      <c r="R428" t="s">
        <v>7625</v>
      </c>
      <c r="S428" t="s">
        <v>7625</v>
      </c>
      <c r="T428">
        <f>IF(実施計画様式!T428="",0,1)</f>
        <v>0</v>
      </c>
      <c r="U428">
        <f>IF(実施計画様式!U428="",0,1)</f>
        <v>0</v>
      </c>
      <c r="V428">
        <f>IF(実施計画様式!V428="",0,1)</f>
        <v>0</v>
      </c>
      <c r="W428">
        <f>IF(実施計画様式!W428="",0,1)</f>
        <v>0</v>
      </c>
      <c r="X428">
        <f>IF(実施計画様式!X428="",0,1)</f>
        <v>0</v>
      </c>
      <c r="Y428">
        <f>IF(実施計画様式!Y428="",0,1)</f>
        <v>0</v>
      </c>
      <c r="Z428">
        <f>IF(実施計画様式!Z428="",0,1)</f>
        <v>0</v>
      </c>
      <c r="AA428">
        <f>IF(実施計画様式!AA428="",0,1)</f>
        <v>0</v>
      </c>
      <c r="AB428">
        <f>IF(実施計画様式!AB428="",0,IFERROR(VLOOKUP(実施計画様式!AB428,―!$Q$2:$R$3,2,FALSE),"error"))</f>
        <v>0</v>
      </c>
      <c r="AC428">
        <f>IF(実施計画様式!AC428="",0,IFERROR(VLOOKUP(実施計画様式!AC428,―!$S$2:$T$3,2,FALSE),"error"))</f>
        <v>0</v>
      </c>
      <c r="AD428">
        <f>IF(実施計画様式!AD428="",0,IFERROR(VLOOKUP(実施計画様式!AD428,―!$U$2:$V$3,2,FALSE),"error"))</f>
        <v>0</v>
      </c>
      <c r="AE428">
        <f>IF(実施計画様式!AE428="",0,IFERROR(VLOOKUP(実施計画様式!AE428,―!$W$2:$X$3,2,FALSE),"error"))</f>
        <v>0</v>
      </c>
      <c r="AF428">
        <f>IF(実施計画様式!AF428="",0,IFERROR(VLOOKUP(実施計画様式!AF428,―!$AP$29:$AQ$29,2,FALSE),"error"))</f>
        <v>0</v>
      </c>
      <c r="AG428">
        <f>IF(実施計画様式!AG428="",0,IFERROR(VLOOKUP(実施計画様式!AG428,―!Y:Z,2,FALSE),"error"))</f>
        <v>0</v>
      </c>
      <c r="AH428">
        <f>IF(実施計画様式!AH428="",0,IFERROR(VLOOKUP(実施計画様式!AH428,―!AA:AB,2,FALSE),"error"))</f>
        <v>0</v>
      </c>
      <c r="AI428">
        <f>IF(実施計画様式!AI428="",0,IFERROR(VLOOKUP(実施計画様式!AI428,―!AN:AO,2,FALSE),"error"))</f>
        <v>0</v>
      </c>
      <c r="AJ428">
        <f>IF(実施計画様式!AJ428="",0,IFERROR(VLOOKUP(実施計画様式!AJ428,―!AN:AO,2,FALSE),"error"))</f>
        <v>0</v>
      </c>
      <c r="AK428">
        <f>IF(実施計画様式!AK428="",0,IFERROR(VLOOKUP(実施計画様式!AK428,―!AN:AO,2,FALSE),"error"))</f>
        <v>0</v>
      </c>
      <c r="AL428">
        <f>IF(実施計画様式!AL428="",0,1)</f>
        <v>0</v>
      </c>
      <c r="AM428">
        <f>IF(実施計画様式!AM428="",0,IFERROR(VLOOKUP(実施計画様式!AM428,―!$AP$10:$AQ$23,2,FALSE),"error"))</f>
        <v>0</v>
      </c>
      <c r="AN428">
        <f>IF(実施計画様式!AN428="",0,IFERROR(VLOOKUP(実施計画様式!AN428,―!$AP$39:$AQ$44,2,FALSE),"error"))</f>
        <v>0</v>
      </c>
      <c r="AO428">
        <f>IF(実施計画様式!AO428="",0,IFERROR(VLOOKUP(実施計画様式!AO428,参考資料1_対象分野リスト!$B$2:$C$46,2,FALSE),"error"))</f>
        <v>0</v>
      </c>
      <c r="AP428">
        <f>IF(実施計画様式!AP428="",0,IFERROR(VLOOKUP(実施計画様式!AP428,参考資料1_対象分野リスト!$B$2:$C$46,2,FALSE),"error"))</f>
        <v>0</v>
      </c>
      <c r="AQ428">
        <f>IF(実施計画様式!AQ428="",0,IFERROR(VLOOKUP(実施計画様式!AQ428,参考資料1_対象分野リスト!$B$2:$C$46,2,FALSE),"error"))</f>
        <v>0</v>
      </c>
      <c r="AR428">
        <f>IF(実施計画様式!AR428="",0,IFERROR(VLOOKUP(実施計画様式!AR428,参考資料1_対象分野リスト!$B$2:$C$46,2,FALSE),"error"))</f>
        <v>0</v>
      </c>
      <c r="AS428">
        <f>IF(実施計画様式!AS428="",0,IFERROR(VLOOKUP(実施計画様式!AS428,参考資料1_対象分野リスト!$E$5:$F$35,2,FALSE),"error"))</f>
        <v>0</v>
      </c>
      <c r="BB428">
        <f>IF(実施計画様式!BB428="",0,IFERROR(VLOOKUP(実施計画様式!BB428,―!AK:AL,2,FALSE),"error"))</f>
        <v>0</v>
      </c>
      <c r="BC428" t="str">
        <f t="shared" si="41"/>
        <v/>
      </c>
      <c r="BF428">
        <v>99</v>
      </c>
      <c r="BG428" t="str">
        <f t="shared" si="44"/>
        <v/>
      </c>
      <c r="BH428" t="str">
        <f>IF(AG428&gt;0,IF(VLOOKUP($B$62,―!$Y$2:$Z$25,2,FALSE)&lt;分岐管理シート!AG428,"予算化方法","予算化方法_未定なし"),"")</f>
        <v/>
      </c>
      <c r="BI428" t="str">
        <f t="shared" si="45"/>
        <v/>
      </c>
      <c r="BJ428" t="str">
        <f t="shared" si="46"/>
        <v/>
      </c>
      <c r="BK428" t="str">
        <f t="shared" si="47"/>
        <v/>
      </c>
      <c r="BL428" t="str">
        <f>_xlfn.IFNA(IF(AND(D428=1,M428=1),INDEX(―!$O$20:$P$26,MATCH(分岐管理シート!N428*100,―!$P$20:$P$26,0),1),""),"")</f>
        <v/>
      </c>
      <c r="BM428" t="str">
        <f>_xlfn.IFNA(IF(AND(D428=1,M428=1),INDEX(―!$O$17:$P$19,MATCH(9-分岐管理シート!N428-分岐管理シート!O428,―!$P$17:$P$19,0),1),""),"")</f>
        <v/>
      </c>
      <c r="BN428" t="str">
        <f>IF(AE428&lt;2,"",―!$AP$28)</f>
        <v/>
      </c>
      <c r="BO428" t="str">
        <f t="shared" si="43"/>
        <v/>
      </c>
      <c r="BP428" t="str">
        <f t="shared" si="48"/>
        <v/>
      </c>
      <c r="BR428">
        <f t="shared" si="42"/>
        <v>0</v>
      </c>
    </row>
    <row r="429" spans="3:70" x14ac:dyDescent="0.15">
      <c r="C429">
        <v>357</v>
      </c>
      <c r="D429" s="22">
        <f>IF(実施計画様式!D429="",0,IFERROR(VLOOKUP(実施計画様式!D429,―!A:B,2,FALSE),"error"))</f>
        <v>0</v>
      </c>
      <c r="E429">
        <f>IF(実施計画様式!E429="",0,IFERROR(VLOOKUP(実施計画様式!E429,―!$C$40:$D$47,2,FALSE),"error"))</f>
        <v>0</v>
      </c>
      <c r="F429">
        <f>IF(実施計画様式!F429="",0,IFERROR(VLOOKUP(実施計画様式!F429,―!$E$2:$F$2,2,FALSE),"error"))</f>
        <v>0</v>
      </c>
      <c r="G429">
        <f>IFERROR(VLOOKUP(実施計画様式!G429,―!$G$2:$H$2,2,FALSE),0)</f>
        <v>0</v>
      </c>
      <c r="H429">
        <f>IF(実施計画様式!H429="",0,1)</f>
        <v>0</v>
      </c>
      <c r="I429">
        <f>IF(実施計画様式!I429="",0,IFERROR(VLOOKUP(実施計画様式!I429,―!$I$2:$J$2,2,FALSE),"error"))</f>
        <v>0</v>
      </c>
      <c r="J429">
        <f>IF(実施計画様式!J429="",0,1)</f>
        <v>0</v>
      </c>
      <c r="K429">
        <f>IF(実施計画様式!K429="",0,IFERROR(VLOOKUP(実施計画様式!K429,―!K:L,2,FALSE),"error"))</f>
        <v>0</v>
      </c>
      <c r="L429">
        <f>IF(実施計画様式!L429="",0,IFERROR(VLOOKUP(実施計画様式!L429,―!$M$2:$N$2,2,FALSE),"error"))</f>
        <v>0</v>
      </c>
      <c r="M429">
        <f>IFERROR(VLOOKUP(実施計画様式!M429,―!O:P,2,FALSE),0)</f>
        <v>0</v>
      </c>
      <c r="N429">
        <f>IF(実施計画様式!N429="",0,IFERROR(VLOOKUP(実施計画様式!N429,―!$O$1:$P$12,2,FALSE),"error"))</f>
        <v>0</v>
      </c>
      <c r="O429">
        <f>IF(実施計画様式!O429="",0,IFERROR(VLOOKUP(実施計画様式!O429,―!$O$1:$P$12,2,FALSE),"error"))</f>
        <v>0</v>
      </c>
      <c r="P429">
        <f>IF(実施計画様式!P429="",0,IFERROR(VLOOKUP(実施計画様式!P429,―!$O$1:$P$12,2,FALSE),"error"))</f>
        <v>0</v>
      </c>
      <c r="Q429">
        <f>IF(実施計画様式!Q429="",0,1)</f>
        <v>0</v>
      </c>
      <c r="R429" t="s">
        <v>7625</v>
      </c>
      <c r="S429" t="s">
        <v>7625</v>
      </c>
      <c r="T429">
        <f>IF(実施計画様式!T429="",0,1)</f>
        <v>0</v>
      </c>
      <c r="U429">
        <f>IF(実施計画様式!U429="",0,1)</f>
        <v>0</v>
      </c>
      <c r="V429">
        <f>IF(実施計画様式!V429="",0,1)</f>
        <v>0</v>
      </c>
      <c r="W429">
        <f>IF(実施計画様式!W429="",0,1)</f>
        <v>0</v>
      </c>
      <c r="X429">
        <f>IF(実施計画様式!X429="",0,1)</f>
        <v>0</v>
      </c>
      <c r="Y429">
        <f>IF(実施計画様式!Y429="",0,1)</f>
        <v>0</v>
      </c>
      <c r="Z429">
        <f>IF(実施計画様式!Z429="",0,1)</f>
        <v>0</v>
      </c>
      <c r="AA429">
        <f>IF(実施計画様式!AA429="",0,1)</f>
        <v>0</v>
      </c>
      <c r="AB429">
        <f>IF(実施計画様式!AB429="",0,IFERROR(VLOOKUP(実施計画様式!AB429,―!$Q$2:$R$3,2,FALSE),"error"))</f>
        <v>0</v>
      </c>
      <c r="AC429">
        <f>IF(実施計画様式!AC429="",0,IFERROR(VLOOKUP(実施計画様式!AC429,―!$S$2:$T$3,2,FALSE),"error"))</f>
        <v>0</v>
      </c>
      <c r="AD429">
        <f>IF(実施計画様式!AD429="",0,IFERROR(VLOOKUP(実施計画様式!AD429,―!$U$2:$V$3,2,FALSE),"error"))</f>
        <v>0</v>
      </c>
      <c r="AE429">
        <f>IF(実施計画様式!AE429="",0,IFERROR(VLOOKUP(実施計画様式!AE429,―!$W$2:$X$3,2,FALSE),"error"))</f>
        <v>0</v>
      </c>
      <c r="AF429">
        <f>IF(実施計画様式!AF429="",0,IFERROR(VLOOKUP(実施計画様式!AF429,―!$AP$29:$AQ$29,2,FALSE),"error"))</f>
        <v>0</v>
      </c>
      <c r="AG429">
        <f>IF(実施計画様式!AG429="",0,IFERROR(VLOOKUP(実施計画様式!AG429,―!Y:Z,2,FALSE),"error"))</f>
        <v>0</v>
      </c>
      <c r="AH429">
        <f>IF(実施計画様式!AH429="",0,IFERROR(VLOOKUP(実施計画様式!AH429,―!AA:AB,2,FALSE),"error"))</f>
        <v>0</v>
      </c>
      <c r="AI429">
        <f>IF(実施計画様式!AI429="",0,IFERROR(VLOOKUP(実施計画様式!AI429,―!AN:AO,2,FALSE),"error"))</f>
        <v>0</v>
      </c>
      <c r="AJ429">
        <f>IF(実施計画様式!AJ429="",0,IFERROR(VLOOKUP(実施計画様式!AJ429,―!AN:AO,2,FALSE),"error"))</f>
        <v>0</v>
      </c>
      <c r="AK429">
        <f>IF(実施計画様式!AK429="",0,IFERROR(VLOOKUP(実施計画様式!AK429,―!AN:AO,2,FALSE),"error"))</f>
        <v>0</v>
      </c>
      <c r="AL429">
        <f>IF(実施計画様式!AL429="",0,1)</f>
        <v>0</v>
      </c>
      <c r="AM429">
        <f>IF(実施計画様式!AM429="",0,IFERROR(VLOOKUP(実施計画様式!AM429,―!$AP$10:$AQ$23,2,FALSE),"error"))</f>
        <v>0</v>
      </c>
      <c r="AN429">
        <f>IF(実施計画様式!AN429="",0,IFERROR(VLOOKUP(実施計画様式!AN429,―!$AP$39:$AQ$44,2,FALSE),"error"))</f>
        <v>0</v>
      </c>
      <c r="AO429">
        <f>IF(実施計画様式!AO429="",0,IFERROR(VLOOKUP(実施計画様式!AO429,参考資料1_対象分野リスト!$B$2:$C$46,2,FALSE),"error"))</f>
        <v>0</v>
      </c>
      <c r="AP429">
        <f>IF(実施計画様式!AP429="",0,IFERROR(VLOOKUP(実施計画様式!AP429,参考資料1_対象分野リスト!$B$2:$C$46,2,FALSE),"error"))</f>
        <v>0</v>
      </c>
      <c r="AQ429">
        <f>IF(実施計画様式!AQ429="",0,IFERROR(VLOOKUP(実施計画様式!AQ429,参考資料1_対象分野リスト!$B$2:$C$46,2,FALSE),"error"))</f>
        <v>0</v>
      </c>
      <c r="AR429">
        <f>IF(実施計画様式!AR429="",0,IFERROR(VLOOKUP(実施計画様式!AR429,参考資料1_対象分野リスト!$B$2:$C$46,2,FALSE),"error"))</f>
        <v>0</v>
      </c>
      <c r="AS429">
        <f>IF(実施計画様式!AS429="",0,IFERROR(VLOOKUP(実施計画様式!AS429,参考資料1_対象分野リスト!$E$5:$F$35,2,FALSE),"error"))</f>
        <v>0</v>
      </c>
      <c r="BB429">
        <f>IF(実施計画様式!BB429="",0,IFERROR(VLOOKUP(実施計画様式!BB429,―!AK:AL,2,FALSE),"error"))</f>
        <v>0</v>
      </c>
      <c r="BC429" t="str">
        <f t="shared" si="41"/>
        <v/>
      </c>
      <c r="BF429">
        <v>99</v>
      </c>
      <c r="BG429" t="str">
        <f t="shared" si="44"/>
        <v/>
      </c>
      <c r="BH429" t="str">
        <f>IF(AG429&gt;0,IF(VLOOKUP($B$62,―!$Y$2:$Z$25,2,FALSE)&lt;分岐管理シート!AG429,"予算化方法","予算化方法_未定なし"),"")</f>
        <v/>
      </c>
      <c r="BI429" t="str">
        <f t="shared" si="45"/>
        <v/>
      </c>
      <c r="BJ429" t="str">
        <f t="shared" si="46"/>
        <v/>
      </c>
      <c r="BK429" t="str">
        <f t="shared" si="47"/>
        <v/>
      </c>
      <c r="BL429" t="str">
        <f>_xlfn.IFNA(IF(AND(D429=1,M429=1),INDEX(―!$O$20:$P$26,MATCH(分岐管理シート!N429*100,―!$P$20:$P$26,0),1),""),"")</f>
        <v/>
      </c>
      <c r="BM429" t="str">
        <f>_xlfn.IFNA(IF(AND(D429=1,M429=1),INDEX(―!$O$17:$P$19,MATCH(9-分岐管理シート!N429-分岐管理シート!O429,―!$P$17:$P$19,0),1),""),"")</f>
        <v/>
      </c>
      <c r="BN429" t="str">
        <f>IF(AE429&lt;2,"",―!$AP$28)</f>
        <v/>
      </c>
      <c r="BO429" t="str">
        <f t="shared" si="43"/>
        <v/>
      </c>
      <c r="BP429" t="str">
        <f t="shared" si="48"/>
        <v/>
      </c>
      <c r="BR429">
        <f t="shared" si="42"/>
        <v>0</v>
      </c>
    </row>
    <row r="430" spans="3:70" x14ac:dyDescent="0.15">
      <c r="C430">
        <v>358</v>
      </c>
      <c r="D430" s="22">
        <f>IF(実施計画様式!D430="",0,IFERROR(VLOOKUP(実施計画様式!D430,―!A:B,2,FALSE),"error"))</f>
        <v>0</v>
      </c>
      <c r="E430">
        <f>IF(実施計画様式!E430="",0,IFERROR(VLOOKUP(実施計画様式!E430,―!$C$40:$D$47,2,FALSE),"error"))</f>
        <v>0</v>
      </c>
      <c r="F430">
        <f>IF(実施計画様式!F430="",0,IFERROR(VLOOKUP(実施計画様式!F430,―!$E$2:$F$2,2,FALSE),"error"))</f>
        <v>0</v>
      </c>
      <c r="G430">
        <f>IFERROR(VLOOKUP(実施計画様式!G430,―!$G$2:$H$2,2,FALSE),0)</f>
        <v>0</v>
      </c>
      <c r="H430">
        <f>IF(実施計画様式!H430="",0,1)</f>
        <v>0</v>
      </c>
      <c r="I430">
        <f>IF(実施計画様式!I430="",0,IFERROR(VLOOKUP(実施計画様式!I430,―!$I$2:$J$2,2,FALSE),"error"))</f>
        <v>0</v>
      </c>
      <c r="J430">
        <f>IF(実施計画様式!J430="",0,1)</f>
        <v>0</v>
      </c>
      <c r="K430">
        <f>IF(実施計画様式!K430="",0,IFERROR(VLOOKUP(実施計画様式!K430,―!K:L,2,FALSE),"error"))</f>
        <v>0</v>
      </c>
      <c r="L430">
        <f>IF(実施計画様式!L430="",0,IFERROR(VLOOKUP(実施計画様式!L430,―!$M$2:$N$2,2,FALSE),"error"))</f>
        <v>0</v>
      </c>
      <c r="M430">
        <f>IFERROR(VLOOKUP(実施計画様式!M430,―!O:P,2,FALSE),0)</f>
        <v>0</v>
      </c>
      <c r="N430">
        <f>IF(実施計画様式!N430="",0,IFERROR(VLOOKUP(実施計画様式!N430,―!$O$1:$P$12,2,FALSE),"error"))</f>
        <v>0</v>
      </c>
      <c r="O430">
        <f>IF(実施計画様式!O430="",0,IFERROR(VLOOKUP(実施計画様式!O430,―!$O$1:$P$12,2,FALSE),"error"))</f>
        <v>0</v>
      </c>
      <c r="P430">
        <f>IF(実施計画様式!P430="",0,IFERROR(VLOOKUP(実施計画様式!P430,―!$O$1:$P$12,2,FALSE),"error"))</f>
        <v>0</v>
      </c>
      <c r="Q430">
        <f>IF(実施計画様式!Q430="",0,1)</f>
        <v>0</v>
      </c>
      <c r="R430" t="s">
        <v>7625</v>
      </c>
      <c r="S430" t="s">
        <v>7625</v>
      </c>
      <c r="T430">
        <f>IF(実施計画様式!T430="",0,1)</f>
        <v>0</v>
      </c>
      <c r="U430">
        <f>IF(実施計画様式!U430="",0,1)</f>
        <v>0</v>
      </c>
      <c r="V430">
        <f>IF(実施計画様式!V430="",0,1)</f>
        <v>0</v>
      </c>
      <c r="W430">
        <f>IF(実施計画様式!W430="",0,1)</f>
        <v>0</v>
      </c>
      <c r="X430">
        <f>IF(実施計画様式!X430="",0,1)</f>
        <v>0</v>
      </c>
      <c r="Y430">
        <f>IF(実施計画様式!Y430="",0,1)</f>
        <v>0</v>
      </c>
      <c r="Z430">
        <f>IF(実施計画様式!Z430="",0,1)</f>
        <v>0</v>
      </c>
      <c r="AA430">
        <f>IF(実施計画様式!AA430="",0,1)</f>
        <v>0</v>
      </c>
      <c r="AB430">
        <f>IF(実施計画様式!AB430="",0,IFERROR(VLOOKUP(実施計画様式!AB430,―!$Q$2:$R$3,2,FALSE),"error"))</f>
        <v>0</v>
      </c>
      <c r="AC430">
        <f>IF(実施計画様式!AC430="",0,IFERROR(VLOOKUP(実施計画様式!AC430,―!$S$2:$T$3,2,FALSE),"error"))</f>
        <v>0</v>
      </c>
      <c r="AD430">
        <f>IF(実施計画様式!AD430="",0,IFERROR(VLOOKUP(実施計画様式!AD430,―!$U$2:$V$3,2,FALSE),"error"))</f>
        <v>0</v>
      </c>
      <c r="AE430">
        <f>IF(実施計画様式!AE430="",0,IFERROR(VLOOKUP(実施計画様式!AE430,―!$W$2:$X$3,2,FALSE),"error"))</f>
        <v>0</v>
      </c>
      <c r="AF430">
        <f>IF(実施計画様式!AF430="",0,IFERROR(VLOOKUP(実施計画様式!AF430,―!$AP$29:$AQ$29,2,FALSE),"error"))</f>
        <v>0</v>
      </c>
      <c r="AG430">
        <f>IF(実施計画様式!AG430="",0,IFERROR(VLOOKUP(実施計画様式!AG430,―!Y:Z,2,FALSE),"error"))</f>
        <v>0</v>
      </c>
      <c r="AH430">
        <f>IF(実施計画様式!AH430="",0,IFERROR(VLOOKUP(実施計画様式!AH430,―!AA:AB,2,FALSE),"error"))</f>
        <v>0</v>
      </c>
      <c r="AI430">
        <f>IF(実施計画様式!AI430="",0,IFERROR(VLOOKUP(実施計画様式!AI430,―!AN:AO,2,FALSE),"error"))</f>
        <v>0</v>
      </c>
      <c r="AJ430">
        <f>IF(実施計画様式!AJ430="",0,IFERROR(VLOOKUP(実施計画様式!AJ430,―!AN:AO,2,FALSE),"error"))</f>
        <v>0</v>
      </c>
      <c r="AK430">
        <f>IF(実施計画様式!AK430="",0,IFERROR(VLOOKUP(実施計画様式!AK430,―!AN:AO,2,FALSE),"error"))</f>
        <v>0</v>
      </c>
      <c r="AL430">
        <f>IF(実施計画様式!AL430="",0,1)</f>
        <v>0</v>
      </c>
      <c r="AM430">
        <f>IF(実施計画様式!AM430="",0,IFERROR(VLOOKUP(実施計画様式!AM430,―!$AP$10:$AQ$23,2,FALSE),"error"))</f>
        <v>0</v>
      </c>
      <c r="AN430">
        <f>IF(実施計画様式!AN430="",0,IFERROR(VLOOKUP(実施計画様式!AN430,―!$AP$39:$AQ$44,2,FALSE),"error"))</f>
        <v>0</v>
      </c>
      <c r="AO430">
        <f>IF(実施計画様式!AO430="",0,IFERROR(VLOOKUP(実施計画様式!AO430,参考資料1_対象分野リスト!$B$2:$C$46,2,FALSE),"error"))</f>
        <v>0</v>
      </c>
      <c r="AP430">
        <f>IF(実施計画様式!AP430="",0,IFERROR(VLOOKUP(実施計画様式!AP430,参考資料1_対象分野リスト!$B$2:$C$46,2,FALSE),"error"))</f>
        <v>0</v>
      </c>
      <c r="AQ430">
        <f>IF(実施計画様式!AQ430="",0,IFERROR(VLOOKUP(実施計画様式!AQ430,参考資料1_対象分野リスト!$B$2:$C$46,2,FALSE),"error"))</f>
        <v>0</v>
      </c>
      <c r="AR430">
        <f>IF(実施計画様式!AR430="",0,IFERROR(VLOOKUP(実施計画様式!AR430,参考資料1_対象分野リスト!$B$2:$C$46,2,FALSE),"error"))</f>
        <v>0</v>
      </c>
      <c r="AS430">
        <f>IF(実施計画様式!AS430="",0,IFERROR(VLOOKUP(実施計画様式!AS430,参考資料1_対象分野リスト!$E$5:$F$35,2,FALSE),"error"))</f>
        <v>0</v>
      </c>
      <c r="BB430">
        <f>IF(実施計画様式!BB430="",0,IFERROR(VLOOKUP(実施計画様式!BB430,―!AK:AL,2,FALSE),"error"))</f>
        <v>0</v>
      </c>
      <c r="BC430" t="str">
        <f t="shared" si="41"/>
        <v/>
      </c>
      <c r="BF430">
        <v>99</v>
      </c>
      <c r="BG430" t="str">
        <f t="shared" si="44"/>
        <v/>
      </c>
      <c r="BH430" t="str">
        <f>IF(AG430&gt;0,IF(VLOOKUP($B$62,―!$Y$2:$Z$25,2,FALSE)&lt;分岐管理シート!AG430,"予算化方法","予算化方法_未定なし"),"")</f>
        <v/>
      </c>
      <c r="BI430" t="str">
        <f t="shared" si="45"/>
        <v/>
      </c>
      <c r="BJ430" t="str">
        <f t="shared" si="46"/>
        <v/>
      </c>
      <c r="BK430" t="str">
        <f t="shared" si="47"/>
        <v/>
      </c>
      <c r="BL430" t="str">
        <f>_xlfn.IFNA(IF(AND(D430=1,M430=1),INDEX(―!$O$20:$P$26,MATCH(分岐管理シート!N430*100,―!$P$20:$P$26,0),1),""),"")</f>
        <v/>
      </c>
      <c r="BM430" t="str">
        <f>_xlfn.IFNA(IF(AND(D430=1,M430=1),INDEX(―!$O$17:$P$19,MATCH(9-分岐管理シート!N430-分岐管理シート!O430,―!$P$17:$P$19,0),1),""),"")</f>
        <v/>
      </c>
      <c r="BN430" t="str">
        <f>IF(AE430&lt;2,"",―!$AP$28)</f>
        <v/>
      </c>
      <c r="BO430" t="str">
        <f t="shared" si="43"/>
        <v/>
      </c>
      <c r="BP430" t="str">
        <f t="shared" si="48"/>
        <v/>
      </c>
      <c r="BR430">
        <f t="shared" si="42"/>
        <v>0</v>
      </c>
    </row>
    <row r="431" spans="3:70" x14ac:dyDescent="0.15">
      <c r="C431">
        <v>359</v>
      </c>
      <c r="D431" s="22">
        <f>IF(実施計画様式!D431="",0,IFERROR(VLOOKUP(実施計画様式!D431,―!A:B,2,FALSE),"error"))</f>
        <v>0</v>
      </c>
      <c r="E431">
        <f>IF(実施計画様式!E431="",0,IFERROR(VLOOKUP(実施計画様式!E431,―!$C$40:$D$47,2,FALSE),"error"))</f>
        <v>0</v>
      </c>
      <c r="F431">
        <f>IF(実施計画様式!F431="",0,IFERROR(VLOOKUP(実施計画様式!F431,―!$E$2:$F$2,2,FALSE),"error"))</f>
        <v>0</v>
      </c>
      <c r="G431">
        <f>IFERROR(VLOOKUP(実施計画様式!G431,―!$G$2:$H$2,2,FALSE),0)</f>
        <v>0</v>
      </c>
      <c r="H431">
        <f>IF(実施計画様式!H431="",0,1)</f>
        <v>0</v>
      </c>
      <c r="I431">
        <f>IF(実施計画様式!I431="",0,IFERROR(VLOOKUP(実施計画様式!I431,―!$I$2:$J$2,2,FALSE),"error"))</f>
        <v>0</v>
      </c>
      <c r="J431">
        <f>IF(実施計画様式!J431="",0,1)</f>
        <v>0</v>
      </c>
      <c r="K431">
        <f>IF(実施計画様式!K431="",0,IFERROR(VLOOKUP(実施計画様式!K431,―!K:L,2,FALSE),"error"))</f>
        <v>0</v>
      </c>
      <c r="L431">
        <f>IF(実施計画様式!L431="",0,IFERROR(VLOOKUP(実施計画様式!L431,―!$M$2:$N$2,2,FALSE),"error"))</f>
        <v>0</v>
      </c>
      <c r="M431">
        <f>IFERROR(VLOOKUP(実施計画様式!M431,―!O:P,2,FALSE),0)</f>
        <v>0</v>
      </c>
      <c r="N431">
        <f>IF(実施計画様式!N431="",0,IFERROR(VLOOKUP(実施計画様式!N431,―!$O$1:$P$12,2,FALSE),"error"))</f>
        <v>0</v>
      </c>
      <c r="O431">
        <f>IF(実施計画様式!O431="",0,IFERROR(VLOOKUP(実施計画様式!O431,―!$O$1:$P$12,2,FALSE),"error"))</f>
        <v>0</v>
      </c>
      <c r="P431">
        <f>IF(実施計画様式!P431="",0,IFERROR(VLOOKUP(実施計画様式!P431,―!$O$1:$P$12,2,FALSE),"error"))</f>
        <v>0</v>
      </c>
      <c r="Q431">
        <f>IF(実施計画様式!Q431="",0,1)</f>
        <v>0</v>
      </c>
      <c r="R431" t="s">
        <v>7625</v>
      </c>
      <c r="S431" t="s">
        <v>7625</v>
      </c>
      <c r="T431">
        <f>IF(実施計画様式!T431="",0,1)</f>
        <v>0</v>
      </c>
      <c r="U431">
        <f>IF(実施計画様式!U431="",0,1)</f>
        <v>0</v>
      </c>
      <c r="V431">
        <f>IF(実施計画様式!V431="",0,1)</f>
        <v>0</v>
      </c>
      <c r="W431">
        <f>IF(実施計画様式!W431="",0,1)</f>
        <v>0</v>
      </c>
      <c r="X431">
        <f>IF(実施計画様式!X431="",0,1)</f>
        <v>0</v>
      </c>
      <c r="Y431">
        <f>IF(実施計画様式!Y431="",0,1)</f>
        <v>0</v>
      </c>
      <c r="Z431">
        <f>IF(実施計画様式!Z431="",0,1)</f>
        <v>0</v>
      </c>
      <c r="AA431">
        <f>IF(実施計画様式!AA431="",0,1)</f>
        <v>0</v>
      </c>
      <c r="AB431">
        <f>IF(実施計画様式!AB431="",0,IFERROR(VLOOKUP(実施計画様式!AB431,―!$Q$2:$R$3,2,FALSE),"error"))</f>
        <v>0</v>
      </c>
      <c r="AC431">
        <f>IF(実施計画様式!AC431="",0,IFERROR(VLOOKUP(実施計画様式!AC431,―!$S$2:$T$3,2,FALSE),"error"))</f>
        <v>0</v>
      </c>
      <c r="AD431">
        <f>IF(実施計画様式!AD431="",0,IFERROR(VLOOKUP(実施計画様式!AD431,―!$U$2:$V$3,2,FALSE),"error"))</f>
        <v>0</v>
      </c>
      <c r="AE431">
        <f>IF(実施計画様式!AE431="",0,IFERROR(VLOOKUP(実施計画様式!AE431,―!$W$2:$X$3,2,FALSE),"error"))</f>
        <v>0</v>
      </c>
      <c r="AF431">
        <f>IF(実施計画様式!AF431="",0,IFERROR(VLOOKUP(実施計画様式!AF431,―!$AP$29:$AQ$29,2,FALSE),"error"))</f>
        <v>0</v>
      </c>
      <c r="AG431">
        <f>IF(実施計画様式!AG431="",0,IFERROR(VLOOKUP(実施計画様式!AG431,―!Y:Z,2,FALSE),"error"))</f>
        <v>0</v>
      </c>
      <c r="AH431">
        <f>IF(実施計画様式!AH431="",0,IFERROR(VLOOKUP(実施計画様式!AH431,―!AA:AB,2,FALSE),"error"))</f>
        <v>0</v>
      </c>
      <c r="AI431">
        <f>IF(実施計画様式!AI431="",0,IFERROR(VLOOKUP(実施計画様式!AI431,―!AN:AO,2,FALSE),"error"))</f>
        <v>0</v>
      </c>
      <c r="AJ431">
        <f>IF(実施計画様式!AJ431="",0,IFERROR(VLOOKUP(実施計画様式!AJ431,―!AN:AO,2,FALSE),"error"))</f>
        <v>0</v>
      </c>
      <c r="AK431">
        <f>IF(実施計画様式!AK431="",0,IFERROR(VLOOKUP(実施計画様式!AK431,―!AN:AO,2,FALSE),"error"))</f>
        <v>0</v>
      </c>
      <c r="AL431">
        <f>IF(実施計画様式!AL431="",0,1)</f>
        <v>0</v>
      </c>
      <c r="AM431">
        <f>IF(実施計画様式!AM431="",0,IFERROR(VLOOKUP(実施計画様式!AM431,―!$AP$10:$AQ$23,2,FALSE),"error"))</f>
        <v>0</v>
      </c>
      <c r="AN431">
        <f>IF(実施計画様式!AN431="",0,IFERROR(VLOOKUP(実施計画様式!AN431,―!$AP$39:$AQ$44,2,FALSE),"error"))</f>
        <v>0</v>
      </c>
      <c r="AO431">
        <f>IF(実施計画様式!AO431="",0,IFERROR(VLOOKUP(実施計画様式!AO431,参考資料1_対象分野リスト!$B$2:$C$46,2,FALSE),"error"))</f>
        <v>0</v>
      </c>
      <c r="AP431">
        <f>IF(実施計画様式!AP431="",0,IFERROR(VLOOKUP(実施計画様式!AP431,参考資料1_対象分野リスト!$B$2:$C$46,2,FALSE),"error"))</f>
        <v>0</v>
      </c>
      <c r="AQ431">
        <f>IF(実施計画様式!AQ431="",0,IFERROR(VLOOKUP(実施計画様式!AQ431,参考資料1_対象分野リスト!$B$2:$C$46,2,FALSE),"error"))</f>
        <v>0</v>
      </c>
      <c r="AR431">
        <f>IF(実施計画様式!AR431="",0,IFERROR(VLOOKUP(実施計画様式!AR431,参考資料1_対象分野リスト!$B$2:$C$46,2,FALSE),"error"))</f>
        <v>0</v>
      </c>
      <c r="AS431">
        <f>IF(実施計画様式!AS431="",0,IFERROR(VLOOKUP(実施計画様式!AS431,参考資料1_対象分野リスト!$E$5:$F$35,2,FALSE),"error"))</f>
        <v>0</v>
      </c>
      <c r="BB431">
        <f>IF(実施計画様式!BB431="",0,IFERROR(VLOOKUP(実施計画様式!BB431,―!AK:AL,2,FALSE),"error"))</f>
        <v>0</v>
      </c>
      <c r="BC431" t="str">
        <f t="shared" si="41"/>
        <v/>
      </c>
      <c r="BF431">
        <v>99</v>
      </c>
      <c r="BG431" t="str">
        <f t="shared" si="44"/>
        <v/>
      </c>
      <c r="BH431" t="str">
        <f>IF(AG431&gt;0,IF(VLOOKUP($B$62,―!$Y$2:$Z$25,2,FALSE)&lt;分岐管理シート!AG431,"予算化方法","予算化方法_未定なし"),"")</f>
        <v/>
      </c>
      <c r="BI431" t="str">
        <f t="shared" si="45"/>
        <v/>
      </c>
      <c r="BJ431" t="str">
        <f t="shared" si="46"/>
        <v/>
      </c>
      <c r="BK431" t="str">
        <f t="shared" si="47"/>
        <v/>
      </c>
      <c r="BL431" t="str">
        <f>_xlfn.IFNA(IF(AND(D431=1,M431=1),INDEX(―!$O$20:$P$26,MATCH(分岐管理シート!N431*100,―!$P$20:$P$26,0),1),""),"")</f>
        <v/>
      </c>
      <c r="BM431" t="str">
        <f>_xlfn.IFNA(IF(AND(D431=1,M431=1),INDEX(―!$O$17:$P$19,MATCH(9-分岐管理シート!N431-分岐管理シート!O431,―!$P$17:$P$19,0),1),""),"")</f>
        <v/>
      </c>
      <c r="BN431" t="str">
        <f>IF(AE431&lt;2,"",―!$AP$28)</f>
        <v/>
      </c>
      <c r="BO431" t="str">
        <f t="shared" si="43"/>
        <v/>
      </c>
      <c r="BP431" t="str">
        <f t="shared" si="48"/>
        <v/>
      </c>
      <c r="BR431">
        <f t="shared" si="42"/>
        <v>0</v>
      </c>
    </row>
    <row r="432" spans="3:70" x14ac:dyDescent="0.15">
      <c r="C432">
        <v>360</v>
      </c>
      <c r="D432" s="22">
        <f>IF(実施計画様式!D432="",0,IFERROR(VLOOKUP(実施計画様式!D432,―!A:B,2,FALSE),"error"))</f>
        <v>0</v>
      </c>
      <c r="E432">
        <f>IF(実施計画様式!E432="",0,IFERROR(VLOOKUP(実施計画様式!E432,―!$C$40:$D$47,2,FALSE),"error"))</f>
        <v>0</v>
      </c>
      <c r="F432">
        <f>IF(実施計画様式!F432="",0,IFERROR(VLOOKUP(実施計画様式!F432,―!$E$2:$F$2,2,FALSE),"error"))</f>
        <v>0</v>
      </c>
      <c r="G432">
        <f>IFERROR(VLOOKUP(実施計画様式!G432,―!$G$2:$H$2,2,FALSE),0)</f>
        <v>0</v>
      </c>
      <c r="H432">
        <f>IF(実施計画様式!H432="",0,1)</f>
        <v>0</v>
      </c>
      <c r="I432">
        <f>IF(実施計画様式!I432="",0,IFERROR(VLOOKUP(実施計画様式!I432,―!$I$2:$J$2,2,FALSE),"error"))</f>
        <v>0</v>
      </c>
      <c r="J432">
        <f>IF(実施計画様式!J432="",0,1)</f>
        <v>0</v>
      </c>
      <c r="K432">
        <f>IF(実施計画様式!K432="",0,IFERROR(VLOOKUP(実施計画様式!K432,―!K:L,2,FALSE),"error"))</f>
        <v>0</v>
      </c>
      <c r="L432">
        <f>IF(実施計画様式!L432="",0,IFERROR(VLOOKUP(実施計画様式!L432,―!$M$2:$N$2,2,FALSE),"error"))</f>
        <v>0</v>
      </c>
      <c r="M432">
        <f>IFERROR(VLOOKUP(実施計画様式!M432,―!O:P,2,FALSE),0)</f>
        <v>0</v>
      </c>
      <c r="N432">
        <f>IF(実施計画様式!N432="",0,IFERROR(VLOOKUP(実施計画様式!N432,―!$O$1:$P$12,2,FALSE),"error"))</f>
        <v>0</v>
      </c>
      <c r="O432">
        <f>IF(実施計画様式!O432="",0,IFERROR(VLOOKUP(実施計画様式!O432,―!$O$1:$P$12,2,FALSE),"error"))</f>
        <v>0</v>
      </c>
      <c r="P432">
        <f>IF(実施計画様式!P432="",0,IFERROR(VLOOKUP(実施計画様式!P432,―!$O$1:$P$12,2,FALSE),"error"))</f>
        <v>0</v>
      </c>
      <c r="Q432">
        <f>IF(実施計画様式!Q432="",0,1)</f>
        <v>0</v>
      </c>
      <c r="R432" t="s">
        <v>7625</v>
      </c>
      <c r="S432" t="s">
        <v>7625</v>
      </c>
      <c r="T432">
        <f>IF(実施計画様式!T432="",0,1)</f>
        <v>0</v>
      </c>
      <c r="U432">
        <f>IF(実施計画様式!U432="",0,1)</f>
        <v>0</v>
      </c>
      <c r="V432">
        <f>IF(実施計画様式!V432="",0,1)</f>
        <v>0</v>
      </c>
      <c r="W432">
        <f>IF(実施計画様式!W432="",0,1)</f>
        <v>0</v>
      </c>
      <c r="X432">
        <f>IF(実施計画様式!X432="",0,1)</f>
        <v>0</v>
      </c>
      <c r="Y432">
        <f>IF(実施計画様式!Y432="",0,1)</f>
        <v>0</v>
      </c>
      <c r="Z432">
        <f>IF(実施計画様式!Z432="",0,1)</f>
        <v>0</v>
      </c>
      <c r="AA432">
        <f>IF(実施計画様式!AA432="",0,1)</f>
        <v>0</v>
      </c>
      <c r="AB432">
        <f>IF(実施計画様式!AB432="",0,IFERROR(VLOOKUP(実施計画様式!AB432,―!$Q$2:$R$3,2,FALSE),"error"))</f>
        <v>0</v>
      </c>
      <c r="AC432">
        <f>IF(実施計画様式!AC432="",0,IFERROR(VLOOKUP(実施計画様式!AC432,―!$S$2:$T$3,2,FALSE),"error"))</f>
        <v>0</v>
      </c>
      <c r="AD432">
        <f>IF(実施計画様式!AD432="",0,IFERROR(VLOOKUP(実施計画様式!AD432,―!$U$2:$V$3,2,FALSE),"error"))</f>
        <v>0</v>
      </c>
      <c r="AE432">
        <f>IF(実施計画様式!AE432="",0,IFERROR(VLOOKUP(実施計画様式!AE432,―!$W$2:$X$3,2,FALSE),"error"))</f>
        <v>0</v>
      </c>
      <c r="AF432">
        <f>IF(実施計画様式!AF432="",0,IFERROR(VLOOKUP(実施計画様式!AF432,―!$AP$29:$AQ$29,2,FALSE),"error"))</f>
        <v>0</v>
      </c>
      <c r="AG432">
        <f>IF(実施計画様式!AG432="",0,IFERROR(VLOOKUP(実施計画様式!AG432,―!Y:Z,2,FALSE),"error"))</f>
        <v>0</v>
      </c>
      <c r="AH432">
        <f>IF(実施計画様式!AH432="",0,IFERROR(VLOOKUP(実施計画様式!AH432,―!AA:AB,2,FALSE),"error"))</f>
        <v>0</v>
      </c>
      <c r="AI432">
        <f>IF(実施計画様式!AI432="",0,IFERROR(VLOOKUP(実施計画様式!AI432,―!AN:AO,2,FALSE),"error"))</f>
        <v>0</v>
      </c>
      <c r="AJ432">
        <f>IF(実施計画様式!AJ432="",0,IFERROR(VLOOKUP(実施計画様式!AJ432,―!AN:AO,2,FALSE),"error"))</f>
        <v>0</v>
      </c>
      <c r="AK432">
        <f>IF(実施計画様式!AK432="",0,IFERROR(VLOOKUP(実施計画様式!AK432,―!AN:AO,2,FALSE),"error"))</f>
        <v>0</v>
      </c>
      <c r="AL432">
        <f>IF(実施計画様式!AL432="",0,1)</f>
        <v>0</v>
      </c>
      <c r="AM432">
        <f>IF(実施計画様式!AM432="",0,IFERROR(VLOOKUP(実施計画様式!AM432,―!$AP$10:$AQ$23,2,FALSE),"error"))</f>
        <v>0</v>
      </c>
      <c r="AN432">
        <f>IF(実施計画様式!AN432="",0,IFERROR(VLOOKUP(実施計画様式!AN432,―!$AP$39:$AQ$44,2,FALSE),"error"))</f>
        <v>0</v>
      </c>
      <c r="AO432">
        <f>IF(実施計画様式!AO432="",0,IFERROR(VLOOKUP(実施計画様式!AO432,参考資料1_対象分野リスト!$B$2:$C$46,2,FALSE),"error"))</f>
        <v>0</v>
      </c>
      <c r="AP432">
        <f>IF(実施計画様式!AP432="",0,IFERROR(VLOOKUP(実施計画様式!AP432,参考資料1_対象分野リスト!$B$2:$C$46,2,FALSE),"error"))</f>
        <v>0</v>
      </c>
      <c r="AQ432">
        <f>IF(実施計画様式!AQ432="",0,IFERROR(VLOOKUP(実施計画様式!AQ432,参考資料1_対象分野リスト!$B$2:$C$46,2,FALSE),"error"))</f>
        <v>0</v>
      </c>
      <c r="AR432">
        <f>IF(実施計画様式!AR432="",0,IFERROR(VLOOKUP(実施計画様式!AR432,参考資料1_対象分野リスト!$B$2:$C$46,2,FALSE),"error"))</f>
        <v>0</v>
      </c>
      <c r="AS432">
        <f>IF(実施計画様式!AS432="",0,IFERROR(VLOOKUP(実施計画様式!AS432,参考資料1_対象分野リスト!$E$5:$F$35,2,FALSE),"error"))</f>
        <v>0</v>
      </c>
      <c r="BB432">
        <f>IF(実施計画様式!BB432="",0,IFERROR(VLOOKUP(実施計画様式!BB432,―!AK:AL,2,FALSE),"error"))</f>
        <v>0</v>
      </c>
      <c r="BC432" t="str">
        <f t="shared" si="41"/>
        <v/>
      </c>
      <c r="BF432">
        <v>99</v>
      </c>
      <c r="BG432" t="str">
        <f t="shared" si="44"/>
        <v/>
      </c>
      <c r="BH432" t="str">
        <f>IF(AG432&gt;0,IF(VLOOKUP($B$62,―!$Y$2:$Z$25,2,FALSE)&lt;分岐管理シート!AG432,"予算化方法","予算化方法_未定なし"),"")</f>
        <v/>
      </c>
      <c r="BI432" t="str">
        <f t="shared" si="45"/>
        <v/>
      </c>
      <c r="BJ432" t="str">
        <f t="shared" si="46"/>
        <v/>
      </c>
      <c r="BK432" t="str">
        <f t="shared" si="47"/>
        <v/>
      </c>
      <c r="BL432" t="str">
        <f>_xlfn.IFNA(IF(AND(D432=1,M432=1),INDEX(―!$O$20:$P$26,MATCH(分岐管理シート!N432*100,―!$P$20:$P$26,0),1),""),"")</f>
        <v/>
      </c>
      <c r="BM432" t="str">
        <f>_xlfn.IFNA(IF(AND(D432=1,M432=1),INDEX(―!$O$17:$P$19,MATCH(9-分岐管理シート!N432-分岐管理シート!O432,―!$P$17:$P$19,0),1),""),"")</f>
        <v/>
      </c>
      <c r="BN432" t="str">
        <f>IF(AE432&lt;2,"",―!$AP$28)</f>
        <v/>
      </c>
      <c r="BO432" t="str">
        <f t="shared" si="43"/>
        <v/>
      </c>
      <c r="BP432" t="str">
        <f t="shared" si="48"/>
        <v/>
      </c>
      <c r="BR432">
        <f t="shared" si="42"/>
        <v>0</v>
      </c>
    </row>
    <row r="433" spans="3:70" x14ac:dyDescent="0.15">
      <c r="C433">
        <v>361</v>
      </c>
      <c r="D433" s="22">
        <f>IF(実施計画様式!D433="",0,IFERROR(VLOOKUP(実施計画様式!D433,―!A:B,2,FALSE),"error"))</f>
        <v>0</v>
      </c>
      <c r="E433">
        <f>IF(実施計画様式!E433="",0,IFERROR(VLOOKUP(実施計画様式!E433,―!$C$40:$D$47,2,FALSE),"error"))</f>
        <v>0</v>
      </c>
      <c r="F433">
        <f>IF(実施計画様式!F433="",0,IFERROR(VLOOKUP(実施計画様式!F433,―!$E$2:$F$2,2,FALSE),"error"))</f>
        <v>0</v>
      </c>
      <c r="G433">
        <f>IFERROR(VLOOKUP(実施計画様式!G433,―!$G$2:$H$2,2,FALSE),0)</f>
        <v>0</v>
      </c>
      <c r="H433">
        <f>IF(実施計画様式!H433="",0,1)</f>
        <v>0</v>
      </c>
      <c r="I433">
        <f>IF(実施計画様式!I433="",0,IFERROR(VLOOKUP(実施計画様式!I433,―!$I$2:$J$2,2,FALSE),"error"))</f>
        <v>0</v>
      </c>
      <c r="J433">
        <f>IF(実施計画様式!J433="",0,1)</f>
        <v>0</v>
      </c>
      <c r="K433">
        <f>IF(実施計画様式!K433="",0,IFERROR(VLOOKUP(実施計画様式!K433,―!K:L,2,FALSE),"error"))</f>
        <v>0</v>
      </c>
      <c r="L433">
        <f>IF(実施計画様式!L433="",0,IFERROR(VLOOKUP(実施計画様式!L433,―!$M$2:$N$2,2,FALSE),"error"))</f>
        <v>0</v>
      </c>
      <c r="M433">
        <f>IFERROR(VLOOKUP(実施計画様式!M433,―!O:P,2,FALSE),0)</f>
        <v>0</v>
      </c>
      <c r="N433">
        <f>IF(実施計画様式!N433="",0,IFERROR(VLOOKUP(実施計画様式!N433,―!$O$1:$P$12,2,FALSE),"error"))</f>
        <v>0</v>
      </c>
      <c r="O433">
        <f>IF(実施計画様式!O433="",0,IFERROR(VLOOKUP(実施計画様式!O433,―!$O$1:$P$12,2,FALSE),"error"))</f>
        <v>0</v>
      </c>
      <c r="P433">
        <f>IF(実施計画様式!P433="",0,IFERROR(VLOOKUP(実施計画様式!P433,―!$O$1:$P$12,2,FALSE),"error"))</f>
        <v>0</v>
      </c>
      <c r="Q433">
        <f>IF(実施計画様式!Q433="",0,1)</f>
        <v>0</v>
      </c>
      <c r="R433" t="s">
        <v>7625</v>
      </c>
      <c r="S433" t="s">
        <v>7625</v>
      </c>
      <c r="T433">
        <f>IF(実施計画様式!T433="",0,1)</f>
        <v>0</v>
      </c>
      <c r="U433">
        <f>IF(実施計画様式!U433="",0,1)</f>
        <v>0</v>
      </c>
      <c r="V433">
        <f>IF(実施計画様式!V433="",0,1)</f>
        <v>0</v>
      </c>
      <c r="W433">
        <f>IF(実施計画様式!W433="",0,1)</f>
        <v>0</v>
      </c>
      <c r="X433">
        <f>IF(実施計画様式!X433="",0,1)</f>
        <v>0</v>
      </c>
      <c r="Y433">
        <f>IF(実施計画様式!Y433="",0,1)</f>
        <v>0</v>
      </c>
      <c r="Z433">
        <f>IF(実施計画様式!Z433="",0,1)</f>
        <v>0</v>
      </c>
      <c r="AA433">
        <f>IF(実施計画様式!AA433="",0,1)</f>
        <v>0</v>
      </c>
      <c r="AB433">
        <f>IF(実施計画様式!AB433="",0,IFERROR(VLOOKUP(実施計画様式!AB433,―!$Q$2:$R$3,2,FALSE),"error"))</f>
        <v>0</v>
      </c>
      <c r="AC433">
        <f>IF(実施計画様式!AC433="",0,IFERROR(VLOOKUP(実施計画様式!AC433,―!$S$2:$T$3,2,FALSE),"error"))</f>
        <v>0</v>
      </c>
      <c r="AD433">
        <f>IF(実施計画様式!AD433="",0,IFERROR(VLOOKUP(実施計画様式!AD433,―!$U$2:$V$3,2,FALSE),"error"))</f>
        <v>0</v>
      </c>
      <c r="AE433">
        <f>IF(実施計画様式!AE433="",0,IFERROR(VLOOKUP(実施計画様式!AE433,―!$W$2:$X$3,2,FALSE),"error"))</f>
        <v>0</v>
      </c>
      <c r="AF433">
        <f>IF(実施計画様式!AF433="",0,IFERROR(VLOOKUP(実施計画様式!AF433,―!$AP$29:$AQ$29,2,FALSE),"error"))</f>
        <v>0</v>
      </c>
      <c r="AG433">
        <f>IF(実施計画様式!AG433="",0,IFERROR(VLOOKUP(実施計画様式!AG433,―!Y:Z,2,FALSE),"error"))</f>
        <v>0</v>
      </c>
      <c r="AH433">
        <f>IF(実施計画様式!AH433="",0,IFERROR(VLOOKUP(実施計画様式!AH433,―!AA:AB,2,FALSE),"error"))</f>
        <v>0</v>
      </c>
      <c r="AI433">
        <f>IF(実施計画様式!AI433="",0,IFERROR(VLOOKUP(実施計画様式!AI433,―!AN:AO,2,FALSE),"error"))</f>
        <v>0</v>
      </c>
      <c r="AJ433">
        <f>IF(実施計画様式!AJ433="",0,IFERROR(VLOOKUP(実施計画様式!AJ433,―!AN:AO,2,FALSE),"error"))</f>
        <v>0</v>
      </c>
      <c r="AK433">
        <f>IF(実施計画様式!AK433="",0,IFERROR(VLOOKUP(実施計画様式!AK433,―!AN:AO,2,FALSE),"error"))</f>
        <v>0</v>
      </c>
      <c r="AL433">
        <f>IF(実施計画様式!AL433="",0,1)</f>
        <v>0</v>
      </c>
      <c r="AM433">
        <f>IF(実施計画様式!AM433="",0,IFERROR(VLOOKUP(実施計画様式!AM433,―!$AP$10:$AQ$23,2,FALSE),"error"))</f>
        <v>0</v>
      </c>
      <c r="AN433">
        <f>IF(実施計画様式!AN433="",0,IFERROR(VLOOKUP(実施計画様式!AN433,―!$AP$39:$AQ$44,2,FALSE),"error"))</f>
        <v>0</v>
      </c>
      <c r="AO433">
        <f>IF(実施計画様式!AO433="",0,IFERROR(VLOOKUP(実施計画様式!AO433,参考資料1_対象分野リスト!$B$2:$C$46,2,FALSE),"error"))</f>
        <v>0</v>
      </c>
      <c r="AP433">
        <f>IF(実施計画様式!AP433="",0,IFERROR(VLOOKUP(実施計画様式!AP433,参考資料1_対象分野リスト!$B$2:$C$46,2,FALSE),"error"))</f>
        <v>0</v>
      </c>
      <c r="AQ433">
        <f>IF(実施計画様式!AQ433="",0,IFERROR(VLOOKUP(実施計画様式!AQ433,参考資料1_対象分野リスト!$B$2:$C$46,2,FALSE),"error"))</f>
        <v>0</v>
      </c>
      <c r="AR433">
        <f>IF(実施計画様式!AR433="",0,IFERROR(VLOOKUP(実施計画様式!AR433,参考資料1_対象分野リスト!$B$2:$C$46,2,FALSE),"error"))</f>
        <v>0</v>
      </c>
      <c r="AS433">
        <f>IF(実施計画様式!AS433="",0,IFERROR(VLOOKUP(実施計画様式!AS433,参考資料1_対象分野リスト!$E$5:$F$35,2,FALSE),"error"))</f>
        <v>0</v>
      </c>
      <c r="BB433">
        <f>IF(実施計画様式!BB433="",0,IFERROR(VLOOKUP(実施計画様式!BB433,―!AK:AL,2,FALSE),"error"))</f>
        <v>0</v>
      </c>
      <c r="BC433" t="str">
        <f t="shared" si="41"/>
        <v/>
      </c>
      <c r="BF433">
        <v>99</v>
      </c>
      <c r="BG433" t="str">
        <f t="shared" si="44"/>
        <v/>
      </c>
      <c r="BH433" t="str">
        <f>IF(AG433&gt;0,IF(VLOOKUP($B$62,―!$Y$2:$Z$25,2,FALSE)&lt;分岐管理シート!AG433,"予算化方法","予算化方法_未定なし"),"")</f>
        <v/>
      </c>
      <c r="BI433" t="str">
        <f t="shared" si="45"/>
        <v/>
      </c>
      <c r="BJ433" t="str">
        <f t="shared" si="46"/>
        <v/>
      </c>
      <c r="BK433" t="str">
        <f t="shared" si="47"/>
        <v/>
      </c>
      <c r="BL433" t="str">
        <f>_xlfn.IFNA(IF(AND(D433=1,M433=1),INDEX(―!$O$20:$P$26,MATCH(分岐管理シート!N433*100,―!$P$20:$P$26,0),1),""),"")</f>
        <v/>
      </c>
      <c r="BM433" t="str">
        <f>_xlfn.IFNA(IF(AND(D433=1,M433=1),INDEX(―!$O$17:$P$19,MATCH(9-分岐管理シート!N433-分岐管理シート!O433,―!$P$17:$P$19,0),1),""),"")</f>
        <v/>
      </c>
      <c r="BN433" t="str">
        <f>IF(AE433&lt;2,"",―!$AP$28)</f>
        <v/>
      </c>
      <c r="BO433" t="str">
        <f t="shared" si="43"/>
        <v/>
      </c>
      <c r="BP433" t="str">
        <f t="shared" si="48"/>
        <v/>
      </c>
      <c r="BR433">
        <f t="shared" si="42"/>
        <v>0</v>
      </c>
    </row>
    <row r="434" spans="3:70" x14ac:dyDescent="0.15">
      <c r="C434">
        <v>362</v>
      </c>
      <c r="D434" s="22">
        <f>IF(実施計画様式!D434="",0,IFERROR(VLOOKUP(実施計画様式!D434,―!A:B,2,FALSE),"error"))</f>
        <v>0</v>
      </c>
      <c r="E434">
        <f>IF(実施計画様式!E434="",0,IFERROR(VLOOKUP(実施計画様式!E434,―!$C$40:$D$47,2,FALSE),"error"))</f>
        <v>0</v>
      </c>
      <c r="F434">
        <f>IF(実施計画様式!F434="",0,IFERROR(VLOOKUP(実施計画様式!F434,―!$E$2:$F$2,2,FALSE),"error"))</f>
        <v>0</v>
      </c>
      <c r="G434">
        <f>IFERROR(VLOOKUP(実施計画様式!G434,―!$G$2:$H$2,2,FALSE),0)</f>
        <v>0</v>
      </c>
      <c r="H434">
        <f>IF(実施計画様式!H434="",0,1)</f>
        <v>0</v>
      </c>
      <c r="I434">
        <f>IF(実施計画様式!I434="",0,IFERROR(VLOOKUP(実施計画様式!I434,―!$I$2:$J$2,2,FALSE),"error"))</f>
        <v>0</v>
      </c>
      <c r="J434">
        <f>IF(実施計画様式!J434="",0,1)</f>
        <v>0</v>
      </c>
      <c r="K434">
        <f>IF(実施計画様式!K434="",0,IFERROR(VLOOKUP(実施計画様式!K434,―!K:L,2,FALSE),"error"))</f>
        <v>0</v>
      </c>
      <c r="L434">
        <f>IF(実施計画様式!L434="",0,IFERROR(VLOOKUP(実施計画様式!L434,―!$M$2:$N$2,2,FALSE),"error"))</f>
        <v>0</v>
      </c>
      <c r="M434">
        <f>IFERROR(VLOOKUP(実施計画様式!M434,―!O:P,2,FALSE),0)</f>
        <v>0</v>
      </c>
      <c r="N434">
        <f>IF(実施計画様式!N434="",0,IFERROR(VLOOKUP(実施計画様式!N434,―!$O$1:$P$12,2,FALSE),"error"))</f>
        <v>0</v>
      </c>
      <c r="O434">
        <f>IF(実施計画様式!O434="",0,IFERROR(VLOOKUP(実施計画様式!O434,―!$O$1:$P$12,2,FALSE),"error"))</f>
        <v>0</v>
      </c>
      <c r="P434">
        <f>IF(実施計画様式!P434="",0,IFERROR(VLOOKUP(実施計画様式!P434,―!$O$1:$P$12,2,FALSE),"error"))</f>
        <v>0</v>
      </c>
      <c r="Q434">
        <f>IF(実施計画様式!Q434="",0,1)</f>
        <v>0</v>
      </c>
      <c r="R434" t="s">
        <v>7625</v>
      </c>
      <c r="S434" t="s">
        <v>7625</v>
      </c>
      <c r="T434">
        <f>IF(実施計画様式!T434="",0,1)</f>
        <v>0</v>
      </c>
      <c r="U434">
        <f>IF(実施計画様式!U434="",0,1)</f>
        <v>0</v>
      </c>
      <c r="V434">
        <f>IF(実施計画様式!V434="",0,1)</f>
        <v>0</v>
      </c>
      <c r="W434">
        <f>IF(実施計画様式!W434="",0,1)</f>
        <v>0</v>
      </c>
      <c r="X434">
        <f>IF(実施計画様式!X434="",0,1)</f>
        <v>0</v>
      </c>
      <c r="Y434">
        <f>IF(実施計画様式!Y434="",0,1)</f>
        <v>0</v>
      </c>
      <c r="Z434">
        <f>IF(実施計画様式!Z434="",0,1)</f>
        <v>0</v>
      </c>
      <c r="AA434">
        <f>IF(実施計画様式!AA434="",0,1)</f>
        <v>0</v>
      </c>
      <c r="AB434">
        <f>IF(実施計画様式!AB434="",0,IFERROR(VLOOKUP(実施計画様式!AB434,―!$Q$2:$R$3,2,FALSE),"error"))</f>
        <v>0</v>
      </c>
      <c r="AC434">
        <f>IF(実施計画様式!AC434="",0,IFERROR(VLOOKUP(実施計画様式!AC434,―!$S$2:$T$3,2,FALSE),"error"))</f>
        <v>0</v>
      </c>
      <c r="AD434">
        <f>IF(実施計画様式!AD434="",0,IFERROR(VLOOKUP(実施計画様式!AD434,―!$U$2:$V$3,2,FALSE),"error"))</f>
        <v>0</v>
      </c>
      <c r="AE434">
        <f>IF(実施計画様式!AE434="",0,IFERROR(VLOOKUP(実施計画様式!AE434,―!$W$2:$X$3,2,FALSE),"error"))</f>
        <v>0</v>
      </c>
      <c r="AF434">
        <f>IF(実施計画様式!AF434="",0,IFERROR(VLOOKUP(実施計画様式!AF434,―!$AP$29:$AQ$29,2,FALSE),"error"))</f>
        <v>0</v>
      </c>
      <c r="AG434">
        <f>IF(実施計画様式!AG434="",0,IFERROR(VLOOKUP(実施計画様式!AG434,―!Y:Z,2,FALSE),"error"))</f>
        <v>0</v>
      </c>
      <c r="AH434">
        <f>IF(実施計画様式!AH434="",0,IFERROR(VLOOKUP(実施計画様式!AH434,―!AA:AB,2,FALSE),"error"))</f>
        <v>0</v>
      </c>
      <c r="AI434">
        <f>IF(実施計画様式!AI434="",0,IFERROR(VLOOKUP(実施計画様式!AI434,―!AN:AO,2,FALSE),"error"))</f>
        <v>0</v>
      </c>
      <c r="AJ434">
        <f>IF(実施計画様式!AJ434="",0,IFERROR(VLOOKUP(実施計画様式!AJ434,―!AN:AO,2,FALSE),"error"))</f>
        <v>0</v>
      </c>
      <c r="AK434">
        <f>IF(実施計画様式!AK434="",0,IFERROR(VLOOKUP(実施計画様式!AK434,―!AN:AO,2,FALSE),"error"))</f>
        <v>0</v>
      </c>
      <c r="AL434">
        <f>IF(実施計画様式!AL434="",0,1)</f>
        <v>0</v>
      </c>
      <c r="AM434">
        <f>IF(実施計画様式!AM434="",0,IFERROR(VLOOKUP(実施計画様式!AM434,―!$AP$10:$AQ$23,2,FALSE),"error"))</f>
        <v>0</v>
      </c>
      <c r="AN434">
        <f>IF(実施計画様式!AN434="",0,IFERROR(VLOOKUP(実施計画様式!AN434,―!$AP$39:$AQ$44,2,FALSE),"error"))</f>
        <v>0</v>
      </c>
      <c r="AO434">
        <f>IF(実施計画様式!AO434="",0,IFERROR(VLOOKUP(実施計画様式!AO434,参考資料1_対象分野リスト!$B$2:$C$46,2,FALSE),"error"))</f>
        <v>0</v>
      </c>
      <c r="AP434">
        <f>IF(実施計画様式!AP434="",0,IFERROR(VLOOKUP(実施計画様式!AP434,参考資料1_対象分野リスト!$B$2:$C$46,2,FALSE),"error"))</f>
        <v>0</v>
      </c>
      <c r="AQ434">
        <f>IF(実施計画様式!AQ434="",0,IFERROR(VLOOKUP(実施計画様式!AQ434,参考資料1_対象分野リスト!$B$2:$C$46,2,FALSE),"error"))</f>
        <v>0</v>
      </c>
      <c r="AR434">
        <f>IF(実施計画様式!AR434="",0,IFERROR(VLOOKUP(実施計画様式!AR434,参考資料1_対象分野リスト!$B$2:$C$46,2,FALSE),"error"))</f>
        <v>0</v>
      </c>
      <c r="AS434">
        <f>IF(実施計画様式!AS434="",0,IFERROR(VLOOKUP(実施計画様式!AS434,参考資料1_対象分野リスト!$E$5:$F$35,2,FALSE),"error"))</f>
        <v>0</v>
      </c>
      <c r="BB434">
        <f>IF(実施計画様式!BB434="",0,IFERROR(VLOOKUP(実施計画様式!BB434,―!AK:AL,2,FALSE),"error"))</f>
        <v>0</v>
      </c>
      <c r="BC434" t="str">
        <f t="shared" si="41"/>
        <v/>
      </c>
      <c r="BF434">
        <v>99</v>
      </c>
      <c r="BG434" t="str">
        <f t="shared" si="44"/>
        <v/>
      </c>
      <c r="BH434" t="str">
        <f>IF(AG434&gt;0,IF(VLOOKUP($B$62,―!$Y$2:$Z$25,2,FALSE)&lt;分岐管理シート!AG434,"予算化方法","予算化方法_未定なし"),"")</f>
        <v/>
      </c>
      <c r="BI434" t="str">
        <f t="shared" si="45"/>
        <v/>
      </c>
      <c r="BJ434" t="str">
        <f t="shared" si="46"/>
        <v/>
      </c>
      <c r="BK434" t="str">
        <f t="shared" si="47"/>
        <v/>
      </c>
      <c r="BL434" t="str">
        <f>_xlfn.IFNA(IF(AND(D434=1,M434=1),INDEX(―!$O$20:$P$26,MATCH(分岐管理シート!N434*100,―!$P$20:$P$26,0),1),""),"")</f>
        <v/>
      </c>
      <c r="BM434" t="str">
        <f>_xlfn.IFNA(IF(AND(D434=1,M434=1),INDEX(―!$O$17:$P$19,MATCH(9-分岐管理シート!N434-分岐管理シート!O434,―!$P$17:$P$19,0),1),""),"")</f>
        <v/>
      </c>
      <c r="BN434" t="str">
        <f>IF(AE434&lt;2,"",―!$AP$28)</f>
        <v/>
      </c>
      <c r="BO434" t="str">
        <f t="shared" si="43"/>
        <v/>
      </c>
      <c r="BP434" t="str">
        <f t="shared" si="48"/>
        <v/>
      </c>
      <c r="BR434">
        <f t="shared" si="42"/>
        <v>0</v>
      </c>
    </row>
    <row r="435" spans="3:70" x14ac:dyDescent="0.15">
      <c r="C435">
        <v>363</v>
      </c>
      <c r="D435" s="22">
        <f>IF(実施計画様式!D435="",0,IFERROR(VLOOKUP(実施計画様式!D435,―!A:B,2,FALSE),"error"))</f>
        <v>0</v>
      </c>
      <c r="E435">
        <f>IF(実施計画様式!E435="",0,IFERROR(VLOOKUP(実施計画様式!E435,―!$C$40:$D$47,2,FALSE),"error"))</f>
        <v>0</v>
      </c>
      <c r="F435">
        <f>IF(実施計画様式!F435="",0,IFERROR(VLOOKUP(実施計画様式!F435,―!$E$2:$F$2,2,FALSE),"error"))</f>
        <v>0</v>
      </c>
      <c r="G435">
        <f>IFERROR(VLOOKUP(実施計画様式!G435,―!$G$2:$H$2,2,FALSE),0)</f>
        <v>0</v>
      </c>
      <c r="H435">
        <f>IF(実施計画様式!H435="",0,1)</f>
        <v>0</v>
      </c>
      <c r="I435">
        <f>IF(実施計画様式!I435="",0,IFERROR(VLOOKUP(実施計画様式!I435,―!$I$2:$J$2,2,FALSE),"error"))</f>
        <v>0</v>
      </c>
      <c r="J435">
        <f>IF(実施計画様式!J435="",0,1)</f>
        <v>0</v>
      </c>
      <c r="K435">
        <f>IF(実施計画様式!K435="",0,IFERROR(VLOOKUP(実施計画様式!K435,―!K:L,2,FALSE),"error"))</f>
        <v>0</v>
      </c>
      <c r="L435">
        <f>IF(実施計画様式!L435="",0,IFERROR(VLOOKUP(実施計画様式!L435,―!$M$2:$N$2,2,FALSE),"error"))</f>
        <v>0</v>
      </c>
      <c r="M435">
        <f>IFERROR(VLOOKUP(実施計画様式!M435,―!O:P,2,FALSE),0)</f>
        <v>0</v>
      </c>
      <c r="N435">
        <f>IF(実施計画様式!N435="",0,IFERROR(VLOOKUP(実施計画様式!N435,―!$O$1:$P$12,2,FALSE),"error"))</f>
        <v>0</v>
      </c>
      <c r="O435">
        <f>IF(実施計画様式!O435="",0,IFERROR(VLOOKUP(実施計画様式!O435,―!$O$1:$P$12,2,FALSE),"error"))</f>
        <v>0</v>
      </c>
      <c r="P435">
        <f>IF(実施計画様式!P435="",0,IFERROR(VLOOKUP(実施計画様式!P435,―!$O$1:$P$12,2,FALSE),"error"))</f>
        <v>0</v>
      </c>
      <c r="Q435">
        <f>IF(実施計画様式!Q435="",0,1)</f>
        <v>0</v>
      </c>
      <c r="R435" t="s">
        <v>7625</v>
      </c>
      <c r="S435" t="s">
        <v>7625</v>
      </c>
      <c r="T435">
        <f>IF(実施計画様式!T435="",0,1)</f>
        <v>0</v>
      </c>
      <c r="U435">
        <f>IF(実施計画様式!U435="",0,1)</f>
        <v>0</v>
      </c>
      <c r="V435">
        <f>IF(実施計画様式!V435="",0,1)</f>
        <v>0</v>
      </c>
      <c r="W435">
        <f>IF(実施計画様式!W435="",0,1)</f>
        <v>0</v>
      </c>
      <c r="X435">
        <f>IF(実施計画様式!X435="",0,1)</f>
        <v>0</v>
      </c>
      <c r="Y435">
        <f>IF(実施計画様式!Y435="",0,1)</f>
        <v>0</v>
      </c>
      <c r="Z435">
        <f>IF(実施計画様式!Z435="",0,1)</f>
        <v>0</v>
      </c>
      <c r="AA435">
        <f>IF(実施計画様式!AA435="",0,1)</f>
        <v>0</v>
      </c>
      <c r="AB435">
        <f>IF(実施計画様式!AB435="",0,IFERROR(VLOOKUP(実施計画様式!AB435,―!$Q$2:$R$3,2,FALSE),"error"))</f>
        <v>0</v>
      </c>
      <c r="AC435">
        <f>IF(実施計画様式!AC435="",0,IFERROR(VLOOKUP(実施計画様式!AC435,―!$S$2:$T$3,2,FALSE),"error"))</f>
        <v>0</v>
      </c>
      <c r="AD435">
        <f>IF(実施計画様式!AD435="",0,IFERROR(VLOOKUP(実施計画様式!AD435,―!$U$2:$V$3,2,FALSE),"error"))</f>
        <v>0</v>
      </c>
      <c r="AE435">
        <f>IF(実施計画様式!AE435="",0,IFERROR(VLOOKUP(実施計画様式!AE435,―!$W$2:$X$3,2,FALSE),"error"))</f>
        <v>0</v>
      </c>
      <c r="AF435">
        <f>IF(実施計画様式!AF435="",0,IFERROR(VLOOKUP(実施計画様式!AF435,―!$AP$29:$AQ$29,2,FALSE),"error"))</f>
        <v>0</v>
      </c>
      <c r="AG435">
        <f>IF(実施計画様式!AG435="",0,IFERROR(VLOOKUP(実施計画様式!AG435,―!Y:Z,2,FALSE),"error"))</f>
        <v>0</v>
      </c>
      <c r="AH435">
        <f>IF(実施計画様式!AH435="",0,IFERROR(VLOOKUP(実施計画様式!AH435,―!AA:AB,2,FALSE),"error"))</f>
        <v>0</v>
      </c>
      <c r="AI435">
        <f>IF(実施計画様式!AI435="",0,IFERROR(VLOOKUP(実施計画様式!AI435,―!AN:AO,2,FALSE),"error"))</f>
        <v>0</v>
      </c>
      <c r="AJ435">
        <f>IF(実施計画様式!AJ435="",0,IFERROR(VLOOKUP(実施計画様式!AJ435,―!AN:AO,2,FALSE),"error"))</f>
        <v>0</v>
      </c>
      <c r="AK435">
        <f>IF(実施計画様式!AK435="",0,IFERROR(VLOOKUP(実施計画様式!AK435,―!AN:AO,2,FALSE),"error"))</f>
        <v>0</v>
      </c>
      <c r="AL435">
        <f>IF(実施計画様式!AL435="",0,1)</f>
        <v>0</v>
      </c>
      <c r="AM435">
        <f>IF(実施計画様式!AM435="",0,IFERROR(VLOOKUP(実施計画様式!AM435,―!$AP$10:$AQ$23,2,FALSE),"error"))</f>
        <v>0</v>
      </c>
      <c r="AN435">
        <f>IF(実施計画様式!AN435="",0,IFERROR(VLOOKUP(実施計画様式!AN435,―!$AP$39:$AQ$44,2,FALSE),"error"))</f>
        <v>0</v>
      </c>
      <c r="AO435">
        <f>IF(実施計画様式!AO435="",0,IFERROR(VLOOKUP(実施計画様式!AO435,参考資料1_対象分野リスト!$B$2:$C$46,2,FALSE),"error"))</f>
        <v>0</v>
      </c>
      <c r="AP435">
        <f>IF(実施計画様式!AP435="",0,IFERROR(VLOOKUP(実施計画様式!AP435,参考資料1_対象分野リスト!$B$2:$C$46,2,FALSE),"error"))</f>
        <v>0</v>
      </c>
      <c r="AQ435">
        <f>IF(実施計画様式!AQ435="",0,IFERROR(VLOOKUP(実施計画様式!AQ435,参考資料1_対象分野リスト!$B$2:$C$46,2,FALSE),"error"))</f>
        <v>0</v>
      </c>
      <c r="AR435">
        <f>IF(実施計画様式!AR435="",0,IFERROR(VLOOKUP(実施計画様式!AR435,参考資料1_対象分野リスト!$B$2:$C$46,2,FALSE),"error"))</f>
        <v>0</v>
      </c>
      <c r="AS435">
        <f>IF(実施計画様式!AS435="",0,IFERROR(VLOOKUP(実施計画様式!AS435,参考資料1_対象分野リスト!$E$5:$F$35,2,FALSE),"error"))</f>
        <v>0</v>
      </c>
      <c r="BB435">
        <f>IF(実施計画様式!BB435="",0,IFERROR(VLOOKUP(実施計画様式!BB435,―!AK:AL,2,FALSE),"error"))</f>
        <v>0</v>
      </c>
      <c r="BC435" t="str">
        <f t="shared" si="41"/>
        <v/>
      </c>
      <c r="BF435">
        <v>99</v>
      </c>
      <c r="BG435" t="str">
        <f t="shared" si="44"/>
        <v/>
      </c>
      <c r="BH435" t="str">
        <f>IF(AG435&gt;0,IF(VLOOKUP($B$62,―!$Y$2:$Z$25,2,FALSE)&lt;分岐管理シート!AG435,"予算化方法","予算化方法_未定なし"),"")</f>
        <v/>
      </c>
      <c r="BI435" t="str">
        <f t="shared" si="45"/>
        <v/>
      </c>
      <c r="BJ435" t="str">
        <f t="shared" si="46"/>
        <v/>
      </c>
      <c r="BK435" t="str">
        <f t="shared" si="47"/>
        <v/>
      </c>
      <c r="BL435" t="str">
        <f>_xlfn.IFNA(IF(AND(D435=1,M435=1),INDEX(―!$O$20:$P$26,MATCH(分岐管理シート!N435*100,―!$P$20:$P$26,0),1),""),"")</f>
        <v/>
      </c>
      <c r="BM435" t="str">
        <f>_xlfn.IFNA(IF(AND(D435=1,M435=1),INDEX(―!$O$17:$P$19,MATCH(9-分岐管理シート!N435-分岐管理シート!O435,―!$P$17:$P$19,0),1),""),"")</f>
        <v/>
      </c>
      <c r="BN435" t="str">
        <f>IF(AE435&lt;2,"",―!$AP$28)</f>
        <v/>
      </c>
      <c r="BO435" t="str">
        <f t="shared" si="43"/>
        <v/>
      </c>
      <c r="BP435" t="str">
        <f t="shared" si="48"/>
        <v/>
      </c>
      <c r="BR435">
        <f t="shared" si="42"/>
        <v>0</v>
      </c>
    </row>
    <row r="436" spans="3:70" x14ac:dyDescent="0.15">
      <c r="C436">
        <v>364</v>
      </c>
      <c r="D436" s="22">
        <f>IF(実施計画様式!D436="",0,IFERROR(VLOOKUP(実施計画様式!D436,―!A:B,2,FALSE),"error"))</f>
        <v>0</v>
      </c>
      <c r="E436">
        <f>IF(実施計画様式!E436="",0,IFERROR(VLOOKUP(実施計画様式!E436,―!$C$40:$D$47,2,FALSE),"error"))</f>
        <v>0</v>
      </c>
      <c r="F436">
        <f>IF(実施計画様式!F436="",0,IFERROR(VLOOKUP(実施計画様式!F436,―!$E$2:$F$2,2,FALSE),"error"))</f>
        <v>0</v>
      </c>
      <c r="G436">
        <f>IFERROR(VLOOKUP(実施計画様式!G436,―!$G$2:$H$2,2,FALSE),0)</f>
        <v>0</v>
      </c>
      <c r="H436">
        <f>IF(実施計画様式!H436="",0,1)</f>
        <v>0</v>
      </c>
      <c r="I436">
        <f>IF(実施計画様式!I436="",0,IFERROR(VLOOKUP(実施計画様式!I436,―!$I$2:$J$2,2,FALSE),"error"))</f>
        <v>0</v>
      </c>
      <c r="J436">
        <f>IF(実施計画様式!J436="",0,1)</f>
        <v>0</v>
      </c>
      <c r="K436">
        <f>IF(実施計画様式!K436="",0,IFERROR(VLOOKUP(実施計画様式!K436,―!K:L,2,FALSE),"error"))</f>
        <v>0</v>
      </c>
      <c r="L436">
        <f>IF(実施計画様式!L436="",0,IFERROR(VLOOKUP(実施計画様式!L436,―!$M$2:$N$2,2,FALSE),"error"))</f>
        <v>0</v>
      </c>
      <c r="M436">
        <f>IFERROR(VLOOKUP(実施計画様式!M436,―!O:P,2,FALSE),0)</f>
        <v>0</v>
      </c>
      <c r="N436">
        <f>IF(実施計画様式!N436="",0,IFERROR(VLOOKUP(実施計画様式!N436,―!$O$1:$P$12,2,FALSE),"error"))</f>
        <v>0</v>
      </c>
      <c r="O436">
        <f>IF(実施計画様式!O436="",0,IFERROR(VLOOKUP(実施計画様式!O436,―!$O$1:$P$12,2,FALSE),"error"))</f>
        <v>0</v>
      </c>
      <c r="P436">
        <f>IF(実施計画様式!P436="",0,IFERROR(VLOOKUP(実施計画様式!P436,―!$O$1:$P$12,2,FALSE),"error"))</f>
        <v>0</v>
      </c>
      <c r="Q436">
        <f>IF(実施計画様式!Q436="",0,1)</f>
        <v>0</v>
      </c>
      <c r="R436" t="s">
        <v>7625</v>
      </c>
      <c r="S436" t="s">
        <v>7625</v>
      </c>
      <c r="T436">
        <f>IF(実施計画様式!T436="",0,1)</f>
        <v>0</v>
      </c>
      <c r="U436">
        <f>IF(実施計画様式!U436="",0,1)</f>
        <v>0</v>
      </c>
      <c r="V436">
        <f>IF(実施計画様式!V436="",0,1)</f>
        <v>0</v>
      </c>
      <c r="W436">
        <f>IF(実施計画様式!W436="",0,1)</f>
        <v>0</v>
      </c>
      <c r="X436">
        <f>IF(実施計画様式!X436="",0,1)</f>
        <v>0</v>
      </c>
      <c r="Y436">
        <f>IF(実施計画様式!Y436="",0,1)</f>
        <v>0</v>
      </c>
      <c r="Z436">
        <f>IF(実施計画様式!Z436="",0,1)</f>
        <v>0</v>
      </c>
      <c r="AA436">
        <f>IF(実施計画様式!AA436="",0,1)</f>
        <v>0</v>
      </c>
      <c r="AB436">
        <f>IF(実施計画様式!AB436="",0,IFERROR(VLOOKUP(実施計画様式!AB436,―!$Q$2:$R$3,2,FALSE),"error"))</f>
        <v>0</v>
      </c>
      <c r="AC436">
        <f>IF(実施計画様式!AC436="",0,IFERROR(VLOOKUP(実施計画様式!AC436,―!$S$2:$T$3,2,FALSE),"error"))</f>
        <v>0</v>
      </c>
      <c r="AD436">
        <f>IF(実施計画様式!AD436="",0,IFERROR(VLOOKUP(実施計画様式!AD436,―!$U$2:$V$3,2,FALSE),"error"))</f>
        <v>0</v>
      </c>
      <c r="AE436">
        <f>IF(実施計画様式!AE436="",0,IFERROR(VLOOKUP(実施計画様式!AE436,―!$W$2:$X$3,2,FALSE),"error"))</f>
        <v>0</v>
      </c>
      <c r="AF436">
        <f>IF(実施計画様式!AF436="",0,IFERROR(VLOOKUP(実施計画様式!AF436,―!$AP$29:$AQ$29,2,FALSE),"error"))</f>
        <v>0</v>
      </c>
      <c r="AG436">
        <f>IF(実施計画様式!AG436="",0,IFERROR(VLOOKUP(実施計画様式!AG436,―!Y:Z,2,FALSE),"error"))</f>
        <v>0</v>
      </c>
      <c r="AH436">
        <f>IF(実施計画様式!AH436="",0,IFERROR(VLOOKUP(実施計画様式!AH436,―!AA:AB,2,FALSE),"error"))</f>
        <v>0</v>
      </c>
      <c r="AI436">
        <f>IF(実施計画様式!AI436="",0,IFERROR(VLOOKUP(実施計画様式!AI436,―!AN:AO,2,FALSE),"error"))</f>
        <v>0</v>
      </c>
      <c r="AJ436">
        <f>IF(実施計画様式!AJ436="",0,IFERROR(VLOOKUP(実施計画様式!AJ436,―!AN:AO,2,FALSE),"error"))</f>
        <v>0</v>
      </c>
      <c r="AK436">
        <f>IF(実施計画様式!AK436="",0,IFERROR(VLOOKUP(実施計画様式!AK436,―!AN:AO,2,FALSE),"error"))</f>
        <v>0</v>
      </c>
      <c r="AL436">
        <f>IF(実施計画様式!AL436="",0,1)</f>
        <v>0</v>
      </c>
      <c r="AM436">
        <f>IF(実施計画様式!AM436="",0,IFERROR(VLOOKUP(実施計画様式!AM436,―!$AP$10:$AQ$23,2,FALSE),"error"))</f>
        <v>0</v>
      </c>
      <c r="AN436">
        <f>IF(実施計画様式!AN436="",0,IFERROR(VLOOKUP(実施計画様式!AN436,―!$AP$39:$AQ$44,2,FALSE),"error"))</f>
        <v>0</v>
      </c>
      <c r="AO436">
        <f>IF(実施計画様式!AO436="",0,IFERROR(VLOOKUP(実施計画様式!AO436,参考資料1_対象分野リスト!$B$2:$C$46,2,FALSE),"error"))</f>
        <v>0</v>
      </c>
      <c r="AP436">
        <f>IF(実施計画様式!AP436="",0,IFERROR(VLOOKUP(実施計画様式!AP436,参考資料1_対象分野リスト!$B$2:$C$46,2,FALSE),"error"))</f>
        <v>0</v>
      </c>
      <c r="AQ436">
        <f>IF(実施計画様式!AQ436="",0,IFERROR(VLOOKUP(実施計画様式!AQ436,参考資料1_対象分野リスト!$B$2:$C$46,2,FALSE),"error"))</f>
        <v>0</v>
      </c>
      <c r="AR436">
        <f>IF(実施計画様式!AR436="",0,IFERROR(VLOOKUP(実施計画様式!AR436,参考資料1_対象分野リスト!$B$2:$C$46,2,FALSE),"error"))</f>
        <v>0</v>
      </c>
      <c r="AS436">
        <f>IF(実施計画様式!AS436="",0,IFERROR(VLOOKUP(実施計画様式!AS436,参考資料1_対象分野リスト!$E$5:$F$35,2,FALSE),"error"))</f>
        <v>0</v>
      </c>
      <c r="BB436">
        <f>IF(実施計画様式!BB436="",0,IFERROR(VLOOKUP(実施計画様式!BB436,―!AK:AL,2,FALSE),"error"))</f>
        <v>0</v>
      </c>
      <c r="BC436" t="str">
        <f t="shared" si="41"/>
        <v/>
      </c>
      <c r="BF436">
        <v>99</v>
      </c>
      <c r="BG436" t="str">
        <f t="shared" si="44"/>
        <v/>
      </c>
      <c r="BH436" t="str">
        <f>IF(AG436&gt;0,IF(VLOOKUP($B$62,―!$Y$2:$Z$25,2,FALSE)&lt;分岐管理シート!AG436,"予算化方法","予算化方法_未定なし"),"")</f>
        <v/>
      </c>
      <c r="BI436" t="str">
        <f t="shared" si="45"/>
        <v/>
      </c>
      <c r="BJ436" t="str">
        <f t="shared" si="46"/>
        <v/>
      </c>
      <c r="BK436" t="str">
        <f t="shared" si="47"/>
        <v/>
      </c>
      <c r="BL436" t="str">
        <f>_xlfn.IFNA(IF(AND(D436=1,M436=1),INDEX(―!$O$20:$P$26,MATCH(分岐管理シート!N436*100,―!$P$20:$P$26,0),1),""),"")</f>
        <v/>
      </c>
      <c r="BM436" t="str">
        <f>_xlfn.IFNA(IF(AND(D436=1,M436=1),INDEX(―!$O$17:$P$19,MATCH(9-分岐管理シート!N436-分岐管理シート!O436,―!$P$17:$P$19,0),1),""),"")</f>
        <v/>
      </c>
      <c r="BN436" t="str">
        <f>IF(AE436&lt;2,"",―!$AP$28)</f>
        <v/>
      </c>
      <c r="BO436" t="str">
        <f t="shared" si="43"/>
        <v/>
      </c>
      <c r="BP436" t="str">
        <f t="shared" si="48"/>
        <v/>
      </c>
      <c r="BR436">
        <f t="shared" si="42"/>
        <v>0</v>
      </c>
    </row>
    <row r="437" spans="3:70" x14ac:dyDescent="0.15">
      <c r="C437">
        <v>365</v>
      </c>
      <c r="D437" s="22">
        <f>IF(実施計画様式!D437="",0,IFERROR(VLOOKUP(実施計画様式!D437,―!A:B,2,FALSE),"error"))</f>
        <v>0</v>
      </c>
      <c r="E437">
        <f>IF(実施計画様式!E437="",0,IFERROR(VLOOKUP(実施計画様式!E437,―!$C$40:$D$47,2,FALSE),"error"))</f>
        <v>0</v>
      </c>
      <c r="F437">
        <f>IF(実施計画様式!F437="",0,IFERROR(VLOOKUP(実施計画様式!F437,―!$E$2:$F$2,2,FALSE),"error"))</f>
        <v>0</v>
      </c>
      <c r="G437">
        <f>IFERROR(VLOOKUP(実施計画様式!G437,―!$G$2:$H$2,2,FALSE),0)</f>
        <v>0</v>
      </c>
      <c r="H437">
        <f>IF(実施計画様式!H437="",0,1)</f>
        <v>0</v>
      </c>
      <c r="I437">
        <f>IF(実施計画様式!I437="",0,IFERROR(VLOOKUP(実施計画様式!I437,―!$I$2:$J$2,2,FALSE),"error"))</f>
        <v>0</v>
      </c>
      <c r="J437">
        <f>IF(実施計画様式!J437="",0,1)</f>
        <v>0</v>
      </c>
      <c r="K437">
        <f>IF(実施計画様式!K437="",0,IFERROR(VLOOKUP(実施計画様式!K437,―!K:L,2,FALSE),"error"))</f>
        <v>0</v>
      </c>
      <c r="L437">
        <f>IF(実施計画様式!L437="",0,IFERROR(VLOOKUP(実施計画様式!L437,―!$M$2:$N$2,2,FALSE),"error"))</f>
        <v>0</v>
      </c>
      <c r="M437">
        <f>IFERROR(VLOOKUP(実施計画様式!M437,―!O:P,2,FALSE),0)</f>
        <v>0</v>
      </c>
      <c r="N437">
        <f>IF(実施計画様式!N437="",0,IFERROR(VLOOKUP(実施計画様式!N437,―!$O$1:$P$12,2,FALSE),"error"))</f>
        <v>0</v>
      </c>
      <c r="O437">
        <f>IF(実施計画様式!O437="",0,IFERROR(VLOOKUP(実施計画様式!O437,―!$O$1:$P$12,2,FALSE),"error"))</f>
        <v>0</v>
      </c>
      <c r="P437">
        <f>IF(実施計画様式!P437="",0,IFERROR(VLOOKUP(実施計画様式!P437,―!$O$1:$P$12,2,FALSE),"error"))</f>
        <v>0</v>
      </c>
      <c r="Q437">
        <f>IF(実施計画様式!Q437="",0,1)</f>
        <v>0</v>
      </c>
      <c r="R437" t="s">
        <v>7625</v>
      </c>
      <c r="S437" t="s">
        <v>7625</v>
      </c>
      <c r="T437">
        <f>IF(実施計画様式!T437="",0,1)</f>
        <v>0</v>
      </c>
      <c r="U437">
        <f>IF(実施計画様式!U437="",0,1)</f>
        <v>0</v>
      </c>
      <c r="V437">
        <f>IF(実施計画様式!V437="",0,1)</f>
        <v>0</v>
      </c>
      <c r="W437">
        <f>IF(実施計画様式!W437="",0,1)</f>
        <v>0</v>
      </c>
      <c r="X437">
        <f>IF(実施計画様式!X437="",0,1)</f>
        <v>0</v>
      </c>
      <c r="Y437">
        <f>IF(実施計画様式!Y437="",0,1)</f>
        <v>0</v>
      </c>
      <c r="Z437">
        <f>IF(実施計画様式!Z437="",0,1)</f>
        <v>0</v>
      </c>
      <c r="AA437">
        <f>IF(実施計画様式!AA437="",0,1)</f>
        <v>0</v>
      </c>
      <c r="AB437">
        <f>IF(実施計画様式!AB437="",0,IFERROR(VLOOKUP(実施計画様式!AB437,―!$Q$2:$R$3,2,FALSE),"error"))</f>
        <v>0</v>
      </c>
      <c r="AC437">
        <f>IF(実施計画様式!AC437="",0,IFERROR(VLOOKUP(実施計画様式!AC437,―!$S$2:$T$3,2,FALSE),"error"))</f>
        <v>0</v>
      </c>
      <c r="AD437">
        <f>IF(実施計画様式!AD437="",0,IFERROR(VLOOKUP(実施計画様式!AD437,―!$U$2:$V$3,2,FALSE),"error"))</f>
        <v>0</v>
      </c>
      <c r="AE437">
        <f>IF(実施計画様式!AE437="",0,IFERROR(VLOOKUP(実施計画様式!AE437,―!$W$2:$X$3,2,FALSE),"error"))</f>
        <v>0</v>
      </c>
      <c r="AF437">
        <f>IF(実施計画様式!AF437="",0,IFERROR(VLOOKUP(実施計画様式!AF437,―!$AP$29:$AQ$29,2,FALSE),"error"))</f>
        <v>0</v>
      </c>
      <c r="AG437">
        <f>IF(実施計画様式!AG437="",0,IFERROR(VLOOKUP(実施計画様式!AG437,―!Y:Z,2,FALSE),"error"))</f>
        <v>0</v>
      </c>
      <c r="AH437">
        <f>IF(実施計画様式!AH437="",0,IFERROR(VLOOKUP(実施計画様式!AH437,―!AA:AB,2,FALSE),"error"))</f>
        <v>0</v>
      </c>
      <c r="AI437">
        <f>IF(実施計画様式!AI437="",0,IFERROR(VLOOKUP(実施計画様式!AI437,―!AN:AO,2,FALSE),"error"))</f>
        <v>0</v>
      </c>
      <c r="AJ437">
        <f>IF(実施計画様式!AJ437="",0,IFERROR(VLOOKUP(実施計画様式!AJ437,―!AN:AO,2,FALSE),"error"))</f>
        <v>0</v>
      </c>
      <c r="AK437">
        <f>IF(実施計画様式!AK437="",0,IFERROR(VLOOKUP(実施計画様式!AK437,―!AN:AO,2,FALSE),"error"))</f>
        <v>0</v>
      </c>
      <c r="AL437">
        <f>IF(実施計画様式!AL437="",0,1)</f>
        <v>0</v>
      </c>
      <c r="AM437">
        <f>IF(実施計画様式!AM437="",0,IFERROR(VLOOKUP(実施計画様式!AM437,―!$AP$10:$AQ$23,2,FALSE),"error"))</f>
        <v>0</v>
      </c>
      <c r="AN437">
        <f>IF(実施計画様式!AN437="",0,IFERROR(VLOOKUP(実施計画様式!AN437,―!$AP$39:$AQ$44,2,FALSE),"error"))</f>
        <v>0</v>
      </c>
      <c r="AO437">
        <f>IF(実施計画様式!AO437="",0,IFERROR(VLOOKUP(実施計画様式!AO437,参考資料1_対象分野リスト!$B$2:$C$46,2,FALSE),"error"))</f>
        <v>0</v>
      </c>
      <c r="AP437">
        <f>IF(実施計画様式!AP437="",0,IFERROR(VLOOKUP(実施計画様式!AP437,参考資料1_対象分野リスト!$B$2:$C$46,2,FALSE),"error"))</f>
        <v>0</v>
      </c>
      <c r="AQ437">
        <f>IF(実施計画様式!AQ437="",0,IFERROR(VLOOKUP(実施計画様式!AQ437,参考資料1_対象分野リスト!$B$2:$C$46,2,FALSE),"error"))</f>
        <v>0</v>
      </c>
      <c r="AR437">
        <f>IF(実施計画様式!AR437="",0,IFERROR(VLOOKUP(実施計画様式!AR437,参考資料1_対象分野リスト!$B$2:$C$46,2,FALSE),"error"))</f>
        <v>0</v>
      </c>
      <c r="AS437">
        <f>IF(実施計画様式!AS437="",0,IFERROR(VLOOKUP(実施計画様式!AS437,参考資料1_対象分野リスト!$E$5:$F$35,2,FALSE),"error"))</f>
        <v>0</v>
      </c>
      <c r="BB437">
        <f>IF(実施計画様式!BB437="",0,IFERROR(VLOOKUP(実施計画様式!BB437,―!AK:AL,2,FALSE),"error"))</f>
        <v>0</v>
      </c>
      <c r="BC437" t="str">
        <f t="shared" si="41"/>
        <v/>
      </c>
      <c r="BF437">
        <v>99</v>
      </c>
      <c r="BG437" t="str">
        <f t="shared" si="44"/>
        <v/>
      </c>
      <c r="BH437" t="str">
        <f>IF(AG437&gt;0,IF(VLOOKUP($B$62,―!$Y$2:$Z$25,2,FALSE)&lt;分岐管理シート!AG437,"予算化方法","予算化方法_未定なし"),"")</f>
        <v/>
      </c>
      <c r="BI437" t="str">
        <f t="shared" si="45"/>
        <v/>
      </c>
      <c r="BJ437" t="str">
        <f t="shared" si="46"/>
        <v/>
      </c>
      <c r="BK437" t="str">
        <f t="shared" si="47"/>
        <v/>
      </c>
      <c r="BL437" t="str">
        <f>_xlfn.IFNA(IF(AND(D437=1,M437=1),INDEX(―!$O$20:$P$26,MATCH(分岐管理シート!N437*100,―!$P$20:$P$26,0),1),""),"")</f>
        <v/>
      </c>
      <c r="BM437" t="str">
        <f>_xlfn.IFNA(IF(AND(D437=1,M437=1),INDEX(―!$O$17:$P$19,MATCH(9-分岐管理シート!N437-分岐管理シート!O437,―!$P$17:$P$19,0),1),""),"")</f>
        <v/>
      </c>
      <c r="BN437" t="str">
        <f>IF(AE437&lt;2,"",―!$AP$28)</f>
        <v/>
      </c>
      <c r="BO437" t="str">
        <f t="shared" si="43"/>
        <v/>
      </c>
      <c r="BP437" t="str">
        <f t="shared" si="48"/>
        <v/>
      </c>
      <c r="BR437">
        <f t="shared" si="42"/>
        <v>0</v>
      </c>
    </row>
    <row r="438" spans="3:70" x14ac:dyDescent="0.15">
      <c r="C438">
        <v>366</v>
      </c>
      <c r="D438" s="22">
        <f>IF(実施計画様式!D438="",0,IFERROR(VLOOKUP(実施計画様式!D438,―!A:B,2,FALSE),"error"))</f>
        <v>0</v>
      </c>
      <c r="E438">
        <f>IF(実施計画様式!E438="",0,IFERROR(VLOOKUP(実施計画様式!E438,―!$C$40:$D$47,2,FALSE),"error"))</f>
        <v>0</v>
      </c>
      <c r="F438">
        <f>IF(実施計画様式!F438="",0,IFERROR(VLOOKUP(実施計画様式!F438,―!$E$2:$F$2,2,FALSE),"error"))</f>
        <v>0</v>
      </c>
      <c r="G438">
        <f>IFERROR(VLOOKUP(実施計画様式!G438,―!$G$2:$H$2,2,FALSE),0)</f>
        <v>0</v>
      </c>
      <c r="H438">
        <f>IF(実施計画様式!H438="",0,1)</f>
        <v>0</v>
      </c>
      <c r="I438">
        <f>IF(実施計画様式!I438="",0,IFERROR(VLOOKUP(実施計画様式!I438,―!$I$2:$J$2,2,FALSE),"error"))</f>
        <v>0</v>
      </c>
      <c r="J438">
        <f>IF(実施計画様式!J438="",0,1)</f>
        <v>0</v>
      </c>
      <c r="K438">
        <f>IF(実施計画様式!K438="",0,IFERROR(VLOOKUP(実施計画様式!K438,―!K:L,2,FALSE),"error"))</f>
        <v>0</v>
      </c>
      <c r="L438">
        <f>IF(実施計画様式!L438="",0,IFERROR(VLOOKUP(実施計画様式!L438,―!$M$2:$N$2,2,FALSE),"error"))</f>
        <v>0</v>
      </c>
      <c r="M438">
        <f>IFERROR(VLOOKUP(実施計画様式!M438,―!O:P,2,FALSE),0)</f>
        <v>0</v>
      </c>
      <c r="N438">
        <f>IF(実施計画様式!N438="",0,IFERROR(VLOOKUP(実施計画様式!N438,―!$O$1:$P$12,2,FALSE),"error"))</f>
        <v>0</v>
      </c>
      <c r="O438">
        <f>IF(実施計画様式!O438="",0,IFERROR(VLOOKUP(実施計画様式!O438,―!$O$1:$P$12,2,FALSE),"error"))</f>
        <v>0</v>
      </c>
      <c r="P438">
        <f>IF(実施計画様式!P438="",0,IFERROR(VLOOKUP(実施計画様式!P438,―!$O$1:$P$12,2,FALSE),"error"))</f>
        <v>0</v>
      </c>
      <c r="Q438">
        <f>IF(実施計画様式!Q438="",0,1)</f>
        <v>0</v>
      </c>
      <c r="R438" t="s">
        <v>7625</v>
      </c>
      <c r="S438" t="s">
        <v>7625</v>
      </c>
      <c r="T438">
        <f>IF(実施計画様式!T438="",0,1)</f>
        <v>0</v>
      </c>
      <c r="U438">
        <f>IF(実施計画様式!U438="",0,1)</f>
        <v>0</v>
      </c>
      <c r="V438">
        <f>IF(実施計画様式!V438="",0,1)</f>
        <v>0</v>
      </c>
      <c r="W438">
        <f>IF(実施計画様式!W438="",0,1)</f>
        <v>0</v>
      </c>
      <c r="X438">
        <f>IF(実施計画様式!X438="",0,1)</f>
        <v>0</v>
      </c>
      <c r="Y438">
        <f>IF(実施計画様式!Y438="",0,1)</f>
        <v>0</v>
      </c>
      <c r="Z438">
        <f>IF(実施計画様式!Z438="",0,1)</f>
        <v>0</v>
      </c>
      <c r="AA438">
        <f>IF(実施計画様式!AA438="",0,1)</f>
        <v>0</v>
      </c>
      <c r="AB438">
        <f>IF(実施計画様式!AB438="",0,IFERROR(VLOOKUP(実施計画様式!AB438,―!$Q$2:$R$3,2,FALSE),"error"))</f>
        <v>0</v>
      </c>
      <c r="AC438">
        <f>IF(実施計画様式!AC438="",0,IFERROR(VLOOKUP(実施計画様式!AC438,―!$S$2:$T$3,2,FALSE),"error"))</f>
        <v>0</v>
      </c>
      <c r="AD438">
        <f>IF(実施計画様式!AD438="",0,IFERROR(VLOOKUP(実施計画様式!AD438,―!$U$2:$V$3,2,FALSE),"error"))</f>
        <v>0</v>
      </c>
      <c r="AE438">
        <f>IF(実施計画様式!AE438="",0,IFERROR(VLOOKUP(実施計画様式!AE438,―!$W$2:$X$3,2,FALSE),"error"))</f>
        <v>0</v>
      </c>
      <c r="AF438">
        <f>IF(実施計画様式!AF438="",0,IFERROR(VLOOKUP(実施計画様式!AF438,―!$AP$29:$AQ$29,2,FALSE),"error"))</f>
        <v>0</v>
      </c>
      <c r="AG438">
        <f>IF(実施計画様式!AG438="",0,IFERROR(VLOOKUP(実施計画様式!AG438,―!Y:Z,2,FALSE),"error"))</f>
        <v>0</v>
      </c>
      <c r="AH438">
        <f>IF(実施計画様式!AH438="",0,IFERROR(VLOOKUP(実施計画様式!AH438,―!AA:AB,2,FALSE),"error"))</f>
        <v>0</v>
      </c>
      <c r="AI438">
        <f>IF(実施計画様式!AI438="",0,IFERROR(VLOOKUP(実施計画様式!AI438,―!AN:AO,2,FALSE),"error"))</f>
        <v>0</v>
      </c>
      <c r="AJ438">
        <f>IF(実施計画様式!AJ438="",0,IFERROR(VLOOKUP(実施計画様式!AJ438,―!AN:AO,2,FALSE),"error"))</f>
        <v>0</v>
      </c>
      <c r="AK438">
        <f>IF(実施計画様式!AK438="",0,IFERROR(VLOOKUP(実施計画様式!AK438,―!AN:AO,2,FALSE),"error"))</f>
        <v>0</v>
      </c>
      <c r="AL438">
        <f>IF(実施計画様式!AL438="",0,1)</f>
        <v>0</v>
      </c>
      <c r="AM438">
        <f>IF(実施計画様式!AM438="",0,IFERROR(VLOOKUP(実施計画様式!AM438,―!$AP$10:$AQ$23,2,FALSE),"error"))</f>
        <v>0</v>
      </c>
      <c r="AN438">
        <f>IF(実施計画様式!AN438="",0,IFERROR(VLOOKUP(実施計画様式!AN438,―!$AP$39:$AQ$44,2,FALSE),"error"))</f>
        <v>0</v>
      </c>
      <c r="AO438">
        <f>IF(実施計画様式!AO438="",0,IFERROR(VLOOKUP(実施計画様式!AO438,参考資料1_対象分野リスト!$B$2:$C$46,2,FALSE),"error"))</f>
        <v>0</v>
      </c>
      <c r="AP438">
        <f>IF(実施計画様式!AP438="",0,IFERROR(VLOOKUP(実施計画様式!AP438,参考資料1_対象分野リスト!$B$2:$C$46,2,FALSE),"error"))</f>
        <v>0</v>
      </c>
      <c r="AQ438">
        <f>IF(実施計画様式!AQ438="",0,IFERROR(VLOOKUP(実施計画様式!AQ438,参考資料1_対象分野リスト!$B$2:$C$46,2,FALSE),"error"))</f>
        <v>0</v>
      </c>
      <c r="AR438">
        <f>IF(実施計画様式!AR438="",0,IFERROR(VLOOKUP(実施計画様式!AR438,参考資料1_対象分野リスト!$B$2:$C$46,2,FALSE),"error"))</f>
        <v>0</v>
      </c>
      <c r="AS438">
        <f>IF(実施計画様式!AS438="",0,IFERROR(VLOOKUP(実施計画様式!AS438,参考資料1_対象分野リスト!$E$5:$F$35,2,FALSE),"error"))</f>
        <v>0</v>
      </c>
      <c r="BB438">
        <f>IF(実施計画様式!BB438="",0,IFERROR(VLOOKUP(実施計画様式!BB438,―!AK:AL,2,FALSE),"error"))</f>
        <v>0</v>
      </c>
      <c r="BC438" t="str">
        <f t="shared" si="41"/>
        <v/>
      </c>
      <c r="BF438">
        <v>99</v>
      </c>
      <c r="BG438" t="str">
        <f t="shared" si="44"/>
        <v/>
      </c>
      <c r="BH438" t="str">
        <f>IF(AG438&gt;0,IF(VLOOKUP($B$62,―!$Y$2:$Z$25,2,FALSE)&lt;分岐管理シート!AG438,"予算化方法","予算化方法_未定なし"),"")</f>
        <v/>
      </c>
      <c r="BI438" t="str">
        <f t="shared" si="45"/>
        <v/>
      </c>
      <c r="BJ438" t="str">
        <f t="shared" si="46"/>
        <v/>
      </c>
      <c r="BK438" t="str">
        <f t="shared" si="47"/>
        <v/>
      </c>
      <c r="BL438" t="str">
        <f>_xlfn.IFNA(IF(AND(D438=1,M438=1),INDEX(―!$O$20:$P$26,MATCH(分岐管理シート!N438*100,―!$P$20:$P$26,0),1),""),"")</f>
        <v/>
      </c>
      <c r="BM438" t="str">
        <f>_xlfn.IFNA(IF(AND(D438=1,M438=1),INDEX(―!$O$17:$P$19,MATCH(9-分岐管理シート!N438-分岐管理シート!O438,―!$P$17:$P$19,0),1),""),"")</f>
        <v/>
      </c>
      <c r="BN438" t="str">
        <f>IF(AE438&lt;2,"",―!$AP$28)</f>
        <v/>
      </c>
      <c r="BO438" t="str">
        <f t="shared" si="43"/>
        <v/>
      </c>
      <c r="BP438" t="str">
        <f t="shared" si="48"/>
        <v/>
      </c>
      <c r="BR438">
        <f t="shared" si="42"/>
        <v>0</v>
      </c>
    </row>
    <row r="439" spans="3:70" x14ac:dyDescent="0.15">
      <c r="C439">
        <v>367</v>
      </c>
      <c r="D439" s="22">
        <f>IF(実施計画様式!D439="",0,IFERROR(VLOOKUP(実施計画様式!D439,―!A:B,2,FALSE),"error"))</f>
        <v>0</v>
      </c>
      <c r="E439">
        <f>IF(実施計画様式!E439="",0,IFERROR(VLOOKUP(実施計画様式!E439,―!$C$40:$D$47,2,FALSE),"error"))</f>
        <v>0</v>
      </c>
      <c r="F439">
        <f>IF(実施計画様式!F439="",0,IFERROR(VLOOKUP(実施計画様式!F439,―!$E$2:$F$2,2,FALSE),"error"))</f>
        <v>0</v>
      </c>
      <c r="G439">
        <f>IFERROR(VLOOKUP(実施計画様式!G439,―!$G$2:$H$2,2,FALSE),0)</f>
        <v>0</v>
      </c>
      <c r="H439">
        <f>IF(実施計画様式!H439="",0,1)</f>
        <v>0</v>
      </c>
      <c r="I439">
        <f>IF(実施計画様式!I439="",0,IFERROR(VLOOKUP(実施計画様式!I439,―!$I$2:$J$2,2,FALSE),"error"))</f>
        <v>0</v>
      </c>
      <c r="J439">
        <f>IF(実施計画様式!J439="",0,1)</f>
        <v>0</v>
      </c>
      <c r="K439">
        <f>IF(実施計画様式!K439="",0,IFERROR(VLOOKUP(実施計画様式!K439,―!K:L,2,FALSE),"error"))</f>
        <v>0</v>
      </c>
      <c r="L439">
        <f>IF(実施計画様式!L439="",0,IFERROR(VLOOKUP(実施計画様式!L439,―!$M$2:$N$2,2,FALSE),"error"))</f>
        <v>0</v>
      </c>
      <c r="M439">
        <f>IFERROR(VLOOKUP(実施計画様式!M439,―!O:P,2,FALSE),0)</f>
        <v>0</v>
      </c>
      <c r="N439">
        <f>IF(実施計画様式!N439="",0,IFERROR(VLOOKUP(実施計画様式!N439,―!$O$1:$P$12,2,FALSE),"error"))</f>
        <v>0</v>
      </c>
      <c r="O439">
        <f>IF(実施計画様式!O439="",0,IFERROR(VLOOKUP(実施計画様式!O439,―!$O$1:$P$12,2,FALSE),"error"))</f>
        <v>0</v>
      </c>
      <c r="P439">
        <f>IF(実施計画様式!P439="",0,IFERROR(VLOOKUP(実施計画様式!P439,―!$O$1:$P$12,2,FALSE),"error"))</f>
        <v>0</v>
      </c>
      <c r="Q439">
        <f>IF(実施計画様式!Q439="",0,1)</f>
        <v>0</v>
      </c>
      <c r="R439" t="s">
        <v>7625</v>
      </c>
      <c r="S439" t="s">
        <v>7625</v>
      </c>
      <c r="T439">
        <f>IF(実施計画様式!T439="",0,1)</f>
        <v>0</v>
      </c>
      <c r="U439">
        <f>IF(実施計画様式!U439="",0,1)</f>
        <v>0</v>
      </c>
      <c r="V439">
        <f>IF(実施計画様式!V439="",0,1)</f>
        <v>0</v>
      </c>
      <c r="W439">
        <f>IF(実施計画様式!W439="",0,1)</f>
        <v>0</v>
      </c>
      <c r="X439">
        <f>IF(実施計画様式!X439="",0,1)</f>
        <v>0</v>
      </c>
      <c r="Y439">
        <f>IF(実施計画様式!Y439="",0,1)</f>
        <v>0</v>
      </c>
      <c r="Z439">
        <f>IF(実施計画様式!Z439="",0,1)</f>
        <v>0</v>
      </c>
      <c r="AA439">
        <f>IF(実施計画様式!AA439="",0,1)</f>
        <v>0</v>
      </c>
      <c r="AB439">
        <f>IF(実施計画様式!AB439="",0,IFERROR(VLOOKUP(実施計画様式!AB439,―!$Q$2:$R$3,2,FALSE),"error"))</f>
        <v>0</v>
      </c>
      <c r="AC439">
        <f>IF(実施計画様式!AC439="",0,IFERROR(VLOOKUP(実施計画様式!AC439,―!$S$2:$T$3,2,FALSE),"error"))</f>
        <v>0</v>
      </c>
      <c r="AD439">
        <f>IF(実施計画様式!AD439="",0,IFERROR(VLOOKUP(実施計画様式!AD439,―!$U$2:$V$3,2,FALSE),"error"))</f>
        <v>0</v>
      </c>
      <c r="AE439">
        <f>IF(実施計画様式!AE439="",0,IFERROR(VLOOKUP(実施計画様式!AE439,―!$W$2:$X$3,2,FALSE),"error"))</f>
        <v>0</v>
      </c>
      <c r="AF439">
        <f>IF(実施計画様式!AF439="",0,IFERROR(VLOOKUP(実施計画様式!AF439,―!$AP$29:$AQ$29,2,FALSE),"error"))</f>
        <v>0</v>
      </c>
      <c r="AG439">
        <f>IF(実施計画様式!AG439="",0,IFERROR(VLOOKUP(実施計画様式!AG439,―!Y:Z,2,FALSE),"error"))</f>
        <v>0</v>
      </c>
      <c r="AH439">
        <f>IF(実施計画様式!AH439="",0,IFERROR(VLOOKUP(実施計画様式!AH439,―!AA:AB,2,FALSE),"error"))</f>
        <v>0</v>
      </c>
      <c r="AI439">
        <f>IF(実施計画様式!AI439="",0,IFERROR(VLOOKUP(実施計画様式!AI439,―!AN:AO,2,FALSE),"error"))</f>
        <v>0</v>
      </c>
      <c r="AJ439">
        <f>IF(実施計画様式!AJ439="",0,IFERROR(VLOOKUP(実施計画様式!AJ439,―!AN:AO,2,FALSE),"error"))</f>
        <v>0</v>
      </c>
      <c r="AK439">
        <f>IF(実施計画様式!AK439="",0,IFERROR(VLOOKUP(実施計画様式!AK439,―!AN:AO,2,FALSE),"error"))</f>
        <v>0</v>
      </c>
      <c r="AL439">
        <f>IF(実施計画様式!AL439="",0,1)</f>
        <v>0</v>
      </c>
      <c r="AM439">
        <f>IF(実施計画様式!AM439="",0,IFERROR(VLOOKUP(実施計画様式!AM439,―!$AP$10:$AQ$23,2,FALSE),"error"))</f>
        <v>0</v>
      </c>
      <c r="AN439">
        <f>IF(実施計画様式!AN439="",0,IFERROR(VLOOKUP(実施計画様式!AN439,―!$AP$39:$AQ$44,2,FALSE),"error"))</f>
        <v>0</v>
      </c>
      <c r="AO439">
        <f>IF(実施計画様式!AO439="",0,IFERROR(VLOOKUP(実施計画様式!AO439,参考資料1_対象分野リスト!$B$2:$C$46,2,FALSE),"error"))</f>
        <v>0</v>
      </c>
      <c r="AP439">
        <f>IF(実施計画様式!AP439="",0,IFERROR(VLOOKUP(実施計画様式!AP439,参考資料1_対象分野リスト!$B$2:$C$46,2,FALSE),"error"))</f>
        <v>0</v>
      </c>
      <c r="AQ439">
        <f>IF(実施計画様式!AQ439="",0,IFERROR(VLOOKUP(実施計画様式!AQ439,参考資料1_対象分野リスト!$B$2:$C$46,2,FALSE),"error"))</f>
        <v>0</v>
      </c>
      <c r="AR439">
        <f>IF(実施計画様式!AR439="",0,IFERROR(VLOOKUP(実施計画様式!AR439,参考資料1_対象分野リスト!$B$2:$C$46,2,FALSE),"error"))</f>
        <v>0</v>
      </c>
      <c r="AS439">
        <f>IF(実施計画様式!AS439="",0,IFERROR(VLOOKUP(実施計画様式!AS439,参考資料1_対象分野リスト!$E$5:$F$35,2,FALSE),"error"))</f>
        <v>0</v>
      </c>
      <c r="BB439">
        <f>IF(実施計画様式!BB439="",0,IFERROR(VLOOKUP(実施計画様式!BB439,―!AK:AL,2,FALSE),"error"))</f>
        <v>0</v>
      </c>
      <c r="BC439" t="str">
        <f t="shared" si="41"/>
        <v/>
      </c>
      <c r="BF439">
        <v>99</v>
      </c>
      <c r="BG439" t="str">
        <f t="shared" si="44"/>
        <v/>
      </c>
      <c r="BH439" t="str">
        <f>IF(AG439&gt;0,IF(VLOOKUP($B$62,―!$Y$2:$Z$25,2,FALSE)&lt;分岐管理シート!AG439,"予算化方法","予算化方法_未定なし"),"")</f>
        <v/>
      </c>
      <c r="BI439" t="str">
        <f t="shared" si="45"/>
        <v/>
      </c>
      <c r="BJ439" t="str">
        <f t="shared" si="46"/>
        <v/>
      </c>
      <c r="BK439" t="str">
        <f t="shared" si="47"/>
        <v/>
      </c>
      <c r="BL439" t="str">
        <f>_xlfn.IFNA(IF(AND(D439=1,M439=1),INDEX(―!$O$20:$P$26,MATCH(分岐管理シート!N439*100,―!$P$20:$P$26,0),1),""),"")</f>
        <v/>
      </c>
      <c r="BM439" t="str">
        <f>_xlfn.IFNA(IF(AND(D439=1,M439=1),INDEX(―!$O$17:$P$19,MATCH(9-分岐管理シート!N439-分岐管理シート!O439,―!$P$17:$P$19,0),1),""),"")</f>
        <v/>
      </c>
      <c r="BN439" t="str">
        <f>IF(AE439&lt;2,"",―!$AP$28)</f>
        <v/>
      </c>
      <c r="BO439" t="str">
        <f t="shared" si="43"/>
        <v/>
      </c>
      <c r="BP439" t="str">
        <f t="shared" si="48"/>
        <v/>
      </c>
      <c r="BR439">
        <f t="shared" si="42"/>
        <v>0</v>
      </c>
    </row>
    <row r="440" spans="3:70" x14ac:dyDescent="0.15">
      <c r="C440">
        <v>368</v>
      </c>
      <c r="D440" s="22">
        <f>IF(実施計画様式!D440="",0,IFERROR(VLOOKUP(実施計画様式!D440,―!A:B,2,FALSE),"error"))</f>
        <v>0</v>
      </c>
      <c r="E440">
        <f>IF(実施計画様式!E440="",0,IFERROR(VLOOKUP(実施計画様式!E440,―!$C$40:$D$47,2,FALSE),"error"))</f>
        <v>0</v>
      </c>
      <c r="F440">
        <f>IF(実施計画様式!F440="",0,IFERROR(VLOOKUP(実施計画様式!F440,―!$E$2:$F$2,2,FALSE),"error"))</f>
        <v>0</v>
      </c>
      <c r="G440">
        <f>IFERROR(VLOOKUP(実施計画様式!G440,―!$G$2:$H$2,2,FALSE),0)</f>
        <v>0</v>
      </c>
      <c r="H440">
        <f>IF(実施計画様式!H440="",0,1)</f>
        <v>0</v>
      </c>
      <c r="I440">
        <f>IF(実施計画様式!I440="",0,IFERROR(VLOOKUP(実施計画様式!I440,―!$I$2:$J$2,2,FALSE),"error"))</f>
        <v>0</v>
      </c>
      <c r="J440">
        <f>IF(実施計画様式!J440="",0,1)</f>
        <v>0</v>
      </c>
      <c r="K440">
        <f>IF(実施計画様式!K440="",0,IFERROR(VLOOKUP(実施計画様式!K440,―!K:L,2,FALSE),"error"))</f>
        <v>0</v>
      </c>
      <c r="L440">
        <f>IF(実施計画様式!L440="",0,IFERROR(VLOOKUP(実施計画様式!L440,―!$M$2:$N$2,2,FALSE),"error"))</f>
        <v>0</v>
      </c>
      <c r="M440">
        <f>IFERROR(VLOOKUP(実施計画様式!M440,―!O:P,2,FALSE),0)</f>
        <v>0</v>
      </c>
      <c r="N440">
        <f>IF(実施計画様式!N440="",0,IFERROR(VLOOKUP(実施計画様式!N440,―!$O$1:$P$12,2,FALSE),"error"))</f>
        <v>0</v>
      </c>
      <c r="O440">
        <f>IF(実施計画様式!O440="",0,IFERROR(VLOOKUP(実施計画様式!O440,―!$O$1:$P$12,2,FALSE),"error"))</f>
        <v>0</v>
      </c>
      <c r="P440">
        <f>IF(実施計画様式!P440="",0,IFERROR(VLOOKUP(実施計画様式!P440,―!$O$1:$P$12,2,FALSE),"error"))</f>
        <v>0</v>
      </c>
      <c r="Q440">
        <f>IF(実施計画様式!Q440="",0,1)</f>
        <v>0</v>
      </c>
      <c r="R440" t="s">
        <v>7625</v>
      </c>
      <c r="S440" t="s">
        <v>7625</v>
      </c>
      <c r="T440">
        <f>IF(実施計画様式!T440="",0,1)</f>
        <v>0</v>
      </c>
      <c r="U440">
        <f>IF(実施計画様式!U440="",0,1)</f>
        <v>0</v>
      </c>
      <c r="V440">
        <f>IF(実施計画様式!V440="",0,1)</f>
        <v>0</v>
      </c>
      <c r="W440">
        <f>IF(実施計画様式!W440="",0,1)</f>
        <v>0</v>
      </c>
      <c r="X440">
        <f>IF(実施計画様式!X440="",0,1)</f>
        <v>0</v>
      </c>
      <c r="Y440">
        <f>IF(実施計画様式!Y440="",0,1)</f>
        <v>0</v>
      </c>
      <c r="Z440">
        <f>IF(実施計画様式!Z440="",0,1)</f>
        <v>0</v>
      </c>
      <c r="AA440">
        <f>IF(実施計画様式!AA440="",0,1)</f>
        <v>0</v>
      </c>
      <c r="AB440">
        <f>IF(実施計画様式!AB440="",0,IFERROR(VLOOKUP(実施計画様式!AB440,―!$Q$2:$R$3,2,FALSE),"error"))</f>
        <v>0</v>
      </c>
      <c r="AC440">
        <f>IF(実施計画様式!AC440="",0,IFERROR(VLOOKUP(実施計画様式!AC440,―!$S$2:$T$3,2,FALSE),"error"))</f>
        <v>0</v>
      </c>
      <c r="AD440">
        <f>IF(実施計画様式!AD440="",0,IFERROR(VLOOKUP(実施計画様式!AD440,―!$U$2:$V$3,2,FALSE),"error"))</f>
        <v>0</v>
      </c>
      <c r="AE440">
        <f>IF(実施計画様式!AE440="",0,IFERROR(VLOOKUP(実施計画様式!AE440,―!$W$2:$X$3,2,FALSE),"error"))</f>
        <v>0</v>
      </c>
      <c r="AF440">
        <f>IF(実施計画様式!AF440="",0,IFERROR(VLOOKUP(実施計画様式!AF440,―!$AP$29:$AQ$29,2,FALSE),"error"))</f>
        <v>0</v>
      </c>
      <c r="AG440">
        <f>IF(実施計画様式!AG440="",0,IFERROR(VLOOKUP(実施計画様式!AG440,―!Y:Z,2,FALSE),"error"))</f>
        <v>0</v>
      </c>
      <c r="AH440">
        <f>IF(実施計画様式!AH440="",0,IFERROR(VLOOKUP(実施計画様式!AH440,―!AA:AB,2,FALSE),"error"))</f>
        <v>0</v>
      </c>
      <c r="AI440">
        <f>IF(実施計画様式!AI440="",0,IFERROR(VLOOKUP(実施計画様式!AI440,―!AN:AO,2,FALSE),"error"))</f>
        <v>0</v>
      </c>
      <c r="AJ440">
        <f>IF(実施計画様式!AJ440="",0,IFERROR(VLOOKUP(実施計画様式!AJ440,―!AN:AO,2,FALSE),"error"))</f>
        <v>0</v>
      </c>
      <c r="AK440">
        <f>IF(実施計画様式!AK440="",0,IFERROR(VLOOKUP(実施計画様式!AK440,―!AN:AO,2,FALSE),"error"))</f>
        <v>0</v>
      </c>
      <c r="AL440">
        <f>IF(実施計画様式!AL440="",0,1)</f>
        <v>0</v>
      </c>
      <c r="AM440">
        <f>IF(実施計画様式!AM440="",0,IFERROR(VLOOKUP(実施計画様式!AM440,―!$AP$10:$AQ$23,2,FALSE),"error"))</f>
        <v>0</v>
      </c>
      <c r="AN440">
        <f>IF(実施計画様式!AN440="",0,IFERROR(VLOOKUP(実施計画様式!AN440,―!$AP$39:$AQ$44,2,FALSE),"error"))</f>
        <v>0</v>
      </c>
      <c r="AO440">
        <f>IF(実施計画様式!AO440="",0,IFERROR(VLOOKUP(実施計画様式!AO440,参考資料1_対象分野リスト!$B$2:$C$46,2,FALSE),"error"))</f>
        <v>0</v>
      </c>
      <c r="AP440">
        <f>IF(実施計画様式!AP440="",0,IFERROR(VLOOKUP(実施計画様式!AP440,参考資料1_対象分野リスト!$B$2:$C$46,2,FALSE),"error"))</f>
        <v>0</v>
      </c>
      <c r="AQ440">
        <f>IF(実施計画様式!AQ440="",0,IFERROR(VLOOKUP(実施計画様式!AQ440,参考資料1_対象分野リスト!$B$2:$C$46,2,FALSE),"error"))</f>
        <v>0</v>
      </c>
      <c r="AR440">
        <f>IF(実施計画様式!AR440="",0,IFERROR(VLOOKUP(実施計画様式!AR440,参考資料1_対象分野リスト!$B$2:$C$46,2,FALSE),"error"))</f>
        <v>0</v>
      </c>
      <c r="AS440">
        <f>IF(実施計画様式!AS440="",0,IFERROR(VLOOKUP(実施計画様式!AS440,参考資料1_対象分野リスト!$E$5:$F$35,2,FALSE),"error"))</f>
        <v>0</v>
      </c>
      <c r="BB440">
        <f>IF(実施計画様式!BB440="",0,IFERROR(VLOOKUP(実施計画様式!BB440,―!AK:AL,2,FALSE),"error"))</f>
        <v>0</v>
      </c>
      <c r="BC440" t="str">
        <f t="shared" si="41"/>
        <v/>
      </c>
      <c r="BF440">
        <v>99</v>
      </c>
      <c r="BG440" t="str">
        <f t="shared" si="44"/>
        <v/>
      </c>
      <c r="BH440" t="str">
        <f>IF(AG440&gt;0,IF(VLOOKUP($B$62,―!$Y$2:$Z$25,2,FALSE)&lt;分岐管理シート!AG440,"予算化方法","予算化方法_未定なし"),"")</f>
        <v/>
      </c>
      <c r="BI440" t="str">
        <f t="shared" si="45"/>
        <v/>
      </c>
      <c r="BJ440" t="str">
        <f t="shared" si="46"/>
        <v/>
      </c>
      <c r="BK440" t="str">
        <f t="shared" si="47"/>
        <v/>
      </c>
      <c r="BL440" t="str">
        <f>_xlfn.IFNA(IF(AND(D440=1,M440=1),INDEX(―!$O$20:$P$26,MATCH(分岐管理シート!N440*100,―!$P$20:$P$26,0),1),""),"")</f>
        <v/>
      </c>
      <c r="BM440" t="str">
        <f>_xlfn.IFNA(IF(AND(D440=1,M440=1),INDEX(―!$O$17:$P$19,MATCH(9-分岐管理シート!N440-分岐管理シート!O440,―!$P$17:$P$19,0),1),""),"")</f>
        <v/>
      </c>
      <c r="BN440" t="str">
        <f>IF(AE440&lt;2,"",―!$AP$28)</f>
        <v/>
      </c>
      <c r="BO440" t="str">
        <f t="shared" si="43"/>
        <v/>
      </c>
      <c r="BP440" t="str">
        <f t="shared" si="48"/>
        <v/>
      </c>
      <c r="BR440">
        <f t="shared" si="42"/>
        <v>0</v>
      </c>
    </row>
    <row r="441" spans="3:70" x14ac:dyDescent="0.15">
      <c r="C441">
        <v>369</v>
      </c>
      <c r="D441" s="22">
        <f>IF(実施計画様式!D441="",0,IFERROR(VLOOKUP(実施計画様式!D441,―!A:B,2,FALSE),"error"))</f>
        <v>0</v>
      </c>
      <c r="E441">
        <f>IF(実施計画様式!E441="",0,IFERROR(VLOOKUP(実施計画様式!E441,―!$C$40:$D$47,2,FALSE),"error"))</f>
        <v>0</v>
      </c>
      <c r="F441">
        <f>IF(実施計画様式!F441="",0,IFERROR(VLOOKUP(実施計画様式!F441,―!$E$2:$F$2,2,FALSE),"error"))</f>
        <v>0</v>
      </c>
      <c r="G441">
        <f>IFERROR(VLOOKUP(実施計画様式!G441,―!$G$2:$H$2,2,FALSE),0)</f>
        <v>0</v>
      </c>
      <c r="H441">
        <f>IF(実施計画様式!H441="",0,1)</f>
        <v>0</v>
      </c>
      <c r="I441">
        <f>IF(実施計画様式!I441="",0,IFERROR(VLOOKUP(実施計画様式!I441,―!$I$2:$J$2,2,FALSE),"error"))</f>
        <v>0</v>
      </c>
      <c r="J441">
        <f>IF(実施計画様式!J441="",0,1)</f>
        <v>0</v>
      </c>
      <c r="K441">
        <f>IF(実施計画様式!K441="",0,IFERROR(VLOOKUP(実施計画様式!K441,―!K:L,2,FALSE),"error"))</f>
        <v>0</v>
      </c>
      <c r="L441">
        <f>IF(実施計画様式!L441="",0,IFERROR(VLOOKUP(実施計画様式!L441,―!$M$2:$N$2,2,FALSE),"error"))</f>
        <v>0</v>
      </c>
      <c r="M441">
        <f>IFERROR(VLOOKUP(実施計画様式!M441,―!O:P,2,FALSE),0)</f>
        <v>0</v>
      </c>
      <c r="N441">
        <f>IF(実施計画様式!N441="",0,IFERROR(VLOOKUP(実施計画様式!N441,―!$O$1:$P$12,2,FALSE),"error"))</f>
        <v>0</v>
      </c>
      <c r="O441">
        <f>IF(実施計画様式!O441="",0,IFERROR(VLOOKUP(実施計画様式!O441,―!$O$1:$P$12,2,FALSE),"error"))</f>
        <v>0</v>
      </c>
      <c r="P441">
        <f>IF(実施計画様式!P441="",0,IFERROR(VLOOKUP(実施計画様式!P441,―!$O$1:$P$12,2,FALSE),"error"))</f>
        <v>0</v>
      </c>
      <c r="Q441">
        <f>IF(実施計画様式!Q441="",0,1)</f>
        <v>0</v>
      </c>
      <c r="R441" t="s">
        <v>7625</v>
      </c>
      <c r="S441" t="s">
        <v>7625</v>
      </c>
      <c r="T441">
        <f>IF(実施計画様式!T441="",0,1)</f>
        <v>0</v>
      </c>
      <c r="U441">
        <f>IF(実施計画様式!U441="",0,1)</f>
        <v>0</v>
      </c>
      <c r="V441">
        <f>IF(実施計画様式!V441="",0,1)</f>
        <v>0</v>
      </c>
      <c r="W441">
        <f>IF(実施計画様式!W441="",0,1)</f>
        <v>0</v>
      </c>
      <c r="X441">
        <f>IF(実施計画様式!X441="",0,1)</f>
        <v>0</v>
      </c>
      <c r="Y441">
        <f>IF(実施計画様式!Y441="",0,1)</f>
        <v>0</v>
      </c>
      <c r="Z441">
        <f>IF(実施計画様式!Z441="",0,1)</f>
        <v>0</v>
      </c>
      <c r="AA441">
        <f>IF(実施計画様式!AA441="",0,1)</f>
        <v>0</v>
      </c>
      <c r="AB441">
        <f>IF(実施計画様式!AB441="",0,IFERROR(VLOOKUP(実施計画様式!AB441,―!$Q$2:$R$3,2,FALSE),"error"))</f>
        <v>0</v>
      </c>
      <c r="AC441">
        <f>IF(実施計画様式!AC441="",0,IFERROR(VLOOKUP(実施計画様式!AC441,―!$S$2:$T$3,2,FALSE),"error"))</f>
        <v>0</v>
      </c>
      <c r="AD441">
        <f>IF(実施計画様式!AD441="",0,IFERROR(VLOOKUP(実施計画様式!AD441,―!$U$2:$V$3,2,FALSE),"error"))</f>
        <v>0</v>
      </c>
      <c r="AE441">
        <f>IF(実施計画様式!AE441="",0,IFERROR(VLOOKUP(実施計画様式!AE441,―!$W$2:$X$3,2,FALSE),"error"))</f>
        <v>0</v>
      </c>
      <c r="AF441">
        <f>IF(実施計画様式!AF441="",0,IFERROR(VLOOKUP(実施計画様式!AF441,―!$AP$29:$AQ$29,2,FALSE),"error"))</f>
        <v>0</v>
      </c>
      <c r="AG441">
        <f>IF(実施計画様式!AG441="",0,IFERROR(VLOOKUP(実施計画様式!AG441,―!Y:Z,2,FALSE),"error"))</f>
        <v>0</v>
      </c>
      <c r="AH441">
        <f>IF(実施計画様式!AH441="",0,IFERROR(VLOOKUP(実施計画様式!AH441,―!AA:AB,2,FALSE),"error"))</f>
        <v>0</v>
      </c>
      <c r="AI441">
        <f>IF(実施計画様式!AI441="",0,IFERROR(VLOOKUP(実施計画様式!AI441,―!AN:AO,2,FALSE),"error"))</f>
        <v>0</v>
      </c>
      <c r="AJ441">
        <f>IF(実施計画様式!AJ441="",0,IFERROR(VLOOKUP(実施計画様式!AJ441,―!AN:AO,2,FALSE),"error"))</f>
        <v>0</v>
      </c>
      <c r="AK441">
        <f>IF(実施計画様式!AK441="",0,IFERROR(VLOOKUP(実施計画様式!AK441,―!AN:AO,2,FALSE),"error"))</f>
        <v>0</v>
      </c>
      <c r="AL441">
        <f>IF(実施計画様式!AL441="",0,1)</f>
        <v>0</v>
      </c>
      <c r="AM441">
        <f>IF(実施計画様式!AM441="",0,IFERROR(VLOOKUP(実施計画様式!AM441,―!$AP$10:$AQ$23,2,FALSE),"error"))</f>
        <v>0</v>
      </c>
      <c r="AN441">
        <f>IF(実施計画様式!AN441="",0,IFERROR(VLOOKUP(実施計画様式!AN441,―!$AP$39:$AQ$44,2,FALSE),"error"))</f>
        <v>0</v>
      </c>
      <c r="AO441">
        <f>IF(実施計画様式!AO441="",0,IFERROR(VLOOKUP(実施計画様式!AO441,参考資料1_対象分野リスト!$B$2:$C$46,2,FALSE),"error"))</f>
        <v>0</v>
      </c>
      <c r="AP441">
        <f>IF(実施計画様式!AP441="",0,IFERROR(VLOOKUP(実施計画様式!AP441,参考資料1_対象分野リスト!$B$2:$C$46,2,FALSE),"error"))</f>
        <v>0</v>
      </c>
      <c r="AQ441">
        <f>IF(実施計画様式!AQ441="",0,IFERROR(VLOOKUP(実施計画様式!AQ441,参考資料1_対象分野リスト!$B$2:$C$46,2,FALSE),"error"))</f>
        <v>0</v>
      </c>
      <c r="AR441">
        <f>IF(実施計画様式!AR441="",0,IFERROR(VLOOKUP(実施計画様式!AR441,参考資料1_対象分野リスト!$B$2:$C$46,2,FALSE),"error"))</f>
        <v>0</v>
      </c>
      <c r="AS441">
        <f>IF(実施計画様式!AS441="",0,IFERROR(VLOOKUP(実施計画様式!AS441,参考資料1_対象分野リスト!$E$5:$F$35,2,FALSE),"error"))</f>
        <v>0</v>
      </c>
      <c r="BB441">
        <f>IF(実施計画様式!BB441="",0,IFERROR(VLOOKUP(実施計画様式!BB441,―!AK:AL,2,FALSE),"error"))</f>
        <v>0</v>
      </c>
      <c r="BC441" t="str">
        <f t="shared" si="41"/>
        <v/>
      </c>
      <c r="BF441">
        <v>99</v>
      </c>
      <c r="BG441" t="str">
        <f t="shared" si="44"/>
        <v/>
      </c>
      <c r="BH441" t="str">
        <f>IF(AG441&gt;0,IF(VLOOKUP($B$62,―!$Y$2:$Z$25,2,FALSE)&lt;分岐管理シート!AG441,"予算化方法","予算化方法_未定なし"),"")</f>
        <v/>
      </c>
      <c r="BI441" t="str">
        <f t="shared" si="45"/>
        <v/>
      </c>
      <c r="BJ441" t="str">
        <f t="shared" si="46"/>
        <v/>
      </c>
      <c r="BK441" t="str">
        <f t="shared" si="47"/>
        <v/>
      </c>
      <c r="BL441" t="str">
        <f>_xlfn.IFNA(IF(AND(D441=1,M441=1),INDEX(―!$O$20:$P$26,MATCH(分岐管理シート!N441*100,―!$P$20:$P$26,0),1),""),"")</f>
        <v/>
      </c>
      <c r="BM441" t="str">
        <f>_xlfn.IFNA(IF(AND(D441=1,M441=1),INDEX(―!$O$17:$P$19,MATCH(9-分岐管理シート!N441-分岐管理シート!O441,―!$P$17:$P$19,0),1),""),"")</f>
        <v/>
      </c>
      <c r="BN441" t="str">
        <f>IF(AE441&lt;2,"",―!$AP$28)</f>
        <v/>
      </c>
      <c r="BO441" t="str">
        <f t="shared" si="43"/>
        <v/>
      </c>
      <c r="BP441" t="str">
        <f t="shared" si="48"/>
        <v/>
      </c>
      <c r="BR441">
        <f t="shared" si="42"/>
        <v>0</v>
      </c>
    </row>
    <row r="442" spans="3:70" x14ac:dyDescent="0.15">
      <c r="C442">
        <v>370</v>
      </c>
      <c r="D442" s="22">
        <f>IF(実施計画様式!D442="",0,IFERROR(VLOOKUP(実施計画様式!D442,―!A:B,2,FALSE),"error"))</f>
        <v>0</v>
      </c>
      <c r="E442">
        <f>IF(実施計画様式!E442="",0,IFERROR(VLOOKUP(実施計画様式!E442,―!$C$40:$D$47,2,FALSE),"error"))</f>
        <v>0</v>
      </c>
      <c r="F442">
        <f>IF(実施計画様式!F442="",0,IFERROR(VLOOKUP(実施計画様式!F442,―!$E$2:$F$2,2,FALSE),"error"))</f>
        <v>0</v>
      </c>
      <c r="G442">
        <f>IFERROR(VLOOKUP(実施計画様式!G442,―!$G$2:$H$2,2,FALSE),0)</f>
        <v>0</v>
      </c>
      <c r="H442">
        <f>IF(実施計画様式!H442="",0,1)</f>
        <v>0</v>
      </c>
      <c r="I442">
        <f>IF(実施計画様式!I442="",0,IFERROR(VLOOKUP(実施計画様式!I442,―!$I$2:$J$2,2,FALSE),"error"))</f>
        <v>0</v>
      </c>
      <c r="J442">
        <f>IF(実施計画様式!J442="",0,1)</f>
        <v>0</v>
      </c>
      <c r="K442">
        <f>IF(実施計画様式!K442="",0,IFERROR(VLOOKUP(実施計画様式!K442,―!K:L,2,FALSE),"error"))</f>
        <v>0</v>
      </c>
      <c r="L442">
        <f>IF(実施計画様式!L442="",0,IFERROR(VLOOKUP(実施計画様式!L442,―!$M$2:$N$2,2,FALSE),"error"))</f>
        <v>0</v>
      </c>
      <c r="M442">
        <f>IFERROR(VLOOKUP(実施計画様式!M442,―!O:P,2,FALSE),0)</f>
        <v>0</v>
      </c>
      <c r="N442">
        <f>IF(実施計画様式!N442="",0,IFERROR(VLOOKUP(実施計画様式!N442,―!$O$1:$P$12,2,FALSE),"error"))</f>
        <v>0</v>
      </c>
      <c r="O442">
        <f>IF(実施計画様式!O442="",0,IFERROR(VLOOKUP(実施計画様式!O442,―!$O$1:$P$12,2,FALSE),"error"))</f>
        <v>0</v>
      </c>
      <c r="P442">
        <f>IF(実施計画様式!P442="",0,IFERROR(VLOOKUP(実施計画様式!P442,―!$O$1:$P$12,2,FALSE),"error"))</f>
        <v>0</v>
      </c>
      <c r="Q442">
        <f>IF(実施計画様式!Q442="",0,1)</f>
        <v>0</v>
      </c>
      <c r="R442" t="s">
        <v>7625</v>
      </c>
      <c r="S442" t="s">
        <v>7625</v>
      </c>
      <c r="T442">
        <f>IF(実施計画様式!T442="",0,1)</f>
        <v>0</v>
      </c>
      <c r="U442">
        <f>IF(実施計画様式!U442="",0,1)</f>
        <v>0</v>
      </c>
      <c r="V442">
        <f>IF(実施計画様式!V442="",0,1)</f>
        <v>0</v>
      </c>
      <c r="W442">
        <f>IF(実施計画様式!W442="",0,1)</f>
        <v>0</v>
      </c>
      <c r="X442">
        <f>IF(実施計画様式!X442="",0,1)</f>
        <v>0</v>
      </c>
      <c r="Y442">
        <f>IF(実施計画様式!Y442="",0,1)</f>
        <v>0</v>
      </c>
      <c r="Z442">
        <f>IF(実施計画様式!Z442="",0,1)</f>
        <v>0</v>
      </c>
      <c r="AA442">
        <f>IF(実施計画様式!AA442="",0,1)</f>
        <v>0</v>
      </c>
      <c r="AB442">
        <f>IF(実施計画様式!AB442="",0,IFERROR(VLOOKUP(実施計画様式!AB442,―!$Q$2:$R$3,2,FALSE),"error"))</f>
        <v>0</v>
      </c>
      <c r="AC442">
        <f>IF(実施計画様式!AC442="",0,IFERROR(VLOOKUP(実施計画様式!AC442,―!$S$2:$T$3,2,FALSE),"error"))</f>
        <v>0</v>
      </c>
      <c r="AD442">
        <f>IF(実施計画様式!AD442="",0,IFERROR(VLOOKUP(実施計画様式!AD442,―!$U$2:$V$3,2,FALSE),"error"))</f>
        <v>0</v>
      </c>
      <c r="AE442">
        <f>IF(実施計画様式!AE442="",0,IFERROR(VLOOKUP(実施計画様式!AE442,―!$W$2:$X$3,2,FALSE),"error"))</f>
        <v>0</v>
      </c>
      <c r="AF442">
        <f>IF(実施計画様式!AF442="",0,IFERROR(VLOOKUP(実施計画様式!AF442,―!$AP$29:$AQ$29,2,FALSE),"error"))</f>
        <v>0</v>
      </c>
      <c r="AG442">
        <f>IF(実施計画様式!AG442="",0,IFERROR(VLOOKUP(実施計画様式!AG442,―!Y:Z,2,FALSE),"error"))</f>
        <v>0</v>
      </c>
      <c r="AH442">
        <f>IF(実施計画様式!AH442="",0,IFERROR(VLOOKUP(実施計画様式!AH442,―!AA:AB,2,FALSE),"error"))</f>
        <v>0</v>
      </c>
      <c r="AI442">
        <f>IF(実施計画様式!AI442="",0,IFERROR(VLOOKUP(実施計画様式!AI442,―!AN:AO,2,FALSE),"error"))</f>
        <v>0</v>
      </c>
      <c r="AJ442">
        <f>IF(実施計画様式!AJ442="",0,IFERROR(VLOOKUP(実施計画様式!AJ442,―!AN:AO,2,FALSE),"error"))</f>
        <v>0</v>
      </c>
      <c r="AK442">
        <f>IF(実施計画様式!AK442="",0,IFERROR(VLOOKUP(実施計画様式!AK442,―!AN:AO,2,FALSE),"error"))</f>
        <v>0</v>
      </c>
      <c r="AL442">
        <f>IF(実施計画様式!AL442="",0,1)</f>
        <v>0</v>
      </c>
      <c r="AM442">
        <f>IF(実施計画様式!AM442="",0,IFERROR(VLOOKUP(実施計画様式!AM442,―!$AP$10:$AQ$23,2,FALSE),"error"))</f>
        <v>0</v>
      </c>
      <c r="AN442">
        <f>IF(実施計画様式!AN442="",0,IFERROR(VLOOKUP(実施計画様式!AN442,―!$AP$39:$AQ$44,2,FALSE),"error"))</f>
        <v>0</v>
      </c>
      <c r="AO442">
        <f>IF(実施計画様式!AO442="",0,IFERROR(VLOOKUP(実施計画様式!AO442,参考資料1_対象分野リスト!$B$2:$C$46,2,FALSE),"error"))</f>
        <v>0</v>
      </c>
      <c r="AP442">
        <f>IF(実施計画様式!AP442="",0,IFERROR(VLOOKUP(実施計画様式!AP442,参考資料1_対象分野リスト!$B$2:$C$46,2,FALSE),"error"))</f>
        <v>0</v>
      </c>
      <c r="AQ442">
        <f>IF(実施計画様式!AQ442="",0,IFERROR(VLOOKUP(実施計画様式!AQ442,参考資料1_対象分野リスト!$B$2:$C$46,2,FALSE),"error"))</f>
        <v>0</v>
      </c>
      <c r="AR442">
        <f>IF(実施計画様式!AR442="",0,IFERROR(VLOOKUP(実施計画様式!AR442,参考資料1_対象分野リスト!$B$2:$C$46,2,FALSE),"error"))</f>
        <v>0</v>
      </c>
      <c r="AS442">
        <f>IF(実施計画様式!AS442="",0,IFERROR(VLOOKUP(実施計画様式!AS442,参考資料1_対象分野リスト!$E$5:$F$35,2,FALSE),"error"))</f>
        <v>0</v>
      </c>
      <c r="BB442">
        <f>IF(実施計画様式!BB442="",0,IFERROR(VLOOKUP(実施計画様式!BB442,―!AK:AL,2,FALSE),"error"))</f>
        <v>0</v>
      </c>
      <c r="BC442" t="str">
        <f t="shared" si="41"/>
        <v/>
      </c>
      <c r="BF442">
        <v>99</v>
      </c>
      <c r="BG442" t="str">
        <f t="shared" si="44"/>
        <v/>
      </c>
      <c r="BH442" t="str">
        <f>IF(AG442&gt;0,IF(VLOOKUP($B$62,―!$Y$2:$Z$25,2,FALSE)&lt;分岐管理シート!AG442,"予算化方法","予算化方法_未定なし"),"")</f>
        <v/>
      </c>
      <c r="BI442" t="str">
        <f t="shared" si="45"/>
        <v/>
      </c>
      <c r="BJ442" t="str">
        <f t="shared" si="46"/>
        <v/>
      </c>
      <c r="BK442" t="str">
        <f t="shared" si="47"/>
        <v/>
      </c>
      <c r="BL442" t="str">
        <f>_xlfn.IFNA(IF(AND(D442=1,M442=1),INDEX(―!$O$20:$P$26,MATCH(分岐管理シート!N442*100,―!$P$20:$P$26,0),1),""),"")</f>
        <v/>
      </c>
      <c r="BM442" t="str">
        <f>_xlfn.IFNA(IF(AND(D442=1,M442=1),INDEX(―!$O$17:$P$19,MATCH(9-分岐管理シート!N442-分岐管理シート!O442,―!$P$17:$P$19,0),1),""),"")</f>
        <v/>
      </c>
      <c r="BN442" t="str">
        <f>IF(AE442&lt;2,"",―!$AP$28)</f>
        <v/>
      </c>
      <c r="BO442" t="str">
        <f t="shared" si="43"/>
        <v/>
      </c>
      <c r="BP442" t="str">
        <f t="shared" si="48"/>
        <v/>
      </c>
      <c r="BR442">
        <f t="shared" si="42"/>
        <v>0</v>
      </c>
    </row>
    <row r="443" spans="3:70" x14ac:dyDescent="0.15">
      <c r="C443">
        <v>371</v>
      </c>
      <c r="D443" s="22">
        <f>IF(実施計画様式!D443="",0,IFERROR(VLOOKUP(実施計画様式!D443,―!A:B,2,FALSE),"error"))</f>
        <v>0</v>
      </c>
      <c r="E443">
        <f>IF(実施計画様式!E443="",0,IFERROR(VLOOKUP(実施計画様式!E443,―!$C$40:$D$47,2,FALSE),"error"))</f>
        <v>0</v>
      </c>
      <c r="F443">
        <f>IF(実施計画様式!F443="",0,IFERROR(VLOOKUP(実施計画様式!F443,―!$E$2:$F$2,2,FALSE),"error"))</f>
        <v>0</v>
      </c>
      <c r="G443">
        <f>IFERROR(VLOOKUP(実施計画様式!G443,―!$G$2:$H$2,2,FALSE),0)</f>
        <v>0</v>
      </c>
      <c r="H443">
        <f>IF(実施計画様式!H443="",0,1)</f>
        <v>0</v>
      </c>
      <c r="I443">
        <f>IF(実施計画様式!I443="",0,IFERROR(VLOOKUP(実施計画様式!I443,―!$I$2:$J$2,2,FALSE),"error"))</f>
        <v>0</v>
      </c>
      <c r="J443">
        <f>IF(実施計画様式!J443="",0,1)</f>
        <v>0</v>
      </c>
      <c r="K443">
        <f>IF(実施計画様式!K443="",0,IFERROR(VLOOKUP(実施計画様式!K443,―!K:L,2,FALSE),"error"))</f>
        <v>0</v>
      </c>
      <c r="L443">
        <f>IF(実施計画様式!L443="",0,IFERROR(VLOOKUP(実施計画様式!L443,―!$M$2:$N$2,2,FALSE),"error"))</f>
        <v>0</v>
      </c>
      <c r="M443">
        <f>IFERROR(VLOOKUP(実施計画様式!M443,―!O:P,2,FALSE),0)</f>
        <v>0</v>
      </c>
      <c r="N443">
        <f>IF(実施計画様式!N443="",0,IFERROR(VLOOKUP(実施計画様式!N443,―!$O$1:$P$12,2,FALSE),"error"))</f>
        <v>0</v>
      </c>
      <c r="O443">
        <f>IF(実施計画様式!O443="",0,IFERROR(VLOOKUP(実施計画様式!O443,―!$O$1:$P$12,2,FALSE),"error"))</f>
        <v>0</v>
      </c>
      <c r="P443">
        <f>IF(実施計画様式!P443="",0,IFERROR(VLOOKUP(実施計画様式!P443,―!$O$1:$P$12,2,FALSE),"error"))</f>
        <v>0</v>
      </c>
      <c r="Q443">
        <f>IF(実施計画様式!Q443="",0,1)</f>
        <v>0</v>
      </c>
      <c r="R443" t="s">
        <v>7625</v>
      </c>
      <c r="S443" t="s">
        <v>7625</v>
      </c>
      <c r="T443">
        <f>IF(実施計画様式!T443="",0,1)</f>
        <v>0</v>
      </c>
      <c r="U443">
        <f>IF(実施計画様式!U443="",0,1)</f>
        <v>0</v>
      </c>
      <c r="V443">
        <f>IF(実施計画様式!V443="",0,1)</f>
        <v>0</v>
      </c>
      <c r="W443">
        <f>IF(実施計画様式!W443="",0,1)</f>
        <v>0</v>
      </c>
      <c r="X443">
        <f>IF(実施計画様式!X443="",0,1)</f>
        <v>0</v>
      </c>
      <c r="Y443">
        <f>IF(実施計画様式!Y443="",0,1)</f>
        <v>0</v>
      </c>
      <c r="Z443">
        <f>IF(実施計画様式!Z443="",0,1)</f>
        <v>0</v>
      </c>
      <c r="AA443">
        <f>IF(実施計画様式!AA443="",0,1)</f>
        <v>0</v>
      </c>
      <c r="AB443">
        <f>IF(実施計画様式!AB443="",0,IFERROR(VLOOKUP(実施計画様式!AB443,―!$Q$2:$R$3,2,FALSE),"error"))</f>
        <v>0</v>
      </c>
      <c r="AC443">
        <f>IF(実施計画様式!AC443="",0,IFERROR(VLOOKUP(実施計画様式!AC443,―!$S$2:$T$3,2,FALSE),"error"))</f>
        <v>0</v>
      </c>
      <c r="AD443">
        <f>IF(実施計画様式!AD443="",0,IFERROR(VLOOKUP(実施計画様式!AD443,―!$U$2:$V$3,2,FALSE),"error"))</f>
        <v>0</v>
      </c>
      <c r="AE443">
        <f>IF(実施計画様式!AE443="",0,IFERROR(VLOOKUP(実施計画様式!AE443,―!$W$2:$X$3,2,FALSE),"error"))</f>
        <v>0</v>
      </c>
      <c r="AF443">
        <f>IF(実施計画様式!AF443="",0,IFERROR(VLOOKUP(実施計画様式!AF443,―!$AP$29:$AQ$29,2,FALSE),"error"))</f>
        <v>0</v>
      </c>
      <c r="AG443">
        <f>IF(実施計画様式!AG443="",0,IFERROR(VLOOKUP(実施計画様式!AG443,―!Y:Z,2,FALSE),"error"))</f>
        <v>0</v>
      </c>
      <c r="AH443">
        <f>IF(実施計画様式!AH443="",0,IFERROR(VLOOKUP(実施計画様式!AH443,―!AA:AB,2,FALSE),"error"))</f>
        <v>0</v>
      </c>
      <c r="AI443">
        <f>IF(実施計画様式!AI443="",0,IFERROR(VLOOKUP(実施計画様式!AI443,―!AN:AO,2,FALSE),"error"))</f>
        <v>0</v>
      </c>
      <c r="AJ443">
        <f>IF(実施計画様式!AJ443="",0,IFERROR(VLOOKUP(実施計画様式!AJ443,―!AN:AO,2,FALSE),"error"))</f>
        <v>0</v>
      </c>
      <c r="AK443">
        <f>IF(実施計画様式!AK443="",0,IFERROR(VLOOKUP(実施計画様式!AK443,―!AN:AO,2,FALSE),"error"))</f>
        <v>0</v>
      </c>
      <c r="AL443">
        <f>IF(実施計画様式!AL443="",0,1)</f>
        <v>0</v>
      </c>
      <c r="AM443">
        <f>IF(実施計画様式!AM443="",0,IFERROR(VLOOKUP(実施計画様式!AM443,―!$AP$10:$AQ$23,2,FALSE),"error"))</f>
        <v>0</v>
      </c>
      <c r="AN443">
        <f>IF(実施計画様式!AN443="",0,IFERROR(VLOOKUP(実施計画様式!AN443,―!$AP$39:$AQ$44,2,FALSE),"error"))</f>
        <v>0</v>
      </c>
      <c r="AO443">
        <f>IF(実施計画様式!AO443="",0,IFERROR(VLOOKUP(実施計画様式!AO443,参考資料1_対象分野リスト!$B$2:$C$46,2,FALSE),"error"))</f>
        <v>0</v>
      </c>
      <c r="AP443">
        <f>IF(実施計画様式!AP443="",0,IFERROR(VLOOKUP(実施計画様式!AP443,参考資料1_対象分野リスト!$B$2:$C$46,2,FALSE),"error"))</f>
        <v>0</v>
      </c>
      <c r="AQ443">
        <f>IF(実施計画様式!AQ443="",0,IFERROR(VLOOKUP(実施計画様式!AQ443,参考資料1_対象分野リスト!$B$2:$C$46,2,FALSE),"error"))</f>
        <v>0</v>
      </c>
      <c r="AR443">
        <f>IF(実施計画様式!AR443="",0,IFERROR(VLOOKUP(実施計画様式!AR443,参考資料1_対象分野リスト!$B$2:$C$46,2,FALSE),"error"))</f>
        <v>0</v>
      </c>
      <c r="AS443">
        <f>IF(実施計画様式!AS443="",0,IFERROR(VLOOKUP(実施計画様式!AS443,参考資料1_対象分野リスト!$E$5:$F$35,2,FALSE),"error"))</f>
        <v>0</v>
      </c>
      <c r="BB443">
        <f>IF(実施計画様式!BB443="",0,IFERROR(VLOOKUP(実施計画様式!BB443,―!AK:AL,2,FALSE),"error"))</f>
        <v>0</v>
      </c>
      <c r="BC443" t="str">
        <f t="shared" si="41"/>
        <v/>
      </c>
      <c r="BF443">
        <v>99</v>
      </c>
      <c r="BG443" t="str">
        <f t="shared" si="44"/>
        <v/>
      </c>
      <c r="BH443" t="str">
        <f>IF(AG443&gt;0,IF(VLOOKUP($B$62,―!$Y$2:$Z$25,2,FALSE)&lt;分岐管理シート!AG443,"予算化方法","予算化方法_未定なし"),"")</f>
        <v/>
      </c>
      <c r="BI443" t="str">
        <f t="shared" si="45"/>
        <v/>
      </c>
      <c r="BJ443" t="str">
        <f t="shared" si="46"/>
        <v/>
      </c>
      <c r="BK443" t="str">
        <f t="shared" si="47"/>
        <v/>
      </c>
      <c r="BL443" t="str">
        <f>_xlfn.IFNA(IF(AND(D443=1,M443=1),INDEX(―!$O$20:$P$26,MATCH(分岐管理シート!N443*100,―!$P$20:$P$26,0),1),""),"")</f>
        <v/>
      </c>
      <c r="BM443" t="str">
        <f>_xlfn.IFNA(IF(AND(D443=1,M443=1),INDEX(―!$O$17:$P$19,MATCH(9-分岐管理シート!N443-分岐管理シート!O443,―!$P$17:$P$19,0),1),""),"")</f>
        <v/>
      </c>
      <c r="BN443" t="str">
        <f>IF(AE443&lt;2,"",―!$AP$28)</f>
        <v/>
      </c>
      <c r="BO443" t="str">
        <f t="shared" si="43"/>
        <v/>
      </c>
      <c r="BP443" t="str">
        <f t="shared" si="48"/>
        <v/>
      </c>
      <c r="BR443">
        <f t="shared" si="42"/>
        <v>0</v>
      </c>
    </row>
    <row r="444" spans="3:70" x14ac:dyDescent="0.15">
      <c r="C444">
        <v>372</v>
      </c>
      <c r="D444" s="22">
        <f>IF(実施計画様式!D444="",0,IFERROR(VLOOKUP(実施計画様式!D444,―!A:B,2,FALSE),"error"))</f>
        <v>0</v>
      </c>
      <c r="E444">
        <f>IF(実施計画様式!E444="",0,IFERROR(VLOOKUP(実施計画様式!E444,―!$C$40:$D$47,2,FALSE),"error"))</f>
        <v>0</v>
      </c>
      <c r="F444">
        <f>IF(実施計画様式!F444="",0,IFERROR(VLOOKUP(実施計画様式!F444,―!$E$2:$F$2,2,FALSE),"error"))</f>
        <v>0</v>
      </c>
      <c r="G444">
        <f>IFERROR(VLOOKUP(実施計画様式!G444,―!$G$2:$H$2,2,FALSE),0)</f>
        <v>0</v>
      </c>
      <c r="H444">
        <f>IF(実施計画様式!H444="",0,1)</f>
        <v>0</v>
      </c>
      <c r="I444">
        <f>IF(実施計画様式!I444="",0,IFERROR(VLOOKUP(実施計画様式!I444,―!$I$2:$J$2,2,FALSE),"error"))</f>
        <v>0</v>
      </c>
      <c r="J444">
        <f>IF(実施計画様式!J444="",0,1)</f>
        <v>0</v>
      </c>
      <c r="K444">
        <f>IF(実施計画様式!K444="",0,IFERROR(VLOOKUP(実施計画様式!K444,―!K:L,2,FALSE),"error"))</f>
        <v>0</v>
      </c>
      <c r="L444">
        <f>IF(実施計画様式!L444="",0,IFERROR(VLOOKUP(実施計画様式!L444,―!$M$2:$N$2,2,FALSE),"error"))</f>
        <v>0</v>
      </c>
      <c r="M444">
        <f>IFERROR(VLOOKUP(実施計画様式!M444,―!O:P,2,FALSE),0)</f>
        <v>0</v>
      </c>
      <c r="N444">
        <f>IF(実施計画様式!N444="",0,IFERROR(VLOOKUP(実施計画様式!N444,―!$O$1:$P$12,2,FALSE),"error"))</f>
        <v>0</v>
      </c>
      <c r="O444">
        <f>IF(実施計画様式!O444="",0,IFERROR(VLOOKUP(実施計画様式!O444,―!$O$1:$P$12,2,FALSE),"error"))</f>
        <v>0</v>
      </c>
      <c r="P444">
        <f>IF(実施計画様式!P444="",0,IFERROR(VLOOKUP(実施計画様式!P444,―!$O$1:$P$12,2,FALSE),"error"))</f>
        <v>0</v>
      </c>
      <c r="Q444">
        <f>IF(実施計画様式!Q444="",0,1)</f>
        <v>0</v>
      </c>
      <c r="R444" t="s">
        <v>7625</v>
      </c>
      <c r="S444" t="s">
        <v>7625</v>
      </c>
      <c r="T444">
        <f>IF(実施計画様式!T444="",0,1)</f>
        <v>0</v>
      </c>
      <c r="U444">
        <f>IF(実施計画様式!U444="",0,1)</f>
        <v>0</v>
      </c>
      <c r="V444">
        <f>IF(実施計画様式!V444="",0,1)</f>
        <v>0</v>
      </c>
      <c r="W444">
        <f>IF(実施計画様式!W444="",0,1)</f>
        <v>0</v>
      </c>
      <c r="X444">
        <f>IF(実施計画様式!X444="",0,1)</f>
        <v>0</v>
      </c>
      <c r="Y444">
        <f>IF(実施計画様式!Y444="",0,1)</f>
        <v>0</v>
      </c>
      <c r="Z444">
        <f>IF(実施計画様式!Z444="",0,1)</f>
        <v>0</v>
      </c>
      <c r="AA444">
        <f>IF(実施計画様式!AA444="",0,1)</f>
        <v>0</v>
      </c>
      <c r="AB444">
        <f>IF(実施計画様式!AB444="",0,IFERROR(VLOOKUP(実施計画様式!AB444,―!$Q$2:$R$3,2,FALSE),"error"))</f>
        <v>0</v>
      </c>
      <c r="AC444">
        <f>IF(実施計画様式!AC444="",0,IFERROR(VLOOKUP(実施計画様式!AC444,―!$S$2:$T$3,2,FALSE),"error"))</f>
        <v>0</v>
      </c>
      <c r="AD444">
        <f>IF(実施計画様式!AD444="",0,IFERROR(VLOOKUP(実施計画様式!AD444,―!$U$2:$V$3,2,FALSE),"error"))</f>
        <v>0</v>
      </c>
      <c r="AE444">
        <f>IF(実施計画様式!AE444="",0,IFERROR(VLOOKUP(実施計画様式!AE444,―!$W$2:$X$3,2,FALSE),"error"))</f>
        <v>0</v>
      </c>
      <c r="AF444">
        <f>IF(実施計画様式!AF444="",0,IFERROR(VLOOKUP(実施計画様式!AF444,―!$AP$29:$AQ$29,2,FALSE),"error"))</f>
        <v>0</v>
      </c>
      <c r="AG444">
        <f>IF(実施計画様式!AG444="",0,IFERROR(VLOOKUP(実施計画様式!AG444,―!Y:Z,2,FALSE),"error"))</f>
        <v>0</v>
      </c>
      <c r="AH444">
        <f>IF(実施計画様式!AH444="",0,IFERROR(VLOOKUP(実施計画様式!AH444,―!AA:AB,2,FALSE),"error"))</f>
        <v>0</v>
      </c>
      <c r="AI444">
        <f>IF(実施計画様式!AI444="",0,IFERROR(VLOOKUP(実施計画様式!AI444,―!AN:AO,2,FALSE),"error"))</f>
        <v>0</v>
      </c>
      <c r="AJ444">
        <f>IF(実施計画様式!AJ444="",0,IFERROR(VLOOKUP(実施計画様式!AJ444,―!AN:AO,2,FALSE),"error"))</f>
        <v>0</v>
      </c>
      <c r="AK444">
        <f>IF(実施計画様式!AK444="",0,IFERROR(VLOOKUP(実施計画様式!AK444,―!AN:AO,2,FALSE),"error"))</f>
        <v>0</v>
      </c>
      <c r="AL444">
        <f>IF(実施計画様式!AL444="",0,1)</f>
        <v>0</v>
      </c>
      <c r="AM444">
        <f>IF(実施計画様式!AM444="",0,IFERROR(VLOOKUP(実施計画様式!AM444,―!$AP$10:$AQ$23,2,FALSE),"error"))</f>
        <v>0</v>
      </c>
      <c r="AN444">
        <f>IF(実施計画様式!AN444="",0,IFERROR(VLOOKUP(実施計画様式!AN444,―!$AP$39:$AQ$44,2,FALSE),"error"))</f>
        <v>0</v>
      </c>
      <c r="AO444">
        <f>IF(実施計画様式!AO444="",0,IFERROR(VLOOKUP(実施計画様式!AO444,参考資料1_対象分野リスト!$B$2:$C$46,2,FALSE),"error"))</f>
        <v>0</v>
      </c>
      <c r="AP444">
        <f>IF(実施計画様式!AP444="",0,IFERROR(VLOOKUP(実施計画様式!AP444,参考資料1_対象分野リスト!$B$2:$C$46,2,FALSE),"error"))</f>
        <v>0</v>
      </c>
      <c r="AQ444">
        <f>IF(実施計画様式!AQ444="",0,IFERROR(VLOOKUP(実施計画様式!AQ444,参考資料1_対象分野リスト!$B$2:$C$46,2,FALSE),"error"))</f>
        <v>0</v>
      </c>
      <c r="AR444">
        <f>IF(実施計画様式!AR444="",0,IFERROR(VLOOKUP(実施計画様式!AR444,参考資料1_対象分野リスト!$B$2:$C$46,2,FALSE),"error"))</f>
        <v>0</v>
      </c>
      <c r="AS444">
        <f>IF(実施計画様式!AS444="",0,IFERROR(VLOOKUP(実施計画様式!AS444,参考資料1_対象分野リスト!$E$5:$F$35,2,FALSE),"error"))</f>
        <v>0</v>
      </c>
      <c r="BB444">
        <f>IF(実施計画様式!BB444="",0,IFERROR(VLOOKUP(実施計画様式!BB444,―!AK:AL,2,FALSE),"error"))</f>
        <v>0</v>
      </c>
      <c r="BC444" t="str">
        <f t="shared" si="41"/>
        <v/>
      </c>
      <c r="BF444">
        <v>99</v>
      </c>
      <c r="BG444" t="str">
        <f t="shared" si="44"/>
        <v/>
      </c>
      <c r="BH444" t="str">
        <f>IF(AG444&gt;0,IF(VLOOKUP($B$62,―!$Y$2:$Z$25,2,FALSE)&lt;分岐管理シート!AG444,"予算化方法","予算化方法_未定なし"),"")</f>
        <v/>
      </c>
      <c r="BI444" t="str">
        <f t="shared" si="45"/>
        <v/>
      </c>
      <c r="BJ444" t="str">
        <f t="shared" si="46"/>
        <v/>
      </c>
      <c r="BK444" t="str">
        <f t="shared" si="47"/>
        <v/>
      </c>
      <c r="BL444" t="str">
        <f>_xlfn.IFNA(IF(AND(D444=1,M444=1),INDEX(―!$O$20:$P$26,MATCH(分岐管理シート!N444*100,―!$P$20:$P$26,0),1),""),"")</f>
        <v/>
      </c>
      <c r="BM444" t="str">
        <f>_xlfn.IFNA(IF(AND(D444=1,M444=1),INDEX(―!$O$17:$P$19,MATCH(9-分岐管理シート!N444-分岐管理シート!O444,―!$P$17:$P$19,0),1),""),"")</f>
        <v/>
      </c>
      <c r="BN444" t="str">
        <f>IF(AE444&lt;2,"",―!$AP$28)</f>
        <v/>
      </c>
      <c r="BO444" t="str">
        <f t="shared" si="43"/>
        <v/>
      </c>
      <c r="BP444" t="str">
        <f t="shared" si="48"/>
        <v/>
      </c>
      <c r="BR444">
        <f t="shared" si="42"/>
        <v>0</v>
      </c>
    </row>
    <row r="445" spans="3:70" x14ac:dyDescent="0.15">
      <c r="C445">
        <v>373</v>
      </c>
      <c r="D445" s="22">
        <f>IF(実施計画様式!D445="",0,IFERROR(VLOOKUP(実施計画様式!D445,―!A:B,2,FALSE),"error"))</f>
        <v>0</v>
      </c>
      <c r="E445">
        <f>IF(実施計画様式!E445="",0,IFERROR(VLOOKUP(実施計画様式!E445,―!$C$40:$D$47,2,FALSE),"error"))</f>
        <v>0</v>
      </c>
      <c r="F445">
        <f>IF(実施計画様式!F445="",0,IFERROR(VLOOKUP(実施計画様式!F445,―!$E$2:$F$2,2,FALSE),"error"))</f>
        <v>0</v>
      </c>
      <c r="G445">
        <f>IFERROR(VLOOKUP(実施計画様式!G445,―!$G$2:$H$2,2,FALSE),0)</f>
        <v>0</v>
      </c>
      <c r="H445">
        <f>IF(実施計画様式!H445="",0,1)</f>
        <v>0</v>
      </c>
      <c r="I445">
        <f>IF(実施計画様式!I445="",0,IFERROR(VLOOKUP(実施計画様式!I445,―!$I$2:$J$2,2,FALSE),"error"))</f>
        <v>0</v>
      </c>
      <c r="J445">
        <f>IF(実施計画様式!J445="",0,1)</f>
        <v>0</v>
      </c>
      <c r="K445">
        <f>IF(実施計画様式!K445="",0,IFERROR(VLOOKUP(実施計画様式!K445,―!K:L,2,FALSE),"error"))</f>
        <v>0</v>
      </c>
      <c r="L445">
        <f>IF(実施計画様式!L445="",0,IFERROR(VLOOKUP(実施計画様式!L445,―!$M$2:$N$2,2,FALSE),"error"))</f>
        <v>0</v>
      </c>
      <c r="M445">
        <f>IFERROR(VLOOKUP(実施計画様式!M445,―!O:P,2,FALSE),0)</f>
        <v>0</v>
      </c>
      <c r="N445">
        <f>IF(実施計画様式!N445="",0,IFERROR(VLOOKUP(実施計画様式!N445,―!$O$1:$P$12,2,FALSE),"error"))</f>
        <v>0</v>
      </c>
      <c r="O445">
        <f>IF(実施計画様式!O445="",0,IFERROR(VLOOKUP(実施計画様式!O445,―!$O$1:$P$12,2,FALSE),"error"))</f>
        <v>0</v>
      </c>
      <c r="P445">
        <f>IF(実施計画様式!P445="",0,IFERROR(VLOOKUP(実施計画様式!P445,―!$O$1:$P$12,2,FALSE),"error"))</f>
        <v>0</v>
      </c>
      <c r="Q445">
        <f>IF(実施計画様式!Q445="",0,1)</f>
        <v>0</v>
      </c>
      <c r="R445" t="s">
        <v>7625</v>
      </c>
      <c r="S445" t="s">
        <v>7625</v>
      </c>
      <c r="T445">
        <f>IF(実施計画様式!T445="",0,1)</f>
        <v>0</v>
      </c>
      <c r="U445">
        <f>IF(実施計画様式!U445="",0,1)</f>
        <v>0</v>
      </c>
      <c r="V445">
        <f>IF(実施計画様式!V445="",0,1)</f>
        <v>0</v>
      </c>
      <c r="W445">
        <f>IF(実施計画様式!W445="",0,1)</f>
        <v>0</v>
      </c>
      <c r="X445">
        <f>IF(実施計画様式!X445="",0,1)</f>
        <v>0</v>
      </c>
      <c r="Y445">
        <f>IF(実施計画様式!Y445="",0,1)</f>
        <v>0</v>
      </c>
      <c r="Z445">
        <f>IF(実施計画様式!Z445="",0,1)</f>
        <v>0</v>
      </c>
      <c r="AA445">
        <f>IF(実施計画様式!AA445="",0,1)</f>
        <v>0</v>
      </c>
      <c r="AB445">
        <f>IF(実施計画様式!AB445="",0,IFERROR(VLOOKUP(実施計画様式!AB445,―!$Q$2:$R$3,2,FALSE),"error"))</f>
        <v>0</v>
      </c>
      <c r="AC445">
        <f>IF(実施計画様式!AC445="",0,IFERROR(VLOOKUP(実施計画様式!AC445,―!$S$2:$T$3,2,FALSE),"error"))</f>
        <v>0</v>
      </c>
      <c r="AD445">
        <f>IF(実施計画様式!AD445="",0,IFERROR(VLOOKUP(実施計画様式!AD445,―!$U$2:$V$3,2,FALSE),"error"))</f>
        <v>0</v>
      </c>
      <c r="AE445">
        <f>IF(実施計画様式!AE445="",0,IFERROR(VLOOKUP(実施計画様式!AE445,―!$W$2:$X$3,2,FALSE),"error"))</f>
        <v>0</v>
      </c>
      <c r="AF445">
        <f>IF(実施計画様式!AF445="",0,IFERROR(VLOOKUP(実施計画様式!AF445,―!$AP$29:$AQ$29,2,FALSE),"error"))</f>
        <v>0</v>
      </c>
      <c r="AG445">
        <f>IF(実施計画様式!AG445="",0,IFERROR(VLOOKUP(実施計画様式!AG445,―!Y:Z,2,FALSE),"error"))</f>
        <v>0</v>
      </c>
      <c r="AH445">
        <f>IF(実施計画様式!AH445="",0,IFERROR(VLOOKUP(実施計画様式!AH445,―!AA:AB,2,FALSE),"error"))</f>
        <v>0</v>
      </c>
      <c r="AI445">
        <f>IF(実施計画様式!AI445="",0,IFERROR(VLOOKUP(実施計画様式!AI445,―!AN:AO,2,FALSE),"error"))</f>
        <v>0</v>
      </c>
      <c r="AJ445">
        <f>IF(実施計画様式!AJ445="",0,IFERROR(VLOOKUP(実施計画様式!AJ445,―!AN:AO,2,FALSE),"error"))</f>
        <v>0</v>
      </c>
      <c r="AK445">
        <f>IF(実施計画様式!AK445="",0,IFERROR(VLOOKUP(実施計画様式!AK445,―!AN:AO,2,FALSE),"error"))</f>
        <v>0</v>
      </c>
      <c r="AL445">
        <f>IF(実施計画様式!AL445="",0,1)</f>
        <v>0</v>
      </c>
      <c r="AM445">
        <f>IF(実施計画様式!AM445="",0,IFERROR(VLOOKUP(実施計画様式!AM445,―!$AP$10:$AQ$23,2,FALSE),"error"))</f>
        <v>0</v>
      </c>
      <c r="AN445">
        <f>IF(実施計画様式!AN445="",0,IFERROR(VLOOKUP(実施計画様式!AN445,―!$AP$39:$AQ$44,2,FALSE),"error"))</f>
        <v>0</v>
      </c>
      <c r="AO445">
        <f>IF(実施計画様式!AO445="",0,IFERROR(VLOOKUP(実施計画様式!AO445,参考資料1_対象分野リスト!$B$2:$C$46,2,FALSE),"error"))</f>
        <v>0</v>
      </c>
      <c r="AP445">
        <f>IF(実施計画様式!AP445="",0,IFERROR(VLOOKUP(実施計画様式!AP445,参考資料1_対象分野リスト!$B$2:$C$46,2,FALSE),"error"))</f>
        <v>0</v>
      </c>
      <c r="AQ445">
        <f>IF(実施計画様式!AQ445="",0,IFERROR(VLOOKUP(実施計画様式!AQ445,参考資料1_対象分野リスト!$B$2:$C$46,2,FALSE),"error"))</f>
        <v>0</v>
      </c>
      <c r="AR445">
        <f>IF(実施計画様式!AR445="",0,IFERROR(VLOOKUP(実施計画様式!AR445,参考資料1_対象分野リスト!$B$2:$C$46,2,FALSE),"error"))</f>
        <v>0</v>
      </c>
      <c r="AS445">
        <f>IF(実施計画様式!AS445="",0,IFERROR(VLOOKUP(実施計画様式!AS445,参考資料1_対象分野リスト!$E$5:$F$35,2,FALSE),"error"))</f>
        <v>0</v>
      </c>
      <c r="BB445">
        <f>IF(実施計画様式!BB445="",0,IFERROR(VLOOKUP(実施計画様式!BB445,―!AK:AL,2,FALSE),"error"))</f>
        <v>0</v>
      </c>
      <c r="BC445" t="str">
        <f t="shared" si="41"/>
        <v/>
      </c>
      <c r="BF445">
        <v>99</v>
      </c>
      <c r="BG445" t="str">
        <f t="shared" si="44"/>
        <v/>
      </c>
      <c r="BH445" t="str">
        <f>IF(AG445&gt;0,IF(VLOOKUP($B$62,―!$Y$2:$Z$25,2,FALSE)&lt;分岐管理シート!AG445,"予算化方法","予算化方法_未定なし"),"")</f>
        <v/>
      </c>
      <c r="BI445" t="str">
        <f t="shared" si="45"/>
        <v/>
      </c>
      <c r="BJ445" t="str">
        <f t="shared" si="46"/>
        <v/>
      </c>
      <c r="BK445" t="str">
        <f t="shared" si="47"/>
        <v/>
      </c>
      <c r="BL445" t="str">
        <f>_xlfn.IFNA(IF(AND(D445=1,M445=1),INDEX(―!$O$20:$P$26,MATCH(分岐管理シート!N445*100,―!$P$20:$P$26,0),1),""),"")</f>
        <v/>
      </c>
      <c r="BM445" t="str">
        <f>_xlfn.IFNA(IF(AND(D445=1,M445=1),INDEX(―!$O$17:$P$19,MATCH(9-分岐管理シート!N445-分岐管理シート!O445,―!$P$17:$P$19,0),1),""),"")</f>
        <v/>
      </c>
      <c r="BN445" t="str">
        <f>IF(AE445&lt;2,"",―!$AP$28)</f>
        <v/>
      </c>
      <c r="BO445" t="str">
        <f t="shared" si="43"/>
        <v/>
      </c>
      <c r="BP445" t="str">
        <f t="shared" si="48"/>
        <v/>
      </c>
      <c r="BR445">
        <f t="shared" si="42"/>
        <v>0</v>
      </c>
    </row>
    <row r="446" spans="3:70" x14ac:dyDescent="0.15">
      <c r="C446">
        <v>374</v>
      </c>
      <c r="D446" s="22">
        <f>IF(実施計画様式!D446="",0,IFERROR(VLOOKUP(実施計画様式!D446,―!A:B,2,FALSE),"error"))</f>
        <v>0</v>
      </c>
      <c r="E446">
        <f>IF(実施計画様式!E446="",0,IFERROR(VLOOKUP(実施計画様式!E446,―!$C$40:$D$47,2,FALSE),"error"))</f>
        <v>0</v>
      </c>
      <c r="F446">
        <f>IF(実施計画様式!F446="",0,IFERROR(VLOOKUP(実施計画様式!F446,―!$E$2:$F$2,2,FALSE),"error"))</f>
        <v>0</v>
      </c>
      <c r="G446">
        <f>IFERROR(VLOOKUP(実施計画様式!G446,―!$G$2:$H$2,2,FALSE),0)</f>
        <v>0</v>
      </c>
      <c r="H446">
        <f>IF(実施計画様式!H446="",0,1)</f>
        <v>0</v>
      </c>
      <c r="I446">
        <f>IF(実施計画様式!I446="",0,IFERROR(VLOOKUP(実施計画様式!I446,―!$I$2:$J$2,2,FALSE),"error"))</f>
        <v>0</v>
      </c>
      <c r="J446">
        <f>IF(実施計画様式!J446="",0,1)</f>
        <v>0</v>
      </c>
      <c r="K446">
        <f>IF(実施計画様式!K446="",0,IFERROR(VLOOKUP(実施計画様式!K446,―!K:L,2,FALSE),"error"))</f>
        <v>0</v>
      </c>
      <c r="L446">
        <f>IF(実施計画様式!L446="",0,IFERROR(VLOOKUP(実施計画様式!L446,―!$M$2:$N$2,2,FALSE),"error"))</f>
        <v>0</v>
      </c>
      <c r="M446">
        <f>IFERROR(VLOOKUP(実施計画様式!M446,―!O:P,2,FALSE),0)</f>
        <v>0</v>
      </c>
      <c r="N446">
        <f>IF(実施計画様式!N446="",0,IFERROR(VLOOKUP(実施計画様式!N446,―!$O$1:$P$12,2,FALSE),"error"))</f>
        <v>0</v>
      </c>
      <c r="O446">
        <f>IF(実施計画様式!O446="",0,IFERROR(VLOOKUP(実施計画様式!O446,―!$O$1:$P$12,2,FALSE),"error"))</f>
        <v>0</v>
      </c>
      <c r="P446">
        <f>IF(実施計画様式!P446="",0,IFERROR(VLOOKUP(実施計画様式!P446,―!$O$1:$P$12,2,FALSE),"error"))</f>
        <v>0</v>
      </c>
      <c r="Q446">
        <f>IF(実施計画様式!Q446="",0,1)</f>
        <v>0</v>
      </c>
      <c r="R446" t="s">
        <v>7625</v>
      </c>
      <c r="S446" t="s">
        <v>7625</v>
      </c>
      <c r="T446">
        <f>IF(実施計画様式!T446="",0,1)</f>
        <v>0</v>
      </c>
      <c r="U446">
        <f>IF(実施計画様式!U446="",0,1)</f>
        <v>0</v>
      </c>
      <c r="V446">
        <f>IF(実施計画様式!V446="",0,1)</f>
        <v>0</v>
      </c>
      <c r="W446">
        <f>IF(実施計画様式!W446="",0,1)</f>
        <v>0</v>
      </c>
      <c r="X446">
        <f>IF(実施計画様式!X446="",0,1)</f>
        <v>0</v>
      </c>
      <c r="Y446">
        <f>IF(実施計画様式!Y446="",0,1)</f>
        <v>0</v>
      </c>
      <c r="Z446">
        <f>IF(実施計画様式!Z446="",0,1)</f>
        <v>0</v>
      </c>
      <c r="AA446">
        <f>IF(実施計画様式!AA446="",0,1)</f>
        <v>0</v>
      </c>
      <c r="AB446">
        <f>IF(実施計画様式!AB446="",0,IFERROR(VLOOKUP(実施計画様式!AB446,―!$Q$2:$R$3,2,FALSE),"error"))</f>
        <v>0</v>
      </c>
      <c r="AC446">
        <f>IF(実施計画様式!AC446="",0,IFERROR(VLOOKUP(実施計画様式!AC446,―!$S$2:$T$3,2,FALSE),"error"))</f>
        <v>0</v>
      </c>
      <c r="AD446">
        <f>IF(実施計画様式!AD446="",0,IFERROR(VLOOKUP(実施計画様式!AD446,―!$U$2:$V$3,2,FALSE),"error"))</f>
        <v>0</v>
      </c>
      <c r="AE446">
        <f>IF(実施計画様式!AE446="",0,IFERROR(VLOOKUP(実施計画様式!AE446,―!$W$2:$X$3,2,FALSE),"error"))</f>
        <v>0</v>
      </c>
      <c r="AF446">
        <f>IF(実施計画様式!AF446="",0,IFERROR(VLOOKUP(実施計画様式!AF446,―!$AP$29:$AQ$29,2,FALSE),"error"))</f>
        <v>0</v>
      </c>
      <c r="AG446">
        <f>IF(実施計画様式!AG446="",0,IFERROR(VLOOKUP(実施計画様式!AG446,―!Y:Z,2,FALSE),"error"))</f>
        <v>0</v>
      </c>
      <c r="AH446">
        <f>IF(実施計画様式!AH446="",0,IFERROR(VLOOKUP(実施計画様式!AH446,―!AA:AB,2,FALSE),"error"))</f>
        <v>0</v>
      </c>
      <c r="AI446">
        <f>IF(実施計画様式!AI446="",0,IFERROR(VLOOKUP(実施計画様式!AI446,―!AN:AO,2,FALSE),"error"))</f>
        <v>0</v>
      </c>
      <c r="AJ446">
        <f>IF(実施計画様式!AJ446="",0,IFERROR(VLOOKUP(実施計画様式!AJ446,―!AN:AO,2,FALSE),"error"))</f>
        <v>0</v>
      </c>
      <c r="AK446">
        <f>IF(実施計画様式!AK446="",0,IFERROR(VLOOKUP(実施計画様式!AK446,―!AN:AO,2,FALSE),"error"))</f>
        <v>0</v>
      </c>
      <c r="AL446">
        <f>IF(実施計画様式!AL446="",0,1)</f>
        <v>0</v>
      </c>
      <c r="AM446">
        <f>IF(実施計画様式!AM446="",0,IFERROR(VLOOKUP(実施計画様式!AM446,―!$AP$10:$AQ$23,2,FALSE),"error"))</f>
        <v>0</v>
      </c>
      <c r="AN446">
        <f>IF(実施計画様式!AN446="",0,IFERROR(VLOOKUP(実施計画様式!AN446,―!$AP$39:$AQ$44,2,FALSE),"error"))</f>
        <v>0</v>
      </c>
      <c r="AO446">
        <f>IF(実施計画様式!AO446="",0,IFERROR(VLOOKUP(実施計画様式!AO446,参考資料1_対象分野リスト!$B$2:$C$46,2,FALSE),"error"))</f>
        <v>0</v>
      </c>
      <c r="AP446">
        <f>IF(実施計画様式!AP446="",0,IFERROR(VLOOKUP(実施計画様式!AP446,参考資料1_対象分野リスト!$B$2:$C$46,2,FALSE),"error"))</f>
        <v>0</v>
      </c>
      <c r="AQ446">
        <f>IF(実施計画様式!AQ446="",0,IFERROR(VLOOKUP(実施計画様式!AQ446,参考資料1_対象分野リスト!$B$2:$C$46,2,FALSE),"error"))</f>
        <v>0</v>
      </c>
      <c r="AR446">
        <f>IF(実施計画様式!AR446="",0,IFERROR(VLOOKUP(実施計画様式!AR446,参考資料1_対象分野リスト!$B$2:$C$46,2,FALSE),"error"))</f>
        <v>0</v>
      </c>
      <c r="AS446">
        <f>IF(実施計画様式!AS446="",0,IFERROR(VLOOKUP(実施計画様式!AS446,参考資料1_対象分野リスト!$E$5:$F$35,2,FALSE),"error"))</f>
        <v>0</v>
      </c>
      <c r="BB446">
        <f>IF(実施計画様式!BB446="",0,IFERROR(VLOOKUP(実施計画様式!BB446,―!AK:AL,2,FALSE),"error"))</f>
        <v>0</v>
      </c>
      <c r="BC446" t="str">
        <f t="shared" si="41"/>
        <v/>
      </c>
      <c r="BF446">
        <v>99</v>
      </c>
      <c r="BG446" t="str">
        <f t="shared" si="44"/>
        <v/>
      </c>
      <c r="BH446" t="str">
        <f>IF(AG446&gt;0,IF(VLOOKUP($B$62,―!$Y$2:$Z$25,2,FALSE)&lt;分岐管理シート!AG446,"予算化方法","予算化方法_未定なし"),"")</f>
        <v/>
      </c>
      <c r="BI446" t="str">
        <f t="shared" si="45"/>
        <v/>
      </c>
      <c r="BJ446" t="str">
        <f t="shared" si="46"/>
        <v/>
      </c>
      <c r="BK446" t="str">
        <f t="shared" si="47"/>
        <v/>
      </c>
      <c r="BL446" t="str">
        <f>_xlfn.IFNA(IF(AND(D446=1,M446=1),INDEX(―!$O$20:$P$26,MATCH(分岐管理シート!N446*100,―!$P$20:$P$26,0),1),""),"")</f>
        <v/>
      </c>
      <c r="BM446" t="str">
        <f>_xlfn.IFNA(IF(AND(D446=1,M446=1),INDEX(―!$O$17:$P$19,MATCH(9-分岐管理シート!N446-分岐管理シート!O446,―!$P$17:$P$19,0),1),""),"")</f>
        <v/>
      </c>
      <c r="BN446" t="str">
        <f>IF(AE446&lt;2,"",―!$AP$28)</f>
        <v/>
      </c>
      <c r="BO446" t="str">
        <f t="shared" si="43"/>
        <v/>
      </c>
      <c r="BP446" t="str">
        <f t="shared" si="48"/>
        <v/>
      </c>
      <c r="BR446">
        <f t="shared" si="42"/>
        <v>0</v>
      </c>
    </row>
    <row r="447" spans="3:70" x14ac:dyDescent="0.15">
      <c r="C447">
        <v>375</v>
      </c>
      <c r="D447" s="22">
        <f>IF(実施計画様式!D447="",0,IFERROR(VLOOKUP(実施計画様式!D447,―!A:B,2,FALSE),"error"))</f>
        <v>0</v>
      </c>
      <c r="E447">
        <f>IF(実施計画様式!E447="",0,IFERROR(VLOOKUP(実施計画様式!E447,―!$C$40:$D$47,2,FALSE),"error"))</f>
        <v>0</v>
      </c>
      <c r="F447">
        <f>IF(実施計画様式!F447="",0,IFERROR(VLOOKUP(実施計画様式!F447,―!$E$2:$F$2,2,FALSE),"error"))</f>
        <v>0</v>
      </c>
      <c r="G447">
        <f>IFERROR(VLOOKUP(実施計画様式!G447,―!$G$2:$H$2,2,FALSE),0)</f>
        <v>0</v>
      </c>
      <c r="H447">
        <f>IF(実施計画様式!H447="",0,1)</f>
        <v>0</v>
      </c>
      <c r="I447">
        <f>IF(実施計画様式!I447="",0,IFERROR(VLOOKUP(実施計画様式!I447,―!$I$2:$J$2,2,FALSE),"error"))</f>
        <v>0</v>
      </c>
      <c r="J447">
        <f>IF(実施計画様式!J447="",0,1)</f>
        <v>0</v>
      </c>
      <c r="K447">
        <f>IF(実施計画様式!K447="",0,IFERROR(VLOOKUP(実施計画様式!K447,―!K:L,2,FALSE),"error"))</f>
        <v>0</v>
      </c>
      <c r="L447">
        <f>IF(実施計画様式!L447="",0,IFERROR(VLOOKUP(実施計画様式!L447,―!$M$2:$N$2,2,FALSE),"error"))</f>
        <v>0</v>
      </c>
      <c r="M447">
        <f>IFERROR(VLOOKUP(実施計画様式!M447,―!O:P,2,FALSE),0)</f>
        <v>0</v>
      </c>
      <c r="N447">
        <f>IF(実施計画様式!N447="",0,IFERROR(VLOOKUP(実施計画様式!N447,―!$O$1:$P$12,2,FALSE),"error"))</f>
        <v>0</v>
      </c>
      <c r="O447">
        <f>IF(実施計画様式!O447="",0,IFERROR(VLOOKUP(実施計画様式!O447,―!$O$1:$P$12,2,FALSE),"error"))</f>
        <v>0</v>
      </c>
      <c r="P447">
        <f>IF(実施計画様式!P447="",0,IFERROR(VLOOKUP(実施計画様式!P447,―!$O$1:$P$12,2,FALSE),"error"))</f>
        <v>0</v>
      </c>
      <c r="Q447">
        <f>IF(実施計画様式!Q447="",0,1)</f>
        <v>0</v>
      </c>
      <c r="R447" t="s">
        <v>7625</v>
      </c>
      <c r="S447" t="s">
        <v>7625</v>
      </c>
      <c r="T447">
        <f>IF(実施計画様式!T447="",0,1)</f>
        <v>0</v>
      </c>
      <c r="U447">
        <f>IF(実施計画様式!U447="",0,1)</f>
        <v>0</v>
      </c>
      <c r="V447">
        <f>IF(実施計画様式!V447="",0,1)</f>
        <v>0</v>
      </c>
      <c r="W447">
        <f>IF(実施計画様式!W447="",0,1)</f>
        <v>0</v>
      </c>
      <c r="X447">
        <f>IF(実施計画様式!X447="",0,1)</f>
        <v>0</v>
      </c>
      <c r="Y447">
        <f>IF(実施計画様式!Y447="",0,1)</f>
        <v>0</v>
      </c>
      <c r="Z447">
        <f>IF(実施計画様式!Z447="",0,1)</f>
        <v>0</v>
      </c>
      <c r="AA447">
        <f>IF(実施計画様式!AA447="",0,1)</f>
        <v>0</v>
      </c>
      <c r="AB447">
        <f>IF(実施計画様式!AB447="",0,IFERROR(VLOOKUP(実施計画様式!AB447,―!$Q$2:$R$3,2,FALSE),"error"))</f>
        <v>0</v>
      </c>
      <c r="AC447">
        <f>IF(実施計画様式!AC447="",0,IFERROR(VLOOKUP(実施計画様式!AC447,―!$S$2:$T$3,2,FALSE),"error"))</f>
        <v>0</v>
      </c>
      <c r="AD447">
        <f>IF(実施計画様式!AD447="",0,IFERROR(VLOOKUP(実施計画様式!AD447,―!$U$2:$V$3,2,FALSE),"error"))</f>
        <v>0</v>
      </c>
      <c r="AE447">
        <f>IF(実施計画様式!AE447="",0,IFERROR(VLOOKUP(実施計画様式!AE447,―!$W$2:$X$3,2,FALSE),"error"))</f>
        <v>0</v>
      </c>
      <c r="AF447">
        <f>IF(実施計画様式!AF447="",0,IFERROR(VLOOKUP(実施計画様式!AF447,―!$AP$29:$AQ$29,2,FALSE),"error"))</f>
        <v>0</v>
      </c>
      <c r="AG447">
        <f>IF(実施計画様式!AG447="",0,IFERROR(VLOOKUP(実施計画様式!AG447,―!Y:Z,2,FALSE),"error"))</f>
        <v>0</v>
      </c>
      <c r="AH447">
        <f>IF(実施計画様式!AH447="",0,IFERROR(VLOOKUP(実施計画様式!AH447,―!AA:AB,2,FALSE),"error"))</f>
        <v>0</v>
      </c>
      <c r="AI447">
        <f>IF(実施計画様式!AI447="",0,IFERROR(VLOOKUP(実施計画様式!AI447,―!AN:AO,2,FALSE),"error"))</f>
        <v>0</v>
      </c>
      <c r="AJ447">
        <f>IF(実施計画様式!AJ447="",0,IFERROR(VLOOKUP(実施計画様式!AJ447,―!AN:AO,2,FALSE),"error"))</f>
        <v>0</v>
      </c>
      <c r="AK447">
        <f>IF(実施計画様式!AK447="",0,IFERROR(VLOOKUP(実施計画様式!AK447,―!AN:AO,2,FALSE),"error"))</f>
        <v>0</v>
      </c>
      <c r="AL447">
        <f>IF(実施計画様式!AL447="",0,1)</f>
        <v>0</v>
      </c>
      <c r="AM447">
        <f>IF(実施計画様式!AM447="",0,IFERROR(VLOOKUP(実施計画様式!AM447,―!$AP$10:$AQ$23,2,FALSE),"error"))</f>
        <v>0</v>
      </c>
      <c r="AN447">
        <f>IF(実施計画様式!AN447="",0,IFERROR(VLOOKUP(実施計画様式!AN447,―!$AP$39:$AQ$44,2,FALSE),"error"))</f>
        <v>0</v>
      </c>
      <c r="AO447">
        <f>IF(実施計画様式!AO447="",0,IFERROR(VLOOKUP(実施計画様式!AO447,参考資料1_対象分野リスト!$B$2:$C$46,2,FALSE),"error"))</f>
        <v>0</v>
      </c>
      <c r="AP447">
        <f>IF(実施計画様式!AP447="",0,IFERROR(VLOOKUP(実施計画様式!AP447,参考資料1_対象分野リスト!$B$2:$C$46,2,FALSE),"error"))</f>
        <v>0</v>
      </c>
      <c r="AQ447">
        <f>IF(実施計画様式!AQ447="",0,IFERROR(VLOOKUP(実施計画様式!AQ447,参考資料1_対象分野リスト!$B$2:$C$46,2,FALSE),"error"))</f>
        <v>0</v>
      </c>
      <c r="AR447">
        <f>IF(実施計画様式!AR447="",0,IFERROR(VLOOKUP(実施計画様式!AR447,参考資料1_対象分野リスト!$B$2:$C$46,2,FALSE),"error"))</f>
        <v>0</v>
      </c>
      <c r="AS447">
        <f>IF(実施計画様式!AS447="",0,IFERROR(VLOOKUP(実施計画様式!AS447,参考資料1_対象分野リスト!$E$5:$F$35,2,FALSE),"error"))</f>
        <v>0</v>
      </c>
      <c r="BB447">
        <f>IF(実施計画様式!BB447="",0,IFERROR(VLOOKUP(実施計画様式!BB447,―!AK:AL,2,FALSE),"error"))</f>
        <v>0</v>
      </c>
      <c r="BC447" t="str">
        <f t="shared" si="41"/>
        <v/>
      </c>
      <c r="BF447">
        <v>99</v>
      </c>
      <c r="BG447" t="str">
        <f t="shared" si="44"/>
        <v/>
      </c>
      <c r="BH447" t="str">
        <f>IF(AG447&gt;0,IF(VLOOKUP($B$62,―!$Y$2:$Z$25,2,FALSE)&lt;分岐管理シート!AG447,"予算化方法","予算化方法_未定なし"),"")</f>
        <v/>
      </c>
      <c r="BI447" t="str">
        <f t="shared" si="45"/>
        <v/>
      </c>
      <c r="BJ447" t="str">
        <f t="shared" si="46"/>
        <v/>
      </c>
      <c r="BK447" t="str">
        <f t="shared" si="47"/>
        <v/>
      </c>
      <c r="BL447" t="str">
        <f>_xlfn.IFNA(IF(AND(D447=1,M447=1),INDEX(―!$O$20:$P$26,MATCH(分岐管理シート!N447*100,―!$P$20:$P$26,0),1),""),"")</f>
        <v/>
      </c>
      <c r="BM447" t="str">
        <f>_xlfn.IFNA(IF(AND(D447=1,M447=1),INDEX(―!$O$17:$P$19,MATCH(9-分岐管理シート!N447-分岐管理シート!O447,―!$P$17:$P$19,0),1),""),"")</f>
        <v/>
      </c>
      <c r="BN447" t="str">
        <f>IF(AE447&lt;2,"",―!$AP$28)</f>
        <v/>
      </c>
      <c r="BO447" t="str">
        <f t="shared" si="43"/>
        <v/>
      </c>
      <c r="BP447" t="str">
        <f t="shared" si="48"/>
        <v/>
      </c>
      <c r="BR447">
        <f t="shared" si="42"/>
        <v>0</v>
      </c>
    </row>
    <row r="448" spans="3:70" x14ac:dyDescent="0.15">
      <c r="C448">
        <v>376</v>
      </c>
      <c r="D448" s="22">
        <f>IF(実施計画様式!D448="",0,IFERROR(VLOOKUP(実施計画様式!D448,―!A:B,2,FALSE),"error"))</f>
        <v>0</v>
      </c>
      <c r="E448">
        <f>IF(実施計画様式!E448="",0,IFERROR(VLOOKUP(実施計画様式!E448,―!$C$40:$D$47,2,FALSE),"error"))</f>
        <v>0</v>
      </c>
      <c r="F448">
        <f>IF(実施計画様式!F448="",0,IFERROR(VLOOKUP(実施計画様式!F448,―!$E$2:$F$2,2,FALSE),"error"))</f>
        <v>0</v>
      </c>
      <c r="G448">
        <f>IFERROR(VLOOKUP(実施計画様式!G448,―!$G$2:$H$2,2,FALSE),0)</f>
        <v>0</v>
      </c>
      <c r="H448">
        <f>IF(実施計画様式!H448="",0,1)</f>
        <v>0</v>
      </c>
      <c r="I448">
        <f>IF(実施計画様式!I448="",0,IFERROR(VLOOKUP(実施計画様式!I448,―!$I$2:$J$2,2,FALSE),"error"))</f>
        <v>0</v>
      </c>
      <c r="J448">
        <f>IF(実施計画様式!J448="",0,1)</f>
        <v>0</v>
      </c>
      <c r="K448">
        <f>IF(実施計画様式!K448="",0,IFERROR(VLOOKUP(実施計画様式!K448,―!K:L,2,FALSE),"error"))</f>
        <v>0</v>
      </c>
      <c r="L448">
        <f>IF(実施計画様式!L448="",0,IFERROR(VLOOKUP(実施計画様式!L448,―!$M$2:$N$2,2,FALSE),"error"))</f>
        <v>0</v>
      </c>
      <c r="M448">
        <f>IFERROR(VLOOKUP(実施計画様式!M448,―!O:P,2,FALSE),0)</f>
        <v>0</v>
      </c>
      <c r="N448">
        <f>IF(実施計画様式!N448="",0,IFERROR(VLOOKUP(実施計画様式!N448,―!$O$1:$P$12,2,FALSE),"error"))</f>
        <v>0</v>
      </c>
      <c r="O448">
        <f>IF(実施計画様式!O448="",0,IFERROR(VLOOKUP(実施計画様式!O448,―!$O$1:$P$12,2,FALSE),"error"))</f>
        <v>0</v>
      </c>
      <c r="P448">
        <f>IF(実施計画様式!P448="",0,IFERROR(VLOOKUP(実施計画様式!P448,―!$O$1:$P$12,2,FALSE),"error"))</f>
        <v>0</v>
      </c>
      <c r="Q448">
        <f>IF(実施計画様式!Q448="",0,1)</f>
        <v>0</v>
      </c>
      <c r="R448" t="s">
        <v>7625</v>
      </c>
      <c r="S448" t="s">
        <v>7625</v>
      </c>
      <c r="T448">
        <f>IF(実施計画様式!T448="",0,1)</f>
        <v>0</v>
      </c>
      <c r="U448">
        <f>IF(実施計画様式!U448="",0,1)</f>
        <v>0</v>
      </c>
      <c r="V448">
        <f>IF(実施計画様式!V448="",0,1)</f>
        <v>0</v>
      </c>
      <c r="W448">
        <f>IF(実施計画様式!W448="",0,1)</f>
        <v>0</v>
      </c>
      <c r="X448">
        <f>IF(実施計画様式!X448="",0,1)</f>
        <v>0</v>
      </c>
      <c r="Y448">
        <f>IF(実施計画様式!Y448="",0,1)</f>
        <v>0</v>
      </c>
      <c r="Z448">
        <f>IF(実施計画様式!Z448="",0,1)</f>
        <v>0</v>
      </c>
      <c r="AA448">
        <f>IF(実施計画様式!AA448="",0,1)</f>
        <v>0</v>
      </c>
      <c r="AB448">
        <f>IF(実施計画様式!AB448="",0,IFERROR(VLOOKUP(実施計画様式!AB448,―!$Q$2:$R$3,2,FALSE),"error"))</f>
        <v>0</v>
      </c>
      <c r="AC448">
        <f>IF(実施計画様式!AC448="",0,IFERROR(VLOOKUP(実施計画様式!AC448,―!$S$2:$T$3,2,FALSE),"error"))</f>
        <v>0</v>
      </c>
      <c r="AD448">
        <f>IF(実施計画様式!AD448="",0,IFERROR(VLOOKUP(実施計画様式!AD448,―!$U$2:$V$3,2,FALSE),"error"))</f>
        <v>0</v>
      </c>
      <c r="AE448">
        <f>IF(実施計画様式!AE448="",0,IFERROR(VLOOKUP(実施計画様式!AE448,―!$W$2:$X$3,2,FALSE),"error"))</f>
        <v>0</v>
      </c>
      <c r="AF448">
        <f>IF(実施計画様式!AF448="",0,IFERROR(VLOOKUP(実施計画様式!AF448,―!$AP$29:$AQ$29,2,FALSE),"error"))</f>
        <v>0</v>
      </c>
      <c r="AG448">
        <f>IF(実施計画様式!AG448="",0,IFERROR(VLOOKUP(実施計画様式!AG448,―!Y:Z,2,FALSE),"error"))</f>
        <v>0</v>
      </c>
      <c r="AH448">
        <f>IF(実施計画様式!AH448="",0,IFERROR(VLOOKUP(実施計画様式!AH448,―!AA:AB,2,FALSE),"error"))</f>
        <v>0</v>
      </c>
      <c r="AI448">
        <f>IF(実施計画様式!AI448="",0,IFERROR(VLOOKUP(実施計画様式!AI448,―!AN:AO,2,FALSE),"error"))</f>
        <v>0</v>
      </c>
      <c r="AJ448">
        <f>IF(実施計画様式!AJ448="",0,IFERROR(VLOOKUP(実施計画様式!AJ448,―!AN:AO,2,FALSE),"error"))</f>
        <v>0</v>
      </c>
      <c r="AK448">
        <f>IF(実施計画様式!AK448="",0,IFERROR(VLOOKUP(実施計画様式!AK448,―!AN:AO,2,FALSE),"error"))</f>
        <v>0</v>
      </c>
      <c r="AL448">
        <f>IF(実施計画様式!AL448="",0,1)</f>
        <v>0</v>
      </c>
      <c r="AM448">
        <f>IF(実施計画様式!AM448="",0,IFERROR(VLOOKUP(実施計画様式!AM448,―!$AP$10:$AQ$23,2,FALSE),"error"))</f>
        <v>0</v>
      </c>
      <c r="AN448">
        <f>IF(実施計画様式!AN448="",0,IFERROR(VLOOKUP(実施計画様式!AN448,―!$AP$39:$AQ$44,2,FALSE),"error"))</f>
        <v>0</v>
      </c>
      <c r="AO448">
        <f>IF(実施計画様式!AO448="",0,IFERROR(VLOOKUP(実施計画様式!AO448,参考資料1_対象分野リスト!$B$2:$C$46,2,FALSE),"error"))</f>
        <v>0</v>
      </c>
      <c r="AP448">
        <f>IF(実施計画様式!AP448="",0,IFERROR(VLOOKUP(実施計画様式!AP448,参考資料1_対象分野リスト!$B$2:$C$46,2,FALSE),"error"))</f>
        <v>0</v>
      </c>
      <c r="AQ448">
        <f>IF(実施計画様式!AQ448="",0,IFERROR(VLOOKUP(実施計画様式!AQ448,参考資料1_対象分野リスト!$B$2:$C$46,2,FALSE),"error"))</f>
        <v>0</v>
      </c>
      <c r="AR448">
        <f>IF(実施計画様式!AR448="",0,IFERROR(VLOOKUP(実施計画様式!AR448,参考資料1_対象分野リスト!$B$2:$C$46,2,FALSE),"error"))</f>
        <v>0</v>
      </c>
      <c r="AS448">
        <f>IF(実施計画様式!AS448="",0,IFERROR(VLOOKUP(実施計画様式!AS448,参考資料1_対象分野リスト!$E$5:$F$35,2,FALSE),"error"))</f>
        <v>0</v>
      </c>
      <c r="BB448">
        <f>IF(実施計画様式!BB448="",0,IFERROR(VLOOKUP(実施計画様式!BB448,―!AK:AL,2,FALSE),"error"))</f>
        <v>0</v>
      </c>
      <c r="BC448" t="str">
        <f t="shared" si="41"/>
        <v/>
      </c>
      <c r="BF448">
        <v>99</v>
      </c>
      <c r="BG448" t="str">
        <f t="shared" si="44"/>
        <v/>
      </c>
      <c r="BH448" t="str">
        <f>IF(AG448&gt;0,IF(VLOOKUP($B$62,―!$Y$2:$Z$25,2,FALSE)&lt;分岐管理シート!AG448,"予算化方法","予算化方法_未定なし"),"")</f>
        <v/>
      </c>
      <c r="BI448" t="str">
        <f t="shared" si="45"/>
        <v/>
      </c>
      <c r="BJ448" t="str">
        <f t="shared" si="46"/>
        <v/>
      </c>
      <c r="BK448" t="str">
        <f t="shared" si="47"/>
        <v/>
      </c>
      <c r="BL448" t="str">
        <f>_xlfn.IFNA(IF(AND(D448=1,M448=1),INDEX(―!$O$20:$P$26,MATCH(分岐管理シート!N448*100,―!$P$20:$P$26,0),1),""),"")</f>
        <v/>
      </c>
      <c r="BM448" t="str">
        <f>_xlfn.IFNA(IF(AND(D448=1,M448=1),INDEX(―!$O$17:$P$19,MATCH(9-分岐管理シート!N448-分岐管理シート!O448,―!$P$17:$P$19,0),1),""),"")</f>
        <v/>
      </c>
      <c r="BN448" t="str">
        <f>IF(AE448&lt;2,"",―!$AP$28)</f>
        <v/>
      </c>
      <c r="BO448" t="str">
        <f t="shared" si="43"/>
        <v/>
      </c>
      <c r="BP448" t="str">
        <f t="shared" si="48"/>
        <v/>
      </c>
      <c r="BR448">
        <f t="shared" si="42"/>
        <v>0</v>
      </c>
    </row>
    <row r="449" spans="3:70" x14ac:dyDescent="0.15">
      <c r="C449">
        <v>377</v>
      </c>
      <c r="D449" s="22">
        <f>IF(実施計画様式!D449="",0,IFERROR(VLOOKUP(実施計画様式!D449,―!A:B,2,FALSE),"error"))</f>
        <v>0</v>
      </c>
      <c r="E449">
        <f>IF(実施計画様式!E449="",0,IFERROR(VLOOKUP(実施計画様式!E449,―!$C$40:$D$47,2,FALSE),"error"))</f>
        <v>0</v>
      </c>
      <c r="F449">
        <f>IF(実施計画様式!F449="",0,IFERROR(VLOOKUP(実施計画様式!F449,―!$E$2:$F$2,2,FALSE),"error"))</f>
        <v>0</v>
      </c>
      <c r="G449">
        <f>IFERROR(VLOOKUP(実施計画様式!G449,―!$G$2:$H$2,2,FALSE),0)</f>
        <v>0</v>
      </c>
      <c r="H449">
        <f>IF(実施計画様式!H449="",0,1)</f>
        <v>0</v>
      </c>
      <c r="I449">
        <f>IF(実施計画様式!I449="",0,IFERROR(VLOOKUP(実施計画様式!I449,―!$I$2:$J$2,2,FALSE),"error"))</f>
        <v>0</v>
      </c>
      <c r="J449">
        <f>IF(実施計画様式!J449="",0,1)</f>
        <v>0</v>
      </c>
      <c r="K449">
        <f>IF(実施計画様式!K449="",0,IFERROR(VLOOKUP(実施計画様式!K449,―!K:L,2,FALSE),"error"))</f>
        <v>0</v>
      </c>
      <c r="L449">
        <f>IF(実施計画様式!L449="",0,IFERROR(VLOOKUP(実施計画様式!L449,―!$M$2:$N$2,2,FALSE),"error"))</f>
        <v>0</v>
      </c>
      <c r="M449">
        <f>IFERROR(VLOOKUP(実施計画様式!M449,―!O:P,2,FALSE),0)</f>
        <v>0</v>
      </c>
      <c r="N449">
        <f>IF(実施計画様式!N449="",0,IFERROR(VLOOKUP(実施計画様式!N449,―!$O$1:$P$12,2,FALSE),"error"))</f>
        <v>0</v>
      </c>
      <c r="O449">
        <f>IF(実施計画様式!O449="",0,IFERROR(VLOOKUP(実施計画様式!O449,―!$O$1:$P$12,2,FALSE),"error"))</f>
        <v>0</v>
      </c>
      <c r="P449">
        <f>IF(実施計画様式!P449="",0,IFERROR(VLOOKUP(実施計画様式!P449,―!$O$1:$P$12,2,FALSE),"error"))</f>
        <v>0</v>
      </c>
      <c r="Q449">
        <f>IF(実施計画様式!Q449="",0,1)</f>
        <v>0</v>
      </c>
      <c r="R449" t="s">
        <v>7625</v>
      </c>
      <c r="S449" t="s">
        <v>7625</v>
      </c>
      <c r="T449">
        <f>IF(実施計画様式!T449="",0,1)</f>
        <v>0</v>
      </c>
      <c r="U449">
        <f>IF(実施計画様式!U449="",0,1)</f>
        <v>0</v>
      </c>
      <c r="V449">
        <f>IF(実施計画様式!V449="",0,1)</f>
        <v>0</v>
      </c>
      <c r="W449">
        <f>IF(実施計画様式!W449="",0,1)</f>
        <v>0</v>
      </c>
      <c r="X449">
        <f>IF(実施計画様式!X449="",0,1)</f>
        <v>0</v>
      </c>
      <c r="Y449">
        <f>IF(実施計画様式!Y449="",0,1)</f>
        <v>0</v>
      </c>
      <c r="Z449">
        <f>IF(実施計画様式!Z449="",0,1)</f>
        <v>0</v>
      </c>
      <c r="AA449">
        <f>IF(実施計画様式!AA449="",0,1)</f>
        <v>0</v>
      </c>
      <c r="AB449">
        <f>IF(実施計画様式!AB449="",0,IFERROR(VLOOKUP(実施計画様式!AB449,―!$Q$2:$R$3,2,FALSE),"error"))</f>
        <v>0</v>
      </c>
      <c r="AC449">
        <f>IF(実施計画様式!AC449="",0,IFERROR(VLOOKUP(実施計画様式!AC449,―!$S$2:$T$3,2,FALSE),"error"))</f>
        <v>0</v>
      </c>
      <c r="AD449">
        <f>IF(実施計画様式!AD449="",0,IFERROR(VLOOKUP(実施計画様式!AD449,―!$U$2:$V$3,2,FALSE),"error"))</f>
        <v>0</v>
      </c>
      <c r="AE449">
        <f>IF(実施計画様式!AE449="",0,IFERROR(VLOOKUP(実施計画様式!AE449,―!$W$2:$X$3,2,FALSE),"error"))</f>
        <v>0</v>
      </c>
      <c r="AF449">
        <f>IF(実施計画様式!AF449="",0,IFERROR(VLOOKUP(実施計画様式!AF449,―!$AP$29:$AQ$29,2,FALSE),"error"))</f>
        <v>0</v>
      </c>
      <c r="AG449">
        <f>IF(実施計画様式!AG449="",0,IFERROR(VLOOKUP(実施計画様式!AG449,―!Y:Z,2,FALSE),"error"))</f>
        <v>0</v>
      </c>
      <c r="AH449">
        <f>IF(実施計画様式!AH449="",0,IFERROR(VLOOKUP(実施計画様式!AH449,―!AA:AB,2,FALSE),"error"))</f>
        <v>0</v>
      </c>
      <c r="AI449">
        <f>IF(実施計画様式!AI449="",0,IFERROR(VLOOKUP(実施計画様式!AI449,―!AN:AO,2,FALSE),"error"))</f>
        <v>0</v>
      </c>
      <c r="AJ449">
        <f>IF(実施計画様式!AJ449="",0,IFERROR(VLOOKUP(実施計画様式!AJ449,―!AN:AO,2,FALSE),"error"))</f>
        <v>0</v>
      </c>
      <c r="AK449">
        <f>IF(実施計画様式!AK449="",0,IFERROR(VLOOKUP(実施計画様式!AK449,―!AN:AO,2,FALSE),"error"))</f>
        <v>0</v>
      </c>
      <c r="AL449">
        <f>IF(実施計画様式!AL449="",0,1)</f>
        <v>0</v>
      </c>
      <c r="AM449">
        <f>IF(実施計画様式!AM449="",0,IFERROR(VLOOKUP(実施計画様式!AM449,―!$AP$10:$AQ$23,2,FALSE),"error"))</f>
        <v>0</v>
      </c>
      <c r="AN449">
        <f>IF(実施計画様式!AN449="",0,IFERROR(VLOOKUP(実施計画様式!AN449,―!$AP$39:$AQ$44,2,FALSE),"error"))</f>
        <v>0</v>
      </c>
      <c r="AO449">
        <f>IF(実施計画様式!AO449="",0,IFERROR(VLOOKUP(実施計画様式!AO449,参考資料1_対象分野リスト!$B$2:$C$46,2,FALSE),"error"))</f>
        <v>0</v>
      </c>
      <c r="AP449">
        <f>IF(実施計画様式!AP449="",0,IFERROR(VLOOKUP(実施計画様式!AP449,参考資料1_対象分野リスト!$B$2:$C$46,2,FALSE),"error"))</f>
        <v>0</v>
      </c>
      <c r="AQ449">
        <f>IF(実施計画様式!AQ449="",0,IFERROR(VLOOKUP(実施計画様式!AQ449,参考資料1_対象分野リスト!$B$2:$C$46,2,FALSE),"error"))</f>
        <v>0</v>
      </c>
      <c r="AR449">
        <f>IF(実施計画様式!AR449="",0,IFERROR(VLOOKUP(実施計画様式!AR449,参考資料1_対象分野リスト!$B$2:$C$46,2,FALSE),"error"))</f>
        <v>0</v>
      </c>
      <c r="AS449">
        <f>IF(実施計画様式!AS449="",0,IFERROR(VLOOKUP(実施計画様式!AS449,参考資料1_対象分野リスト!$E$5:$F$35,2,FALSE),"error"))</f>
        <v>0</v>
      </c>
      <c r="BB449">
        <f>IF(実施計画様式!BB449="",0,IFERROR(VLOOKUP(実施計画様式!BB449,―!AK:AL,2,FALSE),"error"))</f>
        <v>0</v>
      </c>
      <c r="BC449" t="str">
        <f t="shared" si="41"/>
        <v/>
      </c>
      <c r="BF449">
        <v>99</v>
      </c>
      <c r="BG449" t="str">
        <f t="shared" si="44"/>
        <v/>
      </c>
      <c r="BH449" t="str">
        <f>IF(AG449&gt;0,IF(VLOOKUP($B$62,―!$Y$2:$Z$25,2,FALSE)&lt;分岐管理シート!AG449,"予算化方法","予算化方法_未定なし"),"")</f>
        <v/>
      </c>
      <c r="BI449" t="str">
        <f t="shared" si="45"/>
        <v/>
      </c>
      <c r="BJ449" t="str">
        <f t="shared" si="46"/>
        <v/>
      </c>
      <c r="BK449" t="str">
        <f t="shared" si="47"/>
        <v/>
      </c>
      <c r="BL449" t="str">
        <f>_xlfn.IFNA(IF(AND(D449=1,M449=1),INDEX(―!$O$20:$P$26,MATCH(分岐管理シート!N449*100,―!$P$20:$P$26,0),1),""),"")</f>
        <v/>
      </c>
      <c r="BM449" t="str">
        <f>_xlfn.IFNA(IF(AND(D449=1,M449=1),INDEX(―!$O$17:$P$19,MATCH(9-分岐管理シート!N449-分岐管理シート!O449,―!$P$17:$P$19,0),1),""),"")</f>
        <v/>
      </c>
      <c r="BN449" t="str">
        <f>IF(AE449&lt;2,"",―!$AP$28)</f>
        <v/>
      </c>
      <c r="BO449" t="str">
        <f t="shared" si="43"/>
        <v/>
      </c>
      <c r="BP449" t="str">
        <f t="shared" si="48"/>
        <v/>
      </c>
      <c r="BR449">
        <f t="shared" si="42"/>
        <v>0</v>
      </c>
    </row>
    <row r="450" spans="3:70" x14ac:dyDescent="0.15">
      <c r="C450">
        <v>378</v>
      </c>
      <c r="D450" s="22">
        <f>IF(実施計画様式!D450="",0,IFERROR(VLOOKUP(実施計画様式!D450,―!A:B,2,FALSE),"error"))</f>
        <v>0</v>
      </c>
      <c r="E450">
        <f>IF(実施計画様式!E450="",0,IFERROR(VLOOKUP(実施計画様式!E450,―!$C$40:$D$47,2,FALSE),"error"))</f>
        <v>0</v>
      </c>
      <c r="F450">
        <f>IF(実施計画様式!F450="",0,IFERROR(VLOOKUP(実施計画様式!F450,―!$E$2:$F$2,2,FALSE),"error"))</f>
        <v>0</v>
      </c>
      <c r="G450">
        <f>IFERROR(VLOOKUP(実施計画様式!G450,―!$G$2:$H$2,2,FALSE),0)</f>
        <v>0</v>
      </c>
      <c r="H450">
        <f>IF(実施計画様式!H450="",0,1)</f>
        <v>0</v>
      </c>
      <c r="I450">
        <f>IF(実施計画様式!I450="",0,IFERROR(VLOOKUP(実施計画様式!I450,―!$I$2:$J$2,2,FALSE),"error"))</f>
        <v>0</v>
      </c>
      <c r="J450">
        <f>IF(実施計画様式!J450="",0,1)</f>
        <v>0</v>
      </c>
      <c r="K450">
        <f>IF(実施計画様式!K450="",0,IFERROR(VLOOKUP(実施計画様式!K450,―!K:L,2,FALSE),"error"))</f>
        <v>0</v>
      </c>
      <c r="L450">
        <f>IF(実施計画様式!L450="",0,IFERROR(VLOOKUP(実施計画様式!L450,―!$M$2:$N$2,2,FALSE),"error"))</f>
        <v>0</v>
      </c>
      <c r="M450">
        <f>IFERROR(VLOOKUP(実施計画様式!M450,―!O:P,2,FALSE),0)</f>
        <v>0</v>
      </c>
      <c r="N450">
        <f>IF(実施計画様式!N450="",0,IFERROR(VLOOKUP(実施計画様式!N450,―!$O$1:$P$12,2,FALSE),"error"))</f>
        <v>0</v>
      </c>
      <c r="O450">
        <f>IF(実施計画様式!O450="",0,IFERROR(VLOOKUP(実施計画様式!O450,―!$O$1:$P$12,2,FALSE),"error"))</f>
        <v>0</v>
      </c>
      <c r="P450">
        <f>IF(実施計画様式!P450="",0,IFERROR(VLOOKUP(実施計画様式!P450,―!$O$1:$P$12,2,FALSE),"error"))</f>
        <v>0</v>
      </c>
      <c r="Q450">
        <f>IF(実施計画様式!Q450="",0,1)</f>
        <v>0</v>
      </c>
      <c r="R450" t="s">
        <v>7625</v>
      </c>
      <c r="S450" t="s">
        <v>7625</v>
      </c>
      <c r="T450">
        <f>IF(実施計画様式!T450="",0,1)</f>
        <v>0</v>
      </c>
      <c r="U450">
        <f>IF(実施計画様式!U450="",0,1)</f>
        <v>0</v>
      </c>
      <c r="V450">
        <f>IF(実施計画様式!V450="",0,1)</f>
        <v>0</v>
      </c>
      <c r="W450">
        <f>IF(実施計画様式!W450="",0,1)</f>
        <v>0</v>
      </c>
      <c r="X450">
        <f>IF(実施計画様式!X450="",0,1)</f>
        <v>0</v>
      </c>
      <c r="Y450">
        <f>IF(実施計画様式!Y450="",0,1)</f>
        <v>0</v>
      </c>
      <c r="Z450">
        <f>IF(実施計画様式!Z450="",0,1)</f>
        <v>0</v>
      </c>
      <c r="AA450">
        <f>IF(実施計画様式!AA450="",0,1)</f>
        <v>0</v>
      </c>
      <c r="AB450">
        <f>IF(実施計画様式!AB450="",0,IFERROR(VLOOKUP(実施計画様式!AB450,―!$Q$2:$R$3,2,FALSE),"error"))</f>
        <v>0</v>
      </c>
      <c r="AC450">
        <f>IF(実施計画様式!AC450="",0,IFERROR(VLOOKUP(実施計画様式!AC450,―!$S$2:$T$3,2,FALSE),"error"))</f>
        <v>0</v>
      </c>
      <c r="AD450">
        <f>IF(実施計画様式!AD450="",0,IFERROR(VLOOKUP(実施計画様式!AD450,―!$U$2:$V$3,2,FALSE),"error"))</f>
        <v>0</v>
      </c>
      <c r="AE450">
        <f>IF(実施計画様式!AE450="",0,IFERROR(VLOOKUP(実施計画様式!AE450,―!$W$2:$X$3,2,FALSE),"error"))</f>
        <v>0</v>
      </c>
      <c r="AF450">
        <f>IF(実施計画様式!AF450="",0,IFERROR(VLOOKUP(実施計画様式!AF450,―!$AP$29:$AQ$29,2,FALSE),"error"))</f>
        <v>0</v>
      </c>
      <c r="AG450">
        <f>IF(実施計画様式!AG450="",0,IFERROR(VLOOKUP(実施計画様式!AG450,―!Y:Z,2,FALSE),"error"))</f>
        <v>0</v>
      </c>
      <c r="AH450">
        <f>IF(実施計画様式!AH450="",0,IFERROR(VLOOKUP(実施計画様式!AH450,―!AA:AB,2,FALSE),"error"))</f>
        <v>0</v>
      </c>
      <c r="AI450">
        <f>IF(実施計画様式!AI450="",0,IFERROR(VLOOKUP(実施計画様式!AI450,―!AN:AO,2,FALSE),"error"))</f>
        <v>0</v>
      </c>
      <c r="AJ450">
        <f>IF(実施計画様式!AJ450="",0,IFERROR(VLOOKUP(実施計画様式!AJ450,―!AN:AO,2,FALSE),"error"))</f>
        <v>0</v>
      </c>
      <c r="AK450">
        <f>IF(実施計画様式!AK450="",0,IFERROR(VLOOKUP(実施計画様式!AK450,―!AN:AO,2,FALSE),"error"))</f>
        <v>0</v>
      </c>
      <c r="AL450">
        <f>IF(実施計画様式!AL450="",0,1)</f>
        <v>0</v>
      </c>
      <c r="AM450">
        <f>IF(実施計画様式!AM450="",0,IFERROR(VLOOKUP(実施計画様式!AM450,―!$AP$10:$AQ$23,2,FALSE),"error"))</f>
        <v>0</v>
      </c>
      <c r="AN450">
        <f>IF(実施計画様式!AN450="",0,IFERROR(VLOOKUP(実施計画様式!AN450,―!$AP$39:$AQ$44,2,FALSE),"error"))</f>
        <v>0</v>
      </c>
      <c r="AO450">
        <f>IF(実施計画様式!AO450="",0,IFERROR(VLOOKUP(実施計画様式!AO450,参考資料1_対象分野リスト!$B$2:$C$46,2,FALSE),"error"))</f>
        <v>0</v>
      </c>
      <c r="AP450">
        <f>IF(実施計画様式!AP450="",0,IFERROR(VLOOKUP(実施計画様式!AP450,参考資料1_対象分野リスト!$B$2:$C$46,2,FALSE),"error"))</f>
        <v>0</v>
      </c>
      <c r="AQ450">
        <f>IF(実施計画様式!AQ450="",0,IFERROR(VLOOKUP(実施計画様式!AQ450,参考資料1_対象分野リスト!$B$2:$C$46,2,FALSE),"error"))</f>
        <v>0</v>
      </c>
      <c r="AR450">
        <f>IF(実施計画様式!AR450="",0,IFERROR(VLOOKUP(実施計画様式!AR450,参考資料1_対象分野リスト!$B$2:$C$46,2,FALSE),"error"))</f>
        <v>0</v>
      </c>
      <c r="AS450">
        <f>IF(実施計画様式!AS450="",0,IFERROR(VLOOKUP(実施計画様式!AS450,参考資料1_対象分野リスト!$E$5:$F$35,2,FALSE),"error"))</f>
        <v>0</v>
      </c>
      <c r="BB450">
        <f>IF(実施計画様式!BB450="",0,IFERROR(VLOOKUP(実施計画様式!BB450,―!AK:AL,2,FALSE),"error"))</f>
        <v>0</v>
      </c>
      <c r="BC450" t="str">
        <f t="shared" si="41"/>
        <v/>
      </c>
      <c r="BF450">
        <v>99</v>
      </c>
      <c r="BG450" t="str">
        <f t="shared" si="44"/>
        <v/>
      </c>
      <c r="BH450" t="str">
        <f>IF(AG450&gt;0,IF(VLOOKUP($B$62,―!$Y$2:$Z$25,2,FALSE)&lt;分岐管理シート!AG450,"予算化方法","予算化方法_未定なし"),"")</f>
        <v/>
      </c>
      <c r="BI450" t="str">
        <f t="shared" si="45"/>
        <v/>
      </c>
      <c r="BJ450" t="str">
        <f t="shared" si="46"/>
        <v/>
      </c>
      <c r="BK450" t="str">
        <f t="shared" si="47"/>
        <v/>
      </c>
      <c r="BL450" t="str">
        <f>_xlfn.IFNA(IF(AND(D450=1,M450=1),INDEX(―!$O$20:$P$26,MATCH(分岐管理シート!N450*100,―!$P$20:$P$26,0),1),""),"")</f>
        <v/>
      </c>
      <c r="BM450" t="str">
        <f>_xlfn.IFNA(IF(AND(D450=1,M450=1),INDEX(―!$O$17:$P$19,MATCH(9-分岐管理シート!N450-分岐管理シート!O450,―!$P$17:$P$19,0),1),""),"")</f>
        <v/>
      </c>
      <c r="BN450" t="str">
        <f>IF(AE450&lt;2,"",―!$AP$28)</f>
        <v/>
      </c>
      <c r="BO450" t="str">
        <f t="shared" si="43"/>
        <v/>
      </c>
      <c r="BP450" t="str">
        <f t="shared" si="48"/>
        <v/>
      </c>
      <c r="BR450">
        <f t="shared" si="42"/>
        <v>0</v>
      </c>
    </row>
    <row r="451" spans="3:70" x14ac:dyDescent="0.15">
      <c r="C451">
        <v>379</v>
      </c>
      <c r="D451" s="22">
        <f>IF(実施計画様式!D451="",0,IFERROR(VLOOKUP(実施計画様式!D451,―!A:B,2,FALSE),"error"))</f>
        <v>0</v>
      </c>
      <c r="E451">
        <f>IF(実施計画様式!E451="",0,IFERROR(VLOOKUP(実施計画様式!E451,―!$C$40:$D$47,2,FALSE),"error"))</f>
        <v>0</v>
      </c>
      <c r="F451">
        <f>IF(実施計画様式!F451="",0,IFERROR(VLOOKUP(実施計画様式!F451,―!$E$2:$F$2,2,FALSE),"error"))</f>
        <v>0</v>
      </c>
      <c r="G451">
        <f>IFERROR(VLOOKUP(実施計画様式!G451,―!$G$2:$H$2,2,FALSE),0)</f>
        <v>0</v>
      </c>
      <c r="H451">
        <f>IF(実施計画様式!H451="",0,1)</f>
        <v>0</v>
      </c>
      <c r="I451">
        <f>IF(実施計画様式!I451="",0,IFERROR(VLOOKUP(実施計画様式!I451,―!$I$2:$J$2,2,FALSE),"error"))</f>
        <v>0</v>
      </c>
      <c r="J451">
        <f>IF(実施計画様式!J451="",0,1)</f>
        <v>0</v>
      </c>
      <c r="K451">
        <f>IF(実施計画様式!K451="",0,IFERROR(VLOOKUP(実施計画様式!K451,―!K:L,2,FALSE),"error"))</f>
        <v>0</v>
      </c>
      <c r="L451">
        <f>IF(実施計画様式!L451="",0,IFERROR(VLOOKUP(実施計画様式!L451,―!$M$2:$N$2,2,FALSE),"error"))</f>
        <v>0</v>
      </c>
      <c r="M451">
        <f>IFERROR(VLOOKUP(実施計画様式!M451,―!O:P,2,FALSE),0)</f>
        <v>0</v>
      </c>
      <c r="N451">
        <f>IF(実施計画様式!N451="",0,IFERROR(VLOOKUP(実施計画様式!N451,―!$O$1:$P$12,2,FALSE),"error"))</f>
        <v>0</v>
      </c>
      <c r="O451">
        <f>IF(実施計画様式!O451="",0,IFERROR(VLOOKUP(実施計画様式!O451,―!$O$1:$P$12,2,FALSE),"error"))</f>
        <v>0</v>
      </c>
      <c r="P451">
        <f>IF(実施計画様式!P451="",0,IFERROR(VLOOKUP(実施計画様式!P451,―!$O$1:$P$12,2,FALSE),"error"))</f>
        <v>0</v>
      </c>
      <c r="Q451">
        <f>IF(実施計画様式!Q451="",0,1)</f>
        <v>0</v>
      </c>
      <c r="R451" t="s">
        <v>7625</v>
      </c>
      <c r="S451" t="s">
        <v>7625</v>
      </c>
      <c r="T451">
        <f>IF(実施計画様式!T451="",0,1)</f>
        <v>0</v>
      </c>
      <c r="U451">
        <f>IF(実施計画様式!U451="",0,1)</f>
        <v>0</v>
      </c>
      <c r="V451">
        <f>IF(実施計画様式!V451="",0,1)</f>
        <v>0</v>
      </c>
      <c r="W451">
        <f>IF(実施計画様式!W451="",0,1)</f>
        <v>0</v>
      </c>
      <c r="X451">
        <f>IF(実施計画様式!X451="",0,1)</f>
        <v>0</v>
      </c>
      <c r="Y451">
        <f>IF(実施計画様式!Y451="",0,1)</f>
        <v>0</v>
      </c>
      <c r="Z451">
        <f>IF(実施計画様式!Z451="",0,1)</f>
        <v>0</v>
      </c>
      <c r="AA451">
        <f>IF(実施計画様式!AA451="",0,1)</f>
        <v>0</v>
      </c>
      <c r="AB451">
        <f>IF(実施計画様式!AB451="",0,IFERROR(VLOOKUP(実施計画様式!AB451,―!$Q$2:$R$3,2,FALSE),"error"))</f>
        <v>0</v>
      </c>
      <c r="AC451">
        <f>IF(実施計画様式!AC451="",0,IFERROR(VLOOKUP(実施計画様式!AC451,―!$S$2:$T$3,2,FALSE),"error"))</f>
        <v>0</v>
      </c>
      <c r="AD451">
        <f>IF(実施計画様式!AD451="",0,IFERROR(VLOOKUP(実施計画様式!AD451,―!$U$2:$V$3,2,FALSE),"error"))</f>
        <v>0</v>
      </c>
      <c r="AE451">
        <f>IF(実施計画様式!AE451="",0,IFERROR(VLOOKUP(実施計画様式!AE451,―!$W$2:$X$3,2,FALSE),"error"))</f>
        <v>0</v>
      </c>
      <c r="AF451">
        <f>IF(実施計画様式!AF451="",0,IFERROR(VLOOKUP(実施計画様式!AF451,―!$AP$29:$AQ$29,2,FALSE),"error"))</f>
        <v>0</v>
      </c>
      <c r="AG451">
        <f>IF(実施計画様式!AG451="",0,IFERROR(VLOOKUP(実施計画様式!AG451,―!Y:Z,2,FALSE),"error"))</f>
        <v>0</v>
      </c>
      <c r="AH451">
        <f>IF(実施計画様式!AH451="",0,IFERROR(VLOOKUP(実施計画様式!AH451,―!AA:AB,2,FALSE),"error"))</f>
        <v>0</v>
      </c>
      <c r="AI451">
        <f>IF(実施計画様式!AI451="",0,IFERROR(VLOOKUP(実施計画様式!AI451,―!AN:AO,2,FALSE),"error"))</f>
        <v>0</v>
      </c>
      <c r="AJ451">
        <f>IF(実施計画様式!AJ451="",0,IFERROR(VLOOKUP(実施計画様式!AJ451,―!AN:AO,2,FALSE),"error"))</f>
        <v>0</v>
      </c>
      <c r="AK451">
        <f>IF(実施計画様式!AK451="",0,IFERROR(VLOOKUP(実施計画様式!AK451,―!AN:AO,2,FALSE),"error"))</f>
        <v>0</v>
      </c>
      <c r="AL451">
        <f>IF(実施計画様式!AL451="",0,1)</f>
        <v>0</v>
      </c>
      <c r="AM451">
        <f>IF(実施計画様式!AM451="",0,IFERROR(VLOOKUP(実施計画様式!AM451,―!$AP$10:$AQ$23,2,FALSE),"error"))</f>
        <v>0</v>
      </c>
      <c r="AN451">
        <f>IF(実施計画様式!AN451="",0,IFERROR(VLOOKUP(実施計画様式!AN451,―!$AP$39:$AQ$44,2,FALSE),"error"))</f>
        <v>0</v>
      </c>
      <c r="AO451">
        <f>IF(実施計画様式!AO451="",0,IFERROR(VLOOKUP(実施計画様式!AO451,参考資料1_対象分野リスト!$B$2:$C$46,2,FALSE),"error"))</f>
        <v>0</v>
      </c>
      <c r="AP451">
        <f>IF(実施計画様式!AP451="",0,IFERROR(VLOOKUP(実施計画様式!AP451,参考資料1_対象分野リスト!$B$2:$C$46,2,FALSE),"error"))</f>
        <v>0</v>
      </c>
      <c r="AQ451">
        <f>IF(実施計画様式!AQ451="",0,IFERROR(VLOOKUP(実施計画様式!AQ451,参考資料1_対象分野リスト!$B$2:$C$46,2,FALSE),"error"))</f>
        <v>0</v>
      </c>
      <c r="AR451">
        <f>IF(実施計画様式!AR451="",0,IFERROR(VLOOKUP(実施計画様式!AR451,参考資料1_対象分野リスト!$B$2:$C$46,2,FALSE),"error"))</f>
        <v>0</v>
      </c>
      <c r="AS451">
        <f>IF(実施計画様式!AS451="",0,IFERROR(VLOOKUP(実施計画様式!AS451,参考資料1_対象分野リスト!$E$5:$F$35,2,FALSE),"error"))</f>
        <v>0</v>
      </c>
      <c r="BB451">
        <f>IF(実施計画様式!BB451="",0,IFERROR(VLOOKUP(実施計画様式!BB451,―!AK:AL,2,FALSE),"error"))</f>
        <v>0</v>
      </c>
      <c r="BC451" t="str">
        <f t="shared" si="41"/>
        <v/>
      </c>
      <c r="BF451">
        <v>99</v>
      </c>
      <c r="BG451" t="str">
        <f t="shared" si="44"/>
        <v/>
      </c>
      <c r="BH451" t="str">
        <f>IF(AG451&gt;0,IF(VLOOKUP($B$62,―!$Y$2:$Z$25,2,FALSE)&lt;分岐管理シート!AG451,"予算化方法","予算化方法_未定なし"),"")</f>
        <v/>
      </c>
      <c r="BI451" t="str">
        <f t="shared" si="45"/>
        <v/>
      </c>
      <c r="BJ451" t="str">
        <f t="shared" si="46"/>
        <v/>
      </c>
      <c r="BK451" t="str">
        <f t="shared" si="47"/>
        <v/>
      </c>
      <c r="BL451" t="str">
        <f>_xlfn.IFNA(IF(AND(D451=1,M451=1),INDEX(―!$O$20:$P$26,MATCH(分岐管理シート!N451*100,―!$P$20:$P$26,0),1),""),"")</f>
        <v/>
      </c>
      <c r="BM451" t="str">
        <f>_xlfn.IFNA(IF(AND(D451=1,M451=1),INDEX(―!$O$17:$P$19,MATCH(9-分岐管理シート!N451-分岐管理シート!O451,―!$P$17:$P$19,0),1),""),"")</f>
        <v/>
      </c>
      <c r="BN451" t="str">
        <f>IF(AE451&lt;2,"",―!$AP$28)</f>
        <v/>
      </c>
      <c r="BO451" t="str">
        <f t="shared" si="43"/>
        <v/>
      </c>
      <c r="BP451" t="str">
        <f t="shared" si="48"/>
        <v/>
      </c>
      <c r="BR451">
        <f t="shared" si="42"/>
        <v>0</v>
      </c>
    </row>
    <row r="452" spans="3:70" x14ac:dyDescent="0.15">
      <c r="C452">
        <v>380</v>
      </c>
      <c r="D452" s="22">
        <f>IF(実施計画様式!D452="",0,IFERROR(VLOOKUP(実施計画様式!D452,―!A:B,2,FALSE),"error"))</f>
        <v>0</v>
      </c>
      <c r="E452">
        <f>IF(実施計画様式!E452="",0,IFERROR(VLOOKUP(実施計画様式!E452,―!$C$40:$D$47,2,FALSE),"error"))</f>
        <v>0</v>
      </c>
      <c r="F452">
        <f>IF(実施計画様式!F452="",0,IFERROR(VLOOKUP(実施計画様式!F452,―!$E$2:$F$2,2,FALSE),"error"))</f>
        <v>0</v>
      </c>
      <c r="G452">
        <f>IFERROR(VLOOKUP(実施計画様式!G452,―!$G$2:$H$2,2,FALSE),0)</f>
        <v>0</v>
      </c>
      <c r="H452">
        <f>IF(実施計画様式!H452="",0,1)</f>
        <v>0</v>
      </c>
      <c r="I452">
        <f>IF(実施計画様式!I452="",0,IFERROR(VLOOKUP(実施計画様式!I452,―!$I$2:$J$2,2,FALSE),"error"))</f>
        <v>0</v>
      </c>
      <c r="J452">
        <f>IF(実施計画様式!J452="",0,1)</f>
        <v>0</v>
      </c>
      <c r="K452">
        <f>IF(実施計画様式!K452="",0,IFERROR(VLOOKUP(実施計画様式!K452,―!K:L,2,FALSE),"error"))</f>
        <v>0</v>
      </c>
      <c r="L452">
        <f>IF(実施計画様式!L452="",0,IFERROR(VLOOKUP(実施計画様式!L452,―!$M$2:$N$2,2,FALSE),"error"))</f>
        <v>0</v>
      </c>
      <c r="M452">
        <f>IFERROR(VLOOKUP(実施計画様式!M452,―!O:P,2,FALSE),0)</f>
        <v>0</v>
      </c>
      <c r="N452">
        <f>IF(実施計画様式!N452="",0,IFERROR(VLOOKUP(実施計画様式!N452,―!$O$1:$P$12,2,FALSE),"error"))</f>
        <v>0</v>
      </c>
      <c r="O452">
        <f>IF(実施計画様式!O452="",0,IFERROR(VLOOKUP(実施計画様式!O452,―!$O$1:$P$12,2,FALSE),"error"))</f>
        <v>0</v>
      </c>
      <c r="P452">
        <f>IF(実施計画様式!P452="",0,IFERROR(VLOOKUP(実施計画様式!P452,―!$O$1:$P$12,2,FALSE),"error"))</f>
        <v>0</v>
      </c>
      <c r="Q452">
        <f>IF(実施計画様式!Q452="",0,1)</f>
        <v>0</v>
      </c>
      <c r="R452" t="s">
        <v>7625</v>
      </c>
      <c r="S452" t="s">
        <v>7625</v>
      </c>
      <c r="T452">
        <f>IF(実施計画様式!T452="",0,1)</f>
        <v>0</v>
      </c>
      <c r="U452">
        <f>IF(実施計画様式!U452="",0,1)</f>
        <v>0</v>
      </c>
      <c r="V452">
        <f>IF(実施計画様式!V452="",0,1)</f>
        <v>0</v>
      </c>
      <c r="W452">
        <f>IF(実施計画様式!W452="",0,1)</f>
        <v>0</v>
      </c>
      <c r="X452">
        <f>IF(実施計画様式!X452="",0,1)</f>
        <v>0</v>
      </c>
      <c r="Y452">
        <f>IF(実施計画様式!Y452="",0,1)</f>
        <v>0</v>
      </c>
      <c r="Z452">
        <f>IF(実施計画様式!Z452="",0,1)</f>
        <v>0</v>
      </c>
      <c r="AA452">
        <f>IF(実施計画様式!AA452="",0,1)</f>
        <v>0</v>
      </c>
      <c r="AB452">
        <f>IF(実施計画様式!AB452="",0,IFERROR(VLOOKUP(実施計画様式!AB452,―!$Q$2:$R$3,2,FALSE),"error"))</f>
        <v>0</v>
      </c>
      <c r="AC452">
        <f>IF(実施計画様式!AC452="",0,IFERROR(VLOOKUP(実施計画様式!AC452,―!$S$2:$T$3,2,FALSE),"error"))</f>
        <v>0</v>
      </c>
      <c r="AD452">
        <f>IF(実施計画様式!AD452="",0,IFERROR(VLOOKUP(実施計画様式!AD452,―!$U$2:$V$3,2,FALSE),"error"))</f>
        <v>0</v>
      </c>
      <c r="AE452">
        <f>IF(実施計画様式!AE452="",0,IFERROR(VLOOKUP(実施計画様式!AE452,―!$W$2:$X$3,2,FALSE),"error"))</f>
        <v>0</v>
      </c>
      <c r="AF452">
        <f>IF(実施計画様式!AF452="",0,IFERROR(VLOOKUP(実施計画様式!AF452,―!$AP$29:$AQ$29,2,FALSE),"error"))</f>
        <v>0</v>
      </c>
      <c r="AG452">
        <f>IF(実施計画様式!AG452="",0,IFERROR(VLOOKUP(実施計画様式!AG452,―!Y:Z,2,FALSE),"error"))</f>
        <v>0</v>
      </c>
      <c r="AH452">
        <f>IF(実施計画様式!AH452="",0,IFERROR(VLOOKUP(実施計画様式!AH452,―!AA:AB,2,FALSE),"error"))</f>
        <v>0</v>
      </c>
      <c r="AI452">
        <f>IF(実施計画様式!AI452="",0,IFERROR(VLOOKUP(実施計画様式!AI452,―!AN:AO,2,FALSE),"error"))</f>
        <v>0</v>
      </c>
      <c r="AJ452">
        <f>IF(実施計画様式!AJ452="",0,IFERROR(VLOOKUP(実施計画様式!AJ452,―!AN:AO,2,FALSE),"error"))</f>
        <v>0</v>
      </c>
      <c r="AK452">
        <f>IF(実施計画様式!AK452="",0,IFERROR(VLOOKUP(実施計画様式!AK452,―!AN:AO,2,FALSE),"error"))</f>
        <v>0</v>
      </c>
      <c r="AL452">
        <f>IF(実施計画様式!AL452="",0,1)</f>
        <v>0</v>
      </c>
      <c r="AM452">
        <f>IF(実施計画様式!AM452="",0,IFERROR(VLOOKUP(実施計画様式!AM452,―!$AP$10:$AQ$23,2,FALSE),"error"))</f>
        <v>0</v>
      </c>
      <c r="AN452">
        <f>IF(実施計画様式!AN452="",0,IFERROR(VLOOKUP(実施計画様式!AN452,―!$AP$39:$AQ$44,2,FALSE),"error"))</f>
        <v>0</v>
      </c>
      <c r="AO452">
        <f>IF(実施計画様式!AO452="",0,IFERROR(VLOOKUP(実施計画様式!AO452,参考資料1_対象分野リスト!$B$2:$C$46,2,FALSE),"error"))</f>
        <v>0</v>
      </c>
      <c r="AP452">
        <f>IF(実施計画様式!AP452="",0,IFERROR(VLOOKUP(実施計画様式!AP452,参考資料1_対象分野リスト!$B$2:$C$46,2,FALSE),"error"))</f>
        <v>0</v>
      </c>
      <c r="AQ452">
        <f>IF(実施計画様式!AQ452="",0,IFERROR(VLOOKUP(実施計画様式!AQ452,参考資料1_対象分野リスト!$B$2:$C$46,2,FALSE),"error"))</f>
        <v>0</v>
      </c>
      <c r="AR452">
        <f>IF(実施計画様式!AR452="",0,IFERROR(VLOOKUP(実施計画様式!AR452,参考資料1_対象分野リスト!$B$2:$C$46,2,FALSE),"error"))</f>
        <v>0</v>
      </c>
      <c r="AS452">
        <f>IF(実施計画様式!AS452="",0,IFERROR(VLOOKUP(実施計画様式!AS452,参考資料1_対象分野リスト!$E$5:$F$35,2,FALSE),"error"))</f>
        <v>0</v>
      </c>
      <c r="BB452">
        <f>IF(実施計画様式!BB452="",0,IFERROR(VLOOKUP(実施計画様式!BB452,―!AK:AL,2,FALSE),"error"))</f>
        <v>0</v>
      </c>
      <c r="BC452" t="str">
        <f t="shared" si="41"/>
        <v/>
      </c>
      <c r="BF452">
        <v>99</v>
      </c>
      <c r="BG452" t="str">
        <f t="shared" si="44"/>
        <v/>
      </c>
      <c r="BH452" t="str">
        <f>IF(AG452&gt;0,IF(VLOOKUP($B$62,―!$Y$2:$Z$25,2,FALSE)&lt;分岐管理シート!AG452,"予算化方法","予算化方法_未定なし"),"")</f>
        <v/>
      </c>
      <c r="BI452" t="str">
        <f t="shared" si="45"/>
        <v/>
      </c>
      <c r="BJ452" t="str">
        <f t="shared" si="46"/>
        <v/>
      </c>
      <c r="BK452" t="str">
        <f t="shared" si="47"/>
        <v/>
      </c>
      <c r="BL452" t="str">
        <f>_xlfn.IFNA(IF(AND(D452=1,M452=1),INDEX(―!$O$20:$P$26,MATCH(分岐管理シート!N452*100,―!$P$20:$P$26,0),1),""),"")</f>
        <v/>
      </c>
      <c r="BM452" t="str">
        <f>_xlfn.IFNA(IF(AND(D452=1,M452=1),INDEX(―!$O$17:$P$19,MATCH(9-分岐管理シート!N452-分岐管理シート!O452,―!$P$17:$P$19,0),1),""),"")</f>
        <v/>
      </c>
      <c r="BN452" t="str">
        <f>IF(AE452&lt;2,"",―!$AP$28)</f>
        <v/>
      </c>
      <c r="BO452" t="str">
        <f t="shared" si="43"/>
        <v/>
      </c>
      <c r="BP452" t="str">
        <f t="shared" si="48"/>
        <v/>
      </c>
      <c r="BR452">
        <f t="shared" si="42"/>
        <v>0</v>
      </c>
    </row>
    <row r="453" spans="3:70" x14ac:dyDescent="0.15">
      <c r="C453">
        <v>381</v>
      </c>
      <c r="D453" s="22">
        <f>IF(実施計画様式!D453="",0,IFERROR(VLOOKUP(実施計画様式!D453,―!A:B,2,FALSE),"error"))</f>
        <v>0</v>
      </c>
      <c r="E453">
        <f>IF(実施計画様式!E453="",0,IFERROR(VLOOKUP(実施計画様式!E453,―!$C$40:$D$47,2,FALSE),"error"))</f>
        <v>0</v>
      </c>
      <c r="F453">
        <f>IF(実施計画様式!F453="",0,IFERROR(VLOOKUP(実施計画様式!F453,―!$E$2:$F$2,2,FALSE),"error"))</f>
        <v>0</v>
      </c>
      <c r="G453">
        <f>IFERROR(VLOOKUP(実施計画様式!G453,―!$G$2:$H$2,2,FALSE),0)</f>
        <v>0</v>
      </c>
      <c r="H453">
        <f>IF(実施計画様式!H453="",0,1)</f>
        <v>0</v>
      </c>
      <c r="I453">
        <f>IF(実施計画様式!I453="",0,IFERROR(VLOOKUP(実施計画様式!I453,―!$I$2:$J$2,2,FALSE),"error"))</f>
        <v>0</v>
      </c>
      <c r="J453">
        <f>IF(実施計画様式!J453="",0,1)</f>
        <v>0</v>
      </c>
      <c r="K453">
        <f>IF(実施計画様式!K453="",0,IFERROR(VLOOKUP(実施計画様式!K453,―!K:L,2,FALSE),"error"))</f>
        <v>0</v>
      </c>
      <c r="L453">
        <f>IF(実施計画様式!L453="",0,IFERROR(VLOOKUP(実施計画様式!L453,―!$M$2:$N$2,2,FALSE),"error"))</f>
        <v>0</v>
      </c>
      <c r="M453">
        <f>IFERROR(VLOOKUP(実施計画様式!M453,―!O:P,2,FALSE),0)</f>
        <v>0</v>
      </c>
      <c r="N453">
        <f>IF(実施計画様式!N453="",0,IFERROR(VLOOKUP(実施計画様式!N453,―!$O$1:$P$12,2,FALSE),"error"))</f>
        <v>0</v>
      </c>
      <c r="O453">
        <f>IF(実施計画様式!O453="",0,IFERROR(VLOOKUP(実施計画様式!O453,―!$O$1:$P$12,2,FALSE),"error"))</f>
        <v>0</v>
      </c>
      <c r="P453">
        <f>IF(実施計画様式!P453="",0,IFERROR(VLOOKUP(実施計画様式!P453,―!$O$1:$P$12,2,FALSE),"error"))</f>
        <v>0</v>
      </c>
      <c r="Q453">
        <f>IF(実施計画様式!Q453="",0,1)</f>
        <v>0</v>
      </c>
      <c r="R453" t="s">
        <v>7625</v>
      </c>
      <c r="S453" t="s">
        <v>7625</v>
      </c>
      <c r="T453">
        <f>IF(実施計画様式!T453="",0,1)</f>
        <v>0</v>
      </c>
      <c r="U453">
        <f>IF(実施計画様式!U453="",0,1)</f>
        <v>0</v>
      </c>
      <c r="V453">
        <f>IF(実施計画様式!V453="",0,1)</f>
        <v>0</v>
      </c>
      <c r="W453">
        <f>IF(実施計画様式!W453="",0,1)</f>
        <v>0</v>
      </c>
      <c r="X453">
        <f>IF(実施計画様式!X453="",0,1)</f>
        <v>0</v>
      </c>
      <c r="Y453">
        <f>IF(実施計画様式!Y453="",0,1)</f>
        <v>0</v>
      </c>
      <c r="Z453">
        <f>IF(実施計画様式!Z453="",0,1)</f>
        <v>0</v>
      </c>
      <c r="AA453">
        <f>IF(実施計画様式!AA453="",0,1)</f>
        <v>0</v>
      </c>
      <c r="AB453">
        <f>IF(実施計画様式!AB453="",0,IFERROR(VLOOKUP(実施計画様式!AB453,―!$Q$2:$R$3,2,FALSE),"error"))</f>
        <v>0</v>
      </c>
      <c r="AC453">
        <f>IF(実施計画様式!AC453="",0,IFERROR(VLOOKUP(実施計画様式!AC453,―!$S$2:$T$3,2,FALSE),"error"))</f>
        <v>0</v>
      </c>
      <c r="AD453">
        <f>IF(実施計画様式!AD453="",0,IFERROR(VLOOKUP(実施計画様式!AD453,―!$U$2:$V$3,2,FALSE),"error"))</f>
        <v>0</v>
      </c>
      <c r="AE453">
        <f>IF(実施計画様式!AE453="",0,IFERROR(VLOOKUP(実施計画様式!AE453,―!$W$2:$X$3,2,FALSE),"error"))</f>
        <v>0</v>
      </c>
      <c r="AF453">
        <f>IF(実施計画様式!AF453="",0,IFERROR(VLOOKUP(実施計画様式!AF453,―!$AP$29:$AQ$29,2,FALSE),"error"))</f>
        <v>0</v>
      </c>
      <c r="AG453">
        <f>IF(実施計画様式!AG453="",0,IFERROR(VLOOKUP(実施計画様式!AG453,―!Y:Z,2,FALSE),"error"))</f>
        <v>0</v>
      </c>
      <c r="AH453">
        <f>IF(実施計画様式!AH453="",0,IFERROR(VLOOKUP(実施計画様式!AH453,―!AA:AB,2,FALSE),"error"))</f>
        <v>0</v>
      </c>
      <c r="AI453">
        <f>IF(実施計画様式!AI453="",0,IFERROR(VLOOKUP(実施計画様式!AI453,―!AN:AO,2,FALSE),"error"))</f>
        <v>0</v>
      </c>
      <c r="AJ453">
        <f>IF(実施計画様式!AJ453="",0,IFERROR(VLOOKUP(実施計画様式!AJ453,―!AN:AO,2,FALSE),"error"))</f>
        <v>0</v>
      </c>
      <c r="AK453">
        <f>IF(実施計画様式!AK453="",0,IFERROR(VLOOKUP(実施計画様式!AK453,―!AN:AO,2,FALSE),"error"))</f>
        <v>0</v>
      </c>
      <c r="AL453">
        <f>IF(実施計画様式!AL453="",0,1)</f>
        <v>0</v>
      </c>
      <c r="AM453">
        <f>IF(実施計画様式!AM453="",0,IFERROR(VLOOKUP(実施計画様式!AM453,―!$AP$10:$AQ$23,2,FALSE),"error"))</f>
        <v>0</v>
      </c>
      <c r="AN453">
        <f>IF(実施計画様式!AN453="",0,IFERROR(VLOOKUP(実施計画様式!AN453,―!$AP$39:$AQ$44,2,FALSE),"error"))</f>
        <v>0</v>
      </c>
      <c r="AO453">
        <f>IF(実施計画様式!AO453="",0,IFERROR(VLOOKUP(実施計画様式!AO453,参考資料1_対象分野リスト!$B$2:$C$46,2,FALSE),"error"))</f>
        <v>0</v>
      </c>
      <c r="AP453">
        <f>IF(実施計画様式!AP453="",0,IFERROR(VLOOKUP(実施計画様式!AP453,参考資料1_対象分野リスト!$B$2:$C$46,2,FALSE),"error"))</f>
        <v>0</v>
      </c>
      <c r="AQ453">
        <f>IF(実施計画様式!AQ453="",0,IFERROR(VLOOKUP(実施計画様式!AQ453,参考資料1_対象分野リスト!$B$2:$C$46,2,FALSE),"error"))</f>
        <v>0</v>
      </c>
      <c r="AR453">
        <f>IF(実施計画様式!AR453="",0,IFERROR(VLOOKUP(実施計画様式!AR453,参考資料1_対象分野リスト!$B$2:$C$46,2,FALSE),"error"))</f>
        <v>0</v>
      </c>
      <c r="AS453">
        <f>IF(実施計画様式!AS453="",0,IFERROR(VLOOKUP(実施計画様式!AS453,参考資料1_対象分野リスト!$E$5:$F$35,2,FALSE),"error"))</f>
        <v>0</v>
      </c>
      <c r="BB453">
        <f>IF(実施計画様式!BB453="",0,IFERROR(VLOOKUP(実施計画様式!BB453,―!AK:AL,2,FALSE),"error"))</f>
        <v>0</v>
      </c>
      <c r="BC453" t="str">
        <f t="shared" si="41"/>
        <v/>
      </c>
      <c r="BF453">
        <v>99</v>
      </c>
      <c r="BG453" t="str">
        <f t="shared" si="44"/>
        <v/>
      </c>
      <c r="BH453" t="str">
        <f>IF(AG453&gt;0,IF(VLOOKUP($B$62,―!$Y$2:$Z$25,2,FALSE)&lt;分岐管理シート!AG453,"予算化方法","予算化方法_未定なし"),"")</f>
        <v/>
      </c>
      <c r="BI453" t="str">
        <f t="shared" si="45"/>
        <v/>
      </c>
      <c r="BJ453" t="str">
        <f t="shared" si="46"/>
        <v/>
      </c>
      <c r="BK453" t="str">
        <f t="shared" si="47"/>
        <v/>
      </c>
      <c r="BL453" t="str">
        <f>_xlfn.IFNA(IF(AND(D453=1,M453=1),INDEX(―!$O$20:$P$26,MATCH(分岐管理シート!N453*100,―!$P$20:$P$26,0),1),""),"")</f>
        <v/>
      </c>
      <c r="BM453" t="str">
        <f>_xlfn.IFNA(IF(AND(D453=1,M453=1),INDEX(―!$O$17:$P$19,MATCH(9-分岐管理シート!N453-分岐管理シート!O453,―!$P$17:$P$19,0),1),""),"")</f>
        <v/>
      </c>
      <c r="BN453" t="str">
        <f>IF(AE453&lt;2,"",―!$AP$28)</f>
        <v/>
      </c>
      <c r="BO453" t="str">
        <f t="shared" si="43"/>
        <v/>
      </c>
      <c r="BP453" t="str">
        <f t="shared" si="48"/>
        <v/>
      </c>
      <c r="BR453">
        <f t="shared" si="42"/>
        <v>0</v>
      </c>
    </row>
    <row r="454" spans="3:70" x14ac:dyDescent="0.15">
      <c r="C454">
        <v>382</v>
      </c>
      <c r="D454" s="22">
        <f>IF(実施計画様式!D454="",0,IFERROR(VLOOKUP(実施計画様式!D454,―!A:B,2,FALSE),"error"))</f>
        <v>0</v>
      </c>
      <c r="E454">
        <f>IF(実施計画様式!E454="",0,IFERROR(VLOOKUP(実施計画様式!E454,―!$C$40:$D$47,2,FALSE),"error"))</f>
        <v>0</v>
      </c>
      <c r="F454">
        <f>IF(実施計画様式!F454="",0,IFERROR(VLOOKUP(実施計画様式!F454,―!$E$2:$F$2,2,FALSE),"error"))</f>
        <v>0</v>
      </c>
      <c r="G454">
        <f>IFERROR(VLOOKUP(実施計画様式!G454,―!$G$2:$H$2,2,FALSE),0)</f>
        <v>0</v>
      </c>
      <c r="H454">
        <f>IF(実施計画様式!H454="",0,1)</f>
        <v>0</v>
      </c>
      <c r="I454">
        <f>IF(実施計画様式!I454="",0,IFERROR(VLOOKUP(実施計画様式!I454,―!$I$2:$J$2,2,FALSE),"error"))</f>
        <v>0</v>
      </c>
      <c r="J454">
        <f>IF(実施計画様式!J454="",0,1)</f>
        <v>0</v>
      </c>
      <c r="K454">
        <f>IF(実施計画様式!K454="",0,IFERROR(VLOOKUP(実施計画様式!K454,―!K:L,2,FALSE),"error"))</f>
        <v>0</v>
      </c>
      <c r="L454">
        <f>IF(実施計画様式!L454="",0,IFERROR(VLOOKUP(実施計画様式!L454,―!$M$2:$N$2,2,FALSE),"error"))</f>
        <v>0</v>
      </c>
      <c r="M454">
        <f>IFERROR(VLOOKUP(実施計画様式!M454,―!O:P,2,FALSE),0)</f>
        <v>0</v>
      </c>
      <c r="N454">
        <f>IF(実施計画様式!N454="",0,IFERROR(VLOOKUP(実施計画様式!N454,―!$O$1:$P$12,2,FALSE),"error"))</f>
        <v>0</v>
      </c>
      <c r="O454">
        <f>IF(実施計画様式!O454="",0,IFERROR(VLOOKUP(実施計画様式!O454,―!$O$1:$P$12,2,FALSE),"error"))</f>
        <v>0</v>
      </c>
      <c r="P454">
        <f>IF(実施計画様式!P454="",0,IFERROR(VLOOKUP(実施計画様式!P454,―!$O$1:$P$12,2,FALSE),"error"))</f>
        <v>0</v>
      </c>
      <c r="Q454">
        <f>IF(実施計画様式!Q454="",0,1)</f>
        <v>0</v>
      </c>
      <c r="R454" t="s">
        <v>7625</v>
      </c>
      <c r="S454" t="s">
        <v>7625</v>
      </c>
      <c r="T454">
        <f>IF(実施計画様式!T454="",0,1)</f>
        <v>0</v>
      </c>
      <c r="U454">
        <f>IF(実施計画様式!U454="",0,1)</f>
        <v>0</v>
      </c>
      <c r="V454">
        <f>IF(実施計画様式!V454="",0,1)</f>
        <v>0</v>
      </c>
      <c r="W454">
        <f>IF(実施計画様式!W454="",0,1)</f>
        <v>0</v>
      </c>
      <c r="X454">
        <f>IF(実施計画様式!X454="",0,1)</f>
        <v>0</v>
      </c>
      <c r="Y454">
        <f>IF(実施計画様式!Y454="",0,1)</f>
        <v>0</v>
      </c>
      <c r="Z454">
        <f>IF(実施計画様式!Z454="",0,1)</f>
        <v>0</v>
      </c>
      <c r="AA454">
        <f>IF(実施計画様式!AA454="",0,1)</f>
        <v>0</v>
      </c>
      <c r="AB454">
        <f>IF(実施計画様式!AB454="",0,IFERROR(VLOOKUP(実施計画様式!AB454,―!$Q$2:$R$3,2,FALSE),"error"))</f>
        <v>0</v>
      </c>
      <c r="AC454">
        <f>IF(実施計画様式!AC454="",0,IFERROR(VLOOKUP(実施計画様式!AC454,―!$S$2:$T$3,2,FALSE),"error"))</f>
        <v>0</v>
      </c>
      <c r="AD454">
        <f>IF(実施計画様式!AD454="",0,IFERROR(VLOOKUP(実施計画様式!AD454,―!$U$2:$V$3,2,FALSE),"error"))</f>
        <v>0</v>
      </c>
      <c r="AE454">
        <f>IF(実施計画様式!AE454="",0,IFERROR(VLOOKUP(実施計画様式!AE454,―!$W$2:$X$3,2,FALSE),"error"))</f>
        <v>0</v>
      </c>
      <c r="AF454">
        <f>IF(実施計画様式!AF454="",0,IFERROR(VLOOKUP(実施計画様式!AF454,―!$AP$29:$AQ$29,2,FALSE),"error"))</f>
        <v>0</v>
      </c>
      <c r="AG454">
        <f>IF(実施計画様式!AG454="",0,IFERROR(VLOOKUP(実施計画様式!AG454,―!Y:Z,2,FALSE),"error"))</f>
        <v>0</v>
      </c>
      <c r="AH454">
        <f>IF(実施計画様式!AH454="",0,IFERROR(VLOOKUP(実施計画様式!AH454,―!AA:AB,2,FALSE),"error"))</f>
        <v>0</v>
      </c>
      <c r="AI454">
        <f>IF(実施計画様式!AI454="",0,IFERROR(VLOOKUP(実施計画様式!AI454,―!AN:AO,2,FALSE),"error"))</f>
        <v>0</v>
      </c>
      <c r="AJ454">
        <f>IF(実施計画様式!AJ454="",0,IFERROR(VLOOKUP(実施計画様式!AJ454,―!AN:AO,2,FALSE),"error"))</f>
        <v>0</v>
      </c>
      <c r="AK454">
        <f>IF(実施計画様式!AK454="",0,IFERROR(VLOOKUP(実施計画様式!AK454,―!AN:AO,2,FALSE),"error"))</f>
        <v>0</v>
      </c>
      <c r="AL454">
        <f>IF(実施計画様式!AL454="",0,1)</f>
        <v>0</v>
      </c>
      <c r="AM454">
        <f>IF(実施計画様式!AM454="",0,IFERROR(VLOOKUP(実施計画様式!AM454,―!$AP$10:$AQ$23,2,FALSE),"error"))</f>
        <v>0</v>
      </c>
      <c r="AN454">
        <f>IF(実施計画様式!AN454="",0,IFERROR(VLOOKUP(実施計画様式!AN454,―!$AP$39:$AQ$44,2,FALSE),"error"))</f>
        <v>0</v>
      </c>
      <c r="AO454">
        <f>IF(実施計画様式!AO454="",0,IFERROR(VLOOKUP(実施計画様式!AO454,参考資料1_対象分野リスト!$B$2:$C$46,2,FALSE),"error"))</f>
        <v>0</v>
      </c>
      <c r="AP454">
        <f>IF(実施計画様式!AP454="",0,IFERROR(VLOOKUP(実施計画様式!AP454,参考資料1_対象分野リスト!$B$2:$C$46,2,FALSE),"error"))</f>
        <v>0</v>
      </c>
      <c r="AQ454">
        <f>IF(実施計画様式!AQ454="",0,IFERROR(VLOOKUP(実施計画様式!AQ454,参考資料1_対象分野リスト!$B$2:$C$46,2,FALSE),"error"))</f>
        <v>0</v>
      </c>
      <c r="AR454">
        <f>IF(実施計画様式!AR454="",0,IFERROR(VLOOKUP(実施計画様式!AR454,参考資料1_対象分野リスト!$B$2:$C$46,2,FALSE),"error"))</f>
        <v>0</v>
      </c>
      <c r="AS454">
        <f>IF(実施計画様式!AS454="",0,IFERROR(VLOOKUP(実施計画様式!AS454,参考資料1_対象分野リスト!$E$5:$F$35,2,FALSE),"error"))</f>
        <v>0</v>
      </c>
      <c r="BB454">
        <f>IF(実施計画様式!BB454="",0,IFERROR(VLOOKUP(実施計画様式!BB454,―!AK:AL,2,FALSE),"error"))</f>
        <v>0</v>
      </c>
      <c r="BC454" t="str">
        <f t="shared" si="41"/>
        <v/>
      </c>
      <c r="BF454">
        <v>99</v>
      </c>
      <c r="BG454" t="str">
        <f t="shared" si="44"/>
        <v/>
      </c>
      <c r="BH454" t="str">
        <f>IF(AG454&gt;0,IF(VLOOKUP($B$62,―!$Y$2:$Z$25,2,FALSE)&lt;分岐管理シート!AG454,"予算化方法","予算化方法_未定なし"),"")</f>
        <v/>
      </c>
      <c r="BI454" t="str">
        <f t="shared" si="45"/>
        <v/>
      </c>
      <c r="BJ454" t="str">
        <f t="shared" si="46"/>
        <v/>
      </c>
      <c r="BK454" t="str">
        <f t="shared" si="47"/>
        <v/>
      </c>
      <c r="BL454" t="str">
        <f>_xlfn.IFNA(IF(AND(D454=1,M454=1),INDEX(―!$O$20:$P$26,MATCH(分岐管理シート!N454*100,―!$P$20:$P$26,0),1),""),"")</f>
        <v/>
      </c>
      <c r="BM454" t="str">
        <f>_xlfn.IFNA(IF(AND(D454=1,M454=1),INDEX(―!$O$17:$P$19,MATCH(9-分岐管理シート!N454-分岐管理シート!O454,―!$P$17:$P$19,0),1),""),"")</f>
        <v/>
      </c>
      <c r="BN454" t="str">
        <f>IF(AE454&lt;2,"",―!$AP$28)</f>
        <v/>
      </c>
      <c r="BO454" t="str">
        <f t="shared" si="43"/>
        <v/>
      </c>
      <c r="BP454" t="str">
        <f t="shared" si="48"/>
        <v/>
      </c>
      <c r="BR454">
        <f t="shared" si="42"/>
        <v>0</v>
      </c>
    </row>
    <row r="455" spans="3:70" x14ac:dyDescent="0.15">
      <c r="C455">
        <v>383</v>
      </c>
      <c r="D455" s="22">
        <f>IF(実施計画様式!D455="",0,IFERROR(VLOOKUP(実施計画様式!D455,―!A:B,2,FALSE),"error"))</f>
        <v>0</v>
      </c>
      <c r="E455">
        <f>IF(実施計画様式!E455="",0,IFERROR(VLOOKUP(実施計画様式!E455,―!$C$40:$D$47,2,FALSE),"error"))</f>
        <v>0</v>
      </c>
      <c r="F455">
        <f>IF(実施計画様式!F455="",0,IFERROR(VLOOKUP(実施計画様式!F455,―!$E$2:$F$2,2,FALSE),"error"))</f>
        <v>0</v>
      </c>
      <c r="G455">
        <f>IFERROR(VLOOKUP(実施計画様式!G455,―!$G$2:$H$2,2,FALSE),0)</f>
        <v>0</v>
      </c>
      <c r="H455">
        <f>IF(実施計画様式!H455="",0,1)</f>
        <v>0</v>
      </c>
      <c r="I455">
        <f>IF(実施計画様式!I455="",0,IFERROR(VLOOKUP(実施計画様式!I455,―!$I$2:$J$2,2,FALSE),"error"))</f>
        <v>0</v>
      </c>
      <c r="J455">
        <f>IF(実施計画様式!J455="",0,1)</f>
        <v>0</v>
      </c>
      <c r="K455">
        <f>IF(実施計画様式!K455="",0,IFERROR(VLOOKUP(実施計画様式!K455,―!K:L,2,FALSE),"error"))</f>
        <v>0</v>
      </c>
      <c r="L455">
        <f>IF(実施計画様式!L455="",0,IFERROR(VLOOKUP(実施計画様式!L455,―!$M$2:$N$2,2,FALSE),"error"))</f>
        <v>0</v>
      </c>
      <c r="M455">
        <f>IFERROR(VLOOKUP(実施計画様式!M455,―!O:P,2,FALSE),0)</f>
        <v>0</v>
      </c>
      <c r="N455">
        <f>IF(実施計画様式!N455="",0,IFERROR(VLOOKUP(実施計画様式!N455,―!$O$1:$P$12,2,FALSE),"error"))</f>
        <v>0</v>
      </c>
      <c r="O455">
        <f>IF(実施計画様式!O455="",0,IFERROR(VLOOKUP(実施計画様式!O455,―!$O$1:$P$12,2,FALSE),"error"))</f>
        <v>0</v>
      </c>
      <c r="P455">
        <f>IF(実施計画様式!P455="",0,IFERROR(VLOOKUP(実施計画様式!P455,―!$O$1:$P$12,2,FALSE),"error"))</f>
        <v>0</v>
      </c>
      <c r="Q455">
        <f>IF(実施計画様式!Q455="",0,1)</f>
        <v>0</v>
      </c>
      <c r="R455" t="s">
        <v>7625</v>
      </c>
      <c r="S455" t="s">
        <v>7625</v>
      </c>
      <c r="T455">
        <f>IF(実施計画様式!T455="",0,1)</f>
        <v>0</v>
      </c>
      <c r="U455">
        <f>IF(実施計画様式!U455="",0,1)</f>
        <v>0</v>
      </c>
      <c r="V455">
        <f>IF(実施計画様式!V455="",0,1)</f>
        <v>0</v>
      </c>
      <c r="W455">
        <f>IF(実施計画様式!W455="",0,1)</f>
        <v>0</v>
      </c>
      <c r="X455">
        <f>IF(実施計画様式!X455="",0,1)</f>
        <v>0</v>
      </c>
      <c r="Y455">
        <f>IF(実施計画様式!Y455="",0,1)</f>
        <v>0</v>
      </c>
      <c r="Z455">
        <f>IF(実施計画様式!Z455="",0,1)</f>
        <v>0</v>
      </c>
      <c r="AA455">
        <f>IF(実施計画様式!AA455="",0,1)</f>
        <v>0</v>
      </c>
      <c r="AB455">
        <f>IF(実施計画様式!AB455="",0,IFERROR(VLOOKUP(実施計画様式!AB455,―!$Q$2:$R$3,2,FALSE),"error"))</f>
        <v>0</v>
      </c>
      <c r="AC455">
        <f>IF(実施計画様式!AC455="",0,IFERROR(VLOOKUP(実施計画様式!AC455,―!$S$2:$T$3,2,FALSE),"error"))</f>
        <v>0</v>
      </c>
      <c r="AD455">
        <f>IF(実施計画様式!AD455="",0,IFERROR(VLOOKUP(実施計画様式!AD455,―!$U$2:$V$3,2,FALSE),"error"))</f>
        <v>0</v>
      </c>
      <c r="AE455">
        <f>IF(実施計画様式!AE455="",0,IFERROR(VLOOKUP(実施計画様式!AE455,―!$W$2:$X$3,2,FALSE),"error"))</f>
        <v>0</v>
      </c>
      <c r="AF455">
        <f>IF(実施計画様式!AF455="",0,IFERROR(VLOOKUP(実施計画様式!AF455,―!$AP$29:$AQ$29,2,FALSE),"error"))</f>
        <v>0</v>
      </c>
      <c r="AG455">
        <f>IF(実施計画様式!AG455="",0,IFERROR(VLOOKUP(実施計画様式!AG455,―!Y:Z,2,FALSE),"error"))</f>
        <v>0</v>
      </c>
      <c r="AH455">
        <f>IF(実施計画様式!AH455="",0,IFERROR(VLOOKUP(実施計画様式!AH455,―!AA:AB,2,FALSE),"error"))</f>
        <v>0</v>
      </c>
      <c r="AI455">
        <f>IF(実施計画様式!AI455="",0,IFERROR(VLOOKUP(実施計画様式!AI455,―!AN:AO,2,FALSE),"error"))</f>
        <v>0</v>
      </c>
      <c r="AJ455">
        <f>IF(実施計画様式!AJ455="",0,IFERROR(VLOOKUP(実施計画様式!AJ455,―!AN:AO,2,FALSE),"error"))</f>
        <v>0</v>
      </c>
      <c r="AK455">
        <f>IF(実施計画様式!AK455="",0,IFERROR(VLOOKUP(実施計画様式!AK455,―!AN:AO,2,FALSE),"error"))</f>
        <v>0</v>
      </c>
      <c r="AL455">
        <f>IF(実施計画様式!AL455="",0,1)</f>
        <v>0</v>
      </c>
      <c r="AM455">
        <f>IF(実施計画様式!AM455="",0,IFERROR(VLOOKUP(実施計画様式!AM455,―!$AP$10:$AQ$23,2,FALSE),"error"))</f>
        <v>0</v>
      </c>
      <c r="AN455">
        <f>IF(実施計画様式!AN455="",0,IFERROR(VLOOKUP(実施計画様式!AN455,―!$AP$39:$AQ$44,2,FALSE),"error"))</f>
        <v>0</v>
      </c>
      <c r="AO455">
        <f>IF(実施計画様式!AO455="",0,IFERROR(VLOOKUP(実施計画様式!AO455,参考資料1_対象分野リスト!$B$2:$C$46,2,FALSE),"error"))</f>
        <v>0</v>
      </c>
      <c r="AP455">
        <f>IF(実施計画様式!AP455="",0,IFERROR(VLOOKUP(実施計画様式!AP455,参考資料1_対象分野リスト!$B$2:$C$46,2,FALSE),"error"))</f>
        <v>0</v>
      </c>
      <c r="AQ455">
        <f>IF(実施計画様式!AQ455="",0,IFERROR(VLOOKUP(実施計画様式!AQ455,参考資料1_対象分野リスト!$B$2:$C$46,2,FALSE),"error"))</f>
        <v>0</v>
      </c>
      <c r="AR455">
        <f>IF(実施計画様式!AR455="",0,IFERROR(VLOOKUP(実施計画様式!AR455,参考資料1_対象分野リスト!$B$2:$C$46,2,FALSE),"error"))</f>
        <v>0</v>
      </c>
      <c r="AS455">
        <f>IF(実施計画様式!AS455="",0,IFERROR(VLOOKUP(実施計画様式!AS455,参考資料1_対象分野リスト!$E$5:$F$35,2,FALSE),"error"))</f>
        <v>0</v>
      </c>
      <c r="BB455">
        <f>IF(実施計画様式!BB455="",0,IFERROR(VLOOKUP(実施計画様式!BB455,―!AK:AL,2,FALSE),"error"))</f>
        <v>0</v>
      </c>
      <c r="BC455" t="str">
        <f t="shared" si="41"/>
        <v/>
      </c>
      <c r="BF455">
        <v>99</v>
      </c>
      <c r="BG455" t="str">
        <f t="shared" si="44"/>
        <v/>
      </c>
      <c r="BH455" t="str">
        <f>IF(AG455&gt;0,IF(VLOOKUP($B$62,―!$Y$2:$Z$25,2,FALSE)&lt;分岐管理シート!AG455,"予算化方法","予算化方法_未定なし"),"")</f>
        <v/>
      </c>
      <c r="BI455" t="str">
        <f t="shared" si="45"/>
        <v/>
      </c>
      <c r="BJ455" t="str">
        <f t="shared" si="46"/>
        <v/>
      </c>
      <c r="BK455" t="str">
        <f t="shared" si="47"/>
        <v/>
      </c>
      <c r="BL455" t="str">
        <f>_xlfn.IFNA(IF(AND(D455=1,M455=1),INDEX(―!$O$20:$P$26,MATCH(分岐管理シート!N455*100,―!$P$20:$P$26,0),1),""),"")</f>
        <v/>
      </c>
      <c r="BM455" t="str">
        <f>_xlfn.IFNA(IF(AND(D455=1,M455=1),INDEX(―!$O$17:$P$19,MATCH(9-分岐管理シート!N455-分岐管理シート!O455,―!$P$17:$P$19,0),1),""),"")</f>
        <v/>
      </c>
      <c r="BN455" t="str">
        <f>IF(AE455&lt;2,"",―!$AP$28)</f>
        <v/>
      </c>
      <c r="BO455" t="str">
        <f t="shared" si="43"/>
        <v/>
      </c>
      <c r="BP455" t="str">
        <f t="shared" si="48"/>
        <v/>
      </c>
      <c r="BR455">
        <f t="shared" si="42"/>
        <v>0</v>
      </c>
    </row>
    <row r="456" spans="3:70" x14ac:dyDescent="0.15">
      <c r="C456">
        <v>384</v>
      </c>
      <c r="D456" s="22">
        <f>IF(実施計画様式!D456="",0,IFERROR(VLOOKUP(実施計画様式!D456,―!A:B,2,FALSE),"error"))</f>
        <v>0</v>
      </c>
      <c r="E456">
        <f>IF(実施計画様式!E456="",0,IFERROR(VLOOKUP(実施計画様式!E456,―!$C$40:$D$47,2,FALSE),"error"))</f>
        <v>0</v>
      </c>
      <c r="F456">
        <f>IF(実施計画様式!F456="",0,IFERROR(VLOOKUP(実施計画様式!F456,―!$E$2:$F$2,2,FALSE),"error"))</f>
        <v>0</v>
      </c>
      <c r="G456">
        <f>IFERROR(VLOOKUP(実施計画様式!G456,―!$G$2:$H$2,2,FALSE),0)</f>
        <v>0</v>
      </c>
      <c r="H456">
        <f>IF(実施計画様式!H456="",0,1)</f>
        <v>0</v>
      </c>
      <c r="I456">
        <f>IF(実施計画様式!I456="",0,IFERROR(VLOOKUP(実施計画様式!I456,―!$I$2:$J$2,2,FALSE),"error"))</f>
        <v>0</v>
      </c>
      <c r="J456">
        <f>IF(実施計画様式!J456="",0,1)</f>
        <v>0</v>
      </c>
      <c r="K456">
        <f>IF(実施計画様式!K456="",0,IFERROR(VLOOKUP(実施計画様式!K456,―!K:L,2,FALSE),"error"))</f>
        <v>0</v>
      </c>
      <c r="L456">
        <f>IF(実施計画様式!L456="",0,IFERROR(VLOOKUP(実施計画様式!L456,―!$M$2:$N$2,2,FALSE),"error"))</f>
        <v>0</v>
      </c>
      <c r="M456">
        <f>IFERROR(VLOOKUP(実施計画様式!M456,―!O:P,2,FALSE),0)</f>
        <v>0</v>
      </c>
      <c r="N456">
        <f>IF(実施計画様式!N456="",0,IFERROR(VLOOKUP(実施計画様式!N456,―!$O$1:$P$12,2,FALSE),"error"))</f>
        <v>0</v>
      </c>
      <c r="O456">
        <f>IF(実施計画様式!O456="",0,IFERROR(VLOOKUP(実施計画様式!O456,―!$O$1:$P$12,2,FALSE),"error"))</f>
        <v>0</v>
      </c>
      <c r="P456">
        <f>IF(実施計画様式!P456="",0,IFERROR(VLOOKUP(実施計画様式!P456,―!$O$1:$P$12,2,FALSE),"error"))</f>
        <v>0</v>
      </c>
      <c r="Q456">
        <f>IF(実施計画様式!Q456="",0,1)</f>
        <v>0</v>
      </c>
      <c r="R456" t="s">
        <v>7625</v>
      </c>
      <c r="S456" t="s">
        <v>7625</v>
      </c>
      <c r="T456">
        <f>IF(実施計画様式!T456="",0,1)</f>
        <v>0</v>
      </c>
      <c r="U456">
        <f>IF(実施計画様式!U456="",0,1)</f>
        <v>0</v>
      </c>
      <c r="V456">
        <f>IF(実施計画様式!V456="",0,1)</f>
        <v>0</v>
      </c>
      <c r="W456">
        <f>IF(実施計画様式!W456="",0,1)</f>
        <v>0</v>
      </c>
      <c r="X456">
        <f>IF(実施計画様式!X456="",0,1)</f>
        <v>0</v>
      </c>
      <c r="Y456">
        <f>IF(実施計画様式!Y456="",0,1)</f>
        <v>0</v>
      </c>
      <c r="Z456">
        <f>IF(実施計画様式!Z456="",0,1)</f>
        <v>0</v>
      </c>
      <c r="AA456">
        <f>IF(実施計画様式!AA456="",0,1)</f>
        <v>0</v>
      </c>
      <c r="AB456">
        <f>IF(実施計画様式!AB456="",0,IFERROR(VLOOKUP(実施計画様式!AB456,―!$Q$2:$R$3,2,FALSE),"error"))</f>
        <v>0</v>
      </c>
      <c r="AC456">
        <f>IF(実施計画様式!AC456="",0,IFERROR(VLOOKUP(実施計画様式!AC456,―!$S$2:$T$3,2,FALSE),"error"))</f>
        <v>0</v>
      </c>
      <c r="AD456">
        <f>IF(実施計画様式!AD456="",0,IFERROR(VLOOKUP(実施計画様式!AD456,―!$U$2:$V$3,2,FALSE),"error"))</f>
        <v>0</v>
      </c>
      <c r="AE456">
        <f>IF(実施計画様式!AE456="",0,IFERROR(VLOOKUP(実施計画様式!AE456,―!$W$2:$X$3,2,FALSE),"error"))</f>
        <v>0</v>
      </c>
      <c r="AF456">
        <f>IF(実施計画様式!AF456="",0,IFERROR(VLOOKUP(実施計画様式!AF456,―!$AP$29:$AQ$29,2,FALSE),"error"))</f>
        <v>0</v>
      </c>
      <c r="AG456">
        <f>IF(実施計画様式!AG456="",0,IFERROR(VLOOKUP(実施計画様式!AG456,―!Y:Z,2,FALSE),"error"))</f>
        <v>0</v>
      </c>
      <c r="AH456">
        <f>IF(実施計画様式!AH456="",0,IFERROR(VLOOKUP(実施計画様式!AH456,―!AA:AB,2,FALSE),"error"))</f>
        <v>0</v>
      </c>
      <c r="AI456">
        <f>IF(実施計画様式!AI456="",0,IFERROR(VLOOKUP(実施計画様式!AI456,―!AN:AO,2,FALSE),"error"))</f>
        <v>0</v>
      </c>
      <c r="AJ456">
        <f>IF(実施計画様式!AJ456="",0,IFERROR(VLOOKUP(実施計画様式!AJ456,―!AN:AO,2,FALSE),"error"))</f>
        <v>0</v>
      </c>
      <c r="AK456">
        <f>IF(実施計画様式!AK456="",0,IFERROR(VLOOKUP(実施計画様式!AK456,―!AN:AO,2,FALSE),"error"))</f>
        <v>0</v>
      </c>
      <c r="AL456">
        <f>IF(実施計画様式!AL456="",0,1)</f>
        <v>0</v>
      </c>
      <c r="AM456">
        <f>IF(実施計画様式!AM456="",0,IFERROR(VLOOKUP(実施計画様式!AM456,―!$AP$10:$AQ$23,2,FALSE),"error"))</f>
        <v>0</v>
      </c>
      <c r="AN456">
        <f>IF(実施計画様式!AN456="",0,IFERROR(VLOOKUP(実施計画様式!AN456,―!$AP$39:$AQ$44,2,FALSE),"error"))</f>
        <v>0</v>
      </c>
      <c r="AO456">
        <f>IF(実施計画様式!AO456="",0,IFERROR(VLOOKUP(実施計画様式!AO456,参考資料1_対象分野リスト!$B$2:$C$46,2,FALSE),"error"))</f>
        <v>0</v>
      </c>
      <c r="AP456">
        <f>IF(実施計画様式!AP456="",0,IFERROR(VLOOKUP(実施計画様式!AP456,参考資料1_対象分野リスト!$B$2:$C$46,2,FALSE),"error"))</f>
        <v>0</v>
      </c>
      <c r="AQ456">
        <f>IF(実施計画様式!AQ456="",0,IFERROR(VLOOKUP(実施計画様式!AQ456,参考資料1_対象分野リスト!$B$2:$C$46,2,FALSE),"error"))</f>
        <v>0</v>
      </c>
      <c r="AR456">
        <f>IF(実施計画様式!AR456="",0,IFERROR(VLOOKUP(実施計画様式!AR456,参考資料1_対象分野リスト!$B$2:$C$46,2,FALSE),"error"))</f>
        <v>0</v>
      </c>
      <c r="AS456">
        <f>IF(実施計画様式!AS456="",0,IFERROR(VLOOKUP(実施計画様式!AS456,参考資料1_対象分野リスト!$E$5:$F$35,2,FALSE),"error"))</f>
        <v>0</v>
      </c>
      <c r="BB456">
        <f>IF(実施計画様式!BB456="",0,IFERROR(VLOOKUP(実施計画様式!BB456,―!AK:AL,2,FALSE),"error"))</f>
        <v>0</v>
      </c>
      <c r="BC456" t="str">
        <f t="shared" si="41"/>
        <v/>
      </c>
      <c r="BF456">
        <v>99</v>
      </c>
      <c r="BG456" t="str">
        <f t="shared" si="44"/>
        <v/>
      </c>
      <c r="BH456" t="str">
        <f>IF(AG456&gt;0,IF(VLOOKUP($B$62,―!$Y$2:$Z$25,2,FALSE)&lt;分岐管理シート!AG456,"予算化方法","予算化方法_未定なし"),"")</f>
        <v/>
      </c>
      <c r="BI456" t="str">
        <f t="shared" si="45"/>
        <v/>
      </c>
      <c r="BJ456" t="str">
        <f t="shared" si="46"/>
        <v/>
      </c>
      <c r="BK456" t="str">
        <f t="shared" si="47"/>
        <v/>
      </c>
      <c r="BL456" t="str">
        <f>_xlfn.IFNA(IF(AND(D456=1,M456=1),INDEX(―!$O$20:$P$26,MATCH(分岐管理シート!N456*100,―!$P$20:$P$26,0),1),""),"")</f>
        <v/>
      </c>
      <c r="BM456" t="str">
        <f>_xlfn.IFNA(IF(AND(D456=1,M456=1),INDEX(―!$O$17:$P$19,MATCH(9-分岐管理シート!N456-分岐管理シート!O456,―!$P$17:$P$19,0),1),""),"")</f>
        <v/>
      </c>
      <c r="BN456" t="str">
        <f>IF(AE456&lt;2,"",―!$AP$28)</f>
        <v/>
      </c>
      <c r="BO456" t="str">
        <f t="shared" si="43"/>
        <v/>
      </c>
      <c r="BP456" t="str">
        <f t="shared" si="48"/>
        <v/>
      </c>
      <c r="BR456">
        <f t="shared" si="42"/>
        <v>0</v>
      </c>
    </row>
    <row r="457" spans="3:70" x14ac:dyDescent="0.15">
      <c r="C457">
        <v>385</v>
      </c>
      <c r="D457" s="22">
        <f>IF(実施計画様式!D457="",0,IFERROR(VLOOKUP(実施計画様式!D457,―!A:B,2,FALSE),"error"))</f>
        <v>0</v>
      </c>
      <c r="E457">
        <f>IF(実施計画様式!E457="",0,IFERROR(VLOOKUP(実施計画様式!E457,―!$C$40:$D$47,2,FALSE),"error"))</f>
        <v>0</v>
      </c>
      <c r="F457">
        <f>IF(実施計画様式!F457="",0,IFERROR(VLOOKUP(実施計画様式!F457,―!$E$2:$F$2,2,FALSE),"error"))</f>
        <v>0</v>
      </c>
      <c r="G457">
        <f>IFERROR(VLOOKUP(実施計画様式!G457,―!$G$2:$H$2,2,FALSE),0)</f>
        <v>0</v>
      </c>
      <c r="H457">
        <f>IF(実施計画様式!H457="",0,1)</f>
        <v>0</v>
      </c>
      <c r="I457">
        <f>IF(実施計画様式!I457="",0,IFERROR(VLOOKUP(実施計画様式!I457,―!$I$2:$J$2,2,FALSE),"error"))</f>
        <v>0</v>
      </c>
      <c r="J457">
        <f>IF(実施計画様式!J457="",0,1)</f>
        <v>0</v>
      </c>
      <c r="K457">
        <f>IF(実施計画様式!K457="",0,IFERROR(VLOOKUP(実施計画様式!K457,―!K:L,2,FALSE),"error"))</f>
        <v>0</v>
      </c>
      <c r="L457">
        <f>IF(実施計画様式!L457="",0,IFERROR(VLOOKUP(実施計画様式!L457,―!$M$2:$N$2,2,FALSE),"error"))</f>
        <v>0</v>
      </c>
      <c r="M457">
        <f>IFERROR(VLOOKUP(実施計画様式!M457,―!O:P,2,FALSE),0)</f>
        <v>0</v>
      </c>
      <c r="N457">
        <f>IF(実施計画様式!N457="",0,IFERROR(VLOOKUP(実施計画様式!N457,―!$O$1:$P$12,2,FALSE),"error"))</f>
        <v>0</v>
      </c>
      <c r="O457">
        <f>IF(実施計画様式!O457="",0,IFERROR(VLOOKUP(実施計画様式!O457,―!$O$1:$P$12,2,FALSE),"error"))</f>
        <v>0</v>
      </c>
      <c r="P457">
        <f>IF(実施計画様式!P457="",0,IFERROR(VLOOKUP(実施計画様式!P457,―!$O$1:$P$12,2,FALSE),"error"))</f>
        <v>0</v>
      </c>
      <c r="Q457">
        <f>IF(実施計画様式!Q457="",0,1)</f>
        <v>0</v>
      </c>
      <c r="R457" t="s">
        <v>7625</v>
      </c>
      <c r="S457" t="s">
        <v>7625</v>
      </c>
      <c r="T457">
        <f>IF(実施計画様式!T457="",0,1)</f>
        <v>0</v>
      </c>
      <c r="U457">
        <f>IF(実施計画様式!U457="",0,1)</f>
        <v>0</v>
      </c>
      <c r="V457">
        <f>IF(実施計画様式!V457="",0,1)</f>
        <v>0</v>
      </c>
      <c r="W457">
        <f>IF(実施計画様式!W457="",0,1)</f>
        <v>0</v>
      </c>
      <c r="X457">
        <f>IF(実施計画様式!X457="",0,1)</f>
        <v>0</v>
      </c>
      <c r="Y457">
        <f>IF(実施計画様式!Y457="",0,1)</f>
        <v>0</v>
      </c>
      <c r="Z457">
        <f>IF(実施計画様式!Z457="",0,1)</f>
        <v>0</v>
      </c>
      <c r="AA457">
        <f>IF(実施計画様式!AA457="",0,1)</f>
        <v>0</v>
      </c>
      <c r="AB457">
        <f>IF(実施計画様式!AB457="",0,IFERROR(VLOOKUP(実施計画様式!AB457,―!$Q$2:$R$3,2,FALSE),"error"))</f>
        <v>0</v>
      </c>
      <c r="AC457">
        <f>IF(実施計画様式!AC457="",0,IFERROR(VLOOKUP(実施計画様式!AC457,―!$S$2:$T$3,2,FALSE),"error"))</f>
        <v>0</v>
      </c>
      <c r="AD457">
        <f>IF(実施計画様式!AD457="",0,IFERROR(VLOOKUP(実施計画様式!AD457,―!$U$2:$V$3,2,FALSE),"error"))</f>
        <v>0</v>
      </c>
      <c r="AE457">
        <f>IF(実施計画様式!AE457="",0,IFERROR(VLOOKUP(実施計画様式!AE457,―!$W$2:$X$3,2,FALSE),"error"))</f>
        <v>0</v>
      </c>
      <c r="AF457">
        <f>IF(実施計画様式!AF457="",0,IFERROR(VLOOKUP(実施計画様式!AF457,―!$AP$29:$AQ$29,2,FALSE),"error"))</f>
        <v>0</v>
      </c>
      <c r="AG457">
        <f>IF(実施計画様式!AG457="",0,IFERROR(VLOOKUP(実施計画様式!AG457,―!Y:Z,2,FALSE),"error"))</f>
        <v>0</v>
      </c>
      <c r="AH457">
        <f>IF(実施計画様式!AH457="",0,IFERROR(VLOOKUP(実施計画様式!AH457,―!AA:AB,2,FALSE),"error"))</f>
        <v>0</v>
      </c>
      <c r="AI457">
        <f>IF(実施計画様式!AI457="",0,IFERROR(VLOOKUP(実施計画様式!AI457,―!AN:AO,2,FALSE),"error"))</f>
        <v>0</v>
      </c>
      <c r="AJ457">
        <f>IF(実施計画様式!AJ457="",0,IFERROR(VLOOKUP(実施計画様式!AJ457,―!AN:AO,2,FALSE),"error"))</f>
        <v>0</v>
      </c>
      <c r="AK457">
        <f>IF(実施計画様式!AK457="",0,IFERROR(VLOOKUP(実施計画様式!AK457,―!AN:AO,2,FALSE),"error"))</f>
        <v>0</v>
      </c>
      <c r="AL457">
        <f>IF(実施計画様式!AL457="",0,1)</f>
        <v>0</v>
      </c>
      <c r="AM457">
        <f>IF(実施計画様式!AM457="",0,IFERROR(VLOOKUP(実施計画様式!AM457,―!$AP$10:$AQ$23,2,FALSE),"error"))</f>
        <v>0</v>
      </c>
      <c r="AN457">
        <f>IF(実施計画様式!AN457="",0,IFERROR(VLOOKUP(実施計画様式!AN457,―!$AP$39:$AQ$44,2,FALSE),"error"))</f>
        <v>0</v>
      </c>
      <c r="AO457">
        <f>IF(実施計画様式!AO457="",0,IFERROR(VLOOKUP(実施計画様式!AO457,参考資料1_対象分野リスト!$B$2:$C$46,2,FALSE),"error"))</f>
        <v>0</v>
      </c>
      <c r="AP457">
        <f>IF(実施計画様式!AP457="",0,IFERROR(VLOOKUP(実施計画様式!AP457,参考資料1_対象分野リスト!$B$2:$C$46,2,FALSE),"error"))</f>
        <v>0</v>
      </c>
      <c r="AQ457">
        <f>IF(実施計画様式!AQ457="",0,IFERROR(VLOOKUP(実施計画様式!AQ457,参考資料1_対象分野リスト!$B$2:$C$46,2,FALSE),"error"))</f>
        <v>0</v>
      </c>
      <c r="AR457">
        <f>IF(実施計画様式!AR457="",0,IFERROR(VLOOKUP(実施計画様式!AR457,参考資料1_対象分野リスト!$B$2:$C$46,2,FALSE),"error"))</f>
        <v>0</v>
      </c>
      <c r="AS457">
        <f>IF(実施計画様式!AS457="",0,IFERROR(VLOOKUP(実施計画様式!AS457,参考資料1_対象分野リスト!$E$5:$F$35,2,FALSE),"error"))</f>
        <v>0</v>
      </c>
      <c r="BB457">
        <f>IF(実施計画様式!BB457="",0,IFERROR(VLOOKUP(実施計画様式!BB457,―!AK:AL,2,FALSE),"error"))</f>
        <v>0</v>
      </c>
      <c r="BC457" t="str">
        <f t="shared" si="41"/>
        <v/>
      </c>
      <c r="BF457">
        <v>99</v>
      </c>
      <c r="BG457" t="str">
        <f t="shared" si="44"/>
        <v/>
      </c>
      <c r="BH457" t="str">
        <f>IF(AG457&gt;0,IF(VLOOKUP($B$62,―!$Y$2:$Z$25,2,FALSE)&lt;分岐管理シート!AG457,"予算化方法","予算化方法_未定なし"),"")</f>
        <v/>
      </c>
      <c r="BI457" t="str">
        <f t="shared" si="45"/>
        <v/>
      </c>
      <c r="BJ457" t="str">
        <f t="shared" si="46"/>
        <v/>
      </c>
      <c r="BK457" t="str">
        <f t="shared" si="47"/>
        <v/>
      </c>
      <c r="BL457" t="str">
        <f>_xlfn.IFNA(IF(AND(D457=1,M457=1),INDEX(―!$O$20:$P$26,MATCH(分岐管理シート!N457*100,―!$P$20:$P$26,0),1),""),"")</f>
        <v/>
      </c>
      <c r="BM457" t="str">
        <f>_xlfn.IFNA(IF(AND(D457=1,M457=1),INDEX(―!$O$17:$P$19,MATCH(9-分岐管理シート!N457-分岐管理シート!O457,―!$P$17:$P$19,0),1),""),"")</f>
        <v/>
      </c>
      <c r="BN457" t="str">
        <f>IF(AE457&lt;2,"",―!$AP$28)</f>
        <v/>
      </c>
      <c r="BO457" t="str">
        <f t="shared" si="43"/>
        <v/>
      </c>
      <c r="BP457" t="str">
        <f t="shared" si="48"/>
        <v/>
      </c>
      <c r="BR457">
        <f t="shared" si="42"/>
        <v>0</v>
      </c>
    </row>
    <row r="458" spans="3:70" x14ac:dyDescent="0.15">
      <c r="C458">
        <v>386</v>
      </c>
      <c r="D458" s="22">
        <f>IF(実施計画様式!D458="",0,IFERROR(VLOOKUP(実施計画様式!D458,―!A:B,2,FALSE),"error"))</f>
        <v>0</v>
      </c>
      <c r="E458">
        <f>IF(実施計画様式!E458="",0,IFERROR(VLOOKUP(実施計画様式!E458,―!$C$40:$D$47,2,FALSE),"error"))</f>
        <v>0</v>
      </c>
      <c r="F458">
        <f>IF(実施計画様式!F458="",0,IFERROR(VLOOKUP(実施計画様式!F458,―!$E$2:$F$2,2,FALSE),"error"))</f>
        <v>0</v>
      </c>
      <c r="G458">
        <f>IFERROR(VLOOKUP(実施計画様式!G458,―!$G$2:$H$2,2,FALSE),0)</f>
        <v>0</v>
      </c>
      <c r="H458">
        <f>IF(実施計画様式!H458="",0,1)</f>
        <v>0</v>
      </c>
      <c r="I458">
        <f>IF(実施計画様式!I458="",0,IFERROR(VLOOKUP(実施計画様式!I458,―!$I$2:$J$2,2,FALSE),"error"))</f>
        <v>0</v>
      </c>
      <c r="J458">
        <f>IF(実施計画様式!J458="",0,1)</f>
        <v>0</v>
      </c>
      <c r="K458">
        <f>IF(実施計画様式!K458="",0,IFERROR(VLOOKUP(実施計画様式!K458,―!K:L,2,FALSE),"error"))</f>
        <v>0</v>
      </c>
      <c r="L458">
        <f>IF(実施計画様式!L458="",0,IFERROR(VLOOKUP(実施計画様式!L458,―!$M$2:$N$2,2,FALSE),"error"))</f>
        <v>0</v>
      </c>
      <c r="M458">
        <f>IFERROR(VLOOKUP(実施計画様式!M458,―!O:P,2,FALSE),0)</f>
        <v>0</v>
      </c>
      <c r="N458">
        <f>IF(実施計画様式!N458="",0,IFERROR(VLOOKUP(実施計画様式!N458,―!$O$1:$P$12,2,FALSE),"error"))</f>
        <v>0</v>
      </c>
      <c r="O458">
        <f>IF(実施計画様式!O458="",0,IFERROR(VLOOKUP(実施計画様式!O458,―!$O$1:$P$12,2,FALSE),"error"))</f>
        <v>0</v>
      </c>
      <c r="P458">
        <f>IF(実施計画様式!P458="",0,IFERROR(VLOOKUP(実施計画様式!P458,―!$O$1:$P$12,2,FALSE),"error"))</f>
        <v>0</v>
      </c>
      <c r="Q458">
        <f>IF(実施計画様式!Q458="",0,1)</f>
        <v>0</v>
      </c>
      <c r="R458" t="s">
        <v>7625</v>
      </c>
      <c r="S458" t="s">
        <v>7625</v>
      </c>
      <c r="T458">
        <f>IF(実施計画様式!T458="",0,1)</f>
        <v>0</v>
      </c>
      <c r="U458">
        <f>IF(実施計画様式!U458="",0,1)</f>
        <v>0</v>
      </c>
      <c r="V458">
        <f>IF(実施計画様式!V458="",0,1)</f>
        <v>0</v>
      </c>
      <c r="W458">
        <f>IF(実施計画様式!W458="",0,1)</f>
        <v>0</v>
      </c>
      <c r="X458">
        <f>IF(実施計画様式!X458="",0,1)</f>
        <v>0</v>
      </c>
      <c r="Y458">
        <f>IF(実施計画様式!Y458="",0,1)</f>
        <v>0</v>
      </c>
      <c r="Z458">
        <f>IF(実施計画様式!Z458="",0,1)</f>
        <v>0</v>
      </c>
      <c r="AA458">
        <f>IF(実施計画様式!AA458="",0,1)</f>
        <v>0</v>
      </c>
      <c r="AB458">
        <f>IF(実施計画様式!AB458="",0,IFERROR(VLOOKUP(実施計画様式!AB458,―!$Q$2:$R$3,2,FALSE),"error"))</f>
        <v>0</v>
      </c>
      <c r="AC458">
        <f>IF(実施計画様式!AC458="",0,IFERROR(VLOOKUP(実施計画様式!AC458,―!$S$2:$T$3,2,FALSE),"error"))</f>
        <v>0</v>
      </c>
      <c r="AD458">
        <f>IF(実施計画様式!AD458="",0,IFERROR(VLOOKUP(実施計画様式!AD458,―!$U$2:$V$3,2,FALSE),"error"))</f>
        <v>0</v>
      </c>
      <c r="AE458">
        <f>IF(実施計画様式!AE458="",0,IFERROR(VLOOKUP(実施計画様式!AE458,―!$W$2:$X$3,2,FALSE),"error"))</f>
        <v>0</v>
      </c>
      <c r="AF458">
        <f>IF(実施計画様式!AF458="",0,IFERROR(VLOOKUP(実施計画様式!AF458,―!$AP$29:$AQ$29,2,FALSE),"error"))</f>
        <v>0</v>
      </c>
      <c r="AG458">
        <f>IF(実施計画様式!AG458="",0,IFERROR(VLOOKUP(実施計画様式!AG458,―!Y:Z,2,FALSE),"error"))</f>
        <v>0</v>
      </c>
      <c r="AH458">
        <f>IF(実施計画様式!AH458="",0,IFERROR(VLOOKUP(実施計画様式!AH458,―!AA:AB,2,FALSE),"error"))</f>
        <v>0</v>
      </c>
      <c r="AI458">
        <f>IF(実施計画様式!AI458="",0,IFERROR(VLOOKUP(実施計画様式!AI458,―!AN:AO,2,FALSE),"error"))</f>
        <v>0</v>
      </c>
      <c r="AJ458">
        <f>IF(実施計画様式!AJ458="",0,IFERROR(VLOOKUP(実施計画様式!AJ458,―!AN:AO,2,FALSE),"error"))</f>
        <v>0</v>
      </c>
      <c r="AK458">
        <f>IF(実施計画様式!AK458="",0,IFERROR(VLOOKUP(実施計画様式!AK458,―!AN:AO,2,FALSE),"error"))</f>
        <v>0</v>
      </c>
      <c r="AL458">
        <f>IF(実施計画様式!AL458="",0,1)</f>
        <v>0</v>
      </c>
      <c r="AM458">
        <f>IF(実施計画様式!AM458="",0,IFERROR(VLOOKUP(実施計画様式!AM458,―!$AP$10:$AQ$23,2,FALSE),"error"))</f>
        <v>0</v>
      </c>
      <c r="AN458">
        <f>IF(実施計画様式!AN458="",0,IFERROR(VLOOKUP(実施計画様式!AN458,―!$AP$39:$AQ$44,2,FALSE),"error"))</f>
        <v>0</v>
      </c>
      <c r="AO458">
        <f>IF(実施計画様式!AO458="",0,IFERROR(VLOOKUP(実施計画様式!AO458,参考資料1_対象分野リスト!$B$2:$C$46,2,FALSE),"error"))</f>
        <v>0</v>
      </c>
      <c r="AP458">
        <f>IF(実施計画様式!AP458="",0,IFERROR(VLOOKUP(実施計画様式!AP458,参考資料1_対象分野リスト!$B$2:$C$46,2,FALSE),"error"))</f>
        <v>0</v>
      </c>
      <c r="AQ458">
        <f>IF(実施計画様式!AQ458="",0,IFERROR(VLOOKUP(実施計画様式!AQ458,参考資料1_対象分野リスト!$B$2:$C$46,2,FALSE),"error"))</f>
        <v>0</v>
      </c>
      <c r="AR458">
        <f>IF(実施計画様式!AR458="",0,IFERROR(VLOOKUP(実施計画様式!AR458,参考資料1_対象分野リスト!$B$2:$C$46,2,FALSE),"error"))</f>
        <v>0</v>
      </c>
      <c r="AS458">
        <f>IF(実施計画様式!AS458="",0,IFERROR(VLOOKUP(実施計画様式!AS458,参考資料1_対象分野リスト!$E$5:$F$35,2,FALSE),"error"))</f>
        <v>0</v>
      </c>
      <c r="BB458">
        <f>IF(実施計画様式!BB458="",0,IFERROR(VLOOKUP(実施計画様式!BB458,―!AK:AL,2,FALSE),"error"))</f>
        <v>0</v>
      </c>
      <c r="BC458" t="str">
        <f t="shared" ref="BC458:BC468" si="49">IF(D458=4,"",IF(D458=8,"",IF(D458=10,"支援開始時期_R7_通常","")))</f>
        <v/>
      </c>
      <c r="BF458">
        <v>99</v>
      </c>
      <c r="BG458" t="str">
        <f t="shared" si="44"/>
        <v/>
      </c>
      <c r="BH458" t="str">
        <f>IF(AG458&gt;0,IF(VLOOKUP($B$62,―!$Y$2:$Z$25,2,FALSE)&lt;分岐管理シート!AG458,"予算化方法","予算化方法_未定なし"),"")</f>
        <v/>
      </c>
      <c r="BI458" t="str">
        <f t="shared" si="45"/>
        <v/>
      </c>
      <c r="BJ458" t="str">
        <f t="shared" si="46"/>
        <v/>
      </c>
      <c r="BK458" t="str">
        <f t="shared" si="47"/>
        <v/>
      </c>
      <c r="BL458" t="str">
        <f>_xlfn.IFNA(IF(AND(D458=1,M458=1),INDEX(―!$O$20:$P$26,MATCH(分岐管理シート!N458*100,―!$P$20:$P$26,0),1),""),"")</f>
        <v/>
      </c>
      <c r="BM458" t="str">
        <f>_xlfn.IFNA(IF(AND(D458=1,M458=1),INDEX(―!$O$17:$P$19,MATCH(9-分岐管理シート!N458-分岐管理シート!O458,―!$P$17:$P$19,0),1),""),"")</f>
        <v/>
      </c>
      <c r="BN458" t="str">
        <f>IF(AE458&lt;2,"",―!$AP$28)</f>
        <v/>
      </c>
      <c r="BO458" t="str">
        <f t="shared" si="43"/>
        <v/>
      </c>
      <c r="BP458" t="str">
        <f t="shared" si="48"/>
        <v/>
      </c>
      <c r="BR458">
        <f t="shared" ref="BR458:BR472" si="50">COUNTIF(D458:BD458,"error")</f>
        <v>0</v>
      </c>
    </row>
    <row r="459" spans="3:70" x14ac:dyDescent="0.15">
      <c r="C459">
        <v>387</v>
      </c>
      <c r="D459" s="22">
        <f>IF(実施計画様式!D459="",0,IFERROR(VLOOKUP(実施計画様式!D459,―!A:B,2,FALSE),"error"))</f>
        <v>0</v>
      </c>
      <c r="E459">
        <f>IF(実施計画様式!E459="",0,IFERROR(VLOOKUP(実施計画様式!E459,―!$C$40:$D$47,2,FALSE),"error"))</f>
        <v>0</v>
      </c>
      <c r="F459">
        <f>IF(実施計画様式!F459="",0,IFERROR(VLOOKUP(実施計画様式!F459,―!$E$2:$F$2,2,FALSE),"error"))</f>
        <v>0</v>
      </c>
      <c r="G459">
        <f>IFERROR(VLOOKUP(実施計画様式!G459,―!$G$2:$H$2,2,FALSE),0)</f>
        <v>0</v>
      </c>
      <c r="H459">
        <f>IF(実施計画様式!H459="",0,1)</f>
        <v>0</v>
      </c>
      <c r="I459">
        <f>IF(実施計画様式!I459="",0,IFERROR(VLOOKUP(実施計画様式!I459,―!$I$2:$J$2,2,FALSE),"error"))</f>
        <v>0</v>
      </c>
      <c r="J459">
        <f>IF(実施計画様式!J459="",0,1)</f>
        <v>0</v>
      </c>
      <c r="K459">
        <f>IF(実施計画様式!K459="",0,IFERROR(VLOOKUP(実施計画様式!K459,―!K:L,2,FALSE),"error"))</f>
        <v>0</v>
      </c>
      <c r="L459">
        <f>IF(実施計画様式!L459="",0,IFERROR(VLOOKUP(実施計画様式!L459,―!$M$2:$N$2,2,FALSE),"error"))</f>
        <v>0</v>
      </c>
      <c r="M459">
        <f>IFERROR(VLOOKUP(実施計画様式!M459,―!O:P,2,FALSE),0)</f>
        <v>0</v>
      </c>
      <c r="N459">
        <f>IF(実施計画様式!N459="",0,IFERROR(VLOOKUP(実施計画様式!N459,―!$O$1:$P$12,2,FALSE),"error"))</f>
        <v>0</v>
      </c>
      <c r="O459">
        <f>IF(実施計画様式!O459="",0,IFERROR(VLOOKUP(実施計画様式!O459,―!$O$1:$P$12,2,FALSE),"error"))</f>
        <v>0</v>
      </c>
      <c r="P459">
        <f>IF(実施計画様式!P459="",0,IFERROR(VLOOKUP(実施計画様式!P459,―!$O$1:$P$12,2,FALSE),"error"))</f>
        <v>0</v>
      </c>
      <c r="Q459">
        <f>IF(実施計画様式!Q459="",0,1)</f>
        <v>0</v>
      </c>
      <c r="R459" t="s">
        <v>7625</v>
      </c>
      <c r="S459" t="s">
        <v>7625</v>
      </c>
      <c r="T459">
        <f>IF(実施計画様式!T459="",0,1)</f>
        <v>0</v>
      </c>
      <c r="U459">
        <f>IF(実施計画様式!U459="",0,1)</f>
        <v>0</v>
      </c>
      <c r="V459">
        <f>IF(実施計画様式!V459="",0,1)</f>
        <v>0</v>
      </c>
      <c r="W459">
        <f>IF(実施計画様式!W459="",0,1)</f>
        <v>0</v>
      </c>
      <c r="X459">
        <f>IF(実施計画様式!X459="",0,1)</f>
        <v>0</v>
      </c>
      <c r="Y459">
        <f>IF(実施計画様式!Y459="",0,1)</f>
        <v>0</v>
      </c>
      <c r="Z459">
        <f>IF(実施計画様式!Z459="",0,1)</f>
        <v>0</v>
      </c>
      <c r="AA459">
        <f>IF(実施計画様式!AA459="",0,1)</f>
        <v>0</v>
      </c>
      <c r="AB459">
        <f>IF(実施計画様式!AB459="",0,IFERROR(VLOOKUP(実施計画様式!AB459,―!$Q$2:$R$3,2,FALSE),"error"))</f>
        <v>0</v>
      </c>
      <c r="AC459">
        <f>IF(実施計画様式!AC459="",0,IFERROR(VLOOKUP(実施計画様式!AC459,―!$S$2:$T$3,2,FALSE),"error"))</f>
        <v>0</v>
      </c>
      <c r="AD459">
        <f>IF(実施計画様式!AD459="",0,IFERROR(VLOOKUP(実施計画様式!AD459,―!$U$2:$V$3,2,FALSE),"error"))</f>
        <v>0</v>
      </c>
      <c r="AE459">
        <f>IF(実施計画様式!AE459="",0,IFERROR(VLOOKUP(実施計画様式!AE459,―!$W$2:$X$3,2,FALSE),"error"))</f>
        <v>0</v>
      </c>
      <c r="AF459">
        <f>IF(実施計画様式!AF459="",0,IFERROR(VLOOKUP(実施計画様式!AF459,―!$AP$29:$AQ$29,2,FALSE),"error"))</f>
        <v>0</v>
      </c>
      <c r="AG459">
        <f>IF(実施計画様式!AG459="",0,IFERROR(VLOOKUP(実施計画様式!AG459,―!Y:Z,2,FALSE),"error"))</f>
        <v>0</v>
      </c>
      <c r="AH459">
        <f>IF(実施計画様式!AH459="",0,IFERROR(VLOOKUP(実施計画様式!AH459,―!AA:AB,2,FALSE),"error"))</f>
        <v>0</v>
      </c>
      <c r="AI459">
        <f>IF(実施計画様式!AI459="",0,IFERROR(VLOOKUP(実施計画様式!AI459,―!AN:AO,2,FALSE),"error"))</f>
        <v>0</v>
      </c>
      <c r="AJ459">
        <f>IF(実施計画様式!AJ459="",0,IFERROR(VLOOKUP(実施計画様式!AJ459,―!AN:AO,2,FALSE),"error"))</f>
        <v>0</v>
      </c>
      <c r="AK459">
        <f>IF(実施計画様式!AK459="",0,IFERROR(VLOOKUP(実施計画様式!AK459,―!AN:AO,2,FALSE),"error"))</f>
        <v>0</v>
      </c>
      <c r="AL459">
        <f>IF(実施計画様式!AL459="",0,1)</f>
        <v>0</v>
      </c>
      <c r="AM459">
        <f>IF(実施計画様式!AM459="",0,IFERROR(VLOOKUP(実施計画様式!AM459,―!$AP$10:$AQ$23,2,FALSE),"error"))</f>
        <v>0</v>
      </c>
      <c r="AN459">
        <f>IF(実施計画様式!AN459="",0,IFERROR(VLOOKUP(実施計画様式!AN459,―!$AP$39:$AQ$44,2,FALSE),"error"))</f>
        <v>0</v>
      </c>
      <c r="AO459">
        <f>IF(実施計画様式!AO459="",0,IFERROR(VLOOKUP(実施計画様式!AO459,参考資料1_対象分野リスト!$B$2:$C$46,2,FALSE),"error"))</f>
        <v>0</v>
      </c>
      <c r="AP459">
        <f>IF(実施計画様式!AP459="",0,IFERROR(VLOOKUP(実施計画様式!AP459,参考資料1_対象分野リスト!$B$2:$C$46,2,FALSE),"error"))</f>
        <v>0</v>
      </c>
      <c r="AQ459">
        <f>IF(実施計画様式!AQ459="",0,IFERROR(VLOOKUP(実施計画様式!AQ459,参考資料1_対象分野リスト!$B$2:$C$46,2,FALSE),"error"))</f>
        <v>0</v>
      </c>
      <c r="AR459">
        <f>IF(実施計画様式!AR459="",0,IFERROR(VLOOKUP(実施計画様式!AR459,参考資料1_対象分野リスト!$B$2:$C$46,2,FALSE),"error"))</f>
        <v>0</v>
      </c>
      <c r="AS459">
        <f>IF(実施計画様式!AS459="",0,IFERROR(VLOOKUP(実施計画様式!AS459,参考資料1_対象分野リスト!$E$5:$F$35,2,FALSE),"error"))</f>
        <v>0</v>
      </c>
      <c r="BB459">
        <f>IF(実施計画様式!BB459="",0,IFERROR(VLOOKUP(実施計画様式!BB459,―!AK:AL,2,FALSE),"error"))</f>
        <v>0</v>
      </c>
      <c r="BC459" t="str">
        <f t="shared" si="49"/>
        <v/>
      </c>
      <c r="BF459">
        <v>99</v>
      </c>
      <c r="BG459" t="str">
        <f t="shared" si="44"/>
        <v/>
      </c>
      <c r="BH459" t="str">
        <f>IF(AG459&gt;0,IF(VLOOKUP($B$62,―!$Y$2:$Z$25,2,FALSE)&lt;分岐管理シート!AG459,"予算化方法","予算化方法_未定なし"),"")</f>
        <v/>
      </c>
      <c r="BI459" t="str">
        <f t="shared" si="45"/>
        <v/>
      </c>
      <c r="BJ459" t="str">
        <f t="shared" si="46"/>
        <v/>
      </c>
      <c r="BK459" t="str">
        <f t="shared" si="47"/>
        <v/>
      </c>
      <c r="BL459" t="str">
        <f>_xlfn.IFNA(IF(AND(D459=1,M459=1),INDEX(―!$O$20:$P$26,MATCH(分岐管理シート!N459*100,―!$P$20:$P$26,0),1),""),"")</f>
        <v/>
      </c>
      <c r="BM459" t="str">
        <f>_xlfn.IFNA(IF(AND(D459=1,M459=1),INDEX(―!$O$17:$P$19,MATCH(9-分岐管理シート!N459-分岐管理シート!O459,―!$P$17:$P$19,0),1),""),"")</f>
        <v/>
      </c>
      <c r="BN459" t="str">
        <f>IF(AE459&lt;2,"",―!$AP$28)</f>
        <v/>
      </c>
      <c r="BO459" t="str">
        <f t="shared" ref="BO459:BO472" si="51">IF(AND(D459&lt;3,D459&gt;0),"対象分野_R7・R8補正","")</f>
        <v/>
      </c>
      <c r="BP459" t="str">
        <f t="shared" si="48"/>
        <v/>
      </c>
      <c r="BR459">
        <f t="shared" si="50"/>
        <v>0</v>
      </c>
    </row>
    <row r="460" spans="3:70" x14ac:dyDescent="0.15">
      <c r="C460">
        <v>388</v>
      </c>
      <c r="D460" s="22">
        <f>IF(実施計画様式!D460="",0,IFERROR(VLOOKUP(実施計画様式!D460,―!A:B,2,FALSE),"error"))</f>
        <v>0</v>
      </c>
      <c r="E460">
        <f>IF(実施計画様式!E460="",0,IFERROR(VLOOKUP(実施計画様式!E460,―!$C$40:$D$47,2,FALSE),"error"))</f>
        <v>0</v>
      </c>
      <c r="F460">
        <f>IF(実施計画様式!F460="",0,IFERROR(VLOOKUP(実施計画様式!F460,―!$E$2:$F$2,2,FALSE),"error"))</f>
        <v>0</v>
      </c>
      <c r="G460">
        <f>IFERROR(VLOOKUP(実施計画様式!G460,―!$G$2:$H$2,2,FALSE),0)</f>
        <v>0</v>
      </c>
      <c r="H460">
        <f>IF(実施計画様式!H460="",0,1)</f>
        <v>0</v>
      </c>
      <c r="I460">
        <f>IF(実施計画様式!I460="",0,IFERROR(VLOOKUP(実施計画様式!I460,―!$I$2:$J$2,2,FALSE),"error"))</f>
        <v>0</v>
      </c>
      <c r="J460">
        <f>IF(実施計画様式!J460="",0,1)</f>
        <v>0</v>
      </c>
      <c r="K460">
        <f>IF(実施計画様式!K460="",0,IFERROR(VLOOKUP(実施計画様式!K460,―!K:L,2,FALSE),"error"))</f>
        <v>0</v>
      </c>
      <c r="L460">
        <f>IF(実施計画様式!L460="",0,IFERROR(VLOOKUP(実施計画様式!L460,―!$M$2:$N$2,2,FALSE),"error"))</f>
        <v>0</v>
      </c>
      <c r="M460">
        <f>IFERROR(VLOOKUP(実施計画様式!M460,―!O:P,2,FALSE),0)</f>
        <v>0</v>
      </c>
      <c r="N460">
        <f>IF(実施計画様式!N460="",0,IFERROR(VLOOKUP(実施計画様式!N460,―!$O$1:$P$12,2,FALSE),"error"))</f>
        <v>0</v>
      </c>
      <c r="O460">
        <f>IF(実施計画様式!O460="",0,IFERROR(VLOOKUP(実施計画様式!O460,―!$O$1:$P$12,2,FALSE),"error"))</f>
        <v>0</v>
      </c>
      <c r="P460">
        <f>IF(実施計画様式!P460="",0,IFERROR(VLOOKUP(実施計画様式!P460,―!$O$1:$P$12,2,FALSE),"error"))</f>
        <v>0</v>
      </c>
      <c r="Q460">
        <f>IF(実施計画様式!Q460="",0,1)</f>
        <v>0</v>
      </c>
      <c r="R460" t="s">
        <v>7625</v>
      </c>
      <c r="S460" t="s">
        <v>7625</v>
      </c>
      <c r="T460">
        <f>IF(実施計画様式!T460="",0,1)</f>
        <v>0</v>
      </c>
      <c r="U460">
        <f>IF(実施計画様式!U460="",0,1)</f>
        <v>0</v>
      </c>
      <c r="V460">
        <f>IF(実施計画様式!V460="",0,1)</f>
        <v>0</v>
      </c>
      <c r="W460">
        <f>IF(実施計画様式!W460="",0,1)</f>
        <v>0</v>
      </c>
      <c r="X460">
        <f>IF(実施計画様式!X460="",0,1)</f>
        <v>0</v>
      </c>
      <c r="Y460">
        <f>IF(実施計画様式!Y460="",0,1)</f>
        <v>0</v>
      </c>
      <c r="Z460">
        <f>IF(実施計画様式!Z460="",0,1)</f>
        <v>0</v>
      </c>
      <c r="AA460">
        <f>IF(実施計画様式!AA460="",0,1)</f>
        <v>0</v>
      </c>
      <c r="AB460">
        <f>IF(実施計画様式!AB460="",0,IFERROR(VLOOKUP(実施計画様式!AB460,―!$Q$2:$R$3,2,FALSE),"error"))</f>
        <v>0</v>
      </c>
      <c r="AC460">
        <f>IF(実施計画様式!AC460="",0,IFERROR(VLOOKUP(実施計画様式!AC460,―!$S$2:$T$3,2,FALSE),"error"))</f>
        <v>0</v>
      </c>
      <c r="AD460">
        <f>IF(実施計画様式!AD460="",0,IFERROR(VLOOKUP(実施計画様式!AD460,―!$U$2:$V$3,2,FALSE),"error"))</f>
        <v>0</v>
      </c>
      <c r="AE460">
        <f>IF(実施計画様式!AE460="",0,IFERROR(VLOOKUP(実施計画様式!AE460,―!$W$2:$X$3,2,FALSE),"error"))</f>
        <v>0</v>
      </c>
      <c r="AF460">
        <f>IF(実施計画様式!AF460="",0,IFERROR(VLOOKUP(実施計画様式!AF460,―!$AP$29:$AQ$29,2,FALSE),"error"))</f>
        <v>0</v>
      </c>
      <c r="AG460">
        <f>IF(実施計画様式!AG460="",0,IFERROR(VLOOKUP(実施計画様式!AG460,―!Y:Z,2,FALSE),"error"))</f>
        <v>0</v>
      </c>
      <c r="AH460">
        <f>IF(実施計画様式!AH460="",0,IFERROR(VLOOKUP(実施計画様式!AH460,―!AA:AB,2,FALSE),"error"))</f>
        <v>0</v>
      </c>
      <c r="AI460">
        <f>IF(実施計画様式!AI460="",0,IFERROR(VLOOKUP(実施計画様式!AI460,―!AN:AO,2,FALSE),"error"))</f>
        <v>0</v>
      </c>
      <c r="AJ460">
        <f>IF(実施計画様式!AJ460="",0,IFERROR(VLOOKUP(実施計画様式!AJ460,―!AN:AO,2,FALSE),"error"))</f>
        <v>0</v>
      </c>
      <c r="AK460">
        <f>IF(実施計画様式!AK460="",0,IFERROR(VLOOKUP(実施計画様式!AK460,―!AN:AO,2,FALSE),"error"))</f>
        <v>0</v>
      </c>
      <c r="AL460">
        <f>IF(実施計画様式!AL460="",0,1)</f>
        <v>0</v>
      </c>
      <c r="AM460">
        <f>IF(実施計画様式!AM460="",0,IFERROR(VLOOKUP(実施計画様式!AM460,―!$AP$10:$AQ$23,2,FALSE),"error"))</f>
        <v>0</v>
      </c>
      <c r="AN460">
        <f>IF(実施計画様式!AN460="",0,IFERROR(VLOOKUP(実施計画様式!AN460,―!$AP$39:$AQ$44,2,FALSE),"error"))</f>
        <v>0</v>
      </c>
      <c r="AO460">
        <f>IF(実施計画様式!AO460="",0,IFERROR(VLOOKUP(実施計画様式!AO460,参考資料1_対象分野リスト!$B$2:$C$46,2,FALSE),"error"))</f>
        <v>0</v>
      </c>
      <c r="AP460">
        <f>IF(実施計画様式!AP460="",0,IFERROR(VLOOKUP(実施計画様式!AP460,参考資料1_対象分野リスト!$B$2:$C$46,2,FALSE),"error"))</f>
        <v>0</v>
      </c>
      <c r="AQ460">
        <f>IF(実施計画様式!AQ460="",0,IFERROR(VLOOKUP(実施計画様式!AQ460,参考資料1_対象分野リスト!$B$2:$C$46,2,FALSE),"error"))</f>
        <v>0</v>
      </c>
      <c r="AR460">
        <f>IF(実施計画様式!AR460="",0,IFERROR(VLOOKUP(実施計画様式!AR460,参考資料1_対象分野リスト!$B$2:$C$46,2,FALSE),"error"))</f>
        <v>0</v>
      </c>
      <c r="AS460">
        <f>IF(実施計画様式!AS460="",0,IFERROR(VLOOKUP(実施計画様式!AS460,参考資料1_対象分野リスト!$E$5:$F$35,2,FALSE),"error"))</f>
        <v>0</v>
      </c>
      <c r="BB460">
        <f>IF(実施計画様式!BB460="",0,IFERROR(VLOOKUP(実施計画様式!BB460,―!AK:AL,2,FALSE),"error"))</f>
        <v>0</v>
      </c>
      <c r="BC460" t="str">
        <f t="shared" si="49"/>
        <v/>
      </c>
      <c r="BF460">
        <v>99</v>
      </c>
      <c r="BG460" t="str">
        <f t="shared" ref="BG460:BG472" si="52">IF(D460=1,"予算化時期_R7補正",IF(D460&gt;1,"予算化時期_R8",""))</f>
        <v/>
      </c>
      <c r="BH460" t="str">
        <f>IF(AG460&gt;0,IF(VLOOKUP($B$62,―!$Y$2:$Z$25,2,FALSE)&lt;分岐管理シート!AG460,"予算化方法","予算化方法_未定なし"),"")</f>
        <v/>
      </c>
      <c r="BI460" t="str">
        <f t="shared" ref="BI460:BI472" si="53">IF(D460=1,"予算区分_R8_通常",IF(D460&gt;1,"予算区分_R8_のみ",""))</f>
        <v/>
      </c>
      <c r="BJ460" t="str">
        <f t="shared" ref="BJ460:BJ472" si="54">IF(D460=1,"経済対策との関係_R7補正",IF(D460=2,"経済対策との関係_R8補正",""))</f>
        <v/>
      </c>
      <c r="BK460" t="str">
        <f t="shared" ref="BK460:BK472" si="55">IF(D460=1,"種類_推奨事業メニュー_R7補正",IF(D460=2,"種類_推奨事業メニュー_R8補正",""))</f>
        <v/>
      </c>
      <c r="BL460" t="str">
        <f>_xlfn.IFNA(IF(AND(D460=1,M460=1),INDEX(―!$O$20:$P$26,MATCH(分岐管理シート!N460*100,―!$P$20:$P$26,0),1),""),"")</f>
        <v/>
      </c>
      <c r="BM460" t="str">
        <f>_xlfn.IFNA(IF(AND(D460=1,M460=1),INDEX(―!$O$17:$P$19,MATCH(9-分岐管理シート!N460-分岐管理シート!O460,―!$P$17:$P$19,0),1),""),"")</f>
        <v/>
      </c>
      <c r="BN460" t="str">
        <f>IF(AE460&lt;2,"",―!$AP$28)</f>
        <v/>
      </c>
      <c r="BO460" t="str">
        <f t="shared" si="51"/>
        <v/>
      </c>
      <c r="BP460" t="str">
        <f t="shared" ref="BP460:BP472" si="56">IF(AND(SUM(AN460:AQ460)&gt;=181,SUM(AN460:AQ460)&lt;=936),"農林水産・食品分野の細分化項目",IF(SUM(AN460:AQ460)&gt;936,"中小企業・小規模事業者の賃上げ環境整備の細分化項目",""))</f>
        <v/>
      </c>
      <c r="BR460">
        <f t="shared" si="50"/>
        <v>0</v>
      </c>
    </row>
    <row r="461" spans="3:70" x14ac:dyDescent="0.15">
      <c r="C461">
        <v>389</v>
      </c>
      <c r="D461" s="22">
        <f>IF(実施計画様式!D461="",0,IFERROR(VLOOKUP(実施計画様式!D461,―!A:B,2,FALSE),"error"))</f>
        <v>0</v>
      </c>
      <c r="E461">
        <f>IF(実施計画様式!E461="",0,IFERROR(VLOOKUP(実施計画様式!E461,―!$C$40:$D$47,2,FALSE),"error"))</f>
        <v>0</v>
      </c>
      <c r="F461">
        <f>IF(実施計画様式!F461="",0,IFERROR(VLOOKUP(実施計画様式!F461,―!$E$2:$F$2,2,FALSE),"error"))</f>
        <v>0</v>
      </c>
      <c r="G461">
        <f>IFERROR(VLOOKUP(実施計画様式!G461,―!$G$2:$H$2,2,FALSE),0)</f>
        <v>0</v>
      </c>
      <c r="H461">
        <f>IF(実施計画様式!H461="",0,1)</f>
        <v>0</v>
      </c>
      <c r="I461">
        <f>IF(実施計画様式!I461="",0,IFERROR(VLOOKUP(実施計画様式!I461,―!$I$2:$J$2,2,FALSE),"error"))</f>
        <v>0</v>
      </c>
      <c r="J461">
        <f>IF(実施計画様式!J461="",0,1)</f>
        <v>0</v>
      </c>
      <c r="K461">
        <f>IF(実施計画様式!K461="",0,IFERROR(VLOOKUP(実施計画様式!K461,―!K:L,2,FALSE),"error"))</f>
        <v>0</v>
      </c>
      <c r="L461">
        <f>IF(実施計画様式!L461="",0,IFERROR(VLOOKUP(実施計画様式!L461,―!$M$2:$N$2,2,FALSE),"error"))</f>
        <v>0</v>
      </c>
      <c r="M461">
        <f>IFERROR(VLOOKUP(実施計画様式!M461,―!O:P,2,FALSE),0)</f>
        <v>0</v>
      </c>
      <c r="N461">
        <f>IF(実施計画様式!N461="",0,IFERROR(VLOOKUP(実施計画様式!N461,―!$O$1:$P$12,2,FALSE),"error"))</f>
        <v>0</v>
      </c>
      <c r="O461">
        <f>IF(実施計画様式!O461="",0,IFERROR(VLOOKUP(実施計画様式!O461,―!$O$1:$P$12,2,FALSE),"error"))</f>
        <v>0</v>
      </c>
      <c r="P461">
        <f>IF(実施計画様式!P461="",0,IFERROR(VLOOKUP(実施計画様式!P461,―!$O$1:$P$12,2,FALSE),"error"))</f>
        <v>0</v>
      </c>
      <c r="Q461">
        <f>IF(実施計画様式!Q461="",0,1)</f>
        <v>0</v>
      </c>
      <c r="R461" t="s">
        <v>7625</v>
      </c>
      <c r="S461" t="s">
        <v>7625</v>
      </c>
      <c r="T461">
        <f>IF(実施計画様式!T461="",0,1)</f>
        <v>0</v>
      </c>
      <c r="U461">
        <f>IF(実施計画様式!U461="",0,1)</f>
        <v>0</v>
      </c>
      <c r="V461">
        <f>IF(実施計画様式!V461="",0,1)</f>
        <v>0</v>
      </c>
      <c r="W461">
        <f>IF(実施計画様式!W461="",0,1)</f>
        <v>0</v>
      </c>
      <c r="X461">
        <f>IF(実施計画様式!X461="",0,1)</f>
        <v>0</v>
      </c>
      <c r="Y461">
        <f>IF(実施計画様式!Y461="",0,1)</f>
        <v>0</v>
      </c>
      <c r="Z461">
        <f>IF(実施計画様式!Z461="",0,1)</f>
        <v>0</v>
      </c>
      <c r="AA461">
        <f>IF(実施計画様式!AA461="",0,1)</f>
        <v>0</v>
      </c>
      <c r="AB461">
        <f>IF(実施計画様式!AB461="",0,IFERROR(VLOOKUP(実施計画様式!AB461,―!$Q$2:$R$3,2,FALSE),"error"))</f>
        <v>0</v>
      </c>
      <c r="AC461">
        <f>IF(実施計画様式!AC461="",0,IFERROR(VLOOKUP(実施計画様式!AC461,―!$S$2:$T$3,2,FALSE),"error"))</f>
        <v>0</v>
      </c>
      <c r="AD461">
        <f>IF(実施計画様式!AD461="",0,IFERROR(VLOOKUP(実施計画様式!AD461,―!$U$2:$V$3,2,FALSE),"error"))</f>
        <v>0</v>
      </c>
      <c r="AE461">
        <f>IF(実施計画様式!AE461="",0,IFERROR(VLOOKUP(実施計画様式!AE461,―!$W$2:$X$3,2,FALSE),"error"))</f>
        <v>0</v>
      </c>
      <c r="AF461">
        <f>IF(実施計画様式!AF461="",0,IFERROR(VLOOKUP(実施計画様式!AF461,―!$AP$29:$AQ$29,2,FALSE),"error"))</f>
        <v>0</v>
      </c>
      <c r="AG461">
        <f>IF(実施計画様式!AG461="",0,IFERROR(VLOOKUP(実施計画様式!AG461,―!Y:Z,2,FALSE),"error"))</f>
        <v>0</v>
      </c>
      <c r="AH461">
        <f>IF(実施計画様式!AH461="",0,IFERROR(VLOOKUP(実施計画様式!AH461,―!AA:AB,2,FALSE),"error"))</f>
        <v>0</v>
      </c>
      <c r="AI461">
        <f>IF(実施計画様式!AI461="",0,IFERROR(VLOOKUP(実施計画様式!AI461,―!AN:AO,2,FALSE),"error"))</f>
        <v>0</v>
      </c>
      <c r="AJ461">
        <f>IF(実施計画様式!AJ461="",0,IFERROR(VLOOKUP(実施計画様式!AJ461,―!AN:AO,2,FALSE),"error"))</f>
        <v>0</v>
      </c>
      <c r="AK461">
        <f>IF(実施計画様式!AK461="",0,IFERROR(VLOOKUP(実施計画様式!AK461,―!AN:AO,2,FALSE),"error"))</f>
        <v>0</v>
      </c>
      <c r="AL461">
        <f>IF(実施計画様式!AL461="",0,1)</f>
        <v>0</v>
      </c>
      <c r="AM461">
        <f>IF(実施計画様式!AM461="",0,IFERROR(VLOOKUP(実施計画様式!AM461,―!$AP$10:$AQ$23,2,FALSE),"error"))</f>
        <v>0</v>
      </c>
      <c r="AN461">
        <f>IF(実施計画様式!AN461="",0,IFERROR(VLOOKUP(実施計画様式!AN461,―!$AP$39:$AQ$44,2,FALSE),"error"))</f>
        <v>0</v>
      </c>
      <c r="AO461">
        <f>IF(実施計画様式!AO461="",0,IFERROR(VLOOKUP(実施計画様式!AO461,参考資料1_対象分野リスト!$B$2:$C$46,2,FALSE),"error"))</f>
        <v>0</v>
      </c>
      <c r="AP461">
        <f>IF(実施計画様式!AP461="",0,IFERROR(VLOOKUP(実施計画様式!AP461,参考資料1_対象分野リスト!$B$2:$C$46,2,FALSE),"error"))</f>
        <v>0</v>
      </c>
      <c r="AQ461">
        <f>IF(実施計画様式!AQ461="",0,IFERROR(VLOOKUP(実施計画様式!AQ461,参考資料1_対象分野リスト!$B$2:$C$46,2,FALSE),"error"))</f>
        <v>0</v>
      </c>
      <c r="AR461">
        <f>IF(実施計画様式!AR461="",0,IFERROR(VLOOKUP(実施計画様式!AR461,参考資料1_対象分野リスト!$B$2:$C$46,2,FALSE),"error"))</f>
        <v>0</v>
      </c>
      <c r="AS461">
        <f>IF(実施計画様式!AS461="",0,IFERROR(VLOOKUP(実施計画様式!AS461,参考資料1_対象分野リスト!$E$5:$F$35,2,FALSE),"error"))</f>
        <v>0</v>
      </c>
      <c r="BB461">
        <f>IF(実施計画様式!BB461="",0,IFERROR(VLOOKUP(実施計画様式!BB461,―!AK:AL,2,FALSE),"error"))</f>
        <v>0</v>
      </c>
      <c r="BC461" t="str">
        <f t="shared" si="49"/>
        <v/>
      </c>
      <c r="BF461">
        <v>99</v>
      </c>
      <c r="BG461" t="str">
        <f t="shared" si="52"/>
        <v/>
      </c>
      <c r="BH461" t="str">
        <f>IF(AG461&gt;0,IF(VLOOKUP($B$62,―!$Y$2:$Z$25,2,FALSE)&lt;分岐管理シート!AG461,"予算化方法","予算化方法_未定なし"),"")</f>
        <v/>
      </c>
      <c r="BI461" t="str">
        <f t="shared" si="53"/>
        <v/>
      </c>
      <c r="BJ461" t="str">
        <f t="shared" si="54"/>
        <v/>
      </c>
      <c r="BK461" t="str">
        <f t="shared" si="55"/>
        <v/>
      </c>
      <c r="BL461" t="str">
        <f>_xlfn.IFNA(IF(AND(D461=1,M461=1),INDEX(―!$O$20:$P$26,MATCH(分岐管理シート!N461*100,―!$P$20:$P$26,0),1),""),"")</f>
        <v/>
      </c>
      <c r="BM461" t="str">
        <f>_xlfn.IFNA(IF(AND(D461=1,M461=1),INDEX(―!$O$17:$P$19,MATCH(9-分岐管理シート!N461-分岐管理シート!O461,―!$P$17:$P$19,0),1),""),"")</f>
        <v/>
      </c>
      <c r="BN461" t="str">
        <f>IF(AE461&lt;2,"",―!$AP$28)</f>
        <v/>
      </c>
      <c r="BO461" t="str">
        <f t="shared" si="51"/>
        <v/>
      </c>
      <c r="BP461" t="str">
        <f t="shared" si="56"/>
        <v/>
      </c>
      <c r="BR461">
        <f t="shared" si="50"/>
        <v>0</v>
      </c>
    </row>
    <row r="462" spans="3:70" x14ac:dyDescent="0.15">
      <c r="C462">
        <v>390</v>
      </c>
      <c r="D462" s="22">
        <f>IF(実施計画様式!D462="",0,IFERROR(VLOOKUP(実施計画様式!D462,―!A:B,2,FALSE),"error"))</f>
        <v>0</v>
      </c>
      <c r="E462">
        <f>IF(実施計画様式!E462="",0,IFERROR(VLOOKUP(実施計画様式!E462,―!$C$40:$D$47,2,FALSE),"error"))</f>
        <v>0</v>
      </c>
      <c r="F462">
        <f>IF(実施計画様式!F462="",0,IFERROR(VLOOKUP(実施計画様式!F462,―!$E$2:$F$2,2,FALSE),"error"))</f>
        <v>0</v>
      </c>
      <c r="G462">
        <f>IFERROR(VLOOKUP(実施計画様式!G462,―!$G$2:$H$2,2,FALSE),0)</f>
        <v>0</v>
      </c>
      <c r="H462">
        <f>IF(実施計画様式!H462="",0,1)</f>
        <v>0</v>
      </c>
      <c r="I462">
        <f>IF(実施計画様式!I462="",0,IFERROR(VLOOKUP(実施計画様式!I462,―!$I$2:$J$2,2,FALSE),"error"))</f>
        <v>0</v>
      </c>
      <c r="J462">
        <f>IF(実施計画様式!J462="",0,1)</f>
        <v>0</v>
      </c>
      <c r="K462">
        <f>IF(実施計画様式!K462="",0,IFERROR(VLOOKUP(実施計画様式!K462,―!K:L,2,FALSE),"error"))</f>
        <v>0</v>
      </c>
      <c r="L462">
        <f>IF(実施計画様式!L462="",0,IFERROR(VLOOKUP(実施計画様式!L462,―!$M$2:$N$2,2,FALSE),"error"))</f>
        <v>0</v>
      </c>
      <c r="M462">
        <f>IFERROR(VLOOKUP(実施計画様式!M462,―!O:P,2,FALSE),0)</f>
        <v>0</v>
      </c>
      <c r="N462">
        <f>IF(実施計画様式!N462="",0,IFERROR(VLOOKUP(実施計画様式!N462,―!$O$1:$P$12,2,FALSE),"error"))</f>
        <v>0</v>
      </c>
      <c r="O462">
        <f>IF(実施計画様式!O462="",0,IFERROR(VLOOKUP(実施計画様式!O462,―!$O$1:$P$12,2,FALSE),"error"))</f>
        <v>0</v>
      </c>
      <c r="P462">
        <f>IF(実施計画様式!P462="",0,IFERROR(VLOOKUP(実施計画様式!P462,―!$O$1:$P$12,2,FALSE),"error"))</f>
        <v>0</v>
      </c>
      <c r="Q462">
        <f>IF(実施計画様式!Q462="",0,1)</f>
        <v>0</v>
      </c>
      <c r="R462" t="s">
        <v>7625</v>
      </c>
      <c r="S462" t="s">
        <v>7625</v>
      </c>
      <c r="T462">
        <f>IF(実施計画様式!T462="",0,1)</f>
        <v>0</v>
      </c>
      <c r="U462">
        <f>IF(実施計画様式!U462="",0,1)</f>
        <v>0</v>
      </c>
      <c r="V462">
        <f>IF(実施計画様式!V462="",0,1)</f>
        <v>0</v>
      </c>
      <c r="W462">
        <f>IF(実施計画様式!W462="",0,1)</f>
        <v>0</v>
      </c>
      <c r="X462">
        <f>IF(実施計画様式!X462="",0,1)</f>
        <v>0</v>
      </c>
      <c r="Y462">
        <f>IF(実施計画様式!Y462="",0,1)</f>
        <v>0</v>
      </c>
      <c r="Z462">
        <f>IF(実施計画様式!Z462="",0,1)</f>
        <v>0</v>
      </c>
      <c r="AA462">
        <f>IF(実施計画様式!AA462="",0,1)</f>
        <v>0</v>
      </c>
      <c r="AB462">
        <f>IF(実施計画様式!AB462="",0,IFERROR(VLOOKUP(実施計画様式!AB462,―!$Q$2:$R$3,2,FALSE),"error"))</f>
        <v>0</v>
      </c>
      <c r="AC462">
        <f>IF(実施計画様式!AC462="",0,IFERROR(VLOOKUP(実施計画様式!AC462,―!$S$2:$T$3,2,FALSE),"error"))</f>
        <v>0</v>
      </c>
      <c r="AD462">
        <f>IF(実施計画様式!AD462="",0,IFERROR(VLOOKUP(実施計画様式!AD462,―!$U$2:$V$3,2,FALSE),"error"))</f>
        <v>0</v>
      </c>
      <c r="AE462">
        <f>IF(実施計画様式!AE462="",0,IFERROR(VLOOKUP(実施計画様式!AE462,―!$W$2:$X$3,2,FALSE),"error"))</f>
        <v>0</v>
      </c>
      <c r="AF462">
        <f>IF(実施計画様式!AF462="",0,IFERROR(VLOOKUP(実施計画様式!AF462,―!$AP$29:$AQ$29,2,FALSE),"error"))</f>
        <v>0</v>
      </c>
      <c r="AG462">
        <f>IF(実施計画様式!AG462="",0,IFERROR(VLOOKUP(実施計画様式!AG462,―!Y:Z,2,FALSE),"error"))</f>
        <v>0</v>
      </c>
      <c r="AH462">
        <f>IF(実施計画様式!AH462="",0,IFERROR(VLOOKUP(実施計画様式!AH462,―!AA:AB,2,FALSE),"error"))</f>
        <v>0</v>
      </c>
      <c r="AI462">
        <f>IF(実施計画様式!AI462="",0,IFERROR(VLOOKUP(実施計画様式!AI462,―!AN:AO,2,FALSE),"error"))</f>
        <v>0</v>
      </c>
      <c r="AJ462">
        <f>IF(実施計画様式!AJ462="",0,IFERROR(VLOOKUP(実施計画様式!AJ462,―!AN:AO,2,FALSE),"error"))</f>
        <v>0</v>
      </c>
      <c r="AK462">
        <f>IF(実施計画様式!AK462="",0,IFERROR(VLOOKUP(実施計画様式!AK462,―!AN:AO,2,FALSE),"error"))</f>
        <v>0</v>
      </c>
      <c r="AL462">
        <f>IF(実施計画様式!AL462="",0,1)</f>
        <v>0</v>
      </c>
      <c r="AM462">
        <f>IF(実施計画様式!AM462="",0,IFERROR(VLOOKUP(実施計画様式!AM462,―!$AP$10:$AQ$23,2,FALSE),"error"))</f>
        <v>0</v>
      </c>
      <c r="AN462">
        <f>IF(実施計画様式!AN462="",0,IFERROR(VLOOKUP(実施計画様式!AN462,―!$AP$39:$AQ$44,2,FALSE),"error"))</f>
        <v>0</v>
      </c>
      <c r="AO462">
        <f>IF(実施計画様式!AO462="",0,IFERROR(VLOOKUP(実施計画様式!AO462,参考資料1_対象分野リスト!$B$2:$C$46,2,FALSE),"error"))</f>
        <v>0</v>
      </c>
      <c r="AP462">
        <f>IF(実施計画様式!AP462="",0,IFERROR(VLOOKUP(実施計画様式!AP462,参考資料1_対象分野リスト!$B$2:$C$46,2,FALSE),"error"))</f>
        <v>0</v>
      </c>
      <c r="AQ462">
        <f>IF(実施計画様式!AQ462="",0,IFERROR(VLOOKUP(実施計画様式!AQ462,参考資料1_対象分野リスト!$B$2:$C$46,2,FALSE),"error"))</f>
        <v>0</v>
      </c>
      <c r="AR462">
        <f>IF(実施計画様式!AR462="",0,IFERROR(VLOOKUP(実施計画様式!AR462,参考資料1_対象分野リスト!$B$2:$C$46,2,FALSE),"error"))</f>
        <v>0</v>
      </c>
      <c r="AS462">
        <f>IF(実施計画様式!AS462="",0,IFERROR(VLOOKUP(実施計画様式!AS462,参考資料1_対象分野リスト!$E$5:$F$35,2,FALSE),"error"))</f>
        <v>0</v>
      </c>
      <c r="BB462">
        <f>IF(実施計画様式!BB462="",0,IFERROR(VLOOKUP(実施計画様式!BB462,―!AK:AL,2,FALSE),"error"))</f>
        <v>0</v>
      </c>
      <c r="BC462" t="str">
        <f t="shared" si="49"/>
        <v/>
      </c>
      <c r="BF462">
        <v>99</v>
      </c>
      <c r="BG462" t="str">
        <f t="shared" si="52"/>
        <v/>
      </c>
      <c r="BH462" t="str">
        <f>IF(AG462&gt;0,IF(VLOOKUP($B$62,―!$Y$2:$Z$25,2,FALSE)&lt;分岐管理シート!AG462,"予算化方法","予算化方法_未定なし"),"")</f>
        <v/>
      </c>
      <c r="BI462" t="str">
        <f t="shared" si="53"/>
        <v/>
      </c>
      <c r="BJ462" t="str">
        <f t="shared" si="54"/>
        <v/>
      </c>
      <c r="BK462" t="str">
        <f t="shared" si="55"/>
        <v/>
      </c>
      <c r="BL462" t="str">
        <f>_xlfn.IFNA(IF(AND(D462=1,M462=1),INDEX(―!$O$20:$P$26,MATCH(分岐管理シート!N462*100,―!$P$20:$P$26,0),1),""),"")</f>
        <v/>
      </c>
      <c r="BM462" t="str">
        <f>_xlfn.IFNA(IF(AND(D462=1,M462=1),INDEX(―!$O$17:$P$19,MATCH(9-分岐管理シート!N462-分岐管理シート!O462,―!$P$17:$P$19,0),1),""),"")</f>
        <v/>
      </c>
      <c r="BN462" t="str">
        <f>IF(AE462&lt;2,"",―!$AP$28)</f>
        <v/>
      </c>
      <c r="BO462" t="str">
        <f t="shared" si="51"/>
        <v/>
      </c>
      <c r="BP462" t="str">
        <f t="shared" si="56"/>
        <v/>
      </c>
      <c r="BR462">
        <f t="shared" si="50"/>
        <v>0</v>
      </c>
    </row>
    <row r="463" spans="3:70" x14ac:dyDescent="0.15">
      <c r="C463">
        <v>391</v>
      </c>
      <c r="D463" s="22">
        <f>IF(実施計画様式!D463="",0,IFERROR(VLOOKUP(実施計画様式!D463,―!A:B,2,FALSE),"error"))</f>
        <v>0</v>
      </c>
      <c r="E463">
        <f>IF(実施計画様式!E463="",0,IFERROR(VLOOKUP(実施計画様式!E463,―!$C$40:$D$47,2,FALSE),"error"))</f>
        <v>0</v>
      </c>
      <c r="F463">
        <f>IF(実施計画様式!F463="",0,IFERROR(VLOOKUP(実施計画様式!F463,―!$E$2:$F$2,2,FALSE),"error"))</f>
        <v>0</v>
      </c>
      <c r="G463">
        <f>IFERROR(VLOOKUP(実施計画様式!G463,―!$G$2:$H$2,2,FALSE),0)</f>
        <v>0</v>
      </c>
      <c r="H463">
        <f>IF(実施計画様式!H463="",0,1)</f>
        <v>0</v>
      </c>
      <c r="I463">
        <f>IF(実施計画様式!I463="",0,IFERROR(VLOOKUP(実施計画様式!I463,―!$I$2:$J$2,2,FALSE),"error"))</f>
        <v>0</v>
      </c>
      <c r="J463">
        <f>IF(実施計画様式!J463="",0,1)</f>
        <v>0</v>
      </c>
      <c r="K463">
        <f>IF(実施計画様式!K463="",0,IFERROR(VLOOKUP(実施計画様式!K463,―!K:L,2,FALSE),"error"))</f>
        <v>0</v>
      </c>
      <c r="L463">
        <f>IF(実施計画様式!L463="",0,IFERROR(VLOOKUP(実施計画様式!L463,―!$M$2:$N$2,2,FALSE),"error"))</f>
        <v>0</v>
      </c>
      <c r="M463">
        <f>IFERROR(VLOOKUP(実施計画様式!M463,―!O:P,2,FALSE),0)</f>
        <v>0</v>
      </c>
      <c r="N463">
        <f>IF(実施計画様式!N463="",0,IFERROR(VLOOKUP(実施計画様式!N463,―!$O$1:$P$12,2,FALSE),"error"))</f>
        <v>0</v>
      </c>
      <c r="O463">
        <f>IF(実施計画様式!O463="",0,IFERROR(VLOOKUP(実施計画様式!O463,―!$O$1:$P$12,2,FALSE),"error"))</f>
        <v>0</v>
      </c>
      <c r="P463">
        <f>IF(実施計画様式!P463="",0,IFERROR(VLOOKUP(実施計画様式!P463,―!$O$1:$P$12,2,FALSE),"error"))</f>
        <v>0</v>
      </c>
      <c r="Q463">
        <f>IF(実施計画様式!Q463="",0,1)</f>
        <v>0</v>
      </c>
      <c r="R463" t="s">
        <v>7625</v>
      </c>
      <c r="S463" t="s">
        <v>7625</v>
      </c>
      <c r="T463">
        <f>IF(実施計画様式!T463="",0,1)</f>
        <v>0</v>
      </c>
      <c r="U463">
        <f>IF(実施計画様式!U463="",0,1)</f>
        <v>0</v>
      </c>
      <c r="V463">
        <f>IF(実施計画様式!V463="",0,1)</f>
        <v>0</v>
      </c>
      <c r="W463">
        <f>IF(実施計画様式!W463="",0,1)</f>
        <v>0</v>
      </c>
      <c r="X463">
        <f>IF(実施計画様式!X463="",0,1)</f>
        <v>0</v>
      </c>
      <c r="Y463">
        <f>IF(実施計画様式!Y463="",0,1)</f>
        <v>0</v>
      </c>
      <c r="Z463">
        <f>IF(実施計画様式!Z463="",0,1)</f>
        <v>0</v>
      </c>
      <c r="AA463">
        <f>IF(実施計画様式!AA463="",0,1)</f>
        <v>0</v>
      </c>
      <c r="AB463">
        <f>IF(実施計画様式!AB463="",0,IFERROR(VLOOKUP(実施計画様式!AB463,―!$Q$2:$R$3,2,FALSE),"error"))</f>
        <v>0</v>
      </c>
      <c r="AC463">
        <f>IF(実施計画様式!AC463="",0,IFERROR(VLOOKUP(実施計画様式!AC463,―!$S$2:$T$3,2,FALSE),"error"))</f>
        <v>0</v>
      </c>
      <c r="AD463">
        <f>IF(実施計画様式!AD463="",0,IFERROR(VLOOKUP(実施計画様式!AD463,―!$U$2:$V$3,2,FALSE),"error"))</f>
        <v>0</v>
      </c>
      <c r="AE463">
        <f>IF(実施計画様式!AE463="",0,IFERROR(VLOOKUP(実施計画様式!AE463,―!$W$2:$X$3,2,FALSE),"error"))</f>
        <v>0</v>
      </c>
      <c r="AF463">
        <f>IF(実施計画様式!AF463="",0,IFERROR(VLOOKUP(実施計画様式!AF463,―!$AP$29:$AQ$29,2,FALSE),"error"))</f>
        <v>0</v>
      </c>
      <c r="AG463">
        <f>IF(実施計画様式!AG463="",0,IFERROR(VLOOKUP(実施計画様式!AG463,―!Y:Z,2,FALSE),"error"))</f>
        <v>0</v>
      </c>
      <c r="AH463">
        <f>IF(実施計画様式!AH463="",0,IFERROR(VLOOKUP(実施計画様式!AH463,―!AA:AB,2,FALSE),"error"))</f>
        <v>0</v>
      </c>
      <c r="AI463">
        <f>IF(実施計画様式!AI463="",0,IFERROR(VLOOKUP(実施計画様式!AI463,―!AN:AO,2,FALSE),"error"))</f>
        <v>0</v>
      </c>
      <c r="AJ463">
        <f>IF(実施計画様式!AJ463="",0,IFERROR(VLOOKUP(実施計画様式!AJ463,―!AN:AO,2,FALSE),"error"))</f>
        <v>0</v>
      </c>
      <c r="AK463">
        <f>IF(実施計画様式!AK463="",0,IFERROR(VLOOKUP(実施計画様式!AK463,―!AN:AO,2,FALSE),"error"))</f>
        <v>0</v>
      </c>
      <c r="AL463">
        <f>IF(実施計画様式!AL463="",0,1)</f>
        <v>0</v>
      </c>
      <c r="AM463">
        <f>IF(実施計画様式!AM463="",0,IFERROR(VLOOKUP(実施計画様式!AM463,―!$AP$10:$AQ$23,2,FALSE),"error"))</f>
        <v>0</v>
      </c>
      <c r="AN463">
        <f>IF(実施計画様式!AN463="",0,IFERROR(VLOOKUP(実施計画様式!AN463,―!$AP$39:$AQ$44,2,FALSE),"error"))</f>
        <v>0</v>
      </c>
      <c r="AO463">
        <f>IF(実施計画様式!AO463="",0,IFERROR(VLOOKUP(実施計画様式!AO463,参考資料1_対象分野リスト!$B$2:$C$46,2,FALSE),"error"))</f>
        <v>0</v>
      </c>
      <c r="AP463">
        <f>IF(実施計画様式!AP463="",0,IFERROR(VLOOKUP(実施計画様式!AP463,参考資料1_対象分野リスト!$B$2:$C$46,2,FALSE),"error"))</f>
        <v>0</v>
      </c>
      <c r="AQ463">
        <f>IF(実施計画様式!AQ463="",0,IFERROR(VLOOKUP(実施計画様式!AQ463,参考資料1_対象分野リスト!$B$2:$C$46,2,FALSE),"error"))</f>
        <v>0</v>
      </c>
      <c r="AR463">
        <f>IF(実施計画様式!AR463="",0,IFERROR(VLOOKUP(実施計画様式!AR463,参考資料1_対象分野リスト!$B$2:$C$46,2,FALSE),"error"))</f>
        <v>0</v>
      </c>
      <c r="AS463">
        <f>IF(実施計画様式!AS463="",0,IFERROR(VLOOKUP(実施計画様式!AS463,参考資料1_対象分野リスト!$E$5:$F$35,2,FALSE),"error"))</f>
        <v>0</v>
      </c>
      <c r="BB463">
        <f>IF(実施計画様式!BB463="",0,IFERROR(VLOOKUP(実施計画様式!BB463,―!AK:AL,2,FALSE),"error"))</f>
        <v>0</v>
      </c>
      <c r="BC463" t="str">
        <f t="shared" si="49"/>
        <v/>
      </c>
      <c r="BF463">
        <v>99</v>
      </c>
      <c r="BG463" t="str">
        <f t="shared" si="52"/>
        <v/>
      </c>
      <c r="BH463" t="str">
        <f>IF(AG463&gt;0,IF(VLOOKUP($B$62,―!$Y$2:$Z$25,2,FALSE)&lt;分岐管理シート!AG463,"予算化方法","予算化方法_未定なし"),"")</f>
        <v/>
      </c>
      <c r="BI463" t="str">
        <f t="shared" si="53"/>
        <v/>
      </c>
      <c r="BJ463" t="str">
        <f t="shared" si="54"/>
        <v/>
      </c>
      <c r="BK463" t="str">
        <f t="shared" si="55"/>
        <v/>
      </c>
      <c r="BL463" t="str">
        <f>_xlfn.IFNA(IF(AND(D463=1,M463=1),INDEX(―!$O$20:$P$26,MATCH(分岐管理シート!N463*100,―!$P$20:$P$26,0),1),""),"")</f>
        <v/>
      </c>
      <c r="BM463" t="str">
        <f>_xlfn.IFNA(IF(AND(D463=1,M463=1),INDEX(―!$O$17:$P$19,MATCH(9-分岐管理シート!N463-分岐管理シート!O463,―!$P$17:$P$19,0),1),""),"")</f>
        <v/>
      </c>
      <c r="BN463" t="str">
        <f>IF(AE463&lt;2,"",―!$AP$28)</f>
        <v/>
      </c>
      <c r="BO463" t="str">
        <f t="shared" si="51"/>
        <v/>
      </c>
      <c r="BP463" t="str">
        <f t="shared" si="56"/>
        <v/>
      </c>
      <c r="BR463">
        <f t="shared" si="50"/>
        <v>0</v>
      </c>
    </row>
    <row r="464" spans="3:70" x14ac:dyDescent="0.15">
      <c r="C464">
        <v>392</v>
      </c>
      <c r="D464" s="22">
        <f>IF(実施計画様式!D464="",0,IFERROR(VLOOKUP(実施計画様式!D464,―!A:B,2,FALSE),"error"))</f>
        <v>0</v>
      </c>
      <c r="E464">
        <f>IF(実施計画様式!E464="",0,IFERROR(VLOOKUP(実施計画様式!E464,―!$C$40:$D$47,2,FALSE),"error"))</f>
        <v>0</v>
      </c>
      <c r="F464">
        <f>IF(実施計画様式!F464="",0,IFERROR(VLOOKUP(実施計画様式!F464,―!$E$2:$F$2,2,FALSE),"error"))</f>
        <v>0</v>
      </c>
      <c r="G464">
        <f>IFERROR(VLOOKUP(実施計画様式!G464,―!$G$2:$H$2,2,FALSE),0)</f>
        <v>0</v>
      </c>
      <c r="H464">
        <f>IF(実施計画様式!H464="",0,1)</f>
        <v>0</v>
      </c>
      <c r="I464">
        <f>IF(実施計画様式!I464="",0,IFERROR(VLOOKUP(実施計画様式!I464,―!$I$2:$J$2,2,FALSE),"error"))</f>
        <v>0</v>
      </c>
      <c r="J464">
        <f>IF(実施計画様式!J464="",0,1)</f>
        <v>0</v>
      </c>
      <c r="K464">
        <f>IF(実施計画様式!K464="",0,IFERROR(VLOOKUP(実施計画様式!K464,―!K:L,2,FALSE),"error"))</f>
        <v>0</v>
      </c>
      <c r="L464">
        <f>IF(実施計画様式!L464="",0,IFERROR(VLOOKUP(実施計画様式!L464,―!$M$2:$N$2,2,FALSE),"error"))</f>
        <v>0</v>
      </c>
      <c r="M464">
        <f>IFERROR(VLOOKUP(実施計画様式!M464,―!O:P,2,FALSE),0)</f>
        <v>0</v>
      </c>
      <c r="N464">
        <f>IF(実施計画様式!N464="",0,IFERROR(VLOOKUP(実施計画様式!N464,―!$O$1:$P$12,2,FALSE),"error"))</f>
        <v>0</v>
      </c>
      <c r="O464">
        <f>IF(実施計画様式!O464="",0,IFERROR(VLOOKUP(実施計画様式!O464,―!$O$1:$P$12,2,FALSE),"error"))</f>
        <v>0</v>
      </c>
      <c r="P464">
        <f>IF(実施計画様式!P464="",0,IFERROR(VLOOKUP(実施計画様式!P464,―!$O$1:$P$12,2,FALSE),"error"))</f>
        <v>0</v>
      </c>
      <c r="Q464">
        <f>IF(実施計画様式!Q464="",0,1)</f>
        <v>0</v>
      </c>
      <c r="R464" t="s">
        <v>7625</v>
      </c>
      <c r="S464" t="s">
        <v>7625</v>
      </c>
      <c r="T464">
        <f>IF(実施計画様式!T464="",0,1)</f>
        <v>0</v>
      </c>
      <c r="U464">
        <f>IF(実施計画様式!U464="",0,1)</f>
        <v>0</v>
      </c>
      <c r="V464">
        <f>IF(実施計画様式!V464="",0,1)</f>
        <v>0</v>
      </c>
      <c r="W464">
        <f>IF(実施計画様式!W464="",0,1)</f>
        <v>0</v>
      </c>
      <c r="X464">
        <f>IF(実施計画様式!X464="",0,1)</f>
        <v>0</v>
      </c>
      <c r="Y464">
        <f>IF(実施計画様式!Y464="",0,1)</f>
        <v>0</v>
      </c>
      <c r="Z464">
        <f>IF(実施計画様式!Z464="",0,1)</f>
        <v>0</v>
      </c>
      <c r="AA464">
        <f>IF(実施計画様式!AA464="",0,1)</f>
        <v>0</v>
      </c>
      <c r="AB464">
        <f>IF(実施計画様式!AB464="",0,IFERROR(VLOOKUP(実施計画様式!AB464,―!$Q$2:$R$3,2,FALSE),"error"))</f>
        <v>0</v>
      </c>
      <c r="AC464">
        <f>IF(実施計画様式!AC464="",0,IFERROR(VLOOKUP(実施計画様式!AC464,―!$S$2:$T$3,2,FALSE),"error"))</f>
        <v>0</v>
      </c>
      <c r="AD464">
        <f>IF(実施計画様式!AD464="",0,IFERROR(VLOOKUP(実施計画様式!AD464,―!$U$2:$V$3,2,FALSE),"error"))</f>
        <v>0</v>
      </c>
      <c r="AE464">
        <f>IF(実施計画様式!AE464="",0,IFERROR(VLOOKUP(実施計画様式!AE464,―!$W$2:$X$3,2,FALSE),"error"))</f>
        <v>0</v>
      </c>
      <c r="AF464">
        <f>IF(実施計画様式!AF464="",0,IFERROR(VLOOKUP(実施計画様式!AF464,―!$AP$29:$AQ$29,2,FALSE),"error"))</f>
        <v>0</v>
      </c>
      <c r="AG464">
        <f>IF(実施計画様式!AG464="",0,IFERROR(VLOOKUP(実施計画様式!AG464,―!Y:Z,2,FALSE),"error"))</f>
        <v>0</v>
      </c>
      <c r="AH464">
        <f>IF(実施計画様式!AH464="",0,IFERROR(VLOOKUP(実施計画様式!AH464,―!AA:AB,2,FALSE),"error"))</f>
        <v>0</v>
      </c>
      <c r="AI464">
        <f>IF(実施計画様式!AI464="",0,IFERROR(VLOOKUP(実施計画様式!AI464,―!AN:AO,2,FALSE),"error"))</f>
        <v>0</v>
      </c>
      <c r="AJ464">
        <f>IF(実施計画様式!AJ464="",0,IFERROR(VLOOKUP(実施計画様式!AJ464,―!AN:AO,2,FALSE),"error"))</f>
        <v>0</v>
      </c>
      <c r="AK464">
        <f>IF(実施計画様式!AK464="",0,IFERROR(VLOOKUP(実施計画様式!AK464,―!AN:AO,2,FALSE),"error"))</f>
        <v>0</v>
      </c>
      <c r="AL464">
        <f>IF(実施計画様式!AL464="",0,1)</f>
        <v>0</v>
      </c>
      <c r="AM464">
        <f>IF(実施計画様式!AM464="",0,IFERROR(VLOOKUP(実施計画様式!AM464,―!$AP$10:$AQ$23,2,FALSE),"error"))</f>
        <v>0</v>
      </c>
      <c r="AN464">
        <f>IF(実施計画様式!AN464="",0,IFERROR(VLOOKUP(実施計画様式!AN464,―!$AP$39:$AQ$44,2,FALSE),"error"))</f>
        <v>0</v>
      </c>
      <c r="AO464">
        <f>IF(実施計画様式!AO464="",0,IFERROR(VLOOKUP(実施計画様式!AO464,参考資料1_対象分野リスト!$B$2:$C$46,2,FALSE),"error"))</f>
        <v>0</v>
      </c>
      <c r="AP464">
        <f>IF(実施計画様式!AP464="",0,IFERROR(VLOOKUP(実施計画様式!AP464,参考資料1_対象分野リスト!$B$2:$C$46,2,FALSE),"error"))</f>
        <v>0</v>
      </c>
      <c r="AQ464">
        <f>IF(実施計画様式!AQ464="",0,IFERROR(VLOOKUP(実施計画様式!AQ464,参考資料1_対象分野リスト!$B$2:$C$46,2,FALSE),"error"))</f>
        <v>0</v>
      </c>
      <c r="AR464">
        <f>IF(実施計画様式!AR464="",0,IFERROR(VLOOKUP(実施計画様式!AR464,参考資料1_対象分野リスト!$B$2:$C$46,2,FALSE),"error"))</f>
        <v>0</v>
      </c>
      <c r="AS464">
        <f>IF(実施計画様式!AS464="",0,IFERROR(VLOOKUP(実施計画様式!AS464,参考資料1_対象分野リスト!$E$5:$F$35,2,FALSE),"error"))</f>
        <v>0</v>
      </c>
      <c r="BB464">
        <f>IF(実施計画様式!BB464="",0,IFERROR(VLOOKUP(実施計画様式!BB464,―!AK:AL,2,FALSE),"error"))</f>
        <v>0</v>
      </c>
      <c r="BC464" t="str">
        <f t="shared" si="49"/>
        <v/>
      </c>
      <c r="BF464">
        <v>99</v>
      </c>
      <c r="BG464" t="str">
        <f t="shared" si="52"/>
        <v/>
      </c>
      <c r="BH464" t="str">
        <f>IF(AG464&gt;0,IF(VLOOKUP($B$62,―!$Y$2:$Z$25,2,FALSE)&lt;分岐管理シート!AG464,"予算化方法","予算化方法_未定なし"),"")</f>
        <v/>
      </c>
      <c r="BI464" t="str">
        <f t="shared" si="53"/>
        <v/>
      </c>
      <c r="BJ464" t="str">
        <f t="shared" si="54"/>
        <v/>
      </c>
      <c r="BK464" t="str">
        <f t="shared" si="55"/>
        <v/>
      </c>
      <c r="BL464" t="str">
        <f>_xlfn.IFNA(IF(AND(D464=1,M464=1),INDEX(―!$O$20:$P$26,MATCH(分岐管理シート!N464*100,―!$P$20:$P$26,0),1),""),"")</f>
        <v/>
      </c>
      <c r="BM464" t="str">
        <f>_xlfn.IFNA(IF(AND(D464=1,M464=1),INDEX(―!$O$17:$P$19,MATCH(9-分岐管理シート!N464-分岐管理シート!O464,―!$P$17:$P$19,0),1),""),"")</f>
        <v/>
      </c>
      <c r="BN464" t="str">
        <f>IF(AE464&lt;2,"",―!$AP$28)</f>
        <v/>
      </c>
      <c r="BO464" t="str">
        <f t="shared" si="51"/>
        <v/>
      </c>
      <c r="BP464" t="str">
        <f t="shared" si="56"/>
        <v/>
      </c>
      <c r="BR464">
        <f t="shared" si="50"/>
        <v>0</v>
      </c>
    </row>
    <row r="465" spans="3:70" x14ac:dyDescent="0.15">
      <c r="C465">
        <v>393</v>
      </c>
      <c r="D465" s="22">
        <f>IF(実施計画様式!D465="",0,IFERROR(VLOOKUP(実施計画様式!D465,―!A:B,2,FALSE),"error"))</f>
        <v>0</v>
      </c>
      <c r="E465">
        <f>IF(実施計画様式!E465="",0,IFERROR(VLOOKUP(実施計画様式!E465,―!$C$40:$D$47,2,FALSE),"error"))</f>
        <v>0</v>
      </c>
      <c r="F465">
        <f>IF(実施計画様式!F465="",0,IFERROR(VLOOKUP(実施計画様式!F465,―!$E$2:$F$2,2,FALSE),"error"))</f>
        <v>0</v>
      </c>
      <c r="G465">
        <f>IFERROR(VLOOKUP(実施計画様式!G465,―!$G$2:$H$2,2,FALSE),0)</f>
        <v>0</v>
      </c>
      <c r="H465">
        <f>IF(実施計画様式!H465="",0,1)</f>
        <v>0</v>
      </c>
      <c r="I465">
        <f>IF(実施計画様式!I465="",0,IFERROR(VLOOKUP(実施計画様式!I465,―!$I$2:$J$2,2,FALSE),"error"))</f>
        <v>0</v>
      </c>
      <c r="J465">
        <f>IF(実施計画様式!J465="",0,1)</f>
        <v>0</v>
      </c>
      <c r="K465">
        <f>IF(実施計画様式!K465="",0,IFERROR(VLOOKUP(実施計画様式!K465,―!K:L,2,FALSE),"error"))</f>
        <v>0</v>
      </c>
      <c r="L465">
        <f>IF(実施計画様式!L465="",0,IFERROR(VLOOKUP(実施計画様式!L465,―!$M$2:$N$2,2,FALSE),"error"))</f>
        <v>0</v>
      </c>
      <c r="M465">
        <f>IFERROR(VLOOKUP(実施計画様式!M465,―!O:P,2,FALSE),0)</f>
        <v>0</v>
      </c>
      <c r="N465">
        <f>IF(実施計画様式!N465="",0,IFERROR(VLOOKUP(実施計画様式!N465,―!$O$1:$P$12,2,FALSE),"error"))</f>
        <v>0</v>
      </c>
      <c r="O465">
        <f>IF(実施計画様式!O465="",0,IFERROR(VLOOKUP(実施計画様式!O465,―!$O$1:$P$12,2,FALSE),"error"))</f>
        <v>0</v>
      </c>
      <c r="P465">
        <f>IF(実施計画様式!P465="",0,IFERROR(VLOOKUP(実施計画様式!P465,―!$O$1:$P$12,2,FALSE),"error"))</f>
        <v>0</v>
      </c>
      <c r="Q465">
        <f>IF(実施計画様式!Q465="",0,1)</f>
        <v>0</v>
      </c>
      <c r="R465" t="s">
        <v>7625</v>
      </c>
      <c r="S465" t="s">
        <v>7625</v>
      </c>
      <c r="T465">
        <f>IF(実施計画様式!T465="",0,1)</f>
        <v>0</v>
      </c>
      <c r="U465">
        <f>IF(実施計画様式!U465="",0,1)</f>
        <v>0</v>
      </c>
      <c r="V465">
        <f>IF(実施計画様式!V465="",0,1)</f>
        <v>0</v>
      </c>
      <c r="W465">
        <f>IF(実施計画様式!W465="",0,1)</f>
        <v>0</v>
      </c>
      <c r="X465">
        <f>IF(実施計画様式!X465="",0,1)</f>
        <v>0</v>
      </c>
      <c r="Y465">
        <f>IF(実施計画様式!Y465="",0,1)</f>
        <v>0</v>
      </c>
      <c r="Z465">
        <f>IF(実施計画様式!Z465="",0,1)</f>
        <v>0</v>
      </c>
      <c r="AA465">
        <f>IF(実施計画様式!AA465="",0,1)</f>
        <v>0</v>
      </c>
      <c r="AB465">
        <f>IF(実施計画様式!AB465="",0,IFERROR(VLOOKUP(実施計画様式!AB465,―!$Q$2:$R$3,2,FALSE),"error"))</f>
        <v>0</v>
      </c>
      <c r="AC465">
        <f>IF(実施計画様式!AC465="",0,IFERROR(VLOOKUP(実施計画様式!AC465,―!$S$2:$T$3,2,FALSE),"error"))</f>
        <v>0</v>
      </c>
      <c r="AD465">
        <f>IF(実施計画様式!AD465="",0,IFERROR(VLOOKUP(実施計画様式!AD465,―!$U$2:$V$3,2,FALSE),"error"))</f>
        <v>0</v>
      </c>
      <c r="AE465">
        <f>IF(実施計画様式!AE465="",0,IFERROR(VLOOKUP(実施計画様式!AE465,―!$W$2:$X$3,2,FALSE),"error"))</f>
        <v>0</v>
      </c>
      <c r="AF465">
        <f>IF(実施計画様式!AF465="",0,IFERROR(VLOOKUP(実施計画様式!AF465,―!$AP$29:$AQ$29,2,FALSE),"error"))</f>
        <v>0</v>
      </c>
      <c r="AG465">
        <f>IF(実施計画様式!AG465="",0,IFERROR(VLOOKUP(実施計画様式!AG465,―!Y:Z,2,FALSE),"error"))</f>
        <v>0</v>
      </c>
      <c r="AH465">
        <f>IF(実施計画様式!AH465="",0,IFERROR(VLOOKUP(実施計画様式!AH465,―!AA:AB,2,FALSE),"error"))</f>
        <v>0</v>
      </c>
      <c r="AI465">
        <f>IF(実施計画様式!AI465="",0,IFERROR(VLOOKUP(実施計画様式!AI465,―!AN:AO,2,FALSE),"error"))</f>
        <v>0</v>
      </c>
      <c r="AJ465">
        <f>IF(実施計画様式!AJ465="",0,IFERROR(VLOOKUP(実施計画様式!AJ465,―!AN:AO,2,FALSE),"error"))</f>
        <v>0</v>
      </c>
      <c r="AK465">
        <f>IF(実施計画様式!AK465="",0,IFERROR(VLOOKUP(実施計画様式!AK465,―!AN:AO,2,FALSE),"error"))</f>
        <v>0</v>
      </c>
      <c r="AL465">
        <f>IF(実施計画様式!AL465="",0,1)</f>
        <v>0</v>
      </c>
      <c r="AM465">
        <f>IF(実施計画様式!AM465="",0,IFERROR(VLOOKUP(実施計画様式!AM465,―!$AP$10:$AQ$23,2,FALSE),"error"))</f>
        <v>0</v>
      </c>
      <c r="AN465">
        <f>IF(実施計画様式!AN465="",0,IFERROR(VLOOKUP(実施計画様式!AN465,―!$AP$39:$AQ$44,2,FALSE),"error"))</f>
        <v>0</v>
      </c>
      <c r="AO465">
        <f>IF(実施計画様式!AO465="",0,IFERROR(VLOOKUP(実施計画様式!AO465,参考資料1_対象分野リスト!$B$2:$C$46,2,FALSE),"error"))</f>
        <v>0</v>
      </c>
      <c r="AP465">
        <f>IF(実施計画様式!AP465="",0,IFERROR(VLOOKUP(実施計画様式!AP465,参考資料1_対象分野リスト!$B$2:$C$46,2,FALSE),"error"))</f>
        <v>0</v>
      </c>
      <c r="AQ465">
        <f>IF(実施計画様式!AQ465="",0,IFERROR(VLOOKUP(実施計画様式!AQ465,参考資料1_対象分野リスト!$B$2:$C$46,2,FALSE),"error"))</f>
        <v>0</v>
      </c>
      <c r="AR465">
        <f>IF(実施計画様式!AR465="",0,IFERROR(VLOOKUP(実施計画様式!AR465,参考資料1_対象分野リスト!$B$2:$C$46,2,FALSE),"error"))</f>
        <v>0</v>
      </c>
      <c r="AS465">
        <f>IF(実施計画様式!AS465="",0,IFERROR(VLOOKUP(実施計画様式!AS465,参考資料1_対象分野リスト!$E$5:$F$35,2,FALSE),"error"))</f>
        <v>0</v>
      </c>
      <c r="BB465">
        <f>IF(実施計画様式!BB465="",0,IFERROR(VLOOKUP(実施計画様式!BB465,―!AK:AL,2,FALSE),"error"))</f>
        <v>0</v>
      </c>
      <c r="BC465" t="str">
        <f t="shared" si="49"/>
        <v/>
      </c>
      <c r="BF465">
        <v>99</v>
      </c>
      <c r="BG465" t="str">
        <f t="shared" si="52"/>
        <v/>
      </c>
      <c r="BH465" t="str">
        <f>IF(AG465&gt;0,IF(VLOOKUP($B$62,―!$Y$2:$Z$25,2,FALSE)&lt;分岐管理シート!AG465,"予算化方法","予算化方法_未定なし"),"")</f>
        <v/>
      </c>
      <c r="BI465" t="str">
        <f t="shared" si="53"/>
        <v/>
      </c>
      <c r="BJ465" t="str">
        <f t="shared" si="54"/>
        <v/>
      </c>
      <c r="BK465" t="str">
        <f t="shared" si="55"/>
        <v/>
      </c>
      <c r="BL465" t="str">
        <f>_xlfn.IFNA(IF(AND(D465=1,M465=1),INDEX(―!$O$20:$P$26,MATCH(分岐管理シート!N465*100,―!$P$20:$P$26,0),1),""),"")</f>
        <v/>
      </c>
      <c r="BM465" t="str">
        <f>_xlfn.IFNA(IF(AND(D465=1,M465=1),INDEX(―!$O$17:$P$19,MATCH(9-分岐管理シート!N465-分岐管理シート!O465,―!$P$17:$P$19,0),1),""),"")</f>
        <v/>
      </c>
      <c r="BN465" t="str">
        <f>IF(AE465&lt;2,"",―!$AP$28)</f>
        <v/>
      </c>
      <c r="BO465" t="str">
        <f t="shared" si="51"/>
        <v/>
      </c>
      <c r="BP465" t="str">
        <f t="shared" si="56"/>
        <v/>
      </c>
      <c r="BR465">
        <f t="shared" si="50"/>
        <v>0</v>
      </c>
    </row>
    <row r="466" spans="3:70" x14ac:dyDescent="0.15">
      <c r="C466">
        <v>394</v>
      </c>
      <c r="D466" s="22">
        <f>IF(実施計画様式!D466="",0,IFERROR(VLOOKUP(実施計画様式!D466,―!A:B,2,FALSE),"error"))</f>
        <v>0</v>
      </c>
      <c r="E466">
        <f>IF(実施計画様式!E466="",0,IFERROR(VLOOKUP(実施計画様式!E466,―!$C$40:$D$47,2,FALSE),"error"))</f>
        <v>0</v>
      </c>
      <c r="F466">
        <f>IF(実施計画様式!F466="",0,IFERROR(VLOOKUP(実施計画様式!F466,―!$E$2:$F$2,2,FALSE),"error"))</f>
        <v>0</v>
      </c>
      <c r="G466">
        <f>IFERROR(VLOOKUP(実施計画様式!G466,―!$G$2:$H$2,2,FALSE),0)</f>
        <v>0</v>
      </c>
      <c r="H466">
        <f>IF(実施計画様式!H466="",0,1)</f>
        <v>0</v>
      </c>
      <c r="I466">
        <f>IF(実施計画様式!I466="",0,IFERROR(VLOOKUP(実施計画様式!I466,―!$I$2:$J$2,2,FALSE),"error"))</f>
        <v>0</v>
      </c>
      <c r="J466">
        <f>IF(実施計画様式!J466="",0,1)</f>
        <v>0</v>
      </c>
      <c r="K466">
        <f>IF(実施計画様式!K466="",0,IFERROR(VLOOKUP(実施計画様式!K466,―!K:L,2,FALSE),"error"))</f>
        <v>0</v>
      </c>
      <c r="L466">
        <f>IF(実施計画様式!L466="",0,IFERROR(VLOOKUP(実施計画様式!L466,―!$M$2:$N$2,2,FALSE),"error"))</f>
        <v>0</v>
      </c>
      <c r="M466">
        <f>IFERROR(VLOOKUP(実施計画様式!M466,―!O:P,2,FALSE),0)</f>
        <v>0</v>
      </c>
      <c r="N466">
        <f>IF(実施計画様式!N466="",0,IFERROR(VLOOKUP(実施計画様式!N466,―!$O$1:$P$12,2,FALSE),"error"))</f>
        <v>0</v>
      </c>
      <c r="O466">
        <f>IF(実施計画様式!O466="",0,IFERROR(VLOOKUP(実施計画様式!O466,―!$O$1:$P$12,2,FALSE),"error"))</f>
        <v>0</v>
      </c>
      <c r="P466">
        <f>IF(実施計画様式!P466="",0,IFERROR(VLOOKUP(実施計画様式!P466,―!$O$1:$P$12,2,FALSE),"error"))</f>
        <v>0</v>
      </c>
      <c r="Q466">
        <f>IF(実施計画様式!Q466="",0,1)</f>
        <v>0</v>
      </c>
      <c r="R466" t="s">
        <v>7625</v>
      </c>
      <c r="S466" t="s">
        <v>7625</v>
      </c>
      <c r="T466">
        <f>IF(実施計画様式!T466="",0,1)</f>
        <v>0</v>
      </c>
      <c r="U466">
        <f>IF(実施計画様式!U466="",0,1)</f>
        <v>0</v>
      </c>
      <c r="V466">
        <f>IF(実施計画様式!V466="",0,1)</f>
        <v>0</v>
      </c>
      <c r="W466">
        <f>IF(実施計画様式!W466="",0,1)</f>
        <v>0</v>
      </c>
      <c r="X466">
        <f>IF(実施計画様式!X466="",0,1)</f>
        <v>0</v>
      </c>
      <c r="Y466">
        <f>IF(実施計画様式!Y466="",0,1)</f>
        <v>0</v>
      </c>
      <c r="Z466">
        <f>IF(実施計画様式!Z466="",0,1)</f>
        <v>0</v>
      </c>
      <c r="AA466">
        <f>IF(実施計画様式!AA466="",0,1)</f>
        <v>0</v>
      </c>
      <c r="AB466">
        <f>IF(実施計画様式!AB466="",0,IFERROR(VLOOKUP(実施計画様式!AB466,―!$Q$2:$R$3,2,FALSE),"error"))</f>
        <v>0</v>
      </c>
      <c r="AC466">
        <f>IF(実施計画様式!AC466="",0,IFERROR(VLOOKUP(実施計画様式!AC466,―!$S$2:$T$3,2,FALSE),"error"))</f>
        <v>0</v>
      </c>
      <c r="AD466">
        <f>IF(実施計画様式!AD466="",0,IFERROR(VLOOKUP(実施計画様式!AD466,―!$U$2:$V$3,2,FALSE),"error"))</f>
        <v>0</v>
      </c>
      <c r="AE466">
        <f>IF(実施計画様式!AE466="",0,IFERROR(VLOOKUP(実施計画様式!AE466,―!$W$2:$X$3,2,FALSE),"error"))</f>
        <v>0</v>
      </c>
      <c r="AF466">
        <f>IF(実施計画様式!AF466="",0,IFERROR(VLOOKUP(実施計画様式!AF466,―!$AP$29:$AQ$29,2,FALSE),"error"))</f>
        <v>0</v>
      </c>
      <c r="AG466">
        <f>IF(実施計画様式!AG466="",0,IFERROR(VLOOKUP(実施計画様式!AG466,―!Y:Z,2,FALSE),"error"))</f>
        <v>0</v>
      </c>
      <c r="AH466">
        <f>IF(実施計画様式!AH466="",0,IFERROR(VLOOKUP(実施計画様式!AH466,―!AA:AB,2,FALSE),"error"))</f>
        <v>0</v>
      </c>
      <c r="AI466">
        <f>IF(実施計画様式!AI466="",0,IFERROR(VLOOKUP(実施計画様式!AI466,―!AN:AO,2,FALSE),"error"))</f>
        <v>0</v>
      </c>
      <c r="AJ466">
        <f>IF(実施計画様式!AJ466="",0,IFERROR(VLOOKUP(実施計画様式!AJ466,―!AN:AO,2,FALSE),"error"))</f>
        <v>0</v>
      </c>
      <c r="AK466">
        <f>IF(実施計画様式!AK466="",0,IFERROR(VLOOKUP(実施計画様式!AK466,―!AN:AO,2,FALSE),"error"))</f>
        <v>0</v>
      </c>
      <c r="AL466">
        <f>IF(実施計画様式!AL466="",0,1)</f>
        <v>0</v>
      </c>
      <c r="AM466">
        <f>IF(実施計画様式!AM466="",0,IFERROR(VLOOKUP(実施計画様式!AM466,―!$AP$10:$AQ$23,2,FALSE),"error"))</f>
        <v>0</v>
      </c>
      <c r="AN466">
        <f>IF(実施計画様式!AN466="",0,IFERROR(VLOOKUP(実施計画様式!AN466,―!$AP$39:$AQ$44,2,FALSE),"error"))</f>
        <v>0</v>
      </c>
      <c r="AO466">
        <f>IF(実施計画様式!AO466="",0,IFERROR(VLOOKUP(実施計画様式!AO466,参考資料1_対象分野リスト!$B$2:$C$46,2,FALSE),"error"))</f>
        <v>0</v>
      </c>
      <c r="AP466">
        <f>IF(実施計画様式!AP466="",0,IFERROR(VLOOKUP(実施計画様式!AP466,参考資料1_対象分野リスト!$B$2:$C$46,2,FALSE),"error"))</f>
        <v>0</v>
      </c>
      <c r="AQ466">
        <f>IF(実施計画様式!AQ466="",0,IFERROR(VLOOKUP(実施計画様式!AQ466,参考資料1_対象分野リスト!$B$2:$C$46,2,FALSE),"error"))</f>
        <v>0</v>
      </c>
      <c r="AR466">
        <f>IF(実施計画様式!AR466="",0,IFERROR(VLOOKUP(実施計画様式!AR466,参考資料1_対象分野リスト!$B$2:$C$46,2,FALSE),"error"))</f>
        <v>0</v>
      </c>
      <c r="AS466">
        <f>IF(実施計画様式!AS466="",0,IFERROR(VLOOKUP(実施計画様式!AS466,参考資料1_対象分野リスト!$E$5:$F$35,2,FALSE),"error"))</f>
        <v>0</v>
      </c>
      <c r="BB466">
        <f>IF(実施計画様式!BB466="",0,IFERROR(VLOOKUP(実施計画様式!BB466,―!AK:AL,2,FALSE),"error"))</f>
        <v>0</v>
      </c>
      <c r="BC466" t="str">
        <f t="shared" si="49"/>
        <v/>
      </c>
      <c r="BF466">
        <v>99</v>
      </c>
      <c r="BG466" t="str">
        <f t="shared" si="52"/>
        <v/>
      </c>
      <c r="BH466" t="str">
        <f>IF(AG466&gt;0,IF(VLOOKUP($B$62,―!$Y$2:$Z$25,2,FALSE)&lt;分岐管理シート!AG466,"予算化方法","予算化方法_未定なし"),"")</f>
        <v/>
      </c>
      <c r="BI466" t="str">
        <f t="shared" si="53"/>
        <v/>
      </c>
      <c r="BJ466" t="str">
        <f t="shared" si="54"/>
        <v/>
      </c>
      <c r="BK466" t="str">
        <f t="shared" si="55"/>
        <v/>
      </c>
      <c r="BL466" t="str">
        <f>_xlfn.IFNA(IF(AND(D466=1,M466=1),INDEX(―!$O$20:$P$26,MATCH(分岐管理シート!N466*100,―!$P$20:$P$26,0),1),""),"")</f>
        <v/>
      </c>
      <c r="BM466" t="str">
        <f>_xlfn.IFNA(IF(AND(D466=1,M466=1),INDEX(―!$O$17:$P$19,MATCH(9-分岐管理シート!N466-分岐管理シート!O466,―!$P$17:$P$19,0),1),""),"")</f>
        <v/>
      </c>
      <c r="BN466" t="str">
        <f>IF(AE466&lt;2,"",―!$AP$28)</f>
        <v/>
      </c>
      <c r="BO466" t="str">
        <f t="shared" si="51"/>
        <v/>
      </c>
      <c r="BP466" t="str">
        <f t="shared" si="56"/>
        <v/>
      </c>
      <c r="BR466">
        <f t="shared" si="50"/>
        <v>0</v>
      </c>
    </row>
    <row r="467" spans="3:70" x14ac:dyDescent="0.15">
      <c r="C467">
        <v>395</v>
      </c>
      <c r="D467" s="22">
        <f>IF(実施計画様式!D467="",0,IFERROR(VLOOKUP(実施計画様式!D467,―!A:B,2,FALSE),"error"))</f>
        <v>0</v>
      </c>
      <c r="E467">
        <f>IF(実施計画様式!E467="",0,IFERROR(VLOOKUP(実施計画様式!E467,―!$C$40:$D$47,2,FALSE),"error"))</f>
        <v>0</v>
      </c>
      <c r="F467">
        <f>IF(実施計画様式!F467="",0,IFERROR(VLOOKUP(実施計画様式!F467,―!$E$2:$F$2,2,FALSE),"error"))</f>
        <v>0</v>
      </c>
      <c r="G467">
        <f>IFERROR(VLOOKUP(実施計画様式!G467,―!$G$2:$H$2,2,FALSE),0)</f>
        <v>0</v>
      </c>
      <c r="H467">
        <f>IF(実施計画様式!H467="",0,1)</f>
        <v>0</v>
      </c>
      <c r="I467">
        <f>IF(実施計画様式!I467="",0,IFERROR(VLOOKUP(実施計画様式!I467,―!$I$2:$J$2,2,FALSE),"error"))</f>
        <v>0</v>
      </c>
      <c r="J467">
        <f>IF(実施計画様式!J467="",0,1)</f>
        <v>0</v>
      </c>
      <c r="K467">
        <f>IF(実施計画様式!K467="",0,IFERROR(VLOOKUP(実施計画様式!K467,―!K:L,2,FALSE),"error"))</f>
        <v>0</v>
      </c>
      <c r="L467">
        <f>IF(実施計画様式!L467="",0,IFERROR(VLOOKUP(実施計画様式!L467,―!$M$2:$N$2,2,FALSE),"error"))</f>
        <v>0</v>
      </c>
      <c r="M467">
        <f>IFERROR(VLOOKUP(実施計画様式!M467,―!O:P,2,FALSE),0)</f>
        <v>0</v>
      </c>
      <c r="N467">
        <f>IF(実施計画様式!N467="",0,IFERROR(VLOOKUP(実施計画様式!N467,―!$O$1:$P$12,2,FALSE),"error"))</f>
        <v>0</v>
      </c>
      <c r="O467">
        <f>IF(実施計画様式!O467="",0,IFERROR(VLOOKUP(実施計画様式!O467,―!$O$1:$P$12,2,FALSE),"error"))</f>
        <v>0</v>
      </c>
      <c r="P467">
        <f>IF(実施計画様式!P467="",0,IFERROR(VLOOKUP(実施計画様式!P467,―!$O$1:$P$12,2,FALSE),"error"))</f>
        <v>0</v>
      </c>
      <c r="Q467">
        <f>IF(実施計画様式!Q467="",0,1)</f>
        <v>0</v>
      </c>
      <c r="R467" t="s">
        <v>7625</v>
      </c>
      <c r="S467" t="s">
        <v>7625</v>
      </c>
      <c r="T467">
        <f>IF(実施計画様式!T467="",0,1)</f>
        <v>0</v>
      </c>
      <c r="U467">
        <f>IF(実施計画様式!U467="",0,1)</f>
        <v>0</v>
      </c>
      <c r="V467">
        <f>IF(実施計画様式!V467="",0,1)</f>
        <v>0</v>
      </c>
      <c r="W467">
        <f>IF(実施計画様式!W467="",0,1)</f>
        <v>0</v>
      </c>
      <c r="X467">
        <f>IF(実施計画様式!X467="",0,1)</f>
        <v>0</v>
      </c>
      <c r="Y467">
        <f>IF(実施計画様式!Y467="",0,1)</f>
        <v>0</v>
      </c>
      <c r="Z467">
        <f>IF(実施計画様式!Z467="",0,1)</f>
        <v>0</v>
      </c>
      <c r="AA467">
        <f>IF(実施計画様式!AA467="",0,1)</f>
        <v>0</v>
      </c>
      <c r="AB467">
        <f>IF(実施計画様式!AB467="",0,IFERROR(VLOOKUP(実施計画様式!AB467,―!$Q$2:$R$3,2,FALSE),"error"))</f>
        <v>0</v>
      </c>
      <c r="AC467">
        <f>IF(実施計画様式!AC467="",0,IFERROR(VLOOKUP(実施計画様式!AC467,―!$S$2:$T$3,2,FALSE),"error"))</f>
        <v>0</v>
      </c>
      <c r="AD467">
        <f>IF(実施計画様式!AD467="",0,IFERROR(VLOOKUP(実施計画様式!AD467,―!$U$2:$V$3,2,FALSE),"error"))</f>
        <v>0</v>
      </c>
      <c r="AE467">
        <f>IF(実施計画様式!AE467="",0,IFERROR(VLOOKUP(実施計画様式!AE467,―!$W$2:$X$3,2,FALSE),"error"))</f>
        <v>0</v>
      </c>
      <c r="AF467">
        <f>IF(実施計画様式!AF467="",0,IFERROR(VLOOKUP(実施計画様式!AF467,―!$AP$29:$AQ$29,2,FALSE),"error"))</f>
        <v>0</v>
      </c>
      <c r="AG467">
        <f>IF(実施計画様式!AG467="",0,IFERROR(VLOOKUP(実施計画様式!AG467,―!Y:Z,2,FALSE),"error"))</f>
        <v>0</v>
      </c>
      <c r="AH467">
        <f>IF(実施計画様式!AH467="",0,IFERROR(VLOOKUP(実施計画様式!AH467,―!AA:AB,2,FALSE),"error"))</f>
        <v>0</v>
      </c>
      <c r="AI467">
        <f>IF(実施計画様式!AI467="",0,IFERROR(VLOOKUP(実施計画様式!AI467,―!AN:AO,2,FALSE),"error"))</f>
        <v>0</v>
      </c>
      <c r="AJ467">
        <f>IF(実施計画様式!AJ467="",0,IFERROR(VLOOKUP(実施計画様式!AJ467,―!AN:AO,2,FALSE),"error"))</f>
        <v>0</v>
      </c>
      <c r="AK467">
        <f>IF(実施計画様式!AK467="",0,IFERROR(VLOOKUP(実施計画様式!AK467,―!AN:AO,2,FALSE),"error"))</f>
        <v>0</v>
      </c>
      <c r="AL467">
        <f>IF(実施計画様式!AL467="",0,1)</f>
        <v>0</v>
      </c>
      <c r="AM467">
        <f>IF(実施計画様式!AM467="",0,IFERROR(VLOOKUP(実施計画様式!AM467,―!$AP$10:$AQ$23,2,FALSE),"error"))</f>
        <v>0</v>
      </c>
      <c r="AN467">
        <f>IF(実施計画様式!AN467="",0,IFERROR(VLOOKUP(実施計画様式!AN467,―!$AP$39:$AQ$44,2,FALSE),"error"))</f>
        <v>0</v>
      </c>
      <c r="AO467">
        <f>IF(実施計画様式!AO467="",0,IFERROR(VLOOKUP(実施計画様式!AO467,参考資料1_対象分野リスト!$B$2:$C$46,2,FALSE),"error"))</f>
        <v>0</v>
      </c>
      <c r="AP467">
        <f>IF(実施計画様式!AP467="",0,IFERROR(VLOOKUP(実施計画様式!AP467,参考資料1_対象分野リスト!$B$2:$C$46,2,FALSE),"error"))</f>
        <v>0</v>
      </c>
      <c r="AQ467">
        <f>IF(実施計画様式!AQ467="",0,IFERROR(VLOOKUP(実施計画様式!AQ467,参考資料1_対象分野リスト!$B$2:$C$46,2,FALSE),"error"))</f>
        <v>0</v>
      </c>
      <c r="AR467">
        <f>IF(実施計画様式!AR467="",0,IFERROR(VLOOKUP(実施計画様式!AR467,参考資料1_対象分野リスト!$B$2:$C$46,2,FALSE),"error"))</f>
        <v>0</v>
      </c>
      <c r="AS467">
        <f>IF(実施計画様式!AS467="",0,IFERROR(VLOOKUP(実施計画様式!AS467,参考資料1_対象分野リスト!$E$5:$F$35,2,FALSE),"error"))</f>
        <v>0</v>
      </c>
      <c r="BB467">
        <f>IF(実施計画様式!BB467="",0,IFERROR(VLOOKUP(実施計画様式!BB467,―!AK:AL,2,FALSE),"error"))</f>
        <v>0</v>
      </c>
      <c r="BC467" t="str">
        <f t="shared" si="49"/>
        <v/>
      </c>
      <c r="BF467">
        <v>99</v>
      </c>
      <c r="BG467" t="str">
        <f t="shared" si="52"/>
        <v/>
      </c>
      <c r="BH467" t="str">
        <f>IF(AG467&gt;0,IF(VLOOKUP($B$62,―!$Y$2:$Z$25,2,FALSE)&lt;分岐管理シート!AG467,"予算化方法","予算化方法_未定なし"),"")</f>
        <v/>
      </c>
      <c r="BI467" t="str">
        <f t="shared" si="53"/>
        <v/>
      </c>
      <c r="BJ467" t="str">
        <f t="shared" si="54"/>
        <v/>
      </c>
      <c r="BK467" t="str">
        <f t="shared" si="55"/>
        <v/>
      </c>
      <c r="BL467" t="str">
        <f>_xlfn.IFNA(IF(AND(D467=1,M467=1),INDEX(―!$O$20:$P$26,MATCH(分岐管理シート!N467*100,―!$P$20:$P$26,0),1),""),"")</f>
        <v/>
      </c>
      <c r="BM467" t="str">
        <f>_xlfn.IFNA(IF(AND(D467=1,M467=1),INDEX(―!$O$17:$P$19,MATCH(9-分岐管理シート!N467-分岐管理シート!O467,―!$P$17:$P$19,0),1),""),"")</f>
        <v/>
      </c>
      <c r="BN467" t="str">
        <f>IF(AE467&lt;2,"",―!$AP$28)</f>
        <v/>
      </c>
      <c r="BO467" t="str">
        <f t="shared" si="51"/>
        <v/>
      </c>
      <c r="BP467" t="str">
        <f t="shared" si="56"/>
        <v/>
      </c>
      <c r="BR467">
        <f t="shared" si="50"/>
        <v>0</v>
      </c>
    </row>
    <row r="468" spans="3:70" x14ac:dyDescent="0.15">
      <c r="C468">
        <v>396</v>
      </c>
      <c r="D468" s="22">
        <f>IF(実施計画様式!D468="",0,IFERROR(VLOOKUP(実施計画様式!D468,―!A:B,2,FALSE),"error"))</f>
        <v>0</v>
      </c>
      <c r="E468">
        <f>IF(実施計画様式!E468="",0,IFERROR(VLOOKUP(実施計画様式!E468,―!$C$40:$D$47,2,FALSE),"error"))</f>
        <v>0</v>
      </c>
      <c r="F468">
        <f>IF(実施計画様式!F468="",0,IFERROR(VLOOKUP(実施計画様式!F468,―!$E$2:$F$2,2,FALSE),"error"))</f>
        <v>0</v>
      </c>
      <c r="G468">
        <f>IFERROR(VLOOKUP(実施計画様式!G468,―!$G$2:$H$2,2,FALSE),0)</f>
        <v>0</v>
      </c>
      <c r="H468">
        <f>IF(実施計画様式!H468="",0,1)</f>
        <v>0</v>
      </c>
      <c r="I468">
        <f>IF(実施計画様式!I468="",0,IFERROR(VLOOKUP(実施計画様式!I468,―!$I$2:$J$2,2,FALSE),"error"))</f>
        <v>0</v>
      </c>
      <c r="J468">
        <f>IF(実施計画様式!J468="",0,1)</f>
        <v>0</v>
      </c>
      <c r="K468">
        <f>IF(実施計画様式!K468="",0,IFERROR(VLOOKUP(実施計画様式!K468,―!K:L,2,FALSE),"error"))</f>
        <v>0</v>
      </c>
      <c r="L468">
        <f>IF(実施計画様式!L468="",0,IFERROR(VLOOKUP(実施計画様式!L468,―!$M$2:$N$2,2,FALSE),"error"))</f>
        <v>0</v>
      </c>
      <c r="M468">
        <f>IFERROR(VLOOKUP(実施計画様式!M468,―!O:P,2,FALSE),0)</f>
        <v>0</v>
      </c>
      <c r="N468">
        <f>IF(実施計画様式!N468="",0,IFERROR(VLOOKUP(実施計画様式!N468,―!$O$1:$P$12,2,FALSE),"error"))</f>
        <v>0</v>
      </c>
      <c r="O468">
        <f>IF(実施計画様式!O468="",0,IFERROR(VLOOKUP(実施計画様式!O468,―!$O$1:$P$12,2,FALSE),"error"))</f>
        <v>0</v>
      </c>
      <c r="P468">
        <f>IF(実施計画様式!P468="",0,IFERROR(VLOOKUP(実施計画様式!P468,―!$O$1:$P$12,2,FALSE),"error"))</f>
        <v>0</v>
      </c>
      <c r="Q468">
        <f>IF(実施計画様式!Q468="",0,1)</f>
        <v>0</v>
      </c>
      <c r="R468" t="s">
        <v>7625</v>
      </c>
      <c r="S468" t="s">
        <v>7625</v>
      </c>
      <c r="T468">
        <f>IF(実施計画様式!T468="",0,1)</f>
        <v>0</v>
      </c>
      <c r="U468">
        <f>IF(実施計画様式!U468="",0,1)</f>
        <v>0</v>
      </c>
      <c r="V468">
        <f>IF(実施計画様式!V468="",0,1)</f>
        <v>0</v>
      </c>
      <c r="W468">
        <f>IF(実施計画様式!W468="",0,1)</f>
        <v>0</v>
      </c>
      <c r="X468">
        <f>IF(実施計画様式!X468="",0,1)</f>
        <v>0</v>
      </c>
      <c r="Y468">
        <f>IF(実施計画様式!Y468="",0,1)</f>
        <v>0</v>
      </c>
      <c r="Z468">
        <f>IF(実施計画様式!Z468="",0,1)</f>
        <v>0</v>
      </c>
      <c r="AA468">
        <f>IF(実施計画様式!AA468="",0,1)</f>
        <v>0</v>
      </c>
      <c r="AB468">
        <f>IF(実施計画様式!AB468="",0,IFERROR(VLOOKUP(実施計画様式!AB468,―!$Q$2:$R$3,2,FALSE),"error"))</f>
        <v>0</v>
      </c>
      <c r="AC468">
        <f>IF(実施計画様式!AC468="",0,IFERROR(VLOOKUP(実施計画様式!AC468,―!$S$2:$T$3,2,FALSE),"error"))</f>
        <v>0</v>
      </c>
      <c r="AD468">
        <f>IF(実施計画様式!AD468="",0,IFERROR(VLOOKUP(実施計画様式!AD468,―!$U$2:$V$3,2,FALSE),"error"))</f>
        <v>0</v>
      </c>
      <c r="AE468">
        <f>IF(実施計画様式!AE468="",0,IFERROR(VLOOKUP(実施計画様式!AE468,―!$W$2:$X$3,2,FALSE),"error"))</f>
        <v>0</v>
      </c>
      <c r="AF468">
        <f>IF(実施計画様式!AF468="",0,IFERROR(VLOOKUP(実施計画様式!AF468,―!$AP$29:$AQ$29,2,FALSE),"error"))</f>
        <v>0</v>
      </c>
      <c r="AG468">
        <f>IF(実施計画様式!AG468="",0,IFERROR(VLOOKUP(実施計画様式!AG468,―!Y:Z,2,FALSE),"error"))</f>
        <v>0</v>
      </c>
      <c r="AH468">
        <f>IF(実施計画様式!AH468="",0,IFERROR(VLOOKUP(実施計画様式!AH468,―!AA:AB,2,FALSE),"error"))</f>
        <v>0</v>
      </c>
      <c r="AI468">
        <f>IF(実施計画様式!AI468="",0,IFERROR(VLOOKUP(実施計画様式!AI468,―!AN:AO,2,FALSE),"error"))</f>
        <v>0</v>
      </c>
      <c r="AJ468">
        <f>IF(実施計画様式!AJ468="",0,IFERROR(VLOOKUP(実施計画様式!AJ468,―!AN:AO,2,FALSE),"error"))</f>
        <v>0</v>
      </c>
      <c r="AK468">
        <f>IF(実施計画様式!AK468="",0,IFERROR(VLOOKUP(実施計画様式!AK468,―!AN:AO,2,FALSE),"error"))</f>
        <v>0</v>
      </c>
      <c r="AL468">
        <f>IF(実施計画様式!AL468="",0,1)</f>
        <v>0</v>
      </c>
      <c r="AM468">
        <f>IF(実施計画様式!AM468="",0,IFERROR(VLOOKUP(実施計画様式!AM468,―!$AP$10:$AQ$23,2,FALSE),"error"))</f>
        <v>0</v>
      </c>
      <c r="AN468">
        <f>IF(実施計画様式!AN468="",0,IFERROR(VLOOKUP(実施計画様式!AN468,―!$AP$39:$AQ$44,2,FALSE),"error"))</f>
        <v>0</v>
      </c>
      <c r="AO468">
        <f>IF(実施計画様式!AO468="",0,IFERROR(VLOOKUP(実施計画様式!AO468,参考資料1_対象分野リスト!$B$2:$C$46,2,FALSE),"error"))</f>
        <v>0</v>
      </c>
      <c r="AP468">
        <f>IF(実施計画様式!AP468="",0,IFERROR(VLOOKUP(実施計画様式!AP468,参考資料1_対象分野リスト!$B$2:$C$46,2,FALSE),"error"))</f>
        <v>0</v>
      </c>
      <c r="AQ468">
        <f>IF(実施計画様式!AQ468="",0,IFERROR(VLOOKUP(実施計画様式!AQ468,参考資料1_対象分野リスト!$B$2:$C$46,2,FALSE),"error"))</f>
        <v>0</v>
      </c>
      <c r="AR468">
        <f>IF(実施計画様式!AR468="",0,IFERROR(VLOOKUP(実施計画様式!AR468,参考資料1_対象分野リスト!$B$2:$C$46,2,FALSE),"error"))</f>
        <v>0</v>
      </c>
      <c r="AS468">
        <f>IF(実施計画様式!AS468="",0,IFERROR(VLOOKUP(実施計画様式!AS468,参考資料1_対象分野リスト!$E$5:$F$35,2,FALSE),"error"))</f>
        <v>0</v>
      </c>
      <c r="BB468">
        <f>IF(実施計画様式!BB468="",0,IFERROR(VLOOKUP(実施計画様式!BB468,―!AK:AL,2,FALSE),"error"))</f>
        <v>0</v>
      </c>
      <c r="BC468" t="str">
        <f t="shared" si="49"/>
        <v/>
      </c>
      <c r="BF468">
        <v>99</v>
      </c>
      <c r="BG468" t="str">
        <f t="shared" si="52"/>
        <v/>
      </c>
      <c r="BH468" t="str">
        <f>IF(AG468&gt;0,IF(VLOOKUP($B$62,―!$Y$2:$Z$25,2,FALSE)&lt;分岐管理シート!AG468,"予算化方法","予算化方法_未定なし"),"")</f>
        <v/>
      </c>
      <c r="BI468" t="str">
        <f t="shared" si="53"/>
        <v/>
      </c>
      <c r="BJ468" t="str">
        <f t="shared" si="54"/>
        <v/>
      </c>
      <c r="BK468" t="str">
        <f t="shared" si="55"/>
        <v/>
      </c>
      <c r="BL468" t="str">
        <f>_xlfn.IFNA(IF(AND(D468=1,M468=1),INDEX(―!$O$20:$P$26,MATCH(分岐管理シート!N468*100,―!$P$20:$P$26,0),1),""),"")</f>
        <v/>
      </c>
      <c r="BM468" t="str">
        <f>_xlfn.IFNA(IF(AND(D468=1,M468=1),INDEX(―!$O$17:$P$19,MATCH(9-分岐管理シート!N468-分岐管理シート!O468,―!$P$17:$P$19,0),1),""),"")</f>
        <v/>
      </c>
      <c r="BN468" t="str">
        <f>IF(AE468&lt;2,"",―!$AP$28)</f>
        <v/>
      </c>
      <c r="BO468" t="str">
        <f t="shared" si="51"/>
        <v/>
      </c>
      <c r="BP468" t="str">
        <f t="shared" si="56"/>
        <v/>
      </c>
      <c r="BR468">
        <f t="shared" si="50"/>
        <v>0</v>
      </c>
    </row>
    <row r="469" spans="3:70" x14ac:dyDescent="0.15">
      <c r="C469">
        <v>397</v>
      </c>
      <c r="D469" s="22">
        <f>IF(実施計画様式!D469="",0,IFERROR(VLOOKUP(実施計画様式!D469,―!A:B,2,FALSE),"error"))</f>
        <v>0</v>
      </c>
      <c r="E469">
        <f>IF(実施計画様式!E469="",0,IFERROR(VLOOKUP(実施計画様式!E469,―!$C$40:$D$47,2,FALSE),"error"))</f>
        <v>0</v>
      </c>
      <c r="F469">
        <f>IF(実施計画様式!F469="",0,IFERROR(VLOOKUP(実施計画様式!F469,―!$E$2:$F$2,2,FALSE),"error"))</f>
        <v>0</v>
      </c>
      <c r="G469">
        <f>IFERROR(VLOOKUP(実施計画様式!G469,―!$G$2:$H$2,2,FALSE),0)</f>
        <v>0</v>
      </c>
      <c r="H469">
        <f>IF(実施計画様式!H469="",0,1)</f>
        <v>0</v>
      </c>
      <c r="I469">
        <f>IF(実施計画様式!I469="",0,IFERROR(VLOOKUP(実施計画様式!I469,―!$I$2:$J$2,2,FALSE),"error"))</f>
        <v>0</v>
      </c>
      <c r="J469">
        <f>IF(実施計画様式!J469="",0,1)</f>
        <v>0</v>
      </c>
      <c r="K469">
        <f>IF(実施計画様式!K469="",0,IFERROR(VLOOKUP(実施計画様式!K469,―!K:L,2,FALSE),"error"))</f>
        <v>0</v>
      </c>
      <c r="L469">
        <f>IF(実施計画様式!L469="",0,IFERROR(VLOOKUP(実施計画様式!L469,―!$M$2:$N$2,2,FALSE),"error"))</f>
        <v>0</v>
      </c>
      <c r="M469">
        <f>IFERROR(VLOOKUP(実施計画様式!M469,―!O:P,2,FALSE),0)</f>
        <v>0</v>
      </c>
      <c r="N469">
        <f>IF(実施計画様式!N469="",0,IFERROR(VLOOKUP(実施計画様式!N469,―!$O$1:$P$12,2,FALSE),"error"))</f>
        <v>0</v>
      </c>
      <c r="O469">
        <f>IF(実施計画様式!O469="",0,IFERROR(VLOOKUP(実施計画様式!O469,―!$O$1:$P$12,2,FALSE),"error"))</f>
        <v>0</v>
      </c>
      <c r="P469">
        <f>IF(実施計画様式!P469="",0,IFERROR(VLOOKUP(実施計画様式!P469,―!$O$1:$P$12,2,FALSE),"error"))</f>
        <v>0</v>
      </c>
      <c r="Q469">
        <f>IF(実施計画様式!Q469="",0,1)</f>
        <v>0</v>
      </c>
      <c r="R469" t="s">
        <v>7625</v>
      </c>
      <c r="S469" t="s">
        <v>7625</v>
      </c>
      <c r="T469">
        <f>IF(実施計画様式!T469="",0,1)</f>
        <v>0</v>
      </c>
      <c r="U469">
        <f>IF(実施計画様式!U469="",0,1)</f>
        <v>0</v>
      </c>
      <c r="V469">
        <f>IF(実施計画様式!V469="",0,1)</f>
        <v>0</v>
      </c>
      <c r="W469">
        <f>IF(実施計画様式!W469="",0,1)</f>
        <v>0</v>
      </c>
      <c r="X469">
        <f>IF(実施計画様式!X469="",0,1)</f>
        <v>0</v>
      </c>
      <c r="Y469">
        <f>IF(実施計画様式!Y469="",0,1)</f>
        <v>0</v>
      </c>
      <c r="Z469">
        <f>IF(実施計画様式!Z469="",0,1)</f>
        <v>0</v>
      </c>
      <c r="AA469">
        <f>IF(実施計画様式!AA469="",0,1)</f>
        <v>0</v>
      </c>
      <c r="AB469">
        <f>IF(実施計画様式!AB469="",0,IFERROR(VLOOKUP(実施計画様式!AB469,―!$Q$2:$R$3,2,FALSE),"error"))</f>
        <v>0</v>
      </c>
      <c r="AC469">
        <f>IF(実施計画様式!AC469="",0,IFERROR(VLOOKUP(実施計画様式!AC469,―!$S$2:$T$3,2,FALSE),"error"))</f>
        <v>0</v>
      </c>
      <c r="AD469">
        <f>IF(実施計画様式!AD469="",0,IFERROR(VLOOKUP(実施計画様式!AD469,―!$U$2:$V$3,2,FALSE),"error"))</f>
        <v>0</v>
      </c>
      <c r="AE469">
        <f>IF(実施計画様式!AE469="",0,IFERROR(VLOOKUP(実施計画様式!AE469,―!$W$2:$X$3,2,FALSE),"error"))</f>
        <v>0</v>
      </c>
      <c r="AF469">
        <f>IF(実施計画様式!AF469="",0,IFERROR(VLOOKUP(実施計画様式!AF469,―!$AP$29:$AQ$29,2,FALSE),"error"))</f>
        <v>0</v>
      </c>
      <c r="AG469">
        <f>IF(実施計画様式!AG469="",0,IFERROR(VLOOKUP(実施計画様式!AG469,―!Y:Z,2,FALSE),"error"))</f>
        <v>0</v>
      </c>
      <c r="AH469">
        <f>IF(実施計画様式!AH469="",0,IFERROR(VLOOKUP(実施計画様式!AH469,―!AA:AB,2,FALSE),"error"))</f>
        <v>0</v>
      </c>
      <c r="AI469">
        <f>IF(実施計画様式!AI469="",0,IFERROR(VLOOKUP(実施計画様式!AI469,―!AN:AO,2,FALSE),"error"))</f>
        <v>0</v>
      </c>
      <c r="AJ469">
        <f>IF(実施計画様式!AJ469="",0,IFERROR(VLOOKUP(実施計画様式!AJ469,―!AN:AO,2,FALSE),"error"))</f>
        <v>0</v>
      </c>
      <c r="AK469">
        <f>IF(実施計画様式!AK469="",0,IFERROR(VLOOKUP(実施計画様式!AK469,―!AN:AO,2,FALSE),"error"))</f>
        <v>0</v>
      </c>
      <c r="AL469">
        <f>IF(実施計画様式!AL469="",0,1)</f>
        <v>0</v>
      </c>
      <c r="AM469">
        <f>IF(実施計画様式!AM469="",0,IFERROR(VLOOKUP(実施計画様式!AM469,―!$AP$10:$AQ$23,2,FALSE),"error"))</f>
        <v>0</v>
      </c>
      <c r="AN469">
        <f>IF(実施計画様式!AN469="",0,IFERROR(VLOOKUP(実施計画様式!AN469,―!$AP$39:$AQ$44,2,FALSE),"error"))</f>
        <v>0</v>
      </c>
      <c r="AO469">
        <f>IF(実施計画様式!AO469="",0,IFERROR(VLOOKUP(実施計画様式!AO469,参考資料1_対象分野リスト!$B$2:$C$46,2,FALSE),"error"))</f>
        <v>0</v>
      </c>
      <c r="AP469">
        <f>IF(実施計画様式!AP469="",0,IFERROR(VLOOKUP(実施計画様式!AP469,参考資料1_対象分野リスト!$B$2:$C$46,2,FALSE),"error"))</f>
        <v>0</v>
      </c>
      <c r="AQ469">
        <f>IF(実施計画様式!AQ469="",0,IFERROR(VLOOKUP(実施計画様式!AQ469,参考資料1_対象分野リスト!$B$2:$C$46,2,FALSE),"error"))</f>
        <v>0</v>
      </c>
      <c r="AR469">
        <f>IF(実施計画様式!AR469="",0,IFERROR(VLOOKUP(実施計画様式!AR469,参考資料1_対象分野リスト!$B$2:$C$46,2,FALSE),"error"))</f>
        <v>0</v>
      </c>
      <c r="AS469">
        <f>IF(実施計画様式!AS469="",0,IFERROR(VLOOKUP(実施計画様式!AS469,参考資料1_対象分野リスト!$E$5:$F$35,2,FALSE),"error"))</f>
        <v>0</v>
      </c>
      <c r="BB469">
        <f>IF(実施計画様式!BB469="",0,IFERROR(VLOOKUP(実施計画様式!BB469,―!AK:AL,2,FALSE),"error"))</f>
        <v>0</v>
      </c>
      <c r="BC469" t="str">
        <f t="shared" ref="BC469:BC472" si="57">IF(D469=4,"",IF(D469=8,"",IF(D469=10,"支援開始時期_R7_通常","")))</f>
        <v/>
      </c>
      <c r="BF469">
        <v>99</v>
      </c>
      <c r="BG469" t="str">
        <f t="shared" si="52"/>
        <v/>
      </c>
      <c r="BH469" t="str">
        <f>IF(AG469&gt;0,IF(VLOOKUP($B$62,―!$Y$2:$Z$25,2,FALSE)&lt;分岐管理シート!AG469,"予算化方法","予算化方法_未定なし"),"")</f>
        <v/>
      </c>
      <c r="BI469" t="str">
        <f t="shared" si="53"/>
        <v/>
      </c>
      <c r="BJ469" t="str">
        <f t="shared" si="54"/>
        <v/>
      </c>
      <c r="BK469" t="str">
        <f t="shared" si="55"/>
        <v/>
      </c>
      <c r="BL469" t="str">
        <f>_xlfn.IFNA(IF(AND(D469=1,M469=1),INDEX(―!$O$20:$P$26,MATCH(分岐管理シート!N469*100,―!$P$20:$P$26,0),1),""),"")</f>
        <v/>
      </c>
      <c r="BM469" t="str">
        <f>_xlfn.IFNA(IF(AND(D469=1,M469=1),INDEX(―!$O$17:$P$19,MATCH(9-分岐管理シート!N469-分岐管理シート!O469,―!$P$17:$P$19,0),1),""),"")</f>
        <v/>
      </c>
      <c r="BN469" t="str">
        <f>IF(AE469&lt;2,"",―!$AP$28)</f>
        <v/>
      </c>
      <c r="BO469" t="str">
        <f t="shared" si="51"/>
        <v/>
      </c>
      <c r="BP469" t="str">
        <f t="shared" si="56"/>
        <v/>
      </c>
      <c r="BR469">
        <f t="shared" si="50"/>
        <v>0</v>
      </c>
    </row>
    <row r="470" spans="3:70" x14ac:dyDescent="0.15">
      <c r="C470">
        <v>398</v>
      </c>
      <c r="D470" s="22">
        <f>IF(実施計画様式!D470="",0,IFERROR(VLOOKUP(実施計画様式!D470,―!A:B,2,FALSE),"error"))</f>
        <v>0</v>
      </c>
      <c r="E470">
        <f>IF(実施計画様式!E470="",0,IFERROR(VLOOKUP(実施計画様式!E470,―!$C$40:$D$47,2,FALSE),"error"))</f>
        <v>0</v>
      </c>
      <c r="F470">
        <f>IF(実施計画様式!F470="",0,IFERROR(VLOOKUP(実施計画様式!F470,―!$E$2:$F$2,2,FALSE),"error"))</f>
        <v>0</v>
      </c>
      <c r="G470">
        <f>IFERROR(VLOOKUP(実施計画様式!G470,―!$G$2:$H$2,2,FALSE),0)</f>
        <v>0</v>
      </c>
      <c r="H470">
        <f>IF(実施計画様式!H470="",0,1)</f>
        <v>0</v>
      </c>
      <c r="I470">
        <f>IF(実施計画様式!I470="",0,IFERROR(VLOOKUP(実施計画様式!I470,―!$I$2:$J$2,2,FALSE),"error"))</f>
        <v>0</v>
      </c>
      <c r="J470">
        <f>IF(実施計画様式!J470="",0,1)</f>
        <v>0</v>
      </c>
      <c r="K470">
        <f>IF(実施計画様式!K470="",0,IFERROR(VLOOKUP(実施計画様式!K470,―!K:L,2,FALSE),"error"))</f>
        <v>0</v>
      </c>
      <c r="L470">
        <f>IF(実施計画様式!L470="",0,IFERROR(VLOOKUP(実施計画様式!L470,―!$M$2:$N$2,2,FALSE),"error"))</f>
        <v>0</v>
      </c>
      <c r="M470">
        <f>IFERROR(VLOOKUP(実施計画様式!M470,―!O:P,2,FALSE),0)</f>
        <v>0</v>
      </c>
      <c r="N470">
        <f>IF(実施計画様式!N470="",0,IFERROR(VLOOKUP(実施計画様式!N470,―!$O$1:$P$12,2,FALSE),"error"))</f>
        <v>0</v>
      </c>
      <c r="O470">
        <f>IF(実施計画様式!O470="",0,IFERROR(VLOOKUP(実施計画様式!O470,―!$O$1:$P$12,2,FALSE),"error"))</f>
        <v>0</v>
      </c>
      <c r="P470">
        <f>IF(実施計画様式!P470="",0,IFERROR(VLOOKUP(実施計画様式!P470,―!$O$1:$P$12,2,FALSE),"error"))</f>
        <v>0</v>
      </c>
      <c r="Q470">
        <f>IF(実施計画様式!Q470="",0,1)</f>
        <v>0</v>
      </c>
      <c r="R470" t="s">
        <v>7625</v>
      </c>
      <c r="S470" t="s">
        <v>7625</v>
      </c>
      <c r="T470">
        <f>IF(実施計画様式!T470="",0,1)</f>
        <v>0</v>
      </c>
      <c r="U470">
        <f>IF(実施計画様式!U470="",0,1)</f>
        <v>0</v>
      </c>
      <c r="V470">
        <f>IF(実施計画様式!V470="",0,1)</f>
        <v>0</v>
      </c>
      <c r="W470">
        <f>IF(実施計画様式!W470="",0,1)</f>
        <v>0</v>
      </c>
      <c r="X470">
        <f>IF(実施計画様式!X470="",0,1)</f>
        <v>0</v>
      </c>
      <c r="Y470">
        <f>IF(実施計画様式!Y470="",0,1)</f>
        <v>0</v>
      </c>
      <c r="Z470">
        <f>IF(実施計画様式!Z470="",0,1)</f>
        <v>0</v>
      </c>
      <c r="AA470">
        <f>IF(実施計画様式!AA470="",0,1)</f>
        <v>0</v>
      </c>
      <c r="AB470">
        <f>IF(実施計画様式!AB470="",0,IFERROR(VLOOKUP(実施計画様式!AB470,―!$Q$2:$R$3,2,FALSE),"error"))</f>
        <v>0</v>
      </c>
      <c r="AC470">
        <f>IF(実施計画様式!AC470="",0,IFERROR(VLOOKUP(実施計画様式!AC470,―!$S$2:$T$3,2,FALSE),"error"))</f>
        <v>0</v>
      </c>
      <c r="AD470">
        <f>IF(実施計画様式!AD470="",0,IFERROR(VLOOKUP(実施計画様式!AD470,―!$U$2:$V$3,2,FALSE),"error"))</f>
        <v>0</v>
      </c>
      <c r="AE470">
        <f>IF(実施計画様式!AE470="",0,IFERROR(VLOOKUP(実施計画様式!AE470,―!$W$2:$X$3,2,FALSE),"error"))</f>
        <v>0</v>
      </c>
      <c r="AF470">
        <f>IF(実施計画様式!AF470="",0,IFERROR(VLOOKUP(実施計画様式!AF470,―!$AP$29:$AQ$29,2,FALSE),"error"))</f>
        <v>0</v>
      </c>
      <c r="AG470">
        <f>IF(実施計画様式!AG470="",0,IFERROR(VLOOKUP(実施計画様式!AG470,―!Y:Z,2,FALSE),"error"))</f>
        <v>0</v>
      </c>
      <c r="AH470">
        <f>IF(実施計画様式!AH470="",0,IFERROR(VLOOKUP(実施計画様式!AH470,―!AA:AB,2,FALSE),"error"))</f>
        <v>0</v>
      </c>
      <c r="AI470">
        <f>IF(実施計画様式!AI470="",0,IFERROR(VLOOKUP(実施計画様式!AI470,―!AN:AO,2,FALSE),"error"))</f>
        <v>0</v>
      </c>
      <c r="AJ470">
        <f>IF(実施計画様式!AJ470="",0,IFERROR(VLOOKUP(実施計画様式!AJ470,―!AN:AO,2,FALSE),"error"))</f>
        <v>0</v>
      </c>
      <c r="AK470">
        <f>IF(実施計画様式!AK470="",0,IFERROR(VLOOKUP(実施計画様式!AK470,―!AN:AO,2,FALSE),"error"))</f>
        <v>0</v>
      </c>
      <c r="AL470">
        <f>IF(実施計画様式!AL470="",0,1)</f>
        <v>0</v>
      </c>
      <c r="AM470">
        <f>IF(実施計画様式!AM470="",0,IFERROR(VLOOKUP(実施計画様式!AM470,―!$AP$10:$AQ$23,2,FALSE),"error"))</f>
        <v>0</v>
      </c>
      <c r="AN470">
        <f>IF(実施計画様式!AN470="",0,IFERROR(VLOOKUP(実施計画様式!AN470,―!$AP$39:$AQ$44,2,FALSE),"error"))</f>
        <v>0</v>
      </c>
      <c r="AO470">
        <f>IF(実施計画様式!AO470="",0,IFERROR(VLOOKUP(実施計画様式!AO470,参考資料1_対象分野リスト!$B$2:$C$46,2,FALSE),"error"))</f>
        <v>0</v>
      </c>
      <c r="AP470">
        <f>IF(実施計画様式!AP470="",0,IFERROR(VLOOKUP(実施計画様式!AP470,参考資料1_対象分野リスト!$B$2:$C$46,2,FALSE),"error"))</f>
        <v>0</v>
      </c>
      <c r="AQ470">
        <f>IF(実施計画様式!AQ470="",0,IFERROR(VLOOKUP(実施計画様式!AQ470,参考資料1_対象分野リスト!$B$2:$C$46,2,FALSE),"error"))</f>
        <v>0</v>
      </c>
      <c r="AR470">
        <f>IF(実施計画様式!AR470="",0,IFERROR(VLOOKUP(実施計画様式!AR470,参考資料1_対象分野リスト!$B$2:$C$46,2,FALSE),"error"))</f>
        <v>0</v>
      </c>
      <c r="AS470">
        <f>IF(実施計画様式!AS470="",0,IFERROR(VLOOKUP(実施計画様式!AS470,参考資料1_対象分野リスト!$E$5:$F$35,2,FALSE),"error"))</f>
        <v>0</v>
      </c>
      <c r="BB470">
        <f>IF(実施計画様式!BB470="",0,IFERROR(VLOOKUP(実施計画様式!BB470,―!AK:AL,2,FALSE),"error"))</f>
        <v>0</v>
      </c>
      <c r="BC470" t="str">
        <f t="shared" si="57"/>
        <v/>
      </c>
      <c r="BF470">
        <v>99</v>
      </c>
      <c r="BG470" t="str">
        <f t="shared" si="52"/>
        <v/>
      </c>
      <c r="BH470" t="str">
        <f>IF(AG470&gt;0,IF(VLOOKUP($B$62,―!$Y$2:$Z$25,2,FALSE)&lt;分岐管理シート!AG470,"予算化方法","予算化方法_未定なし"),"")</f>
        <v/>
      </c>
      <c r="BI470" t="str">
        <f t="shared" si="53"/>
        <v/>
      </c>
      <c r="BJ470" t="str">
        <f t="shared" si="54"/>
        <v/>
      </c>
      <c r="BK470" t="str">
        <f t="shared" si="55"/>
        <v/>
      </c>
      <c r="BL470" t="str">
        <f>_xlfn.IFNA(IF(AND(D470=1,M470=1),INDEX(―!$O$20:$P$26,MATCH(分岐管理シート!N470*100,―!$P$20:$P$26,0),1),""),"")</f>
        <v/>
      </c>
      <c r="BM470" t="str">
        <f>_xlfn.IFNA(IF(AND(D470=1,M470=1),INDEX(―!$O$17:$P$19,MATCH(9-分岐管理シート!N470-分岐管理シート!O470,―!$P$17:$P$19,0),1),""),"")</f>
        <v/>
      </c>
      <c r="BN470" t="str">
        <f>IF(AE470&lt;2,"",―!$AP$28)</f>
        <v/>
      </c>
      <c r="BO470" t="str">
        <f t="shared" si="51"/>
        <v/>
      </c>
      <c r="BP470" t="str">
        <f t="shared" si="56"/>
        <v/>
      </c>
      <c r="BR470">
        <f t="shared" si="50"/>
        <v>0</v>
      </c>
    </row>
    <row r="471" spans="3:70" x14ac:dyDescent="0.15">
      <c r="C471">
        <v>399</v>
      </c>
      <c r="D471" s="22">
        <f>IF(実施計画様式!D471="",0,IFERROR(VLOOKUP(実施計画様式!D471,―!A:B,2,FALSE),"error"))</f>
        <v>0</v>
      </c>
      <c r="E471">
        <f>IF(実施計画様式!E471="",0,IFERROR(VLOOKUP(実施計画様式!E471,―!$C$40:$D$47,2,FALSE),"error"))</f>
        <v>0</v>
      </c>
      <c r="F471">
        <f>IF(実施計画様式!F471="",0,IFERROR(VLOOKUP(実施計画様式!F471,―!$E$2:$F$2,2,FALSE),"error"))</f>
        <v>0</v>
      </c>
      <c r="G471">
        <f>IFERROR(VLOOKUP(実施計画様式!G471,―!$G$2:$H$2,2,FALSE),0)</f>
        <v>0</v>
      </c>
      <c r="H471">
        <f>IF(実施計画様式!H471="",0,1)</f>
        <v>0</v>
      </c>
      <c r="I471">
        <f>IF(実施計画様式!I471="",0,IFERROR(VLOOKUP(実施計画様式!I471,―!$I$2:$J$2,2,FALSE),"error"))</f>
        <v>0</v>
      </c>
      <c r="J471">
        <f>IF(実施計画様式!J471="",0,1)</f>
        <v>0</v>
      </c>
      <c r="K471">
        <f>IF(実施計画様式!K471="",0,IFERROR(VLOOKUP(実施計画様式!K471,―!K:L,2,FALSE),"error"))</f>
        <v>0</v>
      </c>
      <c r="L471">
        <f>IF(実施計画様式!L471="",0,IFERROR(VLOOKUP(実施計画様式!L471,―!$M$2:$N$2,2,FALSE),"error"))</f>
        <v>0</v>
      </c>
      <c r="M471">
        <f>IFERROR(VLOOKUP(実施計画様式!M471,―!O:P,2,FALSE),0)</f>
        <v>0</v>
      </c>
      <c r="N471">
        <f>IF(実施計画様式!N471="",0,IFERROR(VLOOKUP(実施計画様式!N471,―!$O$1:$P$12,2,FALSE),"error"))</f>
        <v>0</v>
      </c>
      <c r="O471">
        <f>IF(実施計画様式!O471="",0,IFERROR(VLOOKUP(実施計画様式!O471,―!$O$1:$P$12,2,FALSE),"error"))</f>
        <v>0</v>
      </c>
      <c r="P471">
        <f>IF(実施計画様式!P471="",0,IFERROR(VLOOKUP(実施計画様式!P471,―!$O$1:$P$12,2,FALSE),"error"))</f>
        <v>0</v>
      </c>
      <c r="Q471">
        <f>IF(実施計画様式!Q471="",0,1)</f>
        <v>0</v>
      </c>
      <c r="R471" t="s">
        <v>7625</v>
      </c>
      <c r="S471" t="s">
        <v>7625</v>
      </c>
      <c r="T471">
        <f>IF(実施計画様式!T471="",0,1)</f>
        <v>0</v>
      </c>
      <c r="U471">
        <f>IF(実施計画様式!U471="",0,1)</f>
        <v>0</v>
      </c>
      <c r="V471">
        <f>IF(実施計画様式!V471="",0,1)</f>
        <v>0</v>
      </c>
      <c r="W471">
        <f>IF(実施計画様式!W471="",0,1)</f>
        <v>0</v>
      </c>
      <c r="X471">
        <f>IF(実施計画様式!X471="",0,1)</f>
        <v>0</v>
      </c>
      <c r="Y471">
        <f>IF(実施計画様式!Y471="",0,1)</f>
        <v>0</v>
      </c>
      <c r="Z471">
        <f>IF(実施計画様式!Z471="",0,1)</f>
        <v>0</v>
      </c>
      <c r="AA471">
        <f>IF(実施計画様式!AA471="",0,1)</f>
        <v>0</v>
      </c>
      <c r="AB471">
        <f>IF(実施計画様式!AB471="",0,IFERROR(VLOOKUP(実施計画様式!AB471,―!$Q$2:$R$3,2,FALSE),"error"))</f>
        <v>0</v>
      </c>
      <c r="AC471">
        <f>IF(実施計画様式!AC471="",0,IFERROR(VLOOKUP(実施計画様式!AC471,―!$S$2:$T$3,2,FALSE),"error"))</f>
        <v>0</v>
      </c>
      <c r="AD471">
        <f>IF(実施計画様式!AD471="",0,IFERROR(VLOOKUP(実施計画様式!AD471,―!$U$2:$V$3,2,FALSE),"error"))</f>
        <v>0</v>
      </c>
      <c r="AE471">
        <f>IF(実施計画様式!AE471="",0,IFERROR(VLOOKUP(実施計画様式!AE471,―!$W$2:$X$3,2,FALSE),"error"))</f>
        <v>0</v>
      </c>
      <c r="AF471">
        <f>IF(実施計画様式!AF471="",0,IFERROR(VLOOKUP(実施計画様式!AF471,―!$AP$29:$AQ$29,2,FALSE),"error"))</f>
        <v>0</v>
      </c>
      <c r="AG471">
        <f>IF(実施計画様式!AG471="",0,IFERROR(VLOOKUP(実施計画様式!AG471,―!Y:Z,2,FALSE),"error"))</f>
        <v>0</v>
      </c>
      <c r="AH471">
        <f>IF(実施計画様式!AH471="",0,IFERROR(VLOOKUP(実施計画様式!AH471,―!AA:AB,2,FALSE),"error"))</f>
        <v>0</v>
      </c>
      <c r="AI471">
        <f>IF(実施計画様式!AI471="",0,IFERROR(VLOOKUP(実施計画様式!AI471,―!AN:AO,2,FALSE),"error"))</f>
        <v>0</v>
      </c>
      <c r="AJ471">
        <f>IF(実施計画様式!AJ471="",0,IFERROR(VLOOKUP(実施計画様式!AJ471,―!AN:AO,2,FALSE),"error"))</f>
        <v>0</v>
      </c>
      <c r="AK471">
        <f>IF(実施計画様式!AK471="",0,IFERROR(VLOOKUP(実施計画様式!AK471,―!AN:AO,2,FALSE),"error"))</f>
        <v>0</v>
      </c>
      <c r="AL471">
        <f>IF(実施計画様式!AL471="",0,1)</f>
        <v>0</v>
      </c>
      <c r="AM471">
        <f>IF(実施計画様式!AM471="",0,IFERROR(VLOOKUP(実施計画様式!AM471,―!$AP$10:$AQ$23,2,FALSE),"error"))</f>
        <v>0</v>
      </c>
      <c r="AN471">
        <f>IF(実施計画様式!AN471="",0,IFERROR(VLOOKUP(実施計画様式!AN471,―!$AP$39:$AQ$44,2,FALSE),"error"))</f>
        <v>0</v>
      </c>
      <c r="AO471">
        <f>IF(実施計画様式!AO471="",0,IFERROR(VLOOKUP(実施計画様式!AO471,参考資料1_対象分野リスト!$B$2:$C$46,2,FALSE),"error"))</f>
        <v>0</v>
      </c>
      <c r="AP471">
        <f>IF(実施計画様式!AP471="",0,IFERROR(VLOOKUP(実施計画様式!AP471,参考資料1_対象分野リスト!$B$2:$C$46,2,FALSE),"error"))</f>
        <v>0</v>
      </c>
      <c r="AQ471">
        <f>IF(実施計画様式!AQ471="",0,IFERROR(VLOOKUP(実施計画様式!AQ471,参考資料1_対象分野リスト!$B$2:$C$46,2,FALSE),"error"))</f>
        <v>0</v>
      </c>
      <c r="AR471">
        <f>IF(実施計画様式!AR471="",0,IFERROR(VLOOKUP(実施計画様式!AR471,参考資料1_対象分野リスト!$B$2:$C$46,2,FALSE),"error"))</f>
        <v>0</v>
      </c>
      <c r="AS471">
        <f>IF(実施計画様式!AS471="",0,IFERROR(VLOOKUP(実施計画様式!AS471,参考資料1_対象分野リスト!$E$5:$F$35,2,FALSE),"error"))</f>
        <v>0</v>
      </c>
      <c r="BB471">
        <f>IF(実施計画様式!BB471="",0,IFERROR(VLOOKUP(実施計画様式!BB471,―!AK:AL,2,FALSE),"error"))</f>
        <v>0</v>
      </c>
      <c r="BC471" t="str">
        <f t="shared" si="57"/>
        <v/>
      </c>
      <c r="BF471">
        <v>99</v>
      </c>
      <c r="BG471" t="str">
        <f t="shared" si="52"/>
        <v/>
      </c>
      <c r="BH471" t="str">
        <f>IF(AG471&gt;0,IF(VLOOKUP($B$62,―!$Y$2:$Z$25,2,FALSE)&lt;分岐管理シート!AG471,"予算化方法","予算化方法_未定なし"),"")</f>
        <v/>
      </c>
      <c r="BI471" t="str">
        <f t="shared" si="53"/>
        <v/>
      </c>
      <c r="BJ471" t="str">
        <f t="shared" si="54"/>
        <v/>
      </c>
      <c r="BK471" t="str">
        <f t="shared" si="55"/>
        <v/>
      </c>
      <c r="BL471" t="str">
        <f>_xlfn.IFNA(IF(AND(D471=1,M471=1),INDEX(―!$O$20:$P$26,MATCH(分岐管理シート!N471*100,―!$P$20:$P$26,0),1),""),"")</f>
        <v/>
      </c>
      <c r="BM471" t="str">
        <f>_xlfn.IFNA(IF(AND(D471=1,M471=1),INDEX(―!$O$17:$P$19,MATCH(9-分岐管理シート!N471-分岐管理シート!O471,―!$P$17:$P$19,0),1),""),"")</f>
        <v/>
      </c>
      <c r="BN471" t="str">
        <f>IF(AE471&lt;2,"",―!$AP$28)</f>
        <v/>
      </c>
      <c r="BO471" t="str">
        <f t="shared" si="51"/>
        <v/>
      </c>
      <c r="BP471" t="str">
        <f t="shared" si="56"/>
        <v/>
      </c>
      <c r="BR471">
        <f t="shared" si="50"/>
        <v>0</v>
      </c>
    </row>
    <row r="472" spans="3:70" x14ac:dyDescent="0.15">
      <c r="C472">
        <v>400</v>
      </c>
      <c r="D472" s="22">
        <f>IF(実施計画様式!D472="",0,IFERROR(VLOOKUP(実施計画様式!D472,―!A:B,2,FALSE),"error"))</f>
        <v>0</v>
      </c>
      <c r="E472">
        <f>IF(実施計画様式!E472="",0,IFERROR(VLOOKUP(実施計画様式!E472,―!$C$40:$D$47,2,FALSE),"error"))</f>
        <v>0</v>
      </c>
      <c r="F472">
        <f>IF(実施計画様式!F472="",0,IFERROR(VLOOKUP(実施計画様式!F472,―!$E$2:$F$2,2,FALSE),"error"))</f>
        <v>0</v>
      </c>
      <c r="G472">
        <f>IFERROR(VLOOKUP(実施計画様式!G472,―!$G$2:$H$2,2,FALSE),0)</f>
        <v>0</v>
      </c>
      <c r="H472">
        <f>IF(実施計画様式!H472="",0,1)</f>
        <v>0</v>
      </c>
      <c r="I472">
        <f>IF(実施計画様式!I472="",0,IFERROR(VLOOKUP(実施計画様式!I472,―!$I$2:$J$2,2,FALSE),"error"))</f>
        <v>0</v>
      </c>
      <c r="J472">
        <f>IF(実施計画様式!J472="",0,1)</f>
        <v>0</v>
      </c>
      <c r="K472">
        <f>IF(実施計画様式!K472="",0,IFERROR(VLOOKUP(実施計画様式!K472,―!K:L,2,FALSE),"error"))</f>
        <v>0</v>
      </c>
      <c r="L472">
        <f>IF(実施計画様式!L472="",0,IFERROR(VLOOKUP(実施計画様式!L472,―!$M$2:$N$2,2,FALSE),"error"))</f>
        <v>0</v>
      </c>
      <c r="M472">
        <f>IFERROR(VLOOKUP(実施計画様式!M472,―!O:P,2,FALSE),0)</f>
        <v>0</v>
      </c>
      <c r="N472">
        <f>IF(実施計画様式!N472="",0,IFERROR(VLOOKUP(実施計画様式!N472,―!$O$1:$P$12,2,FALSE),"error"))</f>
        <v>0</v>
      </c>
      <c r="O472">
        <f>IF(実施計画様式!O472="",0,IFERROR(VLOOKUP(実施計画様式!O472,―!$O$1:$P$12,2,FALSE),"error"))</f>
        <v>0</v>
      </c>
      <c r="P472">
        <f>IF(実施計画様式!P472="",0,IFERROR(VLOOKUP(実施計画様式!P472,―!$O$1:$P$12,2,FALSE),"error"))</f>
        <v>0</v>
      </c>
      <c r="Q472">
        <f>IF(実施計画様式!Q472="",0,1)</f>
        <v>0</v>
      </c>
      <c r="R472" t="s">
        <v>7625</v>
      </c>
      <c r="S472" t="s">
        <v>7625</v>
      </c>
      <c r="T472">
        <f>IF(実施計画様式!T472="",0,1)</f>
        <v>0</v>
      </c>
      <c r="U472">
        <f>IF(実施計画様式!U472="",0,1)</f>
        <v>0</v>
      </c>
      <c r="V472">
        <f>IF(実施計画様式!V472="",0,1)</f>
        <v>0</v>
      </c>
      <c r="W472">
        <f>IF(実施計画様式!W472="",0,1)</f>
        <v>0</v>
      </c>
      <c r="X472">
        <f>IF(実施計画様式!X472="",0,1)</f>
        <v>0</v>
      </c>
      <c r="Y472">
        <f>IF(実施計画様式!Y472="",0,1)</f>
        <v>0</v>
      </c>
      <c r="Z472">
        <f>IF(実施計画様式!Z472="",0,1)</f>
        <v>0</v>
      </c>
      <c r="AA472">
        <f>IF(実施計画様式!AA472="",0,1)</f>
        <v>0</v>
      </c>
      <c r="AB472">
        <f>IF(実施計画様式!AB472="",0,IFERROR(VLOOKUP(実施計画様式!AB472,―!$Q$2:$R$3,2,FALSE),"error"))</f>
        <v>0</v>
      </c>
      <c r="AC472">
        <f>IF(実施計画様式!AC472="",0,IFERROR(VLOOKUP(実施計画様式!AC472,―!$S$2:$T$3,2,FALSE),"error"))</f>
        <v>0</v>
      </c>
      <c r="AD472">
        <f>IF(実施計画様式!AD472="",0,IFERROR(VLOOKUP(実施計画様式!AD472,―!$U$2:$V$3,2,FALSE),"error"))</f>
        <v>0</v>
      </c>
      <c r="AE472">
        <f>IF(実施計画様式!AE472="",0,IFERROR(VLOOKUP(実施計画様式!AE472,―!$W$2:$X$3,2,FALSE),"error"))</f>
        <v>0</v>
      </c>
      <c r="AF472">
        <f>IF(実施計画様式!AF472="",0,IFERROR(VLOOKUP(実施計画様式!AF472,―!$AP$29:$AQ$29,2,FALSE),"error"))</f>
        <v>0</v>
      </c>
      <c r="AG472">
        <f>IF(実施計画様式!AG472="",0,IFERROR(VLOOKUP(実施計画様式!AG472,―!Y:Z,2,FALSE),"error"))</f>
        <v>0</v>
      </c>
      <c r="AH472">
        <f>IF(実施計画様式!AH472="",0,IFERROR(VLOOKUP(実施計画様式!AH472,―!AA:AB,2,FALSE),"error"))</f>
        <v>0</v>
      </c>
      <c r="AI472">
        <f>IF(実施計画様式!AI472="",0,IFERROR(VLOOKUP(実施計画様式!AI472,―!AN:AO,2,FALSE),"error"))</f>
        <v>0</v>
      </c>
      <c r="AJ472">
        <f>IF(実施計画様式!AJ472="",0,IFERROR(VLOOKUP(実施計画様式!AJ472,―!AN:AO,2,FALSE),"error"))</f>
        <v>0</v>
      </c>
      <c r="AK472">
        <f>IF(実施計画様式!AK472="",0,IFERROR(VLOOKUP(実施計画様式!AK472,―!AN:AO,2,FALSE),"error"))</f>
        <v>0</v>
      </c>
      <c r="AL472">
        <f>IF(実施計画様式!AL472="",0,1)</f>
        <v>0</v>
      </c>
      <c r="AM472">
        <f>IF(実施計画様式!AM472="",0,IFERROR(VLOOKUP(実施計画様式!AM472,―!$AP$10:$AQ$23,2,FALSE),"error"))</f>
        <v>0</v>
      </c>
      <c r="AN472">
        <f>IF(実施計画様式!AN472="",0,IFERROR(VLOOKUP(実施計画様式!AN472,―!$AP$39:$AQ$44,2,FALSE),"error"))</f>
        <v>0</v>
      </c>
      <c r="AO472">
        <f>IF(実施計画様式!AO472="",0,IFERROR(VLOOKUP(実施計画様式!AO472,参考資料1_対象分野リスト!$B$2:$C$46,2,FALSE),"error"))</f>
        <v>0</v>
      </c>
      <c r="AP472">
        <f>IF(実施計画様式!AP472="",0,IFERROR(VLOOKUP(実施計画様式!AP472,参考資料1_対象分野リスト!$B$2:$C$46,2,FALSE),"error"))</f>
        <v>0</v>
      </c>
      <c r="AQ472">
        <f>IF(実施計画様式!AQ472="",0,IFERROR(VLOOKUP(実施計画様式!AQ472,参考資料1_対象分野リスト!$B$2:$C$46,2,FALSE),"error"))</f>
        <v>0</v>
      </c>
      <c r="AR472">
        <f>IF(実施計画様式!AR472="",0,IFERROR(VLOOKUP(実施計画様式!AR472,参考資料1_対象分野リスト!$B$2:$C$46,2,FALSE),"error"))</f>
        <v>0</v>
      </c>
      <c r="AS472">
        <f>IF(実施計画様式!AS472="",0,IFERROR(VLOOKUP(実施計画様式!AS472,参考資料1_対象分野リスト!$E$5:$F$35,2,FALSE),"error"))</f>
        <v>0</v>
      </c>
      <c r="BB472">
        <f>IF(実施計画様式!BB472="",0,IFERROR(VLOOKUP(実施計画様式!BB472,―!AK:AL,2,FALSE),"error"))</f>
        <v>0</v>
      </c>
      <c r="BC472" t="str">
        <f t="shared" si="57"/>
        <v/>
      </c>
      <c r="BF472">
        <v>99</v>
      </c>
      <c r="BG472" t="str">
        <f t="shared" si="52"/>
        <v/>
      </c>
      <c r="BH472" t="str">
        <f>IF(AG472&gt;0,IF(VLOOKUP($B$62,―!$Y$2:$Z$25,2,FALSE)&lt;分岐管理シート!AG472,"予算化方法","予算化方法_未定なし"),"")</f>
        <v/>
      </c>
      <c r="BI472" t="str">
        <f t="shared" si="53"/>
        <v/>
      </c>
      <c r="BJ472" t="str">
        <f t="shared" si="54"/>
        <v/>
      </c>
      <c r="BK472" t="str">
        <f t="shared" si="55"/>
        <v/>
      </c>
      <c r="BL472" t="str">
        <f>_xlfn.IFNA(IF(AND(D472=1,M472=1),INDEX(―!$O$20:$P$26,MATCH(分岐管理シート!N472*100,―!$P$20:$P$26,0),1),""),"")</f>
        <v/>
      </c>
      <c r="BM472" t="str">
        <f>_xlfn.IFNA(IF(AND(D472=1,M472=1),INDEX(―!$O$17:$P$19,MATCH(9-分岐管理シート!N472-分岐管理シート!O472,―!$P$17:$P$19,0),1),""),"")</f>
        <v/>
      </c>
      <c r="BN472" t="str">
        <f>IF(AE472&lt;2,"",―!$AP$28)</f>
        <v/>
      </c>
      <c r="BO472" t="str">
        <f t="shared" si="51"/>
        <v/>
      </c>
      <c r="BP472" t="str">
        <f t="shared" si="56"/>
        <v/>
      </c>
      <c r="BR472">
        <f t="shared" si="50"/>
        <v>0</v>
      </c>
    </row>
  </sheetData>
  <sheetProtection algorithmName="SHA-512" hashValue="33cLiW9KV/Fu4sk2ktrysm4DzLzSGcOxwjr0AvLQDCO85gYZ68nT4Raf6iwpj3LhLvBEOY3jnoxdTEYj8DwCXg==" saltValue="pQ87HtLifRwjq911UKpiyg==" spinCount="100000" sheet="1" formatColumns="0" formatRows="0"/>
  <mergeCells count="47">
    <mergeCell ref="H69:H72"/>
    <mergeCell ref="AG69:AG72"/>
    <mergeCell ref="AH69:AH72"/>
    <mergeCell ref="BA69:BA72"/>
    <mergeCell ref="BB69:BB72"/>
    <mergeCell ref="AI69:AI72"/>
    <mergeCell ref="AJ69:AJ72"/>
    <mergeCell ref="AK69:AK72"/>
    <mergeCell ref="AL69:AL72"/>
    <mergeCell ref="AM69:AM72"/>
    <mergeCell ref="AB69:AB72"/>
    <mergeCell ref="AC69:AC72"/>
    <mergeCell ref="AD69:AD72"/>
    <mergeCell ref="AE69:AE72"/>
    <mergeCell ref="AF69:AF72"/>
    <mergeCell ref="BC69:BC72"/>
    <mergeCell ref="N70:P72"/>
    <mergeCell ref="Q70:Q72"/>
    <mergeCell ref="R70:R72"/>
    <mergeCell ref="S70:S71"/>
    <mergeCell ref="Y70:Y71"/>
    <mergeCell ref="AV69:AV72"/>
    <mergeCell ref="AW69:AW72"/>
    <mergeCell ref="AX69:AX72"/>
    <mergeCell ref="AY69:AY72"/>
    <mergeCell ref="AZ69:AZ72"/>
    <mergeCell ref="AN69:AN72"/>
    <mergeCell ref="AO69:AO72"/>
    <mergeCell ref="AS69:AS70"/>
    <mergeCell ref="AT69:AT72"/>
    <mergeCell ref="AU69:AU72"/>
    <mergeCell ref="BD69:BD72"/>
    <mergeCell ref="AP71:AR71"/>
    <mergeCell ref="AS71:AS72"/>
    <mergeCell ref="AP72:AR72"/>
    <mergeCell ref="C69:C72"/>
    <mergeCell ref="D69:D72"/>
    <mergeCell ref="E69:E72"/>
    <mergeCell ref="F69:F72"/>
    <mergeCell ref="G69:G72"/>
    <mergeCell ref="I69:I72"/>
    <mergeCell ref="J69:J72"/>
    <mergeCell ref="K69:K72"/>
    <mergeCell ref="L69:L72"/>
    <mergeCell ref="M69:M72"/>
    <mergeCell ref="Z69:Z71"/>
    <mergeCell ref="AA69:AA72"/>
  </mergeCells>
  <phoneticPr fontId="30"/>
  <pageMargins left="0.7" right="0.7" top="0.75" bottom="0.75" header="0.3" footer="0.3"/>
  <pageSetup paperSize="8" orientation="landscape" r:id="rId1"/>
  <rowBreaks count="2" manualBreakCount="2">
    <brk id="63" max="16383" man="1"/>
    <brk id="12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BC63"/>
  <sheetViews>
    <sheetView showGridLines="0" view="pageBreakPreview" zoomScale="70" zoomScaleSheetLayoutView="70" workbookViewId="0"/>
  </sheetViews>
  <sheetFormatPr defaultColWidth="8.875" defaultRowHeight="13.5" x14ac:dyDescent="0.15"/>
  <cols>
    <col min="1" max="1" width="30.125" bestFit="1" customWidth="1"/>
    <col min="2" max="2" width="6.5" customWidth="1"/>
    <col min="3" max="3" width="27.125" bestFit="1" customWidth="1"/>
    <col min="5" max="6" width="9"/>
    <col min="7" max="7" width="72" customWidth="1"/>
    <col min="9" max="9" width="16.5" customWidth="1"/>
    <col min="10" max="10" width="13" customWidth="1"/>
    <col min="11" max="11" width="26.5" customWidth="1"/>
    <col min="12" max="12" width="8" customWidth="1"/>
    <col min="13" max="13" width="40.5" bestFit="1" customWidth="1"/>
    <col min="14" max="14" width="14" customWidth="1"/>
    <col min="15" max="15" width="51.125" bestFit="1" customWidth="1"/>
    <col min="17" max="17" width="25.5" bestFit="1" customWidth="1"/>
    <col min="18" max="18" width="13.125" customWidth="1"/>
    <col min="19" max="19" width="21.5" customWidth="1"/>
    <col min="25" max="25" width="15.625" bestFit="1" customWidth="1"/>
    <col min="26" max="27" width="15.625" customWidth="1"/>
    <col min="28" max="28" width="12.375" bestFit="1" customWidth="1"/>
    <col min="31" max="31" width="9"/>
    <col min="37" max="37" width="23.875" bestFit="1" customWidth="1"/>
    <col min="38" max="39" width="6.125" customWidth="1"/>
    <col min="42" max="42" width="51.875" bestFit="1" customWidth="1"/>
    <col min="43" max="43" width="12.5" customWidth="1"/>
    <col min="46" max="46" width="76.125" bestFit="1" customWidth="1"/>
    <col min="48" max="48" width="47.5" bestFit="1" customWidth="1"/>
    <col min="49" max="49" width="9" customWidth="1"/>
    <col min="50" max="50" width="30.5" customWidth="1"/>
    <col min="55" max="55" width="8.875" customWidth="1"/>
    <col min="56" max="56" width="17.125" bestFit="1" customWidth="1"/>
  </cols>
  <sheetData>
    <row r="1" spans="1:55" ht="15.75" customHeight="1" thickBot="1" x14ac:dyDescent="0.2">
      <c r="A1" s="17" t="s">
        <v>181</v>
      </c>
      <c r="B1" s="18"/>
      <c r="C1" s="17" t="s">
        <v>65</v>
      </c>
      <c r="D1" s="18"/>
      <c r="E1" s="17" t="s">
        <v>66</v>
      </c>
      <c r="F1" s="18"/>
      <c r="G1" s="54" t="s">
        <v>67</v>
      </c>
      <c r="H1" s="55"/>
      <c r="I1" s="54" t="s">
        <v>68</v>
      </c>
      <c r="J1" s="56"/>
      <c r="K1" s="392" t="s">
        <v>113</v>
      </c>
      <c r="L1" s="391"/>
      <c r="M1" s="57" t="s">
        <v>69</v>
      </c>
      <c r="N1" s="57"/>
      <c r="O1" t="s">
        <v>120</v>
      </c>
      <c r="P1" s="59"/>
      <c r="Q1" s="56" t="s">
        <v>70</v>
      </c>
      <c r="R1" s="55"/>
      <c r="S1" s="54" t="s">
        <v>29</v>
      </c>
      <c r="T1" s="55"/>
      <c r="U1" s="54" t="s">
        <v>71</v>
      </c>
      <c r="V1" s="55"/>
      <c r="W1" s="56" t="s">
        <v>7597</v>
      </c>
      <c r="X1" s="56"/>
      <c r="Y1" s="17" t="s">
        <v>7684</v>
      </c>
      <c r="Z1" s="18"/>
      <c r="AA1" s="17" t="s">
        <v>7679</v>
      </c>
      <c r="AB1" s="18"/>
      <c r="AC1" s="77" t="s">
        <v>194</v>
      </c>
      <c r="AD1" s="81"/>
      <c r="AE1" s="77" t="s">
        <v>195</v>
      </c>
      <c r="AF1" s="82"/>
      <c r="AG1" s="149" t="s">
        <v>196</v>
      </c>
      <c r="AH1" s="155"/>
      <c r="AI1" s="73"/>
      <c r="AJ1" s="73"/>
      <c r="AK1" s="17" t="s">
        <v>7559</v>
      </c>
      <c r="AL1" s="18"/>
      <c r="AM1" s="24"/>
      <c r="AN1" s="54" t="s">
        <v>72</v>
      </c>
      <c r="AO1" s="58"/>
      <c r="AP1" t="s">
        <v>73</v>
      </c>
      <c r="AQ1" s="54" t="s">
        <v>74</v>
      </c>
      <c r="AR1" s="55"/>
      <c r="AT1" s="17" t="s">
        <v>75</v>
      </c>
      <c r="AU1" s="18"/>
      <c r="AV1" t="s">
        <v>76</v>
      </c>
      <c r="AW1" s="59"/>
      <c r="AX1" s="59" t="s">
        <v>77</v>
      </c>
      <c r="AY1" s="59"/>
      <c r="AZ1" t="s">
        <v>78</v>
      </c>
      <c r="BB1" t="s">
        <v>79</v>
      </c>
    </row>
    <row r="2" spans="1:55" ht="15.75" customHeight="1" thickBot="1" x14ac:dyDescent="0.2">
      <c r="A2" s="239" t="s">
        <v>178</v>
      </c>
      <c r="B2" s="19">
        <v>1</v>
      </c>
      <c r="C2" s="23" t="s">
        <v>80</v>
      </c>
      <c r="D2" s="20">
        <v>1</v>
      </c>
      <c r="E2" s="23" t="s">
        <v>81</v>
      </c>
      <c r="F2" s="20">
        <v>2</v>
      </c>
      <c r="G2" s="64" t="s">
        <v>82</v>
      </c>
      <c r="H2" s="63">
        <v>2</v>
      </c>
      <c r="I2" s="64" t="s">
        <v>81</v>
      </c>
      <c r="J2" s="62">
        <v>2</v>
      </c>
      <c r="K2" s="393" t="s">
        <v>116</v>
      </c>
      <c r="L2" s="63">
        <v>1</v>
      </c>
      <c r="M2" s="62" t="s">
        <v>81</v>
      </c>
      <c r="N2" s="62">
        <v>2</v>
      </c>
      <c r="O2" s="232" t="s">
        <v>123</v>
      </c>
      <c r="P2" s="233">
        <v>1</v>
      </c>
      <c r="Q2" s="50" t="s">
        <v>83</v>
      </c>
      <c r="R2" s="61">
        <v>1</v>
      </c>
      <c r="S2" s="60" t="s">
        <v>83</v>
      </c>
      <c r="T2" s="61">
        <v>1</v>
      </c>
      <c r="U2" s="60" t="s">
        <v>83</v>
      </c>
      <c r="V2" s="61">
        <v>1</v>
      </c>
      <c r="W2" s="60" t="s">
        <v>83</v>
      </c>
      <c r="X2" s="50">
        <v>1</v>
      </c>
      <c r="Y2" s="22" t="s">
        <v>162</v>
      </c>
      <c r="Z2" s="19">
        <v>1</v>
      </c>
      <c r="AA2" s="22" t="s">
        <v>7680</v>
      </c>
      <c r="AB2" s="19">
        <v>1</v>
      </c>
      <c r="AC2" s="48" t="s">
        <v>162</v>
      </c>
      <c r="AD2" s="66">
        <v>1</v>
      </c>
      <c r="AE2" s="65" t="s">
        <v>162</v>
      </c>
      <c r="AF2" s="66">
        <v>1</v>
      </c>
      <c r="AG2" s="156" t="s">
        <v>162</v>
      </c>
      <c r="AH2" s="157">
        <v>1</v>
      </c>
      <c r="AI2" s="73"/>
      <c r="AJ2" s="73"/>
      <c r="AK2" s="22" t="s">
        <v>129</v>
      </c>
      <c r="AL2" s="19">
        <v>1</v>
      </c>
      <c r="AN2" s="67" t="s">
        <v>147</v>
      </c>
      <c r="AO2" s="68">
        <v>1</v>
      </c>
      <c r="AP2" t="s">
        <v>85</v>
      </c>
      <c r="AQ2" s="60" t="s">
        <v>84</v>
      </c>
      <c r="AR2" s="61">
        <v>1</v>
      </c>
      <c r="AT2" s="23" t="s">
        <v>81</v>
      </c>
      <c r="AU2" s="20">
        <v>2</v>
      </c>
      <c r="AV2" s="59" t="s">
        <v>86</v>
      </c>
      <c r="AW2" s="59">
        <v>1</v>
      </c>
      <c r="AX2" s="59" t="s">
        <v>87</v>
      </c>
      <c r="AY2" s="59">
        <v>1</v>
      </c>
      <c r="AZ2" t="s">
        <v>88</v>
      </c>
      <c r="BA2">
        <v>1</v>
      </c>
      <c r="BB2" t="s">
        <v>82</v>
      </c>
      <c r="BC2">
        <v>2</v>
      </c>
    </row>
    <row r="3" spans="1:55" ht="15.75" customHeight="1" thickBot="1" x14ac:dyDescent="0.2">
      <c r="A3" s="17" t="s">
        <v>7790</v>
      </c>
      <c r="B3" s="18"/>
      <c r="C3" s="24" t="s">
        <v>89</v>
      </c>
      <c r="D3" s="18"/>
      <c r="K3" s="392" t="s">
        <v>7791</v>
      </c>
      <c r="L3" s="391"/>
      <c r="N3" s="24"/>
      <c r="O3" s="234" t="s">
        <v>126</v>
      </c>
      <c r="P3" s="235">
        <v>2</v>
      </c>
      <c r="Q3" s="62" t="s">
        <v>81</v>
      </c>
      <c r="R3" s="63">
        <v>2</v>
      </c>
      <c r="S3" s="64" t="s">
        <v>81</v>
      </c>
      <c r="T3" s="63">
        <v>2</v>
      </c>
      <c r="U3" s="64" t="s">
        <v>81</v>
      </c>
      <c r="V3" s="63">
        <v>2</v>
      </c>
      <c r="W3" s="64" t="s">
        <v>81</v>
      </c>
      <c r="X3" s="62">
        <v>2</v>
      </c>
      <c r="Y3" s="22" t="s">
        <v>165</v>
      </c>
      <c r="Z3" s="19">
        <v>2</v>
      </c>
      <c r="AA3" s="22" t="s">
        <v>7681</v>
      </c>
      <c r="AB3" s="19">
        <v>2</v>
      </c>
      <c r="AC3" s="65" t="s">
        <v>165</v>
      </c>
      <c r="AD3" s="66">
        <v>2</v>
      </c>
      <c r="AE3" s="65" t="s">
        <v>165</v>
      </c>
      <c r="AF3" s="66">
        <v>2</v>
      </c>
      <c r="AG3" s="156" t="s">
        <v>165</v>
      </c>
      <c r="AH3" s="157">
        <v>2</v>
      </c>
      <c r="AI3" s="73"/>
      <c r="AJ3" s="73"/>
      <c r="AK3" s="22" t="s">
        <v>132</v>
      </c>
      <c r="AL3" s="19">
        <v>2</v>
      </c>
      <c r="AN3" s="67" t="s">
        <v>149</v>
      </c>
      <c r="AO3" s="68">
        <v>2</v>
      </c>
      <c r="AP3" t="s">
        <v>91</v>
      </c>
      <c r="AQ3" s="60" t="s">
        <v>90</v>
      </c>
      <c r="AR3" s="61">
        <v>2</v>
      </c>
      <c r="AT3" t="s">
        <v>92</v>
      </c>
      <c r="AV3" s="59" t="s">
        <v>93</v>
      </c>
      <c r="AW3" s="59">
        <v>2</v>
      </c>
      <c r="AX3" s="59" t="s">
        <v>94</v>
      </c>
      <c r="AY3" s="59">
        <v>2</v>
      </c>
      <c r="AZ3" t="s">
        <v>95</v>
      </c>
      <c r="BA3">
        <v>2</v>
      </c>
    </row>
    <row r="4" spans="1:55" ht="15.75" customHeight="1" thickBot="1" x14ac:dyDescent="0.2">
      <c r="A4" s="239" t="s">
        <v>178</v>
      </c>
      <c r="B4" s="19">
        <v>1</v>
      </c>
      <c r="C4" t="s">
        <v>96</v>
      </c>
      <c r="D4" s="19">
        <v>1</v>
      </c>
      <c r="K4" s="393" t="s">
        <v>7813</v>
      </c>
      <c r="L4" s="63">
        <v>2</v>
      </c>
      <c r="M4" s="85"/>
      <c r="N4" s="85"/>
      <c r="O4" s="234" t="s">
        <v>128</v>
      </c>
      <c r="P4" s="235">
        <v>3</v>
      </c>
      <c r="Q4" s="24" t="s">
        <v>7653</v>
      </c>
      <c r="R4" s="18"/>
      <c r="S4" s="17" t="s">
        <v>7654</v>
      </c>
      <c r="T4" s="18"/>
      <c r="U4" s="17" t="s">
        <v>7652</v>
      </c>
      <c r="V4" s="18"/>
      <c r="Y4" s="22" t="s">
        <v>168</v>
      </c>
      <c r="Z4" s="19">
        <v>3</v>
      </c>
      <c r="AA4" s="23" t="s">
        <v>7682</v>
      </c>
      <c r="AB4" s="20">
        <v>3</v>
      </c>
      <c r="AC4" s="65" t="s">
        <v>168</v>
      </c>
      <c r="AD4" s="66">
        <v>3</v>
      </c>
      <c r="AE4" s="65" t="s">
        <v>168</v>
      </c>
      <c r="AF4" s="66">
        <v>3</v>
      </c>
      <c r="AG4" s="156" t="s">
        <v>168</v>
      </c>
      <c r="AH4" s="157">
        <v>3</v>
      </c>
      <c r="AI4" s="73"/>
      <c r="AJ4" s="73"/>
      <c r="AK4" s="22" t="s">
        <v>135</v>
      </c>
      <c r="AL4" s="19">
        <v>3</v>
      </c>
      <c r="AN4" s="67" t="s">
        <v>150</v>
      </c>
      <c r="AO4" s="68">
        <v>3</v>
      </c>
      <c r="AP4" t="s">
        <v>98</v>
      </c>
      <c r="AQ4" s="64" t="s">
        <v>97</v>
      </c>
      <c r="AR4" s="63">
        <v>3</v>
      </c>
      <c r="AT4" t="s">
        <v>82</v>
      </c>
      <c r="AU4">
        <v>2</v>
      </c>
      <c r="AV4" s="59" t="s">
        <v>99</v>
      </c>
      <c r="AW4" s="59">
        <v>3</v>
      </c>
      <c r="AX4" s="59" t="s">
        <v>100</v>
      </c>
      <c r="AY4" s="59">
        <v>3</v>
      </c>
    </row>
    <row r="5" spans="1:55" ht="15.75" customHeight="1" thickBot="1" x14ac:dyDescent="0.2">
      <c r="A5" s="240" t="s">
        <v>7794</v>
      </c>
      <c r="B5" s="20">
        <v>2</v>
      </c>
      <c r="C5" s="25" t="s">
        <v>101</v>
      </c>
      <c r="D5" s="20">
        <v>4</v>
      </c>
      <c r="K5" s="69"/>
      <c r="L5" s="69"/>
      <c r="M5" s="85"/>
      <c r="N5" s="85"/>
      <c r="O5" s="234" t="s">
        <v>131</v>
      </c>
      <c r="P5" s="235">
        <v>4</v>
      </c>
      <c r="Q5" s="25" t="s">
        <v>102</v>
      </c>
      <c r="R5" s="20">
        <v>1</v>
      </c>
      <c r="S5" s="23" t="s">
        <v>82</v>
      </c>
      <c r="T5" s="20">
        <v>2</v>
      </c>
      <c r="U5" s="23" t="s">
        <v>102</v>
      </c>
      <c r="V5" s="20">
        <v>1</v>
      </c>
      <c r="Y5" s="22" t="s">
        <v>172</v>
      </c>
      <c r="Z5" s="19">
        <v>4</v>
      </c>
      <c r="AA5" s="17" t="s">
        <v>7697</v>
      </c>
      <c r="AB5" s="18"/>
      <c r="AC5" s="65" t="s">
        <v>172</v>
      </c>
      <c r="AD5" s="66">
        <v>4</v>
      </c>
      <c r="AE5" s="65" t="s">
        <v>172</v>
      </c>
      <c r="AF5" s="66">
        <v>4</v>
      </c>
      <c r="AG5" s="156" t="s">
        <v>172</v>
      </c>
      <c r="AH5" s="157">
        <v>4</v>
      </c>
      <c r="AI5" s="73"/>
      <c r="AJ5" s="73"/>
      <c r="AK5" s="22" t="s">
        <v>7560</v>
      </c>
      <c r="AL5" s="19">
        <v>4</v>
      </c>
      <c r="AN5" s="67" t="s">
        <v>151</v>
      </c>
      <c r="AO5" s="68">
        <v>4</v>
      </c>
      <c r="AR5" s="24"/>
      <c r="AT5" s="17" t="s">
        <v>103</v>
      </c>
      <c r="AU5" s="18"/>
      <c r="AV5" s="59" t="s">
        <v>104</v>
      </c>
      <c r="AW5" s="59">
        <v>4</v>
      </c>
      <c r="AX5" s="59" t="s">
        <v>105</v>
      </c>
      <c r="AY5" s="59">
        <v>4</v>
      </c>
    </row>
    <row r="6" spans="1:55" ht="15.75" customHeight="1" thickBot="1" x14ac:dyDescent="0.2">
      <c r="C6" s="22" t="s">
        <v>106</v>
      </c>
      <c r="D6" s="19"/>
      <c r="K6" s="69"/>
      <c r="L6" s="69"/>
      <c r="M6" s="85"/>
      <c r="N6" s="85"/>
      <c r="O6" s="234" t="s">
        <v>134</v>
      </c>
      <c r="P6" s="235">
        <v>5</v>
      </c>
      <c r="T6" s="24"/>
      <c r="V6" s="59"/>
      <c r="W6" s="59"/>
      <c r="X6" s="59"/>
      <c r="Y6" s="234" t="s">
        <v>174</v>
      </c>
      <c r="Z6" s="19">
        <v>5</v>
      </c>
      <c r="AA6" s="234" t="s">
        <v>7680</v>
      </c>
      <c r="AB6" s="235">
        <v>1</v>
      </c>
      <c r="AC6" s="65" t="s">
        <v>174</v>
      </c>
      <c r="AD6" s="66">
        <v>5</v>
      </c>
      <c r="AE6" s="65" t="s">
        <v>174</v>
      </c>
      <c r="AF6" s="66">
        <v>5</v>
      </c>
      <c r="AG6" s="156" t="s">
        <v>174</v>
      </c>
      <c r="AH6" s="157">
        <v>5</v>
      </c>
      <c r="AI6" s="73"/>
      <c r="AJ6" s="73"/>
      <c r="AK6" s="22" t="s">
        <v>7561</v>
      </c>
      <c r="AL6" s="19">
        <v>5</v>
      </c>
      <c r="AN6" s="67" t="s">
        <v>153</v>
      </c>
      <c r="AO6" s="68">
        <v>5</v>
      </c>
      <c r="AT6" s="23" t="s">
        <v>81</v>
      </c>
      <c r="AU6" s="20">
        <v>2</v>
      </c>
      <c r="AV6" s="59"/>
      <c r="AW6" s="59"/>
      <c r="AX6" s="59" t="s">
        <v>107</v>
      </c>
      <c r="AY6" s="59">
        <v>5</v>
      </c>
    </row>
    <row r="7" spans="1:55" ht="15.75" customHeight="1" thickBot="1" x14ac:dyDescent="0.2">
      <c r="C7" s="22" t="s">
        <v>108</v>
      </c>
      <c r="D7" s="19">
        <v>1</v>
      </c>
      <c r="M7" s="85"/>
      <c r="N7" s="85"/>
      <c r="O7" s="234" t="s">
        <v>137</v>
      </c>
      <c r="P7" s="235">
        <v>6</v>
      </c>
      <c r="U7" s="59"/>
      <c r="V7" s="59"/>
      <c r="W7" s="59"/>
      <c r="X7" s="59"/>
      <c r="Y7" s="234" t="s">
        <v>175</v>
      </c>
      <c r="Z7" s="19">
        <v>6</v>
      </c>
      <c r="AA7" s="236" t="s">
        <v>7681</v>
      </c>
      <c r="AB7" s="237">
        <v>2</v>
      </c>
      <c r="AC7" s="65" t="s">
        <v>175</v>
      </c>
      <c r="AD7" s="66">
        <v>6</v>
      </c>
      <c r="AE7" s="65" t="s">
        <v>175</v>
      </c>
      <c r="AF7" s="66">
        <v>6</v>
      </c>
      <c r="AG7" s="156" t="s">
        <v>175</v>
      </c>
      <c r="AH7" s="157">
        <v>6</v>
      </c>
      <c r="AI7" s="73"/>
      <c r="AJ7" s="73"/>
      <c r="AK7" s="23" t="s">
        <v>7804</v>
      </c>
      <c r="AL7" s="20">
        <v>6</v>
      </c>
      <c r="AN7" s="67" t="s">
        <v>154</v>
      </c>
      <c r="AO7" s="68">
        <v>6</v>
      </c>
      <c r="AV7" s="59" t="s">
        <v>109</v>
      </c>
      <c r="AW7" s="59"/>
      <c r="AX7" s="59" t="s">
        <v>110</v>
      </c>
      <c r="AY7" s="59">
        <v>6</v>
      </c>
    </row>
    <row r="8" spans="1:55" ht="15.75" customHeight="1" thickBot="1" x14ac:dyDescent="0.2">
      <c r="C8" s="23" t="s">
        <v>111</v>
      </c>
      <c r="D8" s="20">
        <v>5</v>
      </c>
      <c r="M8" s="85"/>
      <c r="N8" s="85"/>
      <c r="O8" s="234" t="s">
        <v>138</v>
      </c>
      <c r="P8" s="235">
        <v>7</v>
      </c>
      <c r="V8" s="59"/>
      <c r="W8" s="59"/>
      <c r="X8" s="59"/>
      <c r="Y8" s="234" t="s">
        <v>177</v>
      </c>
      <c r="Z8" s="19">
        <v>7</v>
      </c>
      <c r="AA8" s="59"/>
      <c r="AB8" s="59"/>
      <c r="AC8" s="65" t="s">
        <v>177</v>
      </c>
      <c r="AD8" s="66">
        <v>7</v>
      </c>
      <c r="AE8" s="65" t="s">
        <v>177</v>
      </c>
      <c r="AF8" s="66">
        <v>7</v>
      </c>
      <c r="AG8" s="156" t="s">
        <v>177</v>
      </c>
      <c r="AH8" s="157">
        <v>7</v>
      </c>
      <c r="AI8" s="73"/>
      <c r="AJ8" s="73"/>
      <c r="AK8" s="17" t="s">
        <v>7724</v>
      </c>
      <c r="AL8" s="18"/>
      <c r="AN8" s="67" t="s">
        <v>155</v>
      </c>
      <c r="AO8" s="68">
        <v>7</v>
      </c>
      <c r="AV8" s="59" t="s">
        <v>86</v>
      </c>
      <c r="AW8" s="59">
        <v>1</v>
      </c>
      <c r="AX8" s="59"/>
      <c r="AY8" s="59"/>
    </row>
    <row r="9" spans="1:55" ht="15.75" customHeight="1" thickBot="1" x14ac:dyDescent="0.2">
      <c r="C9" s="17" t="s">
        <v>112</v>
      </c>
      <c r="D9" s="18"/>
      <c r="M9" s="85"/>
      <c r="N9" s="85"/>
      <c r="O9" s="234" t="s">
        <v>139</v>
      </c>
      <c r="P9" s="235">
        <v>8</v>
      </c>
      <c r="U9" s="59"/>
      <c r="V9" s="59"/>
      <c r="W9" s="59"/>
      <c r="X9" s="59"/>
      <c r="Y9" s="234" t="s">
        <v>179</v>
      </c>
      <c r="Z9" s="19">
        <v>8</v>
      </c>
      <c r="AA9" s="59"/>
      <c r="AB9" s="59"/>
      <c r="AC9" s="65" t="s">
        <v>179</v>
      </c>
      <c r="AD9" s="66">
        <v>8</v>
      </c>
      <c r="AE9" s="65" t="s">
        <v>179</v>
      </c>
      <c r="AF9" s="66">
        <v>8</v>
      </c>
      <c r="AG9" s="156" t="s">
        <v>179</v>
      </c>
      <c r="AH9" s="157">
        <v>8</v>
      </c>
      <c r="AI9" s="73"/>
      <c r="AJ9" s="73"/>
      <c r="AK9" s="22" t="s">
        <v>7560</v>
      </c>
      <c r="AL9" s="19">
        <v>4</v>
      </c>
      <c r="AN9" s="67" t="s">
        <v>157</v>
      </c>
      <c r="AO9" s="68">
        <v>8</v>
      </c>
      <c r="AP9" s="150" t="s">
        <v>114</v>
      </c>
      <c r="AV9" s="59" t="s">
        <v>93</v>
      </c>
      <c r="AW9" s="59">
        <v>2</v>
      </c>
      <c r="AX9" s="59"/>
      <c r="AY9" s="59"/>
    </row>
    <row r="10" spans="1:55" ht="15.75" customHeight="1" thickBot="1" x14ac:dyDescent="0.2">
      <c r="C10" s="23" t="s">
        <v>115</v>
      </c>
      <c r="D10" s="20">
        <v>8</v>
      </c>
      <c r="M10" s="85"/>
      <c r="N10" s="85"/>
      <c r="O10" s="234" t="s">
        <v>140</v>
      </c>
      <c r="P10" s="235">
        <v>9</v>
      </c>
      <c r="Y10" s="22" t="s">
        <v>182</v>
      </c>
      <c r="Z10" s="19">
        <v>9</v>
      </c>
      <c r="AC10" s="65" t="s">
        <v>182</v>
      </c>
      <c r="AD10" s="66">
        <v>9</v>
      </c>
      <c r="AE10" s="65" t="s">
        <v>182</v>
      </c>
      <c r="AF10" s="66">
        <v>9</v>
      </c>
      <c r="AG10" s="156" t="s">
        <v>182</v>
      </c>
      <c r="AH10" s="157">
        <v>9</v>
      </c>
      <c r="AI10" s="73"/>
      <c r="AJ10" s="73"/>
      <c r="AK10" s="22" t="s">
        <v>7561</v>
      </c>
      <c r="AL10" s="19">
        <v>5</v>
      </c>
      <c r="AN10" s="67" t="s">
        <v>160</v>
      </c>
      <c r="AO10" s="68">
        <v>9</v>
      </c>
      <c r="AP10" s="144" t="s">
        <v>7607</v>
      </c>
      <c r="AQ10" s="145">
        <v>1</v>
      </c>
      <c r="AV10" s="59" t="s">
        <v>99</v>
      </c>
      <c r="AW10" s="59">
        <v>3</v>
      </c>
      <c r="AX10" s="59"/>
      <c r="AY10" s="59"/>
    </row>
    <row r="11" spans="1:55" ht="15.75" customHeight="1" thickBot="1" x14ac:dyDescent="0.2">
      <c r="C11" s="17" t="s">
        <v>117</v>
      </c>
      <c r="D11" s="18"/>
      <c r="M11" s="85"/>
      <c r="N11" s="85"/>
      <c r="O11" s="234" t="s">
        <v>142</v>
      </c>
      <c r="P11" s="235">
        <v>10</v>
      </c>
      <c r="Y11" s="22" t="s">
        <v>185</v>
      </c>
      <c r="Z11" s="19">
        <v>10</v>
      </c>
      <c r="AC11" s="48" t="s">
        <v>185</v>
      </c>
      <c r="AD11" s="66">
        <v>10</v>
      </c>
      <c r="AE11" s="65" t="s">
        <v>185</v>
      </c>
      <c r="AF11" s="66">
        <v>10</v>
      </c>
      <c r="AG11" s="156" t="s">
        <v>185</v>
      </c>
      <c r="AH11" s="157">
        <v>10</v>
      </c>
      <c r="AI11" s="73"/>
      <c r="AJ11" s="73"/>
      <c r="AK11" s="23" t="s">
        <v>7804</v>
      </c>
      <c r="AL11" s="20">
        <v>6</v>
      </c>
      <c r="AN11" s="67" t="s">
        <v>163</v>
      </c>
      <c r="AO11" s="68">
        <v>10</v>
      </c>
      <c r="AP11" s="146" t="s">
        <v>7608</v>
      </c>
      <c r="AQ11" s="147">
        <v>2</v>
      </c>
      <c r="AV11" s="59" t="s">
        <v>104</v>
      </c>
      <c r="AW11" s="59">
        <v>4</v>
      </c>
      <c r="AX11" s="59"/>
      <c r="AY11" s="59"/>
    </row>
    <row r="12" spans="1:55" ht="15.75" customHeight="1" thickBot="1" x14ac:dyDescent="0.2">
      <c r="C12" s="22" t="s">
        <v>96</v>
      </c>
      <c r="D12" s="19">
        <v>1</v>
      </c>
      <c r="M12" s="85"/>
      <c r="N12" s="85"/>
      <c r="O12" s="236" t="s">
        <v>143</v>
      </c>
      <c r="P12" s="237">
        <v>11</v>
      </c>
      <c r="Y12" s="22" t="s">
        <v>187</v>
      </c>
      <c r="Z12" s="19">
        <v>11</v>
      </c>
      <c r="AC12" s="65" t="s">
        <v>187</v>
      </c>
      <c r="AD12" s="66">
        <v>11</v>
      </c>
      <c r="AE12" s="65" t="s">
        <v>187</v>
      </c>
      <c r="AF12" s="66">
        <v>11</v>
      </c>
      <c r="AG12" s="156" t="s">
        <v>187</v>
      </c>
      <c r="AH12" s="157">
        <v>11</v>
      </c>
      <c r="AI12" s="73"/>
      <c r="AJ12" s="73"/>
      <c r="AN12" s="67" t="s">
        <v>166</v>
      </c>
      <c r="AO12" s="68">
        <v>11</v>
      </c>
      <c r="AP12" s="146" t="s">
        <v>7609</v>
      </c>
      <c r="AQ12" s="147">
        <v>3</v>
      </c>
      <c r="AV12" s="59" t="s">
        <v>118</v>
      </c>
      <c r="AW12" s="59">
        <v>5</v>
      </c>
      <c r="AX12" s="59"/>
      <c r="AY12" s="59"/>
    </row>
    <row r="13" spans="1:55" ht="15.75" customHeight="1" thickBot="1" x14ac:dyDescent="0.2">
      <c r="C13" s="22"/>
      <c r="D13" s="19">
        <v>2</v>
      </c>
      <c r="M13" s="85"/>
      <c r="N13" s="85"/>
      <c r="O13" s="234"/>
      <c r="P13" s="59"/>
      <c r="Q13" s="150"/>
      <c r="Y13" s="22" t="s">
        <v>189</v>
      </c>
      <c r="Z13" s="19">
        <v>12</v>
      </c>
      <c r="AC13" s="71" t="s">
        <v>189</v>
      </c>
      <c r="AD13" s="76">
        <v>12</v>
      </c>
      <c r="AE13" s="71" t="s">
        <v>189</v>
      </c>
      <c r="AF13" s="76">
        <v>12</v>
      </c>
      <c r="AG13" s="158" t="s">
        <v>189</v>
      </c>
      <c r="AH13" s="159">
        <v>12</v>
      </c>
      <c r="AI13" s="73"/>
      <c r="AJ13" s="73"/>
      <c r="AN13" s="67" t="s">
        <v>169</v>
      </c>
      <c r="AO13" s="68">
        <v>12</v>
      </c>
      <c r="AP13" s="146" t="s">
        <v>7610</v>
      </c>
      <c r="AQ13" s="147">
        <v>4</v>
      </c>
      <c r="AV13" s="59" t="s">
        <v>121</v>
      </c>
      <c r="AW13" s="59">
        <v>6</v>
      </c>
      <c r="AX13" s="59"/>
      <c r="AY13" s="59"/>
    </row>
    <row r="14" spans="1:55" ht="15.75" customHeight="1" thickBot="1" x14ac:dyDescent="0.2">
      <c r="C14" s="22" t="s">
        <v>122</v>
      </c>
      <c r="D14" s="19">
        <v>3</v>
      </c>
      <c r="M14" s="85"/>
      <c r="N14" s="85"/>
      <c r="O14" s="59"/>
      <c r="P14" s="59"/>
      <c r="Q14" s="723"/>
      <c r="R14" s="723"/>
      <c r="Y14" s="22" t="s">
        <v>7572</v>
      </c>
      <c r="Z14" s="19">
        <v>13</v>
      </c>
      <c r="AC14" s="28"/>
      <c r="AD14" s="28"/>
      <c r="AE14" s="72" t="s">
        <v>197</v>
      </c>
      <c r="AF14" s="82"/>
      <c r="AG14" s="85"/>
      <c r="AH14" s="85"/>
      <c r="AI14" s="85"/>
      <c r="AJ14" s="85"/>
      <c r="AN14" s="74" t="s">
        <v>173</v>
      </c>
      <c r="AO14" s="75">
        <v>13</v>
      </c>
      <c r="AP14" s="146" t="s">
        <v>7611</v>
      </c>
      <c r="AQ14" s="147">
        <v>5</v>
      </c>
      <c r="AV14" s="59" t="s">
        <v>124</v>
      </c>
      <c r="AW14" s="59">
        <v>7</v>
      </c>
      <c r="AX14" s="59"/>
      <c r="AY14" s="59"/>
    </row>
    <row r="15" spans="1:55" ht="15.75" customHeight="1" x14ac:dyDescent="0.15">
      <c r="C15" s="22" t="s">
        <v>125</v>
      </c>
      <c r="D15" s="19">
        <v>4</v>
      </c>
      <c r="M15" s="85"/>
      <c r="N15" s="85"/>
      <c r="O15" s="59"/>
      <c r="P15" s="59"/>
      <c r="Q15" s="723"/>
      <c r="R15" s="723"/>
      <c r="Y15" s="22" t="s">
        <v>7546</v>
      </c>
      <c r="Z15" s="19">
        <v>14</v>
      </c>
      <c r="AC15" s="28"/>
      <c r="AD15" s="28"/>
      <c r="AE15" s="65" t="s">
        <v>162</v>
      </c>
      <c r="AF15" s="66">
        <v>1</v>
      </c>
      <c r="AG15" s="73"/>
      <c r="AH15" s="73"/>
      <c r="AI15" s="73"/>
      <c r="AJ15" s="73"/>
      <c r="AN15" s="222" t="s">
        <v>7545</v>
      </c>
      <c r="AO15" s="58">
        <v>14</v>
      </c>
      <c r="AP15" s="146" t="s">
        <v>7612</v>
      </c>
      <c r="AQ15" s="147">
        <v>6</v>
      </c>
      <c r="AV15" s="59"/>
      <c r="AX15" s="59"/>
      <c r="AY15" s="59"/>
    </row>
    <row r="16" spans="1:55" ht="15.75" customHeight="1" thickBot="1" x14ac:dyDescent="0.2">
      <c r="C16" s="22" t="s">
        <v>127</v>
      </c>
      <c r="D16" s="19">
        <v>5</v>
      </c>
      <c r="M16" s="70"/>
      <c r="N16" s="70"/>
      <c r="O16" t="s">
        <v>159</v>
      </c>
      <c r="P16" s="59"/>
      <c r="Q16" s="723"/>
      <c r="R16" s="723"/>
      <c r="Y16" s="22" t="s">
        <v>7547</v>
      </c>
      <c r="Z16" s="19">
        <v>15</v>
      </c>
      <c r="AC16" s="28"/>
      <c r="AD16" s="28"/>
      <c r="AE16" s="65" t="s">
        <v>165</v>
      </c>
      <c r="AF16" s="66">
        <v>2</v>
      </c>
      <c r="AG16" s="73"/>
      <c r="AH16" s="73"/>
      <c r="AI16" s="73"/>
      <c r="AJ16" s="73"/>
      <c r="AN16" s="67" t="s">
        <v>7546</v>
      </c>
      <c r="AO16" s="68">
        <v>15</v>
      </c>
      <c r="AP16" s="154" t="s">
        <v>7613</v>
      </c>
      <c r="AQ16" s="148">
        <v>7</v>
      </c>
      <c r="AV16" s="59"/>
      <c r="AX16" s="59"/>
      <c r="AY16" s="59"/>
    </row>
    <row r="17" spans="3:51" ht="15.75" customHeight="1" x14ac:dyDescent="0.15">
      <c r="C17" s="22" t="s">
        <v>130</v>
      </c>
      <c r="D17" s="19">
        <v>6</v>
      </c>
      <c r="M17" s="70"/>
      <c r="N17" s="70"/>
      <c r="O17" s="232" t="s">
        <v>126</v>
      </c>
      <c r="P17" s="233">
        <v>2</v>
      </c>
      <c r="Q17" s="723"/>
      <c r="R17" s="723"/>
      <c r="Y17" s="22" t="s">
        <v>7548</v>
      </c>
      <c r="Z17" s="19">
        <v>16</v>
      </c>
      <c r="AC17" s="28"/>
      <c r="AD17" s="28"/>
      <c r="AE17" s="65" t="s">
        <v>168</v>
      </c>
      <c r="AF17" s="66">
        <v>3</v>
      </c>
      <c r="AG17" s="73"/>
      <c r="AH17" s="73"/>
      <c r="AI17" s="73"/>
      <c r="AJ17" s="73"/>
      <c r="AN17" s="67" t="s">
        <v>7547</v>
      </c>
      <c r="AO17" s="68">
        <v>16</v>
      </c>
      <c r="AP17" s="144" t="s">
        <v>7614</v>
      </c>
      <c r="AQ17" s="147">
        <v>8</v>
      </c>
      <c r="AV17" s="59"/>
      <c r="AX17" s="59"/>
      <c r="AY17" s="59"/>
    </row>
    <row r="18" spans="3:51" ht="15.75" customHeight="1" thickBot="1" x14ac:dyDescent="0.2">
      <c r="C18" s="23" t="s">
        <v>133</v>
      </c>
      <c r="D18" s="20">
        <v>7</v>
      </c>
      <c r="M18" s="70"/>
      <c r="N18" s="70"/>
      <c r="O18" s="234" t="s">
        <v>128</v>
      </c>
      <c r="P18" s="235">
        <v>3</v>
      </c>
      <c r="Q18" s="723"/>
      <c r="R18" s="723"/>
      <c r="Y18" s="22" t="s">
        <v>7549</v>
      </c>
      <c r="Z18" s="19">
        <v>17</v>
      </c>
      <c r="AC18" s="28"/>
      <c r="AD18" s="28"/>
      <c r="AE18" s="65" t="s">
        <v>172</v>
      </c>
      <c r="AF18" s="66">
        <v>4</v>
      </c>
      <c r="AG18" s="73"/>
      <c r="AH18" s="73"/>
      <c r="AI18" s="73"/>
      <c r="AJ18" s="73"/>
      <c r="AN18" s="67" t="s">
        <v>7548</v>
      </c>
      <c r="AO18" s="68">
        <v>17</v>
      </c>
      <c r="AP18" s="146" t="s">
        <v>7615</v>
      </c>
      <c r="AQ18" s="147">
        <v>9</v>
      </c>
      <c r="AV18" s="59"/>
      <c r="AX18" s="59"/>
      <c r="AY18" s="59"/>
    </row>
    <row r="19" spans="3:51" ht="15.75" customHeight="1" thickBot="1" x14ac:dyDescent="0.2">
      <c r="C19" s="17" t="s">
        <v>136</v>
      </c>
      <c r="D19" s="18"/>
      <c r="M19" s="70"/>
      <c r="N19" s="70"/>
      <c r="O19" s="236" t="s">
        <v>131</v>
      </c>
      <c r="P19" s="237">
        <v>4</v>
      </c>
      <c r="Q19" s="723"/>
      <c r="R19" s="723"/>
      <c r="Y19" s="22" t="s">
        <v>7550</v>
      </c>
      <c r="Z19" s="19">
        <v>18</v>
      </c>
      <c r="AC19" s="28"/>
      <c r="AD19" s="28"/>
      <c r="AE19" s="48" t="s">
        <v>174</v>
      </c>
      <c r="AF19" s="66">
        <v>5</v>
      </c>
      <c r="AG19" s="73"/>
      <c r="AH19" s="73"/>
      <c r="AI19" s="73"/>
      <c r="AJ19" s="73"/>
      <c r="AN19" s="67" t="s">
        <v>7549</v>
      </c>
      <c r="AO19" s="68">
        <v>18</v>
      </c>
      <c r="AP19" s="146" t="s">
        <v>7616</v>
      </c>
      <c r="AQ19" s="147">
        <v>10</v>
      </c>
      <c r="AV19" s="59"/>
      <c r="AX19" s="59"/>
      <c r="AY19" s="59"/>
    </row>
    <row r="20" spans="3:51" ht="15.75" customHeight="1" thickBot="1" x14ac:dyDescent="0.2">
      <c r="C20" s="22" t="s">
        <v>96</v>
      </c>
      <c r="D20" s="19">
        <v>1</v>
      </c>
      <c r="M20" s="70"/>
      <c r="N20" s="70"/>
      <c r="O20" t="s">
        <v>7563</v>
      </c>
      <c r="P20" s="59">
        <v>200</v>
      </c>
      <c r="Q20" s="723"/>
      <c r="R20" s="723"/>
      <c r="Y20" s="22" t="s">
        <v>7551</v>
      </c>
      <c r="Z20" s="19">
        <v>19</v>
      </c>
      <c r="AC20" s="28"/>
      <c r="AD20" s="28"/>
      <c r="AE20" s="48" t="s">
        <v>175</v>
      </c>
      <c r="AF20" s="66">
        <v>6</v>
      </c>
      <c r="AG20" s="73"/>
      <c r="AH20" s="73"/>
      <c r="AI20" s="73"/>
      <c r="AJ20" s="73"/>
      <c r="AN20" s="67" t="s">
        <v>7550</v>
      </c>
      <c r="AO20" s="68">
        <v>19</v>
      </c>
      <c r="AP20" s="146" t="s">
        <v>7617</v>
      </c>
      <c r="AQ20" s="147">
        <v>11</v>
      </c>
      <c r="AV20" s="59"/>
      <c r="AX20" s="59"/>
      <c r="AY20" s="59"/>
    </row>
    <row r="21" spans="3:51" ht="15.75" customHeight="1" x14ac:dyDescent="0.15">
      <c r="C21" s="22" t="s">
        <v>119</v>
      </c>
      <c r="D21" s="19">
        <v>2</v>
      </c>
      <c r="M21" s="70"/>
      <c r="N21" s="70"/>
      <c r="O21" s="232" t="s">
        <v>128</v>
      </c>
      <c r="P21" s="233">
        <v>3</v>
      </c>
      <c r="Y21" s="22" t="s">
        <v>7552</v>
      </c>
      <c r="Z21" s="19">
        <v>20</v>
      </c>
      <c r="AC21" s="28"/>
      <c r="AD21" s="28"/>
      <c r="AE21" s="48" t="s">
        <v>177</v>
      </c>
      <c r="AF21" s="66">
        <v>7</v>
      </c>
      <c r="AG21" s="73"/>
      <c r="AH21" s="73"/>
      <c r="AI21" s="73"/>
      <c r="AJ21" s="73"/>
      <c r="AN21" s="67" t="s">
        <v>7551</v>
      </c>
      <c r="AO21" s="68">
        <v>20</v>
      </c>
      <c r="AP21" s="146" t="s">
        <v>7618</v>
      </c>
      <c r="AQ21" s="147">
        <v>12</v>
      </c>
    </row>
    <row r="22" spans="3:51" ht="15.75" customHeight="1" thickBot="1" x14ac:dyDescent="0.2">
      <c r="C22" s="23" t="s">
        <v>125</v>
      </c>
      <c r="D22" s="20">
        <v>4</v>
      </c>
      <c r="M22" s="70"/>
      <c r="N22" s="70"/>
      <c r="O22" s="236" t="s">
        <v>131</v>
      </c>
      <c r="P22" s="237">
        <v>4</v>
      </c>
      <c r="Y22" s="22" t="s">
        <v>7553</v>
      </c>
      <c r="Z22" s="19">
        <v>21</v>
      </c>
      <c r="AC22" s="28"/>
      <c r="AD22" s="28"/>
      <c r="AE22" s="48" t="s">
        <v>179</v>
      </c>
      <c r="AF22" s="66">
        <v>8</v>
      </c>
      <c r="AG22" s="73"/>
      <c r="AH22" s="73"/>
      <c r="AI22" s="73"/>
      <c r="AJ22" s="73"/>
      <c r="AN22" s="67" t="s">
        <v>7552</v>
      </c>
      <c r="AO22" s="68">
        <v>21</v>
      </c>
      <c r="AP22" s="146" t="s">
        <v>7619</v>
      </c>
      <c r="AQ22" s="147">
        <v>13</v>
      </c>
    </row>
    <row r="23" spans="3:51" ht="15.75" customHeight="1" thickBot="1" x14ac:dyDescent="0.2">
      <c r="C23" s="17" t="s">
        <v>141</v>
      </c>
      <c r="D23" s="18"/>
      <c r="M23" s="70"/>
      <c r="N23" s="70"/>
      <c r="O23" t="s">
        <v>7564</v>
      </c>
      <c r="P23" s="59">
        <v>300</v>
      </c>
      <c r="Y23" s="22" t="s">
        <v>7555</v>
      </c>
      <c r="Z23" s="19">
        <v>22</v>
      </c>
      <c r="AC23" s="28"/>
      <c r="AD23" s="28"/>
      <c r="AE23" s="48" t="s">
        <v>182</v>
      </c>
      <c r="AF23" s="66">
        <v>9</v>
      </c>
      <c r="AG23" s="73"/>
      <c r="AH23" s="73"/>
      <c r="AI23" s="73"/>
      <c r="AJ23" s="73"/>
      <c r="AN23" s="67" t="s">
        <v>7553</v>
      </c>
      <c r="AO23" s="68">
        <v>22</v>
      </c>
      <c r="AP23" s="154" t="s">
        <v>7620</v>
      </c>
      <c r="AQ23" s="148">
        <v>14</v>
      </c>
    </row>
    <row r="24" spans="3:51" ht="15.75" customHeight="1" thickBot="1" x14ac:dyDescent="0.2">
      <c r="C24" s="23" t="s">
        <v>122</v>
      </c>
      <c r="D24" s="20">
        <v>3</v>
      </c>
      <c r="M24" s="70"/>
      <c r="N24" s="70"/>
      <c r="O24" s="232" t="s">
        <v>126</v>
      </c>
      <c r="P24" s="233">
        <v>2</v>
      </c>
      <c r="Y24" s="22" t="s">
        <v>7556</v>
      </c>
      <c r="Z24" s="19">
        <v>23</v>
      </c>
      <c r="AC24" s="28"/>
      <c r="AD24" s="28"/>
      <c r="AE24" s="48" t="s">
        <v>185</v>
      </c>
      <c r="AF24" s="66">
        <v>10</v>
      </c>
      <c r="AG24" s="73"/>
      <c r="AH24" s="73"/>
      <c r="AI24" s="73"/>
      <c r="AJ24" s="73"/>
      <c r="AN24" s="67" t="s">
        <v>7555</v>
      </c>
      <c r="AO24" s="68">
        <v>23</v>
      </c>
    </row>
    <row r="25" spans="3:51" ht="15.75" customHeight="1" thickBot="1" x14ac:dyDescent="0.2">
      <c r="C25" s="17" t="s">
        <v>144</v>
      </c>
      <c r="D25" s="18"/>
      <c r="M25" s="70"/>
      <c r="N25" s="70"/>
      <c r="O25" s="236" t="s">
        <v>131</v>
      </c>
      <c r="P25" s="237">
        <v>4</v>
      </c>
      <c r="Y25" s="23" t="s">
        <v>7557</v>
      </c>
      <c r="Z25" s="20">
        <v>24</v>
      </c>
      <c r="AE25" s="48" t="s">
        <v>187</v>
      </c>
      <c r="AF25" s="66">
        <v>11</v>
      </c>
      <c r="AG25" s="73"/>
      <c r="AH25" s="73"/>
      <c r="AI25" s="73"/>
      <c r="AJ25" s="73"/>
      <c r="AN25" s="67" t="s">
        <v>7556</v>
      </c>
      <c r="AO25" s="68">
        <v>24</v>
      </c>
    </row>
    <row r="26" spans="3:51" ht="15.75" customHeight="1" thickBot="1" x14ac:dyDescent="0.2">
      <c r="C26" s="22" t="s">
        <v>111</v>
      </c>
      <c r="D26" s="19">
        <v>5</v>
      </c>
      <c r="M26" s="70"/>
      <c r="N26" s="70"/>
      <c r="O26" t="s">
        <v>7565</v>
      </c>
      <c r="P26" s="59">
        <v>400</v>
      </c>
      <c r="Y26" s="17" t="s">
        <v>7723</v>
      </c>
      <c r="Z26" s="18"/>
      <c r="AE26" s="48" t="s">
        <v>189</v>
      </c>
      <c r="AF26" s="66">
        <v>12</v>
      </c>
      <c r="AG26" s="73"/>
      <c r="AH26" s="73"/>
      <c r="AI26" s="73"/>
      <c r="AJ26" s="73"/>
      <c r="AN26" s="67" t="s">
        <v>7557</v>
      </c>
      <c r="AO26" s="68">
        <v>25</v>
      </c>
      <c r="AV26" s="59" t="s">
        <v>145</v>
      </c>
    </row>
    <row r="27" spans="3:51" ht="15.75" customHeight="1" thickBot="1" x14ac:dyDescent="0.2">
      <c r="C27" s="22" t="s">
        <v>146</v>
      </c>
      <c r="D27" s="19">
        <v>6</v>
      </c>
      <c r="M27" s="70"/>
      <c r="N27" s="70"/>
      <c r="O27" s="232" t="s">
        <v>126</v>
      </c>
      <c r="P27" s="233">
        <v>2</v>
      </c>
      <c r="Y27" s="22" t="s">
        <v>7572</v>
      </c>
      <c r="Z27" s="19">
        <v>13</v>
      </c>
      <c r="AE27" s="23" t="s">
        <v>198</v>
      </c>
      <c r="AF27" s="83">
        <v>13</v>
      </c>
      <c r="AG27" s="34"/>
      <c r="AH27" s="34"/>
      <c r="AI27" s="34"/>
      <c r="AJ27" s="34"/>
      <c r="AN27" s="74" t="s">
        <v>7558</v>
      </c>
      <c r="AO27" s="75">
        <v>26</v>
      </c>
      <c r="AV27" t="s">
        <v>86</v>
      </c>
      <c r="AW27">
        <v>1</v>
      </c>
    </row>
    <row r="28" spans="3:51" ht="15.75" customHeight="1" thickBot="1" x14ac:dyDescent="0.2">
      <c r="C28" s="23" t="s">
        <v>133</v>
      </c>
      <c r="D28" s="20">
        <v>7</v>
      </c>
      <c r="M28" s="70"/>
      <c r="N28" s="70"/>
      <c r="O28" s="236" t="s">
        <v>128</v>
      </c>
      <c r="P28" s="237">
        <v>3</v>
      </c>
      <c r="Y28" s="22" t="s">
        <v>7546</v>
      </c>
      <c r="Z28" s="19">
        <v>14</v>
      </c>
      <c r="AC28" s="77" t="s">
        <v>7568</v>
      </c>
      <c r="AD28" s="81"/>
      <c r="AE28" s="77" t="s">
        <v>7569</v>
      </c>
      <c r="AF28" s="82"/>
      <c r="AG28" s="149" t="s">
        <v>7570</v>
      </c>
      <c r="AH28" s="155"/>
      <c r="AP28" t="s">
        <v>7668</v>
      </c>
      <c r="AV28" t="s">
        <v>93</v>
      </c>
      <c r="AW28">
        <v>2</v>
      </c>
    </row>
    <row r="29" spans="3:51" ht="15.75" customHeight="1" thickBot="1" x14ac:dyDescent="0.2">
      <c r="C29" s="17" t="s">
        <v>148</v>
      </c>
      <c r="D29" s="18"/>
      <c r="M29" s="70"/>
      <c r="N29" s="70"/>
      <c r="O29" t="s">
        <v>171</v>
      </c>
      <c r="P29" s="59"/>
      <c r="Y29" s="22" t="s">
        <v>7547</v>
      </c>
      <c r="Z29" s="19">
        <v>15</v>
      </c>
      <c r="AC29" s="48" t="s">
        <v>7572</v>
      </c>
      <c r="AD29" s="66">
        <v>14</v>
      </c>
      <c r="AE29" s="65" t="s">
        <v>7572</v>
      </c>
      <c r="AF29" s="66">
        <v>14</v>
      </c>
      <c r="AG29" s="156" t="s">
        <v>7572</v>
      </c>
      <c r="AH29" s="157">
        <v>14</v>
      </c>
      <c r="AP29" s="360" t="s">
        <v>81</v>
      </c>
      <c r="AQ29" s="161">
        <v>1</v>
      </c>
      <c r="AV29" t="s">
        <v>99</v>
      </c>
      <c r="AW29">
        <v>3</v>
      </c>
    </row>
    <row r="30" spans="3:51" ht="15.75" customHeight="1" thickBot="1" x14ac:dyDescent="0.2">
      <c r="C30" s="22" t="s">
        <v>111</v>
      </c>
      <c r="D30" s="19">
        <v>5</v>
      </c>
      <c r="M30" s="70"/>
      <c r="N30" s="70"/>
      <c r="O30" s="396" t="s">
        <v>123</v>
      </c>
      <c r="P30" s="397">
        <v>1</v>
      </c>
      <c r="Y30" s="22" t="s">
        <v>7548</v>
      </c>
      <c r="Z30" s="19">
        <v>16</v>
      </c>
      <c r="AC30" s="48" t="s">
        <v>7546</v>
      </c>
      <c r="AD30" s="66">
        <v>15</v>
      </c>
      <c r="AE30" s="65" t="s">
        <v>7546</v>
      </c>
      <c r="AF30" s="66">
        <v>15</v>
      </c>
      <c r="AG30" s="156" t="s">
        <v>7546</v>
      </c>
      <c r="AH30" s="157">
        <v>15</v>
      </c>
      <c r="AV30" t="s">
        <v>104</v>
      </c>
      <c r="AW30">
        <v>4</v>
      </c>
    </row>
    <row r="31" spans="3:51" ht="15.75" customHeight="1" thickBot="1" x14ac:dyDescent="0.2">
      <c r="C31" s="23" t="s">
        <v>130</v>
      </c>
      <c r="D31" s="20">
        <v>6</v>
      </c>
      <c r="M31" s="70"/>
      <c r="N31" s="70"/>
      <c r="Y31" s="22" t="s">
        <v>7549</v>
      </c>
      <c r="Z31" s="19">
        <v>17</v>
      </c>
      <c r="AC31" s="48" t="s">
        <v>7547</v>
      </c>
      <c r="AD31" s="66">
        <v>16</v>
      </c>
      <c r="AE31" s="65" t="s">
        <v>7547</v>
      </c>
      <c r="AF31" s="66">
        <v>16</v>
      </c>
      <c r="AG31" s="156" t="s">
        <v>7547</v>
      </c>
      <c r="AH31" s="157">
        <v>16</v>
      </c>
      <c r="AV31" t="s">
        <v>118</v>
      </c>
      <c r="AW31">
        <v>5</v>
      </c>
    </row>
    <row r="32" spans="3:51" ht="15.75" customHeight="1" thickBot="1" x14ac:dyDescent="0.2">
      <c r="C32" s="160" t="s">
        <v>152</v>
      </c>
      <c r="D32" s="161"/>
      <c r="M32" s="70"/>
      <c r="N32" s="70"/>
      <c r="Y32" s="22" t="s">
        <v>7550</v>
      </c>
      <c r="Z32" s="19">
        <v>18</v>
      </c>
      <c r="AC32" s="48" t="s">
        <v>7548</v>
      </c>
      <c r="AD32" s="66">
        <v>17</v>
      </c>
      <c r="AE32" s="65" t="s">
        <v>7548</v>
      </c>
      <c r="AF32" s="66">
        <v>17</v>
      </c>
      <c r="AG32" s="156" t="s">
        <v>7548</v>
      </c>
      <c r="AH32" s="157">
        <v>17</v>
      </c>
      <c r="AV32" t="s">
        <v>121</v>
      </c>
      <c r="AW32">
        <v>6</v>
      </c>
    </row>
    <row r="33" spans="3:49" ht="15.75" customHeight="1" thickBot="1" x14ac:dyDescent="0.2">
      <c r="C33" s="160" t="s">
        <v>111</v>
      </c>
      <c r="D33" s="161">
        <v>5</v>
      </c>
      <c r="M33" s="70"/>
      <c r="N33" s="70"/>
      <c r="O33" s="150" t="s">
        <v>7792</v>
      </c>
      <c r="Y33" s="22" t="s">
        <v>7551</v>
      </c>
      <c r="Z33" s="19">
        <v>19</v>
      </c>
      <c r="AC33" s="48" t="s">
        <v>7549</v>
      </c>
      <c r="AD33" s="66">
        <v>18</v>
      </c>
      <c r="AE33" s="65" t="s">
        <v>7549</v>
      </c>
      <c r="AF33" s="66">
        <v>18</v>
      </c>
      <c r="AG33" s="156" t="s">
        <v>7549</v>
      </c>
      <c r="AH33" s="157">
        <v>18</v>
      </c>
      <c r="AV33" t="s">
        <v>124</v>
      </c>
      <c r="AW33">
        <v>7</v>
      </c>
    </row>
    <row r="34" spans="3:49" ht="15.75" customHeight="1" x14ac:dyDescent="0.15">
      <c r="O34" s="144" t="s">
        <v>7810</v>
      </c>
      <c r="P34" s="153">
        <v>12</v>
      </c>
      <c r="Y34" s="22" t="s">
        <v>7552</v>
      </c>
      <c r="Z34" s="19">
        <v>20</v>
      </c>
      <c r="AC34" s="48" t="s">
        <v>7550</v>
      </c>
      <c r="AD34" s="66">
        <v>19</v>
      </c>
      <c r="AE34" s="65" t="s">
        <v>7550</v>
      </c>
      <c r="AF34" s="66">
        <v>19</v>
      </c>
      <c r="AG34" s="156" t="s">
        <v>7550</v>
      </c>
      <c r="AH34" s="157">
        <v>19</v>
      </c>
      <c r="AV34" t="s">
        <v>156</v>
      </c>
      <c r="AW34">
        <v>8</v>
      </c>
    </row>
    <row r="35" spans="3:49" ht="15.75" customHeight="1" x14ac:dyDescent="0.15">
      <c r="O35" s="146" t="s">
        <v>126</v>
      </c>
      <c r="P35" s="147">
        <v>2</v>
      </c>
      <c r="Y35" s="22" t="s">
        <v>7553</v>
      </c>
      <c r="Z35" s="19">
        <v>21</v>
      </c>
      <c r="AC35" s="48" t="s">
        <v>7551</v>
      </c>
      <c r="AD35" s="66">
        <v>20</v>
      </c>
      <c r="AE35" s="65" t="s">
        <v>7551</v>
      </c>
      <c r="AF35" s="66">
        <v>20</v>
      </c>
      <c r="AG35" s="156" t="s">
        <v>7551</v>
      </c>
      <c r="AH35" s="157">
        <v>20</v>
      </c>
      <c r="AV35" t="s">
        <v>158</v>
      </c>
      <c r="AW35">
        <v>9</v>
      </c>
    </row>
    <row r="36" spans="3:49" ht="15.75" customHeight="1" x14ac:dyDescent="0.15">
      <c r="O36" s="146" t="s">
        <v>128</v>
      </c>
      <c r="P36" s="147">
        <v>3</v>
      </c>
      <c r="Y36" s="22" t="s">
        <v>7555</v>
      </c>
      <c r="Z36" s="19">
        <v>22</v>
      </c>
      <c r="AC36" s="48" t="s">
        <v>7552</v>
      </c>
      <c r="AD36" s="66">
        <v>21</v>
      </c>
      <c r="AE36" s="65" t="s">
        <v>7552</v>
      </c>
      <c r="AF36" s="66">
        <v>21</v>
      </c>
      <c r="AG36" s="156" t="s">
        <v>7552</v>
      </c>
      <c r="AH36" s="157">
        <v>21</v>
      </c>
      <c r="AV36" t="s">
        <v>161</v>
      </c>
      <c r="AW36">
        <v>10</v>
      </c>
    </row>
    <row r="37" spans="3:49" ht="15.75" customHeight="1" x14ac:dyDescent="0.15">
      <c r="O37" s="146" t="s">
        <v>131</v>
      </c>
      <c r="P37" s="147">
        <v>4</v>
      </c>
      <c r="Y37" s="22" t="s">
        <v>7556</v>
      </c>
      <c r="Z37" s="19">
        <v>23</v>
      </c>
      <c r="AC37" s="48" t="s">
        <v>7553</v>
      </c>
      <c r="AD37" s="66">
        <v>22</v>
      </c>
      <c r="AE37" s="65" t="s">
        <v>7553</v>
      </c>
      <c r="AF37" s="66">
        <v>22</v>
      </c>
      <c r="AG37" s="156" t="s">
        <v>7553</v>
      </c>
      <c r="AH37" s="157">
        <v>22</v>
      </c>
      <c r="AV37" t="s">
        <v>164</v>
      </c>
      <c r="AW37">
        <v>11</v>
      </c>
    </row>
    <row r="38" spans="3:49" ht="15.75" customHeight="1" thickBot="1" x14ac:dyDescent="0.2">
      <c r="O38" s="146" t="s">
        <v>134</v>
      </c>
      <c r="P38" s="147">
        <v>5</v>
      </c>
      <c r="Y38" s="23" t="s">
        <v>7557</v>
      </c>
      <c r="Z38" s="20">
        <v>24</v>
      </c>
      <c r="AC38" s="48" t="s">
        <v>7554</v>
      </c>
      <c r="AD38" s="66">
        <v>23</v>
      </c>
      <c r="AE38" s="65" t="s">
        <v>7554</v>
      </c>
      <c r="AF38" s="66">
        <v>23</v>
      </c>
      <c r="AG38" s="156" t="s">
        <v>7554</v>
      </c>
      <c r="AH38" s="157">
        <v>23</v>
      </c>
      <c r="AP38" s="59" t="s">
        <v>7606</v>
      </c>
      <c r="AQ38" s="59"/>
      <c r="AV38" t="s">
        <v>167</v>
      </c>
      <c r="AW38">
        <v>12</v>
      </c>
    </row>
    <row r="39" spans="3:49" ht="15.75" customHeight="1" x14ac:dyDescent="0.15">
      <c r="O39" s="146" t="s">
        <v>137</v>
      </c>
      <c r="P39" s="147">
        <v>6</v>
      </c>
      <c r="AC39" s="65" t="s">
        <v>7556</v>
      </c>
      <c r="AD39" s="66">
        <v>24</v>
      </c>
      <c r="AE39" s="65" t="s">
        <v>7556</v>
      </c>
      <c r="AF39" s="66">
        <v>24</v>
      </c>
      <c r="AG39" s="156" t="s">
        <v>7556</v>
      </c>
      <c r="AH39" s="157">
        <v>24</v>
      </c>
      <c r="AP39" s="232" t="s">
        <v>87</v>
      </c>
      <c r="AQ39" s="233">
        <v>1</v>
      </c>
      <c r="AV39" t="s">
        <v>170</v>
      </c>
      <c r="AW39">
        <v>13</v>
      </c>
    </row>
    <row r="40" spans="3:49" ht="15.75" customHeight="1" thickBot="1" x14ac:dyDescent="0.2">
      <c r="C40" s="78" t="s">
        <v>96</v>
      </c>
      <c r="D40" s="78">
        <v>1</v>
      </c>
      <c r="O40" s="146" t="s">
        <v>138</v>
      </c>
      <c r="P40" s="147">
        <v>7</v>
      </c>
      <c r="AC40" s="71" t="s">
        <v>7557</v>
      </c>
      <c r="AD40" s="76">
        <v>25</v>
      </c>
      <c r="AE40" s="71" t="s">
        <v>7557</v>
      </c>
      <c r="AF40" s="76">
        <v>25</v>
      </c>
      <c r="AG40" s="158" t="s">
        <v>7557</v>
      </c>
      <c r="AH40" s="159">
        <v>25</v>
      </c>
      <c r="AP40" s="234" t="s">
        <v>94</v>
      </c>
      <c r="AQ40" s="235">
        <v>2</v>
      </c>
    </row>
    <row r="41" spans="3:49" ht="15.75" customHeight="1" x14ac:dyDescent="0.15">
      <c r="C41" s="78" t="s">
        <v>119</v>
      </c>
      <c r="D41" s="78">
        <v>2</v>
      </c>
      <c r="O41" s="146" t="s">
        <v>139</v>
      </c>
      <c r="P41" s="147">
        <v>8</v>
      </c>
      <c r="AE41" s="72" t="s">
        <v>7571</v>
      </c>
      <c r="AF41" s="82"/>
      <c r="AP41" s="234" t="s">
        <v>100</v>
      </c>
      <c r="AQ41" s="235">
        <v>3</v>
      </c>
    </row>
    <row r="42" spans="3:49" ht="15.75" customHeight="1" x14ac:dyDescent="0.15">
      <c r="C42" s="78" t="s">
        <v>122</v>
      </c>
      <c r="D42" s="78">
        <v>3</v>
      </c>
      <c r="O42" s="146" t="s">
        <v>140</v>
      </c>
      <c r="P42" s="147">
        <v>9</v>
      </c>
      <c r="AE42" s="65" t="s">
        <v>7572</v>
      </c>
      <c r="AF42" s="66">
        <v>14</v>
      </c>
      <c r="AP42" s="234" t="s">
        <v>105</v>
      </c>
      <c r="AQ42" s="235">
        <v>4</v>
      </c>
      <c r="AV42" s="59" t="s">
        <v>176</v>
      </c>
    </row>
    <row r="43" spans="3:49" ht="15.75" customHeight="1" x14ac:dyDescent="0.15">
      <c r="C43" s="78" t="s">
        <v>101</v>
      </c>
      <c r="D43" s="78">
        <v>4</v>
      </c>
      <c r="O43" s="146" t="s">
        <v>142</v>
      </c>
      <c r="P43" s="147">
        <v>10</v>
      </c>
      <c r="AE43" s="65" t="s">
        <v>7546</v>
      </c>
      <c r="AF43" s="66">
        <v>15</v>
      </c>
      <c r="AP43" s="234" t="s">
        <v>107</v>
      </c>
      <c r="AQ43" s="235">
        <v>5</v>
      </c>
      <c r="AV43" t="s">
        <v>170</v>
      </c>
      <c r="AW43">
        <v>13</v>
      </c>
    </row>
    <row r="44" spans="3:49" ht="15.75" customHeight="1" thickBot="1" x14ac:dyDescent="0.2">
      <c r="C44" s="78" t="s">
        <v>111</v>
      </c>
      <c r="D44" s="78">
        <v>5</v>
      </c>
      <c r="O44" s="154" t="s">
        <v>143</v>
      </c>
      <c r="P44" s="148">
        <v>11</v>
      </c>
      <c r="AE44" s="65" t="s">
        <v>7547</v>
      </c>
      <c r="AF44" s="66">
        <v>16</v>
      </c>
      <c r="AP44" s="236" t="s">
        <v>110</v>
      </c>
      <c r="AQ44" s="237">
        <v>6</v>
      </c>
      <c r="AV44" t="s">
        <v>180</v>
      </c>
      <c r="AW44">
        <v>14</v>
      </c>
    </row>
    <row r="45" spans="3:49" x14ac:dyDescent="0.15">
      <c r="C45" s="78" t="s">
        <v>146</v>
      </c>
      <c r="D45" s="78">
        <v>6</v>
      </c>
      <c r="AE45" s="65" t="s">
        <v>7548</v>
      </c>
      <c r="AF45" s="66">
        <v>17</v>
      </c>
      <c r="AV45" t="s">
        <v>183</v>
      </c>
      <c r="AW45">
        <v>15</v>
      </c>
    </row>
    <row r="46" spans="3:49" x14ac:dyDescent="0.15">
      <c r="C46" s="78" t="s">
        <v>184</v>
      </c>
      <c r="D46" s="78">
        <v>7</v>
      </c>
      <c r="AE46" s="48" t="s">
        <v>7549</v>
      </c>
      <c r="AF46" s="66">
        <v>18</v>
      </c>
      <c r="AV46" t="s">
        <v>186</v>
      </c>
      <c r="AW46">
        <v>16</v>
      </c>
    </row>
    <row r="47" spans="3:49" x14ac:dyDescent="0.15">
      <c r="C47" s="78" t="s">
        <v>115</v>
      </c>
      <c r="D47" s="78">
        <v>8</v>
      </c>
      <c r="AE47" s="48" t="s">
        <v>7550</v>
      </c>
      <c r="AF47" s="66">
        <v>19</v>
      </c>
      <c r="AV47" t="s">
        <v>188</v>
      </c>
      <c r="AW47">
        <v>17</v>
      </c>
    </row>
    <row r="48" spans="3:49" x14ac:dyDescent="0.15">
      <c r="AE48" s="48" t="s">
        <v>7551</v>
      </c>
      <c r="AF48" s="66">
        <v>20</v>
      </c>
      <c r="AV48" t="s">
        <v>190</v>
      </c>
      <c r="AW48">
        <v>18</v>
      </c>
    </row>
    <row r="49" spans="31:49" x14ac:dyDescent="0.15">
      <c r="AE49" s="48" t="s">
        <v>7552</v>
      </c>
      <c r="AF49" s="66">
        <v>21</v>
      </c>
      <c r="AV49" t="s">
        <v>191</v>
      </c>
      <c r="AW49">
        <v>19</v>
      </c>
    </row>
    <row r="50" spans="31:49" x14ac:dyDescent="0.15">
      <c r="AE50" s="48" t="s">
        <v>7553</v>
      </c>
      <c r="AF50" s="66">
        <v>22</v>
      </c>
      <c r="AV50" t="s">
        <v>192</v>
      </c>
      <c r="AW50">
        <v>20</v>
      </c>
    </row>
    <row r="51" spans="31:49" x14ac:dyDescent="0.15">
      <c r="AE51" s="48" t="s">
        <v>7554</v>
      </c>
      <c r="AF51" s="66">
        <v>23</v>
      </c>
      <c r="AV51" t="s">
        <v>193</v>
      </c>
      <c r="AW51">
        <v>21</v>
      </c>
    </row>
    <row r="52" spans="31:49" x14ac:dyDescent="0.15">
      <c r="AE52" s="48" t="s">
        <v>7556</v>
      </c>
      <c r="AF52" s="66">
        <v>24</v>
      </c>
    </row>
    <row r="53" spans="31:49" x14ac:dyDescent="0.15">
      <c r="AE53" s="48" t="s">
        <v>7557</v>
      </c>
      <c r="AF53" s="66">
        <v>25</v>
      </c>
    </row>
    <row r="54" spans="31:49" ht="14.25" thickBot="1" x14ac:dyDescent="0.2">
      <c r="AE54" s="23" t="s">
        <v>7558</v>
      </c>
      <c r="AF54" s="83">
        <v>26</v>
      </c>
    </row>
    <row r="60" spans="31:49" x14ac:dyDescent="0.15">
      <c r="AG60" s="126"/>
      <c r="AH60" s="126"/>
      <c r="AI60" s="126"/>
      <c r="AJ60" s="126"/>
    </row>
    <row r="61" spans="31:49" x14ac:dyDescent="0.15">
      <c r="AG61" s="126"/>
      <c r="AH61" s="126"/>
      <c r="AI61" s="126"/>
      <c r="AJ61" s="126"/>
    </row>
    <row r="62" spans="31:49" x14ac:dyDescent="0.15">
      <c r="AG62" s="126"/>
      <c r="AH62" s="126"/>
      <c r="AI62" s="126"/>
      <c r="AJ62" s="126"/>
    </row>
    <row r="63" spans="31:49" x14ac:dyDescent="0.15">
      <c r="AG63" s="126"/>
      <c r="AH63" s="126"/>
      <c r="AI63" s="126"/>
      <c r="AJ63" s="126"/>
    </row>
  </sheetData>
  <sheetProtection algorithmName="SHA-512" hashValue="iSnBueAIaAcrpoGg7Mk+aXtmCiiKS1SdcMQ7ioPqezNIgVcyDe1nXUvFOnaqo1OkLIwZ7oZligaiJsHTVIqokQ==" saltValue="9rqkzjLZoJUmYUPZa+AMiw==" spinCount="100000" sheet="1" formatColumns="0" formatRows="0"/>
  <mergeCells count="7">
    <mergeCell ref="Q20:R20"/>
    <mergeCell ref="Q14:R14"/>
    <mergeCell ref="Q15:R15"/>
    <mergeCell ref="Q16:R16"/>
    <mergeCell ref="Q17:R17"/>
    <mergeCell ref="Q18:R18"/>
    <mergeCell ref="Q19:R19"/>
  </mergeCells>
  <phoneticPr fontId="20"/>
  <pageMargins left="0.74791666666666656" right="0.74791666666666656" top="0.98402777777777761" bottom="0.98402777777777761" header="0.51180555555555551" footer="0.51180555555555551"/>
  <pageSetup paperSize="9" scale="52" orientation="portrait" horizontalDpi="300" verticalDpi="300" r:id="rId1"/>
  <headerFooter alignWithMargins="0"/>
  <colBreaks count="3" manualBreakCount="3">
    <brk id="46" min="6" max="81" man="1"/>
    <brk id="47" min="6" max="81" man="1"/>
    <brk id="51" min="6" max="8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D0882-A9FD-45A8-A17C-114432EC8550}">
  <sheetPr codeName="Sheet8">
    <pageSetUpPr fitToPage="1"/>
  </sheetPr>
  <dimension ref="A1:M1790"/>
  <sheetViews>
    <sheetView view="pageBreakPreview" zoomScale="80" zoomScaleNormal="70" zoomScaleSheetLayoutView="80" workbookViewId="0">
      <pane xSplit="3" ySplit="2" topLeftCell="F3" activePane="bottomRight" state="frozen"/>
      <selection pane="topRight" activeCell="G8" sqref="G8"/>
      <selection pane="bottomLeft" activeCell="G8" sqref="G8"/>
      <selection pane="bottomRight" activeCell="G18" sqref="G18"/>
    </sheetView>
  </sheetViews>
  <sheetFormatPr defaultColWidth="8.875" defaultRowHeight="13.5" x14ac:dyDescent="0.15"/>
  <cols>
    <col min="1" max="1" width="12.5" bestFit="1" customWidth="1"/>
    <col min="2" max="2" width="11.5" bestFit="1" customWidth="1"/>
    <col min="3" max="3" width="15.5" bestFit="1" customWidth="1"/>
    <col min="4" max="4" width="14.5" customWidth="1"/>
    <col min="5" max="5" width="16.5" style="114" bestFit="1" customWidth="1"/>
    <col min="6" max="6" width="28.5" style="114" bestFit="1" customWidth="1"/>
    <col min="7" max="7" width="28.5" style="114" customWidth="1"/>
    <col min="8" max="8" width="44.625" style="114" bestFit="1" customWidth="1"/>
    <col min="9" max="9" width="35.125" style="114" bestFit="1" customWidth="1"/>
    <col min="10" max="10" width="48" style="114" bestFit="1" customWidth="1"/>
    <col min="11" max="11" width="26.375" style="114" bestFit="1" customWidth="1"/>
    <col min="12" max="12" width="44.625" style="114" customWidth="1"/>
    <col min="13" max="13" width="23.5" style="114" bestFit="1" customWidth="1"/>
  </cols>
  <sheetData>
    <row r="1" spans="1:13" x14ac:dyDescent="0.15">
      <c r="D1" t="s">
        <v>209</v>
      </c>
      <c r="E1" s="117" t="s">
        <v>7588</v>
      </c>
      <c r="F1" s="117" t="s">
        <v>7590</v>
      </c>
      <c r="G1" s="117" t="s">
        <v>7647</v>
      </c>
      <c r="H1" s="117" t="s">
        <v>7648</v>
      </c>
      <c r="I1" s="117" t="s">
        <v>7589</v>
      </c>
      <c r="J1" s="117" t="s">
        <v>7591</v>
      </c>
      <c r="K1" s="117" t="s">
        <v>7718</v>
      </c>
      <c r="L1" s="117" t="s">
        <v>7719</v>
      </c>
      <c r="M1" s="117" t="s">
        <v>7799</v>
      </c>
    </row>
    <row r="2" spans="1:13" ht="24" customHeight="1" thickBot="1" x14ac:dyDescent="0.2">
      <c r="A2" s="101" t="s">
        <v>210</v>
      </c>
      <c r="B2" s="102" t="s">
        <v>211</v>
      </c>
      <c r="C2" s="102" t="s">
        <v>212</v>
      </c>
      <c r="D2" s="107">
        <v>1</v>
      </c>
      <c r="E2" s="107">
        <v>2</v>
      </c>
      <c r="F2" s="107">
        <v>3</v>
      </c>
      <c r="G2" s="107">
        <v>4</v>
      </c>
      <c r="H2" s="107">
        <v>5</v>
      </c>
      <c r="I2" s="107">
        <v>6</v>
      </c>
      <c r="J2" s="107">
        <v>7</v>
      </c>
      <c r="K2" s="107">
        <v>8</v>
      </c>
      <c r="L2" s="107">
        <v>9</v>
      </c>
      <c r="M2" s="107">
        <v>10</v>
      </c>
    </row>
    <row r="3" spans="1:13" ht="12.95" customHeight="1" thickTop="1" x14ac:dyDescent="0.15">
      <c r="A3" s="115" t="s">
        <v>213</v>
      </c>
      <c r="B3" t="s">
        <v>214</v>
      </c>
      <c r="C3">
        <v>0</v>
      </c>
      <c r="D3" s="103">
        <v>1000</v>
      </c>
      <c r="E3" s="103">
        <v>46395685</v>
      </c>
      <c r="F3" s="103">
        <v>0</v>
      </c>
      <c r="G3" s="103">
        <v>42921685</v>
      </c>
      <c r="H3" s="103">
        <v>0</v>
      </c>
      <c r="I3" s="103">
        <v>3474000</v>
      </c>
      <c r="J3" s="103">
        <v>0</v>
      </c>
      <c r="K3" s="103">
        <v>3474000</v>
      </c>
      <c r="L3" s="103">
        <v>0</v>
      </c>
      <c r="M3" s="103">
        <v>2732075</v>
      </c>
    </row>
    <row r="4" spans="1:13" x14ac:dyDescent="0.15">
      <c r="A4" s="115" t="s">
        <v>215</v>
      </c>
      <c r="B4" t="s">
        <v>214</v>
      </c>
      <c r="C4" t="s">
        <v>216</v>
      </c>
      <c r="D4" s="104">
        <v>1100</v>
      </c>
      <c r="E4" s="104">
        <v>15774003</v>
      </c>
      <c r="F4" s="104">
        <v>5875449</v>
      </c>
      <c r="G4" s="104">
        <v>15774003</v>
      </c>
      <c r="H4" s="104">
        <v>5875449</v>
      </c>
      <c r="I4" s="104">
        <v>0</v>
      </c>
      <c r="J4" s="104">
        <v>0</v>
      </c>
      <c r="K4" s="104">
        <v>0</v>
      </c>
      <c r="L4" s="104">
        <v>0</v>
      </c>
      <c r="M4" s="104">
        <v>603622</v>
      </c>
    </row>
    <row r="5" spans="1:13" x14ac:dyDescent="0.15">
      <c r="A5" s="115" t="s">
        <v>217</v>
      </c>
      <c r="B5" t="s">
        <v>214</v>
      </c>
      <c r="C5" t="s">
        <v>218</v>
      </c>
      <c r="D5" s="105">
        <v>1202</v>
      </c>
      <c r="E5" s="105">
        <v>2833850</v>
      </c>
      <c r="F5" s="105">
        <v>880877</v>
      </c>
      <c r="G5" s="105">
        <v>2633850</v>
      </c>
      <c r="H5" s="105">
        <v>880877</v>
      </c>
      <c r="I5" s="105">
        <v>200000</v>
      </c>
      <c r="J5" s="105">
        <v>0</v>
      </c>
      <c r="K5" s="105">
        <v>200000</v>
      </c>
      <c r="L5" s="105">
        <v>0</v>
      </c>
      <c r="M5" s="105">
        <v>116267</v>
      </c>
    </row>
    <row r="6" spans="1:13" x14ac:dyDescent="0.15">
      <c r="A6" s="115" t="s">
        <v>219</v>
      </c>
      <c r="B6" t="s">
        <v>214</v>
      </c>
      <c r="C6" t="s">
        <v>220</v>
      </c>
      <c r="D6" s="104">
        <v>1203</v>
      </c>
      <c r="E6" s="104">
        <v>1315906</v>
      </c>
      <c r="F6" s="104">
        <v>404936</v>
      </c>
      <c r="G6" s="104">
        <v>482908</v>
      </c>
      <c r="H6" s="104">
        <v>404936</v>
      </c>
      <c r="I6" s="104">
        <v>832998</v>
      </c>
      <c r="J6" s="104">
        <v>0</v>
      </c>
      <c r="K6" s="104">
        <v>832998</v>
      </c>
      <c r="L6" s="104">
        <v>0</v>
      </c>
      <c r="M6" s="104">
        <v>54586</v>
      </c>
    </row>
    <row r="7" spans="1:13" x14ac:dyDescent="0.15">
      <c r="A7" s="115" t="s">
        <v>221</v>
      </c>
      <c r="B7" t="s">
        <v>214</v>
      </c>
      <c r="C7" t="s">
        <v>222</v>
      </c>
      <c r="D7" s="111">
        <v>1204</v>
      </c>
      <c r="E7" s="111">
        <v>3787937</v>
      </c>
      <c r="F7" s="111">
        <v>1194173</v>
      </c>
      <c r="G7" s="111">
        <v>3093190</v>
      </c>
      <c r="H7" s="111">
        <v>1194173</v>
      </c>
      <c r="I7" s="105">
        <v>694747</v>
      </c>
      <c r="J7" s="105">
        <v>0</v>
      </c>
      <c r="K7" s="111">
        <v>694747</v>
      </c>
      <c r="L7" s="111">
        <v>0</v>
      </c>
      <c r="M7" s="105">
        <v>146973</v>
      </c>
    </row>
    <row r="8" spans="1:13" x14ac:dyDescent="0.15">
      <c r="A8" s="115" t="s">
        <v>223</v>
      </c>
      <c r="B8" t="s">
        <v>214</v>
      </c>
      <c r="C8" t="s">
        <v>224</v>
      </c>
      <c r="D8" s="104">
        <v>1205</v>
      </c>
      <c r="E8" s="104">
        <v>844599</v>
      </c>
      <c r="F8" s="104">
        <v>273846</v>
      </c>
      <c r="G8" s="104">
        <v>814599</v>
      </c>
      <c r="H8" s="104">
        <v>273846</v>
      </c>
      <c r="I8" s="104">
        <v>30000</v>
      </c>
      <c r="J8" s="104">
        <v>0</v>
      </c>
      <c r="K8" s="104">
        <v>0</v>
      </c>
      <c r="L8" s="104">
        <v>0</v>
      </c>
      <c r="M8" s="104">
        <v>34008</v>
      </c>
    </row>
    <row r="9" spans="1:13" x14ac:dyDescent="0.15">
      <c r="A9" s="115" t="s">
        <v>225</v>
      </c>
      <c r="B9" t="s">
        <v>214</v>
      </c>
      <c r="C9" t="s">
        <v>226</v>
      </c>
      <c r="D9" s="105">
        <v>1206</v>
      </c>
      <c r="E9" s="105">
        <v>2006589</v>
      </c>
      <c r="F9" s="105">
        <v>573468</v>
      </c>
      <c r="G9" s="105">
        <v>346387</v>
      </c>
      <c r="H9" s="105">
        <v>0</v>
      </c>
      <c r="I9" s="105">
        <v>1660202</v>
      </c>
      <c r="J9" s="105">
        <v>573468</v>
      </c>
      <c r="K9" s="105">
        <v>1660202</v>
      </c>
      <c r="L9" s="105">
        <v>573468</v>
      </c>
      <c r="M9" s="105">
        <v>79465</v>
      </c>
    </row>
    <row r="10" spans="1:13" x14ac:dyDescent="0.15">
      <c r="A10" s="115" t="s">
        <v>227</v>
      </c>
      <c r="B10" t="s">
        <v>214</v>
      </c>
      <c r="C10" t="s">
        <v>228</v>
      </c>
      <c r="D10" s="104">
        <v>1207</v>
      </c>
      <c r="E10" s="104">
        <v>1766473</v>
      </c>
      <c r="F10" s="104">
        <v>561765</v>
      </c>
      <c r="G10" s="104">
        <v>0</v>
      </c>
      <c r="H10" s="104">
        <v>0</v>
      </c>
      <c r="I10" s="104">
        <v>1766473</v>
      </c>
      <c r="J10" s="104">
        <v>561765</v>
      </c>
      <c r="K10" s="104">
        <v>1766473</v>
      </c>
      <c r="L10" s="104">
        <v>561765</v>
      </c>
      <c r="M10" s="104">
        <v>68886</v>
      </c>
    </row>
    <row r="11" spans="1:13" x14ac:dyDescent="0.15">
      <c r="A11" s="115" t="s">
        <v>229</v>
      </c>
      <c r="B11" t="s">
        <v>214</v>
      </c>
      <c r="C11" t="s">
        <v>230</v>
      </c>
      <c r="D11" s="105">
        <v>1208</v>
      </c>
      <c r="E11" s="105">
        <v>1441895</v>
      </c>
      <c r="F11" s="105">
        <v>407908</v>
      </c>
      <c r="G11" s="105">
        <v>761895</v>
      </c>
      <c r="H11" s="105">
        <v>407908</v>
      </c>
      <c r="I11" s="105">
        <v>680000</v>
      </c>
      <c r="J11" s="105">
        <v>0</v>
      </c>
      <c r="K11" s="105">
        <v>680000</v>
      </c>
      <c r="L11" s="105">
        <v>0</v>
      </c>
      <c r="M11" s="105">
        <v>58033</v>
      </c>
    </row>
    <row r="12" spans="1:13" x14ac:dyDescent="0.15">
      <c r="A12" s="115" t="s">
        <v>231</v>
      </c>
      <c r="B12" t="s">
        <v>214</v>
      </c>
      <c r="C12" t="s">
        <v>232</v>
      </c>
      <c r="D12" s="104">
        <v>1209</v>
      </c>
      <c r="E12" s="104">
        <v>161483</v>
      </c>
      <c r="F12" s="104">
        <v>28613</v>
      </c>
      <c r="G12" s="104">
        <v>133697</v>
      </c>
      <c r="H12" s="104">
        <v>28613</v>
      </c>
      <c r="I12" s="104">
        <v>27786</v>
      </c>
      <c r="J12" s="104">
        <v>0</v>
      </c>
      <c r="K12" s="104">
        <v>27786</v>
      </c>
      <c r="L12" s="104">
        <v>0</v>
      </c>
      <c r="M12" s="104">
        <v>6734</v>
      </c>
    </row>
    <row r="13" spans="1:13" x14ac:dyDescent="0.15">
      <c r="A13" s="115" t="s">
        <v>233</v>
      </c>
      <c r="B13" t="s">
        <v>214</v>
      </c>
      <c r="C13" t="s">
        <v>234</v>
      </c>
      <c r="D13" s="105">
        <v>1210</v>
      </c>
      <c r="E13" s="105">
        <v>1033482</v>
      </c>
      <c r="F13" s="105">
        <v>299852</v>
      </c>
      <c r="G13" s="105">
        <v>633482</v>
      </c>
      <c r="H13" s="105">
        <v>299852</v>
      </c>
      <c r="I13" s="105">
        <v>400000</v>
      </c>
      <c r="J13" s="105">
        <v>0</v>
      </c>
      <c r="K13" s="105">
        <v>400000</v>
      </c>
      <c r="L13" s="105">
        <v>0</v>
      </c>
      <c r="M13" s="105">
        <v>42331</v>
      </c>
    </row>
    <row r="14" spans="1:13" x14ac:dyDescent="0.15">
      <c r="A14" s="115" t="s">
        <v>235</v>
      </c>
      <c r="B14" t="s">
        <v>214</v>
      </c>
      <c r="C14" t="s">
        <v>236</v>
      </c>
      <c r="D14" s="104">
        <v>1211</v>
      </c>
      <c r="E14" s="104">
        <v>461887</v>
      </c>
      <c r="F14" s="104">
        <v>119740</v>
      </c>
      <c r="G14" s="104">
        <v>461887</v>
      </c>
      <c r="H14" s="104">
        <v>119740</v>
      </c>
      <c r="I14" s="104">
        <v>0</v>
      </c>
      <c r="J14" s="104">
        <v>0</v>
      </c>
      <c r="K14" s="104">
        <v>0</v>
      </c>
      <c r="L14" s="104">
        <v>0</v>
      </c>
      <c r="M14" s="104">
        <v>18141</v>
      </c>
    </row>
    <row r="15" spans="1:13" x14ac:dyDescent="0.15">
      <c r="A15" s="115" t="s">
        <v>237</v>
      </c>
      <c r="B15" t="s">
        <v>214</v>
      </c>
      <c r="C15" t="s">
        <v>238</v>
      </c>
      <c r="D15" s="105">
        <v>1212</v>
      </c>
      <c r="E15" s="105">
        <v>300614</v>
      </c>
      <c r="F15" s="105">
        <v>73217</v>
      </c>
      <c r="G15" s="105">
        <v>300614</v>
      </c>
      <c r="H15" s="105">
        <v>73217</v>
      </c>
      <c r="I15" s="105">
        <v>0</v>
      </c>
      <c r="J15" s="105">
        <v>0</v>
      </c>
      <c r="K15" s="105">
        <v>0</v>
      </c>
      <c r="L15" s="105">
        <v>0</v>
      </c>
      <c r="M15" s="105">
        <v>12556</v>
      </c>
    </row>
    <row r="16" spans="1:13" x14ac:dyDescent="0.15">
      <c r="A16" s="115" t="s">
        <v>239</v>
      </c>
      <c r="B16" t="s">
        <v>214</v>
      </c>
      <c r="C16" t="s">
        <v>240</v>
      </c>
      <c r="D16" s="104">
        <v>1213</v>
      </c>
      <c r="E16" s="104">
        <v>1512372</v>
      </c>
      <c r="F16" s="104">
        <v>548475</v>
      </c>
      <c r="G16" s="104">
        <v>1512372</v>
      </c>
      <c r="H16" s="104">
        <v>548475</v>
      </c>
      <c r="I16" s="104">
        <v>0</v>
      </c>
      <c r="J16" s="104">
        <v>0</v>
      </c>
      <c r="K16" s="104">
        <v>0</v>
      </c>
      <c r="L16" s="104">
        <v>0</v>
      </c>
      <c r="M16" s="104">
        <v>58435</v>
      </c>
    </row>
    <row r="17" spans="1:13" x14ac:dyDescent="0.15">
      <c r="A17" s="115" t="s">
        <v>241</v>
      </c>
      <c r="B17" t="s">
        <v>214</v>
      </c>
      <c r="C17" t="s">
        <v>242</v>
      </c>
      <c r="D17" s="105">
        <v>1214</v>
      </c>
      <c r="E17" s="105">
        <v>460762</v>
      </c>
      <c r="F17" s="105">
        <v>112535</v>
      </c>
      <c r="G17" s="105">
        <v>460762</v>
      </c>
      <c r="H17" s="105">
        <v>112535</v>
      </c>
      <c r="I17" s="105">
        <v>0</v>
      </c>
      <c r="J17" s="105">
        <v>0</v>
      </c>
      <c r="K17" s="105">
        <v>0</v>
      </c>
      <c r="L17" s="105">
        <v>0</v>
      </c>
      <c r="M17" s="105">
        <v>19156</v>
      </c>
    </row>
    <row r="18" spans="1:13" x14ac:dyDescent="0.15">
      <c r="A18" s="115" t="s">
        <v>243</v>
      </c>
      <c r="B18" t="s">
        <v>214</v>
      </c>
      <c r="C18" t="s">
        <v>244</v>
      </c>
      <c r="D18" s="104">
        <v>1215</v>
      </c>
      <c r="E18" s="104">
        <v>339910</v>
      </c>
      <c r="F18" s="104">
        <v>77586</v>
      </c>
      <c r="G18" s="104">
        <v>302355</v>
      </c>
      <c r="H18" s="104">
        <v>77586</v>
      </c>
      <c r="I18" s="104">
        <v>37555</v>
      </c>
      <c r="J18" s="104">
        <v>0</v>
      </c>
      <c r="K18" s="104">
        <v>37555</v>
      </c>
      <c r="L18" s="104">
        <v>0</v>
      </c>
      <c r="M18" s="104">
        <v>13684</v>
      </c>
    </row>
    <row r="19" spans="1:13" x14ac:dyDescent="0.15">
      <c r="A19" s="115" t="s">
        <v>245</v>
      </c>
      <c r="B19" t="s">
        <v>214</v>
      </c>
      <c r="C19" t="s">
        <v>246</v>
      </c>
      <c r="D19" s="105">
        <v>1216</v>
      </c>
      <c r="E19" s="105">
        <v>227946</v>
      </c>
      <c r="F19" s="105">
        <v>48600</v>
      </c>
      <c r="G19" s="105">
        <v>227946</v>
      </c>
      <c r="H19" s="105">
        <v>48600</v>
      </c>
      <c r="I19" s="105">
        <v>0</v>
      </c>
      <c r="J19" s="105">
        <v>0</v>
      </c>
      <c r="K19" s="105">
        <v>0</v>
      </c>
      <c r="L19" s="105">
        <v>0</v>
      </c>
      <c r="M19" s="105">
        <v>9438</v>
      </c>
    </row>
    <row r="20" spans="1:13" x14ac:dyDescent="0.15">
      <c r="A20" s="115" t="s">
        <v>247</v>
      </c>
      <c r="B20" t="s">
        <v>214</v>
      </c>
      <c r="C20" t="s">
        <v>248</v>
      </c>
      <c r="D20" s="104">
        <v>1217</v>
      </c>
      <c r="E20" s="104">
        <v>1341227</v>
      </c>
      <c r="F20" s="104">
        <v>460541</v>
      </c>
      <c r="G20" s="104">
        <v>1341227</v>
      </c>
      <c r="H20" s="104">
        <v>460541</v>
      </c>
      <c r="I20" s="104">
        <v>0</v>
      </c>
      <c r="J20" s="104">
        <v>0</v>
      </c>
      <c r="K20" s="104">
        <v>0</v>
      </c>
      <c r="L20" s="104">
        <v>0</v>
      </c>
      <c r="M20" s="104">
        <v>50337</v>
      </c>
    </row>
    <row r="21" spans="1:13" x14ac:dyDescent="0.15">
      <c r="A21" s="115" t="s">
        <v>249</v>
      </c>
      <c r="B21" t="s">
        <v>214</v>
      </c>
      <c r="C21" t="s">
        <v>250</v>
      </c>
      <c r="D21" s="105">
        <v>1218</v>
      </c>
      <c r="E21" s="105">
        <v>175804</v>
      </c>
      <c r="F21" s="105">
        <v>37172</v>
      </c>
      <c r="G21" s="105">
        <v>146234</v>
      </c>
      <c r="H21" s="105">
        <v>37172</v>
      </c>
      <c r="I21" s="105">
        <v>29570</v>
      </c>
      <c r="J21" s="105">
        <v>0</v>
      </c>
      <c r="K21" s="105">
        <v>29570</v>
      </c>
      <c r="L21" s="105">
        <v>0</v>
      </c>
      <c r="M21" s="105">
        <v>7436</v>
      </c>
    </row>
    <row r="22" spans="1:13" x14ac:dyDescent="0.15">
      <c r="A22" s="115" t="s">
        <v>251</v>
      </c>
      <c r="B22" t="s">
        <v>214</v>
      </c>
      <c r="C22" t="s">
        <v>252</v>
      </c>
      <c r="D22" s="104">
        <v>1219</v>
      </c>
      <c r="E22" s="104">
        <v>334140</v>
      </c>
      <c r="F22" s="104">
        <v>70082</v>
      </c>
      <c r="G22" s="104">
        <v>334140</v>
      </c>
      <c r="H22" s="104">
        <v>70082</v>
      </c>
      <c r="I22" s="104">
        <v>0</v>
      </c>
      <c r="J22" s="104">
        <v>0</v>
      </c>
      <c r="K22" s="104">
        <v>0</v>
      </c>
      <c r="L22" s="104">
        <v>0</v>
      </c>
      <c r="M22" s="104">
        <v>13895</v>
      </c>
    </row>
    <row r="23" spans="1:13" x14ac:dyDescent="0.15">
      <c r="A23" s="115" t="s">
        <v>253</v>
      </c>
      <c r="B23" t="s">
        <v>214</v>
      </c>
      <c r="C23" t="s">
        <v>254</v>
      </c>
      <c r="D23" s="105">
        <v>1220</v>
      </c>
      <c r="E23" s="105">
        <v>314405</v>
      </c>
      <c r="F23" s="105">
        <v>66395</v>
      </c>
      <c r="G23" s="105">
        <v>314405</v>
      </c>
      <c r="H23" s="105">
        <v>66395</v>
      </c>
      <c r="I23" s="105">
        <v>0</v>
      </c>
      <c r="J23" s="105">
        <v>0</v>
      </c>
      <c r="K23" s="105">
        <v>0</v>
      </c>
      <c r="L23" s="105">
        <v>0</v>
      </c>
      <c r="M23" s="105">
        <v>12793</v>
      </c>
    </row>
    <row r="24" spans="1:13" x14ac:dyDescent="0.15">
      <c r="A24" s="115" t="s">
        <v>255</v>
      </c>
      <c r="B24" t="s">
        <v>214</v>
      </c>
      <c r="C24" t="s">
        <v>256</v>
      </c>
      <c r="D24" s="104">
        <v>1221</v>
      </c>
      <c r="E24" s="104">
        <v>422085</v>
      </c>
      <c r="F24" s="104">
        <v>98731</v>
      </c>
      <c r="G24" s="104">
        <v>374000</v>
      </c>
      <c r="H24" s="104">
        <v>98731</v>
      </c>
      <c r="I24" s="104">
        <v>48085</v>
      </c>
      <c r="J24" s="104">
        <v>0</v>
      </c>
      <c r="K24" s="104">
        <v>48085</v>
      </c>
      <c r="L24" s="104">
        <v>0</v>
      </c>
      <c r="M24" s="104">
        <v>17552</v>
      </c>
    </row>
    <row r="25" spans="1:13" x14ac:dyDescent="0.15">
      <c r="A25" s="115" t="s">
        <v>257</v>
      </c>
      <c r="B25" t="s">
        <v>214</v>
      </c>
      <c r="C25" t="s">
        <v>258</v>
      </c>
      <c r="D25" s="105">
        <v>1222</v>
      </c>
      <c r="E25" s="105">
        <v>164744</v>
      </c>
      <c r="F25" s="105">
        <v>32690</v>
      </c>
      <c r="G25" s="105">
        <v>113744</v>
      </c>
      <c r="H25" s="105">
        <v>32690</v>
      </c>
      <c r="I25" s="105">
        <v>51000</v>
      </c>
      <c r="J25" s="105">
        <v>0</v>
      </c>
      <c r="K25" s="105">
        <v>51000</v>
      </c>
      <c r="L25" s="105">
        <v>0</v>
      </c>
      <c r="M25" s="105">
        <v>7026</v>
      </c>
    </row>
    <row r="26" spans="1:13" x14ac:dyDescent="0.15">
      <c r="A26" s="115" t="s">
        <v>259</v>
      </c>
      <c r="B26" t="s">
        <v>214</v>
      </c>
      <c r="C26" t="s">
        <v>260</v>
      </c>
      <c r="D26" s="104">
        <v>1223</v>
      </c>
      <c r="E26" s="104">
        <v>385735</v>
      </c>
      <c r="F26" s="104">
        <v>85256</v>
      </c>
      <c r="G26" s="104">
        <v>385735</v>
      </c>
      <c r="H26" s="104">
        <v>85256</v>
      </c>
      <c r="I26" s="104">
        <v>0</v>
      </c>
      <c r="J26" s="104">
        <v>0</v>
      </c>
      <c r="K26" s="104">
        <v>0</v>
      </c>
      <c r="L26" s="104">
        <v>0</v>
      </c>
      <c r="M26" s="104">
        <v>15613</v>
      </c>
    </row>
    <row r="27" spans="1:13" x14ac:dyDescent="0.15">
      <c r="A27" s="115" t="s">
        <v>261</v>
      </c>
      <c r="B27" t="s">
        <v>214</v>
      </c>
      <c r="C27" t="s">
        <v>262</v>
      </c>
      <c r="D27" s="105">
        <v>1224</v>
      </c>
      <c r="E27" s="105">
        <v>857946</v>
      </c>
      <c r="F27" s="105">
        <v>296682</v>
      </c>
      <c r="G27" s="105">
        <v>857946</v>
      </c>
      <c r="H27" s="105">
        <v>296682</v>
      </c>
      <c r="I27" s="105">
        <v>0</v>
      </c>
      <c r="J27" s="105">
        <v>0</v>
      </c>
      <c r="K27" s="105">
        <v>0</v>
      </c>
      <c r="L27" s="105">
        <v>0</v>
      </c>
      <c r="M27" s="105">
        <v>32550</v>
      </c>
    </row>
    <row r="28" spans="1:13" x14ac:dyDescent="0.15">
      <c r="A28" s="115" t="s">
        <v>263</v>
      </c>
      <c r="B28" t="s">
        <v>214</v>
      </c>
      <c r="C28" t="s">
        <v>264</v>
      </c>
      <c r="D28" s="104">
        <v>1225</v>
      </c>
      <c r="E28" s="104">
        <v>504925</v>
      </c>
      <c r="F28" s="104">
        <v>143709</v>
      </c>
      <c r="G28" s="104">
        <v>504925</v>
      </c>
      <c r="H28" s="104">
        <v>143709</v>
      </c>
      <c r="I28" s="104">
        <v>0</v>
      </c>
      <c r="J28" s="104">
        <v>0</v>
      </c>
      <c r="K28" s="104">
        <v>0</v>
      </c>
      <c r="L28" s="104">
        <v>0</v>
      </c>
      <c r="M28" s="104">
        <v>20126</v>
      </c>
    </row>
    <row r="29" spans="1:13" x14ac:dyDescent="0.15">
      <c r="A29" s="115" t="s">
        <v>265</v>
      </c>
      <c r="B29" t="s">
        <v>214</v>
      </c>
      <c r="C29" t="s">
        <v>266</v>
      </c>
      <c r="D29" s="105">
        <v>1226</v>
      </c>
      <c r="E29" s="105">
        <v>251083</v>
      </c>
      <c r="F29" s="105">
        <v>60252</v>
      </c>
      <c r="G29" s="105">
        <v>121000</v>
      </c>
      <c r="H29" s="105">
        <v>0</v>
      </c>
      <c r="I29" s="105">
        <v>130083</v>
      </c>
      <c r="J29" s="105">
        <v>60252</v>
      </c>
      <c r="K29" s="105">
        <v>130083</v>
      </c>
      <c r="L29" s="105">
        <v>60252</v>
      </c>
      <c r="M29" s="105">
        <v>10518</v>
      </c>
    </row>
    <row r="30" spans="1:13" x14ac:dyDescent="0.15">
      <c r="A30" s="115" t="s">
        <v>267</v>
      </c>
      <c r="B30" t="s">
        <v>214</v>
      </c>
      <c r="C30" t="s">
        <v>268</v>
      </c>
      <c r="D30" s="104">
        <v>1227</v>
      </c>
      <c r="E30" s="104">
        <v>70002</v>
      </c>
      <c r="F30" s="104">
        <v>12001</v>
      </c>
      <c r="G30" s="104">
        <v>70002</v>
      </c>
      <c r="H30" s="104">
        <v>12001</v>
      </c>
      <c r="I30" s="104">
        <v>0</v>
      </c>
      <c r="J30" s="104">
        <v>0</v>
      </c>
      <c r="K30" s="104">
        <v>0</v>
      </c>
      <c r="L30" s="104">
        <v>0</v>
      </c>
      <c r="M30" s="104">
        <v>3080</v>
      </c>
    </row>
    <row r="31" spans="1:13" x14ac:dyDescent="0.15">
      <c r="A31" s="115" t="s">
        <v>269</v>
      </c>
      <c r="B31" t="s">
        <v>214</v>
      </c>
      <c r="C31" t="s">
        <v>270</v>
      </c>
      <c r="D31" s="105">
        <v>1228</v>
      </c>
      <c r="E31" s="105">
        <v>347748</v>
      </c>
      <c r="F31" s="105">
        <v>78416</v>
      </c>
      <c r="G31" s="105">
        <v>150214</v>
      </c>
      <c r="H31" s="105">
        <v>78416</v>
      </c>
      <c r="I31" s="105">
        <v>197534</v>
      </c>
      <c r="J31" s="105">
        <v>0</v>
      </c>
      <c r="K31" s="105">
        <v>197534</v>
      </c>
      <c r="L31" s="105">
        <v>0</v>
      </c>
      <c r="M31" s="105">
        <v>14041</v>
      </c>
    </row>
    <row r="32" spans="1:13" x14ac:dyDescent="0.15">
      <c r="A32" s="115" t="s">
        <v>271</v>
      </c>
      <c r="B32" t="s">
        <v>214</v>
      </c>
      <c r="C32" t="s">
        <v>272</v>
      </c>
      <c r="D32" s="104">
        <v>1229</v>
      </c>
      <c r="E32" s="104">
        <v>334306</v>
      </c>
      <c r="F32" s="104">
        <v>74418</v>
      </c>
      <c r="G32" s="104">
        <v>259060</v>
      </c>
      <c r="H32" s="104">
        <v>74418</v>
      </c>
      <c r="I32" s="104">
        <v>75246</v>
      </c>
      <c r="J32" s="104">
        <v>0</v>
      </c>
      <c r="K32" s="104">
        <v>48127</v>
      </c>
      <c r="L32" s="104">
        <v>0</v>
      </c>
      <c r="M32" s="104">
        <v>13493</v>
      </c>
    </row>
    <row r="33" spans="1:13" x14ac:dyDescent="0.15">
      <c r="A33" s="115" t="s">
        <v>273</v>
      </c>
      <c r="B33" t="s">
        <v>214</v>
      </c>
      <c r="C33" t="s">
        <v>274</v>
      </c>
      <c r="D33" s="105">
        <v>1230</v>
      </c>
      <c r="E33" s="105">
        <v>524185</v>
      </c>
      <c r="F33" s="105">
        <v>172873</v>
      </c>
      <c r="G33" s="105">
        <v>524185</v>
      </c>
      <c r="H33" s="105">
        <v>172873</v>
      </c>
      <c r="I33" s="105">
        <v>0</v>
      </c>
      <c r="J33" s="105">
        <v>0</v>
      </c>
      <c r="K33" s="105">
        <v>0</v>
      </c>
      <c r="L33" s="105">
        <v>0</v>
      </c>
      <c r="M33" s="105">
        <v>20768</v>
      </c>
    </row>
    <row r="34" spans="1:13" x14ac:dyDescent="0.15">
      <c r="A34" s="115" t="s">
        <v>275</v>
      </c>
      <c r="B34" t="s">
        <v>214</v>
      </c>
      <c r="C34" t="s">
        <v>276</v>
      </c>
      <c r="D34" s="104">
        <v>1231</v>
      </c>
      <c r="E34" s="104">
        <v>712164</v>
      </c>
      <c r="F34" s="104">
        <v>247715</v>
      </c>
      <c r="G34" s="104">
        <v>492164</v>
      </c>
      <c r="H34" s="104">
        <v>247715</v>
      </c>
      <c r="I34" s="104">
        <v>220000</v>
      </c>
      <c r="J34" s="104">
        <v>0</v>
      </c>
      <c r="K34" s="104">
        <v>161819</v>
      </c>
      <c r="L34" s="104">
        <v>0</v>
      </c>
      <c r="M34" s="104">
        <v>26943</v>
      </c>
    </row>
    <row r="35" spans="1:13" x14ac:dyDescent="0.15">
      <c r="A35" s="115" t="s">
        <v>277</v>
      </c>
      <c r="B35" t="s">
        <v>214</v>
      </c>
      <c r="C35" t="s">
        <v>278</v>
      </c>
      <c r="D35" s="105">
        <v>1233</v>
      </c>
      <c r="E35" s="105">
        <v>453113</v>
      </c>
      <c r="F35" s="105">
        <v>122779</v>
      </c>
      <c r="G35" s="105">
        <v>322000</v>
      </c>
      <c r="H35" s="105">
        <v>122779</v>
      </c>
      <c r="I35" s="105">
        <v>131113</v>
      </c>
      <c r="J35" s="105">
        <v>0</v>
      </c>
      <c r="K35" s="105">
        <v>30000</v>
      </c>
      <c r="L35" s="105">
        <v>0</v>
      </c>
      <c r="M35" s="105">
        <v>18783</v>
      </c>
    </row>
    <row r="36" spans="1:13" x14ac:dyDescent="0.15">
      <c r="A36" s="115" t="s">
        <v>279</v>
      </c>
      <c r="B36" t="s">
        <v>214</v>
      </c>
      <c r="C36" t="s">
        <v>280</v>
      </c>
      <c r="D36" s="104">
        <v>1234</v>
      </c>
      <c r="E36" s="104">
        <v>594329</v>
      </c>
      <c r="F36" s="104">
        <v>204864</v>
      </c>
      <c r="G36" s="104">
        <v>594329</v>
      </c>
      <c r="H36" s="104">
        <v>204864</v>
      </c>
      <c r="I36" s="104">
        <v>0</v>
      </c>
      <c r="J36" s="104">
        <v>0</v>
      </c>
      <c r="K36" s="104">
        <v>0</v>
      </c>
      <c r="L36" s="104">
        <v>0</v>
      </c>
      <c r="M36" s="104">
        <v>22478</v>
      </c>
    </row>
    <row r="37" spans="1:13" x14ac:dyDescent="0.15">
      <c r="A37" s="115" t="s">
        <v>281</v>
      </c>
      <c r="B37" t="s">
        <v>214</v>
      </c>
      <c r="C37" t="s">
        <v>282</v>
      </c>
      <c r="D37" s="105">
        <v>1235</v>
      </c>
      <c r="E37" s="105">
        <v>654158</v>
      </c>
      <c r="F37" s="105">
        <v>200915</v>
      </c>
      <c r="G37" s="105">
        <v>593904</v>
      </c>
      <c r="H37" s="105">
        <v>200915</v>
      </c>
      <c r="I37" s="105">
        <v>60254</v>
      </c>
      <c r="J37" s="105">
        <v>0</v>
      </c>
      <c r="K37" s="105">
        <v>60254</v>
      </c>
      <c r="L37" s="105">
        <v>0</v>
      </c>
      <c r="M37" s="105">
        <v>25958</v>
      </c>
    </row>
    <row r="38" spans="1:13" x14ac:dyDescent="0.15">
      <c r="A38" s="115" t="s">
        <v>283</v>
      </c>
      <c r="B38" t="s">
        <v>214</v>
      </c>
      <c r="C38" t="s">
        <v>284</v>
      </c>
      <c r="D38" s="104">
        <v>1236</v>
      </c>
      <c r="E38" s="104">
        <v>542813</v>
      </c>
      <c r="F38" s="104">
        <v>156803</v>
      </c>
      <c r="G38" s="104">
        <v>381397</v>
      </c>
      <c r="H38" s="104">
        <v>156803</v>
      </c>
      <c r="I38" s="104">
        <v>161416</v>
      </c>
      <c r="J38" s="104">
        <v>0</v>
      </c>
      <c r="K38" s="104">
        <v>118060</v>
      </c>
      <c r="L38" s="104">
        <v>0</v>
      </c>
      <c r="M38" s="104">
        <v>21962</v>
      </c>
    </row>
    <row r="39" spans="1:13" x14ac:dyDescent="0.15">
      <c r="A39" s="115" t="s">
        <v>285</v>
      </c>
      <c r="B39" t="s">
        <v>214</v>
      </c>
      <c r="C39" t="s">
        <v>286</v>
      </c>
      <c r="D39" s="105">
        <v>1303</v>
      </c>
      <c r="E39" s="105">
        <v>218660</v>
      </c>
      <c r="F39" s="105">
        <v>53934</v>
      </c>
      <c r="G39" s="105">
        <v>206860</v>
      </c>
      <c r="H39" s="105">
        <v>53934</v>
      </c>
      <c r="I39" s="105">
        <v>11800</v>
      </c>
      <c r="J39" s="105">
        <v>0</v>
      </c>
      <c r="K39" s="105">
        <v>11800</v>
      </c>
      <c r="L39" s="105">
        <v>0</v>
      </c>
      <c r="M39" s="105">
        <v>8855</v>
      </c>
    </row>
    <row r="40" spans="1:13" x14ac:dyDescent="0.15">
      <c r="A40" s="115" t="s">
        <v>287</v>
      </c>
      <c r="B40" t="s">
        <v>214</v>
      </c>
      <c r="C40" t="s">
        <v>288</v>
      </c>
      <c r="D40" s="104">
        <v>1304</v>
      </c>
      <c r="E40" s="104">
        <v>77976</v>
      </c>
      <c r="F40" s="104">
        <v>11931</v>
      </c>
      <c r="G40" s="104">
        <v>70300</v>
      </c>
      <c r="H40" s="104">
        <v>11931</v>
      </c>
      <c r="I40" s="104">
        <v>7676</v>
      </c>
      <c r="J40" s="104">
        <v>0</v>
      </c>
      <c r="K40" s="104">
        <v>7676</v>
      </c>
      <c r="L40" s="104">
        <v>0</v>
      </c>
      <c r="M40" s="104">
        <v>3317</v>
      </c>
    </row>
    <row r="41" spans="1:13" x14ac:dyDescent="0.15">
      <c r="A41" s="115" t="s">
        <v>289</v>
      </c>
      <c r="B41" t="s">
        <v>214</v>
      </c>
      <c r="C41" t="s">
        <v>290</v>
      </c>
      <c r="D41" s="105">
        <v>1331</v>
      </c>
      <c r="E41" s="105">
        <v>138292</v>
      </c>
      <c r="F41" s="105">
        <v>25357</v>
      </c>
      <c r="G41" s="105">
        <v>138292</v>
      </c>
      <c r="H41" s="105">
        <v>25357</v>
      </c>
      <c r="I41" s="105">
        <v>0</v>
      </c>
      <c r="J41" s="105">
        <v>0</v>
      </c>
      <c r="K41" s="105">
        <v>0</v>
      </c>
      <c r="L41" s="105">
        <v>0</v>
      </c>
      <c r="M41" s="105">
        <v>6070</v>
      </c>
    </row>
    <row r="42" spans="1:13" x14ac:dyDescent="0.15">
      <c r="A42" s="115" t="s">
        <v>291</v>
      </c>
      <c r="B42" t="s">
        <v>214</v>
      </c>
      <c r="C42" t="s">
        <v>292</v>
      </c>
      <c r="D42" s="104">
        <v>1332</v>
      </c>
      <c r="E42" s="104">
        <v>97216</v>
      </c>
      <c r="F42" s="104">
        <v>14265</v>
      </c>
      <c r="G42" s="104">
        <v>65337</v>
      </c>
      <c r="H42" s="104">
        <v>14265</v>
      </c>
      <c r="I42" s="104">
        <v>31879</v>
      </c>
      <c r="J42" s="104">
        <v>0</v>
      </c>
      <c r="K42" s="104">
        <v>31879</v>
      </c>
      <c r="L42" s="104">
        <v>0</v>
      </c>
      <c r="M42" s="104">
        <v>4251</v>
      </c>
    </row>
    <row r="43" spans="1:13" x14ac:dyDescent="0.15">
      <c r="A43" s="115" t="s">
        <v>293</v>
      </c>
      <c r="B43" t="s">
        <v>214</v>
      </c>
      <c r="C43" t="s">
        <v>294</v>
      </c>
      <c r="D43" s="105">
        <v>1333</v>
      </c>
      <c r="E43" s="105">
        <v>92183</v>
      </c>
      <c r="F43" s="105">
        <v>13609</v>
      </c>
      <c r="G43" s="105">
        <v>92183</v>
      </c>
      <c r="H43" s="105">
        <v>13609</v>
      </c>
      <c r="I43" s="105">
        <v>0</v>
      </c>
      <c r="J43" s="105">
        <v>0</v>
      </c>
      <c r="K43" s="105">
        <v>0</v>
      </c>
      <c r="L43" s="105">
        <v>0</v>
      </c>
      <c r="M43" s="105">
        <v>4029</v>
      </c>
    </row>
    <row r="44" spans="1:13" x14ac:dyDescent="0.15">
      <c r="A44" s="115" t="s">
        <v>295</v>
      </c>
      <c r="B44" t="s">
        <v>214</v>
      </c>
      <c r="C44" t="s">
        <v>296</v>
      </c>
      <c r="D44" s="104">
        <v>1334</v>
      </c>
      <c r="E44" s="104">
        <v>96471</v>
      </c>
      <c r="F44" s="104">
        <v>14868</v>
      </c>
      <c r="G44" s="104">
        <v>96471</v>
      </c>
      <c r="H44" s="104">
        <v>14868</v>
      </c>
      <c r="I44" s="104">
        <v>0</v>
      </c>
      <c r="J44" s="104">
        <v>0</v>
      </c>
      <c r="K44" s="104">
        <v>0</v>
      </c>
      <c r="L44" s="104">
        <v>0</v>
      </c>
      <c r="M44" s="104">
        <v>4294</v>
      </c>
    </row>
    <row r="45" spans="1:13" x14ac:dyDescent="0.15">
      <c r="A45" s="115" t="s">
        <v>297</v>
      </c>
      <c r="B45" t="s">
        <v>214</v>
      </c>
      <c r="C45" t="s">
        <v>298</v>
      </c>
      <c r="D45" s="105">
        <v>1337</v>
      </c>
      <c r="E45" s="105">
        <v>372294</v>
      </c>
      <c r="F45" s="105">
        <v>108391</v>
      </c>
      <c r="G45" s="105">
        <v>99987</v>
      </c>
      <c r="H45" s="105">
        <v>45887</v>
      </c>
      <c r="I45" s="105">
        <v>272307</v>
      </c>
      <c r="J45" s="105">
        <v>62504</v>
      </c>
      <c r="K45" s="105">
        <v>272307</v>
      </c>
      <c r="L45" s="105">
        <v>56701</v>
      </c>
      <c r="M45" s="105">
        <v>14976</v>
      </c>
    </row>
    <row r="46" spans="1:13" x14ac:dyDescent="0.15">
      <c r="A46" s="115" t="s">
        <v>299</v>
      </c>
      <c r="B46" t="s">
        <v>214</v>
      </c>
      <c r="C46" t="s">
        <v>300</v>
      </c>
      <c r="D46" s="104">
        <v>1343</v>
      </c>
      <c r="E46" s="104">
        <v>90739</v>
      </c>
      <c r="F46" s="104">
        <v>14134</v>
      </c>
      <c r="G46" s="104">
        <v>90739</v>
      </c>
      <c r="H46" s="104">
        <v>14134</v>
      </c>
      <c r="I46" s="104">
        <v>0</v>
      </c>
      <c r="J46" s="104">
        <v>0</v>
      </c>
      <c r="K46" s="104">
        <v>0</v>
      </c>
      <c r="L46" s="104">
        <v>0</v>
      </c>
      <c r="M46" s="104">
        <v>3889</v>
      </c>
    </row>
    <row r="47" spans="1:13" x14ac:dyDescent="0.15">
      <c r="A47" s="115" t="s">
        <v>301</v>
      </c>
      <c r="B47" t="s">
        <v>214</v>
      </c>
      <c r="C47" t="s">
        <v>302</v>
      </c>
      <c r="D47" s="105">
        <v>1345</v>
      </c>
      <c r="E47" s="105">
        <v>245425</v>
      </c>
      <c r="F47" s="105">
        <v>51136</v>
      </c>
      <c r="G47" s="105">
        <v>245425</v>
      </c>
      <c r="H47" s="105">
        <v>51136</v>
      </c>
      <c r="I47" s="105">
        <v>0</v>
      </c>
      <c r="J47" s="105">
        <v>0</v>
      </c>
      <c r="K47" s="105">
        <v>0</v>
      </c>
      <c r="L47" s="105">
        <v>0</v>
      </c>
      <c r="M47" s="105">
        <v>10152</v>
      </c>
    </row>
    <row r="48" spans="1:13" x14ac:dyDescent="0.15">
      <c r="A48" s="115" t="s">
        <v>303</v>
      </c>
      <c r="B48" t="s">
        <v>214</v>
      </c>
      <c r="C48" t="s">
        <v>304</v>
      </c>
      <c r="D48" s="104">
        <v>1346</v>
      </c>
      <c r="E48" s="104">
        <v>260932</v>
      </c>
      <c r="F48" s="104">
        <v>53396</v>
      </c>
      <c r="G48" s="104">
        <v>260932</v>
      </c>
      <c r="H48" s="104">
        <v>53396</v>
      </c>
      <c r="I48" s="104">
        <v>0</v>
      </c>
      <c r="J48" s="104">
        <v>0</v>
      </c>
      <c r="K48" s="104">
        <v>0</v>
      </c>
      <c r="L48" s="104">
        <v>0</v>
      </c>
      <c r="M48" s="104">
        <v>10876</v>
      </c>
    </row>
    <row r="49" spans="1:13" x14ac:dyDescent="0.15">
      <c r="A49" s="115" t="s">
        <v>305</v>
      </c>
      <c r="B49" t="s">
        <v>214</v>
      </c>
      <c r="C49" t="s">
        <v>306</v>
      </c>
      <c r="D49" s="105">
        <v>1347</v>
      </c>
      <c r="E49" s="105">
        <v>118077</v>
      </c>
      <c r="F49" s="105">
        <v>18192</v>
      </c>
      <c r="G49" s="105">
        <v>106050</v>
      </c>
      <c r="H49" s="105">
        <v>18192</v>
      </c>
      <c r="I49" s="105">
        <v>12027</v>
      </c>
      <c r="J49" s="105">
        <v>0</v>
      </c>
      <c r="K49" s="105">
        <v>12027</v>
      </c>
      <c r="L49" s="105">
        <v>0</v>
      </c>
      <c r="M49" s="105">
        <v>5067</v>
      </c>
    </row>
    <row r="50" spans="1:13" x14ac:dyDescent="0.15">
      <c r="A50" s="115" t="s">
        <v>307</v>
      </c>
      <c r="B50" t="s">
        <v>214</v>
      </c>
      <c r="C50" t="s">
        <v>308</v>
      </c>
      <c r="D50" s="104">
        <v>1361</v>
      </c>
      <c r="E50" s="104">
        <v>149827</v>
      </c>
      <c r="F50" s="104">
        <v>26478</v>
      </c>
      <c r="G50" s="104">
        <v>149827</v>
      </c>
      <c r="H50" s="104">
        <v>26478</v>
      </c>
      <c r="I50" s="104">
        <v>0</v>
      </c>
      <c r="J50" s="104">
        <v>0</v>
      </c>
      <c r="K50" s="104">
        <v>0</v>
      </c>
      <c r="L50" s="104">
        <v>0</v>
      </c>
      <c r="M50" s="104">
        <v>6702</v>
      </c>
    </row>
    <row r="51" spans="1:13" x14ac:dyDescent="0.15">
      <c r="A51" s="115" t="s">
        <v>309</v>
      </c>
      <c r="B51" t="s">
        <v>214</v>
      </c>
      <c r="C51" t="s">
        <v>310</v>
      </c>
      <c r="D51" s="105">
        <v>1362</v>
      </c>
      <c r="E51" s="105">
        <v>107543</v>
      </c>
      <c r="F51" s="105">
        <v>17165</v>
      </c>
      <c r="G51" s="105">
        <v>107543</v>
      </c>
      <c r="H51" s="105">
        <v>17165</v>
      </c>
      <c r="I51" s="105">
        <v>0</v>
      </c>
      <c r="J51" s="105">
        <v>0</v>
      </c>
      <c r="K51" s="105">
        <v>0</v>
      </c>
      <c r="L51" s="105">
        <v>0</v>
      </c>
      <c r="M51" s="105">
        <v>4669</v>
      </c>
    </row>
    <row r="52" spans="1:13" x14ac:dyDescent="0.15">
      <c r="A52" s="115" t="s">
        <v>311</v>
      </c>
      <c r="B52" t="s">
        <v>214</v>
      </c>
      <c r="C52" t="s">
        <v>312</v>
      </c>
      <c r="D52" s="104">
        <v>1363</v>
      </c>
      <c r="E52" s="104">
        <v>95733</v>
      </c>
      <c r="F52" s="104">
        <v>14531</v>
      </c>
      <c r="G52" s="104">
        <v>95733</v>
      </c>
      <c r="H52" s="104">
        <v>14531</v>
      </c>
      <c r="I52" s="104">
        <v>0</v>
      </c>
      <c r="J52" s="104">
        <v>0</v>
      </c>
      <c r="K52" s="104">
        <v>0</v>
      </c>
      <c r="L52" s="104">
        <v>0</v>
      </c>
      <c r="M52" s="104">
        <v>4173</v>
      </c>
    </row>
    <row r="53" spans="1:13" x14ac:dyDescent="0.15">
      <c r="A53" s="115" t="s">
        <v>313</v>
      </c>
      <c r="B53" t="s">
        <v>214</v>
      </c>
      <c r="C53" t="s">
        <v>314</v>
      </c>
      <c r="D53" s="105">
        <v>1364</v>
      </c>
      <c r="E53" s="105">
        <v>89099</v>
      </c>
      <c r="F53" s="105">
        <v>13517</v>
      </c>
      <c r="G53" s="105">
        <v>89099</v>
      </c>
      <c r="H53" s="105">
        <v>13517</v>
      </c>
      <c r="I53" s="105">
        <v>0</v>
      </c>
      <c r="J53" s="105">
        <v>0</v>
      </c>
      <c r="K53" s="105">
        <v>0</v>
      </c>
      <c r="L53" s="105">
        <v>0</v>
      </c>
      <c r="M53" s="105">
        <v>3977</v>
      </c>
    </row>
    <row r="54" spans="1:13" x14ac:dyDescent="0.15">
      <c r="A54" s="115" t="s">
        <v>315</v>
      </c>
      <c r="B54" t="s">
        <v>214</v>
      </c>
      <c r="C54" t="s">
        <v>316</v>
      </c>
      <c r="D54" s="104">
        <v>1367</v>
      </c>
      <c r="E54" s="104">
        <v>71390</v>
      </c>
      <c r="F54" s="104">
        <v>8900</v>
      </c>
      <c r="G54" s="104">
        <v>71390</v>
      </c>
      <c r="H54" s="104">
        <v>8900</v>
      </c>
      <c r="I54" s="104">
        <v>0</v>
      </c>
      <c r="J54" s="104">
        <v>0</v>
      </c>
      <c r="K54" s="104">
        <v>0</v>
      </c>
      <c r="L54" s="104">
        <v>0</v>
      </c>
      <c r="M54" s="104">
        <v>3213</v>
      </c>
    </row>
    <row r="55" spans="1:13" x14ac:dyDescent="0.15">
      <c r="A55" s="115" t="s">
        <v>317</v>
      </c>
      <c r="B55" t="s">
        <v>214</v>
      </c>
      <c r="C55" t="s">
        <v>318</v>
      </c>
      <c r="D55" s="105">
        <v>1370</v>
      </c>
      <c r="E55" s="105">
        <v>120136</v>
      </c>
      <c r="F55" s="105">
        <v>19659</v>
      </c>
      <c r="G55" s="105">
        <v>120136</v>
      </c>
      <c r="H55" s="105">
        <v>19659</v>
      </c>
      <c r="I55" s="105">
        <v>0</v>
      </c>
      <c r="J55" s="105">
        <v>0</v>
      </c>
      <c r="K55" s="105">
        <v>0</v>
      </c>
      <c r="L55" s="105">
        <v>0</v>
      </c>
      <c r="M55" s="105">
        <v>5130</v>
      </c>
    </row>
    <row r="56" spans="1:13" x14ac:dyDescent="0.15">
      <c r="A56" s="115" t="s">
        <v>319</v>
      </c>
      <c r="B56" t="s">
        <v>214</v>
      </c>
      <c r="C56" t="s">
        <v>320</v>
      </c>
      <c r="D56" s="104">
        <v>1371</v>
      </c>
      <c r="E56" s="104">
        <v>166998</v>
      </c>
      <c r="F56" s="104">
        <v>29415</v>
      </c>
      <c r="G56" s="104">
        <v>166998</v>
      </c>
      <c r="H56" s="104">
        <v>29415</v>
      </c>
      <c r="I56" s="104">
        <v>0</v>
      </c>
      <c r="J56" s="104">
        <v>0</v>
      </c>
      <c r="K56" s="104">
        <v>0</v>
      </c>
      <c r="L56" s="104">
        <v>0</v>
      </c>
      <c r="M56" s="104">
        <v>7184</v>
      </c>
    </row>
    <row r="57" spans="1:13" x14ac:dyDescent="0.15">
      <c r="A57" s="115" t="s">
        <v>321</v>
      </c>
      <c r="B57" t="s">
        <v>214</v>
      </c>
      <c r="C57" t="s">
        <v>322</v>
      </c>
      <c r="D57" s="105">
        <v>1391</v>
      </c>
      <c r="E57" s="105">
        <v>44570</v>
      </c>
      <c r="F57" s="105">
        <v>5396</v>
      </c>
      <c r="G57" s="105">
        <v>37725</v>
      </c>
      <c r="H57" s="105">
        <v>5396</v>
      </c>
      <c r="I57" s="105">
        <v>6845</v>
      </c>
      <c r="J57" s="105">
        <v>0</v>
      </c>
      <c r="K57" s="105">
        <v>6845</v>
      </c>
      <c r="L57" s="105">
        <v>0</v>
      </c>
      <c r="M57" s="105">
        <v>1957</v>
      </c>
    </row>
    <row r="58" spans="1:13" x14ac:dyDescent="0.15">
      <c r="A58" s="115" t="s">
        <v>323</v>
      </c>
      <c r="B58" t="s">
        <v>214</v>
      </c>
      <c r="C58" t="s">
        <v>324</v>
      </c>
      <c r="D58" s="104">
        <v>1392</v>
      </c>
      <c r="E58" s="104">
        <v>78098</v>
      </c>
      <c r="F58" s="104">
        <v>11121</v>
      </c>
      <c r="G58" s="104">
        <v>14400</v>
      </c>
      <c r="H58" s="104">
        <v>0</v>
      </c>
      <c r="I58" s="104">
        <v>63698</v>
      </c>
      <c r="J58" s="104">
        <v>11121</v>
      </c>
      <c r="K58" s="104">
        <v>63698</v>
      </c>
      <c r="L58" s="104">
        <v>11121</v>
      </c>
      <c r="M58" s="104">
        <v>3495</v>
      </c>
    </row>
    <row r="59" spans="1:13" x14ac:dyDescent="0.15">
      <c r="A59" s="115" t="s">
        <v>325</v>
      </c>
      <c r="B59" t="s">
        <v>214</v>
      </c>
      <c r="C59" t="s">
        <v>326</v>
      </c>
      <c r="D59" s="105">
        <v>1393</v>
      </c>
      <c r="E59" s="105">
        <v>77834</v>
      </c>
      <c r="F59" s="105">
        <v>11016</v>
      </c>
      <c r="G59" s="105">
        <v>71834</v>
      </c>
      <c r="H59" s="105">
        <v>11016</v>
      </c>
      <c r="I59" s="105">
        <v>6000</v>
      </c>
      <c r="J59" s="105">
        <v>0</v>
      </c>
      <c r="K59" s="105">
        <v>6000</v>
      </c>
      <c r="L59" s="105">
        <v>0</v>
      </c>
      <c r="M59" s="105">
        <v>3374</v>
      </c>
    </row>
    <row r="60" spans="1:13" x14ac:dyDescent="0.15">
      <c r="A60" s="115" t="s">
        <v>327</v>
      </c>
      <c r="B60" t="s">
        <v>214</v>
      </c>
      <c r="C60" t="s">
        <v>328</v>
      </c>
      <c r="D60" s="104">
        <v>1394</v>
      </c>
      <c r="E60" s="104">
        <v>110707</v>
      </c>
      <c r="F60" s="104">
        <v>17550</v>
      </c>
      <c r="G60" s="104">
        <v>90707</v>
      </c>
      <c r="H60" s="104">
        <v>17550</v>
      </c>
      <c r="I60" s="104">
        <v>20000</v>
      </c>
      <c r="J60" s="104">
        <v>0</v>
      </c>
      <c r="K60" s="104">
        <v>10000</v>
      </c>
      <c r="L60" s="104">
        <v>0</v>
      </c>
      <c r="M60" s="104">
        <v>4741</v>
      </c>
    </row>
    <row r="61" spans="1:13" x14ac:dyDescent="0.15">
      <c r="A61" s="115" t="s">
        <v>329</v>
      </c>
      <c r="B61" t="s">
        <v>214</v>
      </c>
      <c r="C61" t="s">
        <v>330</v>
      </c>
      <c r="D61" s="105">
        <v>1395</v>
      </c>
      <c r="E61" s="105">
        <v>106749</v>
      </c>
      <c r="F61" s="105">
        <v>14209</v>
      </c>
      <c r="G61" s="105">
        <v>51410</v>
      </c>
      <c r="H61" s="105">
        <v>14209</v>
      </c>
      <c r="I61" s="105">
        <v>55339</v>
      </c>
      <c r="J61" s="105">
        <v>0</v>
      </c>
      <c r="K61" s="105">
        <v>55339</v>
      </c>
      <c r="L61" s="105">
        <v>0</v>
      </c>
      <c r="M61" s="105">
        <v>4637</v>
      </c>
    </row>
    <row r="62" spans="1:13" x14ac:dyDescent="0.15">
      <c r="A62" s="115" t="s">
        <v>331</v>
      </c>
      <c r="B62" t="s">
        <v>214</v>
      </c>
      <c r="C62" t="s">
        <v>332</v>
      </c>
      <c r="D62" s="104">
        <v>1396</v>
      </c>
      <c r="E62" s="104">
        <v>60191</v>
      </c>
      <c r="F62" s="104">
        <v>7885</v>
      </c>
      <c r="G62" s="104">
        <v>60191</v>
      </c>
      <c r="H62" s="104">
        <v>7885</v>
      </c>
      <c r="I62" s="104">
        <v>0</v>
      </c>
      <c r="J62" s="104">
        <v>0</v>
      </c>
      <c r="K62" s="104">
        <v>0</v>
      </c>
      <c r="L62" s="104">
        <v>0</v>
      </c>
      <c r="M62" s="104">
        <v>2599</v>
      </c>
    </row>
    <row r="63" spans="1:13" x14ac:dyDescent="0.15">
      <c r="A63" s="115" t="s">
        <v>333</v>
      </c>
      <c r="B63" t="s">
        <v>214</v>
      </c>
      <c r="C63" t="s">
        <v>334</v>
      </c>
      <c r="D63" s="105">
        <v>1397</v>
      </c>
      <c r="E63" s="105">
        <v>47059</v>
      </c>
      <c r="F63" s="105">
        <v>4152</v>
      </c>
      <c r="G63" s="105">
        <v>7300</v>
      </c>
      <c r="H63" s="105">
        <v>0</v>
      </c>
      <c r="I63" s="105">
        <v>39759</v>
      </c>
      <c r="J63" s="105">
        <v>4152</v>
      </c>
      <c r="K63" s="105">
        <v>39759</v>
      </c>
      <c r="L63" s="105">
        <v>4152</v>
      </c>
      <c r="M63" s="105">
        <v>2099</v>
      </c>
    </row>
    <row r="64" spans="1:13" x14ac:dyDescent="0.15">
      <c r="A64" s="115" t="s">
        <v>335</v>
      </c>
      <c r="B64" t="s">
        <v>214</v>
      </c>
      <c r="C64" t="s">
        <v>336</v>
      </c>
      <c r="D64" s="104">
        <v>1398</v>
      </c>
      <c r="E64" s="104">
        <v>59241</v>
      </c>
      <c r="F64" s="104">
        <v>7104</v>
      </c>
      <c r="G64" s="104">
        <v>29994</v>
      </c>
      <c r="H64" s="104">
        <v>7104</v>
      </c>
      <c r="I64" s="104">
        <v>29247</v>
      </c>
      <c r="J64" s="104">
        <v>0</v>
      </c>
      <c r="K64" s="104">
        <v>29126</v>
      </c>
      <c r="L64" s="104">
        <v>0</v>
      </c>
      <c r="M64" s="104">
        <v>2580</v>
      </c>
    </row>
    <row r="65" spans="1:13" x14ac:dyDescent="0.15">
      <c r="A65" s="115" t="s">
        <v>337</v>
      </c>
      <c r="B65" t="s">
        <v>214</v>
      </c>
      <c r="C65" t="s">
        <v>338</v>
      </c>
      <c r="D65" s="105">
        <v>1399</v>
      </c>
      <c r="E65" s="105">
        <v>53064</v>
      </c>
      <c r="F65" s="105">
        <v>7692</v>
      </c>
      <c r="G65" s="105">
        <v>30829</v>
      </c>
      <c r="H65" s="105">
        <v>7692</v>
      </c>
      <c r="I65" s="105">
        <v>22235</v>
      </c>
      <c r="J65" s="105">
        <v>0</v>
      </c>
      <c r="K65" s="105">
        <v>22235</v>
      </c>
      <c r="L65" s="105">
        <v>0</v>
      </c>
      <c r="M65" s="105">
        <v>2269</v>
      </c>
    </row>
    <row r="66" spans="1:13" x14ac:dyDescent="0.15">
      <c r="A66" s="115" t="s">
        <v>339</v>
      </c>
      <c r="B66" t="s">
        <v>214</v>
      </c>
      <c r="C66" t="s">
        <v>340</v>
      </c>
      <c r="D66" s="104">
        <v>1400</v>
      </c>
      <c r="E66" s="104">
        <v>155955</v>
      </c>
      <c r="F66" s="104">
        <v>33692</v>
      </c>
      <c r="G66" s="104">
        <v>155955</v>
      </c>
      <c r="H66" s="104">
        <v>33692</v>
      </c>
      <c r="I66" s="104">
        <v>0</v>
      </c>
      <c r="J66" s="104">
        <v>0</v>
      </c>
      <c r="K66" s="104">
        <v>0</v>
      </c>
      <c r="L66" s="104">
        <v>0</v>
      </c>
      <c r="M66" s="104">
        <v>6416</v>
      </c>
    </row>
    <row r="67" spans="1:13" x14ac:dyDescent="0.15">
      <c r="A67" s="115" t="s">
        <v>341</v>
      </c>
      <c r="B67" t="s">
        <v>214</v>
      </c>
      <c r="C67" t="s">
        <v>342</v>
      </c>
      <c r="D67" s="105">
        <v>1401</v>
      </c>
      <c r="E67" s="105">
        <v>121064</v>
      </c>
      <c r="F67" s="105">
        <v>20806</v>
      </c>
      <c r="G67" s="105">
        <v>121064</v>
      </c>
      <c r="H67" s="105">
        <v>20806</v>
      </c>
      <c r="I67" s="105">
        <v>0</v>
      </c>
      <c r="J67" s="105">
        <v>0</v>
      </c>
      <c r="K67" s="105">
        <v>0</v>
      </c>
      <c r="L67" s="105">
        <v>0</v>
      </c>
      <c r="M67" s="105">
        <v>5145</v>
      </c>
    </row>
    <row r="68" spans="1:13" x14ac:dyDescent="0.15">
      <c r="A68" s="115" t="s">
        <v>343</v>
      </c>
      <c r="B68" t="s">
        <v>214</v>
      </c>
      <c r="C68" t="s">
        <v>344</v>
      </c>
      <c r="D68" s="104">
        <v>1402</v>
      </c>
      <c r="E68" s="104">
        <v>197097</v>
      </c>
      <c r="F68" s="104">
        <v>42692</v>
      </c>
      <c r="G68" s="104">
        <v>133631</v>
      </c>
      <c r="H68" s="104">
        <v>42692</v>
      </c>
      <c r="I68" s="104">
        <v>63466</v>
      </c>
      <c r="J68" s="104">
        <v>0</v>
      </c>
      <c r="K68" s="104">
        <v>63466</v>
      </c>
      <c r="L68" s="104">
        <v>0</v>
      </c>
      <c r="M68" s="104">
        <v>8406</v>
      </c>
    </row>
    <row r="69" spans="1:13" x14ac:dyDescent="0.15">
      <c r="A69" s="115" t="s">
        <v>345</v>
      </c>
      <c r="B69" t="s">
        <v>214</v>
      </c>
      <c r="C69" t="s">
        <v>346</v>
      </c>
      <c r="D69" s="105">
        <v>1403</v>
      </c>
      <c r="E69" s="105">
        <v>13471</v>
      </c>
      <c r="F69" s="105">
        <v>4256</v>
      </c>
      <c r="G69" s="105">
        <v>13471</v>
      </c>
      <c r="H69" s="105">
        <v>4256</v>
      </c>
      <c r="I69" s="105">
        <v>0</v>
      </c>
      <c r="J69" s="105">
        <v>0</v>
      </c>
      <c r="K69" s="105">
        <v>0</v>
      </c>
      <c r="L69" s="105">
        <v>0</v>
      </c>
      <c r="M69" s="105">
        <v>537</v>
      </c>
    </row>
    <row r="70" spans="1:13" x14ac:dyDescent="0.15">
      <c r="A70" s="115" t="s">
        <v>347</v>
      </c>
      <c r="B70" t="s">
        <v>214</v>
      </c>
      <c r="C70" t="s">
        <v>348</v>
      </c>
      <c r="D70" s="104">
        <v>1404</v>
      </c>
      <c r="E70" s="104">
        <v>32909</v>
      </c>
      <c r="F70" s="104">
        <v>3363</v>
      </c>
      <c r="G70" s="104">
        <v>24756</v>
      </c>
      <c r="H70" s="104">
        <v>3363</v>
      </c>
      <c r="I70" s="104">
        <v>8153</v>
      </c>
      <c r="J70" s="104">
        <v>0</v>
      </c>
      <c r="K70" s="104">
        <v>8153</v>
      </c>
      <c r="L70" s="104">
        <v>0</v>
      </c>
      <c r="M70" s="104">
        <v>1472</v>
      </c>
    </row>
    <row r="71" spans="1:13" x14ac:dyDescent="0.15">
      <c r="A71" s="115" t="s">
        <v>349</v>
      </c>
      <c r="B71" t="s">
        <v>214</v>
      </c>
      <c r="C71" t="s">
        <v>350</v>
      </c>
      <c r="D71" s="105">
        <v>1405</v>
      </c>
      <c r="E71" s="105">
        <v>58684</v>
      </c>
      <c r="F71" s="105">
        <v>7456</v>
      </c>
      <c r="G71" s="105">
        <v>55684</v>
      </c>
      <c r="H71" s="105">
        <v>7456</v>
      </c>
      <c r="I71" s="105">
        <v>3000</v>
      </c>
      <c r="J71" s="105">
        <v>0</v>
      </c>
      <c r="K71" s="105">
        <v>3000</v>
      </c>
      <c r="L71" s="105">
        <v>0</v>
      </c>
      <c r="M71" s="105">
        <v>2568</v>
      </c>
    </row>
    <row r="72" spans="1:13" x14ac:dyDescent="0.15">
      <c r="A72" s="115" t="s">
        <v>351</v>
      </c>
      <c r="B72" t="s">
        <v>214</v>
      </c>
      <c r="C72" t="s">
        <v>352</v>
      </c>
      <c r="D72" s="104">
        <v>1406</v>
      </c>
      <c r="E72" s="104">
        <v>77298</v>
      </c>
      <c r="F72" s="104">
        <v>10306</v>
      </c>
      <c r="G72" s="104">
        <v>44298</v>
      </c>
      <c r="H72" s="104">
        <v>10306</v>
      </c>
      <c r="I72" s="104">
        <v>33000</v>
      </c>
      <c r="J72" s="104">
        <v>0</v>
      </c>
      <c r="K72" s="104">
        <v>33000</v>
      </c>
      <c r="L72" s="104">
        <v>0</v>
      </c>
      <c r="M72" s="104">
        <v>3368</v>
      </c>
    </row>
    <row r="73" spans="1:13" x14ac:dyDescent="0.15">
      <c r="A73" s="115" t="s">
        <v>353</v>
      </c>
      <c r="B73" t="s">
        <v>214</v>
      </c>
      <c r="C73" t="s">
        <v>354</v>
      </c>
      <c r="D73" s="105">
        <v>1407</v>
      </c>
      <c r="E73" s="105">
        <v>86143</v>
      </c>
      <c r="F73" s="105">
        <v>13084</v>
      </c>
      <c r="G73" s="105">
        <v>1655</v>
      </c>
      <c r="H73" s="105">
        <v>1655</v>
      </c>
      <c r="I73" s="105">
        <v>84488</v>
      </c>
      <c r="J73" s="105">
        <v>11429</v>
      </c>
      <c r="K73" s="105">
        <v>84488</v>
      </c>
      <c r="L73" s="105">
        <v>11429</v>
      </c>
      <c r="M73" s="105">
        <v>3712</v>
      </c>
    </row>
    <row r="74" spans="1:13" x14ac:dyDescent="0.15">
      <c r="A74" s="115" t="s">
        <v>355</v>
      </c>
      <c r="B74" t="s">
        <v>214</v>
      </c>
      <c r="C74" t="s">
        <v>356</v>
      </c>
      <c r="D74" s="104">
        <v>1408</v>
      </c>
      <c r="E74" s="104">
        <v>294153</v>
      </c>
      <c r="F74" s="104">
        <v>69828</v>
      </c>
      <c r="G74" s="104">
        <v>294153</v>
      </c>
      <c r="H74" s="104">
        <v>69828</v>
      </c>
      <c r="I74" s="104">
        <v>0</v>
      </c>
      <c r="J74" s="104">
        <v>0</v>
      </c>
      <c r="K74" s="104">
        <v>0</v>
      </c>
      <c r="L74" s="104">
        <v>0</v>
      </c>
      <c r="M74" s="104">
        <v>12000</v>
      </c>
    </row>
    <row r="75" spans="1:13" x14ac:dyDescent="0.15">
      <c r="A75" s="115" t="s">
        <v>357</v>
      </c>
      <c r="B75" t="s">
        <v>214</v>
      </c>
      <c r="C75" t="s">
        <v>358</v>
      </c>
      <c r="D75" s="105">
        <v>1409</v>
      </c>
      <c r="E75" s="105">
        <v>31110</v>
      </c>
      <c r="F75" s="105">
        <v>1999</v>
      </c>
      <c r="G75" s="105">
        <v>1779</v>
      </c>
      <c r="H75" s="105">
        <v>0</v>
      </c>
      <c r="I75" s="105">
        <v>29331</v>
      </c>
      <c r="J75" s="105">
        <v>1999</v>
      </c>
      <c r="K75" s="105">
        <v>29331</v>
      </c>
      <c r="L75" s="105">
        <v>1999</v>
      </c>
      <c r="M75" s="105">
        <v>1413</v>
      </c>
    </row>
    <row r="76" spans="1:13" x14ac:dyDescent="0.15">
      <c r="A76" s="115" t="s">
        <v>359</v>
      </c>
      <c r="B76" t="s">
        <v>214</v>
      </c>
      <c r="C76" t="s">
        <v>360</v>
      </c>
      <c r="D76" s="104">
        <v>1423</v>
      </c>
      <c r="E76" s="104">
        <v>136872</v>
      </c>
      <c r="F76" s="104">
        <v>29176</v>
      </c>
      <c r="G76" s="104">
        <v>136872</v>
      </c>
      <c r="H76" s="104">
        <v>29176</v>
      </c>
      <c r="I76" s="104">
        <v>0</v>
      </c>
      <c r="J76" s="104">
        <v>0</v>
      </c>
      <c r="K76" s="104">
        <v>0</v>
      </c>
      <c r="L76" s="104">
        <v>0</v>
      </c>
      <c r="M76" s="104">
        <v>5571</v>
      </c>
    </row>
    <row r="77" spans="1:13" x14ac:dyDescent="0.15">
      <c r="A77" s="115" t="s">
        <v>361</v>
      </c>
      <c r="B77" t="s">
        <v>214</v>
      </c>
      <c r="C77" t="s">
        <v>362</v>
      </c>
      <c r="D77" s="105">
        <v>1424</v>
      </c>
      <c r="E77" s="105">
        <v>112125</v>
      </c>
      <c r="F77" s="105">
        <v>18669</v>
      </c>
      <c r="G77" s="105">
        <v>112125</v>
      </c>
      <c r="H77" s="105">
        <v>18669</v>
      </c>
      <c r="I77" s="105">
        <v>0</v>
      </c>
      <c r="J77" s="105">
        <v>0</v>
      </c>
      <c r="K77" s="105">
        <v>0</v>
      </c>
      <c r="L77" s="105">
        <v>0</v>
      </c>
      <c r="M77" s="105">
        <v>4780</v>
      </c>
    </row>
    <row r="78" spans="1:13" x14ac:dyDescent="0.15">
      <c r="A78" s="115" t="s">
        <v>363</v>
      </c>
      <c r="B78" t="s">
        <v>214</v>
      </c>
      <c r="C78" t="s">
        <v>364</v>
      </c>
      <c r="D78" s="104">
        <v>1425</v>
      </c>
      <c r="E78" s="104">
        <v>67198</v>
      </c>
      <c r="F78" s="104">
        <v>11832</v>
      </c>
      <c r="G78" s="104">
        <v>67198</v>
      </c>
      <c r="H78" s="104">
        <v>11832</v>
      </c>
      <c r="I78" s="104">
        <v>0</v>
      </c>
      <c r="J78" s="104">
        <v>0</v>
      </c>
      <c r="K78" s="104">
        <v>0</v>
      </c>
      <c r="L78" s="104">
        <v>0</v>
      </c>
      <c r="M78" s="104">
        <v>2947</v>
      </c>
    </row>
    <row r="79" spans="1:13" x14ac:dyDescent="0.15">
      <c r="A79" s="115" t="s">
        <v>365</v>
      </c>
      <c r="B79" t="s">
        <v>214</v>
      </c>
      <c r="C79" t="s">
        <v>366</v>
      </c>
      <c r="D79" s="105">
        <v>1427</v>
      </c>
      <c r="E79" s="105">
        <v>118314</v>
      </c>
      <c r="F79" s="105">
        <v>18587</v>
      </c>
      <c r="G79" s="105">
        <v>106474</v>
      </c>
      <c r="H79" s="105">
        <v>18587</v>
      </c>
      <c r="I79" s="105">
        <v>11840</v>
      </c>
      <c r="J79" s="105">
        <v>0</v>
      </c>
      <c r="K79" s="105">
        <v>11840</v>
      </c>
      <c r="L79" s="105">
        <v>0</v>
      </c>
      <c r="M79" s="105">
        <v>5020</v>
      </c>
    </row>
    <row r="80" spans="1:13" x14ac:dyDescent="0.15">
      <c r="A80" s="115" t="s">
        <v>367</v>
      </c>
      <c r="B80" t="s">
        <v>214</v>
      </c>
      <c r="C80" t="s">
        <v>368</v>
      </c>
      <c r="D80" s="104">
        <v>1428</v>
      </c>
      <c r="E80" s="104">
        <v>193379</v>
      </c>
      <c r="F80" s="104">
        <v>38248</v>
      </c>
      <c r="G80" s="104">
        <v>181296</v>
      </c>
      <c r="H80" s="104">
        <v>38248</v>
      </c>
      <c r="I80" s="104">
        <v>12083</v>
      </c>
      <c r="J80" s="104">
        <v>0</v>
      </c>
      <c r="K80" s="104">
        <v>12083</v>
      </c>
      <c r="L80" s="104">
        <v>0</v>
      </c>
      <c r="M80" s="104">
        <v>7966</v>
      </c>
    </row>
    <row r="81" spans="1:13" x14ac:dyDescent="0.15">
      <c r="A81" s="115" t="s">
        <v>369</v>
      </c>
      <c r="B81" t="s">
        <v>214</v>
      </c>
      <c r="C81" t="s">
        <v>370</v>
      </c>
      <c r="D81" s="105">
        <v>1429</v>
      </c>
      <c r="E81" s="105">
        <v>214694</v>
      </c>
      <c r="F81" s="105">
        <v>44341</v>
      </c>
      <c r="G81" s="105">
        <v>214694</v>
      </c>
      <c r="H81" s="105">
        <v>44341</v>
      </c>
      <c r="I81" s="105">
        <v>0</v>
      </c>
      <c r="J81" s="105">
        <v>0</v>
      </c>
      <c r="K81" s="105">
        <v>0</v>
      </c>
      <c r="L81" s="105">
        <v>0</v>
      </c>
      <c r="M81" s="105">
        <v>8781</v>
      </c>
    </row>
    <row r="82" spans="1:13" x14ac:dyDescent="0.15">
      <c r="A82" s="115" t="s">
        <v>371</v>
      </c>
      <c r="B82" t="s">
        <v>214</v>
      </c>
      <c r="C82" t="s">
        <v>372</v>
      </c>
      <c r="D82" s="104">
        <v>1430</v>
      </c>
      <c r="E82" s="104">
        <v>95537</v>
      </c>
      <c r="F82" s="104">
        <v>14121</v>
      </c>
      <c r="G82" s="104">
        <v>95537</v>
      </c>
      <c r="H82" s="104">
        <v>14121</v>
      </c>
      <c r="I82" s="104">
        <v>0</v>
      </c>
      <c r="J82" s="104">
        <v>0</v>
      </c>
      <c r="K82" s="104">
        <v>0</v>
      </c>
      <c r="L82" s="104">
        <v>0</v>
      </c>
      <c r="M82" s="104">
        <v>4077</v>
      </c>
    </row>
    <row r="83" spans="1:13" x14ac:dyDescent="0.15">
      <c r="A83" s="115" t="s">
        <v>373</v>
      </c>
      <c r="B83" t="s">
        <v>214</v>
      </c>
      <c r="C83" t="s">
        <v>374</v>
      </c>
      <c r="D83" s="105">
        <v>1431</v>
      </c>
      <c r="E83" s="105">
        <v>54063</v>
      </c>
      <c r="F83" s="105">
        <v>7398</v>
      </c>
      <c r="G83" s="105">
        <v>54063</v>
      </c>
      <c r="H83" s="105">
        <v>7398</v>
      </c>
      <c r="I83" s="105">
        <v>0</v>
      </c>
      <c r="J83" s="105">
        <v>0</v>
      </c>
      <c r="K83" s="105">
        <v>0</v>
      </c>
      <c r="L83" s="105">
        <v>0</v>
      </c>
      <c r="M83" s="105">
        <v>2327</v>
      </c>
    </row>
    <row r="84" spans="1:13" x14ac:dyDescent="0.15">
      <c r="A84" s="115" t="s">
        <v>375</v>
      </c>
      <c r="B84" t="s">
        <v>214</v>
      </c>
      <c r="C84" t="s">
        <v>376</v>
      </c>
      <c r="D84" s="104">
        <v>1432</v>
      </c>
      <c r="E84" s="104">
        <v>142137</v>
      </c>
      <c r="F84" s="104">
        <v>27306</v>
      </c>
      <c r="G84" s="104">
        <v>54137</v>
      </c>
      <c r="H84" s="104">
        <v>27306</v>
      </c>
      <c r="I84" s="104">
        <v>88000</v>
      </c>
      <c r="J84" s="104">
        <v>0</v>
      </c>
      <c r="K84" s="104">
        <v>88000</v>
      </c>
      <c r="L84" s="104">
        <v>0</v>
      </c>
      <c r="M84" s="104">
        <v>5873</v>
      </c>
    </row>
    <row r="85" spans="1:13" x14ac:dyDescent="0.15">
      <c r="A85" s="115" t="s">
        <v>377</v>
      </c>
      <c r="B85" t="s">
        <v>214</v>
      </c>
      <c r="C85" t="s">
        <v>378</v>
      </c>
      <c r="D85" s="105">
        <v>1433</v>
      </c>
      <c r="E85" s="105">
        <v>73187</v>
      </c>
      <c r="F85" s="105">
        <v>10851</v>
      </c>
      <c r="G85" s="105">
        <v>23216</v>
      </c>
      <c r="H85" s="105">
        <v>10851</v>
      </c>
      <c r="I85" s="105">
        <v>49971</v>
      </c>
      <c r="J85" s="105">
        <v>0</v>
      </c>
      <c r="K85" s="105">
        <v>49971</v>
      </c>
      <c r="L85" s="105">
        <v>0</v>
      </c>
      <c r="M85" s="105">
        <v>3156</v>
      </c>
    </row>
    <row r="86" spans="1:13" x14ac:dyDescent="0.15">
      <c r="A86" s="115" t="s">
        <v>379</v>
      </c>
      <c r="B86" t="s">
        <v>214</v>
      </c>
      <c r="C86" t="s">
        <v>380</v>
      </c>
      <c r="D86" s="104">
        <v>1434</v>
      </c>
      <c r="E86" s="104">
        <v>68347</v>
      </c>
      <c r="F86" s="104">
        <v>9808</v>
      </c>
      <c r="G86" s="104">
        <v>9000</v>
      </c>
      <c r="H86" s="104">
        <v>8000</v>
      </c>
      <c r="I86" s="104">
        <v>59347</v>
      </c>
      <c r="J86" s="104">
        <v>1808</v>
      </c>
      <c r="K86" s="104">
        <v>59347</v>
      </c>
      <c r="L86" s="104">
        <v>1808</v>
      </c>
      <c r="M86" s="104">
        <v>2926</v>
      </c>
    </row>
    <row r="87" spans="1:13" x14ac:dyDescent="0.15">
      <c r="A87" s="115" t="s">
        <v>381</v>
      </c>
      <c r="B87" t="s">
        <v>214</v>
      </c>
      <c r="C87" t="s">
        <v>382</v>
      </c>
      <c r="D87" s="105">
        <v>1436</v>
      </c>
      <c r="E87" s="105">
        <v>67402</v>
      </c>
      <c r="F87" s="105">
        <v>9518</v>
      </c>
      <c r="G87" s="105">
        <v>43402</v>
      </c>
      <c r="H87" s="105">
        <v>9518</v>
      </c>
      <c r="I87" s="105">
        <v>24000</v>
      </c>
      <c r="J87" s="105">
        <v>0</v>
      </c>
      <c r="K87" s="105">
        <v>24000</v>
      </c>
      <c r="L87" s="105">
        <v>0</v>
      </c>
      <c r="M87" s="105">
        <v>2891</v>
      </c>
    </row>
    <row r="88" spans="1:13" x14ac:dyDescent="0.15">
      <c r="A88" s="115" t="s">
        <v>383</v>
      </c>
      <c r="B88" t="s">
        <v>214</v>
      </c>
      <c r="C88" t="s">
        <v>384</v>
      </c>
      <c r="D88" s="104">
        <v>1437</v>
      </c>
      <c r="E88" s="104">
        <v>54220</v>
      </c>
      <c r="F88" s="104">
        <v>7297</v>
      </c>
      <c r="G88" s="104">
        <v>54220</v>
      </c>
      <c r="H88" s="104">
        <v>7297</v>
      </c>
      <c r="I88" s="104">
        <v>0</v>
      </c>
      <c r="J88" s="104">
        <v>0</v>
      </c>
      <c r="K88" s="104">
        <v>0</v>
      </c>
      <c r="L88" s="104">
        <v>0</v>
      </c>
      <c r="M88" s="104">
        <v>2335</v>
      </c>
    </row>
    <row r="89" spans="1:13" x14ac:dyDescent="0.15">
      <c r="A89" s="115" t="s">
        <v>385</v>
      </c>
      <c r="B89" t="s">
        <v>214</v>
      </c>
      <c r="C89" t="s">
        <v>386</v>
      </c>
      <c r="D89" s="105">
        <v>1438</v>
      </c>
      <c r="E89" s="105">
        <v>81382</v>
      </c>
      <c r="F89" s="105">
        <v>11584</v>
      </c>
      <c r="G89" s="105">
        <v>56420</v>
      </c>
      <c r="H89" s="105">
        <v>11584</v>
      </c>
      <c r="I89" s="105">
        <v>24962</v>
      </c>
      <c r="J89" s="105">
        <v>0</v>
      </c>
      <c r="K89" s="105">
        <v>24962</v>
      </c>
      <c r="L89" s="105">
        <v>0</v>
      </c>
      <c r="M89" s="105">
        <v>3488</v>
      </c>
    </row>
    <row r="90" spans="1:13" x14ac:dyDescent="0.15">
      <c r="A90" s="115" t="s">
        <v>387</v>
      </c>
      <c r="B90" t="s">
        <v>214</v>
      </c>
      <c r="C90" t="s">
        <v>388</v>
      </c>
      <c r="D90" s="104">
        <v>1452</v>
      </c>
      <c r="E90" s="104">
        <v>136506</v>
      </c>
      <c r="F90" s="104">
        <v>24985</v>
      </c>
      <c r="G90" s="104">
        <v>106040</v>
      </c>
      <c r="H90" s="104">
        <v>24985</v>
      </c>
      <c r="I90" s="104">
        <v>30466</v>
      </c>
      <c r="J90" s="104">
        <v>0</v>
      </c>
      <c r="K90" s="104">
        <v>22500</v>
      </c>
      <c r="L90" s="104">
        <v>0</v>
      </c>
      <c r="M90" s="104">
        <v>5682</v>
      </c>
    </row>
    <row r="91" spans="1:13" x14ac:dyDescent="0.15">
      <c r="A91" s="115" t="s">
        <v>389</v>
      </c>
      <c r="B91" t="s">
        <v>214</v>
      </c>
      <c r="C91" t="s">
        <v>390</v>
      </c>
      <c r="D91" s="105">
        <v>1453</v>
      </c>
      <c r="E91" s="105">
        <v>163480</v>
      </c>
      <c r="F91" s="105">
        <v>39392</v>
      </c>
      <c r="G91" s="105">
        <v>163480</v>
      </c>
      <c r="H91" s="105">
        <v>39392</v>
      </c>
      <c r="I91" s="105">
        <v>0</v>
      </c>
      <c r="J91" s="105">
        <v>0</v>
      </c>
      <c r="K91" s="105">
        <v>0</v>
      </c>
      <c r="L91" s="105">
        <v>0</v>
      </c>
      <c r="M91" s="105">
        <v>6515</v>
      </c>
    </row>
    <row r="92" spans="1:13" x14ac:dyDescent="0.15">
      <c r="A92" s="115" t="s">
        <v>391</v>
      </c>
      <c r="B92" t="s">
        <v>214</v>
      </c>
      <c r="C92" t="s">
        <v>392</v>
      </c>
      <c r="D92" s="104">
        <v>1454</v>
      </c>
      <c r="E92" s="104">
        <v>144476</v>
      </c>
      <c r="F92" s="104">
        <v>26611</v>
      </c>
      <c r="G92" s="104">
        <v>133000</v>
      </c>
      <c r="H92" s="104">
        <v>26611</v>
      </c>
      <c r="I92" s="104">
        <v>11476</v>
      </c>
      <c r="J92" s="104">
        <v>0</v>
      </c>
      <c r="K92" s="104">
        <v>11476</v>
      </c>
      <c r="L92" s="104">
        <v>0</v>
      </c>
      <c r="M92" s="104">
        <v>6007</v>
      </c>
    </row>
    <row r="93" spans="1:13" x14ac:dyDescent="0.15">
      <c r="A93" s="115" t="s">
        <v>393</v>
      </c>
      <c r="B93" t="s">
        <v>214</v>
      </c>
      <c r="C93" t="s">
        <v>394</v>
      </c>
      <c r="D93" s="105">
        <v>1455</v>
      </c>
      <c r="E93" s="105">
        <v>94158</v>
      </c>
      <c r="F93" s="105">
        <v>14635</v>
      </c>
      <c r="G93" s="105">
        <v>67000</v>
      </c>
      <c r="H93" s="105">
        <v>14635</v>
      </c>
      <c r="I93" s="105">
        <v>27158</v>
      </c>
      <c r="J93" s="105">
        <v>0</v>
      </c>
      <c r="K93" s="105">
        <v>27158</v>
      </c>
      <c r="L93" s="105">
        <v>0</v>
      </c>
      <c r="M93" s="105">
        <v>3996</v>
      </c>
    </row>
    <row r="94" spans="1:13" x14ac:dyDescent="0.15">
      <c r="A94" s="115" t="s">
        <v>395</v>
      </c>
      <c r="B94" t="s">
        <v>214</v>
      </c>
      <c r="C94" t="s">
        <v>396</v>
      </c>
      <c r="D94" s="104">
        <v>1456</v>
      </c>
      <c r="E94" s="104">
        <v>75384</v>
      </c>
      <c r="F94" s="104">
        <v>10747</v>
      </c>
      <c r="G94" s="104">
        <v>75384</v>
      </c>
      <c r="H94" s="104">
        <v>10747</v>
      </c>
      <c r="I94" s="104">
        <v>0</v>
      </c>
      <c r="J94" s="104">
        <v>0</v>
      </c>
      <c r="K94" s="104">
        <v>0</v>
      </c>
      <c r="L94" s="104">
        <v>0</v>
      </c>
      <c r="M94" s="104">
        <v>3229</v>
      </c>
    </row>
    <row r="95" spans="1:13" x14ac:dyDescent="0.15">
      <c r="A95" s="115" t="s">
        <v>397</v>
      </c>
      <c r="B95" t="s">
        <v>214</v>
      </c>
      <c r="C95" t="s">
        <v>398</v>
      </c>
      <c r="D95" s="105">
        <v>1457</v>
      </c>
      <c r="E95" s="105">
        <v>93404</v>
      </c>
      <c r="F95" s="105">
        <v>11863</v>
      </c>
      <c r="G95" s="105">
        <v>31300</v>
      </c>
      <c r="H95" s="105">
        <v>11863</v>
      </c>
      <c r="I95" s="105">
        <v>62104</v>
      </c>
      <c r="J95" s="105">
        <v>0</v>
      </c>
      <c r="K95" s="105">
        <v>62104</v>
      </c>
      <c r="L95" s="105">
        <v>0</v>
      </c>
      <c r="M95" s="105">
        <v>4022</v>
      </c>
    </row>
    <row r="96" spans="1:13" x14ac:dyDescent="0.15">
      <c r="A96" s="115" t="s">
        <v>399</v>
      </c>
      <c r="B96" t="s">
        <v>214</v>
      </c>
      <c r="C96" t="s">
        <v>400</v>
      </c>
      <c r="D96" s="104">
        <v>1458</v>
      </c>
      <c r="E96" s="104">
        <v>153722</v>
      </c>
      <c r="F96" s="104">
        <v>32870</v>
      </c>
      <c r="G96" s="104">
        <v>153722</v>
      </c>
      <c r="H96" s="104">
        <v>32870</v>
      </c>
      <c r="I96" s="104">
        <v>0</v>
      </c>
      <c r="J96" s="104">
        <v>0</v>
      </c>
      <c r="K96" s="104">
        <v>0</v>
      </c>
      <c r="L96" s="104">
        <v>0</v>
      </c>
      <c r="M96" s="104">
        <v>6256</v>
      </c>
    </row>
    <row r="97" spans="1:13" x14ac:dyDescent="0.15">
      <c r="A97" s="115" t="s">
        <v>401</v>
      </c>
      <c r="B97" t="s">
        <v>214</v>
      </c>
      <c r="C97" t="s">
        <v>402</v>
      </c>
      <c r="D97" s="105">
        <v>1459</v>
      </c>
      <c r="E97" s="105">
        <v>191642</v>
      </c>
      <c r="F97" s="105">
        <v>36402</v>
      </c>
      <c r="G97" s="105">
        <v>91713</v>
      </c>
      <c r="H97" s="105">
        <v>36402</v>
      </c>
      <c r="I97" s="105">
        <v>99929</v>
      </c>
      <c r="J97" s="105">
        <v>0</v>
      </c>
      <c r="K97" s="105">
        <v>99929</v>
      </c>
      <c r="L97" s="105">
        <v>0</v>
      </c>
      <c r="M97" s="105">
        <v>7939</v>
      </c>
    </row>
    <row r="98" spans="1:13" x14ac:dyDescent="0.15">
      <c r="A98" s="115" t="s">
        <v>403</v>
      </c>
      <c r="B98" t="s">
        <v>214</v>
      </c>
      <c r="C98" t="s">
        <v>404</v>
      </c>
      <c r="D98" s="104">
        <v>1460</v>
      </c>
      <c r="E98" s="104">
        <v>189721</v>
      </c>
      <c r="F98" s="104">
        <v>38924</v>
      </c>
      <c r="G98" s="104">
        <v>57730</v>
      </c>
      <c r="H98" s="104">
        <v>38924</v>
      </c>
      <c r="I98" s="104">
        <v>131991</v>
      </c>
      <c r="J98" s="104">
        <v>0</v>
      </c>
      <c r="K98" s="104">
        <v>131991</v>
      </c>
      <c r="L98" s="104">
        <v>0</v>
      </c>
      <c r="M98" s="104">
        <v>7768</v>
      </c>
    </row>
    <row r="99" spans="1:13" x14ac:dyDescent="0.15">
      <c r="A99" s="115" t="s">
        <v>405</v>
      </c>
      <c r="B99" t="s">
        <v>214</v>
      </c>
      <c r="C99" t="s">
        <v>406</v>
      </c>
      <c r="D99" s="105">
        <v>1461</v>
      </c>
      <c r="E99" s="105">
        <v>111094</v>
      </c>
      <c r="F99" s="105">
        <v>18730</v>
      </c>
      <c r="G99" s="105">
        <v>25324</v>
      </c>
      <c r="H99" s="105">
        <v>8000</v>
      </c>
      <c r="I99" s="105">
        <v>85770</v>
      </c>
      <c r="J99" s="105">
        <v>10730</v>
      </c>
      <c r="K99" s="105">
        <v>85770</v>
      </c>
      <c r="L99" s="105">
        <v>10730</v>
      </c>
      <c r="M99" s="105">
        <v>4660</v>
      </c>
    </row>
    <row r="100" spans="1:13" x14ac:dyDescent="0.15">
      <c r="A100" s="115" t="s">
        <v>407</v>
      </c>
      <c r="B100" t="s">
        <v>214</v>
      </c>
      <c r="C100" t="s">
        <v>408</v>
      </c>
      <c r="D100" s="104">
        <v>1462</v>
      </c>
      <c r="E100" s="104">
        <v>67469</v>
      </c>
      <c r="F100" s="104">
        <v>8334</v>
      </c>
      <c r="G100" s="104">
        <v>67469</v>
      </c>
      <c r="H100" s="104">
        <v>8334</v>
      </c>
      <c r="I100" s="104">
        <v>0</v>
      </c>
      <c r="J100" s="104">
        <v>0</v>
      </c>
      <c r="K100" s="104">
        <v>0</v>
      </c>
      <c r="L100" s="104">
        <v>0</v>
      </c>
      <c r="M100" s="104">
        <v>2924</v>
      </c>
    </row>
    <row r="101" spans="1:13" x14ac:dyDescent="0.15">
      <c r="A101" s="115" t="s">
        <v>409</v>
      </c>
      <c r="B101" t="s">
        <v>214</v>
      </c>
      <c r="C101" t="s">
        <v>410</v>
      </c>
      <c r="D101" s="105">
        <v>1463</v>
      </c>
      <c r="E101" s="105">
        <v>31796</v>
      </c>
      <c r="F101" s="105">
        <v>1924</v>
      </c>
      <c r="G101" s="105">
        <v>16844</v>
      </c>
      <c r="H101" s="105">
        <v>1924</v>
      </c>
      <c r="I101" s="105">
        <v>14952</v>
      </c>
      <c r="J101" s="105">
        <v>0</v>
      </c>
      <c r="K101" s="105">
        <v>14952</v>
      </c>
      <c r="L101" s="105">
        <v>0</v>
      </c>
      <c r="M101" s="105">
        <v>1526</v>
      </c>
    </row>
    <row r="102" spans="1:13" x14ac:dyDescent="0.15">
      <c r="A102" s="115" t="s">
        <v>411</v>
      </c>
      <c r="B102" t="s">
        <v>214</v>
      </c>
      <c r="C102" t="s">
        <v>412</v>
      </c>
      <c r="D102" s="104">
        <v>1464</v>
      </c>
      <c r="E102" s="104">
        <v>88024</v>
      </c>
      <c r="F102" s="104">
        <v>13146</v>
      </c>
      <c r="G102" s="104">
        <v>0</v>
      </c>
      <c r="H102" s="104">
        <v>0</v>
      </c>
      <c r="I102" s="104">
        <v>88024</v>
      </c>
      <c r="J102" s="104">
        <v>13146</v>
      </c>
      <c r="K102" s="104">
        <v>88024</v>
      </c>
      <c r="L102" s="104">
        <v>13146</v>
      </c>
      <c r="M102" s="104">
        <v>3753</v>
      </c>
    </row>
    <row r="103" spans="1:13" x14ac:dyDescent="0.15">
      <c r="A103" s="115" t="s">
        <v>413</v>
      </c>
      <c r="B103" t="s">
        <v>214</v>
      </c>
      <c r="C103" t="s">
        <v>414</v>
      </c>
      <c r="D103" s="105">
        <v>1465</v>
      </c>
      <c r="E103" s="105">
        <v>79033</v>
      </c>
      <c r="F103" s="105">
        <v>11340</v>
      </c>
      <c r="G103" s="105">
        <v>79033</v>
      </c>
      <c r="H103" s="105">
        <v>11340</v>
      </c>
      <c r="I103" s="105">
        <v>0</v>
      </c>
      <c r="J103" s="105">
        <v>0</v>
      </c>
      <c r="K103" s="105">
        <v>0</v>
      </c>
      <c r="L103" s="105">
        <v>0</v>
      </c>
      <c r="M103" s="105">
        <v>3383</v>
      </c>
    </row>
    <row r="104" spans="1:13" x14ac:dyDescent="0.15">
      <c r="A104" s="115" t="s">
        <v>415</v>
      </c>
      <c r="B104" t="s">
        <v>214</v>
      </c>
      <c r="C104" t="s">
        <v>416</v>
      </c>
      <c r="D104" s="104">
        <v>1468</v>
      </c>
      <c r="E104" s="104">
        <v>88403</v>
      </c>
      <c r="F104" s="104">
        <v>12127</v>
      </c>
      <c r="G104" s="104">
        <v>88403</v>
      </c>
      <c r="H104" s="104">
        <v>12127</v>
      </c>
      <c r="I104" s="104">
        <v>0</v>
      </c>
      <c r="J104" s="104">
        <v>0</v>
      </c>
      <c r="K104" s="104">
        <v>0</v>
      </c>
      <c r="L104" s="104">
        <v>0</v>
      </c>
      <c r="M104" s="104">
        <v>3797</v>
      </c>
    </row>
    <row r="105" spans="1:13" x14ac:dyDescent="0.15">
      <c r="A105" s="115" t="s">
        <v>417</v>
      </c>
      <c r="B105" t="s">
        <v>214</v>
      </c>
      <c r="C105" t="s">
        <v>418</v>
      </c>
      <c r="D105" s="105">
        <v>1469</v>
      </c>
      <c r="E105" s="105">
        <v>111880</v>
      </c>
      <c r="F105" s="105">
        <v>16272</v>
      </c>
      <c r="G105" s="105">
        <v>111880</v>
      </c>
      <c r="H105" s="105">
        <v>16272</v>
      </c>
      <c r="I105" s="105">
        <v>0</v>
      </c>
      <c r="J105" s="105">
        <v>0</v>
      </c>
      <c r="K105" s="105">
        <v>0</v>
      </c>
      <c r="L105" s="105">
        <v>0</v>
      </c>
      <c r="M105" s="105">
        <v>4784</v>
      </c>
    </row>
    <row r="106" spans="1:13" x14ac:dyDescent="0.15">
      <c r="A106" s="115" t="s">
        <v>419</v>
      </c>
      <c r="B106" t="s">
        <v>214</v>
      </c>
      <c r="C106" t="s">
        <v>420</v>
      </c>
      <c r="D106" s="104">
        <v>1470</v>
      </c>
      <c r="E106" s="104">
        <v>27496</v>
      </c>
      <c r="F106" s="104">
        <v>1919</v>
      </c>
      <c r="G106" s="104">
        <v>19796</v>
      </c>
      <c r="H106" s="104">
        <v>1919</v>
      </c>
      <c r="I106" s="104">
        <v>7700</v>
      </c>
      <c r="J106" s="104">
        <v>0</v>
      </c>
      <c r="K106" s="104">
        <v>7700</v>
      </c>
      <c r="L106" s="104">
        <v>0</v>
      </c>
      <c r="M106" s="104">
        <v>1240</v>
      </c>
    </row>
    <row r="107" spans="1:13" x14ac:dyDescent="0.15">
      <c r="A107" s="115" t="s">
        <v>421</v>
      </c>
      <c r="B107" t="s">
        <v>214</v>
      </c>
      <c r="C107" t="s">
        <v>422</v>
      </c>
      <c r="D107" s="105">
        <v>1471</v>
      </c>
      <c r="E107" s="105">
        <v>50536</v>
      </c>
      <c r="F107" s="105">
        <v>5642</v>
      </c>
      <c r="G107" s="105">
        <v>50536</v>
      </c>
      <c r="H107" s="105">
        <v>5642</v>
      </c>
      <c r="I107" s="105">
        <v>0</v>
      </c>
      <c r="J107" s="105">
        <v>0</v>
      </c>
      <c r="K107" s="105">
        <v>0</v>
      </c>
      <c r="L107" s="105">
        <v>0</v>
      </c>
      <c r="M107" s="105">
        <v>2198</v>
      </c>
    </row>
    <row r="108" spans="1:13" x14ac:dyDescent="0.15">
      <c r="A108" s="115" t="s">
        <v>423</v>
      </c>
      <c r="B108" t="s">
        <v>214</v>
      </c>
      <c r="C108" t="s">
        <v>424</v>
      </c>
      <c r="D108" s="104">
        <v>1472</v>
      </c>
      <c r="E108" s="104">
        <v>44731</v>
      </c>
      <c r="F108" s="104">
        <v>4783</v>
      </c>
      <c r="G108" s="104">
        <v>44731</v>
      </c>
      <c r="H108" s="104">
        <v>4783</v>
      </c>
      <c r="I108" s="104">
        <v>0</v>
      </c>
      <c r="J108" s="104">
        <v>0</v>
      </c>
      <c r="K108" s="104">
        <v>0</v>
      </c>
      <c r="L108" s="104">
        <v>0</v>
      </c>
      <c r="M108" s="104">
        <v>1965</v>
      </c>
    </row>
    <row r="109" spans="1:13" x14ac:dyDescent="0.15">
      <c r="A109" s="115" t="s">
        <v>425</v>
      </c>
      <c r="B109" t="s">
        <v>214</v>
      </c>
      <c r="C109" t="s">
        <v>426</v>
      </c>
      <c r="D109" s="105">
        <v>1481</v>
      </c>
      <c r="E109" s="105">
        <v>104934</v>
      </c>
      <c r="F109" s="105">
        <v>15551</v>
      </c>
      <c r="G109" s="105">
        <v>95158</v>
      </c>
      <c r="H109" s="105">
        <v>15551</v>
      </c>
      <c r="I109" s="105">
        <v>9776</v>
      </c>
      <c r="J109" s="105">
        <v>0</v>
      </c>
      <c r="K109" s="105">
        <v>9776</v>
      </c>
      <c r="L109" s="105">
        <v>0</v>
      </c>
      <c r="M109" s="105">
        <v>4531</v>
      </c>
    </row>
    <row r="110" spans="1:13" x14ac:dyDescent="0.15">
      <c r="A110" s="115" t="s">
        <v>427</v>
      </c>
      <c r="B110" t="s">
        <v>214</v>
      </c>
      <c r="C110" t="s">
        <v>428</v>
      </c>
      <c r="D110" s="104">
        <v>1482</v>
      </c>
      <c r="E110" s="104">
        <v>80782</v>
      </c>
      <c r="F110" s="104">
        <v>11422</v>
      </c>
      <c r="G110" s="104">
        <v>80782</v>
      </c>
      <c r="H110" s="104">
        <v>11422</v>
      </c>
      <c r="I110" s="104">
        <v>0</v>
      </c>
      <c r="J110" s="104">
        <v>0</v>
      </c>
      <c r="K110" s="104">
        <v>0</v>
      </c>
      <c r="L110" s="104">
        <v>0</v>
      </c>
      <c r="M110" s="104">
        <v>3503</v>
      </c>
    </row>
    <row r="111" spans="1:13" x14ac:dyDescent="0.15">
      <c r="A111" s="115" t="s">
        <v>429</v>
      </c>
      <c r="B111" t="s">
        <v>214</v>
      </c>
      <c r="C111" t="s">
        <v>430</v>
      </c>
      <c r="D111" s="105">
        <v>1483</v>
      </c>
      <c r="E111" s="105">
        <v>81946</v>
      </c>
      <c r="F111" s="105">
        <v>11089</v>
      </c>
      <c r="G111" s="105">
        <v>72946</v>
      </c>
      <c r="H111" s="105">
        <v>11089</v>
      </c>
      <c r="I111" s="105">
        <v>9000</v>
      </c>
      <c r="J111" s="105">
        <v>0</v>
      </c>
      <c r="K111" s="105">
        <v>9000</v>
      </c>
      <c r="L111" s="105">
        <v>0</v>
      </c>
      <c r="M111" s="105">
        <v>3546</v>
      </c>
    </row>
    <row r="112" spans="1:13" x14ac:dyDescent="0.15">
      <c r="A112" s="115" t="s">
        <v>431</v>
      </c>
      <c r="B112" t="s">
        <v>214</v>
      </c>
      <c r="C112" t="s">
        <v>432</v>
      </c>
      <c r="D112" s="104">
        <v>1484</v>
      </c>
      <c r="E112" s="104">
        <v>157013</v>
      </c>
      <c r="F112" s="104">
        <v>25772</v>
      </c>
      <c r="G112" s="104">
        <v>153116</v>
      </c>
      <c r="H112" s="104">
        <v>25772</v>
      </c>
      <c r="I112" s="104">
        <v>3897</v>
      </c>
      <c r="J112" s="104">
        <v>0</v>
      </c>
      <c r="K112" s="104">
        <v>3897</v>
      </c>
      <c r="L112" s="104">
        <v>0</v>
      </c>
      <c r="M112" s="104">
        <v>6709</v>
      </c>
    </row>
    <row r="113" spans="1:13" x14ac:dyDescent="0.15">
      <c r="A113" s="115" t="s">
        <v>433</v>
      </c>
      <c r="B113" t="s">
        <v>214</v>
      </c>
      <c r="C113" t="s">
        <v>434</v>
      </c>
      <c r="D113" s="105">
        <v>1485</v>
      </c>
      <c r="E113" s="105">
        <v>37677</v>
      </c>
      <c r="F113" s="105">
        <v>3995</v>
      </c>
      <c r="G113" s="105">
        <v>37677</v>
      </c>
      <c r="H113" s="105">
        <v>3995</v>
      </c>
      <c r="I113" s="105">
        <v>0</v>
      </c>
      <c r="J113" s="105">
        <v>0</v>
      </c>
      <c r="K113" s="105">
        <v>0</v>
      </c>
      <c r="L113" s="105">
        <v>0</v>
      </c>
      <c r="M113" s="105">
        <v>1667</v>
      </c>
    </row>
    <row r="114" spans="1:13" x14ac:dyDescent="0.15">
      <c r="A114" s="115" t="s">
        <v>435</v>
      </c>
      <c r="B114" t="s">
        <v>214</v>
      </c>
      <c r="C114" t="s">
        <v>436</v>
      </c>
      <c r="D114" s="104">
        <v>1486</v>
      </c>
      <c r="E114" s="104">
        <v>74524</v>
      </c>
      <c r="F114" s="104">
        <v>9570</v>
      </c>
      <c r="G114" s="104">
        <v>29500</v>
      </c>
      <c r="H114" s="104">
        <v>9570</v>
      </c>
      <c r="I114" s="104">
        <v>45024</v>
      </c>
      <c r="J114" s="104">
        <v>0</v>
      </c>
      <c r="K114" s="104">
        <v>45024</v>
      </c>
      <c r="L114" s="104">
        <v>0</v>
      </c>
      <c r="M114" s="104">
        <v>3219</v>
      </c>
    </row>
    <row r="115" spans="1:13" x14ac:dyDescent="0.15">
      <c r="A115" s="115" t="s">
        <v>437</v>
      </c>
      <c r="B115" t="s">
        <v>214</v>
      </c>
      <c r="C115" t="s">
        <v>438</v>
      </c>
      <c r="D115" s="105">
        <v>1487</v>
      </c>
      <c r="E115" s="105">
        <v>80296</v>
      </c>
      <c r="F115" s="105">
        <v>10352</v>
      </c>
      <c r="G115" s="105">
        <v>33800</v>
      </c>
      <c r="H115" s="105">
        <v>0</v>
      </c>
      <c r="I115" s="105">
        <v>46496</v>
      </c>
      <c r="J115" s="105">
        <v>10352</v>
      </c>
      <c r="K115" s="105">
        <v>46496</v>
      </c>
      <c r="L115" s="105">
        <v>10352</v>
      </c>
      <c r="M115" s="105">
        <v>3465</v>
      </c>
    </row>
    <row r="116" spans="1:13" x14ac:dyDescent="0.15">
      <c r="A116" s="115" t="s">
        <v>439</v>
      </c>
      <c r="B116" t="s">
        <v>214</v>
      </c>
      <c r="C116" t="s">
        <v>440</v>
      </c>
      <c r="D116" s="104">
        <v>1511</v>
      </c>
      <c r="E116" s="104">
        <v>60330</v>
      </c>
      <c r="F116" s="104">
        <v>6696</v>
      </c>
      <c r="G116" s="104">
        <v>60330</v>
      </c>
      <c r="H116" s="104">
        <v>6696</v>
      </c>
      <c r="I116" s="104">
        <v>0</v>
      </c>
      <c r="J116" s="104">
        <v>0</v>
      </c>
      <c r="K116" s="104">
        <v>0</v>
      </c>
      <c r="L116" s="104">
        <v>0</v>
      </c>
      <c r="M116" s="104">
        <v>2637</v>
      </c>
    </row>
    <row r="117" spans="1:13" x14ac:dyDescent="0.15">
      <c r="A117" s="115" t="s">
        <v>441</v>
      </c>
      <c r="B117" t="s">
        <v>214</v>
      </c>
      <c r="C117" t="s">
        <v>442</v>
      </c>
      <c r="D117" s="105">
        <v>1512</v>
      </c>
      <c r="E117" s="105">
        <v>86956</v>
      </c>
      <c r="F117" s="105">
        <v>11159</v>
      </c>
      <c r="G117" s="105">
        <v>72610</v>
      </c>
      <c r="H117" s="105">
        <v>11159</v>
      </c>
      <c r="I117" s="105">
        <v>14346</v>
      </c>
      <c r="J117" s="105">
        <v>0</v>
      </c>
      <c r="K117" s="105">
        <v>0</v>
      </c>
      <c r="L117" s="105">
        <v>0</v>
      </c>
      <c r="M117" s="105">
        <v>3757</v>
      </c>
    </row>
    <row r="118" spans="1:13" x14ac:dyDescent="0.15">
      <c r="A118" s="115" t="s">
        <v>443</v>
      </c>
      <c r="B118" t="s">
        <v>214</v>
      </c>
      <c r="C118" t="s">
        <v>444</v>
      </c>
      <c r="D118" s="104">
        <v>1513</v>
      </c>
      <c r="E118" s="104">
        <v>52813</v>
      </c>
      <c r="F118" s="104">
        <v>6479</v>
      </c>
      <c r="G118" s="104">
        <v>52813</v>
      </c>
      <c r="H118" s="104">
        <v>6479</v>
      </c>
      <c r="I118" s="104">
        <v>0</v>
      </c>
      <c r="J118" s="104">
        <v>0</v>
      </c>
      <c r="K118" s="104">
        <v>0</v>
      </c>
      <c r="L118" s="104">
        <v>0</v>
      </c>
      <c r="M118" s="104">
        <v>2294</v>
      </c>
    </row>
    <row r="119" spans="1:13" x14ac:dyDescent="0.15">
      <c r="A119" s="115" t="s">
        <v>445</v>
      </c>
      <c r="B119" t="s">
        <v>214</v>
      </c>
      <c r="C119" t="s">
        <v>446</v>
      </c>
      <c r="D119" s="105">
        <v>1514</v>
      </c>
      <c r="E119" s="105">
        <v>154365</v>
      </c>
      <c r="F119" s="105">
        <v>23377</v>
      </c>
      <c r="G119" s="105">
        <v>20500</v>
      </c>
      <c r="H119" s="105">
        <v>0</v>
      </c>
      <c r="I119" s="105">
        <v>133865</v>
      </c>
      <c r="J119" s="105">
        <v>23377</v>
      </c>
      <c r="K119" s="105">
        <v>133865</v>
      </c>
      <c r="L119" s="105">
        <v>23377</v>
      </c>
      <c r="M119" s="105">
        <v>6570</v>
      </c>
    </row>
    <row r="120" spans="1:13" x14ac:dyDescent="0.15">
      <c r="A120" s="115" t="s">
        <v>447</v>
      </c>
      <c r="B120" t="s">
        <v>214</v>
      </c>
      <c r="C120" t="s">
        <v>448</v>
      </c>
      <c r="D120" s="104">
        <v>1516</v>
      </c>
      <c r="E120" s="104">
        <v>99910</v>
      </c>
      <c r="F120" s="104">
        <v>14265</v>
      </c>
      <c r="G120" s="104">
        <v>99910</v>
      </c>
      <c r="H120" s="104">
        <v>14265</v>
      </c>
      <c r="I120" s="104">
        <v>0</v>
      </c>
      <c r="J120" s="104">
        <v>0</v>
      </c>
      <c r="K120" s="104">
        <v>0</v>
      </c>
      <c r="L120" s="104">
        <v>0</v>
      </c>
      <c r="M120" s="104">
        <v>4132</v>
      </c>
    </row>
    <row r="121" spans="1:13" x14ac:dyDescent="0.15">
      <c r="A121" s="115" t="s">
        <v>449</v>
      </c>
      <c r="B121" t="s">
        <v>214</v>
      </c>
      <c r="C121" t="s">
        <v>450</v>
      </c>
      <c r="D121" s="105">
        <v>1517</v>
      </c>
      <c r="E121" s="105">
        <v>72293</v>
      </c>
      <c r="F121" s="105">
        <v>9192</v>
      </c>
      <c r="G121" s="105">
        <v>65305</v>
      </c>
      <c r="H121" s="105">
        <v>9192</v>
      </c>
      <c r="I121" s="105">
        <v>6988</v>
      </c>
      <c r="J121" s="105">
        <v>0</v>
      </c>
      <c r="K121" s="105">
        <v>6988</v>
      </c>
      <c r="L121" s="105">
        <v>0</v>
      </c>
      <c r="M121" s="105">
        <v>3155</v>
      </c>
    </row>
    <row r="122" spans="1:13" x14ac:dyDescent="0.15">
      <c r="A122" s="115" t="s">
        <v>451</v>
      </c>
      <c r="B122" t="s">
        <v>214</v>
      </c>
      <c r="C122" t="s">
        <v>452</v>
      </c>
      <c r="D122" s="104">
        <v>1518</v>
      </c>
      <c r="E122" s="104">
        <v>62449</v>
      </c>
      <c r="F122" s="104">
        <v>7797</v>
      </c>
      <c r="G122" s="104">
        <v>36000</v>
      </c>
      <c r="H122" s="104">
        <v>7797</v>
      </c>
      <c r="I122" s="104">
        <v>26449</v>
      </c>
      <c r="J122" s="104">
        <v>0</v>
      </c>
      <c r="K122" s="104">
        <v>2572</v>
      </c>
      <c r="L122" s="104">
        <v>0</v>
      </c>
      <c r="M122" s="104">
        <v>2733</v>
      </c>
    </row>
    <row r="123" spans="1:13" x14ac:dyDescent="0.15">
      <c r="A123" s="115" t="s">
        <v>453</v>
      </c>
      <c r="B123" t="s">
        <v>214</v>
      </c>
      <c r="C123" t="s">
        <v>454</v>
      </c>
      <c r="D123" s="105">
        <v>1519</v>
      </c>
      <c r="E123" s="105">
        <v>73330</v>
      </c>
      <c r="F123" s="105">
        <v>9472</v>
      </c>
      <c r="G123" s="105">
        <v>63330</v>
      </c>
      <c r="H123" s="105">
        <v>9472</v>
      </c>
      <c r="I123" s="105">
        <v>10000</v>
      </c>
      <c r="J123" s="105">
        <v>0</v>
      </c>
      <c r="K123" s="105">
        <v>7350</v>
      </c>
      <c r="L123" s="105">
        <v>0</v>
      </c>
      <c r="M123" s="105">
        <v>3203</v>
      </c>
    </row>
    <row r="124" spans="1:13" x14ac:dyDescent="0.15">
      <c r="A124" s="115" t="s">
        <v>455</v>
      </c>
      <c r="B124" t="s">
        <v>214</v>
      </c>
      <c r="C124" t="s">
        <v>456</v>
      </c>
      <c r="D124" s="104">
        <v>1520</v>
      </c>
      <c r="E124" s="104">
        <v>59411</v>
      </c>
      <c r="F124" s="104">
        <v>6220</v>
      </c>
      <c r="G124" s="104">
        <v>59411</v>
      </c>
      <c r="H124" s="104">
        <v>6220</v>
      </c>
      <c r="I124" s="104">
        <v>0</v>
      </c>
      <c r="J124" s="104">
        <v>0</v>
      </c>
      <c r="K124" s="104">
        <v>0</v>
      </c>
      <c r="L124" s="104">
        <v>0</v>
      </c>
      <c r="M124" s="104">
        <v>2613</v>
      </c>
    </row>
    <row r="125" spans="1:13" x14ac:dyDescent="0.15">
      <c r="A125" s="115" t="s">
        <v>457</v>
      </c>
      <c r="B125" t="s">
        <v>214</v>
      </c>
      <c r="C125" t="s">
        <v>458</v>
      </c>
      <c r="D125" s="105">
        <v>1543</v>
      </c>
      <c r="E125" s="105">
        <v>289166</v>
      </c>
      <c r="F125" s="105">
        <v>67195</v>
      </c>
      <c r="G125" s="105">
        <v>289166</v>
      </c>
      <c r="H125" s="105">
        <v>67195</v>
      </c>
      <c r="I125" s="105">
        <v>0</v>
      </c>
      <c r="J125" s="105">
        <v>0</v>
      </c>
      <c r="K125" s="105">
        <v>0</v>
      </c>
      <c r="L125" s="105">
        <v>0</v>
      </c>
      <c r="M125" s="105">
        <v>11590</v>
      </c>
    </row>
    <row r="126" spans="1:13" x14ac:dyDescent="0.15">
      <c r="A126" s="115" t="s">
        <v>459</v>
      </c>
      <c r="B126" t="s">
        <v>214</v>
      </c>
      <c r="C126" t="s">
        <v>460</v>
      </c>
      <c r="D126" s="104">
        <v>1544</v>
      </c>
      <c r="E126" s="104">
        <v>110372</v>
      </c>
      <c r="F126" s="104">
        <v>17016</v>
      </c>
      <c r="G126" s="104">
        <v>110372</v>
      </c>
      <c r="H126" s="104">
        <v>17016</v>
      </c>
      <c r="I126" s="104">
        <v>0</v>
      </c>
      <c r="J126" s="104">
        <v>0</v>
      </c>
      <c r="K126" s="104">
        <v>0</v>
      </c>
      <c r="L126" s="104">
        <v>0</v>
      </c>
      <c r="M126" s="104">
        <v>4687</v>
      </c>
    </row>
    <row r="127" spans="1:13" x14ac:dyDescent="0.15">
      <c r="A127" s="115" t="s">
        <v>461</v>
      </c>
      <c r="B127" t="s">
        <v>214</v>
      </c>
      <c r="C127" t="s">
        <v>462</v>
      </c>
      <c r="D127" s="105">
        <v>1545</v>
      </c>
      <c r="E127" s="105">
        <v>196843</v>
      </c>
      <c r="F127" s="105">
        <v>37841</v>
      </c>
      <c r="G127" s="105">
        <v>171943</v>
      </c>
      <c r="H127" s="105">
        <v>37841</v>
      </c>
      <c r="I127" s="105">
        <v>24900</v>
      </c>
      <c r="J127" s="105">
        <v>0</v>
      </c>
      <c r="K127" s="105">
        <v>24900</v>
      </c>
      <c r="L127" s="105">
        <v>0</v>
      </c>
      <c r="M127" s="105">
        <v>8275</v>
      </c>
    </row>
    <row r="128" spans="1:13" x14ac:dyDescent="0.15">
      <c r="A128" s="115" t="s">
        <v>463</v>
      </c>
      <c r="B128" t="s">
        <v>214</v>
      </c>
      <c r="C128" t="s">
        <v>464</v>
      </c>
      <c r="D128" s="104">
        <v>1546</v>
      </c>
      <c r="E128" s="104">
        <v>98152</v>
      </c>
      <c r="F128" s="104">
        <v>15529</v>
      </c>
      <c r="G128" s="104">
        <v>71822</v>
      </c>
      <c r="H128" s="104">
        <v>15529</v>
      </c>
      <c r="I128" s="104">
        <v>26330</v>
      </c>
      <c r="J128" s="104">
        <v>0</v>
      </c>
      <c r="K128" s="104">
        <v>26330</v>
      </c>
      <c r="L128" s="104">
        <v>0</v>
      </c>
      <c r="M128" s="104">
        <v>4157</v>
      </c>
    </row>
    <row r="129" spans="1:13" x14ac:dyDescent="0.15">
      <c r="A129" s="115" t="s">
        <v>465</v>
      </c>
      <c r="B129" t="s">
        <v>214</v>
      </c>
      <c r="C129" t="s">
        <v>466</v>
      </c>
      <c r="D129" s="105">
        <v>1547</v>
      </c>
      <c r="E129" s="105">
        <v>117501</v>
      </c>
      <c r="F129" s="105">
        <v>17686</v>
      </c>
      <c r="G129" s="105">
        <v>117501</v>
      </c>
      <c r="H129" s="105">
        <v>17686</v>
      </c>
      <c r="I129" s="105">
        <v>0</v>
      </c>
      <c r="J129" s="105">
        <v>0</v>
      </c>
      <c r="K129" s="105">
        <v>0</v>
      </c>
      <c r="L129" s="105">
        <v>0</v>
      </c>
      <c r="M129" s="105">
        <v>5010</v>
      </c>
    </row>
    <row r="130" spans="1:13" x14ac:dyDescent="0.15">
      <c r="A130" s="115" t="s">
        <v>467</v>
      </c>
      <c r="B130" t="s">
        <v>214</v>
      </c>
      <c r="C130" t="s">
        <v>468</v>
      </c>
      <c r="D130" s="104">
        <v>1549</v>
      </c>
      <c r="E130" s="104">
        <v>109859</v>
      </c>
      <c r="F130" s="104">
        <v>18698</v>
      </c>
      <c r="G130" s="104">
        <v>37888</v>
      </c>
      <c r="H130" s="104">
        <v>18698</v>
      </c>
      <c r="I130" s="104">
        <v>71971</v>
      </c>
      <c r="J130" s="104">
        <v>0</v>
      </c>
      <c r="K130" s="104">
        <v>43409</v>
      </c>
      <c r="L130" s="104">
        <v>0</v>
      </c>
      <c r="M130" s="104">
        <v>4604</v>
      </c>
    </row>
    <row r="131" spans="1:13" x14ac:dyDescent="0.15">
      <c r="A131" s="115" t="s">
        <v>469</v>
      </c>
      <c r="B131" t="s">
        <v>214</v>
      </c>
      <c r="C131" t="s">
        <v>470</v>
      </c>
      <c r="D131" s="105">
        <v>1550</v>
      </c>
      <c r="E131" s="105">
        <v>80594</v>
      </c>
      <c r="F131" s="105">
        <v>11498</v>
      </c>
      <c r="G131" s="105">
        <v>55100</v>
      </c>
      <c r="H131" s="105">
        <v>11498</v>
      </c>
      <c r="I131" s="105">
        <v>25494</v>
      </c>
      <c r="J131" s="105">
        <v>0</v>
      </c>
      <c r="K131" s="105">
        <v>2500</v>
      </c>
      <c r="L131" s="105">
        <v>0</v>
      </c>
      <c r="M131" s="105">
        <v>3449</v>
      </c>
    </row>
    <row r="132" spans="1:13" x14ac:dyDescent="0.15">
      <c r="A132" s="115" t="s">
        <v>471</v>
      </c>
      <c r="B132" t="s">
        <v>214</v>
      </c>
      <c r="C132" t="s">
        <v>472</v>
      </c>
      <c r="D132" s="104">
        <v>1552</v>
      </c>
      <c r="E132" s="104">
        <v>110234</v>
      </c>
      <c r="F132" s="104">
        <v>16583</v>
      </c>
      <c r="G132" s="104">
        <v>110234</v>
      </c>
      <c r="H132" s="104">
        <v>16583</v>
      </c>
      <c r="I132" s="104">
        <v>0</v>
      </c>
      <c r="J132" s="104">
        <v>0</v>
      </c>
      <c r="K132" s="104">
        <v>0</v>
      </c>
      <c r="L132" s="104">
        <v>0</v>
      </c>
      <c r="M132" s="104">
        <v>4682</v>
      </c>
    </row>
    <row r="133" spans="1:13" x14ac:dyDescent="0.15">
      <c r="A133" s="115" t="s">
        <v>473</v>
      </c>
      <c r="B133" t="s">
        <v>214</v>
      </c>
      <c r="C133" t="s">
        <v>474</v>
      </c>
      <c r="D133" s="105">
        <v>1555</v>
      </c>
      <c r="E133" s="105">
        <v>307856</v>
      </c>
      <c r="F133" s="105">
        <v>73464</v>
      </c>
      <c r="G133" s="105">
        <v>180394</v>
      </c>
      <c r="H133" s="105">
        <v>60694</v>
      </c>
      <c r="I133" s="105">
        <v>127462</v>
      </c>
      <c r="J133" s="105">
        <v>12770</v>
      </c>
      <c r="K133" s="105">
        <v>123807</v>
      </c>
      <c r="L133" s="105">
        <v>12770</v>
      </c>
      <c r="M133" s="105">
        <v>12671</v>
      </c>
    </row>
    <row r="134" spans="1:13" x14ac:dyDescent="0.15">
      <c r="A134" s="115" t="s">
        <v>475</v>
      </c>
      <c r="B134" t="s">
        <v>214</v>
      </c>
      <c r="C134" t="s">
        <v>476</v>
      </c>
      <c r="D134" s="104">
        <v>1559</v>
      </c>
      <c r="E134" s="104">
        <v>166083</v>
      </c>
      <c r="F134" s="104">
        <v>28411</v>
      </c>
      <c r="G134" s="104">
        <v>110600</v>
      </c>
      <c r="H134" s="104">
        <v>28411</v>
      </c>
      <c r="I134" s="104">
        <v>55483</v>
      </c>
      <c r="J134" s="104">
        <v>0</v>
      </c>
      <c r="K134" s="104">
        <v>0</v>
      </c>
      <c r="L134" s="104">
        <v>0</v>
      </c>
      <c r="M134" s="104">
        <v>6945</v>
      </c>
    </row>
    <row r="135" spans="1:13" x14ac:dyDescent="0.15">
      <c r="A135" s="115" t="s">
        <v>477</v>
      </c>
      <c r="B135" t="s">
        <v>214</v>
      </c>
      <c r="C135" t="s">
        <v>478</v>
      </c>
      <c r="D135" s="105">
        <v>1560</v>
      </c>
      <c r="E135" s="105">
        <v>70912</v>
      </c>
      <c r="F135" s="105">
        <v>9701</v>
      </c>
      <c r="G135" s="105">
        <v>51662</v>
      </c>
      <c r="H135" s="105">
        <v>9701</v>
      </c>
      <c r="I135" s="105">
        <v>19250</v>
      </c>
      <c r="J135" s="105">
        <v>0</v>
      </c>
      <c r="K135" s="105">
        <v>11833</v>
      </c>
      <c r="L135" s="105">
        <v>0</v>
      </c>
      <c r="M135" s="105">
        <v>3048</v>
      </c>
    </row>
    <row r="136" spans="1:13" x14ac:dyDescent="0.15">
      <c r="A136" s="115" t="s">
        <v>479</v>
      </c>
      <c r="B136" t="s">
        <v>214</v>
      </c>
      <c r="C136" t="s">
        <v>480</v>
      </c>
      <c r="D136" s="104">
        <v>1561</v>
      </c>
      <c r="E136" s="104">
        <v>89707</v>
      </c>
      <c r="F136" s="104">
        <v>12344</v>
      </c>
      <c r="G136" s="104">
        <v>89707</v>
      </c>
      <c r="H136" s="104">
        <v>12344</v>
      </c>
      <c r="I136" s="104">
        <v>0</v>
      </c>
      <c r="J136" s="104">
        <v>0</v>
      </c>
      <c r="K136" s="104">
        <v>0</v>
      </c>
      <c r="L136" s="104">
        <v>0</v>
      </c>
      <c r="M136" s="104">
        <v>3838</v>
      </c>
    </row>
    <row r="137" spans="1:13" x14ac:dyDescent="0.15">
      <c r="A137" s="115" t="s">
        <v>481</v>
      </c>
      <c r="B137" t="s">
        <v>214</v>
      </c>
      <c r="C137" t="s">
        <v>482</v>
      </c>
      <c r="D137" s="105">
        <v>1562</v>
      </c>
      <c r="E137" s="105">
        <v>35854</v>
      </c>
      <c r="F137" s="105">
        <v>3529</v>
      </c>
      <c r="G137" s="105">
        <v>35854</v>
      </c>
      <c r="H137" s="105">
        <v>3529</v>
      </c>
      <c r="I137" s="105">
        <v>0</v>
      </c>
      <c r="J137" s="105">
        <v>0</v>
      </c>
      <c r="K137" s="105">
        <v>0</v>
      </c>
      <c r="L137" s="105">
        <v>0</v>
      </c>
      <c r="M137" s="105">
        <v>1583</v>
      </c>
    </row>
    <row r="138" spans="1:13" x14ac:dyDescent="0.15">
      <c r="A138" s="115" t="s">
        <v>483</v>
      </c>
      <c r="B138" t="s">
        <v>214</v>
      </c>
      <c r="C138" t="s">
        <v>484</v>
      </c>
      <c r="D138" s="104">
        <v>1563</v>
      </c>
      <c r="E138" s="104">
        <v>98661</v>
      </c>
      <c r="F138" s="104">
        <v>12850</v>
      </c>
      <c r="G138" s="104">
        <v>98661</v>
      </c>
      <c r="H138" s="104">
        <v>12850</v>
      </c>
      <c r="I138" s="104">
        <v>0</v>
      </c>
      <c r="J138" s="104">
        <v>0</v>
      </c>
      <c r="K138" s="104">
        <v>0</v>
      </c>
      <c r="L138" s="104">
        <v>0</v>
      </c>
      <c r="M138" s="104">
        <v>4253</v>
      </c>
    </row>
    <row r="139" spans="1:13" x14ac:dyDescent="0.15">
      <c r="A139" s="115" t="s">
        <v>485</v>
      </c>
      <c r="B139" t="s">
        <v>214</v>
      </c>
      <c r="C139" t="s">
        <v>486</v>
      </c>
      <c r="D139" s="105">
        <v>1564</v>
      </c>
      <c r="E139" s="105">
        <v>145163</v>
      </c>
      <c r="F139" s="105">
        <v>24307</v>
      </c>
      <c r="G139" s="105">
        <v>145163</v>
      </c>
      <c r="H139" s="105">
        <v>24307</v>
      </c>
      <c r="I139" s="105">
        <v>0</v>
      </c>
      <c r="J139" s="105">
        <v>0</v>
      </c>
      <c r="K139" s="105">
        <v>0</v>
      </c>
      <c r="L139" s="105">
        <v>0</v>
      </c>
      <c r="M139" s="105">
        <v>6113</v>
      </c>
    </row>
    <row r="140" spans="1:13" x14ac:dyDescent="0.15">
      <c r="A140" s="115" t="s">
        <v>487</v>
      </c>
      <c r="B140" t="s">
        <v>214</v>
      </c>
      <c r="C140" t="s">
        <v>488</v>
      </c>
      <c r="D140" s="104">
        <v>1571</v>
      </c>
      <c r="E140" s="104">
        <v>102437</v>
      </c>
      <c r="F140" s="104">
        <v>15014</v>
      </c>
      <c r="G140" s="104">
        <v>102437</v>
      </c>
      <c r="H140" s="104">
        <v>15014</v>
      </c>
      <c r="I140" s="104">
        <v>0</v>
      </c>
      <c r="J140" s="104">
        <v>0</v>
      </c>
      <c r="K140" s="104">
        <v>0</v>
      </c>
      <c r="L140" s="104">
        <v>0</v>
      </c>
      <c r="M140" s="104">
        <v>4428</v>
      </c>
    </row>
    <row r="141" spans="1:13" x14ac:dyDescent="0.15">
      <c r="A141" s="115" t="s">
        <v>489</v>
      </c>
      <c r="B141" t="s">
        <v>214</v>
      </c>
      <c r="C141" t="s">
        <v>490</v>
      </c>
      <c r="D141" s="105">
        <v>1575</v>
      </c>
      <c r="E141" s="105">
        <v>71616</v>
      </c>
      <c r="F141" s="105">
        <v>9384</v>
      </c>
      <c r="G141" s="105">
        <v>71616</v>
      </c>
      <c r="H141" s="105">
        <v>9384</v>
      </c>
      <c r="I141" s="105">
        <v>0</v>
      </c>
      <c r="J141" s="105">
        <v>0</v>
      </c>
      <c r="K141" s="105">
        <v>0</v>
      </c>
      <c r="L141" s="105">
        <v>0</v>
      </c>
      <c r="M141" s="105">
        <v>3116</v>
      </c>
    </row>
    <row r="142" spans="1:13" x14ac:dyDescent="0.15">
      <c r="A142" s="115" t="s">
        <v>491</v>
      </c>
      <c r="B142" t="s">
        <v>214</v>
      </c>
      <c r="C142" t="s">
        <v>492</v>
      </c>
      <c r="D142" s="104">
        <v>1578</v>
      </c>
      <c r="E142" s="104">
        <v>244204</v>
      </c>
      <c r="F142" s="104">
        <v>56663</v>
      </c>
      <c r="G142" s="104">
        <v>244204</v>
      </c>
      <c r="H142" s="104">
        <v>56663</v>
      </c>
      <c r="I142" s="104">
        <v>0</v>
      </c>
      <c r="J142" s="104">
        <v>0</v>
      </c>
      <c r="K142" s="104">
        <v>0</v>
      </c>
      <c r="L142" s="104">
        <v>0</v>
      </c>
      <c r="M142" s="104">
        <v>10266</v>
      </c>
    </row>
    <row r="143" spans="1:13" x14ac:dyDescent="0.15">
      <c r="A143" s="115" t="s">
        <v>493</v>
      </c>
      <c r="B143" t="s">
        <v>214</v>
      </c>
      <c r="C143" t="s">
        <v>494</v>
      </c>
      <c r="D143" s="105">
        <v>1581</v>
      </c>
      <c r="E143" s="105">
        <v>92078</v>
      </c>
      <c r="F143" s="105">
        <v>13309</v>
      </c>
      <c r="G143" s="105">
        <v>92078</v>
      </c>
      <c r="H143" s="105">
        <v>13309</v>
      </c>
      <c r="I143" s="105">
        <v>0</v>
      </c>
      <c r="J143" s="105">
        <v>0</v>
      </c>
      <c r="K143" s="105">
        <v>0</v>
      </c>
      <c r="L143" s="105">
        <v>0</v>
      </c>
      <c r="M143" s="105">
        <v>3939</v>
      </c>
    </row>
    <row r="144" spans="1:13" x14ac:dyDescent="0.15">
      <c r="A144" s="115" t="s">
        <v>495</v>
      </c>
      <c r="B144" t="s">
        <v>214</v>
      </c>
      <c r="C144" t="s">
        <v>496</v>
      </c>
      <c r="D144" s="104">
        <v>1584</v>
      </c>
      <c r="E144" s="104">
        <v>170868</v>
      </c>
      <c r="F144" s="104">
        <v>30511</v>
      </c>
      <c r="G144" s="104">
        <v>111422</v>
      </c>
      <c r="H144" s="104">
        <v>20439</v>
      </c>
      <c r="I144" s="104">
        <v>59446</v>
      </c>
      <c r="J144" s="104">
        <v>10072</v>
      </c>
      <c r="K144" s="104">
        <v>48131</v>
      </c>
      <c r="L144" s="104">
        <v>10072</v>
      </c>
      <c r="M144" s="104">
        <v>7210</v>
      </c>
    </row>
    <row r="145" spans="1:13" x14ac:dyDescent="0.15">
      <c r="A145" s="115" t="s">
        <v>497</v>
      </c>
      <c r="B145" t="s">
        <v>214</v>
      </c>
      <c r="C145" t="s">
        <v>498</v>
      </c>
      <c r="D145" s="105">
        <v>1585</v>
      </c>
      <c r="E145" s="105">
        <v>123098</v>
      </c>
      <c r="F145" s="105">
        <v>19946</v>
      </c>
      <c r="G145" s="105">
        <v>80703</v>
      </c>
      <c r="H145" s="105">
        <v>19946</v>
      </c>
      <c r="I145" s="105">
        <v>42395</v>
      </c>
      <c r="J145" s="105">
        <v>0</v>
      </c>
      <c r="K145" s="105">
        <v>42395</v>
      </c>
      <c r="L145" s="105">
        <v>0</v>
      </c>
      <c r="M145" s="105">
        <v>5202</v>
      </c>
    </row>
    <row r="146" spans="1:13" x14ac:dyDescent="0.15">
      <c r="A146" s="115" t="s">
        <v>499</v>
      </c>
      <c r="B146" t="s">
        <v>214</v>
      </c>
      <c r="C146" t="s">
        <v>500</v>
      </c>
      <c r="D146" s="104">
        <v>1586</v>
      </c>
      <c r="E146" s="104">
        <v>161731</v>
      </c>
      <c r="F146" s="104">
        <v>28019</v>
      </c>
      <c r="G146" s="104">
        <v>76979</v>
      </c>
      <c r="H146" s="104">
        <v>28019</v>
      </c>
      <c r="I146" s="104">
        <v>84752</v>
      </c>
      <c r="J146" s="104">
        <v>0</v>
      </c>
      <c r="K146" s="104">
        <v>84752</v>
      </c>
      <c r="L146" s="104">
        <v>0</v>
      </c>
      <c r="M146" s="104">
        <v>6798</v>
      </c>
    </row>
    <row r="147" spans="1:13" x14ac:dyDescent="0.15">
      <c r="A147" s="115" t="s">
        <v>501</v>
      </c>
      <c r="B147" t="s">
        <v>214</v>
      </c>
      <c r="C147" t="s">
        <v>502</v>
      </c>
      <c r="D147" s="105">
        <v>1601</v>
      </c>
      <c r="E147" s="105">
        <v>209784</v>
      </c>
      <c r="F147" s="105">
        <v>38691</v>
      </c>
      <c r="G147" s="105">
        <v>209784</v>
      </c>
      <c r="H147" s="105">
        <v>38691</v>
      </c>
      <c r="I147" s="105">
        <v>0</v>
      </c>
      <c r="J147" s="105">
        <v>0</v>
      </c>
      <c r="K147" s="105">
        <v>0</v>
      </c>
      <c r="L147" s="105">
        <v>0</v>
      </c>
      <c r="M147" s="105">
        <v>8720</v>
      </c>
    </row>
    <row r="148" spans="1:13" x14ac:dyDescent="0.15">
      <c r="A148" s="115" t="s">
        <v>503</v>
      </c>
      <c r="B148" t="s">
        <v>214</v>
      </c>
      <c r="C148" t="s">
        <v>504</v>
      </c>
      <c r="D148" s="104">
        <v>1602</v>
      </c>
      <c r="E148" s="104">
        <v>118103</v>
      </c>
      <c r="F148" s="104">
        <v>18243</v>
      </c>
      <c r="G148" s="104">
        <v>118103</v>
      </c>
      <c r="H148" s="104">
        <v>18243</v>
      </c>
      <c r="I148" s="104">
        <v>0</v>
      </c>
      <c r="J148" s="104">
        <v>0</v>
      </c>
      <c r="K148" s="104">
        <v>0</v>
      </c>
      <c r="L148" s="104">
        <v>0</v>
      </c>
      <c r="M148" s="104">
        <v>5018</v>
      </c>
    </row>
    <row r="149" spans="1:13" x14ac:dyDescent="0.15">
      <c r="A149" s="115" t="s">
        <v>505</v>
      </c>
      <c r="B149" t="s">
        <v>214</v>
      </c>
      <c r="C149" t="s">
        <v>506</v>
      </c>
      <c r="D149" s="105">
        <v>1604</v>
      </c>
      <c r="E149" s="105">
        <v>120920</v>
      </c>
      <c r="F149" s="105">
        <v>18032</v>
      </c>
      <c r="G149" s="105">
        <v>87687</v>
      </c>
      <c r="H149" s="105">
        <v>18032</v>
      </c>
      <c r="I149" s="105">
        <v>33233</v>
      </c>
      <c r="J149" s="105">
        <v>0</v>
      </c>
      <c r="K149" s="105">
        <v>33233</v>
      </c>
      <c r="L149" s="105">
        <v>0</v>
      </c>
      <c r="M149" s="105">
        <v>5220</v>
      </c>
    </row>
    <row r="150" spans="1:13" x14ac:dyDescent="0.15">
      <c r="A150" s="115" t="s">
        <v>507</v>
      </c>
      <c r="B150" t="s">
        <v>214</v>
      </c>
      <c r="C150" t="s">
        <v>508</v>
      </c>
      <c r="D150" s="104">
        <v>1607</v>
      </c>
      <c r="E150" s="104">
        <v>223990</v>
      </c>
      <c r="F150" s="104">
        <v>41683</v>
      </c>
      <c r="G150" s="104">
        <v>223990</v>
      </c>
      <c r="H150" s="104">
        <v>41683</v>
      </c>
      <c r="I150" s="104">
        <v>0</v>
      </c>
      <c r="J150" s="104">
        <v>0</v>
      </c>
      <c r="K150" s="104">
        <v>0</v>
      </c>
      <c r="L150" s="104">
        <v>0</v>
      </c>
      <c r="M150" s="104">
        <v>9450</v>
      </c>
    </row>
    <row r="151" spans="1:13" x14ac:dyDescent="0.15">
      <c r="A151" s="115" t="s">
        <v>509</v>
      </c>
      <c r="B151" t="s">
        <v>214</v>
      </c>
      <c r="C151" t="s">
        <v>510</v>
      </c>
      <c r="D151" s="105">
        <v>1608</v>
      </c>
      <c r="E151" s="105">
        <v>105968</v>
      </c>
      <c r="F151" s="105">
        <v>15773</v>
      </c>
      <c r="G151" s="105">
        <v>105968</v>
      </c>
      <c r="H151" s="105">
        <v>15773</v>
      </c>
      <c r="I151" s="105">
        <v>0</v>
      </c>
      <c r="J151" s="105">
        <v>0</v>
      </c>
      <c r="K151" s="105">
        <v>0</v>
      </c>
      <c r="L151" s="105">
        <v>0</v>
      </c>
      <c r="M151" s="105">
        <v>4574</v>
      </c>
    </row>
    <row r="152" spans="1:13" x14ac:dyDescent="0.15">
      <c r="A152" s="115" t="s">
        <v>511</v>
      </c>
      <c r="B152" t="s">
        <v>214</v>
      </c>
      <c r="C152" t="s">
        <v>512</v>
      </c>
      <c r="D152" s="104">
        <v>1609</v>
      </c>
      <c r="E152" s="104">
        <v>110044</v>
      </c>
      <c r="F152" s="104">
        <v>16453</v>
      </c>
      <c r="G152" s="104">
        <v>110044</v>
      </c>
      <c r="H152" s="104">
        <v>16453</v>
      </c>
      <c r="I152" s="104">
        <v>0</v>
      </c>
      <c r="J152" s="104">
        <v>0</v>
      </c>
      <c r="K152" s="104">
        <v>0</v>
      </c>
      <c r="L152" s="104">
        <v>0</v>
      </c>
      <c r="M152" s="104">
        <v>4748</v>
      </c>
    </row>
    <row r="153" spans="1:13" x14ac:dyDescent="0.15">
      <c r="A153" s="115" t="s">
        <v>513</v>
      </c>
      <c r="B153" t="s">
        <v>214</v>
      </c>
      <c r="C153" t="s">
        <v>514</v>
      </c>
      <c r="D153" s="105">
        <v>1610</v>
      </c>
      <c r="E153" s="105">
        <v>345716</v>
      </c>
      <c r="F153" s="105">
        <v>76848</v>
      </c>
      <c r="G153" s="105">
        <v>305900</v>
      </c>
      <c r="H153" s="105">
        <v>76848</v>
      </c>
      <c r="I153" s="105">
        <v>39816</v>
      </c>
      <c r="J153" s="105">
        <v>0</v>
      </c>
      <c r="K153" s="105">
        <v>18460</v>
      </c>
      <c r="L153" s="105">
        <v>0</v>
      </c>
      <c r="M153" s="105">
        <v>14253</v>
      </c>
    </row>
    <row r="154" spans="1:13" x14ac:dyDescent="0.15">
      <c r="A154" s="115" t="s">
        <v>515</v>
      </c>
      <c r="B154" t="s">
        <v>214</v>
      </c>
      <c r="C154" t="s">
        <v>516</v>
      </c>
      <c r="D154" s="104">
        <v>1631</v>
      </c>
      <c r="E154" s="104">
        <v>521227</v>
      </c>
      <c r="F154" s="104">
        <v>155828</v>
      </c>
      <c r="G154" s="104">
        <v>323400</v>
      </c>
      <c r="H154" s="104">
        <v>155828</v>
      </c>
      <c r="I154" s="104">
        <v>197827</v>
      </c>
      <c r="J154" s="104">
        <v>0</v>
      </c>
      <c r="K154" s="104">
        <v>197827</v>
      </c>
      <c r="L154" s="104">
        <v>0</v>
      </c>
      <c r="M154" s="104">
        <v>19868</v>
      </c>
    </row>
    <row r="155" spans="1:13" x14ac:dyDescent="0.15">
      <c r="A155" s="115" t="s">
        <v>517</v>
      </c>
      <c r="B155" t="s">
        <v>214</v>
      </c>
      <c r="C155" t="s">
        <v>518</v>
      </c>
      <c r="D155" s="105">
        <v>1632</v>
      </c>
      <c r="E155" s="105">
        <v>106868</v>
      </c>
      <c r="F155" s="105">
        <v>18646</v>
      </c>
      <c r="G155" s="105">
        <v>106868</v>
      </c>
      <c r="H155" s="105">
        <v>18646</v>
      </c>
      <c r="I155" s="105">
        <v>0</v>
      </c>
      <c r="J155" s="105">
        <v>0</v>
      </c>
      <c r="K155" s="105">
        <v>0</v>
      </c>
      <c r="L155" s="105">
        <v>0</v>
      </c>
      <c r="M155" s="105">
        <v>4477</v>
      </c>
    </row>
    <row r="156" spans="1:13" x14ac:dyDescent="0.15">
      <c r="A156" s="115" t="s">
        <v>519</v>
      </c>
      <c r="B156" t="s">
        <v>214</v>
      </c>
      <c r="C156" t="s">
        <v>520</v>
      </c>
      <c r="D156" s="104">
        <v>1633</v>
      </c>
      <c r="E156" s="104">
        <v>110713</v>
      </c>
      <c r="F156" s="104">
        <v>15443</v>
      </c>
      <c r="G156" s="104">
        <v>110713</v>
      </c>
      <c r="H156" s="104">
        <v>15443</v>
      </c>
      <c r="I156" s="104">
        <v>0</v>
      </c>
      <c r="J156" s="104">
        <v>0</v>
      </c>
      <c r="K156" s="104">
        <v>0</v>
      </c>
      <c r="L156" s="104">
        <v>0</v>
      </c>
      <c r="M156" s="104">
        <v>4758</v>
      </c>
    </row>
    <row r="157" spans="1:13" x14ac:dyDescent="0.15">
      <c r="A157" s="115" t="s">
        <v>521</v>
      </c>
      <c r="B157" t="s">
        <v>214</v>
      </c>
      <c r="C157" t="s">
        <v>522</v>
      </c>
      <c r="D157" s="105">
        <v>1634</v>
      </c>
      <c r="E157" s="105">
        <v>114466</v>
      </c>
      <c r="F157" s="105">
        <v>18331</v>
      </c>
      <c r="G157" s="105">
        <v>67900</v>
      </c>
      <c r="H157" s="105">
        <v>18331</v>
      </c>
      <c r="I157" s="105">
        <v>46566</v>
      </c>
      <c r="J157" s="105">
        <v>0</v>
      </c>
      <c r="K157" s="105">
        <v>46566</v>
      </c>
      <c r="L157" s="105">
        <v>0</v>
      </c>
      <c r="M157" s="105">
        <v>4843</v>
      </c>
    </row>
    <row r="158" spans="1:13" x14ac:dyDescent="0.15">
      <c r="A158" s="115" t="s">
        <v>523</v>
      </c>
      <c r="B158" t="s">
        <v>214</v>
      </c>
      <c r="C158" t="s">
        <v>524</v>
      </c>
      <c r="D158" s="104">
        <v>1635</v>
      </c>
      <c r="E158" s="104">
        <v>126426</v>
      </c>
      <c r="F158" s="104">
        <v>18125</v>
      </c>
      <c r="G158" s="104">
        <v>126426</v>
      </c>
      <c r="H158" s="104">
        <v>18125</v>
      </c>
      <c r="I158" s="104">
        <v>0</v>
      </c>
      <c r="J158" s="104">
        <v>0</v>
      </c>
      <c r="K158" s="104">
        <v>0</v>
      </c>
      <c r="L158" s="104">
        <v>0</v>
      </c>
      <c r="M158" s="104">
        <v>5416</v>
      </c>
    </row>
    <row r="159" spans="1:13" x14ac:dyDescent="0.15">
      <c r="A159" s="115" t="s">
        <v>525</v>
      </c>
      <c r="B159" t="s">
        <v>214</v>
      </c>
      <c r="C159" t="s">
        <v>526</v>
      </c>
      <c r="D159" s="105">
        <v>1636</v>
      </c>
      <c r="E159" s="105">
        <v>172346</v>
      </c>
      <c r="F159" s="105">
        <v>31725</v>
      </c>
      <c r="G159" s="105">
        <v>90000</v>
      </c>
      <c r="H159" s="105">
        <v>31725</v>
      </c>
      <c r="I159" s="105">
        <v>82346</v>
      </c>
      <c r="J159" s="105">
        <v>0</v>
      </c>
      <c r="K159" s="105">
        <v>82346</v>
      </c>
      <c r="L159" s="105">
        <v>0</v>
      </c>
      <c r="M159" s="105">
        <v>7175</v>
      </c>
    </row>
    <row r="160" spans="1:13" x14ac:dyDescent="0.15">
      <c r="A160" s="115" t="s">
        <v>527</v>
      </c>
      <c r="B160" t="s">
        <v>214</v>
      </c>
      <c r="C160" t="s">
        <v>528</v>
      </c>
      <c r="D160" s="104">
        <v>1637</v>
      </c>
      <c r="E160" s="104">
        <v>238008</v>
      </c>
      <c r="F160" s="104">
        <v>59467</v>
      </c>
      <c r="G160" s="104">
        <v>1547</v>
      </c>
      <c r="H160" s="104">
        <v>1547</v>
      </c>
      <c r="I160" s="104">
        <v>236461</v>
      </c>
      <c r="J160" s="104">
        <v>57920</v>
      </c>
      <c r="K160" s="104">
        <v>236461</v>
      </c>
      <c r="L160" s="104">
        <v>57920</v>
      </c>
      <c r="M160" s="104">
        <v>9451</v>
      </c>
    </row>
    <row r="161" spans="1:13" x14ac:dyDescent="0.15">
      <c r="A161" s="115" t="s">
        <v>529</v>
      </c>
      <c r="B161" t="s">
        <v>214</v>
      </c>
      <c r="C161" t="s">
        <v>530</v>
      </c>
      <c r="D161" s="105">
        <v>1638</v>
      </c>
      <c r="E161" s="105">
        <v>85723</v>
      </c>
      <c r="F161" s="105">
        <v>12893</v>
      </c>
      <c r="G161" s="105">
        <v>38479</v>
      </c>
      <c r="H161" s="105">
        <v>12893</v>
      </c>
      <c r="I161" s="105">
        <v>47244</v>
      </c>
      <c r="J161" s="105">
        <v>0</v>
      </c>
      <c r="K161" s="105">
        <v>47244</v>
      </c>
      <c r="L161" s="105">
        <v>0</v>
      </c>
      <c r="M161" s="105">
        <v>3660</v>
      </c>
    </row>
    <row r="162" spans="1:13" x14ac:dyDescent="0.15">
      <c r="A162" s="115" t="s">
        <v>531</v>
      </c>
      <c r="B162" t="s">
        <v>214</v>
      </c>
      <c r="C162" t="s">
        <v>532</v>
      </c>
      <c r="D162" s="104">
        <v>1639</v>
      </c>
      <c r="E162" s="104">
        <v>73813</v>
      </c>
      <c r="F162" s="104">
        <v>9873</v>
      </c>
      <c r="G162" s="104">
        <v>73813</v>
      </c>
      <c r="H162" s="104">
        <v>9873</v>
      </c>
      <c r="I162" s="104">
        <v>0</v>
      </c>
      <c r="J162" s="104">
        <v>0</v>
      </c>
      <c r="K162" s="104">
        <v>0</v>
      </c>
      <c r="L162" s="104">
        <v>0</v>
      </c>
      <c r="M162" s="104">
        <v>3181</v>
      </c>
    </row>
    <row r="163" spans="1:13" x14ac:dyDescent="0.15">
      <c r="A163" s="115" t="s">
        <v>533</v>
      </c>
      <c r="B163" t="s">
        <v>214</v>
      </c>
      <c r="C163" t="s">
        <v>534</v>
      </c>
      <c r="D163" s="105">
        <v>1641</v>
      </c>
      <c r="E163" s="105">
        <v>122704</v>
      </c>
      <c r="F163" s="105">
        <v>18011</v>
      </c>
      <c r="G163" s="105">
        <v>101119</v>
      </c>
      <c r="H163" s="105">
        <v>18011</v>
      </c>
      <c r="I163" s="105">
        <v>21585</v>
      </c>
      <c r="J163" s="105">
        <v>0</v>
      </c>
      <c r="K163" s="105">
        <v>21585</v>
      </c>
      <c r="L163" s="105">
        <v>0</v>
      </c>
      <c r="M163" s="105">
        <v>5233</v>
      </c>
    </row>
    <row r="164" spans="1:13" x14ac:dyDescent="0.15">
      <c r="A164" s="115" t="s">
        <v>535</v>
      </c>
      <c r="B164" t="s">
        <v>214</v>
      </c>
      <c r="C164" t="s">
        <v>536</v>
      </c>
      <c r="D164" s="104">
        <v>1642</v>
      </c>
      <c r="E164" s="104">
        <v>145038</v>
      </c>
      <c r="F164" s="104">
        <v>22456</v>
      </c>
      <c r="G164" s="104">
        <v>68700</v>
      </c>
      <c r="H164" s="104">
        <v>22456</v>
      </c>
      <c r="I164" s="104">
        <v>76338</v>
      </c>
      <c r="J164" s="104">
        <v>0</v>
      </c>
      <c r="K164" s="104">
        <v>76338</v>
      </c>
      <c r="L164" s="104">
        <v>0</v>
      </c>
      <c r="M164" s="104">
        <v>6163</v>
      </c>
    </row>
    <row r="165" spans="1:13" x14ac:dyDescent="0.15">
      <c r="A165" s="115" t="s">
        <v>537</v>
      </c>
      <c r="B165" t="s">
        <v>214</v>
      </c>
      <c r="C165" t="s">
        <v>538</v>
      </c>
      <c r="D165" s="105">
        <v>1643</v>
      </c>
      <c r="E165" s="105">
        <v>389669</v>
      </c>
      <c r="F165" s="105">
        <v>99958</v>
      </c>
      <c r="G165" s="105">
        <v>57794</v>
      </c>
      <c r="H165" s="105">
        <v>41400</v>
      </c>
      <c r="I165" s="105">
        <v>331875</v>
      </c>
      <c r="J165" s="105">
        <v>58558</v>
      </c>
      <c r="K165" s="105">
        <v>331875</v>
      </c>
      <c r="L165" s="105">
        <v>58558</v>
      </c>
      <c r="M165" s="105">
        <v>15350</v>
      </c>
    </row>
    <row r="166" spans="1:13" x14ac:dyDescent="0.15">
      <c r="A166" s="115" t="s">
        <v>539</v>
      </c>
      <c r="B166" t="s">
        <v>214</v>
      </c>
      <c r="C166" t="s">
        <v>540</v>
      </c>
      <c r="D166" s="104">
        <v>1644</v>
      </c>
      <c r="E166" s="104">
        <v>143583</v>
      </c>
      <c r="F166" s="104">
        <v>24355</v>
      </c>
      <c r="G166" s="104">
        <v>78552</v>
      </c>
      <c r="H166" s="104">
        <v>0</v>
      </c>
      <c r="I166" s="104">
        <v>65031</v>
      </c>
      <c r="J166" s="104">
        <v>24355</v>
      </c>
      <c r="K166" s="104">
        <v>65031</v>
      </c>
      <c r="L166" s="104">
        <v>24355</v>
      </c>
      <c r="M166" s="104">
        <v>6040</v>
      </c>
    </row>
    <row r="167" spans="1:13" x14ac:dyDescent="0.15">
      <c r="A167" s="115" t="s">
        <v>541</v>
      </c>
      <c r="B167" t="s">
        <v>214</v>
      </c>
      <c r="C167" t="s">
        <v>542</v>
      </c>
      <c r="D167" s="105">
        <v>1645</v>
      </c>
      <c r="E167" s="105">
        <v>76204</v>
      </c>
      <c r="F167" s="105">
        <v>9823</v>
      </c>
      <c r="G167" s="105">
        <v>41404</v>
      </c>
      <c r="H167" s="105">
        <v>9823</v>
      </c>
      <c r="I167" s="105">
        <v>34800</v>
      </c>
      <c r="J167" s="105">
        <v>0</v>
      </c>
      <c r="K167" s="105">
        <v>34800</v>
      </c>
      <c r="L167" s="105">
        <v>0</v>
      </c>
      <c r="M167" s="105">
        <v>3307</v>
      </c>
    </row>
    <row r="168" spans="1:13" x14ac:dyDescent="0.15">
      <c r="A168" s="115" t="s">
        <v>543</v>
      </c>
      <c r="B168" t="s">
        <v>214</v>
      </c>
      <c r="C168" t="s">
        <v>544</v>
      </c>
      <c r="D168" s="104">
        <v>1646</v>
      </c>
      <c r="E168" s="104">
        <v>143866</v>
      </c>
      <c r="F168" s="104">
        <v>23875</v>
      </c>
      <c r="G168" s="104">
        <v>143866</v>
      </c>
      <c r="H168" s="104">
        <v>23875</v>
      </c>
      <c r="I168" s="104">
        <v>0</v>
      </c>
      <c r="J168" s="104">
        <v>0</v>
      </c>
      <c r="K168" s="104">
        <v>0</v>
      </c>
      <c r="L168" s="104">
        <v>0</v>
      </c>
      <c r="M168" s="104">
        <v>6073</v>
      </c>
    </row>
    <row r="169" spans="1:13" x14ac:dyDescent="0.15">
      <c r="A169" s="115" t="s">
        <v>545</v>
      </c>
      <c r="B169" t="s">
        <v>214</v>
      </c>
      <c r="C169" t="s">
        <v>546</v>
      </c>
      <c r="D169" s="105">
        <v>1647</v>
      </c>
      <c r="E169" s="105">
        <v>146697</v>
      </c>
      <c r="F169" s="105">
        <v>24347</v>
      </c>
      <c r="G169" s="105">
        <v>102000</v>
      </c>
      <c r="H169" s="105">
        <v>24347</v>
      </c>
      <c r="I169" s="105">
        <v>44697</v>
      </c>
      <c r="J169" s="105">
        <v>0</v>
      </c>
      <c r="K169" s="105">
        <v>44697</v>
      </c>
      <c r="L169" s="105">
        <v>0</v>
      </c>
      <c r="M169" s="105">
        <v>6175</v>
      </c>
    </row>
    <row r="170" spans="1:13" x14ac:dyDescent="0.15">
      <c r="A170" s="115" t="s">
        <v>547</v>
      </c>
      <c r="B170" t="s">
        <v>214</v>
      </c>
      <c r="C170" t="s">
        <v>548</v>
      </c>
      <c r="D170" s="104">
        <v>1648</v>
      </c>
      <c r="E170" s="104">
        <v>63173</v>
      </c>
      <c r="F170" s="104">
        <v>7605</v>
      </c>
      <c r="G170" s="104">
        <v>63173</v>
      </c>
      <c r="H170" s="104">
        <v>7605</v>
      </c>
      <c r="I170" s="104">
        <v>0</v>
      </c>
      <c r="J170" s="104">
        <v>0</v>
      </c>
      <c r="K170" s="104">
        <v>0</v>
      </c>
      <c r="L170" s="104">
        <v>0</v>
      </c>
      <c r="M170" s="104">
        <v>2735</v>
      </c>
    </row>
    <row r="171" spans="1:13" x14ac:dyDescent="0.15">
      <c r="A171" s="115" t="s">
        <v>549</v>
      </c>
      <c r="B171" t="s">
        <v>214</v>
      </c>
      <c r="C171" t="s">
        <v>550</v>
      </c>
      <c r="D171" s="105">
        <v>1649</v>
      </c>
      <c r="E171" s="105">
        <v>108829</v>
      </c>
      <c r="F171" s="105">
        <v>15698</v>
      </c>
      <c r="G171" s="105">
        <v>108829</v>
      </c>
      <c r="H171" s="105">
        <v>15698</v>
      </c>
      <c r="I171" s="105">
        <v>0</v>
      </c>
      <c r="J171" s="105">
        <v>0</v>
      </c>
      <c r="K171" s="105">
        <v>0</v>
      </c>
      <c r="L171" s="105">
        <v>0</v>
      </c>
      <c r="M171" s="105">
        <v>4659</v>
      </c>
    </row>
    <row r="172" spans="1:13" x14ac:dyDescent="0.15">
      <c r="A172" s="115" t="s">
        <v>551</v>
      </c>
      <c r="B172" t="s">
        <v>214</v>
      </c>
      <c r="C172" t="s">
        <v>552</v>
      </c>
      <c r="D172" s="104">
        <v>1661</v>
      </c>
      <c r="E172" s="104">
        <v>266080</v>
      </c>
      <c r="F172" s="104">
        <v>65135</v>
      </c>
      <c r="G172" s="104">
        <v>226804</v>
      </c>
      <c r="H172" s="104">
        <v>65135</v>
      </c>
      <c r="I172" s="104">
        <v>39276</v>
      </c>
      <c r="J172" s="104">
        <v>0</v>
      </c>
      <c r="K172" s="104">
        <v>39276</v>
      </c>
      <c r="L172" s="104">
        <v>0</v>
      </c>
      <c r="M172" s="104">
        <v>10892</v>
      </c>
    </row>
    <row r="173" spans="1:13" x14ac:dyDescent="0.15">
      <c r="A173" s="115" t="s">
        <v>553</v>
      </c>
      <c r="B173" t="s">
        <v>214</v>
      </c>
      <c r="C173" t="s">
        <v>554</v>
      </c>
      <c r="D173" s="105">
        <v>1662</v>
      </c>
      <c r="E173" s="105">
        <v>172775</v>
      </c>
      <c r="F173" s="105">
        <v>31369</v>
      </c>
      <c r="G173" s="105">
        <v>172775</v>
      </c>
      <c r="H173" s="105">
        <v>31369</v>
      </c>
      <c r="I173" s="105">
        <v>0</v>
      </c>
      <c r="J173" s="105">
        <v>0</v>
      </c>
      <c r="K173" s="105">
        <v>0</v>
      </c>
      <c r="L173" s="105">
        <v>0</v>
      </c>
      <c r="M173" s="105">
        <v>7295</v>
      </c>
    </row>
    <row r="174" spans="1:13" x14ac:dyDescent="0.15">
      <c r="A174" s="115" t="s">
        <v>555</v>
      </c>
      <c r="B174" t="s">
        <v>214</v>
      </c>
      <c r="C174" t="s">
        <v>556</v>
      </c>
      <c r="D174" s="104">
        <v>1663</v>
      </c>
      <c r="E174" s="104">
        <v>121965</v>
      </c>
      <c r="F174" s="104">
        <v>18486</v>
      </c>
      <c r="G174" s="104">
        <v>119393</v>
      </c>
      <c r="H174" s="104">
        <v>18486</v>
      </c>
      <c r="I174" s="104">
        <v>2572</v>
      </c>
      <c r="J174" s="104">
        <v>0</v>
      </c>
      <c r="K174" s="104">
        <v>2572</v>
      </c>
      <c r="L174" s="104">
        <v>0</v>
      </c>
      <c r="M174" s="104">
        <v>5189</v>
      </c>
    </row>
    <row r="175" spans="1:13" x14ac:dyDescent="0.15">
      <c r="A175" s="115" t="s">
        <v>557</v>
      </c>
      <c r="B175" t="s">
        <v>214</v>
      </c>
      <c r="C175" t="s">
        <v>558</v>
      </c>
      <c r="D175" s="105">
        <v>1664</v>
      </c>
      <c r="E175" s="105">
        <v>153122</v>
      </c>
      <c r="F175" s="105">
        <v>25036</v>
      </c>
      <c r="G175" s="105">
        <v>135594</v>
      </c>
      <c r="H175" s="105">
        <v>25036</v>
      </c>
      <c r="I175" s="105">
        <v>17528</v>
      </c>
      <c r="J175" s="105">
        <v>0</v>
      </c>
      <c r="K175" s="105">
        <v>0</v>
      </c>
      <c r="L175" s="105">
        <v>0</v>
      </c>
      <c r="M175" s="105">
        <v>6457</v>
      </c>
    </row>
    <row r="176" spans="1:13" x14ac:dyDescent="0.15">
      <c r="A176" s="115" t="s">
        <v>559</v>
      </c>
      <c r="B176" t="s">
        <v>214</v>
      </c>
      <c r="C176" t="s">
        <v>560</v>
      </c>
      <c r="D176" s="104">
        <v>1665</v>
      </c>
      <c r="E176" s="104">
        <v>154254</v>
      </c>
      <c r="F176" s="104">
        <v>24748</v>
      </c>
      <c r="G176" s="104">
        <v>122788</v>
      </c>
      <c r="H176" s="104">
        <v>24748</v>
      </c>
      <c r="I176" s="104">
        <v>31466</v>
      </c>
      <c r="J176" s="104">
        <v>0</v>
      </c>
      <c r="K176" s="104">
        <v>31466</v>
      </c>
      <c r="L176" s="104">
        <v>0</v>
      </c>
      <c r="M176" s="104">
        <v>6522</v>
      </c>
    </row>
    <row r="177" spans="1:13" x14ac:dyDescent="0.15">
      <c r="A177" s="115" t="s">
        <v>561</v>
      </c>
      <c r="B177" t="s">
        <v>214</v>
      </c>
      <c r="C177" t="s">
        <v>562</v>
      </c>
      <c r="D177" s="105">
        <v>1667</v>
      </c>
      <c r="E177" s="105">
        <v>66367</v>
      </c>
      <c r="F177" s="105">
        <v>8352</v>
      </c>
      <c r="G177" s="105">
        <v>66367</v>
      </c>
      <c r="H177" s="105">
        <v>8352</v>
      </c>
      <c r="I177" s="105">
        <v>0</v>
      </c>
      <c r="J177" s="105">
        <v>0</v>
      </c>
      <c r="K177" s="105">
        <v>0</v>
      </c>
      <c r="L177" s="105">
        <v>0</v>
      </c>
      <c r="M177" s="105">
        <v>2879</v>
      </c>
    </row>
    <row r="178" spans="1:13" x14ac:dyDescent="0.15">
      <c r="A178" s="115" t="s">
        <v>563</v>
      </c>
      <c r="B178" t="s">
        <v>214</v>
      </c>
      <c r="C178" t="s">
        <v>564</v>
      </c>
      <c r="D178" s="104">
        <v>1668</v>
      </c>
      <c r="E178" s="104">
        <v>154417</v>
      </c>
      <c r="F178" s="104">
        <v>26366</v>
      </c>
      <c r="G178" s="104">
        <v>154417</v>
      </c>
      <c r="H178" s="104">
        <v>26366</v>
      </c>
      <c r="I178" s="104">
        <v>0</v>
      </c>
      <c r="J178" s="104">
        <v>0</v>
      </c>
      <c r="K178" s="104">
        <v>0</v>
      </c>
      <c r="L178" s="104">
        <v>0</v>
      </c>
      <c r="M178" s="104">
        <v>6491</v>
      </c>
    </row>
    <row r="179" spans="1:13" x14ac:dyDescent="0.15">
      <c r="A179" s="115" t="s">
        <v>565</v>
      </c>
      <c r="B179" t="s">
        <v>214</v>
      </c>
      <c r="C179" t="s">
        <v>566</v>
      </c>
      <c r="D179" s="105">
        <v>1691</v>
      </c>
      <c r="E179" s="105">
        <v>233992</v>
      </c>
      <c r="F179" s="105">
        <v>46110</v>
      </c>
      <c r="G179" s="105">
        <v>233992</v>
      </c>
      <c r="H179" s="105">
        <v>46110</v>
      </c>
      <c r="I179" s="105">
        <v>0</v>
      </c>
      <c r="J179" s="105">
        <v>0</v>
      </c>
      <c r="K179" s="105">
        <v>0</v>
      </c>
      <c r="L179" s="105">
        <v>0</v>
      </c>
      <c r="M179" s="105">
        <v>9651</v>
      </c>
    </row>
    <row r="180" spans="1:13" x14ac:dyDescent="0.15">
      <c r="A180" s="115" t="s">
        <v>567</v>
      </c>
      <c r="B180" t="s">
        <v>214</v>
      </c>
      <c r="C180" t="s">
        <v>568</v>
      </c>
      <c r="D180" s="104">
        <v>1692</v>
      </c>
      <c r="E180" s="104">
        <v>333907</v>
      </c>
      <c r="F180" s="104">
        <v>74596</v>
      </c>
      <c r="G180" s="104">
        <v>84240</v>
      </c>
      <c r="H180" s="104">
        <v>20139</v>
      </c>
      <c r="I180" s="104">
        <v>249667</v>
      </c>
      <c r="J180" s="104">
        <v>54457</v>
      </c>
      <c r="K180" s="104">
        <v>54865</v>
      </c>
      <c r="L180" s="104">
        <v>28223</v>
      </c>
      <c r="M180" s="104">
        <v>13514</v>
      </c>
    </row>
    <row r="181" spans="1:13" x14ac:dyDescent="0.15">
      <c r="A181" s="115" t="s">
        <v>569</v>
      </c>
      <c r="B181" t="s">
        <v>214</v>
      </c>
      <c r="C181" t="s">
        <v>570</v>
      </c>
      <c r="D181" s="105">
        <v>1693</v>
      </c>
      <c r="E181" s="105">
        <v>118540</v>
      </c>
      <c r="F181" s="105">
        <v>17890</v>
      </c>
      <c r="G181" s="105">
        <v>118540</v>
      </c>
      <c r="H181" s="105">
        <v>17890</v>
      </c>
      <c r="I181" s="105">
        <v>0</v>
      </c>
      <c r="J181" s="105">
        <v>0</v>
      </c>
      <c r="K181" s="105">
        <v>0</v>
      </c>
      <c r="L181" s="105">
        <v>0</v>
      </c>
      <c r="M181" s="105">
        <v>5059</v>
      </c>
    </row>
    <row r="182" spans="1:13" x14ac:dyDescent="0.15">
      <c r="A182" s="115" t="s">
        <v>571</v>
      </c>
      <c r="B182" t="s">
        <v>214</v>
      </c>
      <c r="C182" t="s">
        <v>572</v>
      </c>
      <c r="D182" s="104">
        <v>1694</v>
      </c>
      <c r="E182" s="104">
        <v>116481</v>
      </c>
      <c r="F182" s="104">
        <v>15933</v>
      </c>
      <c r="G182" s="104">
        <v>102133</v>
      </c>
      <c r="H182" s="104">
        <v>15933</v>
      </c>
      <c r="I182" s="104">
        <v>14348</v>
      </c>
      <c r="J182" s="104">
        <v>0</v>
      </c>
      <c r="K182" s="104">
        <v>0</v>
      </c>
      <c r="L182" s="104">
        <v>0</v>
      </c>
      <c r="M182" s="104">
        <v>5002</v>
      </c>
    </row>
    <row r="183" spans="1:13" x14ac:dyDescent="0.15">
      <c r="A183" s="115" t="s">
        <v>573</v>
      </c>
      <c r="B183" t="s">
        <v>574</v>
      </c>
      <c r="C183">
        <v>0</v>
      </c>
      <c r="D183" s="105">
        <v>2000</v>
      </c>
      <c r="E183" s="105">
        <v>17598800</v>
      </c>
      <c r="F183" s="105">
        <v>0</v>
      </c>
      <c r="G183" s="105">
        <v>11269800</v>
      </c>
      <c r="H183" s="105">
        <v>0</v>
      </c>
      <c r="I183" s="105">
        <v>6329000</v>
      </c>
      <c r="J183" s="105">
        <v>0</v>
      </c>
      <c r="K183" s="105">
        <v>603738</v>
      </c>
      <c r="L183" s="105">
        <v>0</v>
      </c>
      <c r="M183" s="105">
        <v>905036</v>
      </c>
    </row>
    <row r="184" spans="1:13" x14ac:dyDescent="0.15">
      <c r="A184" s="115" t="s">
        <v>575</v>
      </c>
      <c r="B184" t="s">
        <v>574</v>
      </c>
      <c r="C184" t="s">
        <v>576</v>
      </c>
      <c r="D184" s="104">
        <v>2201</v>
      </c>
      <c r="E184" s="104">
        <v>2894186</v>
      </c>
      <c r="F184" s="104">
        <v>917049</v>
      </c>
      <c r="G184" s="104">
        <v>2599459</v>
      </c>
      <c r="H184" s="104">
        <v>917049</v>
      </c>
      <c r="I184" s="104">
        <v>294727</v>
      </c>
      <c r="J184" s="104">
        <v>0</v>
      </c>
      <c r="K184" s="104">
        <v>0</v>
      </c>
      <c r="L184" s="104">
        <v>0</v>
      </c>
      <c r="M184" s="104">
        <v>120770</v>
      </c>
    </row>
    <row r="185" spans="1:13" x14ac:dyDescent="0.15">
      <c r="A185" s="115" t="s">
        <v>577</v>
      </c>
      <c r="B185" t="s">
        <v>574</v>
      </c>
      <c r="C185" t="s">
        <v>578</v>
      </c>
      <c r="D185" s="105">
        <v>2202</v>
      </c>
      <c r="E185" s="105">
        <v>2011436</v>
      </c>
      <c r="F185" s="105">
        <v>576853</v>
      </c>
      <c r="G185" s="105">
        <v>1785426</v>
      </c>
      <c r="H185" s="105">
        <v>576853</v>
      </c>
      <c r="I185" s="105">
        <v>226010</v>
      </c>
      <c r="J185" s="105">
        <v>0</v>
      </c>
      <c r="K185" s="105">
        <v>0</v>
      </c>
      <c r="L185" s="105">
        <v>0</v>
      </c>
      <c r="M185" s="105">
        <v>83338</v>
      </c>
    </row>
    <row r="186" spans="1:13" x14ac:dyDescent="0.15">
      <c r="A186" s="115" t="s">
        <v>579</v>
      </c>
      <c r="B186" t="s">
        <v>574</v>
      </c>
      <c r="C186" t="s">
        <v>580</v>
      </c>
      <c r="D186" s="104">
        <v>2203</v>
      </c>
      <c r="E186" s="104">
        <v>2280895</v>
      </c>
      <c r="F186" s="104">
        <v>742712</v>
      </c>
      <c r="G186" s="104">
        <v>1894000</v>
      </c>
      <c r="H186" s="104">
        <v>742712</v>
      </c>
      <c r="I186" s="104">
        <v>386895</v>
      </c>
      <c r="J186" s="104">
        <v>0</v>
      </c>
      <c r="K186" s="104">
        <v>165852</v>
      </c>
      <c r="L186" s="104">
        <v>0</v>
      </c>
      <c r="M186" s="104">
        <v>94659</v>
      </c>
    </row>
    <row r="187" spans="1:13" x14ac:dyDescent="0.15">
      <c r="A187" s="115" t="s">
        <v>581</v>
      </c>
      <c r="B187" t="s">
        <v>574</v>
      </c>
      <c r="C187" t="s">
        <v>582</v>
      </c>
      <c r="D187" s="105">
        <v>2204</v>
      </c>
      <c r="E187" s="105">
        <v>447392</v>
      </c>
      <c r="F187" s="105">
        <v>112815</v>
      </c>
      <c r="G187" s="105">
        <v>447392</v>
      </c>
      <c r="H187" s="105">
        <v>112815</v>
      </c>
      <c r="I187" s="105">
        <v>0</v>
      </c>
      <c r="J187" s="105">
        <v>0</v>
      </c>
      <c r="K187" s="105">
        <v>0</v>
      </c>
      <c r="L187" s="105">
        <v>0</v>
      </c>
      <c r="M187" s="105">
        <v>18598</v>
      </c>
    </row>
    <row r="188" spans="1:13" x14ac:dyDescent="0.15">
      <c r="A188" s="115" t="s">
        <v>583</v>
      </c>
      <c r="B188" t="s">
        <v>574</v>
      </c>
      <c r="C188" t="s">
        <v>584</v>
      </c>
      <c r="D188" s="104">
        <v>2205</v>
      </c>
      <c r="E188" s="104">
        <v>742729</v>
      </c>
      <c r="F188" s="104">
        <v>181744</v>
      </c>
      <c r="G188" s="104">
        <v>742729</v>
      </c>
      <c r="H188" s="104">
        <v>181744</v>
      </c>
      <c r="I188" s="104">
        <v>0</v>
      </c>
      <c r="J188" s="104">
        <v>0</v>
      </c>
      <c r="K188" s="104">
        <v>0</v>
      </c>
      <c r="L188" s="104">
        <v>0</v>
      </c>
      <c r="M188" s="104">
        <v>31534</v>
      </c>
    </row>
    <row r="189" spans="1:13" x14ac:dyDescent="0.15">
      <c r="A189" s="115" t="s">
        <v>585</v>
      </c>
      <c r="B189" t="s">
        <v>574</v>
      </c>
      <c r="C189" t="s">
        <v>586</v>
      </c>
      <c r="D189" s="105">
        <v>2206</v>
      </c>
      <c r="E189" s="105">
        <v>802222</v>
      </c>
      <c r="F189" s="105">
        <v>211692</v>
      </c>
      <c r="G189" s="105">
        <v>699222</v>
      </c>
      <c r="H189" s="105">
        <v>211692</v>
      </c>
      <c r="I189" s="105">
        <v>103000</v>
      </c>
      <c r="J189" s="105">
        <v>0</v>
      </c>
      <c r="K189" s="105">
        <v>103000</v>
      </c>
      <c r="L189" s="105">
        <v>0</v>
      </c>
      <c r="M189" s="105">
        <v>33295</v>
      </c>
    </row>
    <row r="190" spans="1:13" x14ac:dyDescent="0.15">
      <c r="A190" s="115" t="s">
        <v>587</v>
      </c>
      <c r="B190" t="s">
        <v>574</v>
      </c>
      <c r="C190" t="s">
        <v>588</v>
      </c>
      <c r="D190" s="104">
        <v>2207</v>
      </c>
      <c r="E190" s="104">
        <v>453119</v>
      </c>
      <c r="F190" s="104">
        <v>130470</v>
      </c>
      <c r="G190" s="104">
        <v>453119</v>
      </c>
      <c r="H190" s="104">
        <v>130470</v>
      </c>
      <c r="I190" s="104">
        <v>0</v>
      </c>
      <c r="J190" s="104">
        <v>0</v>
      </c>
      <c r="K190" s="104">
        <v>0</v>
      </c>
      <c r="L190" s="104">
        <v>0</v>
      </c>
      <c r="M190" s="104">
        <v>19108</v>
      </c>
    </row>
    <row r="191" spans="1:13" x14ac:dyDescent="0.15">
      <c r="A191" s="115" t="s">
        <v>589</v>
      </c>
      <c r="B191" t="s">
        <v>574</v>
      </c>
      <c r="C191" t="s">
        <v>590</v>
      </c>
      <c r="D191" s="105">
        <v>2208</v>
      </c>
      <c r="E191" s="105">
        <v>691176</v>
      </c>
      <c r="F191" s="105">
        <v>189039</v>
      </c>
      <c r="G191" s="105">
        <v>438237</v>
      </c>
      <c r="H191" s="105">
        <v>189039</v>
      </c>
      <c r="I191" s="105">
        <v>252939</v>
      </c>
      <c r="J191" s="105">
        <v>0</v>
      </c>
      <c r="K191" s="105">
        <v>0</v>
      </c>
      <c r="L191" s="105">
        <v>0</v>
      </c>
      <c r="M191" s="105">
        <v>29596</v>
      </c>
    </row>
    <row r="192" spans="1:13" x14ac:dyDescent="0.15">
      <c r="A192" s="115" t="s">
        <v>591</v>
      </c>
      <c r="B192" t="s">
        <v>574</v>
      </c>
      <c r="C192" t="s">
        <v>592</v>
      </c>
      <c r="D192" s="104">
        <v>2209</v>
      </c>
      <c r="E192" s="104">
        <v>445692</v>
      </c>
      <c r="F192" s="104">
        <v>114288</v>
      </c>
      <c r="G192" s="104">
        <v>445692</v>
      </c>
      <c r="H192" s="104">
        <v>114288</v>
      </c>
      <c r="I192" s="104">
        <v>0</v>
      </c>
      <c r="J192" s="104">
        <v>0</v>
      </c>
      <c r="K192" s="104">
        <v>0</v>
      </c>
      <c r="L192" s="104">
        <v>0</v>
      </c>
      <c r="M192" s="104">
        <v>19219</v>
      </c>
    </row>
    <row r="193" spans="1:13" x14ac:dyDescent="0.15">
      <c r="A193" s="115" t="s">
        <v>593</v>
      </c>
      <c r="B193" t="s">
        <v>574</v>
      </c>
      <c r="C193" t="s">
        <v>594</v>
      </c>
      <c r="D193" s="105">
        <v>2210</v>
      </c>
      <c r="E193" s="105">
        <v>432840</v>
      </c>
      <c r="F193" s="105">
        <v>113036</v>
      </c>
      <c r="G193" s="105">
        <v>432840</v>
      </c>
      <c r="H193" s="105">
        <v>113036</v>
      </c>
      <c r="I193" s="105">
        <v>0</v>
      </c>
      <c r="J193" s="105">
        <v>0</v>
      </c>
      <c r="K193" s="105">
        <v>0</v>
      </c>
      <c r="L193" s="105">
        <v>0</v>
      </c>
      <c r="M193" s="105">
        <v>17902</v>
      </c>
    </row>
    <row r="194" spans="1:13" x14ac:dyDescent="0.15">
      <c r="A194" s="115" t="s">
        <v>595</v>
      </c>
      <c r="B194" t="s">
        <v>574</v>
      </c>
      <c r="C194" t="s">
        <v>596</v>
      </c>
      <c r="D194" s="104">
        <v>2301</v>
      </c>
      <c r="E194" s="104">
        <v>185478</v>
      </c>
      <c r="F194" s="104">
        <v>38960</v>
      </c>
      <c r="G194" s="104">
        <v>96300</v>
      </c>
      <c r="H194" s="104">
        <v>38960</v>
      </c>
      <c r="I194" s="104">
        <v>89178</v>
      </c>
      <c r="J194" s="104">
        <v>0</v>
      </c>
      <c r="K194" s="104">
        <v>89178</v>
      </c>
      <c r="L194" s="104">
        <v>0</v>
      </c>
      <c r="M194" s="104">
        <v>7880</v>
      </c>
    </row>
    <row r="195" spans="1:13" x14ac:dyDescent="0.15">
      <c r="A195" s="115" t="s">
        <v>597</v>
      </c>
      <c r="B195" t="s">
        <v>574</v>
      </c>
      <c r="C195" t="s">
        <v>598</v>
      </c>
      <c r="D195" s="105">
        <v>2303</v>
      </c>
      <c r="E195" s="105">
        <v>62312</v>
      </c>
      <c r="F195" s="105">
        <v>8214</v>
      </c>
      <c r="G195" s="105">
        <v>62312</v>
      </c>
      <c r="H195" s="105">
        <v>8214</v>
      </c>
      <c r="I195" s="105">
        <v>0</v>
      </c>
      <c r="J195" s="105">
        <v>0</v>
      </c>
      <c r="K195" s="105">
        <v>0</v>
      </c>
      <c r="L195" s="105">
        <v>0</v>
      </c>
      <c r="M195" s="105">
        <v>2755</v>
      </c>
    </row>
    <row r="196" spans="1:13" x14ac:dyDescent="0.15">
      <c r="A196" s="115" t="s">
        <v>599</v>
      </c>
      <c r="B196" t="s">
        <v>574</v>
      </c>
      <c r="C196" t="s">
        <v>600</v>
      </c>
      <c r="D196" s="104">
        <v>2304</v>
      </c>
      <c r="E196" s="104">
        <v>64564</v>
      </c>
      <c r="F196" s="104">
        <v>9831</v>
      </c>
      <c r="G196" s="104">
        <v>32543</v>
      </c>
      <c r="H196" s="104">
        <v>800</v>
      </c>
      <c r="I196" s="104">
        <v>32021</v>
      </c>
      <c r="J196" s="104">
        <v>9031</v>
      </c>
      <c r="K196" s="104">
        <v>31021</v>
      </c>
      <c r="L196" s="104">
        <v>9031</v>
      </c>
      <c r="M196" s="104">
        <v>2823</v>
      </c>
    </row>
    <row r="197" spans="1:13" x14ac:dyDescent="0.15">
      <c r="A197" s="115" t="s">
        <v>601</v>
      </c>
      <c r="B197" t="s">
        <v>574</v>
      </c>
      <c r="C197" t="s">
        <v>602</v>
      </c>
      <c r="D197" s="105">
        <v>2307</v>
      </c>
      <c r="E197" s="105">
        <v>125474</v>
      </c>
      <c r="F197" s="105">
        <v>19473</v>
      </c>
      <c r="G197" s="105">
        <v>19540</v>
      </c>
      <c r="H197" s="105">
        <v>0</v>
      </c>
      <c r="I197" s="105">
        <v>105934</v>
      </c>
      <c r="J197" s="105">
        <v>19473</v>
      </c>
      <c r="K197" s="105">
        <v>105934</v>
      </c>
      <c r="L197" s="105">
        <v>19473</v>
      </c>
      <c r="M197" s="105">
        <v>5479</v>
      </c>
    </row>
    <row r="198" spans="1:13" x14ac:dyDescent="0.15">
      <c r="A198" s="115" t="s">
        <v>603</v>
      </c>
      <c r="B198" t="s">
        <v>574</v>
      </c>
      <c r="C198" t="s">
        <v>604</v>
      </c>
      <c r="D198" s="104">
        <v>2321</v>
      </c>
      <c r="E198" s="104">
        <v>176420</v>
      </c>
      <c r="F198" s="104">
        <v>33137</v>
      </c>
      <c r="G198" s="104">
        <v>176420</v>
      </c>
      <c r="H198" s="104">
        <v>33137</v>
      </c>
      <c r="I198" s="104">
        <v>0</v>
      </c>
      <c r="J198" s="104">
        <v>0</v>
      </c>
      <c r="K198" s="104">
        <v>0</v>
      </c>
      <c r="L198" s="104">
        <v>0</v>
      </c>
      <c r="M198" s="104">
        <v>7704</v>
      </c>
    </row>
    <row r="199" spans="1:13" x14ac:dyDescent="0.15">
      <c r="A199" s="115" t="s">
        <v>605</v>
      </c>
      <c r="B199" t="s">
        <v>574</v>
      </c>
      <c r="C199" t="s">
        <v>606</v>
      </c>
      <c r="D199" s="105">
        <v>2323</v>
      </c>
      <c r="E199" s="105">
        <v>160208</v>
      </c>
      <c r="F199" s="105">
        <v>28888</v>
      </c>
      <c r="G199" s="105">
        <v>160208</v>
      </c>
      <c r="H199" s="105">
        <v>28888</v>
      </c>
      <c r="I199" s="105">
        <v>0</v>
      </c>
      <c r="J199" s="105">
        <v>0</v>
      </c>
      <c r="K199" s="105">
        <v>0</v>
      </c>
      <c r="L199" s="105">
        <v>0</v>
      </c>
      <c r="M199" s="105">
        <v>7019</v>
      </c>
    </row>
    <row r="200" spans="1:13" x14ac:dyDescent="0.15">
      <c r="A200" s="115" t="s">
        <v>607</v>
      </c>
      <c r="B200" t="s">
        <v>574</v>
      </c>
      <c r="C200" t="s">
        <v>608</v>
      </c>
      <c r="D200" s="104">
        <v>2343</v>
      </c>
      <c r="E200" s="104">
        <v>42165</v>
      </c>
      <c r="F200" s="104">
        <v>5159</v>
      </c>
      <c r="G200" s="104">
        <v>42165</v>
      </c>
      <c r="H200" s="104">
        <v>5159</v>
      </c>
      <c r="I200" s="104">
        <v>0</v>
      </c>
      <c r="J200" s="104">
        <v>0</v>
      </c>
      <c r="K200" s="104">
        <v>0</v>
      </c>
      <c r="L200" s="104">
        <v>0</v>
      </c>
      <c r="M200" s="104">
        <v>1873</v>
      </c>
    </row>
    <row r="201" spans="1:13" x14ac:dyDescent="0.15">
      <c r="A201" s="115" t="s">
        <v>609</v>
      </c>
      <c r="B201" t="s">
        <v>574</v>
      </c>
      <c r="C201" t="s">
        <v>610</v>
      </c>
      <c r="D201" s="105">
        <v>2361</v>
      </c>
      <c r="E201" s="105">
        <v>217245</v>
      </c>
      <c r="F201" s="105">
        <v>53990</v>
      </c>
      <c r="G201" s="105">
        <v>217245</v>
      </c>
      <c r="H201" s="105">
        <v>53990</v>
      </c>
      <c r="I201" s="105">
        <v>0</v>
      </c>
      <c r="J201" s="105">
        <v>0</v>
      </c>
      <c r="K201" s="105">
        <v>0</v>
      </c>
      <c r="L201" s="105">
        <v>0</v>
      </c>
      <c r="M201" s="105">
        <v>9046</v>
      </c>
    </row>
    <row r="202" spans="1:13" x14ac:dyDescent="0.15">
      <c r="A202" s="115" t="s">
        <v>611</v>
      </c>
      <c r="B202" t="s">
        <v>574</v>
      </c>
      <c r="C202" t="s">
        <v>612</v>
      </c>
      <c r="D202" s="104">
        <v>2362</v>
      </c>
      <c r="E202" s="104">
        <v>166525</v>
      </c>
      <c r="F202" s="104">
        <v>32190</v>
      </c>
      <c r="G202" s="104">
        <v>166525</v>
      </c>
      <c r="H202" s="104">
        <v>32190</v>
      </c>
      <c r="I202" s="104">
        <v>0</v>
      </c>
      <c r="J202" s="104">
        <v>0</v>
      </c>
      <c r="K202" s="104">
        <v>0</v>
      </c>
      <c r="L202" s="104">
        <v>0</v>
      </c>
      <c r="M202" s="104">
        <v>7137</v>
      </c>
    </row>
    <row r="203" spans="1:13" x14ac:dyDescent="0.15">
      <c r="A203" s="115" t="s">
        <v>613</v>
      </c>
      <c r="B203" t="s">
        <v>574</v>
      </c>
      <c r="C203" t="s">
        <v>614</v>
      </c>
      <c r="D203" s="105">
        <v>2367</v>
      </c>
      <c r="E203" s="105">
        <v>142174</v>
      </c>
      <c r="F203" s="105">
        <v>28013</v>
      </c>
      <c r="G203" s="105">
        <v>106177</v>
      </c>
      <c r="H203" s="105">
        <v>28013</v>
      </c>
      <c r="I203" s="105">
        <v>35997</v>
      </c>
      <c r="J203" s="105">
        <v>0</v>
      </c>
      <c r="K203" s="105">
        <v>35997</v>
      </c>
      <c r="L203" s="105">
        <v>0</v>
      </c>
      <c r="M203" s="105">
        <v>6080</v>
      </c>
    </row>
    <row r="204" spans="1:13" x14ac:dyDescent="0.15">
      <c r="A204" s="115" t="s">
        <v>615</v>
      </c>
      <c r="B204" t="s">
        <v>574</v>
      </c>
      <c r="C204" t="s">
        <v>616</v>
      </c>
      <c r="D204" s="104">
        <v>2381</v>
      </c>
      <c r="E204" s="104">
        <v>210152</v>
      </c>
      <c r="F204" s="104">
        <v>46576</v>
      </c>
      <c r="G204" s="104">
        <v>210152</v>
      </c>
      <c r="H204" s="104">
        <v>46576</v>
      </c>
      <c r="I204" s="104">
        <v>0</v>
      </c>
      <c r="J204" s="104">
        <v>0</v>
      </c>
      <c r="K204" s="104">
        <v>0</v>
      </c>
      <c r="L204" s="104">
        <v>0</v>
      </c>
      <c r="M204" s="104">
        <v>8998</v>
      </c>
    </row>
    <row r="205" spans="1:13" x14ac:dyDescent="0.15">
      <c r="A205" s="115" t="s">
        <v>617</v>
      </c>
      <c r="B205" t="s">
        <v>574</v>
      </c>
      <c r="C205" t="s">
        <v>618</v>
      </c>
      <c r="D205" s="105">
        <v>2384</v>
      </c>
      <c r="E205" s="105">
        <v>202261</v>
      </c>
      <c r="F205" s="105">
        <v>44321</v>
      </c>
      <c r="G205" s="105">
        <v>97261</v>
      </c>
      <c r="H205" s="105">
        <v>44321</v>
      </c>
      <c r="I205" s="105">
        <v>105000</v>
      </c>
      <c r="J205" s="105">
        <v>0</v>
      </c>
      <c r="K205" s="105">
        <v>105000</v>
      </c>
      <c r="L205" s="105">
        <v>0</v>
      </c>
      <c r="M205" s="105">
        <v>8552</v>
      </c>
    </row>
    <row r="206" spans="1:13" x14ac:dyDescent="0.15">
      <c r="A206" s="115" t="s">
        <v>619</v>
      </c>
      <c r="B206" t="s">
        <v>574</v>
      </c>
      <c r="C206" t="s">
        <v>620</v>
      </c>
      <c r="D206" s="104">
        <v>2387</v>
      </c>
      <c r="E206" s="104">
        <v>187904</v>
      </c>
      <c r="F206" s="104">
        <v>36926</v>
      </c>
      <c r="G206" s="104">
        <v>122904</v>
      </c>
      <c r="H206" s="104">
        <v>36926</v>
      </c>
      <c r="I206" s="104">
        <v>65000</v>
      </c>
      <c r="J206" s="104">
        <v>0</v>
      </c>
      <c r="K206" s="104">
        <v>65000</v>
      </c>
      <c r="L206" s="104">
        <v>0</v>
      </c>
      <c r="M206" s="104">
        <v>8041</v>
      </c>
    </row>
    <row r="207" spans="1:13" x14ac:dyDescent="0.15">
      <c r="A207" s="115" t="s">
        <v>621</v>
      </c>
      <c r="B207" t="s">
        <v>574</v>
      </c>
      <c r="C207" t="s">
        <v>622</v>
      </c>
      <c r="D207" s="105">
        <v>2401</v>
      </c>
      <c r="E207" s="105">
        <v>199012</v>
      </c>
      <c r="F207" s="105">
        <v>43782</v>
      </c>
      <c r="G207" s="105">
        <v>199012</v>
      </c>
      <c r="H207" s="105">
        <v>43782</v>
      </c>
      <c r="I207" s="105">
        <v>0</v>
      </c>
      <c r="J207" s="105">
        <v>0</v>
      </c>
      <c r="K207" s="105">
        <v>0</v>
      </c>
      <c r="L207" s="105">
        <v>0</v>
      </c>
      <c r="M207" s="105">
        <v>8692</v>
      </c>
    </row>
    <row r="208" spans="1:13" x14ac:dyDescent="0.15">
      <c r="A208" s="115" t="s">
        <v>623</v>
      </c>
      <c r="B208" t="s">
        <v>574</v>
      </c>
      <c r="C208" t="s">
        <v>624</v>
      </c>
      <c r="D208" s="104">
        <v>2402</v>
      </c>
      <c r="E208" s="104">
        <v>223136</v>
      </c>
      <c r="F208" s="104">
        <v>48660</v>
      </c>
      <c r="G208" s="104">
        <v>223136</v>
      </c>
      <c r="H208" s="104">
        <v>48660</v>
      </c>
      <c r="I208" s="104">
        <v>0</v>
      </c>
      <c r="J208" s="104">
        <v>0</v>
      </c>
      <c r="K208" s="104">
        <v>0</v>
      </c>
      <c r="L208" s="104">
        <v>0</v>
      </c>
      <c r="M208" s="104">
        <v>9465</v>
      </c>
    </row>
    <row r="209" spans="1:13" x14ac:dyDescent="0.15">
      <c r="A209" s="115" t="s">
        <v>625</v>
      </c>
      <c r="B209" t="s">
        <v>574</v>
      </c>
      <c r="C209" t="s">
        <v>626</v>
      </c>
      <c r="D209" s="105">
        <v>2405</v>
      </c>
      <c r="E209" s="105">
        <v>152191</v>
      </c>
      <c r="F209" s="105">
        <v>38643</v>
      </c>
      <c r="G209" s="105">
        <v>152191</v>
      </c>
      <c r="H209" s="105">
        <v>38643</v>
      </c>
      <c r="I209" s="105">
        <v>0</v>
      </c>
      <c r="J209" s="105">
        <v>0</v>
      </c>
      <c r="K209" s="105">
        <v>0</v>
      </c>
      <c r="L209" s="105">
        <v>0</v>
      </c>
      <c r="M209" s="105">
        <v>6392</v>
      </c>
    </row>
    <row r="210" spans="1:13" x14ac:dyDescent="0.15">
      <c r="A210" s="115" t="s">
        <v>627</v>
      </c>
      <c r="B210" t="s">
        <v>574</v>
      </c>
      <c r="C210" t="s">
        <v>628</v>
      </c>
      <c r="D210" s="104">
        <v>2406</v>
      </c>
      <c r="E210" s="104">
        <v>92224</v>
      </c>
      <c r="F210" s="104">
        <v>13682</v>
      </c>
      <c r="G210" s="104">
        <v>92224</v>
      </c>
      <c r="H210" s="104">
        <v>13682</v>
      </c>
      <c r="I210" s="104">
        <v>0</v>
      </c>
      <c r="J210" s="104">
        <v>0</v>
      </c>
      <c r="K210" s="104">
        <v>0</v>
      </c>
      <c r="L210" s="104">
        <v>0</v>
      </c>
      <c r="M210" s="104">
        <v>4024</v>
      </c>
    </row>
    <row r="211" spans="1:13" x14ac:dyDescent="0.15">
      <c r="A211" s="115" t="s">
        <v>629</v>
      </c>
      <c r="B211" t="s">
        <v>574</v>
      </c>
      <c r="C211" t="s">
        <v>630</v>
      </c>
      <c r="D211" s="105">
        <v>2408</v>
      </c>
      <c r="E211" s="105">
        <v>258638</v>
      </c>
      <c r="F211" s="105">
        <v>61811</v>
      </c>
      <c r="G211" s="105">
        <v>258638</v>
      </c>
      <c r="H211" s="105">
        <v>61811</v>
      </c>
      <c r="I211" s="105">
        <v>0</v>
      </c>
      <c r="J211" s="105">
        <v>0</v>
      </c>
      <c r="K211" s="105">
        <v>0</v>
      </c>
      <c r="L211" s="105">
        <v>0</v>
      </c>
      <c r="M211" s="105">
        <v>10988</v>
      </c>
    </row>
    <row r="212" spans="1:13" x14ac:dyDescent="0.15">
      <c r="A212" s="115" t="s">
        <v>631</v>
      </c>
      <c r="B212" t="s">
        <v>574</v>
      </c>
      <c r="C212" t="s">
        <v>632</v>
      </c>
      <c r="D212" s="104">
        <v>2411</v>
      </c>
      <c r="E212" s="104">
        <v>62541</v>
      </c>
      <c r="F212" s="104">
        <v>23256</v>
      </c>
      <c r="G212" s="104">
        <v>62541</v>
      </c>
      <c r="H212" s="104">
        <v>23256</v>
      </c>
      <c r="I212" s="104">
        <v>0</v>
      </c>
      <c r="J212" s="104">
        <v>0</v>
      </c>
      <c r="K212" s="104">
        <v>0</v>
      </c>
      <c r="L212" s="104">
        <v>0</v>
      </c>
      <c r="M212" s="104">
        <v>2468</v>
      </c>
    </row>
    <row r="213" spans="1:13" x14ac:dyDescent="0.15">
      <c r="A213" s="115" t="s">
        <v>633</v>
      </c>
      <c r="B213" t="s">
        <v>574</v>
      </c>
      <c r="C213" t="s">
        <v>634</v>
      </c>
      <c r="D213" s="105">
        <v>2412</v>
      </c>
      <c r="E213" s="105">
        <v>297106</v>
      </c>
      <c r="F213" s="105">
        <v>89514</v>
      </c>
      <c r="G213" s="105">
        <v>297106</v>
      </c>
      <c r="H213" s="105">
        <v>89514</v>
      </c>
      <c r="I213" s="105">
        <v>0</v>
      </c>
      <c r="J213" s="105">
        <v>0</v>
      </c>
      <c r="K213" s="105">
        <v>0</v>
      </c>
      <c r="L213" s="105">
        <v>0</v>
      </c>
      <c r="M213" s="105">
        <v>12515</v>
      </c>
    </row>
    <row r="214" spans="1:13" x14ac:dyDescent="0.15">
      <c r="A214" s="115" t="s">
        <v>635</v>
      </c>
      <c r="B214" t="s">
        <v>574</v>
      </c>
      <c r="C214" t="s">
        <v>636</v>
      </c>
      <c r="D214" s="104">
        <v>2423</v>
      </c>
      <c r="E214" s="104">
        <v>109090</v>
      </c>
      <c r="F214" s="104">
        <v>15981</v>
      </c>
      <c r="G214" s="104">
        <v>65978</v>
      </c>
      <c r="H214" s="104">
        <v>15981</v>
      </c>
      <c r="I214" s="104">
        <v>43112</v>
      </c>
      <c r="J214" s="104">
        <v>0</v>
      </c>
      <c r="K214" s="104">
        <v>0</v>
      </c>
      <c r="L214" s="104">
        <v>0</v>
      </c>
      <c r="M214" s="104">
        <v>4812</v>
      </c>
    </row>
    <row r="215" spans="1:13" x14ac:dyDescent="0.15">
      <c r="A215" s="115" t="s">
        <v>637</v>
      </c>
      <c r="B215" t="s">
        <v>574</v>
      </c>
      <c r="C215" t="s">
        <v>638</v>
      </c>
      <c r="D215" s="105">
        <v>2424</v>
      </c>
      <c r="E215" s="105">
        <v>92329</v>
      </c>
      <c r="F215" s="105">
        <v>15412</v>
      </c>
      <c r="G215" s="105">
        <v>92329</v>
      </c>
      <c r="H215" s="105">
        <v>15412</v>
      </c>
      <c r="I215" s="105">
        <v>0</v>
      </c>
      <c r="J215" s="105">
        <v>0</v>
      </c>
      <c r="K215" s="105">
        <v>0</v>
      </c>
      <c r="L215" s="105">
        <v>0</v>
      </c>
      <c r="M215" s="105">
        <v>4011</v>
      </c>
    </row>
    <row r="216" spans="1:13" x14ac:dyDescent="0.15">
      <c r="A216" s="115" t="s">
        <v>639</v>
      </c>
      <c r="B216" t="s">
        <v>574</v>
      </c>
      <c r="C216" t="s">
        <v>640</v>
      </c>
      <c r="D216" s="104">
        <v>2425</v>
      </c>
      <c r="E216" s="104">
        <v>49713</v>
      </c>
      <c r="F216" s="104">
        <v>6050</v>
      </c>
      <c r="G216" s="104">
        <v>31713</v>
      </c>
      <c r="H216" s="104">
        <v>6050</v>
      </c>
      <c r="I216" s="104">
        <v>18000</v>
      </c>
      <c r="J216" s="104">
        <v>0</v>
      </c>
      <c r="K216" s="104">
        <v>18000</v>
      </c>
      <c r="L216" s="104">
        <v>0</v>
      </c>
      <c r="M216" s="104">
        <v>2209</v>
      </c>
    </row>
    <row r="217" spans="1:13" x14ac:dyDescent="0.15">
      <c r="A217" s="115" t="s">
        <v>641</v>
      </c>
      <c r="B217" t="s">
        <v>574</v>
      </c>
      <c r="C217" t="s">
        <v>642</v>
      </c>
      <c r="D217" s="105">
        <v>2426</v>
      </c>
      <c r="E217" s="105">
        <v>54025</v>
      </c>
      <c r="F217" s="105">
        <v>6612</v>
      </c>
      <c r="G217" s="105">
        <v>54025</v>
      </c>
      <c r="H217" s="105">
        <v>6612</v>
      </c>
      <c r="I217" s="105">
        <v>0</v>
      </c>
      <c r="J217" s="105">
        <v>0</v>
      </c>
      <c r="K217" s="105">
        <v>0</v>
      </c>
      <c r="L217" s="105">
        <v>0</v>
      </c>
      <c r="M217" s="105">
        <v>2400</v>
      </c>
    </row>
    <row r="218" spans="1:13" x14ac:dyDescent="0.15">
      <c r="A218" s="115" t="s">
        <v>643</v>
      </c>
      <c r="B218" t="s">
        <v>574</v>
      </c>
      <c r="C218" t="s">
        <v>644</v>
      </c>
      <c r="D218" s="104">
        <v>2441</v>
      </c>
      <c r="E218" s="104">
        <v>177542</v>
      </c>
      <c r="F218" s="104">
        <v>33678</v>
      </c>
      <c r="G218" s="104">
        <v>92645</v>
      </c>
      <c r="H218" s="104">
        <v>33678</v>
      </c>
      <c r="I218" s="104">
        <v>84897</v>
      </c>
      <c r="J218" s="104">
        <v>0</v>
      </c>
      <c r="K218" s="104">
        <v>7400</v>
      </c>
      <c r="L218" s="104">
        <v>0</v>
      </c>
      <c r="M218" s="104">
        <v>7626</v>
      </c>
    </row>
    <row r="219" spans="1:13" x14ac:dyDescent="0.15">
      <c r="A219" s="115" t="s">
        <v>645</v>
      </c>
      <c r="B219" t="s">
        <v>574</v>
      </c>
      <c r="C219" t="s">
        <v>646</v>
      </c>
      <c r="D219" s="105">
        <v>2442</v>
      </c>
      <c r="E219" s="105">
        <v>257506</v>
      </c>
      <c r="F219" s="105">
        <v>59705</v>
      </c>
      <c r="G219" s="105">
        <v>101793</v>
      </c>
      <c r="H219" s="105">
        <v>59705</v>
      </c>
      <c r="I219" s="105">
        <v>155713</v>
      </c>
      <c r="J219" s="105">
        <v>0</v>
      </c>
      <c r="K219" s="105">
        <v>155713</v>
      </c>
      <c r="L219" s="105">
        <v>0</v>
      </c>
      <c r="M219" s="105">
        <v>10817</v>
      </c>
    </row>
    <row r="220" spans="1:13" x14ac:dyDescent="0.15">
      <c r="A220" s="115" t="s">
        <v>647</v>
      </c>
      <c r="B220" t="s">
        <v>574</v>
      </c>
      <c r="C220" t="s">
        <v>648</v>
      </c>
      <c r="D220" s="104">
        <v>2443</v>
      </c>
      <c r="E220" s="104">
        <v>115707</v>
      </c>
      <c r="F220" s="104">
        <v>18963</v>
      </c>
      <c r="G220" s="104">
        <v>115707</v>
      </c>
      <c r="H220" s="104">
        <v>18963</v>
      </c>
      <c r="I220" s="104">
        <v>0</v>
      </c>
      <c r="J220" s="104">
        <v>0</v>
      </c>
      <c r="K220" s="104">
        <v>0</v>
      </c>
      <c r="L220" s="104">
        <v>0</v>
      </c>
      <c r="M220" s="104">
        <v>5034</v>
      </c>
    </row>
    <row r="221" spans="1:13" x14ac:dyDescent="0.15">
      <c r="A221" s="115" t="s">
        <v>649</v>
      </c>
      <c r="B221" t="s">
        <v>574</v>
      </c>
      <c r="C221" t="s">
        <v>650</v>
      </c>
      <c r="D221" s="105">
        <v>2445</v>
      </c>
      <c r="E221" s="105">
        <v>259233</v>
      </c>
      <c r="F221" s="105">
        <v>61588</v>
      </c>
      <c r="G221" s="105">
        <v>259233</v>
      </c>
      <c r="H221" s="105">
        <v>61588</v>
      </c>
      <c r="I221" s="105">
        <v>0</v>
      </c>
      <c r="J221" s="105">
        <v>0</v>
      </c>
      <c r="K221" s="105">
        <v>0</v>
      </c>
      <c r="L221" s="105">
        <v>0</v>
      </c>
      <c r="M221" s="105">
        <v>10856</v>
      </c>
    </row>
    <row r="222" spans="1:13" x14ac:dyDescent="0.15">
      <c r="A222" s="115" t="s">
        <v>651</v>
      </c>
      <c r="B222" t="s">
        <v>574</v>
      </c>
      <c r="C222" t="s">
        <v>652</v>
      </c>
      <c r="D222" s="104">
        <v>2446</v>
      </c>
      <c r="E222" s="104">
        <v>191274</v>
      </c>
      <c r="F222" s="104">
        <v>48211</v>
      </c>
      <c r="G222" s="104">
        <v>191274</v>
      </c>
      <c r="H222" s="104">
        <v>48211</v>
      </c>
      <c r="I222" s="104">
        <v>0</v>
      </c>
      <c r="J222" s="104">
        <v>0</v>
      </c>
      <c r="K222" s="104">
        <v>0</v>
      </c>
      <c r="L222" s="104">
        <v>0</v>
      </c>
      <c r="M222" s="104">
        <v>8204</v>
      </c>
    </row>
    <row r="223" spans="1:13" x14ac:dyDescent="0.15">
      <c r="A223" s="115" t="s">
        <v>653</v>
      </c>
      <c r="B223" t="s">
        <v>574</v>
      </c>
      <c r="C223" t="s">
        <v>654</v>
      </c>
      <c r="D223" s="105">
        <v>2450</v>
      </c>
      <c r="E223" s="105">
        <v>60436</v>
      </c>
      <c r="F223" s="105">
        <v>8574</v>
      </c>
      <c r="G223" s="105">
        <v>60436</v>
      </c>
      <c r="H223" s="105">
        <v>8574</v>
      </c>
      <c r="I223" s="105">
        <v>0</v>
      </c>
      <c r="J223" s="105">
        <v>0</v>
      </c>
      <c r="K223" s="105">
        <v>0</v>
      </c>
      <c r="L223" s="105">
        <v>0</v>
      </c>
      <c r="M223" s="105">
        <v>2658</v>
      </c>
    </row>
    <row r="224" spans="1:13" x14ac:dyDescent="0.15">
      <c r="A224" s="115" t="s">
        <v>655</v>
      </c>
      <c r="B224" t="s">
        <v>656</v>
      </c>
      <c r="C224">
        <v>0</v>
      </c>
      <c r="D224" s="104">
        <v>3000</v>
      </c>
      <c r="E224" s="104">
        <v>18167286</v>
      </c>
      <c r="F224" s="104">
        <v>0</v>
      </c>
      <c r="G224" s="104">
        <v>9247710</v>
      </c>
      <c r="H224" s="104">
        <v>0</v>
      </c>
      <c r="I224" s="104">
        <v>8919576</v>
      </c>
      <c r="J224" s="104">
        <v>0</v>
      </c>
      <c r="K224" s="104">
        <v>2678029</v>
      </c>
      <c r="L224" s="104">
        <v>0</v>
      </c>
      <c r="M224" s="104">
        <v>896640</v>
      </c>
    </row>
    <row r="225" spans="1:13" x14ac:dyDescent="0.15">
      <c r="A225" s="115" t="s">
        <v>657</v>
      </c>
      <c r="B225" t="s">
        <v>656</v>
      </c>
      <c r="C225" t="s">
        <v>658</v>
      </c>
      <c r="D225" s="105">
        <v>3201</v>
      </c>
      <c r="E225" s="105">
        <v>2777489</v>
      </c>
      <c r="F225" s="105">
        <v>956882</v>
      </c>
      <c r="G225" s="105">
        <v>589835</v>
      </c>
      <c r="H225" s="105">
        <v>29688</v>
      </c>
      <c r="I225" s="105">
        <v>2187654</v>
      </c>
      <c r="J225" s="105">
        <v>927194</v>
      </c>
      <c r="K225" s="105">
        <v>2187654</v>
      </c>
      <c r="L225" s="105">
        <v>927194</v>
      </c>
      <c r="M225" s="105">
        <v>110641</v>
      </c>
    </row>
    <row r="226" spans="1:13" x14ac:dyDescent="0.15">
      <c r="A226" s="115" t="s">
        <v>659</v>
      </c>
      <c r="B226" t="s">
        <v>656</v>
      </c>
      <c r="C226" t="s">
        <v>660</v>
      </c>
      <c r="D226" s="104">
        <v>3202</v>
      </c>
      <c r="E226" s="104">
        <v>689541</v>
      </c>
      <c r="F226" s="104">
        <v>192686</v>
      </c>
      <c r="G226" s="104">
        <v>689541</v>
      </c>
      <c r="H226" s="104">
        <v>192686</v>
      </c>
      <c r="I226" s="104">
        <v>0</v>
      </c>
      <c r="J226" s="104">
        <v>0</v>
      </c>
      <c r="K226" s="104">
        <v>0</v>
      </c>
      <c r="L226" s="104">
        <v>0</v>
      </c>
      <c r="M226" s="104">
        <v>29302</v>
      </c>
    </row>
    <row r="227" spans="1:13" x14ac:dyDescent="0.15">
      <c r="A227" s="115" t="s">
        <v>661</v>
      </c>
      <c r="B227" t="s">
        <v>656</v>
      </c>
      <c r="C227" t="s">
        <v>662</v>
      </c>
      <c r="D227" s="105">
        <v>3203</v>
      </c>
      <c r="E227" s="105">
        <v>492982</v>
      </c>
      <c r="F227" s="105">
        <v>129833</v>
      </c>
      <c r="G227" s="105">
        <v>430881</v>
      </c>
      <c r="H227" s="105">
        <v>129833</v>
      </c>
      <c r="I227" s="105">
        <v>62101</v>
      </c>
      <c r="J227" s="105">
        <v>0</v>
      </c>
      <c r="K227" s="105">
        <v>62101</v>
      </c>
      <c r="L227" s="105">
        <v>0</v>
      </c>
      <c r="M227" s="105">
        <v>21103</v>
      </c>
    </row>
    <row r="228" spans="1:13" x14ac:dyDescent="0.15">
      <c r="A228" s="115" t="s">
        <v>663</v>
      </c>
      <c r="B228" t="s">
        <v>656</v>
      </c>
      <c r="C228" t="s">
        <v>664</v>
      </c>
      <c r="D228" s="104">
        <v>3205</v>
      </c>
      <c r="E228" s="104">
        <v>1163773</v>
      </c>
      <c r="F228" s="104">
        <v>340606</v>
      </c>
      <c r="G228" s="104">
        <v>863773</v>
      </c>
      <c r="H228" s="104">
        <v>340606</v>
      </c>
      <c r="I228" s="104">
        <v>300000</v>
      </c>
      <c r="J228" s="104">
        <v>0</v>
      </c>
      <c r="K228" s="104">
        <v>0</v>
      </c>
      <c r="L228" s="104">
        <v>0</v>
      </c>
      <c r="M228" s="104">
        <v>47478</v>
      </c>
    </row>
    <row r="229" spans="1:13" x14ac:dyDescent="0.15">
      <c r="A229" s="115" t="s">
        <v>665</v>
      </c>
      <c r="B229" t="s">
        <v>656</v>
      </c>
      <c r="C229" t="s">
        <v>666</v>
      </c>
      <c r="D229" s="105">
        <v>3206</v>
      </c>
      <c r="E229" s="105">
        <v>720432</v>
      </c>
      <c r="F229" s="105">
        <v>273490</v>
      </c>
      <c r="G229" s="105">
        <v>720432</v>
      </c>
      <c r="H229" s="105">
        <v>273490</v>
      </c>
      <c r="I229" s="105">
        <v>0</v>
      </c>
      <c r="J229" s="105">
        <v>0</v>
      </c>
      <c r="K229" s="105">
        <v>0</v>
      </c>
      <c r="L229" s="105">
        <v>0</v>
      </c>
      <c r="M229" s="105">
        <v>28375</v>
      </c>
    </row>
    <row r="230" spans="1:13" x14ac:dyDescent="0.15">
      <c r="A230" s="115" t="s">
        <v>667</v>
      </c>
      <c r="B230" t="s">
        <v>656</v>
      </c>
      <c r="C230" t="s">
        <v>668</v>
      </c>
      <c r="D230" s="104">
        <v>3207</v>
      </c>
      <c r="E230" s="104">
        <v>473756</v>
      </c>
      <c r="F230" s="104">
        <v>120069</v>
      </c>
      <c r="G230" s="104">
        <v>473756</v>
      </c>
      <c r="H230" s="104">
        <v>120069</v>
      </c>
      <c r="I230" s="104">
        <v>0</v>
      </c>
      <c r="J230" s="104">
        <v>0</v>
      </c>
      <c r="K230" s="104">
        <v>0</v>
      </c>
      <c r="L230" s="104">
        <v>0</v>
      </c>
      <c r="M230" s="104">
        <v>19749</v>
      </c>
    </row>
    <row r="231" spans="1:13" x14ac:dyDescent="0.15">
      <c r="A231" s="115" t="s">
        <v>669</v>
      </c>
      <c r="B231" t="s">
        <v>656</v>
      </c>
      <c r="C231" t="s">
        <v>670</v>
      </c>
      <c r="D231" s="105">
        <v>3208</v>
      </c>
      <c r="E231" s="105">
        <v>402603</v>
      </c>
      <c r="F231" s="105">
        <v>100202</v>
      </c>
      <c r="G231" s="105">
        <v>402603</v>
      </c>
      <c r="H231" s="105">
        <v>100202</v>
      </c>
      <c r="I231" s="105">
        <v>0</v>
      </c>
      <c r="J231" s="105">
        <v>0</v>
      </c>
      <c r="K231" s="105">
        <v>0</v>
      </c>
      <c r="L231" s="105">
        <v>0</v>
      </c>
      <c r="M231" s="105">
        <v>16421</v>
      </c>
    </row>
    <row r="232" spans="1:13" x14ac:dyDescent="0.15">
      <c r="A232" s="115" t="s">
        <v>671</v>
      </c>
      <c r="B232" t="s">
        <v>656</v>
      </c>
      <c r="C232" t="s">
        <v>672</v>
      </c>
      <c r="D232" s="104">
        <v>3209</v>
      </c>
      <c r="E232" s="104">
        <v>1475869</v>
      </c>
      <c r="F232" s="104">
        <v>424386</v>
      </c>
      <c r="G232" s="104">
        <v>437466</v>
      </c>
      <c r="H232" s="104">
        <v>396739</v>
      </c>
      <c r="I232" s="104">
        <v>1038403</v>
      </c>
      <c r="J232" s="104">
        <v>27647</v>
      </c>
      <c r="K232" s="104">
        <v>1038403</v>
      </c>
      <c r="L232" s="104">
        <v>27647</v>
      </c>
      <c r="M232" s="104">
        <v>61483</v>
      </c>
    </row>
    <row r="233" spans="1:13" x14ac:dyDescent="0.15">
      <c r="A233" s="115" t="s">
        <v>673</v>
      </c>
      <c r="B233" t="s">
        <v>656</v>
      </c>
      <c r="C233" t="s">
        <v>674</v>
      </c>
      <c r="D233" s="105">
        <v>3210</v>
      </c>
      <c r="E233" s="105">
        <v>281201</v>
      </c>
      <c r="F233" s="105">
        <v>70453</v>
      </c>
      <c r="G233" s="105">
        <v>281201</v>
      </c>
      <c r="H233" s="105">
        <v>70453</v>
      </c>
      <c r="I233" s="105">
        <v>0</v>
      </c>
      <c r="J233" s="105">
        <v>0</v>
      </c>
      <c r="K233" s="105">
        <v>0</v>
      </c>
      <c r="L233" s="105">
        <v>0</v>
      </c>
      <c r="M233" s="105">
        <v>11804</v>
      </c>
    </row>
    <row r="234" spans="1:13" x14ac:dyDescent="0.15">
      <c r="A234" s="115" t="s">
        <v>675</v>
      </c>
      <c r="B234" t="s">
        <v>656</v>
      </c>
      <c r="C234" t="s">
        <v>676</v>
      </c>
      <c r="D234" s="104">
        <v>3211</v>
      </c>
      <c r="E234" s="104">
        <v>407856</v>
      </c>
      <c r="F234" s="104">
        <v>112728</v>
      </c>
      <c r="G234" s="104">
        <v>407856</v>
      </c>
      <c r="H234" s="104">
        <v>112728</v>
      </c>
      <c r="I234" s="104">
        <v>0</v>
      </c>
      <c r="J234" s="104">
        <v>0</v>
      </c>
      <c r="K234" s="104">
        <v>0</v>
      </c>
      <c r="L234" s="104">
        <v>0</v>
      </c>
      <c r="M234" s="104">
        <v>17178</v>
      </c>
    </row>
    <row r="235" spans="1:13" x14ac:dyDescent="0.15">
      <c r="A235" s="115" t="s">
        <v>677</v>
      </c>
      <c r="B235" t="s">
        <v>656</v>
      </c>
      <c r="C235" t="s">
        <v>678</v>
      </c>
      <c r="D235" s="105">
        <v>3213</v>
      </c>
      <c r="E235" s="105">
        <v>373649</v>
      </c>
      <c r="F235" s="105">
        <v>94770</v>
      </c>
      <c r="G235" s="105">
        <v>306712</v>
      </c>
      <c r="H235" s="105">
        <v>94770</v>
      </c>
      <c r="I235" s="105">
        <v>66937</v>
      </c>
      <c r="J235" s="105">
        <v>0</v>
      </c>
      <c r="K235" s="105">
        <v>66937</v>
      </c>
      <c r="L235" s="105">
        <v>0</v>
      </c>
      <c r="M235" s="105">
        <v>15516</v>
      </c>
    </row>
    <row r="236" spans="1:13" x14ac:dyDescent="0.15">
      <c r="A236" s="115" t="s">
        <v>679</v>
      </c>
      <c r="B236" t="s">
        <v>656</v>
      </c>
      <c r="C236" t="s">
        <v>680</v>
      </c>
      <c r="D236" s="104">
        <v>3214</v>
      </c>
      <c r="E236" s="104">
        <v>381251</v>
      </c>
      <c r="F236" s="104">
        <v>90772</v>
      </c>
      <c r="G236" s="104">
        <v>381251</v>
      </c>
      <c r="H236" s="104">
        <v>90772</v>
      </c>
      <c r="I236" s="104">
        <v>0</v>
      </c>
      <c r="J236" s="104">
        <v>0</v>
      </c>
      <c r="K236" s="104">
        <v>0</v>
      </c>
      <c r="L236" s="104">
        <v>0</v>
      </c>
      <c r="M236" s="104">
        <v>15305</v>
      </c>
    </row>
    <row r="237" spans="1:13" x14ac:dyDescent="0.15">
      <c r="A237" s="115" t="s">
        <v>681</v>
      </c>
      <c r="B237" t="s">
        <v>656</v>
      </c>
      <c r="C237" t="s">
        <v>682</v>
      </c>
      <c r="D237" s="105">
        <v>3215</v>
      </c>
      <c r="E237" s="105">
        <v>1472042</v>
      </c>
      <c r="F237" s="105">
        <v>424889</v>
      </c>
      <c r="G237" s="105">
        <v>942550</v>
      </c>
      <c r="H237" s="105">
        <v>424889</v>
      </c>
      <c r="I237" s="105">
        <v>529492</v>
      </c>
      <c r="J237" s="105">
        <v>0</v>
      </c>
      <c r="K237" s="105">
        <v>529492</v>
      </c>
      <c r="L237" s="105">
        <v>0</v>
      </c>
      <c r="M237" s="105">
        <v>59884</v>
      </c>
    </row>
    <row r="238" spans="1:13" x14ac:dyDescent="0.15">
      <c r="A238" s="115" t="s">
        <v>683</v>
      </c>
      <c r="B238" t="s">
        <v>656</v>
      </c>
      <c r="C238" t="s">
        <v>684</v>
      </c>
      <c r="D238" s="104">
        <v>3216</v>
      </c>
      <c r="E238" s="104">
        <v>593209</v>
      </c>
      <c r="F238" s="104">
        <v>207674</v>
      </c>
      <c r="G238" s="104">
        <v>550279</v>
      </c>
      <c r="H238" s="104">
        <v>207674</v>
      </c>
      <c r="I238" s="104">
        <v>42930</v>
      </c>
      <c r="J238" s="104">
        <v>0</v>
      </c>
      <c r="K238" s="104">
        <v>42500</v>
      </c>
      <c r="L238" s="104">
        <v>0</v>
      </c>
      <c r="M238" s="104">
        <v>23160</v>
      </c>
    </row>
    <row r="239" spans="1:13" x14ac:dyDescent="0.15">
      <c r="A239" s="115" t="s">
        <v>685</v>
      </c>
      <c r="B239" t="s">
        <v>656</v>
      </c>
      <c r="C239" t="s">
        <v>686</v>
      </c>
      <c r="D239" s="105">
        <v>3301</v>
      </c>
      <c r="E239" s="105">
        <v>237849</v>
      </c>
      <c r="F239" s="105">
        <v>59023</v>
      </c>
      <c r="G239" s="105">
        <v>190000</v>
      </c>
      <c r="H239" s="105">
        <v>59023</v>
      </c>
      <c r="I239" s="105">
        <v>47849</v>
      </c>
      <c r="J239" s="105">
        <v>0</v>
      </c>
      <c r="K239" s="105">
        <v>26918</v>
      </c>
      <c r="L239" s="105">
        <v>0</v>
      </c>
      <c r="M239" s="105">
        <v>9865</v>
      </c>
    </row>
    <row r="240" spans="1:13" x14ac:dyDescent="0.15">
      <c r="A240" s="115" t="s">
        <v>687</v>
      </c>
      <c r="B240" t="s">
        <v>656</v>
      </c>
      <c r="C240" t="s">
        <v>688</v>
      </c>
      <c r="D240" s="104">
        <v>3302</v>
      </c>
      <c r="E240" s="104">
        <v>135732</v>
      </c>
      <c r="F240" s="104">
        <v>23424</v>
      </c>
      <c r="G240" s="104">
        <v>135732</v>
      </c>
      <c r="H240" s="104">
        <v>23424</v>
      </c>
      <c r="I240" s="104">
        <v>0</v>
      </c>
      <c r="J240" s="104">
        <v>0</v>
      </c>
      <c r="K240" s="104">
        <v>0</v>
      </c>
      <c r="L240" s="104">
        <v>0</v>
      </c>
      <c r="M240" s="104">
        <v>5722</v>
      </c>
    </row>
    <row r="241" spans="1:13" x14ac:dyDescent="0.15">
      <c r="A241" s="115" t="s">
        <v>689</v>
      </c>
      <c r="B241" t="s">
        <v>656</v>
      </c>
      <c r="C241" t="s">
        <v>690</v>
      </c>
      <c r="D241" s="105">
        <v>3303</v>
      </c>
      <c r="E241" s="105">
        <v>206914</v>
      </c>
      <c r="F241" s="105">
        <v>45337</v>
      </c>
      <c r="G241" s="105">
        <v>206914</v>
      </c>
      <c r="H241" s="105">
        <v>45337</v>
      </c>
      <c r="I241" s="105">
        <v>0</v>
      </c>
      <c r="J241" s="105">
        <v>0</v>
      </c>
      <c r="K241" s="105">
        <v>0</v>
      </c>
      <c r="L241" s="105">
        <v>0</v>
      </c>
      <c r="M241" s="105">
        <v>8460</v>
      </c>
    </row>
    <row r="242" spans="1:13" x14ac:dyDescent="0.15">
      <c r="A242" s="115" t="s">
        <v>691</v>
      </c>
      <c r="B242" t="s">
        <v>656</v>
      </c>
      <c r="C242" t="s">
        <v>692</v>
      </c>
      <c r="D242" s="104">
        <v>3321</v>
      </c>
      <c r="E242" s="104">
        <v>426479</v>
      </c>
      <c r="F242" s="104">
        <v>124135</v>
      </c>
      <c r="G242" s="104">
        <v>347066</v>
      </c>
      <c r="H242" s="104">
        <v>124135</v>
      </c>
      <c r="I242" s="104">
        <v>79413</v>
      </c>
      <c r="J242" s="104">
        <v>0</v>
      </c>
      <c r="K242" s="104">
        <v>74085</v>
      </c>
      <c r="L242" s="104">
        <v>0</v>
      </c>
      <c r="M242" s="104">
        <v>17209</v>
      </c>
    </row>
    <row r="243" spans="1:13" x14ac:dyDescent="0.15">
      <c r="A243" s="115" t="s">
        <v>693</v>
      </c>
      <c r="B243" t="s">
        <v>656</v>
      </c>
      <c r="C243" t="s">
        <v>694</v>
      </c>
      <c r="D243" s="105">
        <v>3322</v>
      </c>
      <c r="E243" s="105">
        <v>298972</v>
      </c>
      <c r="F243" s="105">
        <v>94576</v>
      </c>
      <c r="G243" s="105">
        <v>281734</v>
      </c>
      <c r="H243" s="105">
        <v>94576</v>
      </c>
      <c r="I243" s="105">
        <v>17238</v>
      </c>
      <c r="J243" s="105">
        <v>0</v>
      </c>
      <c r="K243" s="105">
        <v>0</v>
      </c>
      <c r="L243" s="105">
        <v>0</v>
      </c>
      <c r="M243" s="105">
        <v>12155</v>
      </c>
    </row>
    <row r="244" spans="1:13" x14ac:dyDescent="0.15">
      <c r="A244" s="115" t="s">
        <v>695</v>
      </c>
      <c r="B244" t="s">
        <v>656</v>
      </c>
      <c r="C244" t="s">
        <v>696</v>
      </c>
      <c r="D244" s="104">
        <v>3366</v>
      </c>
      <c r="E244" s="104">
        <v>127769</v>
      </c>
      <c r="F244" s="104">
        <v>21767</v>
      </c>
      <c r="G244" s="104">
        <v>127769</v>
      </c>
      <c r="H244" s="104">
        <v>21767</v>
      </c>
      <c r="I244" s="104">
        <v>0</v>
      </c>
      <c r="J244" s="104">
        <v>0</v>
      </c>
      <c r="K244" s="104">
        <v>0</v>
      </c>
      <c r="L244" s="104">
        <v>0</v>
      </c>
      <c r="M244" s="104">
        <v>5554</v>
      </c>
    </row>
    <row r="245" spans="1:13" x14ac:dyDescent="0.15">
      <c r="A245" s="115" t="s">
        <v>697</v>
      </c>
      <c r="B245" t="s">
        <v>656</v>
      </c>
      <c r="C245" t="s">
        <v>698</v>
      </c>
      <c r="D245" s="105">
        <v>3381</v>
      </c>
      <c r="E245" s="105">
        <v>162357</v>
      </c>
      <c r="F245" s="105">
        <v>46994</v>
      </c>
      <c r="G245" s="105">
        <v>162357</v>
      </c>
      <c r="H245" s="105">
        <v>46994</v>
      </c>
      <c r="I245" s="105">
        <v>0</v>
      </c>
      <c r="J245" s="105">
        <v>0</v>
      </c>
      <c r="K245" s="105">
        <v>0</v>
      </c>
      <c r="L245" s="105">
        <v>0</v>
      </c>
      <c r="M245" s="105">
        <v>6632</v>
      </c>
    </row>
    <row r="246" spans="1:13" x14ac:dyDescent="0.15">
      <c r="A246" s="115" t="s">
        <v>699</v>
      </c>
      <c r="B246" t="s">
        <v>656</v>
      </c>
      <c r="C246" t="s">
        <v>700</v>
      </c>
      <c r="D246" s="104">
        <v>3402</v>
      </c>
      <c r="E246" s="104">
        <v>131593</v>
      </c>
      <c r="F246" s="104">
        <v>28948</v>
      </c>
      <c r="G246" s="104">
        <v>39611</v>
      </c>
      <c r="H246" s="104">
        <v>28948</v>
      </c>
      <c r="I246" s="104">
        <v>91982</v>
      </c>
      <c r="J246" s="104">
        <v>0</v>
      </c>
      <c r="K246" s="104">
        <v>90497</v>
      </c>
      <c r="L246" s="104">
        <v>0</v>
      </c>
      <c r="M246" s="104">
        <v>5664</v>
      </c>
    </row>
    <row r="247" spans="1:13" x14ac:dyDescent="0.15">
      <c r="A247" s="115" t="s">
        <v>701</v>
      </c>
      <c r="B247" t="s">
        <v>656</v>
      </c>
      <c r="C247" t="s">
        <v>702</v>
      </c>
      <c r="D247" s="105">
        <v>3441</v>
      </c>
      <c r="E247" s="105">
        <v>112062</v>
      </c>
      <c r="F247" s="105">
        <v>19645</v>
      </c>
      <c r="G247" s="105">
        <v>112062</v>
      </c>
      <c r="H247" s="105">
        <v>19645</v>
      </c>
      <c r="I247" s="105">
        <v>0</v>
      </c>
      <c r="J247" s="105">
        <v>0</v>
      </c>
      <c r="K247" s="105">
        <v>0</v>
      </c>
      <c r="L247" s="105">
        <v>0</v>
      </c>
      <c r="M247" s="105">
        <v>4822</v>
      </c>
    </row>
    <row r="248" spans="1:13" x14ac:dyDescent="0.15">
      <c r="A248" s="115" t="s">
        <v>703</v>
      </c>
      <c r="B248" t="s">
        <v>656</v>
      </c>
      <c r="C248" t="s">
        <v>704</v>
      </c>
      <c r="D248" s="104">
        <v>3461</v>
      </c>
      <c r="E248" s="104">
        <v>181629</v>
      </c>
      <c r="F248" s="104">
        <v>43670</v>
      </c>
      <c r="G248" s="104">
        <v>60814</v>
      </c>
      <c r="H248" s="104">
        <v>43670</v>
      </c>
      <c r="I248" s="104">
        <v>120815</v>
      </c>
      <c r="J248" s="104">
        <v>0</v>
      </c>
      <c r="K248" s="104">
        <v>55330</v>
      </c>
      <c r="L248" s="104">
        <v>0</v>
      </c>
      <c r="M248" s="104">
        <v>7888</v>
      </c>
    </row>
    <row r="249" spans="1:13" x14ac:dyDescent="0.15">
      <c r="A249" s="115" t="s">
        <v>705</v>
      </c>
      <c r="B249" t="s">
        <v>656</v>
      </c>
      <c r="C249" t="s">
        <v>706</v>
      </c>
      <c r="D249" s="105">
        <v>3482</v>
      </c>
      <c r="E249" s="105">
        <v>235828</v>
      </c>
      <c r="F249" s="105">
        <v>56114</v>
      </c>
      <c r="G249" s="105">
        <v>235828</v>
      </c>
      <c r="H249" s="105">
        <v>56114</v>
      </c>
      <c r="I249" s="105">
        <v>0</v>
      </c>
      <c r="J249" s="105">
        <v>0</v>
      </c>
      <c r="K249" s="105">
        <v>0</v>
      </c>
      <c r="L249" s="105">
        <v>0</v>
      </c>
      <c r="M249" s="105">
        <v>9901</v>
      </c>
    </row>
    <row r="250" spans="1:13" x14ac:dyDescent="0.15">
      <c r="A250" s="115" t="s">
        <v>707</v>
      </c>
      <c r="B250" t="s">
        <v>656</v>
      </c>
      <c r="C250" t="s">
        <v>708</v>
      </c>
      <c r="D250" s="104">
        <v>3483</v>
      </c>
      <c r="E250" s="104">
        <v>192023</v>
      </c>
      <c r="F250" s="104">
        <v>35844</v>
      </c>
      <c r="G250" s="104">
        <v>192023</v>
      </c>
      <c r="H250" s="104">
        <v>35844</v>
      </c>
      <c r="I250" s="104">
        <v>0</v>
      </c>
      <c r="J250" s="104">
        <v>0</v>
      </c>
      <c r="K250" s="104">
        <v>0</v>
      </c>
      <c r="L250" s="104">
        <v>0</v>
      </c>
      <c r="M250" s="104">
        <v>8148</v>
      </c>
    </row>
    <row r="251" spans="1:13" x14ac:dyDescent="0.15">
      <c r="A251" s="115" t="s">
        <v>709</v>
      </c>
      <c r="B251" t="s">
        <v>656</v>
      </c>
      <c r="C251" t="s">
        <v>710</v>
      </c>
      <c r="D251" s="105">
        <v>3484</v>
      </c>
      <c r="E251" s="105">
        <v>81101</v>
      </c>
      <c r="F251" s="105">
        <v>12435</v>
      </c>
      <c r="G251" s="105">
        <v>35016</v>
      </c>
      <c r="H251" s="105">
        <v>12435</v>
      </c>
      <c r="I251" s="105">
        <v>46085</v>
      </c>
      <c r="J251" s="105">
        <v>0</v>
      </c>
      <c r="K251" s="105">
        <v>39414</v>
      </c>
      <c r="L251" s="105">
        <v>0</v>
      </c>
      <c r="M251" s="105">
        <v>3508</v>
      </c>
    </row>
    <row r="252" spans="1:13" x14ac:dyDescent="0.15">
      <c r="A252" s="115" t="s">
        <v>711</v>
      </c>
      <c r="B252" t="s">
        <v>656</v>
      </c>
      <c r="C252" t="s">
        <v>712</v>
      </c>
      <c r="D252" s="104">
        <v>3485</v>
      </c>
      <c r="E252" s="104">
        <v>69484</v>
      </c>
      <c r="F252" s="104">
        <v>9843</v>
      </c>
      <c r="G252" s="104">
        <v>69484</v>
      </c>
      <c r="H252" s="104">
        <v>9843</v>
      </c>
      <c r="I252" s="104">
        <v>0</v>
      </c>
      <c r="J252" s="104">
        <v>0</v>
      </c>
      <c r="K252" s="104">
        <v>0</v>
      </c>
      <c r="L252" s="104">
        <v>0</v>
      </c>
      <c r="M252" s="104">
        <v>3026</v>
      </c>
    </row>
    <row r="253" spans="1:13" x14ac:dyDescent="0.15">
      <c r="A253" s="115" t="s">
        <v>713</v>
      </c>
      <c r="B253" t="s">
        <v>656</v>
      </c>
      <c r="C253" t="s">
        <v>714</v>
      </c>
      <c r="D253" s="105">
        <v>3501</v>
      </c>
      <c r="E253" s="105">
        <v>151193</v>
      </c>
      <c r="F253" s="105">
        <v>29752</v>
      </c>
      <c r="G253" s="105">
        <v>151193</v>
      </c>
      <c r="H253" s="105">
        <v>29752</v>
      </c>
      <c r="I253" s="105">
        <v>0</v>
      </c>
      <c r="J253" s="105">
        <v>0</v>
      </c>
      <c r="K253" s="105">
        <v>0</v>
      </c>
      <c r="L253" s="105">
        <v>0</v>
      </c>
      <c r="M253" s="105">
        <v>6374</v>
      </c>
    </row>
    <row r="254" spans="1:13" x14ac:dyDescent="0.15">
      <c r="A254" s="115" t="s">
        <v>715</v>
      </c>
      <c r="B254" t="s">
        <v>656</v>
      </c>
      <c r="C254" t="s">
        <v>716</v>
      </c>
      <c r="D254" s="104">
        <v>3503</v>
      </c>
      <c r="E254" s="104">
        <v>100076</v>
      </c>
      <c r="F254" s="104">
        <v>16365</v>
      </c>
      <c r="G254" s="104">
        <v>100076</v>
      </c>
      <c r="H254" s="104">
        <v>16365</v>
      </c>
      <c r="I254" s="104">
        <v>0</v>
      </c>
      <c r="J254" s="104">
        <v>0</v>
      </c>
      <c r="K254" s="104">
        <v>0</v>
      </c>
      <c r="L254" s="104">
        <v>0</v>
      </c>
      <c r="M254" s="104">
        <v>4303</v>
      </c>
    </row>
    <row r="255" spans="1:13" x14ac:dyDescent="0.15">
      <c r="A255" s="115" t="s">
        <v>717</v>
      </c>
      <c r="B255" t="s">
        <v>656</v>
      </c>
      <c r="C255" t="s">
        <v>718</v>
      </c>
      <c r="D255" s="105">
        <v>3506</v>
      </c>
      <c r="E255" s="105">
        <v>121240</v>
      </c>
      <c r="F255" s="105">
        <v>21976</v>
      </c>
      <c r="G255" s="105">
        <v>121240</v>
      </c>
      <c r="H255" s="105">
        <v>21976</v>
      </c>
      <c r="I255" s="105">
        <v>0</v>
      </c>
      <c r="J255" s="105">
        <v>0</v>
      </c>
      <c r="K255" s="105">
        <v>0</v>
      </c>
      <c r="L255" s="105">
        <v>0</v>
      </c>
      <c r="M255" s="105">
        <v>5159</v>
      </c>
    </row>
    <row r="256" spans="1:13" x14ac:dyDescent="0.15">
      <c r="A256" s="115" t="s">
        <v>719</v>
      </c>
      <c r="B256" t="s">
        <v>656</v>
      </c>
      <c r="C256" t="s">
        <v>720</v>
      </c>
      <c r="D256" s="104">
        <v>3507</v>
      </c>
      <c r="E256" s="104">
        <v>247828</v>
      </c>
      <c r="F256" s="104">
        <v>58220</v>
      </c>
      <c r="G256" s="104">
        <v>213000</v>
      </c>
      <c r="H256" s="104">
        <v>58220</v>
      </c>
      <c r="I256" s="104">
        <v>34828</v>
      </c>
      <c r="J256" s="104">
        <v>0</v>
      </c>
      <c r="K256" s="104">
        <v>34828</v>
      </c>
      <c r="L256" s="104">
        <v>0</v>
      </c>
      <c r="M256" s="104">
        <v>10421</v>
      </c>
    </row>
    <row r="257" spans="1:13" x14ac:dyDescent="0.15">
      <c r="A257" s="115" t="s">
        <v>721</v>
      </c>
      <c r="B257" t="s">
        <v>656</v>
      </c>
      <c r="C257" t="s">
        <v>722</v>
      </c>
      <c r="D257" s="105">
        <v>3524</v>
      </c>
      <c r="E257" s="105">
        <v>195307</v>
      </c>
      <c r="F257" s="105">
        <v>42247</v>
      </c>
      <c r="G257" s="105">
        <v>195307</v>
      </c>
      <c r="H257" s="105">
        <v>42247</v>
      </c>
      <c r="I257" s="105">
        <v>0</v>
      </c>
      <c r="J257" s="105">
        <v>0</v>
      </c>
      <c r="K257" s="105">
        <v>0</v>
      </c>
      <c r="L257" s="105">
        <v>0</v>
      </c>
      <c r="M257" s="105">
        <v>8156</v>
      </c>
    </row>
    <row r="258" spans="1:13" x14ac:dyDescent="0.15">
      <c r="A258" s="115" t="s">
        <v>723</v>
      </c>
      <c r="B258" t="s">
        <v>724</v>
      </c>
      <c r="C258">
        <v>0</v>
      </c>
      <c r="D258" s="104">
        <v>4000</v>
      </c>
      <c r="E258" s="104">
        <v>16334440</v>
      </c>
      <c r="F258" s="104">
        <v>0</v>
      </c>
      <c r="G258" s="104">
        <v>12834440</v>
      </c>
      <c r="H258" s="104">
        <v>0</v>
      </c>
      <c r="I258" s="104">
        <v>3500000</v>
      </c>
      <c r="J258" s="104">
        <v>0</v>
      </c>
      <c r="K258" s="104">
        <v>0</v>
      </c>
      <c r="L258" s="104">
        <v>0</v>
      </c>
      <c r="M258" s="104">
        <v>1063676</v>
      </c>
    </row>
    <row r="259" spans="1:13" x14ac:dyDescent="0.15">
      <c r="A259" s="115" t="s">
        <v>725</v>
      </c>
      <c r="B259" t="s">
        <v>724</v>
      </c>
      <c r="C259" t="s">
        <v>726</v>
      </c>
      <c r="D259" s="105">
        <v>4100</v>
      </c>
      <c r="E259" s="105">
        <v>7696516</v>
      </c>
      <c r="F259" s="105">
        <v>2983784</v>
      </c>
      <c r="G259" s="105">
        <v>5453044</v>
      </c>
      <c r="H259" s="105">
        <v>2530967</v>
      </c>
      <c r="I259" s="105">
        <v>2243472</v>
      </c>
      <c r="J259" s="105">
        <v>452817</v>
      </c>
      <c r="K259" s="105">
        <v>2243472</v>
      </c>
      <c r="L259" s="105">
        <v>452817</v>
      </c>
      <c r="M259" s="105">
        <v>307091</v>
      </c>
    </row>
    <row r="260" spans="1:13" x14ac:dyDescent="0.15">
      <c r="A260" s="115" t="s">
        <v>727</v>
      </c>
      <c r="B260" t="s">
        <v>724</v>
      </c>
      <c r="C260" t="s">
        <v>728</v>
      </c>
      <c r="D260" s="104">
        <v>4202</v>
      </c>
      <c r="E260" s="104">
        <v>1561268</v>
      </c>
      <c r="F260" s="104">
        <v>486519</v>
      </c>
      <c r="G260" s="104">
        <v>1228599</v>
      </c>
      <c r="H260" s="104">
        <v>486519</v>
      </c>
      <c r="I260" s="104">
        <v>332669</v>
      </c>
      <c r="J260" s="104">
        <v>0</v>
      </c>
      <c r="K260" s="104">
        <v>332669</v>
      </c>
      <c r="L260" s="104">
        <v>0</v>
      </c>
      <c r="M260" s="104">
        <v>65392</v>
      </c>
    </row>
    <row r="261" spans="1:13" x14ac:dyDescent="0.15">
      <c r="A261" s="115" t="s">
        <v>729</v>
      </c>
      <c r="B261" t="s">
        <v>724</v>
      </c>
      <c r="C261" t="s">
        <v>730</v>
      </c>
      <c r="D261" s="105">
        <v>4203</v>
      </c>
      <c r="E261" s="105">
        <v>626388</v>
      </c>
      <c r="F261" s="105">
        <v>192233</v>
      </c>
      <c r="G261" s="105">
        <v>373112</v>
      </c>
      <c r="H261" s="105">
        <v>192233</v>
      </c>
      <c r="I261" s="105">
        <v>253276</v>
      </c>
      <c r="J261" s="105">
        <v>0</v>
      </c>
      <c r="K261" s="105">
        <v>179276</v>
      </c>
      <c r="L261" s="105">
        <v>0</v>
      </c>
      <c r="M261" s="105">
        <v>25921</v>
      </c>
    </row>
    <row r="262" spans="1:13" x14ac:dyDescent="0.15">
      <c r="A262" s="115" t="s">
        <v>731</v>
      </c>
      <c r="B262" t="s">
        <v>724</v>
      </c>
      <c r="C262" t="s">
        <v>732</v>
      </c>
      <c r="D262" s="104">
        <v>4205</v>
      </c>
      <c r="E262" s="104">
        <v>791354</v>
      </c>
      <c r="F262" s="104">
        <v>225651</v>
      </c>
      <c r="G262" s="104">
        <v>791354</v>
      </c>
      <c r="H262" s="104">
        <v>225651</v>
      </c>
      <c r="I262" s="104">
        <v>0</v>
      </c>
      <c r="J262" s="104">
        <v>0</v>
      </c>
      <c r="K262" s="104">
        <v>0</v>
      </c>
      <c r="L262" s="104">
        <v>0</v>
      </c>
      <c r="M262" s="104">
        <v>33332</v>
      </c>
    </row>
    <row r="263" spans="1:13" x14ac:dyDescent="0.15">
      <c r="A263" s="115" t="s">
        <v>733</v>
      </c>
      <c r="B263" t="s">
        <v>724</v>
      </c>
      <c r="C263" t="s">
        <v>734</v>
      </c>
      <c r="D263" s="105">
        <v>4206</v>
      </c>
      <c r="E263" s="105">
        <v>369550</v>
      </c>
      <c r="F263" s="105">
        <v>116535</v>
      </c>
      <c r="G263" s="105">
        <v>252720</v>
      </c>
      <c r="H263" s="105">
        <v>116535</v>
      </c>
      <c r="I263" s="105">
        <v>116830</v>
      </c>
      <c r="J263" s="105">
        <v>0</v>
      </c>
      <c r="K263" s="105">
        <v>80249</v>
      </c>
      <c r="L263" s="105">
        <v>0</v>
      </c>
      <c r="M263" s="105">
        <v>15477</v>
      </c>
    </row>
    <row r="264" spans="1:13" x14ac:dyDescent="0.15">
      <c r="A264" s="115" t="s">
        <v>735</v>
      </c>
      <c r="B264" t="s">
        <v>724</v>
      </c>
      <c r="C264" t="s">
        <v>736</v>
      </c>
      <c r="D264" s="104">
        <v>4207</v>
      </c>
      <c r="E264" s="104">
        <v>681355</v>
      </c>
      <c r="F264" s="104">
        <v>267848</v>
      </c>
      <c r="G264" s="104">
        <v>587200</v>
      </c>
      <c r="H264" s="104">
        <v>267848</v>
      </c>
      <c r="I264" s="104">
        <v>94155</v>
      </c>
      <c r="J264" s="104">
        <v>0</v>
      </c>
      <c r="K264" s="104">
        <v>94155</v>
      </c>
      <c r="L264" s="104">
        <v>0</v>
      </c>
      <c r="M264" s="104">
        <v>27080</v>
      </c>
    </row>
    <row r="265" spans="1:13" x14ac:dyDescent="0.15">
      <c r="A265" s="115" t="s">
        <v>737</v>
      </c>
      <c r="B265" t="s">
        <v>724</v>
      </c>
      <c r="C265" t="s">
        <v>738</v>
      </c>
      <c r="D265" s="105">
        <v>4208</v>
      </c>
      <c r="E265" s="105">
        <v>325090</v>
      </c>
      <c r="F265" s="105">
        <v>100747</v>
      </c>
      <c r="G265" s="105">
        <v>325090</v>
      </c>
      <c r="H265" s="105">
        <v>100747</v>
      </c>
      <c r="I265" s="105">
        <v>0</v>
      </c>
      <c r="J265" s="105">
        <v>0</v>
      </c>
      <c r="K265" s="105">
        <v>0</v>
      </c>
      <c r="L265" s="105">
        <v>0</v>
      </c>
      <c r="M265" s="105">
        <v>13413</v>
      </c>
    </row>
    <row r="266" spans="1:13" x14ac:dyDescent="0.15">
      <c r="A266" s="115" t="s">
        <v>739</v>
      </c>
      <c r="B266" t="s">
        <v>724</v>
      </c>
      <c r="C266" t="s">
        <v>740</v>
      </c>
      <c r="D266" s="104">
        <v>4209</v>
      </c>
      <c r="E266" s="104">
        <v>593155</v>
      </c>
      <c r="F266" s="104">
        <v>217117</v>
      </c>
      <c r="G266" s="104">
        <v>467717</v>
      </c>
      <c r="H266" s="104">
        <v>217117</v>
      </c>
      <c r="I266" s="104">
        <v>125438</v>
      </c>
      <c r="J266" s="104">
        <v>0</v>
      </c>
      <c r="K266" s="104">
        <v>125438</v>
      </c>
      <c r="L266" s="104">
        <v>0</v>
      </c>
      <c r="M266" s="104">
        <v>23859</v>
      </c>
    </row>
    <row r="267" spans="1:13" x14ac:dyDescent="0.15">
      <c r="A267" s="115" t="s">
        <v>741</v>
      </c>
      <c r="B267" t="s">
        <v>724</v>
      </c>
      <c r="C267" t="s">
        <v>742</v>
      </c>
      <c r="D267" s="105">
        <v>4211</v>
      </c>
      <c r="E267" s="105">
        <v>385242</v>
      </c>
      <c r="F267" s="105">
        <v>143923</v>
      </c>
      <c r="G267" s="105">
        <v>210142</v>
      </c>
      <c r="H267" s="105">
        <v>138168</v>
      </c>
      <c r="I267" s="105">
        <v>175100</v>
      </c>
      <c r="J267" s="105">
        <v>5755</v>
      </c>
      <c r="K267" s="105">
        <v>172588</v>
      </c>
      <c r="L267" s="105">
        <v>5755</v>
      </c>
      <c r="M267" s="105">
        <v>15471</v>
      </c>
    </row>
    <row r="268" spans="1:13" x14ac:dyDescent="0.15">
      <c r="A268" s="115" t="s">
        <v>743</v>
      </c>
      <c r="B268" t="s">
        <v>724</v>
      </c>
      <c r="C268" t="s">
        <v>744</v>
      </c>
      <c r="D268" s="104">
        <v>4212</v>
      </c>
      <c r="E268" s="104">
        <v>1079409</v>
      </c>
      <c r="F268" s="104">
        <v>297414</v>
      </c>
      <c r="G268" s="104">
        <v>1071739</v>
      </c>
      <c r="H268" s="104">
        <v>297414</v>
      </c>
      <c r="I268" s="104">
        <v>7670</v>
      </c>
      <c r="J268" s="104">
        <v>0</v>
      </c>
      <c r="K268" s="104">
        <v>0</v>
      </c>
      <c r="L268" s="104">
        <v>0</v>
      </c>
      <c r="M268" s="104">
        <v>44887</v>
      </c>
    </row>
    <row r="269" spans="1:13" x14ac:dyDescent="0.15">
      <c r="A269" s="115" t="s">
        <v>745</v>
      </c>
      <c r="B269" t="s">
        <v>724</v>
      </c>
      <c r="C269" t="s">
        <v>746</v>
      </c>
      <c r="D269" s="105">
        <v>4213</v>
      </c>
      <c r="E269" s="105">
        <v>904551</v>
      </c>
      <c r="F269" s="105">
        <v>253293</v>
      </c>
      <c r="G269" s="105">
        <v>904551</v>
      </c>
      <c r="H269" s="105">
        <v>253293</v>
      </c>
      <c r="I269" s="105">
        <v>0</v>
      </c>
      <c r="J269" s="105">
        <v>0</v>
      </c>
      <c r="K269" s="105">
        <v>0</v>
      </c>
      <c r="L269" s="105">
        <v>0</v>
      </c>
      <c r="M269" s="105">
        <v>37867</v>
      </c>
    </row>
    <row r="270" spans="1:13" x14ac:dyDescent="0.15">
      <c r="A270" s="115" t="s">
        <v>747</v>
      </c>
      <c r="B270" t="s">
        <v>724</v>
      </c>
      <c r="C270" t="s">
        <v>748</v>
      </c>
      <c r="D270" s="104">
        <v>4214</v>
      </c>
      <c r="E270" s="104">
        <v>474085</v>
      </c>
      <c r="F270" s="104">
        <v>144976</v>
      </c>
      <c r="G270" s="104">
        <v>242160</v>
      </c>
      <c r="H270" s="104">
        <v>132851</v>
      </c>
      <c r="I270" s="104">
        <v>231925</v>
      </c>
      <c r="J270" s="104">
        <v>12125</v>
      </c>
      <c r="K270" s="104">
        <v>224000</v>
      </c>
      <c r="L270" s="104">
        <v>12125</v>
      </c>
      <c r="M270" s="104">
        <v>19721</v>
      </c>
    </row>
    <row r="271" spans="1:13" x14ac:dyDescent="0.15">
      <c r="A271" s="115" t="s">
        <v>749</v>
      </c>
      <c r="B271" t="s">
        <v>724</v>
      </c>
      <c r="C271" t="s">
        <v>750</v>
      </c>
      <c r="D271" s="105">
        <v>4215</v>
      </c>
      <c r="E271" s="105">
        <v>1474990</v>
      </c>
      <c r="F271" s="105">
        <v>451074</v>
      </c>
      <c r="G271" s="105">
        <v>976566</v>
      </c>
      <c r="H271" s="105">
        <v>451074</v>
      </c>
      <c r="I271" s="105">
        <v>498424</v>
      </c>
      <c r="J271" s="105">
        <v>0</v>
      </c>
      <c r="K271" s="105">
        <v>498424</v>
      </c>
      <c r="L271" s="105">
        <v>0</v>
      </c>
      <c r="M271" s="105">
        <v>61951</v>
      </c>
    </row>
    <row r="272" spans="1:13" x14ac:dyDescent="0.15">
      <c r="A272" s="115" t="s">
        <v>751</v>
      </c>
      <c r="B272" t="s">
        <v>724</v>
      </c>
      <c r="C272" t="s">
        <v>752</v>
      </c>
      <c r="D272" s="104">
        <v>4216</v>
      </c>
      <c r="E272" s="104">
        <v>463976</v>
      </c>
      <c r="F272" s="104">
        <v>184802</v>
      </c>
      <c r="G272" s="104">
        <v>463976</v>
      </c>
      <c r="H272" s="104">
        <v>184802</v>
      </c>
      <c r="I272" s="104">
        <v>0</v>
      </c>
      <c r="J272" s="104">
        <v>0</v>
      </c>
      <c r="K272" s="104">
        <v>0</v>
      </c>
      <c r="L272" s="104">
        <v>0</v>
      </c>
      <c r="M272" s="104">
        <v>18356</v>
      </c>
    </row>
    <row r="273" spans="1:13" x14ac:dyDescent="0.15">
      <c r="A273" s="115" t="s">
        <v>753</v>
      </c>
      <c r="B273" t="s">
        <v>724</v>
      </c>
      <c r="C273" t="s">
        <v>754</v>
      </c>
      <c r="D273" s="105">
        <v>4301</v>
      </c>
      <c r="E273" s="105">
        <v>175524</v>
      </c>
      <c r="F273" s="105">
        <v>41822</v>
      </c>
      <c r="G273" s="105">
        <v>175524</v>
      </c>
      <c r="H273" s="105">
        <v>41822</v>
      </c>
      <c r="I273" s="105">
        <v>0</v>
      </c>
      <c r="J273" s="105">
        <v>0</v>
      </c>
      <c r="K273" s="105">
        <v>0</v>
      </c>
      <c r="L273" s="105">
        <v>0</v>
      </c>
      <c r="M273" s="105">
        <v>7376</v>
      </c>
    </row>
    <row r="274" spans="1:13" x14ac:dyDescent="0.15">
      <c r="A274" s="115" t="s">
        <v>755</v>
      </c>
      <c r="B274" t="s">
        <v>724</v>
      </c>
      <c r="C274" t="s">
        <v>756</v>
      </c>
      <c r="D274" s="104">
        <v>4302</v>
      </c>
      <c r="E274" s="104">
        <v>36004</v>
      </c>
      <c r="F274" s="104">
        <v>3658</v>
      </c>
      <c r="G274" s="104">
        <v>36004</v>
      </c>
      <c r="H274" s="104">
        <v>3658</v>
      </c>
      <c r="I274" s="104">
        <v>0</v>
      </c>
      <c r="J274" s="104">
        <v>0</v>
      </c>
      <c r="K274" s="104">
        <v>0</v>
      </c>
      <c r="L274" s="104">
        <v>0</v>
      </c>
      <c r="M274" s="104">
        <v>1605</v>
      </c>
    </row>
    <row r="275" spans="1:13" x14ac:dyDescent="0.15">
      <c r="A275" s="115" t="s">
        <v>757</v>
      </c>
      <c r="B275" t="s">
        <v>724</v>
      </c>
      <c r="C275" t="s">
        <v>758</v>
      </c>
      <c r="D275" s="105">
        <v>4321</v>
      </c>
      <c r="E275" s="105">
        <v>255076</v>
      </c>
      <c r="F275" s="105">
        <v>82170</v>
      </c>
      <c r="G275" s="105">
        <v>255076</v>
      </c>
      <c r="H275" s="105">
        <v>82170</v>
      </c>
      <c r="I275" s="105">
        <v>0</v>
      </c>
      <c r="J275" s="105">
        <v>0</v>
      </c>
      <c r="K275" s="105">
        <v>0</v>
      </c>
      <c r="L275" s="105">
        <v>0</v>
      </c>
      <c r="M275" s="105">
        <v>10656</v>
      </c>
    </row>
    <row r="276" spans="1:13" x14ac:dyDescent="0.15">
      <c r="A276" s="115" t="s">
        <v>759</v>
      </c>
      <c r="B276" t="s">
        <v>724</v>
      </c>
      <c r="C276" t="s">
        <v>760</v>
      </c>
      <c r="D276" s="104">
        <v>4322</v>
      </c>
      <c r="E276" s="104">
        <v>145225</v>
      </c>
      <c r="F276" s="104">
        <v>38686</v>
      </c>
      <c r="G276" s="104">
        <v>125225</v>
      </c>
      <c r="H276" s="104">
        <v>38686</v>
      </c>
      <c r="I276" s="104">
        <v>20000</v>
      </c>
      <c r="J276" s="104">
        <v>0</v>
      </c>
      <c r="K276" s="104">
        <v>20000</v>
      </c>
      <c r="L276" s="104">
        <v>0</v>
      </c>
      <c r="M276" s="104">
        <v>6282</v>
      </c>
    </row>
    <row r="277" spans="1:13" x14ac:dyDescent="0.15">
      <c r="A277" s="115" t="s">
        <v>761</v>
      </c>
      <c r="B277" t="s">
        <v>724</v>
      </c>
      <c r="C277" t="s">
        <v>762</v>
      </c>
      <c r="D277" s="105">
        <v>4323</v>
      </c>
      <c r="E277" s="105">
        <v>385312</v>
      </c>
      <c r="F277" s="105">
        <v>134627</v>
      </c>
      <c r="G277" s="105">
        <v>385312</v>
      </c>
      <c r="H277" s="105">
        <v>134627</v>
      </c>
      <c r="I277" s="105">
        <v>0</v>
      </c>
      <c r="J277" s="105">
        <v>0</v>
      </c>
      <c r="K277" s="105">
        <v>0</v>
      </c>
      <c r="L277" s="105">
        <v>0</v>
      </c>
      <c r="M277" s="105">
        <v>15563</v>
      </c>
    </row>
    <row r="278" spans="1:13" x14ac:dyDescent="0.15">
      <c r="A278" s="115" t="s">
        <v>763</v>
      </c>
      <c r="B278" t="s">
        <v>724</v>
      </c>
      <c r="C278" t="s">
        <v>764</v>
      </c>
      <c r="D278" s="104">
        <v>4324</v>
      </c>
      <c r="E278" s="104">
        <v>153630</v>
      </c>
      <c r="F278" s="104">
        <v>31068</v>
      </c>
      <c r="G278" s="104">
        <v>153630</v>
      </c>
      <c r="H278" s="104">
        <v>31068</v>
      </c>
      <c r="I278" s="104">
        <v>0</v>
      </c>
      <c r="J278" s="104">
        <v>0</v>
      </c>
      <c r="K278" s="104">
        <v>0</v>
      </c>
      <c r="L278" s="104">
        <v>0</v>
      </c>
      <c r="M278" s="104">
        <v>6743</v>
      </c>
    </row>
    <row r="279" spans="1:13" x14ac:dyDescent="0.15">
      <c r="A279" s="115" t="s">
        <v>765</v>
      </c>
      <c r="B279" t="s">
        <v>724</v>
      </c>
      <c r="C279" t="s">
        <v>766</v>
      </c>
      <c r="D279" s="105">
        <v>4341</v>
      </c>
      <c r="E279" s="105">
        <v>209720</v>
      </c>
      <c r="F279" s="105">
        <v>48732</v>
      </c>
      <c r="G279" s="105">
        <v>209720</v>
      </c>
      <c r="H279" s="105">
        <v>48732</v>
      </c>
      <c r="I279" s="105">
        <v>0</v>
      </c>
      <c r="J279" s="105">
        <v>0</v>
      </c>
      <c r="K279" s="105">
        <v>0</v>
      </c>
      <c r="L279" s="105">
        <v>0</v>
      </c>
      <c r="M279" s="105">
        <v>8805</v>
      </c>
    </row>
    <row r="280" spans="1:13" x14ac:dyDescent="0.15">
      <c r="A280" s="115" t="s">
        <v>767</v>
      </c>
      <c r="B280" t="s">
        <v>724</v>
      </c>
      <c r="C280" t="s">
        <v>768</v>
      </c>
      <c r="D280" s="104">
        <v>4361</v>
      </c>
      <c r="E280" s="104">
        <v>362187</v>
      </c>
      <c r="F280" s="104">
        <v>122010</v>
      </c>
      <c r="G280" s="104">
        <v>322602</v>
      </c>
      <c r="H280" s="104">
        <v>122010</v>
      </c>
      <c r="I280" s="104">
        <v>39585</v>
      </c>
      <c r="J280" s="104">
        <v>0</v>
      </c>
      <c r="K280" s="104">
        <v>39585</v>
      </c>
      <c r="L280" s="104">
        <v>0</v>
      </c>
      <c r="M280" s="104">
        <v>14777</v>
      </c>
    </row>
    <row r="281" spans="1:13" x14ac:dyDescent="0.15">
      <c r="A281" s="115" t="s">
        <v>769</v>
      </c>
      <c r="B281" t="s">
        <v>724</v>
      </c>
      <c r="C281" t="s">
        <v>770</v>
      </c>
      <c r="D281" s="105">
        <v>4362</v>
      </c>
      <c r="E281" s="105">
        <v>196422</v>
      </c>
      <c r="F281" s="105">
        <v>47941</v>
      </c>
      <c r="G281" s="105">
        <v>196422</v>
      </c>
      <c r="H281" s="105">
        <v>47941</v>
      </c>
      <c r="I281" s="105">
        <v>0</v>
      </c>
      <c r="J281" s="105">
        <v>0</v>
      </c>
      <c r="K281" s="105">
        <v>0</v>
      </c>
      <c r="L281" s="105">
        <v>0</v>
      </c>
      <c r="M281" s="105">
        <v>8219</v>
      </c>
    </row>
    <row r="282" spans="1:13" x14ac:dyDescent="0.15">
      <c r="A282" s="115" t="s">
        <v>771</v>
      </c>
      <c r="B282" t="s">
        <v>724</v>
      </c>
      <c r="C282" t="s">
        <v>772</v>
      </c>
      <c r="D282" s="104">
        <v>4401</v>
      </c>
      <c r="E282" s="104">
        <v>179304</v>
      </c>
      <c r="F282" s="104">
        <v>48559</v>
      </c>
      <c r="G282" s="104">
        <v>179304</v>
      </c>
      <c r="H282" s="104">
        <v>48559</v>
      </c>
      <c r="I282" s="104">
        <v>0</v>
      </c>
      <c r="J282" s="104">
        <v>0</v>
      </c>
      <c r="K282" s="104">
        <v>0</v>
      </c>
      <c r="L282" s="104">
        <v>0</v>
      </c>
      <c r="M282" s="104">
        <v>7747</v>
      </c>
    </row>
    <row r="283" spans="1:13" x14ac:dyDescent="0.15">
      <c r="A283" s="115" t="s">
        <v>773</v>
      </c>
      <c r="B283" t="s">
        <v>724</v>
      </c>
      <c r="C283" t="s">
        <v>774</v>
      </c>
      <c r="D283" s="105">
        <v>4404</v>
      </c>
      <c r="E283" s="105">
        <v>202949</v>
      </c>
      <c r="F283" s="105">
        <v>65664</v>
      </c>
      <c r="G283" s="105">
        <v>177910</v>
      </c>
      <c r="H283" s="105">
        <v>65664</v>
      </c>
      <c r="I283" s="105">
        <v>25039</v>
      </c>
      <c r="J283" s="105">
        <v>0</v>
      </c>
      <c r="K283" s="105">
        <v>25039</v>
      </c>
      <c r="L283" s="105">
        <v>0</v>
      </c>
      <c r="M283" s="105">
        <v>8374</v>
      </c>
    </row>
    <row r="284" spans="1:13" x14ac:dyDescent="0.15">
      <c r="A284" s="115" t="s">
        <v>775</v>
      </c>
      <c r="B284" t="s">
        <v>724</v>
      </c>
      <c r="C284" t="s">
        <v>776</v>
      </c>
      <c r="D284" s="104">
        <v>4406</v>
      </c>
      <c r="E284" s="104">
        <v>332444</v>
      </c>
      <c r="F284" s="104">
        <v>123898</v>
      </c>
      <c r="G284" s="104">
        <v>295129</v>
      </c>
      <c r="H284" s="104">
        <v>123898</v>
      </c>
      <c r="I284" s="104">
        <v>37315</v>
      </c>
      <c r="J284" s="104">
        <v>0</v>
      </c>
      <c r="K284" s="104">
        <v>37315</v>
      </c>
      <c r="L284" s="104">
        <v>0</v>
      </c>
      <c r="M284" s="104">
        <v>13183</v>
      </c>
    </row>
    <row r="285" spans="1:13" x14ac:dyDescent="0.15">
      <c r="A285" s="115" t="s">
        <v>777</v>
      </c>
      <c r="B285" t="s">
        <v>724</v>
      </c>
      <c r="C285" t="s">
        <v>778</v>
      </c>
      <c r="D285" s="105">
        <v>4421</v>
      </c>
      <c r="E285" s="105">
        <v>198803</v>
      </c>
      <c r="F285" s="105">
        <v>79067</v>
      </c>
      <c r="G285" s="105">
        <v>198803</v>
      </c>
      <c r="H285" s="105">
        <v>79067</v>
      </c>
      <c r="I285" s="105">
        <v>0</v>
      </c>
      <c r="J285" s="105">
        <v>0</v>
      </c>
      <c r="K285" s="105">
        <v>0</v>
      </c>
      <c r="L285" s="105">
        <v>0</v>
      </c>
      <c r="M285" s="105">
        <v>7862</v>
      </c>
    </row>
    <row r="286" spans="1:13" x14ac:dyDescent="0.15">
      <c r="A286" s="115" t="s">
        <v>779</v>
      </c>
      <c r="B286" t="s">
        <v>724</v>
      </c>
      <c r="C286" t="s">
        <v>780</v>
      </c>
      <c r="D286" s="104">
        <v>4422</v>
      </c>
      <c r="E286" s="104">
        <v>126995</v>
      </c>
      <c r="F286" s="104">
        <v>26835</v>
      </c>
      <c r="G286" s="104">
        <v>126995</v>
      </c>
      <c r="H286" s="104">
        <v>26835</v>
      </c>
      <c r="I286" s="104">
        <v>0</v>
      </c>
      <c r="J286" s="104">
        <v>0</v>
      </c>
      <c r="K286" s="104">
        <v>0</v>
      </c>
      <c r="L286" s="104">
        <v>0</v>
      </c>
      <c r="M286" s="104">
        <v>5369</v>
      </c>
    </row>
    <row r="287" spans="1:13" x14ac:dyDescent="0.15">
      <c r="A287" s="115" t="s">
        <v>781</v>
      </c>
      <c r="B287" t="s">
        <v>724</v>
      </c>
      <c r="C287" t="s">
        <v>782</v>
      </c>
      <c r="D287" s="105">
        <v>4424</v>
      </c>
      <c r="E287" s="105">
        <v>69060</v>
      </c>
      <c r="F287" s="105">
        <v>17355</v>
      </c>
      <c r="G287" s="105">
        <v>57000</v>
      </c>
      <c r="H287" s="105">
        <v>17355</v>
      </c>
      <c r="I287" s="105">
        <v>12060</v>
      </c>
      <c r="J287" s="105">
        <v>0</v>
      </c>
      <c r="K287" s="105">
        <v>6650</v>
      </c>
      <c r="L287" s="105">
        <v>0</v>
      </c>
      <c r="M287" s="105">
        <v>2974</v>
      </c>
    </row>
    <row r="288" spans="1:13" x14ac:dyDescent="0.15">
      <c r="A288" s="115" t="s">
        <v>783</v>
      </c>
      <c r="B288" t="s">
        <v>724</v>
      </c>
      <c r="C288" t="s">
        <v>784</v>
      </c>
      <c r="D288" s="104">
        <v>4444</v>
      </c>
      <c r="E288" s="104">
        <v>121183</v>
      </c>
      <c r="F288" s="104">
        <v>26391</v>
      </c>
      <c r="G288" s="104">
        <v>13453</v>
      </c>
      <c r="H288" s="104">
        <v>1423</v>
      </c>
      <c r="I288" s="104">
        <v>107730</v>
      </c>
      <c r="J288" s="104">
        <v>24968</v>
      </c>
      <c r="K288" s="104">
        <v>96255</v>
      </c>
      <c r="L288" s="104">
        <v>24968</v>
      </c>
      <c r="M288" s="104">
        <v>5140</v>
      </c>
    </row>
    <row r="289" spans="1:13" x14ac:dyDescent="0.15">
      <c r="A289" s="115" t="s">
        <v>785</v>
      </c>
      <c r="B289" t="s">
        <v>724</v>
      </c>
      <c r="C289" t="s">
        <v>786</v>
      </c>
      <c r="D289" s="105">
        <v>4445</v>
      </c>
      <c r="E289" s="105">
        <v>341164</v>
      </c>
      <c r="F289" s="105">
        <v>83484</v>
      </c>
      <c r="G289" s="105">
        <v>341164</v>
      </c>
      <c r="H289" s="105">
        <v>83484</v>
      </c>
      <c r="I289" s="105">
        <v>0</v>
      </c>
      <c r="J289" s="105">
        <v>0</v>
      </c>
      <c r="K289" s="105">
        <v>0</v>
      </c>
      <c r="L289" s="105">
        <v>0</v>
      </c>
      <c r="M289" s="105">
        <v>14290</v>
      </c>
    </row>
    <row r="290" spans="1:13" x14ac:dyDescent="0.15">
      <c r="A290" s="115" t="s">
        <v>787</v>
      </c>
      <c r="B290" t="s">
        <v>724</v>
      </c>
      <c r="C290" t="s">
        <v>788</v>
      </c>
      <c r="D290" s="104">
        <v>4501</v>
      </c>
      <c r="E290" s="104">
        <v>233962</v>
      </c>
      <c r="F290" s="104">
        <v>58871</v>
      </c>
      <c r="G290" s="104">
        <v>181450</v>
      </c>
      <c r="H290" s="104">
        <v>58871</v>
      </c>
      <c r="I290" s="104">
        <v>52512</v>
      </c>
      <c r="J290" s="104">
        <v>0</v>
      </c>
      <c r="K290" s="104">
        <v>47500</v>
      </c>
      <c r="L290" s="104">
        <v>0</v>
      </c>
      <c r="M290" s="104">
        <v>9752</v>
      </c>
    </row>
    <row r="291" spans="1:13" x14ac:dyDescent="0.15">
      <c r="A291" s="115" t="s">
        <v>789</v>
      </c>
      <c r="B291" t="s">
        <v>724</v>
      </c>
      <c r="C291" t="s">
        <v>790</v>
      </c>
      <c r="D291" s="105">
        <v>4505</v>
      </c>
      <c r="E291" s="105">
        <v>323970</v>
      </c>
      <c r="F291" s="105">
        <v>92870</v>
      </c>
      <c r="G291" s="105">
        <v>206698</v>
      </c>
      <c r="H291" s="105">
        <v>92870</v>
      </c>
      <c r="I291" s="105">
        <v>117272</v>
      </c>
      <c r="J291" s="105">
        <v>0</v>
      </c>
      <c r="K291" s="105">
        <v>117272</v>
      </c>
      <c r="L291" s="105">
        <v>0</v>
      </c>
      <c r="M291" s="105">
        <v>13707</v>
      </c>
    </row>
    <row r="292" spans="1:13" x14ac:dyDescent="0.15">
      <c r="A292" s="115" t="s">
        <v>791</v>
      </c>
      <c r="B292" t="s">
        <v>724</v>
      </c>
      <c r="C292" t="s">
        <v>792</v>
      </c>
      <c r="D292" s="104">
        <v>4581</v>
      </c>
      <c r="E292" s="104">
        <v>69951</v>
      </c>
      <c r="F292" s="104">
        <v>17375</v>
      </c>
      <c r="G292" s="104">
        <v>59951</v>
      </c>
      <c r="H292" s="104">
        <v>17375</v>
      </c>
      <c r="I292" s="104">
        <v>10000</v>
      </c>
      <c r="J292" s="104">
        <v>0</v>
      </c>
      <c r="K292" s="104">
        <v>10000</v>
      </c>
      <c r="L292" s="104">
        <v>0</v>
      </c>
      <c r="M292" s="104">
        <v>2920</v>
      </c>
    </row>
    <row r="293" spans="1:13" x14ac:dyDescent="0.15">
      <c r="A293" s="115" t="s">
        <v>793</v>
      </c>
      <c r="B293" t="s">
        <v>724</v>
      </c>
      <c r="C293" t="s">
        <v>794</v>
      </c>
      <c r="D293" s="105">
        <v>4606</v>
      </c>
      <c r="E293" s="105">
        <v>210530</v>
      </c>
      <c r="F293" s="105">
        <v>46169</v>
      </c>
      <c r="G293" s="105">
        <v>210530</v>
      </c>
      <c r="H293" s="105">
        <v>46169</v>
      </c>
      <c r="I293" s="105">
        <v>0</v>
      </c>
      <c r="J293" s="105">
        <v>0</v>
      </c>
      <c r="K293" s="105">
        <v>0</v>
      </c>
      <c r="L293" s="105">
        <v>0</v>
      </c>
      <c r="M293" s="105">
        <v>8924</v>
      </c>
    </row>
    <row r="294" spans="1:13" x14ac:dyDescent="0.15">
      <c r="A294" s="115" t="s">
        <v>795</v>
      </c>
      <c r="B294" t="s">
        <v>796</v>
      </c>
      <c r="C294">
        <v>0</v>
      </c>
      <c r="D294" s="104">
        <v>5000</v>
      </c>
      <c r="E294" s="104">
        <v>15839268</v>
      </c>
      <c r="F294" s="104">
        <v>0</v>
      </c>
      <c r="G294" s="104">
        <v>11139268</v>
      </c>
      <c r="H294" s="104">
        <v>0</v>
      </c>
      <c r="I294" s="104">
        <v>4700000</v>
      </c>
      <c r="J294" s="104">
        <v>0</v>
      </c>
      <c r="K294" s="104">
        <v>1726048</v>
      </c>
      <c r="L294" s="104">
        <v>0</v>
      </c>
      <c r="M294" s="104">
        <v>774961</v>
      </c>
    </row>
    <row r="295" spans="1:13" x14ac:dyDescent="0.15">
      <c r="A295" s="115" t="s">
        <v>797</v>
      </c>
      <c r="B295" t="s">
        <v>796</v>
      </c>
      <c r="C295" t="s">
        <v>798</v>
      </c>
      <c r="D295" s="105">
        <v>5201</v>
      </c>
      <c r="E295" s="105">
        <v>2894034</v>
      </c>
      <c r="F295" s="105">
        <v>1002211</v>
      </c>
      <c r="G295" s="105">
        <v>1676083</v>
      </c>
      <c r="H295" s="105">
        <v>1002211</v>
      </c>
      <c r="I295" s="105">
        <v>1217951</v>
      </c>
      <c r="J295" s="105">
        <v>0</v>
      </c>
      <c r="K295" s="105">
        <v>453996</v>
      </c>
      <c r="L295" s="105">
        <v>0</v>
      </c>
      <c r="M295" s="105">
        <v>117982</v>
      </c>
    </row>
    <row r="296" spans="1:13" x14ac:dyDescent="0.15">
      <c r="A296" s="115" t="s">
        <v>799</v>
      </c>
      <c r="B296" t="s">
        <v>796</v>
      </c>
      <c r="C296" t="s">
        <v>800</v>
      </c>
      <c r="D296" s="104">
        <v>5202</v>
      </c>
      <c r="E296" s="104">
        <v>621399</v>
      </c>
      <c r="F296" s="104">
        <v>166507</v>
      </c>
      <c r="G296" s="104">
        <v>521399</v>
      </c>
      <c r="H296" s="104">
        <v>166507</v>
      </c>
      <c r="I296" s="104">
        <v>100000</v>
      </c>
      <c r="J296" s="104">
        <v>0</v>
      </c>
      <c r="K296" s="104">
        <v>100000</v>
      </c>
      <c r="L296" s="104">
        <v>0</v>
      </c>
      <c r="M296" s="104">
        <v>26081</v>
      </c>
    </row>
    <row r="297" spans="1:13" x14ac:dyDescent="0.15">
      <c r="A297" s="115" t="s">
        <v>801</v>
      </c>
      <c r="B297" t="s">
        <v>796</v>
      </c>
      <c r="C297" t="s">
        <v>802</v>
      </c>
      <c r="D297" s="105">
        <v>5203</v>
      </c>
      <c r="E297" s="105">
        <v>1191322</v>
      </c>
      <c r="F297" s="105">
        <v>319580</v>
      </c>
      <c r="G297" s="105">
        <v>1071322</v>
      </c>
      <c r="H297" s="105">
        <v>319580</v>
      </c>
      <c r="I297" s="105">
        <v>120000</v>
      </c>
      <c r="J297" s="105">
        <v>0</v>
      </c>
      <c r="K297" s="105">
        <v>120000</v>
      </c>
      <c r="L297" s="105">
        <v>0</v>
      </c>
      <c r="M297" s="105">
        <v>48952</v>
      </c>
    </row>
    <row r="298" spans="1:13" x14ac:dyDescent="0.15">
      <c r="A298" s="115" t="s">
        <v>803</v>
      </c>
      <c r="B298" t="s">
        <v>796</v>
      </c>
      <c r="C298" t="s">
        <v>804</v>
      </c>
      <c r="D298" s="104">
        <v>5204</v>
      </c>
      <c r="E298" s="104">
        <v>870846</v>
      </c>
      <c r="F298" s="104">
        <v>247665</v>
      </c>
      <c r="G298" s="104">
        <v>464846</v>
      </c>
      <c r="H298" s="104">
        <v>247665</v>
      </c>
      <c r="I298" s="104">
        <v>406000</v>
      </c>
      <c r="J298" s="104">
        <v>0</v>
      </c>
      <c r="K298" s="104">
        <v>180211</v>
      </c>
      <c r="L298" s="104">
        <v>0</v>
      </c>
      <c r="M298" s="104">
        <v>35521</v>
      </c>
    </row>
    <row r="299" spans="1:13" x14ac:dyDescent="0.15">
      <c r="A299" s="115" t="s">
        <v>805</v>
      </c>
      <c r="B299" t="s">
        <v>796</v>
      </c>
      <c r="C299" t="s">
        <v>806</v>
      </c>
      <c r="D299" s="105">
        <v>5206</v>
      </c>
      <c r="E299" s="105">
        <v>367685</v>
      </c>
      <c r="F299" s="105">
        <v>92157</v>
      </c>
      <c r="G299" s="105">
        <v>367685</v>
      </c>
      <c r="H299" s="105">
        <v>92157</v>
      </c>
      <c r="I299" s="105">
        <v>0</v>
      </c>
      <c r="J299" s="105">
        <v>0</v>
      </c>
      <c r="K299" s="105">
        <v>0</v>
      </c>
      <c r="L299" s="105">
        <v>0</v>
      </c>
      <c r="M299" s="105">
        <v>15237</v>
      </c>
    </row>
    <row r="300" spans="1:13" x14ac:dyDescent="0.15">
      <c r="A300" s="115" t="s">
        <v>807</v>
      </c>
      <c r="B300" t="s">
        <v>796</v>
      </c>
      <c r="C300" t="s">
        <v>808</v>
      </c>
      <c r="D300" s="104">
        <v>5207</v>
      </c>
      <c r="E300" s="104">
        <v>617394</v>
      </c>
      <c r="F300" s="104">
        <v>152647</v>
      </c>
      <c r="G300" s="104">
        <v>617394</v>
      </c>
      <c r="H300" s="104">
        <v>152647</v>
      </c>
      <c r="I300" s="104">
        <v>0</v>
      </c>
      <c r="J300" s="104">
        <v>0</v>
      </c>
      <c r="K300" s="104">
        <v>0</v>
      </c>
      <c r="L300" s="104">
        <v>0</v>
      </c>
      <c r="M300" s="104">
        <v>25605</v>
      </c>
    </row>
    <row r="301" spans="1:13" x14ac:dyDescent="0.15">
      <c r="A301" s="115" t="s">
        <v>809</v>
      </c>
      <c r="B301" t="s">
        <v>796</v>
      </c>
      <c r="C301" t="s">
        <v>810</v>
      </c>
      <c r="D301" s="105">
        <v>5209</v>
      </c>
      <c r="E301" s="105">
        <v>439522</v>
      </c>
      <c r="F301" s="105">
        <v>108816</v>
      </c>
      <c r="G301" s="105">
        <v>299262</v>
      </c>
      <c r="H301" s="105">
        <v>108816</v>
      </c>
      <c r="I301" s="105">
        <v>140260</v>
      </c>
      <c r="J301" s="105">
        <v>0</v>
      </c>
      <c r="K301" s="105">
        <v>140260</v>
      </c>
      <c r="L301" s="105">
        <v>0</v>
      </c>
      <c r="M301" s="105">
        <v>17863</v>
      </c>
    </row>
    <row r="302" spans="1:13" x14ac:dyDescent="0.15">
      <c r="A302" s="115" t="s">
        <v>811</v>
      </c>
      <c r="B302" t="s">
        <v>796</v>
      </c>
      <c r="C302" t="s">
        <v>812</v>
      </c>
      <c r="D302" s="104">
        <v>5210</v>
      </c>
      <c r="E302" s="104">
        <v>968639</v>
      </c>
      <c r="F302" s="104">
        <v>271100</v>
      </c>
      <c r="G302" s="104">
        <v>681728</v>
      </c>
      <c r="H302" s="104">
        <v>271100</v>
      </c>
      <c r="I302" s="104">
        <v>286911</v>
      </c>
      <c r="J302" s="104">
        <v>0</v>
      </c>
      <c r="K302" s="104">
        <v>254137</v>
      </c>
      <c r="L302" s="104">
        <v>0</v>
      </c>
      <c r="M302" s="104">
        <v>40851</v>
      </c>
    </row>
    <row r="303" spans="1:13" x14ac:dyDescent="0.15">
      <c r="A303" s="115" t="s">
        <v>813</v>
      </c>
      <c r="B303" t="s">
        <v>796</v>
      </c>
      <c r="C303" t="s">
        <v>814</v>
      </c>
      <c r="D303" s="105">
        <v>5211</v>
      </c>
      <c r="E303" s="105">
        <v>387188</v>
      </c>
      <c r="F303" s="105">
        <v>113850</v>
      </c>
      <c r="G303" s="105">
        <v>387188</v>
      </c>
      <c r="H303" s="105">
        <v>113850</v>
      </c>
      <c r="I303" s="105">
        <v>0</v>
      </c>
      <c r="J303" s="105">
        <v>0</v>
      </c>
      <c r="K303" s="105">
        <v>0</v>
      </c>
      <c r="L303" s="105">
        <v>0</v>
      </c>
      <c r="M303" s="105">
        <v>16356</v>
      </c>
    </row>
    <row r="304" spans="1:13" x14ac:dyDescent="0.15">
      <c r="A304" s="115" t="s">
        <v>815</v>
      </c>
      <c r="B304" t="s">
        <v>796</v>
      </c>
      <c r="C304" t="s">
        <v>816</v>
      </c>
      <c r="D304" s="104">
        <v>5212</v>
      </c>
      <c r="E304" s="104">
        <v>1091498</v>
      </c>
      <c r="F304" s="104">
        <v>288230</v>
      </c>
      <c r="G304" s="104">
        <v>769392</v>
      </c>
      <c r="H304" s="104">
        <v>288230</v>
      </c>
      <c r="I304" s="104">
        <v>322106</v>
      </c>
      <c r="J304" s="104">
        <v>0</v>
      </c>
      <c r="K304" s="104">
        <v>322106</v>
      </c>
      <c r="L304" s="104">
        <v>0</v>
      </c>
      <c r="M304" s="104">
        <v>44345</v>
      </c>
    </row>
    <row r="305" spans="1:13" x14ac:dyDescent="0.15">
      <c r="A305" s="115" t="s">
        <v>817</v>
      </c>
      <c r="B305" t="s">
        <v>796</v>
      </c>
      <c r="C305" t="s">
        <v>818</v>
      </c>
      <c r="D305" s="105">
        <v>5213</v>
      </c>
      <c r="E305" s="105">
        <v>468365</v>
      </c>
      <c r="F305" s="105">
        <v>114135</v>
      </c>
      <c r="G305" s="105">
        <v>468365</v>
      </c>
      <c r="H305" s="105">
        <v>114135</v>
      </c>
      <c r="I305" s="105">
        <v>0</v>
      </c>
      <c r="J305" s="105">
        <v>0</v>
      </c>
      <c r="K305" s="105">
        <v>0</v>
      </c>
      <c r="L305" s="105">
        <v>0</v>
      </c>
      <c r="M305" s="105">
        <v>19292</v>
      </c>
    </row>
    <row r="306" spans="1:13" x14ac:dyDescent="0.15">
      <c r="A306" s="115" t="s">
        <v>819</v>
      </c>
      <c r="B306" t="s">
        <v>796</v>
      </c>
      <c r="C306" t="s">
        <v>820</v>
      </c>
      <c r="D306" s="104">
        <v>5214</v>
      </c>
      <c r="E306" s="104">
        <v>318872</v>
      </c>
      <c r="F306" s="104">
        <v>82571</v>
      </c>
      <c r="G306" s="104">
        <v>150248</v>
      </c>
      <c r="H306" s="104">
        <v>82571</v>
      </c>
      <c r="I306" s="104">
        <v>168624</v>
      </c>
      <c r="J306" s="104">
        <v>0</v>
      </c>
      <c r="K306" s="104">
        <v>73894</v>
      </c>
      <c r="L306" s="104">
        <v>0</v>
      </c>
      <c r="M306" s="104">
        <v>13843</v>
      </c>
    </row>
    <row r="307" spans="1:13" x14ac:dyDescent="0.15">
      <c r="A307" s="115" t="s">
        <v>821</v>
      </c>
      <c r="B307" t="s">
        <v>796</v>
      </c>
      <c r="C307" t="s">
        <v>822</v>
      </c>
      <c r="D307" s="105">
        <v>5215</v>
      </c>
      <c r="E307" s="105">
        <v>406715</v>
      </c>
      <c r="F307" s="105">
        <v>92001</v>
      </c>
      <c r="G307" s="105">
        <v>366715</v>
      </c>
      <c r="H307" s="105">
        <v>92001</v>
      </c>
      <c r="I307" s="105">
        <v>40000</v>
      </c>
      <c r="J307" s="105">
        <v>0</v>
      </c>
      <c r="K307" s="105">
        <v>40000</v>
      </c>
      <c r="L307" s="105">
        <v>0</v>
      </c>
      <c r="M307" s="105">
        <v>16754</v>
      </c>
    </row>
    <row r="308" spans="1:13" x14ac:dyDescent="0.15">
      <c r="A308" s="115" t="s">
        <v>823</v>
      </c>
      <c r="B308" t="s">
        <v>796</v>
      </c>
      <c r="C308" t="s">
        <v>824</v>
      </c>
      <c r="D308" s="104">
        <v>5303</v>
      </c>
      <c r="E308" s="104">
        <v>88624</v>
      </c>
      <c r="F308" s="104">
        <v>14104</v>
      </c>
      <c r="G308" s="104">
        <v>88624</v>
      </c>
      <c r="H308" s="104">
        <v>14104</v>
      </c>
      <c r="I308" s="104">
        <v>0</v>
      </c>
      <c r="J308" s="104">
        <v>0</v>
      </c>
      <c r="K308" s="104">
        <v>0</v>
      </c>
      <c r="L308" s="104">
        <v>0</v>
      </c>
      <c r="M308" s="104">
        <v>3997</v>
      </c>
    </row>
    <row r="309" spans="1:13" x14ac:dyDescent="0.15">
      <c r="A309" s="115" t="s">
        <v>825</v>
      </c>
      <c r="B309" t="s">
        <v>796</v>
      </c>
      <c r="C309" t="s">
        <v>826</v>
      </c>
      <c r="D309" s="105">
        <v>5327</v>
      </c>
      <c r="E309" s="105">
        <v>59842</v>
      </c>
      <c r="F309" s="105">
        <v>8246</v>
      </c>
      <c r="G309" s="105">
        <v>59842</v>
      </c>
      <c r="H309" s="105">
        <v>8246</v>
      </c>
      <c r="I309" s="105">
        <v>0</v>
      </c>
      <c r="J309" s="105">
        <v>0</v>
      </c>
      <c r="K309" s="105">
        <v>0</v>
      </c>
      <c r="L309" s="105">
        <v>0</v>
      </c>
      <c r="M309" s="105">
        <v>2633</v>
      </c>
    </row>
    <row r="310" spans="1:13" x14ac:dyDescent="0.15">
      <c r="A310" s="115" t="s">
        <v>827</v>
      </c>
      <c r="B310" t="s">
        <v>796</v>
      </c>
      <c r="C310" t="s">
        <v>828</v>
      </c>
      <c r="D310" s="104">
        <v>5346</v>
      </c>
      <c r="E310" s="104">
        <v>78228</v>
      </c>
      <c r="F310" s="104">
        <v>11280</v>
      </c>
      <c r="G310" s="104">
        <v>64843</v>
      </c>
      <c r="H310" s="104">
        <v>11280</v>
      </c>
      <c r="I310" s="104">
        <v>13385</v>
      </c>
      <c r="J310" s="104">
        <v>0</v>
      </c>
      <c r="K310" s="104">
        <v>13385</v>
      </c>
      <c r="L310" s="104">
        <v>0</v>
      </c>
      <c r="M310" s="104">
        <v>3391</v>
      </c>
    </row>
    <row r="311" spans="1:13" x14ac:dyDescent="0.15">
      <c r="A311" s="115" t="s">
        <v>829</v>
      </c>
      <c r="B311" t="s">
        <v>796</v>
      </c>
      <c r="C311" t="s">
        <v>830</v>
      </c>
      <c r="D311" s="105">
        <v>5348</v>
      </c>
      <c r="E311" s="105">
        <v>249632</v>
      </c>
      <c r="F311" s="105">
        <v>58224</v>
      </c>
      <c r="G311" s="105">
        <v>249632</v>
      </c>
      <c r="H311" s="105">
        <v>58224</v>
      </c>
      <c r="I311" s="105">
        <v>0</v>
      </c>
      <c r="J311" s="105">
        <v>0</v>
      </c>
      <c r="K311" s="105">
        <v>0</v>
      </c>
      <c r="L311" s="105">
        <v>0</v>
      </c>
      <c r="M311" s="105">
        <v>10439</v>
      </c>
    </row>
    <row r="312" spans="1:13" x14ac:dyDescent="0.15">
      <c r="A312" s="115" t="s">
        <v>831</v>
      </c>
      <c r="B312" t="s">
        <v>796</v>
      </c>
      <c r="C312" t="s">
        <v>832</v>
      </c>
      <c r="D312" s="104">
        <v>5349</v>
      </c>
      <c r="E312" s="104">
        <v>140204</v>
      </c>
      <c r="F312" s="104">
        <v>24433</v>
      </c>
      <c r="G312" s="104">
        <v>140204</v>
      </c>
      <c r="H312" s="104">
        <v>24433</v>
      </c>
      <c r="I312" s="104">
        <v>0</v>
      </c>
      <c r="J312" s="104">
        <v>0</v>
      </c>
      <c r="K312" s="104">
        <v>0</v>
      </c>
      <c r="L312" s="104">
        <v>0</v>
      </c>
      <c r="M312" s="104">
        <v>6052</v>
      </c>
    </row>
    <row r="313" spans="1:13" x14ac:dyDescent="0.15">
      <c r="A313" s="115" t="s">
        <v>833</v>
      </c>
      <c r="B313" t="s">
        <v>796</v>
      </c>
      <c r="C313" t="s">
        <v>834</v>
      </c>
      <c r="D313" s="105">
        <v>5361</v>
      </c>
      <c r="E313" s="105">
        <v>169301</v>
      </c>
      <c r="F313" s="105">
        <v>33431</v>
      </c>
      <c r="G313" s="105">
        <v>169301</v>
      </c>
      <c r="H313" s="105">
        <v>33431</v>
      </c>
      <c r="I313" s="105">
        <v>0</v>
      </c>
      <c r="J313" s="105">
        <v>0</v>
      </c>
      <c r="K313" s="105">
        <v>0</v>
      </c>
      <c r="L313" s="105">
        <v>0</v>
      </c>
      <c r="M313" s="105">
        <v>7232</v>
      </c>
    </row>
    <row r="314" spans="1:13" x14ac:dyDescent="0.15">
      <c r="A314" s="115" t="s">
        <v>835</v>
      </c>
      <c r="B314" t="s">
        <v>796</v>
      </c>
      <c r="C314" t="s">
        <v>836</v>
      </c>
      <c r="D314" s="104">
        <v>5363</v>
      </c>
      <c r="E314" s="104">
        <v>115646</v>
      </c>
      <c r="F314" s="104">
        <v>20911</v>
      </c>
      <c r="G314" s="104">
        <v>115646</v>
      </c>
      <c r="H314" s="104">
        <v>20911</v>
      </c>
      <c r="I314" s="104">
        <v>0</v>
      </c>
      <c r="J314" s="104">
        <v>0</v>
      </c>
      <c r="K314" s="104">
        <v>0</v>
      </c>
      <c r="L314" s="104">
        <v>0</v>
      </c>
      <c r="M314" s="104">
        <v>5070</v>
      </c>
    </row>
    <row r="315" spans="1:13" x14ac:dyDescent="0.15">
      <c r="A315" s="115" t="s">
        <v>837</v>
      </c>
      <c r="B315" t="s">
        <v>796</v>
      </c>
      <c r="C315" t="s">
        <v>838</v>
      </c>
      <c r="D315" s="105">
        <v>5366</v>
      </c>
      <c r="E315" s="105">
        <v>101011</v>
      </c>
      <c r="F315" s="105">
        <v>16497</v>
      </c>
      <c r="G315" s="105">
        <v>101011</v>
      </c>
      <c r="H315" s="105">
        <v>16497</v>
      </c>
      <c r="I315" s="105">
        <v>0</v>
      </c>
      <c r="J315" s="105">
        <v>0</v>
      </c>
      <c r="K315" s="105">
        <v>0</v>
      </c>
      <c r="L315" s="105">
        <v>0</v>
      </c>
      <c r="M315" s="105">
        <v>4427</v>
      </c>
    </row>
    <row r="316" spans="1:13" x14ac:dyDescent="0.15">
      <c r="A316" s="115" t="s">
        <v>839</v>
      </c>
      <c r="B316" t="s">
        <v>796</v>
      </c>
      <c r="C316" t="s">
        <v>840</v>
      </c>
      <c r="D316" s="104">
        <v>5368</v>
      </c>
      <c r="E316" s="104">
        <v>60170</v>
      </c>
      <c r="F316" s="104">
        <v>7768</v>
      </c>
      <c r="G316" s="104">
        <v>60170</v>
      </c>
      <c r="H316" s="104">
        <v>7768</v>
      </c>
      <c r="I316" s="104">
        <v>0</v>
      </c>
      <c r="J316" s="104">
        <v>0</v>
      </c>
      <c r="K316" s="104">
        <v>0</v>
      </c>
      <c r="L316" s="104">
        <v>0</v>
      </c>
      <c r="M316" s="104">
        <v>2691</v>
      </c>
    </row>
    <row r="317" spans="1:13" x14ac:dyDescent="0.15">
      <c r="A317" s="115" t="s">
        <v>841</v>
      </c>
      <c r="B317" t="s">
        <v>796</v>
      </c>
      <c r="C317" t="s">
        <v>842</v>
      </c>
      <c r="D317" s="105">
        <v>5434</v>
      </c>
      <c r="E317" s="105">
        <v>304573</v>
      </c>
      <c r="F317" s="105">
        <v>69779</v>
      </c>
      <c r="G317" s="105">
        <v>90060</v>
      </c>
      <c r="H317" s="105">
        <v>69779</v>
      </c>
      <c r="I317" s="105">
        <v>214513</v>
      </c>
      <c r="J317" s="105">
        <v>0</v>
      </c>
      <c r="K317" s="105">
        <v>200225</v>
      </c>
      <c r="L317" s="105">
        <v>0</v>
      </c>
      <c r="M317" s="105">
        <v>12527</v>
      </c>
    </row>
    <row r="318" spans="1:13" x14ac:dyDescent="0.15">
      <c r="A318" s="115" t="s">
        <v>843</v>
      </c>
      <c r="B318" t="s">
        <v>796</v>
      </c>
      <c r="C318" t="s">
        <v>844</v>
      </c>
      <c r="D318" s="104">
        <v>5463</v>
      </c>
      <c r="E318" s="104">
        <v>233407</v>
      </c>
      <c r="F318" s="104">
        <v>52017</v>
      </c>
      <c r="G318" s="104">
        <v>213436</v>
      </c>
      <c r="H318" s="104">
        <v>52017</v>
      </c>
      <c r="I318" s="104">
        <v>19971</v>
      </c>
      <c r="J318" s="104">
        <v>0</v>
      </c>
      <c r="K318" s="104">
        <v>19971</v>
      </c>
      <c r="L318" s="104">
        <v>0</v>
      </c>
      <c r="M318" s="104">
        <v>9637</v>
      </c>
    </row>
    <row r="319" spans="1:13" x14ac:dyDescent="0.15">
      <c r="A319" s="115" t="s">
        <v>845</v>
      </c>
      <c r="B319" t="s">
        <v>796</v>
      </c>
      <c r="C319" t="s">
        <v>846</v>
      </c>
      <c r="D319" s="105">
        <v>5464</v>
      </c>
      <c r="E319" s="105">
        <v>68348</v>
      </c>
      <c r="F319" s="105">
        <v>9319</v>
      </c>
      <c r="G319" s="105">
        <v>68348</v>
      </c>
      <c r="H319" s="105">
        <v>9319</v>
      </c>
      <c r="I319" s="105">
        <v>0</v>
      </c>
      <c r="J319" s="105">
        <v>0</v>
      </c>
      <c r="K319" s="105">
        <v>0</v>
      </c>
      <c r="L319" s="105">
        <v>0</v>
      </c>
      <c r="M319" s="105">
        <v>3106</v>
      </c>
    </row>
    <row r="320" spans="1:13" x14ac:dyDescent="0.15">
      <c r="A320" s="115" t="s">
        <v>847</v>
      </c>
      <c r="B320" t="s">
        <v>848</v>
      </c>
      <c r="C320">
        <v>0</v>
      </c>
      <c r="D320" s="104">
        <v>6000</v>
      </c>
      <c r="E320" s="104">
        <v>15531119</v>
      </c>
      <c r="F320" s="104">
        <v>0</v>
      </c>
      <c r="G320" s="104">
        <v>7776581</v>
      </c>
      <c r="H320" s="104">
        <v>0</v>
      </c>
      <c r="I320" s="104">
        <v>7754538</v>
      </c>
      <c r="J320" s="104">
        <v>0</v>
      </c>
      <c r="K320" s="104">
        <v>2427590</v>
      </c>
      <c r="L320" s="104">
        <v>0</v>
      </c>
      <c r="M320" s="104">
        <v>761297</v>
      </c>
    </row>
    <row r="321" spans="1:13" x14ac:dyDescent="0.15">
      <c r="A321" s="115" t="s">
        <v>849</v>
      </c>
      <c r="B321" t="s">
        <v>848</v>
      </c>
      <c r="C321" t="s">
        <v>850</v>
      </c>
      <c r="D321" s="105">
        <v>6201</v>
      </c>
      <c r="E321" s="105">
        <v>2374566</v>
      </c>
      <c r="F321" s="105">
        <v>884675</v>
      </c>
      <c r="G321" s="105">
        <v>1318072</v>
      </c>
      <c r="H321" s="105">
        <v>353786</v>
      </c>
      <c r="I321" s="105">
        <v>1056494</v>
      </c>
      <c r="J321" s="105">
        <v>530889</v>
      </c>
      <c r="K321" s="105">
        <v>674061</v>
      </c>
      <c r="L321" s="105">
        <v>526500</v>
      </c>
      <c r="M321" s="105">
        <v>89923</v>
      </c>
    </row>
    <row r="322" spans="1:13" x14ac:dyDescent="0.15">
      <c r="A322" s="115" t="s">
        <v>851</v>
      </c>
      <c r="B322" t="s">
        <v>848</v>
      </c>
      <c r="C322" t="s">
        <v>852</v>
      </c>
      <c r="D322" s="104">
        <v>6202</v>
      </c>
      <c r="E322" s="104">
        <v>923951</v>
      </c>
      <c r="F322" s="104">
        <v>290569</v>
      </c>
      <c r="G322" s="104">
        <v>739790</v>
      </c>
      <c r="H322" s="104">
        <v>290569</v>
      </c>
      <c r="I322" s="104">
        <v>184161</v>
      </c>
      <c r="J322" s="104">
        <v>0</v>
      </c>
      <c r="K322" s="104">
        <v>184161</v>
      </c>
      <c r="L322" s="104">
        <v>0</v>
      </c>
      <c r="M322" s="104">
        <v>35747</v>
      </c>
    </row>
    <row r="323" spans="1:13" x14ac:dyDescent="0.15">
      <c r="A323" s="115" t="s">
        <v>853</v>
      </c>
      <c r="B323" t="s">
        <v>848</v>
      </c>
      <c r="C323" t="s">
        <v>854</v>
      </c>
      <c r="D323" s="105">
        <v>6203</v>
      </c>
      <c r="E323" s="105">
        <v>1552761</v>
      </c>
      <c r="F323" s="105">
        <v>476112</v>
      </c>
      <c r="G323" s="105">
        <v>652718</v>
      </c>
      <c r="H323" s="105">
        <v>476112</v>
      </c>
      <c r="I323" s="105">
        <v>900043</v>
      </c>
      <c r="J323" s="105">
        <v>0</v>
      </c>
      <c r="K323" s="105">
        <v>750047</v>
      </c>
      <c r="L323" s="105">
        <v>0</v>
      </c>
      <c r="M323" s="105">
        <v>64209</v>
      </c>
    </row>
    <row r="324" spans="1:13" x14ac:dyDescent="0.15">
      <c r="A324" s="115" t="s">
        <v>855</v>
      </c>
      <c r="B324" t="s">
        <v>848</v>
      </c>
      <c r="C324" t="s">
        <v>856</v>
      </c>
      <c r="D324" s="104">
        <v>6204</v>
      </c>
      <c r="E324" s="104">
        <v>1254648</v>
      </c>
      <c r="F324" s="104">
        <v>379158</v>
      </c>
      <c r="G324" s="104">
        <v>0</v>
      </c>
      <c r="H324" s="104">
        <v>0</v>
      </c>
      <c r="I324" s="104">
        <v>1254648</v>
      </c>
      <c r="J324" s="104">
        <v>379158</v>
      </c>
      <c r="K324" s="104">
        <v>1203770</v>
      </c>
      <c r="L324" s="104">
        <v>379158</v>
      </c>
      <c r="M324" s="104">
        <v>51205</v>
      </c>
    </row>
    <row r="325" spans="1:13" x14ac:dyDescent="0.15">
      <c r="A325" s="115" t="s">
        <v>857</v>
      </c>
      <c r="B325" t="s">
        <v>848</v>
      </c>
      <c r="C325" t="s">
        <v>858</v>
      </c>
      <c r="D325" s="105">
        <v>6205</v>
      </c>
      <c r="E325" s="105">
        <v>447897</v>
      </c>
      <c r="F325" s="105">
        <v>127467</v>
      </c>
      <c r="G325" s="105">
        <v>309500</v>
      </c>
      <c r="H325" s="105">
        <v>127467</v>
      </c>
      <c r="I325" s="105">
        <v>138397</v>
      </c>
      <c r="J325" s="105">
        <v>0</v>
      </c>
      <c r="K325" s="105">
        <v>138397</v>
      </c>
      <c r="L325" s="105">
        <v>0</v>
      </c>
      <c r="M325" s="105">
        <v>18076</v>
      </c>
    </row>
    <row r="326" spans="1:13" x14ac:dyDescent="0.15">
      <c r="A326" s="115" t="s">
        <v>859</v>
      </c>
      <c r="B326" t="s">
        <v>848</v>
      </c>
      <c r="C326" t="s">
        <v>860</v>
      </c>
      <c r="D326" s="104">
        <v>6206</v>
      </c>
      <c r="E326" s="104">
        <v>520858</v>
      </c>
      <c r="F326" s="104">
        <v>160565</v>
      </c>
      <c r="G326" s="104">
        <v>369375</v>
      </c>
      <c r="H326" s="104">
        <v>160565</v>
      </c>
      <c r="I326" s="104">
        <v>151483</v>
      </c>
      <c r="J326" s="104">
        <v>0</v>
      </c>
      <c r="K326" s="104">
        <v>151483</v>
      </c>
      <c r="L326" s="104">
        <v>0</v>
      </c>
      <c r="M326" s="104">
        <v>20808</v>
      </c>
    </row>
    <row r="327" spans="1:13" x14ac:dyDescent="0.15">
      <c r="A327" s="115" t="s">
        <v>861</v>
      </c>
      <c r="B327" t="s">
        <v>848</v>
      </c>
      <c r="C327" t="s">
        <v>862</v>
      </c>
      <c r="D327" s="105">
        <v>6207</v>
      </c>
      <c r="E327" s="105">
        <v>395197</v>
      </c>
      <c r="F327" s="105">
        <v>113050</v>
      </c>
      <c r="G327" s="105">
        <v>395197</v>
      </c>
      <c r="H327" s="105">
        <v>113050</v>
      </c>
      <c r="I327" s="105">
        <v>0</v>
      </c>
      <c r="J327" s="105">
        <v>0</v>
      </c>
      <c r="K327" s="105">
        <v>0</v>
      </c>
      <c r="L327" s="105">
        <v>0</v>
      </c>
      <c r="M327" s="105">
        <v>15657</v>
      </c>
    </row>
    <row r="328" spans="1:13" x14ac:dyDescent="0.15">
      <c r="A328" s="115" t="s">
        <v>863</v>
      </c>
      <c r="B328" t="s">
        <v>848</v>
      </c>
      <c r="C328" t="s">
        <v>864</v>
      </c>
      <c r="D328" s="104">
        <v>6208</v>
      </c>
      <c r="E328" s="104">
        <v>361552</v>
      </c>
      <c r="F328" s="104">
        <v>92769</v>
      </c>
      <c r="G328" s="104">
        <v>327852</v>
      </c>
      <c r="H328" s="104">
        <v>92769</v>
      </c>
      <c r="I328" s="104">
        <v>33700</v>
      </c>
      <c r="J328" s="104">
        <v>0</v>
      </c>
      <c r="K328" s="104">
        <v>33700</v>
      </c>
      <c r="L328" s="104">
        <v>0</v>
      </c>
      <c r="M328" s="104">
        <v>14347</v>
      </c>
    </row>
    <row r="329" spans="1:13" x14ac:dyDescent="0.15">
      <c r="A329" s="115" t="s">
        <v>865</v>
      </c>
      <c r="B329" t="s">
        <v>848</v>
      </c>
      <c r="C329" t="s">
        <v>866</v>
      </c>
      <c r="D329" s="105">
        <v>6209</v>
      </c>
      <c r="E329" s="105">
        <v>379282</v>
      </c>
      <c r="F329" s="105">
        <v>105987</v>
      </c>
      <c r="G329" s="105">
        <v>349477</v>
      </c>
      <c r="H329" s="105">
        <v>105987</v>
      </c>
      <c r="I329" s="105">
        <v>29805</v>
      </c>
      <c r="J329" s="105">
        <v>0</v>
      </c>
      <c r="K329" s="105">
        <v>0</v>
      </c>
      <c r="L329" s="105">
        <v>0</v>
      </c>
      <c r="M329" s="105">
        <v>14848</v>
      </c>
    </row>
    <row r="330" spans="1:13" x14ac:dyDescent="0.15">
      <c r="A330" s="115" t="s">
        <v>867</v>
      </c>
      <c r="B330" t="s">
        <v>848</v>
      </c>
      <c r="C330" t="s">
        <v>868</v>
      </c>
      <c r="D330" s="104">
        <v>6210</v>
      </c>
      <c r="E330" s="104">
        <v>709290</v>
      </c>
      <c r="F330" s="104">
        <v>236192</v>
      </c>
      <c r="G330" s="104">
        <v>709290</v>
      </c>
      <c r="H330" s="104">
        <v>236192</v>
      </c>
      <c r="I330" s="104">
        <v>0</v>
      </c>
      <c r="J330" s="104">
        <v>0</v>
      </c>
      <c r="K330" s="104">
        <v>0</v>
      </c>
      <c r="L330" s="104">
        <v>0</v>
      </c>
      <c r="M330" s="104">
        <v>27724</v>
      </c>
    </row>
    <row r="331" spans="1:13" x14ac:dyDescent="0.15">
      <c r="A331" s="115" t="s">
        <v>869</v>
      </c>
      <c r="B331" t="s">
        <v>848</v>
      </c>
      <c r="C331" t="s">
        <v>870</v>
      </c>
      <c r="D331" s="105">
        <v>6211</v>
      </c>
      <c r="E331" s="105">
        <v>529833</v>
      </c>
      <c r="F331" s="105">
        <v>176960</v>
      </c>
      <c r="G331" s="105">
        <v>529833</v>
      </c>
      <c r="H331" s="105">
        <v>176960</v>
      </c>
      <c r="I331" s="105">
        <v>0</v>
      </c>
      <c r="J331" s="105">
        <v>0</v>
      </c>
      <c r="K331" s="105">
        <v>0</v>
      </c>
      <c r="L331" s="105">
        <v>0</v>
      </c>
      <c r="M331" s="105">
        <v>20315</v>
      </c>
    </row>
    <row r="332" spans="1:13" x14ac:dyDescent="0.15">
      <c r="A332" s="115" t="s">
        <v>871</v>
      </c>
      <c r="B332" t="s">
        <v>848</v>
      </c>
      <c r="C332" t="s">
        <v>872</v>
      </c>
      <c r="D332" s="104">
        <v>6212</v>
      </c>
      <c r="E332" s="104">
        <v>267559</v>
      </c>
      <c r="F332" s="104">
        <v>62336</v>
      </c>
      <c r="G332" s="104">
        <v>163834</v>
      </c>
      <c r="H332" s="104">
        <v>62336</v>
      </c>
      <c r="I332" s="104">
        <v>103725</v>
      </c>
      <c r="J332" s="104">
        <v>0</v>
      </c>
      <c r="K332" s="104">
        <v>103725</v>
      </c>
      <c r="L332" s="104">
        <v>0</v>
      </c>
      <c r="M332" s="104">
        <v>10824</v>
      </c>
    </row>
    <row r="333" spans="1:13" x14ac:dyDescent="0.15">
      <c r="A333" s="115" t="s">
        <v>873</v>
      </c>
      <c r="B333" t="s">
        <v>848</v>
      </c>
      <c r="C333" t="s">
        <v>874</v>
      </c>
      <c r="D333" s="105">
        <v>6213</v>
      </c>
      <c r="E333" s="105">
        <v>420832</v>
      </c>
      <c r="F333" s="105">
        <v>119619</v>
      </c>
      <c r="G333" s="105">
        <v>206376</v>
      </c>
      <c r="H333" s="105">
        <v>119619</v>
      </c>
      <c r="I333" s="105">
        <v>214456</v>
      </c>
      <c r="J333" s="105">
        <v>0</v>
      </c>
      <c r="K333" s="105">
        <v>214456</v>
      </c>
      <c r="L333" s="105">
        <v>0</v>
      </c>
      <c r="M333" s="105">
        <v>17153</v>
      </c>
    </row>
    <row r="334" spans="1:13" x14ac:dyDescent="0.15">
      <c r="A334" s="115" t="s">
        <v>875</v>
      </c>
      <c r="B334" t="s">
        <v>848</v>
      </c>
      <c r="C334" t="s">
        <v>876</v>
      </c>
      <c r="D334" s="104">
        <v>6301</v>
      </c>
      <c r="E334" s="104">
        <v>190138</v>
      </c>
      <c r="F334" s="104">
        <v>56241</v>
      </c>
      <c r="G334" s="104">
        <v>190138</v>
      </c>
      <c r="H334" s="104">
        <v>56241</v>
      </c>
      <c r="I334" s="104">
        <v>0</v>
      </c>
      <c r="J334" s="104">
        <v>0</v>
      </c>
      <c r="K334" s="104">
        <v>0</v>
      </c>
      <c r="L334" s="104">
        <v>0</v>
      </c>
      <c r="M334" s="104">
        <v>7589</v>
      </c>
    </row>
    <row r="335" spans="1:13" x14ac:dyDescent="0.15">
      <c r="A335" s="115" t="s">
        <v>877</v>
      </c>
      <c r="B335" t="s">
        <v>848</v>
      </c>
      <c r="C335" t="s">
        <v>878</v>
      </c>
      <c r="D335" s="105">
        <v>6302</v>
      </c>
      <c r="E335" s="105">
        <v>159388</v>
      </c>
      <c r="F335" s="105">
        <v>43351</v>
      </c>
      <c r="G335" s="105">
        <v>159388</v>
      </c>
      <c r="H335" s="105">
        <v>43351</v>
      </c>
      <c r="I335" s="105">
        <v>0</v>
      </c>
      <c r="J335" s="105">
        <v>0</v>
      </c>
      <c r="K335" s="105">
        <v>0</v>
      </c>
      <c r="L335" s="105">
        <v>0</v>
      </c>
      <c r="M335" s="105">
        <v>6501</v>
      </c>
    </row>
    <row r="336" spans="1:13" x14ac:dyDescent="0.15">
      <c r="A336" s="115" t="s">
        <v>879</v>
      </c>
      <c r="B336" t="s">
        <v>848</v>
      </c>
      <c r="C336" t="s">
        <v>880</v>
      </c>
      <c r="D336" s="104">
        <v>6321</v>
      </c>
      <c r="E336" s="104">
        <v>257145</v>
      </c>
      <c r="F336" s="104">
        <v>71630</v>
      </c>
      <c r="G336" s="104">
        <v>173328</v>
      </c>
      <c r="H336" s="104">
        <v>71630</v>
      </c>
      <c r="I336" s="104">
        <v>83817</v>
      </c>
      <c r="J336" s="104">
        <v>0</v>
      </c>
      <c r="K336" s="104">
        <v>83817</v>
      </c>
      <c r="L336" s="104">
        <v>0</v>
      </c>
      <c r="M336" s="104">
        <v>10211</v>
      </c>
    </row>
    <row r="337" spans="1:13" x14ac:dyDescent="0.15">
      <c r="A337" s="115" t="s">
        <v>881</v>
      </c>
      <c r="B337" t="s">
        <v>848</v>
      </c>
      <c r="C337" t="s">
        <v>882</v>
      </c>
      <c r="D337" s="105">
        <v>6322</v>
      </c>
      <c r="E337" s="105">
        <v>108319</v>
      </c>
      <c r="F337" s="105">
        <v>19220</v>
      </c>
      <c r="G337" s="105">
        <v>108319</v>
      </c>
      <c r="H337" s="105">
        <v>19220</v>
      </c>
      <c r="I337" s="105">
        <v>0</v>
      </c>
      <c r="J337" s="105">
        <v>0</v>
      </c>
      <c r="K337" s="105">
        <v>0</v>
      </c>
      <c r="L337" s="105">
        <v>0</v>
      </c>
      <c r="M337" s="105">
        <v>4698</v>
      </c>
    </row>
    <row r="338" spans="1:13" x14ac:dyDescent="0.15">
      <c r="A338" s="115" t="s">
        <v>883</v>
      </c>
      <c r="B338" t="s">
        <v>848</v>
      </c>
      <c r="C338" t="s">
        <v>884</v>
      </c>
      <c r="D338" s="104">
        <v>6323</v>
      </c>
      <c r="E338" s="104">
        <v>142733</v>
      </c>
      <c r="F338" s="104">
        <v>27062</v>
      </c>
      <c r="G338" s="104">
        <v>101330</v>
      </c>
      <c r="H338" s="104">
        <v>27062</v>
      </c>
      <c r="I338" s="104">
        <v>41403</v>
      </c>
      <c r="J338" s="104">
        <v>0</v>
      </c>
      <c r="K338" s="104">
        <v>35167</v>
      </c>
      <c r="L338" s="104">
        <v>0</v>
      </c>
      <c r="M338" s="104">
        <v>5958</v>
      </c>
    </row>
    <row r="339" spans="1:13" x14ac:dyDescent="0.15">
      <c r="A339" s="115" t="s">
        <v>885</v>
      </c>
      <c r="B339" t="s">
        <v>848</v>
      </c>
      <c r="C339" t="s">
        <v>886</v>
      </c>
      <c r="D339" s="105">
        <v>6324</v>
      </c>
      <c r="E339" s="105">
        <v>155857</v>
      </c>
      <c r="F339" s="105">
        <v>31509</v>
      </c>
      <c r="G339" s="105">
        <v>112740</v>
      </c>
      <c r="H339" s="105">
        <v>31509</v>
      </c>
      <c r="I339" s="105">
        <v>43117</v>
      </c>
      <c r="J339" s="105">
        <v>0</v>
      </c>
      <c r="K339" s="105">
        <v>2302</v>
      </c>
      <c r="L339" s="105">
        <v>0</v>
      </c>
      <c r="M339" s="105">
        <v>6446</v>
      </c>
    </row>
    <row r="340" spans="1:13" x14ac:dyDescent="0.15">
      <c r="A340" s="115" t="s">
        <v>887</v>
      </c>
      <c r="B340" t="s">
        <v>848</v>
      </c>
      <c r="C340" t="s">
        <v>888</v>
      </c>
      <c r="D340" s="104">
        <v>6341</v>
      </c>
      <c r="E340" s="104">
        <v>144795</v>
      </c>
      <c r="F340" s="104">
        <v>27491</v>
      </c>
      <c r="G340" s="104">
        <v>62200</v>
      </c>
      <c r="H340" s="104">
        <v>27491</v>
      </c>
      <c r="I340" s="104">
        <v>82595</v>
      </c>
      <c r="J340" s="104">
        <v>0</v>
      </c>
      <c r="K340" s="104">
        <v>82595</v>
      </c>
      <c r="L340" s="104">
        <v>0</v>
      </c>
      <c r="M340" s="104">
        <v>6044</v>
      </c>
    </row>
    <row r="341" spans="1:13" x14ac:dyDescent="0.15">
      <c r="A341" s="115" t="s">
        <v>889</v>
      </c>
      <c r="B341" t="s">
        <v>848</v>
      </c>
      <c r="C341" t="s">
        <v>890</v>
      </c>
      <c r="D341" s="105">
        <v>6361</v>
      </c>
      <c r="E341" s="105">
        <v>119950</v>
      </c>
      <c r="F341" s="105">
        <v>20798</v>
      </c>
      <c r="G341" s="105">
        <v>119950</v>
      </c>
      <c r="H341" s="105">
        <v>20798</v>
      </c>
      <c r="I341" s="105">
        <v>0</v>
      </c>
      <c r="J341" s="105">
        <v>0</v>
      </c>
      <c r="K341" s="105">
        <v>0</v>
      </c>
      <c r="L341" s="105">
        <v>0</v>
      </c>
      <c r="M341" s="105">
        <v>4990</v>
      </c>
    </row>
    <row r="342" spans="1:13" x14ac:dyDescent="0.15">
      <c r="A342" s="115" t="s">
        <v>891</v>
      </c>
      <c r="B342" t="s">
        <v>848</v>
      </c>
      <c r="C342" t="s">
        <v>892</v>
      </c>
      <c r="D342" s="104">
        <v>6362</v>
      </c>
      <c r="E342" s="104">
        <v>171980</v>
      </c>
      <c r="F342" s="104">
        <v>34499</v>
      </c>
      <c r="G342" s="104">
        <v>109085</v>
      </c>
      <c r="H342" s="104">
        <v>34499</v>
      </c>
      <c r="I342" s="104">
        <v>62895</v>
      </c>
      <c r="J342" s="104">
        <v>0</v>
      </c>
      <c r="K342" s="104">
        <v>62895</v>
      </c>
      <c r="L342" s="104">
        <v>0</v>
      </c>
      <c r="M342" s="104">
        <v>7006</v>
      </c>
    </row>
    <row r="343" spans="1:13" x14ac:dyDescent="0.15">
      <c r="A343" s="115" t="s">
        <v>893</v>
      </c>
      <c r="B343" t="s">
        <v>848</v>
      </c>
      <c r="C343" t="s">
        <v>894</v>
      </c>
      <c r="D343" s="105">
        <v>6363</v>
      </c>
      <c r="E343" s="105">
        <v>114588</v>
      </c>
      <c r="F343" s="105">
        <v>20948</v>
      </c>
      <c r="G343" s="105">
        <v>114588</v>
      </c>
      <c r="H343" s="105">
        <v>20948</v>
      </c>
      <c r="I343" s="105">
        <v>0</v>
      </c>
      <c r="J343" s="105">
        <v>0</v>
      </c>
      <c r="K343" s="105">
        <v>0</v>
      </c>
      <c r="L343" s="105">
        <v>0</v>
      </c>
      <c r="M343" s="105">
        <v>4804</v>
      </c>
    </row>
    <row r="344" spans="1:13" x14ac:dyDescent="0.15">
      <c r="A344" s="115" t="s">
        <v>895</v>
      </c>
      <c r="B344" t="s">
        <v>848</v>
      </c>
      <c r="C344" t="s">
        <v>896</v>
      </c>
      <c r="D344" s="104">
        <v>6364</v>
      </c>
      <c r="E344" s="104">
        <v>151906</v>
      </c>
      <c r="F344" s="104">
        <v>30377</v>
      </c>
      <c r="G344" s="104">
        <v>136906</v>
      </c>
      <c r="H344" s="104">
        <v>30377</v>
      </c>
      <c r="I344" s="104">
        <v>15000</v>
      </c>
      <c r="J344" s="104">
        <v>0</v>
      </c>
      <c r="K344" s="104">
        <v>15000</v>
      </c>
      <c r="L344" s="104">
        <v>0</v>
      </c>
      <c r="M344" s="104">
        <v>6296</v>
      </c>
    </row>
    <row r="345" spans="1:13" x14ac:dyDescent="0.15">
      <c r="A345" s="115" t="s">
        <v>897</v>
      </c>
      <c r="B345" t="s">
        <v>848</v>
      </c>
      <c r="C345" t="s">
        <v>898</v>
      </c>
      <c r="D345" s="105">
        <v>6365</v>
      </c>
      <c r="E345" s="105">
        <v>84076</v>
      </c>
      <c r="F345" s="105">
        <v>13302</v>
      </c>
      <c r="G345" s="105">
        <v>84076</v>
      </c>
      <c r="H345" s="105">
        <v>13302</v>
      </c>
      <c r="I345" s="105">
        <v>0</v>
      </c>
      <c r="J345" s="105">
        <v>0</v>
      </c>
      <c r="K345" s="105">
        <v>0</v>
      </c>
      <c r="L345" s="105">
        <v>0</v>
      </c>
      <c r="M345" s="105">
        <v>3584</v>
      </c>
    </row>
    <row r="346" spans="1:13" x14ac:dyDescent="0.15">
      <c r="A346" s="115" t="s">
        <v>899</v>
      </c>
      <c r="B346" t="s">
        <v>848</v>
      </c>
      <c r="C346" t="s">
        <v>900</v>
      </c>
      <c r="D346" s="104">
        <v>6366</v>
      </c>
      <c r="E346" s="104">
        <v>99229</v>
      </c>
      <c r="F346" s="104">
        <v>17404</v>
      </c>
      <c r="G346" s="104">
        <v>93042</v>
      </c>
      <c r="H346" s="104">
        <v>17404</v>
      </c>
      <c r="I346" s="104">
        <v>6187</v>
      </c>
      <c r="J346" s="104">
        <v>0</v>
      </c>
      <c r="K346" s="104">
        <v>6187</v>
      </c>
      <c r="L346" s="104">
        <v>0</v>
      </c>
      <c r="M346" s="104">
        <v>4181</v>
      </c>
    </row>
    <row r="347" spans="1:13" x14ac:dyDescent="0.15">
      <c r="A347" s="115" t="s">
        <v>901</v>
      </c>
      <c r="B347" t="s">
        <v>848</v>
      </c>
      <c r="C347" t="s">
        <v>902</v>
      </c>
      <c r="D347" s="105">
        <v>6367</v>
      </c>
      <c r="E347" s="105">
        <v>105919</v>
      </c>
      <c r="F347" s="105">
        <v>17410</v>
      </c>
      <c r="G347" s="105">
        <v>91100</v>
      </c>
      <c r="H347" s="105">
        <v>17410</v>
      </c>
      <c r="I347" s="105">
        <v>14819</v>
      </c>
      <c r="J347" s="105">
        <v>0</v>
      </c>
      <c r="K347" s="105">
        <v>14819</v>
      </c>
      <c r="L347" s="105">
        <v>0</v>
      </c>
      <c r="M347" s="105">
        <v>4497</v>
      </c>
    </row>
    <row r="348" spans="1:13" x14ac:dyDescent="0.15">
      <c r="A348" s="115" t="s">
        <v>903</v>
      </c>
      <c r="B348" t="s">
        <v>848</v>
      </c>
      <c r="C348" t="s">
        <v>904</v>
      </c>
      <c r="D348" s="104">
        <v>6381</v>
      </c>
      <c r="E348" s="104">
        <v>328153</v>
      </c>
      <c r="F348" s="104">
        <v>90602</v>
      </c>
      <c r="G348" s="104">
        <v>140862</v>
      </c>
      <c r="H348" s="104">
        <v>90602</v>
      </c>
      <c r="I348" s="104">
        <v>187291</v>
      </c>
      <c r="J348" s="104">
        <v>0</v>
      </c>
      <c r="K348" s="104">
        <v>187291</v>
      </c>
      <c r="L348" s="104">
        <v>0</v>
      </c>
      <c r="M348" s="104">
        <v>12775</v>
      </c>
    </row>
    <row r="349" spans="1:13" x14ac:dyDescent="0.15">
      <c r="A349" s="115" t="s">
        <v>905</v>
      </c>
      <c r="B349" t="s">
        <v>848</v>
      </c>
      <c r="C349" t="s">
        <v>906</v>
      </c>
      <c r="D349" s="105">
        <v>6382</v>
      </c>
      <c r="E349" s="105">
        <v>243703</v>
      </c>
      <c r="F349" s="105">
        <v>60688</v>
      </c>
      <c r="G349" s="105">
        <v>112915</v>
      </c>
      <c r="H349" s="105">
        <v>60688</v>
      </c>
      <c r="I349" s="105">
        <v>130788</v>
      </c>
      <c r="J349" s="105">
        <v>0</v>
      </c>
      <c r="K349" s="105">
        <v>95100</v>
      </c>
      <c r="L349" s="105">
        <v>0</v>
      </c>
      <c r="M349" s="105">
        <v>9681</v>
      </c>
    </row>
    <row r="350" spans="1:13" x14ac:dyDescent="0.15">
      <c r="A350" s="115" t="s">
        <v>907</v>
      </c>
      <c r="B350" t="s">
        <v>848</v>
      </c>
      <c r="C350" t="s">
        <v>908</v>
      </c>
      <c r="D350" s="104">
        <v>6401</v>
      </c>
      <c r="E350" s="104">
        <v>132470</v>
      </c>
      <c r="F350" s="104">
        <v>25721</v>
      </c>
      <c r="G350" s="104">
        <v>129010</v>
      </c>
      <c r="H350" s="104">
        <v>25721</v>
      </c>
      <c r="I350" s="104">
        <v>3460</v>
      </c>
      <c r="J350" s="104">
        <v>0</v>
      </c>
      <c r="K350" s="104">
        <v>3460</v>
      </c>
      <c r="L350" s="104">
        <v>0</v>
      </c>
      <c r="M350" s="104">
        <v>5721</v>
      </c>
    </row>
    <row r="351" spans="1:13" x14ac:dyDescent="0.15">
      <c r="A351" s="115" t="s">
        <v>909</v>
      </c>
      <c r="B351" t="s">
        <v>848</v>
      </c>
      <c r="C351" t="s">
        <v>910</v>
      </c>
      <c r="D351" s="105">
        <v>6402</v>
      </c>
      <c r="E351" s="105">
        <v>229512</v>
      </c>
      <c r="F351" s="105">
        <v>53542</v>
      </c>
      <c r="G351" s="105">
        <v>229512</v>
      </c>
      <c r="H351" s="105">
        <v>53542</v>
      </c>
      <c r="I351" s="105">
        <v>0</v>
      </c>
      <c r="J351" s="105">
        <v>0</v>
      </c>
      <c r="K351" s="105">
        <v>0</v>
      </c>
      <c r="L351" s="105">
        <v>0</v>
      </c>
      <c r="M351" s="105">
        <v>9433</v>
      </c>
    </row>
    <row r="352" spans="1:13" x14ac:dyDescent="0.15">
      <c r="A352" s="115" t="s">
        <v>911</v>
      </c>
      <c r="B352" t="s">
        <v>848</v>
      </c>
      <c r="C352" t="s">
        <v>912</v>
      </c>
      <c r="D352" s="104">
        <v>6403</v>
      </c>
      <c r="E352" s="104">
        <v>146573</v>
      </c>
      <c r="F352" s="104">
        <v>28334</v>
      </c>
      <c r="G352" s="104">
        <v>108222</v>
      </c>
      <c r="H352" s="104">
        <v>28334</v>
      </c>
      <c r="I352" s="104">
        <v>38351</v>
      </c>
      <c r="J352" s="104">
        <v>0</v>
      </c>
      <c r="K352" s="104">
        <v>38351</v>
      </c>
      <c r="L352" s="104">
        <v>0</v>
      </c>
      <c r="M352" s="104">
        <v>6004</v>
      </c>
    </row>
    <row r="353" spans="1:13" x14ac:dyDescent="0.15">
      <c r="A353" s="115" t="s">
        <v>913</v>
      </c>
      <c r="B353" t="s">
        <v>848</v>
      </c>
      <c r="C353" t="s">
        <v>914</v>
      </c>
      <c r="D353" s="105">
        <v>6426</v>
      </c>
      <c r="E353" s="105">
        <v>141748</v>
      </c>
      <c r="F353" s="105">
        <v>31236</v>
      </c>
      <c r="G353" s="105">
        <v>141748</v>
      </c>
      <c r="H353" s="105">
        <v>31236</v>
      </c>
      <c r="I353" s="105">
        <v>0</v>
      </c>
      <c r="J353" s="105">
        <v>0</v>
      </c>
      <c r="K353" s="105">
        <v>0</v>
      </c>
      <c r="L353" s="105">
        <v>0</v>
      </c>
      <c r="M353" s="105">
        <v>5797</v>
      </c>
    </row>
    <row r="354" spans="1:13" x14ac:dyDescent="0.15">
      <c r="A354" s="115" t="s">
        <v>915</v>
      </c>
      <c r="B354" t="s">
        <v>848</v>
      </c>
      <c r="C354" t="s">
        <v>916</v>
      </c>
      <c r="D354" s="104">
        <v>6428</v>
      </c>
      <c r="E354" s="104">
        <v>312256</v>
      </c>
      <c r="F354" s="104">
        <v>83025</v>
      </c>
      <c r="G354" s="104">
        <v>312256</v>
      </c>
      <c r="H354" s="104">
        <v>83025</v>
      </c>
      <c r="I354" s="104">
        <v>0</v>
      </c>
      <c r="J354" s="104">
        <v>0</v>
      </c>
      <c r="K354" s="104">
        <v>0</v>
      </c>
      <c r="L354" s="104">
        <v>0</v>
      </c>
      <c r="M354" s="104">
        <v>12562</v>
      </c>
    </row>
    <row r="355" spans="1:13" x14ac:dyDescent="0.15">
      <c r="A355" s="115" t="s">
        <v>917</v>
      </c>
      <c r="B355" t="s">
        <v>848</v>
      </c>
      <c r="C355" t="s">
        <v>918</v>
      </c>
      <c r="D355" s="105">
        <v>6461</v>
      </c>
      <c r="E355" s="105">
        <v>219226</v>
      </c>
      <c r="F355" s="105">
        <v>55594</v>
      </c>
      <c r="G355" s="105">
        <v>219226</v>
      </c>
      <c r="H355" s="105">
        <v>55594</v>
      </c>
      <c r="I355" s="105">
        <v>0</v>
      </c>
      <c r="J355" s="105">
        <v>0</v>
      </c>
      <c r="K355" s="105">
        <v>0</v>
      </c>
      <c r="L355" s="105">
        <v>0</v>
      </c>
      <c r="M355" s="105">
        <v>9076</v>
      </c>
    </row>
    <row r="356" spans="1:13" x14ac:dyDescent="0.15">
      <c r="A356" s="115" t="s">
        <v>919</v>
      </c>
      <c r="B356" t="s">
        <v>920</v>
      </c>
      <c r="C356">
        <v>0</v>
      </c>
      <c r="D356" s="104">
        <v>7000</v>
      </c>
      <c r="E356" s="104">
        <v>18059734</v>
      </c>
      <c r="F356" s="104">
        <v>0</v>
      </c>
      <c r="G356" s="104">
        <v>15659734</v>
      </c>
      <c r="H356" s="104">
        <v>0</v>
      </c>
      <c r="I356" s="104">
        <v>2400000</v>
      </c>
      <c r="J356" s="104">
        <v>0</v>
      </c>
      <c r="K356" s="104">
        <v>2400000</v>
      </c>
      <c r="L356" s="104">
        <v>0</v>
      </c>
      <c r="M356" s="104">
        <v>976707</v>
      </c>
    </row>
    <row r="357" spans="1:13" x14ac:dyDescent="0.15">
      <c r="A357" s="115" t="s">
        <v>921</v>
      </c>
      <c r="B357" t="s">
        <v>920</v>
      </c>
      <c r="C357" t="s">
        <v>922</v>
      </c>
      <c r="D357" s="105">
        <v>7201</v>
      </c>
      <c r="E357" s="105">
        <v>2405405</v>
      </c>
      <c r="F357" s="105">
        <v>907952</v>
      </c>
      <c r="G357" s="105">
        <v>1585405</v>
      </c>
      <c r="H357" s="105">
        <v>907952</v>
      </c>
      <c r="I357" s="105">
        <v>820000</v>
      </c>
      <c r="J357" s="105">
        <v>0</v>
      </c>
      <c r="K357" s="105">
        <v>820000</v>
      </c>
      <c r="L357" s="105">
        <v>0</v>
      </c>
      <c r="M357" s="105">
        <v>101923</v>
      </c>
    </row>
    <row r="358" spans="1:13" x14ac:dyDescent="0.15">
      <c r="A358" s="115" t="s">
        <v>923</v>
      </c>
      <c r="B358" t="s">
        <v>920</v>
      </c>
      <c r="C358" t="s">
        <v>924</v>
      </c>
      <c r="D358" s="104">
        <v>7202</v>
      </c>
      <c r="E358" s="104">
        <v>1244586</v>
      </c>
      <c r="F358" s="104">
        <v>399321</v>
      </c>
      <c r="G358" s="104">
        <v>575000</v>
      </c>
      <c r="H358" s="104">
        <v>399321</v>
      </c>
      <c r="I358" s="104">
        <v>669586</v>
      </c>
      <c r="J358" s="104">
        <v>0</v>
      </c>
      <c r="K358" s="104">
        <v>456558</v>
      </c>
      <c r="L358" s="104">
        <v>0</v>
      </c>
      <c r="M358" s="104">
        <v>52874</v>
      </c>
    </row>
    <row r="359" spans="1:13" x14ac:dyDescent="0.15">
      <c r="A359" s="115" t="s">
        <v>925</v>
      </c>
      <c r="B359" t="s">
        <v>920</v>
      </c>
      <c r="C359" t="s">
        <v>926</v>
      </c>
      <c r="D359" s="105">
        <v>7203</v>
      </c>
      <c r="E359" s="105">
        <v>2675359</v>
      </c>
      <c r="F359" s="105">
        <v>1008219</v>
      </c>
      <c r="G359" s="105">
        <v>1106208</v>
      </c>
      <c r="H359" s="105">
        <v>893524</v>
      </c>
      <c r="I359" s="105">
        <v>1569151</v>
      </c>
      <c r="J359" s="105">
        <v>114695</v>
      </c>
      <c r="K359" s="105">
        <v>1569151</v>
      </c>
      <c r="L359" s="105">
        <v>114695</v>
      </c>
      <c r="M359" s="105">
        <v>109689</v>
      </c>
    </row>
    <row r="360" spans="1:13" x14ac:dyDescent="0.15">
      <c r="A360" s="115" t="s">
        <v>927</v>
      </c>
      <c r="B360" t="s">
        <v>920</v>
      </c>
      <c r="C360" t="s">
        <v>928</v>
      </c>
      <c r="D360" s="104">
        <v>7204</v>
      </c>
      <c r="E360" s="104">
        <v>2802225</v>
      </c>
      <c r="F360" s="104">
        <v>1048398</v>
      </c>
      <c r="G360" s="104">
        <v>1042608</v>
      </c>
      <c r="H360" s="104">
        <v>446000</v>
      </c>
      <c r="I360" s="104">
        <v>1759617</v>
      </c>
      <c r="J360" s="104">
        <v>602398</v>
      </c>
      <c r="K360" s="104">
        <v>1759617</v>
      </c>
      <c r="L360" s="104">
        <v>602398</v>
      </c>
      <c r="M360" s="104">
        <v>117483</v>
      </c>
    </row>
    <row r="361" spans="1:13" x14ac:dyDescent="0.15">
      <c r="A361" s="115" t="s">
        <v>929</v>
      </c>
      <c r="B361" t="s">
        <v>920</v>
      </c>
      <c r="C361" t="s">
        <v>930</v>
      </c>
      <c r="D361" s="105">
        <v>7205</v>
      </c>
      <c r="E361" s="105">
        <v>623338</v>
      </c>
      <c r="F361" s="105">
        <v>187455</v>
      </c>
      <c r="G361" s="105">
        <v>502998</v>
      </c>
      <c r="H361" s="105">
        <v>187455</v>
      </c>
      <c r="I361" s="105">
        <v>120340</v>
      </c>
      <c r="J361" s="105">
        <v>0</v>
      </c>
      <c r="K361" s="105">
        <v>120340</v>
      </c>
      <c r="L361" s="105">
        <v>0</v>
      </c>
      <c r="M361" s="105">
        <v>26216</v>
      </c>
    </row>
    <row r="362" spans="1:13" x14ac:dyDescent="0.15">
      <c r="A362" s="115" t="s">
        <v>931</v>
      </c>
      <c r="B362" t="s">
        <v>920</v>
      </c>
      <c r="C362" t="s">
        <v>932</v>
      </c>
      <c r="D362" s="104">
        <v>7207</v>
      </c>
      <c r="E362" s="104">
        <v>829134</v>
      </c>
      <c r="F362" s="104">
        <v>255105</v>
      </c>
      <c r="G362" s="104">
        <v>637494</v>
      </c>
      <c r="H362" s="104">
        <v>255105</v>
      </c>
      <c r="I362" s="104">
        <v>191640</v>
      </c>
      <c r="J362" s="104">
        <v>0</v>
      </c>
      <c r="K362" s="104">
        <v>191640</v>
      </c>
      <c r="L362" s="104">
        <v>0</v>
      </c>
      <c r="M362" s="104">
        <v>34854</v>
      </c>
    </row>
    <row r="363" spans="1:13" x14ac:dyDescent="0.15">
      <c r="A363" s="115" t="s">
        <v>933</v>
      </c>
      <c r="B363" t="s">
        <v>920</v>
      </c>
      <c r="C363" t="s">
        <v>934</v>
      </c>
      <c r="D363" s="105">
        <v>7208</v>
      </c>
      <c r="E363" s="105">
        <v>613407</v>
      </c>
      <c r="F363" s="105">
        <v>168564</v>
      </c>
      <c r="G363" s="105">
        <v>613407</v>
      </c>
      <c r="H363" s="105">
        <v>168564</v>
      </c>
      <c r="I363" s="105">
        <v>0</v>
      </c>
      <c r="J363" s="105">
        <v>0</v>
      </c>
      <c r="K363" s="105">
        <v>0</v>
      </c>
      <c r="L363" s="105">
        <v>0</v>
      </c>
      <c r="M363" s="105">
        <v>26259</v>
      </c>
    </row>
    <row r="364" spans="1:13" x14ac:dyDescent="0.15">
      <c r="A364" s="115" t="s">
        <v>935</v>
      </c>
      <c r="B364" t="s">
        <v>920</v>
      </c>
      <c r="C364" t="s">
        <v>936</v>
      </c>
      <c r="D364" s="104">
        <v>7209</v>
      </c>
      <c r="E364" s="104">
        <v>390715</v>
      </c>
      <c r="F364" s="104">
        <v>115006</v>
      </c>
      <c r="G364" s="104">
        <v>390715</v>
      </c>
      <c r="H364" s="104">
        <v>115006</v>
      </c>
      <c r="I364" s="104">
        <v>0</v>
      </c>
      <c r="J364" s="104">
        <v>0</v>
      </c>
      <c r="K364" s="104">
        <v>0</v>
      </c>
      <c r="L364" s="104">
        <v>0</v>
      </c>
      <c r="M364" s="104">
        <v>16518</v>
      </c>
    </row>
    <row r="365" spans="1:13" x14ac:dyDescent="0.15">
      <c r="A365" s="115" t="s">
        <v>937</v>
      </c>
      <c r="B365" t="s">
        <v>920</v>
      </c>
      <c r="C365" t="s">
        <v>938</v>
      </c>
      <c r="D365" s="105">
        <v>7210</v>
      </c>
      <c r="E365" s="105">
        <v>651310</v>
      </c>
      <c r="F365" s="105">
        <v>186767</v>
      </c>
      <c r="G365" s="105">
        <v>651310</v>
      </c>
      <c r="H365" s="105">
        <v>186767</v>
      </c>
      <c r="I365" s="105">
        <v>0</v>
      </c>
      <c r="J365" s="105">
        <v>0</v>
      </c>
      <c r="K365" s="105">
        <v>0</v>
      </c>
      <c r="L365" s="105">
        <v>0</v>
      </c>
      <c r="M365" s="105">
        <v>27841</v>
      </c>
    </row>
    <row r="366" spans="1:13" x14ac:dyDescent="0.15">
      <c r="A366" s="115" t="s">
        <v>939</v>
      </c>
      <c r="B366" t="s">
        <v>920</v>
      </c>
      <c r="C366" t="s">
        <v>940</v>
      </c>
      <c r="D366" s="104">
        <v>7211</v>
      </c>
      <c r="E366" s="104">
        <v>491979</v>
      </c>
      <c r="F366" s="104">
        <v>127820</v>
      </c>
      <c r="G366" s="104">
        <v>491979</v>
      </c>
      <c r="H366" s="104">
        <v>127820</v>
      </c>
      <c r="I366" s="104">
        <v>0</v>
      </c>
      <c r="J366" s="104">
        <v>0</v>
      </c>
      <c r="K366" s="104">
        <v>0</v>
      </c>
      <c r="L366" s="104">
        <v>0</v>
      </c>
      <c r="M366" s="104">
        <v>20653</v>
      </c>
    </row>
    <row r="367" spans="1:13" x14ac:dyDescent="0.15">
      <c r="A367" s="115" t="s">
        <v>941</v>
      </c>
      <c r="B367" t="s">
        <v>920</v>
      </c>
      <c r="C367" t="s">
        <v>942</v>
      </c>
      <c r="D367" s="105">
        <v>7212</v>
      </c>
      <c r="E367" s="105">
        <v>595379</v>
      </c>
      <c r="F367" s="105">
        <v>183729</v>
      </c>
      <c r="G367" s="105">
        <v>595379</v>
      </c>
      <c r="H367" s="105">
        <v>183729</v>
      </c>
      <c r="I367" s="105">
        <v>0</v>
      </c>
      <c r="J367" s="105">
        <v>0</v>
      </c>
      <c r="K367" s="105">
        <v>0</v>
      </c>
      <c r="L367" s="105">
        <v>0</v>
      </c>
      <c r="M367" s="105">
        <v>25448</v>
      </c>
    </row>
    <row r="368" spans="1:13" x14ac:dyDescent="0.15">
      <c r="A368" s="115" t="s">
        <v>943</v>
      </c>
      <c r="B368" t="s">
        <v>920</v>
      </c>
      <c r="C368" t="s">
        <v>278</v>
      </c>
      <c r="D368" s="104">
        <v>7213</v>
      </c>
      <c r="E368" s="104">
        <v>737230</v>
      </c>
      <c r="F368" s="104">
        <v>212005</v>
      </c>
      <c r="G368" s="104">
        <v>737230</v>
      </c>
      <c r="H368" s="104">
        <v>212005</v>
      </c>
      <c r="I368" s="104">
        <v>0</v>
      </c>
      <c r="J368" s="104">
        <v>0</v>
      </c>
      <c r="K368" s="104">
        <v>0</v>
      </c>
      <c r="L368" s="104">
        <v>0</v>
      </c>
      <c r="M368" s="104">
        <v>31306</v>
      </c>
    </row>
    <row r="369" spans="1:13" x14ac:dyDescent="0.15">
      <c r="A369" s="115" t="s">
        <v>944</v>
      </c>
      <c r="B369" t="s">
        <v>920</v>
      </c>
      <c r="C369" t="s">
        <v>945</v>
      </c>
      <c r="D369" s="105">
        <v>7214</v>
      </c>
      <c r="E369" s="105">
        <v>289601</v>
      </c>
      <c r="F369" s="105">
        <v>96862</v>
      </c>
      <c r="G369" s="105">
        <v>289601</v>
      </c>
      <c r="H369" s="105">
        <v>96862</v>
      </c>
      <c r="I369" s="105">
        <v>0</v>
      </c>
      <c r="J369" s="105">
        <v>0</v>
      </c>
      <c r="K369" s="105">
        <v>0</v>
      </c>
      <c r="L369" s="105">
        <v>0</v>
      </c>
      <c r="M369" s="105">
        <v>12152</v>
      </c>
    </row>
    <row r="370" spans="1:13" x14ac:dyDescent="0.15">
      <c r="A370" s="115" t="s">
        <v>946</v>
      </c>
      <c r="B370" t="s">
        <v>920</v>
      </c>
      <c r="C370" t="s">
        <v>947</v>
      </c>
      <c r="D370" s="104">
        <v>7301</v>
      </c>
      <c r="E370" s="104">
        <v>160997</v>
      </c>
      <c r="F370" s="104">
        <v>41126</v>
      </c>
      <c r="G370" s="104">
        <v>138576</v>
      </c>
      <c r="H370" s="104">
        <v>41126</v>
      </c>
      <c r="I370" s="104">
        <v>22421</v>
      </c>
      <c r="J370" s="104">
        <v>0</v>
      </c>
      <c r="K370" s="104">
        <v>22421</v>
      </c>
      <c r="L370" s="104">
        <v>0</v>
      </c>
      <c r="M370" s="104">
        <v>6914</v>
      </c>
    </row>
    <row r="371" spans="1:13" x14ac:dyDescent="0.15">
      <c r="A371" s="115" t="s">
        <v>948</v>
      </c>
      <c r="B371" t="s">
        <v>920</v>
      </c>
      <c r="C371" t="s">
        <v>949</v>
      </c>
      <c r="D371" s="105">
        <v>7303</v>
      </c>
      <c r="E371" s="105">
        <v>153141</v>
      </c>
      <c r="F371" s="105">
        <v>31143</v>
      </c>
      <c r="G371" s="105">
        <v>152732</v>
      </c>
      <c r="H371" s="105">
        <v>31143</v>
      </c>
      <c r="I371" s="105">
        <v>409</v>
      </c>
      <c r="J371" s="105">
        <v>0</v>
      </c>
      <c r="K371" s="105">
        <v>0</v>
      </c>
      <c r="L371" s="105">
        <v>0</v>
      </c>
      <c r="M371" s="105">
        <v>6603</v>
      </c>
    </row>
    <row r="372" spans="1:13" x14ac:dyDescent="0.15">
      <c r="A372" s="115" t="s">
        <v>950</v>
      </c>
      <c r="B372" t="s">
        <v>920</v>
      </c>
      <c r="C372" t="s">
        <v>951</v>
      </c>
      <c r="D372" s="104">
        <v>7308</v>
      </c>
      <c r="E372" s="104">
        <v>190540</v>
      </c>
      <c r="F372" s="104">
        <v>44171</v>
      </c>
      <c r="G372" s="104">
        <v>190540</v>
      </c>
      <c r="H372" s="104">
        <v>44171</v>
      </c>
      <c r="I372" s="104">
        <v>0</v>
      </c>
      <c r="J372" s="104">
        <v>0</v>
      </c>
      <c r="K372" s="104">
        <v>0</v>
      </c>
      <c r="L372" s="104">
        <v>0</v>
      </c>
      <c r="M372" s="104">
        <v>8548</v>
      </c>
    </row>
    <row r="373" spans="1:13" x14ac:dyDescent="0.15">
      <c r="A373" s="115" t="s">
        <v>952</v>
      </c>
      <c r="B373" t="s">
        <v>920</v>
      </c>
      <c r="C373" t="s">
        <v>953</v>
      </c>
      <c r="D373" s="105">
        <v>7322</v>
      </c>
      <c r="E373" s="105">
        <v>147623</v>
      </c>
      <c r="F373" s="105">
        <v>33608</v>
      </c>
      <c r="G373" s="105">
        <v>93900</v>
      </c>
      <c r="H373" s="105">
        <v>33608</v>
      </c>
      <c r="I373" s="105">
        <v>53723</v>
      </c>
      <c r="J373" s="105">
        <v>0</v>
      </c>
      <c r="K373" s="105">
        <v>41471</v>
      </c>
      <c r="L373" s="105">
        <v>0</v>
      </c>
      <c r="M373" s="105">
        <v>6315</v>
      </c>
    </row>
    <row r="374" spans="1:13" x14ac:dyDescent="0.15">
      <c r="A374" s="115" t="s">
        <v>954</v>
      </c>
      <c r="B374" t="s">
        <v>920</v>
      </c>
      <c r="C374" t="s">
        <v>955</v>
      </c>
      <c r="D374" s="104">
        <v>7342</v>
      </c>
      <c r="E374" s="104">
        <v>155381</v>
      </c>
      <c r="F374" s="104">
        <v>42630</v>
      </c>
      <c r="G374" s="104">
        <v>155381</v>
      </c>
      <c r="H374" s="104">
        <v>42630</v>
      </c>
      <c r="I374" s="104">
        <v>0</v>
      </c>
      <c r="J374" s="104">
        <v>0</v>
      </c>
      <c r="K374" s="104">
        <v>0</v>
      </c>
      <c r="L374" s="104">
        <v>0</v>
      </c>
      <c r="M374" s="104">
        <v>6671</v>
      </c>
    </row>
    <row r="375" spans="1:13" x14ac:dyDescent="0.15">
      <c r="A375" s="115" t="s">
        <v>956</v>
      </c>
      <c r="B375" t="s">
        <v>920</v>
      </c>
      <c r="C375" t="s">
        <v>957</v>
      </c>
      <c r="D375" s="105">
        <v>7344</v>
      </c>
      <c r="E375" s="105">
        <v>104248</v>
      </c>
      <c r="F375" s="105">
        <v>17953</v>
      </c>
      <c r="G375" s="105">
        <v>104248</v>
      </c>
      <c r="H375" s="105">
        <v>17953</v>
      </c>
      <c r="I375" s="105">
        <v>0</v>
      </c>
      <c r="J375" s="105">
        <v>0</v>
      </c>
      <c r="K375" s="105">
        <v>0</v>
      </c>
      <c r="L375" s="105">
        <v>0</v>
      </c>
      <c r="M375" s="105">
        <v>4556</v>
      </c>
    </row>
    <row r="376" spans="1:13" x14ac:dyDescent="0.15">
      <c r="A376" s="115" t="s">
        <v>958</v>
      </c>
      <c r="B376" t="s">
        <v>920</v>
      </c>
      <c r="C376" t="s">
        <v>959</v>
      </c>
      <c r="D376" s="104">
        <v>7362</v>
      </c>
      <c r="E376" s="104">
        <v>113809</v>
      </c>
      <c r="F376" s="104">
        <v>17282</v>
      </c>
      <c r="G376" s="104">
        <v>113809</v>
      </c>
      <c r="H376" s="104">
        <v>17282</v>
      </c>
      <c r="I376" s="104">
        <v>0</v>
      </c>
      <c r="J376" s="104">
        <v>0</v>
      </c>
      <c r="K376" s="104">
        <v>0</v>
      </c>
      <c r="L376" s="104">
        <v>0</v>
      </c>
      <c r="M376" s="104">
        <v>4972</v>
      </c>
    </row>
    <row r="377" spans="1:13" x14ac:dyDescent="0.15">
      <c r="A377" s="115" t="s">
        <v>960</v>
      </c>
      <c r="B377" t="s">
        <v>920</v>
      </c>
      <c r="C377" t="s">
        <v>961</v>
      </c>
      <c r="D377" s="105">
        <v>7364</v>
      </c>
      <c r="E377" s="105">
        <v>20956</v>
      </c>
      <c r="F377" s="105">
        <v>1493</v>
      </c>
      <c r="G377" s="105">
        <v>20956</v>
      </c>
      <c r="H377" s="105">
        <v>1493</v>
      </c>
      <c r="I377" s="105">
        <v>0</v>
      </c>
      <c r="J377" s="105">
        <v>0</v>
      </c>
      <c r="K377" s="105">
        <v>0</v>
      </c>
      <c r="L377" s="105">
        <v>0</v>
      </c>
      <c r="M377" s="105">
        <v>995</v>
      </c>
    </row>
    <row r="378" spans="1:13" x14ac:dyDescent="0.15">
      <c r="A378" s="115" t="s">
        <v>962</v>
      </c>
      <c r="B378" t="s">
        <v>920</v>
      </c>
      <c r="C378" t="s">
        <v>963</v>
      </c>
      <c r="D378" s="104">
        <v>7367</v>
      </c>
      <c r="E378" s="104">
        <v>100680</v>
      </c>
      <c r="F378" s="104">
        <v>12610</v>
      </c>
      <c r="G378" s="104">
        <v>100680</v>
      </c>
      <c r="H378" s="104">
        <v>12610</v>
      </c>
      <c r="I378" s="104">
        <v>0</v>
      </c>
      <c r="J378" s="104">
        <v>0</v>
      </c>
      <c r="K378" s="104">
        <v>0</v>
      </c>
      <c r="L378" s="104">
        <v>0</v>
      </c>
      <c r="M378" s="104">
        <v>4499</v>
      </c>
    </row>
    <row r="379" spans="1:13" x14ac:dyDescent="0.15">
      <c r="A379" s="115" t="s">
        <v>964</v>
      </c>
      <c r="B379" t="s">
        <v>920</v>
      </c>
      <c r="C379" t="s">
        <v>965</v>
      </c>
      <c r="D379" s="105">
        <v>7368</v>
      </c>
      <c r="E379" s="105">
        <v>272279</v>
      </c>
      <c r="F379" s="105">
        <v>54004</v>
      </c>
      <c r="G379" s="105">
        <v>246541</v>
      </c>
      <c r="H379" s="105">
        <v>54004</v>
      </c>
      <c r="I379" s="105">
        <v>25738</v>
      </c>
      <c r="J379" s="105">
        <v>0</v>
      </c>
      <c r="K379" s="105">
        <v>6723</v>
      </c>
      <c r="L379" s="105">
        <v>0</v>
      </c>
      <c r="M379" s="105">
        <v>11595</v>
      </c>
    </row>
    <row r="380" spans="1:13" x14ac:dyDescent="0.15">
      <c r="A380" s="115" t="s">
        <v>966</v>
      </c>
      <c r="B380" t="s">
        <v>920</v>
      </c>
      <c r="C380" t="s">
        <v>967</v>
      </c>
      <c r="D380" s="104">
        <v>7402</v>
      </c>
      <c r="E380" s="104">
        <v>70485</v>
      </c>
      <c r="F380" s="104">
        <v>7485</v>
      </c>
      <c r="G380" s="104">
        <v>43485</v>
      </c>
      <c r="H380" s="104">
        <v>7485</v>
      </c>
      <c r="I380" s="104">
        <v>27000</v>
      </c>
      <c r="J380" s="104">
        <v>0</v>
      </c>
      <c r="K380" s="104">
        <v>27000</v>
      </c>
      <c r="L380" s="104">
        <v>0</v>
      </c>
      <c r="M380" s="104">
        <v>3140</v>
      </c>
    </row>
    <row r="381" spans="1:13" x14ac:dyDescent="0.15">
      <c r="A381" s="115" t="s">
        <v>968</v>
      </c>
      <c r="B381" t="s">
        <v>920</v>
      </c>
      <c r="C381" t="s">
        <v>969</v>
      </c>
      <c r="D381" s="105">
        <v>7405</v>
      </c>
      <c r="E381" s="105">
        <v>134370</v>
      </c>
      <c r="F381" s="105">
        <v>23652</v>
      </c>
      <c r="G381" s="105">
        <v>134370</v>
      </c>
      <c r="H381" s="105">
        <v>23652</v>
      </c>
      <c r="I381" s="105">
        <v>0</v>
      </c>
      <c r="J381" s="105">
        <v>0</v>
      </c>
      <c r="K381" s="105">
        <v>0</v>
      </c>
      <c r="L381" s="105">
        <v>0</v>
      </c>
      <c r="M381" s="105">
        <v>5868</v>
      </c>
    </row>
    <row r="382" spans="1:13" x14ac:dyDescent="0.15">
      <c r="A382" s="115" t="s">
        <v>970</v>
      </c>
      <c r="B382" t="s">
        <v>920</v>
      </c>
      <c r="C382" t="s">
        <v>971</v>
      </c>
      <c r="D382" s="104">
        <v>7407</v>
      </c>
      <c r="E382" s="104">
        <v>73158</v>
      </c>
      <c r="F382" s="104">
        <v>10946</v>
      </c>
      <c r="G382" s="104">
        <v>38000</v>
      </c>
      <c r="H382" s="104">
        <v>10946</v>
      </c>
      <c r="I382" s="104">
        <v>35158</v>
      </c>
      <c r="J382" s="104">
        <v>0</v>
      </c>
      <c r="K382" s="104">
        <v>35158</v>
      </c>
      <c r="L382" s="104">
        <v>0</v>
      </c>
      <c r="M382" s="104">
        <v>3157</v>
      </c>
    </row>
    <row r="383" spans="1:13" x14ac:dyDescent="0.15">
      <c r="A383" s="115" t="s">
        <v>972</v>
      </c>
      <c r="B383" t="s">
        <v>920</v>
      </c>
      <c r="C383" t="s">
        <v>973</v>
      </c>
      <c r="D383" s="105">
        <v>7408</v>
      </c>
      <c r="E383" s="105">
        <v>226270</v>
      </c>
      <c r="F383" s="105">
        <v>48051</v>
      </c>
      <c r="G383" s="105">
        <v>226270</v>
      </c>
      <c r="H383" s="105">
        <v>48051</v>
      </c>
      <c r="I383" s="105">
        <v>0</v>
      </c>
      <c r="J383" s="105">
        <v>0</v>
      </c>
      <c r="K383" s="105">
        <v>0</v>
      </c>
      <c r="L383" s="105">
        <v>0</v>
      </c>
      <c r="M383" s="105">
        <v>9535</v>
      </c>
    </row>
    <row r="384" spans="1:13" x14ac:dyDescent="0.15">
      <c r="A384" s="115" t="s">
        <v>974</v>
      </c>
      <c r="B384" t="s">
        <v>920</v>
      </c>
      <c r="C384" t="s">
        <v>975</v>
      </c>
      <c r="D384" s="104">
        <v>7421</v>
      </c>
      <c r="E384" s="104">
        <v>241766</v>
      </c>
      <c r="F384" s="104">
        <v>56116</v>
      </c>
      <c r="G384" s="104">
        <v>67877</v>
      </c>
      <c r="H384" s="104">
        <v>0</v>
      </c>
      <c r="I384" s="104">
        <v>173889</v>
      </c>
      <c r="J384" s="104">
        <v>56116</v>
      </c>
      <c r="K384" s="104">
        <v>173889</v>
      </c>
      <c r="L384" s="104">
        <v>56116</v>
      </c>
      <c r="M384" s="104">
        <v>10285</v>
      </c>
    </row>
    <row r="385" spans="1:13" x14ac:dyDescent="0.15">
      <c r="A385" s="115" t="s">
        <v>976</v>
      </c>
      <c r="B385" t="s">
        <v>920</v>
      </c>
      <c r="C385" t="s">
        <v>977</v>
      </c>
      <c r="D385" s="105">
        <v>7422</v>
      </c>
      <c r="E385" s="105">
        <v>74281</v>
      </c>
      <c r="F385" s="105">
        <v>12144</v>
      </c>
      <c r="G385" s="105">
        <v>74281</v>
      </c>
      <c r="H385" s="105">
        <v>12144</v>
      </c>
      <c r="I385" s="105">
        <v>0</v>
      </c>
      <c r="J385" s="105">
        <v>0</v>
      </c>
      <c r="K385" s="105">
        <v>0</v>
      </c>
      <c r="L385" s="105">
        <v>0</v>
      </c>
      <c r="M385" s="105">
        <v>3260</v>
      </c>
    </row>
    <row r="386" spans="1:13" x14ac:dyDescent="0.15">
      <c r="A386" s="115" t="s">
        <v>978</v>
      </c>
      <c r="B386" t="s">
        <v>920</v>
      </c>
      <c r="C386" t="s">
        <v>979</v>
      </c>
      <c r="D386" s="104">
        <v>7423</v>
      </c>
      <c r="E386" s="104">
        <v>82218</v>
      </c>
      <c r="F386" s="104">
        <v>12113</v>
      </c>
      <c r="G386" s="104">
        <v>57000</v>
      </c>
      <c r="H386" s="104">
        <v>12113</v>
      </c>
      <c r="I386" s="104">
        <v>25218</v>
      </c>
      <c r="J386" s="104">
        <v>0</v>
      </c>
      <c r="K386" s="104">
        <v>25218</v>
      </c>
      <c r="L386" s="104">
        <v>0</v>
      </c>
      <c r="M386" s="104">
        <v>3638</v>
      </c>
    </row>
    <row r="387" spans="1:13" x14ac:dyDescent="0.15">
      <c r="A387" s="115" t="s">
        <v>980</v>
      </c>
      <c r="B387" t="s">
        <v>920</v>
      </c>
      <c r="C387" t="s">
        <v>981</v>
      </c>
      <c r="D387" s="105">
        <v>7444</v>
      </c>
      <c r="E387" s="105">
        <v>44455</v>
      </c>
      <c r="F387" s="105">
        <v>5742</v>
      </c>
      <c r="G387" s="105">
        <v>44455</v>
      </c>
      <c r="H387" s="105">
        <v>5742</v>
      </c>
      <c r="I387" s="105">
        <v>0</v>
      </c>
      <c r="J387" s="105">
        <v>0</v>
      </c>
      <c r="K387" s="105">
        <v>0</v>
      </c>
      <c r="L387" s="105">
        <v>0</v>
      </c>
      <c r="M387" s="105">
        <v>2052</v>
      </c>
    </row>
    <row r="388" spans="1:13" x14ac:dyDescent="0.15">
      <c r="A388" s="115" t="s">
        <v>982</v>
      </c>
      <c r="B388" t="s">
        <v>920</v>
      </c>
      <c r="C388" t="s">
        <v>890</v>
      </c>
      <c r="D388" s="104">
        <v>7445</v>
      </c>
      <c r="E388" s="104">
        <v>52260</v>
      </c>
      <c r="F388" s="104">
        <v>5619</v>
      </c>
      <c r="G388" s="104">
        <v>52260</v>
      </c>
      <c r="H388" s="104">
        <v>5619</v>
      </c>
      <c r="I388" s="104">
        <v>0</v>
      </c>
      <c r="J388" s="104">
        <v>0</v>
      </c>
      <c r="K388" s="104">
        <v>0</v>
      </c>
      <c r="L388" s="104">
        <v>0</v>
      </c>
      <c r="M388" s="104">
        <v>2354</v>
      </c>
    </row>
    <row r="389" spans="1:13" x14ac:dyDescent="0.15">
      <c r="A389" s="115" t="s">
        <v>983</v>
      </c>
      <c r="B389" t="s">
        <v>920</v>
      </c>
      <c r="C389" t="s">
        <v>984</v>
      </c>
      <c r="D389" s="105">
        <v>7446</v>
      </c>
      <c r="E389" s="105">
        <v>42534</v>
      </c>
      <c r="F389" s="105">
        <v>5408</v>
      </c>
      <c r="G389" s="105">
        <v>42534</v>
      </c>
      <c r="H389" s="105">
        <v>5408</v>
      </c>
      <c r="I389" s="105">
        <v>0</v>
      </c>
      <c r="J389" s="105">
        <v>0</v>
      </c>
      <c r="K389" s="105">
        <v>0</v>
      </c>
      <c r="L389" s="105">
        <v>0</v>
      </c>
      <c r="M389" s="105">
        <v>1879</v>
      </c>
    </row>
    <row r="390" spans="1:13" x14ac:dyDescent="0.15">
      <c r="A390" s="115" t="s">
        <v>985</v>
      </c>
      <c r="B390" t="s">
        <v>920</v>
      </c>
      <c r="C390" t="s">
        <v>986</v>
      </c>
      <c r="D390" s="104">
        <v>7447</v>
      </c>
      <c r="E390" s="104">
        <v>287899</v>
      </c>
      <c r="F390" s="104">
        <v>73674</v>
      </c>
      <c r="G390" s="104">
        <v>225400</v>
      </c>
      <c r="H390" s="104">
        <v>73674</v>
      </c>
      <c r="I390" s="104">
        <v>62499</v>
      </c>
      <c r="J390" s="104">
        <v>0</v>
      </c>
      <c r="K390" s="104">
        <v>62499</v>
      </c>
      <c r="L390" s="104">
        <v>0</v>
      </c>
      <c r="M390" s="104">
        <v>12117</v>
      </c>
    </row>
    <row r="391" spans="1:13" x14ac:dyDescent="0.15">
      <c r="A391" s="115" t="s">
        <v>987</v>
      </c>
      <c r="B391" t="s">
        <v>920</v>
      </c>
      <c r="C391" t="s">
        <v>988</v>
      </c>
      <c r="D391" s="105">
        <v>7461</v>
      </c>
      <c r="E391" s="105">
        <v>143669</v>
      </c>
      <c r="F391" s="105">
        <v>54419</v>
      </c>
      <c r="G391" s="105">
        <v>143669</v>
      </c>
      <c r="H391" s="105">
        <v>54419</v>
      </c>
      <c r="I391" s="105">
        <v>0</v>
      </c>
      <c r="J391" s="105">
        <v>0</v>
      </c>
      <c r="K391" s="105">
        <v>0</v>
      </c>
      <c r="L391" s="105">
        <v>0</v>
      </c>
      <c r="M391" s="105">
        <v>5728</v>
      </c>
    </row>
    <row r="392" spans="1:13" x14ac:dyDescent="0.15">
      <c r="A392" s="115" t="s">
        <v>989</v>
      </c>
      <c r="B392" t="s">
        <v>920</v>
      </c>
      <c r="C392" t="s">
        <v>990</v>
      </c>
      <c r="D392" s="104">
        <v>7464</v>
      </c>
      <c r="E392" s="104">
        <v>90179</v>
      </c>
      <c r="F392" s="104">
        <v>19164</v>
      </c>
      <c r="G392" s="104">
        <v>90179</v>
      </c>
      <c r="H392" s="104">
        <v>19164</v>
      </c>
      <c r="I392" s="104">
        <v>0</v>
      </c>
      <c r="J392" s="104">
        <v>0</v>
      </c>
      <c r="K392" s="104">
        <v>0</v>
      </c>
      <c r="L392" s="104">
        <v>0</v>
      </c>
      <c r="M392" s="104">
        <v>3917</v>
      </c>
    </row>
    <row r="393" spans="1:13" x14ac:dyDescent="0.15">
      <c r="A393" s="115" t="s">
        <v>991</v>
      </c>
      <c r="B393" t="s">
        <v>920</v>
      </c>
      <c r="C393" t="s">
        <v>992</v>
      </c>
      <c r="D393" s="105">
        <v>7465</v>
      </c>
      <c r="E393" s="105">
        <v>91847</v>
      </c>
      <c r="F393" s="105">
        <v>18150</v>
      </c>
      <c r="G393" s="105">
        <v>91847</v>
      </c>
      <c r="H393" s="105">
        <v>18150</v>
      </c>
      <c r="I393" s="105">
        <v>0</v>
      </c>
      <c r="J393" s="105">
        <v>0</v>
      </c>
      <c r="K393" s="105">
        <v>0</v>
      </c>
      <c r="L393" s="105">
        <v>0</v>
      </c>
      <c r="M393" s="105">
        <v>3973</v>
      </c>
    </row>
    <row r="394" spans="1:13" x14ac:dyDescent="0.15">
      <c r="A394" s="115" t="s">
        <v>993</v>
      </c>
      <c r="B394" t="s">
        <v>920</v>
      </c>
      <c r="C394" t="s">
        <v>994</v>
      </c>
      <c r="D394" s="104">
        <v>7466</v>
      </c>
      <c r="E394" s="104">
        <v>205005</v>
      </c>
      <c r="F394" s="104">
        <v>58577</v>
      </c>
      <c r="G394" s="104">
        <v>84874</v>
      </c>
      <c r="H394" s="104">
        <v>58577</v>
      </c>
      <c r="I394" s="104">
        <v>120131</v>
      </c>
      <c r="J394" s="104">
        <v>0</v>
      </c>
      <c r="K394" s="104">
        <v>120131</v>
      </c>
      <c r="L394" s="104">
        <v>0</v>
      </c>
      <c r="M394" s="104">
        <v>8503</v>
      </c>
    </row>
    <row r="395" spans="1:13" x14ac:dyDescent="0.15">
      <c r="A395" s="115" t="s">
        <v>995</v>
      </c>
      <c r="B395" t="s">
        <v>920</v>
      </c>
      <c r="C395" t="s">
        <v>996</v>
      </c>
      <c r="D395" s="105">
        <v>7481</v>
      </c>
      <c r="E395" s="105">
        <v>183699</v>
      </c>
      <c r="F395" s="105">
        <v>44425</v>
      </c>
      <c r="G395" s="105">
        <v>148994</v>
      </c>
      <c r="H395" s="105">
        <v>44425</v>
      </c>
      <c r="I395" s="105">
        <v>34705</v>
      </c>
      <c r="J395" s="105">
        <v>0</v>
      </c>
      <c r="K395" s="105">
        <v>0</v>
      </c>
      <c r="L395" s="105">
        <v>0</v>
      </c>
      <c r="M395" s="105">
        <v>8004</v>
      </c>
    </row>
    <row r="396" spans="1:13" x14ac:dyDescent="0.15">
      <c r="A396" s="115" t="s">
        <v>997</v>
      </c>
      <c r="B396" t="s">
        <v>920</v>
      </c>
      <c r="C396" t="s">
        <v>998</v>
      </c>
      <c r="D396" s="104">
        <v>7482</v>
      </c>
      <c r="E396" s="104">
        <v>106062</v>
      </c>
      <c r="F396" s="104">
        <v>18473</v>
      </c>
      <c r="G396" s="104">
        <v>106062</v>
      </c>
      <c r="H396" s="104">
        <v>18473</v>
      </c>
      <c r="I396" s="104">
        <v>0</v>
      </c>
      <c r="J396" s="104">
        <v>0</v>
      </c>
      <c r="K396" s="104">
        <v>0</v>
      </c>
      <c r="L396" s="104">
        <v>0</v>
      </c>
      <c r="M396" s="104">
        <v>4635</v>
      </c>
    </row>
    <row r="397" spans="1:13" x14ac:dyDescent="0.15">
      <c r="A397" s="115" t="s">
        <v>999</v>
      </c>
      <c r="B397" t="s">
        <v>920</v>
      </c>
      <c r="C397" t="s">
        <v>1000</v>
      </c>
      <c r="D397" s="105">
        <v>7483</v>
      </c>
      <c r="E397" s="105">
        <v>165853</v>
      </c>
      <c r="F397" s="105">
        <v>31114</v>
      </c>
      <c r="G397" s="105">
        <v>165853</v>
      </c>
      <c r="H397" s="105">
        <v>31114</v>
      </c>
      <c r="I397" s="105">
        <v>0</v>
      </c>
      <c r="J397" s="105">
        <v>0</v>
      </c>
      <c r="K397" s="105">
        <v>0</v>
      </c>
      <c r="L397" s="105">
        <v>0</v>
      </c>
      <c r="M397" s="105">
        <v>7203</v>
      </c>
    </row>
    <row r="398" spans="1:13" x14ac:dyDescent="0.15">
      <c r="A398" s="115" t="s">
        <v>1001</v>
      </c>
      <c r="B398" t="s">
        <v>920</v>
      </c>
      <c r="C398" t="s">
        <v>1002</v>
      </c>
      <c r="D398" s="104">
        <v>7484</v>
      </c>
      <c r="E398" s="104">
        <v>78583</v>
      </c>
      <c r="F398" s="104">
        <v>11524</v>
      </c>
      <c r="G398" s="104">
        <v>78583</v>
      </c>
      <c r="H398" s="104">
        <v>11524</v>
      </c>
      <c r="I398" s="104">
        <v>0</v>
      </c>
      <c r="J398" s="104">
        <v>0</v>
      </c>
      <c r="K398" s="104">
        <v>0</v>
      </c>
      <c r="L398" s="104">
        <v>0</v>
      </c>
      <c r="M398" s="104">
        <v>3437</v>
      </c>
    </row>
    <row r="399" spans="1:13" x14ac:dyDescent="0.15">
      <c r="A399" s="115" t="s">
        <v>1003</v>
      </c>
      <c r="B399" t="s">
        <v>920</v>
      </c>
      <c r="C399" t="s">
        <v>1004</v>
      </c>
      <c r="D399" s="105">
        <v>7501</v>
      </c>
      <c r="E399" s="105">
        <v>222624</v>
      </c>
      <c r="F399" s="105">
        <v>51584</v>
      </c>
      <c r="G399" s="105">
        <v>222624</v>
      </c>
      <c r="H399" s="105">
        <v>51584</v>
      </c>
      <c r="I399" s="105">
        <v>0</v>
      </c>
      <c r="J399" s="105">
        <v>0</v>
      </c>
      <c r="K399" s="105">
        <v>0</v>
      </c>
      <c r="L399" s="105">
        <v>0</v>
      </c>
      <c r="M399" s="105">
        <v>9723</v>
      </c>
    </row>
    <row r="400" spans="1:13" x14ac:dyDescent="0.15">
      <c r="A400" s="115" t="s">
        <v>1005</v>
      </c>
      <c r="B400" t="s">
        <v>920</v>
      </c>
      <c r="C400" t="s">
        <v>1006</v>
      </c>
      <c r="D400" s="104">
        <v>7502</v>
      </c>
      <c r="E400" s="104">
        <v>113308</v>
      </c>
      <c r="F400" s="104">
        <v>22792</v>
      </c>
      <c r="G400" s="104">
        <v>113308</v>
      </c>
      <c r="H400" s="104">
        <v>22792</v>
      </c>
      <c r="I400" s="104">
        <v>0</v>
      </c>
      <c r="J400" s="104">
        <v>0</v>
      </c>
      <c r="K400" s="104">
        <v>0</v>
      </c>
      <c r="L400" s="104">
        <v>0</v>
      </c>
      <c r="M400" s="104">
        <v>4891</v>
      </c>
    </row>
    <row r="401" spans="1:13" x14ac:dyDescent="0.15">
      <c r="A401" s="115" t="s">
        <v>1007</v>
      </c>
      <c r="B401" t="s">
        <v>920</v>
      </c>
      <c r="C401" t="s">
        <v>1008</v>
      </c>
      <c r="D401" s="105">
        <v>7503</v>
      </c>
      <c r="E401" s="105">
        <v>122276</v>
      </c>
      <c r="F401" s="105">
        <v>20997</v>
      </c>
      <c r="G401" s="105">
        <v>122276</v>
      </c>
      <c r="H401" s="105">
        <v>20997</v>
      </c>
      <c r="I401" s="105">
        <v>0</v>
      </c>
      <c r="J401" s="105">
        <v>0</v>
      </c>
      <c r="K401" s="105">
        <v>0</v>
      </c>
      <c r="L401" s="105">
        <v>0</v>
      </c>
      <c r="M401" s="105">
        <v>5278</v>
      </c>
    </row>
    <row r="402" spans="1:13" x14ac:dyDescent="0.15">
      <c r="A402" s="115" t="s">
        <v>1009</v>
      </c>
      <c r="B402" t="s">
        <v>920</v>
      </c>
      <c r="C402" t="s">
        <v>1010</v>
      </c>
      <c r="D402" s="104">
        <v>7504</v>
      </c>
      <c r="E402" s="104">
        <v>107100</v>
      </c>
      <c r="F402" s="104">
        <v>21869</v>
      </c>
      <c r="G402" s="104">
        <v>107100</v>
      </c>
      <c r="H402" s="104">
        <v>21869</v>
      </c>
      <c r="I402" s="104">
        <v>0</v>
      </c>
      <c r="J402" s="104">
        <v>0</v>
      </c>
      <c r="K402" s="104">
        <v>0</v>
      </c>
      <c r="L402" s="104">
        <v>0</v>
      </c>
      <c r="M402" s="104">
        <v>4725</v>
      </c>
    </row>
    <row r="403" spans="1:13" x14ac:dyDescent="0.15">
      <c r="A403" s="115" t="s">
        <v>1011</v>
      </c>
      <c r="B403" t="s">
        <v>920</v>
      </c>
      <c r="C403" t="s">
        <v>1012</v>
      </c>
      <c r="D403" s="105">
        <v>7505</v>
      </c>
      <c r="E403" s="105">
        <v>112111</v>
      </c>
      <c r="F403" s="105">
        <v>17925</v>
      </c>
      <c r="G403" s="105">
        <v>112111</v>
      </c>
      <c r="H403" s="105">
        <v>17925</v>
      </c>
      <c r="I403" s="105">
        <v>0</v>
      </c>
      <c r="J403" s="105">
        <v>0</v>
      </c>
      <c r="K403" s="105">
        <v>0</v>
      </c>
      <c r="L403" s="105">
        <v>0</v>
      </c>
      <c r="M403" s="105">
        <v>4932</v>
      </c>
    </row>
    <row r="404" spans="1:13" x14ac:dyDescent="0.15">
      <c r="A404" s="115" t="s">
        <v>1013</v>
      </c>
      <c r="B404" t="s">
        <v>920</v>
      </c>
      <c r="C404" t="s">
        <v>1014</v>
      </c>
      <c r="D404" s="104">
        <v>7521</v>
      </c>
      <c r="E404" s="104">
        <v>215339</v>
      </c>
      <c r="F404" s="104">
        <v>62899</v>
      </c>
      <c r="G404" s="104">
        <v>215339</v>
      </c>
      <c r="H404" s="104">
        <v>62899</v>
      </c>
      <c r="I404" s="104">
        <v>0</v>
      </c>
      <c r="J404" s="104">
        <v>0</v>
      </c>
      <c r="K404" s="104">
        <v>0</v>
      </c>
      <c r="L404" s="104">
        <v>0</v>
      </c>
      <c r="M404" s="104">
        <v>9156</v>
      </c>
    </row>
    <row r="405" spans="1:13" x14ac:dyDescent="0.15">
      <c r="A405" s="115" t="s">
        <v>1015</v>
      </c>
      <c r="B405" t="s">
        <v>920</v>
      </c>
      <c r="C405" t="s">
        <v>1016</v>
      </c>
      <c r="D405" s="105">
        <v>7522</v>
      </c>
      <c r="E405" s="105">
        <v>162039</v>
      </c>
      <c r="F405" s="105">
        <v>32559</v>
      </c>
      <c r="G405" s="105">
        <v>119641</v>
      </c>
      <c r="H405" s="105">
        <v>32559</v>
      </c>
      <c r="I405" s="105">
        <v>42398</v>
      </c>
      <c r="J405" s="105">
        <v>0</v>
      </c>
      <c r="K405" s="105">
        <v>35030</v>
      </c>
      <c r="L405" s="105">
        <v>0</v>
      </c>
      <c r="M405" s="105">
        <v>6997</v>
      </c>
    </row>
    <row r="406" spans="1:13" x14ac:dyDescent="0.15">
      <c r="A406" s="115" t="s">
        <v>1017</v>
      </c>
      <c r="B406" t="s">
        <v>920</v>
      </c>
      <c r="C406" t="s">
        <v>1018</v>
      </c>
      <c r="D406" s="104">
        <v>7541</v>
      </c>
      <c r="E406" s="104">
        <v>34138</v>
      </c>
      <c r="F406" s="104">
        <v>13573</v>
      </c>
      <c r="G406" s="104">
        <v>34138</v>
      </c>
      <c r="H406" s="104">
        <v>13573</v>
      </c>
      <c r="I406" s="104">
        <v>0</v>
      </c>
      <c r="J406" s="104">
        <v>0</v>
      </c>
      <c r="K406" s="104">
        <v>0</v>
      </c>
      <c r="L406" s="104">
        <v>0</v>
      </c>
      <c r="M406" s="104">
        <v>1417</v>
      </c>
    </row>
    <row r="407" spans="1:13" x14ac:dyDescent="0.15">
      <c r="A407" s="115" t="s">
        <v>1019</v>
      </c>
      <c r="B407" t="s">
        <v>920</v>
      </c>
      <c r="C407" t="s">
        <v>1020</v>
      </c>
      <c r="D407" s="105">
        <v>7542</v>
      </c>
      <c r="E407" s="105">
        <v>72854</v>
      </c>
      <c r="F407" s="105">
        <v>16138</v>
      </c>
      <c r="G407" s="105">
        <v>72854</v>
      </c>
      <c r="H407" s="105">
        <v>16138</v>
      </c>
      <c r="I407" s="105">
        <v>0</v>
      </c>
      <c r="J407" s="105">
        <v>0</v>
      </c>
      <c r="K407" s="105">
        <v>0</v>
      </c>
      <c r="L407" s="105">
        <v>0</v>
      </c>
      <c r="M407" s="105">
        <v>3304</v>
      </c>
    </row>
    <row r="408" spans="1:13" x14ac:dyDescent="0.15">
      <c r="A408" s="115" t="s">
        <v>1021</v>
      </c>
      <c r="B408" t="s">
        <v>920</v>
      </c>
      <c r="C408" t="s">
        <v>1022</v>
      </c>
      <c r="D408" s="104">
        <v>7543</v>
      </c>
      <c r="E408" s="104">
        <v>107900</v>
      </c>
      <c r="F408" s="104">
        <v>35182</v>
      </c>
      <c r="G408" s="104">
        <v>107900</v>
      </c>
      <c r="H408" s="104">
        <v>35182</v>
      </c>
      <c r="I408" s="104">
        <v>0</v>
      </c>
      <c r="J408" s="104">
        <v>0</v>
      </c>
      <c r="K408" s="104">
        <v>0</v>
      </c>
      <c r="L408" s="104">
        <v>0</v>
      </c>
      <c r="M408" s="104">
        <v>4667</v>
      </c>
    </row>
    <row r="409" spans="1:13" x14ac:dyDescent="0.15">
      <c r="A409" s="115" t="s">
        <v>1023</v>
      </c>
      <c r="B409" t="s">
        <v>920</v>
      </c>
      <c r="C409" t="s">
        <v>1024</v>
      </c>
      <c r="D409" s="105">
        <v>7544</v>
      </c>
      <c r="E409" s="105">
        <v>55017</v>
      </c>
      <c r="F409" s="105">
        <v>7061</v>
      </c>
      <c r="G409" s="105">
        <v>55017</v>
      </c>
      <c r="H409" s="105">
        <v>7061</v>
      </c>
      <c r="I409" s="105">
        <v>0</v>
      </c>
      <c r="J409" s="105">
        <v>0</v>
      </c>
      <c r="K409" s="105">
        <v>0</v>
      </c>
      <c r="L409" s="105">
        <v>0</v>
      </c>
      <c r="M409" s="105">
        <v>2438</v>
      </c>
    </row>
    <row r="410" spans="1:13" x14ac:dyDescent="0.15">
      <c r="A410" s="115" t="s">
        <v>1025</v>
      </c>
      <c r="B410" t="s">
        <v>920</v>
      </c>
      <c r="C410" t="s">
        <v>1026</v>
      </c>
      <c r="D410" s="104">
        <v>7545</v>
      </c>
      <c r="E410" s="104">
        <v>57120</v>
      </c>
      <c r="F410" s="104">
        <v>25354</v>
      </c>
      <c r="G410" s="104">
        <v>57120</v>
      </c>
      <c r="H410" s="104">
        <v>25354</v>
      </c>
      <c r="I410" s="104">
        <v>0</v>
      </c>
      <c r="J410" s="104">
        <v>0</v>
      </c>
      <c r="K410" s="104">
        <v>0</v>
      </c>
      <c r="L410" s="104">
        <v>0</v>
      </c>
      <c r="M410" s="104">
        <v>2233</v>
      </c>
    </row>
    <row r="411" spans="1:13" x14ac:dyDescent="0.15">
      <c r="A411" s="115" t="s">
        <v>1027</v>
      </c>
      <c r="B411" t="s">
        <v>920</v>
      </c>
      <c r="C411" t="s">
        <v>1028</v>
      </c>
      <c r="D411" s="105">
        <v>7546</v>
      </c>
      <c r="E411" s="105">
        <v>51429</v>
      </c>
      <c r="F411" s="105">
        <v>14596</v>
      </c>
      <c r="G411" s="105">
        <v>51429</v>
      </c>
      <c r="H411" s="105">
        <v>14596</v>
      </c>
      <c r="I411" s="105">
        <v>0</v>
      </c>
      <c r="J411" s="105">
        <v>0</v>
      </c>
      <c r="K411" s="105">
        <v>0</v>
      </c>
      <c r="L411" s="105">
        <v>0</v>
      </c>
      <c r="M411" s="105">
        <v>2262</v>
      </c>
    </row>
    <row r="412" spans="1:13" x14ac:dyDescent="0.15">
      <c r="A412" s="115" t="s">
        <v>1029</v>
      </c>
      <c r="B412" t="s">
        <v>920</v>
      </c>
      <c r="C412" t="s">
        <v>1030</v>
      </c>
      <c r="D412" s="104">
        <v>7547</v>
      </c>
      <c r="E412" s="104">
        <v>185259</v>
      </c>
      <c r="F412" s="104">
        <v>57974</v>
      </c>
      <c r="G412" s="104">
        <v>141493</v>
      </c>
      <c r="H412" s="104">
        <v>57974</v>
      </c>
      <c r="I412" s="104">
        <v>43766</v>
      </c>
      <c r="J412" s="104">
        <v>0</v>
      </c>
      <c r="K412" s="104">
        <v>42712</v>
      </c>
      <c r="L412" s="104">
        <v>0</v>
      </c>
      <c r="M412" s="104">
        <v>8089</v>
      </c>
    </row>
    <row r="413" spans="1:13" x14ac:dyDescent="0.15">
      <c r="A413" s="115" t="s">
        <v>1031</v>
      </c>
      <c r="B413" t="s">
        <v>920</v>
      </c>
      <c r="C413" t="s">
        <v>1032</v>
      </c>
      <c r="D413" s="105">
        <v>7548</v>
      </c>
      <c r="E413" s="105">
        <v>38121</v>
      </c>
      <c r="F413" s="105">
        <v>5064</v>
      </c>
      <c r="G413" s="105">
        <v>38121</v>
      </c>
      <c r="H413" s="105">
        <v>5064</v>
      </c>
      <c r="I413" s="105">
        <v>0</v>
      </c>
      <c r="J413" s="105">
        <v>0</v>
      </c>
      <c r="K413" s="105">
        <v>0</v>
      </c>
      <c r="L413" s="105">
        <v>0</v>
      </c>
      <c r="M413" s="105">
        <v>1679</v>
      </c>
    </row>
    <row r="414" spans="1:13" x14ac:dyDescent="0.15">
      <c r="A414" s="115" t="s">
        <v>1033</v>
      </c>
      <c r="B414" t="s">
        <v>920</v>
      </c>
      <c r="C414" t="s">
        <v>1034</v>
      </c>
      <c r="D414" s="104">
        <v>7561</v>
      </c>
      <c r="E414" s="104">
        <v>64919</v>
      </c>
      <c r="F414" s="104">
        <v>21667</v>
      </c>
      <c r="G414" s="104">
        <v>64919</v>
      </c>
      <c r="H414" s="104">
        <v>21667</v>
      </c>
      <c r="I414" s="104">
        <v>0</v>
      </c>
      <c r="J414" s="104">
        <v>0</v>
      </c>
      <c r="K414" s="104">
        <v>0</v>
      </c>
      <c r="L414" s="104">
        <v>0</v>
      </c>
      <c r="M414" s="104">
        <v>2663</v>
      </c>
    </row>
    <row r="415" spans="1:13" x14ac:dyDescent="0.15">
      <c r="A415" s="115" t="s">
        <v>1035</v>
      </c>
      <c r="B415" t="s">
        <v>920</v>
      </c>
      <c r="C415" t="s">
        <v>1036</v>
      </c>
      <c r="D415" s="105">
        <v>7564</v>
      </c>
      <c r="E415" s="105">
        <v>97805</v>
      </c>
      <c r="F415" s="105">
        <v>18119</v>
      </c>
      <c r="G415" s="105">
        <v>39050</v>
      </c>
      <c r="H415" s="105">
        <v>18119</v>
      </c>
      <c r="I415" s="105">
        <v>58755</v>
      </c>
      <c r="J415" s="105">
        <v>0</v>
      </c>
      <c r="K415" s="105">
        <v>58755</v>
      </c>
      <c r="L415" s="105">
        <v>0</v>
      </c>
      <c r="M415" s="105">
        <v>4190</v>
      </c>
    </row>
    <row r="416" spans="1:13" x14ac:dyDescent="0.15">
      <c r="A416" s="115" t="s">
        <v>1037</v>
      </c>
      <c r="B416" t="s">
        <v>1038</v>
      </c>
      <c r="C416">
        <v>0</v>
      </c>
      <c r="D416" s="104">
        <v>8000</v>
      </c>
      <c r="E416" s="104">
        <v>19464144</v>
      </c>
      <c r="F416" s="104">
        <v>0</v>
      </c>
      <c r="G416" s="104">
        <v>8658256</v>
      </c>
      <c r="H416" s="104">
        <v>0</v>
      </c>
      <c r="I416" s="104">
        <v>10805888</v>
      </c>
      <c r="J416" s="104">
        <v>0</v>
      </c>
      <c r="K416" s="104">
        <v>9141287</v>
      </c>
      <c r="L416" s="104">
        <v>0</v>
      </c>
      <c r="M416" s="104">
        <v>1180380</v>
      </c>
    </row>
    <row r="417" spans="1:13" x14ac:dyDescent="0.15">
      <c r="A417" s="115" t="s">
        <v>1039</v>
      </c>
      <c r="B417" t="s">
        <v>1038</v>
      </c>
      <c r="C417" t="s">
        <v>1040</v>
      </c>
      <c r="D417" s="105">
        <v>8201</v>
      </c>
      <c r="E417" s="105">
        <v>2297558</v>
      </c>
      <c r="F417" s="105">
        <v>925485</v>
      </c>
      <c r="G417" s="105">
        <v>1323000</v>
      </c>
      <c r="H417" s="105">
        <v>925485</v>
      </c>
      <c r="I417" s="105">
        <v>974558</v>
      </c>
      <c r="J417" s="105">
        <v>0</v>
      </c>
      <c r="K417" s="105">
        <v>974558</v>
      </c>
      <c r="L417" s="105">
        <v>0</v>
      </c>
      <c r="M417" s="105">
        <v>93266</v>
      </c>
    </row>
    <row r="418" spans="1:13" x14ac:dyDescent="0.15">
      <c r="A418" s="115" t="s">
        <v>1041</v>
      </c>
      <c r="B418" t="s">
        <v>1038</v>
      </c>
      <c r="C418" t="s">
        <v>1042</v>
      </c>
      <c r="D418" s="104">
        <v>8202</v>
      </c>
      <c r="E418" s="104">
        <v>1480769</v>
      </c>
      <c r="F418" s="104">
        <v>581824</v>
      </c>
      <c r="G418" s="104">
        <v>756159</v>
      </c>
      <c r="H418" s="104">
        <v>581824</v>
      </c>
      <c r="I418" s="104">
        <v>724610</v>
      </c>
      <c r="J418" s="104">
        <v>0</v>
      </c>
      <c r="K418" s="104">
        <v>724610</v>
      </c>
      <c r="L418" s="104">
        <v>0</v>
      </c>
      <c r="M418" s="104">
        <v>60166</v>
      </c>
    </row>
    <row r="419" spans="1:13" x14ac:dyDescent="0.15">
      <c r="A419" s="115" t="s">
        <v>1043</v>
      </c>
      <c r="B419" t="s">
        <v>1038</v>
      </c>
      <c r="C419" t="s">
        <v>1044</v>
      </c>
      <c r="D419" s="105">
        <v>8203</v>
      </c>
      <c r="E419" s="105">
        <v>1141652</v>
      </c>
      <c r="F419" s="105">
        <v>454490</v>
      </c>
      <c r="G419" s="105">
        <v>1141652</v>
      </c>
      <c r="H419" s="105">
        <v>454490</v>
      </c>
      <c r="I419" s="105">
        <v>0</v>
      </c>
      <c r="J419" s="105">
        <v>0</v>
      </c>
      <c r="K419" s="105">
        <v>0</v>
      </c>
      <c r="L419" s="105">
        <v>0</v>
      </c>
      <c r="M419" s="105">
        <v>46438</v>
      </c>
    </row>
    <row r="420" spans="1:13" x14ac:dyDescent="0.15">
      <c r="A420" s="115" t="s">
        <v>1045</v>
      </c>
      <c r="B420" t="s">
        <v>1038</v>
      </c>
      <c r="C420" t="s">
        <v>1046</v>
      </c>
      <c r="D420" s="104">
        <v>8204</v>
      </c>
      <c r="E420" s="104">
        <v>1250097</v>
      </c>
      <c r="F420" s="104">
        <v>473344</v>
      </c>
      <c r="G420" s="104">
        <v>620000</v>
      </c>
      <c r="H420" s="104">
        <v>473344</v>
      </c>
      <c r="I420" s="104">
        <v>630097</v>
      </c>
      <c r="J420" s="104">
        <v>0</v>
      </c>
      <c r="K420" s="104">
        <v>390000</v>
      </c>
      <c r="L420" s="104">
        <v>0</v>
      </c>
      <c r="M420" s="104">
        <v>50950</v>
      </c>
    </row>
    <row r="421" spans="1:13" x14ac:dyDescent="0.15">
      <c r="A421" s="115" t="s">
        <v>1047</v>
      </c>
      <c r="B421" t="s">
        <v>1038</v>
      </c>
      <c r="C421" t="s">
        <v>1048</v>
      </c>
      <c r="D421" s="105">
        <v>8205</v>
      </c>
      <c r="E421" s="105">
        <v>764281</v>
      </c>
      <c r="F421" s="105">
        <v>264530</v>
      </c>
      <c r="G421" s="105">
        <v>126098</v>
      </c>
      <c r="H421" s="105">
        <v>126098</v>
      </c>
      <c r="I421" s="105">
        <v>638183</v>
      </c>
      <c r="J421" s="105">
        <v>138432</v>
      </c>
      <c r="K421" s="105">
        <v>638183</v>
      </c>
      <c r="L421" s="105">
        <v>138432</v>
      </c>
      <c r="M421" s="105">
        <v>31686</v>
      </c>
    </row>
    <row r="422" spans="1:13" x14ac:dyDescent="0.15">
      <c r="A422" s="115" t="s">
        <v>1049</v>
      </c>
      <c r="B422" t="s">
        <v>1038</v>
      </c>
      <c r="C422" t="s">
        <v>1050</v>
      </c>
      <c r="D422" s="104">
        <v>8207</v>
      </c>
      <c r="E422" s="104">
        <v>504800</v>
      </c>
      <c r="F422" s="104">
        <v>178487</v>
      </c>
      <c r="G422" s="104">
        <v>447000</v>
      </c>
      <c r="H422" s="104">
        <v>178487</v>
      </c>
      <c r="I422" s="104">
        <v>57800</v>
      </c>
      <c r="J422" s="104">
        <v>0</v>
      </c>
      <c r="K422" s="104">
        <v>57800</v>
      </c>
      <c r="L422" s="104">
        <v>0</v>
      </c>
      <c r="M422" s="104">
        <v>20742</v>
      </c>
    </row>
    <row r="423" spans="1:13" x14ac:dyDescent="0.15">
      <c r="A423" s="115" t="s">
        <v>1051</v>
      </c>
      <c r="B423" t="s">
        <v>1038</v>
      </c>
      <c r="C423" t="s">
        <v>1052</v>
      </c>
      <c r="D423" s="105">
        <v>8208</v>
      </c>
      <c r="E423" s="105">
        <v>673708</v>
      </c>
      <c r="F423" s="105">
        <v>263610</v>
      </c>
      <c r="G423" s="105">
        <v>0</v>
      </c>
      <c r="H423" s="105">
        <v>0</v>
      </c>
      <c r="I423" s="105">
        <v>673708</v>
      </c>
      <c r="J423" s="105">
        <v>263610</v>
      </c>
      <c r="K423" s="105">
        <v>673708</v>
      </c>
      <c r="L423" s="105">
        <v>263610</v>
      </c>
      <c r="M423" s="105">
        <v>27519</v>
      </c>
    </row>
    <row r="424" spans="1:13" x14ac:dyDescent="0.15">
      <c r="A424" s="115" t="s">
        <v>1053</v>
      </c>
      <c r="B424" t="s">
        <v>1038</v>
      </c>
      <c r="C424" t="s">
        <v>1054</v>
      </c>
      <c r="D424" s="104">
        <v>8210</v>
      </c>
      <c r="E424" s="104">
        <v>430792</v>
      </c>
      <c r="F424" s="104">
        <v>144667</v>
      </c>
      <c r="G424" s="104">
        <v>3515</v>
      </c>
      <c r="H424" s="104">
        <v>0</v>
      </c>
      <c r="I424" s="104">
        <v>427277</v>
      </c>
      <c r="J424" s="104">
        <v>144667</v>
      </c>
      <c r="K424" s="104">
        <v>427277</v>
      </c>
      <c r="L424" s="104">
        <v>144667</v>
      </c>
      <c r="M424" s="104">
        <v>17812</v>
      </c>
    </row>
    <row r="425" spans="1:13" x14ac:dyDescent="0.15">
      <c r="A425" s="115" t="s">
        <v>1055</v>
      </c>
      <c r="B425" t="s">
        <v>1038</v>
      </c>
      <c r="C425" t="s">
        <v>1056</v>
      </c>
      <c r="D425" s="105">
        <v>8211</v>
      </c>
      <c r="E425" s="105">
        <v>564632</v>
      </c>
      <c r="F425" s="105">
        <v>200823</v>
      </c>
      <c r="G425" s="105">
        <v>440000</v>
      </c>
      <c r="H425" s="105">
        <v>200823</v>
      </c>
      <c r="I425" s="105">
        <v>124632</v>
      </c>
      <c r="J425" s="105">
        <v>0</v>
      </c>
      <c r="K425" s="105">
        <v>124632</v>
      </c>
      <c r="L425" s="105">
        <v>0</v>
      </c>
      <c r="M425" s="105">
        <v>23451</v>
      </c>
    </row>
    <row r="426" spans="1:13" x14ac:dyDescent="0.15">
      <c r="A426" s="115" t="s">
        <v>1057</v>
      </c>
      <c r="B426" t="s">
        <v>1038</v>
      </c>
      <c r="C426" t="s">
        <v>1058</v>
      </c>
      <c r="D426" s="104">
        <v>8212</v>
      </c>
      <c r="E426" s="104">
        <v>604785</v>
      </c>
      <c r="F426" s="104">
        <v>195968</v>
      </c>
      <c r="G426" s="104">
        <v>322927</v>
      </c>
      <c r="H426" s="104">
        <v>195968</v>
      </c>
      <c r="I426" s="104">
        <v>281858</v>
      </c>
      <c r="J426" s="104">
        <v>0</v>
      </c>
      <c r="K426" s="104">
        <v>123847</v>
      </c>
      <c r="L426" s="104">
        <v>0</v>
      </c>
      <c r="M426" s="104">
        <v>25539</v>
      </c>
    </row>
    <row r="427" spans="1:13" x14ac:dyDescent="0.15">
      <c r="A427" s="115" t="s">
        <v>1059</v>
      </c>
      <c r="B427" t="s">
        <v>1038</v>
      </c>
      <c r="C427" t="s">
        <v>1060</v>
      </c>
      <c r="D427" s="105">
        <v>8214</v>
      </c>
      <c r="E427" s="105">
        <v>311298</v>
      </c>
      <c r="F427" s="105">
        <v>101915</v>
      </c>
      <c r="G427" s="105">
        <v>4000</v>
      </c>
      <c r="H427" s="105">
        <v>4000</v>
      </c>
      <c r="I427" s="105">
        <v>307298</v>
      </c>
      <c r="J427" s="105">
        <v>97915</v>
      </c>
      <c r="K427" s="105">
        <v>307298</v>
      </c>
      <c r="L427" s="105">
        <v>97915</v>
      </c>
      <c r="M427" s="105">
        <v>12987</v>
      </c>
    </row>
    <row r="428" spans="1:13" x14ac:dyDescent="0.15">
      <c r="A428" s="115" t="s">
        <v>1061</v>
      </c>
      <c r="B428" t="s">
        <v>1038</v>
      </c>
      <c r="C428" t="s">
        <v>1062</v>
      </c>
      <c r="D428" s="104">
        <v>8215</v>
      </c>
      <c r="E428" s="104">
        <v>405085</v>
      </c>
      <c r="F428" s="104">
        <v>150971</v>
      </c>
      <c r="G428" s="104">
        <v>405085</v>
      </c>
      <c r="H428" s="104">
        <v>150971</v>
      </c>
      <c r="I428" s="104">
        <v>0</v>
      </c>
      <c r="J428" s="104">
        <v>0</v>
      </c>
      <c r="K428" s="104">
        <v>0</v>
      </c>
      <c r="L428" s="104">
        <v>0</v>
      </c>
      <c r="M428" s="104">
        <v>16587</v>
      </c>
    </row>
    <row r="429" spans="1:13" x14ac:dyDescent="0.15">
      <c r="A429" s="115" t="s">
        <v>1063</v>
      </c>
      <c r="B429" t="s">
        <v>1038</v>
      </c>
      <c r="C429" t="s">
        <v>1064</v>
      </c>
      <c r="D429" s="105">
        <v>8216</v>
      </c>
      <c r="E429" s="105">
        <v>781129</v>
      </c>
      <c r="F429" s="105">
        <v>270149</v>
      </c>
      <c r="G429" s="105">
        <v>781129</v>
      </c>
      <c r="H429" s="105">
        <v>270149</v>
      </c>
      <c r="I429" s="105">
        <v>0</v>
      </c>
      <c r="J429" s="105">
        <v>0</v>
      </c>
      <c r="K429" s="105">
        <v>0</v>
      </c>
      <c r="L429" s="105">
        <v>0</v>
      </c>
      <c r="M429" s="105">
        <v>32118</v>
      </c>
    </row>
    <row r="430" spans="1:13" x14ac:dyDescent="0.15">
      <c r="A430" s="115" t="s">
        <v>1065</v>
      </c>
      <c r="B430" t="s">
        <v>1038</v>
      </c>
      <c r="C430" t="s">
        <v>1066</v>
      </c>
      <c r="D430" s="104">
        <v>8217</v>
      </c>
      <c r="E430" s="104">
        <v>983345</v>
      </c>
      <c r="F430" s="104">
        <v>383038</v>
      </c>
      <c r="G430" s="104">
        <v>983345</v>
      </c>
      <c r="H430" s="104">
        <v>383038</v>
      </c>
      <c r="I430" s="104">
        <v>0</v>
      </c>
      <c r="J430" s="104">
        <v>0</v>
      </c>
      <c r="K430" s="104">
        <v>0</v>
      </c>
      <c r="L430" s="104">
        <v>0</v>
      </c>
      <c r="M430" s="104">
        <v>40096</v>
      </c>
    </row>
    <row r="431" spans="1:13" x14ac:dyDescent="0.15">
      <c r="A431" s="115" t="s">
        <v>1067</v>
      </c>
      <c r="B431" t="s">
        <v>1038</v>
      </c>
      <c r="C431" t="s">
        <v>1068</v>
      </c>
      <c r="D431" s="105">
        <v>8219</v>
      </c>
      <c r="E431" s="105">
        <v>729821</v>
      </c>
      <c r="F431" s="105">
        <v>299012</v>
      </c>
      <c r="G431" s="105">
        <v>549062</v>
      </c>
      <c r="H431" s="105">
        <v>299012</v>
      </c>
      <c r="I431" s="105">
        <v>180759</v>
      </c>
      <c r="J431" s="105">
        <v>0</v>
      </c>
      <c r="K431" s="105">
        <v>70400</v>
      </c>
      <c r="L431" s="105">
        <v>0</v>
      </c>
      <c r="M431" s="105">
        <v>29181</v>
      </c>
    </row>
    <row r="432" spans="1:13" x14ac:dyDescent="0.15">
      <c r="A432" s="115" t="s">
        <v>1069</v>
      </c>
      <c r="B432" t="s">
        <v>1038</v>
      </c>
      <c r="C432" t="s">
        <v>1070</v>
      </c>
      <c r="D432" s="104">
        <v>8220</v>
      </c>
      <c r="E432" s="104">
        <v>1567870</v>
      </c>
      <c r="F432" s="104">
        <v>757953</v>
      </c>
      <c r="G432" s="104">
        <v>1567870</v>
      </c>
      <c r="H432" s="104">
        <v>757953</v>
      </c>
      <c r="I432" s="104">
        <v>0</v>
      </c>
      <c r="J432" s="104">
        <v>0</v>
      </c>
      <c r="K432" s="104">
        <v>0</v>
      </c>
      <c r="L432" s="104">
        <v>0</v>
      </c>
      <c r="M432" s="104">
        <v>60326</v>
      </c>
    </row>
    <row r="433" spans="1:13" x14ac:dyDescent="0.15">
      <c r="A433" s="115" t="s">
        <v>1071</v>
      </c>
      <c r="B433" t="s">
        <v>1038</v>
      </c>
      <c r="C433" t="s">
        <v>1072</v>
      </c>
      <c r="D433" s="105">
        <v>8221</v>
      </c>
      <c r="E433" s="105">
        <v>1198044</v>
      </c>
      <c r="F433" s="105">
        <v>517688</v>
      </c>
      <c r="G433" s="105">
        <v>672000</v>
      </c>
      <c r="H433" s="105">
        <v>517688</v>
      </c>
      <c r="I433" s="105">
        <v>526044</v>
      </c>
      <c r="J433" s="105">
        <v>0</v>
      </c>
      <c r="K433" s="105">
        <v>526044</v>
      </c>
      <c r="L433" s="105">
        <v>0</v>
      </c>
      <c r="M433" s="105">
        <v>47423</v>
      </c>
    </row>
    <row r="434" spans="1:13" x14ac:dyDescent="0.15">
      <c r="A434" s="115" t="s">
        <v>1073</v>
      </c>
      <c r="B434" t="s">
        <v>1038</v>
      </c>
      <c r="C434" t="s">
        <v>1074</v>
      </c>
      <c r="D434" s="104">
        <v>8222</v>
      </c>
      <c r="E434" s="104">
        <v>538787</v>
      </c>
      <c r="F434" s="104">
        <v>234152</v>
      </c>
      <c r="G434" s="104">
        <v>85362</v>
      </c>
      <c r="H434" s="104">
        <v>0</v>
      </c>
      <c r="I434" s="104">
        <v>453425</v>
      </c>
      <c r="J434" s="104">
        <v>234152</v>
      </c>
      <c r="K434" s="104">
        <v>427843</v>
      </c>
      <c r="L434" s="104">
        <v>234152</v>
      </c>
      <c r="M434" s="104">
        <v>21089</v>
      </c>
    </row>
    <row r="435" spans="1:13" x14ac:dyDescent="0.15">
      <c r="A435" s="115" t="s">
        <v>1075</v>
      </c>
      <c r="B435" t="s">
        <v>1038</v>
      </c>
      <c r="C435" t="s">
        <v>1076</v>
      </c>
      <c r="D435" s="105">
        <v>8223</v>
      </c>
      <c r="E435" s="105">
        <v>327999</v>
      </c>
      <c r="F435" s="105">
        <v>105392</v>
      </c>
      <c r="G435" s="105">
        <v>78437</v>
      </c>
      <c r="H435" s="105">
        <v>17149</v>
      </c>
      <c r="I435" s="105">
        <v>249562</v>
      </c>
      <c r="J435" s="105">
        <v>88243</v>
      </c>
      <c r="K435" s="105">
        <v>249562</v>
      </c>
      <c r="L435" s="105">
        <v>88243</v>
      </c>
      <c r="M435" s="105">
        <v>14005</v>
      </c>
    </row>
    <row r="436" spans="1:13" x14ac:dyDescent="0.15">
      <c r="A436" s="115" t="s">
        <v>1077</v>
      </c>
      <c r="B436" t="s">
        <v>1038</v>
      </c>
      <c r="C436" t="s">
        <v>1078</v>
      </c>
      <c r="D436" s="104">
        <v>8224</v>
      </c>
      <c r="E436" s="104">
        <v>530120</v>
      </c>
      <c r="F436" s="104">
        <v>234446</v>
      </c>
      <c r="G436" s="104">
        <v>0</v>
      </c>
      <c r="H436" s="104">
        <v>0</v>
      </c>
      <c r="I436" s="104">
        <v>530120</v>
      </c>
      <c r="J436" s="104">
        <v>234446</v>
      </c>
      <c r="K436" s="104">
        <v>530120</v>
      </c>
      <c r="L436" s="104">
        <v>234446</v>
      </c>
      <c r="M436" s="104">
        <v>20990</v>
      </c>
    </row>
    <row r="437" spans="1:13" x14ac:dyDescent="0.15">
      <c r="A437" s="115" t="s">
        <v>1079</v>
      </c>
      <c r="B437" t="s">
        <v>1038</v>
      </c>
      <c r="C437" t="s">
        <v>1080</v>
      </c>
      <c r="D437" s="105">
        <v>8225</v>
      </c>
      <c r="E437" s="105">
        <v>500359</v>
      </c>
      <c r="F437" s="105">
        <v>151194</v>
      </c>
      <c r="G437" s="105">
        <v>500359</v>
      </c>
      <c r="H437" s="105">
        <v>151194</v>
      </c>
      <c r="I437" s="105">
        <v>0</v>
      </c>
      <c r="J437" s="105">
        <v>0</v>
      </c>
      <c r="K437" s="105">
        <v>0</v>
      </c>
      <c r="L437" s="105">
        <v>0</v>
      </c>
      <c r="M437" s="105">
        <v>21184</v>
      </c>
    </row>
    <row r="438" spans="1:13" x14ac:dyDescent="0.15">
      <c r="A438" s="115" t="s">
        <v>1081</v>
      </c>
      <c r="B438" t="s">
        <v>1038</v>
      </c>
      <c r="C438" t="s">
        <v>1082</v>
      </c>
      <c r="D438" s="104">
        <v>8226</v>
      </c>
      <c r="E438" s="104">
        <v>547666</v>
      </c>
      <c r="F438" s="104">
        <v>200788</v>
      </c>
      <c r="G438" s="104">
        <v>195436</v>
      </c>
      <c r="H438" s="104">
        <v>0</v>
      </c>
      <c r="I438" s="104">
        <v>352230</v>
      </c>
      <c r="J438" s="104">
        <v>200788</v>
      </c>
      <c r="K438" s="104">
        <v>352230</v>
      </c>
      <c r="L438" s="104">
        <v>200788</v>
      </c>
      <c r="M438" s="104">
        <v>22405</v>
      </c>
    </row>
    <row r="439" spans="1:13" x14ac:dyDescent="0.15">
      <c r="A439" s="115" t="s">
        <v>1083</v>
      </c>
      <c r="B439" t="s">
        <v>1038</v>
      </c>
      <c r="C439" t="s">
        <v>1084</v>
      </c>
      <c r="D439" s="105">
        <v>8227</v>
      </c>
      <c r="E439" s="105">
        <v>997441</v>
      </c>
      <c r="F439" s="105">
        <v>350143</v>
      </c>
      <c r="G439" s="105">
        <v>455481</v>
      </c>
      <c r="H439" s="105">
        <v>350143</v>
      </c>
      <c r="I439" s="105">
        <v>541960</v>
      </c>
      <c r="J439" s="105">
        <v>0</v>
      </c>
      <c r="K439" s="105">
        <v>541960</v>
      </c>
      <c r="L439" s="105">
        <v>0</v>
      </c>
      <c r="M439" s="105">
        <v>41650</v>
      </c>
    </row>
    <row r="440" spans="1:13" x14ac:dyDescent="0.15">
      <c r="A440" s="115" t="s">
        <v>1085</v>
      </c>
      <c r="B440" t="s">
        <v>1038</v>
      </c>
      <c r="C440" t="s">
        <v>1086</v>
      </c>
      <c r="D440" s="104">
        <v>8228</v>
      </c>
      <c r="E440" s="104">
        <v>530837</v>
      </c>
      <c r="F440" s="104">
        <v>174223</v>
      </c>
      <c r="G440" s="104">
        <v>49500</v>
      </c>
      <c r="H440" s="104">
        <v>7946</v>
      </c>
      <c r="I440" s="104">
        <v>481337</v>
      </c>
      <c r="J440" s="104">
        <v>166277</v>
      </c>
      <c r="K440" s="104">
        <v>481337</v>
      </c>
      <c r="L440" s="104">
        <v>166277</v>
      </c>
      <c r="M440" s="104">
        <v>22161</v>
      </c>
    </row>
    <row r="441" spans="1:13" x14ac:dyDescent="0.15">
      <c r="A441" s="115" t="s">
        <v>1087</v>
      </c>
      <c r="B441" t="s">
        <v>1038</v>
      </c>
      <c r="C441" t="s">
        <v>1088</v>
      </c>
      <c r="D441" s="105">
        <v>8229</v>
      </c>
      <c r="E441" s="105">
        <v>463143</v>
      </c>
      <c r="F441" s="105">
        <v>137828</v>
      </c>
      <c r="G441" s="105">
        <v>340600</v>
      </c>
      <c r="H441" s="105">
        <v>137828</v>
      </c>
      <c r="I441" s="105">
        <v>122543</v>
      </c>
      <c r="J441" s="105">
        <v>0</v>
      </c>
      <c r="K441" s="105">
        <v>122543</v>
      </c>
      <c r="L441" s="105">
        <v>0</v>
      </c>
      <c r="M441" s="105">
        <v>19925</v>
      </c>
    </row>
    <row r="442" spans="1:13" x14ac:dyDescent="0.15">
      <c r="A442" s="115" t="s">
        <v>1089</v>
      </c>
      <c r="B442" t="s">
        <v>1038</v>
      </c>
      <c r="C442" t="s">
        <v>1090</v>
      </c>
      <c r="D442" s="104">
        <v>8230</v>
      </c>
      <c r="E442" s="104">
        <v>441438</v>
      </c>
      <c r="F442" s="104">
        <v>137961</v>
      </c>
      <c r="G442" s="104">
        <v>26153</v>
      </c>
      <c r="H442" s="104">
        <v>24342</v>
      </c>
      <c r="I442" s="104">
        <v>415285</v>
      </c>
      <c r="J442" s="104">
        <v>113619</v>
      </c>
      <c r="K442" s="104">
        <v>415285</v>
      </c>
      <c r="L442" s="104">
        <v>113619</v>
      </c>
      <c r="M442" s="104">
        <v>18591</v>
      </c>
    </row>
    <row r="443" spans="1:13" x14ac:dyDescent="0.15">
      <c r="A443" s="115" t="s">
        <v>1091</v>
      </c>
      <c r="B443" t="s">
        <v>1038</v>
      </c>
      <c r="C443" t="s">
        <v>1092</v>
      </c>
      <c r="D443" s="105">
        <v>8231</v>
      </c>
      <c r="E443" s="105">
        <v>493642</v>
      </c>
      <c r="F443" s="105">
        <v>145677</v>
      </c>
      <c r="G443" s="105">
        <v>417083</v>
      </c>
      <c r="H443" s="105">
        <v>145677</v>
      </c>
      <c r="I443" s="105">
        <v>76559</v>
      </c>
      <c r="J443" s="105">
        <v>0</v>
      </c>
      <c r="K443" s="105">
        <v>76559</v>
      </c>
      <c r="L443" s="105">
        <v>0</v>
      </c>
      <c r="M443" s="105">
        <v>20971</v>
      </c>
    </row>
    <row r="444" spans="1:13" x14ac:dyDescent="0.15">
      <c r="A444" s="115" t="s">
        <v>1093</v>
      </c>
      <c r="B444" t="s">
        <v>1038</v>
      </c>
      <c r="C444" t="s">
        <v>1094</v>
      </c>
      <c r="D444" s="104">
        <v>8232</v>
      </c>
      <c r="E444" s="104">
        <v>542863</v>
      </c>
      <c r="F444" s="104">
        <v>263272</v>
      </c>
      <c r="G444" s="104">
        <v>542863</v>
      </c>
      <c r="H444" s="104">
        <v>263272</v>
      </c>
      <c r="I444" s="104">
        <v>0</v>
      </c>
      <c r="J444" s="104">
        <v>0</v>
      </c>
      <c r="K444" s="104">
        <v>0</v>
      </c>
      <c r="L444" s="104">
        <v>0</v>
      </c>
      <c r="M444" s="104">
        <v>20898</v>
      </c>
    </row>
    <row r="445" spans="1:13" x14ac:dyDescent="0.15">
      <c r="A445" s="115" t="s">
        <v>1095</v>
      </c>
      <c r="B445" t="s">
        <v>1038</v>
      </c>
      <c r="C445" t="s">
        <v>1096</v>
      </c>
      <c r="D445" s="105">
        <v>8233</v>
      </c>
      <c r="E445" s="105">
        <v>430400</v>
      </c>
      <c r="F445" s="105">
        <v>120096</v>
      </c>
      <c r="G445" s="105">
        <v>265000</v>
      </c>
      <c r="H445" s="105">
        <v>120096</v>
      </c>
      <c r="I445" s="105">
        <v>165400</v>
      </c>
      <c r="J445" s="105">
        <v>0</v>
      </c>
      <c r="K445" s="105">
        <v>165400</v>
      </c>
      <c r="L445" s="105">
        <v>0</v>
      </c>
      <c r="M445" s="105">
        <v>17959</v>
      </c>
    </row>
    <row r="446" spans="1:13" x14ac:dyDescent="0.15">
      <c r="A446" s="115" t="s">
        <v>1097</v>
      </c>
      <c r="B446" t="s">
        <v>1038</v>
      </c>
      <c r="C446" t="s">
        <v>1098</v>
      </c>
      <c r="D446" s="104">
        <v>8234</v>
      </c>
      <c r="E446" s="104">
        <v>531636</v>
      </c>
      <c r="F446" s="104">
        <v>168972</v>
      </c>
      <c r="G446" s="104">
        <v>203917</v>
      </c>
      <c r="H446" s="104">
        <v>168972</v>
      </c>
      <c r="I446" s="104">
        <v>327719</v>
      </c>
      <c r="J446" s="104">
        <v>0</v>
      </c>
      <c r="K446" s="104">
        <v>327719</v>
      </c>
      <c r="L446" s="104">
        <v>0</v>
      </c>
      <c r="M446" s="104">
        <v>21793</v>
      </c>
    </row>
    <row r="447" spans="1:13" x14ac:dyDescent="0.15">
      <c r="A447" s="115" t="s">
        <v>1099</v>
      </c>
      <c r="B447" t="s">
        <v>1038</v>
      </c>
      <c r="C447" t="s">
        <v>1100</v>
      </c>
      <c r="D447" s="105">
        <v>8235</v>
      </c>
      <c r="E447" s="105">
        <v>451053</v>
      </c>
      <c r="F447" s="105">
        <v>182626</v>
      </c>
      <c r="G447" s="105">
        <v>0</v>
      </c>
      <c r="H447" s="105">
        <v>0</v>
      </c>
      <c r="I447" s="105">
        <v>451053</v>
      </c>
      <c r="J447" s="105">
        <v>182626</v>
      </c>
      <c r="K447" s="105">
        <v>410076</v>
      </c>
      <c r="L447" s="105">
        <v>182626</v>
      </c>
      <c r="M447" s="105">
        <v>18241</v>
      </c>
    </row>
    <row r="448" spans="1:13" x14ac:dyDescent="0.15">
      <c r="A448" s="115" t="s">
        <v>1101</v>
      </c>
      <c r="B448" t="s">
        <v>1038</v>
      </c>
      <c r="C448" t="s">
        <v>1102</v>
      </c>
      <c r="D448" s="104">
        <v>8236</v>
      </c>
      <c r="E448" s="104">
        <v>505161</v>
      </c>
      <c r="F448" s="104">
        <v>171197</v>
      </c>
      <c r="G448" s="104">
        <v>234525</v>
      </c>
      <c r="H448" s="104">
        <v>171197</v>
      </c>
      <c r="I448" s="104">
        <v>270636</v>
      </c>
      <c r="J448" s="104">
        <v>0</v>
      </c>
      <c r="K448" s="104">
        <v>270636</v>
      </c>
      <c r="L448" s="104">
        <v>0</v>
      </c>
      <c r="M448" s="104">
        <v>21098</v>
      </c>
    </row>
    <row r="449" spans="1:13" x14ac:dyDescent="0.15">
      <c r="A449" s="115" t="s">
        <v>1103</v>
      </c>
      <c r="B449" t="s">
        <v>1038</v>
      </c>
      <c r="C449" t="s">
        <v>1104</v>
      </c>
      <c r="D449" s="105">
        <v>8302</v>
      </c>
      <c r="E449" s="105">
        <v>356489</v>
      </c>
      <c r="F449" s="105">
        <v>117090</v>
      </c>
      <c r="G449" s="105">
        <v>208000</v>
      </c>
      <c r="H449" s="105">
        <v>96065</v>
      </c>
      <c r="I449" s="105">
        <v>148489</v>
      </c>
      <c r="J449" s="105">
        <v>21025</v>
      </c>
      <c r="K449" s="105">
        <v>148489</v>
      </c>
      <c r="L449" s="105">
        <v>21025</v>
      </c>
      <c r="M449" s="105">
        <v>14518</v>
      </c>
    </row>
    <row r="450" spans="1:13" x14ac:dyDescent="0.15">
      <c r="A450" s="115" t="s">
        <v>1105</v>
      </c>
      <c r="B450" t="s">
        <v>1038</v>
      </c>
      <c r="C450" t="s">
        <v>1106</v>
      </c>
      <c r="D450" s="104">
        <v>8309</v>
      </c>
      <c r="E450" s="104">
        <v>171266</v>
      </c>
      <c r="F450" s="104">
        <v>49939</v>
      </c>
      <c r="G450" s="104">
        <v>171266</v>
      </c>
      <c r="H450" s="104">
        <v>49939</v>
      </c>
      <c r="I450" s="104">
        <v>0</v>
      </c>
      <c r="J450" s="104">
        <v>0</v>
      </c>
      <c r="K450" s="104">
        <v>0</v>
      </c>
      <c r="L450" s="104">
        <v>0</v>
      </c>
      <c r="M450" s="104">
        <v>7280</v>
      </c>
    </row>
    <row r="451" spans="1:13" x14ac:dyDescent="0.15">
      <c r="A451" s="115" t="s">
        <v>1107</v>
      </c>
      <c r="B451" t="s">
        <v>1038</v>
      </c>
      <c r="C451" t="s">
        <v>1108</v>
      </c>
      <c r="D451" s="105">
        <v>8310</v>
      </c>
      <c r="E451" s="105">
        <v>255126</v>
      </c>
      <c r="F451" s="105">
        <v>71111</v>
      </c>
      <c r="G451" s="105">
        <v>244808</v>
      </c>
      <c r="H451" s="105">
        <v>71111</v>
      </c>
      <c r="I451" s="105">
        <v>10318</v>
      </c>
      <c r="J451" s="105">
        <v>0</v>
      </c>
      <c r="K451" s="105">
        <v>10318</v>
      </c>
      <c r="L451" s="105">
        <v>0</v>
      </c>
      <c r="M451" s="105">
        <v>11004</v>
      </c>
    </row>
    <row r="452" spans="1:13" x14ac:dyDescent="0.15">
      <c r="A452" s="115" t="s">
        <v>1109</v>
      </c>
      <c r="B452" t="s">
        <v>1038</v>
      </c>
      <c r="C452" t="s">
        <v>1110</v>
      </c>
      <c r="D452" s="104">
        <v>8341</v>
      </c>
      <c r="E452" s="104">
        <v>205875</v>
      </c>
      <c r="F452" s="104">
        <v>102505</v>
      </c>
      <c r="G452" s="104">
        <v>205875</v>
      </c>
      <c r="H452" s="104">
        <v>102505</v>
      </c>
      <c r="I452" s="104">
        <v>0</v>
      </c>
      <c r="J452" s="104">
        <v>0</v>
      </c>
      <c r="K452" s="104">
        <v>0</v>
      </c>
      <c r="L452" s="104">
        <v>0</v>
      </c>
      <c r="M452" s="104">
        <v>7820</v>
      </c>
    </row>
    <row r="453" spans="1:13" x14ac:dyDescent="0.15">
      <c r="A453" s="115" t="s">
        <v>1111</v>
      </c>
      <c r="B453" t="s">
        <v>1038</v>
      </c>
      <c r="C453" t="s">
        <v>1112</v>
      </c>
      <c r="D453" s="105">
        <v>8364</v>
      </c>
      <c r="E453" s="105">
        <v>276279</v>
      </c>
      <c r="F453" s="105">
        <v>65798</v>
      </c>
      <c r="G453" s="105">
        <v>276279</v>
      </c>
      <c r="H453" s="105">
        <v>65798</v>
      </c>
      <c r="I453" s="105">
        <v>0</v>
      </c>
      <c r="J453" s="105">
        <v>0</v>
      </c>
      <c r="K453" s="105">
        <v>0</v>
      </c>
      <c r="L453" s="105">
        <v>0</v>
      </c>
      <c r="M453" s="105">
        <v>11500</v>
      </c>
    </row>
    <row r="454" spans="1:13" x14ac:dyDescent="0.15">
      <c r="A454" s="115" t="s">
        <v>1113</v>
      </c>
      <c r="B454" t="s">
        <v>1038</v>
      </c>
      <c r="C454" t="s">
        <v>1114</v>
      </c>
      <c r="D454" s="104">
        <v>8442</v>
      </c>
      <c r="E454" s="104">
        <v>155352</v>
      </c>
      <c r="F454" s="104">
        <v>45309</v>
      </c>
      <c r="G454" s="104">
        <v>132298</v>
      </c>
      <c r="H454" s="104">
        <v>45309</v>
      </c>
      <c r="I454" s="104">
        <v>23054</v>
      </c>
      <c r="J454" s="104">
        <v>0</v>
      </c>
      <c r="K454" s="104">
        <v>23054</v>
      </c>
      <c r="L454" s="104">
        <v>0</v>
      </c>
      <c r="M454" s="104">
        <v>6637</v>
      </c>
    </row>
    <row r="455" spans="1:13" x14ac:dyDescent="0.15">
      <c r="A455" s="115" t="s">
        <v>1115</v>
      </c>
      <c r="B455" t="s">
        <v>1038</v>
      </c>
      <c r="C455" t="s">
        <v>1116</v>
      </c>
      <c r="D455" s="105">
        <v>8443</v>
      </c>
      <c r="E455" s="105">
        <v>391236</v>
      </c>
      <c r="F455" s="105">
        <v>165366</v>
      </c>
      <c r="G455" s="105">
        <v>225064</v>
      </c>
      <c r="H455" s="105">
        <v>165366</v>
      </c>
      <c r="I455" s="105">
        <v>166172</v>
      </c>
      <c r="J455" s="105">
        <v>0</v>
      </c>
      <c r="K455" s="105">
        <v>166172</v>
      </c>
      <c r="L455" s="105">
        <v>0</v>
      </c>
      <c r="M455" s="105">
        <v>15640</v>
      </c>
    </row>
    <row r="456" spans="1:13" x14ac:dyDescent="0.15">
      <c r="A456" s="115" t="s">
        <v>1117</v>
      </c>
      <c r="B456" t="s">
        <v>1038</v>
      </c>
      <c r="C456" t="s">
        <v>1118</v>
      </c>
      <c r="D456" s="104">
        <v>8447</v>
      </c>
      <c r="E456" s="104">
        <v>147152</v>
      </c>
      <c r="F456" s="104">
        <v>31143</v>
      </c>
      <c r="G456" s="104">
        <v>126134</v>
      </c>
      <c r="H456" s="104">
        <v>31143</v>
      </c>
      <c r="I456" s="104">
        <v>21018</v>
      </c>
      <c r="J456" s="104">
        <v>0</v>
      </c>
      <c r="K456" s="104">
        <v>0</v>
      </c>
      <c r="L456" s="104">
        <v>0</v>
      </c>
      <c r="M456" s="104">
        <v>6332</v>
      </c>
    </row>
    <row r="457" spans="1:13" x14ac:dyDescent="0.15">
      <c r="A457" s="115" t="s">
        <v>1119</v>
      </c>
      <c r="B457" t="s">
        <v>1038</v>
      </c>
      <c r="C457" t="s">
        <v>1120</v>
      </c>
      <c r="D457" s="105">
        <v>8521</v>
      </c>
      <c r="E457" s="105">
        <v>237934</v>
      </c>
      <c r="F457" s="105">
        <v>72724</v>
      </c>
      <c r="G457" s="105">
        <v>237934</v>
      </c>
      <c r="H457" s="105">
        <v>72724</v>
      </c>
      <c r="I457" s="105">
        <v>0</v>
      </c>
      <c r="J457" s="105">
        <v>0</v>
      </c>
      <c r="K457" s="105">
        <v>0</v>
      </c>
      <c r="L457" s="105">
        <v>0</v>
      </c>
      <c r="M457" s="105">
        <v>9800</v>
      </c>
    </row>
    <row r="458" spans="1:13" x14ac:dyDescent="0.15">
      <c r="A458" s="115" t="s">
        <v>1121</v>
      </c>
      <c r="B458" t="s">
        <v>1038</v>
      </c>
      <c r="C458" t="s">
        <v>1122</v>
      </c>
      <c r="D458" s="104">
        <v>8542</v>
      </c>
      <c r="E458" s="104">
        <v>82034</v>
      </c>
      <c r="F458" s="104">
        <v>21245</v>
      </c>
      <c r="G458" s="104">
        <v>82034</v>
      </c>
      <c r="H458" s="104">
        <v>21245</v>
      </c>
      <c r="I458" s="104">
        <v>0</v>
      </c>
      <c r="J458" s="104">
        <v>0</v>
      </c>
      <c r="K458" s="104">
        <v>0</v>
      </c>
      <c r="L458" s="104">
        <v>0</v>
      </c>
      <c r="M458" s="104">
        <v>3567</v>
      </c>
    </row>
    <row r="459" spans="1:13" x14ac:dyDescent="0.15">
      <c r="A459" s="115" t="s">
        <v>1123</v>
      </c>
      <c r="B459" t="s">
        <v>1038</v>
      </c>
      <c r="C459" t="s">
        <v>1124</v>
      </c>
      <c r="D459" s="105">
        <v>8546</v>
      </c>
      <c r="E459" s="105">
        <v>269733</v>
      </c>
      <c r="F459" s="105">
        <v>86324</v>
      </c>
      <c r="G459" s="105">
        <v>269733</v>
      </c>
      <c r="H459" s="105">
        <v>86324</v>
      </c>
      <c r="I459" s="105">
        <v>0</v>
      </c>
      <c r="J459" s="105">
        <v>0</v>
      </c>
      <c r="K459" s="105">
        <v>0</v>
      </c>
      <c r="L459" s="105">
        <v>0</v>
      </c>
      <c r="M459" s="105">
        <v>11291</v>
      </c>
    </row>
    <row r="460" spans="1:13" x14ac:dyDescent="0.15">
      <c r="A460" s="115" t="s">
        <v>1125</v>
      </c>
      <c r="B460" t="s">
        <v>1038</v>
      </c>
      <c r="C460" t="s">
        <v>1126</v>
      </c>
      <c r="D460" s="104">
        <v>8564</v>
      </c>
      <c r="E460" s="104">
        <v>198418</v>
      </c>
      <c r="F460" s="104">
        <v>59188</v>
      </c>
      <c r="G460" s="104">
        <v>1518</v>
      </c>
      <c r="H460" s="104">
        <v>0</v>
      </c>
      <c r="I460" s="104">
        <v>196900</v>
      </c>
      <c r="J460" s="104">
        <v>59188</v>
      </c>
      <c r="K460" s="104">
        <v>196900</v>
      </c>
      <c r="L460" s="104">
        <v>59188</v>
      </c>
      <c r="M460" s="104">
        <v>8485</v>
      </c>
    </row>
    <row r="461" spans="1:13" x14ac:dyDescent="0.15">
      <c r="A461" s="115" t="s">
        <v>1127</v>
      </c>
      <c r="B461" t="s">
        <v>1128</v>
      </c>
      <c r="C461">
        <v>0</v>
      </c>
      <c r="D461" s="105">
        <v>9000</v>
      </c>
      <c r="E461" s="105">
        <v>13488349</v>
      </c>
      <c r="F461" s="105">
        <v>0</v>
      </c>
      <c r="G461" s="105">
        <v>5229843</v>
      </c>
      <c r="H461" s="105">
        <v>0</v>
      </c>
      <c r="I461" s="105">
        <v>8258506</v>
      </c>
      <c r="J461" s="105">
        <v>0</v>
      </c>
      <c r="K461" s="105">
        <v>5601847</v>
      </c>
      <c r="L461" s="105">
        <v>0</v>
      </c>
      <c r="M461" s="105">
        <v>831460</v>
      </c>
    </row>
    <row r="462" spans="1:13" x14ac:dyDescent="0.15">
      <c r="A462" s="115" t="s">
        <v>1129</v>
      </c>
      <c r="B462" t="s">
        <v>1128</v>
      </c>
      <c r="C462" t="s">
        <v>1130</v>
      </c>
      <c r="D462" s="104">
        <v>9201</v>
      </c>
      <c r="E462" s="104">
        <v>3532612</v>
      </c>
      <c r="F462" s="104">
        <v>1578096</v>
      </c>
      <c r="G462" s="104">
        <v>2777800</v>
      </c>
      <c r="H462" s="104">
        <v>1431896</v>
      </c>
      <c r="I462" s="104">
        <v>754812</v>
      </c>
      <c r="J462" s="104">
        <v>146200</v>
      </c>
      <c r="K462" s="104">
        <v>754812</v>
      </c>
      <c r="L462" s="104">
        <v>146200</v>
      </c>
      <c r="M462" s="104">
        <v>134503</v>
      </c>
    </row>
    <row r="463" spans="1:13" x14ac:dyDescent="0.15">
      <c r="A463" s="115" t="s">
        <v>1131</v>
      </c>
      <c r="B463" t="s">
        <v>1128</v>
      </c>
      <c r="C463" t="s">
        <v>1132</v>
      </c>
      <c r="D463" s="105">
        <v>9202</v>
      </c>
      <c r="E463" s="105">
        <v>1280262</v>
      </c>
      <c r="F463" s="105">
        <v>481930</v>
      </c>
      <c r="G463" s="105">
        <v>500000</v>
      </c>
      <c r="H463" s="105">
        <v>0</v>
      </c>
      <c r="I463" s="105">
        <v>780262</v>
      </c>
      <c r="J463" s="105">
        <v>481930</v>
      </c>
      <c r="K463" s="105">
        <v>780262</v>
      </c>
      <c r="L463" s="105">
        <v>481930</v>
      </c>
      <c r="M463" s="105">
        <v>51364</v>
      </c>
    </row>
    <row r="464" spans="1:13" x14ac:dyDescent="0.15">
      <c r="A464" s="115" t="s">
        <v>1133</v>
      </c>
      <c r="B464" t="s">
        <v>1128</v>
      </c>
      <c r="C464" t="s">
        <v>1134</v>
      </c>
      <c r="D464" s="104">
        <v>9203</v>
      </c>
      <c r="E464" s="104">
        <v>1482968</v>
      </c>
      <c r="F464" s="104">
        <v>527061</v>
      </c>
      <c r="G464" s="104">
        <v>1000000</v>
      </c>
      <c r="H464" s="104">
        <v>527061</v>
      </c>
      <c r="I464" s="104">
        <v>482968</v>
      </c>
      <c r="J464" s="104">
        <v>0</v>
      </c>
      <c r="K464" s="104">
        <v>482968</v>
      </c>
      <c r="L464" s="104">
        <v>0</v>
      </c>
      <c r="M464" s="104">
        <v>60152</v>
      </c>
    </row>
    <row r="465" spans="1:13" x14ac:dyDescent="0.15">
      <c r="A465" s="115" t="s">
        <v>1135</v>
      </c>
      <c r="B465" t="s">
        <v>1128</v>
      </c>
      <c r="C465" t="s">
        <v>1136</v>
      </c>
      <c r="D465" s="105">
        <v>9204</v>
      </c>
      <c r="E465" s="105">
        <v>1126356</v>
      </c>
      <c r="F465" s="105">
        <v>379896</v>
      </c>
      <c r="G465" s="105">
        <v>2000</v>
      </c>
      <c r="H465" s="105">
        <v>2000</v>
      </c>
      <c r="I465" s="105">
        <v>1124356</v>
      </c>
      <c r="J465" s="105">
        <v>377896</v>
      </c>
      <c r="K465" s="105">
        <v>1124356</v>
      </c>
      <c r="L465" s="105">
        <v>377896</v>
      </c>
      <c r="M465" s="105">
        <v>46192</v>
      </c>
    </row>
    <row r="466" spans="1:13" x14ac:dyDescent="0.15">
      <c r="A466" s="115" t="s">
        <v>1137</v>
      </c>
      <c r="B466" t="s">
        <v>1128</v>
      </c>
      <c r="C466" t="s">
        <v>1138</v>
      </c>
      <c r="D466" s="104">
        <v>9205</v>
      </c>
      <c r="E466" s="104">
        <v>929982</v>
      </c>
      <c r="F466" s="104">
        <v>311307</v>
      </c>
      <c r="G466" s="104">
        <v>464400</v>
      </c>
      <c r="H466" s="104">
        <v>311307</v>
      </c>
      <c r="I466" s="104">
        <v>465582</v>
      </c>
      <c r="J466" s="104">
        <v>0</v>
      </c>
      <c r="K466" s="104">
        <v>438278</v>
      </c>
      <c r="L466" s="104">
        <v>0</v>
      </c>
      <c r="M466" s="104">
        <v>37910</v>
      </c>
    </row>
    <row r="467" spans="1:13" x14ac:dyDescent="0.15">
      <c r="A467" s="115" t="s">
        <v>1139</v>
      </c>
      <c r="B467" t="s">
        <v>1128</v>
      </c>
      <c r="C467" t="s">
        <v>1140</v>
      </c>
      <c r="D467" s="105">
        <v>9206</v>
      </c>
      <c r="E467" s="105">
        <v>841405</v>
      </c>
      <c r="F467" s="105">
        <v>250797</v>
      </c>
      <c r="G467" s="105">
        <v>385000</v>
      </c>
      <c r="H467" s="105">
        <v>250797</v>
      </c>
      <c r="I467" s="105">
        <v>456405</v>
      </c>
      <c r="J467" s="105">
        <v>0</v>
      </c>
      <c r="K467" s="105">
        <v>456405</v>
      </c>
      <c r="L467" s="105">
        <v>0</v>
      </c>
      <c r="M467" s="105">
        <v>34731</v>
      </c>
    </row>
    <row r="468" spans="1:13" x14ac:dyDescent="0.15">
      <c r="A468" s="115" t="s">
        <v>1141</v>
      </c>
      <c r="B468" t="s">
        <v>1128</v>
      </c>
      <c r="C468" t="s">
        <v>1142</v>
      </c>
      <c r="D468" s="104">
        <v>9208</v>
      </c>
      <c r="E468" s="104">
        <v>1198066</v>
      </c>
      <c r="F468" s="104">
        <v>508053</v>
      </c>
      <c r="G468" s="104">
        <v>825000</v>
      </c>
      <c r="H468" s="104">
        <v>508053</v>
      </c>
      <c r="I468" s="104">
        <v>373066</v>
      </c>
      <c r="J468" s="104">
        <v>0</v>
      </c>
      <c r="K468" s="104">
        <v>373066</v>
      </c>
      <c r="L468" s="104">
        <v>0</v>
      </c>
      <c r="M468" s="104">
        <v>46410</v>
      </c>
    </row>
    <row r="469" spans="1:13" x14ac:dyDescent="0.15">
      <c r="A469" s="115" t="s">
        <v>1143</v>
      </c>
      <c r="B469" t="s">
        <v>1128</v>
      </c>
      <c r="C469" t="s">
        <v>1144</v>
      </c>
      <c r="D469" s="105">
        <v>9209</v>
      </c>
      <c r="E469" s="105">
        <v>655208</v>
      </c>
      <c r="F469" s="105">
        <v>244553</v>
      </c>
      <c r="G469" s="105">
        <v>427365</v>
      </c>
      <c r="H469" s="105">
        <v>244553</v>
      </c>
      <c r="I469" s="105">
        <v>227843</v>
      </c>
      <c r="J469" s="105">
        <v>0</v>
      </c>
      <c r="K469" s="105">
        <v>227843</v>
      </c>
      <c r="L469" s="105">
        <v>0</v>
      </c>
      <c r="M469" s="105">
        <v>26026</v>
      </c>
    </row>
    <row r="470" spans="1:13" x14ac:dyDescent="0.15">
      <c r="A470" s="115" t="s">
        <v>1145</v>
      </c>
      <c r="B470" t="s">
        <v>1128</v>
      </c>
      <c r="C470" t="s">
        <v>1146</v>
      </c>
      <c r="D470" s="104">
        <v>9210</v>
      </c>
      <c r="E470" s="104">
        <v>727792</v>
      </c>
      <c r="F470" s="104">
        <v>239678</v>
      </c>
      <c r="G470" s="104">
        <v>650000</v>
      </c>
      <c r="H470" s="104">
        <v>239678</v>
      </c>
      <c r="I470" s="104">
        <v>77792</v>
      </c>
      <c r="J470" s="104">
        <v>0</v>
      </c>
      <c r="K470" s="104">
        <v>77792</v>
      </c>
      <c r="L470" s="104">
        <v>0</v>
      </c>
      <c r="M470" s="104">
        <v>29736</v>
      </c>
    </row>
    <row r="471" spans="1:13" x14ac:dyDescent="0.15">
      <c r="A471" s="115" t="s">
        <v>1147</v>
      </c>
      <c r="B471" t="s">
        <v>1128</v>
      </c>
      <c r="C471" t="s">
        <v>1148</v>
      </c>
      <c r="D471" s="105">
        <v>9211</v>
      </c>
      <c r="E471" s="105">
        <v>328754</v>
      </c>
      <c r="F471" s="105">
        <v>104975</v>
      </c>
      <c r="G471" s="105">
        <v>300000</v>
      </c>
      <c r="H471" s="105">
        <v>104975</v>
      </c>
      <c r="I471" s="105">
        <v>28754</v>
      </c>
      <c r="J471" s="105">
        <v>0</v>
      </c>
      <c r="K471" s="105">
        <v>28754</v>
      </c>
      <c r="L471" s="105">
        <v>0</v>
      </c>
      <c r="M471" s="105">
        <v>13710</v>
      </c>
    </row>
    <row r="472" spans="1:13" x14ac:dyDescent="0.15">
      <c r="A472" s="115" t="s">
        <v>1149</v>
      </c>
      <c r="B472" t="s">
        <v>1128</v>
      </c>
      <c r="C472" t="s">
        <v>1150</v>
      </c>
      <c r="D472" s="104">
        <v>9213</v>
      </c>
      <c r="E472" s="104">
        <v>1085295</v>
      </c>
      <c r="F472" s="104">
        <v>370422</v>
      </c>
      <c r="G472" s="104">
        <v>0</v>
      </c>
      <c r="H472" s="104">
        <v>0</v>
      </c>
      <c r="I472" s="104">
        <v>1085295</v>
      </c>
      <c r="J472" s="104">
        <v>370422</v>
      </c>
      <c r="K472" s="104">
        <v>1085295</v>
      </c>
      <c r="L472" s="104">
        <v>370422</v>
      </c>
      <c r="M472" s="104">
        <v>42443</v>
      </c>
    </row>
    <row r="473" spans="1:13" x14ac:dyDescent="0.15">
      <c r="A473" s="115" t="s">
        <v>1151</v>
      </c>
      <c r="B473" t="s">
        <v>1128</v>
      </c>
      <c r="C473" t="s">
        <v>1152</v>
      </c>
      <c r="D473" s="105">
        <v>9214</v>
      </c>
      <c r="E473" s="105">
        <v>428194</v>
      </c>
      <c r="F473" s="105">
        <v>149231</v>
      </c>
      <c r="G473" s="105">
        <v>171290</v>
      </c>
      <c r="H473" s="105">
        <v>149231</v>
      </c>
      <c r="I473" s="105">
        <v>256904</v>
      </c>
      <c r="J473" s="105">
        <v>0</v>
      </c>
      <c r="K473" s="105">
        <v>242123</v>
      </c>
      <c r="L473" s="105">
        <v>0</v>
      </c>
      <c r="M473" s="105">
        <v>16725</v>
      </c>
    </row>
    <row r="474" spans="1:13" x14ac:dyDescent="0.15">
      <c r="A474" s="115" t="s">
        <v>1153</v>
      </c>
      <c r="B474" t="s">
        <v>1128</v>
      </c>
      <c r="C474" t="s">
        <v>1154</v>
      </c>
      <c r="D474" s="104">
        <v>9215</v>
      </c>
      <c r="E474" s="104">
        <v>329372</v>
      </c>
      <c r="F474" s="104">
        <v>88791</v>
      </c>
      <c r="G474" s="104">
        <v>127982</v>
      </c>
      <c r="H474" s="104">
        <v>88791</v>
      </c>
      <c r="I474" s="104">
        <v>201390</v>
      </c>
      <c r="J474" s="104">
        <v>0</v>
      </c>
      <c r="K474" s="104">
        <v>197995</v>
      </c>
      <c r="L474" s="104">
        <v>0</v>
      </c>
      <c r="M474" s="104">
        <v>13791</v>
      </c>
    </row>
    <row r="475" spans="1:13" x14ac:dyDescent="0.15">
      <c r="A475" s="115" t="s">
        <v>1155</v>
      </c>
      <c r="B475" t="s">
        <v>1128</v>
      </c>
      <c r="C475" t="s">
        <v>1156</v>
      </c>
      <c r="D475" s="105">
        <v>9216</v>
      </c>
      <c r="E475" s="105">
        <v>505935</v>
      </c>
      <c r="F475" s="105">
        <v>187423</v>
      </c>
      <c r="G475" s="105">
        <v>394085</v>
      </c>
      <c r="H475" s="105">
        <v>187423</v>
      </c>
      <c r="I475" s="105">
        <v>111850</v>
      </c>
      <c r="J475" s="105">
        <v>0</v>
      </c>
      <c r="K475" s="105">
        <v>111850</v>
      </c>
      <c r="L475" s="105">
        <v>0</v>
      </c>
      <c r="M475" s="105">
        <v>20387</v>
      </c>
    </row>
    <row r="476" spans="1:13" x14ac:dyDescent="0.15">
      <c r="A476" s="115" t="s">
        <v>1157</v>
      </c>
      <c r="B476" t="s">
        <v>1128</v>
      </c>
      <c r="C476" t="s">
        <v>1158</v>
      </c>
      <c r="D476" s="104">
        <v>9301</v>
      </c>
      <c r="E476" s="104">
        <v>232030</v>
      </c>
      <c r="F476" s="104">
        <v>88544</v>
      </c>
      <c r="G476" s="104">
        <v>18822</v>
      </c>
      <c r="H476" s="104">
        <v>0</v>
      </c>
      <c r="I476" s="104">
        <v>213208</v>
      </c>
      <c r="J476" s="104">
        <v>88544</v>
      </c>
      <c r="K476" s="104">
        <v>213208</v>
      </c>
      <c r="L476" s="104">
        <v>88544</v>
      </c>
      <c r="M476" s="104">
        <v>9121</v>
      </c>
    </row>
    <row r="477" spans="1:13" x14ac:dyDescent="0.15">
      <c r="A477" s="115" t="s">
        <v>1159</v>
      </c>
      <c r="B477" t="s">
        <v>1128</v>
      </c>
      <c r="C477" t="s">
        <v>1160</v>
      </c>
      <c r="D477" s="105">
        <v>9342</v>
      </c>
      <c r="E477" s="105">
        <v>256765</v>
      </c>
      <c r="F477" s="105">
        <v>79787</v>
      </c>
      <c r="G477" s="105">
        <v>5231</v>
      </c>
      <c r="H477" s="105">
        <v>3019</v>
      </c>
      <c r="I477" s="105">
        <v>251534</v>
      </c>
      <c r="J477" s="105">
        <v>76768</v>
      </c>
      <c r="K477" s="105">
        <v>251534</v>
      </c>
      <c r="L477" s="105">
        <v>76768</v>
      </c>
      <c r="M477" s="105">
        <v>10588</v>
      </c>
    </row>
    <row r="478" spans="1:13" x14ac:dyDescent="0.15">
      <c r="A478" s="115" t="s">
        <v>1161</v>
      </c>
      <c r="B478" t="s">
        <v>1128</v>
      </c>
      <c r="C478" t="s">
        <v>1162</v>
      </c>
      <c r="D478" s="104">
        <v>9343</v>
      </c>
      <c r="E478" s="104">
        <v>194408</v>
      </c>
      <c r="F478" s="104">
        <v>44456</v>
      </c>
      <c r="G478" s="104">
        <v>103681</v>
      </c>
      <c r="H478" s="104">
        <v>44456</v>
      </c>
      <c r="I478" s="104">
        <v>90727</v>
      </c>
      <c r="J478" s="104">
        <v>0</v>
      </c>
      <c r="K478" s="104">
        <v>90727</v>
      </c>
      <c r="L478" s="104">
        <v>0</v>
      </c>
      <c r="M478" s="104">
        <v>8022</v>
      </c>
    </row>
    <row r="479" spans="1:13" x14ac:dyDescent="0.15">
      <c r="A479" s="115" t="s">
        <v>1163</v>
      </c>
      <c r="B479" t="s">
        <v>1128</v>
      </c>
      <c r="C479" t="s">
        <v>1164</v>
      </c>
      <c r="D479" s="105">
        <v>9344</v>
      </c>
      <c r="E479" s="105">
        <v>132067</v>
      </c>
      <c r="F479" s="105">
        <v>34678</v>
      </c>
      <c r="G479" s="105">
        <v>104941</v>
      </c>
      <c r="H479" s="105">
        <v>34678</v>
      </c>
      <c r="I479" s="105">
        <v>27126</v>
      </c>
      <c r="J479" s="105">
        <v>0</v>
      </c>
      <c r="K479" s="105">
        <v>27126</v>
      </c>
      <c r="L479" s="105">
        <v>0</v>
      </c>
      <c r="M479" s="105">
        <v>5396</v>
      </c>
    </row>
    <row r="480" spans="1:13" x14ac:dyDescent="0.15">
      <c r="A480" s="115" t="s">
        <v>1165</v>
      </c>
      <c r="B480" t="s">
        <v>1128</v>
      </c>
      <c r="C480" t="s">
        <v>1166</v>
      </c>
      <c r="D480" s="104">
        <v>9345</v>
      </c>
      <c r="E480" s="104">
        <v>118497</v>
      </c>
      <c r="F480" s="104">
        <v>42409</v>
      </c>
      <c r="G480" s="104">
        <v>64058</v>
      </c>
      <c r="H480" s="104">
        <v>42409</v>
      </c>
      <c r="I480" s="104">
        <v>54439</v>
      </c>
      <c r="J480" s="104">
        <v>0</v>
      </c>
      <c r="K480" s="104">
        <v>54439</v>
      </c>
      <c r="L480" s="104">
        <v>0</v>
      </c>
      <c r="M480" s="104">
        <v>4538</v>
      </c>
    </row>
    <row r="481" spans="1:13" x14ac:dyDescent="0.15">
      <c r="A481" s="115" t="s">
        <v>1167</v>
      </c>
      <c r="B481" t="s">
        <v>1128</v>
      </c>
      <c r="C481" t="s">
        <v>1168</v>
      </c>
      <c r="D481" s="105">
        <v>9361</v>
      </c>
      <c r="E481" s="105">
        <v>346914</v>
      </c>
      <c r="F481" s="105">
        <v>129601</v>
      </c>
      <c r="G481" s="105">
        <v>209201</v>
      </c>
      <c r="H481" s="105">
        <v>129601</v>
      </c>
      <c r="I481" s="105">
        <v>137713</v>
      </c>
      <c r="J481" s="105">
        <v>0</v>
      </c>
      <c r="K481" s="105">
        <v>137713</v>
      </c>
      <c r="L481" s="105">
        <v>0</v>
      </c>
      <c r="M481" s="105">
        <v>13746</v>
      </c>
    </row>
    <row r="482" spans="1:13" x14ac:dyDescent="0.15">
      <c r="A482" s="115" t="s">
        <v>1169</v>
      </c>
      <c r="B482" t="s">
        <v>1128</v>
      </c>
      <c r="C482" t="s">
        <v>1170</v>
      </c>
      <c r="D482" s="104">
        <v>9364</v>
      </c>
      <c r="E482" s="104">
        <v>233387</v>
      </c>
      <c r="F482" s="104">
        <v>87746</v>
      </c>
      <c r="G482" s="104">
        <v>184499</v>
      </c>
      <c r="H482" s="104">
        <v>58953</v>
      </c>
      <c r="I482" s="104">
        <v>48888</v>
      </c>
      <c r="J482" s="104">
        <v>28793</v>
      </c>
      <c r="K482" s="104">
        <v>43457</v>
      </c>
      <c r="L482" s="104">
        <v>28793</v>
      </c>
      <c r="M482" s="104">
        <v>9223</v>
      </c>
    </row>
    <row r="483" spans="1:13" x14ac:dyDescent="0.15">
      <c r="A483" s="115" t="s">
        <v>1171</v>
      </c>
      <c r="B483" t="s">
        <v>1128</v>
      </c>
      <c r="C483" t="s">
        <v>1172</v>
      </c>
      <c r="D483" s="105">
        <v>9384</v>
      </c>
      <c r="E483" s="105">
        <v>164231</v>
      </c>
      <c r="F483" s="105">
        <v>36617</v>
      </c>
      <c r="G483" s="105">
        <v>122191</v>
      </c>
      <c r="H483" s="105">
        <v>36617</v>
      </c>
      <c r="I483" s="105">
        <v>42040</v>
      </c>
      <c r="J483" s="105">
        <v>0</v>
      </c>
      <c r="K483" s="105">
        <v>42040</v>
      </c>
      <c r="L483" s="105">
        <v>0</v>
      </c>
      <c r="M483" s="105">
        <v>6799</v>
      </c>
    </row>
    <row r="484" spans="1:13" x14ac:dyDescent="0.15">
      <c r="A484" s="115" t="s">
        <v>1173</v>
      </c>
      <c r="B484" t="s">
        <v>1128</v>
      </c>
      <c r="C484" t="s">
        <v>1174</v>
      </c>
      <c r="D484" s="104">
        <v>9386</v>
      </c>
      <c r="E484" s="104">
        <v>258578</v>
      </c>
      <c r="F484" s="104">
        <v>92346</v>
      </c>
      <c r="G484" s="104">
        <v>60000</v>
      </c>
      <c r="H484" s="104">
        <v>60000</v>
      </c>
      <c r="I484" s="104">
        <v>198578</v>
      </c>
      <c r="J484" s="104">
        <v>32346</v>
      </c>
      <c r="K484" s="104">
        <v>198578</v>
      </c>
      <c r="L484" s="104">
        <v>32346</v>
      </c>
      <c r="M484" s="104">
        <v>10207</v>
      </c>
    </row>
    <row r="485" spans="1:13" x14ac:dyDescent="0.15">
      <c r="A485" s="115" t="s">
        <v>1175</v>
      </c>
      <c r="B485" t="s">
        <v>1128</v>
      </c>
      <c r="C485" t="s">
        <v>1176</v>
      </c>
      <c r="D485" s="105">
        <v>9407</v>
      </c>
      <c r="E485" s="105">
        <v>279111</v>
      </c>
      <c r="F485" s="105">
        <v>75438</v>
      </c>
      <c r="G485" s="105">
        <v>230000</v>
      </c>
      <c r="H485" s="105">
        <v>75438</v>
      </c>
      <c r="I485" s="105">
        <v>49111</v>
      </c>
      <c r="J485" s="105">
        <v>0</v>
      </c>
      <c r="K485" s="105">
        <v>24520</v>
      </c>
      <c r="L485" s="105">
        <v>0</v>
      </c>
      <c r="M485" s="105">
        <v>11384</v>
      </c>
    </row>
    <row r="486" spans="1:13" x14ac:dyDescent="0.15">
      <c r="A486" s="115" t="s">
        <v>1177</v>
      </c>
      <c r="B486" t="s">
        <v>1128</v>
      </c>
      <c r="C486" t="s">
        <v>1178</v>
      </c>
      <c r="D486" s="104">
        <v>9411</v>
      </c>
      <c r="E486" s="104">
        <v>235591</v>
      </c>
      <c r="F486" s="104">
        <v>55030</v>
      </c>
      <c r="G486" s="104">
        <v>200000</v>
      </c>
      <c r="H486" s="104">
        <v>55030</v>
      </c>
      <c r="I486" s="104">
        <v>35591</v>
      </c>
      <c r="J486" s="104">
        <v>0</v>
      </c>
      <c r="K486" s="104">
        <v>35591</v>
      </c>
      <c r="L486" s="104">
        <v>0</v>
      </c>
      <c r="M486" s="104">
        <v>9694</v>
      </c>
    </row>
    <row r="487" spans="1:13" x14ac:dyDescent="0.15">
      <c r="A487" s="115" t="s">
        <v>1179</v>
      </c>
      <c r="B487" t="s">
        <v>1180</v>
      </c>
      <c r="C487">
        <v>0</v>
      </c>
      <c r="D487" s="105">
        <v>10000</v>
      </c>
      <c r="E487" s="105">
        <v>14945137</v>
      </c>
      <c r="F487" s="105">
        <v>0</v>
      </c>
      <c r="G487" s="105">
        <v>7868388</v>
      </c>
      <c r="H487" s="105">
        <v>0</v>
      </c>
      <c r="I487" s="105">
        <v>7076749</v>
      </c>
      <c r="J487" s="105">
        <v>0</v>
      </c>
      <c r="K487" s="105">
        <v>3504663</v>
      </c>
      <c r="L487" s="105">
        <v>0</v>
      </c>
      <c r="M487" s="105">
        <v>846532</v>
      </c>
    </row>
    <row r="488" spans="1:13" x14ac:dyDescent="0.15">
      <c r="A488" s="115" t="s">
        <v>1181</v>
      </c>
      <c r="B488" t="s">
        <v>1180</v>
      </c>
      <c r="C488" t="s">
        <v>1182</v>
      </c>
      <c r="D488" s="104">
        <v>10201</v>
      </c>
      <c r="E488" s="104">
        <v>2647345</v>
      </c>
      <c r="F488" s="104">
        <v>1028827</v>
      </c>
      <c r="G488" s="104">
        <v>1900000</v>
      </c>
      <c r="H488" s="104">
        <v>1028827</v>
      </c>
      <c r="I488" s="104">
        <v>747345</v>
      </c>
      <c r="J488" s="104">
        <v>0</v>
      </c>
      <c r="K488" s="104">
        <v>747345</v>
      </c>
      <c r="L488" s="104">
        <v>0</v>
      </c>
      <c r="M488" s="104">
        <v>108510</v>
      </c>
    </row>
    <row r="489" spans="1:13" x14ac:dyDescent="0.15">
      <c r="A489" s="115" t="s">
        <v>1183</v>
      </c>
      <c r="B489" t="s">
        <v>1180</v>
      </c>
      <c r="C489" t="s">
        <v>1184</v>
      </c>
      <c r="D489" s="105">
        <v>10202</v>
      </c>
      <c r="E489" s="105">
        <v>2922365</v>
      </c>
      <c r="F489" s="105">
        <v>1125608</v>
      </c>
      <c r="G489" s="105">
        <v>2383980</v>
      </c>
      <c r="H489" s="105">
        <v>1125608</v>
      </c>
      <c r="I489" s="105">
        <v>538385</v>
      </c>
      <c r="J489" s="105">
        <v>0</v>
      </c>
      <c r="K489" s="105">
        <v>538385</v>
      </c>
      <c r="L489" s="105">
        <v>0</v>
      </c>
      <c r="M489" s="105">
        <v>119816</v>
      </c>
    </row>
    <row r="490" spans="1:13" x14ac:dyDescent="0.15">
      <c r="A490" s="115" t="s">
        <v>1185</v>
      </c>
      <c r="B490" t="s">
        <v>1180</v>
      </c>
      <c r="C490" t="s">
        <v>1186</v>
      </c>
      <c r="D490" s="104">
        <v>10203</v>
      </c>
      <c r="E490" s="104">
        <v>1121970</v>
      </c>
      <c r="F490" s="104">
        <v>358046</v>
      </c>
      <c r="G490" s="104">
        <v>1121970</v>
      </c>
      <c r="H490" s="104">
        <v>358046</v>
      </c>
      <c r="I490" s="104">
        <v>0</v>
      </c>
      <c r="J490" s="104">
        <v>0</v>
      </c>
      <c r="K490" s="104">
        <v>0</v>
      </c>
      <c r="L490" s="104">
        <v>0</v>
      </c>
      <c r="M490" s="104">
        <v>47992</v>
      </c>
    </row>
    <row r="491" spans="1:13" x14ac:dyDescent="0.15">
      <c r="A491" s="115" t="s">
        <v>1187</v>
      </c>
      <c r="B491" t="s">
        <v>1180</v>
      </c>
      <c r="C491" t="s">
        <v>1188</v>
      </c>
      <c r="D491" s="105">
        <v>10204</v>
      </c>
      <c r="E491" s="105">
        <v>1669846</v>
      </c>
      <c r="F491" s="105">
        <v>648558</v>
      </c>
      <c r="G491" s="105">
        <v>1669846</v>
      </c>
      <c r="H491" s="105">
        <v>648558</v>
      </c>
      <c r="I491" s="105">
        <v>0</v>
      </c>
      <c r="J491" s="105">
        <v>0</v>
      </c>
      <c r="K491" s="105">
        <v>0</v>
      </c>
      <c r="L491" s="105">
        <v>0</v>
      </c>
      <c r="M491" s="105">
        <v>67943</v>
      </c>
    </row>
    <row r="492" spans="1:13" x14ac:dyDescent="0.15">
      <c r="A492" s="115" t="s">
        <v>1189</v>
      </c>
      <c r="B492" t="s">
        <v>1180</v>
      </c>
      <c r="C492" t="s">
        <v>1190</v>
      </c>
      <c r="D492" s="104">
        <v>10205</v>
      </c>
      <c r="E492" s="104">
        <v>1574152</v>
      </c>
      <c r="F492" s="104">
        <v>662462</v>
      </c>
      <c r="G492" s="104">
        <v>1574152</v>
      </c>
      <c r="H492" s="104">
        <v>662462</v>
      </c>
      <c r="I492" s="104">
        <v>0</v>
      </c>
      <c r="J492" s="104">
        <v>0</v>
      </c>
      <c r="K492" s="104">
        <v>0</v>
      </c>
      <c r="L492" s="104">
        <v>0</v>
      </c>
      <c r="M492" s="104">
        <v>62353</v>
      </c>
    </row>
    <row r="493" spans="1:13" x14ac:dyDescent="0.15">
      <c r="A493" s="115" t="s">
        <v>1191</v>
      </c>
      <c r="B493" t="s">
        <v>1180</v>
      </c>
      <c r="C493" t="s">
        <v>1192</v>
      </c>
      <c r="D493" s="105">
        <v>10206</v>
      </c>
      <c r="E493" s="105">
        <v>568774</v>
      </c>
      <c r="F493" s="105">
        <v>149002</v>
      </c>
      <c r="G493" s="105">
        <v>238810</v>
      </c>
      <c r="H493" s="105">
        <v>100000</v>
      </c>
      <c r="I493" s="105">
        <v>329964</v>
      </c>
      <c r="J493" s="105">
        <v>49002</v>
      </c>
      <c r="K493" s="105">
        <v>128905</v>
      </c>
      <c r="L493" s="105">
        <v>0</v>
      </c>
      <c r="M493" s="105">
        <v>23558</v>
      </c>
    </row>
    <row r="494" spans="1:13" x14ac:dyDescent="0.15">
      <c r="A494" s="115" t="s">
        <v>1193</v>
      </c>
      <c r="B494" t="s">
        <v>1180</v>
      </c>
      <c r="C494" t="s">
        <v>1194</v>
      </c>
      <c r="D494" s="104">
        <v>10207</v>
      </c>
      <c r="E494" s="104">
        <v>619949</v>
      </c>
      <c r="F494" s="104">
        <v>220064</v>
      </c>
      <c r="G494" s="104">
        <v>188878</v>
      </c>
      <c r="H494" s="104">
        <v>188878</v>
      </c>
      <c r="I494" s="104">
        <v>431071</v>
      </c>
      <c r="J494" s="104">
        <v>31186</v>
      </c>
      <c r="K494" s="104">
        <v>431071</v>
      </c>
      <c r="L494" s="104">
        <v>31186</v>
      </c>
      <c r="M494" s="104">
        <v>25533</v>
      </c>
    </row>
    <row r="495" spans="1:13" x14ac:dyDescent="0.15">
      <c r="A495" s="115" t="s">
        <v>1195</v>
      </c>
      <c r="B495" t="s">
        <v>1180</v>
      </c>
      <c r="C495" t="s">
        <v>1196</v>
      </c>
      <c r="D495" s="105">
        <v>10208</v>
      </c>
      <c r="E495" s="105">
        <v>782144</v>
      </c>
      <c r="F495" s="105">
        <v>244387</v>
      </c>
      <c r="G495" s="105">
        <v>643512</v>
      </c>
      <c r="H495" s="105">
        <v>244387</v>
      </c>
      <c r="I495" s="105">
        <v>138632</v>
      </c>
      <c r="J495" s="105">
        <v>0</v>
      </c>
      <c r="K495" s="105">
        <v>138632</v>
      </c>
      <c r="L495" s="105">
        <v>0</v>
      </c>
      <c r="M495" s="105">
        <v>33456</v>
      </c>
    </row>
    <row r="496" spans="1:13" x14ac:dyDescent="0.15">
      <c r="A496" s="115" t="s">
        <v>1197</v>
      </c>
      <c r="B496" t="s">
        <v>1180</v>
      </c>
      <c r="C496" t="s">
        <v>1198</v>
      </c>
      <c r="D496" s="104">
        <v>10209</v>
      </c>
      <c r="E496" s="104">
        <v>613415</v>
      </c>
      <c r="F496" s="104">
        <v>199658</v>
      </c>
      <c r="G496" s="104">
        <v>613415</v>
      </c>
      <c r="H496" s="104">
        <v>199658</v>
      </c>
      <c r="I496" s="104">
        <v>0</v>
      </c>
      <c r="J496" s="104">
        <v>0</v>
      </c>
      <c r="K496" s="104">
        <v>0</v>
      </c>
      <c r="L496" s="104">
        <v>0</v>
      </c>
      <c r="M496" s="104">
        <v>25613</v>
      </c>
    </row>
    <row r="497" spans="1:13" x14ac:dyDescent="0.15">
      <c r="A497" s="115" t="s">
        <v>1199</v>
      </c>
      <c r="B497" t="s">
        <v>1180</v>
      </c>
      <c r="C497" t="s">
        <v>1200</v>
      </c>
      <c r="D497" s="105">
        <v>10210</v>
      </c>
      <c r="E497" s="105">
        <v>489304</v>
      </c>
      <c r="F497" s="105">
        <v>153466</v>
      </c>
      <c r="G497" s="105">
        <v>111352</v>
      </c>
      <c r="H497" s="105">
        <v>96752</v>
      </c>
      <c r="I497" s="105">
        <v>377952</v>
      </c>
      <c r="J497" s="105">
        <v>56714</v>
      </c>
      <c r="K497" s="105">
        <v>377952</v>
      </c>
      <c r="L497" s="105">
        <v>56714</v>
      </c>
      <c r="M497" s="105">
        <v>20543</v>
      </c>
    </row>
    <row r="498" spans="1:13" x14ac:dyDescent="0.15">
      <c r="A498" s="115" t="s">
        <v>1201</v>
      </c>
      <c r="B498" t="s">
        <v>1180</v>
      </c>
      <c r="C498" t="s">
        <v>1202</v>
      </c>
      <c r="D498" s="104">
        <v>10211</v>
      </c>
      <c r="E498" s="104">
        <v>447573</v>
      </c>
      <c r="F498" s="104">
        <v>159028</v>
      </c>
      <c r="G498" s="104">
        <v>64000</v>
      </c>
      <c r="H498" s="104">
        <v>0</v>
      </c>
      <c r="I498" s="104">
        <v>383573</v>
      </c>
      <c r="J498" s="104">
        <v>159028</v>
      </c>
      <c r="K498" s="104">
        <v>167200</v>
      </c>
      <c r="L498" s="104">
        <v>0</v>
      </c>
      <c r="M498" s="104">
        <v>18293</v>
      </c>
    </row>
    <row r="499" spans="1:13" x14ac:dyDescent="0.15">
      <c r="A499" s="115" t="s">
        <v>1203</v>
      </c>
      <c r="B499" t="s">
        <v>1180</v>
      </c>
      <c r="C499" t="s">
        <v>1204</v>
      </c>
      <c r="D499" s="105">
        <v>10212</v>
      </c>
      <c r="E499" s="105">
        <v>514841</v>
      </c>
      <c r="F499" s="105">
        <v>163658</v>
      </c>
      <c r="G499" s="105">
        <v>514841</v>
      </c>
      <c r="H499" s="105">
        <v>163658</v>
      </c>
      <c r="I499" s="105">
        <v>0</v>
      </c>
      <c r="J499" s="105">
        <v>0</v>
      </c>
      <c r="K499" s="105">
        <v>0</v>
      </c>
      <c r="L499" s="105">
        <v>0</v>
      </c>
      <c r="M499" s="105">
        <v>21582</v>
      </c>
    </row>
    <row r="500" spans="1:13" x14ac:dyDescent="0.15">
      <c r="A500" s="115" t="s">
        <v>1205</v>
      </c>
      <c r="B500" t="s">
        <v>1180</v>
      </c>
      <c r="C500" t="s">
        <v>1206</v>
      </c>
      <c r="D500" s="104">
        <v>10344</v>
      </c>
      <c r="E500" s="104">
        <v>160200</v>
      </c>
      <c r="F500" s="104">
        <v>49122</v>
      </c>
      <c r="G500" s="104">
        <v>160200</v>
      </c>
      <c r="H500" s="104">
        <v>49122</v>
      </c>
      <c r="I500" s="104">
        <v>0</v>
      </c>
      <c r="J500" s="104">
        <v>0</v>
      </c>
      <c r="K500" s="104">
        <v>0</v>
      </c>
      <c r="L500" s="104">
        <v>0</v>
      </c>
      <c r="M500" s="104">
        <v>6803</v>
      </c>
    </row>
    <row r="501" spans="1:13" x14ac:dyDescent="0.15">
      <c r="A501" s="115" t="s">
        <v>1207</v>
      </c>
      <c r="B501" t="s">
        <v>1180</v>
      </c>
      <c r="C501" t="s">
        <v>1208</v>
      </c>
      <c r="D501" s="105">
        <v>10345</v>
      </c>
      <c r="E501" s="105">
        <v>214382</v>
      </c>
      <c r="F501" s="105">
        <v>78111</v>
      </c>
      <c r="G501" s="105">
        <v>173382</v>
      </c>
      <c r="H501" s="105">
        <v>78111</v>
      </c>
      <c r="I501" s="105">
        <v>41000</v>
      </c>
      <c r="J501" s="105">
        <v>0</v>
      </c>
      <c r="K501" s="105">
        <v>41000</v>
      </c>
      <c r="L501" s="105">
        <v>0</v>
      </c>
      <c r="M501" s="105">
        <v>8752</v>
      </c>
    </row>
    <row r="502" spans="1:13" x14ac:dyDescent="0.15">
      <c r="A502" s="115" t="s">
        <v>1209</v>
      </c>
      <c r="B502" t="s">
        <v>1180</v>
      </c>
      <c r="C502" t="s">
        <v>1210</v>
      </c>
      <c r="D502" s="104">
        <v>10366</v>
      </c>
      <c r="E502" s="104">
        <v>23392</v>
      </c>
      <c r="F502" s="104">
        <v>3464</v>
      </c>
      <c r="G502" s="104">
        <v>11000</v>
      </c>
      <c r="H502" s="104">
        <v>3464</v>
      </c>
      <c r="I502" s="104">
        <v>12392</v>
      </c>
      <c r="J502" s="104">
        <v>0</v>
      </c>
      <c r="K502" s="104">
        <v>11000</v>
      </c>
      <c r="L502" s="104">
        <v>0</v>
      </c>
      <c r="M502" s="104">
        <v>1012</v>
      </c>
    </row>
    <row r="503" spans="1:13" x14ac:dyDescent="0.15">
      <c r="A503" s="115" t="s">
        <v>1211</v>
      </c>
      <c r="B503" t="s">
        <v>1180</v>
      </c>
      <c r="C503" t="s">
        <v>1212</v>
      </c>
      <c r="D503" s="105">
        <v>10367</v>
      </c>
      <c r="E503" s="105">
        <v>53477</v>
      </c>
      <c r="F503" s="105">
        <v>6913</v>
      </c>
      <c r="G503" s="105">
        <v>47477</v>
      </c>
      <c r="H503" s="105">
        <v>6913</v>
      </c>
      <c r="I503" s="105">
        <v>6000</v>
      </c>
      <c r="J503" s="105">
        <v>0</v>
      </c>
      <c r="K503" s="105">
        <v>6000</v>
      </c>
      <c r="L503" s="105">
        <v>0</v>
      </c>
      <c r="M503" s="105">
        <v>2467</v>
      </c>
    </row>
    <row r="504" spans="1:13" x14ac:dyDescent="0.15">
      <c r="A504" s="115" t="s">
        <v>1213</v>
      </c>
      <c r="B504" t="s">
        <v>1180</v>
      </c>
      <c r="C504" t="s">
        <v>1214</v>
      </c>
      <c r="D504" s="104">
        <v>10382</v>
      </c>
      <c r="E504" s="104">
        <v>140887</v>
      </c>
      <c r="F504" s="104">
        <v>24542</v>
      </c>
      <c r="G504" s="104">
        <v>140887</v>
      </c>
      <c r="H504" s="104">
        <v>24542</v>
      </c>
      <c r="I504" s="104">
        <v>0</v>
      </c>
      <c r="J504" s="104">
        <v>0</v>
      </c>
      <c r="K504" s="104">
        <v>0</v>
      </c>
      <c r="L504" s="104">
        <v>0</v>
      </c>
      <c r="M504" s="104">
        <v>6217</v>
      </c>
    </row>
    <row r="505" spans="1:13" x14ac:dyDescent="0.15">
      <c r="A505" s="115" t="s">
        <v>1215</v>
      </c>
      <c r="B505" t="s">
        <v>1180</v>
      </c>
      <c r="C505" t="s">
        <v>1216</v>
      </c>
      <c r="D505" s="105">
        <v>10383</v>
      </c>
      <c r="E505" s="105">
        <v>50578</v>
      </c>
      <c r="F505" s="105">
        <v>6932</v>
      </c>
      <c r="G505" s="105">
        <v>50578</v>
      </c>
      <c r="H505" s="105">
        <v>6932</v>
      </c>
      <c r="I505" s="105">
        <v>0</v>
      </c>
      <c r="J505" s="105">
        <v>0</v>
      </c>
      <c r="K505" s="105">
        <v>0</v>
      </c>
      <c r="L505" s="105">
        <v>0</v>
      </c>
      <c r="M505" s="105">
        <v>2280</v>
      </c>
    </row>
    <row r="506" spans="1:13" x14ac:dyDescent="0.15">
      <c r="A506" s="115" t="s">
        <v>1217</v>
      </c>
      <c r="B506" t="s">
        <v>1180</v>
      </c>
      <c r="C506" t="s">
        <v>1218</v>
      </c>
      <c r="D506" s="104">
        <v>10384</v>
      </c>
      <c r="E506" s="104">
        <v>168714</v>
      </c>
      <c r="F506" s="104">
        <v>44052</v>
      </c>
      <c r="G506" s="104">
        <v>168714</v>
      </c>
      <c r="H506" s="104">
        <v>44052</v>
      </c>
      <c r="I506" s="104">
        <v>0</v>
      </c>
      <c r="J506" s="104">
        <v>0</v>
      </c>
      <c r="K506" s="104">
        <v>0</v>
      </c>
      <c r="L506" s="104">
        <v>0</v>
      </c>
      <c r="M506" s="104">
        <v>7316</v>
      </c>
    </row>
    <row r="507" spans="1:13" x14ac:dyDescent="0.15">
      <c r="A507" s="115" t="s">
        <v>1219</v>
      </c>
      <c r="B507" t="s">
        <v>1180</v>
      </c>
      <c r="C507" t="s">
        <v>1220</v>
      </c>
      <c r="D507" s="105">
        <v>10421</v>
      </c>
      <c r="E507" s="105">
        <v>236276</v>
      </c>
      <c r="F507" s="105">
        <v>52390</v>
      </c>
      <c r="G507" s="105">
        <v>236276</v>
      </c>
      <c r="H507" s="105">
        <v>52390</v>
      </c>
      <c r="I507" s="105">
        <v>0</v>
      </c>
      <c r="J507" s="105">
        <v>0</v>
      </c>
      <c r="K507" s="105">
        <v>0</v>
      </c>
      <c r="L507" s="105">
        <v>0</v>
      </c>
      <c r="M507" s="105">
        <v>10202</v>
      </c>
    </row>
    <row r="508" spans="1:13" x14ac:dyDescent="0.15">
      <c r="A508" s="115" t="s">
        <v>1221</v>
      </c>
      <c r="B508" t="s">
        <v>1180</v>
      </c>
      <c r="C508" t="s">
        <v>1222</v>
      </c>
      <c r="D508" s="104">
        <v>10424</v>
      </c>
      <c r="E508" s="104">
        <v>93448</v>
      </c>
      <c r="F508" s="104">
        <v>12580</v>
      </c>
      <c r="G508" s="104">
        <v>93448</v>
      </c>
      <c r="H508" s="104">
        <v>12580</v>
      </c>
      <c r="I508" s="104">
        <v>0</v>
      </c>
      <c r="J508" s="104">
        <v>0</v>
      </c>
      <c r="K508" s="104">
        <v>0</v>
      </c>
      <c r="L508" s="104">
        <v>0</v>
      </c>
      <c r="M508" s="104">
        <v>4078</v>
      </c>
    </row>
    <row r="509" spans="1:13" x14ac:dyDescent="0.15">
      <c r="A509" s="115" t="s">
        <v>1223</v>
      </c>
      <c r="B509" t="s">
        <v>1180</v>
      </c>
      <c r="C509" t="s">
        <v>1224</v>
      </c>
      <c r="D509" s="105">
        <v>10425</v>
      </c>
      <c r="E509" s="105">
        <v>153055</v>
      </c>
      <c r="F509" s="105">
        <v>26618</v>
      </c>
      <c r="G509" s="105">
        <v>153055</v>
      </c>
      <c r="H509" s="105">
        <v>26618</v>
      </c>
      <c r="I509" s="105">
        <v>0</v>
      </c>
      <c r="J509" s="105">
        <v>0</v>
      </c>
      <c r="K509" s="105">
        <v>0</v>
      </c>
      <c r="L509" s="105">
        <v>0</v>
      </c>
      <c r="M509" s="105">
        <v>6537</v>
      </c>
    </row>
    <row r="510" spans="1:13" x14ac:dyDescent="0.15">
      <c r="A510" s="115" t="s">
        <v>1225</v>
      </c>
      <c r="B510" t="s">
        <v>1180</v>
      </c>
      <c r="C510" t="s">
        <v>1226</v>
      </c>
      <c r="D510" s="104">
        <v>10426</v>
      </c>
      <c r="E510" s="104">
        <v>85639</v>
      </c>
      <c r="F510" s="104">
        <v>14186</v>
      </c>
      <c r="G510" s="104">
        <v>85639</v>
      </c>
      <c r="H510" s="104">
        <v>14186</v>
      </c>
      <c r="I510" s="104">
        <v>0</v>
      </c>
      <c r="J510" s="104">
        <v>0</v>
      </c>
      <c r="K510" s="104">
        <v>0</v>
      </c>
      <c r="L510" s="104">
        <v>0</v>
      </c>
      <c r="M510" s="104">
        <v>3848</v>
      </c>
    </row>
    <row r="511" spans="1:13" x14ac:dyDescent="0.15">
      <c r="A511" s="115" t="s">
        <v>1227</v>
      </c>
      <c r="B511" t="s">
        <v>1180</v>
      </c>
      <c r="C511" t="s">
        <v>1228</v>
      </c>
      <c r="D511" s="105">
        <v>10428</v>
      </c>
      <c r="E511" s="105">
        <v>77386</v>
      </c>
      <c r="F511" s="105">
        <v>11570</v>
      </c>
      <c r="G511" s="105">
        <v>50260</v>
      </c>
      <c r="H511" s="105">
        <v>11570</v>
      </c>
      <c r="I511" s="105">
        <v>27126</v>
      </c>
      <c r="J511" s="105">
        <v>0</v>
      </c>
      <c r="K511" s="105">
        <v>27126</v>
      </c>
      <c r="L511" s="105">
        <v>0</v>
      </c>
      <c r="M511" s="105">
        <v>3388</v>
      </c>
    </row>
    <row r="512" spans="1:13" x14ac:dyDescent="0.15">
      <c r="A512" s="115" t="s">
        <v>1229</v>
      </c>
      <c r="B512" t="s">
        <v>1180</v>
      </c>
      <c r="C512" t="s">
        <v>1230</v>
      </c>
      <c r="D512" s="104">
        <v>10429</v>
      </c>
      <c r="E512" s="104">
        <v>197084</v>
      </c>
      <c r="F512" s="104">
        <v>42933</v>
      </c>
      <c r="G512" s="104">
        <v>197084</v>
      </c>
      <c r="H512" s="104">
        <v>42933</v>
      </c>
      <c r="I512" s="104">
        <v>0</v>
      </c>
      <c r="J512" s="104">
        <v>0</v>
      </c>
      <c r="K512" s="104">
        <v>0</v>
      </c>
      <c r="L512" s="104">
        <v>0</v>
      </c>
      <c r="M512" s="104">
        <v>8291</v>
      </c>
    </row>
    <row r="513" spans="1:13" x14ac:dyDescent="0.15">
      <c r="A513" s="115" t="s">
        <v>1231</v>
      </c>
      <c r="B513" t="s">
        <v>1180</v>
      </c>
      <c r="C513" t="s">
        <v>1232</v>
      </c>
      <c r="D513" s="105">
        <v>10443</v>
      </c>
      <c r="E513" s="105">
        <v>103768</v>
      </c>
      <c r="F513" s="105">
        <v>13084</v>
      </c>
      <c r="G513" s="105">
        <v>40000</v>
      </c>
      <c r="H513" s="105">
        <v>13084</v>
      </c>
      <c r="I513" s="105">
        <v>63768</v>
      </c>
      <c r="J513" s="105">
        <v>0</v>
      </c>
      <c r="K513" s="105">
        <v>63768</v>
      </c>
      <c r="L513" s="105">
        <v>0</v>
      </c>
      <c r="M513" s="105">
        <v>4538</v>
      </c>
    </row>
    <row r="514" spans="1:13" x14ac:dyDescent="0.15">
      <c r="A514" s="115" t="s">
        <v>1233</v>
      </c>
      <c r="B514" t="s">
        <v>1180</v>
      </c>
      <c r="C514" t="s">
        <v>1234</v>
      </c>
      <c r="D514" s="104">
        <v>10444</v>
      </c>
      <c r="E514" s="104">
        <v>79758</v>
      </c>
      <c r="F514" s="104">
        <v>13361</v>
      </c>
      <c r="G514" s="104">
        <v>59208</v>
      </c>
      <c r="H514" s="104">
        <v>13361</v>
      </c>
      <c r="I514" s="104">
        <v>20550</v>
      </c>
      <c r="J514" s="104">
        <v>0</v>
      </c>
      <c r="K514" s="104">
        <v>20550</v>
      </c>
      <c r="L514" s="104">
        <v>0</v>
      </c>
      <c r="M514" s="104">
        <v>3480</v>
      </c>
    </row>
    <row r="515" spans="1:13" x14ac:dyDescent="0.15">
      <c r="A515" s="115" t="s">
        <v>1235</v>
      </c>
      <c r="B515" t="s">
        <v>1180</v>
      </c>
      <c r="C515" t="s">
        <v>984</v>
      </c>
      <c r="D515" s="105">
        <v>10448</v>
      </c>
      <c r="E515" s="105">
        <v>102156</v>
      </c>
      <c r="F515" s="105">
        <v>21327</v>
      </c>
      <c r="G515" s="105">
        <v>102156</v>
      </c>
      <c r="H515" s="105">
        <v>21327</v>
      </c>
      <c r="I515" s="105">
        <v>0</v>
      </c>
      <c r="J515" s="105">
        <v>0</v>
      </c>
      <c r="K515" s="105">
        <v>0</v>
      </c>
      <c r="L515" s="105">
        <v>0</v>
      </c>
      <c r="M515" s="105">
        <v>4340</v>
      </c>
    </row>
    <row r="516" spans="1:13" x14ac:dyDescent="0.15">
      <c r="A516" s="115" t="s">
        <v>1236</v>
      </c>
      <c r="B516" t="s">
        <v>1180</v>
      </c>
      <c r="C516" t="s">
        <v>1237</v>
      </c>
      <c r="D516" s="104">
        <v>10449</v>
      </c>
      <c r="E516" s="104">
        <v>251536</v>
      </c>
      <c r="F516" s="104">
        <v>53848</v>
      </c>
      <c r="G516" s="104">
        <v>251536</v>
      </c>
      <c r="H516" s="104">
        <v>53848</v>
      </c>
      <c r="I516" s="104">
        <v>0</v>
      </c>
      <c r="J516" s="104">
        <v>0</v>
      </c>
      <c r="K516" s="104">
        <v>0</v>
      </c>
      <c r="L516" s="104">
        <v>0</v>
      </c>
      <c r="M516" s="104">
        <v>10789</v>
      </c>
    </row>
    <row r="517" spans="1:13" x14ac:dyDescent="0.15">
      <c r="A517" s="115" t="s">
        <v>1238</v>
      </c>
      <c r="B517" t="s">
        <v>1180</v>
      </c>
      <c r="C517" t="s">
        <v>1239</v>
      </c>
      <c r="D517" s="105">
        <v>10464</v>
      </c>
      <c r="E517" s="105">
        <v>297235</v>
      </c>
      <c r="F517" s="105">
        <v>109463</v>
      </c>
      <c r="G517" s="105">
        <v>297235</v>
      </c>
      <c r="H517" s="105">
        <v>109463</v>
      </c>
      <c r="I517" s="105">
        <v>0</v>
      </c>
      <c r="J517" s="105">
        <v>0</v>
      </c>
      <c r="K517" s="105">
        <v>0</v>
      </c>
      <c r="L517" s="105">
        <v>0</v>
      </c>
      <c r="M517" s="105">
        <v>12347</v>
      </c>
    </row>
    <row r="518" spans="1:13" x14ac:dyDescent="0.15">
      <c r="A518" s="115" t="s">
        <v>1240</v>
      </c>
      <c r="B518" t="s">
        <v>1180</v>
      </c>
      <c r="C518" t="s">
        <v>1241</v>
      </c>
      <c r="D518" s="104">
        <v>10521</v>
      </c>
      <c r="E518" s="104">
        <v>159775</v>
      </c>
      <c r="F518" s="104">
        <v>42861</v>
      </c>
      <c r="G518" s="104">
        <v>159775</v>
      </c>
      <c r="H518" s="104">
        <v>42861</v>
      </c>
      <c r="I518" s="104">
        <v>0</v>
      </c>
      <c r="J518" s="104">
        <v>0</v>
      </c>
      <c r="K518" s="104">
        <v>0</v>
      </c>
      <c r="L518" s="104">
        <v>0</v>
      </c>
      <c r="M518" s="104">
        <v>6704</v>
      </c>
    </row>
    <row r="519" spans="1:13" x14ac:dyDescent="0.15">
      <c r="A519" s="115" t="s">
        <v>1242</v>
      </c>
      <c r="B519" t="s">
        <v>1180</v>
      </c>
      <c r="C519" t="s">
        <v>1243</v>
      </c>
      <c r="D519" s="105">
        <v>10522</v>
      </c>
      <c r="E519" s="105">
        <v>79671</v>
      </c>
      <c r="F519" s="105">
        <v>27106</v>
      </c>
      <c r="G519" s="105">
        <v>79671</v>
      </c>
      <c r="H519" s="105">
        <v>27106</v>
      </c>
      <c r="I519" s="105">
        <v>0</v>
      </c>
      <c r="J519" s="105">
        <v>0</v>
      </c>
      <c r="K519" s="105">
        <v>0</v>
      </c>
      <c r="L519" s="105">
        <v>0</v>
      </c>
      <c r="M519" s="105">
        <v>3357</v>
      </c>
    </row>
    <row r="520" spans="1:13" x14ac:dyDescent="0.15">
      <c r="A520" s="115" t="s">
        <v>1244</v>
      </c>
      <c r="B520" t="s">
        <v>1180</v>
      </c>
      <c r="C520" t="s">
        <v>1245</v>
      </c>
      <c r="D520" s="104">
        <v>10523</v>
      </c>
      <c r="E520" s="104">
        <v>110881</v>
      </c>
      <c r="F520" s="104">
        <v>30305</v>
      </c>
      <c r="G520" s="104">
        <v>110881</v>
      </c>
      <c r="H520" s="104">
        <v>30305</v>
      </c>
      <c r="I520" s="104">
        <v>0</v>
      </c>
      <c r="J520" s="104">
        <v>0</v>
      </c>
      <c r="K520" s="104">
        <v>0</v>
      </c>
      <c r="L520" s="104">
        <v>0</v>
      </c>
      <c r="M520" s="104">
        <v>4779</v>
      </c>
    </row>
    <row r="521" spans="1:13" x14ac:dyDescent="0.15">
      <c r="A521" s="115" t="s">
        <v>1246</v>
      </c>
      <c r="B521" t="s">
        <v>1180</v>
      </c>
      <c r="C521" t="s">
        <v>1247</v>
      </c>
      <c r="D521" s="105">
        <v>10524</v>
      </c>
      <c r="E521" s="105">
        <v>292939</v>
      </c>
      <c r="F521" s="105">
        <v>117758</v>
      </c>
      <c r="G521" s="105">
        <v>292939</v>
      </c>
      <c r="H521" s="105">
        <v>117758</v>
      </c>
      <c r="I521" s="105">
        <v>0</v>
      </c>
      <c r="J521" s="105">
        <v>0</v>
      </c>
      <c r="K521" s="105">
        <v>0</v>
      </c>
      <c r="L521" s="105">
        <v>0</v>
      </c>
      <c r="M521" s="105">
        <v>11784</v>
      </c>
    </row>
    <row r="522" spans="1:13" x14ac:dyDescent="0.15">
      <c r="A522" s="115" t="s">
        <v>1248</v>
      </c>
      <c r="B522" t="s">
        <v>1180</v>
      </c>
      <c r="C522" t="s">
        <v>1249</v>
      </c>
      <c r="D522" s="104">
        <v>10525</v>
      </c>
      <c r="E522" s="104">
        <v>226874</v>
      </c>
      <c r="F522" s="104">
        <v>78634</v>
      </c>
      <c r="G522" s="104">
        <v>226874</v>
      </c>
      <c r="H522" s="104">
        <v>78634</v>
      </c>
      <c r="I522" s="104">
        <v>0</v>
      </c>
      <c r="J522" s="104">
        <v>0</v>
      </c>
      <c r="K522" s="104">
        <v>0</v>
      </c>
      <c r="L522" s="104">
        <v>0</v>
      </c>
      <c r="M522" s="104">
        <v>9402</v>
      </c>
    </row>
    <row r="523" spans="1:13" x14ac:dyDescent="0.15">
      <c r="A523" s="115" t="s">
        <v>1250</v>
      </c>
      <c r="B523" t="s">
        <v>1251</v>
      </c>
      <c r="C523">
        <v>0</v>
      </c>
      <c r="D523" s="105">
        <v>11000</v>
      </c>
      <c r="E523" s="105">
        <v>34404727</v>
      </c>
      <c r="F523" s="105">
        <v>0</v>
      </c>
      <c r="G523" s="105">
        <v>16236400</v>
      </c>
      <c r="H523" s="105">
        <v>0</v>
      </c>
      <c r="I523" s="105">
        <v>18168327</v>
      </c>
      <c r="J523" s="105">
        <v>0</v>
      </c>
      <c r="K523" s="105">
        <v>15548039</v>
      </c>
      <c r="L523" s="105">
        <v>0</v>
      </c>
      <c r="M523" s="105">
        <v>2362106</v>
      </c>
    </row>
    <row r="524" spans="1:13" x14ac:dyDescent="0.15">
      <c r="A524" s="115" t="s">
        <v>1252</v>
      </c>
      <c r="B524" t="s">
        <v>1251</v>
      </c>
      <c r="C524" t="s">
        <v>1253</v>
      </c>
      <c r="D524" s="104">
        <v>11100</v>
      </c>
      <c r="E524" s="104">
        <v>7703394</v>
      </c>
      <c r="F524" s="104">
        <v>3475558</v>
      </c>
      <c r="G524" s="104">
        <v>4658178</v>
      </c>
      <c r="H524" s="104">
        <v>3075445</v>
      </c>
      <c r="I524" s="104">
        <v>3045216</v>
      </c>
      <c r="J524" s="104">
        <v>400113</v>
      </c>
      <c r="K524" s="104">
        <v>3045216</v>
      </c>
      <c r="L524" s="104">
        <v>400113</v>
      </c>
      <c r="M524" s="104">
        <v>313999</v>
      </c>
    </row>
    <row r="525" spans="1:13" x14ac:dyDescent="0.15">
      <c r="A525" s="115" t="s">
        <v>1254</v>
      </c>
      <c r="B525" t="s">
        <v>1251</v>
      </c>
      <c r="C525" t="s">
        <v>1255</v>
      </c>
      <c r="D525" s="105">
        <v>11201</v>
      </c>
      <c r="E525" s="105">
        <v>2354549</v>
      </c>
      <c r="F525" s="105">
        <v>1045168</v>
      </c>
      <c r="G525" s="105">
        <v>2354549</v>
      </c>
      <c r="H525" s="105">
        <v>1045168</v>
      </c>
      <c r="I525" s="105">
        <v>0</v>
      </c>
      <c r="J525" s="105">
        <v>0</v>
      </c>
      <c r="K525" s="105">
        <v>0</v>
      </c>
      <c r="L525" s="105">
        <v>0</v>
      </c>
      <c r="M525" s="105">
        <v>96331</v>
      </c>
    </row>
    <row r="526" spans="1:13" x14ac:dyDescent="0.15">
      <c r="A526" s="115" t="s">
        <v>1256</v>
      </c>
      <c r="B526" t="s">
        <v>1251</v>
      </c>
      <c r="C526" t="s">
        <v>1257</v>
      </c>
      <c r="D526" s="104">
        <v>11202</v>
      </c>
      <c r="E526" s="104">
        <v>1512499</v>
      </c>
      <c r="F526" s="104">
        <v>592840</v>
      </c>
      <c r="G526" s="104">
        <v>1062499</v>
      </c>
      <c r="H526" s="104">
        <v>592840</v>
      </c>
      <c r="I526" s="104">
        <v>450000</v>
      </c>
      <c r="J526" s="104">
        <v>0</v>
      </c>
      <c r="K526" s="104">
        <v>450000</v>
      </c>
      <c r="L526" s="104">
        <v>0</v>
      </c>
      <c r="M526" s="104">
        <v>63736</v>
      </c>
    </row>
    <row r="527" spans="1:13" x14ac:dyDescent="0.15">
      <c r="A527" s="115" t="s">
        <v>1258</v>
      </c>
      <c r="B527" t="s">
        <v>1251</v>
      </c>
      <c r="C527" t="s">
        <v>1259</v>
      </c>
      <c r="D527" s="105">
        <v>11203</v>
      </c>
      <c r="E527" s="105">
        <v>3772564</v>
      </c>
      <c r="F527" s="105">
        <v>1617186</v>
      </c>
      <c r="G527" s="105">
        <v>2554235</v>
      </c>
      <c r="H527" s="105">
        <v>1617186</v>
      </c>
      <c r="I527" s="105">
        <v>1218329</v>
      </c>
      <c r="J527" s="105">
        <v>0</v>
      </c>
      <c r="K527" s="105">
        <v>1218329</v>
      </c>
      <c r="L527" s="105">
        <v>0</v>
      </c>
      <c r="M527" s="105">
        <v>153934</v>
      </c>
    </row>
    <row r="528" spans="1:13" x14ac:dyDescent="0.15">
      <c r="A528" s="115" t="s">
        <v>1260</v>
      </c>
      <c r="B528" t="s">
        <v>1251</v>
      </c>
      <c r="C528" t="s">
        <v>1261</v>
      </c>
      <c r="D528" s="104">
        <v>11206</v>
      </c>
      <c r="E528" s="104">
        <v>702156</v>
      </c>
      <c r="F528" s="104">
        <v>253399</v>
      </c>
      <c r="G528" s="104">
        <v>51769</v>
      </c>
      <c r="H528" s="104">
        <v>0</v>
      </c>
      <c r="I528" s="104">
        <v>650387</v>
      </c>
      <c r="J528" s="104">
        <v>253399</v>
      </c>
      <c r="K528" s="104">
        <v>650387</v>
      </c>
      <c r="L528" s="104">
        <v>100000</v>
      </c>
      <c r="M528" s="104">
        <v>30072</v>
      </c>
    </row>
    <row r="529" spans="1:13" x14ac:dyDescent="0.15">
      <c r="A529" s="115" t="s">
        <v>1262</v>
      </c>
      <c r="B529" t="s">
        <v>1251</v>
      </c>
      <c r="C529" t="s">
        <v>1263</v>
      </c>
      <c r="D529" s="105">
        <v>11207</v>
      </c>
      <c r="E529" s="105">
        <v>652769</v>
      </c>
      <c r="F529" s="105">
        <v>197354</v>
      </c>
      <c r="G529" s="105">
        <v>508036</v>
      </c>
      <c r="H529" s="105">
        <v>197354</v>
      </c>
      <c r="I529" s="105">
        <v>144733</v>
      </c>
      <c r="J529" s="105">
        <v>0</v>
      </c>
      <c r="K529" s="105">
        <v>144733</v>
      </c>
      <c r="L529" s="105">
        <v>0</v>
      </c>
      <c r="M529" s="105">
        <v>28261</v>
      </c>
    </row>
    <row r="530" spans="1:13" x14ac:dyDescent="0.15">
      <c r="A530" s="115" t="s">
        <v>1264</v>
      </c>
      <c r="B530" t="s">
        <v>1251</v>
      </c>
      <c r="C530" t="s">
        <v>1265</v>
      </c>
      <c r="D530" s="104">
        <v>11208</v>
      </c>
      <c r="E530" s="104">
        <v>2268128</v>
      </c>
      <c r="F530" s="104">
        <v>1004697</v>
      </c>
      <c r="G530" s="104">
        <v>2112850</v>
      </c>
      <c r="H530" s="104">
        <v>1004697</v>
      </c>
      <c r="I530" s="104">
        <v>155278</v>
      </c>
      <c r="J530" s="104">
        <v>0</v>
      </c>
      <c r="K530" s="104">
        <v>99278</v>
      </c>
      <c r="L530" s="104">
        <v>0</v>
      </c>
      <c r="M530" s="104">
        <v>92841</v>
      </c>
    </row>
    <row r="531" spans="1:13" x14ac:dyDescent="0.15">
      <c r="A531" s="115" t="s">
        <v>1266</v>
      </c>
      <c r="B531" t="s">
        <v>1251</v>
      </c>
      <c r="C531" t="s">
        <v>1267</v>
      </c>
      <c r="D531" s="105">
        <v>11209</v>
      </c>
      <c r="E531" s="105">
        <v>713467</v>
      </c>
      <c r="F531" s="105">
        <v>254920</v>
      </c>
      <c r="G531" s="105">
        <v>219753</v>
      </c>
      <c r="H531" s="105">
        <v>217721</v>
      </c>
      <c r="I531" s="105">
        <v>493714</v>
      </c>
      <c r="J531" s="105">
        <v>37199</v>
      </c>
      <c r="K531" s="105">
        <v>493714</v>
      </c>
      <c r="L531" s="105">
        <v>37199</v>
      </c>
      <c r="M531" s="105">
        <v>30431</v>
      </c>
    </row>
    <row r="532" spans="1:13" x14ac:dyDescent="0.15">
      <c r="A532" s="115" t="s">
        <v>1268</v>
      </c>
      <c r="B532" t="s">
        <v>1251</v>
      </c>
      <c r="C532" t="s">
        <v>1269</v>
      </c>
      <c r="D532" s="104">
        <v>11210</v>
      </c>
      <c r="E532" s="104">
        <v>927431</v>
      </c>
      <c r="F532" s="104">
        <v>354328</v>
      </c>
      <c r="G532" s="104">
        <v>927431</v>
      </c>
      <c r="H532" s="104">
        <v>354328</v>
      </c>
      <c r="I532" s="104">
        <v>0</v>
      </c>
      <c r="J532" s="104">
        <v>0</v>
      </c>
      <c r="K532" s="104">
        <v>0</v>
      </c>
      <c r="L532" s="104">
        <v>0</v>
      </c>
      <c r="M532" s="104">
        <v>39141</v>
      </c>
    </row>
    <row r="533" spans="1:13" x14ac:dyDescent="0.15">
      <c r="A533" s="115" t="s">
        <v>1270</v>
      </c>
      <c r="B533" t="s">
        <v>1251</v>
      </c>
      <c r="C533" t="s">
        <v>1271</v>
      </c>
      <c r="D533" s="105">
        <v>11211</v>
      </c>
      <c r="E533" s="105">
        <v>703239</v>
      </c>
      <c r="F533" s="105">
        <v>242226</v>
      </c>
      <c r="G533" s="105">
        <v>412870</v>
      </c>
      <c r="H533" s="105">
        <v>242226</v>
      </c>
      <c r="I533" s="105">
        <v>290369</v>
      </c>
      <c r="J533" s="105">
        <v>0</v>
      </c>
      <c r="K533" s="105">
        <v>290369</v>
      </c>
      <c r="L533" s="105">
        <v>0</v>
      </c>
      <c r="M533" s="105">
        <v>30361</v>
      </c>
    </row>
    <row r="534" spans="1:13" x14ac:dyDescent="0.15">
      <c r="A534" s="115" t="s">
        <v>1272</v>
      </c>
      <c r="B534" t="s">
        <v>1251</v>
      </c>
      <c r="C534" t="s">
        <v>1273</v>
      </c>
      <c r="D534" s="104">
        <v>11212</v>
      </c>
      <c r="E534" s="104">
        <v>765571</v>
      </c>
      <c r="F534" s="104">
        <v>292875</v>
      </c>
      <c r="G534" s="104">
        <v>522991</v>
      </c>
      <c r="H534" s="104">
        <v>292875</v>
      </c>
      <c r="I534" s="104">
        <v>242580</v>
      </c>
      <c r="J534" s="104">
        <v>0</v>
      </c>
      <c r="K534" s="104">
        <v>242580</v>
      </c>
      <c r="L534" s="104">
        <v>0</v>
      </c>
      <c r="M534" s="104">
        <v>31876</v>
      </c>
    </row>
    <row r="535" spans="1:13" x14ac:dyDescent="0.15">
      <c r="A535" s="115" t="s">
        <v>1274</v>
      </c>
      <c r="B535" t="s">
        <v>1251</v>
      </c>
      <c r="C535" t="s">
        <v>1275</v>
      </c>
      <c r="D535" s="105">
        <v>11214</v>
      </c>
      <c r="E535" s="105">
        <v>1881038</v>
      </c>
      <c r="F535" s="105">
        <v>739090</v>
      </c>
      <c r="G535" s="105">
        <v>1243589</v>
      </c>
      <c r="H535" s="105">
        <v>739090</v>
      </c>
      <c r="I535" s="105">
        <v>637449</v>
      </c>
      <c r="J535" s="105">
        <v>0</v>
      </c>
      <c r="K535" s="105">
        <v>637449</v>
      </c>
      <c r="L535" s="105">
        <v>0</v>
      </c>
      <c r="M535" s="105">
        <v>78261</v>
      </c>
    </row>
    <row r="536" spans="1:13" x14ac:dyDescent="0.15">
      <c r="A536" s="115" t="s">
        <v>1276</v>
      </c>
      <c r="B536" t="s">
        <v>1251</v>
      </c>
      <c r="C536" t="s">
        <v>1277</v>
      </c>
      <c r="D536" s="104">
        <v>11215</v>
      </c>
      <c r="E536" s="104">
        <v>1130222</v>
      </c>
      <c r="F536" s="104">
        <v>469341</v>
      </c>
      <c r="G536" s="104">
        <v>707570</v>
      </c>
      <c r="H536" s="104">
        <v>469341</v>
      </c>
      <c r="I536" s="104">
        <v>422652</v>
      </c>
      <c r="J536" s="104">
        <v>0</v>
      </c>
      <c r="K536" s="104">
        <v>422652</v>
      </c>
      <c r="L536" s="104">
        <v>0</v>
      </c>
      <c r="M536" s="104">
        <v>46791</v>
      </c>
    </row>
    <row r="537" spans="1:13" x14ac:dyDescent="0.15">
      <c r="A537" s="115" t="s">
        <v>1278</v>
      </c>
      <c r="B537" t="s">
        <v>1251</v>
      </c>
      <c r="C537" t="s">
        <v>1279</v>
      </c>
      <c r="D537" s="105">
        <v>11216</v>
      </c>
      <c r="E537" s="105">
        <v>444652</v>
      </c>
      <c r="F537" s="105">
        <v>163782</v>
      </c>
      <c r="G537" s="105">
        <v>444652</v>
      </c>
      <c r="H537" s="105">
        <v>163782</v>
      </c>
      <c r="I537" s="105">
        <v>0</v>
      </c>
      <c r="J537" s="105">
        <v>0</v>
      </c>
      <c r="K537" s="105">
        <v>0</v>
      </c>
      <c r="L537" s="105">
        <v>0</v>
      </c>
      <c r="M537" s="105">
        <v>18902</v>
      </c>
    </row>
    <row r="538" spans="1:13" x14ac:dyDescent="0.15">
      <c r="A538" s="115" t="s">
        <v>1280</v>
      </c>
      <c r="B538" t="s">
        <v>1251</v>
      </c>
      <c r="C538" t="s">
        <v>1281</v>
      </c>
      <c r="D538" s="104">
        <v>11217</v>
      </c>
      <c r="E538" s="104">
        <v>1003014</v>
      </c>
      <c r="F538" s="104">
        <v>384915</v>
      </c>
      <c r="G538" s="104">
        <v>713014</v>
      </c>
      <c r="H538" s="104">
        <v>384915</v>
      </c>
      <c r="I538" s="104">
        <v>290000</v>
      </c>
      <c r="J538" s="104">
        <v>0</v>
      </c>
      <c r="K538" s="104">
        <v>290000</v>
      </c>
      <c r="L538" s="104">
        <v>0</v>
      </c>
      <c r="M538" s="104">
        <v>42182</v>
      </c>
    </row>
    <row r="539" spans="1:13" x14ac:dyDescent="0.15">
      <c r="A539" s="115" t="s">
        <v>1282</v>
      </c>
      <c r="B539" t="s">
        <v>1251</v>
      </c>
      <c r="C539" t="s">
        <v>1283</v>
      </c>
      <c r="D539" s="105">
        <v>11218</v>
      </c>
      <c r="E539" s="105">
        <v>1229788</v>
      </c>
      <c r="F539" s="105">
        <v>457482</v>
      </c>
      <c r="G539" s="105">
        <v>846084</v>
      </c>
      <c r="H539" s="105">
        <v>457482</v>
      </c>
      <c r="I539" s="105">
        <v>383704</v>
      </c>
      <c r="J539" s="105">
        <v>0</v>
      </c>
      <c r="K539" s="105">
        <v>383704</v>
      </c>
      <c r="L539" s="105">
        <v>0</v>
      </c>
      <c r="M539" s="105">
        <v>52352</v>
      </c>
    </row>
    <row r="540" spans="1:13" x14ac:dyDescent="0.15">
      <c r="A540" s="115" t="s">
        <v>1284</v>
      </c>
      <c r="B540" t="s">
        <v>1251</v>
      </c>
      <c r="C540" t="s">
        <v>1285</v>
      </c>
      <c r="D540" s="104">
        <v>11219</v>
      </c>
      <c r="E540" s="104">
        <v>1630204</v>
      </c>
      <c r="F540" s="104">
        <v>709649</v>
      </c>
      <c r="G540" s="104">
        <v>1334762</v>
      </c>
      <c r="H540" s="104">
        <v>709649</v>
      </c>
      <c r="I540" s="104">
        <v>295442</v>
      </c>
      <c r="J540" s="104">
        <v>0</v>
      </c>
      <c r="K540" s="104">
        <v>295442</v>
      </c>
      <c r="L540" s="104">
        <v>0</v>
      </c>
      <c r="M540" s="104">
        <v>66967</v>
      </c>
    </row>
    <row r="541" spans="1:13" x14ac:dyDescent="0.15">
      <c r="A541" s="115" t="s">
        <v>1286</v>
      </c>
      <c r="B541" t="s">
        <v>1251</v>
      </c>
      <c r="C541" t="s">
        <v>1287</v>
      </c>
      <c r="D541" s="105">
        <v>11221</v>
      </c>
      <c r="E541" s="105">
        <v>1650789</v>
      </c>
      <c r="F541" s="105">
        <v>691909</v>
      </c>
      <c r="G541" s="105">
        <v>1233508</v>
      </c>
      <c r="H541" s="105">
        <v>691909</v>
      </c>
      <c r="I541" s="105">
        <v>417281</v>
      </c>
      <c r="J541" s="105">
        <v>0</v>
      </c>
      <c r="K541" s="105">
        <v>417281</v>
      </c>
      <c r="L541" s="105">
        <v>0</v>
      </c>
      <c r="M541" s="105">
        <v>68399</v>
      </c>
    </row>
    <row r="542" spans="1:13" x14ac:dyDescent="0.15">
      <c r="A542" s="115" t="s">
        <v>1288</v>
      </c>
      <c r="B542" t="s">
        <v>1251</v>
      </c>
      <c r="C542" t="s">
        <v>1289</v>
      </c>
      <c r="D542" s="104">
        <v>11222</v>
      </c>
      <c r="E542" s="104">
        <v>2445579</v>
      </c>
      <c r="F542" s="104">
        <v>1041809</v>
      </c>
      <c r="G542" s="104">
        <v>292000</v>
      </c>
      <c r="H542" s="104">
        <v>0</v>
      </c>
      <c r="I542" s="104">
        <v>2153579</v>
      </c>
      <c r="J542" s="104">
        <v>1041809</v>
      </c>
      <c r="K542" s="104">
        <v>2148680</v>
      </c>
      <c r="L542" s="104">
        <v>1041809</v>
      </c>
      <c r="M542" s="104">
        <v>101009</v>
      </c>
    </row>
    <row r="543" spans="1:13" x14ac:dyDescent="0.15">
      <c r="A543" s="115" t="s">
        <v>1290</v>
      </c>
      <c r="B543" t="s">
        <v>1251</v>
      </c>
      <c r="C543" t="s">
        <v>1291</v>
      </c>
      <c r="D543" s="105">
        <v>11223</v>
      </c>
      <c r="E543" s="105">
        <v>518547</v>
      </c>
      <c r="F543" s="105">
        <v>193304</v>
      </c>
      <c r="G543" s="105">
        <v>518547</v>
      </c>
      <c r="H543" s="105">
        <v>193304</v>
      </c>
      <c r="I543" s="105">
        <v>0</v>
      </c>
      <c r="J543" s="105">
        <v>0</v>
      </c>
      <c r="K543" s="105">
        <v>0</v>
      </c>
      <c r="L543" s="105">
        <v>0</v>
      </c>
      <c r="M543" s="105">
        <v>22020</v>
      </c>
    </row>
    <row r="544" spans="1:13" x14ac:dyDescent="0.15">
      <c r="A544" s="115" t="s">
        <v>1292</v>
      </c>
      <c r="B544" t="s">
        <v>1251</v>
      </c>
      <c r="C544" t="s">
        <v>1293</v>
      </c>
      <c r="D544" s="104">
        <v>11224</v>
      </c>
      <c r="E544" s="104">
        <v>695388</v>
      </c>
      <c r="F544" s="104">
        <v>340495</v>
      </c>
      <c r="G544" s="104">
        <v>486760</v>
      </c>
      <c r="H544" s="104">
        <v>340495</v>
      </c>
      <c r="I544" s="104">
        <v>208628</v>
      </c>
      <c r="J544" s="104">
        <v>0</v>
      </c>
      <c r="K544" s="104">
        <v>208628</v>
      </c>
      <c r="L544" s="104">
        <v>0</v>
      </c>
      <c r="M544" s="104">
        <v>27666</v>
      </c>
    </row>
    <row r="545" spans="1:13" x14ac:dyDescent="0.15">
      <c r="A545" s="115" t="s">
        <v>1294</v>
      </c>
      <c r="B545" t="s">
        <v>1251</v>
      </c>
      <c r="C545" t="s">
        <v>1295</v>
      </c>
      <c r="D545" s="105">
        <v>11225</v>
      </c>
      <c r="E545" s="105">
        <v>1092788</v>
      </c>
      <c r="F545" s="105">
        <v>455443</v>
      </c>
      <c r="G545" s="105">
        <v>702419</v>
      </c>
      <c r="H545" s="105">
        <v>455443</v>
      </c>
      <c r="I545" s="105">
        <v>390369</v>
      </c>
      <c r="J545" s="105">
        <v>0</v>
      </c>
      <c r="K545" s="105">
        <v>7001</v>
      </c>
      <c r="L545" s="105">
        <v>0</v>
      </c>
      <c r="M545" s="105">
        <v>45367</v>
      </c>
    </row>
    <row r="546" spans="1:13" x14ac:dyDescent="0.15">
      <c r="A546" s="115" t="s">
        <v>1296</v>
      </c>
      <c r="B546" t="s">
        <v>1251</v>
      </c>
      <c r="C546" t="s">
        <v>1297</v>
      </c>
      <c r="D546" s="104">
        <v>11227</v>
      </c>
      <c r="E546" s="104">
        <v>876132</v>
      </c>
      <c r="F546" s="104">
        <v>390782</v>
      </c>
      <c r="G546" s="104">
        <v>642014</v>
      </c>
      <c r="H546" s="104">
        <v>390782</v>
      </c>
      <c r="I546" s="104">
        <v>234118</v>
      </c>
      <c r="J546" s="104">
        <v>0</v>
      </c>
      <c r="K546" s="104">
        <v>134160</v>
      </c>
      <c r="L546" s="104">
        <v>0</v>
      </c>
      <c r="M546" s="104">
        <v>35736</v>
      </c>
    </row>
    <row r="547" spans="1:13" x14ac:dyDescent="0.15">
      <c r="A547" s="115" t="s">
        <v>1298</v>
      </c>
      <c r="B547" t="s">
        <v>1251</v>
      </c>
      <c r="C547" t="s">
        <v>1299</v>
      </c>
      <c r="D547" s="105">
        <v>11228</v>
      </c>
      <c r="E547" s="105">
        <v>578106</v>
      </c>
      <c r="F547" s="105">
        <v>230963</v>
      </c>
      <c r="G547" s="105">
        <v>262106</v>
      </c>
      <c r="H547" s="105">
        <v>230963</v>
      </c>
      <c r="I547" s="105">
        <v>316000</v>
      </c>
      <c r="J547" s="105">
        <v>0</v>
      </c>
      <c r="K547" s="105">
        <v>316000</v>
      </c>
      <c r="L547" s="105">
        <v>0</v>
      </c>
      <c r="M547" s="105">
        <v>24240</v>
      </c>
    </row>
    <row r="548" spans="1:13" x14ac:dyDescent="0.15">
      <c r="A548" s="115" t="s">
        <v>1300</v>
      </c>
      <c r="B548" t="s">
        <v>1251</v>
      </c>
      <c r="C548" t="s">
        <v>1301</v>
      </c>
      <c r="D548" s="104">
        <v>11229</v>
      </c>
      <c r="E548" s="104">
        <v>445523</v>
      </c>
      <c r="F548" s="104">
        <v>205154</v>
      </c>
      <c r="G548" s="104">
        <v>0</v>
      </c>
      <c r="H548" s="104">
        <v>0</v>
      </c>
      <c r="I548" s="104">
        <v>445523</v>
      </c>
      <c r="J548" s="104">
        <v>205154</v>
      </c>
      <c r="K548" s="104">
        <v>445523</v>
      </c>
      <c r="L548" s="104">
        <v>205154</v>
      </c>
      <c r="M548" s="104">
        <v>18023</v>
      </c>
    </row>
    <row r="549" spans="1:13" x14ac:dyDescent="0.15">
      <c r="A549" s="115" t="s">
        <v>1302</v>
      </c>
      <c r="B549" t="s">
        <v>1251</v>
      </c>
      <c r="C549" t="s">
        <v>1303</v>
      </c>
      <c r="D549" s="105">
        <v>11230</v>
      </c>
      <c r="E549" s="105">
        <v>1182457</v>
      </c>
      <c r="F549" s="105">
        <v>500567</v>
      </c>
      <c r="G549" s="105">
        <v>0</v>
      </c>
      <c r="H549" s="105">
        <v>0</v>
      </c>
      <c r="I549" s="105">
        <v>1182457</v>
      </c>
      <c r="J549" s="105">
        <v>500567</v>
      </c>
      <c r="K549" s="105">
        <v>1182457</v>
      </c>
      <c r="L549" s="105">
        <v>500567</v>
      </c>
      <c r="M549" s="105">
        <v>48959</v>
      </c>
    </row>
    <row r="550" spans="1:13" x14ac:dyDescent="0.15">
      <c r="A550" s="115" t="s">
        <v>1304</v>
      </c>
      <c r="B550" t="s">
        <v>1251</v>
      </c>
      <c r="C550" t="s">
        <v>1305</v>
      </c>
      <c r="D550" s="104">
        <v>11231</v>
      </c>
      <c r="E550" s="104">
        <v>605541</v>
      </c>
      <c r="F550" s="104">
        <v>239236</v>
      </c>
      <c r="G550" s="104">
        <v>504289</v>
      </c>
      <c r="H550" s="104">
        <v>239236</v>
      </c>
      <c r="I550" s="104">
        <v>101252</v>
      </c>
      <c r="J550" s="104">
        <v>0</v>
      </c>
      <c r="K550" s="104">
        <v>101252</v>
      </c>
      <c r="L550" s="104">
        <v>0</v>
      </c>
      <c r="M550" s="104">
        <v>25414</v>
      </c>
    </row>
    <row r="551" spans="1:13" x14ac:dyDescent="0.15">
      <c r="A551" s="115" t="s">
        <v>1306</v>
      </c>
      <c r="B551" t="s">
        <v>1251</v>
      </c>
      <c r="C551" t="s">
        <v>1307</v>
      </c>
      <c r="D551" s="105">
        <v>11232</v>
      </c>
      <c r="E551" s="105">
        <v>1169525</v>
      </c>
      <c r="F551" s="105">
        <v>472890</v>
      </c>
      <c r="G551" s="105">
        <v>872607</v>
      </c>
      <c r="H551" s="105">
        <v>472890</v>
      </c>
      <c r="I551" s="105">
        <v>296918</v>
      </c>
      <c r="J551" s="105">
        <v>0</v>
      </c>
      <c r="K551" s="105">
        <v>296918</v>
      </c>
      <c r="L551" s="105">
        <v>0</v>
      </c>
      <c r="M551" s="105">
        <v>48916</v>
      </c>
    </row>
    <row r="552" spans="1:13" x14ac:dyDescent="0.15">
      <c r="A552" s="115" t="s">
        <v>1308</v>
      </c>
      <c r="B552" t="s">
        <v>1251</v>
      </c>
      <c r="C552" t="s">
        <v>1309</v>
      </c>
      <c r="D552" s="104">
        <v>11233</v>
      </c>
      <c r="E552" s="104">
        <v>539384</v>
      </c>
      <c r="F552" s="104">
        <v>208478</v>
      </c>
      <c r="G552" s="104">
        <v>446027</v>
      </c>
      <c r="H552" s="104">
        <v>208478</v>
      </c>
      <c r="I552" s="104">
        <v>93357</v>
      </c>
      <c r="J552" s="104">
        <v>0</v>
      </c>
      <c r="K552" s="104">
        <v>93357</v>
      </c>
      <c r="L552" s="104">
        <v>0</v>
      </c>
      <c r="M552" s="104">
        <v>22787</v>
      </c>
    </row>
    <row r="553" spans="1:13" x14ac:dyDescent="0.15">
      <c r="A553" s="115" t="s">
        <v>1310</v>
      </c>
      <c r="B553" t="s">
        <v>1251</v>
      </c>
      <c r="C553" t="s">
        <v>1311</v>
      </c>
      <c r="D553" s="105">
        <v>11234</v>
      </c>
      <c r="E553" s="105">
        <v>592827</v>
      </c>
      <c r="F553" s="105">
        <v>238974</v>
      </c>
      <c r="G553" s="105">
        <v>20945</v>
      </c>
      <c r="H553" s="105">
        <v>0</v>
      </c>
      <c r="I553" s="105">
        <v>571882</v>
      </c>
      <c r="J553" s="105">
        <v>238974</v>
      </c>
      <c r="K553" s="105">
        <v>571882</v>
      </c>
      <c r="L553" s="105">
        <v>238974</v>
      </c>
      <c r="M553" s="105">
        <v>24414</v>
      </c>
    </row>
    <row r="554" spans="1:13" x14ac:dyDescent="0.15">
      <c r="A554" s="115" t="s">
        <v>1312</v>
      </c>
      <c r="B554" t="s">
        <v>1251</v>
      </c>
      <c r="C554" t="s">
        <v>1313</v>
      </c>
      <c r="D554" s="104">
        <v>11235</v>
      </c>
      <c r="E554" s="104">
        <v>836440</v>
      </c>
      <c r="F554" s="104">
        <v>334920</v>
      </c>
      <c r="G554" s="104">
        <v>768676</v>
      </c>
      <c r="H554" s="104">
        <v>334920</v>
      </c>
      <c r="I554" s="104">
        <v>67764</v>
      </c>
      <c r="J554" s="104">
        <v>0</v>
      </c>
      <c r="K554" s="104">
        <v>67764</v>
      </c>
      <c r="L554" s="104">
        <v>0</v>
      </c>
      <c r="M554" s="104">
        <v>34942</v>
      </c>
    </row>
    <row r="555" spans="1:13" x14ac:dyDescent="0.15">
      <c r="A555" s="115" t="s">
        <v>1314</v>
      </c>
      <c r="B555" t="s">
        <v>1251</v>
      </c>
      <c r="C555" t="s">
        <v>1315</v>
      </c>
      <c r="D555" s="105">
        <v>11237</v>
      </c>
      <c r="E555" s="105">
        <v>1061895</v>
      </c>
      <c r="F555" s="105">
        <v>437082</v>
      </c>
      <c r="G555" s="105">
        <v>340344</v>
      </c>
      <c r="H555" s="105">
        <v>283181</v>
      </c>
      <c r="I555" s="105">
        <v>721551</v>
      </c>
      <c r="J555" s="105">
        <v>153901</v>
      </c>
      <c r="K555" s="105">
        <v>721551</v>
      </c>
      <c r="L555" s="105">
        <v>153901</v>
      </c>
      <c r="M555" s="105">
        <v>43763</v>
      </c>
    </row>
    <row r="556" spans="1:13" x14ac:dyDescent="0.15">
      <c r="A556" s="115" t="s">
        <v>1316</v>
      </c>
      <c r="B556" t="s">
        <v>1251</v>
      </c>
      <c r="C556" t="s">
        <v>1317</v>
      </c>
      <c r="D556" s="104">
        <v>11238</v>
      </c>
      <c r="E556" s="104">
        <v>520273</v>
      </c>
      <c r="F556" s="104">
        <v>199419</v>
      </c>
      <c r="G556" s="104">
        <v>185125</v>
      </c>
      <c r="H556" s="104">
        <v>114288</v>
      </c>
      <c r="I556" s="104">
        <v>335148</v>
      </c>
      <c r="J556" s="104">
        <v>85131</v>
      </c>
      <c r="K556" s="104">
        <v>335148</v>
      </c>
      <c r="L556" s="104">
        <v>5852</v>
      </c>
      <c r="M556" s="104">
        <v>21662</v>
      </c>
    </row>
    <row r="557" spans="1:13" x14ac:dyDescent="0.15">
      <c r="A557" s="115" t="s">
        <v>1318</v>
      </c>
      <c r="B557" t="s">
        <v>1251</v>
      </c>
      <c r="C557" t="s">
        <v>1319</v>
      </c>
      <c r="D557" s="105">
        <v>11239</v>
      </c>
      <c r="E557" s="105">
        <v>781034</v>
      </c>
      <c r="F557" s="105">
        <v>311807</v>
      </c>
      <c r="G557" s="105">
        <v>354201</v>
      </c>
      <c r="H557" s="105">
        <v>311807</v>
      </c>
      <c r="I557" s="105">
        <v>426833</v>
      </c>
      <c r="J557" s="105">
        <v>0</v>
      </c>
      <c r="K557" s="105">
        <v>426833</v>
      </c>
      <c r="L557" s="105">
        <v>0</v>
      </c>
      <c r="M557" s="105">
        <v>32436</v>
      </c>
    </row>
    <row r="558" spans="1:13" x14ac:dyDescent="0.15">
      <c r="A558" s="115" t="s">
        <v>1320</v>
      </c>
      <c r="B558" t="s">
        <v>1251</v>
      </c>
      <c r="C558" t="s">
        <v>1321</v>
      </c>
      <c r="D558" s="104">
        <v>11240</v>
      </c>
      <c r="E558" s="104">
        <v>462535</v>
      </c>
      <c r="F558" s="104">
        <v>164608</v>
      </c>
      <c r="G558" s="104">
        <v>82021</v>
      </c>
      <c r="H558" s="104">
        <v>29000</v>
      </c>
      <c r="I558" s="104">
        <v>380514</v>
      </c>
      <c r="J558" s="104">
        <v>135608</v>
      </c>
      <c r="K558" s="104">
        <v>378514</v>
      </c>
      <c r="L558" s="104">
        <v>135608</v>
      </c>
      <c r="M558" s="104">
        <v>19506</v>
      </c>
    </row>
    <row r="559" spans="1:13" x14ac:dyDescent="0.15">
      <c r="A559" s="115" t="s">
        <v>1322</v>
      </c>
      <c r="B559" t="s">
        <v>1251</v>
      </c>
      <c r="C559" t="s">
        <v>1323</v>
      </c>
      <c r="D559" s="105">
        <v>11241</v>
      </c>
      <c r="E559" s="105">
        <v>533496</v>
      </c>
      <c r="F559" s="105">
        <v>213320</v>
      </c>
      <c r="G559" s="105">
        <v>352121</v>
      </c>
      <c r="H559" s="105">
        <v>213320</v>
      </c>
      <c r="I559" s="105">
        <v>181375</v>
      </c>
      <c r="J559" s="105">
        <v>0</v>
      </c>
      <c r="K559" s="105">
        <v>181375</v>
      </c>
      <c r="L559" s="105">
        <v>0</v>
      </c>
      <c r="M559" s="105">
        <v>22363</v>
      </c>
    </row>
    <row r="560" spans="1:13" x14ac:dyDescent="0.15">
      <c r="A560" s="115" t="s">
        <v>1324</v>
      </c>
      <c r="B560" t="s">
        <v>1251</v>
      </c>
      <c r="C560" t="s">
        <v>1325</v>
      </c>
      <c r="D560" s="104">
        <v>11242</v>
      </c>
      <c r="E560" s="104">
        <v>434123</v>
      </c>
      <c r="F560" s="104">
        <v>173238</v>
      </c>
      <c r="G560" s="104">
        <v>252670</v>
      </c>
      <c r="H560" s="104">
        <v>173238</v>
      </c>
      <c r="I560" s="104">
        <v>181453</v>
      </c>
      <c r="J560" s="104">
        <v>0</v>
      </c>
      <c r="K560" s="104">
        <v>181453</v>
      </c>
      <c r="L560" s="104">
        <v>0</v>
      </c>
      <c r="M560" s="104">
        <v>18198</v>
      </c>
    </row>
    <row r="561" spans="1:13" x14ac:dyDescent="0.15">
      <c r="A561" s="115" t="s">
        <v>1326</v>
      </c>
      <c r="B561" t="s">
        <v>1251</v>
      </c>
      <c r="C561" t="s">
        <v>1327</v>
      </c>
      <c r="D561" s="105">
        <v>11243</v>
      </c>
      <c r="E561" s="105">
        <v>562508</v>
      </c>
      <c r="F561" s="105">
        <v>227203</v>
      </c>
      <c r="G561" s="105">
        <v>545508</v>
      </c>
      <c r="H561" s="105">
        <v>227203</v>
      </c>
      <c r="I561" s="105">
        <v>17000</v>
      </c>
      <c r="J561" s="105">
        <v>0</v>
      </c>
      <c r="K561" s="105">
        <v>17000</v>
      </c>
      <c r="L561" s="105">
        <v>0</v>
      </c>
      <c r="M561" s="105">
        <v>23482</v>
      </c>
    </row>
    <row r="562" spans="1:13" x14ac:dyDescent="0.15">
      <c r="A562" s="115" t="s">
        <v>1328</v>
      </c>
      <c r="B562" t="s">
        <v>1251</v>
      </c>
      <c r="C562" t="s">
        <v>1329</v>
      </c>
      <c r="D562" s="104">
        <v>11245</v>
      </c>
      <c r="E562" s="104">
        <v>861925</v>
      </c>
      <c r="F562" s="104">
        <v>342247</v>
      </c>
      <c r="G562" s="104">
        <v>626780</v>
      </c>
      <c r="H562" s="104">
        <v>342247</v>
      </c>
      <c r="I562" s="104">
        <v>235145</v>
      </c>
      <c r="J562" s="104">
        <v>0</v>
      </c>
      <c r="K562" s="104">
        <v>235145</v>
      </c>
      <c r="L562" s="104">
        <v>0</v>
      </c>
      <c r="M562" s="104">
        <v>35813</v>
      </c>
    </row>
    <row r="563" spans="1:13" x14ac:dyDescent="0.15">
      <c r="A563" s="115" t="s">
        <v>1330</v>
      </c>
      <c r="B563" t="s">
        <v>1251</v>
      </c>
      <c r="C563" t="s">
        <v>1331</v>
      </c>
      <c r="D563" s="105">
        <v>11246</v>
      </c>
      <c r="E563" s="105">
        <v>427433</v>
      </c>
      <c r="F563" s="105">
        <v>170044</v>
      </c>
      <c r="G563" s="105">
        <v>79455</v>
      </c>
      <c r="H563" s="105">
        <v>54191</v>
      </c>
      <c r="I563" s="105">
        <v>347978</v>
      </c>
      <c r="J563" s="105">
        <v>115853</v>
      </c>
      <c r="K563" s="105">
        <v>347978</v>
      </c>
      <c r="L563" s="105">
        <v>34128</v>
      </c>
      <c r="M563" s="105">
        <v>17906</v>
      </c>
    </row>
    <row r="564" spans="1:13" x14ac:dyDescent="0.15">
      <c r="A564" s="115" t="s">
        <v>1332</v>
      </c>
      <c r="B564" t="s">
        <v>1251</v>
      </c>
      <c r="C564" t="s">
        <v>1333</v>
      </c>
      <c r="D564" s="104">
        <v>11301</v>
      </c>
      <c r="E564" s="104">
        <v>352791</v>
      </c>
      <c r="F564" s="104">
        <v>137183</v>
      </c>
      <c r="G564" s="104">
        <v>255791</v>
      </c>
      <c r="H564" s="104">
        <v>137183</v>
      </c>
      <c r="I564" s="104">
        <v>97000</v>
      </c>
      <c r="J564" s="104">
        <v>0</v>
      </c>
      <c r="K564" s="104">
        <v>97000</v>
      </c>
      <c r="L564" s="104">
        <v>0</v>
      </c>
      <c r="M564" s="104">
        <v>14674</v>
      </c>
    </row>
    <row r="565" spans="1:13" x14ac:dyDescent="0.15">
      <c r="A565" s="115" t="s">
        <v>1334</v>
      </c>
      <c r="B565" t="s">
        <v>1251</v>
      </c>
      <c r="C565" t="s">
        <v>1335</v>
      </c>
      <c r="D565" s="105">
        <v>11324</v>
      </c>
      <c r="E565" s="105">
        <v>232255</v>
      </c>
      <c r="F565" s="105">
        <v>103005</v>
      </c>
      <c r="G565" s="105">
        <v>209658</v>
      </c>
      <c r="H565" s="105">
        <v>103005</v>
      </c>
      <c r="I565" s="105">
        <v>22597</v>
      </c>
      <c r="J565" s="105">
        <v>0</v>
      </c>
      <c r="K565" s="105">
        <v>22597</v>
      </c>
      <c r="L565" s="105">
        <v>0</v>
      </c>
      <c r="M565" s="105">
        <v>9489</v>
      </c>
    </row>
    <row r="566" spans="1:13" x14ac:dyDescent="0.15">
      <c r="A566" s="115" t="s">
        <v>1336</v>
      </c>
      <c r="B566" t="s">
        <v>1251</v>
      </c>
      <c r="C566" t="s">
        <v>1337</v>
      </c>
      <c r="D566" s="104">
        <v>11326</v>
      </c>
      <c r="E566" s="104">
        <v>327775</v>
      </c>
      <c r="F566" s="104">
        <v>114796</v>
      </c>
      <c r="G566" s="104">
        <v>191970</v>
      </c>
      <c r="H566" s="104">
        <v>114796</v>
      </c>
      <c r="I566" s="104">
        <v>135805</v>
      </c>
      <c r="J566" s="104">
        <v>0</v>
      </c>
      <c r="K566" s="104">
        <v>135805</v>
      </c>
      <c r="L566" s="104">
        <v>0</v>
      </c>
      <c r="M566" s="104">
        <v>14087</v>
      </c>
    </row>
    <row r="567" spans="1:13" x14ac:dyDescent="0.15">
      <c r="A567" s="115" t="s">
        <v>1338</v>
      </c>
      <c r="B567" t="s">
        <v>1251</v>
      </c>
      <c r="C567" t="s">
        <v>1339</v>
      </c>
      <c r="D567" s="105">
        <v>11327</v>
      </c>
      <c r="E567" s="105">
        <v>134371</v>
      </c>
      <c r="F567" s="105">
        <v>36746</v>
      </c>
      <c r="G567" s="105">
        <v>13591</v>
      </c>
      <c r="H567" s="105">
        <v>13591</v>
      </c>
      <c r="I567" s="105">
        <v>120780</v>
      </c>
      <c r="J567" s="105">
        <v>23155</v>
      </c>
      <c r="K567" s="105">
        <v>120780</v>
      </c>
      <c r="L567" s="105">
        <v>23155</v>
      </c>
      <c r="M567" s="105">
        <v>5917</v>
      </c>
    </row>
    <row r="568" spans="1:13" x14ac:dyDescent="0.15">
      <c r="A568" s="115" t="s">
        <v>1340</v>
      </c>
      <c r="B568" t="s">
        <v>1251</v>
      </c>
      <c r="C568" t="s">
        <v>1341</v>
      </c>
      <c r="D568" s="104">
        <v>11341</v>
      </c>
      <c r="E568" s="104">
        <v>164434</v>
      </c>
      <c r="F568" s="104">
        <v>63287</v>
      </c>
      <c r="G568" s="104">
        <v>82000</v>
      </c>
      <c r="H568" s="104">
        <v>63287</v>
      </c>
      <c r="I568" s="104">
        <v>82434</v>
      </c>
      <c r="J568" s="104">
        <v>0</v>
      </c>
      <c r="K568" s="104">
        <v>53900</v>
      </c>
      <c r="L568" s="104">
        <v>0</v>
      </c>
      <c r="M568" s="104">
        <v>6936</v>
      </c>
    </row>
    <row r="569" spans="1:13" x14ac:dyDescent="0.15">
      <c r="A569" s="115" t="s">
        <v>1342</v>
      </c>
      <c r="B569" t="s">
        <v>1251</v>
      </c>
      <c r="C569" t="s">
        <v>1343</v>
      </c>
      <c r="D569" s="105">
        <v>11342</v>
      </c>
      <c r="E569" s="105">
        <v>161312</v>
      </c>
      <c r="F569" s="105">
        <v>52611</v>
      </c>
      <c r="G569" s="105">
        <v>109551</v>
      </c>
      <c r="H569" s="105">
        <v>52611</v>
      </c>
      <c r="I569" s="105">
        <v>51761</v>
      </c>
      <c r="J569" s="105">
        <v>0</v>
      </c>
      <c r="K569" s="105">
        <v>41500</v>
      </c>
      <c r="L569" s="105">
        <v>0</v>
      </c>
      <c r="M569" s="105">
        <v>6892</v>
      </c>
    </row>
    <row r="570" spans="1:13" x14ac:dyDescent="0.15">
      <c r="A570" s="115" t="s">
        <v>1344</v>
      </c>
      <c r="B570" t="s">
        <v>1251</v>
      </c>
      <c r="C570" t="s">
        <v>1345</v>
      </c>
      <c r="D570" s="104">
        <v>11343</v>
      </c>
      <c r="E570" s="104">
        <v>289781</v>
      </c>
      <c r="F570" s="104">
        <v>98534</v>
      </c>
      <c r="G570" s="104">
        <v>151600</v>
      </c>
      <c r="H570" s="104">
        <v>98534</v>
      </c>
      <c r="I570" s="104">
        <v>138181</v>
      </c>
      <c r="J570" s="104">
        <v>0</v>
      </c>
      <c r="K570" s="104">
        <v>138181</v>
      </c>
      <c r="L570" s="104">
        <v>0</v>
      </c>
      <c r="M570" s="104">
        <v>12330</v>
      </c>
    </row>
    <row r="571" spans="1:13" x14ac:dyDescent="0.15">
      <c r="A571" s="115" t="s">
        <v>1346</v>
      </c>
      <c r="B571" t="s">
        <v>1251</v>
      </c>
      <c r="C571" t="s">
        <v>1347</v>
      </c>
      <c r="D571" s="105">
        <v>11346</v>
      </c>
      <c r="E571" s="105">
        <v>176326</v>
      </c>
      <c r="F571" s="105">
        <v>58122</v>
      </c>
      <c r="G571" s="105">
        <v>142326</v>
      </c>
      <c r="H571" s="105">
        <v>58122</v>
      </c>
      <c r="I571" s="105">
        <v>34000</v>
      </c>
      <c r="J571" s="105">
        <v>0</v>
      </c>
      <c r="K571" s="105">
        <v>34000</v>
      </c>
      <c r="L571" s="105">
        <v>0</v>
      </c>
      <c r="M571" s="105">
        <v>7674</v>
      </c>
    </row>
    <row r="572" spans="1:13" x14ac:dyDescent="0.15">
      <c r="A572" s="115" t="s">
        <v>1348</v>
      </c>
      <c r="B572" t="s">
        <v>1251</v>
      </c>
      <c r="C572" t="s">
        <v>1349</v>
      </c>
      <c r="D572" s="104">
        <v>11347</v>
      </c>
      <c r="E572" s="104">
        <v>173089</v>
      </c>
      <c r="F572" s="104">
        <v>55610</v>
      </c>
      <c r="G572" s="104">
        <v>60262</v>
      </c>
      <c r="H572" s="104">
        <v>55610</v>
      </c>
      <c r="I572" s="104">
        <v>112827</v>
      </c>
      <c r="J572" s="104">
        <v>0</v>
      </c>
      <c r="K572" s="104">
        <v>112089</v>
      </c>
      <c r="L572" s="104">
        <v>0</v>
      </c>
      <c r="M572" s="104">
        <v>7566</v>
      </c>
    </row>
    <row r="573" spans="1:13" x14ac:dyDescent="0.15">
      <c r="A573" s="115" t="s">
        <v>1350</v>
      </c>
      <c r="B573" t="s">
        <v>1251</v>
      </c>
      <c r="C573" t="s">
        <v>1351</v>
      </c>
      <c r="D573" s="105">
        <v>11348</v>
      </c>
      <c r="E573" s="105">
        <v>150626</v>
      </c>
      <c r="F573" s="105">
        <v>49561</v>
      </c>
      <c r="G573" s="105">
        <v>101582</v>
      </c>
      <c r="H573" s="105">
        <v>49561</v>
      </c>
      <c r="I573" s="105">
        <v>49044</v>
      </c>
      <c r="J573" s="105">
        <v>0</v>
      </c>
      <c r="K573" s="105">
        <v>37835</v>
      </c>
      <c r="L573" s="105">
        <v>0</v>
      </c>
      <c r="M573" s="105">
        <v>6555</v>
      </c>
    </row>
    <row r="574" spans="1:13" x14ac:dyDescent="0.15">
      <c r="A574" s="115" t="s">
        <v>1352</v>
      </c>
      <c r="B574" t="s">
        <v>1251</v>
      </c>
      <c r="C574" t="s">
        <v>1353</v>
      </c>
      <c r="D574" s="104">
        <v>11349</v>
      </c>
      <c r="E574" s="104">
        <v>158095</v>
      </c>
      <c r="F574" s="104">
        <v>36842</v>
      </c>
      <c r="G574" s="104">
        <v>158095</v>
      </c>
      <c r="H574" s="104">
        <v>36842</v>
      </c>
      <c r="I574" s="104">
        <v>0</v>
      </c>
      <c r="J574" s="104">
        <v>0</v>
      </c>
      <c r="K574" s="104">
        <v>0</v>
      </c>
      <c r="L574" s="104">
        <v>0</v>
      </c>
      <c r="M574" s="104">
        <v>7084</v>
      </c>
    </row>
    <row r="575" spans="1:13" x14ac:dyDescent="0.15">
      <c r="A575" s="115" t="s">
        <v>1354</v>
      </c>
      <c r="B575" t="s">
        <v>1251</v>
      </c>
      <c r="C575" t="s">
        <v>1355</v>
      </c>
      <c r="D575" s="105">
        <v>11361</v>
      </c>
      <c r="E575" s="105">
        <v>112112</v>
      </c>
      <c r="F575" s="105">
        <v>26299</v>
      </c>
      <c r="G575" s="105">
        <v>9562</v>
      </c>
      <c r="H575" s="105">
        <v>8921</v>
      </c>
      <c r="I575" s="105">
        <v>102550</v>
      </c>
      <c r="J575" s="105">
        <v>17378</v>
      </c>
      <c r="K575" s="105">
        <v>102550</v>
      </c>
      <c r="L575" s="105">
        <v>17378</v>
      </c>
      <c r="M575" s="105">
        <v>5046</v>
      </c>
    </row>
    <row r="576" spans="1:13" x14ac:dyDescent="0.15">
      <c r="A576" s="115" t="s">
        <v>1356</v>
      </c>
      <c r="B576" t="s">
        <v>1251</v>
      </c>
      <c r="C576" t="s">
        <v>1357</v>
      </c>
      <c r="D576" s="104">
        <v>11362</v>
      </c>
      <c r="E576" s="104">
        <v>145301</v>
      </c>
      <c r="F576" s="104">
        <v>33745</v>
      </c>
      <c r="G576" s="104">
        <v>110556</v>
      </c>
      <c r="H576" s="104">
        <v>33745</v>
      </c>
      <c r="I576" s="104">
        <v>34745</v>
      </c>
      <c r="J576" s="104">
        <v>0</v>
      </c>
      <c r="K576" s="104">
        <v>34745</v>
      </c>
      <c r="L576" s="104">
        <v>0</v>
      </c>
      <c r="M576" s="104">
        <v>6520</v>
      </c>
    </row>
    <row r="577" spans="1:13" x14ac:dyDescent="0.15">
      <c r="A577" s="115" t="s">
        <v>1358</v>
      </c>
      <c r="B577" t="s">
        <v>1251</v>
      </c>
      <c r="C577" t="s">
        <v>1359</v>
      </c>
      <c r="D577" s="105">
        <v>11363</v>
      </c>
      <c r="E577" s="105">
        <v>117650</v>
      </c>
      <c r="F577" s="105">
        <v>23901</v>
      </c>
      <c r="G577" s="105">
        <v>70225</v>
      </c>
      <c r="H577" s="105">
        <v>23901</v>
      </c>
      <c r="I577" s="105">
        <v>47425</v>
      </c>
      <c r="J577" s="105">
        <v>0</v>
      </c>
      <c r="K577" s="105">
        <v>46955</v>
      </c>
      <c r="L577" s="105">
        <v>0</v>
      </c>
      <c r="M577" s="105">
        <v>5357</v>
      </c>
    </row>
    <row r="578" spans="1:13" x14ac:dyDescent="0.15">
      <c r="A578" s="115" t="s">
        <v>1360</v>
      </c>
      <c r="B578" t="s">
        <v>1251</v>
      </c>
      <c r="C578" t="s">
        <v>1361</v>
      </c>
      <c r="D578" s="104">
        <v>11365</v>
      </c>
      <c r="E578" s="104">
        <v>170969</v>
      </c>
      <c r="F578" s="104">
        <v>38665</v>
      </c>
      <c r="G578" s="104">
        <v>134850</v>
      </c>
      <c r="H578" s="104">
        <v>38665</v>
      </c>
      <c r="I578" s="104">
        <v>36119</v>
      </c>
      <c r="J578" s="104">
        <v>0</v>
      </c>
      <c r="K578" s="104">
        <v>36119</v>
      </c>
      <c r="L578" s="104">
        <v>0</v>
      </c>
      <c r="M578" s="104">
        <v>7845</v>
      </c>
    </row>
    <row r="579" spans="1:13" x14ac:dyDescent="0.15">
      <c r="A579" s="115" t="s">
        <v>1362</v>
      </c>
      <c r="B579" t="s">
        <v>1251</v>
      </c>
      <c r="C579" t="s">
        <v>1363</v>
      </c>
      <c r="D579" s="105">
        <v>11369</v>
      </c>
      <c r="E579" s="105">
        <v>61328</v>
      </c>
      <c r="F579" s="105">
        <v>9778</v>
      </c>
      <c r="G579" s="105">
        <v>61328</v>
      </c>
      <c r="H579" s="105">
        <v>9778</v>
      </c>
      <c r="I579" s="105">
        <v>0</v>
      </c>
      <c r="J579" s="105">
        <v>0</v>
      </c>
      <c r="K579" s="105">
        <v>0</v>
      </c>
      <c r="L579" s="105">
        <v>0</v>
      </c>
      <c r="M579" s="105">
        <v>2867</v>
      </c>
    </row>
    <row r="580" spans="1:13" x14ac:dyDescent="0.15">
      <c r="A580" s="115" t="s">
        <v>1364</v>
      </c>
      <c r="B580" t="s">
        <v>1251</v>
      </c>
      <c r="C580" t="s">
        <v>790</v>
      </c>
      <c r="D580" s="104">
        <v>11381</v>
      </c>
      <c r="E580" s="104">
        <v>124504</v>
      </c>
      <c r="F580" s="104">
        <v>34488</v>
      </c>
      <c r="G580" s="104">
        <v>0</v>
      </c>
      <c r="H580" s="104">
        <v>0</v>
      </c>
      <c r="I580" s="104">
        <v>124504</v>
      </c>
      <c r="J580" s="104">
        <v>34488</v>
      </c>
      <c r="K580" s="104">
        <v>124504</v>
      </c>
      <c r="L580" s="104">
        <v>34488</v>
      </c>
      <c r="M580" s="104">
        <v>5465</v>
      </c>
    </row>
    <row r="581" spans="1:13" x14ac:dyDescent="0.15">
      <c r="A581" s="115" t="s">
        <v>1365</v>
      </c>
      <c r="B581" t="s">
        <v>1251</v>
      </c>
      <c r="C581" t="s">
        <v>1366</v>
      </c>
      <c r="D581" s="105">
        <v>11383</v>
      </c>
      <c r="E581" s="105">
        <v>164821</v>
      </c>
      <c r="F581" s="105">
        <v>41390</v>
      </c>
      <c r="G581" s="105">
        <v>120821</v>
      </c>
      <c r="H581" s="105">
        <v>41390</v>
      </c>
      <c r="I581" s="105">
        <v>44000</v>
      </c>
      <c r="J581" s="105">
        <v>0</v>
      </c>
      <c r="K581" s="105">
        <v>44000</v>
      </c>
      <c r="L581" s="105">
        <v>0</v>
      </c>
      <c r="M581" s="105">
        <v>7359</v>
      </c>
    </row>
    <row r="582" spans="1:13" x14ac:dyDescent="0.15">
      <c r="A582" s="115" t="s">
        <v>1367</v>
      </c>
      <c r="B582" t="s">
        <v>1251</v>
      </c>
      <c r="C582" t="s">
        <v>1368</v>
      </c>
      <c r="D582" s="104">
        <v>11385</v>
      </c>
      <c r="E582" s="104">
        <v>261955</v>
      </c>
      <c r="F582" s="104">
        <v>96074</v>
      </c>
      <c r="G582" s="104">
        <v>169955</v>
      </c>
      <c r="H582" s="104">
        <v>96074</v>
      </c>
      <c r="I582" s="104">
        <v>92000</v>
      </c>
      <c r="J582" s="104">
        <v>0</v>
      </c>
      <c r="K582" s="104">
        <v>92000</v>
      </c>
      <c r="L582" s="104">
        <v>0</v>
      </c>
      <c r="M582" s="104">
        <v>11161</v>
      </c>
    </row>
    <row r="583" spans="1:13" x14ac:dyDescent="0.15">
      <c r="A583" s="115" t="s">
        <v>1369</v>
      </c>
      <c r="B583" t="s">
        <v>1251</v>
      </c>
      <c r="C583" t="s">
        <v>1370</v>
      </c>
      <c r="D583" s="105">
        <v>11408</v>
      </c>
      <c r="E583" s="105">
        <v>280777</v>
      </c>
      <c r="F583" s="105">
        <v>100797</v>
      </c>
      <c r="G583" s="105">
        <v>100976</v>
      </c>
      <c r="H583" s="105">
        <v>100797</v>
      </c>
      <c r="I583" s="105">
        <v>179801</v>
      </c>
      <c r="J583" s="105">
        <v>0</v>
      </c>
      <c r="K583" s="105">
        <v>179801</v>
      </c>
      <c r="L583" s="105">
        <v>0</v>
      </c>
      <c r="M583" s="105">
        <v>11817</v>
      </c>
    </row>
    <row r="584" spans="1:13" x14ac:dyDescent="0.15">
      <c r="A584" s="115" t="s">
        <v>1371</v>
      </c>
      <c r="B584" t="s">
        <v>1251</v>
      </c>
      <c r="C584" t="s">
        <v>1372</v>
      </c>
      <c r="D584" s="104">
        <v>11442</v>
      </c>
      <c r="E584" s="104">
        <v>325647</v>
      </c>
      <c r="F584" s="104">
        <v>119122</v>
      </c>
      <c r="G584" s="104">
        <v>280647</v>
      </c>
      <c r="H584" s="104">
        <v>119122</v>
      </c>
      <c r="I584" s="104">
        <v>45000</v>
      </c>
      <c r="J584" s="104">
        <v>0</v>
      </c>
      <c r="K584" s="104">
        <v>45000</v>
      </c>
      <c r="L584" s="104">
        <v>0</v>
      </c>
      <c r="M584" s="104">
        <v>13860</v>
      </c>
    </row>
    <row r="585" spans="1:13" x14ac:dyDescent="0.15">
      <c r="A585" s="115" t="s">
        <v>1373</v>
      </c>
      <c r="B585" t="s">
        <v>1251</v>
      </c>
      <c r="C585" t="s">
        <v>1374</v>
      </c>
      <c r="D585" s="105">
        <v>11464</v>
      </c>
      <c r="E585" s="105">
        <v>391713</v>
      </c>
      <c r="F585" s="105">
        <v>143957</v>
      </c>
      <c r="G585" s="105">
        <v>327591</v>
      </c>
      <c r="H585" s="105">
        <v>143957</v>
      </c>
      <c r="I585" s="105">
        <v>64122</v>
      </c>
      <c r="J585" s="105">
        <v>0</v>
      </c>
      <c r="K585" s="105">
        <v>64122</v>
      </c>
      <c r="L585" s="105">
        <v>0</v>
      </c>
      <c r="M585" s="105">
        <v>16456</v>
      </c>
    </row>
    <row r="586" spans="1:13" x14ac:dyDescent="0.15">
      <c r="A586" s="115" t="s">
        <v>1375</v>
      </c>
      <c r="B586" t="s">
        <v>1251</v>
      </c>
      <c r="C586" t="s">
        <v>1376</v>
      </c>
      <c r="D586" s="104">
        <v>11465</v>
      </c>
      <c r="E586" s="104">
        <v>262100</v>
      </c>
      <c r="F586" s="104">
        <v>89591</v>
      </c>
      <c r="G586" s="104">
        <v>239701</v>
      </c>
      <c r="H586" s="104">
        <v>89591</v>
      </c>
      <c r="I586" s="104">
        <v>22399</v>
      </c>
      <c r="J586" s="104">
        <v>0</v>
      </c>
      <c r="K586" s="104">
        <v>22399</v>
      </c>
      <c r="L586" s="104">
        <v>0</v>
      </c>
      <c r="M586" s="104">
        <v>11323</v>
      </c>
    </row>
    <row r="587" spans="1:13" x14ac:dyDescent="0.15">
      <c r="A587" s="115" t="s">
        <v>1377</v>
      </c>
      <c r="B587" t="s">
        <v>1378</v>
      </c>
      <c r="C587">
        <v>0</v>
      </c>
      <c r="D587" s="105">
        <v>12000</v>
      </c>
      <c r="E587" s="105">
        <v>28971250</v>
      </c>
      <c r="F587" s="105">
        <v>0</v>
      </c>
      <c r="G587" s="105">
        <v>28971250</v>
      </c>
      <c r="H587" s="105">
        <v>0</v>
      </c>
      <c r="I587" s="105">
        <v>0</v>
      </c>
      <c r="J587" s="105">
        <v>0</v>
      </c>
      <c r="K587" s="105">
        <v>0</v>
      </c>
      <c r="L587" s="105">
        <v>0</v>
      </c>
      <c r="M587" s="105">
        <v>2006408</v>
      </c>
    </row>
    <row r="588" spans="1:13" x14ac:dyDescent="0.15">
      <c r="A588" s="115" t="s">
        <v>1379</v>
      </c>
      <c r="B588" t="s">
        <v>1378</v>
      </c>
      <c r="C588" t="s">
        <v>1380</v>
      </c>
      <c r="D588" s="104">
        <v>12100</v>
      </c>
      <c r="E588" s="104">
        <v>5778165</v>
      </c>
      <c r="F588" s="104">
        <v>2516778</v>
      </c>
      <c r="G588" s="104">
        <v>0</v>
      </c>
      <c r="H588" s="104">
        <v>0</v>
      </c>
      <c r="I588" s="104">
        <v>5778165</v>
      </c>
      <c r="J588" s="104">
        <v>2516778</v>
      </c>
      <c r="K588" s="104">
        <v>5778165</v>
      </c>
      <c r="L588" s="104">
        <v>2228687</v>
      </c>
      <c r="M588" s="104">
        <v>237449</v>
      </c>
    </row>
    <row r="589" spans="1:13" x14ac:dyDescent="0.15">
      <c r="A589" s="115" t="s">
        <v>1381</v>
      </c>
      <c r="B589" t="s">
        <v>1378</v>
      </c>
      <c r="C589" t="s">
        <v>1382</v>
      </c>
      <c r="D589" s="105">
        <v>12202</v>
      </c>
      <c r="E589" s="105">
        <v>624646</v>
      </c>
      <c r="F589" s="105">
        <v>185098</v>
      </c>
      <c r="G589" s="105">
        <v>525450</v>
      </c>
      <c r="H589" s="105">
        <v>185098</v>
      </c>
      <c r="I589" s="105">
        <v>99196</v>
      </c>
      <c r="J589" s="105">
        <v>0</v>
      </c>
      <c r="K589" s="105">
        <v>99196</v>
      </c>
      <c r="L589" s="105">
        <v>0</v>
      </c>
      <c r="M589" s="105">
        <v>26956</v>
      </c>
    </row>
    <row r="590" spans="1:13" x14ac:dyDescent="0.15">
      <c r="A590" s="115" t="s">
        <v>1383</v>
      </c>
      <c r="B590" t="s">
        <v>1378</v>
      </c>
      <c r="C590" t="s">
        <v>1384</v>
      </c>
      <c r="D590" s="104">
        <v>12203</v>
      </c>
      <c r="E590" s="104">
        <v>2619891</v>
      </c>
      <c r="F590" s="104">
        <v>1261231</v>
      </c>
      <c r="G590" s="104">
        <v>201641</v>
      </c>
      <c r="H590" s="104">
        <v>181477</v>
      </c>
      <c r="I590" s="104">
        <v>2418250</v>
      </c>
      <c r="J590" s="104">
        <v>1079754</v>
      </c>
      <c r="K590" s="104">
        <v>2418250</v>
      </c>
      <c r="L590" s="104">
        <v>1079754</v>
      </c>
      <c r="M590" s="104">
        <v>104789</v>
      </c>
    </row>
    <row r="591" spans="1:13" x14ac:dyDescent="0.15">
      <c r="A591" s="115" t="s">
        <v>1385</v>
      </c>
      <c r="B591" t="s">
        <v>1378</v>
      </c>
      <c r="C591" t="s">
        <v>1386</v>
      </c>
      <c r="D591" s="105">
        <v>12204</v>
      </c>
      <c r="E591" s="105">
        <v>4082991</v>
      </c>
      <c r="F591" s="105">
        <v>1830949</v>
      </c>
      <c r="G591" s="105">
        <v>4082991</v>
      </c>
      <c r="H591" s="105">
        <v>1830949</v>
      </c>
      <c r="I591" s="105">
        <v>0</v>
      </c>
      <c r="J591" s="105">
        <v>0</v>
      </c>
      <c r="K591" s="105">
        <v>0</v>
      </c>
      <c r="L591" s="105">
        <v>0</v>
      </c>
      <c r="M591" s="105">
        <v>166428</v>
      </c>
    </row>
    <row r="592" spans="1:13" x14ac:dyDescent="0.15">
      <c r="A592" s="115" t="s">
        <v>1387</v>
      </c>
      <c r="B592" t="s">
        <v>1378</v>
      </c>
      <c r="C592" t="s">
        <v>1388</v>
      </c>
      <c r="D592" s="104">
        <v>12205</v>
      </c>
      <c r="E592" s="104">
        <v>537969</v>
      </c>
      <c r="F592" s="104">
        <v>157877</v>
      </c>
      <c r="G592" s="104">
        <v>410185</v>
      </c>
      <c r="H592" s="104">
        <v>157877</v>
      </c>
      <c r="I592" s="104">
        <v>127784</v>
      </c>
      <c r="J592" s="104">
        <v>0</v>
      </c>
      <c r="K592" s="104">
        <v>127784</v>
      </c>
      <c r="L592" s="104">
        <v>0</v>
      </c>
      <c r="M592" s="104">
        <v>23320</v>
      </c>
    </row>
    <row r="593" spans="1:13" x14ac:dyDescent="0.15">
      <c r="A593" s="115" t="s">
        <v>1389</v>
      </c>
      <c r="B593" t="s">
        <v>1378</v>
      </c>
      <c r="C593" t="s">
        <v>1390</v>
      </c>
      <c r="D593" s="105">
        <v>12206</v>
      </c>
      <c r="E593" s="105">
        <v>1076925</v>
      </c>
      <c r="F593" s="105">
        <v>428740</v>
      </c>
      <c r="G593" s="105">
        <v>962694</v>
      </c>
      <c r="H593" s="105">
        <v>428740</v>
      </c>
      <c r="I593" s="105">
        <v>114231</v>
      </c>
      <c r="J593" s="105">
        <v>0</v>
      </c>
      <c r="K593" s="105">
        <v>114231</v>
      </c>
      <c r="L593" s="105">
        <v>0</v>
      </c>
      <c r="M593" s="105">
        <v>44607</v>
      </c>
    </row>
    <row r="594" spans="1:13" x14ac:dyDescent="0.15">
      <c r="A594" s="115" t="s">
        <v>1391</v>
      </c>
      <c r="B594" t="s">
        <v>1378</v>
      </c>
      <c r="C594" t="s">
        <v>1392</v>
      </c>
      <c r="D594" s="104">
        <v>12207</v>
      </c>
      <c r="E594" s="104">
        <v>3432752</v>
      </c>
      <c r="F594" s="104">
        <v>1464606</v>
      </c>
      <c r="G594" s="104">
        <v>2882752</v>
      </c>
      <c r="H594" s="104">
        <v>1464606</v>
      </c>
      <c r="I594" s="104">
        <v>550000</v>
      </c>
      <c r="J594" s="104">
        <v>0</v>
      </c>
      <c r="K594" s="104">
        <v>550000</v>
      </c>
      <c r="L594" s="104">
        <v>0</v>
      </c>
      <c r="M594" s="104">
        <v>141000</v>
      </c>
    </row>
    <row r="595" spans="1:13" x14ac:dyDescent="0.15">
      <c r="A595" s="115" t="s">
        <v>1393</v>
      </c>
      <c r="B595" t="s">
        <v>1378</v>
      </c>
      <c r="C595" t="s">
        <v>1394</v>
      </c>
      <c r="D595" s="105">
        <v>12208</v>
      </c>
      <c r="E595" s="105">
        <v>1191580</v>
      </c>
      <c r="F595" s="105">
        <v>481328</v>
      </c>
      <c r="G595" s="105">
        <v>0</v>
      </c>
      <c r="H595" s="105">
        <v>0</v>
      </c>
      <c r="I595" s="105">
        <v>1191580</v>
      </c>
      <c r="J595" s="105">
        <v>481328</v>
      </c>
      <c r="K595" s="105">
        <v>1191580</v>
      </c>
      <c r="L595" s="105">
        <v>481328</v>
      </c>
      <c r="M595" s="105">
        <v>49847</v>
      </c>
    </row>
    <row r="596" spans="1:13" x14ac:dyDescent="0.15">
      <c r="A596" s="115" t="s">
        <v>1395</v>
      </c>
      <c r="B596" t="s">
        <v>1378</v>
      </c>
      <c r="C596" t="s">
        <v>1396</v>
      </c>
      <c r="D596" s="104">
        <v>12210</v>
      </c>
      <c r="E596" s="104">
        <v>741052</v>
      </c>
      <c r="F596" s="104">
        <v>275324</v>
      </c>
      <c r="G596" s="104">
        <v>0</v>
      </c>
      <c r="H596" s="104">
        <v>0</v>
      </c>
      <c r="I596" s="104">
        <v>741052</v>
      </c>
      <c r="J596" s="104">
        <v>275324</v>
      </c>
      <c r="K596" s="104">
        <v>728547</v>
      </c>
      <c r="L596" s="104">
        <v>275324</v>
      </c>
      <c r="M596" s="104">
        <v>31514</v>
      </c>
    </row>
    <row r="597" spans="1:13" x14ac:dyDescent="0.15">
      <c r="A597" s="115" t="s">
        <v>1397</v>
      </c>
      <c r="B597" t="s">
        <v>1378</v>
      </c>
      <c r="C597" t="s">
        <v>1398</v>
      </c>
      <c r="D597" s="105">
        <v>12211</v>
      </c>
      <c r="E597" s="105">
        <v>613012</v>
      </c>
      <c r="F597" s="105">
        <v>296826</v>
      </c>
      <c r="G597" s="105">
        <v>613012</v>
      </c>
      <c r="H597" s="105">
        <v>296826</v>
      </c>
      <c r="I597" s="105">
        <v>0</v>
      </c>
      <c r="J597" s="105">
        <v>0</v>
      </c>
      <c r="K597" s="105">
        <v>0</v>
      </c>
      <c r="L597" s="105">
        <v>0</v>
      </c>
      <c r="M597" s="105">
        <v>24896</v>
      </c>
    </row>
    <row r="598" spans="1:13" x14ac:dyDescent="0.15">
      <c r="A598" s="115" t="s">
        <v>1399</v>
      </c>
      <c r="B598" t="s">
        <v>1378</v>
      </c>
      <c r="C598" t="s">
        <v>1400</v>
      </c>
      <c r="D598" s="104">
        <v>12212</v>
      </c>
      <c r="E598" s="104">
        <v>1287836</v>
      </c>
      <c r="F598" s="104">
        <v>549610</v>
      </c>
      <c r="G598" s="104">
        <v>0</v>
      </c>
      <c r="H598" s="104">
        <v>0</v>
      </c>
      <c r="I598" s="104">
        <v>1287836</v>
      </c>
      <c r="J598" s="104">
        <v>549610</v>
      </c>
      <c r="K598" s="104">
        <v>1161009</v>
      </c>
      <c r="L598" s="104">
        <v>549610</v>
      </c>
      <c r="M598" s="104">
        <v>53051</v>
      </c>
    </row>
    <row r="599" spans="1:13" x14ac:dyDescent="0.15">
      <c r="A599" s="115" t="s">
        <v>1401</v>
      </c>
      <c r="B599" t="s">
        <v>1378</v>
      </c>
      <c r="C599" t="s">
        <v>1402</v>
      </c>
      <c r="D599" s="105">
        <v>12213</v>
      </c>
      <c r="E599" s="105">
        <v>529342</v>
      </c>
      <c r="F599" s="105">
        <v>186847</v>
      </c>
      <c r="G599" s="105">
        <v>430066</v>
      </c>
      <c r="H599" s="105">
        <v>186847</v>
      </c>
      <c r="I599" s="105">
        <v>99276</v>
      </c>
      <c r="J599" s="105">
        <v>0</v>
      </c>
      <c r="K599" s="105">
        <v>0</v>
      </c>
      <c r="L599" s="105">
        <v>0</v>
      </c>
      <c r="M599" s="105">
        <v>22765</v>
      </c>
    </row>
    <row r="600" spans="1:13" x14ac:dyDescent="0.15">
      <c r="A600" s="115" t="s">
        <v>1403</v>
      </c>
      <c r="B600" t="s">
        <v>1378</v>
      </c>
      <c r="C600" t="s">
        <v>1404</v>
      </c>
      <c r="D600" s="104">
        <v>12215</v>
      </c>
      <c r="E600" s="104">
        <v>755602</v>
      </c>
      <c r="F600" s="104">
        <v>215893</v>
      </c>
      <c r="G600" s="104">
        <v>755602</v>
      </c>
      <c r="H600" s="104">
        <v>215893</v>
      </c>
      <c r="I600" s="104">
        <v>0</v>
      </c>
      <c r="J600" s="104">
        <v>0</v>
      </c>
      <c r="K600" s="104">
        <v>0</v>
      </c>
      <c r="L600" s="104">
        <v>0</v>
      </c>
      <c r="M600" s="104">
        <v>32144</v>
      </c>
    </row>
    <row r="601" spans="1:13" x14ac:dyDescent="0.15">
      <c r="A601" s="115" t="s">
        <v>1405</v>
      </c>
      <c r="B601" t="s">
        <v>1378</v>
      </c>
      <c r="C601" t="s">
        <v>1406</v>
      </c>
      <c r="D601" s="105">
        <v>12216</v>
      </c>
      <c r="E601" s="105">
        <v>1146652</v>
      </c>
      <c r="F601" s="105">
        <v>496612</v>
      </c>
      <c r="G601" s="105">
        <v>264543</v>
      </c>
      <c r="H601" s="105">
        <v>253455</v>
      </c>
      <c r="I601" s="105">
        <v>882109</v>
      </c>
      <c r="J601" s="105">
        <v>243157</v>
      </c>
      <c r="K601" s="105">
        <v>630667</v>
      </c>
      <c r="L601" s="105">
        <v>116057</v>
      </c>
      <c r="M601" s="105">
        <v>47114</v>
      </c>
    </row>
    <row r="602" spans="1:13" x14ac:dyDescent="0.15">
      <c r="A602" s="115" t="s">
        <v>1407</v>
      </c>
      <c r="B602" t="s">
        <v>1378</v>
      </c>
      <c r="C602" t="s">
        <v>1408</v>
      </c>
      <c r="D602" s="104">
        <v>12217</v>
      </c>
      <c r="E602" s="104">
        <v>2927844</v>
      </c>
      <c r="F602" s="104">
        <v>1294677</v>
      </c>
      <c r="G602" s="104">
        <v>2427844</v>
      </c>
      <c r="H602" s="104">
        <v>1294677</v>
      </c>
      <c r="I602" s="104">
        <v>500000</v>
      </c>
      <c r="J602" s="104">
        <v>0</v>
      </c>
      <c r="K602" s="104">
        <v>500000</v>
      </c>
      <c r="L602" s="104">
        <v>0</v>
      </c>
      <c r="M602" s="104">
        <v>119836</v>
      </c>
    </row>
    <row r="603" spans="1:13" x14ac:dyDescent="0.15">
      <c r="A603" s="115" t="s">
        <v>1409</v>
      </c>
      <c r="B603" t="s">
        <v>1378</v>
      </c>
      <c r="C603" t="s">
        <v>1410</v>
      </c>
      <c r="D603" s="105">
        <v>12218</v>
      </c>
      <c r="E603" s="105">
        <v>235327</v>
      </c>
      <c r="F603" s="105">
        <v>57910</v>
      </c>
      <c r="G603" s="105">
        <v>0</v>
      </c>
      <c r="H603" s="105">
        <v>0</v>
      </c>
      <c r="I603" s="105">
        <v>235327</v>
      </c>
      <c r="J603" s="105">
        <v>57910</v>
      </c>
      <c r="K603" s="105">
        <v>235327</v>
      </c>
      <c r="L603" s="105">
        <v>57910</v>
      </c>
      <c r="M603" s="105">
        <v>10672</v>
      </c>
    </row>
    <row r="604" spans="1:13" x14ac:dyDescent="0.15">
      <c r="A604" s="115" t="s">
        <v>1411</v>
      </c>
      <c r="B604" t="s">
        <v>1378</v>
      </c>
      <c r="C604" t="s">
        <v>1412</v>
      </c>
      <c r="D604" s="104">
        <v>12219</v>
      </c>
      <c r="E604" s="104">
        <v>1619273</v>
      </c>
      <c r="F604" s="104">
        <v>762605</v>
      </c>
      <c r="G604" s="104">
        <v>1336713</v>
      </c>
      <c r="H604" s="104">
        <v>762605</v>
      </c>
      <c r="I604" s="104">
        <v>282560</v>
      </c>
      <c r="J604" s="104">
        <v>0</v>
      </c>
      <c r="K604" s="104">
        <v>282560</v>
      </c>
      <c r="L604" s="104">
        <v>0</v>
      </c>
      <c r="M604" s="104">
        <v>64955</v>
      </c>
    </row>
    <row r="605" spans="1:13" x14ac:dyDescent="0.15">
      <c r="A605" s="115" t="s">
        <v>1413</v>
      </c>
      <c r="B605" t="s">
        <v>1378</v>
      </c>
      <c r="C605" t="s">
        <v>1414</v>
      </c>
      <c r="D605" s="105">
        <v>12220</v>
      </c>
      <c r="E605" s="105">
        <v>1488196</v>
      </c>
      <c r="F605" s="105">
        <v>682121</v>
      </c>
      <c r="G605" s="105">
        <v>1088196</v>
      </c>
      <c r="H605" s="105">
        <v>682121</v>
      </c>
      <c r="I605" s="105">
        <v>400000</v>
      </c>
      <c r="J605" s="105">
        <v>0</v>
      </c>
      <c r="K605" s="105">
        <v>329201</v>
      </c>
      <c r="L605" s="105">
        <v>0</v>
      </c>
      <c r="M605" s="105">
        <v>59530</v>
      </c>
    </row>
    <row r="606" spans="1:13" x14ac:dyDescent="0.15">
      <c r="A606" s="115" t="s">
        <v>1415</v>
      </c>
      <c r="B606" t="s">
        <v>1378</v>
      </c>
      <c r="C606" t="s">
        <v>1416</v>
      </c>
      <c r="D606" s="104">
        <v>12221</v>
      </c>
      <c r="E606" s="104">
        <v>1371618</v>
      </c>
      <c r="F606" s="104">
        <v>601499</v>
      </c>
      <c r="G606" s="104">
        <v>200000</v>
      </c>
      <c r="H606" s="104">
        <v>0</v>
      </c>
      <c r="I606" s="104">
        <v>1171618</v>
      </c>
      <c r="J606" s="104">
        <v>601499</v>
      </c>
      <c r="K606" s="104">
        <v>1171618</v>
      </c>
      <c r="L606" s="104">
        <v>601499</v>
      </c>
      <c r="M606" s="104">
        <v>55999</v>
      </c>
    </row>
    <row r="607" spans="1:13" x14ac:dyDescent="0.15">
      <c r="A607" s="115" t="s">
        <v>1417</v>
      </c>
      <c r="B607" t="s">
        <v>1378</v>
      </c>
      <c r="C607" t="s">
        <v>1418</v>
      </c>
      <c r="D607" s="105">
        <v>12222</v>
      </c>
      <c r="E607" s="105">
        <v>1012160</v>
      </c>
      <c r="F607" s="105">
        <v>411649</v>
      </c>
      <c r="G607" s="105">
        <v>4733</v>
      </c>
      <c r="H607" s="105">
        <v>4733</v>
      </c>
      <c r="I607" s="105">
        <v>1007427</v>
      </c>
      <c r="J607" s="105">
        <v>406916</v>
      </c>
      <c r="K607" s="105">
        <v>786085</v>
      </c>
      <c r="L607" s="105">
        <v>406916</v>
      </c>
      <c r="M607" s="105">
        <v>41807</v>
      </c>
    </row>
    <row r="608" spans="1:13" x14ac:dyDescent="0.15">
      <c r="A608" s="115" t="s">
        <v>1419</v>
      </c>
      <c r="B608" t="s">
        <v>1378</v>
      </c>
      <c r="C608" t="s">
        <v>1420</v>
      </c>
      <c r="D608" s="104">
        <v>12223</v>
      </c>
      <c r="E608" s="104">
        <v>388981</v>
      </c>
      <c r="F608" s="104">
        <v>108211</v>
      </c>
      <c r="G608" s="104">
        <v>156285</v>
      </c>
      <c r="H608" s="104">
        <v>87526</v>
      </c>
      <c r="I608" s="104">
        <v>232696</v>
      </c>
      <c r="J608" s="104">
        <v>20685</v>
      </c>
      <c r="K608" s="104">
        <v>232696</v>
      </c>
      <c r="L608" s="104">
        <v>20685</v>
      </c>
      <c r="M608" s="104">
        <v>17348</v>
      </c>
    </row>
    <row r="609" spans="1:13" x14ac:dyDescent="0.15">
      <c r="A609" s="115" t="s">
        <v>1421</v>
      </c>
      <c r="B609" t="s">
        <v>1378</v>
      </c>
      <c r="C609" t="s">
        <v>1422</v>
      </c>
      <c r="D609" s="105">
        <v>12224</v>
      </c>
      <c r="E609" s="105">
        <v>860508</v>
      </c>
      <c r="F609" s="105">
        <v>347433</v>
      </c>
      <c r="G609" s="105">
        <v>490000</v>
      </c>
      <c r="H609" s="105">
        <v>347433</v>
      </c>
      <c r="I609" s="105">
        <v>370508</v>
      </c>
      <c r="J609" s="105">
        <v>0</v>
      </c>
      <c r="K609" s="105">
        <v>364321</v>
      </c>
      <c r="L609" s="105">
        <v>0</v>
      </c>
      <c r="M609" s="105">
        <v>35973</v>
      </c>
    </row>
    <row r="610" spans="1:13" x14ac:dyDescent="0.15">
      <c r="A610" s="115" t="s">
        <v>1423</v>
      </c>
      <c r="B610" t="s">
        <v>1378</v>
      </c>
      <c r="C610" t="s">
        <v>1424</v>
      </c>
      <c r="D610" s="104">
        <v>12225</v>
      </c>
      <c r="E610" s="104">
        <v>531149</v>
      </c>
      <c r="F610" s="104">
        <v>222700</v>
      </c>
      <c r="G610" s="104">
        <v>308524</v>
      </c>
      <c r="H610" s="104">
        <v>222700</v>
      </c>
      <c r="I610" s="104">
        <v>222625</v>
      </c>
      <c r="J610" s="104">
        <v>0</v>
      </c>
      <c r="K610" s="104">
        <v>222625</v>
      </c>
      <c r="L610" s="104">
        <v>0</v>
      </c>
      <c r="M610" s="104">
        <v>21967</v>
      </c>
    </row>
    <row r="611" spans="1:13" x14ac:dyDescent="0.15">
      <c r="A611" s="115" t="s">
        <v>1425</v>
      </c>
      <c r="B611" t="s">
        <v>1378</v>
      </c>
      <c r="C611" t="s">
        <v>1426</v>
      </c>
      <c r="D611" s="105">
        <v>12226</v>
      </c>
      <c r="E611" s="105">
        <v>340813</v>
      </c>
      <c r="F611" s="105">
        <v>119452</v>
      </c>
      <c r="G611" s="105">
        <v>250813</v>
      </c>
      <c r="H611" s="105">
        <v>119452</v>
      </c>
      <c r="I611" s="105">
        <v>90000</v>
      </c>
      <c r="J611" s="105">
        <v>0</v>
      </c>
      <c r="K611" s="105">
        <v>90000</v>
      </c>
      <c r="L611" s="105">
        <v>0</v>
      </c>
      <c r="M611" s="105">
        <v>14687</v>
      </c>
    </row>
    <row r="612" spans="1:13" x14ac:dyDescent="0.15">
      <c r="A612" s="115" t="s">
        <v>1427</v>
      </c>
      <c r="B612" t="s">
        <v>1378</v>
      </c>
      <c r="C612" t="s">
        <v>1428</v>
      </c>
      <c r="D612" s="104">
        <v>12227</v>
      </c>
      <c r="E612" s="104">
        <v>715019</v>
      </c>
      <c r="F612" s="104">
        <v>354292</v>
      </c>
      <c r="G612" s="104">
        <v>715019</v>
      </c>
      <c r="H612" s="104">
        <v>354292</v>
      </c>
      <c r="I612" s="104">
        <v>0</v>
      </c>
      <c r="J612" s="104">
        <v>0</v>
      </c>
      <c r="K612" s="104">
        <v>0</v>
      </c>
      <c r="L612" s="104">
        <v>0</v>
      </c>
      <c r="M612" s="104">
        <v>27611</v>
      </c>
    </row>
    <row r="613" spans="1:13" x14ac:dyDescent="0.15">
      <c r="A613" s="115" t="s">
        <v>1429</v>
      </c>
      <c r="B613" t="s">
        <v>1378</v>
      </c>
      <c r="C613" t="s">
        <v>1430</v>
      </c>
      <c r="D613" s="105">
        <v>12228</v>
      </c>
      <c r="E613" s="105">
        <v>813654</v>
      </c>
      <c r="F613" s="105">
        <v>329843</v>
      </c>
      <c r="G613" s="105">
        <v>670000</v>
      </c>
      <c r="H613" s="105">
        <v>329843</v>
      </c>
      <c r="I613" s="105">
        <v>143654</v>
      </c>
      <c r="J613" s="105">
        <v>0</v>
      </c>
      <c r="K613" s="105">
        <v>134146</v>
      </c>
      <c r="L613" s="105">
        <v>0</v>
      </c>
      <c r="M613" s="105">
        <v>33576</v>
      </c>
    </row>
    <row r="614" spans="1:13" x14ac:dyDescent="0.15">
      <c r="A614" s="115" t="s">
        <v>1431</v>
      </c>
      <c r="B614" t="s">
        <v>1378</v>
      </c>
      <c r="C614" t="s">
        <v>1432</v>
      </c>
      <c r="D614" s="104">
        <v>12229</v>
      </c>
      <c r="E614" s="104">
        <v>376257</v>
      </c>
      <c r="F614" s="104">
        <v>180224</v>
      </c>
      <c r="G614" s="104">
        <v>345000</v>
      </c>
      <c r="H614" s="104">
        <v>180224</v>
      </c>
      <c r="I614" s="104">
        <v>31257</v>
      </c>
      <c r="J614" s="104">
        <v>0</v>
      </c>
      <c r="K614" s="104">
        <v>31257</v>
      </c>
      <c r="L614" s="104">
        <v>0</v>
      </c>
      <c r="M614" s="104">
        <v>15007</v>
      </c>
    </row>
    <row r="615" spans="1:13" x14ac:dyDescent="0.15">
      <c r="A615" s="115" t="s">
        <v>1433</v>
      </c>
      <c r="B615" t="s">
        <v>1378</v>
      </c>
      <c r="C615" t="s">
        <v>1434</v>
      </c>
      <c r="D615" s="105">
        <v>12230</v>
      </c>
      <c r="E615" s="105">
        <v>633403</v>
      </c>
      <c r="F615" s="105">
        <v>215207</v>
      </c>
      <c r="G615" s="105">
        <v>464588</v>
      </c>
      <c r="H615" s="105">
        <v>215207</v>
      </c>
      <c r="I615" s="105">
        <v>168815</v>
      </c>
      <c r="J615" s="105">
        <v>0</v>
      </c>
      <c r="K615" s="105">
        <v>168815</v>
      </c>
      <c r="L615" s="105">
        <v>0</v>
      </c>
      <c r="M615" s="105">
        <v>26885</v>
      </c>
    </row>
    <row r="616" spans="1:13" x14ac:dyDescent="0.15">
      <c r="A616" s="115" t="s">
        <v>1435</v>
      </c>
      <c r="B616" t="s">
        <v>1378</v>
      </c>
      <c r="C616" t="s">
        <v>1436</v>
      </c>
      <c r="D616" s="104">
        <v>12231</v>
      </c>
      <c r="E616" s="104">
        <v>645472</v>
      </c>
      <c r="F616" s="104">
        <v>317659</v>
      </c>
      <c r="G616" s="104">
        <v>645472</v>
      </c>
      <c r="H616" s="104">
        <v>317659</v>
      </c>
      <c r="I616" s="104">
        <v>0</v>
      </c>
      <c r="J616" s="104">
        <v>0</v>
      </c>
      <c r="K616" s="104">
        <v>0</v>
      </c>
      <c r="L616" s="104">
        <v>0</v>
      </c>
      <c r="M616" s="104">
        <v>25105</v>
      </c>
    </row>
    <row r="617" spans="1:13" x14ac:dyDescent="0.15">
      <c r="A617" s="115" t="s">
        <v>1437</v>
      </c>
      <c r="B617" t="s">
        <v>1378</v>
      </c>
      <c r="C617" t="s">
        <v>1438</v>
      </c>
      <c r="D617" s="105">
        <v>12232</v>
      </c>
      <c r="E617" s="105">
        <v>487005</v>
      </c>
      <c r="F617" s="105">
        <v>196674</v>
      </c>
      <c r="G617" s="105">
        <v>197808</v>
      </c>
      <c r="H617" s="105">
        <v>196674</v>
      </c>
      <c r="I617" s="105">
        <v>289197</v>
      </c>
      <c r="J617" s="105">
        <v>0</v>
      </c>
      <c r="K617" s="105">
        <v>267274</v>
      </c>
      <c r="L617" s="105">
        <v>0</v>
      </c>
      <c r="M617" s="105">
        <v>20081</v>
      </c>
    </row>
    <row r="618" spans="1:13" x14ac:dyDescent="0.15">
      <c r="A618" s="115" t="s">
        <v>1439</v>
      </c>
      <c r="B618" t="s">
        <v>1378</v>
      </c>
      <c r="C618" t="s">
        <v>1440</v>
      </c>
      <c r="D618" s="104">
        <v>12233</v>
      </c>
      <c r="E618" s="104">
        <v>420817</v>
      </c>
      <c r="F618" s="104">
        <v>150459</v>
      </c>
      <c r="G618" s="104">
        <v>420817</v>
      </c>
      <c r="H618" s="104">
        <v>150459</v>
      </c>
      <c r="I618" s="104">
        <v>0</v>
      </c>
      <c r="J618" s="104">
        <v>0</v>
      </c>
      <c r="K618" s="104">
        <v>0</v>
      </c>
      <c r="L618" s="104">
        <v>0</v>
      </c>
      <c r="M618" s="104">
        <v>17793</v>
      </c>
    </row>
    <row r="619" spans="1:13" x14ac:dyDescent="0.15">
      <c r="A619" s="115" t="s">
        <v>1441</v>
      </c>
      <c r="B619" t="s">
        <v>1378</v>
      </c>
      <c r="C619" t="s">
        <v>1442</v>
      </c>
      <c r="D619" s="105">
        <v>12234</v>
      </c>
      <c r="E619" s="105">
        <v>525291</v>
      </c>
      <c r="F619" s="105">
        <v>138206</v>
      </c>
      <c r="G619" s="105">
        <v>525291</v>
      </c>
      <c r="H619" s="105">
        <v>138206</v>
      </c>
      <c r="I619" s="105">
        <v>0</v>
      </c>
      <c r="J619" s="105">
        <v>0</v>
      </c>
      <c r="K619" s="105">
        <v>0</v>
      </c>
      <c r="L619" s="105">
        <v>0</v>
      </c>
      <c r="M619" s="105">
        <v>22663</v>
      </c>
    </row>
    <row r="620" spans="1:13" x14ac:dyDescent="0.15">
      <c r="A620" s="115" t="s">
        <v>1443</v>
      </c>
      <c r="B620" t="s">
        <v>1378</v>
      </c>
      <c r="C620" t="s">
        <v>1444</v>
      </c>
      <c r="D620" s="104">
        <v>12235</v>
      </c>
      <c r="E620" s="104">
        <v>435898</v>
      </c>
      <c r="F620" s="104">
        <v>121439</v>
      </c>
      <c r="G620" s="104">
        <v>15501</v>
      </c>
      <c r="H620" s="104">
        <v>0</v>
      </c>
      <c r="I620" s="104">
        <v>420397</v>
      </c>
      <c r="J620" s="104">
        <v>121439</v>
      </c>
      <c r="K620" s="104">
        <v>420397</v>
      </c>
      <c r="L620" s="104">
        <v>121439</v>
      </c>
      <c r="M620" s="104">
        <v>18795</v>
      </c>
    </row>
    <row r="621" spans="1:13" x14ac:dyDescent="0.15">
      <c r="A621" s="115" t="s">
        <v>1445</v>
      </c>
      <c r="B621" t="s">
        <v>1378</v>
      </c>
      <c r="C621" t="s">
        <v>1446</v>
      </c>
      <c r="D621" s="105">
        <v>12236</v>
      </c>
      <c r="E621" s="105">
        <v>826636</v>
      </c>
      <c r="F621" s="105">
        <v>245766</v>
      </c>
      <c r="G621" s="105">
        <v>624750</v>
      </c>
      <c r="H621" s="105">
        <v>245766</v>
      </c>
      <c r="I621" s="105">
        <v>201886</v>
      </c>
      <c r="J621" s="105">
        <v>0</v>
      </c>
      <c r="K621" s="105">
        <v>201886</v>
      </c>
      <c r="L621" s="105">
        <v>0</v>
      </c>
      <c r="M621" s="105">
        <v>35966</v>
      </c>
    </row>
    <row r="622" spans="1:13" x14ac:dyDescent="0.15">
      <c r="A622" s="115" t="s">
        <v>1447</v>
      </c>
      <c r="B622" t="s">
        <v>1378</v>
      </c>
      <c r="C622" t="s">
        <v>1448</v>
      </c>
      <c r="D622" s="104">
        <v>12237</v>
      </c>
      <c r="E622" s="104">
        <v>546992</v>
      </c>
      <c r="F622" s="104">
        <v>162746</v>
      </c>
      <c r="G622" s="104">
        <v>513395</v>
      </c>
      <c r="H622" s="104">
        <v>162746</v>
      </c>
      <c r="I622" s="104">
        <v>33597</v>
      </c>
      <c r="J622" s="104">
        <v>0</v>
      </c>
      <c r="K622" s="104">
        <v>33597</v>
      </c>
      <c r="L622" s="104">
        <v>0</v>
      </c>
      <c r="M622" s="104">
        <v>23510</v>
      </c>
    </row>
    <row r="623" spans="1:13" x14ac:dyDescent="0.15">
      <c r="A623" s="115" t="s">
        <v>1449</v>
      </c>
      <c r="B623" t="s">
        <v>1378</v>
      </c>
      <c r="C623" t="s">
        <v>1450</v>
      </c>
      <c r="D623" s="105">
        <v>12238</v>
      </c>
      <c r="E623" s="105">
        <v>449924</v>
      </c>
      <c r="F623" s="105">
        <v>132408</v>
      </c>
      <c r="G623" s="105">
        <v>382261</v>
      </c>
      <c r="H623" s="105">
        <v>132408</v>
      </c>
      <c r="I623" s="105">
        <v>67663</v>
      </c>
      <c r="J623" s="105">
        <v>0</v>
      </c>
      <c r="K623" s="105">
        <v>67663</v>
      </c>
      <c r="L623" s="105">
        <v>0</v>
      </c>
      <c r="M623" s="105">
        <v>19761</v>
      </c>
    </row>
    <row r="624" spans="1:13" x14ac:dyDescent="0.15">
      <c r="A624" s="115" t="s">
        <v>1451</v>
      </c>
      <c r="B624" t="s">
        <v>1378</v>
      </c>
      <c r="C624" t="s">
        <v>1452</v>
      </c>
      <c r="D624" s="104">
        <v>12239</v>
      </c>
      <c r="E624" s="104">
        <v>460164</v>
      </c>
      <c r="F624" s="104">
        <v>167347</v>
      </c>
      <c r="G624" s="104">
        <v>9005</v>
      </c>
      <c r="H624" s="104">
        <v>3100</v>
      </c>
      <c r="I624" s="104">
        <v>451159</v>
      </c>
      <c r="J624" s="104">
        <v>164247</v>
      </c>
      <c r="K624" s="104">
        <v>451159</v>
      </c>
      <c r="L624" s="104">
        <v>164247</v>
      </c>
      <c r="M624" s="104">
        <v>19359</v>
      </c>
    </row>
    <row r="625" spans="1:13" x14ac:dyDescent="0.15">
      <c r="A625" s="115" t="s">
        <v>1453</v>
      </c>
      <c r="B625" t="s">
        <v>1378</v>
      </c>
      <c r="C625" t="s">
        <v>1454</v>
      </c>
      <c r="D625" s="105">
        <v>12322</v>
      </c>
      <c r="E625" s="105">
        <v>183637</v>
      </c>
      <c r="F625" s="105">
        <v>62636</v>
      </c>
      <c r="G625" s="105">
        <v>0</v>
      </c>
      <c r="H625" s="105">
        <v>0</v>
      </c>
      <c r="I625" s="105">
        <v>183637</v>
      </c>
      <c r="J625" s="105">
        <v>62636</v>
      </c>
      <c r="K625" s="105">
        <v>64161</v>
      </c>
      <c r="L625" s="105">
        <v>22267</v>
      </c>
      <c r="M625" s="105">
        <v>7919</v>
      </c>
    </row>
    <row r="626" spans="1:13" x14ac:dyDescent="0.15">
      <c r="A626" s="115" t="s">
        <v>1455</v>
      </c>
      <c r="B626" t="s">
        <v>1378</v>
      </c>
      <c r="C626" t="s">
        <v>1456</v>
      </c>
      <c r="D626" s="104">
        <v>12329</v>
      </c>
      <c r="E626" s="104">
        <v>213706</v>
      </c>
      <c r="F626" s="104">
        <v>73451</v>
      </c>
      <c r="G626" s="104">
        <v>213706</v>
      </c>
      <c r="H626" s="104">
        <v>73451</v>
      </c>
      <c r="I626" s="104">
        <v>0</v>
      </c>
      <c r="J626" s="104">
        <v>0</v>
      </c>
      <c r="K626" s="104">
        <v>0</v>
      </c>
      <c r="L626" s="104">
        <v>0</v>
      </c>
      <c r="M626" s="104">
        <v>9119</v>
      </c>
    </row>
    <row r="627" spans="1:13" x14ac:dyDescent="0.15">
      <c r="A627" s="115" t="s">
        <v>1457</v>
      </c>
      <c r="B627" t="s">
        <v>1378</v>
      </c>
      <c r="C627" t="s">
        <v>1458</v>
      </c>
      <c r="D627" s="105">
        <v>12342</v>
      </c>
      <c r="E627" s="105">
        <v>84076</v>
      </c>
      <c r="F627" s="105">
        <v>19367</v>
      </c>
      <c r="G627" s="105">
        <v>49990</v>
      </c>
      <c r="H627" s="105">
        <v>19367</v>
      </c>
      <c r="I627" s="105">
        <v>34086</v>
      </c>
      <c r="J627" s="105">
        <v>0</v>
      </c>
      <c r="K627" s="105">
        <v>9687</v>
      </c>
      <c r="L627" s="105">
        <v>0</v>
      </c>
      <c r="M627" s="105">
        <v>3846</v>
      </c>
    </row>
    <row r="628" spans="1:13" x14ac:dyDescent="0.15">
      <c r="A628" s="115" t="s">
        <v>1459</v>
      </c>
      <c r="B628" t="s">
        <v>1378</v>
      </c>
      <c r="C628" t="s">
        <v>1460</v>
      </c>
      <c r="D628" s="104">
        <v>12347</v>
      </c>
      <c r="E628" s="104">
        <v>173312</v>
      </c>
      <c r="F628" s="104">
        <v>44960</v>
      </c>
      <c r="G628" s="104">
        <v>151389</v>
      </c>
      <c r="H628" s="104">
        <v>44960</v>
      </c>
      <c r="I628" s="104">
        <v>21923</v>
      </c>
      <c r="J628" s="104">
        <v>0</v>
      </c>
      <c r="K628" s="104">
        <v>21923</v>
      </c>
      <c r="L628" s="104">
        <v>0</v>
      </c>
      <c r="M628" s="104">
        <v>7566</v>
      </c>
    </row>
    <row r="629" spans="1:13" x14ac:dyDescent="0.15">
      <c r="A629" s="115" t="s">
        <v>1461</v>
      </c>
      <c r="B629" t="s">
        <v>1378</v>
      </c>
      <c r="C629" t="s">
        <v>1462</v>
      </c>
      <c r="D629" s="105">
        <v>12349</v>
      </c>
      <c r="E629" s="105">
        <v>193333</v>
      </c>
      <c r="F629" s="105">
        <v>47874</v>
      </c>
      <c r="G629" s="105">
        <v>171333</v>
      </c>
      <c r="H629" s="105">
        <v>47874</v>
      </c>
      <c r="I629" s="105">
        <v>22000</v>
      </c>
      <c r="J629" s="105">
        <v>0</v>
      </c>
      <c r="K629" s="105">
        <v>22000</v>
      </c>
      <c r="L629" s="105">
        <v>0</v>
      </c>
      <c r="M629" s="105">
        <v>8329</v>
      </c>
    </row>
    <row r="630" spans="1:13" x14ac:dyDescent="0.15">
      <c r="A630" s="115" t="s">
        <v>1463</v>
      </c>
      <c r="B630" t="s">
        <v>1378</v>
      </c>
      <c r="C630" t="s">
        <v>1464</v>
      </c>
      <c r="D630" s="104">
        <v>12403</v>
      </c>
      <c r="E630" s="104">
        <v>198167</v>
      </c>
      <c r="F630" s="104">
        <v>50652</v>
      </c>
      <c r="G630" s="104">
        <v>174476</v>
      </c>
      <c r="H630" s="104">
        <v>50652</v>
      </c>
      <c r="I630" s="104">
        <v>23691</v>
      </c>
      <c r="J630" s="104">
        <v>0</v>
      </c>
      <c r="K630" s="104">
        <v>0</v>
      </c>
      <c r="L630" s="104">
        <v>0</v>
      </c>
      <c r="M630" s="104">
        <v>8795</v>
      </c>
    </row>
    <row r="631" spans="1:13" x14ac:dyDescent="0.15">
      <c r="A631" s="115" t="s">
        <v>1465</v>
      </c>
      <c r="B631" t="s">
        <v>1378</v>
      </c>
      <c r="C631" t="s">
        <v>1466</v>
      </c>
      <c r="D631" s="105">
        <v>12409</v>
      </c>
      <c r="E631" s="105">
        <v>55503</v>
      </c>
      <c r="F631" s="105">
        <v>16972</v>
      </c>
      <c r="G631" s="105">
        <v>55503</v>
      </c>
      <c r="H631" s="105">
        <v>16972</v>
      </c>
      <c r="I631" s="105">
        <v>0</v>
      </c>
      <c r="J631" s="105">
        <v>0</v>
      </c>
      <c r="K631" s="105">
        <v>0</v>
      </c>
      <c r="L631" s="105">
        <v>0</v>
      </c>
      <c r="M631" s="105">
        <v>2340</v>
      </c>
    </row>
    <row r="632" spans="1:13" x14ac:dyDescent="0.15">
      <c r="A632" s="115" t="s">
        <v>1467</v>
      </c>
      <c r="B632" t="s">
        <v>1378</v>
      </c>
      <c r="C632" t="s">
        <v>1468</v>
      </c>
      <c r="D632" s="104">
        <v>12410</v>
      </c>
      <c r="E632" s="104">
        <v>274334</v>
      </c>
      <c r="F632" s="104">
        <v>79537</v>
      </c>
      <c r="G632" s="104">
        <v>274334</v>
      </c>
      <c r="H632" s="104">
        <v>79537</v>
      </c>
      <c r="I632" s="104">
        <v>0</v>
      </c>
      <c r="J632" s="104">
        <v>0</v>
      </c>
      <c r="K632" s="104">
        <v>0</v>
      </c>
      <c r="L632" s="104">
        <v>0</v>
      </c>
      <c r="M632" s="104">
        <v>11696</v>
      </c>
    </row>
    <row r="633" spans="1:13" x14ac:dyDescent="0.15">
      <c r="A633" s="115" t="s">
        <v>1469</v>
      </c>
      <c r="B633" t="s">
        <v>1378</v>
      </c>
      <c r="C633" t="s">
        <v>1470</v>
      </c>
      <c r="D633" s="105">
        <v>12421</v>
      </c>
      <c r="E633" s="105">
        <v>149866</v>
      </c>
      <c r="F633" s="105">
        <v>42424</v>
      </c>
      <c r="G633" s="105">
        <v>0</v>
      </c>
      <c r="H633" s="105">
        <v>0</v>
      </c>
      <c r="I633" s="105">
        <v>149866</v>
      </c>
      <c r="J633" s="105">
        <v>42424</v>
      </c>
      <c r="K633" s="105">
        <v>149866</v>
      </c>
      <c r="L633" s="105">
        <v>42424</v>
      </c>
      <c r="M633" s="105">
        <v>6553</v>
      </c>
    </row>
    <row r="634" spans="1:13" x14ac:dyDescent="0.15">
      <c r="A634" s="115" t="s">
        <v>1471</v>
      </c>
      <c r="B634" t="s">
        <v>1378</v>
      </c>
      <c r="C634" t="s">
        <v>1472</v>
      </c>
      <c r="D634" s="104">
        <v>12422</v>
      </c>
      <c r="E634" s="104">
        <v>105101</v>
      </c>
      <c r="F634" s="104">
        <v>26207</v>
      </c>
      <c r="G634" s="104">
        <v>0</v>
      </c>
      <c r="H634" s="104">
        <v>0</v>
      </c>
      <c r="I634" s="104">
        <v>105101</v>
      </c>
      <c r="J634" s="104">
        <v>26207</v>
      </c>
      <c r="K634" s="104">
        <v>105101</v>
      </c>
      <c r="L634" s="104">
        <v>26207</v>
      </c>
      <c r="M634" s="104">
        <v>4764</v>
      </c>
    </row>
    <row r="635" spans="1:13" x14ac:dyDescent="0.15">
      <c r="A635" s="115" t="s">
        <v>1473</v>
      </c>
      <c r="B635" t="s">
        <v>1378</v>
      </c>
      <c r="C635" t="s">
        <v>1474</v>
      </c>
      <c r="D635" s="105">
        <v>12423</v>
      </c>
      <c r="E635" s="105">
        <v>153109</v>
      </c>
      <c r="F635" s="105">
        <v>44721</v>
      </c>
      <c r="G635" s="105">
        <v>0</v>
      </c>
      <c r="H635" s="105">
        <v>0</v>
      </c>
      <c r="I635" s="105">
        <v>153109</v>
      </c>
      <c r="J635" s="105">
        <v>44721</v>
      </c>
      <c r="K635" s="105">
        <v>153109</v>
      </c>
      <c r="L635" s="105">
        <v>44721</v>
      </c>
      <c r="M635" s="105">
        <v>6687</v>
      </c>
    </row>
    <row r="636" spans="1:13" x14ac:dyDescent="0.15">
      <c r="A636" s="115" t="s">
        <v>1475</v>
      </c>
      <c r="B636" t="s">
        <v>1378</v>
      </c>
      <c r="C636" t="s">
        <v>1476</v>
      </c>
      <c r="D636" s="104">
        <v>12424</v>
      </c>
      <c r="E636" s="104">
        <v>143975</v>
      </c>
      <c r="F636" s="104">
        <v>36537</v>
      </c>
      <c r="G636" s="104">
        <v>4291</v>
      </c>
      <c r="H636" s="104">
        <v>4291</v>
      </c>
      <c r="I636" s="104">
        <v>139684</v>
      </c>
      <c r="J636" s="104">
        <v>32246</v>
      </c>
      <c r="K636" s="104">
        <v>139684</v>
      </c>
      <c r="L636" s="104">
        <v>32246</v>
      </c>
      <c r="M636" s="104">
        <v>6185</v>
      </c>
    </row>
    <row r="637" spans="1:13" x14ac:dyDescent="0.15">
      <c r="A637" s="115" t="s">
        <v>1477</v>
      </c>
      <c r="B637" t="s">
        <v>1378</v>
      </c>
      <c r="C637" t="s">
        <v>1478</v>
      </c>
      <c r="D637" s="105">
        <v>12426</v>
      </c>
      <c r="E637" s="105">
        <v>89635</v>
      </c>
      <c r="F637" s="105">
        <v>20686</v>
      </c>
      <c r="G637" s="105">
        <v>0</v>
      </c>
      <c r="H637" s="105">
        <v>0</v>
      </c>
      <c r="I637" s="105">
        <v>89635</v>
      </c>
      <c r="J637" s="105">
        <v>20686</v>
      </c>
      <c r="K637" s="105">
        <v>89635</v>
      </c>
      <c r="L637" s="105">
        <v>20686</v>
      </c>
      <c r="M637" s="105">
        <v>4095</v>
      </c>
    </row>
    <row r="638" spans="1:13" x14ac:dyDescent="0.15">
      <c r="A638" s="115" t="s">
        <v>1479</v>
      </c>
      <c r="B638" t="s">
        <v>1378</v>
      </c>
      <c r="C638" t="s">
        <v>1480</v>
      </c>
      <c r="D638" s="104">
        <v>12427</v>
      </c>
      <c r="E638" s="104">
        <v>113159</v>
      </c>
      <c r="F638" s="104">
        <v>25125</v>
      </c>
      <c r="G638" s="104">
        <v>113159</v>
      </c>
      <c r="H638" s="104">
        <v>25125</v>
      </c>
      <c r="I638" s="104">
        <v>0</v>
      </c>
      <c r="J638" s="104">
        <v>0</v>
      </c>
      <c r="K638" s="104">
        <v>0</v>
      </c>
      <c r="L638" s="104">
        <v>0</v>
      </c>
      <c r="M638" s="104">
        <v>5185</v>
      </c>
    </row>
    <row r="639" spans="1:13" x14ac:dyDescent="0.15">
      <c r="A639" s="115" t="s">
        <v>1481</v>
      </c>
      <c r="B639" t="s">
        <v>1378</v>
      </c>
      <c r="C639" t="s">
        <v>1482</v>
      </c>
      <c r="D639" s="105">
        <v>12441</v>
      </c>
      <c r="E639" s="105">
        <v>143755</v>
      </c>
      <c r="F639" s="105">
        <v>32350</v>
      </c>
      <c r="G639" s="105">
        <v>51518</v>
      </c>
      <c r="H639" s="105">
        <v>32350</v>
      </c>
      <c r="I639" s="105">
        <v>92237</v>
      </c>
      <c r="J639" s="105">
        <v>0</v>
      </c>
      <c r="K639" s="105">
        <v>66790</v>
      </c>
      <c r="L639" s="105">
        <v>0</v>
      </c>
      <c r="M639" s="105">
        <v>6601</v>
      </c>
    </row>
    <row r="640" spans="1:13" x14ac:dyDescent="0.15">
      <c r="A640" s="115" t="s">
        <v>1483</v>
      </c>
      <c r="B640" t="s">
        <v>1378</v>
      </c>
      <c r="C640" t="s">
        <v>1484</v>
      </c>
      <c r="D640" s="104">
        <v>12443</v>
      </c>
      <c r="E640" s="104">
        <v>115750</v>
      </c>
      <c r="F640" s="104">
        <v>25916</v>
      </c>
      <c r="G640" s="104">
        <v>115750</v>
      </c>
      <c r="H640" s="104">
        <v>25916</v>
      </c>
      <c r="I640" s="104">
        <v>0</v>
      </c>
      <c r="J640" s="104">
        <v>0</v>
      </c>
      <c r="K640" s="104">
        <v>0</v>
      </c>
      <c r="L640" s="104">
        <v>0</v>
      </c>
      <c r="M640" s="104">
        <v>5221</v>
      </c>
    </row>
    <row r="641" spans="1:13" x14ac:dyDescent="0.15">
      <c r="A641" s="115" t="s">
        <v>1485</v>
      </c>
      <c r="B641" t="s">
        <v>1378</v>
      </c>
      <c r="C641" t="s">
        <v>1486</v>
      </c>
      <c r="D641" s="105">
        <v>12463</v>
      </c>
      <c r="E641" s="105">
        <v>141729</v>
      </c>
      <c r="F641" s="105">
        <v>26858</v>
      </c>
      <c r="G641" s="105">
        <v>0</v>
      </c>
      <c r="H641" s="105">
        <v>0</v>
      </c>
      <c r="I641" s="105">
        <v>141729</v>
      </c>
      <c r="J641" s="105">
        <v>26858</v>
      </c>
      <c r="K641" s="105">
        <v>141729</v>
      </c>
      <c r="L641" s="105">
        <v>26858</v>
      </c>
      <c r="M641" s="105">
        <v>6244</v>
      </c>
    </row>
    <row r="642" spans="1:13" x14ac:dyDescent="0.15">
      <c r="A642" s="115" t="s">
        <v>1487</v>
      </c>
      <c r="B642" t="s">
        <v>1488</v>
      </c>
      <c r="C642">
        <v>0</v>
      </c>
      <c r="D642" s="104">
        <v>13000</v>
      </c>
      <c r="E642" s="104">
        <v>33311824</v>
      </c>
      <c r="F642" s="104">
        <v>0</v>
      </c>
      <c r="G642" s="104">
        <v>33311824</v>
      </c>
      <c r="H642" s="104">
        <v>0</v>
      </c>
      <c r="I642" s="104">
        <v>0</v>
      </c>
      <c r="J642" s="104">
        <v>0</v>
      </c>
      <c r="K642" s="104">
        <v>0</v>
      </c>
      <c r="L642" s="104">
        <v>0</v>
      </c>
      <c r="M642" s="104">
        <v>2674739</v>
      </c>
    </row>
    <row r="643" spans="1:13" x14ac:dyDescent="0.15">
      <c r="A643" s="115" t="s">
        <v>1489</v>
      </c>
      <c r="B643" t="s">
        <v>1488</v>
      </c>
      <c r="C643" t="s">
        <v>1490</v>
      </c>
      <c r="D643" s="105">
        <v>13101</v>
      </c>
      <c r="E643" s="105">
        <v>411338</v>
      </c>
      <c r="F643" s="105">
        <v>148039</v>
      </c>
      <c r="G643" s="105">
        <v>411338</v>
      </c>
      <c r="H643" s="105">
        <v>148039</v>
      </c>
      <c r="I643" s="105">
        <v>0</v>
      </c>
      <c r="J643" s="105">
        <v>0</v>
      </c>
      <c r="K643" s="105">
        <v>0</v>
      </c>
      <c r="L643" s="105">
        <v>0</v>
      </c>
      <c r="M643" s="105">
        <v>20296</v>
      </c>
    </row>
    <row r="644" spans="1:13" x14ac:dyDescent="0.15">
      <c r="A644" s="115" t="s">
        <v>1491</v>
      </c>
      <c r="B644" t="s">
        <v>1488</v>
      </c>
      <c r="C644" t="s">
        <v>1492</v>
      </c>
      <c r="D644" s="104">
        <v>13102</v>
      </c>
      <c r="E644" s="104">
        <v>880864</v>
      </c>
      <c r="F644" s="104">
        <v>366565</v>
      </c>
      <c r="G644" s="104">
        <v>880864</v>
      </c>
      <c r="H644" s="104">
        <v>366565</v>
      </c>
      <c r="I644" s="104">
        <v>0</v>
      </c>
      <c r="J644" s="104">
        <v>0</v>
      </c>
      <c r="K644" s="104">
        <v>0</v>
      </c>
      <c r="L644" s="104">
        <v>0</v>
      </c>
      <c r="M644" s="104">
        <v>39619</v>
      </c>
    </row>
    <row r="645" spans="1:13" x14ac:dyDescent="0.15">
      <c r="A645" s="115" t="s">
        <v>1493</v>
      </c>
      <c r="B645" t="s">
        <v>1488</v>
      </c>
      <c r="C645" t="s">
        <v>1494</v>
      </c>
      <c r="D645" s="105">
        <v>13103</v>
      </c>
      <c r="E645" s="105">
        <v>1234881</v>
      </c>
      <c r="F645" s="105">
        <v>590236</v>
      </c>
      <c r="G645" s="105">
        <v>1234881</v>
      </c>
      <c r="H645" s="105">
        <v>590236</v>
      </c>
      <c r="I645" s="105">
        <v>0</v>
      </c>
      <c r="J645" s="105">
        <v>0</v>
      </c>
      <c r="K645" s="105">
        <v>0</v>
      </c>
      <c r="L645" s="105">
        <v>0</v>
      </c>
      <c r="M645" s="105">
        <v>49768</v>
      </c>
    </row>
    <row r="646" spans="1:13" x14ac:dyDescent="0.15">
      <c r="A646" s="115" t="s">
        <v>1495</v>
      </c>
      <c r="B646" t="s">
        <v>1488</v>
      </c>
      <c r="C646" t="s">
        <v>1496</v>
      </c>
      <c r="D646" s="104">
        <v>13104</v>
      </c>
      <c r="E646" s="104">
        <v>1393036</v>
      </c>
      <c r="F646" s="104">
        <v>621076</v>
      </c>
      <c r="G646" s="104">
        <v>1393036</v>
      </c>
      <c r="H646" s="104">
        <v>621076</v>
      </c>
      <c r="I646" s="104">
        <v>0</v>
      </c>
      <c r="J646" s="104">
        <v>0</v>
      </c>
      <c r="K646" s="104">
        <v>0</v>
      </c>
      <c r="L646" s="104">
        <v>0</v>
      </c>
      <c r="M646" s="104">
        <v>59504</v>
      </c>
    </row>
    <row r="647" spans="1:13" x14ac:dyDescent="0.15">
      <c r="A647" s="115" t="s">
        <v>1497</v>
      </c>
      <c r="B647" t="s">
        <v>1488</v>
      </c>
      <c r="C647" t="s">
        <v>1498</v>
      </c>
      <c r="D647" s="105">
        <v>13105</v>
      </c>
      <c r="E647" s="105">
        <v>1085895</v>
      </c>
      <c r="F647" s="105">
        <v>537258</v>
      </c>
      <c r="G647" s="105">
        <v>1085895</v>
      </c>
      <c r="H647" s="105">
        <v>537258</v>
      </c>
      <c r="I647" s="105">
        <v>0</v>
      </c>
      <c r="J647" s="105">
        <v>0</v>
      </c>
      <c r="K647" s="105">
        <v>0</v>
      </c>
      <c r="L647" s="105">
        <v>0</v>
      </c>
      <c r="M647" s="105">
        <v>42328</v>
      </c>
    </row>
    <row r="648" spans="1:13" x14ac:dyDescent="0.15">
      <c r="A648" s="115" t="s">
        <v>1499</v>
      </c>
      <c r="B648" t="s">
        <v>1488</v>
      </c>
      <c r="C648" t="s">
        <v>1500</v>
      </c>
      <c r="D648" s="104">
        <v>13106</v>
      </c>
      <c r="E648" s="104">
        <v>891523</v>
      </c>
      <c r="F648" s="104">
        <v>387161</v>
      </c>
      <c r="G648" s="104">
        <v>891523</v>
      </c>
      <c r="H648" s="104">
        <v>387161</v>
      </c>
      <c r="I648" s="104">
        <v>0</v>
      </c>
      <c r="J648" s="104">
        <v>0</v>
      </c>
      <c r="K648" s="104">
        <v>0</v>
      </c>
      <c r="L648" s="104">
        <v>0</v>
      </c>
      <c r="M648" s="104">
        <v>38889</v>
      </c>
    </row>
    <row r="649" spans="1:13" x14ac:dyDescent="0.15">
      <c r="A649" s="115" t="s">
        <v>1501</v>
      </c>
      <c r="B649" t="s">
        <v>1488</v>
      </c>
      <c r="C649" t="s">
        <v>1502</v>
      </c>
      <c r="D649" s="105">
        <v>13107</v>
      </c>
      <c r="E649" s="105">
        <v>1190723</v>
      </c>
      <c r="F649" s="105">
        <v>537637</v>
      </c>
      <c r="G649" s="105">
        <v>1190723</v>
      </c>
      <c r="H649" s="105">
        <v>537637</v>
      </c>
      <c r="I649" s="105">
        <v>0</v>
      </c>
      <c r="J649" s="105">
        <v>0</v>
      </c>
      <c r="K649" s="105">
        <v>0</v>
      </c>
      <c r="L649" s="105">
        <v>0</v>
      </c>
      <c r="M649" s="105">
        <v>50353</v>
      </c>
    </row>
    <row r="650" spans="1:13" x14ac:dyDescent="0.15">
      <c r="A650" s="115" t="s">
        <v>1503</v>
      </c>
      <c r="B650" t="s">
        <v>1488</v>
      </c>
      <c r="C650" t="s">
        <v>1504</v>
      </c>
      <c r="D650" s="104">
        <v>13108</v>
      </c>
      <c r="E650" s="104">
        <v>2334875</v>
      </c>
      <c r="F650" s="104">
        <v>1182701</v>
      </c>
      <c r="G650" s="104">
        <v>2334875</v>
      </c>
      <c r="H650" s="104">
        <v>1182701</v>
      </c>
      <c r="I650" s="104">
        <v>0</v>
      </c>
      <c r="J650" s="104">
        <v>0</v>
      </c>
      <c r="K650" s="104">
        <v>0</v>
      </c>
      <c r="L650" s="104">
        <v>0</v>
      </c>
      <c r="M650" s="104">
        <v>88773</v>
      </c>
    </row>
    <row r="651" spans="1:13" x14ac:dyDescent="0.15">
      <c r="A651" s="115" t="s">
        <v>1505</v>
      </c>
      <c r="B651" t="s">
        <v>1488</v>
      </c>
      <c r="C651" t="s">
        <v>1506</v>
      </c>
      <c r="D651" s="105">
        <v>13109</v>
      </c>
      <c r="E651" s="105">
        <v>1822769</v>
      </c>
      <c r="F651" s="105">
        <v>901445</v>
      </c>
      <c r="G651" s="105">
        <v>1822769</v>
      </c>
      <c r="H651" s="105">
        <v>901445</v>
      </c>
      <c r="I651" s="105">
        <v>0</v>
      </c>
      <c r="J651" s="105">
        <v>0</v>
      </c>
      <c r="K651" s="105">
        <v>0</v>
      </c>
      <c r="L651" s="105">
        <v>0</v>
      </c>
      <c r="M651" s="105">
        <v>71082</v>
      </c>
    </row>
    <row r="652" spans="1:13" x14ac:dyDescent="0.15">
      <c r="A652" s="115" t="s">
        <v>1507</v>
      </c>
      <c r="B652" t="s">
        <v>1488</v>
      </c>
      <c r="C652" t="s">
        <v>1508</v>
      </c>
      <c r="D652" s="104">
        <v>13110</v>
      </c>
      <c r="E652" s="104">
        <v>1191288</v>
      </c>
      <c r="F652" s="104">
        <v>600029</v>
      </c>
      <c r="G652" s="104">
        <v>1191288</v>
      </c>
      <c r="H652" s="104">
        <v>600029</v>
      </c>
      <c r="I652" s="104">
        <v>0</v>
      </c>
      <c r="J652" s="104">
        <v>0</v>
      </c>
      <c r="K652" s="104">
        <v>0</v>
      </c>
      <c r="L652" s="104">
        <v>0</v>
      </c>
      <c r="M652" s="104">
        <v>45564</v>
      </c>
    </row>
    <row r="653" spans="1:13" x14ac:dyDescent="0.15">
      <c r="A653" s="115" t="s">
        <v>1509</v>
      </c>
      <c r="B653" t="s">
        <v>1488</v>
      </c>
      <c r="C653" t="s">
        <v>1510</v>
      </c>
      <c r="D653" s="105">
        <v>13111</v>
      </c>
      <c r="E653" s="105">
        <v>3054106</v>
      </c>
      <c r="F653" s="105">
        <v>1573322</v>
      </c>
      <c r="G653" s="105">
        <v>3054106</v>
      </c>
      <c r="H653" s="105">
        <v>1573322</v>
      </c>
      <c r="I653" s="105">
        <v>0</v>
      </c>
      <c r="J653" s="105">
        <v>0</v>
      </c>
      <c r="K653" s="105">
        <v>0</v>
      </c>
      <c r="L653" s="105">
        <v>0</v>
      </c>
      <c r="M653" s="105">
        <v>114011</v>
      </c>
    </row>
    <row r="654" spans="1:13" x14ac:dyDescent="0.15">
      <c r="A654" s="115" t="s">
        <v>1511</v>
      </c>
      <c r="B654" t="s">
        <v>1488</v>
      </c>
      <c r="C654" t="s">
        <v>1512</v>
      </c>
      <c r="D654" s="104">
        <v>13112</v>
      </c>
      <c r="E654" s="104">
        <v>3805840</v>
      </c>
      <c r="F654" s="104">
        <v>2044657</v>
      </c>
      <c r="G654" s="104">
        <v>3805840</v>
      </c>
      <c r="H654" s="104">
        <v>2044657</v>
      </c>
      <c r="I654" s="104">
        <v>0</v>
      </c>
      <c r="J654" s="104">
        <v>0</v>
      </c>
      <c r="K654" s="104">
        <v>0</v>
      </c>
      <c r="L654" s="104">
        <v>0</v>
      </c>
      <c r="M654" s="104">
        <v>135694</v>
      </c>
    </row>
    <row r="655" spans="1:13" x14ac:dyDescent="0.15">
      <c r="A655" s="115" t="s">
        <v>1513</v>
      </c>
      <c r="B655" t="s">
        <v>1488</v>
      </c>
      <c r="C655" t="s">
        <v>1514</v>
      </c>
      <c r="D655" s="105">
        <v>13113</v>
      </c>
      <c r="E655" s="105">
        <v>1006449</v>
      </c>
      <c r="F655" s="105">
        <v>478189</v>
      </c>
      <c r="G655" s="105">
        <v>1006449</v>
      </c>
      <c r="H655" s="105">
        <v>478189</v>
      </c>
      <c r="I655" s="105">
        <v>0</v>
      </c>
      <c r="J655" s="105">
        <v>0</v>
      </c>
      <c r="K655" s="105">
        <v>0</v>
      </c>
      <c r="L655" s="105">
        <v>0</v>
      </c>
      <c r="M655" s="105">
        <v>40729</v>
      </c>
    </row>
    <row r="656" spans="1:13" x14ac:dyDescent="0.15">
      <c r="A656" s="115" t="s">
        <v>1515</v>
      </c>
      <c r="B656" t="s">
        <v>1488</v>
      </c>
      <c r="C656" t="s">
        <v>1516</v>
      </c>
      <c r="D656" s="104">
        <v>13114</v>
      </c>
      <c r="E656" s="104">
        <v>1370146</v>
      </c>
      <c r="F656" s="104">
        <v>639381</v>
      </c>
      <c r="G656" s="104">
        <v>1370146</v>
      </c>
      <c r="H656" s="104">
        <v>639381</v>
      </c>
      <c r="I656" s="104">
        <v>0</v>
      </c>
      <c r="J656" s="104">
        <v>0</v>
      </c>
      <c r="K656" s="104">
        <v>0</v>
      </c>
      <c r="L656" s="104">
        <v>0</v>
      </c>
      <c r="M656" s="104">
        <v>56240</v>
      </c>
    </row>
    <row r="657" spans="1:13" x14ac:dyDescent="0.15">
      <c r="A657" s="115" t="s">
        <v>1517</v>
      </c>
      <c r="B657" t="s">
        <v>1488</v>
      </c>
      <c r="C657" t="s">
        <v>1518</v>
      </c>
      <c r="D657" s="105">
        <v>13115</v>
      </c>
      <c r="E657" s="105">
        <v>2336472</v>
      </c>
      <c r="F657" s="105">
        <v>1229655</v>
      </c>
      <c r="G657" s="105">
        <v>2336472</v>
      </c>
      <c r="H657" s="105">
        <v>1229655</v>
      </c>
      <c r="I657" s="105">
        <v>0</v>
      </c>
      <c r="J657" s="105">
        <v>0</v>
      </c>
      <c r="K657" s="105">
        <v>0</v>
      </c>
      <c r="L657" s="105">
        <v>0</v>
      </c>
      <c r="M657" s="105">
        <v>85241</v>
      </c>
    </row>
    <row r="658" spans="1:13" x14ac:dyDescent="0.15">
      <c r="A658" s="115" t="s">
        <v>1519</v>
      </c>
      <c r="B658" t="s">
        <v>1488</v>
      </c>
      <c r="C658" t="s">
        <v>1520</v>
      </c>
      <c r="D658" s="104">
        <v>13116</v>
      </c>
      <c r="E658" s="104">
        <v>1200984</v>
      </c>
      <c r="F658" s="104">
        <v>552237</v>
      </c>
      <c r="G658" s="104">
        <v>1200984</v>
      </c>
      <c r="H658" s="104">
        <v>552237</v>
      </c>
      <c r="I658" s="104">
        <v>0</v>
      </c>
      <c r="J658" s="104">
        <v>0</v>
      </c>
      <c r="K658" s="104">
        <v>0</v>
      </c>
      <c r="L658" s="104">
        <v>0</v>
      </c>
      <c r="M658" s="104">
        <v>49989</v>
      </c>
    </row>
    <row r="659" spans="1:13" x14ac:dyDescent="0.15">
      <c r="A659" s="115" t="s">
        <v>1521</v>
      </c>
      <c r="B659" t="s">
        <v>1488</v>
      </c>
      <c r="C659" t="s">
        <v>1522</v>
      </c>
      <c r="D659" s="105">
        <v>13117</v>
      </c>
      <c r="E659" s="105">
        <v>1615801</v>
      </c>
      <c r="F659" s="105">
        <v>770551</v>
      </c>
      <c r="G659" s="105">
        <v>1615801</v>
      </c>
      <c r="H659" s="105">
        <v>770551</v>
      </c>
      <c r="I659" s="105">
        <v>0</v>
      </c>
      <c r="J659" s="105">
        <v>0</v>
      </c>
      <c r="K659" s="105">
        <v>0</v>
      </c>
      <c r="L659" s="105">
        <v>0</v>
      </c>
      <c r="M659" s="105">
        <v>65233</v>
      </c>
    </row>
    <row r="660" spans="1:13" x14ac:dyDescent="0.15">
      <c r="A660" s="115" t="s">
        <v>1523</v>
      </c>
      <c r="B660" t="s">
        <v>1488</v>
      </c>
      <c r="C660" t="s">
        <v>1524</v>
      </c>
      <c r="D660" s="104">
        <v>13118</v>
      </c>
      <c r="E660" s="104">
        <v>1043796</v>
      </c>
      <c r="F660" s="104">
        <v>467335</v>
      </c>
      <c r="G660" s="104">
        <v>1043796</v>
      </c>
      <c r="H660" s="104">
        <v>467335</v>
      </c>
      <c r="I660" s="104">
        <v>0</v>
      </c>
      <c r="J660" s="104">
        <v>0</v>
      </c>
      <c r="K660" s="104">
        <v>0</v>
      </c>
      <c r="L660" s="104">
        <v>0</v>
      </c>
      <c r="M660" s="104">
        <v>44425</v>
      </c>
    </row>
    <row r="661" spans="1:13" x14ac:dyDescent="0.15">
      <c r="A661" s="115" t="s">
        <v>1525</v>
      </c>
      <c r="B661" t="s">
        <v>1488</v>
      </c>
      <c r="C661" t="s">
        <v>1526</v>
      </c>
      <c r="D661" s="105">
        <v>13119</v>
      </c>
      <c r="E661" s="105">
        <v>2469751</v>
      </c>
      <c r="F661" s="105">
        <v>1235196</v>
      </c>
      <c r="G661" s="105">
        <v>2469751</v>
      </c>
      <c r="H661" s="105">
        <v>1235196</v>
      </c>
      <c r="I661" s="105">
        <v>0</v>
      </c>
      <c r="J661" s="105">
        <v>0</v>
      </c>
      <c r="K661" s="105">
        <v>0</v>
      </c>
      <c r="L661" s="105">
        <v>0</v>
      </c>
      <c r="M661" s="105">
        <v>95043</v>
      </c>
    </row>
    <row r="662" spans="1:13" x14ac:dyDescent="0.15">
      <c r="A662" s="115" t="s">
        <v>1527</v>
      </c>
      <c r="B662" t="s">
        <v>1488</v>
      </c>
      <c r="C662" t="s">
        <v>1528</v>
      </c>
      <c r="D662" s="104">
        <v>13120</v>
      </c>
      <c r="E662" s="104">
        <v>3237624</v>
      </c>
      <c r="F662" s="104">
        <v>1686197</v>
      </c>
      <c r="G662" s="104">
        <v>3150377</v>
      </c>
      <c r="H662" s="104">
        <v>1686197</v>
      </c>
      <c r="I662" s="104">
        <v>87247</v>
      </c>
      <c r="J662" s="104">
        <v>0</v>
      </c>
      <c r="K662" s="104">
        <v>87247</v>
      </c>
      <c r="L662" s="104">
        <v>0</v>
      </c>
      <c r="M662" s="104">
        <v>119609</v>
      </c>
    </row>
    <row r="663" spans="1:13" x14ac:dyDescent="0.15">
      <c r="A663" s="115" t="s">
        <v>1529</v>
      </c>
      <c r="B663" t="s">
        <v>1488</v>
      </c>
      <c r="C663" t="s">
        <v>1530</v>
      </c>
      <c r="D663" s="105">
        <v>13121</v>
      </c>
      <c r="E663" s="105">
        <v>3040779</v>
      </c>
      <c r="F663" s="105">
        <v>1537779</v>
      </c>
      <c r="G663" s="105">
        <v>3040779</v>
      </c>
      <c r="H663" s="105">
        <v>1537779</v>
      </c>
      <c r="I663" s="105">
        <v>0</v>
      </c>
      <c r="J663" s="105">
        <v>0</v>
      </c>
      <c r="K663" s="105">
        <v>0</v>
      </c>
      <c r="L663" s="105">
        <v>0</v>
      </c>
      <c r="M663" s="105">
        <v>115672</v>
      </c>
    </row>
    <row r="664" spans="1:13" x14ac:dyDescent="0.15">
      <c r="A664" s="115" t="s">
        <v>1531</v>
      </c>
      <c r="B664" t="s">
        <v>1488</v>
      </c>
      <c r="C664" t="s">
        <v>1532</v>
      </c>
      <c r="D664" s="104">
        <v>13122</v>
      </c>
      <c r="E664" s="104">
        <v>2132233</v>
      </c>
      <c r="F664" s="104">
        <v>1026665</v>
      </c>
      <c r="G664" s="104">
        <v>2132233</v>
      </c>
      <c r="H664" s="104">
        <v>1026665</v>
      </c>
      <c r="I664" s="104">
        <v>0</v>
      </c>
      <c r="J664" s="104">
        <v>0</v>
      </c>
      <c r="K664" s="104">
        <v>0</v>
      </c>
      <c r="L664" s="104">
        <v>0</v>
      </c>
      <c r="M664" s="104">
        <v>85137</v>
      </c>
    </row>
    <row r="665" spans="1:13" x14ac:dyDescent="0.15">
      <c r="A665" s="115" t="s">
        <v>1533</v>
      </c>
      <c r="B665" t="s">
        <v>1488</v>
      </c>
      <c r="C665" t="s">
        <v>1534</v>
      </c>
      <c r="D665" s="105">
        <v>13123</v>
      </c>
      <c r="E665" s="105">
        <v>3083294</v>
      </c>
      <c r="F665" s="105">
        <v>1554821</v>
      </c>
      <c r="G665" s="105">
        <v>3083294</v>
      </c>
      <c r="H665" s="105">
        <v>1554821</v>
      </c>
      <c r="I665" s="105">
        <v>0</v>
      </c>
      <c r="J665" s="105">
        <v>0</v>
      </c>
      <c r="K665" s="105">
        <v>0</v>
      </c>
      <c r="L665" s="105">
        <v>0</v>
      </c>
      <c r="M665" s="105">
        <v>117570</v>
      </c>
    </row>
    <row r="666" spans="1:13" x14ac:dyDescent="0.15">
      <c r="A666" s="115" t="s">
        <v>1535</v>
      </c>
      <c r="B666" t="s">
        <v>1488</v>
      </c>
      <c r="C666" t="s">
        <v>1536</v>
      </c>
      <c r="D666" s="104">
        <v>13201</v>
      </c>
      <c r="E666" s="104">
        <v>3863042</v>
      </c>
      <c r="F666" s="104">
        <v>1741336</v>
      </c>
      <c r="G666" s="104">
        <v>3863042</v>
      </c>
      <c r="H666" s="104">
        <v>1741336</v>
      </c>
      <c r="I666" s="104">
        <v>0</v>
      </c>
      <c r="J666" s="104">
        <v>0</v>
      </c>
      <c r="K666" s="104">
        <v>0</v>
      </c>
      <c r="L666" s="104">
        <v>0</v>
      </c>
      <c r="M666" s="104">
        <v>155116</v>
      </c>
    </row>
    <row r="667" spans="1:13" x14ac:dyDescent="0.15">
      <c r="A667" s="115" t="s">
        <v>1537</v>
      </c>
      <c r="B667" t="s">
        <v>1488</v>
      </c>
      <c r="C667" t="s">
        <v>1538</v>
      </c>
      <c r="D667" s="105">
        <v>13202</v>
      </c>
      <c r="E667" s="105">
        <v>953126</v>
      </c>
      <c r="F667" s="105">
        <v>476865</v>
      </c>
      <c r="G667" s="105">
        <v>911133</v>
      </c>
      <c r="H667" s="105">
        <v>476865</v>
      </c>
      <c r="I667" s="105">
        <v>41993</v>
      </c>
      <c r="J667" s="105">
        <v>0</v>
      </c>
      <c r="K667" s="105">
        <v>41993</v>
      </c>
      <c r="L667" s="105">
        <v>0</v>
      </c>
      <c r="M667" s="105">
        <v>37133</v>
      </c>
    </row>
    <row r="668" spans="1:13" x14ac:dyDescent="0.15">
      <c r="A668" s="115" t="s">
        <v>1539</v>
      </c>
      <c r="B668" t="s">
        <v>1488</v>
      </c>
      <c r="C668" t="s">
        <v>1540</v>
      </c>
      <c r="D668" s="104">
        <v>13203</v>
      </c>
      <c r="E668" s="104">
        <v>715161</v>
      </c>
      <c r="F668" s="104">
        <v>346775</v>
      </c>
      <c r="G668" s="104">
        <v>715161</v>
      </c>
      <c r="H668" s="104">
        <v>346775</v>
      </c>
      <c r="I668" s="104">
        <v>0</v>
      </c>
      <c r="J668" s="104">
        <v>0</v>
      </c>
      <c r="K668" s="104">
        <v>0</v>
      </c>
      <c r="L668" s="104">
        <v>0</v>
      </c>
      <c r="M668" s="104">
        <v>28035</v>
      </c>
    </row>
    <row r="669" spans="1:13" x14ac:dyDescent="0.15">
      <c r="A669" s="115" t="s">
        <v>1541</v>
      </c>
      <c r="B669" t="s">
        <v>1488</v>
      </c>
      <c r="C669" t="s">
        <v>1542</v>
      </c>
      <c r="D669" s="105">
        <v>13204</v>
      </c>
      <c r="E669" s="105">
        <v>1029147</v>
      </c>
      <c r="F669" s="105">
        <v>518183</v>
      </c>
      <c r="G669" s="105">
        <v>962325</v>
      </c>
      <c r="H669" s="105">
        <v>518183</v>
      </c>
      <c r="I669" s="105">
        <v>66822</v>
      </c>
      <c r="J669" s="105">
        <v>0</v>
      </c>
      <c r="K669" s="105">
        <v>66822</v>
      </c>
      <c r="L669" s="105">
        <v>0</v>
      </c>
      <c r="M669" s="105">
        <v>39836</v>
      </c>
    </row>
    <row r="670" spans="1:13" x14ac:dyDescent="0.15">
      <c r="A670" s="115" t="s">
        <v>1543</v>
      </c>
      <c r="B670" t="s">
        <v>1488</v>
      </c>
      <c r="C670" t="s">
        <v>1544</v>
      </c>
      <c r="D670" s="104">
        <v>13205</v>
      </c>
      <c r="E670" s="104">
        <v>1046112</v>
      </c>
      <c r="F670" s="104">
        <v>423202</v>
      </c>
      <c r="G670" s="104">
        <v>958020</v>
      </c>
      <c r="H670" s="104">
        <v>423202</v>
      </c>
      <c r="I670" s="104">
        <v>88092</v>
      </c>
      <c r="J670" s="104">
        <v>0</v>
      </c>
      <c r="K670" s="104">
        <v>88092</v>
      </c>
      <c r="L670" s="104">
        <v>0</v>
      </c>
      <c r="M670" s="104">
        <v>43183</v>
      </c>
    </row>
    <row r="671" spans="1:13" x14ac:dyDescent="0.15">
      <c r="A671" s="115" t="s">
        <v>1545</v>
      </c>
      <c r="B671" t="s">
        <v>1488</v>
      </c>
      <c r="C671" t="s">
        <v>1546</v>
      </c>
      <c r="D671" s="105">
        <v>13206</v>
      </c>
      <c r="E671" s="105">
        <v>1346743</v>
      </c>
      <c r="F671" s="105">
        <v>699212</v>
      </c>
      <c r="G671" s="105">
        <v>1346743</v>
      </c>
      <c r="H671" s="105">
        <v>699212</v>
      </c>
      <c r="I671" s="105">
        <v>0</v>
      </c>
      <c r="J671" s="105">
        <v>0</v>
      </c>
      <c r="K671" s="105">
        <v>0</v>
      </c>
      <c r="L671" s="105">
        <v>0</v>
      </c>
      <c r="M671" s="105">
        <v>51532</v>
      </c>
    </row>
    <row r="672" spans="1:13" x14ac:dyDescent="0.15">
      <c r="A672" s="115" t="s">
        <v>1547</v>
      </c>
      <c r="B672" t="s">
        <v>1488</v>
      </c>
      <c r="C672" t="s">
        <v>1548</v>
      </c>
      <c r="D672" s="104">
        <v>13207</v>
      </c>
      <c r="E672" s="104">
        <v>740438</v>
      </c>
      <c r="F672" s="104">
        <v>340680</v>
      </c>
      <c r="G672" s="104">
        <v>237000</v>
      </c>
      <c r="H672" s="104">
        <v>90000</v>
      </c>
      <c r="I672" s="104">
        <v>503438</v>
      </c>
      <c r="J672" s="104">
        <v>250680</v>
      </c>
      <c r="K672" s="104">
        <v>503438</v>
      </c>
      <c r="L672" s="104">
        <v>131000</v>
      </c>
      <c r="M672" s="104">
        <v>29738</v>
      </c>
    </row>
    <row r="673" spans="1:13" x14ac:dyDescent="0.15">
      <c r="A673" s="115" t="s">
        <v>1549</v>
      </c>
      <c r="B673" t="s">
        <v>1488</v>
      </c>
      <c r="C673" t="s">
        <v>1550</v>
      </c>
      <c r="D673" s="105">
        <v>13208</v>
      </c>
      <c r="E673" s="105">
        <v>1239932</v>
      </c>
      <c r="F673" s="105">
        <v>644936</v>
      </c>
      <c r="G673" s="105">
        <v>1239932</v>
      </c>
      <c r="H673" s="105">
        <v>644936</v>
      </c>
      <c r="I673" s="105">
        <v>0</v>
      </c>
      <c r="J673" s="105">
        <v>0</v>
      </c>
      <c r="K673" s="105">
        <v>0</v>
      </c>
      <c r="L673" s="105">
        <v>0</v>
      </c>
      <c r="M673" s="105">
        <v>47555</v>
      </c>
    </row>
    <row r="674" spans="1:13" x14ac:dyDescent="0.15">
      <c r="A674" s="115" t="s">
        <v>1551</v>
      </c>
      <c r="B674" t="s">
        <v>1488</v>
      </c>
      <c r="C674" t="s">
        <v>1552</v>
      </c>
      <c r="D674" s="104">
        <v>13209</v>
      </c>
      <c r="E674" s="104">
        <v>2958691</v>
      </c>
      <c r="F674" s="104">
        <v>1346473</v>
      </c>
      <c r="G674" s="104">
        <v>2958691</v>
      </c>
      <c r="H674" s="104">
        <v>1346473</v>
      </c>
      <c r="I674" s="104">
        <v>0</v>
      </c>
      <c r="J674" s="104">
        <v>0</v>
      </c>
      <c r="K674" s="104">
        <v>0</v>
      </c>
      <c r="L674" s="104">
        <v>0</v>
      </c>
      <c r="M674" s="104">
        <v>118133</v>
      </c>
    </row>
    <row r="675" spans="1:13" x14ac:dyDescent="0.15">
      <c r="A675" s="115" t="s">
        <v>1553</v>
      </c>
      <c r="B675" t="s">
        <v>1488</v>
      </c>
      <c r="C675" t="s">
        <v>1554</v>
      </c>
      <c r="D675" s="105">
        <v>13210</v>
      </c>
      <c r="E675" s="105">
        <v>774911</v>
      </c>
      <c r="F675" s="105">
        <v>359770</v>
      </c>
      <c r="G675" s="105">
        <v>774911</v>
      </c>
      <c r="H675" s="105">
        <v>359770</v>
      </c>
      <c r="I675" s="105">
        <v>0</v>
      </c>
      <c r="J675" s="105">
        <v>0</v>
      </c>
      <c r="K675" s="105">
        <v>0</v>
      </c>
      <c r="L675" s="105">
        <v>0</v>
      </c>
      <c r="M675" s="105">
        <v>30797</v>
      </c>
    </row>
    <row r="676" spans="1:13" x14ac:dyDescent="0.15">
      <c r="A676" s="115" t="s">
        <v>1555</v>
      </c>
      <c r="B676" t="s">
        <v>1488</v>
      </c>
      <c r="C676" t="s">
        <v>1556</v>
      </c>
      <c r="D676" s="104">
        <v>13211</v>
      </c>
      <c r="E676" s="104">
        <v>1312060</v>
      </c>
      <c r="F676" s="104">
        <v>607475</v>
      </c>
      <c r="G676" s="104">
        <v>1312060</v>
      </c>
      <c r="H676" s="104">
        <v>607475</v>
      </c>
      <c r="I676" s="104">
        <v>0</v>
      </c>
      <c r="J676" s="104">
        <v>0</v>
      </c>
      <c r="K676" s="104">
        <v>0</v>
      </c>
      <c r="L676" s="104">
        <v>0</v>
      </c>
      <c r="M676" s="104">
        <v>51979</v>
      </c>
    </row>
    <row r="677" spans="1:13" x14ac:dyDescent="0.15">
      <c r="A677" s="115" t="s">
        <v>1557</v>
      </c>
      <c r="B677" t="s">
        <v>1488</v>
      </c>
      <c r="C677" t="s">
        <v>1558</v>
      </c>
      <c r="D677" s="105">
        <v>13212</v>
      </c>
      <c r="E677" s="105">
        <v>1267898</v>
      </c>
      <c r="F677" s="105">
        <v>576932</v>
      </c>
      <c r="G677" s="105">
        <v>833656</v>
      </c>
      <c r="H677" s="105">
        <v>576932</v>
      </c>
      <c r="I677" s="105">
        <v>434242</v>
      </c>
      <c r="J677" s="105">
        <v>0</v>
      </c>
      <c r="K677" s="105">
        <v>0</v>
      </c>
      <c r="L677" s="105">
        <v>0</v>
      </c>
      <c r="M677" s="105">
        <v>50825</v>
      </c>
    </row>
    <row r="678" spans="1:13" x14ac:dyDescent="0.15">
      <c r="A678" s="115" t="s">
        <v>1559</v>
      </c>
      <c r="B678" t="s">
        <v>1488</v>
      </c>
      <c r="C678" t="s">
        <v>1560</v>
      </c>
      <c r="D678" s="104">
        <v>13213</v>
      </c>
      <c r="E678" s="104">
        <v>1187808</v>
      </c>
      <c r="F678" s="104">
        <v>492351</v>
      </c>
      <c r="G678" s="104">
        <v>764458</v>
      </c>
      <c r="H678" s="104">
        <v>492351</v>
      </c>
      <c r="I678" s="104">
        <v>423350</v>
      </c>
      <c r="J678" s="104">
        <v>0</v>
      </c>
      <c r="K678" s="104">
        <v>388660</v>
      </c>
      <c r="L678" s="104">
        <v>0</v>
      </c>
      <c r="M678" s="104">
        <v>48078</v>
      </c>
    </row>
    <row r="679" spans="1:13" x14ac:dyDescent="0.15">
      <c r="A679" s="115" t="s">
        <v>1561</v>
      </c>
      <c r="B679" t="s">
        <v>1488</v>
      </c>
      <c r="C679" t="s">
        <v>1562</v>
      </c>
      <c r="D679" s="105">
        <v>13214</v>
      </c>
      <c r="E679" s="105">
        <v>773729</v>
      </c>
      <c r="F679" s="105">
        <v>366347</v>
      </c>
      <c r="G679" s="105">
        <v>773729</v>
      </c>
      <c r="H679" s="105">
        <v>366347</v>
      </c>
      <c r="I679" s="105">
        <v>0</v>
      </c>
      <c r="J679" s="105">
        <v>0</v>
      </c>
      <c r="K679" s="105">
        <v>0</v>
      </c>
      <c r="L679" s="105">
        <v>0</v>
      </c>
      <c r="M679" s="105">
        <v>30600</v>
      </c>
    </row>
    <row r="680" spans="1:13" x14ac:dyDescent="0.15">
      <c r="A680" s="115" t="s">
        <v>1563</v>
      </c>
      <c r="B680" t="s">
        <v>1488</v>
      </c>
      <c r="C680" t="s">
        <v>1564</v>
      </c>
      <c r="D680" s="104">
        <v>13215</v>
      </c>
      <c r="E680" s="104">
        <v>472393</v>
      </c>
      <c r="F680" s="104">
        <v>203951</v>
      </c>
      <c r="G680" s="104">
        <v>310000</v>
      </c>
      <c r="H680" s="104">
        <v>203951</v>
      </c>
      <c r="I680" s="104">
        <v>162393</v>
      </c>
      <c r="J680" s="104">
        <v>0</v>
      </c>
      <c r="K680" s="104">
        <v>162393</v>
      </c>
      <c r="L680" s="104">
        <v>0</v>
      </c>
      <c r="M680" s="104">
        <v>19147</v>
      </c>
    </row>
    <row r="681" spans="1:13" x14ac:dyDescent="0.15">
      <c r="A681" s="115" t="s">
        <v>1565</v>
      </c>
      <c r="B681" t="s">
        <v>1488</v>
      </c>
      <c r="C681" t="s">
        <v>1566</v>
      </c>
      <c r="D681" s="105">
        <v>13218</v>
      </c>
      <c r="E681" s="105">
        <v>435004</v>
      </c>
      <c r="F681" s="105">
        <v>168786</v>
      </c>
      <c r="G681" s="105">
        <v>165993</v>
      </c>
      <c r="H681" s="105">
        <v>141000</v>
      </c>
      <c r="I681" s="105">
        <v>269011</v>
      </c>
      <c r="J681" s="105">
        <v>27786</v>
      </c>
      <c r="K681" s="105">
        <v>269011</v>
      </c>
      <c r="L681" s="105">
        <v>27786</v>
      </c>
      <c r="M681" s="105">
        <v>18151</v>
      </c>
    </row>
    <row r="682" spans="1:13" x14ac:dyDescent="0.15">
      <c r="A682" s="115" t="s">
        <v>1567</v>
      </c>
      <c r="B682" t="s">
        <v>1488</v>
      </c>
      <c r="C682" t="s">
        <v>1568</v>
      </c>
      <c r="D682" s="104">
        <v>13219</v>
      </c>
      <c r="E682" s="104">
        <v>619820</v>
      </c>
      <c r="F682" s="104">
        <v>255927</v>
      </c>
      <c r="G682" s="104">
        <v>569820</v>
      </c>
      <c r="H682" s="104">
        <v>255927</v>
      </c>
      <c r="I682" s="104">
        <v>50000</v>
      </c>
      <c r="J682" s="104">
        <v>0</v>
      </c>
      <c r="K682" s="104">
        <v>0</v>
      </c>
      <c r="L682" s="104">
        <v>0</v>
      </c>
      <c r="M682" s="104">
        <v>25139</v>
      </c>
    </row>
    <row r="683" spans="1:13" x14ac:dyDescent="0.15">
      <c r="A683" s="115" t="s">
        <v>1569</v>
      </c>
      <c r="B683" t="s">
        <v>1488</v>
      </c>
      <c r="C683" t="s">
        <v>1570</v>
      </c>
      <c r="D683" s="105">
        <v>13220</v>
      </c>
      <c r="E683" s="105">
        <v>665100</v>
      </c>
      <c r="F683" s="105">
        <v>275074</v>
      </c>
      <c r="G683" s="105">
        <v>665100</v>
      </c>
      <c r="H683" s="105">
        <v>275074</v>
      </c>
      <c r="I683" s="105">
        <v>0</v>
      </c>
      <c r="J683" s="105">
        <v>0</v>
      </c>
      <c r="K683" s="105">
        <v>0</v>
      </c>
      <c r="L683" s="105">
        <v>0</v>
      </c>
      <c r="M683" s="105">
        <v>27290</v>
      </c>
    </row>
    <row r="684" spans="1:13" x14ac:dyDescent="0.15">
      <c r="A684" s="115" t="s">
        <v>1571</v>
      </c>
      <c r="B684" t="s">
        <v>1488</v>
      </c>
      <c r="C684" t="s">
        <v>1572</v>
      </c>
      <c r="D684" s="104">
        <v>13221</v>
      </c>
      <c r="E684" s="104">
        <v>634049</v>
      </c>
      <c r="F684" s="104">
        <v>253950</v>
      </c>
      <c r="G684" s="104">
        <v>480000</v>
      </c>
      <c r="H684" s="104">
        <v>253950</v>
      </c>
      <c r="I684" s="104">
        <v>154049</v>
      </c>
      <c r="J684" s="104">
        <v>0</v>
      </c>
      <c r="K684" s="104">
        <v>97978</v>
      </c>
      <c r="L684" s="104">
        <v>0</v>
      </c>
      <c r="M684" s="104">
        <v>26203</v>
      </c>
    </row>
    <row r="685" spans="1:13" x14ac:dyDescent="0.15">
      <c r="A685" s="115" t="s">
        <v>1573</v>
      </c>
      <c r="B685" t="s">
        <v>1488</v>
      </c>
      <c r="C685" t="s">
        <v>1574</v>
      </c>
      <c r="D685" s="105">
        <v>13222</v>
      </c>
      <c r="E685" s="105">
        <v>916490</v>
      </c>
      <c r="F685" s="105">
        <v>385260</v>
      </c>
      <c r="G685" s="105">
        <v>698370</v>
      </c>
      <c r="H685" s="105">
        <v>385260</v>
      </c>
      <c r="I685" s="105">
        <v>218120</v>
      </c>
      <c r="J685" s="105">
        <v>0</v>
      </c>
      <c r="K685" s="105">
        <v>16767</v>
      </c>
      <c r="L685" s="105">
        <v>0</v>
      </c>
      <c r="M685" s="105">
        <v>37472</v>
      </c>
    </row>
    <row r="686" spans="1:13" x14ac:dyDescent="0.15">
      <c r="A686" s="115" t="s">
        <v>1575</v>
      </c>
      <c r="B686" t="s">
        <v>1488</v>
      </c>
      <c r="C686" t="s">
        <v>1576</v>
      </c>
      <c r="D686" s="104">
        <v>13223</v>
      </c>
      <c r="E686" s="104">
        <v>592123</v>
      </c>
      <c r="F686" s="104">
        <v>232966</v>
      </c>
      <c r="G686" s="104">
        <v>318246</v>
      </c>
      <c r="H686" s="104">
        <v>232966</v>
      </c>
      <c r="I686" s="104">
        <v>273877</v>
      </c>
      <c r="J686" s="104">
        <v>0</v>
      </c>
      <c r="K686" s="104">
        <v>273877</v>
      </c>
      <c r="L686" s="104">
        <v>0</v>
      </c>
      <c r="M686" s="104">
        <v>24207</v>
      </c>
    </row>
    <row r="687" spans="1:13" x14ac:dyDescent="0.15">
      <c r="A687" s="115" t="s">
        <v>1577</v>
      </c>
      <c r="B687" t="s">
        <v>1488</v>
      </c>
      <c r="C687" t="s">
        <v>1578</v>
      </c>
      <c r="D687" s="105">
        <v>13224</v>
      </c>
      <c r="E687" s="105">
        <v>819562</v>
      </c>
      <c r="F687" s="105">
        <v>414280</v>
      </c>
      <c r="G687" s="105">
        <v>819562</v>
      </c>
      <c r="H687" s="105">
        <v>414280</v>
      </c>
      <c r="I687" s="105">
        <v>0</v>
      </c>
      <c r="J687" s="105">
        <v>0</v>
      </c>
      <c r="K687" s="105">
        <v>0</v>
      </c>
      <c r="L687" s="105">
        <v>0</v>
      </c>
      <c r="M687" s="105">
        <v>31883</v>
      </c>
    </row>
    <row r="688" spans="1:13" x14ac:dyDescent="0.15">
      <c r="A688" s="115" t="s">
        <v>1579</v>
      </c>
      <c r="B688" t="s">
        <v>1488</v>
      </c>
      <c r="C688" t="s">
        <v>1580</v>
      </c>
      <c r="D688" s="104">
        <v>13225</v>
      </c>
      <c r="E688" s="104">
        <v>629804</v>
      </c>
      <c r="F688" s="104">
        <v>284834</v>
      </c>
      <c r="G688" s="104">
        <v>629804</v>
      </c>
      <c r="H688" s="104">
        <v>284834</v>
      </c>
      <c r="I688" s="104">
        <v>0</v>
      </c>
      <c r="J688" s="104">
        <v>0</v>
      </c>
      <c r="K688" s="104">
        <v>0</v>
      </c>
      <c r="L688" s="104">
        <v>0</v>
      </c>
      <c r="M688" s="104">
        <v>25218</v>
      </c>
    </row>
    <row r="689" spans="1:13" x14ac:dyDescent="0.15">
      <c r="A689" s="115" t="s">
        <v>1581</v>
      </c>
      <c r="B689" t="s">
        <v>1488</v>
      </c>
      <c r="C689" t="s">
        <v>1582</v>
      </c>
      <c r="D689" s="105">
        <v>13227</v>
      </c>
      <c r="E689" s="105">
        <v>375478</v>
      </c>
      <c r="F689" s="105">
        <v>156588</v>
      </c>
      <c r="G689" s="105">
        <v>7833</v>
      </c>
      <c r="H689" s="105">
        <v>0</v>
      </c>
      <c r="I689" s="105">
        <v>367645</v>
      </c>
      <c r="J689" s="105">
        <v>156588</v>
      </c>
      <c r="K689" s="105">
        <v>358701</v>
      </c>
      <c r="L689" s="105">
        <v>58925</v>
      </c>
      <c r="M689" s="105">
        <v>15395</v>
      </c>
    </row>
    <row r="690" spans="1:13" x14ac:dyDescent="0.15">
      <c r="A690" s="115" t="s">
        <v>1583</v>
      </c>
      <c r="B690" t="s">
        <v>1488</v>
      </c>
      <c r="C690" t="s">
        <v>1584</v>
      </c>
      <c r="D690" s="104">
        <v>13228</v>
      </c>
      <c r="E690" s="104">
        <v>674672</v>
      </c>
      <c r="F690" s="104">
        <v>270011</v>
      </c>
      <c r="G690" s="104">
        <v>674672</v>
      </c>
      <c r="H690" s="104">
        <v>270011</v>
      </c>
      <c r="I690" s="104">
        <v>0</v>
      </c>
      <c r="J690" s="104">
        <v>0</v>
      </c>
      <c r="K690" s="104">
        <v>0</v>
      </c>
      <c r="L690" s="104">
        <v>0</v>
      </c>
      <c r="M690" s="104">
        <v>27839</v>
      </c>
    </row>
    <row r="691" spans="1:13" x14ac:dyDescent="0.15">
      <c r="A691" s="115" t="s">
        <v>1585</v>
      </c>
      <c r="B691" t="s">
        <v>1488</v>
      </c>
      <c r="C691" t="s">
        <v>1586</v>
      </c>
      <c r="D691" s="105">
        <v>13229</v>
      </c>
      <c r="E691" s="105">
        <v>1385411</v>
      </c>
      <c r="F691" s="105">
        <v>624993</v>
      </c>
      <c r="G691" s="105">
        <v>1385411</v>
      </c>
      <c r="H691" s="105">
        <v>624993</v>
      </c>
      <c r="I691" s="105">
        <v>0</v>
      </c>
      <c r="J691" s="105">
        <v>0</v>
      </c>
      <c r="K691" s="105">
        <v>0</v>
      </c>
      <c r="L691" s="105">
        <v>0</v>
      </c>
      <c r="M691" s="105">
        <v>55604</v>
      </c>
    </row>
    <row r="692" spans="1:13" x14ac:dyDescent="0.15">
      <c r="A692" s="115" t="s">
        <v>1587</v>
      </c>
      <c r="B692" t="s">
        <v>1488</v>
      </c>
      <c r="C692" t="s">
        <v>1588</v>
      </c>
      <c r="D692" s="104">
        <v>13303</v>
      </c>
      <c r="E692" s="104">
        <v>219634</v>
      </c>
      <c r="F692" s="104">
        <v>89278</v>
      </c>
      <c r="G692" s="104">
        <v>217093</v>
      </c>
      <c r="H692" s="104">
        <v>89278</v>
      </c>
      <c r="I692" s="104">
        <v>2541</v>
      </c>
      <c r="J692" s="104">
        <v>0</v>
      </c>
      <c r="K692" s="104">
        <v>2541</v>
      </c>
      <c r="L692" s="104">
        <v>0</v>
      </c>
      <c r="M692" s="104">
        <v>9054</v>
      </c>
    </row>
    <row r="693" spans="1:13" x14ac:dyDescent="0.15">
      <c r="A693" s="115" t="s">
        <v>1589</v>
      </c>
      <c r="B693" t="s">
        <v>1488</v>
      </c>
      <c r="C693" t="s">
        <v>1590</v>
      </c>
      <c r="D693" s="105">
        <v>13305</v>
      </c>
      <c r="E693" s="105">
        <v>187668</v>
      </c>
      <c r="F693" s="105">
        <v>62732</v>
      </c>
      <c r="G693" s="105">
        <v>19000</v>
      </c>
      <c r="H693" s="105">
        <v>0</v>
      </c>
      <c r="I693" s="105">
        <v>168668</v>
      </c>
      <c r="J693" s="105">
        <v>62732</v>
      </c>
      <c r="K693" s="105">
        <v>168668</v>
      </c>
      <c r="L693" s="105">
        <v>62732</v>
      </c>
      <c r="M693" s="105">
        <v>7922</v>
      </c>
    </row>
    <row r="694" spans="1:13" x14ac:dyDescent="0.15">
      <c r="A694" s="115" t="s">
        <v>1591</v>
      </c>
      <c r="B694" t="s">
        <v>1488</v>
      </c>
      <c r="C694" t="s">
        <v>1592</v>
      </c>
      <c r="D694" s="104">
        <v>13307</v>
      </c>
      <c r="E694" s="104">
        <v>54657</v>
      </c>
      <c r="F694" s="104">
        <v>8664</v>
      </c>
      <c r="G694" s="104">
        <v>27657</v>
      </c>
      <c r="H694" s="104">
        <v>8664</v>
      </c>
      <c r="I694" s="104">
        <v>27000</v>
      </c>
      <c r="J694" s="104">
        <v>0</v>
      </c>
      <c r="K694" s="104">
        <v>27000</v>
      </c>
      <c r="L694" s="104">
        <v>0</v>
      </c>
      <c r="M694" s="104">
        <v>2528</v>
      </c>
    </row>
    <row r="695" spans="1:13" x14ac:dyDescent="0.15">
      <c r="A695" s="115" t="s">
        <v>1593</v>
      </c>
      <c r="B695" t="s">
        <v>1488</v>
      </c>
      <c r="C695" t="s">
        <v>1594</v>
      </c>
      <c r="D695" s="105">
        <v>13308</v>
      </c>
      <c r="E695" s="105">
        <v>90270</v>
      </c>
      <c r="F695" s="105">
        <v>19410</v>
      </c>
      <c r="G695" s="105">
        <v>0</v>
      </c>
      <c r="H695" s="105">
        <v>0</v>
      </c>
      <c r="I695" s="105">
        <v>90270</v>
      </c>
      <c r="J695" s="105">
        <v>19410</v>
      </c>
      <c r="K695" s="105">
        <v>90270</v>
      </c>
      <c r="L695" s="105">
        <v>19410</v>
      </c>
      <c r="M695" s="105">
        <v>4136</v>
      </c>
    </row>
    <row r="696" spans="1:13" x14ac:dyDescent="0.15">
      <c r="A696" s="115" t="s">
        <v>1595</v>
      </c>
      <c r="B696" t="s">
        <v>1488</v>
      </c>
      <c r="C696" t="s">
        <v>1596</v>
      </c>
      <c r="D696" s="104">
        <v>13361</v>
      </c>
      <c r="E696" s="104">
        <v>142610</v>
      </c>
      <c r="F696" s="104">
        <v>26249</v>
      </c>
      <c r="G696" s="104">
        <v>1010</v>
      </c>
      <c r="H696" s="104">
        <v>1010</v>
      </c>
      <c r="I696" s="104">
        <v>141600</v>
      </c>
      <c r="J696" s="104">
        <v>25239</v>
      </c>
      <c r="K696" s="104">
        <v>141600</v>
      </c>
      <c r="L696" s="104">
        <v>25239</v>
      </c>
      <c r="M696" s="104">
        <v>6498</v>
      </c>
    </row>
    <row r="697" spans="1:13" x14ac:dyDescent="0.15">
      <c r="A697" s="115" t="s">
        <v>1597</v>
      </c>
      <c r="B697" t="s">
        <v>1488</v>
      </c>
      <c r="C697" t="s">
        <v>1598</v>
      </c>
      <c r="D697" s="105">
        <v>13362</v>
      </c>
      <c r="E697" s="105">
        <v>19426</v>
      </c>
      <c r="F697" s="105">
        <v>974</v>
      </c>
      <c r="G697" s="105">
        <v>15000</v>
      </c>
      <c r="H697" s="105">
        <v>974</v>
      </c>
      <c r="I697" s="105">
        <v>4426</v>
      </c>
      <c r="J697" s="105">
        <v>0</v>
      </c>
      <c r="K697" s="105">
        <v>4426</v>
      </c>
      <c r="L697" s="105">
        <v>0</v>
      </c>
      <c r="M697" s="105">
        <v>899</v>
      </c>
    </row>
    <row r="698" spans="1:13" x14ac:dyDescent="0.15">
      <c r="A698" s="115" t="s">
        <v>1599</v>
      </c>
      <c r="B698" t="s">
        <v>1488</v>
      </c>
      <c r="C698" t="s">
        <v>1600</v>
      </c>
      <c r="D698" s="104">
        <v>13363</v>
      </c>
      <c r="E698" s="104">
        <v>63045</v>
      </c>
      <c r="F698" s="104">
        <v>9361</v>
      </c>
      <c r="G698" s="104">
        <v>63045</v>
      </c>
      <c r="H698" s="104">
        <v>9361</v>
      </c>
      <c r="I698" s="104">
        <v>0</v>
      </c>
      <c r="J698" s="104">
        <v>0</v>
      </c>
      <c r="K698" s="104">
        <v>0</v>
      </c>
      <c r="L698" s="104">
        <v>0</v>
      </c>
      <c r="M698" s="104">
        <v>2929</v>
      </c>
    </row>
    <row r="699" spans="1:13" x14ac:dyDescent="0.15">
      <c r="A699" s="115" t="s">
        <v>1601</v>
      </c>
      <c r="B699" t="s">
        <v>1488</v>
      </c>
      <c r="C699" t="s">
        <v>1602</v>
      </c>
      <c r="D699" s="105">
        <v>13364</v>
      </c>
      <c r="E699" s="105">
        <v>58275</v>
      </c>
      <c r="F699" s="105">
        <v>7742</v>
      </c>
      <c r="G699" s="105">
        <v>58275</v>
      </c>
      <c r="H699" s="105">
        <v>7742</v>
      </c>
      <c r="I699" s="105">
        <v>0</v>
      </c>
      <c r="J699" s="105">
        <v>0</v>
      </c>
      <c r="K699" s="105">
        <v>0</v>
      </c>
      <c r="L699" s="105">
        <v>0</v>
      </c>
      <c r="M699" s="105">
        <v>2613</v>
      </c>
    </row>
    <row r="700" spans="1:13" x14ac:dyDescent="0.15">
      <c r="A700" s="115" t="s">
        <v>1603</v>
      </c>
      <c r="B700" t="s">
        <v>1488</v>
      </c>
      <c r="C700" t="s">
        <v>1604</v>
      </c>
      <c r="D700" s="104">
        <v>13381</v>
      </c>
      <c r="E700" s="104">
        <v>63658</v>
      </c>
      <c r="F700" s="104">
        <v>8495</v>
      </c>
      <c r="G700" s="104">
        <v>63658</v>
      </c>
      <c r="H700" s="104">
        <v>8495</v>
      </c>
      <c r="I700" s="104">
        <v>0</v>
      </c>
      <c r="J700" s="104">
        <v>0</v>
      </c>
      <c r="K700" s="104">
        <v>0</v>
      </c>
      <c r="L700" s="104">
        <v>0</v>
      </c>
      <c r="M700" s="104">
        <v>2973</v>
      </c>
    </row>
    <row r="701" spans="1:13" x14ac:dyDescent="0.15">
      <c r="A701" s="115" t="s">
        <v>1605</v>
      </c>
      <c r="B701" t="s">
        <v>1488</v>
      </c>
      <c r="C701" t="s">
        <v>1606</v>
      </c>
      <c r="D701" s="105">
        <v>13382</v>
      </c>
      <c r="E701" s="105">
        <v>16025</v>
      </c>
      <c r="F701" s="105">
        <v>1156</v>
      </c>
      <c r="G701" s="105">
        <v>0</v>
      </c>
      <c r="H701" s="105">
        <v>0</v>
      </c>
      <c r="I701" s="105">
        <v>16025</v>
      </c>
      <c r="J701" s="105">
        <v>1156</v>
      </c>
      <c r="K701" s="105">
        <v>8881</v>
      </c>
      <c r="L701" s="105">
        <v>1156</v>
      </c>
      <c r="M701" s="105">
        <v>781</v>
      </c>
    </row>
    <row r="702" spans="1:13" x14ac:dyDescent="0.15">
      <c r="A702" s="115" t="s">
        <v>1607</v>
      </c>
      <c r="B702" t="s">
        <v>1488</v>
      </c>
      <c r="C702" t="s">
        <v>1608</v>
      </c>
      <c r="D702" s="104">
        <v>13401</v>
      </c>
      <c r="E702" s="104">
        <v>155175</v>
      </c>
      <c r="F702" s="104">
        <v>28038</v>
      </c>
      <c r="G702" s="104">
        <v>0</v>
      </c>
      <c r="H702" s="104">
        <v>0</v>
      </c>
      <c r="I702" s="104">
        <v>155175</v>
      </c>
      <c r="J702" s="104">
        <v>28038</v>
      </c>
      <c r="K702" s="104">
        <v>155175</v>
      </c>
      <c r="L702" s="104">
        <v>28038</v>
      </c>
      <c r="M702" s="104">
        <v>6827</v>
      </c>
    </row>
    <row r="703" spans="1:13" x14ac:dyDescent="0.15">
      <c r="A703" s="115" t="s">
        <v>1609</v>
      </c>
      <c r="B703" t="s">
        <v>1488</v>
      </c>
      <c r="C703" t="s">
        <v>1610</v>
      </c>
      <c r="D703" s="105">
        <v>13402</v>
      </c>
      <c r="E703" s="105">
        <v>11953</v>
      </c>
      <c r="F703" s="105">
        <v>373</v>
      </c>
      <c r="G703" s="105">
        <v>11953</v>
      </c>
      <c r="H703" s="105">
        <v>373</v>
      </c>
      <c r="I703" s="105">
        <v>0</v>
      </c>
      <c r="J703" s="105">
        <v>0</v>
      </c>
      <c r="K703" s="105">
        <v>0</v>
      </c>
      <c r="L703" s="105">
        <v>0</v>
      </c>
      <c r="M703" s="105">
        <v>596</v>
      </c>
    </row>
    <row r="704" spans="1:13" x14ac:dyDescent="0.15">
      <c r="A704" s="115" t="s">
        <v>1611</v>
      </c>
      <c r="B704" t="s">
        <v>1488</v>
      </c>
      <c r="C704" t="s">
        <v>1612</v>
      </c>
      <c r="D704" s="104">
        <v>13421</v>
      </c>
      <c r="E704" s="104">
        <v>74341</v>
      </c>
      <c r="F704" s="104">
        <v>8103</v>
      </c>
      <c r="G704" s="104">
        <v>74341</v>
      </c>
      <c r="H704" s="104">
        <v>8103</v>
      </c>
      <c r="I704" s="104">
        <v>0</v>
      </c>
      <c r="J704" s="104">
        <v>0</v>
      </c>
      <c r="K704" s="104">
        <v>0</v>
      </c>
      <c r="L704" s="104">
        <v>0</v>
      </c>
      <c r="M704" s="104">
        <v>3465</v>
      </c>
    </row>
    <row r="705" spans="1:13" x14ac:dyDescent="0.15">
      <c r="A705" s="115" t="s">
        <v>1613</v>
      </c>
      <c r="B705" t="s">
        <v>1614</v>
      </c>
      <c r="C705">
        <v>0</v>
      </c>
      <c r="D705" s="105">
        <v>14000</v>
      </c>
      <c r="E705" s="105">
        <v>35753526</v>
      </c>
      <c r="F705" s="105">
        <v>0</v>
      </c>
      <c r="G705" s="105">
        <v>31753526</v>
      </c>
      <c r="H705" s="105">
        <v>0</v>
      </c>
      <c r="I705" s="105">
        <v>4000000</v>
      </c>
      <c r="J705" s="105">
        <v>0</v>
      </c>
      <c r="K705" s="105">
        <v>4000000</v>
      </c>
      <c r="L705" s="105">
        <v>0</v>
      </c>
      <c r="M705" s="105">
        <v>2518016</v>
      </c>
    </row>
    <row r="706" spans="1:13" x14ac:dyDescent="0.15">
      <c r="A706" s="115" t="s">
        <v>1615</v>
      </c>
      <c r="B706" t="s">
        <v>1614</v>
      </c>
      <c r="C706" t="s">
        <v>1616</v>
      </c>
      <c r="D706" s="104">
        <v>14100</v>
      </c>
      <c r="E706" s="104">
        <v>21805716</v>
      </c>
      <c r="F706" s="104">
        <v>10088782</v>
      </c>
      <c r="G706" s="104">
        <v>18793175</v>
      </c>
      <c r="H706" s="104">
        <v>10088782</v>
      </c>
      <c r="I706" s="104">
        <v>3012541</v>
      </c>
      <c r="J706" s="104">
        <v>0</v>
      </c>
      <c r="K706" s="104">
        <v>3012541</v>
      </c>
      <c r="L706" s="104">
        <v>0</v>
      </c>
      <c r="M706" s="104">
        <v>839198</v>
      </c>
    </row>
    <row r="707" spans="1:13" x14ac:dyDescent="0.15">
      <c r="A707" s="115" t="s">
        <v>1617</v>
      </c>
      <c r="B707" t="s">
        <v>1614</v>
      </c>
      <c r="C707" t="s">
        <v>1618</v>
      </c>
      <c r="D707" s="111">
        <v>14130</v>
      </c>
      <c r="E707" s="111">
        <v>7154657</v>
      </c>
      <c r="F707" s="111">
        <v>3343449</v>
      </c>
      <c r="G707" s="111">
        <v>260159</v>
      </c>
      <c r="H707" s="111">
        <v>260159</v>
      </c>
      <c r="I707" s="105">
        <v>6894498</v>
      </c>
      <c r="J707" s="105">
        <v>3083290</v>
      </c>
      <c r="K707" s="111">
        <v>6894498</v>
      </c>
      <c r="L707" s="111">
        <v>3083290</v>
      </c>
      <c r="M707" s="105">
        <v>288829</v>
      </c>
    </row>
    <row r="708" spans="1:13" x14ac:dyDescent="0.15">
      <c r="A708" s="115" t="s">
        <v>1619</v>
      </c>
      <c r="B708" t="s">
        <v>1614</v>
      </c>
      <c r="C708" t="s">
        <v>1620</v>
      </c>
      <c r="D708" s="104">
        <v>14150</v>
      </c>
      <c r="E708" s="104">
        <v>5253875</v>
      </c>
      <c r="F708" s="104">
        <v>2173529</v>
      </c>
      <c r="G708" s="104">
        <v>4658380</v>
      </c>
      <c r="H708" s="104">
        <v>1728907</v>
      </c>
      <c r="I708" s="104">
        <v>595495</v>
      </c>
      <c r="J708" s="104">
        <v>444622</v>
      </c>
      <c r="K708" s="104">
        <v>595495</v>
      </c>
      <c r="L708" s="104">
        <v>444622</v>
      </c>
      <c r="M708" s="104">
        <v>210268</v>
      </c>
    </row>
    <row r="709" spans="1:13" x14ac:dyDescent="0.15">
      <c r="A709" s="115" t="s">
        <v>1621</v>
      </c>
      <c r="B709" t="s">
        <v>1614</v>
      </c>
      <c r="C709" t="s">
        <v>1622</v>
      </c>
      <c r="D709" s="105">
        <v>14201</v>
      </c>
      <c r="E709" s="105">
        <v>3149549</v>
      </c>
      <c r="F709" s="105">
        <v>1327573</v>
      </c>
      <c r="G709" s="105">
        <v>2309117</v>
      </c>
      <c r="H709" s="105">
        <v>1327573</v>
      </c>
      <c r="I709" s="105">
        <v>840432</v>
      </c>
      <c r="J709" s="105">
        <v>0</v>
      </c>
      <c r="K709" s="105">
        <v>596024</v>
      </c>
      <c r="L709" s="105">
        <v>0</v>
      </c>
      <c r="M709" s="105">
        <v>124295</v>
      </c>
    </row>
    <row r="710" spans="1:13" x14ac:dyDescent="0.15">
      <c r="A710" s="115" t="s">
        <v>1623</v>
      </c>
      <c r="B710" t="s">
        <v>1614</v>
      </c>
      <c r="C710" t="s">
        <v>1624</v>
      </c>
      <c r="D710" s="104">
        <v>14203</v>
      </c>
      <c r="E710" s="104">
        <v>1830175</v>
      </c>
      <c r="F710" s="104">
        <v>828932</v>
      </c>
      <c r="G710" s="104">
        <v>1830175</v>
      </c>
      <c r="H710" s="104">
        <v>828932</v>
      </c>
      <c r="I710" s="104">
        <v>0</v>
      </c>
      <c r="J710" s="104">
        <v>0</v>
      </c>
      <c r="K710" s="104">
        <v>0</v>
      </c>
      <c r="L710" s="104">
        <v>0</v>
      </c>
      <c r="M710" s="104">
        <v>70661</v>
      </c>
    </row>
    <row r="711" spans="1:13" x14ac:dyDescent="0.15">
      <c r="A711" s="115" t="s">
        <v>1625</v>
      </c>
      <c r="B711" t="s">
        <v>1614</v>
      </c>
      <c r="C711" t="s">
        <v>1626</v>
      </c>
      <c r="D711" s="105">
        <v>14204</v>
      </c>
      <c r="E711" s="105">
        <v>1106418</v>
      </c>
      <c r="F711" s="105">
        <v>517936</v>
      </c>
      <c r="G711" s="105">
        <v>901453</v>
      </c>
      <c r="H711" s="105">
        <v>517936</v>
      </c>
      <c r="I711" s="105">
        <v>204965</v>
      </c>
      <c r="J711" s="105">
        <v>0</v>
      </c>
      <c r="K711" s="105">
        <v>204965</v>
      </c>
      <c r="L711" s="105">
        <v>0</v>
      </c>
      <c r="M711" s="105">
        <v>42546</v>
      </c>
    </row>
    <row r="712" spans="1:13" x14ac:dyDescent="0.15">
      <c r="A712" s="115" t="s">
        <v>1627</v>
      </c>
      <c r="B712" t="s">
        <v>1614</v>
      </c>
      <c r="C712" t="s">
        <v>1628</v>
      </c>
      <c r="D712" s="104">
        <v>14205</v>
      </c>
      <c r="E712" s="104">
        <v>2761324</v>
      </c>
      <c r="F712" s="104">
        <v>1355141</v>
      </c>
      <c r="G712" s="104">
        <v>2525168</v>
      </c>
      <c r="H712" s="104">
        <v>1355141</v>
      </c>
      <c r="I712" s="104">
        <v>236156</v>
      </c>
      <c r="J712" s="104">
        <v>0</v>
      </c>
      <c r="K712" s="104">
        <v>236156</v>
      </c>
      <c r="L712" s="104">
        <v>0</v>
      </c>
      <c r="M712" s="104">
        <v>104042</v>
      </c>
    </row>
    <row r="713" spans="1:13" x14ac:dyDescent="0.15">
      <c r="A713" s="115" t="s">
        <v>1629</v>
      </c>
      <c r="B713" t="s">
        <v>1614</v>
      </c>
      <c r="C713" t="s">
        <v>1630</v>
      </c>
      <c r="D713" s="105">
        <v>14206</v>
      </c>
      <c r="E713" s="105">
        <v>1428299</v>
      </c>
      <c r="F713" s="105">
        <v>614400</v>
      </c>
      <c r="G713" s="105">
        <v>1148440</v>
      </c>
      <c r="H713" s="105">
        <v>614400</v>
      </c>
      <c r="I713" s="105">
        <v>279859</v>
      </c>
      <c r="J713" s="105">
        <v>0</v>
      </c>
      <c r="K713" s="105">
        <v>279859</v>
      </c>
      <c r="L713" s="105">
        <v>0</v>
      </c>
      <c r="M713" s="105">
        <v>56316</v>
      </c>
    </row>
    <row r="714" spans="1:13" x14ac:dyDescent="0.15">
      <c r="A714" s="115" t="s">
        <v>1631</v>
      </c>
      <c r="B714" t="s">
        <v>1614</v>
      </c>
      <c r="C714" t="s">
        <v>1632</v>
      </c>
      <c r="D714" s="104">
        <v>14207</v>
      </c>
      <c r="E714" s="104">
        <v>1827010</v>
      </c>
      <c r="F714" s="104">
        <v>834833</v>
      </c>
      <c r="G714" s="104">
        <v>1665010</v>
      </c>
      <c r="H714" s="104">
        <v>834833</v>
      </c>
      <c r="I714" s="104">
        <v>162000</v>
      </c>
      <c r="J714" s="104">
        <v>0</v>
      </c>
      <c r="K714" s="104">
        <v>0</v>
      </c>
      <c r="L714" s="104">
        <v>0</v>
      </c>
      <c r="M714" s="104">
        <v>70488</v>
      </c>
    </row>
    <row r="715" spans="1:13" x14ac:dyDescent="0.15">
      <c r="A715" s="115" t="s">
        <v>1633</v>
      </c>
      <c r="B715" t="s">
        <v>1614</v>
      </c>
      <c r="C715" t="s">
        <v>1634</v>
      </c>
      <c r="D715" s="105">
        <v>14208</v>
      </c>
      <c r="E715" s="105">
        <v>478144</v>
      </c>
      <c r="F715" s="105">
        <v>195637</v>
      </c>
      <c r="G715" s="105">
        <v>237530</v>
      </c>
      <c r="H715" s="105">
        <v>97818</v>
      </c>
      <c r="I715" s="105">
        <v>240614</v>
      </c>
      <c r="J715" s="105">
        <v>97819</v>
      </c>
      <c r="K715" s="105">
        <v>240614</v>
      </c>
      <c r="L715" s="105">
        <v>97819</v>
      </c>
      <c r="M715" s="105">
        <v>19075</v>
      </c>
    </row>
    <row r="716" spans="1:13" x14ac:dyDescent="0.15">
      <c r="A716" s="115" t="s">
        <v>1635</v>
      </c>
      <c r="B716" t="s">
        <v>1614</v>
      </c>
      <c r="C716" t="s">
        <v>1636</v>
      </c>
      <c r="D716" s="104">
        <v>14210</v>
      </c>
      <c r="E716" s="104">
        <v>476693</v>
      </c>
      <c r="F716" s="104">
        <v>157019</v>
      </c>
      <c r="G716" s="104">
        <v>390313</v>
      </c>
      <c r="H716" s="104">
        <v>157019</v>
      </c>
      <c r="I716" s="104">
        <v>86380</v>
      </c>
      <c r="J716" s="104">
        <v>0</v>
      </c>
      <c r="K716" s="104">
        <v>86380</v>
      </c>
      <c r="L716" s="104">
        <v>0</v>
      </c>
      <c r="M716" s="104">
        <v>19392</v>
      </c>
    </row>
    <row r="717" spans="1:13" x14ac:dyDescent="0.15">
      <c r="A717" s="115" t="s">
        <v>1637</v>
      </c>
      <c r="B717" t="s">
        <v>1614</v>
      </c>
      <c r="C717" t="s">
        <v>1638</v>
      </c>
      <c r="D717" s="105">
        <v>14211</v>
      </c>
      <c r="E717" s="105">
        <v>1328482</v>
      </c>
      <c r="F717" s="105">
        <v>564461</v>
      </c>
      <c r="G717" s="105">
        <v>94408</v>
      </c>
      <c r="H717" s="105">
        <v>64076</v>
      </c>
      <c r="I717" s="105">
        <v>1234074</v>
      </c>
      <c r="J717" s="105">
        <v>500385</v>
      </c>
      <c r="K717" s="105">
        <v>784985</v>
      </c>
      <c r="L717" s="105">
        <v>192485</v>
      </c>
      <c r="M717" s="105">
        <v>52118</v>
      </c>
    </row>
    <row r="718" spans="1:13" x14ac:dyDescent="0.15">
      <c r="A718" s="115" t="s">
        <v>1639</v>
      </c>
      <c r="B718" t="s">
        <v>1614</v>
      </c>
      <c r="C718" t="s">
        <v>1640</v>
      </c>
      <c r="D718" s="104">
        <v>14212</v>
      </c>
      <c r="E718" s="104">
        <v>1276647</v>
      </c>
      <c r="F718" s="104">
        <v>638707</v>
      </c>
      <c r="G718" s="104">
        <v>873180</v>
      </c>
      <c r="H718" s="104">
        <v>638707</v>
      </c>
      <c r="I718" s="104">
        <v>403467</v>
      </c>
      <c r="J718" s="104">
        <v>0</v>
      </c>
      <c r="K718" s="104">
        <v>403467</v>
      </c>
      <c r="L718" s="104">
        <v>0</v>
      </c>
      <c r="M718" s="104">
        <v>47705</v>
      </c>
    </row>
    <row r="719" spans="1:13" x14ac:dyDescent="0.15">
      <c r="A719" s="115" t="s">
        <v>1641</v>
      </c>
      <c r="B719" t="s">
        <v>1614</v>
      </c>
      <c r="C719" t="s">
        <v>1642</v>
      </c>
      <c r="D719" s="105">
        <v>14213</v>
      </c>
      <c r="E719" s="105">
        <v>1699307</v>
      </c>
      <c r="F719" s="105">
        <v>765827</v>
      </c>
      <c r="G719" s="105">
        <v>784580</v>
      </c>
      <c r="H719" s="105">
        <v>765827</v>
      </c>
      <c r="I719" s="105">
        <v>914727</v>
      </c>
      <c r="J719" s="105">
        <v>0</v>
      </c>
      <c r="K719" s="105">
        <v>859728</v>
      </c>
      <c r="L719" s="105">
        <v>0</v>
      </c>
      <c r="M719" s="105">
        <v>65999</v>
      </c>
    </row>
    <row r="720" spans="1:13" x14ac:dyDescent="0.15">
      <c r="A720" s="115" t="s">
        <v>1643</v>
      </c>
      <c r="B720" t="s">
        <v>1614</v>
      </c>
      <c r="C720" t="s">
        <v>1644</v>
      </c>
      <c r="D720" s="104">
        <v>14214</v>
      </c>
      <c r="E720" s="104">
        <v>729601</v>
      </c>
      <c r="F720" s="104">
        <v>318505</v>
      </c>
      <c r="G720" s="104">
        <v>622648</v>
      </c>
      <c r="H720" s="104">
        <v>318505</v>
      </c>
      <c r="I720" s="104">
        <v>106953</v>
      </c>
      <c r="J720" s="104">
        <v>0</v>
      </c>
      <c r="K720" s="104">
        <v>106953</v>
      </c>
      <c r="L720" s="104">
        <v>0</v>
      </c>
      <c r="M720" s="104">
        <v>28619</v>
      </c>
    </row>
    <row r="721" spans="1:13" x14ac:dyDescent="0.15">
      <c r="A721" s="115" t="s">
        <v>1645</v>
      </c>
      <c r="B721" t="s">
        <v>1614</v>
      </c>
      <c r="C721" t="s">
        <v>1646</v>
      </c>
      <c r="D721" s="105">
        <v>14215</v>
      </c>
      <c r="E721" s="105">
        <v>911490</v>
      </c>
      <c r="F721" s="105">
        <v>434724</v>
      </c>
      <c r="G721" s="105">
        <v>911490</v>
      </c>
      <c r="H721" s="105">
        <v>434724</v>
      </c>
      <c r="I721" s="105">
        <v>0</v>
      </c>
      <c r="J721" s="105">
        <v>0</v>
      </c>
      <c r="K721" s="105">
        <v>0</v>
      </c>
      <c r="L721" s="105">
        <v>0</v>
      </c>
      <c r="M721" s="105">
        <v>34624</v>
      </c>
    </row>
    <row r="722" spans="1:13" x14ac:dyDescent="0.15">
      <c r="A722" s="115" t="s">
        <v>1647</v>
      </c>
      <c r="B722" t="s">
        <v>1614</v>
      </c>
      <c r="C722" t="s">
        <v>1648</v>
      </c>
      <c r="D722" s="104">
        <v>14216</v>
      </c>
      <c r="E722" s="104">
        <v>997780</v>
      </c>
      <c r="F722" s="104">
        <v>430784</v>
      </c>
      <c r="G722" s="104">
        <v>765837</v>
      </c>
      <c r="H722" s="104">
        <v>430784</v>
      </c>
      <c r="I722" s="104">
        <v>231943</v>
      </c>
      <c r="J722" s="104">
        <v>0</v>
      </c>
      <c r="K722" s="104">
        <v>231943</v>
      </c>
      <c r="L722" s="104">
        <v>0</v>
      </c>
      <c r="M722" s="104">
        <v>39164</v>
      </c>
    </row>
    <row r="723" spans="1:13" x14ac:dyDescent="0.15">
      <c r="A723" s="115" t="s">
        <v>1649</v>
      </c>
      <c r="B723" t="s">
        <v>1614</v>
      </c>
      <c r="C723" t="s">
        <v>1650</v>
      </c>
      <c r="D723" s="105">
        <v>14217</v>
      </c>
      <c r="E723" s="105">
        <v>349726</v>
      </c>
      <c r="F723" s="105">
        <v>138002</v>
      </c>
      <c r="G723" s="105">
        <v>336226</v>
      </c>
      <c r="H723" s="105">
        <v>138002</v>
      </c>
      <c r="I723" s="105">
        <v>13500</v>
      </c>
      <c r="J723" s="105">
        <v>0</v>
      </c>
      <c r="K723" s="105">
        <v>0</v>
      </c>
      <c r="L723" s="105">
        <v>0</v>
      </c>
      <c r="M723" s="105">
        <v>13922</v>
      </c>
    </row>
    <row r="724" spans="1:13" x14ac:dyDescent="0.15">
      <c r="A724" s="115" t="s">
        <v>1651</v>
      </c>
      <c r="B724" t="s">
        <v>1614</v>
      </c>
      <c r="C724" t="s">
        <v>1652</v>
      </c>
      <c r="D724" s="104">
        <v>14218</v>
      </c>
      <c r="E724" s="104">
        <v>677815</v>
      </c>
      <c r="F724" s="104">
        <v>285047</v>
      </c>
      <c r="G724" s="104">
        <v>609429</v>
      </c>
      <c r="H724" s="104">
        <v>285047</v>
      </c>
      <c r="I724" s="104">
        <v>68386</v>
      </c>
      <c r="J724" s="104">
        <v>0</v>
      </c>
      <c r="K724" s="104">
        <v>68386</v>
      </c>
      <c r="L724" s="104">
        <v>0</v>
      </c>
      <c r="M724" s="104">
        <v>26705</v>
      </c>
    </row>
    <row r="725" spans="1:13" x14ac:dyDescent="0.15">
      <c r="A725" s="115" t="s">
        <v>1653</v>
      </c>
      <c r="B725" t="s">
        <v>1614</v>
      </c>
      <c r="C725" t="s">
        <v>1654</v>
      </c>
      <c r="D725" s="105">
        <v>14301</v>
      </c>
      <c r="E725" s="105">
        <v>277807</v>
      </c>
      <c r="F725" s="105">
        <v>109948</v>
      </c>
      <c r="G725" s="105">
        <v>210474</v>
      </c>
      <c r="H725" s="105">
        <v>109948</v>
      </c>
      <c r="I725" s="105">
        <v>67333</v>
      </c>
      <c r="J725" s="105">
        <v>0</v>
      </c>
      <c r="K725" s="105">
        <v>57200</v>
      </c>
      <c r="L725" s="105">
        <v>0</v>
      </c>
      <c r="M725" s="105">
        <v>11033</v>
      </c>
    </row>
    <row r="726" spans="1:13" x14ac:dyDescent="0.15">
      <c r="A726" s="115" t="s">
        <v>1655</v>
      </c>
      <c r="B726" t="s">
        <v>1614</v>
      </c>
      <c r="C726" t="s">
        <v>1656</v>
      </c>
      <c r="D726" s="104">
        <v>14321</v>
      </c>
      <c r="E726" s="104">
        <v>322367</v>
      </c>
      <c r="F726" s="104">
        <v>155909</v>
      </c>
      <c r="G726" s="104">
        <v>303025</v>
      </c>
      <c r="H726" s="104">
        <v>155909</v>
      </c>
      <c r="I726" s="104">
        <v>19342</v>
      </c>
      <c r="J726" s="104">
        <v>0</v>
      </c>
      <c r="K726" s="104">
        <v>19342</v>
      </c>
      <c r="L726" s="104">
        <v>0</v>
      </c>
      <c r="M726" s="104">
        <v>12240</v>
      </c>
    </row>
    <row r="727" spans="1:13" x14ac:dyDescent="0.15">
      <c r="A727" s="115" t="s">
        <v>1657</v>
      </c>
      <c r="B727" t="s">
        <v>1614</v>
      </c>
      <c r="C727" t="s">
        <v>1658</v>
      </c>
      <c r="D727" s="105">
        <v>14341</v>
      </c>
      <c r="E727" s="105">
        <v>292458</v>
      </c>
      <c r="F727" s="105">
        <v>115467</v>
      </c>
      <c r="G727" s="105">
        <v>292458</v>
      </c>
      <c r="H727" s="105">
        <v>115467</v>
      </c>
      <c r="I727" s="105">
        <v>0</v>
      </c>
      <c r="J727" s="105">
        <v>0</v>
      </c>
      <c r="K727" s="105">
        <v>0</v>
      </c>
      <c r="L727" s="105">
        <v>0</v>
      </c>
      <c r="M727" s="105">
        <v>11814</v>
      </c>
    </row>
    <row r="728" spans="1:13" x14ac:dyDescent="0.15">
      <c r="A728" s="115" t="s">
        <v>1659</v>
      </c>
      <c r="B728" t="s">
        <v>1614</v>
      </c>
      <c r="C728" t="s">
        <v>1660</v>
      </c>
      <c r="D728" s="104">
        <v>14342</v>
      </c>
      <c r="E728" s="104">
        <v>282692</v>
      </c>
      <c r="F728" s="104">
        <v>103746</v>
      </c>
      <c r="G728" s="104">
        <v>237188</v>
      </c>
      <c r="H728" s="104">
        <v>103746</v>
      </c>
      <c r="I728" s="104">
        <v>45504</v>
      </c>
      <c r="J728" s="104">
        <v>0</v>
      </c>
      <c r="K728" s="104">
        <v>45504</v>
      </c>
      <c r="L728" s="104">
        <v>0</v>
      </c>
      <c r="M728" s="104">
        <v>11449</v>
      </c>
    </row>
    <row r="729" spans="1:13" x14ac:dyDescent="0.15">
      <c r="A729" s="115" t="s">
        <v>1661</v>
      </c>
      <c r="B729" t="s">
        <v>1614</v>
      </c>
      <c r="C729" t="s">
        <v>1662</v>
      </c>
      <c r="D729" s="105">
        <v>14361</v>
      </c>
      <c r="E729" s="105">
        <v>81992</v>
      </c>
      <c r="F729" s="105">
        <v>24389</v>
      </c>
      <c r="G729" s="105">
        <v>80213</v>
      </c>
      <c r="H729" s="105">
        <v>24389</v>
      </c>
      <c r="I729" s="105">
        <v>1779</v>
      </c>
      <c r="J729" s="105">
        <v>0</v>
      </c>
      <c r="K729" s="105">
        <v>0</v>
      </c>
      <c r="L729" s="105">
        <v>0</v>
      </c>
      <c r="M729" s="105">
        <v>3462</v>
      </c>
    </row>
    <row r="730" spans="1:13" x14ac:dyDescent="0.15">
      <c r="A730" s="115" t="s">
        <v>1663</v>
      </c>
      <c r="B730" t="s">
        <v>1614</v>
      </c>
      <c r="C730" t="s">
        <v>1664</v>
      </c>
      <c r="D730" s="104">
        <v>14362</v>
      </c>
      <c r="E730" s="104">
        <v>170383</v>
      </c>
      <c r="F730" s="104">
        <v>57695</v>
      </c>
      <c r="G730" s="104">
        <v>125212</v>
      </c>
      <c r="H730" s="104">
        <v>57695</v>
      </c>
      <c r="I730" s="104">
        <v>45171</v>
      </c>
      <c r="J730" s="104">
        <v>0</v>
      </c>
      <c r="K730" s="104">
        <v>41894</v>
      </c>
      <c r="L730" s="104">
        <v>0</v>
      </c>
      <c r="M730" s="104">
        <v>7011</v>
      </c>
    </row>
    <row r="731" spans="1:13" x14ac:dyDescent="0.15">
      <c r="A731" s="115" t="s">
        <v>1665</v>
      </c>
      <c r="B731" t="s">
        <v>1614</v>
      </c>
      <c r="C731" t="s">
        <v>1666</v>
      </c>
      <c r="D731" s="105">
        <v>14363</v>
      </c>
      <c r="E731" s="105">
        <v>133613</v>
      </c>
      <c r="F731" s="105">
        <v>38288</v>
      </c>
      <c r="G731" s="105">
        <v>73613</v>
      </c>
      <c r="H731" s="105">
        <v>38288</v>
      </c>
      <c r="I731" s="105">
        <v>60000</v>
      </c>
      <c r="J731" s="105">
        <v>0</v>
      </c>
      <c r="K731" s="105">
        <v>60000</v>
      </c>
      <c r="L731" s="105">
        <v>0</v>
      </c>
      <c r="M731" s="105">
        <v>5681</v>
      </c>
    </row>
    <row r="732" spans="1:13" x14ac:dyDescent="0.15">
      <c r="A732" s="115" t="s">
        <v>1667</v>
      </c>
      <c r="B732" t="s">
        <v>1614</v>
      </c>
      <c r="C732" t="s">
        <v>1668</v>
      </c>
      <c r="D732" s="104">
        <v>14364</v>
      </c>
      <c r="E732" s="104">
        <v>139153</v>
      </c>
      <c r="F732" s="104">
        <v>34998</v>
      </c>
      <c r="G732" s="104">
        <v>89989</v>
      </c>
      <c r="H732" s="104">
        <v>34998</v>
      </c>
      <c r="I732" s="104">
        <v>49164</v>
      </c>
      <c r="J732" s="104">
        <v>0</v>
      </c>
      <c r="K732" s="104">
        <v>12651</v>
      </c>
      <c r="L732" s="104">
        <v>0</v>
      </c>
      <c r="M732" s="104">
        <v>6057</v>
      </c>
    </row>
    <row r="733" spans="1:13" x14ac:dyDescent="0.15">
      <c r="A733" s="115" t="s">
        <v>1669</v>
      </c>
      <c r="B733" t="s">
        <v>1614</v>
      </c>
      <c r="C733" t="s">
        <v>1670</v>
      </c>
      <c r="D733" s="105">
        <v>14366</v>
      </c>
      <c r="E733" s="105">
        <v>169073</v>
      </c>
      <c r="F733" s="105">
        <v>64276</v>
      </c>
      <c r="G733" s="105">
        <v>135816</v>
      </c>
      <c r="H733" s="105">
        <v>64276</v>
      </c>
      <c r="I733" s="105">
        <v>33257</v>
      </c>
      <c r="J733" s="105">
        <v>0</v>
      </c>
      <c r="K733" s="105">
        <v>33257</v>
      </c>
      <c r="L733" s="105">
        <v>0</v>
      </c>
      <c r="M733" s="105">
        <v>6767</v>
      </c>
    </row>
    <row r="734" spans="1:13" x14ac:dyDescent="0.15">
      <c r="A734" s="115" t="s">
        <v>1671</v>
      </c>
      <c r="B734" t="s">
        <v>1614</v>
      </c>
      <c r="C734" t="s">
        <v>1672</v>
      </c>
      <c r="D734" s="104">
        <v>14382</v>
      </c>
      <c r="E734" s="104">
        <v>70274</v>
      </c>
      <c r="F734" s="104">
        <v>26841</v>
      </c>
      <c r="G734" s="104">
        <v>53515</v>
      </c>
      <c r="H734" s="104">
        <v>26841</v>
      </c>
      <c r="I734" s="104">
        <v>16759</v>
      </c>
      <c r="J734" s="104">
        <v>0</v>
      </c>
      <c r="K734" s="104">
        <v>16759</v>
      </c>
      <c r="L734" s="104">
        <v>0</v>
      </c>
      <c r="M734" s="104">
        <v>2794</v>
      </c>
    </row>
    <row r="735" spans="1:13" x14ac:dyDescent="0.15">
      <c r="A735" s="115" t="s">
        <v>1673</v>
      </c>
      <c r="B735" t="s">
        <v>1614</v>
      </c>
      <c r="C735" t="s">
        <v>1674</v>
      </c>
      <c r="D735" s="105">
        <v>14383</v>
      </c>
      <c r="E735" s="105">
        <v>110324</v>
      </c>
      <c r="F735" s="105">
        <v>25811</v>
      </c>
      <c r="G735" s="105">
        <v>0</v>
      </c>
      <c r="H735" s="105">
        <v>0</v>
      </c>
      <c r="I735" s="105">
        <v>110324</v>
      </c>
      <c r="J735" s="105">
        <v>25811</v>
      </c>
      <c r="K735" s="105">
        <v>109556</v>
      </c>
      <c r="L735" s="105">
        <v>25811</v>
      </c>
      <c r="M735" s="105">
        <v>4850</v>
      </c>
    </row>
    <row r="736" spans="1:13" x14ac:dyDescent="0.15">
      <c r="A736" s="115" t="s">
        <v>1675</v>
      </c>
      <c r="B736" t="s">
        <v>1614</v>
      </c>
      <c r="C736" t="s">
        <v>1676</v>
      </c>
      <c r="D736" s="104">
        <v>14384</v>
      </c>
      <c r="E736" s="104">
        <v>252403</v>
      </c>
      <c r="F736" s="104">
        <v>82769</v>
      </c>
      <c r="G736" s="104">
        <v>145000</v>
      </c>
      <c r="H736" s="104">
        <v>82769</v>
      </c>
      <c r="I736" s="104">
        <v>107403</v>
      </c>
      <c r="J736" s="104">
        <v>0</v>
      </c>
      <c r="K736" s="104">
        <v>107403</v>
      </c>
      <c r="L736" s="104">
        <v>0</v>
      </c>
      <c r="M736" s="104">
        <v>10387</v>
      </c>
    </row>
    <row r="737" spans="1:13" x14ac:dyDescent="0.15">
      <c r="A737" s="115" t="s">
        <v>1677</v>
      </c>
      <c r="B737" t="s">
        <v>1614</v>
      </c>
      <c r="C737" t="s">
        <v>1678</v>
      </c>
      <c r="D737" s="105">
        <v>14401</v>
      </c>
      <c r="E737" s="105">
        <v>291575</v>
      </c>
      <c r="F737" s="105">
        <v>120737</v>
      </c>
      <c r="G737" s="105">
        <v>291575</v>
      </c>
      <c r="H737" s="105">
        <v>120737</v>
      </c>
      <c r="I737" s="105">
        <v>0</v>
      </c>
      <c r="J737" s="105">
        <v>0</v>
      </c>
      <c r="K737" s="105">
        <v>0</v>
      </c>
      <c r="L737" s="105">
        <v>0</v>
      </c>
      <c r="M737" s="105">
        <v>11413</v>
      </c>
    </row>
    <row r="738" spans="1:13" x14ac:dyDescent="0.15">
      <c r="A738" s="115" t="s">
        <v>1679</v>
      </c>
      <c r="B738" t="s">
        <v>1614</v>
      </c>
      <c r="C738" t="s">
        <v>1680</v>
      </c>
      <c r="D738" s="104">
        <v>14402</v>
      </c>
      <c r="E738" s="104">
        <v>39488</v>
      </c>
      <c r="F738" s="104">
        <v>8478</v>
      </c>
      <c r="G738" s="104">
        <v>39488</v>
      </c>
      <c r="H738" s="104">
        <v>8478</v>
      </c>
      <c r="I738" s="104">
        <v>0</v>
      </c>
      <c r="J738" s="104">
        <v>0</v>
      </c>
      <c r="K738" s="104">
        <v>0</v>
      </c>
      <c r="L738" s="104">
        <v>0</v>
      </c>
      <c r="M738" s="104">
        <v>1763</v>
      </c>
    </row>
    <row r="739" spans="1:13" x14ac:dyDescent="0.15">
      <c r="A739" s="115" t="s">
        <v>1681</v>
      </c>
      <c r="B739" t="s">
        <v>1682</v>
      </c>
      <c r="C739">
        <v>0</v>
      </c>
      <c r="D739" s="105">
        <v>15000</v>
      </c>
      <c r="E739" s="105">
        <v>19050983</v>
      </c>
      <c r="F739" s="105">
        <v>0</v>
      </c>
      <c r="G739" s="105">
        <v>14597612</v>
      </c>
      <c r="H739" s="105">
        <v>0</v>
      </c>
      <c r="I739" s="105">
        <v>4453371</v>
      </c>
      <c r="J739" s="105">
        <v>0</v>
      </c>
      <c r="K739" s="105">
        <v>4453371</v>
      </c>
      <c r="L739" s="105">
        <v>0</v>
      </c>
      <c r="M739" s="105">
        <v>1178158</v>
      </c>
    </row>
    <row r="740" spans="1:13" x14ac:dyDescent="0.15">
      <c r="A740" s="115" t="s">
        <v>1683</v>
      </c>
      <c r="B740" t="s">
        <v>1682</v>
      </c>
      <c r="C740" t="s">
        <v>1684</v>
      </c>
      <c r="D740" s="104">
        <v>15100</v>
      </c>
      <c r="E740" s="104">
        <v>6555429</v>
      </c>
      <c r="F740" s="104">
        <v>2408753</v>
      </c>
      <c r="G740" s="104">
        <v>5120122</v>
      </c>
      <c r="H740" s="104">
        <v>2408753</v>
      </c>
      <c r="I740" s="104">
        <v>1435307</v>
      </c>
      <c r="J740" s="104">
        <v>0</v>
      </c>
      <c r="K740" s="104">
        <v>1435307</v>
      </c>
      <c r="L740" s="104">
        <v>0</v>
      </c>
      <c r="M740" s="104">
        <v>275350</v>
      </c>
    </row>
    <row r="741" spans="1:13" x14ac:dyDescent="0.15">
      <c r="A741" s="115" t="s">
        <v>1685</v>
      </c>
      <c r="B741" t="s">
        <v>1682</v>
      </c>
      <c r="C741" t="s">
        <v>1686</v>
      </c>
      <c r="D741" s="105">
        <v>15202</v>
      </c>
      <c r="E741" s="105">
        <v>2603869</v>
      </c>
      <c r="F741" s="105">
        <v>886139</v>
      </c>
      <c r="G741" s="105">
        <v>0</v>
      </c>
      <c r="H741" s="105">
        <v>0</v>
      </c>
      <c r="I741" s="105">
        <v>2603869</v>
      </c>
      <c r="J741" s="105">
        <v>886139</v>
      </c>
      <c r="K741" s="105">
        <v>2603869</v>
      </c>
      <c r="L741" s="105">
        <v>886139</v>
      </c>
      <c r="M741" s="105">
        <v>110900</v>
      </c>
    </row>
    <row r="742" spans="1:13" x14ac:dyDescent="0.15">
      <c r="A742" s="115" t="s">
        <v>1687</v>
      </c>
      <c r="B742" t="s">
        <v>1682</v>
      </c>
      <c r="C742" t="s">
        <v>1688</v>
      </c>
      <c r="D742" s="104">
        <v>15204</v>
      </c>
      <c r="E742" s="104">
        <v>1048335</v>
      </c>
      <c r="F742" s="104">
        <v>316161</v>
      </c>
      <c r="G742" s="104">
        <v>50333</v>
      </c>
      <c r="H742" s="104">
        <v>35000</v>
      </c>
      <c r="I742" s="104">
        <v>998002</v>
      </c>
      <c r="J742" s="104">
        <v>281161</v>
      </c>
      <c r="K742" s="104">
        <v>998002</v>
      </c>
      <c r="L742" s="104">
        <v>261076</v>
      </c>
      <c r="M742" s="104">
        <v>45725</v>
      </c>
    </row>
    <row r="743" spans="1:13" x14ac:dyDescent="0.15">
      <c r="A743" s="115" t="s">
        <v>1689</v>
      </c>
      <c r="B743" t="s">
        <v>1682</v>
      </c>
      <c r="C743" t="s">
        <v>1690</v>
      </c>
      <c r="D743" s="105">
        <v>15205</v>
      </c>
      <c r="E743" s="105">
        <v>758477</v>
      </c>
      <c r="F743" s="105">
        <v>244806</v>
      </c>
      <c r="G743" s="105">
        <v>754212</v>
      </c>
      <c r="H743" s="105">
        <v>244806</v>
      </c>
      <c r="I743" s="105">
        <v>4265</v>
      </c>
      <c r="J743" s="105">
        <v>0</v>
      </c>
      <c r="K743" s="105">
        <v>4265</v>
      </c>
      <c r="L743" s="105">
        <v>0</v>
      </c>
      <c r="M743" s="105">
        <v>32661</v>
      </c>
    </row>
    <row r="744" spans="1:13" x14ac:dyDescent="0.15">
      <c r="A744" s="115" t="s">
        <v>1691</v>
      </c>
      <c r="B744" t="s">
        <v>1682</v>
      </c>
      <c r="C744" t="s">
        <v>1692</v>
      </c>
      <c r="D744" s="104">
        <v>15206</v>
      </c>
      <c r="E744" s="104">
        <v>1054028</v>
      </c>
      <c r="F744" s="104">
        <v>337363</v>
      </c>
      <c r="G744" s="104">
        <v>1054028</v>
      </c>
      <c r="H744" s="104">
        <v>337363</v>
      </c>
      <c r="I744" s="104">
        <v>0</v>
      </c>
      <c r="J744" s="104">
        <v>0</v>
      </c>
      <c r="K744" s="104">
        <v>0</v>
      </c>
      <c r="L744" s="104">
        <v>0</v>
      </c>
      <c r="M744" s="104">
        <v>45418</v>
      </c>
    </row>
    <row r="745" spans="1:13" x14ac:dyDescent="0.15">
      <c r="A745" s="115" t="s">
        <v>1693</v>
      </c>
      <c r="B745" t="s">
        <v>1682</v>
      </c>
      <c r="C745" t="s">
        <v>1694</v>
      </c>
      <c r="D745" s="105">
        <v>15208</v>
      </c>
      <c r="E745" s="105">
        <v>387864</v>
      </c>
      <c r="F745" s="105">
        <v>115249</v>
      </c>
      <c r="G745" s="105">
        <v>165776</v>
      </c>
      <c r="H745" s="105">
        <v>94178</v>
      </c>
      <c r="I745" s="105">
        <v>222088</v>
      </c>
      <c r="J745" s="105">
        <v>21071</v>
      </c>
      <c r="K745" s="105">
        <v>222088</v>
      </c>
      <c r="L745" s="105">
        <v>21071</v>
      </c>
      <c r="M745" s="105">
        <v>16568</v>
      </c>
    </row>
    <row r="746" spans="1:13" x14ac:dyDescent="0.15">
      <c r="A746" s="115" t="s">
        <v>1695</v>
      </c>
      <c r="B746" t="s">
        <v>1682</v>
      </c>
      <c r="C746" t="s">
        <v>1696</v>
      </c>
      <c r="D746" s="104">
        <v>15209</v>
      </c>
      <c r="E746" s="104">
        <v>328829</v>
      </c>
      <c r="F746" s="104">
        <v>91227</v>
      </c>
      <c r="G746" s="104">
        <v>327559</v>
      </c>
      <c r="H746" s="104">
        <v>91227</v>
      </c>
      <c r="I746" s="104">
        <v>1270</v>
      </c>
      <c r="J746" s="104">
        <v>0</v>
      </c>
      <c r="K746" s="104">
        <v>0</v>
      </c>
      <c r="L746" s="104">
        <v>0</v>
      </c>
      <c r="M746" s="104">
        <v>14521</v>
      </c>
    </row>
    <row r="747" spans="1:13" x14ac:dyDescent="0.15">
      <c r="A747" s="115" t="s">
        <v>1697</v>
      </c>
      <c r="B747" t="s">
        <v>1682</v>
      </c>
      <c r="C747" t="s">
        <v>1698</v>
      </c>
      <c r="D747" s="105">
        <v>15210</v>
      </c>
      <c r="E747" s="105">
        <v>724846</v>
      </c>
      <c r="F747" s="105">
        <v>186943</v>
      </c>
      <c r="G747" s="105">
        <v>258900</v>
      </c>
      <c r="H747" s="105">
        <v>186943</v>
      </c>
      <c r="I747" s="105">
        <v>465946</v>
      </c>
      <c r="J747" s="105">
        <v>0</v>
      </c>
      <c r="K747" s="105">
        <v>465946</v>
      </c>
      <c r="L747" s="105">
        <v>0</v>
      </c>
      <c r="M747" s="105">
        <v>31045</v>
      </c>
    </row>
    <row r="748" spans="1:13" x14ac:dyDescent="0.15">
      <c r="A748" s="115" t="s">
        <v>1699</v>
      </c>
      <c r="B748" t="s">
        <v>1682</v>
      </c>
      <c r="C748" t="s">
        <v>1700</v>
      </c>
      <c r="D748" s="104">
        <v>15211</v>
      </c>
      <c r="E748" s="104">
        <v>416216</v>
      </c>
      <c r="F748" s="104">
        <v>139827</v>
      </c>
      <c r="G748" s="104">
        <v>377000</v>
      </c>
      <c r="H748" s="104">
        <v>139827</v>
      </c>
      <c r="I748" s="104">
        <v>39216</v>
      </c>
      <c r="J748" s="104">
        <v>0</v>
      </c>
      <c r="K748" s="104">
        <v>9216</v>
      </c>
      <c r="L748" s="104">
        <v>0</v>
      </c>
      <c r="M748" s="104">
        <v>17743</v>
      </c>
    </row>
    <row r="749" spans="1:13" x14ac:dyDescent="0.15">
      <c r="A749" s="115" t="s">
        <v>1701</v>
      </c>
      <c r="B749" t="s">
        <v>1682</v>
      </c>
      <c r="C749" t="s">
        <v>1702</v>
      </c>
      <c r="D749" s="105">
        <v>15212</v>
      </c>
      <c r="E749" s="105">
        <v>794164</v>
      </c>
      <c r="F749" s="105">
        <v>210869</v>
      </c>
      <c r="G749" s="105">
        <v>561000</v>
      </c>
      <c r="H749" s="105">
        <v>210869</v>
      </c>
      <c r="I749" s="105">
        <v>233164</v>
      </c>
      <c r="J749" s="105">
        <v>0</v>
      </c>
      <c r="K749" s="105">
        <v>233164</v>
      </c>
      <c r="L749" s="105">
        <v>0</v>
      </c>
      <c r="M749" s="105">
        <v>34493</v>
      </c>
    </row>
    <row r="750" spans="1:13" x14ac:dyDescent="0.15">
      <c r="A750" s="115" t="s">
        <v>1703</v>
      </c>
      <c r="B750" t="s">
        <v>1682</v>
      </c>
      <c r="C750" t="s">
        <v>1704</v>
      </c>
      <c r="D750" s="104">
        <v>15213</v>
      </c>
      <c r="E750" s="104">
        <v>838321</v>
      </c>
      <c r="F750" s="104">
        <v>251228</v>
      </c>
      <c r="G750" s="104">
        <v>95771</v>
      </c>
      <c r="H750" s="104">
        <v>0</v>
      </c>
      <c r="I750" s="104">
        <v>742550</v>
      </c>
      <c r="J750" s="104">
        <v>251228</v>
      </c>
      <c r="K750" s="104">
        <v>742550</v>
      </c>
      <c r="L750" s="104">
        <v>251228</v>
      </c>
      <c r="M750" s="104">
        <v>36016</v>
      </c>
    </row>
    <row r="751" spans="1:13" x14ac:dyDescent="0.15">
      <c r="A751" s="115" t="s">
        <v>1705</v>
      </c>
      <c r="B751" t="s">
        <v>1682</v>
      </c>
      <c r="C751" t="s">
        <v>1706</v>
      </c>
      <c r="D751" s="105">
        <v>15216</v>
      </c>
      <c r="E751" s="105">
        <v>483076</v>
      </c>
      <c r="F751" s="105">
        <v>130044</v>
      </c>
      <c r="G751" s="105">
        <v>413076</v>
      </c>
      <c r="H751" s="105">
        <v>130044</v>
      </c>
      <c r="I751" s="105">
        <v>70000</v>
      </c>
      <c r="J751" s="105">
        <v>0</v>
      </c>
      <c r="K751" s="105">
        <v>25000</v>
      </c>
      <c r="L751" s="105">
        <v>0</v>
      </c>
      <c r="M751" s="105">
        <v>20903</v>
      </c>
    </row>
    <row r="752" spans="1:13" x14ac:dyDescent="0.15">
      <c r="A752" s="115" t="s">
        <v>1707</v>
      </c>
      <c r="B752" t="s">
        <v>1682</v>
      </c>
      <c r="C752" t="s">
        <v>1708</v>
      </c>
      <c r="D752" s="104">
        <v>15217</v>
      </c>
      <c r="E752" s="104">
        <v>378642</v>
      </c>
      <c r="F752" s="104">
        <v>98846</v>
      </c>
      <c r="G752" s="104">
        <v>378642</v>
      </c>
      <c r="H752" s="104">
        <v>98846</v>
      </c>
      <c r="I752" s="104">
        <v>0</v>
      </c>
      <c r="J752" s="104">
        <v>0</v>
      </c>
      <c r="K752" s="104">
        <v>0</v>
      </c>
      <c r="L752" s="104">
        <v>0</v>
      </c>
      <c r="M752" s="104">
        <v>16732</v>
      </c>
    </row>
    <row r="753" spans="1:13" x14ac:dyDescent="0.15">
      <c r="A753" s="115" t="s">
        <v>1709</v>
      </c>
      <c r="B753" t="s">
        <v>1682</v>
      </c>
      <c r="C753" t="s">
        <v>1710</v>
      </c>
      <c r="D753" s="105">
        <v>15218</v>
      </c>
      <c r="E753" s="105">
        <v>586404</v>
      </c>
      <c r="F753" s="105">
        <v>169561</v>
      </c>
      <c r="G753" s="105">
        <v>480000</v>
      </c>
      <c r="H753" s="105">
        <v>169561</v>
      </c>
      <c r="I753" s="105">
        <v>106404</v>
      </c>
      <c r="J753" s="105">
        <v>0</v>
      </c>
      <c r="K753" s="105">
        <v>106404</v>
      </c>
      <c r="L753" s="105">
        <v>0</v>
      </c>
      <c r="M753" s="105">
        <v>25417</v>
      </c>
    </row>
    <row r="754" spans="1:13" x14ac:dyDescent="0.15">
      <c r="A754" s="115" t="s">
        <v>1711</v>
      </c>
      <c r="B754" t="s">
        <v>1682</v>
      </c>
      <c r="C754" t="s">
        <v>1712</v>
      </c>
      <c r="D754" s="104">
        <v>15222</v>
      </c>
      <c r="E754" s="104">
        <v>1877183</v>
      </c>
      <c r="F754" s="104">
        <v>603626</v>
      </c>
      <c r="G754" s="104">
        <v>1678977</v>
      </c>
      <c r="H754" s="104">
        <v>407933</v>
      </c>
      <c r="I754" s="104">
        <v>198206</v>
      </c>
      <c r="J754" s="104">
        <v>195693</v>
      </c>
      <c r="K754" s="104">
        <v>198206</v>
      </c>
      <c r="L754" s="104">
        <v>195693</v>
      </c>
      <c r="M754" s="104">
        <v>80840</v>
      </c>
    </row>
    <row r="755" spans="1:13" x14ac:dyDescent="0.15">
      <c r="A755" s="115" t="s">
        <v>1713</v>
      </c>
      <c r="B755" t="s">
        <v>1682</v>
      </c>
      <c r="C755" t="s">
        <v>1714</v>
      </c>
      <c r="D755" s="105">
        <v>15223</v>
      </c>
      <c r="E755" s="105">
        <v>507310</v>
      </c>
      <c r="F755" s="105">
        <v>145420</v>
      </c>
      <c r="G755" s="105">
        <v>507310</v>
      </c>
      <c r="H755" s="105">
        <v>145420</v>
      </c>
      <c r="I755" s="105">
        <v>0</v>
      </c>
      <c r="J755" s="105">
        <v>0</v>
      </c>
      <c r="K755" s="105">
        <v>0</v>
      </c>
      <c r="L755" s="105">
        <v>0</v>
      </c>
      <c r="M755" s="105">
        <v>22035</v>
      </c>
    </row>
    <row r="756" spans="1:13" x14ac:dyDescent="0.15">
      <c r="A756" s="115" t="s">
        <v>1715</v>
      </c>
      <c r="B756" t="s">
        <v>1682</v>
      </c>
      <c r="C756" t="s">
        <v>1716</v>
      </c>
      <c r="D756" s="104">
        <v>15224</v>
      </c>
      <c r="E756" s="104">
        <v>832871</v>
      </c>
      <c r="F756" s="104">
        <v>198817</v>
      </c>
      <c r="G756" s="104">
        <v>52512</v>
      </c>
      <c r="H756" s="104">
        <v>26512</v>
      </c>
      <c r="I756" s="104">
        <v>780359</v>
      </c>
      <c r="J756" s="104">
        <v>172305</v>
      </c>
      <c r="K756" s="104">
        <v>717720</v>
      </c>
      <c r="L756" s="104">
        <v>172305</v>
      </c>
      <c r="M756" s="104">
        <v>35854</v>
      </c>
    </row>
    <row r="757" spans="1:13" x14ac:dyDescent="0.15">
      <c r="A757" s="115" t="s">
        <v>1717</v>
      </c>
      <c r="B757" t="s">
        <v>1682</v>
      </c>
      <c r="C757" t="s">
        <v>1718</v>
      </c>
      <c r="D757" s="105">
        <v>15225</v>
      </c>
      <c r="E757" s="105">
        <v>517482</v>
      </c>
      <c r="F757" s="105">
        <v>125771</v>
      </c>
      <c r="G757" s="105">
        <v>517482</v>
      </c>
      <c r="H757" s="105">
        <v>125771</v>
      </c>
      <c r="I757" s="105">
        <v>0</v>
      </c>
      <c r="J757" s="105">
        <v>0</v>
      </c>
      <c r="K757" s="105">
        <v>0</v>
      </c>
      <c r="L757" s="105">
        <v>0</v>
      </c>
      <c r="M757" s="105">
        <v>22279</v>
      </c>
    </row>
    <row r="758" spans="1:13" x14ac:dyDescent="0.15">
      <c r="A758" s="115" t="s">
        <v>1719</v>
      </c>
      <c r="B758" t="s">
        <v>1682</v>
      </c>
      <c r="C758" t="s">
        <v>1720</v>
      </c>
      <c r="D758" s="104">
        <v>15226</v>
      </c>
      <c r="E758" s="104">
        <v>767106</v>
      </c>
      <c r="F758" s="104">
        <v>194309</v>
      </c>
      <c r="G758" s="104">
        <v>597106</v>
      </c>
      <c r="H758" s="104">
        <v>194309</v>
      </c>
      <c r="I758" s="104">
        <v>170000</v>
      </c>
      <c r="J758" s="104">
        <v>0</v>
      </c>
      <c r="K758" s="104">
        <v>170000</v>
      </c>
      <c r="L758" s="104">
        <v>0</v>
      </c>
      <c r="M758" s="104">
        <v>32104</v>
      </c>
    </row>
    <row r="759" spans="1:13" x14ac:dyDescent="0.15">
      <c r="A759" s="115" t="s">
        <v>1721</v>
      </c>
      <c r="B759" t="s">
        <v>1682</v>
      </c>
      <c r="C759" t="s">
        <v>1722</v>
      </c>
      <c r="D759" s="105">
        <v>15227</v>
      </c>
      <c r="E759" s="105">
        <v>364331</v>
      </c>
      <c r="F759" s="105">
        <v>98769</v>
      </c>
      <c r="G759" s="105">
        <v>364331</v>
      </c>
      <c r="H759" s="105">
        <v>98769</v>
      </c>
      <c r="I759" s="105">
        <v>0</v>
      </c>
      <c r="J759" s="105">
        <v>0</v>
      </c>
      <c r="K759" s="105">
        <v>0</v>
      </c>
      <c r="L759" s="105">
        <v>0</v>
      </c>
      <c r="M759" s="105">
        <v>15790</v>
      </c>
    </row>
    <row r="760" spans="1:13" x14ac:dyDescent="0.15">
      <c r="A760" s="115" t="s">
        <v>1723</v>
      </c>
      <c r="B760" t="s">
        <v>1682</v>
      </c>
      <c r="C760" t="s">
        <v>1724</v>
      </c>
      <c r="D760" s="104">
        <v>15307</v>
      </c>
      <c r="E760" s="104">
        <v>96789</v>
      </c>
      <c r="F760" s="104">
        <v>37941</v>
      </c>
      <c r="G760" s="104">
        <v>96789</v>
      </c>
      <c r="H760" s="104">
        <v>37941</v>
      </c>
      <c r="I760" s="104">
        <v>0</v>
      </c>
      <c r="J760" s="104">
        <v>0</v>
      </c>
      <c r="K760" s="104">
        <v>0</v>
      </c>
      <c r="L760" s="104">
        <v>0</v>
      </c>
      <c r="M760" s="104">
        <v>3994</v>
      </c>
    </row>
    <row r="761" spans="1:13" x14ac:dyDescent="0.15">
      <c r="A761" s="115" t="s">
        <v>1725</v>
      </c>
      <c r="B761" t="s">
        <v>1682</v>
      </c>
      <c r="C761" t="s">
        <v>1726</v>
      </c>
      <c r="D761" s="105">
        <v>15342</v>
      </c>
      <c r="E761" s="105">
        <v>112584</v>
      </c>
      <c r="F761" s="105">
        <v>25962</v>
      </c>
      <c r="G761" s="105">
        <v>95176</v>
      </c>
      <c r="H761" s="105">
        <v>25962</v>
      </c>
      <c r="I761" s="105">
        <v>17408</v>
      </c>
      <c r="J761" s="105">
        <v>0</v>
      </c>
      <c r="K761" s="105">
        <v>17408</v>
      </c>
      <c r="L761" s="105">
        <v>0</v>
      </c>
      <c r="M761" s="105">
        <v>5107</v>
      </c>
    </row>
    <row r="762" spans="1:13" x14ac:dyDescent="0.15">
      <c r="A762" s="115" t="s">
        <v>1727</v>
      </c>
      <c r="B762" t="s">
        <v>1682</v>
      </c>
      <c r="C762" t="s">
        <v>1728</v>
      </c>
      <c r="D762" s="104">
        <v>15361</v>
      </c>
      <c r="E762" s="104">
        <v>152181</v>
      </c>
      <c r="F762" s="104">
        <v>39800</v>
      </c>
      <c r="G762" s="104">
        <v>0</v>
      </c>
      <c r="H762" s="104">
        <v>0</v>
      </c>
      <c r="I762" s="104">
        <v>152181</v>
      </c>
      <c r="J762" s="104">
        <v>39800</v>
      </c>
      <c r="K762" s="104">
        <v>152181</v>
      </c>
      <c r="L762" s="104">
        <v>39800</v>
      </c>
      <c r="M762" s="104">
        <v>6672</v>
      </c>
    </row>
    <row r="763" spans="1:13" x14ac:dyDescent="0.15">
      <c r="A763" s="115" t="s">
        <v>1729</v>
      </c>
      <c r="B763" t="s">
        <v>1682</v>
      </c>
      <c r="C763" t="s">
        <v>1730</v>
      </c>
      <c r="D763" s="105">
        <v>15385</v>
      </c>
      <c r="E763" s="105">
        <v>185459</v>
      </c>
      <c r="F763" s="105">
        <v>35618</v>
      </c>
      <c r="G763" s="105">
        <v>85459</v>
      </c>
      <c r="H763" s="105">
        <v>35618</v>
      </c>
      <c r="I763" s="105">
        <v>100000</v>
      </c>
      <c r="J763" s="105">
        <v>0</v>
      </c>
      <c r="K763" s="105">
        <v>50000</v>
      </c>
      <c r="L763" s="105">
        <v>0</v>
      </c>
      <c r="M763" s="105">
        <v>8279</v>
      </c>
    </row>
    <row r="764" spans="1:13" x14ac:dyDescent="0.15">
      <c r="A764" s="115" t="s">
        <v>1731</v>
      </c>
      <c r="B764" t="s">
        <v>1682</v>
      </c>
      <c r="C764" t="s">
        <v>1732</v>
      </c>
      <c r="D764" s="104">
        <v>15405</v>
      </c>
      <c r="E764" s="104">
        <v>96806</v>
      </c>
      <c r="F764" s="104">
        <v>15783</v>
      </c>
      <c r="G764" s="104">
        <v>23904</v>
      </c>
      <c r="H764" s="104">
        <v>15783</v>
      </c>
      <c r="I764" s="104">
        <v>72902</v>
      </c>
      <c r="J764" s="104">
        <v>0</v>
      </c>
      <c r="K764" s="104">
        <v>45098</v>
      </c>
      <c r="L764" s="104">
        <v>0</v>
      </c>
      <c r="M764" s="104">
        <v>4458</v>
      </c>
    </row>
    <row r="765" spans="1:13" x14ac:dyDescent="0.15">
      <c r="A765" s="115" t="s">
        <v>1733</v>
      </c>
      <c r="B765" t="s">
        <v>1682</v>
      </c>
      <c r="C765" t="s">
        <v>1734</v>
      </c>
      <c r="D765" s="105">
        <v>15461</v>
      </c>
      <c r="E765" s="105">
        <v>83152</v>
      </c>
      <c r="F765" s="105">
        <v>18687</v>
      </c>
      <c r="G765" s="105">
        <v>83152</v>
      </c>
      <c r="H765" s="105">
        <v>18687</v>
      </c>
      <c r="I765" s="105">
        <v>0</v>
      </c>
      <c r="J765" s="105">
        <v>0</v>
      </c>
      <c r="K765" s="105">
        <v>0</v>
      </c>
      <c r="L765" s="105">
        <v>0</v>
      </c>
      <c r="M765" s="105">
        <v>3616</v>
      </c>
    </row>
    <row r="766" spans="1:13" x14ac:dyDescent="0.15">
      <c r="A766" s="115" t="s">
        <v>1735</v>
      </c>
      <c r="B766" t="s">
        <v>1682</v>
      </c>
      <c r="C766" t="s">
        <v>1736</v>
      </c>
      <c r="D766" s="104">
        <v>15482</v>
      </c>
      <c r="E766" s="104">
        <v>176486</v>
      </c>
      <c r="F766" s="104">
        <v>34479</v>
      </c>
      <c r="G766" s="104">
        <v>137649</v>
      </c>
      <c r="H766" s="104">
        <v>34479</v>
      </c>
      <c r="I766" s="104">
        <v>38837</v>
      </c>
      <c r="J766" s="104">
        <v>0</v>
      </c>
      <c r="K766" s="104">
        <v>38837</v>
      </c>
      <c r="L766" s="104">
        <v>0</v>
      </c>
      <c r="M766" s="104">
        <v>7576</v>
      </c>
    </row>
    <row r="767" spans="1:13" x14ac:dyDescent="0.15">
      <c r="A767" s="115" t="s">
        <v>1737</v>
      </c>
      <c r="B767" t="s">
        <v>1682</v>
      </c>
      <c r="C767" t="s">
        <v>1738</v>
      </c>
      <c r="D767" s="105">
        <v>15504</v>
      </c>
      <c r="E767" s="105">
        <v>29093</v>
      </c>
      <c r="F767" s="105">
        <v>11729</v>
      </c>
      <c r="G767" s="105">
        <v>29093</v>
      </c>
      <c r="H767" s="105">
        <v>11729</v>
      </c>
      <c r="I767" s="105">
        <v>0</v>
      </c>
      <c r="J767" s="105">
        <v>0</v>
      </c>
      <c r="K767" s="105">
        <v>0</v>
      </c>
      <c r="L767" s="105">
        <v>0</v>
      </c>
      <c r="M767" s="105">
        <v>1182</v>
      </c>
    </row>
    <row r="768" spans="1:13" x14ac:dyDescent="0.15">
      <c r="A768" s="115" t="s">
        <v>1739</v>
      </c>
      <c r="B768" t="s">
        <v>1682</v>
      </c>
      <c r="C768" t="s">
        <v>1740</v>
      </c>
      <c r="D768" s="104">
        <v>15581</v>
      </c>
      <c r="E768" s="104">
        <v>117099</v>
      </c>
      <c r="F768" s="104">
        <v>18754</v>
      </c>
      <c r="G768" s="104">
        <v>83524</v>
      </c>
      <c r="H768" s="104">
        <v>18754</v>
      </c>
      <c r="I768" s="104">
        <v>33575</v>
      </c>
      <c r="J768" s="104">
        <v>0</v>
      </c>
      <c r="K768" s="104">
        <v>7600</v>
      </c>
      <c r="L768" s="104">
        <v>0</v>
      </c>
      <c r="M768" s="104">
        <v>5118</v>
      </c>
    </row>
    <row r="769" spans="1:13" x14ac:dyDescent="0.15">
      <c r="A769" s="115" t="s">
        <v>1741</v>
      </c>
      <c r="B769" t="s">
        <v>1682</v>
      </c>
      <c r="C769" t="s">
        <v>1742</v>
      </c>
      <c r="D769" s="105">
        <v>15586</v>
      </c>
      <c r="E769" s="105">
        <v>22758</v>
      </c>
      <c r="F769" s="105">
        <v>1346</v>
      </c>
      <c r="G769" s="105">
        <v>22758</v>
      </c>
      <c r="H769" s="105">
        <v>1346</v>
      </c>
      <c r="I769" s="105">
        <v>0</v>
      </c>
      <c r="J769" s="105">
        <v>0</v>
      </c>
      <c r="K769" s="105">
        <v>0</v>
      </c>
      <c r="L769" s="105">
        <v>0</v>
      </c>
      <c r="M769" s="105">
        <v>1049</v>
      </c>
    </row>
    <row r="770" spans="1:13" x14ac:dyDescent="0.15">
      <c r="A770" s="115" t="s">
        <v>1743</v>
      </c>
      <c r="B770" t="s">
        <v>1744</v>
      </c>
      <c r="C770">
        <v>0</v>
      </c>
      <c r="D770" s="104">
        <v>16000</v>
      </c>
      <c r="E770" s="104">
        <v>9703979</v>
      </c>
      <c r="F770" s="104">
        <v>0</v>
      </c>
      <c r="G770" s="104">
        <v>4555323</v>
      </c>
      <c r="H770" s="104">
        <v>0</v>
      </c>
      <c r="I770" s="104">
        <v>5148656</v>
      </c>
      <c r="J770" s="104">
        <v>0</v>
      </c>
      <c r="K770" s="104">
        <v>2605089</v>
      </c>
      <c r="L770" s="104">
        <v>0</v>
      </c>
      <c r="M770" s="104">
        <v>598896</v>
      </c>
    </row>
    <row r="771" spans="1:13" x14ac:dyDescent="0.15">
      <c r="A771" s="115" t="s">
        <v>1745</v>
      </c>
      <c r="B771" t="s">
        <v>1744</v>
      </c>
      <c r="C771" t="s">
        <v>1746</v>
      </c>
      <c r="D771" s="105">
        <v>16201</v>
      </c>
      <c r="E771" s="105">
        <v>3315437</v>
      </c>
      <c r="F771" s="105">
        <v>1284156</v>
      </c>
      <c r="G771" s="105">
        <v>1600000</v>
      </c>
      <c r="H771" s="105">
        <v>1028706</v>
      </c>
      <c r="I771" s="105">
        <v>1715437</v>
      </c>
      <c r="J771" s="105">
        <v>255450</v>
      </c>
      <c r="K771" s="105">
        <v>1715437</v>
      </c>
      <c r="L771" s="105">
        <v>255450</v>
      </c>
      <c r="M771" s="105">
        <v>135880</v>
      </c>
    </row>
    <row r="772" spans="1:13" x14ac:dyDescent="0.15">
      <c r="A772" s="115" t="s">
        <v>1747</v>
      </c>
      <c r="B772" t="s">
        <v>1744</v>
      </c>
      <c r="C772" t="s">
        <v>1748</v>
      </c>
      <c r="D772" s="104">
        <v>16202</v>
      </c>
      <c r="E772" s="104">
        <v>1571874</v>
      </c>
      <c r="F772" s="104">
        <v>553536</v>
      </c>
      <c r="G772" s="104">
        <v>801874</v>
      </c>
      <c r="H772" s="104">
        <v>385192</v>
      </c>
      <c r="I772" s="104">
        <v>770000</v>
      </c>
      <c r="J772" s="104">
        <v>168344</v>
      </c>
      <c r="K772" s="104">
        <v>770000</v>
      </c>
      <c r="L772" s="104">
        <v>63226</v>
      </c>
      <c r="M772" s="104">
        <v>65824</v>
      </c>
    </row>
    <row r="773" spans="1:13" x14ac:dyDescent="0.15">
      <c r="A773" s="115" t="s">
        <v>1749</v>
      </c>
      <c r="B773" t="s">
        <v>1744</v>
      </c>
      <c r="C773" t="s">
        <v>1750</v>
      </c>
      <c r="D773" s="105">
        <v>16204</v>
      </c>
      <c r="E773" s="105">
        <v>401432</v>
      </c>
      <c r="F773" s="105">
        <v>130350</v>
      </c>
      <c r="G773" s="105">
        <v>203616</v>
      </c>
      <c r="H773" s="105">
        <v>130350</v>
      </c>
      <c r="I773" s="105">
        <v>197816</v>
      </c>
      <c r="J773" s="105">
        <v>0</v>
      </c>
      <c r="K773" s="105">
        <v>72487</v>
      </c>
      <c r="L773" s="105">
        <v>0</v>
      </c>
      <c r="M773" s="105">
        <v>17142</v>
      </c>
    </row>
    <row r="774" spans="1:13" x14ac:dyDescent="0.15">
      <c r="A774" s="115" t="s">
        <v>1751</v>
      </c>
      <c r="B774" t="s">
        <v>1744</v>
      </c>
      <c r="C774" t="s">
        <v>1752</v>
      </c>
      <c r="D774" s="104">
        <v>16205</v>
      </c>
      <c r="E774" s="104">
        <v>514288</v>
      </c>
      <c r="F774" s="104">
        <v>164012</v>
      </c>
      <c r="G774" s="104">
        <v>72416</v>
      </c>
      <c r="H774" s="104">
        <v>49220</v>
      </c>
      <c r="I774" s="104">
        <v>441872</v>
      </c>
      <c r="J774" s="104">
        <v>114792</v>
      </c>
      <c r="K774" s="104">
        <v>441872</v>
      </c>
      <c r="L774" s="104">
        <v>114792</v>
      </c>
      <c r="M774" s="104">
        <v>21944</v>
      </c>
    </row>
    <row r="775" spans="1:13" x14ac:dyDescent="0.15">
      <c r="A775" s="115" t="s">
        <v>1753</v>
      </c>
      <c r="B775" t="s">
        <v>1744</v>
      </c>
      <c r="C775" t="s">
        <v>1754</v>
      </c>
      <c r="D775" s="105">
        <v>16206</v>
      </c>
      <c r="E775" s="105">
        <v>303828</v>
      </c>
      <c r="F775" s="105">
        <v>108850</v>
      </c>
      <c r="G775" s="105">
        <v>123176</v>
      </c>
      <c r="H775" s="105">
        <v>108850</v>
      </c>
      <c r="I775" s="105">
        <v>180652</v>
      </c>
      <c r="J775" s="105">
        <v>0</v>
      </c>
      <c r="K775" s="105">
        <v>82448</v>
      </c>
      <c r="L775" s="105">
        <v>0</v>
      </c>
      <c r="M775" s="105">
        <v>12459</v>
      </c>
    </row>
    <row r="776" spans="1:13" x14ac:dyDescent="0.15">
      <c r="A776" s="115" t="s">
        <v>1755</v>
      </c>
      <c r="B776" t="s">
        <v>1744</v>
      </c>
      <c r="C776" t="s">
        <v>1756</v>
      </c>
      <c r="D776" s="104">
        <v>16207</v>
      </c>
      <c r="E776" s="104">
        <v>383106</v>
      </c>
      <c r="F776" s="104">
        <v>122765</v>
      </c>
      <c r="G776" s="104">
        <v>272100</v>
      </c>
      <c r="H776" s="104">
        <v>122765</v>
      </c>
      <c r="I776" s="104">
        <v>111006</v>
      </c>
      <c r="J776" s="104">
        <v>0</v>
      </c>
      <c r="K776" s="104">
        <v>111006</v>
      </c>
      <c r="L776" s="104">
        <v>0</v>
      </c>
      <c r="M776" s="104">
        <v>16281</v>
      </c>
    </row>
    <row r="777" spans="1:13" x14ac:dyDescent="0.15">
      <c r="A777" s="115" t="s">
        <v>1757</v>
      </c>
      <c r="B777" t="s">
        <v>1744</v>
      </c>
      <c r="C777" t="s">
        <v>1758</v>
      </c>
      <c r="D777" s="105">
        <v>16208</v>
      </c>
      <c r="E777" s="105">
        <v>512356</v>
      </c>
      <c r="F777" s="105">
        <v>162712</v>
      </c>
      <c r="G777" s="105">
        <v>512356</v>
      </c>
      <c r="H777" s="105">
        <v>162712</v>
      </c>
      <c r="I777" s="105">
        <v>0</v>
      </c>
      <c r="J777" s="105">
        <v>0</v>
      </c>
      <c r="K777" s="105">
        <v>0</v>
      </c>
      <c r="L777" s="105">
        <v>0</v>
      </c>
      <c r="M777" s="105">
        <v>21910</v>
      </c>
    </row>
    <row r="778" spans="1:13" x14ac:dyDescent="0.15">
      <c r="A778" s="115" t="s">
        <v>1759</v>
      </c>
      <c r="B778" t="s">
        <v>1744</v>
      </c>
      <c r="C778" t="s">
        <v>1760</v>
      </c>
      <c r="D778" s="104">
        <v>16209</v>
      </c>
      <c r="E778" s="104">
        <v>332519</v>
      </c>
      <c r="F778" s="104">
        <v>100287</v>
      </c>
      <c r="G778" s="104">
        <v>257519</v>
      </c>
      <c r="H778" s="104">
        <v>100287</v>
      </c>
      <c r="I778" s="104">
        <v>75000</v>
      </c>
      <c r="J778" s="104">
        <v>0</v>
      </c>
      <c r="K778" s="104">
        <v>15566</v>
      </c>
      <c r="L778" s="104">
        <v>0</v>
      </c>
      <c r="M778" s="104">
        <v>14037</v>
      </c>
    </row>
    <row r="779" spans="1:13" x14ac:dyDescent="0.15">
      <c r="A779" s="115" t="s">
        <v>1761</v>
      </c>
      <c r="B779" t="s">
        <v>1744</v>
      </c>
      <c r="C779" t="s">
        <v>1762</v>
      </c>
      <c r="D779" s="105">
        <v>16210</v>
      </c>
      <c r="E779" s="105">
        <v>645429</v>
      </c>
      <c r="F779" s="105">
        <v>178483</v>
      </c>
      <c r="G779" s="105">
        <v>214374</v>
      </c>
      <c r="H779" s="105">
        <v>178483</v>
      </c>
      <c r="I779" s="105">
        <v>431055</v>
      </c>
      <c r="J779" s="105">
        <v>0</v>
      </c>
      <c r="K779" s="105">
        <v>425708</v>
      </c>
      <c r="L779" s="105">
        <v>0</v>
      </c>
      <c r="M779" s="105">
        <v>28305</v>
      </c>
    </row>
    <row r="780" spans="1:13" x14ac:dyDescent="0.15">
      <c r="A780" s="115" t="s">
        <v>1763</v>
      </c>
      <c r="B780" t="s">
        <v>1744</v>
      </c>
      <c r="C780" t="s">
        <v>1764</v>
      </c>
      <c r="D780" s="104">
        <v>16211</v>
      </c>
      <c r="E780" s="104">
        <v>860725</v>
      </c>
      <c r="F780" s="104">
        <v>301190</v>
      </c>
      <c r="G780" s="104">
        <v>494097</v>
      </c>
      <c r="H780" s="104">
        <v>213635</v>
      </c>
      <c r="I780" s="104">
        <v>366628</v>
      </c>
      <c r="J780" s="104">
        <v>87555</v>
      </c>
      <c r="K780" s="104">
        <v>366628</v>
      </c>
      <c r="L780" s="104">
        <v>87555</v>
      </c>
      <c r="M780" s="104">
        <v>35847</v>
      </c>
    </row>
    <row r="781" spans="1:13" x14ac:dyDescent="0.15">
      <c r="A781" s="115" t="s">
        <v>1765</v>
      </c>
      <c r="B781" t="s">
        <v>1744</v>
      </c>
      <c r="C781" t="s">
        <v>1766</v>
      </c>
      <c r="D781" s="105">
        <v>16321</v>
      </c>
      <c r="E781" s="105">
        <v>51254</v>
      </c>
      <c r="F781" s="105">
        <v>11254</v>
      </c>
      <c r="G781" s="105">
        <v>48170</v>
      </c>
      <c r="H781" s="105">
        <v>11254</v>
      </c>
      <c r="I781" s="105">
        <v>3084</v>
      </c>
      <c r="J781" s="105">
        <v>0</v>
      </c>
      <c r="K781" s="105">
        <v>3084</v>
      </c>
      <c r="L781" s="105">
        <v>0</v>
      </c>
      <c r="M781" s="105">
        <v>2306</v>
      </c>
    </row>
    <row r="782" spans="1:13" x14ac:dyDescent="0.15">
      <c r="A782" s="115" t="s">
        <v>1767</v>
      </c>
      <c r="B782" t="s">
        <v>1744</v>
      </c>
      <c r="C782" t="s">
        <v>1768</v>
      </c>
      <c r="D782" s="104">
        <v>16322</v>
      </c>
      <c r="E782" s="104">
        <v>238847</v>
      </c>
      <c r="F782" s="104">
        <v>67605</v>
      </c>
      <c r="G782" s="104">
        <v>87538</v>
      </c>
      <c r="H782" s="104">
        <v>37815</v>
      </c>
      <c r="I782" s="104">
        <v>151309</v>
      </c>
      <c r="J782" s="104">
        <v>29790</v>
      </c>
      <c r="K782" s="104">
        <v>151309</v>
      </c>
      <c r="L782" s="104">
        <v>29790</v>
      </c>
      <c r="M782" s="104">
        <v>10241</v>
      </c>
    </row>
    <row r="783" spans="1:13" x14ac:dyDescent="0.15">
      <c r="A783" s="115" t="s">
        <v>1769</v>
      </c>
      <c r="B783" t="s">
        <v>1744</v>
      </c>
      <c r="C783" t="s">
        <v>1770</v>
      </c>
      <c r="D783" s="105">
        <v>16323</v>
      </c>
      <c r="E783" s="105">
        <v>291694</v>
      </c>
      <c r="F783" s="105">
        <v>88005</v>
      </c>
      <c r="G783" s="105">
        <v>71700</v>
      </c>
      <c r="H783" s="105">
        <v>23500</v>
      </c>
      <c r="I783" s="105">
        <v>219994</v>
      </c>
      <c r="J783" s="105">
        <v>64505</v>
      </c>
      <c r="K783" s="105">
        <v>181050</v>
      </c>
      <c r="L783" s="105">
        <v>64505</v>
      </c>
      <c r="M783" s="105">
        <v>12600</v>
      </c>
    </row>
    <row r="784" spans="1:13" x14ac:dyDescent="0.15">
      <c r="A784" s="115" t="s">
        <v>1771</v>
      </c>
      <c r="B784" t="s">
        <v>1744</v>
      </c>
      <c r="C784" t="s">
        <v>1772</v>
      </c>
      <c r="D784" s="104">
        <v>16342</v>
      </c>
      <c r="E784" s="104">
        <v>253795</v>
      </c>
      <c r="F784" s="104">
        <v>81321</v>
      </c>
      <c r="G784" s="104">
        <v>16782</v>
      </c>
      <c r="H784" s="104">
        <v>16782</v>
      </c>
      <c r="I784" s="104">
        <v>237013</v>
      </c>
      <c r="J784" s="104">
        <v>64539</v>
      </c>
      <c r="K784" s="104">
        <v>178866</v>
      </c>
      <c r="L784" s="104">
        <v>64539</v>
      </c>
      <c r="M784" s="104">
        <v>10839</v>
      </c>
    </row>
    <row r="785" spans="1:13" x14ac:dyDescent="0.15">
      <c r="A785" s="115" t="s">
        <v>1773</v>
      </c>
      <c r="B785" t="s">
        <v>1744</v>
      </c>
      <c r="C785" t="s">
        <v>884</v>
      </c>
      <c r="D785" s="105">
        <v>16343</v>
      </c>
      <c r="E785" s="105">
        <v>177615</v>
      </c>
      <c r="F785" s="105">
        <v>40213</v>
      </c>
      <c r="G785" s="105">
        <v>136362</v>
      </c>
      <c r="H785" s="105">
        <v>25000</v>
      </c>
      <c r="I785" s="105">
        <v>41253</v>
      </c>
      <c r="J785" s="105">
        <v>15213</v>
      </c>
      <c r="K785" s="105">
        <v>41253</v>
      </c>
      <c r="L785" s="105">
        <v>15213</v>
      </c>
      <c r="M785" s="105">
        <v>7873</v>
      </c>
    </row>
    <row r="786" spans="1:13" x14ac:dyDescent="0.15">
      <c r="A786" s="115" t="s">
        <v>1774</v>
      </c>
      <c r="B786" t="s">
        <v>1775</v>
      </c>
      <c r="C786">
        <v>0</v>
      </c>
      <c r="D786" s="104">
        <v>17000</v>
      </c>
      <c r="E786" s="104">
        <v>11141622</v>
      </c>
      <c r="F786" s="104">
        <v>0</v>
      </c>
      <c r="G786" s="104">
        <v>9604992</v>
      </c>
      <c r="H786" s="104">
        <v>0</v>
      </c>
      <c r="I786" s="104">
        <v>1536630</v>
      </c>
      <c r="J786" s="104">
        <v>0</v>
      </c>
      <c r="K786" s="104">
        <v>336630</v>
      </c>
      <c r="L786" s="104">
        <v>0</v>
      </c>
      <c r="M786" s="104">
        <v>671033</v>
      </c>
    </row>
    <row r="787" spans="1:13" x14ac:dyDescent="0.15">
      <c r="A787" s="115" t="s">
        <v>1776</v>
      </c>
      <c r="B787" t="s">
        <v>1775</v>
      </c>
      <c r="C787" t="s">
        <v>1777</v>
      </c>
      <c r="D787" s="105">
        <v>17201</v>
      </c>
      <c r="E787" s="105">
        <v>3740056</v>
      </c>
      <c r="F787" s="105">
        <v>1474936</v>
      </c>
      <c r="G787" s="105">
        <v>3740056</v>
      </c>
      <c r="H787" s="105">
        <v>1474936</v>
      </c>
      <c r="I787" s="105">
        <v>0</v>
      </c>
      <c r="J787" s="105">
        <v>0</v>
      </c>
      <c r="K787" s="105">
        <v>0</v>
      </c>
      <c r="L787" s="105">
        <v>0</v>
      </c>
      <c r="M787" s="105">
        <v>148216</v>
      </c>
    </row>
    <row r="788" spans="1:13" x14ac:dyDescent="0.15">
      <c r="A788" s="115" t="s">
        <v>1778</v>
      </c>
      <c r="B788" t="s">
        <v>1775</v>
      </c>
      <c r="C788" t="s">
        <v>1779</v>
      </c>
      <c r="D788" s="104">
        <v>17202</v>
      </c>
      <c r="E788" s="104">
        <v>655547</v>
      </c>
      <c r="F788" s="104">
        <v>183274</v>
      </c>
      <c r="G788" s="104">
        <v>655547</v>
      </c>
      <c r="H788" s="104">
        <v>183274</v>
      </c>
      <c r="I788" s="104">
        <v>0</v>
      </c>
      <c r="J788" s="104">
        <v>0</v>
      </c>
      <c r="K788" s="104">
        <v>0</v>
      </c>
      <c r="L788" s="104">
        <v>0</v>
      </c>
      <c r="M788" s="104">
        <v>27536</v>
      </c>
    </row>
    <row r="789" spans="1:13" x14ac:dyDescent="0.15">
      <c r="A789" s="115" t="s">
        <v>1780</v>
      </c>
      <c r="B789" t="s">
        <v>1775</v>
      </c>
      <c r="C789" t="s">
        <v>1781</v>
      </c>
      <c r="D789" s="105">
        <v>17203</v>
      </c>
      <c r="E789" s="105">
        <v>1115092</v>
      </c>
      <c r="F789" s="105">
        <v>379667</v>
      </c>
      <c r="G789" s="105">
        <v>770000</v>
      </c>
      <c r="H789" s="105">
        <v>379667</v>
      </c>
      <c r="I789" s="105">
        <v>345092</v>
      </c>
      <c r="J789" s="105">
        <v>0</v>
      </c>
      <c r="K789" s="105">
        <v>135400</v>
      </c>
      <c r="L789" s="105">
        <v>0</v>
      </c>
      <c r="M789" s="105">
        <v>45392</v>
      </c>
    </row>
    <row r="790" spans="1:13" x14ac:dyDescent="0.15">
      <c r="A790" s="115" t="s">
        <v>1782</v>
      </c>
      <c r="B790" t="s">
        <v>1775</v>
      </c>
      <c r="C790" t="s">
        <v>1783</v>
      </c>
      <c r="D790" s="104">
        <v>17204</v>
      </c>
      <c r="E790" s="104">
        <v>429877</v>
      </c>
      <c r="F790" s="104">
        <v>104976</v>
      </c>
      <c r="G790" s="104">
        <v>429877</v>
      </c>
      <c r="H790" s="104">
        <v>104976</v>
      </c>
      <c r="I790" s="104">
        <v>0</v>
      </c>
      <c r="J790" s="104">
        <v>0</v>
      </c>
      <c r="K790" s="104">
        <v>0</v>
      </c>
      <c r="L790" s="104">
        <v>0</v>
      </c>
      <c r="M790" s="104">
        <v>18181</v>
      </c>
    </row>
    <row r="791" spans="1:13" x14ac:dyDescent="0.15">
      <c r="A791" s="115" t="s">
        <v>1784</v>
      </c>
      <c r="B791" t="s">
        <v>1775</v>
      </c>
      <c r="C791" t="s">
        <v>1785</v>
      </c>
      <c r="D791" s="105">
        <v>17205</v>
      </c>
      <c r="E791" s="105">
        <v>260146</v>
      </c>
      <c r="F791" s="105">
        <v>56798</v>
      </c>
      <c r="G791" s="105">
        <v>260146</v>
      </c>
      <c r="H791" s="105">
        <v>56798</v>
      </c>
      <c r="I791" s="105">
        <v>0</v>
      </c>
      <c r="J791" s="105">
        <v>0</v>
      </c>
      <c r="K791" s="105">
        <v>0</v>
      </c>
      <c r="L791" s="105">
        <v>0</v>
      </c>
      <c r="M791" s="105">
        <v>11176</v>
      </c>
    </row>
    <row r="792" spans="1:13" x14ac:dyDescent="0.15">
      <c r="A792" s="115" t="s">
        <v>1786</v>
      </c>
      <c r="B792" t="s">
        <v>1775</v>
      </c>
      <c r="C792" t="s">
        <v>1787</v>
      </c>
      <c r="D792" s="104">
        <v>17206</v>
      </c>
      <c r="E792" s="104">
        <v>737557</v>
      </c>
      <c r="F792" s="104">
        <v>231697</v>
      </c>
      <c r="G792" s="104">
        <v>458000</v>
      </c>
      <c r="H792" s="104">
        <v>231697</v>
      </c>
      <c r="I792" s="104">
        <v>279557</v>
      </c>
      <c r="J792" s="104">
        <v>0</v>
      </c>
      <c r="K792" s="104">
        <v>279557</v>
      </c>
      <c r="L792" s="104">
        <v>0</v>
      </c>
      <c r="M792" s="104">
        <v>30540</v>
      </c>
    </row>
    <row r="793" spans="1:13" x14ac:dyDescent="0.15">
      <c r="A793" s="115" t="s">
        <v>1788</v>
      </c>
      <c r="B793" t="s">
        <v>1775</v>
      </c>
      <c r="C793" t="s">
        <v>1789</v>
      </c>
      <c r="D793" s="105">
        <v>17207</v>
      </c>
      <c r="E793" s="105">
        <v>293074</v>
      </c>
      <c r="F793" s="105">
        <v>80103</v>
      </c>
      <c r="G793" s="105">
        <v>250000</v>
      </c>
      <c r="H793" s="105">
        <v>80103</v>
      </c>
      <c r="I793" s="105">
        <v>43074</v>
      </c>
      <c r="J793" s="105">
        <v>0</v>
      </c>
      <c r="K793" s="105">
        <v>43074</v>
      </c>
      <c r="L793" s="105">
        <v>0</v>
      </c>
      <c r="M793" s="105">
        <v>12377</v>
      </c>
    </row>
    <row r="794" spans="1:13" x14ac:dyDescent="0.15">
      <c r="A794" s="115" t="s">
        <v>1790</v>
      </c>
      <c r="B794" t="s">
        <v>1775</v>
      </c>
      <c r="C794" t="s">
        <v>1791</v>
      </c>
      <c r="D794" s="104">
        <v>17209</v>
      </c>
      <c r="E794" s="104">
        <v>437605</v>
      </c>
      <c r="F794" s="104">
        <v>140359</v>
      </c>
      <c r="G794" s="104">
        <v>437605</v>
      </c>
      <c r="H794" s="104">
        <v>140359</v>
      </c>
      <c r="I794" s="104">
        <v>0</v>
      </c>
      <c r="J794" s="104">
        <v>0</v>
      </c>
      <c r="K794" s="104">
        <v>0</v>
      </c>
      <c r="L794" s="104">
        <v>0</v>
      </c>
      <c r="M794" s="104">
        <v>18297</v>
      </c>
    </row>
    <row r="795" spans="1:13" x14ac:dyDescent="0.15">
      <c r="A795" s="115" t="s">
        <v>1792</v>
      </c>
      <c r="B795" t="s">
        <v>1775</v>
      </c>
      <c r="C795" t="s">
        <v>1793</v>
      </c>
      <c r="D795" s="105">
        <v>17210</v>
      </c>
      <c r="E795" s="105">
        <v>1080116</v>
      </c>
      <c r="F795" s="105">
        <v>392520</v>
      </c>
      <c r="G795" s="105">
        <v>1080116</v>
      </c>
      <c r="H795" s="105">
        <v>392520</v>
      </c>
      <c r="I795" s="105">
        <v>0</v>
      </c>
      <c r="J795" s="105">
        <v>0</v>
      </c>
      <c r="K795" s="105">
        <v>0</v>
      </c>
      <c r="L795" s="105">
        <v>0</v>
      </c>
      <c r="M795" s="105">
        <v>44012</v>
      </c>
    </row>
    <row r="796" spans="1:13" x14ac:dyDescent="0.15">
      <c r="A796" s="115" t="s">
        <v>1794</v>
      </c>
      <c r="B796" t="s">
        <v>1775</v>
      </c>
      <c r="C796" t="s">
        <v>1795</v>
      </c>
      <c r="D796" s="104">
        <v>17211</v>
      </c>
      <c r="E796" s="104">
        <v>474249</v>
      </c>
      <c r="F796" s="104">
        <v>160435</v>
      </c>
      <c r="G796" s="104">
        <v>170249</v>
      </c>
      <c r="H796" s="104">
        <v>160435</v>
      </c>
      <c r="I796" s="104">
        <v>304000</v>
      </c>
      <c r="J796" s="104">
        <v>0</v>
      </c>
      <c r="K796" s="104">
        <v>100000</v>
      </c>
      <c r="L796" s="104">
        <v>0</v>
      </c>
      <c r="M796" s="104">
        <v>19606</v>
      </c>
    </row>
    <row r="797" spans="1:13" x14ac:dyDescent="0.15">
      <c r="A797" s="115" t="s">
        <v>1796</v>
      </c>
      <c r="B797" t="s">
        <v>1775</v>
      </c>
      <c r="C797" t="s">
        <v>1797</v>
      </c>
      <c r="D797" s="105">
        <v>17212</v>
      </c>
      <c r="E797" s="105">
        <v>492237</v>
      </c>
      <c r="F797" s="105">
        <v>194306</v>
      </c>
      <c r="G797" s="105">
        <v>492000</v>
      </c>
      <c r="H797" s="105">
        <v>194306</v>
      </c>
      <c r="I797" s="105">
        <v>237</v>
      </c>
      <c r="J797" s="105">
        <v>0</v>
      </c>
      <c r="K797" s="105">
        <v>237</v>
      </c>
      <c r="L797" s="105">
        <v>0</v>
      </c>
      <c r="M797" s="105">
        <v>19487</v>
      </c>
    </row>
    <row r="798" spans="1:13" x14ac:dyDescent="0.15">
      <c r="A798" s="115" t="s">
        <v>1798</v>
      </c>
      <c r="B798" t="s">
        <v>1775</v>
      </c>
      <c r="C798" t="s">
        <v>1799</v>
      </c>
      <c r="D798" s="104">
        <v>17324</v>
      </c>
      <c r="E798" s="104">
        <v>81932</v>
      </c>
      <c r="F798" s="104">
        <v>19444</v>
      </c>
      <c r="G798" s="104">
        <v>68500</v>
      </c>
      <c r="H798" s="104">
        <v>19444</v>
      </c>
      <c r="I798" s="104">
        <v>13432</v>
      </c>
      <c r="J798" s="104">
        <v>0</v>
      </c>
      <c r="K798" s="104">
        <v>9240</v>
      </c>
      <c r="L798" s="104">
        <v>0</v>
      </c>
      <c r="M798" s="104">
        <v>3568</v>
      </c>
    </row>
    <row r="799" spans="1:13" x14ac:dyDescent="0.15">
      <c r="A799" s="115" t="s">
        <v>1800</v>
      </c>
      <c r="B799" t="s">
        <v>1775</v>
      </c>
      <c r="C799" t="s">
        <v>1801</v>
      </c>
      <c r="D799" s="105">
        <v>17361</v>
      </c>
      <c r="E799" s="105">
        <v>397434</v>
      </c>
      <c r="F799" s="105">
        <v>138042</v>
      </c>
      <c r="G799" s="105">
        <v>132086</v>
      </c>
      <c r="H799" s="105">
        <v>127700</v>
      </c>
      <c r="I799" s="105">
        <v>265348</v>
      </c>
      <c r="J799" s="105">
        <v>10342</v>
      </c>
      <c r="K799" s="105">
        <v>265348</v>
      </c>
      <c r="L799" s="105">
        <v>10342</v>
      </c>
      <c r="M799" s="105">
        <v>16082</v>
      </c>
    </row>
    <row r="800" spans="1:13" x14ac:dyDescent="0.15">
      <c r="A800" s="115" t="s">
        <v>1802</v>
      </c>
      <c r="B800" t="s">
        <v>1775</v>
      </c>
      <c r="C800" t="s">
        <v>1803</v>
      </c>
      <c r="D800" s="104">
        <v>17365</v>
      </c>
      <c r="E800" s="104">
        <v>308136</v>
      </c>
      <c r="F800" s="104">
        <v>102533</v>
      </c>
      <c r="G800" s="104">
        <v>308136</v>
      </c>
      <c r="H800" s="104">
        <v>102533</v>
      </c>
      <c r="I800" s="104">
        <v>0</v>
      </c>
      <c r="J800" s="104">
        <v>0</v>
      </c>
      <c r="K800" s="104">
        <v>0</v>
      </c>
      <c r="L800" s="104">
        <v>0</v>
      </c>
      <c r="M800" s="104">
        <v>12571</v>
      </c>
    </row>
    <row r="801" spans="1:13" x14ac:dyDescent="0.15">
      <c r="A801" s="115" t="s">
        <v>1804</v>
      </c>
      <c r="B801" t="s">
        <v>1775</v>
      </c>
      <c r="C801" t="s">
        <v>1805</v>
      </c>
      <c r="D801" s="105">
        <v>17384</v>
      </c>
      <c r="E801" s="105">
        <v>240014</v>
      </c>
      <c r="F801" s="105">
        <v>60683</v>
      </c>
      <c r="G801" s="105">
        <v>240014</v>
      </c>
      <c r="H801" s="105">
        <v>60683</v>
      </c>
      <c r="I801" s="105">
        <v>0</v>
      </c>
      <c r="J801" s="105">
        <v>0</v>
      </c>
      <c r="K801" s="105">
        <v>0</v>
      </c>
      <c r="L801" s="105">
        <v>0</v>
      </c>
      <c r="M801" s="105">
        <v>10270</v>
      </c>
    </row>
    <row r="802" spans="1:13" x14ac:dyDescent="0.15">
      <c r="A802" s="115" t="s">
        <v>1806</v>
      </c>
      <c r="B802" t="s">
        <v>1775</v>
      </c>
      <c r="C802" t="s">
        <v>1807</v>
      </c>
      <c r="D802" s="104">
        <v>17386</v>
      </c>
      <c r="E802" s="104">
        <v>177345</v>
      </c>
      <c r="F802" s="104">
        <v>43798</v>
      </c>
      <c r="G802" s="104">
        <v>177345</v>
      </c>
      <c r="H802" s="104">
        <v>43798</v>
      </c>
      <c r="I802" s="104">
        <v>0</v>
      </c>
      <c r="J802" s="104">
        <v>0</v>
      </c>
      <c r="K802" s="104">
        <v>0</v>
      </c>
      <c r="L802" s="104">
        <v>0</v>
      </c>
      <c r="M802" s="104">
        <v>7696</v>
      </c>
    </row>
    <row r="803" spans="1:13" x14ac:dyDescent="0.15">
      <c r="A803" s="115" t="s">
        <v>1808</v>
      </c>
      <c r="B803" t="s">
        <v>1775</v>
      </c>
      <c r="C803" t="s">
        <v>1809</v>
      </c>
      <c r="D803" s="105">
        <v>17407</v>
      </c>
      <c r="E803" s="105">
        <v>247407</v>
      </c>
      <c r="F803" s="105">
        <v>68765</v>
      </c>
      <c r="G803" s="105">
        <v>247407</v>
      </c>
      <c r="H803" s="105">
        <v>68765</v>
      </c>
      <c r="I803" s="105">
        <v>0</v>
      </c>
      <c r="J803" s="105">
        <v>0</v>
      </c>
      <c r="K803" s="105">
        <v>0</v>
      </c>
      <c r="L803" s="105">
        <v>0</v>
      </c>
      <c r="M803" s="105">
        <v>10450</v>
      </c>
    </row>
    <row r="804" spans="1:13" x14ac:dyDescent="0.15">
      <c r="A804" s="115" t="s">
        <v>1810</v>
      </c>
      <c r="B804" t="s">
        <v>1775</v>
      </c>
      <c r="C804" t="s">
        <v>1811</v>
      </c>
      <c r="D804" s="104">
        <v>17461</v>
      </c>
      <c r="E804" s="104">
        <v>166977</v>
      </c>
      <c r="F804" s="104">
        <v>32067</v>
      </c>
      <c r="G804" s="104">
        <v>164000</v>
      </c>
      <c r="H804" s="104">
        <v>32067</v>
      </c>
      <c r="I804" s="104">
        <v>2977</v>
      </c>
      <c r="J804" s="104">
        <v>0</v>
      </c>
      <c r="K804" s="104">
        <v>2977</v>
      </c>
      <c r="L804" s="104">
        <v>0</v>
      </c>
      <c r="M804" s="104">
        <v>7283</v>
      </c>
    </row>
    <row r="805" spans="1:13" x14ac:dyDescent="0.15">
      <c r="A805" s="115" t="s">
        <v>1812</v>
      </c>
      <c r="B805" t="s">
        <v>1775</v>
      </c>
      <c r="C805" t="s">
        <v>1813</v>
      </c>
      <c r="D805" s="105">
        <v>17463</v>
      </c>
      <c r="E805" s="105">
        <v>302653</v>
      </c>
      <c r="F805" s="105">
        <v>68327</v>
      </c>
      <c r="G805" s="105">
        <v>50456</v>
      </c>
      <c r="H805" s="105">
        <v>800</v>
      </c>
      <c r="I805" s="105">
        <v>252197</v>
      </c>
      <c r="J805" s="105">
        <v>67527</v>
      </c>
      <c r="K805" s="105">
        <v>252197</v>
      </c>
      <c r="L805" s="105">
        <v>67527</v>
      </c>
      <c r="M805" s="105">
        <v>12757</v>
      </c>
    </row>
    <row r="806" spans="1:13" x14ac:dyDescent="0.15">
      <c r="A806" s="115" t="s">
        <v>1814</v>
      </c>
      <c r="B806" t="s">
        <v>1815</v>
      </c>
      <c r="C806">
        <v>0</v>
      </c>
      <c r="D806" s="104">
        <v>18000</v>
      </c>
      <c r="E806" s="104">
        <v>9798918</v>
      </c>
      <c r="F806" s="104">
        <v>0</v>
      </c>
      <c r="G806" s="104">
        <v>9798918</v>
      </c>
      <c r="H806" s="104">
        <v>0</v>
      </c>
      <c r="I806" s="104">
        <v>0</v>
      </c>
      <c r="J806" s="104">
        <v>0</v>
      </c>
      <c r="K806" s="104">
        <v>0</v>
      </c>
      <c r="L806" s="104">
        <v>0</v>
      </c>
      <c r="M806" s="104">
        <v>548920</v>
      </c>
    </row>
    <row r="807" spans="1:13" x14ac:dyDescent="0.15">
      <c r="A807" s="115" t="s">
        <v>1816</v>
      </c>
      <c r="B807" t="s">
        <v>1815</v>
      </c>
      <c r="C807" t="s">
        <v>1817</v>
      </c>
      <c r="D807" s="105">
        <v>18201</v>
      </c>
      <c r="E807" s="105">
        <v>2366885</v>
      </c>
      <c r="F807" s="105">
        <v>896930</v>
      </c>
      <c r="G807" s="105">
        <v>166885</v>
      </c>
      <c r="H807" s="105">
        <v>50000</v>
      </c>
      <c r="I807" s="105">
        <v>2200000</v>
      </c>
      <c r="J807" s="105">
        <v>846930</v>
      </c>
      <c r="K807" s="105">
        <v>988703</v>
      </c>
      <c r="L807" s="105">
        <v>740862</v>
      </c>
      <c r="M807" s="105">
        <v>95801</v>
      </c>
    </row>
    <row r="808" spans="1:13" x14ac:dyDescent="0.15">
      <c r="A808" s="115" t="s">
        <v>1818</v>
      </c>
      <c r="B808" t="s">
        <v>1815</v>
      </c>
      <c r="C808" t="s">
        <v>1819</v>
      </c>
      <c r="D808" s="104">
        <v>18202</v>
      </c>
      <c r="E808" s="104">
        <v>534501</v>
      </c>
      <c r="F808" s="104">
        <v>203099</v>
      </c>
      <c r="G808" s="104">
        <v>327501</v>
      </c>
      <c r="H808" s="104">
        <v>203099</v>
      </c>
      <c r="I808" s="104">
        <v>207000</v>
      </c>
      <c r="J808" s="104">
        <v>0</v>
      </c>
      <c r="K808" s="104">
        <v>207000</v>
      </c>
      <c r="L808" s="104">
        <v>0</v>
      </c>
      <c r="M808" s="104">
        <v>21165</v>
      </c>
    </row>
    <row r="809" spans="1:13" x14ac:dyDescent="0.15">
      <c r="A809" s="115" t="s">
        <v>1820</v>
      </c>
      <c r="B809" t="s">
        <v>1815</v>
      </c>
      <c r="C809" t="s">
        <v>1821</v>
      </c>
      <c r="D809" s="105">
        <v>18204</v>
      </c>
      <c r="E809" s="105">
        <v>391230</v>
      </c>
      <c r="F809" s="105">
        <v>115193</v>
      </c>
      <c r="G809" s="105">
        <v>300000</v>
      </c>
      <c r="H809" s="105">
        <v>115193</v>
      </c>
      <c r="I809" s="105">
        <v>91230</v>
      </c>
      <c r="J809" s="105">
        <v>0</v>
      </c>
      <c r="K809" s="105">
        <v>91230</v>
      </c>
      <c r="L809" s="105">
        <v>0</v>
      </c>
      <c r="M809" s="105">
        <v>16549</v>
      </c>
    </row>
    <row r="810" spans="1:13" x14ac:dyDescent="0.15">
      <c r="A810" s="115" t="s">
        <v>1822</v>
      </c>
      <c r="B810" t="s">
        <v>1815</v>
      </c>
      <c r="C810" t="s">
        <v>1823</v>
      </c>
      <c r="D810" s="104">
        <v>18205</v>
      </c>
      <c r="E810" s="104">
        <v>434936</v>
      </c>
      <c r="F810" s="104">
        <v>124716</v>
      </c>
      <c r="G810" s="104">
        <v>328155</v>
      </c>
      <c r="H810" s="104">
        <v>124716</v>
      </c>
      <c r="I810" s="104">
        <v>106781</v>
      </c>
      <c r="J810" s="104">
        <v>0</v>
      </c>
      <c r="K810" s="104">
        <v>75900</v>
      </c>
      <c r="L810" s="104">
        <v>0</v>
      </c>
      <c r="M810" s="104">
        <v>18250</v>
      </c>
    </row>
    <row r="811" spans="1:13" x14ac:dyDescent="0.15">
      <c r="A811" s="115" t="s">
        <v>1824</v>
      </c>
      <c r="B811" t="s">
        <v>1815</v>
      </c>
      <c r="C811" t="s">
        <v>1825</v>
      </c>
      <c r="D811" s="105">
        <v>18206</v>
      </c>
      <c r="E811" s="105">
        <v>290627</v>
      </c>
      <c r="F811" s="105">
        <v>88466</v>
      </c>
      <c r="G811" s="105">
        <v>290627</v>
      </c>
      <c r="H811" s="105">
        <v>88466</v>
      </c>
      <c r="I811" s="105">
        <v>0</v>
      </c>
      <c r="J811" s="105">
        <v>0</v>
      </c>
      <c r="K811" s="105">
        <v>0</v>
      </c>
      <c r="L811" s="105">
        <v>0</v>
      </c>
      <c r="M811" s="105">
        <v>12340</v>
      </c>
    </row>
    <row r="812" spans="1:13" x14ac:dyDescent="0.15">
      <c r="A812" s="115" t="s">
        <v>1826</v>
      </c>
      <c r="B812" t="s">
        <v>1815</v>
      </c>
      <c r="C812" t="s">
        <v>1827</v>
      </c>
      <c r="D812" s="104">
        <v>18207</v>
      </c>
      <c r="E812" s="104">
        <v>698298</v>
      </c>
      <c r="F812" s="104">
        <v>253533</v>
      </c>
      <c r="G812" s="104">
        <v>180448</v>
      </c>
      <c r="H812" s="104">
        <v>170998</v>
      </c>
      <c r="I812" s="104">
        <v>517850</v>
      </c>
      <c r="J812" s="104">
        <v>82535</v>
      </c>
      <c r="K812" s="104">
        <v>517850</v>
      </c>
      <c r="L812" s="104">
        <v>82535</v>
      </c>
      <c r="M812" s="104">
        <v>27885</v>
      </c>
    </row>
    <row r="813" spans="1:13" x14ac:dyDescent="0.15">
      <c r="A813" s="115" t="s">
        <v>1828</v>
      </c>
      <c r="B813" t="s">
        <v>1815</v>
      </c>
      <c r="C813" t="s">
        <v>1829</v>
      </c>
      <c r="D813" s="105">
        <v>18208</v>
      </c>
      <c r="E813" s="105">
        <v>302322</v>
      </c>
      <c r="F813" s="105">
        <v>97159</v>
      </c>
      <c r="G813" s="105">
        <v>260550</v>
      </c>
      <c r="H813" s="105">
        <v>97159</v>
      </c>
      <c r="I813" s="105">
        <v>41772</v>
      </c>
      <c r="J813" s="105">
        <v>0</v>
      </c>
      <c r="K813" s="105">
        <v>41772</v>
      </c>
      <c r="L813" s="105">
        <v>0</v>
      </c>
      <c r="M813" s="105">
        <v>12720</v>
      </c>
    </row>
    <row r="814" spans="1:13" x14ac:dyDescent="0.15">
      <c r="A814" s="115" t="s">
        <v>1830</v>
      </c>
      <c r="B814" t="s">
        <v>1815</v>
      </c>
      <c r="C814" t="s">
        <v>1831</v>
      </c>
      <c r="D814" s="104">
        <v>18209</v>
      </c>
      <c r="E814" s="104">
        <v>765997</v>
      </c>
      <c r="F814" s="104">
        <v>275660</v>
      </c>
      <c r="G814" s="104">
        <v>34012</v>
      </c>
      <c r="H814" s="104">
        <v>0</v>
      </c>
      <c r="I814" s="104">
        <v>731985</v>
      </c>
      <c r="J814" s="104">
        <v>275660</v>
      </c>
      <c r="K814" s="104">
        <v>561262</v>
      </c>
      <c r="L814" s="104">
        <v>275660</v>
      </c>
      <c r="M814" s="104">
        <v>30910</v>
      </c>
    </row>
    <row r="815" spans="1:13" x14ac:dyDescent="0.15">
      <c r="A815" s="115" t="s">
        <v>1832</v>
      </c>
      <c r="B815" t="s">
        <v>1815</v>
      </c>
      <c r="C815" t="s">
        <v>1833</v>
      </c>
      <c r="D815" s="105">
        <v>18210</v>
      </c>
      <c r="E815" s="105">
        <v>888575</v>
      </c>
      <c r="F815" s="105">
        <v>323593</v>
      </c>
      <c r="G815" s="105">
        <v>0</v>
      </c>
      <c r="H815" s="105">
        <v>0</v>
      </c>
      <c r="I815" s="105">
        <v>888575</v>
      </c>
      <c r="J815" s="105">
        <v>323593</v>
      </c>
      <c r="K815" s="105">
        <v>715555</v>
      </c>
      <c r="L815" s="105">
        <v>323593</v>
      </c>
      <c r="M815" s="105">
        <v>36229</v>
      </c>
    </row>
    <row r="816" spans="1:13" x14ac:dyDescent="0.15">
      <c r="A816" s="115" t="s">
        <v>1834</v>
      </c>
      <c r="B816" t="s">
        <v>1815</v>
      </c>
      <c r="C816" t="s">
        <v>1835</v>
      </c>
      <c r="D816" s="104">
        <v>18322</v>
      </c>
      <c r="E816" s="104">
        <v>240816</v>
      </c>
      <c r="F816" s="104">
        <v>73021</v>
      </c>
      <c r="G816" s="104">
        <v>234686</v>
      </c>
      <c r="H816" s="104">
        <v>73021</v>
      </c>
      <c r="I816" s="104">
        <v>6130</v>
      </c>
      <c r="J816" s="104">
        <v>0</v>
      </c>
      <c r="K816" s="104">
        <v>1509</v>
      </c>
      <c r="L816" s="104">
        <v>0</v>
      </c>
      <c r="M816" s="104">
        <v>10230</v>
      </c>
    </row>
    <row r="817" spans="1:13" x14ac:dyDescent="0.15">
      <c r="A817" s="115" t="s">
        <v>1836</v>
      </c>
      <c r="B817" t="s">
        <v>1815</v>
      </c>
      <c r="C817" t="s">
        <v>540</v>
      </c>
      <c r="D817" s="105">
        <v>18382</v>
      </c>
      <c r="E817" s="105">
        <v>67793</v>
      </c>
      <c r="F817" s="105">
        <v>10309</v>
      </c>
      <c r="G817" s="105">
        <v>67793</v>
      </c>
      <c r="H817" s="105">
        <v>10309</v>
      </c>
      <c r="I817" s="105">
        <v>0</v>
      </c>
      <c r="J817" s="105">
        <v>0</v>
      </c>
      <c r="K817" s="105">
        <v>0</v>
      </c>
      <c r="L817" s="105">
        <v>0</v>
      </c>
      <c r="M817" s="105">
        <v>3050</v>
      </c>
    </row>
    <row r="818" spans="1:13" x14ac:dyDescent="0.15">
      <c r="A818" s="115" t="s">
        <v>1837</v>
      </c>
      <c r="B818" t="s">
        <v>1815</v>
      </c>
      <c r="C818" t="s">
        <v>1838</v>
      </c>
      <c r="D818" s="104">
        <v>18404</v>
      </c>
      <c r="E818" s="104">
        <v>164017</v>
      </c>
      <c r="F818" s="104">
        <v>40977</v>
      </c>
      <c r="G818" s="104">
        <v>21690</v>
      </c>
      <c r="H818" s="104">
        <v>0</v>
      </c>
      <c r="I818" s="104">
        <v>142327</v>
      </c>
      <c r="J818" s="104">
        <v>40977</v>
      </c>
      <c r="K818" s="104">
        <v>101350</v>
      </c>
      <c r="L818" s="104">
        <v>0</v>
      </c>
      <c r="M818" s="104">
        <v>7107</v>
      </c>
    </row>
    <row r="819" spans="1:13" x14ac:dyDescent="0.15">
      <c r="A819" s="115" t="s">
        <v>1839</v>
      </c>
      <c r="B819" t="s">
        <v>1815</v>
      </c>
      <c r="C819" t="s">
        <v>1840</v>
      </c>
      <c r="D819" s="105">
        <v>18423</v>
      </c>
      <c r="E819" s="105">
        <v>296538</v>
      </c>
      <c r="F819" s="105">
        <v>81566</v>
      </c>
      <c r="G819" s="105">
        <v>52880</v>
      </c>
      <c r="H819" s="105">
        <v>30000</v>
      </c>
      <c r="I819" s="105">
        <v>243658</v>
      </c>
      <c r="J819" s="105">
        <v>51566</v>
      </c>
      <c r="K819" s="105">
        <v>233352</v>
      </c>
      <c r="L819" s="105">
        <v>51566</v>
      </c>
      <c r="M819" s="105">
        <v>12583</v>
      </c>
    </row>
    <row r="820" spans="1:13" x14ac:dyDescent="0.15">
      <c r="A820" s="115" t="s">
        <v>1841</v>
      </c>
      <c r="B820" t="s">
        <v>1815</v>
      </c>
      <c r="C820" t="s">
        <v>1842</v>
      </c>
      <c r="D820" s="104">
        <v>18442</v>
      </c>
      <c r="E820" s="104">
        <v>74595</v>
      </c>
      <c r="F820" s="104">
        <v>27602</v>
      </c>
      <c r="G820" s="104">
        <v>74595</v>
      </c>
      <c r="H820" s="104">
        <v>27602</v>
      </c>
      <c r="I820" s="104">
        <v>0</v>
      </c>
      <c r="J820" s="104">
        <v>0</v>
      </c>
      <c r="K820" s="104">
        <v>0</v>
      </c>
      <c r="L820" s="104">
        <v>0</v>
      </c>
      <c r="M820" s="104">
        <v>2984</v>
      </c>
    </row>
    <row r="821" spans="1:13" x14ac:dyDescent="0.15">
      <c r="A821" s="115" t="s">
        <v>1843</v>
      </c>
      <c r="B821" t="s">
        <v>1815</v>
      </c>
      <c r="C821" t="s">
        <v>1844</v>
      </c>
      <c r="D821" s="105">
        <v>18481</v>
      </c>
      <c r="E821" s="105">
        <v>67108</v>
      </c>
      <c r="F821" s="105">
        <v>29837</v>
      </c>
      <c r="G821" s="105">
        <v>67108</v>
      </c>
      <c r="H821" s="105">
        <v>29837</v>
      </c>
      <c r="I821" s="105">
        <v>0</v>
      </c>
      <c r="J821" s="105">
        <v>0</v>
      </c>
      <c r="K821" s="105">
        <v>0</v>
      </c>
      <c r="L821" s="105">
        <v>0</v>
      </c>
      <c r="M821" s="105">
        <v>2551</v>
      </c>
    </row>
    <row r="822" spans="1:13" x14ac:dyDescent="0.15">
      <c r="A822" s="115" t="s">
        <v>1845</v>
      </c>
      <c r="B822" t="s">
        <v>1815</v>
      </c>
      <c r="C822" t="s">
        <v>1846</v>
      </c>
      <c r="D822" s="104">
        <v>18483</v>
      </c>
      <c r="E822" s="104">
        <v>66045</v>
      </c>
      <c r="F822" s="104">
        <v>24441</v>
      </c>
      <c r="G822" s="104">
        <v>66045</v>
      </c>
      <c r="H822" s="104">
        <v>24441</v>
      </c>
      <c r="I822" s="104">
        <v>0</v>
      </c>
      <c r="J822" s="104">
        <v>0</v>
      </c>
      <c r="K822" s="104">
        <v>0</v>
      </c>
      <c r="L822" s="104">
        <v>0</v>
      </c>
      <c r="M822" s="104">
        <v>2676</v>
      </c>
    </row>
    <row r="823" spans="1:13" x14ac:dyDescent="0.15">
      <c r="A823" s="115" t="s">
        <v>1847</v>
      </c>
      <c r="B823" t="s">
        <v>1815</v>
      </c>
      <c r="C823" t="s">
        <v>1848</v>
      </c>
      <c r="D823" s="105">
        <v>18501</v>
      </c>
      <c r="E823" s="105">
        <v>228130</v>
      </c>
      <c r="F823" s="105">
        <v>56600</v>
      </c>
      <c r="G823" s="105">
        <v>228130</v>
      </c>
      <c r="H823" s="105">
        <v>56600</v>
      </c>
      <c r="I823" s="105">
        <v>0</v>
      </c>
      <c r="J823" s="105">
        <v>0</v>
      </c>
      <c r="K823" s="105">
        <v>0</v>
      </c>
      <c r="L823" s="105">
        <v>0</v>
      </c>
      <c r="M823" s="105">
        <v>9831</v>
      </c>
    </row>
    <row r="824" spans="1:13" x14ac:dyDescent="0.15">
      <c r="A824" s="115" t="s">
        <v>1849</v>
      </c>
      <c r="B824" t="s">
        <v>1850</v>
      </c>
      <c r="C824">
        <v>0</v>
      </c>
      <c r="D824" s="104">
        <v>19000</v>
      </c>
      <c r="E824" s="104">
        <v>10910390</v>
      </c>
      <c r="F824" s="104">
        <v>0</v>
      </c>
      <c r="G824" s="104">
        <v>10910390</v>
      </c>
      <c r="H824" s="104">
        <v>0</v>
      </c>
      <c r="I824" s="104">
        <v>0</v>
      </c>
      <c r="J824" s="104">
        <v>0</v>
      </c>
      <c r="K824" s="104">
        <v>0</v>
      </c>
      <c r="L824" s="104">
        <v>0</v>
      </c>
      <c r="M824" s="104">
        <v>623761</v>
      </c>
    </row>
    <row r="825" spans="1:13" x14ac:dyDescent="0.15">
      <c r="A825" s="115" t="s">
        <v>1851</v>
      </c>
      <c r="B825" t="s">
        <v>1850</v>
      </c>
      <c r="C825" t="s">
        <v>1852</v>
      </c>
      <c r="D825" s="105">
        <v>19201</v>
      </c>
      <c r="E825" s="105">
        <v>1777825</v>
      </c>
      <c r="F825" s="105">
        <v>612777</v>
      </c>
      <c r="G825" s="105">
        <v>1777825</v>
      </c>
      <c r="H825" s="105">
        <v>612777</v>
      </c>
      <c r="I825" s="105">
        <v>0</v>
      </c>
      <c r="J825" s="105">
        <v>0</v>
      </c>
      <c r="K825" s="105">
        <v>0</v>
      </c>
      <c r="L825" s="105">
        <v>0</v>
      </c>
      <c r="M825" s="105">
        <v>73740</v>
      </c>
    </row>
    <row r="826" spans="1:13" x14ac:dyDescent="0.15">
      <c r="A826" s="115" t="s">
        <v>1853</v>
      </c>
      <c r="B826" t="s">
        <v>1850</v>
      </c>
      <c r="C826" t="s">
        <v>1854</v>
      </c>
      <c r="D826" s="104">
        <v>19202</v>
      </c>
      <c r="E826" s="104">
        <v>531511</v>
      </c>
      <c r="F826" s="104">
        <v>158576</v>
      </c>
      <c r="G826" s="104">
        <v>531511</v>
      </c>
      <c r="H826" s="104">
        <v>158576</v>
      </c>
      <c r="I826" s="104">
        <v>0</v>
      </c>
      <c r="J826" s="104">
        <v>0</v>
      </c>
      <c r="K826" s="104">
        <v>0</v>
      </c>
      <c r="L826" s="104">
        <v>0</v>
      </c>
      <c r="M826" s="104">
        <v>21409</v>
      </c>
    </row>
    <row r="827" spans="1:13" x14ac:dyDescent="0.15">
      <c r="A827" s="115" t="s">
        <v>1855</v>
      </c>
      <c r="B827" t="s">
        <v>1850</v>
      </c>
      <c r="C827" t="s">
        <v>1856</v>
      </c>
      <c r="D827" s="105">
        <v>19204</v>
      </c>
      <c r="E827" s="105">
        <v>390730</v>
      </c>
      <c r="F827" s="105">
        <v>103152</v>
      </c>
      <c r="G827" s="105">
        <v>292238</v>
      </c>
      <c r="H827" s="105">
        <v>103152</v>
      </c>
      <c r="I827" s="105">
        <v>98492</v>
      </c>
      <c r="J827" s="105">
        <v>0</v>
      </c>
      <c r="K827" s="105">
        <v>98492</v>
      </c>
      <c r="L827" s="105">
        <v>0</v>
      </c>
      <c r="M827" s="105">
        <v>16644</v>
      </c>
    </row>
    <row r="828" spans="1:13" x14ac:dyDescent="0.15">
      <c r="A828" s="115" t="s">
        <v>1857</v>
      </c>
      <c r="B828" t="s">
        <v>1850</v>
      </c>
      <c r="C828" t="s">
        <v>1858</v>
      </c>
      <c r="D828" s="104">
        <v>19205</v>
      </c>
      <c r="E828" s="104">
        <v>449309</v>
      </c>
      <c r="F828" s="104">
        <v>124700</v>
      </c>
      <c r="G828" s="104">
        <v>449309</v>
      </c>
      <c r="H828" s="104">
        <v>124700</v>
      </c>
      <c r="I828" s="104">
        <v>0</v>
      </c>
      <c r="J828" s="104">
        <v>0</v>
      </c>
      <c r="K828" s="104">
        <v>0</v>
      </c>
      <c r="L828" s="104">
        <v>0</v>
      </c>
      <c r="M828" s="104">
        <v>18573</v>
      </c>
    </row>
    <row r="829" spans="1:13" x14ac:dyDescent="0.15">
      <c r="A829" s="115" t="s">
        <v>1859</v>
      </c>
      <c r="B829" t="s">
        <v>1850</v>
      </c>
      <c r="C829" t="s">
        <v>1860</v>
      </c>
      <c r="D829" s="105">
        <v>19206</v>
      </c>
      <c r="E829" s="105">
        <v>251975</v>
      </c>
      <c r="F829" s="105">
        <v>70553</v>
      </c>
      <c r="G829" s="105">
        <v>251975</v>
      </c>
      <c r="H829" s="105">
        <v>70553</v>
      </c>
      <c r="I829" s="105">
        <v>0</v>
      </c>
      <c r="J829" s="105">
        <v>0</v>
      </c>
      <c r="K829" s="105">
        <v>0</v>
      </c>
      <c r="L829" s="105">
        <v>0</v>
      </c>
      <c r="M829" s="105">
        <v>10694</v>
      </c>
    </row>
    <row r="830" spans="1:13" x14ac:dyDescent="0.15">
      <c r="A830" s="115" t="s">
        <v>1861</v>
      </c>
      <c r="B830" t="s">
        <v>1850</v>
      </c>
      <c r="C830" t="s">
        <v>1862</v>
      </c>
      <c r="D830" s="104">
        <v>19207</v>
      </c>
      <c r="E830" s="104">
        <v>280050</v>
      </c>
      <c r="F830" s="104">
        <v>84212</v>
      </c>
      <c r="G830" s="104">
        <v>280050</v>
      </c>
      <c r="H830" s="104">
        <v>84212</v>
      </c>
      <c r="I830" s="104">
        <v>0</v>
      </c>
      <c r="J830" s="104">
        <v>0</v>
      </c>
      <c r="K830" s="104">
        <v>0</v>
      </c>
      <c r="L830" s="104">
        <v>0</v>
      </c>
      <c r="M830" s="104">
        <v>11903</v>
      </c>
    </row>
    <row r="831" spans="1:13" x14ac:dyDescent="0.15">
      <c r="A831" s="115" t="s">
        <v>1863</v>
      </c>
      <c r="B831" t="s">
        <v>1850</v>
      </c>
      <c r="C831" t="s">
        <v>1864</v>
      </c>
      <c r="D831" s="105">
        <v>19208</v>
      </c>
      <c r="E831" s="105">
        <v>797769</v>
      </c>
      <c r="F831" s="105">
        <v>250160</v>
      </c>
      <c r="G831" s="105">
        <v>797769</v>
      </c>
      <c r="H831" s="105">
        <v>250160</v>
      </c>
      <c r="I831" s="105">
        <v>0</v>
      </c>
      <c r="J831" s="105">
        <v>0</v>
      </c>
      <c r="K831" s="105">
        <v>0</v>
      </c>
      <c r="L831" s="105">
        <v>0</v>
      </c>
      <c r="M831" s="105">
        <v>33214</v>
      </c>
    </row>
    <row r="832" spans="1:13" x14ac:dyDescent="0.15">
      <c r="A832" s="115" t="s">
        <v>1865</v>
      </c>
      <c r="B832" t="s">
        <v>1850</v>
      </c>
      <c r="C832" t="s">
        <v>1866</v>
      </c>
      <c r="D832" s="104">
        <v>19209</v>
      </c>
      <c r="E832" s="104">
        <v>598789</v>
      </c>
      <c r="F832" s="104">
        <v>153496</v>
      </c>
      <c r="G832" s="104">
        <v>381624</v>
      </c>
      <c r="H832" s="104">
        <v>153496</v>
      </c>
      <c r="I832" s="104">
        <v>217165</v>
      </c>
      <c r="J832" s="104">
        <v>0</v>
      </c>
      <c r="K832" s="104">
        <v>217165</v>
      </c>
      <c r="L832" s="104">
        <v>0</v>
      </c>
      <c r="M832" s="104">
        <v>25041</v>
      </c>
    </row>
    <row r="833" spans="1:13" x14ac:dyDescent="0.15">
      <c r="A833" s="115" t="s">
        <v>1867</v>
      </c>
      <c r="B833" t="s">
        <v>1850</v>
      </c>
      <c r="C833" t="s">
        <v>1868</v>
      </c>
      <c r="D833" s="105">
        <v>19210</v>
      </c>
      <c r="E833" s="105">
        <v>752195</v>
      </c>
      <c r="F833" s="105">
        <v>268537</v>
      </c>
      <c r="G833" s="105">
        <v>752195</v>
      </c>
      <c r="H833" s="105">
        <v>268537</v>
      </c>
      <c r="I833" s="105">
        <v>0</v>
      </c>
      <c r="J833" s="105">
        <v>0</v>
      </c>
      <c r="K833" s="105">
        <v>0</v>
      </c>
      <c r="L833" s="105">
        <v>0</v>
      </c>
      <c r="M833" s="105">
        <v>30375</v>
      </c>
    </row>
    <row r="834" spans="1:13" x14ac:dyDescent="0.15">
      <c r="A834" s="115" t="s">
        <v>1869</v>
      </c>
      <c r="B834" t="s">
        <v>1850</v>
      </c>
      <c r="C834" t="s">
        <v>1870</v>
      </c>
      <c r="D834" s="104">
        <v>19211</v>
      </c>
      <c r="E834" s="104">
        <v>775804</v>
      </c>
      <c r="F834" s="104">
        <v>234803</v>
      </c>
      <c r="G834" s="104">
        <v>775804</v>
      </c>
      <c r="H834" s="104">
        <v>234803</v>
      </c>
      <c r="I834" s="104">
        <v>0</v>
      </c>
      <c r="J834" s="104">
        <v>0</v>
      </c>
      <c r="K834" s="104">
        <v>0</v>
      </c>
      <c r="L834" s="104">
        <v>0</v>
      </c>
      <c r="M834" s="104">
        <v>32055</v>
      </c>
    </row>
    <row r="835" spans="1:13" x14ac:dyDescent="0.15">
      <c r="A835" s="115" t="s">
        <v>1871</v>
      </c>
      <c r="B835" t="s">
        <v>1850</v>
      </c>
      <c r="C835" t="s">
        <v>1872</v>
      </c>
      <c r="D835" s="105">
        <v>19212</v>
      </c>
      <c r="E835" s="105">
        <v>262778</v>
      </c>
      <c r="F835" s="105">
        <v>76650</v>
      </c>
      <c r="G835" s="105">
        <v>262778</v>
      </c>
      <c r="H835" s="105">
        <v>76650</v>
      </c>
      <c r="I835" s="105">
        <v>0</v>
      </c>
      <c r="J835" s="105">
        <v>0</v>
      </c>
      <c r="K835" s="105">
        <v>0</v>
      </c>
      <c r="L835" s="105">
        <v>0</v>
      </c>
      <c r="M835" s="105">
        <v>11293</v>
      </c>
    </row>
    <row r="836" spans="1:13" x14ac:dyDescent="0.15">
      <c r="A836" s="115" t="s">
        <v>1873</v>
      </c>
      <c r="B836" t="s">
        <v>1850</v>
      </c>
      <c r="C836" t="s">
        <v>1874</v>
      </c>
      <c r="D836" s="104">
        <v>19213</v>
      </c>
      <c r="E836" s="104">
        <v>392825</v>
      </c>
      <c r="F836" s="104">
        <v>106608</v>
      </c>
      <c r="G836" s="104">
        <v>392825</v>
      </c>
      <c r="H836" s="104">
        <v>106608</v>
      </c>
      <c r="I836" s="104">
        <v>0</v>
      </c>
      <c r="J836" s="104">
        <v>0</v>
      </c>
      <c r="K836" s="104">
        <v>0</v>
      </c>
      <c r="L836" s="104">
        <v>0</v>
      </c>
      <c r="M836" s="104">
        <v>16517</v>
      </c>
    </row>
    <row r="837" spans="1:13" x14ac:dyDescent="0.15">
      <c r="A837" s="115" t="s">
        <v>1875</v>
      </c>
      <c r="B837" t="s">
        <v>1850</v>
      </c>
      <c r="C837" t="s">
        <v>1876</v>
      </c>
      <c r="D837" s="105">
        <v>19214</v>
      </c>
      <c r="E837" s="105">
        <v>300651</v>
      </c>
      <c r="F837" s="105">
        <v>97541</v>
      </c>
      <c r="G837" s="105">
        <v>300651</v>
      </c>
      <c r="H837" s="105">
        <v>97541</v>
      </c>
      <c r="I837" s="105">
        <v>0</v>
      </c>
      <c r="J837" s="105">
        <v>0</v>
      </c>
      <c r="K837" s="105">
        <v>0</v>
      </c>
      <c r="L837" s="105">
        <v>0</v>
      </c>
      <c r="M837" s="105">
        <v>12383</v>
      </c>
    </row>
    <row r="838" spans="1:13" x14ac:dyDescent="0.15">
      <c r="A838" s="115" t="s">
        <v>1877</v>
      </c>
      <c r="B838" t="s">
        <v>1850</v>
      </c>
      <c r="C838" t="s">
        <v>1878</v>
      </c>
      <c r="D838" s="104">
        <v>19346</v>
      </c>
      <c r="E838" s="104">
        <v>218637</v>
      </c>
      <c r="F838" s="104">
        <v>56706</v>
      </c>
      <c r="G838" s="104">
        <v>197000</v>
      </c>
      <c r="H838" s="104">
        <v>56706</v>
      </c>
      <c r="I838" s="104">
        <v>21637</v>
      </c>
      <c r="J838" s="104">
        <v>0</v>
      </c>
      <c r="K838" s="104">
        <v>21637</v>
      </c>
      <c r="L838" s="104">
        <v>0</v>
      </c>
      <c r="M838" s="104">
        <v>9408</v>
      </c>
    </row>
    <row r="839" spans="1:13" x14ac:dyDescent="0.15">
      <c r="A839" s="115" t="s">
        <v>1879</v>
      </c>
      <c r="B839" t="s">
        <v>1850</v>
      </c>
      <c r="C839" t="s">
        <v>1880</v>
      </c>
      <c r="D839" s="105">
        <v>19364</v>
      </c>
      <c r="E839" s="105">
        <v>28084</v>
      </c>
      <c r="F839" s="105">
        <v>2939</v>
      </c>
      <c r="G839" s="105">
        <v>28084</v>
      </c>
      <c r="H839" s="105">
        <v>2939</v>
      </c>
      <c r="I839" s="105">
        <v>0</v>
      </c>
      <c r="J839" s="105">
        <v>0</v>
      </c>
      <c r="K839" s="105">
        <v>0</v>
      </c>
      <c r="L839" s="105">
        <v>0</v>
      </c>
      <c r="M839" s="105">
        <v>1329</v>
      </c>
    </row>
    <row r="840" spans="1:13" x14ac:dyDescent="0.15">
      <c r="A840" s="115" t="s">
        <v>1881</v>
      </c>
      <c r="B840" t="s">
        <v>1850</v>
      </c>
      <c r="C840" t="s">
        <v>1882</v>
      </c>
      <c r="D840" s="104">
        <v>19365</v>
      </c>
      <c r="E840" s="104">
        <v>186955</v>
      </c>
      <c r="F840" s="104">
        <v>40199</v>
      </c>
      <c r="G840" s="104">
        <v>186955</v>
      </c>
      <c r="H840" s="104">
        <v>40199</v>
      </c>
      <c r="I840" s="104">
        <v>0</v>
      </c>
      <c r="J840" s="104">
        <v>0</v>
      </c>
      <c r="K840" s="104">
        <v>0</v>
      </c>
      <c r="L840" s="104">
        <v>0</v>
      </c>
      <c r="M840" s="104">
        <v>8217</v>
      </c>
    </row>
    <row r="841" spans="1:13" x14ac:dyDescent="0.15">
      <c r="A841" s="115" t="s">
        <v>1883</v>
      </c>
      <c r="B841" t="s">
        <v>1850</v>
      </c>
      <c r="C841" t="s">
        <v>650</v>
      </c>
      <c r="D841" s="105">
        <v>19366</v>
      </c>
      <c r="E841" s="105">
        <v>129416</v>
      </c>
      <c r="F841" s="105">
        <v>26769</v>
      </c>
      <c r="G841" s="105">
        <v>129416</v>
      </c>
      <c r="H841" s="105">
        <v>26769</v>
      </c>
      <c r="I841" s="105">
        <v>0</v>
      </c>
      <c r="J841" s="105">
        <v>0</v>
      </c>
      <c r="K841" s="105">
        <v>0</v>
      </c>
      <c r="L841" s="105">
        <v>0</v>
      </c>
      <c r="M841" s="105">
        <v>5758</v>
      </c>
    </row>
    <row r="842" spans="1:13" x14ac:dyDescent="0.15">
      <c r="A842" s="115" t="s">
        <v>1884</v>
      </c>
      <c r="B842" t="s">
        <v>1850</v>
      </c>
      <c r="C842" t="s">
        <v>1885</v>
      </c>
      <c r="D842" s="104">
        <v>19368</v>
      </c>
      <c r="E842" s="104">
        <v>199195</v>
      </c>
      <c r="F842" s="104">
        <v>52294</v>
      </c>
      <c r="G842" s="104">
        <v>199195</v>
      </c>
      <c r="H842" s="104">
        <v>52294</v>
      </c>
      <c r="I842" s="104">
        <v>0</v>
      </c>
      <c r="J842" s="104">
        <v>0</v>
      </c>
      <c r="K842" s="104">
        <v>0</v>
      </c>
      <c r="L842" s="104">
        <v>0</v>
      </c>
      <c r="M842" s="104">
        <v>8717</v>
      </c>
    </row>
    <row r="843" spans="1:13" x14ac:dyDescent="0.15">
      <c r="A843" s="115" t="s">
        <v>1886</v>
      </c>
      <c r="B843" t="s">
        <v>1850</v>
      </c>
      <c r="C843" t="s">
        <v>1887</v>
      </c>
      <c r="D843" s="105">
        <v>19384</v>
      </c>
      <c r="E843" s="105">
        <v>140063</v>
      </c>
      <c r="F843" s="105">
        <v>58925</v>
      </c>
      <c r="G843" s="105">
        <v>140063</v>
      </c>
      <c r="H843" s="105">
        <v>58925</v>
      </c>
      <c r="I843" s="105">
        <v>0</v>
      </c>
      <c r="J843" s="105">
        <v>0</v>
      </c>
      <c r="K843" s="105">
        <v>0</v>
      </c>
      <c r="L843" s="105">
        <v>0</v>
      </c>
      <c r="M843" s="105">
        <v>5555</v>
      </c>
    </row>
    <row r="844" spans="1:13" x14ac:dyDescent="0.15">
      <c r="A844" s="115" t="s">
        <v>1888</v>
      </c>
      <c r="B844" t="s">
        <v>1850</v>
      </c>
      <c r="C844" t="s">
        <v>1889</v>
      </c>
      <c r="D844" s="104">
        <v>19422</v>
      </c>
      <c r="E844" s="104">
        <v>50256</v>
      </c>
      <c r="F844" s="104">
        <v>5981</v>
      </c>
      <c r="G844" s="104">
        <v>50256</v>
      </c>
      <c r="H844" s="104">
        <v>5981</v>
      </c>
      <c r="I844" s="104">
        <v>0</v>
      </c>
      <c r="J844" s="104">
        <v>0</v>
      </c>
      <c r="K844" s="104">
        <v>0</v>
      </c>
      <c r="L844" s="104">
        <v>0</v>
      </c>
      <c r="M844" s="104">
        <v>2283</v>
      </c>
    </row>
    <row r="845" spans="1:13" x14ac:dyDescent="0.15">
      <c r="A845" s="115" t="s">
        <v>1890</v>
      </c>
      <c r="B845" t="s">
        <v>1850</v>
      </c>
      <c r="C845" t="s">
        <v>1891</v>
      </c>
      <c r="D845" s="105">
        <v>19423</v>
      </c>
      <c r="E845" s="105">
        <v>73332</v>
      </c>
      <c r="F845" s="105">
        <v>14609</v>
      </c>
      <c r="G845" s="105">
        <v>73332</v>
      </c>
      <c r="H845" s="105">
        <v>14609</v>
      </c>
      <c r="I845" s="105">
        <v>0</v>
      </c>
      <c r="J845" s="105">
        <v>0</v>
      </c>
      <c r="K845" s="105">
        <v>0</v>
      </c>
      <c r="L845" s="105">
        <v>0</v>
      </c>
      <c r="M845" s="105">
        <v>3222</v>
      </c>
    </row>
    <row r="846" spans="1:13" x14ac:dyDescent="0.15">
      <c r="A846" s="115" t="s">
        <v>1892</v>
      </c>
      <c r="B846" t="s">
        <v>1850</v>
      </c>
      <c r="C846" t="s">
        <v>1893</v>
      </c>
      <c r="D846" s="104">
        <v>19424</v>
      </c>
      <c r="E846" s="104">
        <v>60418</v>
      </c>
      <c r="F846" s="104">
        <v>23311</v>
      </c>
      <c r="G846" s="104">
        <v>60418</v>
      </c>
      <c r="H846" s="104">
        <v>23311</v>
      </c>
      <c r="I846" s="104">
        <v>0</v>
      </c>
      <c r="J846" s="104">
        <v>0</v>
      </c>
      <c r="K846" s="104">
        <v>0</v>
      </c>
      <c r="L846" s="104">
        <v>0</v>
      </c>
      <c r="M846" s="104">
        <v>2250</v>
      </c>
    </row>
    <row r="847" spans="1:13" x14ac:dyDescent="0.15">
      <c r="A847" s="115" t="s">
        <v>1894</v>
      </c>
      <c r="B847" t="s">
        <v>1850</v>
      </c>
      <c r="C847" t="s">
        <v>1895</v>
      </c>
      <c r="D847" s="105">
        <v>19425</v>
      </c>
      <c r="E847" s="105">
        <v>38428</v>
      </c>
      <c r="F847" s="105">
        <v>13638</v>
      </c>
      <c r="G847" s="105">
        <v>38428</v>
      </c>
      <c r="H847" s="105">
        <v>13638</v>
      </c>
      <c r="I847" s="105">
        <v>0</v>
      </c>
      <c r="J847" s="105">
        <v>0</v>
      </c>
      <c r="K847" s="105">
        <v>0</v>
      </c>
      <c r="L847" s="105">
        <v>0</v>
      </c>
      <c r="M847" s="105">
        <v>1451</v>
      </c>
    </row>
    <row r="848" spans="1:13" x14ac:dyDescent="0.15">
      <c r="A848" s="115" t="s">
        <v>1896</v>
      </c>
      <c r="B848" t="s">
        <v>1850</v>
      </c>
      <c r="C848" t="s">
        <v>1897</v>
      </c>
      <c r="D848" s="104">
        <v>19429</v>
      </c>
      <c r="E848" s="104">
        <v>52501</v>
      </c>
      <c r="F848" s="104">
        <v>7631</v>
      </c>
      <c r="G848" s="104">
        <v>52501</v>
      </c>
      <c r="H848" s="104">
        <v>7631</v>
      </c>
      <c r="I848" s="104">
        <v>0</v>
      </c>
      <c r="J848" s="104">
        <v>0</v>
      </c>
      <c r="K848" s="104">
        <v>0</v>
      </c>
      <c r="L848" s="104">
        <v>0</v>
      </c>
      <c r="M848" s="104">
        <v>2368</v>
      </c>
    </row>
    <row r="849" spans="1:13" x14ac:dyDescent="0.15">
      <c r="A849" s="115" t="s">
        <v>1898</v>
      </c>
      <c r="B849" t="s">
        <v>1850</v>
      </c>
      <c r="C849" t="s">
        <v>1899</v>
      </c>
      <c r="D849" s="105">
        <v>19430</v>
      </c>
      <c r="E849" s="105">
        <v>304570</v>
      </c>
      <c r="F849" s="105">
        <v>84612</v>
      </c>
      <c r="G849" s="105">
        <v>304570</v>
      </c>
      <c r="H849" s="105">
        <v>84612</v>
      </c>
      <c r="I849" s="105">
        <v>0</v>
      </c>
      <c r="J849" s="105">
        <v>0</v>
      </c>
      <c r="K849" s="105">
        <v>0</v>
      </c>
      <c r="L849" s="105">
        <v>0</v>
      </c>
      <c r="M849" s="105">
        <v>12479</v>
      </c>
    </row>
    <row r="850" spans="1:13" x14ac:dyDescent="0.15">
      <c r="A850" s="115" t="s">
        <v>1900</v>
      </c>
      <c r="B850" t="s">
        <v>1850</v>
      </c>
      <c r="C850" t="s">
        <v>1901</v>
      </c>
      <c r="D850" s="104">
        <v>19442</v>
      </c>
      <c r="E850" s="104">
        <v>28184</v>
      </c>
      <c r="F850" s="104">
        <v>2888</v>
      </c>
      <c r="G850" s="104">
        <v>13700</v>
      </c>
      <c r="H850" s="104">
        <v>2888</v>
      </c>
      <c r="I850" s="104">
        <v>14484</v>
      </c>
      <c r="J850" s="104">
        <v>0</v>
      </c>
      <c r="K850" s="104">
        <v>14484</v>
      </c>
      <c r="L850" s="104">
        <v>0</v>
      </c>
      <c r="M850" s="104">
        <v>1326</v>
      </c>
    </row>
    <row r="851" spans="1:13" x14ac:dyDescent="0.15">
      <c r="A851" s="115" t="s">
        <v>1902</v>
      </c>
      <c r="B851" t="s">
        <v>1850</v>
      </c>
      <c r="C851" t="s">
        <v>1903</v>
      </c>
      <c r="D851" s="105">
        <v>19443</v>
      </c>
      <c r="E851" s="105">
        <v>22988</v>
      </c>
      <c r="F851" s="105">
        <v>2037</v>
      </c>
      <c r="G851" s="105">
        <v>22988</v>
      </c>
      <c r="H851" s="105">
        <v>2037</v>
      </c>
      <c r="I851" s="105">
        <v>0</v>
      </c>
      <c r="J851" s="105">
        <v>0</v>
      </c>
      <c r="K851" s="105">
        <v>0</v>
      </c>
      <c r="L851" s="105">
        <v>0</v>
      </c>
      <c r="M851" s="105">
        <v>1096</v>
      </c>
    </row>
    <row r="852" spans="1:13" x14ac:dyDescent="0.15">
      <c r="A852" s="115" t="s">
        <v>1904</v>
      </c>
      <c r="B852" t="s">
        <v>1905</v>
      </c>
      <c r="C852">
        <v>0</v>
      </c>
      <c r="D852" s="104">
        <v>20000</v>
      </c>
      <c r="E852" s="104">
        <v>17852755</v>
      </c>
      <c r="F852" s="104">
        <v>0</v>
      </c>
      <c r="G852" s="104">
        <v>10960257</v>
      </c>
      <c r="H852" s="104">
        <v>0</v>
      </c>
      <c r="I852" s="104">
        <v>6892498</v>
      </c>
      <c r="J852" s="104">
        <v>0</v>
      </c>
      <c r="K852" s="104">
        <v>3457028</v>
      </c>
      <c r="L852" s="104">
        <v>0</v>
      </c>
      <c r="M852" s="104">
        <v>1033193</v>
      </c>
    </row>
    <row r="853" spans="1:13" x14ac:dyDescent="0.15">
      <c r="A853" s="115" t="s">
        <v>1906</v>
      </c>
      <c r="B853" t="s">
        <v>1905</v>
      </c>
      <c r="C853" t="s">
        <v>1907</v>
      </c>
      <c r="D853" s="105">
        <v>20201</v>
      </c>
      <c r="E853" s="105">
        <v>3431749</v>
      </c>
      <c r="F853" s="105">
        <v>1240172</v>
      </c>
      <c r="G853" s="105">
        <v>2763701</v>
      </c>
      <c r="H853" s="105">
        <v>1240172</v>
      </c>
      <c r="I853" s="105">
        <v>668048</v>
      </c>
      <c r="J853" s="105">
        <v>0</v>
      </c>
      <c r="K853" s="105">
        <v>668048</v>
      </c>
      <c r="L853" s="105">
        <v>0</v>
      </c>
      <c r="M853" s="105">
        <v>134669</v>
      </c>
    </row>
    <row r="854" spans="1:13" x14ac:dyDescent="0.15">
      <c r="A854" s="115" t="s">
        <v>1908</v>
      </c>
      <c r="B854" t="s">
        <v>1905</v>
      </c>
      <c r="C854" t="s">
        <v>1909</v>
      </c>
      <c r="D854" s="104">
        <v>20202</v>
      </c>
      <c r="E854" s="104">
        <v>2285666</v>
      </c>
      <c r="F854" s="104">
        <v>796151</v>
      </c>
      <c r="G854" s="104">
        <v>2285666</v>
      </c>
      <c r="H854" s="104">
        <v>796151</v>
      </c>
      <c r="I854" s="104">
        <v>0</v>
      </c>
      <c r="J854" s="104">
        <v>0</v>
      </c>
      <c r="K854" s="104">
        <v>0</v>
      </c>
      <c r="L854" s="104">
        <v>0</v>
      </c>
      <c r="M854" s="104">
        <v>90608</v>
      </c>
    </row>
    <row r="855" spans="1:13" x14ac:dyDescent="0.15">
      <c r="A855" s="115" t="s">
        <v>1910</v>
      </c>
      <c r="B855" t="s">
        <v>1905</v>
      </c>
      <c r="C855" t="s">
        <v>1911</v>
      </c>
      <c r="D855" s="105">
        <v>20203</v>
      </c>
      <c r="E855" s="105">
        <v>1587379</v>
      </c>
      <c r="F855" s="105">
        <v>534300</v>
      </c>
      <c r="G855" s="105">
        <v>125740</v>
      </c>
      <c r="H855" s="105">
        <v>61300</v>
      </c>
      <c r="I855" s="105">
        <v>1461639</v>
      </c>
      <c r="J855" s="105">
        <v>473000</v>
      </c>
      <c r="K855" s="105">
        <v>1348654</v>
      </c>
      <c r="L855" s="105">
        <v>473000</v>
      </c>
      <c r="M855" s="105">
        <v>63538</v>
      </c>
    </row>
    <row r="856" spans="1:13" x14ac:dyDescent="0.15">
      <c r="A856" s="115" t="s">
        <v>1912</v>
      </c>
      <c r="B856" t="s">
        <v>1905</v>
      </c>
      <c r="C856" t="s">
        <v>1913</v>
      </c>
      <c r="D856" s="104">
        <v>20204</v>
      </c>
      <c r="E856" s="104">
        <v>523810</v>
      </c>
      <c r="F856" s="104">
        <v>165840</v>
      </c>
      <c r="G856" s="104">
        <v>372262</v>
      </c>
      <c r="H856" s="104">
        <v>15370</v>
      </c>
      <c r="I856" s="104">
        <v>151548</v>
      </c>
      <c r="J856" s="104">
        <v>150470</v>
      </c>
      <c r="K856" s="104">
        <v>0</v>
      </c>
      <c r="L856" s="104">
        <v>0</v>
      </c>
      <c r="M856" s="104">
        <v>20588</v>
      </c>
    </row>
    <row r="857" spans="1:13" x14ac:dyDescent="0.15">
      <c r="A857" s="115" t="s">
        <v>1914</v>
      </c>
      <c r="B857" t="s">
        <v>1905</v>
      </c>
      <c r="C857" t="s">
        <v>1915</v>
      </c>
      <c r="D857" s="105">
        <v>20205</v>
      </c>
      <c r="E857" s="105">
        <v>1187686</v>
      </c>
      <c r="F857" s="105">
        <v>364764</v>
      </c>
      <c r="G857" s="105">
        <v>226993</v>
      </c>
      <c r="H857" s="105">
        <v>6493</v>
      </c>
      <c r="I857" s="105">
        <v>960693</v>
      </c>
      <c r="J857" s="105">
        <v>358271</v>
      </c>
      <c r="K857" s="105">
        <v>903095</v>
      </c>
      <c r="L857" s="105">
        <v>358271</v>
      </c>
      <c r="M857" s="105">
        <v>50013</v>
      </c>
    </row>
    <row r="858" spans="1:13" x14ac:dyDescent="0.15">
      <c r="A858" s="115" t="s">
        <v>1916</v>
      </c>
      <c r="B858" t="s">
        <v>1905</v>
      </c>
      <c r="C858" t="s">
        <v>1917</v>
      </c>
      <c r="D858" s="104">
        <v>20206</v>
      </c>
      <c r="E858" s="104">
        <v>485205</v>
      </c>
      <c r="F858" s="104">
        <v>160525</v>
      </c>
      <c r="G858" s="104">
        <v>352581</v>
      </c>
      <c r="H858" s="104">
        <v>160525</v>
      </c>
      <c r="I858" s="104">
        <v>132624</v>
      </c>
      <c r="J858" s="104">
        <v>0</v>
      </c>
      <c r="K858" s="104">
        <v>55676</v>
      </c>
      <c r="L858" s="104">
        <v>0</v>
      </c>
      <c r="M858" s="104">
        <v>19518</v>
      </c>
    </row>
    <row r="859" spans="1:13" x14ac:dyDescent="0.15">
      <c r="A859" s="115" t="s">
        <v>1918</v>
      </c>
      <c r="B859" t="s">
        <v>1905</v>
      </c>
      <c r="C859" t="s">
        <v>1919</v>
      </c>
      <c r="D859" s="105">
        <v>20207</v>
      </c>
      <c r="E859" s="105">
        <v>605935</v>
      </c>
      <c r="F859" s="105">
        <v>182354</v>
      </c>
      <c r="G859" s="105">
        <v>536002</v>
      </c>
      <c r="H859" s="105">
        <v>182354</v>
      </c>
      <c r="I859" s="105">
        <v>69933</v>
      </c>
      <c r="J859" s="105">
        <v>0</v>
      </c>
      <c r="K859" s="105">
        <v>69933</v>
      </c>
      <c r="L859" s="105">
        <v>0</v>
      </c>
      <c r="M859" s="105">
        <v>24060</v>
      </c>
    </row>
    <row r="860" spans="1:13" x14ac:dyDescent="0.15">
      <c r="A860" s="115" t="s">
        <v>1920</v>
      </c>
      <c r="B860" t="s">
        <v>1905</v>
      </c>
      <c r="C860" t="s">
        <v>1921</v>
      </c>
      <c r="D860" s="104">
        <v>20208</v>
      </c>
      <c r="E860" s="104">
        <v>470289</v>
      </c>
      <c r="F860" s="104">
        <v>147141</v>
      </c>
      <c r="G860" s="104">
        <v>414294</v>
      </c>
      <c r="H860" s="104">
        <v>147141</v>
      </c>
      <c r="I860" s="104">
        <v>55995</v>
      </c>
      <c r="J860" s="104">
        <v>0</v>
      </c>
      <c r="K860" s="104">
        <v>55995</v>
      </c>
      <c r="L860" s="104">
        <v>0</v>
      </c>
      <c r="M860" s="104">
        <v>18681</v>
      </c>
    </row>
    <row r="861" spans="1:13" x14ac:dyDescent="0.15">
      <c r="A861" s="115" t="s">
        <v>1922</v>
      </c>
      <c r="B861" t="s">
        <v>1905</v>
      </c>
      <c r="C861" t="s">
        <v>1923</v>
      </c>
      <c r="D861" s="105">
        <v>20209</v>
      </c>
      <c r="E861" s="105">
        <v>786240</v>
      </c>
      <c r="F861" s="105">
        <v>238620</v>
      </c>
      <c r="G861" s="105">
        <v>428500</v>
      </c>
      <c r="H861" s="105">
        <v>238620</v>
      </c>
      <c r="I861" s="105">
        <v>357740</v>
      </c>
      <c r="J861" s="105">
        <v>0</v>
      </c>
      <c r="K861" s="105">
        <v>357740</v>
      </c>
      <c r="L861" s="105">
        <v>0</v>
      </c>
      <c r="M861" s="105">
        <v>32327</v>
      </c>
    </row>
    <row r="862" spans="1:13" x14ac:dyDescent="0.15">
      <c r="A862" s="115" t="s">
        <v>1924</v>
      </c>
      <c r="B862" t="s">
        <v>1905</v>
      </c>
      <c r="C862" t="s">
        <v>1925</v>
      </c>
      <c r="D862" s="104">
        <v>20210</v>
      </c>
      <c r="E862" s="104">
        <v>375096</v>
      </c>
      <c r="F862" s="104">
        <v>110408</v>
      </c>
      <c r="G862" s="104">
        <v>275035</v>
      </c>
      <c r="H862" s="104">
        <v>110408</v>
      </c>
      <c r="I862" s="104">
        <v>100061</v>
      </c>
      <c r="J862" s="104">
        <v>0</v>
      </c>
      <c r="K862" s="104">
        <v>100061</v>
      </c>
      <c r="L862" s="104">
        <v>0</v>
      </c>
      <c r="M862" s="104">
        <v>15527</v>
      </c>
    </row>
    <row r="863" spans="1:13" x14ac:dyDescent="0.15">
      <c r="A863" s="115" t="s">
        <v>1926</v>
      </c>
      <c r="B863" t="s">
        <v>1905</v>
      </c>
      <c r="C863" t="s">
        <v>1927</v>
      </c>
      <c r="D863" s="105">
        <v>20211</v>
      </c>
      <c r="E863" s="105">
        <v>505018</v>
      </c>
      <c r="F863" s="105">
        <v>143824</v>
      </c>
      <c r="G863" s="105">
        <v>505018</v>
      </c>
      <c r="H863" s="105">
        <v>143824</v>
      </c>
      <c r="I863" s="105">
        <v>0</v>
      </c>
      <c r="J863" s="105">
        <v>0</v>
      </c>
      <c r="K863" s="105">
        <v>0</v>
      </c>
      <c r="L863" s="105">
        <v>0</v>
      </c>
      <c r="M863" s="105">
        <v>20130</v>
      </c>
    </row>
    <row r="864" spans="1:13" x14ac:dyDescent="0.15">
      <c r="A864" s="115" t="s">
        <v>1928</v>
      </c>
      <c r="B864" t="s">
        <v>1905</v>
      </c>
      <c r="C864" t="s">
        <v>1929</v>
      </c>
      <c r="D864" s="104">
        <v>20212</v>
      </c>
      <c r="E864" s="104">
        <v>346388</v>
      </c>
      <c r="F864" s="104">
        <v>87839</v>
      </c>
      <c r="G864" s="104">
        <v>311440</v>
      </c>
      <c r="H864" s="104">
        <v>87839</v>
      </c>
      <c r="I864" s="104">
        <v>34948</v>
      </c>
      <c r="J864" s="104">
        <v>0</v>
      </c>
      <c r="K864" s="104">
        <v>34948</v>
      </c>
      <c r="L864" s="104">
        <v>0</v>
      </c>
      <c r="M864" s="104">
        <v>14162</v>
      </c>
    </row>
    <row r="865" spans="1:13" x14ac:dyDescent="0.15">
      <c r="A865" s="115" t="s">
        <v>1930</v>
      </c>
      <c r="B865" t="s">
        <v>1905</v>
      </c>
      <c r="C865" t="s">
        <v>1931</v>
      </c>
      <c r="D865" s="105">
        <v>20213</v>
      </c>
      <c r="E865" s="105">
        <v>315843</v>
      </c>
      <c r="F865" s="105">
        <v>72244</v>
      </c>
      <c r="G865" s="105">
        <v>267000</v>
      </c>
      <c r="H865" s="105">
        <v>72244</v>
      </c>
      <c r="I865" s="105">
        <v>48843</v>
      </c>
      <c r="J865" s="105">
        <v>0</v>
      </c>
      <c r="K865" s="105">
        <v>48843</v>
      </c>
      <c r="L865" s="105">
        <v>0</v>
      </c>
      <c r="M865" s="105">
        <v>13033</v>
      </c>
    </row>
    <row r="866" spans="1:13" x14ac:dyDescent="0.15">
      <c r="A866" s="115" t="s">
        <v>1932</v>
      </c>
      <c r="B866" t="s">
        <v>1905</v>
      </c>
      <c r="C866" t="s">
        <v>1933</v>
      </c>
      <c r="D866" s="104">
        <v>20214</v>
      </c>
      <c r="E866" s="104">
        <v>626211</v>
      </c>
      <c r="F866" s="104">
        <v>191356</v>
      </c>
      <c r="G866" s="104">
        <v>532339</v>
      </c>
      <c r="H866" s="104">
        <v>191356</v>
      </c>
      <c r="I866" s="104">
        <v>93872</v>
      </c>
      <c r="J866" s="104">
        <v>0</v>
      </c>
      <c r="K866" s="104">
        <v>93872</v>
      </c>
      <c r="L866" s="104">
        <v>0</v>
      </c>
      <c r="M866" s="104">
        <v>24529</v>
      </c>
    </row>
    <row r="867" spans="1:13" x14ac:dyDescent="0.15">
      <c r="A867" s="115" t="s">
        <v>1934</v>
      </c>
      <c r="B867" t="s">
        <v>1905</v>
      </c>
      <c r="C867" t="s">
        <v>1935</v>
      </c>
      <c r="D867" s="105">
        <v>20215</v>
      </c>
      <c r="E867" s="105">
        <v>718733</v>
      </c>
      <c r="F867" s="105">
        <v>222081</v>
      </c>
      <c r="G867" s="105">
        <v>5000</v>
      </c>
      <c r="H867" s="105">
        <v>0</v>
      </c>
      <c r="I867" s="105">
        <v>713733</v>
      </c>
      <c r="J867" s="105">
        <v>222081</v>
      </c>
      <c r="K867" s="105">
        <v>713733</v>
      </c>
      <c r="L867" s="105">
        <v>222081</v>
      </c>
      <c r="M867" s="105">
        <v>28178</v>
      </c>
    </row>
    <row r="868" spans="1:13" x14ac:dyDescent="0.15">
      <c r="A868" s="115" t="s">
        <v>1936</v>
      </c>
      <c r="B868" t="s">
        <v>1905</v>
      </c>
      <c r="C868" t="s">
        <v>1937</v>
      </c>
      <c r="D868" s="104">
        <v>20217</v>
      </c>
      <c r="E868" s="104">
        <v>1213831</v>
      </c>
      <c r="F868" s="104">
        <v>360356</v>
      </c>
      <c r="G868" s="104">
        <v>955302</v>
      </c>
      <c r="H868" s="104">
        <v>360356</v>
      </c>
      <c r="I868" s="104">
        <v>258529</v>
      </c>
      <c r="J868" s="104">
        <v>0</v>
      </c>
      <c r="K868" s="104">
        <v>196994</v>
      </c>
      <c r="L868" s="104">
        <v>0</v>
      </c>
      <c r="M868" s="104">
        <v>47806</v>
      </c>
    </row>
    <row r="869" spans="1:13" x14ac:dyDescent="0.15">
      <c r="A869" s="115" t="s">
        <v>1938</v>
      </c>
      <c r="B869" t="s">
        <v>1905</v>
      </c>
      <c r="C869" t="s">
        <v>1939</v>
      </c>
      <c r="D869" s="105">
        <v>20218</v>
      </c>
      <c r="E869" s="105">
        <v>656225</v>
      </c>
      <c r="F869" s="105">
        <v>215696</v>
      </c>
      <c r="G869" s="105">
        <v>585000</v>
      </c>
      <c r="H869" s="105">
        <v>194178</v>
      </c>
      <c r="I869" s="105">
        <v>71225</v>
      </c>
      <c r="J869" s="105">
        <v>21518</v>
      </c>
      <c r="K869" s="105">
        <v>71225</v>
      </c>
      <c r="L869" s="105">
        <v>21518</v>
      </c>
      <c r="M869" s="105">
        <v>26389</v>
      </c>
    </row>
    <row r="870" spans="1:13" x14ac:dyDescent="0.15">
      <c r="A870" s="115" t="s">
        <v>1940</v>
      </c>
      <c r="B870" t="s">
        <v>1905</v>
      </c>
      <c r="C870" t="s">
        <v>1941</v>
      </c>
      <c r="D870" s="104">
        <v>20219</v>
      </c>
      <c r="E870" s="104">
        <v>352033</v>
      </c>
      <c r="F870" s="104">
        <v>108573</v>
      </c>
      <c r="G870" s="104">
        <v>197810</v>
      </c>
      <c r="H870" s="104">
        <v>108573</v>
      </c>
      <c r="I870" s="104">
        <v>154223</v>
      </c>
      <c r="J870" s="104">
        <v>0</v>
      </c>
      <c r="K870" s="104">
        <v>116069</v>
      </c>
      <c r="L870" s="104">
        <v>0</v>
      </c>
      <c r="M870" s="104">
        <v>14170</v>
      </c>
    </row>
    <row r="871" spans="1:13" x14ac:dyDescent="0.15">
      <c r="A871" s="115" t="s">
        <v>1942</v>
      </c>
      <c r="B871" t="s">
        <v>1905</v>
      </c>
      <c r="C871" t="s">
        <v>1943</v>
      </c>
      <c r="D871" s="105">
        <v>20220</v>
      </c>
      <c r="E871" s="105">
        <v>1078827</v>
      </c>
      <c r="F871" s="105">
        <v>341294</v>
      </c>
      <c r="G871" s="105">
        <v>579000</v>
      </c>
      <c r="H871" s="105">
        <v>341294</v>
      </c>
      <c r="I871" s="105">
        <v>499827</v>
      </c>
      <c r="J871" s="105">
        <v>0</v>
      </c>
      <c r="K871" s="105">
        <v>499827</v>
      </c>
      <c r="L871" s="105">
        <v>0</v>
      </c>
      <c r="M871" s="105">
        <v>43544</v>
      </c>
    </row>
    <row r="872" spans="1:13" x14ac:dyDescent="0.15">
      <c r="A872" s="115" t="s">
        <v>1944</v>
      </c>
      <c r="B872" t="s">
        <v>1905</v>
      </c>
      <c r="C872" t="s">
        <v>1945</v>
      </c>
      <c r="D872" s="104">
        <v>20303</v>
      </c>
      <c r="E872" s="104">
        <v>100684</v>
      </c>
      <c r="F872" s="104">
        <v>16210</v>
      </c>
      <c r="G872" s="104">
        <v>91912</v>
      </c>
      <c r="H872" s="104">
        <v>16210</v>
      </c>
      <c r="I872" s="104">
        <v>8772</v>
      </c>
      <c r="J872" s="104">
        <v>0</v>
      </c>
      <c r="K872" s="104">
        <v>1920</v>
      </c>
      <c r="L872" s="104">
        <v>0</v>
      </c>
      <c r="M872" s="104">
        <v>4334</v>
      </c>
    </row>
    <row r="873" spans="1:13" x14ac:dyDescent="0.15">
      <c r="A873" s="115" t="s">
        <v>1946</v>
      </c>
      <c r="B873" t="s">
        <v>1905</v>
      </c>
      <c r="C873" t="s">
        <v>1947</v>
      </c>
      <c r="D873" s="105">
        <v>20304</v>
      </c>
      <c r="E873" s="105">
        <v>94916</v>
      </c>
      <c r="F873" s="105">
        <v>14877</v>
      </c>
      <c r="G873" s="105">
        <v>94916</v>
      </c>
      <c r="H873" s="105">
        <v>14877</v>
      </c>
      <c r="I873" s="105">
        <v>0</v>
      </c>
      <c r="J873" s="105">
        <v>0</v>
      </c>
      <c r="K873" s="105">
        <v>0</v>
      </c>
      <c r="L873" s="105">
        <v>0</v>
      </c>
      <c r="M873" s="105">
        <v>3962</v>
      </c>
    </row>
    <row r="874" spans="1:13" x14ac:dyDescent="0.15">
      <c r="A874" s="115" t="s">
        <v>1948</v>
      </c>
      <c r="B874" t="s">
        <v>1905</v>
      </c>
      <c r="C874" t="s">
        <v>1216</v>
      </c>
      <c r="D874" s="104">
        <v>20305</v>
      </c>
      <c r="E874" s="104">
        <v>72996</v>
      </c>
      <c r="F874" s="104">
        <v>9559</v>
      </c>
      <c r="G874" s="104">
        <v>72996</v>
      </c>
      <c r="H874" s="104">
        <v>9559</v>
      </c>
      <c r="I874" s="104">
        <v>0</v>
      </c>
      <c r="J874" s="104">
        <v>0</v>
      </c>
      <c r="K874" s="104">
        <v>0</v>
      </c>
      <c r="L874" s="104">
        <v>0</v>
      </c>
      <c r="M874" s="104">
        <v>3133</v>
      </c>
    </row>
    <row r="875" spans="1:13" x14ac:dyDescent="0.15">
      <c r="A875" s="115" t="s">
        <v>1949</v>
      </c>
      <c r="B875" t="s">
        <v>1905</v>
      </c>
      <c r="C875" t="s">
        <v>1950</v>
      </c>
      <c r="D875" s="105">
        <v>20306</v>
      </c>
      <c r="E875" s="105">
        <v>23023</v>
      </c>
      <c r="F875" s="105">
        <v>2747</v>
      </c>
      <c r="G875" s="105">
        <v>11323</v>
      </c>
      <c r="H875" s="105">
        <v>2747</v>
      </c>
      <c r="I875" s="105">
        <v>11700</v>
      </c>
      <c r="J875" s="105">
        <v>0</v>
      </c>
      <c r="K875" s="105">
        <v>11700</v>
      </c>
      <c r="L875" s="105">
        <v>0</v>
      </c>
      <c r="M875" s="105">
        <v>995</v>
      </c>
    </row>
    <row r="876" spans="1:13" x14ac:dyDescent="0.15">
      <c r="A876" s="115" t="s">
        <v>1951</v>
      </c>
      <c r="B876" t="s">
        <v>1905</v>
      </c>
      <c r="C876" t="s">
        <v>1952</v>
      </c>
      <c r="D876" s="104">
        <v>20307</v>
      </c>
      <c r="E876" s="104">
        <v>29158</v>
      </c>
      <c r="F876" s="104">
        <v>3274</v>
      </c>
      <c r="G876" s="104">
        <v>29158</v>
      </c>
      <c r="H876" s="104">
        <v>3274</v>
      </c>
      <c r="I876" s="104">
        <v>0</v>
      </c>
      <c r="J876" s="104">
        <v>0</v>
      </c>
      <c r="K876" s="104">
        <v>0</v>
      </c>
      <c r="L876" s="104">
        <v>0</v>
      </c>
      <c r="M876" s="104">
        <v>1269</v>
      </c>
    </row>
    <row r="877" spans="1:13" x14ac:dyDescent="0.15">
      <c r="A877" s="115" t="s">
        <v>1953</v>
      </c>
      <c r="B877" t="s">
        <v>1905</v>
      </c>
      <c r="C877" t="s">
        <v>1954</v>
      </c>
      <c r="D877" s="105">
        <v>20309</v>
      </c>
      <c r="E877" s="105">
        <v>194229</v>
      </c>
      <c r="F877" s="105">
        <v>41900</v>
      </c>
      <c r="G877" s="105">
        <v>194229</v>
      </c>
      <c r="H877" s="105">
        <v>41900</v>
      </c>
      <c r="I877" s="105">
        <v>0</v>
      </c>
      <c r="J877" s="105">
        <v>0</v>
      </c>
      <c r="K877" s="105">
        <v>0</v>
      </c>
      <c r="L877" s="105">
        <v>0</v>
      </c>
      <c r="M877" s="105">
        <v>7931</v>
      </c>
    </row>
    <row r="878" spans="1:13" x14ac:dyDescent="0.15">
      <c r="A878" s="115" t="s">
        <v>1955</v>
      </c>
      <c r="B878" t="s">
        <v>1905</v>
      </c>
      <c r="C878" t="s">
        <v>1956</v>
      </c>
      <c r="D878" s="104">
        <v>20321</v>
      </c>
      <c r="E878" s="104">
        <v>133618</v>
      </c>
      <c r="F878" s="104">
        <v>52484</v>
      </c>
      <c r="G878" s="104">
        <v>133618</v>
      </c>
      <c r="H878" s="104">
        <v>52484</v>
      </c>
      <c r="I878" s="104">
        <v>0</v>
      </c>
      <c r="J878" s="104">
        <v>0</v>
      </c>
      <c r="K878" s="104">
        <v>0</v>
      </c>
      <c r="L878" s="104">
        <v>0</v>
      </c>
      <c r="M878" s="104">
        <v>4819</v>
      </c>
    </row>
    <row r="879" spans="1:13" x14ac:dyDescent="0.15">
      <c r="A879" s="115" t="s">
        <v>1957</v>
      </c>
      <c r="B879" t="s">
        <v>1905</v>
      </c>
      <c r="C879" t="s">
        <v>1958</v>
      </c>
      <c r="D879" s="105">
        <v>20323</v>
      </c>
      <c r="E879" s="105">
        <v>171355</v>
      </c>
      <c r="F879" s="105">
        <v>51598</v>
      </c>
      <c r="G879" s="105">
        <v>169675</v>
      </c>
      <c r="H879" s="105">
        <v>51598</v>
      </c>
      <c r="I879" s="105">
        <v>1680</v>
      </c>
      <c r="J879" s="105">
        <v>0</v>
      </c>
      <c r="K879" s="105">
        <v>1680</v>
      </c>
      <c r="L879" s="105">
        <v>0</v>
      </c>
      <c r="M879" s="105">
        <v>6861</v>
      </c>
    </row>
    <row r="880" spans="1:13" x14ac:dyDescent="0.15">
      <c r="A880" s="115" t="s">
        <v>1959</v>
      </c>
      <c r="B880" t="s">
        <v>1905</v>
      </c>
      <c r="C880" t="s">
        <v>1960</v>
      </c>
      <c r="D880" s="104">
        <v>20324</v>
      </c>
      <c r="E880" s="104">
        <v>127647</v>
      </c>
      <c r="F880" s="104">
        <v>23968</v>
      </c>
      <c r="G880" s="104">
        <v>127647</v>
      </c>
      <c r="H880" s="104">
        <v>23968</v>
      </c>
      <c r="I880" s="104">
        <v>0</v>
      </c>
      <c r="J880" s="104">
        <v>0</v>
      </c>
      <c r="K880" s="104">
        <v>0</v>
      </c>
      <c r="L880" s="104">
        <v>0</v>
      </c>
      <c r="M880" s="104">
        <v>5386</v>
      </c>
    </row>
    <row r="881" spans="1:13" x14ac:dyDescent="0.15">
      <c r="A881" s="115" t="s">
        <v>1961</v>
      </c>
      <c r="B881" t="s">
        <v>1905</v>
      </c>
      <c r="C881" t="s">
        <v>1962</v>
      </c>
      <c r="D881" s="105">
        <v>20349</v>
      </c>
      <c r="E881" s="105">
        <v>92151</v>
      </c>
      <c r="F881" s="105">
        <v>16840</v>
      </c>
      <c r="G881" s="105">
        <v>81651</v>
      </c>
      <c r="H881" s="105">
        <v>16840</v>
      </c>
      <c r="I881" s="105">
        <v>10500</v>
      </c>
      <c r="J881" s="105">
        <v>0</v>
      </c>
      <c r="K881" s="105">
        <v>10500</v>
      </c>
      <c r="L881" s="105">
        <v>0</v>
      </c>
      <c r="M881" s="105">
        <v>4055</v>
      </c>
    </row>
    <row r="882" spans="1:13" x14ac:dyDescent="0.15">
      <c r="A882" s="115" t="s">
        <v>1963</v>
      </c>
      <c r="B882" t="s">
        <v>1905</v>
      </c>
      <c r="C882" t="s">
        <v>1964</v>
      </c>
      <c r="D882" s="104">
        <v>20350</v>
      </c>
      <c r="E882" s="104">
        <v>130558</v>
      </c>
      <c r="F882" s="104">
        <v>21533</v>
      </c>
      <c r="G882" s="104">
        <v>130558</v>
      </c>
      <c r="H882" s="104">
        <v>21533</v>
      </c>
      <c r="I882" s="104">
        <v>0</v>
      </c>
      <c r="J882" s="104">
        <v>0</v>
      </c>
      <c r="K882" s="104">
        <v>0</v>
      </c>
      <c r="L882" s="104">
        <v>0</v>
      </c>
      <c r="M882" s="104">
        <v>5529</v>
      </c>
    </row>
    <row r="883" spans="1:13" x14ac:dyDescent="0.15">
      <c r="A883" s="115" t="s">
        <v>1965</v>
      </c>
      <c r="B883" t="s">
        <v>1905</v>
      </c>
      <c r="C883" t="s">
        <v>1966</v>
      </c>
      <c r="D883" s="105">
        <v>20361</v>
      </c>
      <c r="E883" s="105">
        <v>225739</v>
      </c>
      <c r="F883" s="105">
        <v>69920</v>
      </c>
      <c r="G883" s="105">
        <v>186240</v>
      </c>
      <c r="H883" s="105">
        <v>69920</v>
      </c>
      <c r="I883" s="105">
        <v>39499</v>
      </c>
      <c r="J883" s="105">
        <v>0</v>
      </c>
      <c r="K883" s="105">
        <v>20782</v>
      </c>
      <c r="L883" s="105">
        <v>0</v>
      </c>
      <c r="M883" s="105">
        <v>9244</v>
      </c>
    </row>
    <row r="884" spans="1:13" x14ac:dyDescent="0.15">
      <c r="A884" s="115" t="s">
        <v>1967</v>
      </c>
      <c r="B884" t="s">
        <v>1905</v>
      </c>
      <c r="C884" t="s">
        <v>1968</v>
      </c>
      <c r="D884" s="104">
        <v>20362</v>
      </c>
      <c r="E884" s="104">
        <v>179853</v>
      </c>
      <c r="F884" s="104">
        <v>48290</v>
      </c>
      <c r="G884" s="104">
        <v>162661</v>
      </c>
      <c r="H884" s="104">
        <v>48290</v>
      </c>
      <c r="I884" s="104">
        <v>17192</v>
      </c>
      <c r="J884" s="104">
        <v>0</v>
      </c>
      <c r="K884" s="104">
        <v>17192</v>
      </c>
      <c r="L884" s="104">
        <v>0</v>
      </c>
      <c r="M884" s="104">
        <v>7190</v>
      </c>
    </row>
    <row r="885" spans="1:13" x14ac:dyDescent="0.15">
      <c r="A885" s="115" t="s">
        <v>1969</v>
      </c>
      <c r="B885" t="s">
        <v>1905</v>
      </c>
      <c r="C885" t="s">
        <v>1970</v>
      </c>
      <c r="D885" s="105">
        <v>20363</v>
      </c>
      <c r="E885" s="105">
        <v>137754</v>
      </c>
      <c r="F885" s="105">
        <v>29885</v>
      </c>
      <c r="G885" s="105">
        <v>48274</v>
      </c>
      <c r="H885" s="105">
        <v>29885</v>
      </c>
      <c r="I885" s="105">
        <v>89480</v>
      </c>
      <c r="J885" s="105">
        <v>0</v>
      </c>
      <c r="K885" s="105">
        <v>89480</v>
      </c>
      <c r="L885" s="105">
        <v>0</v>
      </c>
      <c r="M885" s="105">
        <v>5619</v>
      </c>
    </row>
    <row r="886" spans="1:13" x14ac:dyDescent="0.15">
      <c r="A886" s="115" t="s">
        <v>1971</v>
      </c>
      <c r="B886" t="s">
        <v>1905</v>
      </c>
      <c r="C886" t="s">
        <v>1972</v>
      </c>
      <c r="D886" s="104">
        <v>20382</v>
      </c>
      <c r="E886" s="104">
        <v>250926</v>
      </c>
      <c r="F886" s="104">
        <v>68593</v>
      </c>
      <c r="G886" s="104">
        <v>116488</v>
      </c>
      <c r="H886" s="104">
        <v>68593</v>
      </c>
      <c r="I886" s="104">
        <v>134438</v>
      </c>
      <c r="J886" s="104">
        <v>0</v>
      </c>
      <c r="K886" s="104">
        <v>134438</v>
      </c>
      <c r="L886" s="104">
        <v>0</v>
      </c>
      <c r="M886" s="104">
        <v>10106</v>
      </c>
    </row>
    <row r="887" spans="1:13" x14ac:dyDescent="0.15">
      <c r="A887" s="115" t="s">
        <v>1973</v>
      </c>
      <c r="B887" t="s">
        <v>1905</v>
      </c>
      <c r="C887" t="s">
        <v>1974</v>
      </c>
      <c r="D887" s="105">
        <v>20383</v>
      </c>
      <c r="E887" s="105">
        <v>290408</v>
      </c>
      <c r="F887" s="105">
        <v>87921</v>
      </c>
      <c r="G887" s="105">
        <v>156783</v>
      </c>
      <c r="H887" s="105">
        <v>87921</v>
      </c>
      <c r="I887" s="105">
        <v>133625</v>
      </c>
      <c r="J887" s="105">
        <v>0</v>
      </c>
      <c r="K887" s="105">
        <v>110047</v>
      </c>
      <c r="L887" s="105">
        <v>0</v>
      </c>
      <c r="M887" s="105">
        <v>11619</v>
      </c>
    </row>
    <row r="888" spans="1:13" x14ac:dyDescent="0.15">
      <c r="A888" s="115" t="s">
        <v>1975</v>
      </c>
      <c r="B888" t="s">
        <v>1905</v>
      </c>
      <c r="C888" t="s">
        <v>1976</v>
      </c>
      <c r="D888" s="104">
        <v>20384</v>
      </c>
      <c r="E888" s="104">
        <v>148194</v>
      </c>
      <c r="F888" s="104">
        <v>34267</v>
      </c>
      <c r="G888" s="104">
        <v>95194</v>
      </c>
      <c r="H888" s="104">
        <v>28254</v>
      </c>
      <c r="I888" s="104">
        <v>53000</v>
      </c>
      <c r="J888" s="104">
        <v>6013</v>
      </c>
      <c r="K888" s="104">
        <v>53000</v>
      </c>
      <c r="L888" s="104">
        <v>6013</v>
      </c>
      <c r="M888" s="104">
        <v>6105</v>
      </c>
    </row>
    <row r="889" spans="1:13" x14ac:dyDescent="0.15">
      <c r="A889" s="115" t="s">
        <v>1977</v>
      </c>
      <c r="B889" t="s">
        <v>1905</v>
      </c>
      <c r="C889" t="s">
        <v>1978</v>
      </c>
      <c r="D889" s="105">
        <v>20385</v>
      </c>
      <c r="E889" s="105">
        <v>187106</v>
      </c>
      <c r="F889" s="105">
        <v>57087</v>
      </c>
      <c r="G889" s="105">
        <v>186506</v>
      </c>
      <c r="H889" s="105">
        <v>57087</v>
      </c>
      <c r="I889" s="105">
        <v>600</v>
      </c>
      <c r="J889" s="105">
        <v>0</v>
      </c>
      <c r="K889" s="105">
        <v>0</v>
      </c>
      <c r="L889" s="105">
        <v>0</v>
      </c>
      <c r="M889" s="105">
        <v>7569</v>
      </c>
    </row>
    <row r="890" spans="1:13" x14ac:dyDescent="0.15">
      <c r="A890" s="115" t="s">
        <v>1979</v>
      </c>
      <c r="B890" t="s">
        <v>1905</v>
      </c>
      <c r="C890" t="s">
        <v>1980</v>
      </c>
      <c r="D890" s="104">
        <v>20386</v>
      </c>
      <c r="E890" s="104">
        <v>107372</v>
      </c>
      <c r="F890" s="104">
        <v>18989</v>
      </c>
      <c r="G890" s="104">
        <v>57822</v>
      </c>
      <c r="H890" s="104">
        <v>18989</v>
      </c>
      <c r="I890" s="104">
        <v>49550</v>
      </c>
      <c r="J890" s="104">
        <v>0</v>
      </c>
      <c r="K890" s="104">
        <v>0</v>
      </c>
      <c r="L890" s="104">
        <v>0</v>
      </c>
      <c r="M890" s="104">
        <v>4571</v>
      </c>
    </row>
    <row r="891" spans="1:13" x14ac:dyDescent="0.15">
      <c r="A891" s="115" t="s">
        <v>1981</v>
      </c>
      <c r="B891" t="s">
        <v>1905</v>
      </c>
      <c r="C891" t="s">
        <v>1982</v>
      </c>
      <c r="D891" s="105">
        <v>20388</v>
      </c>
      <c r="E891" s="105">
        <v>118845</v>
      </c>
      <c r="F891" s="105">
        <v>30144</v>
      </c>
      <c r="G891" s="105">
        <v>50840</v>
      </c>
      <c r="H891" s="105">
        <v>30144</v>
      </c>
      <c r="I891" s="105">
        <v>68005</v>
      </c>
      <c r="J891" s="105">
        <v>0</v>
      </c>
      <c r="K891" s="105">
        <v>0</v>
      </c>
      <c r="L891" s="105">
        <v>0</v>
      </c>
      <c r="M891" s="105">
        <v>5066</v>
      </c>
    </row>
    <row r="892" spans="1:13" x14ac:dyDescent="0.15">
      <c r="A892" s="115" t="s">
        <v>1983</v>
      </c>
      <c r="B892" t="s">
        <v>1905</v>
      </c>
      <c r="C892" t="s">
        <v>1984</v>
      </c>
      <c r="D892" s="104">
        <v>20402</v>
      </c>
      <c r="E892" s="104">
        <v>192253</v>
      </c>
      <c r="F892" s="104">
        <v>48723</v>
      </c>
      <c r="G892" s="104">
        <v>67000</v>
      </c>
      <c r="H892" s="104">
        <v>48723</v>
      </c>
      <c r="I892" s="104">
        <v>125253</v>
      </c>
      <c r="J892" s="104">
        <v>0</v>
      </c>
      <c r="K892" s="104">
        <v>125253</v>
      </c>
      <c r="L892" s="104">
        <v>0</v>
      </c>
      <c r="M892" s="104">
        <v>7803</v>
      </c>
    </row>
    <row r="893" spans="1:13" x14ac:dyDescent="0.15">
      <c r="A893" s="115" t="s">
        <v>1985</v>
      </c>
      <c r="B893" t="s">
        <v>1905</v>
      </c>
      <c r="C893" t="s">
        <v>1986</v>
      </c>
      <c r="D893" s="105">
        <v>20403</v>
      </c>
      <c r="E893" s="105">
        <v>176597</v>
      </c>
      <c r="F893" s="105">
        <v>50160</v>
      </c>
      <c r="G893" s="105">
        <v>145247</v>
      </c>
      <c r="H893" s="105">
        <v>50160</v>
      </c>
      <c r="I893" s="105">
        <v>31350</v>
      </c>
      <c r="J893" s="105">
        <v>0</v>
      </c>
      <c r="K893" s="105">
        <v>31350</v>
      </c>
      <c r="L893" s="105">
        <v>0</v>
      </c>
      <c r="M893" s="105">
        <v>7296</v>
      </c>
    </row>
    <row r="894" spans="1:13" x14ac:dyDescent="0.15">
      <c r="A894" s="115" t="s">
        <v>1987</v>
      </c>
      <c r="B894" t="s">
        <v>1905</v>
      </c>
      <c r="C894" t="s">
        <v>1988</v>
      </c>
      <c r="D894" s="104">
        <v>20404</v>
      </c>
      <c r="E894" s="104">
        <v>107800</v>
      </c>
      <c r="F894" s="104">
        <v>18027</v>
      </c>
      <c r="G894" s="104">
        <v>107800</v>
      </c>
      <c r="H894" s="104">
        <v>18027</v>
      </c>
      <c r="I894" s="104">
        <v>0</v>
      </c>
      <c r="J894" s="104">
        <v>0</v>
      </c>
      <c r="K894" s="104">
        <v>0</v>
      </c>
      <c r="L894" s="104">
        <v>0</v>
      </c>
      <c r="M894" s="104">
        <v>4616</v>
      </c>
    </row>
    <row r="895" spans="1:13" x14ac:dyDescent="0.15">
      <c r="A895" s="115" t="s">
        <v>1989</v>
      </c>
      <c r="B895" t="s">
        <v>1905</v>
      </c>
      <c r="C895" t="s">
        <v>1990</v>
      </c>
      <c r="D895" s="105">
        <v>20407</v>
      </c>
      <c r="E895" s="105">
        <v>140725</v>
      </c>
      <c r="F895" s="105">
        <v>24670</v>
      </c>
      <c r="G895" s="105">
        <v>67782</v>
      </c>
      <c r="H895" s="105">
        <v>24670</v>
      </c>
      <c r="I895" s="105">
        <v>72943</v>
      </c>
      <c r="J895" s="105">
        <v>0</v>
      </c>
      <c r="K895" s="105">
        <v>59099</v>
      </c>
      <c r="L895" s="105">
        <v>0</v>
      </c>
      <c r="M895" s="105">
        <v>5979</v>
      </c>
    </row>
    <row r="896" spans="1:13" x14ac:dyDescent="0.15">
      <c r="A896" s="115" t="s">
        <v>1991</v>
      </c>
      <c r="B896" t="s">
        <v>1905</v>
      </c>
      <c r="C896" t="s">
        <v>1992</v>
      </c>
      <c r="D896" s="104">
        <v>20409</v>
      </c>
      <c r="E896" s="104">
        <v>21233</v>
      </c>
      <c r="F896" s="104">
        <v>1213</v>
      </c>
      <c r="G896" s="104">
        <v>5733</v>
      </c>
      <c r="H896" s="104">
        <v>1213</v>
      </c>
      <c r="I896" s="104">
        <v>15500</v>
      </c>
      <c r="J896" s="104">
        <v>0</v>
      </c>
      <c r="K896" s="104">
        <v>15500</v>
      </c>
      <c r="L896" s="104">
        <v>0</v>
      </c>
      <c r="M896" s="104">
        <v>967</v>
      </c>
    </row>
    <row r="897" spans="1:13" x14ac:dyDescent="0.15">
      <c r="A897" s="115" t="s">
        <v>1993</v>
      </c>
      <c r="B897" t="s">
        <v>1905</v>
      </c>
      <c r="C897" t="s">
        <v>1994</v>
      </c>
      <c r="D897" s="105">
        <v>20410</v>
      </c>
      <c r="E897" s="105">
        <v>33801</v>
      </c>
      <c r="F897" s="105">
        <v>3834</v>
      </c>
      <c r="G897" s="105">
        <v>33801</v>
      </c>
      <c r="H897" s="105">
        <v>3834</v>
      </c>
      <c r="I897" s="105">
        <v>0</v>
      </c>
      <c r="J897" s="105">
        <v>0</v>
      </c>
      <c r="K897" s="105">
        <v>0</v>
      </c>
      <c r="L897" s="105">
        <v>0</v>
      </c>
      <c r="M897" s="105">
        <v>1495</v>
      </c>
    </row>
    <row r="898" spans="1:13" x14ac:dyDescent="0.15">
      <c r="A898" s="115" t="s">
        <v>1995</v>
      </c>
      <c r="B898" t="s">
        <v>1905</v>
      </c>
      <c r="C898" t="s">
        <v>1996</v>
      </c>
      <c r="D898" s="104">
        <v>20411</v>
      </c>
      <c r="E898" s="104">
        <v>79202</v>
      </c>
      <c r="F898" s="104">
        <v>14410</v>
      </c>
      <c r="G898" s="104">
        <v>35352</v>
      </c>
      <c r="H898" s="104">
        <v>14410</v>
      </c>
      <c r="I898" s="104">
        <v>43850</v>
      </c>
      <c r="J898" s="104">
        <v>0</v>
      </c>
      <c r="K898" s="104">
        <v>43850</v>
      </c>
      <c r="L898" s="104">
        <v>0</v>
      </c>
      <c r="M898" s="104">
        <v>3362</v>
      </c>
    </row>
    <row r="899" spans="1:13" x14ac:dyDescent="0.15">
      <c r="A899" s="115" t="s">
        <v>1997</v>
      </c>
      <c r="B899" t="s">
        <v>1905</v>
      </c>
      <c r="C899" t="s">
        <v>1998</v>
      </c>
      <c r="D899" s="105">
        <v>20412</v>
      </c>
      <c r="E899" s="105">
        <v>25291</v>
      </c>
      <c r="F899" s="105">
        <v>2130</v>
      </c>
      <c r="G899" s="105">
        <v>14660</v>
      </c>
      <c r="H899" s="105">
        <v>2130</v>
      </c>
      <c r="I899" s="105">
        <v>10631</v>
      </c>
      <c r="J899" s="105">
        <v>0</v>
      </c>
      <c r="K899" s="105">
        <v>10631</v>
      </c>
      <c r="L899" s="105">
        <v>0</v>
      </c>
      <c r="M899" s="105">
        <v>1130</v>
      </c>
    </row>
    <row r="900" spans="1:13" x14ac:dyDescent="0.15">
      <c r="A900" s="115" t="s">
        <v>1999</v>
      </c>
      <c r="B900" t="s">
        <v>1905</v>
      </c>
      <c r="C900" t="s">
        <v>2000</v>
      </c>
      <c r="D900" s="104">
        <v>20413</v>
      </c>
      <c r="E900" s="104">
        <v>39148</v>
      </c>
      <c r="F900" s="104">
        <v>4632</v>
      </c>
      <c r="G900" s="104">
        <v>29913</v>
      </c>
      <c r="H900" s="104">
        <v>4632</v>
      </c>
      <c r="I900" s="104">
        <v>9235</v>
      </c>
      <c r="J900" s="104">
        <v>0</v>
      </c>
      <c r="K900" s="104">
        <v>7600</v>
      </c>
      <c r="L900" s="104">
        <v>0</v>
      </c>
      <c r="M900" s="104">
        <v>1741</v>
      </c>
    </row>
    <row r="901" spans="1:13" x14ac:dyDescent="0.15">
      <c r="A901" s="115" t="s">
        <v>2001</v>
      </c>
      <c r="B901" t="s">
        <v>1905</v>
      </c>
      <c r="C901" t="s">
        <v>2002</v>
      </c>
      <c r="D901" s="105">
        <v>20414</v>
      </c>
      <c r="E901" s="105">
        <v>48193</v>
      </c>
      <c r="F901" s="105">
        <v>6817</v>
      </c>
      <c r="G901" s="105">
        <v>45193</v>
      </c>
      <c r="H901" s="105">
        <v>3817</v>
      </c>
      <c r="I901" s="105">
        <v>3000</v>
      </c>
      <c r="J901" s="105">
        <v>3000</v>
      </c>
      <c r="K901" s="105">
        <v>0</v>
      </c>
      <c r="L901" s="105">
        <v>0</v>
      </c>
      <c r="M901" s="105">
        <v>2093</v>
      </c>
    </row>
    <row r="902" spans="1:13" x14ac:dyDescent="0.15">
      <c r="A902" s="115" t="s">
        <v>2003</v>
      </c>
      <c r="B902" t="s">
        <v>1905</v>
      </c>
      <c r="C902" t="s">
        <v>2004</v>
      </c>
      <c r="D902" s="104">
        <v>20415</v>
      </c>
      <c r="E902" s="104">
        <v>116148</v>
      </c>
      <c r="F902" s="104">
        <v>24727</v>
      </c>
      <c r="G902" s="104">
        <v>116148</v>
      </c>
      <c r="H902" s="104">
        <v>24727</v>
      </c>
      <c r="I902" s="104">
        <v>0</v>
      </c>
      <c r="J902" s="104">
        <v>0</v>
      </c>
      <c r="K902" s="104">
        <v>0</v>
      </c>
      <c r="L902" s="104">
        <v>0</v>
      </c>
      <c r="M902" s="104">
        <v>4922</v>
      </c>
    </row>
    <row r="903" spans="1:13" x14ac:dyDescent="0.15">
      <c r="A903" s="115" t="s">
        <v>2005</v>
      </c>
      <c r="B903" t="s">
        <v>1905</v>
      </c>
      <c r="C903" t="s">
        <v>2006</v>
      </c>
      <c r="D903" s="105">
        <v>20416</v>
      </c>
      <c r="E903" s="105">
        <v>127676</v>
      </c>
      <c r="F903" s="105">
        <v>26717</v>
      </c>
      <c r="G903" s="105">
        <v>127676</v>
      </c>
      <c r="H903" s="105">
        <v>26717</v>
      </c>
      <c r="I903" s="105">
        <v>0</v>
      </c>
      <c r="J903" s="105">
        <v>0</v>
      </c>
      <c r="K903" s="105">
        <v>0</v>
      </c>
      <c r="L903" s="105">
        <v>0</v>
      </c>
      <c r="M903" s="105">
        <v>5410</v>
      </c>
    </row>
    <row r="904" spans="1:13" x14ac:dyDescent="0.15">
      <c r="A904" s="115" t="s">
        <v>2007</v>
      </c>
      <c r="B904" t="s">
        <v>1905</v>
      </c>
      <c r="C904" t="s">
        <v>2008</v>
      </c>
      <c r="D904" s="104">
        <v>20417</v>
      </c>
      <c r="E904" s="104">
        <v>36000</v>
      </c>
      <c r="F904" s="104">
        <v>3957</v>
      </c>
      <c r="G904" s="104">
        <v>17892</v>
      </c>
      <c r="H904" s="104">
        <v>3957</v>
      </c>
      <c r="I904" s="104">
        <v>18108</v>
      </c>
      <c r="J904" s="104">
        <v>0</v>
      </c>
      <c r="K904" s="104">
        <v>0</v>
      </c>
      <c r="L904" s="104">
        <v>0</v>
      </c>
      <c r="M904" s="104">
        <v>1580</v>
      </c>
    </row>
    <row r="905" spans="1:13" x14ac:dyDescent="0.15">
      <c r="A905" s="115" t="s">
        <v>2009</v>
      </c>
      <c r="B905" t="s">
        <v>1905</v>
      </c>
      <c r="C905" t="s">
        <v>2010</v>
      </c>
      <c r="D905" s="105">
        <v>20422</v>
      </c>
      <c r="E905" s="105">
        <v>101406</v>
      </c>
      <c r="F905" s="105">
        <v>15254</v>
      </c>
      <c r="G905" s="105">
        <v>101406</v>
      </c>
      <c r="H905" s="105">
        <v>15254</v>
      </c>
      <c r="I905" s="105">
        <v>0</v>
      </c>
      <c r="J905" s="105">
        <v>0</v>
      </c>
      <c r="K905" s="105">
        <v>0</v>
      </c>
      <c r="L905" s="105">
        <v>0</v>
      </c>
      <c r="M905" s="105">
        <v>4530</v>
      </c>
    </row>
    <row r="906" spans="1:13" x14ac:dyDescent="0.15">
      <c r="A906" s="115" t="s">
        <v>2011</v>
      </c>
      <c r="B906" t="s">
        <v>1905</v>
      </c>
      <c r="C906" t="s">
        <v>2012</v>
      </c>
      <c r="D906" s="104">
        <v>20423</v>
      </c>
      <c r="E906" s="104">
        <v>97934</v>
      </c>
      <c r="F906" s="104">
        <v>14997</v>
      </c>
      <c r="G906" s="104">
        <v>97934</v>
      </c>
      <c r="H906" s="104">
        <v>14997</v>
      </c>
      <c r="I906" s="104">
        <v>0</v>
      </c>
      <c r="J906" s="104">
        <v>0</v>
      </c>
      <c r="K906" s="104">
        <v>0</v>
      </c>
      <c r="L906" s="104">
        <v>0</v>
      </c>
      <c r="M906" s="104">
        <v>4419</v>
      </c>
    </row>
    <row r="907" spans="1:13" x14ac:dyDescent="0.15">
      <c r="A907" s="115" t="s">
        <v>2013</v>
      </c>
      <c r="B907" t="s">
        <v>1905</v>
      </c>
      <c r="C907" t="s">
        <v>2014</v>
      </c>
      <c r="D907" s="105">
        <v>20425</v>
      </c>
      <c r="E907" s="105">
        <v>65749</v>
      </c>
      <c r="F907" s="105">
        <v>8878</v>
      </c>
      <c r="G907" s="105">
        <v>65749</v>
      </c>
      <c r="H907" s="105">
        <v>8878</v>
      </c>
      <c r="I907" s="105">
        <v>0</v>
      </c>
      <c r="J907" s="105">
        <v>0</v>
      </c>
      <c r="K907" s="105">
        <v>0</v>
      </c>
      <c r="L907" s="105">
        <v>0</v>
      </c>
      <c r="M907" s="105">
        <v>2982</v>
      </c>
    </row>
    <row r="908" spans="1:13" x14ac:dyDescent="0.15">
      <c r="A908" s="115" t="s">
        <v>2015</v>
      </c>
      <c r="B908" t="s">
        <v>1905</v>
      </c>
      <c r="C908" t="s">
        <v>2016</v>
      </c>
      <c r="D908" s="104">
        <v>20429</v>
      </c>
      <c r="E908" s="104">
        <v>27044</v>
      </c>
      <c r="F908" s="104">
        <v>1779</v>
      </c>
      <c r="G908" s="104">
        <v>19315</v>
      </c>
      <c r="H908" s="104">
        <v>1779</v>
      </c>
      <c r="I908" s="104">
        <v>7729</v>
      </c>
      <c r="J908" s="104">
        <v>0</v>
      </c>
      <c r="K908" s="104">
        <v>7729</v>
      </c>
      <c r="L908" s="104">
        <v>0</v>
      </c>
      <c r="M908" s="104">
        <v>1229</v>
      </c>
    </row>
    <row r="909" spans="1:13" x14ac:dyDescent="0.15">
      <c r="A909" s="115" t="s">
        <v>2017</v>
      </c>
      <c r="B909" t="s">
        <v>1905</v>
      </c>
      <c r="C909" t="s">
        <v>2018</v>
      </c>
      <c r="D909" s="105">
        <v>20430</v>
      </c>
      <c r="E909" s="105">
        <v>77179</v>
      </c>
      <c r="F909" s="105">
        <v>12156</v>
      </c>
      <c r="G909" s="105">
        <v>77179</v>
      </c>
      <c r="H909" s="105">
        <v>12156</v>
      </c>
      <c r="I909" s="105">
        <v>0</v>
      </c>
      <c r="J909" s="105">
        <v>0</v>
      </c>
      <c r="K909" s="105">
        <v>0</v>
      </c>
      <c r="L909" s="105">
        <v>0</v>
      </c>
      <c r="M909" s="105">
        <v>3541</v>
      </c>
    </row>
    <row r="910" spans="1:13" x14ac:dyDescent="0.15">
      <c r="A910" s="115" t="s">
        <v>2019</v>
      </c>
      <c r="B910" t="s">
        <v>1905</v>
      </c>
      <c r="C910" t="s">
        <v>2020</v>
      </c>
      <c r="D910" s="104">
        <v>20432</v>
      </c>
      <c r="E910" s="104">
        <v>204485</v>
      </c>
      <c r="F910" s="104">
        <v>37944</v>
      </c>
      <c r="G910" s="104">
        <v>194485</v>
      </c>
      <c r="H910" s="104">
        <v>37944</v>
      </c>
      <c r="I910" s="104">
        <v>10000</v>
      </c>
      <c r="J910" s="104">
        <v>0</v>
      </c>
      <c r="K910" s="104">
        <v>10000</v>
      </c>
      <c r="L910" s="104">
        <v>0</v>
      </c>
      <c r="M910" s="104">
        <v>8830</v>
      </c>
    </row>
    <row r="911" spans="1:13" x14ac:dyDescent="0.15">
      <c r="A911" s="115" t="s">
        <v>2021</v>
      </c>
      <c r="B911" t="s">
        <v>1905</v>
      </c>
      <c r="C911" t="s">
        <v>2022</v>
      </c>
      <c r="D911" s="105">
        <v>20446</v>
      </c>
      <c r="E911" s="105">
        <v>71082</v>
      </c>
      <c r="F911" s="105">
        <v>10475</v>
      </c>
      <c r="G911" s="105">
        <v>71082</v>
      </c>
      <c r="H911" s="105">
        <v>10475</v>
      </c>
      <c r="I911" s="105">
        <v>0</v>
      </c>
      <c r="J911" s="105">
        <v>0</v>
      </c>
      <c r="K911" s="105">
        <v>0</v>
      </c>
      <c r="L911" s="105">
        <v>0</v>
      </c>
      <c r="M911" s="105">
        <v>3044</v>
      </c>
    </row>
    <row r="912" spans="1:13" x14ac:dyDescent="0.15">
      <c r="A912" s="115" t="s">
        <v>2023</v>
      </c>
      <c r="B912" t="s">
        <v>1905</v>
      </c>
      <c r="C912" t="s">
        <v>2024</v>
      </c>
      <c r="D912" s="104">
        <v>20448</v>
      </c>
      <c r="E912" s="104">
        <v>49688</v>
      </c>
      <c r="F912" s="104">
        <v>6961</v>
      </c>
      <c r="G912" s="104">
        <v>34690</v>
      </c>
      <c r="H912" s="104">
        <v>6961</v>
      </c>
      <c r="I912" s="104">
        <v>14998</v>
      </c>
      <c r="J912" s="104">
        <v>0</v>
      </c>
      <c r="K912" s="104">
        <v>14998</v>
      </c>
      <c r="L912" s="104">
        <v>0</v>
      </c>
      <c r="M912" s="104">
        <v>2162</v>
      </c>
    </row>
    <row r="913" spans="1:13" x14ac:dyDescent="0.15">
      <c r="A913" s="115" t="s">
        <v>2025</v>
      </c>
      <c r="B913" t="s">
        <v>1905</v>
      </c>
      <c r="C913" t="s">
        <v>2026</v>
      </c>
      <c r="D913" s="105">
        <v>20450</v>
      </c>
      <c r="E913" s="105">
        <v>125257</v>
      </c>
      <c r="F913" s="105">
        <v>29964</v>
      </c>
      <c r="G913" s="105">
        <v>4264</v>
      </c>
      <c r="H913" s="105">
        <v>3964</v>
      </c>
      <c r="I913" s="105">
        <v>120993</v>
      </c>
      <c r="J913" s="105">
        <v>26000</v>
      </c>
      <c r="K913" s="105">
        <v>120993</v>
      </c>
      <c r="L913" s="105">
        <v>26000</v>
      </c>
      <c r="M913" s="105">
        <v>5208</v>
      </c>
    </row>
    <row r="914" spans="1:13" x14ac:dyDescent="0.15">
      <c r="A914" s="115" t="s">
        <v>2027</v>
      </c>
      <c r="B914" t="s">
        <v>1905</v>
      </c>
      <c r="C914" t="s">
        <v>2028</v>
      </c>
      <c r="D914" s="104">
        <v>20451</v>
      </c>
      <c r="E914" s="104">
        <v>81478</v>
      </c>
      <c r="F914" s="104">
        <v>13761</v>
      </c>
      <c r="G914" s="104">
        <v>41478</v>
      </c>
      <c r="H914" s="104">
        <v>13761</v>
      </c>
      <c r="I914" s="104">
        <v>40000</v>
      </c>
      <c r="J914" s="104">
        <v>0</v>
      </c>
      <c r="K914" s="104">
        <v>40000</v>
      </c>
      <c r="L914" s="104">
        <v>0</v>
      </c>
      <c r="M914" s="104">
        <v>3391</v>
      </c>
    </row>
    <row r="915" spans="1:13" x14ac:dyDescent="0.15">
      <c r="A915" s="115" t="s">
        <v>2029</v>
      </c>
      <c r="B915" t="s">
        <v>1905</v>
      </c>
      <c r="C915" t="s">
        <v>2030</v>
      </c>
      <c r="D915" s="105">
        <v>20452</v>
      </c>
      <c r="E915" s="105">
        <v>102197</v>
      </c>
      <c r="F915" s="105">
        <v>16332</v>
      </c>
      <c r="G915" s="105">
        <v>102197</v>
      </c>
      <c r="H915" s="105">
        <v>16332</v>
      </c>
      <c r="I915" s="105">
        <v>0</v>
      </c>
      <c r="J915" s="105">
        <v>0</v>
      </c>
      <c r="K915" s="105">
        <v>0</v>
      </c>
      <c r="L915" s="105">
        <v>0</v>
      </c>
      <c r="M915" s="105">
        <v>4396</v>
      </c>
    </row>
    <row r="916" spans="1:13" x14ac:dyDescent="0.15">
      <c r="A916" s="115" t="s">
        <v>2031</v>
      </c>
      <c r="B916" t="s">
        <v>1905</v>
      </c>
      <c r="C916" t="s">
        <v>540</v>
      </c>
      <c r="D916" s="104">
        <v>20481</v>
      </c>
      <c r="E916" s="104">
        <v>158492</v>
      </c>
      <c r="F916" s="104">
        <v>36429</v>
      </c>
      <c r="G916" s="104">
        <v>95399</v>
      </c>
      <c r="H916" s="104">
        <v>36429</v>
      </c>
      <c r="I916" s="104">
        <v>63093</v>
      </c>
      <c r="J916" s="104">
        <v>0</v>
      </c>
      <c r="K916" s="104">
        <v>49220</v>
      </c>
      <c r="L916" s="104">
        <v>0</v>
      </c>
      <c r="M916" s="104">
        <v>6636</v>
      </c>
    </row>
    <row r="917" spans="1:13" x14ac:dyDescent="0.15">
      <c r="A917" s="115" t="s">
        <v>2032</v>
      </c>
      <c r="B917" t="s">
        <v>1905</v>
      </c>
      <c r="C917" t="s">
        <v>2033</v>
      </c>
      <c r="D917" s="105">
        <v>20482</v>
      </c>
      <c r="E917" s="105">
        <v>156387</v>
      </c>
      <c r="F917" s="105">
        <v>36415</v>
      </c>
      <c r="G917" s="105">
        <v>147000</v>
      </c>
      <c r="H917" s="105">
        <v>36415</v>
      </c>
      <c r="I917" s="105">
        <v>9387</v>
      </c>
      <c r="J917" s="105">
        <v>0</v>
      </c>
      <c r="K917" s="105">
        <v>2580</v>
      </c>
      <c r="L917" s="105">
        <v>0</v>
      </c>
      <c r="M917" s="105">
        <v>6378</v>
      </c>
    </row>
    <row r="918" spans="1:13" x14ac:dyDescent="0.15">
      <c r="A918" s="115" t="s">
        <v>2034</v>
      </c>
      <c r="B918" t="s">
        <v>1905</v>
      </c>
      <c r="C918" t="s">
        <v>2035</v>
      </c>
      <c r="D918" s="104">
        <v>20485</v>
      </c>
      <c r="E918" s="104">
        <v>158489</v>
      </c>
      <c r="F918" s="104">
        <v>24658</v>
      </c>
      <c r="G918" s="104">
        <v>158489</v>
      </c>
      <c r="H918" s="104">
        <v>24658</v>
      </c>
      <c r="I918" s="104">
        <v>0</v>
      </c>
      <c r="J918" s="104">
        <v>0</v>
      </c>
      <c r="K918" s="104">
        <v>0</v>
      </c>
      <c r="L918" s="104">
        <v>0</v>
      </c>
      <c r="M918" s="104">
        <v>6928</v>
      </c>
    </row>
    <row r="919" spans="1:13" x14ac:dyDescent="0.15">
      <c r="A919" s="115" t="s">
        <v>2036</v>
      </c>
      <c r="B919" t="s">
        <v>1905</v>
      </c>
      <c r="C919" t="s">
        <v>2037</v>
      </c>
      <c r="D919" s="105">
        <v>20486</v>
      </c>
      <c r="E919" s="105">
        <v>75429</v>
      </c>
      <c r="F919" s="105">
        <v>7989</v>
      </c>
      <c r="G919" s="105">
        <v>1246</v>
      </c>
      <c r="H919" s="105">
        <v>0</v>
      </c>
      <c r="I919" s="105">
        <v>74183</v>
      </c>
      <c r="J919" s="105">
        <v>7989</v>
      </c>
      <c r="K919" s="105">
        <v>74183</v>
      </c>
      <c r="L919" s="105">
        <v>7989</v>
      </c>
      <c r="M919" s="105">
        <v>3432</v>
      </c>
    </row>
    <row r="920" spans="1:13" x14ac:dyDescent="0.15">
      <c r="A920" s="115" t="s">
        <v>2038</v>
      </c>
      <c r="B920" t="s">
        <v>1905</v>
      </c>
      <c r="C920" t="s">
        <v>2039</v>
      </c>
      <c r="D920" s="104">
        <v>20521</v>
      </c>
      <c r="E920" s="104">
        <v>150953</v>
      </c>
      <c r="F920" s="104">
        <v>44425</v>
      </c>
      <c r="G920" s="104">
        <v>131400</v>
      </c>
      <c r="H920" s="104">
        <v>44425</v>
      </c>
      <c r="I920" s="104">
        <v>19553</v>
      </c>
      <c r="J920" s="104">
        <v>0</v>
      </c>
      <c r="K920" s="104">
        <v>19553</v>
      </c>
      <c r="L920" s="104">
        <v>0</v>
      </c>
      <c r="M920" s="104">
        <v>6193</v>
      </c>
    </row>
    <row r="921" spans="1:13" x14ac:dyDescent="0.15">
      <c r="A921" s="115" t="s">
        <v>2040</v>
      </c>
      <c r="B921" t="s">
        <v>1905</v>
      </c>
      <c r="C921" t="s">
        <v>2041</v>
      </c>
      <c r="D921" s="105">
        <v>20541</v>
      </c>
      <c r="E921" s="105">
        <v>163893</v>
      </c>
      <c r="F921" s="105">
        <v>43467</v>
      </c>
      <c r="G921" s="105">
        <v>113500</v>
      </c>
      <c r="H921" s="105">
        <v>43467</v>
      </c>
      <c r="I921" s="105">
        <v>50393</v>
      </c>
      <c r="J921" s="105">
        <v>0</v>
      </c>
      <c r="K921" s="105">
        <v>50393</v>
      </c>
      <c r="L921" s="105">
        <v>0</v>
      </c>
      <c r="M921" s="105">
        <v>6706</v>
      </c>
    </row>
    <row r="922" spans="1:13" x14ac:dyDescent="0.15">
      <c r="A922" s="115" t="s">
        <v>2042</v>
      </c>
      <c r="B922" t="s">
        <v>1905</v>
      </c>
      <c r="C922" t="s">
        <v>1228</v>
      </c>
      <c r="D922" s="104">
        <v>20543</v>
      </c>
      <c r="E922" s="104">
        <v>131495</v>
      </c>
      <c r="F922" s="104">
        <v>24542</v>
      </c>
      <c r="G922" s="104">
        <v>93836</v>
      </c>
      <c r="H922" s="104">
        <v>24542</v>
      </c>
      <c r="I922" s="104">
        <v>37659</v>
      </c>
      <c r="J922" s="104">
        <v>0</v>
      </c>
      <c r="K922" s="104">
        <v>37659</v>
      </c>
      <c r="L922" s="104">
        <v>0</v>
      </c>
      <c r="M922" s="104">
        <v>5480</v>
      </c>
    </row>
    <row r="923" spans="1:13" x14ac:dyDescent="0.15">
      <c r="A923" s="115" t="s">
        <v>2043</v>
      </c>
      <c r="B923" t="s">
        <v>1905</v>
      </c>
      <c r="C923" t="s">
        <v>2044</v>
      </c>
      <c r="D923" s="105">
        <v>20561</v>
      </c>
      <c r="E923" s="105">
        <v>198988</v>
      </c>
      <c r="F923" s="105">
        <v>40819</v>
      </c>
      <c r="G923" s="105">
        <v>198988</v>
      </c>
      <c r="H923" s="105">
        <v>40819</v>
      </c>
      <c r="I923" s="105">
        <v>0</v>
      </c>
      <c r="J923" s="105">
        <v>0</v>
      </c>
      <c r="K923" s="105">
        <v>0</v>
      </c>
      <c r="L923" s="105">
        <v>0</v>
      </c>
      <c r="M923" s="105">
        <v>8165</v>
      </c>
    </row>
    <row r="924" spans="1:13" x14ac:dyDescent="0.15">
      <c r="A924" s="115" t="s">
        <v>2045</v>
      </c>
      <c r="B924" t="s">
        <v>1905</v>
      </c>
      <c r="C924" t="s">
        <v>2046</v>
      </c>
      <c r="D924" s="104">
        <v>20562</v>
      </c>
      <c r="E924" s="104">
        <v>108071</v>
      </c>
      <c r="F924" s="104">
        <v>17815</v>
      </c>
      <c r="G924" s="104">
        <v>108071</v>
      </c>
      <c r="H924" s="104">
        <v>17815</v>
      </c>
      <c r="I924" s="104">
        <v>0</v>
      </c>
      <c r="J924" s="104">
        <v>0</v>
      </c>
      <c r="K924" s="104">
        <v>0</v>
      </c>
      <c r="L924" s="104">
        <v>0</v>
      </c>
      <c r="M924" s="104">
        <v>4574</v>
      </c>
    </row>
    <row r="925" spans="1:13" x14ac:dyDescent="0.15">
      <c r="A925" s="115" t="s">
        <v>2047</v>
      </c>
      <c r="B925" t="s">
        <v>1905</v>
      </c>
      <c r="C925" t="s">
        <v>2048</v>
      </c>
      <c r="D925" s="105">
        <v>20563</v>
      </c>
      <c r="E925" s="105">
        <v>102528</v>
      </c>
      <c r="F925" s="105">
        <v>11585</v>
      </c>
      <c r="G925" s="105">
        <v>102528</v>
      </c>
      <c r="H925" s="105">
        <v>11585</v>
      </c>
      <c r="I925" s="105">
        <v>0</v>
      </c>
      <c r="J925" s="105">
        <v>0</v>
      </c>
      <c r="K925" s="105">
        <v>0</v>
      </c>
      <c r="L925" s="105">
        <v>0</v>
      </c>
      <c r="M925" s="105">
        <v>4494</v>
      </c>
    </row>
    <row r="926" spans="1:13" x14ac:dyDescent="0.15">
      <c r="A926" s="115" t="s">
        <v>2049</v>
      </c>
      <c r="B926" t="s">
        <v>1905</v>
      </c>
      <c r="C926" t="s">
        <v>2050</v>
      </c>
      <c r="D926" s="104">
        <v>20583</v>
      </c>
      <c r="E926" s="104">
        <v>153213</v>
      </c>
      <c r="F926" s="104">
        <v>28148</v>
      </c>
      <c r="G926" s="104">
        <v>153213</v>
      </c>
      <c r="H926" s="104">
        <v>28148</v>
      </c>
      <c r="I926" s="104">
        <v>0</v>
      </c>
      <c r="J926" s="104">
        <v>0</v>
      </c>
      <c r="K926" s="104">
        <v>0</v>
      </c>
      <c r="L926" s="104">
        <v>0</v>
      </c>
      <c r="M926" s="104">
        <v>6391</v>
      </c>
    </row>
    <row r="927" spans="1:13" x14ac:dyDescent="0.15">
      <c r="A927" s="115" t="s">
        <v>2051</v>
      </c>
      <c r="B927" t="s">
        <v>1905</v>
      </c>
      <c r="C927" t="s">
        <v>2052</v>
      </c>
      <c r="D927" s="105">
        <v>20588</v>
      </c>
      <c r="E927" s="105">
        <v>63585</v>
      </c>
      <c r="F927" s="105">
        <v>8909</v>
      </c>
      <c r="G927" s="105">
        <v>53585</v>
      </c>
      <c r="H927" s="105">
        <v>8909</v>
      </c>
      <c r="I927" s="105">
        <v>10000</v>
      </c>
      <c r="J927" s="105">
        <v>0</v>
      </c>
      <c r="K927" s="105">
        <v>10000</v>
      </c>
      <c r="L927" s="105">
        <v>0</v>
      </c>
      <c r="M927" s="105">
        <v>2767</v>
      </c>
    </row>
    <row r="928" spans="1:13" x14ac:dyDescent="0.15">
      <c r="A928" s="115" t="s">
        <v>2053</v>
      </c>
      <c r="B928" t="s">
        <v>1905</v>
      </c>
      <c r="C928" t="s">
        <v>2054</v>
      </c>
      <c r="D928" s="104">
        <v>20590</v>
      </c>
      <c r="E928" s="104">
        <v>181019</v>
      </c>
      <c r="F928" s="104">
        <v>41448</v>
      </c>
      <c r="G928" s="104">
        <v>181019</v>
      </c>
      <c r="H928" s="104">
        <v>41448</v>
      </c>
      <c r="I928" s="104">
        <v>0</v>
      </c>
      <c r="J928" s="104">
        <v>0</v>
      </c>
      <c r="K928" s="104">
        <v>0</v>
      </c>
      <c r="L928" s="104">
        <v>0</v>
      </c>
      <c r="M928" s="104">
        <v>7397</v>
      </c>
    </row>
    <row r="929" spans="1:13" x14ac:dyDescent="0.15">
      <c r="A929" s="115" t="s">
        <v>2055</v>
      </c>
      <c r="B929" t="s">
        <v>1905</v>
      </c>
      <c r="C929" t="s">
        <v>2056</v>
      </c>
      <c r="D929" s="105">
        <v>20602</v>
      </c>
      <c r="E929" s="105">
        <v>51704</v>
      </c>
      <c r="F929" s="105">
        <v>7292</v>
      </c>
      <c r="G929" s="105">
        <v>51704</v>
      </c>
      <c r="H929" s="105">
        <v>7292</v>
      </c>
      <c r="I929" s="105">
        <v>0</v>
      </c>
      <c r="J929" s="105">
        <v>0</v>
      </c>
      <c r="K929" s="105">
        <v>0</v>
      </c>
      <c r="L929" s="105">
        <v>0</v>
      </c>
      <c r="M929" s="105">
        <v>2250</v>
      </c>
    </row>
    <row r="930" spans="1:13" x14ac:dyDescent="0.15">
      <c r="A930" s="115" t="s">
        <v>2057</v>
      </c>
      <c r="B930" t="s">
        <v>2058</v>
      </c>
      <c r="C930">
        <v>0</v>
      </c>
      <c r="D930" s="104">
        <v>21000</v>
      </c>
      <c r="E930" s="104">
        <v>15431575</v>
      </c>
      <c r="F930" s="104">
        <v>0</v>
      </c>
      <c r="G930" s="104">
        <v>6231575</v>
      </c>
      <c r="H930" s="104">
        <v>0</v>
      </c>
      <c r="I930" s="104">
        <v>9200000</v>
      </c>
      <c r="J930" s="104">
        <v>0</v>
      </c>
      <c r="K930" s="104">
        <v>8879318</v>
      </c>
      <c r="L930" s="104">
        <v>0</v>
      </c>
      <c r="M930" s="104">
        <v>955191</v>
      </c>
    </row>
    <row r="931" spans="1:13" x14ac:dyDescent="0.15">
      <c r="A931" s="115" t="s">
        <v>2059</v>
      </c>
      <c r="B931" t="s">
        <v>2058</v>
      </c>
      <c r="C931" t="s">
        <v>2060</v>
      </c>
      <c r="D931" s="105">
        <v>21201</v>
      </c>
      <c r="E931" s="105">
        <v>3431356</v>
      </c>
      <c r="F931" s="105">
        <v>1365376</v>
      </c>
      <c r="G931" s="105">
        <v>201711</v>
      </c>
      <c r="H931" s="105">
        <v>34757</v>
      </c>
      <c r="I931" s="105">
        <v>3229645</v>
      </c>
      <c r="J931" s="105">
        <v>1330619</v>
      </c>
      <c r="K931" s="105">
        <v>3229645</v>
      </c>
      <c r="L931" s="105">
        <v>1330619</v>
      </c>
      <c r="M931" s="105">
        <v>139895</v>
      </c>
    </row>
    <row r="932" spans="1:13" x14ac:dyDescent="0.15">
      <c r="A932" s="115" t="s">
        <v>2061</v>
      </c>
      <c r="B932" t="s">
        <v>2058</v>
      </c>
      <c r="C932" t="s">
        <v>2062</v>
      </c>
      <c r="D932" s="104">
        <v>21202</v>
      </c>
      <c r="E932" s="104">
        <v>1325152</v>
      </c>
      <c r="F932" s="104">
        <v>522921</v>
      </c>
      <c r="G932" s="104">
        <v>1242256</v>
      </c>
      <c r="H932" s="104">
        <v>522921</v>
      </c>
      <c r="I932" s="104">
        <v>82896</v>
      </c>
      <c r="J932" s="104">
        <v>0</v>
      </c>
      <c r="K932" s="104">
        <v>82896</v>
      </c>
      <c r="L932" s="104">
        <v>0</v>
      </c>
      <c r="M932" s="104">
        <v>54076</v>
      </c>
    </row>
    <row r="933" spans="1:13" x14ac:dyDescent="0.15">
      <c r="A933" s="115" t="s">
        <v>2063</v>
      </c>
      <c r="B933" t="s">
        <v>2058</v>
      </c>
      <c r="C933" t="s">
        <v>2064</v>
      </c>
      <c r="D933" s="105">
        <v>21203</v>
      </c>
      <c r="E933" s="105">
        <v>1135836</v>
      </c>
      <c r="F933" s="105">
        <v>305042</v>
      </c>
      <c r="G933" s="105">
        <v>1135836</v>
      </c>
      <c r="H933" s="105">
        <v>305042</v>
      </c>
      <c r="I933" s="105">
        <v>0</v>
      </c>
      <c r="J933" s="105">
        <v>0</v>
      </c>
      <c r="K933" s="105">
        <v>0</v>
      </c>
      <c r="L933" s="105">
        <v>0</v>
      </c>
      <c r="M933" s="105">
        <v>47095</v>
      </c>
    </row>
    <row r="934" spans="1:13" x14ac:dyDescent="0.15">
      <c r="A934" s="115" t="s">
        <v>2065</v>
      </c>
      <c r="B934" t="s">
        <v>2058</v>
      </c>
      <c r="C934" t="s">
        <v>2066</v>
      </c>
      <c r="D934" s="104">
        <v>21204</v>
      </c>
      <c r="E934" s="104">
        <v>999360</v>
      </c>
      <c r="F934" s="104">
        <v>382565</v>
      </c>
      <c r="G934" s="104">
        <v>748954</v>
      </c>
      <c r="H934" s="104">
        <v>382565</v>
      </c>
      <c r="I934" s="104">
        <v>250406</v>
      </c>
      <c r="J934" s="104">
        <v>0</v>
      </c>
      <c r="K934" s="104">
        <v>250406</v>
      </c>
      <c r="L934" s="104">
        <v>0</v>
      </c>
      <c r="M934" s="104">
        <v>40978</v>
      </c>
    </row>
    <row r="935" spans="1:13" x14ac:dyDescent="0.15">
      <c r="A935" s="115" t="s">
        <v>2067</v>
      </c>
      <c r="B935" t="s">
        <v>2058</v>
      </c>
      <c r="C935" t="s">
        <v>2068</v>
      </c>
      <c r="D935" s="105">
        <v>21205</v>
      </c>
      <c r="E935" s="105">
        <v>954181</v>
      </c>
      <c r="F935" s="105">
        <v>302183</v>
      </c>
      <c r="G935" s="105">
        <v>954181</v>
      </c>
      <c r="H935" s="105">
        <v>302183</v>
      </c>
      <c r="I935" s="105">
        <v>0</v>
      </c>
      <c r="J935" s="105">
        <v>0</v>
      </c>
      <c r="K935" s="105">
        <v>0</v>
      </c>
      <c r="L935" s="105">
        <v>0</v>
      </c>
      <c r="M935" s="105">
        <v>39896</v>
      </c>
    </row>
    <row r="936" spans="1:13" x14ac:dyDescent="0.15">
      <c r="A936" s="115" t="s">
        <v>2069</v>
      </c>
      <c r="B936" t="s">
        <v>2058</v>
      </c>
      <c r="C936" t="s">
        <v>2070</v>
      </c>
      <c r="D936" s="104">
        <v>21206</v>
      </c>
      <c r="E936" s="104">
        <v>885566</v>
      </c>
      <c r="F936" s="104">
        <v>283011</v>
      </c>
      <c r="G936" s="104">
        <v>784000</v>
      </c>
      <c r="H936" s="104">
        <v>283011</v>
      </c>
      <c r="I936" s="104">
        <v>101566</v>
      </c>
      <c r="J936" s="104">
        <v>0</v>
      </c>
      <c r="K936" s="104">
        <v>101566</v>
      </c>
      <c r="L936" s="104">
        <v>0</v>
      </c>
      <c r="M936" s="104">
        <v>37813</v>
      </c>
    </row>
    <row r="937" spans="1:13" x14ac:dyDescent="0.15">
      <c r="A937" s="115" t="s">
        <v>2071</v>
      </c>
      <c r="B937" t="s">
        <v>2058</v>
      </c>
      <c r="C937" t="s">
        <v>2072</v>
      </c>
      <c r="D937" s="105">
        <v>21207</v>
      </c>
      <c r="E937" s="105">
        <v>245780</v>
      </c>
      <c r="F937" s="105">
        <v>70944</v>
      </c>
      <c r="G937" s="105">
        <v>245780</v>
      </c>
      <c r="H937" s="105">
        <v>70944</v>
      </c>
      <c r="I937" s="105">
        <v>0</v>
      </c>
      <c r="J937" s="105">
        <v>0</v>
      </c>
      <c r="K937" s="105">
        <v>0</v>
      </c>
      <c r="L937" s="105">
        <v>0</v>
      </c>
      <c r="M937" s="105">
        <v>10432</v>
      </c>
    </row>
    <row r="938" spans="1:13" x14ac:dyDescent="0.15">
      <c r="A938" s="115" t="s">
        <v>2073</v>
      </c>
      <c r="B938" t="s">
        <v>2058</v>
      </c>
      <c r="C938" t="s">
        <v>2074</v>
      </c>
      <c r="D938" s="104">
        <v>21208</v>
      </c>
      <c r="E938" s="104">
        <v>402999</v>
      </c>
      <c r="F938" s="104">
        <v>133952</v>
      </c>
      <c r="G938" s="104">
        <v>372999</v>
      </c>
      <c r="H938" s="104">
        <v>133952</v>
      </c>
      <c r="I938" s="104">
        <v>30000</v>
      </c>
      <c r="J938" s="104">
        <v>0</v>
      </c>
      <c r="K938" s="104">
        <v>30000</v>
      </c>
      <c r="L938" s="104">
        <v>0</v>
      </c>
      <c r="M938" s="104">
        <v>16727</v>
      </c>
    </row>
    <row r="939" spans="1:13" x14ac:dyDescent="0.15">
      <c r="A939" s="115" t="s">
        <v>2075</v>
      </c>
      <c r="B939" t="s">
        <v>2058</v>
      </c>
      <c r="C939" t="s">
        <v>2076</v>
      </c>
      <c r="D939" s="105">
        <v>21209</v>
      </c>
      <c r="E939" s="105">
        <v>627968</v>
      </c>
      <c r="F939" s="105">
        <v>234730</v>
      </c>
      <c r="G939" s="105">
        <v>14963</v>
      </c>
      <c r="H939" s="105">
        <v>0</v>
      </c>
      <c r="I939" s="105">
        <v>613005</v>
      </c>
      <c r="J939" s="105">
        <v>234730</v>
      </c>
      <c r="K939" s="105">
        <v>613005</v>
      </c>
      <c r="L939" s="105">
        <v>234730</v>
      </c>
      <c r="M939" s="105">
        <v>25546</v>
      </c>
    </row>
    <row r="940" spans="1:13" x14ac:dyDescent="0.15">
      <c r="A940" s="115" t="s">
        <v>2077</v>
      </c>
      <c r="B940" t="s">
        <v>2058</v>
      </c>
      <c r="C940" t="s">
        <v>2078</v>
      </c>
      <c r="D940" s="104">
        <v>21210</v>
      </c>
      <c r="E940" s="104">
        <v>597401</v>
      </c>
      <c r="F940" s="104">
        <v>177335</v>
      </c>
      <c r="G940" s="104">
        <v>506495</v>
      </c>
      <c r="H940" s="104">
        <v>166851</v>
      </c>
      <c r="I940" s="104">
        <v>90906</v>
      </c>
      <c r="J940" s="104">
        <v>10484</v>
      </c>
      <c r="K940" s="104">
        <v>87515</v>
      </c>
      <c r="L940" s="104">
        <v>10484</v>
      </c>
      <c r="M940" s="104">
        <v>25463</v>
      </c>
    </row>
    <row r="941" spans="1:13" x14ac:dyDescent="0.15">
      <c r="A941" s="115" t="s">
        <v>2079</v>
      </c>
      <c r="B941" t="s">
        <v>2058</v>
      </c>
      <c r="C941" t="s">
        <v>2080</v>
      </c>
      <c r="D941" s="105">
        <v>21211</v>
      </c>
      <c r="E941" s="105">
        <v>532243</v>
      </c>
      <c r="F941" s="105">
        <v>202586</v>
      </c>
      <c r="G941" s="105">
        <v>532243</v>
      </c>
      <c r="H941" s="105">
        <v>202586</v>
      </c>
      <c r="I941" s="105">
        <v>0</v>
      </c>
      <c r="J941" s="105">
        <v>0</v>
      </c>
      <c r="K941" s="105">
        <v>0</v>
      </c>
      <c r="L941" s="105">
        <v>0</v>
      </c>
      <c r="M941" s="105">
        <v>21615</v>
      </c>
    </row>
    <row r="942" spans="1:13" x14ac:dyDescent="0.15">
      <c r="A942" s="115" t="s">
        <v>2081</v>
      </c>
      <c r="B942" t="s">
        <v>2058</v>
      </c>
      <c r="C942" t="s">
        <v>2082</v>
      </c>
      <c r="D942" s="104">
        <v>21212</v>
      </c>
      <c r="E942" s="104">
        <v>583531</v>
      </c>
      <c r="F942" s="104">
        <v>197616</v>
      </c>
      <c r="G942" s="104">
        <v>450000</v>
      </c>
      <c r="H942" s="104">
        <v>197616</v>
      </c>
      <c r="I942" s="104">
        <v>133531</v>
      </c>
      <c r="J942" s="104">
        <v>0</v>
      </c>
      <c r="K942" s="104">
        <v>133531</v>
      </c>
      <c r="L942" s="104">
        <v>0</v>
      </c>
      <c r="M942" s="104">
        <v>24311</v>
      </c>
    </row>
    <row r="943" spans="1:13" x14ac:dyDescent="0.15">
      <c r="A943" s="115" t="s">
        <v>2083</v>
      </c>
      <c r="B943" t="s">
        <v>2058</v>
      </c>
      <c r="C943" t="s">
        <v>2084</v>
      </c>
      <c r="D943" s="105">
        <v>21213</v>
      </c>
      <c r="E943" s="105">
        <v>1211984</v>
      </c>
      <c r="F943" s="105">
        <v>504785</v>
      </c>
      <c r="G943" s="105">
        <v>1211984</v>
      </c>
      <c r="H943" s="105">
        <v>504785</v>
      </c>
      <c r="I943" s="105">
        <v>0</v>
      </c>
      <c r="J943" s="105">
        <v>0</v>
      </c>
      <c r="K943" s="105">
        <v>0</v>
      </c>
      <c r="L943" s="105">
        <v>0</v>
      </c>
      <c r="M943" s="105">
        <v>48759</v>
      </c>
    </row>
    <row r="944" spans="1:13" x14ac:dyDescent="0.15">
      <c r="A944" s="115" t="s">
        <v>2085</v>
      </c>
      <c r="B944" t="s">
        <v>2058</v>
      </c>
      <c r="C944" t="s">
        <v>2086</v>
      </c>
      <c r="D944" s="104">
        <v>21214</v>
      </c>
      <c r="E944" s="104">
        <v>860802</v>
      </c>
      <c r="F944" s="104">
        <v>360318</v>
      </c>
      <c r="G944" s="104">
        <v>860802</v>
      </c>
      <c r="H944" s="104">
        <v>360318</v>
      </c>
      <c r="I944" s="104">
        <v>0</v>
      </c>
      <c r="J944" s="104">
        <v>0</v>
      </c>
      <c r="K944" s="104">
        <v>0</v>
      </c>
      <c r="L944" s="104">
        <v>0</v>
      </c>
      <c r="M944" s="104">
        <v>34559</v>
      </c>
    </row>
    <row r="945" spans="1:13" x14ac:dyDescent="0.15">
      <c r="A945" s="115" t="s">
        <v>2087</v>
      </c>
      <c r="B945" t="s">
        <v>2058</v>
      </c>
      <c r="C945" t="s">
        <v>2088</v>
      </c>
      <c r="D945" s="105">
        <v>21215</v>
      </c>
      <c r="E945" s="105">
        <v>345210</v>
      </c>
      <c r="F945" s="105">
        <v>98998</v>
      </c>
      <c r="G945" s="105">
        <v>220849</v>
      </c>
      <c r="H945" s="105">
        <v>98998</v>
      </c>
      <c r="I945" s="105">
        <v>124361</v>
      </c>
      <c r="J945" s="105">
        <v>0</v>
      </c>
      <c r="K945" s="105">
        <v>124361</v>
      </c>
      <c r="L945" s="105">
        <v>0</v>
      </c>
      <c r="M945" s="105">
        <v>14729</v>
      </c>
    </row>
    <row r="946" spans="1:13" x14ac:dyDescent="0.15">
      <c r="A946" s="115" t="s">
        <v>2089</v>
      </c>
      <c r="B946" t="s">
        <v>2058</v>
      </c>
      <c r="C946" t="s">
        <v>2090</v>
      </c>
      <c r="D946" s="104">
        <v>21216</v>
      </c>
      <c r="E946" s="104">
        <v>527321</v>
      </c>
      <c r="F946" s="104">
        <v>207352</v>
      </c>
      <c r="G946" s="104">
        <v>527321</v>
      </c>
      <c r="H946" s="104">
        <v>207352</v>
      </c>
      <c r="I946" s="104">
        <v>0</v>
      </c>
      <c r="J946" s="104">
        <v>0</v>
      </c>
      <c r="K946" s="104">
        <v>0</v>
      </c>
      <c r="L946" s="104">
        <v>0</v>
      </c>
      <c r="M946" s="104">
        <v>21398</v>
      </c>
    </row>
    <row r="947" spans="1:13" x14ac:dyDescent="0.15">
      <c r="A947" s="115" t="s">
        <v>2091</v>
      </c>
      <c r="B947" t="s">
        <v>2058</v>
      </c>
      <c r="C947" t="s">
        <v>2092</v>
      </c>
      <c r="D947" s="105">
        <v>21217</v>
      </c>
      <c r="E947" s="105">
        <v>347338</v>
      </c>
      <c r="F947" s="105">
        <v>84989</v>
      </c>
      <c r="G947" s="105">
        <v>256888</v>
      </c>
      <c r="H947" s="105">
        <v>62223</v>
      </c>
      <c r="I947" s="105">
        <v>90450</v>
      </c>
      <c r="J947" s="105">
        <v>22766</v>
      </c>
      <c r="K947" s="105">
        <v>90450</v>
      </c>
      <c r="L947" s="105">
        <v>22766</v>
      </c>
      <c r="M947" s="105">
        <v>15106</v>
      </c>
    </row>
    <row r="948" spans="1:13" x14ac:dyDescent="0.15">
      <c r="A948" s="115" t="s">
        <v>2093</v>
      </c>
      <c r="B948" t="s">
        <v>2058</v>
      </c>
      <c r="C948" t="s">
        <v>2094</v>
      </c>
      <c r="D948" s="104">
        <v>21218</v>
      </c>
      <c r="E948" s="104">
        <v>382382</v>
      </c>
      <c r="F948" s="104">
        <v>116409</v>
      </c>
      <c r="G948" s="104">
        <v>382382</v>
      </c>
      <c r="H948" s="104">
        <v>116409</v>
      </c>
      <c r="I948" s="104">
        <v>0</v>
      </c>
      <c r="J948" s="104">
        <v>0</v>
      </c>
      <c r="K948" s="104">
        <v>0</v>
      </c>
      <c r="L948" s="104">
        <v>0</v>
      </c>
      <c r="M948" s="104">
        <v>16179</v>
      </c>
    </row>
    <row r="949" spans="1:13" x14ac:dyDescent="0.15">
      <c r="A949" s="115" t="s">
        <v>2095</v>
      </c>
      <c r="B949" t="s">
        <v>2058</v>
      </c>
      <c r="C949" t="s">
        <v>2096</v>
      </c>
      <c r="D949" s="105">
        <v>21219</v>
      </c>
      <c r="E949" s="105">
        <v>594772</v>
      </c>
      <c r="F949" s="105">
        <v>158027</v>
      </c>
      <c r="G949" s="105">
        <v>446800</v>
      </c>
      <c r="H949" s="105">
        <v>158027</v>
      </c>
      <c r="I949" s="105">
        <v>147972</v>
      </c>
      <c r="J949" s="105">
        <v>0</v>
      </c>
      <c r="K949" s="105">
        <v>147972</v>
      </c>
      <c r="L949" s="105">
        <v>0</v>
      </c>
      <c r="M949" s="105">
        <v>25690</v>
      </c>
    </row>
    <row r="950" spans="1:13" x14ac:dyDescent="0.15">
      <c r="A950" s="115" t="s">
        <v>2097</v>
      </c>
      <c r="B950" t="s">
        <v>2058</v>
      </c>
      <c r="C950" t="s">
        <v>2098</v>
      </c>
      <c r="D950" s="104">
        <v>21220</v>
      </c>
      <c r="E950" s="104">
        <v>464832</v>
      </c>
      <c r="F950" s="104">
        <v>118693</v>
      </c>
      <c r="G950" s="104">
        <v>368000</v>
      </c>
      <c r="H950" s="104">
        <v>118693</v>
      </c>
      <c r="I950" s="104">
        <v>96832</v>
      </c>
      <c r="J950" s="104">
        <v>0</v>
      </c>
      <c r="K950" s="104">
        <v>96832</v>
      </c>
      <c r="L950" s="104">
        <v>0</v>
      </c>
      <c r="M950" s="104">
        <v>19833</v>
      </c>
    </row>
    <row r="951" spans="1:13" x14ac:dyDescent="0.15">
      <c r="A951" s="115" t="s">
        <v>2099</v>
      </c>
      <c r="B951" t="s">
        <v>2058</v>
      </c>
      <c r="C951" t="s">
        <v>2100</v>
      </c>
      <c r="D951" s="105">
        <v>21221</v>
      </c>
      <c r="E951" s="105">
        <v>410666</v>
      </c>
      <c r="F951" s="105">
        <v>119874</v>
      </c>
      <c r="G951" s="105">
        <v>410666</v>
      </c>
      <c r="H951" s="105">
        <v>119874</v>
      </c>
      <c r="I951" s="105">
        <v>0</v>
      </c>
      <c r="J951" s="105">
        <v>0</v>
      </c>
      <c r="K951" s="105">
        <v>0</v>
      </c>
      <c r="L951" s="105">
        <v>0</v>
      </c>
      <c r="M951" s="105">
        <v>17488</v>
      </c>
    </row>
    <row r="952" spans="1:13" x14ac:dyDescent="0.15">
      <c r="A952" s="115" t="s">
        <v>2101</v>
      </c>
      <c r="B952" t="s">
        <v>2058</v>
      </c>
      <c r="C952" t="s">
        <v>2102</v>
      </c>
      <c r="D952" s="104">
        <v>21302</v>
      </c>
      <c r="E952" s="104">
        <v>233407</v>
      </c>
      <c r="F952" s="104">
        <v>89147</v>
      </c>
      <c r="G952" s="104">
        <v>220362</v>
      </c>
      <c r="H952" s="104">
        <v>89147</v>
      </c>
      <c r="I952" s="104">
        <v>13045</v>
      </c>
      <c r="J952" s="104">
        <v>0</v>
      </c>
      <c r="K952" s="104">
        <v>13045</v>
      </c>
      <c r="L952" s="104">
        <v>0</v>
      </c>
      <c r="M952" s="104">
        <v>9602</v>
      </c>
    </row>
    <row r="953" spans="1:13" x14ac:dyDescent="0.15">
      <c r="A953" s="115" t="s">
        <v>2103</v>
      </c>
      <c r="B953" t="s">
        <v>2058</v>
      </c>
      <c r="C953" t="s">
        <v>2104</v>
      </c>
      <c r="D953" s="105">
        <v>21303</v>
      </c>
      <c r="E953" s="105">
        <v>225019</v>
      </c>
      <c r="F953" s="105">
        <v>79804</v>
      </c>
      <c r="G953" s="105">
        <v>154019</v>
      </c>
      <c r="H953" s="105">
        <v>79804</v>
      </c>
      <c r="I953" s="105">
        <v>71000</v>
      </c>
      <c r="J953" s="105">
        <v>0</v>
      </c>
      <c r="K953" s="105">
        <v>38900</v>
      </c>
      <c r="L953" s="105">
        <v>0</v>
      </c>
      <c r="M953" s="105">
        <v>9411</v>
      </c>
    </row>
    <row r="954" spans="1:13" x14ac:dyDescent="0.15">
      <c r="A954" s="115" t="s">
        <v>2105</v>
      </c>
      <c r="B954" t="s">
        <v>2058</v>
      </c>
      <c r="C954" t="s">
        <v>2106</v>
      </c>
      <c r="D954" s="104">
        <v>21341</v>
      </c>
      <c r="E954" s="104">
        <v>285712</v>
      </c>
      <c r="F954" s="104">
        <v>97136</v>
      </c>
      <c r="G954" s="104">
        <v>90000</v>
      </c>
      <c r="H954" s="104">
        <v>80324</v>
      </c>
      <c r="I954" s="104">
        <v>195712</v>
      </c>
      <c r="J954" s="104">
        <v>16812</v>
      </c>
      <c r="K954" s="104">
        <v>195712</v>
      </c>
      <c r="L954" s="104">
        <v>16812</v>
      </c>
      <c r="M954" s="104">
        <v>11845</v>
      </c>
    </row>
    <row r="955" spans="1:13" x14ac:dyDescent="0.15">
      <c r="A955" s="115" t="s">
        <v>2107</v>
      </c>
      <c r="B955" t="s">
        <v>2058</v>
      </c>
      <c r="C955" t="s">
        <v>2108</v>
      </c>
      <c r="D955" s="105">
        <v>21361</v>
      </c>
      <c r="E955" s="105">
        <v>260430</v>
      </c>
      <c r="F955" s="105">
        <v>94807</v>
      </c>
      <c r="G955" s="105">
        <v>185205</v>
      </c>
      <c r="H955" s="105">
        <v>94807</v>
      </c>
      <c r="I955" s="105">
        <v>75225</v>
      </c>
      <c r="J955" s="105">
        <v>0</v>
      </c>
      <c r="K955" s="105">
        <v>75225</v>
      </c>
      <c r="L955" s="105">
        <v>0</v>
      </c>
      <c r="M955" s="105">
        <v>10699</v>
      </c>
    </row>
    <row r="956" spans="1:13" x14ac:dyDescent="0.15">
      <c r="A956" s="115" t="s">
        <v>2109</v>
      </c>
      <c r="B956" t="s">
        <v>2058</v>
      </c>
      <c r="C956" t="s">
        <v>2110</v>
      </c>
      <c r="D956" s="104">
        <v>21362</v>
      </c>
      <c r="E956" s="104">
        <v>100291</v>
      </c>
      <c r="F956" s="104">
        <v>22029</v>
      </c>
      <c r="G956" s="104">
        <v>35277</v>
      </c>
      <c r="H956" s="104">
        <v>22029</v>
      </c>
      <c r="I956" s="104">
        <v>65014</v>
      </c>
      <c r="J956" s="104">
        <v>0</v>
      </c>
      <c r="K956" s="104">
        <v>65014</v>
      </c>
      <c r="L956" s="104">
        <v>0</v>
      </c>
      <c r="M956" s="104">
        <v>4475</v>
      </c>
    </row>
    <row r="957" spans="1:13" x14ac:dyDescent="0.15">
      <c r="A957" s="115" t="s">
        <v>2111</v>
      </c>
      <c r="B957" t="s">
        <v>2058</v>
      </c>
      <c r="C957" t="s">
        <v>2112</v>
      </c>
      <c r="D957" s="105">
        <v>21381</v>
      </c>
      <c r="E957" s="105">
        <v>199339</v>
      </c>
      <c r="F957" s="105">
        <v>67231</v>
      </c>
      <c r="G957" s="105">
        <v>136139</v>
      </c>
      <c r="H957" s="105">
        <v>67231</v>
      </c>
      <c r="I957" s="105">
        <v>63200</v>
      </c>
      <c r="J957" s="105">
        <v>0</v>
      </c>
      <c r="K957" s="105">
        <v>63200</v>
      </c>
      <c r="L957" s="105">
        <v>0</v>
      </c>
      <c r="M957" s="105">
        <v>8308</v>
      </c>
    </row>
    <row r="958" spans="1:13" x14ac:dyDescent="0.15">
      <c r="A958" s="115" t="s">
        <v>2113</v>
      </c>
      <c r="B958" t="s">
        <v>2058</v>
      </c>
      <c r="C958" t="s">
        <v>2114</v>
      </c>
      <c r="D958" s="104">
        <v>21382</v>
      </c>
      <c r="E958" s="104">
        <v>107172</v>
      </c>
      <c r="F958" s="104">
        <v>31119</v>
      </c>
      <c r="G958" s="104">
        <v>81895</v>
      </c>
      <c r="H958" s="104">
        <v>31119</v>
      </c>
      <c r="I958" s="104">
        <v>25277</v>
      </c>
      <c r="J958" s="104">
        <v>0</v>
      </c>
      <c r="K958" s="104">
        <v>25277</v>
      </c>
      <c r="L958" s="104">
        <v>0</v>
      </c>
      <c r="M958" s="104">
        <v>4641</v>
      </c>
    </row>
    <row r="959" spans="1:13" x14ac:dyDescent="0.15">
      <c r="A959" s="115" t="s">
        <v>2115</v>
      </c>
      <c r="B959" t="s">
        <v>2058</v>
      </c>
      <c r="C959" t="s">
        <v>2116</v>
      </c>
      <c r="D959" s="105">
        <v>21383</v>
      </c>
      <c r="E959" s="105">
        <v>149454</v>
      </c>
      <c r="F959" s="105">
        <v>49737</v>
      </c>
      <c r="G959" s="105">
        <v>72500</v>
      </c>
      <c r="H959" s="105">
        <v>49737</v>
      </c>
      <c r="I959" s="105">
        <v>76954</v>
      </c>
      <c r="J959" s="105">
        <v>0</v>
      </c>
      <c r="K959" s="105">
        <v>76954</v>
      </c>
      <c r="L959" s="105">
        <v>0</v>
      </c>
      <c r="M959" s="105">
        <v>6344</v>
      </c>
    </row>
    <row r="960" spans="1:13" x14ac:dyDescent="0.15">
      <c r="A960" s="115" t="s">
        <v>2117</v>
      </c>
      <c r="B960" t="s">
        <v>2058</v>
      </c>
      <c r="C960" t="s">
        <v>2118</v>
      </c>
      <c r="D960" s="104">
        <v>21401</v>
      </c>
      <c r="E960" s="104">
        <v>248599</v>
      </c>
      <c r="F960" s="104">
        <v>65829</v>
      </c>
      <c r="G960" s="104">
        <v>248599</v>
      </c>
      <c r="H960" s="104">
        <v>65829</v>
      </c>
      <c r="I960" s="104">
        <v>0</v>
      </c>
      <c r="J960" s="104">
        <v>0</v>
      </c>
      <c r="K960" s="104">
        <v>0</v>
      </c>
      <c r="L960" s="104">
        <v>0</v>
      </c>
      <c r="M960" s="104">
        <v>10797</v>
      </c>
    </row>
    <row r="961" spans="1:13" x14ac:dyDescent="0.15">
      <c r="A961" s="115" t="s">
        <v>2119</v>
      </c>
      <c r="B961" t="s">
        <v>2058</v>
      </c>
      <c r="C961" t="s">
        <v>2120</v>
      </c>
      <c r="D961" s="105">
        <v>21403</v>
      </c>
      <c r="E961" s="105">
        <v>243530</v>
      </c>
      <c r="F961" s="105">
        <v>82442</v>
      </c>
      <c r="G961" s="105">
        <v>155530</v>
      </c>
      <c r="H961" s="105">
        <v>82442</v>
      </c>
      <c r="I961" s="105">
        <v>88000</v>
      </c>
      <c r="J961" s="105">
        <v>0</v>
      </c>
      <c r="K961" s="105">
        <v>88000</v>
      </c>
      <c r="L961" s="105">
        <v>0</v>
      </c>
      <c r="M961" s="105">
        <v>10125</v>
      </c>
    </row>
    <row r="962" spans="1:13" x14ac:dyDescent="0.15">
      <c r="A962" s="115" t="s">
        <v>2121</v>
      </c>
      <c r="B962" t="s">
        <v>2058</v>
      </c>
      <c r="C962" t="s">
        <v>540</v>
      </c>
      <c r="D962" s="104">
        <v>21404</v>
      </c>
      <c r="E962" s="104">
        <v>247744</v>
      </c>
      <c r="F962" s="104">
        <v>84347</v>
      </c>
      <c r="G962" s="104">
        <v>247744</v>
      </c>
      <c r="H962" s="104">
        <v>84347</v>
      </c>
      <c r="I962" s="104">
        <v>0</v>
      </c>
      <c r="J962" s="104">
        <v>0</v>
      </c>
      <c r="K962" s="104">
        <v>0</v>
      </c>
      <c r="L962" s="104">
        <v>0</v>
      </c>
      <c r="M962" s="104">
        <v>10265</v>
      </c>
    </row>
    <row r="963" spans="1:13" x14ac:dyDescent="0.15">
      <c r="A963" s="115" t="s">
        <v>2122</v>
      </c>
      <c r="B963" t="s">
        <v>2058</v>
      </c>
      <c r="C963" t="s">
        <v>2123</v>
      </c>
      <c r="D963" s="105">
        <v>21421</v>
      </c>
      <c r="E963" s="105">
        <v>201512</v>
      </c>
      <c r="F963" s="105">
        <v>67097</v>
      </c>
      <c r="G963" s="105">
        <v>201512</v>
      </c>
      <c r="H963" s="105">
        <v>67097</v>
      </c>
      <c r="I963" s="105">
        <v>0</v>
      </c>
      <c r="J963" s="105">
        <v>0</v>
      </c>
      <c r="K963" s="105">
        <v>0</v>
      </c>
      <c r="L963" s="105">
        <v>0</v>
      </c>
      <c r="M963" s="105">
        <v>8408</v>
      </c>
    </row>
    <row r="964" spans="1:13" x14ac:dyDescent="0.15">
      <c r="A964" s="115" t="s">
        <v>2124</v>
      </c>
      <c r="B964" t="s">
        <v>2058</v>
      </c>
      <c r="C964" t="s">
        <v>2125</v>
      </c>
      <c r="D964" s="104">
        <v>21501</v>
      </c>
      <c r="E964" s="104">
        <v>103483</v>
      </c>
      <c r="F964" s="104">
        <v>30881</v>
      </c>
      <c r="G964" s="104">
        <v>42829</v>
      </c>
      <c r="H964" s="104">
        <v>30881</v>
      </c>
      <c r="I964" s="104">
        <v>60654</v>
      </c>
      <c r="J964" s="104">
        <v>0</v>
      </c>
      <c r="K964" s="104">
        <v>60654</v>
      </c>
      <c r="L964" s="104">
        <v>0</v>
      </c>
      <c r="M964" s="104">
        <v>4486</v>
      </c>
    </row>
    <row r="965" spans="1:13" x14ac:dyDescent="0.15">
      <c r="A965" s="115" t="s">
        <v>2126</v>
      </c>
      <c r="B965" t="s">
        <v>2058</v>
      </c>
      <c r="C965" t="s">
        <v>2127</v>
      </c>
      <c r="D965" s="105">
        <v>21502</v>
      </c>
      <c r="E965" s="105">
        <v>91516</v>
      </c>
      <c r="F965" s="105">
        <v>23414</v>
      </c>
      <c r="G965" s="105">
        <v>91516</v>
      </c>
      <c r="H965" s="105">
        <v>23414</v>
      </c>
      <c r="I965" s="105">
        <v>0</v>
      </c>
      <c r="J965" s="105">
        <v>0</v>
      </c>
      <c r="K965" s="105">
        <v>0</v>
      </c>
      <c r="L965" s="105">
        <v>0</v>
      </c>
      <c r="M965" s="105">
        <v>4006</v>
      </c>
    </row>
    <row r="966" spans="1:13" x14ac:dyDescent="0.15">
      <c r="A966" s="115" t="s">
        <v>2128</v>
      </c>
      <c r="B966" t="s">
        <v>2058</v>
      </c>
      <c r="C966" t="s">
        <v>2129</v>
      </c>
      <c r="D966" s="104">
        <v>21503</v>
      </c>
      <c r="E966" s="104">
        <v>137442</v>
      </c>
      <c r="F966" s="104">
        <v>38900</v>
      </c>
      <c r="G966" s="104">
        <v>137442</v>
      </c>
      <c r="H966" s="104">
        <v>38900</v>
      </c>
      <c r="I966" s="104">
        <v>0</v>
      </c>
      <c r="J966" s="104">
        <v>0</v>
      </c>
      <c r="K966" s="104">
        <v>0</v>
      </c>
      <c r="L966" s="104">
        <v>0</v>
      </c>
      <c r="M966" s="104">
        <v>5893</v>
      </c>
    </row>
    <row r="967" spans="1:13" x14ac:dyDescent="0.15">
      <c r="A967" s="115" t="s">
        <v>2130</v>
      </c>
      <c r="B967" t="s">
        <v>2058</v>
      </c>
      <c r="C967" t="s">
        <v>2131</v>
      </c>
      <c r="D967" s="105">
        <v>21504</v>
      </c>
      <c r="E967" s="105">
        <v>75852</v>
      </c>
      <c r="F967" s="105">
        <v>13435</v>
      </c>
      <c r="G967" s="105">
        <v>49744</v>
      </c>
      <c r="H967" s="105">
        <v>13435</v>
      </c>
      <c r="I967" s="105">
        <v>26108</v>
      </c>
      <c r="J967" s="105">
        <v>0</v>
      </c>
      <c r="K967" s="105">
        <v>26108</v>
      </c>
      <c r="L967" s="105">
        <v>0</v>
      </c>
      <c r="M967" s="105">
        <v>3472</v>
      </c>
    </row>
    <row r="968" spans="1:13" x14ac:dyDescent="0.15">
      <c r="A968" s="115" t="s">
        <v>2132</v>
      </c>
      <c r="B968" t="s">
        <v>2058</v>
      </c>
      <c r="C968" t="s">
        <v>2133</v>
      </c>
      <c r="D968" s="104">
        <v>21505</v>
      </c>
      <c r="E968" s="104">
        <v>154356</v>
      </c>
      <c r="F968" s="104">
        <v>39474</v>
      </c>
      <c r="G968" s="104">
        <v>154356</v>
      </c>
      <c r="H968" s="104">
        <v>39474</v>
      </c>
      <c r="I968" s="104">
        <v>0</v>
      </c>
      <c r="J968" s="104">
        <v>0</v>
      </c>
      <c r="K968" s="104">
        <v>0</v>
      </c>
      <c r="L968" s="104">
        <v>0</v>
      </c>
      <c r="M968" s="104">
        <v>6718</v>
      </c>
    </row>
    <row r="969" spans="1:13" x14ac:dyDescent="0.15">
      <c r="A969" s="115" t="s">
        <v>2134</v>
      </c>
      <c r="B969" t="s">
        <v>2058</v>
      </c>
      <c r="C969" t="s">
        <v>2135</v>
      </c>
      <c r="D969" s="105">
        <v>21506</v>
      </c>
      <c r="E969" s="105">
        <v>154004</v>
      </c>
      <c r="F969" s="105">
        <v>30102</v>
      </c>
      <c r="G969" s="105">
        <v>154004</v>
      </c>
      <c r="H969" s="105">
        <v>30102</v>
      </c>
      <c r="I969" s="105">
        <v>0</v>
      </c>
      <c r="J969" s="105">
        <v>0</v>
      </c>
      <c r="K969" s="105">
        <v>0</v>
      </c>
      <c r="L969" s="105">
        <v>0</v>
      </c>
      <c r="M969" s="105">
        <v>6937</v>
      </c>
    </row>
    <row r="970" spans="1:13" x14ac:dyDescent="0.15">
      <c r="A970" s="115" t="s">
        <v>2136</v>
      </c>
      <c r="B970" t="s">
        <v>2058</v>
      </c>
      <c r="C970" t="s">
        <v>2137</v>
      </c>
      <c r="D970" s="104">
        <v>21507</v>
      </c>
      <c r="E970" s="104">
        <v>63592</v>
      </c>
      <c r="F970" s="104">
        <v>8653</v>
      </c>
      <c r="G970" s="104">
        <v>63592</v>
      </c>
      <c r="H970" s="104">
        <v>8653</v>
      </c>
      <c r="I970" s="104">
        <v>0</v>
      </c>
      <c r="J970" s="104">
        <v>0</v>
      </c>
      <c r="K970" s="104">
        <v>0</v>
      </c>
      <c r="L970" s="104">
        <v>0</v>
      </c>
      <c r="M970" s="104">
        <v>2801</v>
      </c>
    </row>
    <row r="971" spans="1:13" x14ac:dyDescent="0.15">
      <c r="A971" s="115" t="s">
        <v>2138</v>
      </c>
      <c r="B971" t="s">
        <v>2058</v>
      </c>
      <c r="C971" t="s">
        <v>2139</v>
      </c>
      <c r="D971" s="105">
        <v>21521</v>
      </c>
      <c r="E971" s="105">
        <v>189685</v>
      </c>
      <c r="F971" s="105">
        <v>66519</v>
      </c>
      <c r="G971" s="105">
        <v>189685</v>
      </c>
      <c r="H971" s="105">
        <v>66519</v>
      </c>
      <c r="I971" s="105">
        <v>0</v>
      </c>
      <c r="J971" s="105">
        <v>0</v>
      </c>
      <c r="K971" s="105">
        <v>0</v>
      </c>
      <c r="L971" s="105">
        <v>0</v>
      </c>
      <c r="M971" s="105">
        <v>7955</v>
      </c>
    </row>
    <row r="972" spans="1:13" x14ac:dyDescent="0.15">
      <c r="A972" s="115" t="s">
        <v>2140</v>
      </c>
      <c r="B972" t="s">
        <v>2058</v>
      </c>
      <c r="C972" t="s">
        <v>2141</v>
      </c>
      <c r="D972" s="104">
        <v>21604</v>
      </c>
      <c r="E972" s="104">
        <v>42405</v>
      </c>
      <c r="F972" s="104">
        <v>4568</v>
      </c>
      <c r="G972" s="104">
        <v>31105</v>
      </c>
      <c r="H972" s="104">
        <v>4568</v>
      </c>
      <c r="I972" s="104">
        <v>11300</v>
      </c>
      <c r="J972" s="104">
        <v>0</v>
      </c>
      <c r="K972" s="104">
        <v>5300</v>
      </c>
      <c r="L972" s="104">
        <v>0</v>
      </c>
      <c r="M972" s="104">
        <v>1972</v>
      </c>
    </row>
    <row r="973" spans="1:13" x14ac:dyDescent="0.15">
      <c r="A973" s="115" t="s">
        <v>2142</v>
      </c>
      <c r="B973" t="s">
        <v>2143</v>
      </c>
      <c r="C973">
        <v>0</v>
      </c>
      <c r="D973" s="105">
        <v>22000</v>
      </c>
      <c r="E973" s="105">
        <v>22260066</v>
      </c>
      <c r="F973" s="105">
        <v>0</v>
      </c>
      <c r="G973" s="105">
        <v>22260066</v>
      </c>
      <c r="H973" s="105">
        <v>0</v>
      </c>
      <c r="I973" s="105">
        <v>0</v>
      </c>
      <c r="J973" s="105">
        <v>0</v>
      </c>
      <c r="K973" s="105">
        <v>0</v>
      </c>
      <c r="L973" s="105">
        <v>0</v>
      </c>
      <c r="M973" s="105">
        <v>1471543</v>
      </c>
    </row>
    <row r="974" spans="1:13" x14ac:dyDescent="0.15">
      <c r="A974" s="115" t="s">
        <v>2144</v>
      </c>
      <c r="B974" t="s">
        <v>2143</v>
      </c>
      <c r="C974" t="s">
        <v>2145</v>
      </c>
      <c r="D974" s="104">
        <v>22100</v>
      </c>
      <c r="E974" s="104">
        <v>5380865</v>
      </c>
      <c r="F974" s="104">
        <v>2134553</v>
      </c>
      <c r="G974" s="104">
        <v>3849772</v>
      </c>
      <c r="H974" s="104">
        <v>2134553</v>
      </c>
      <c r="I974" s="104">
        <v>1531093</v>
      </c>
      <c r="J974" s="104">
        <v>0</v>
      </c>
      <c r="K974" s="104">
        <v>1264000</v>
      </c>
      <c r="L974" s="104">
        <v>0</v>
      </c>
      <c r="M974" s="104">
        <v>219470</v>
      </c>
    </row>
    <row r="975" spans="1:13" x14ac:dyDescent="0.15">
      <c r="A975" s="115" t="s">
        <v>2146</v>
      </c>
      <c r="B975" t="s">
        <v>2143</v>
      </c>
      <c r="C975" t="s">
        <v>2147</v>
      </c>
      <c r="D975" s="105">
        <v>22130</v>
      </c>
      <c r="E975" s="105">
        <v>6229830</v>
      </c>
      <c r="F975" s="105">
        <v>2570306</v>
      </c>
      <c r="G975" s="105">
        <v>3177821</v>
      </c>
      <c r="H975" s="105">
        <v>2570306</v>
      </c>
      <c r="I975" s="105">
        <v>3052009</v>
      </c>
      <c r="J975" s="105">
        <v>0</v>
      </c>
      <c r="K975" s="105">
        <v>3052009</v>
      </c>
      <c r="L975" s="105">
        <v>0</v>
      </c>
      <c r="M975" s="105">
        <v>248169</v>
      </c>
    </row>
    <row r="976" spans="1:13" x14ac:dyDescent="0.15">
      <c r="A976" s="115" t="s">
        <v>2148</v>
      </c>
      <c r="B976" t="s">
        <v>2143</v>
      </c>
      <c r="C976" t="s">
        <v>2149</v>
      </c>
      <c r="D976" s="104">
        <v>22203</v>
      </c>
      <c r="E976" s="104">
        <v>1525161</v>
      </c>
      <c r="F976" s="104">
        <v>598155</v>
      </c>
      <c r="G976" s="104">
        <v>1385650</v>
      </c>
      <c r="H976" s="104">
        <v>598155</v>
      </c>
      <c r="I976" s="104">
        <v>139511</v>
      </c>
      <c r="J976" s="104">
        <v>0</v>
      </c>
      <c r="K976" s="104">
        <v>139511</v>
      </c>
      <c r="L976" s="104">
        <v>0</v>
      </c>
      <c r="M976" s="104">
        <v>62374</v>
      </c>
    </row>
    <row r="977" spans="1:13" x14ac:dyDescent="0.15">
      <c r="A977" s="115" t="s">
        <v>2150</v>
      </c>
      <c r="B977" t="s">
        <v>2143</v>
      </c>
      <c r="C977" t="s">
        <v>2151</v>
      </c>
      <c r="D977" s="105">
        <v>22205</v>
      </c>
      <c r="E977" s="105">
        <v>310912</v>
      </c>
      <c r="F977" s="105">
        <v>97201</v>
      </c>
      <c r="G977" s="105">
        <v>310912</v>
      </c>
      <c r="H977" s="105">
        <v>97201</v>
      </c>
      <c r="I977" s="105">
        <v>0</v>
      </c>
      <c r="J977" s="105">
        <v>0</v>
      </c>
      <c r="K977" s="105">
        <v>0</v>
      </c>
      <c r="L977" s="105">
        <v>0</v>
      </c>
      <c r="M977" s="105">
        <v>13105</v>
      </c>
    </row>
    <row r="978" spans="1:13" x14ac:dyDescent="0.15">
      <c r="A978" s="115" t="s">
        <v>2152</v>
      </c>
      <c r="B978" t="s">
        <v>2143</v>
      </c>
      <c r="C978" t="s">
        <v>2153</v>
      </c>
      <c r="D978" s="104">
        <v>22206</v>
      </c>
      <c r="E978" s="104">
        <v>940011</v>
      </c>
      <c r="F978" s="104">
        <v>370498</v>
      </c>
      <c r="G978" s="104">
        <v>325200</v>
      </c>
      <c r="H978" s="104">
        <v>200000</v>
      </c>
      <c r="I978" s="104">
        <v>614811</v>
      </c>
      <c r="J978" s="104">
        <v>170498</v>
      </c>
      <c r="K978" s="104">
        <v>614811</v>
      </c>
      <c r="L978" s="104">
        <v>148156</v>
      </c>
      <c r="M978" s="104">
        <v>38213</v>
      </c>
    </row>
    <row r="979" spans="1:13" x14ac:dyDescent="0.15">
      <c r="A979" s="115" t="s">
        <v>2154</v>
      </c>
      <c r="B979" t="s">
        <v>2143</v>
      </c>
      <c r="C979" t="s">
        <v>2155</v>
      </c>
      <c r="D979" s="105">
        <v>22207</v>
      </c>
      <c r="E979" s="105">
        <v>1107272</v>
      </c>
      <c r="F979" s="105">
        <v>432958</v>
      </c>
      <c r="G979" s="105">
        <v>1038000</v>
      </c>
      <c r="H979" s="105">
        <v>432958</v>
      </c>
      <c r="I979" s="105">
        <v>69272</v>
      </c>
      <c r="J979" s="105">
        <v>0</v>
      </c>
      <c r="K979" s="105">
        <v>69272</v>
      </c>
      <c r="L979" s="105">
        <v>0</v>
      </c>
      <c r="M979" s="105">
        <v>45150</v>
      </c>
    </row>
    <row r="980" spans="1:13" x14ac:dyDescent="0.15">
      <c r="A980" s="115" t="s">
        <v>2156</v>
      </c>
      <c r="B980" t="s">
        <v>2143</v>
      </c>
      <c r="C980" t="s">
        <v>2157</v>
      </c>
      <c r="D980" s="104">
        <v>22208</v>
      </c>
      <c r="E980" s="104">
        <v>701087</v>
      </c>
      <c r="F980" s="104">
        <v>239165</v>
      </c>
      <c r="G980" s="104">
        <v>701087</v>
      </c>
      <c r="H980" s="104">
        <v>239165</v>
      </c>
      <c r="I980" s="104">
        <v>0</v>
      </c>
      <c r="J980" s="104">
        <v>0</v>
      </c>
      <c r="K980" s="104">
        <v>0</v>
      </c>
      <c r="L980" s="104">
        <v>0</v>
      </c>
      <c r="M980" s="104">
        <v>29555</v>
      </c>
    </row>
    <row r="981" spans="1:13" x14ac:dyDescent="0.15">
      <c r="A981" s="115" t="s">
        <v>2158</v>
      </c>
      <c r="B981" t="s">
        <v>2143</v>
      </c>
      <c r="C981" t="s">
        <v>2159</v>
      </c>
      <c r="D981" s="105">
        <v>22209</v>
      </c>
      <c r="E981" s="105">
        <v>998043</v>
      </c>
      <c r="F981" s="105">
        <v>353880</v>
      </c>
      <c r="G981" s="105">
        <v>0</v>
      </c>
      <c r="H981" s="105">
        <v>0</v>
      </c>
      <c r="I981" s="105">
        <v>998043</v>
      </c>
      <c r="J981" s="105">
        <v>353880</v>
      </c>
      <c r="K981" s="105">
        <v>998043</v>
      </c>
      <c r="L981" s="105">
        <v>353880</v>
      </c>
      <c r="M981" s="105">
        <v>41335</v>
      </c>
    </row>
    <row r="982" spans="1:13" x14ac:dyDescent="0.15">
      <c r="A982" s="115" t="s">
        <v>2160</v>
      </c>
      <c r="B982" t="s">
        <v>2143</v>
      </c>
      <c r="C982" t="s">
        <v>2161</v>
      </c>
      <c r="D982" s="104">
        <v>22210</v>
      </c>
      <c r="E982" s="104">
        <v>1808479</v>
      </c>
      <c r="F982" s="104">
        <v>778358</v>
      </c>
      <c r="G982" s="104">
        <v>1477236</v>
      </c>
      <c r="H982" s="104">
        <v>778358</v>
      </c>
      <c r="I982" s="104">
        <v>331243</v>
      </c>
      <c r="J982" s="104">
        <v>0</v>
      </c>
      <c r="K982" s="104">
        <v>331243</v>
      </c>
      <c r="L982" s="104">
        <v>0</v>
      </c>
      <c r="M982" s="104">
        <v>71975</v>
      </c>
    </row>
    <row r="983" spans="1:13" x14ac:dyDescent="0.15">
      <c r="A983" s="115" t="s">
        <v>2162</v>
      </c>
      <c r="B983" t="s">
        <v>2143</v>
      </c>
      <c r="C983" t="s">
        <v>2163</v>
      </c>
      <c r="D983" s="105">
        <v>22211</v>
      </c>
      <c r="E983" s="105">
        <v>1422157</v>
      </c>
      <c r="F983" s="105">
        <v>572538</v>
      </c>
      <c r="G983" s="105">
        <v>0</v>
      </c>
      <c r="H983" s="105">
        <v>0</v>
      </c>
      <c r="I983" s="105">
        <v>1422157</v>
      </c>
      <c r="J983" s="105">
        <v>572538</v>
      </c>
      <c r="K983" s="105">
        <v>1375166</v>
      </c>
      <c r="L983" s="105">
        <v>572538</v>
      </c>
      <c r="M983" s="105">
        <v>56930</v>
      </c>
    </row>
    <row r="984" spans="1:13" x14ac:dyDescent="0.15">
      <c r="A984" s="115" t="s">
        <v>2164</v>
      </c>
      <c r="B984" t="s">
        <v>2143</v>
      </c>
      <c r="C984" t="s">
        <v>2165</v>
      </c>
      <c r="D984" s="104">
        <v>22212</v>
      </c>
      <c r="E984" s="104">
        <v>1207033</v>
      </c>
      <c r="F984" s="104">
        <v>480017</v>
      </c>
      <c r="G984" s="104">
        <v>1063475</v>
      </c>
      <c r="H984" s="104">
        <v>480017</v>
      </c>
      <c r="I984" s="104">
        <v>143558</v>
      </c>
      <c r="J984" s="104">
        <v>0</v>
      </c>
      <c r="K984" s="104">
        <v>143558</v>
      </c>
      <c r="L984" s="104">
        <v>0</v>
      </c>
      <c r="M984" s="104">
        <v>49160</v>
      </c>
    </row>
    <row r="985" spans="1:13" x14ac:dyDescent="0.15">
      <c r="A985" s="115" t="s">
        <v>2166</v>
      </c>
      <c r="B985" t="s">
        <v>2143</v>
      </c>
      <c r="C985" t="s">
        <v>2167</v>
      </c>
      <c r="D985" s="105">
        <v>22213</v>
      </c>
      <c r="E985" s="105">
        <v>981511</v>
      </c>
      <c r="F985" s="105">
        <v>394117</v>
      </c>
      <c r="G985" s="105">
        <v>0</v>
      </c>
      <c r="H985" s="105">
        <v>0</v>
      </c>
      <c r="I985" s="105">
        <v>981511</v>
      </c>
      <c r="J985" s="105">
        <v>394117</v>
      </c>
      <c r="K985" s="105">
        <v>784720</v>
      </c>
      <c r="L985" s="105">
        <v>394117</v>
      </c>
      <c r="M985" s="105">
        <v>39935</v>
      </c>
    </row>
    <row r="986" spans="1:13" x14ac:dyDescent="0.15">
      <c r="A986" s="115" t="s">
        <v>2168</v>
      </c>
      <c r="B986" t="s">
        <v>2143</v>
      </c>
      <c r="C986" t="s">
        <v>2169</v>
      </c>
      <c r="D986" s="104">
        <v>22214</v>
      </c>
      <c r="E986" s="104">
        <v>1251946</v>
      </c>
      <c r="F986" s="104">
        <v>515340</v>
      </c>
      <c r="G986" s="104">
        <v>1080416</v>
      </c>
      <c r="H986" s="104">
        <v>515340</v>
      </c>
      <c r="I986" s="104">
        <v>171530</v>
      </c>
      <c r="J986" s="104">
        <v>0</v>
      </c>
      <c r="K986" s="104">
        <v>82300</v>
      </c>
      <c r="L986" s="104">
        <v>0</v>
      </c>
      <c r="M986" s="104">
        <v>50502</v>
      </c>
    </row>
    <row r="987" spans="1:13" x14ac:dyDescent="0.15">
      <c r="A987" s="115" t="s">
        <v>2170</v>
      </c>
      <c r="B987" t="s">
        <v>2143</v>
      </c>
      <c r="C987" t="s">
        <v>2171</v>
      </c>
      <c r="D987" s="105">
        <v>22215</v>
      </c>
      <c r="E987" s="105">
        <v>607565</v>
      </c>
      <c r="F987" s="105">
        <v>266392</v>
      </c>
      <c r="G987" s="105">
        <v>607565</v>
      </c>
      <c r="H987" s="105">
        <v>266392</v>
      </c>
      <c r="I987" s="105">
        <v>0</v>
      </c>
      <c r="J987" s="105">
        <v>0</v>
      </c>
      <c r="K987" s="105">
        <v>0</v>
      </c>
      <c r="L987" s="105">
        <v>0</v>
      </c>
      <c r="M987" s="105">
        <v>24011</v>
      </c>
    </row>
    <row r="988" spans="1:13" x14ac:dyDescent="0.15">
      <c r="A988" s="115" t="s">
        <v>2172</v>
      </c>
      <c r="B988" t="s">
        <v>2143</v>
      </c>
      <c r="C988" t="s">
        <v>2173</v>
      </c>
      <c r="D988" s="104">
        <v>22216</v>
      </c>
      <c r="E988" s="104">
        <v>747256</v>
      </c>
      <c r="F988" s="104">
        <v>296983</v>
      </c>
      <c r="G988" s="104">
        <v>0</v>
      </c>
      <c r="H988" s="104">
        <v>0</v>
      </c>
      <c r="I988" s="104">
        <v>747256</v>
      </c>
      <c r="J988" s="104">
        <v>296983</v>
      </c>
      <c r="K988" s="104">
        <v>747256</v>
      </c>
      <c r="L988" s="104">
        <v>296983</v>
      </c>
      <c r="M988" s="104">
        <v>30296</v>
      </c>
    </row>
    <row r="989" spans="1:13" x14ac:dyDescent="0.15">
      <c r="A989" s="115" t="s">
        <v>2174</v>
      </c>
      <c r="B989" t="s">
        <v>2143</v>
      </c>
      <c r="C989" t="s">
        <v>2175</v>
      </c>
      <c r="D989" s="105">
        <v>22219</v>
      </c>
      <c r="E989" s="105">
        <v>306129</v>
      </c>
      <c r="F989" s="105">
        <v>76220</v>
      </c>
      <c r="G989" s="105">
        <v>124000</v>
      </c>
      <c r="H989" s="105">
        <v>76220</v>
      </c>
      <c r="I989" s="105">
        <v>182129</v>
      </c>
      <c r="J989" s="105">
        <v>0</v>
      </c>
      <c r="K989" s="105">
        <v>145200</v>
      </c>
      <c r="L989" s="105">
        <v>0</v>
      </c>
      <c r="M989" s="105">
        <v>13426</v>
      </c>
    </row>
    <row r="990" spans="1:13" x14ac:dyDescent="0.15">
      <c r="A990" s="115" t="s">
        <v>2176</v>
      </c>
      <c r="B990" t="s">
        <v>2143</v>
      </c>
      <c r="C990" t="s">
        <v>2177</v>
      </c>
      <c r="D990" s="104">
        <v>22220</v>
      </c>
      <c r="E990" s="104">
        <v>384649</v>
      </c>
      <c r="F990" s="104">
        <v>162829</v>
      </c>
      <c r="G990" s="104">
        <v>253100</v>
      </c>
      <c r="H990" s="104">
        <v>162829</v>
      </c>
      <c r="I990" s="104">
        <v>131549</v>
      </c>
      <c r="J990" s="104">
        <v>0</v>
      </c>
      <c r="K990" s="104">
        <v>68591</v>
      </c>
      <c r="L990" s="104">
        <v>0</v>
      </c>
      <c r="M990" s="104">
        <v>15268</v>
      </c>
    </row>
    <row r="991" spans="1:13" x14ac:dyDescent="0.15">
      <c r="A991" s="115" t="s">
        <v>2178</v>
      </c>
      <c r="B991" t="s">
        <v>2143</v>
      </c>
      <c r="C991" t="s">
        <v>2179</v>
      </c>
      <c r="D991" s="105">
        <v>22221</v>
      </c>
      <c r="E991" s="105">
        <v>397319</v>
      </c>
      <c r="F991" s="105">
        <v>173730</v>
      </c>
      <c r="G991" s="105">
        <v>74474</v>
      </c>
      <c r="H991" s="105">
        <v>24142</v>
      </c>
      <c r="I991" s="105">
        <v>322845</v>
      </c>
      <c r="J991" s="105">
        <v>149588</v>
      </c>
      <c r="K991" s="105">
        <v>322845</v>
      </c>
      <c r="L991" s="105">
        <v>149588</v>
      </c>
      <c r="M991" s="105">
        <v>15591</v>
      </c>
    </row>
    <row r="992" spans="1:13" x14ac:dyDescent="0.15">
      <c r="A992" s="115" t="s">
        <v>2180</v>
      </c>
      <c r="B992" t="s">
        <v>2143</v>
      </c>
      <c r="C992" t="s">
        <v>2181</v>
      </c>
      <c r="D992" s="104">
        <v>22222</v>
      </c>
      <c r="E992" s="104">
        <v>378060</v>
      </c>
      <c r="F992" s="104">
        <v>104439</v>
      </c>
      <c r="G992" s="104">
        <v>181000</v>
      </c>
      <c r="H992" s="104">
        <v>104439</v>
      </c>
      <c r="I992" s="104">
        <v>197060</v>
      </c>
      <c r="J992" s="104">
        <v>0</v>
      </c>
      <c r="K992" s="104">
        <v>178951</v>
      </c>
      <c r="L992" s="104">
        <v>0</v>
      </c>
      <c r="M992" s="104">
        <v>16217</v>
      </c>
    </row>
    <row r="993" spans="1:13" x14ac:dyDescent="0.15">
      <c r="A993" s="115" t="s">
        <v>2182</v>
      </c>
      <c r="B993" t="s">
        <v>2143</v>
      </c>
      <c r="C993" t="s">
        <v>2183</v>
      </c>
      <c r="D993" s="105">
        <v>22223</v>
      </c>
      <c r="E993" s="105">
        <v>256751</v>
      </c>
      <c r="F993" s="105">
        <v>93182</v>
      </c>
      <c r="G993" s="105">
        <v>35931</v>
      </c>
      <c r="H993" s="105">
        <v>5931</v>
      </c>
      <c r="I993" s="105">
        <v>220820</v>
      </c>
      <c r="J993" s="105">
        <v>87251</v>
      </c>
      <c r="K993" s="105">
        <v>220820</v>
      </c>
      <c r="L993" s="105">
        <v>87251</v>
      </c>
      <c r="M993" s="105">
        <v>10558</v>
      </c>
    </row>
    <row r="994" spans="1:13" x14ac:dyDescent="0.15">
      <c r="A994" s="115" t="s">
        <v>2184</v>
      </c>
      <c r="B994" t="s">
        <v>2143</v>
      </c>
      <c r="C994" t="s">
        <v>2185</v>
      </c>
      <c r="D994" s="104">
        <v>22224</v>
      </c>
      <c r="E994" s="104">
        <v>464995</v>
      </c>
      <c r="F994" s="104">
        <v>172482</v>
      </c>
      <c r="G994" s="104">
        <v>0</v>
      </c>
      <c r="H994" s="104">
        <v>0</v>
      </c>
      <c r="I994" s="104">
        <v>464995</v>
      </c>
      <c r="J994" s="104">
        <v>172482</v>
      </c>
      <c r="K994" s="104">
        <v>464995</v>
      </c>
      <c r="L994" s="104">
        <v>172482</v>
      </c>
      <c r="M994" s="104">
        <v>19250</v>
      </c>
    </row>
    <row r="995" spans="1:13" x14ac:dyDescent="0.15">
      <c r="A995" s="115" t="s">
        <v>2186</v>
      </c>
      <c r="B995" t="s">
        <v>2143</v>
      </c>
      <c r="C995" t="s">
        <v>2187</v>
      </c>
      <c r="D995" s="105">
        <v>22225</v>
      </c>
      <c r="E995" s="105">
        <v>500226</v>
      </c>
      <c r="F995" s="105">
        <v>171828</v>
      </c>
      <c r="G995" s="105">
        <v>245000</v>
      </c>
      <c r="H995" s="105">
        <v>171828</v>
      </c>
      <c r="I995" s="105">
        <v>255226</v>
      </c>
      <c r="J995" s="105">
        <v>0</v>
      </c>
      <c r="K995" s="105">
        <v>235075</v>
      </c>
      <c r="L995" s="105">
        <v>0</v>
      </c>
      <c r="M995" s="105">
        <v>20782</v>
      </c>
    </row>
    <row r="996" spans="1:13" x14ac:dyDescent="0.15">
      <c r="A996" s="115" t="s">
        <v>2188</v>
      </c>
      <c r="B996" t="s">
        <v>2143</v>
      </c>
      <c r="C996" t="s">
        <v>2189</v>
      </c>
      <c r="D996" s="104">
        <v>22226</v>
      </c>
      <c r="E996" s="104">
        <v>449855</v>
      </c>
      <c r="F996" s="104">
        <v>146757</v>
      </c>
      <c r="G996" s="104">
        <v>0</v>
      </c>
      <c r="H996" s="104">
        <v>0</v>
      </c>
      <c r="I996" s="104">
        <v>449855</v>
      </c>
      <c r="J996" s="104">
        <v>146757</v>
      </c>
      <c r="K996" s="104">
        <v>449855</v>
      </c>
      <c r="L996" s="104">
        <v>146757</v>
      </c>
      <c r="M996" s="104">
        <v>18450</v>
      </c>
    </row>
    <row r="997" spans="1:13" x14ac:dyDescent="0.15">
      <c r="A997" s="115" t="s">
        <v>2190</v>
      </c>
      <c r="B997" t="s">
        <v>2143</v>
      </c>
      <c r="C997" t="s">
        <v>2191</v>
      </c>
      <c r="D997" s="105">
        <v>22301</v>
      </c>
      <c r="E997" s="105">
        <v>163432</v>
      </c>
      <c r="F997" s="105">
        <v>40833</v>
      </c>
      <c r="G997" s="105">
        <v>163432</v>
      </c>
      <c r="H997" s="105">
        <v>40833</v>
      </c>
      <c r="I997" s="105">
        <v>0</v>
      </c>
      <c r="J997" s="105">
        <v>0</v>
      </c>
      <c r="K997" s="105">
        <v>0</v>
      </c>
      <c r="L997" s="105">
        <v>0</v>
      </c>
      <c r="M997" s="105">
        <v>7261</v>
      </c>
    </row>
    <row r="998" spans="1:13" x14ac:dyDescent="0.15">
      <c r="A998" s="115" t="s">
        <v>2192</v>
      </c>
      <c r="B998" t="s">
        <v>2143</v>
      </c>
      <c r="C998" t="s">
        <v>2193</v>
      </c>
      <c r="D998" s="104">
        <v>22302</v>
      </c>
      <c r="E998" s="104">
        <v>136597</v>
      </c>
      <c r="F998" s="104">
        <v>25771</v>
      </c>
      <c r="G998" s="104">
        <v>32069</v>
      </c>
      <c r="H998" s="104">
        <v>25771</v>
      </c>
      <c r="I998" s="104">
        <v>104528</v>
      </c>
      <c r="J998" s="104">
        <v>0</v>
      </c>
      <c r="K998" s="104">
        <v>104528</v>
      </c>
      <c r="L998" s="104">
        <v>0</v>
      </c>
      <c r="M998" s="104">
        <v>5945</v>
      </c>
    </row>
    <row r="999" spans="1:13" x14ac:dyDescent="0.15">
      <c r="A999" s="115" t="s">
        <v>2194</v>
      </c>
      <c r="B999" t="s">
        <v>2143</v>
      </c>
      <c r="C999" t="s">
        <v>2195</v>
      </c>
      <c r="D999" s="105">
        <v>22304</v>
      </c>
      <c r="E999" s="105">
        <v>165578</v>
      </c>
      <c r="F999" s="105">
        <v>33550</v>
      </c>
      <c r="G999" s="105">
        <v>155578</v>
      </c>
      <c r="H999" s="105">
        <v>33550</v>
      </c>
      <c r="I999" s="105">
        <v>10000</v>
      </c>
      <c r="J999" s="105">
        <v>0</v>
      </c>
      <c r="K999" s="105">
        <v>10000</v>
      </c>
      <c r="L999" s="105">
        <v>0</v>
      </c>
      <c r="M999" s="105">
        <v>7290</v>
      </c>
    </row>
    <row r="1000" spans="1:13" x14ac:dyDescent="0.15">
      <c r="A1000" s="115" t="s">
        <v>2196</v>
      </c>
      <c r="B1000" t="s">
        <v>2143</v>
      </c>
      <c r="C1000" t="s">
        <v>2197</v>
      </c>
      <c r="D1000" s="104">
        <v>22305</v>
      </c>
      <c r="E1000" s="104">
        <v>132980</v>
      </c>
      <c r="F1000" s="104">
        <v>25758</v>
      </c>
      <c r="G1000" s="104">
        <v>56000</v>
      </c>
      <c r="H1000" s="104">
        <v>25758</v>
      </c>
      <c r="I1000" s="104">
        <v>76980</v>
      </c>
      <c r="J1000" s="104">
        <v>0</v>
      </c>
      <c r="K1000" s="104">
        <v>14202</v>
      </c>
      <c r="L1000" s="104">
        <v>0</v>
      </c>
      <c r="M1000" s="104">
        <v>5988</v>
      </c>
    </row>
    <row r="1001" spans="1:13" x14ac:dyDescent="0.15">
      <c r="A1001" s="115" t="s">
        <v>2198</v>
      </c>
      <c r="B1001" t="s">
        <v>2143</v>
      </c>
      <c r="C1001" t="s">
        <v>2199</v>
      </c>
      <c r="D1001" s="105">
        <v>22306</v>
      </c>
      <c r="E1001" s="105">
        <v>145320</v>
      </c>
      <c r="F1001" s="105">
        <v>29107</v>
      </c>
      <c r="G1001" s="105">
        <v>145320</v>
      </c>
      <c r="H1001" s="105">
        <v>29107</v>
      </c>
      <c r="I1001" s="105">
        <v>0</v>
      </c>
      <c r="J1001" s="105">
        <v>0</v>
      </c>
      <c r="K1001" s="105">
        <v>0</v>
      </c>
      <c r="L1001" s="105">
        <v>0</v>
      </c>
      <c r="M1001" s="105">
        <v>6513</v>
      </c>
    </row>
    <row r="1002" spans="1:13" x14ac:dyDescent="0.15">
      <c r="A1002" s="115" t="s">
        <v>2200</v>
      </c>
      <c r="B1002" t="s">
        <v>2143</v>
      </c>
      <c r="C1002" t="s">
        <v>2201</v>
      </c>
      <c r="D1002" s="104">
        <v>22325</v>
      </c>
      <c r="E1002" s="104">
        <v>356893</v>
      </c>
      <c r="F1002" s="104">
        <v>134639</v>
      </c>
      <c r="G1002" s="104">
        <v>356893</v>
      </c>
      <c r="H1002" s="104">
        <v>134639</v>
      </c>
      <c r="I1002" s="104">
        <v>0</v>
      </c>
      <c r="J1002" s="104">
        <v>0</v>
      </c>
      <c r="K1002" s="104">
        <v>0</v>
      </c>
      <c r="L1002" s="104">
        <v>0</v>
      </c>
      <c r="M1002" s="104">
        <v>14497</v>
      </c>
    </row>
    <row r="1003" spans="1:13" x14ac:dyDescent="0.15">
      <c r="A1003" s="115" t="s">
        <v>2202</v>
      </c>
      <c r="B1003" t="s">
        <v>2143</v>
      </c>
      <c r="C1003" t="s">
        <v>526</v>
      </c>
      <c r="D1003" s="105">
        <v>22341</v>
      </c>
      <c r="E1003" s="105">
        <v>254134</v>
      </c>
      <c r="F1003" s="105">
        <v>100949</v>
      </c>
      <c r="G1003" s="105">
        <v>251134</v>
      </c>
      <c r="H1003" s="105">
        <v>100949</v>
      </c>
      <c r="I1003" s="105">
        <v>3000</v>
      </c>
      <c r="J1003" s="105">
        <v>0</v>
      </c>
      <c r="K1003" s="105">
        <v>3000</v>
      </c>
      <c r="L1003" s="105">
        <v>0</v>
      </c>
      <c r="M1003" s="105">
        <v>10374</v>
      </c>
    </row>
    <row r="1004" spans="1:13" x14ac:dyDescent="0.15">
      <c r="A1004" s="115" t="s">
        <v>2203</v>
      </c>
      <c r="B1004" t="s">
        <v>2143</v>
      </c>
      <c r="C1004" t="s">
        <v>2204</v>
      </c>
      <c r="D1004" s="104">
        <v>22342</v>
      </c>
      <c r="E1004" s="104">
        <v>274139</v>
      </c>
      <c r="F1004" s="104">
        <v>133728</v>
      </c>
      <c r="G1004" s="104">
        <v>223704</v>
      </c>
      <c r="H1004" s="104">
        <v>133728</v>
      </c>
      <c r="I1004" s="104">
        <v>50435</v>
      </c>
      <c r="J1004" s="104">
        <v>0</v>
      </c>
      <c r="K1004" s="104">
        <v>9500</v>
      </c>
      <c r="L1004" s="104">
        <v>0</v>
      </c>
      <c r="M1004" s="104">
        <v>10569</v>
      </c>
    </row>
    <row r="1005" spans="1:13" x14ac:dyDescent="0.15">
      <c r="A1005" s="115" t="s">
        <v>2205</v>
      </c>
      <c r="B1005" t="s">
        <v>2143</v>
      </c>
      <c r="C1005" t="s">
        <v>2206</v>
      </c>
      <c r="D1005" s="105">
        <v>22344</v>
      </c>
      <c r="E1005" s="105">
        <v>146428</v>
      </c>
      <c r="F1005" s="105">
        <v>55448</v>
      </c>
      <c r="G1005" s="105">
        <v>11528</v>
      </c>
      <c r="H1005" s="105">
        <v>11528</v>
      </c>
      <c r="I1005" s="105">
        <v>134900</v>
      </c>
      <c r="J1005" s="105">
        <v>43920</v>
      </c>
      <c r="K1005" s="105">
        <v>134900</v>
      </c>
      <c r="L1005" s="105">
        <v>43920</v>
      </c>
      <c r="M1005" s="105">
        <v>5939</v>
      </c>
    </row>
    <row r="1006" spans="1:13" x14ac:dyDescent="0.15">
      <c r="A1006" s="115" t="s">
        <v>2207</v>
      </c>
      <c r="B1006" t="s">
        <v>2143</v>
      </c>
      <c r="C1006" t="s">
        <v>2208</v>
      </c>
      <c r="D1006" s="104">
        <v>22424</v>
      </c>
      <c r="E1006" s="104">
        <v>228559</v>
      </c>
      <c r="F1006" s="104">
        <v>88467</v>
      </c>
      <c r="G1006" s="104">
        <v>10476</v>
      </c>
      <c r="H1006" s="104">
        <v>9583</v>
      </c>
      <c r="I1006" s="104">
        <v>218083</v>
      </c>
      <c r="J1006" s="104">
        <v>78884</v>
      </c>
      <c r="K1006" s="104">
        <v>212170</v>
      </c>
      <c r="L1006" s="104">
        <v>78884</v>
      </c>
      <c r="M1006" s="104">
        <v>9403</v>
      </c>
    </row>
    <row r="1007" spans="1:13" x14ac:dyDescent="0.15">
      <c r="A1007" s="115" t="s">
        <v>2209</v>
      </c>
      <c r="B1007" t="s">
        <v>2143</v>
      </c>
      <c r="C1007" t="s">
        <v>2210</v>
      </c>
      <c r="D1007" s="105">
        <v>22429</v>
      </c>
      <c r="E1007" s="105">
        <v>128840</v>
      </c>
      <c r="F1007" s="105">
        <v>21879</v>
      </c>
      <c r="G1007" s="105">
        <v>18810</v>
      </c>
      <c r="H1007" s="105">
        <v>2390</v>
      </c>
      <c r="I1007" s="105">
        <v>110030</v>
      </c>
      <c r="J1007" s="105">
        <v>19489</v>
      </c>
      <c r="K1007" s="105">
        <v>110030</v>
      </c>
      <c r="L1007" s="105">
        <v>19489</v>
      </c>
      <c r="M1007" s="105">
        <v>5648</v>
      </c>
    </row>
    <row r="1008" spans="1:13" x14ac:dyDescent="0.15">
      <c r="A1008" s="115" t="s">
        <v>2211</v>
      </c>
      <c r="B1008" t="s">
        <v>2143</v>
      </c>
      <c r="C1008" t="s">
        <v>302</v>
      </c>
      <c r="D1008" s="104">
        <v>22461</v>
      </c>
      <c r="E1008" s="104">
        <v>228482</v>
      </c>
      <c r="F1008" s="104">
        <v>66314</v>
      </c>
      <c r="G1008" s="104">
        <v>0</v>
      </c>
      <c r="H1008" s="104">
        <v>0</v>
      </c>
      <c r="I1008" s="104">
        <v>228482</v>
      </c>
      <c r="J1008" s="104">
        <v>66314</v>
      </c>
      <c r="K1008" s="104">
        <v>228482</v>
      </c>
      <c r="L1008" s="104">
        <v>66314</v>
      </c>
      <c r="M1008" s="104">
        <v>9770</v>
      </c>
    </row>
    <row r="1009" spans="1:13" x14ac:dyDescent="0.15">
      <c r="A1009" s="115" t="s">
        <v>2212</v>
      </c>
      <c r="B1009" t="s">
        <v>2213</v>
      </c>
      <c r="C1009">
        <v>0</v>
      </c>
      <c r="D1009" s="105">
        <v>23000</v>
      </c>
      <c r="E1009" s="105">
        <v>32840754</v>
      </c>
      <c r="F1009" s="105">
        <v>0</v>
      </c>
      <c r="G1009" s="105">
        <v>32840754</v>
      </c>
      <c r="H1009" s="105">
        <v>0</v>
      </c>
      <c r="I1009" s="105">
        <v>0</v>
      </c>
      <c r="J1009" s="105">
        <v>0</v>
      </c>
      <c r="K1009" s="105">
        <v>0</v>
      </c>
      <c r="L1009" s="105">
        <v>0</v>
      </c>
      <c r="M1009" s="105">
        <v>2303087</v>
      </c>
    </row>
    <row r="1010" spans="1:13" x14ac:dyDescent="0.15">
      <c r="A1010" s="115" t="s">
        <v>2214</v>
      </c>
      <c r="B1010" t="s">
        <v>2213</v>
      </c>
      <c r="C1010" t="s">
        <v>2215</v>
      </c>
      <c r="D1010" s="104">
        <v>23100</v>
      </c>
      <c r="E1010" s="104">
        <v>13877809</v>
      </c>
      <c r="F1010" s="104">
        <v>5891868</v>
      </c>
      <c r="G1010" s="104">
        <v>12418611</v>
      </c>
      <c r="H1010" s="104">
        <v>5891868</v>
      </c>
      <c r="I1010" s="104">
        <v>1459198</v>
      </c>
      <c r="J1010" s="104">
        <v>0</v>
      </c>
      <c r="K1010" s="104">
        <v>1459198</v>
      </c>
      <c r="L1010" s="104">
        <v>0</v>
      </c>
      <c r="M1010" s="104">
        <v>554391</v>
      </c>
    </row>
    <row r="1011" spans="1:13" x14ac:dyDescent="0.15">
      <c r="A1011" s="115" t="s">
        <v>2216</v>
      </c>
      <c r="B1011" t="s">
        <v>2213</v>
      </c>
      <c r="C1011" t="s">
        <v>2217</v>
      </c>
      <c r="D1011" s="105">
        <v>23201</v>
      </c>
      <c r="E1011" s="105">
        <v>2727814</v>
      </c>
      <c r="F1011" s="105">
        <v>1218146</v>
      </c>
      <c r="G1011" s="105">
        <v>251757</v>
      </c>
      <c r="H1011" s="105">
        <v>133428</v>
      </c>
      <c r="I1011" s="105">
        <v>2476057</v>
      </c>
      <c r="J1011" s="105">
        <v>1084718</v>
      </c>
      <c r="K1011" s="105">
        <v>2476057</v>
      </c>
      <c r="L1011" s="105">
        <v>1084718</v>
      </c>
      <c r="M1011" s="105">
        <v>107782</v>
      </c>
    </row>
    <row r="1012" spans="1:13" x14ac:dyDescent="0.15">
      <c r="A1012" s="115" t="s">
        <v>2218</v>
      </c>
      <c r="B1012" t="s">
        <v>2213</v>
      </c>
      <c r="C1012" t="s">
        <v>2219</v>
      </c>
      <c r="D1012" s="104">
        <v>23202</v>
      </c>
      <c r="E1012" s="104">
        <v>2771845</v>
      </c>
      <c r="F1012" s="104">
        <v>1243804</v>
      </c>
      <c r="G1012" s="104">
        <v>300000</v>
      </c>
      <c r="H1012" s="104">
        <v>300000</v>
      </c>
      <c r="I1012" s="104">
        <v>2471845</v>
      </c>
      <c r="J1012" s="104">
        <v>943804</v>
      </c>
      <c r="K1012" s="104">
        <v>2338306</v>
      </c>
      <c r="L1012" s="104">
        <v>943804</v>
      </c>
      <c r="M1012" s="104">
        <v>109298</v>
      </c>
    </row>
    <row r="1013" spans="1:13" x14ac:dyDescent="0.15">
      <c r="A1013" s="115" t="s">
        <v>2220</v>
      </c>
      <c r="B1013" t="s">
        <v>2213</v>
      </c>
      <c r="C1013" t="s">
        <v>2221</v>
      </c>
      <c r="D1013" s="105">
        <v>23203</v>
      </c>
      <c r="E1013" s="105">
        <v>3410596</v>
      </c>
      <c r="F1013" s="105">
        <v>1358382</v>
      </c>
      <c r="G1013" s="105">
        <v>264316</v>
      </c>
      <c r="H1013" s="105">
        <v>0</v>
      </c>
      <c r="I1013" s="105">
        <v>3146280</v>
      </c>
      <c r="J1013" s="105">
        <v>1358382</v>
      </c>
      <c r="K1013" s="105">
        <v>3143280</v>
      </c>
      <c r="L1013" s="105">
        <v>1358382</v>
      </c>
      <c r="M1013" s="105">
        <v>137058</v>
      </c>
    </row>
    <row r="1014" spans="1:13" x14ac:dyDescent="0.15">
      <c r="A1014" s="115" t="s">
        <v>2222</v>
      </c>
      <c r="B1014" t="s">
        <v>2213</v>
      </c>
      <c r="C1014" t="s">
        <v>2223</v>
      </c>
      <c r="D1014" s="104">
        <v>23204</v>
      </c>
      <c r="E1014" s="104">
        <v>1118142</v>
      </c>
      <c r="F1014" s="104">
        <v>461404</v>
      </c>
      <c r="G1014" s="104">
        <v>199751</v>
      </c>
      <c r="H1014" s="104">
        <v>174751</v>
      </c>
      <c r="I1014" s="104">
        <v>918391</v>
      </c>
      <c r="J1014" s="104">
        <v>286653</v>
      </c>
      <c r="K1014" s="104">
        <v>918391</v>
      </c>
      <c r="L1014" s="104">
        <v>90539</v>
      </c>
      <c r="M1014" s="104">
        <v>44943</v>
      </c>
    </row>
    <row r="1015" spans="1:13" x14ac:dyDescent="0.15">
      <c r="A1015" s="115" t="s">
        <v>2224</v>
      </c>
      <c r="B1015" t="s">
        <v>2213</v>
      </c>
      <c r="C1015" t="s">
        <v>2225</v>
      </c>
      <c r="D1015" s="105">
        <v>23205</v>
      </c>
      <c r="E1015" s="105">
        <v>849430</v>
      </c>
      <c r="F1015" s="105">
        <v>355077</v>
      </c>
      <c r="G1015" s="105">
        <v>426127</v>
      </c>
      <c r="H1015" s="105">
        <v>355077</v>
      </c>
      <c r="I1015" s="105">
        <v>423303</v>
      </c>
      <c r="J1015" s="105">
        <v>0</v>
      </c>
      <c r="K1015" s="105">
        <v>423303</v>
      </c>
      <c r="L1015" s="105">
        <v>0</v>
      </c>
      <c r="M1015" s="105">
        <v>33948</v>
      </c>
    </row>
    <row r="1016" spans="1:13" x14ac:dyDescent="0.15">
      <c r="A1016" s="115" t="s">
        <v>2226</v>
      </c>
      <c r="B1016" t="s">
        <v>2213</v>
      </c>
      <c r="C1016" t="s">
        <v>2227</v>
      </c>
      <c r="D1016" s="104">
        <v>23206</v>
      </c>
      <c r="E1016" s="104">
        <v>2279766</v>
      </c>
      <c r="F1016" s="104">
        <v>1025062</v>
      </c>
      <c r="G1016" s="104">
        <v>906730</v>
      </c>
      <c r="H1016" s="104">
        <v>886032</v>
      </c>
      <c r="I1016" s="104">
        <v>1373036</v>
      </c>
      <c r="J1016" s="104">
        <v>139030</v>
      </c>
      <c r="K1016" s="104">
        <v>1373036</v>
      </c>
      <c r="L1016" s="104">
        <v>139030</v>
      </c>
      <c r="M1016" s="104">
        <v>89678</v>
      </c>
    </row>
    <row r="1017" spans="1:13" x14ac:dyDescent="0.15">
      <c r="A1017" s="115" t="s">
        <v>2228</v>
      </c>
      <c r="B1017" t="s">
        <v>2213</v>
      </c>
      <c r="C1017" t="s">
        <v>2229</v>
      </c>
      <c r="D1017" s="105">
        <v>23207</v>
      </c>
      <c r="E1017" s="105">
        <v>1584104</v>
      </c>
      <c r="F1017" s="105">
        <v>638944</v>
      </c>
      <c r="G1017" s="105">
        <v>189014</v>
      </c>
      <c r="H1017" s="105">
        <v>84371</v>
      </c>
      <c r="I1017" s="105">
        <v>1395090</v>
      </c>
      <c r="J1017" s="105">
        <v>554573</v>
      </c>
      <c r="K1017" s="105">
        <v>1395090</v>
      </c>
      <c r="L1017" s="105">
        <v>554573</v>
      </c>
      <c r="M1017" s="105">
        <v>64213</v>
      </c>
    </row>
    <row r="1018" spans="1:13" x14ac:dyDescent="0.15">
      <c r="A1018" s="115" t="s">
        <v>2230</v>
      </c>
      <c r="B1018" t="s">
        <v>2213</v>
      </c>
      <c r="C1018" t="s">
        <v>2231</v>
      </c>
      <c r="D1018" s="104">
        <v>23208</v>
      </c>
      <c r="E1018" s="104">
        <v>559370</v>
      </c>
      <c r="F1018" s="104">
        <v>200895</v>
      </c>
      <c r="G1018" s="104">
        <v>40871</v>
      </c>
      <c r="H1018" s="104">
        <v>40871</v>
      </c>
      <c r="I1018" s="104">
        <v>518499</v>
      </c>
      <c r="J1018" s="104">
        <v>160024</v>
      </c>
      <c r="K1018" s="104">
        <v>429534</v>
      </c>
      <c r="L1018" s="104">
        <v>160024</v>
      </c>
      <c r="M1018" s="104">
        <v>23276</v>
      </c>
    </row>
    <row r="1019" spans="1:13" x14ac:dyDescent="0.15">
      <c r="A1019" s="115" t="s">
        <v>2232</v>
      </c>
      <c r="B1019" t="s">
        <v>2213</v>
      </c>
      <c r="C1019" t="s">
        <v>2233</v>
      </c>
      <c r="D1019" s="105">
        <v>23209</v>
      </c>
      <c r="E1019" s="105">
        <v>428604</v>
      </c>
      <c r="F1019" s="105">
        <v>201744</v>
      </c>
      <c r="G1019" s="105">
        <v>36759</v>
      </c>
      <c r="H1019" s="105">
        <v>36759</v>
      </c>
      <c r="I1019" s="105">
        <v>391845</v>
      </c>
      <c r="J1019" s="105">
        <v>164985</v>
      </c>
      <c r="K1019" s="105">
        <v>391845</v>
      </c>
      <c r="L1019" s="105">
        <v>164985</v>
      </c>
      <c r="M1019" s="105">
        <v>16193</v>
      </c>
    </row>
    <row r="1020" spans="1:13" x14ac:dyDescent="0.15">
      <c r="A1020" s="115" t="s">
        <v>2234</v>
      </c>
      <c r="B1020" t="s">
        <v>2213</v>
      </c>
      <c r="C1020" t="s">
        <v>2235</v>
      </c>
      <c r="D1020" s="104">
        <v>23210</v>
      </c>
      <c r="E1020" s="104">
        <v>825849</v>
      </c>
      <c r="F1020" s="104">
        <v>416787</v>
      </c>
      <c r="G1020" s="104">
        <v>120000</v>
      </c>
      <c r="H1020" s="104">
        <v>0</v>
      </c>
      <c r="I1020" s="104">
        <v>705849</v>
      </c>
      <c r="J1020" s="104">
        <v>416787</v>
      </c>
      <c r="K1020" s="104">
        <v>705849</v>
      </c>
      <c r="L1020" s="104">
        <v>416787</v>
      </c>
      <c r="M1020" s="104">
        <v>30883</v>
      </c>
    </row>
    <row r="1021" spans="1:13" x14ac:dyDescent="0.15">
      <c r="A1021" s="115" t="s">
        <v>2236</v>
      </c>
      <c r="B1021" t="s">
        <v>2213</v>
      </c>
      <c r="C1021" t="s">
        <v>2237</v>
      </c>
      <c r="D1021" s="105">
        <v>23211</v>
      </c>
      <c r="E1021" s="105">
        <v>2160635</v>
      </c>
      <c r="F1021" s="105">
        <v>1089506</v>
      </c>
      <c r="G1021" s="105">
        <v>860635</v>
      </c>
      <c r="H1021" s="105">
        <v>499506</v>
      </c>
      <c r="I1021" s="105">
        <v>1300000</v>
      </c>
      <c r="J1021" s="105">
        <v>590000</v>
      </c>
      <c r="K1021" s="105">
        <v>1300000</v>
      </c>
      <c r="L1021" s="105">
        <v>0</v>
      </c>
      <c r="M1021" s="105">
        <v>81715</v>
      </c>
    </row>
    <row r="1022" spans="1:13" x14ac:dyDescent="0.15">
      <c r="A1022" s="115" t="s">
        <v>2238</v>
      </c>
      <c r="B1022" t="s">
        <v>2213</v>
      </c>
      <c r="C1022" t="s">
        <v>2239</v>
      </c>
      <c r="D1022" s="104">
        <v>23212</v>
      </c>
      <c r="E1022" s="104">
        <v>1085726</v>
      </c>
      <c r="F1022" s="104">
        <v>554744</v>
      </c>
      <c r="G1022" s="104">
        <v>927726</v>
      </c>
      <c r="H1022" s="104">
        <v>554744</v>
      </c>
      <c r="I1022" s="104">
        <v>158000</v>
      </c>
      <c r="J1022" s="104">
        <v>0</v>
      </c>
      <c r="K1022" s="104">
        <v>158000</v>
      </c>
      <c r="L1022" s="104">
        <v>0</v>
      </c>
      <c r="M1022" s="104">
        <v>40841</v>
      </c>
    </row>
    <row r="1023" spans="1:13" x14ac:dyDescent="0.15">
      <c r="A1023" s="115" t="s">
        <v>2240</v>
      </c>
      <c r="B1023" t="s">
        <v>2213</v>
      </c>
      <c r="C1023" t="s">
        <v>2241</v>
      </c>
      <c r="D1023" s="105">
        <v>23213</v>
      </c>
      <c r="E1023" s="105">
        <v>1345839</v>
      </c>
      <c r="F1023" s="105">
        <v>560856</v>
      </c>
      <c r="G1023" s="105">
        <v>1050000</v>
      </c>
      <c r="H1023" s="105">
        <v>560856</v>
      </c>
      <c r="I1023" s="105">
        <v>295839</v>
      </c>
      <c r="J1023" s="105">
        <v>0</v>
      </c>
      <c r="K1023" s="105">
        <v>295839</v>
      </c>
      <c r="L1023" s="105">
        <v>0</v>
      </c>
      <c r="M1023" s="105">
        <v>53974</v>
      </c>
    </row>
    <row r="1024" spans="1:13" x14ac:dyDescent="0.15">
      <c r="A1024" s="115" t="s">
        <v>2242</v>
      </c>
      <c r="B1024" t="s">
        <v>2213</v>
      </c>
      <c r="C1024" t="s">
        <v>2243</v>
      </c>
      <c r="D1024" s="104">
        <v>23214</v>
      </c>
      <c r="E1024" s="104">
        <v>707231</v>
      </c>
      <c r="F1024" s="104">
        <v>269012</v>
      </c>
      <c r="G1024" s="104">
        <v>152491</v>
      </c>
      <c r="H1024" s="104">
        <v>21046</v>
      </c>
      <c r="I1024" s="104">
        <v>554740</v>
      </c>
      <c r="J1024" s="104">
        <v>247966</v>
      </c>
      <c r="K1024" s="104">
        <v>554740</v>
      </c>
      <c r="L1024" s="104">
        <v>247966</v>
      </c>
      <c r="M1024" s="104">
        <v>28837</v>
      </c>
    </row>
    <row r="1025" spans="1:13" x14ac:dyDescent="0.15">
      <c r="A1025" s="115" t="s">
        <v>2244</v>
      </c>
      <c r="B1025" t="s">
        <v>2213</v>
      </c>
      <c r="C1025" t="s">
        <v>2245</v>
      </c>
      <c r="D1025" s="105">
        <v>23215</v>
      </c>
      <c r="E1025" s="105">
        <v>587300</v>
      </c>
      <c r="F1025" s="105">
        <v>242617</v>
      </c>
      <c r="G1025" s="105">
        <v>277464</v>
      </c>
      <c r="H1025" s="105">
        <v>242617</v>
      </c>
      <c r="I1025" s="105">
        <v>309836</v>
      </c>
      <c r="J1025" s="105">
        <v>0</v>
      </c>
      <c r="K1025" s="105">
        <v>309836</v>
      </c>
      <c r="L1025" s="105">
        <v>0</v>
      </c>
      <c r="M1025" s="105">
        <v>23592</v>
      </c>
    </row>
    <row r="1026" spans="1:13" x14ac:dyDescent="0.15">
      <c r="A1026" s="115" t="s">
        <v>2246</v>
      </c>
      <c r="B1026" t="s">
        <v>2213</v>
      </c>
      <c r="C1026" t="s">
        <v>2247</v>
      </c>
      <c r="D1026" s="104">
        <v>23216</v>
      </c>
      <c r="E1026" s="104">
        <v>452267</v>
      </c>
      <c r="F1026" s="104">
        <v>179391</v>
      </c>
      <c r="G1026" s="104">
        <v>8176</v>
      </c>
      <c r="H1026" s="104">
        <v>0</v>
      </c>
      <c r="I1026" s="104">
        <v>444091</v>
      </c>
      <c r="J1026" s="104">
        <v>179391</v>
      </c>
      <c r="K1026" s="104">
        <v>444091</v>
      </c>
      <c r="L1026" s="104">
        <v>179391</v>
      </c>
      <c r="M1026" s="104">
        <v>18459</v>
      </c>
    </row>
    <row r="1027" spans="1:13" x14ac:dyDescent="0.15">
      <c r="A1027" s="115" t="s">
        <v>2248</v>
      </c>
      <c r="B1027" t="s">
        <v>2213</v>
      </c>
      <c r="C1027" t="s">
        <v>2249</v>
      </c>
      <c r="D1027" s="105">
        <v>23217</v>
      </c>
      <c r="E1027" s="105">
        <v>871382</v>
      </c>
      <c r="F1027" s="105">
        <v>350822</v>
      </c>
      <c r="G1027" s="105">
        <v>13042</v>
      </c>
      <c r="H1027" s="105">
        <v>0</v>
      </c>
      <c r="I1027" s="105">
        <v>858340</v>
      </c>
      <c r="J1027" s="105">
        <v>350822</v>
      </c>
      <c r="K1027" s="105">
        <v>858340</v>
      </c>
      <c r="L1027" s="105">
        <v>350822</v>
      </c>
      <c r="M1027" s="105">
        <v>35285</v>
      </c>
    </row>
    <row r="1028" spans="1:13" x14ac:dyDescent="0.15">
      <c r="A1028" s="115" t="s">
        <v>2250</v>
      </c>
      <c r="B1028" t="s">
        <v>2213</v>
      </c>
      <c r="C1028" t="s">
        <v>2251</v>
      </c>
      <c r="D1028" s="104">
        <v>23219</v>
      </c>
      <c r="E1028" s="104">
        <v>854810</v>
      </c>
      <c r="F1028" s="104">
        <v>425085</v>
      </c>
      <c r="G1028" s="104">
        <v>583000</v>
      </c>
      <c r="H1028" s="104">
        <v>425085</v>
      </c>
      <c r="I1028" s="104">
        <v>271810</v>
      </c>
      <c r="J1028" s="104">
        <v>0</v>
      </c>
      <c r="K1028" s="104">
        <v>271810</v>
      </c>
      <c r="L1028" s="104">
        <v>0</v>
      </c>
      <c r="M1028" s="104">
        <v>32515</v>
      </c>
    </row>
    <row r="1029" spans="1:13" x14ac:dyDescent="0.15">
      <c r="A1029" s="115" t="s">
        <v>2252</v>
      </c>
      <c r="B1029" t="s">
        <v>2213</v>
      </c>
      <c r="C1029" t="s">
        <v>2253</v>
      </c>
      <c r="D1029" s="105">
        <v>23220</v>
      </c>
      <c r="E1029" s="105">
        <v>1088073</v>
      </c>
      <c r="F1029" s="105">
        <v>461409</v>
      </c>
      <c r="G1029" s="105">
        <v>780058</v>
      </c>
      <c r="H1029" s="105">
        <v>461409</v>
      </c>
      <c r="I1029" s="105">
        <v>308015</v>
      </c>
      <c r="J1029" s="105">
        <v>0</v>
      </c>
      <c r="K1029" s="105">
        <v>308015</v>
      </c>
      <c r="L1029" s="105">
        <v>0</v>
      </c>
      <c r="M1029" s="105">
        <v>43505</v>
      </c>
    </row>
    <row r="1030" spans="1:13" x14ac:dyDescent="0.15">
      <c r="A1030" s="115" t="s">
        <v>2254</v>
      </c>
      <c r="B1030" t="s">
        <v>2213</v>
      </c>
      <c r="C1030" t="s">
        <v>2255</v>
      </c>
      <c r="D1030" s="104">
        <v>23221</v>
      </c>
      <c r="E1030" s="104">
        <v>513800</v>
      </c>
      <c r="F1030" s="104">
        <v>158631</v>
      </c>
      <c r="G1030" s="104">
        <v>321320</v>
      </c>
      <c r="H1030" s="104">
        <v>158631</v>
      </c>
      <c r="I1030" s="104">
        <v>192480</v>
      </c>
      <c r="J1030" s="104">
        <v>0</v>
      </c>
      <c r="K1030" s="104">
        <v>192480</v>
      </c>
      <c r="L1030" s="104">
        <v>0</v>
      </c>
      <c r="M1030" s="104">
        <v>21814</v>
      </c>
    </row>
    <row r="1031" spans="1:13" x14ac:dyDescent="0.15">
      <c r="A1031" s="115" t="s">
        <v>2256</v>
      </c>
      <c r="B1031" t="s">
        <v>2213</v>
      </c>
      <c r="C1031" t="s">
        <v>2257</v>
      </c>
      <c r="D1031" s="105">
        <v>23222</v>
      </c>
      <c r="E1031" s="105">
        <v>607199</v>
      </c>
      <c r="F1031" s="105">
        <v>304178</v>
      </c>
      <c r="G1031" s="105">
        <v>527549</v>
      </c>
      <c r="H1031" s="105">
        <v>304178</v>
      </c>
      <c r="I1031" s="105">
        <v>79650</v>
      </c>
      <c r="J1031" s="105">
        <v>0</v>
      </c>
      <c r="K1031" s="105">
        <v>79650</v>
      </c>
      <c r="L1031" s="105">
        <v>0</v>
      </c>
      <c r="M1031" s="105">
        <v>23018</v>
      </c>
    </row>
    <row r="1032" spans="1:13" x14ac:dyDescent="0.15">
      <c r="A1032" s="115" t="s">
        <v>2258</v>
      </c>
      <c r="B1032" t="s">
        <v>2213</v>
      </c>
      <c r="C1032" t="s">
        <v>2259</v>
      </c>
      <c r="D1032" s="104">
        <v>23223</v>
      </c>
      <c r="E1032" s="104">
        <v>604688</v>
      </c>
      <c r="F1032" s="104">
        <v>295054</v>
      </c>
      <c r="G1032" s="104">
        <v>604688</v>
      </c>
      <c r="H1032" s="104">
        <v>295054</v>
      </c>
      <c r="I1032" s="104">
        <v>0</v>
      </c>
      <c r="J1032" s="104">
        <v>0</v>
      </c>
      <c r="K1032" s="104">
        <v>0</v>
      </c>
      <c r="L1032" s="104">
        <v>0</v>
      </c>
      <c r="M1032" s="104">
        <v>22877</v>
      </c>
    </row>
    <row r="1033" spans="1:13" x14ac:dyDescent="0.15">
      <c r="A1033" s="115" t="s">
        <v>2260</v>
      </c>
      <c r="B1033" t="s">
        <v>2213</v>
      </c>
      <c r="C1033" t="s">
        <v>2261</v>
      </c>
      <c r="D1033" s="105">
        <v>23224</v>
      </c>
      <c r="E1033" s="105">
        <v>638864</v>
      </c>
      <c r="F1033" s="105">
        <v>276872</v>
      </c>
      <c r="G1033" s="105">
        <v>343300</v>
      </c>
      <c r="H1033" s="105">
        <v>276872</v>
      </c>
      <c r="I1033" s="105">
        <v>295564</v>
      </c>
      <c r="J1033" s="105">
        <v>0</v>
      </c>
      <c r="K1033" s="105">
        <v>295564</v>
      </c>
      <c r="L1033" s="105">
        <v>0</v>
      </c>
      <c r="M1033" s="105">
        <v>25178</v>
      </c>
    </row>
    <row r="1034" spans="1:13" x14ac:dyDescent="0.15">
      <c r="A1034" s="115" t="s">
        <v>2262</v>
      </c>
      <c r="B1034" t="s">
        <v>2213</v>
      </c>
      <c r="C1034" t="s">
        <v>2263</v>
      </c>
      <c r="D1034" s="104">
        <v>23225</v>
      </c>
      <c r="E1034" s="104">
        <v>503811</v>
      </c>
      <c r="F1034" s="104">
        <v>219866</v>
      </c>
      <c r="G1034" s="104">
        <v>240977</v>
      </c>
      <c r="H1034" s="104">
        <v>219866</v>
      </c>
      <c r="I1034" s="104">
        <v>262834</v>
      </c>
      <c r="J1034" s="104">
        <v>0</v>
      </c>
      <c r="K1034" s="104">
        <v>262834</v>
      </c>
      <c r="L1034" s="104">
        <v>0</v>
      </c>
      <c r="M1034" s="104">
        <v>19932</v>
      </c>
    </row>
    <row r="1035" spans="1:13" x14ac:dyDescent="0.15">
      <c r="A1035" s="115" t="s">
        <v>2264</v>
      </c>
      <c r="B1035" t="s">
        <v>2213</v>
      </c>
      <c r="C1035" t="s">
        <v>2265</v>
      </c>
      <c r="D1035" s="105">
        <v>23226</v>
      </c>
      <c r="E1035" s="105">
        <v>694971</v>
      </c>
      <c r="F1035" s="105">
        <v>296056</v>
      </c>
      <c r="G1035" s="105">
        <v>560000</v>
      </c>
      <c r="H1035" s="105">
        <v>296056</v>
      </c>
      <c r="I1035" s="105">
        <v>134971</v>
      </c>
      <c r="J1035" s="105">
        <v>0</v>
      </c>
      <c r="K1035" s="105">
        <v>134971</v>
      </c>
      <c r="L1035" s="105">
        <v>0</v>
      </c>
      <c r="M1035" s="105">
        <v>27792</v>
      </c>
    </row>
    <row r="1036" spans="1:13" x14ac:dyDescent="0.15">
      <c r="A1036" s="115" t="s">
        <v>2266</v>
      </c>
      <c r="B1036" t="s">
        <v>2213</v>
      </c>
      <c r="C1036" t="s">
        <v>2267</v>
      </c>
      <c r="D1036" s="104">
        <v>23227</v>
      </c>
      <c r="E1036" s="104">
        <v>323343</v>
      </c>
      <c r="F1036" s="104">
        <v>142050</v>
      </c>
      <c r="G1036" s="104">
        <v>7086</v>
      </c>
      <c r="H1036" s="104">
        <v>7086</v>
      </c>
      <c r="I1036" s="104">
        <v>316257</v>
      </c>
      <c r="J1036" s="104">
        <v>134964</v>
      </c>
      <c r="K1036" s="104">
        <v>139583</v>
      </c>
      <c r="L1036" s="104">
        <v>45083</v>
      </c>
      <c r="M1036" s="104">
        <v>12647</v>
      </c>
    </row>
    <row r="1037" spans="1:13" x14ac:dyDescent="0.15">
      <c r="A1037" s="115" t="s">
        <v>2268</v>
      </c>
      <c r="B1037" t="s">
        <v>2213</v>
      </c>
      <c r="C1037" t="s">
        <v>2269</v>
      </c>
      <c r="D1037" s="105">
        <v>23228</v>
      </c>
      <c r="E1037" s="105">
        <v>416480</v>
      </c>
      <c r="F1037" s="105">
        <v>159832</v>
      </c>
      <c r="G1037" s="105">
        <v>30540</v>
      </c>
      <c r="H1037" s="105">
        <v>0</v>
      </c>
      <c r="I1037" s="105">
        <v>385940</v>
      </c>
      <c r="J1037" s="105">
        <v>159832</v>
      </c>
      <c r="K1037" s="105">
        <v>385940</v>
      </c>
      <c r="L1037" s="105">
        <v>159832</v>
      </c>
      <c r="M1037" s="105">
        <v>17038</v>
      </c>
    </row>
    <row r="1038" spans="1:13" x14ac:dyDescent="0.15">
      <c r="A1038" s="115" t="s">
        <v>2270</v>
      </c>
      <c r="B1038" t="s">
        <v>2213</v>
      </c>
      <c r="C1038" t="s">
        <v>2271</v>
      </c>
      <c r="D1038" s="104">
        <v>23229</v>
      </c>
      <c r="E1038" s="104">
        <v>563793</v>
      </c>
      <c r="F1038" s="104">
        <v>230971</v>
      </c>
      <c r="G1038" s="104">
        <v>463793</v>
      </c>
      <c r="H1038" s="104">
        <v>230971</v>
      </c>
      <c r="I1038" s="104">
        <v>100000</v>
      </c>
      <c r="J1038" s="104">
        <v>0</v>
      </c>
      <c r="K1038" s="104">
        <v>97593</v>
      </c>
      <c r="L1038" s="104">
        <v>0</v>
      </c>
      <c r="M1038" s="104">
        <v>22769</v>
      </c>
    </row>
    <row r="1039" spans="1:13" x14ac:dyDescent="0.15">
      <c r="A1039" s="115" t="s">
        <v>2272</v>
      </c>
      <c r="B1039" t="s">
        <v>2213</v>
      </c>
      <c r="C1039" t="s">
        <v>2273</v>
      </c>
      <c r="D1039" s="105">
        <v>23230</v>
      </c>
      <c r="E1039" s="105">
        <v>684643</v>
      </c>
      <c r="F1039" s="105">
        <v>313595</v>
      </c>
      <c r="G1039" s="105">
        <v>63000</v>
      </c>
      <c r="H1039" s="105">
        <v>11361</v>
      </c>
      <c r="I1039" s="105">
        <v>621643</v>
      </c>
      <c r="J1039" s="105">
        <v>302234</v>
      </c>
      <c r="K1039" s="105">
        <v>600773</v>
      </c>
      <c r="L1039" s="105">
        <v>302234</v>
      </c>
      <c r="M1039" s="105">
        <v>26644</v>
      </c>
    </row>
    <row r="1040" spans="1:13" x14ac:dyDescent="0.15">
      <c r="A1040" s="115" t="s">
        <v>2274</v>
      </c>
      <c r="B1040" t="s">
        <v>2213</v>
      </c>
      <c r="C1040" t="s">
        <v>2275</v>
      </c>
      <c r="D1040" s="104">
        <v>23231</v>
      </c>
      <c r="E1040" s="104">
        <v>434067</v>
      </c>
      <c r="F1040" s="104">
        <v>167184</v>
      </c>
      <c r="G1040" s="104">
        <v>183498</v>
      </c>
      <c r="H1040" s="104">
        <v>167184</v>
      </c>
      <c r="I1040" s="104">
        <v>250569</v>
      </c>
      <c r="J1040" s="104">
        <v>0</v>
      </c>
      <c r="K1040" s="104">
        <v>250569</v>
      </c>
      <c r="L1040" s="104">
        <v>0</v>
      </c>
      <c r="M1040" s="104">
        <v>16944</v>
      </c>
    </row>
    <row r="1041" spans="1:13" x14ac:dyDescent="0.15">
      <c r="A1041" s="115" t="s">
        <v>2276</v>
      </c>
      <c r="B1041" t="s">
        <v>2213</v>
      </c>
      <c r="C1041" t="s">
        <v>2277</v>
      </c>
      <c r="D1041" s="105">
        <v>23232</v>
      </c>
      <c r="E1041" s="105">
        <v>624464</v>
      </c>
      <c r="F1041" s="105">
        <v>222812</v>
      </c>
      <c r="G1041" s="105">
        <v>135175</v>
      </c>
      <c r="H1041" s="105">
        <v>350</v>
      </c>
      <c r="I1041" s="105">
        <v>489289</v>
      </c>
      <c r="J1041" s="105">
        <v>222462</v>
      </c>
      <c r="K1041" s="105">
        <v>489289</v>
      </c>
      <c r="L1041" s="105">
        <v>222462</v>
      </c>
      <c r="M1041" s="105">
        <v>25663</v>
      </c>
    </row>
    <row r="1042" spans="1:13" x14ac:dyDescent="0.15">
      <c r="A1042" s="115" t="s">
        <v>2278</v>
      </c>
      <c r="B1042" t="s">
        <v>2213</v>
      </c>
      <c r="C1042" t="s">
        <v>2279</v>
      </c>
      <c r="D1042" s="104">
        <v>23233</v>
      </c>
      <c r="E1042" s="104">
        <v>562609</v>
      </c>
      <c r="F1042" s="104">
        <v>221190</v>
      </c>
      <c r="G1042" s="104">
        <v>425609</v>
      </c>
      <c r="H1042" s="104">
        <v>221190</v>
      </c>
      <c r="I1042" s="104">
        <v>137000</v>
      </c>
      <c r="J1042" s="104">
        <v>0</v>
      </c>
      <c r="K1042" s="104">
        <v>137000</v>
      </c>
      <c r="L1042" s="104">
        <v>0</v>
      </c>
      <c r="M1042" s="104">
        <v>23012</v>
      </c>
    </row>
    <row r="1043" spans="1:13" x14ac:dyDescent="0.15">
      <c r="A1043" s="115" t="s">
        <v>2280</v>
      </c>
      <c r="B1043" t="s">
        <v>2213</v>
      </c>
      <c r="C1043" t="s">
        <v>2281</v>
      </c>
      <c r="D1043" s="105">
        <v>23234</v>
      </c>
      <c r="E1043" s="105">
        <v>697925</v>
      </c>
      <c r="F1043" s="105">
        <v>289464</v>
      </c>
      <c r="G1043" s="105">
        <v>13439</v>
      </c>
      <c r="H1043" s="105">
        <v>13439</v>
      </c>
      <c r="I1043" s="105">
        <v>684486</v>
      </c>
      <c r="J1043" s="105">
        <v>276025</v>
      </c>
      <c r="K1043" s="105">
        <v>665270</v>
      </c>
      <c r="L1043" s="105">
        <v>276025</v>
      </c>
      <c r="M1043" s="105">
        <v>28049</v>
      </c>
    </row>
    <row r="1044" spans="1:13" x14ac:dyDescent="0.15">
      <c r="A1044" s="115" t="s">
        <v>2282</v>
      </c>
      <c r="B1044" t="s">
        <v>2213</v>
      </c>
      <c r="C1044" t="s">
        <v>2283</v>
      </c>
      <c r="D1044" s="104">
        <v>23235</v>
      </c>
      <c r="E1044" s="104">
        <v>334289</v>
      </c>
      <c r="F1044" s="104">
        <v>129732</v>
      </c>
      <c r="G1044" s="104">
        <v>210000</v>
      </c>
      <c r="H1044" s="104">
        <v>129732</v>
      </c>
      <c r="I1044" s="104">
        <v>124289</v>
      </c>
      <c r="J1044" s="104">
        <v>0</v>
      </c>
      <c r="K1044" s="104">
        <v>124289</v>
      </c>
      <c r="L1044" s="104">
        <v>0</v>
      </c>
      <c r="M1044" s="104">
        <v>13433</v>
      </c>
    </row>
    <row r="1045" spans="1:13" x14ac:dyDescent="0.15">
      <c r="A1045" s="115" t="s">
        <v>2284</v>
      </c>
      <c r="B1045" t="s">
        <v>2213</v>
      </c>
      <c r="C1045" t="s">
        <v>2285</v>
      </c>
      <c r="D1045" s="105">
        <v>23236</v>
      </c>
      <c r="E1045" s="105">
        <v>313646</v>
      </c>
      <c r="F1045" s="105">
        <v>156171</v>
      </c>
      <c r="G1045" s="105">
        <v>308646</v>
      </c>
      <c r="H1045" s="105">
        <v>156171</v>
      </c>
      <c r="I1045" s="105">
        <v>5000</v>
      </c>
      <c r="J1045" s="105">
        <v>0</v>
      </c>
      <c r="K1045" s="105">
        <v>5000</v>
      </c>
      <c r="L1045" s="105">
        <v>0</v>
      </c>
      <c r="M1045" s="105">
        <v>11904</v>
      </c>
    </row>
    <row r="1046" spans="1:13" x14ac:dyDescent="0.15">
      <c r="A1046" s="115" t="s">
        <v>2286</v>
      </c>
      <c r="B1046" t="s">
        <v>2213</v>
      </c>
      <c r="C1046" t="s">
        <v>2287</v>
      </c>
      <c r="D1046" s="104">
        <v>23237</v>
      </c>
      <c r="E1046" s="104">
        <v>800164</v>
      </c>
      <c r="F1046" s="104">
        <v>312440</v>
      </c>
      <c r="G1046" s="104">
        <v>476132</v>
      </c>
      <c r="H1046" s="104">
        <v>312440</v>
      </c>
      <c r="I1046" s="104">
        <v>324032</v>
      </c>
      <c r="J1046" s="104">
        <v>0</v>
      </c>
      <c r="K1046" s="104">
        <v>324032</v>
      </c>
      <c r="L1046" s="104">
        <v>0</v>
      </c>
      <c r="M1046" s="104">
        <v>32358</v>
      </c>
    </row>
    <row r="1047" spans="1:13" x14ac:dyDescent="0.15">
      <c r="A1047" s="115" t="s">
        <v>2288</v>
      </c>
      <c r="B1047" t="s">
        <v>2213</v>
      </c>
      <c r="C1047" t="s">
        <v>2289</v>
      </c>
      <c r="D1047" s="105">
        <v>23238</v>
      </c>
      <c r="E1047" s="105">
        <v>418320</v>
      </c>
      <c r="F1047" s="105">
        <v>195766</v>
      </c>
      <c r="G1047" s="105">
        <v>293543</v>
      </c>
      <c r="H1047" s="105">
        <v>195766</v>
      </c>
      <c r="I1047" s="105">
        <v>124777</v>
      </c>
      <c r="J1047" s="105">
        <v>0</v>
      </c>
      <c r="K1047" s="105">
        <v>112837</v>
      </c>
      <c r="L1047" s="105">
        <v>0</v>
      </c>
      <c r="M1047" s="105">
        <v>16232</v>
      </c>
    </row>
    <row r="1048" spans="1:13" x14ac:dyDescent="0.15">
      <c r="A1048" s="115" t="s">
        <v>2290</v>
      </c>
      <c r="B1048" t="s">
        <v>2213</v>
      </c>
      <c r="C1048" t="s">
        <v>2291</v>
      </c>
      <c r="D1048" s="104">
        <v>23302</v>
      </c>
      <c r="E1048" s="104">
        <v>367344</v>
      </c>
      <c r="F1048" s="104">
        <v>149947</v>
      </c>
      <c r="G1048" s="104">
        <v>0</v>
      </c>
      <c r="H1048" s="104">
        <v>0</v>
      </c>
      <c r="I1048" s="104">
        <v>367344</v>
      </c>
      <c r="J1048" s="104">
        <v>149947</v>
      </c>
      <c r="K1048" s="104">
        <v>289328</v>
      </c>
      <c r="L1048" s="104">
        <v>149947</v>
      </c>
      <c r="M1048" s="104">
        <v>14825</v>
      </c>
    </row>
    <row r="1049" spans="1:13" x14ac:dyDescent="0.15">
      <c r="A1049" s="115" t="s">
        <v>2292</v>
      </c>
      <c r="B1049" t="s">
        <v>2213</v>
      </c>
      <c r="C1049" t="s">
        <v>2293</v>
      </c>
      <c r="D1049" s="105">
        <v>23342</v>
      </c>
      <c r="E1049" s="105">
        <v>101633</v>
      </c>
      <c r="F1049" s="105">
        <v>41320</v>
      </c>
      <c r="G1049" s="105">
        <v>101633</v>
      </c>
      <c r="H1049" s="105">
        <v>41320</v>
      </c>
      <c r="I1049" s="105">
        <v>0</v>
      </c>
      <c r="J1049" s="105">
        <v>0</v>
      </c>
      <c r="K1049" s="105">
        <v>0</v>
      </c>
      <c r="L1049" s="105">
        <v>0</v>
      </c>
      <c r="M1049" s="105">
        <v>4106</v>
      </c>
    </row>
    <row r="1050" spans="1:13" x14ac:dyDescent="0.15">
      <c r="A1050" s="115" t="s">
        <v>2294</v>
      </c>
      <c r="B1050" t="s">
        <v>2213</v>
      </c>
      <c r="C1050" t="s">
        <v>2295</v>
      </c>
      <c r="D1050" s="104">
        <v>23361</v>
      </c>
      <c r="E1050" s="104">
        <v>144021</v>
      </c>
      <c r="F1050" s="104">
        <v>70196</v>
      </c>
      <c r="G1050" s="104">
        <v>0</v>
      </c>
      <c r="H1050" s="104">
        <v>0</v>
      </c>
      <c r="I1050" s="104">
        <v>144021</v>
      </c>
      <c r="J1050" s="104">
        <v>70196</v>
      </c>
      <c r="K1050" s="104">
        <v>144021</v>
      </c>
      <c r="L1050" s="104">
        <v>70196</v>
      </c>
      <c r="M1050" s="104">
        <v>5432</v>
      </c>
    </row>
    <row r="1051" spans="1:13" x14ac:dyDescent="0.15">
      <c r="A1051" s="115" t="s">
        <v>2296</v>
      </c>
      <c r="B1051" t="s">
        <v>2213</v>
      </c>
      <c r="C1051" t="s">
        <v>2297</v>
      </c>
      <c r="D1051" s="105">
        <v>23362</v>
      </c>
      <c r="E1051" s="105">
        <v>308924</v>
      </c>
      <c r="F1051" s="105">
        <v>119519</v>
      </c>
      <c r="G1051" s="105">
        <v>0</v>
      </c>
      <c r="H1051" s="105">
        <v>0</v>
      </c>
      <c r="I1051" s="105">
        <v>308924</v>
      </c>
      <c r="J1051" s="105">
        <v>119519</v>
      </c>
      <c r="K1051" s="105">
        <v>308924</v>
      </c>
      <c r="L1051" s="105">
        <v>119519</v>
      </c>
      <c r="M1051" s="105">
        <v>12449</v>
      </c>
    </row>
    <row r="1052" spans="1:13" x14ac:dyDescent="0.15">
      <c r="A1052" s="115" t="s">
        <v>2298</v>
      </c>
      <c r="B1052" t="s">
        <v>2213</v>
      </c>
      <c r="C1052" t="s">
        <v>2299</v>
      </c>
      <c r="D1052" s="104">
        <v>23424</v>
      </c>
      <c r="E1052" s="104">
        <v>290498</v>
      </c>
      <c r="F1052" s="104">
        <v>116291</v>
      </c>
      <c r="G1052" s="104">
        <v>244275</v>
      </c>
      <c r="H1052" s="104">
        <v>116291</v>
      </c>
      <c r="I1052" s="104">
        <v>46223</v>
      </c>
      <c r="J1052" s="104">
        <v>0</v>
      </c>
      <c r="K1052" s="104">
        <v>33146</v>
      </c>
      <c r="L1052" s="104">
        <v>0</v>
      </c>
      <c r="M1052" s="104">
        <v>11805</v>
      </c>
    </row>
    <row r="1053" spans="1:13" x14ac:dyDescent="0.15">
      <c r="A1053" s="115" t="s">
        <v>2300</v>
      </c>
      <c r="B1053" t="s">
        <v>2213</v>
      </c>
      <c r="C1053" t="s">
        <v>2301</v>
      </c>
      <c r="D1053" s="105">
        <v>23425</v>
      </c>
      <c r="E1053" s="105">
        <v>329821</v>
      </c>
      <c r="F1053" s="105">
        <v>124781</v>
      </c>
      <c r="G1053" s="105">
        <v>54300</v>
      </c>
      <c r="H1053" s="105">
        <v>5000</v>
      </c>
      <c r="I1053" s="105">
        <v>275521</v>
      </c>
      <c r="J1053" s="105">
        <v>119781</v>
      </c>
      <c r="K1053" s="105">
        <v>275521</v>
      </c>
      <c r="L1053" s="105">
        <v>119781</v>
      </c>
      <c r="M1053" s="105">
        <v>13396</v>
      </c>
    </row>
    <row r="1054" spans="1:13" x14ac:dyDescent="0.15">
      <c r="A1054" s="115" t="s">
        <v>2302</v>
      </c>
      <c r="B1054" t="s">
        <v>2213</v>
      </c>
      <c r="C1054" t="s">
        <v>2303</v>
      </c>
      <c r="D1054" s="104">
        <v>23427</v>
      </c>
      <c r="E1054" s="104">
        <v>37984</v>
      </c>
      <c r="F1054" s="104">
        <v>12841</v>
      </c>
      <c r="G1054" s="104">
        <v>35000</v>
      </c>
      <c r="H1054" s="104">
        <v>12841</v>
      </c>
      <c r="I1054" s="104">
        <v>2984</v>
      </c>
      <c r="J1054" s="104">
        <v>0</v>
      </c>
      <c r="K1054" s="104">
        <v>2984</v>
      </c>
      <c r="L1054" s="104">
        <v>0</v>
      </c>
      <c r="M1054" s="104">
        <v>1563</v>
      </c>
    </row>
    <row r="1055" spans="1:13" x14ac:dyDescent="0.15">
      <c r="A1055" s="115" t="s">
        <v>2304</v>
      </c>
      <c r="B1055" t="s">
        <v>2213</v>
      </c>
      <c r="C1055" t="s">
        <v>2305</v>
      </c>
      <c r="D1055" s="105">
        <v>23441</v>
      </c>
      <c r="E1055" s="105">
        <v>285211</v>
      </c>
      <c r="F1055" s="105">
        <v>114983</v>
      </c>
      <c r="G1055" s="105">
        <v>215719</v>
      </c>
      <c r="H1055" s="105">
        <v>114983</v>
      </c>
      <c r="I1055" s="105">
        <v>69492</v>
      </c>
      <c r="J1055" s="105">
        <v>0</v>
      </c>
      <c r="K1055" s="105">
        <v>69492</v>
      </c>
      <c r="L1055" s="105">
        <v>0</v>
      </c>
      <c r="M1055" s="105">
        <v>11553</v>
      </c>
    </row>
    <row r="1056" spans="1:13" x14ac:dyDescent="0.15">
      <c r="A1056" s="115" t="s">
        <v>2306</v>
      </c>
      <c r="B1056" t="s">
        <v>2213</v>
      </c>
      <c r="C1056" t="s">
        <v>2307</v>
      </c>
      <c r="D1056" s="104">
        <v>23442</v>
      </c>
      <c r="E1056" s="104">
        <v>402497</v>
      </c>
      <c r="F1056" s="104">
        <v>168290</v>
      </c>
      <c r="G1056" s="104">
        <v>341009</v>
      </c>
      <c r="H1056" s="104">
        <v>168290</v>
      </c>
      <c r="I1056" s="104">
        <v>61488</v>
      </c>
      <c r="J1056" s="104">
        <v>0</v>
      </c>
      <c r="K1056" s="104">
        <v>61488</v>
      </c>
      <c r="L1056" s="104">
        <v>0</v>
      </c>
      <c r="M1056" s="104">
        <v>15894</v>
      </c>
    </row>
    <row r="1057" spans="1:13" x14ac:dyDescent="0.15">
      <c r="A1057" s="115" t="s">
        <v>2308</v>
      </c>
      <c r="B1057" t="s">
        <v>2213</v>
      </c>
      <c r="C1057" t="s">
        <v>2309</v>
      </c>
      <c r="D1057" s="105">
        <v>23445</v>
      </c>
      <c r="E1057" s="105">
        <v>258310</v>
      </c>
      <c r="F1057" s="105">
        <v>62372</v>
      </c>
      <c r="G1057" s="105">
        <v>12860</v>
      </c>
      <c r="H1057" s="105">
        <v>12860</v>
      </c>
      <c r="I1057" s="105">
        <v>245450</v>
      </c>
      <c r="J1057" s="105">
        <v>49512</v>
      </c>
      <c r="K1057" s="105">
        <v>245450</v>
      </c>
      <c r="L1057" s="105">
        <v>49512</v>
      </c>
      <c r="M1057" s="105">
        <v>10971</v>
      </c>
    </row>
    <row r="1058" spans="1:13" x14ac:dyDescent="0.15">
      <c r="A1058" s="115" t="s">
        <v>2310</v>
      </c>
      <c r="B1058" t="s">
        <v>2213</v>
      </c>
      <c r="C1058" t="s">
        <v>1842</v>
      </c>
      <c r="D1058" s="104">
        <v>23446</v>
      </c>
      <c r="E1058" s="104">
        <v>229227</v>
      </c>
      <c r="F1058" s="104">
        <v>77836</v>
      </c>
      <c r="G1058" s="104">
        <v>24370</v>
      </c>
      <c r="H1058" s="104">
        <v>1259</v>
      </c>
      <c r="I1058" s="104">
        <v>204857</v>
      </c>
      <c r="J1058" s="104">
        <v>76577</v>
      </c>
      <c r="K1058" s="104">
        <v>204857</v>
      </c>
      <c r="L1058" s="104">
        <v>76577</v>
      </c>
      <c r="M1058" s="104">
        <v>9662</v>
      </c>
    </row>
    <row r="1059" spans="1:13" x14ac:dyDescent="0.15">
      <c r="A1059" s="115" t="s">
        <v>2311</v>
      </c>
      <c r="B1059" t="s">
        <v>2213</v>
      </c>
      <c r="C1059" t="s">
        <v>2312</v>
      </c>
      <c r="D1059" s="105">
        <v>23447</v>
      </c>
      <c r="E1059" s="105">
        <v>271669</v>
      </c>
      <c r="F1059" s="105">
        <v>131529</v>
      </c>
      <c r="G1059" s="105">
        <v>0</v>
      </c>
      <c r="H1059" s="105">
        <v>0</v>
      </c>
      <c r="I1059" s="105">
        <v>271669</v>
      </c>
      <c r="J1059" s="105">
        <v>131529</v>
      </c>
      <c r="K1059" s="105">
        <v>271669</v>
      </c>
      <c r="L1059" s="105">
        <v>131529</v>
      </c>
      <c r="M1059" s="105">
        <v>10090</v>
      </c>
    </row>
    <row r="1060" spans="1:13" x14ac:dyDescent="0.15">
      <c r="A1060" s="115" t="s">
        <v>2313</v>
      </c>
      <c r="B1060" t="s">
        <v>2213</v>
      </c>
      <c r="C1060" t="s">
        <v>2314</v>
      </c>
      <c r="D1060" s="104">
        <v>23501</v>
      </c>
      <c r="E1060" s="104">
        <v>297022</v>
      </c>
      <c r="F1060" s="104">
        <v>138366</v>
      </c>
      <c r="G1060" s="104">
        <v>297022</v>
      </c>
      <c r="H1060" s="104">
        <v>138366</v>
      </c>
      <c r="I1060" s="104">
        <v>0</v>
      </c>
      <c r="J1060" s="104">
        <v>0</v>
      </c>
      <c r="K1060" s="104">
        <v>0</v>
      </c>
      <c r="L1060" s="104">
        <v>0</v>
      </c>
      <c r="M1060" s="104">
        <v>11487</v>
      </c>
    </row>
    <row r="1061" spans="1:13" x14ac:dyDescent="0.15">
      <c r="A1061" s="115" t="s">
        <v>2315</v>
      </c>
      <c r="B1061" t="s">
        <v>2213</v>
      </c>
      <c r="C1061" t="s">
        <v>2316</v>
      </c>
      <c r="D1061" s="105">
        <v>23561</v>
      </c>
      <c r="E1061" s="105">
        <v>108555</v>
      </c>
      <c r="F1061" s="105">
        <v>18771</v>
      </c>
      <c r="G1061" s="105">
        <v>5077</v>
      </c>
      <c r="H1061" s="105">
        <v>5077</v>
      </c>
      <c r="I1061" s="105">
        <v>103478</v>
      </c>
      <c r="J1061" s="105">
        <v>13694</v>
      </c>
      <c r="K1061" s="105">
        <v>103138</v>
      </c>
      <c r="L1061" s="105">
        <v>13694</v>
      </c>
      <c r="M1061" s="105">
        <v>4753</v>
      </c>
    </row>
    <row r="1062" spans="1:13" x14ac:dyDescent="0.15">
      <c r="A1062" s="115" t="s">
        <v>2317</v>
      </c>
      <c r="B1062" t="s">
        <v>2213</v>
      </c>
      <c r="C1062" t="s">
        <v>2318</v>
      </c>
      <c r="D1062" s="104">
        <v>23562</v>
      </c>
      <c r="E1062" s="104">
        <v>76873</v>
      </c>
      <c r="F1062" s="104">
        <v>13540</v>
      </c>
      <c r="G1062" s="104">
        <v>28910</v>
      </c>
      <c r="H1062" s="104">
        <v>13540</v>
      </c>
      <c r="I1062" s="104">
        <v>47963</v>
      </c>
      <c r="J1062" s="104">
        <v>0</v>
      </c>
      <c r="K1062" s="104">
        <v>29963</v>
      </c>
      <c r="L1062" s="104">
        <v>0</v>
      </c>
      <c r="M1062" s="104">
        <v>3512</v>
      </c>
    </row>
    <row r="1063" spans="1:13" x14ac:dyDescent="0.15">
      <c r="A1063" s="115" t="s">
        <v>2319</v>
      </c>
      <c r="B1063" t="s">
        <v>2213</v>
      </c>
      <c r="C1063" t="s">
        <v>2320</v>
      </c>
      <c r="D1063" s="105">
        <v>23563</v>
      </c>
      <c r="E1063" s="105">
        <v>31714</v>
      </c>
      <c r="F1063" s="105">
        <v>3102</v>
      </c>
      <c r="G1063" s="105">
        <v>26687</v>
      </c>
      <c r="H1063" s="105">
        <v>3102</v>
      </c>
      <c r="I1063" s="105">
        <v>5027</v>
      </c>
      <c r="J1063" s="105">
        <v>0</v>
      </c>
      <c r="K1063" s="105">
        <v>5027</v>
      </c>
      <c r="L1063" s="105">
        <v>0</v>
      </c>
      <c r="M1063" s="105">
        <v>1424</v>
      </c>
    </row>
    <row r="1064" spans="1:13" x14ac:dyDescent="0.15">
      <c r="A1064" s="115" t="s">
        <v>2321</v>
      </c>
      <c r="B1064" t="s">
        <v>2322</v>
      </c>
      <c r="C1064">
        <v>0</v>
      </c>
      <c r="D1064" s="104">
        <v>24000</v>
      </c>
      <c r="E1064" s="104">
        <v>12508016</v>
      </c>
      <c r="F1064" s="104">
        <v>0</v>
      </c>
      <c r="G1064" s="104">
        <v>10181132</v>
      </c>
      <c r="H1064" s="104">
        <v>0</v>
      </c>
      <c r="I1064" s="104">
        <v>2326884</v>
      </c>
      <c r="J1064" s="104">
        <v>0</v>
      </c>
      <c r="K1064" s="104">
        <v>0</v>
      </c>
      <c r="L1064" s="104">
        <v>0</v>
      </c>
      <c r="M1064" s="104">
        <v>780223</v>
      </c>
    </row>
    <row r="1065" spans="1:13" x14ac:dyDescent="0.15">
      <c r="A1065" s="115" t="s">
        <v>2323</v>
      </c>
      <c r="B1065" t="s">
        <v>2322</v>
      </c>
      <c r="C1065" t="s">
        <v>2324</v>
      </c>
      <c r="D1065" s="105">
        <v>24201</v>
      </c>
      <c r="E1065" s="105">
        <v>2442841</v>
      </c>
      <c r="F1065" s="105">
        <v>925006</v>
      </c>
      <c r="G1065" s="105">
        <v>50</v>
      </c>
      <c r="H1065" s="105">
        <v>30</v>
      </c>
      <c r="I1065" s="105">
        <v>2442791</v>
      </c>
      <c r="J1065" s="105">
        <v>924976</v>
      </c>
      <c r="K1065" s="105">
        <v>2193579</v>
      </c>
      <c r="L1065" s="105">
        <v>924976</v>
      </c>
      <c r="M1065" s="105">
        <v>98037</v>
      </c>
    </row>
    <row r="1066" spans="1:13" x14ac:dyDescent="0.15">
      <c r="A1066" s="115" t="s">
        <v>2325</v>
      </c>
      <c r="B1066" t="s">
        <v>2322</v>
      </c>
      <c r="C1066" t="s">
        <v>2326</v>
      </c>
      <c r="D1066" s="104">
        <v>24202</v>
      </c>
      <c r="E1066" s="104">
        <v>1685103</v>
      </c>
      <c r="F1066" s="104">
        <v>805062</v>
      </c>
      <c r="G1066" s="104">
        <v>1455713</v>
      </c>
      <c r="H1066" s="104">
        <v>805062</v>
      </c>
      <c r="I1066" s="104">
        <v>229390</v>
      </c>
      <c r="J1066" s="104">
        <v>0</v>
      </c>
      <c r="K1066" s="104">
        <v>229390</v>
      </c>
      <c r="L1066" s="104">
        <v>0</v>
      </c>
      <c r="M1066" s="104">
        <v>63212</v>
      </c>
    </row>
    <row r="1067" spans="1:13" x14ac:dyDescent="0.15">
      <c r="A1067" s="115" t="s">
        <v>2327</v>
      </c>
      <c r="B1067" t="s">
        <v>2322</v>
      </c>
      <c r="C1067" t="s">
        <v>2328</v>
      </c>
      <c r="D1067" s="105">
        <v>24203</v>
      </c>
      <c r="E1067" s="105">
        <v>1337487</v>
      </c>
      <c r="F1067" s="105">
        <v>438280</v>
      </c>
      <c r="G1067" s="105">
        <v>105000</v>
      </c>
      <c r="H1067" s="105">
        <v>8043</v>
      </c>
      <c r="I1067" s="105">
        <v>1232487</v>
      </c>
      <c r="J1067" s="105">
        <v>430237</v>
      </c>
      <c r="K1067" s="105">
        <v>1232487</v>
      </c>
      <c r="L1067" s="105">
        <v>430237</v>
      </c>
      <c r="M1067" s="105">
        <v>55032</v>
      </c>
    </row>
    <row r="1068" spans="1:13" x14ac:dyDescent="0.15">
      <c r="A1068" s="115" t="s">
        <v>2329</v>
      </c>
      <c r="B1068" t="s">
        <v>2322</v>
      </c>
      <c r="C1068" t="s">
        <v>2330</v>
      </c>
      <c r="D1068" s="104">
        <v>24204</v>
      </c>
      <c r="E1068" s="104">
        <v>1624879</v>
      </c>
      <c r="F1068" s="104">
        <v>555855</v>
      </c>
      <c r="G1068" s="104">
        <v>2400</v>
      </c>
      <c r="H1068" s="104">
        <v>0</v>
      </c>
      <c r="I1068" s="104">
        <v>1622479</v>
      </c>
      <c r="J1068" s="104">
        <v>555855</v>
      </c>
      <c r="K1068" s="104">
        <v>1622479</v>
      </c>
      <c r="L1068" s="104">
        <v>555855</v>
      </c>
      <c r="M1068" s="104">
        <v>66926</v>
      </c>
    </row>
    <row r="1069" spans="1:13" x14ac:dyDescent="0.15">
      <c r="A1069" s="115" t="s">
        <v>2331</v>
      </c>
      <c r="B1069" t="s">
        <v>2322</v>
      </c>
      <c r="C1069" t="s">
        <v>2332</v>
      </c>
      <c r="D1069" s="105">
        <v>24205</v>
      </c>
      <c r="E1069" s="105">
        <v>1133379</v>
      </c>
      <c r="F1069" s="105">
        <v>444601</v>
      </c>
      <c r="G1069" s="105">
        <v>0</v>
      </c>
      <c r="H1069" s="105">
        <v>0</v>
      </c>
      <c r="I1069" s="105">
        <v>1133379</v>
      </c>
      <c r="J1069" s="105">
        <v>444601</v>
      </c>
      <c r="K1069" s="105">
        <v>1133379</v>
      </c>
      <c r="L1069" s="105">
        <v>444601</v>
      </c>
      <c r="M1069" s="105">
        <v>44898</v>
      </c>
    </row>
    <row r="1070" spans="1:13" x14ac:dyDescent="0.15">
      <c r="A1070" s="115" t="s">
        <v>2333</v>
      </c>
      <c r="B1070" t="s">
        <v>2322</v>
      </c>
      <c r="C1070" t="s">
        <v>2334</v>
      </c>
      <c r="D1070" s="104">
        <v>24207</v>
      </c>
      <c r="E1070" s="104">
        <v>1490205</v>
      </c>
      <c r="F1070" s="104">
        <v>623332</v>
      </c>
      <c r="G1070" s="104">
        <v>1414195</v>
      </c>
      <c r="H1070" s="104">
        <v>623332</v>
      </c>
      <c r="I1070" s="104">
        <v>76010</v>
      </c>
      <c r="J1070" s="104">
        <v>0</v>
      </c>
      <c r="K1070" s="104">
        <v>76010</v>
      </c>
      <c r="L1070" s="104">
        <v>0</v>
      </c>
      <c r="M1070" s="104">
        <v>58029</v>
      </c>
    </row>
    <row r="1071" spans="1:13" x14ac:dyDescent="0.15">
      <c r="A1071" s="115" t="s">
        <v>2335</v>
      </c>
      <c r="B1071" t="s">
        <v>2322</v>
      </c>
      <c r="C1071" t="s">
        <v>2336</v>
      </c>
      <c r="D1071" s="105">
        <v>24208</v>
      </c>
      <c r="E1071" s="105">
        <v>771486</v>
      </c>
      <c r="F1071" s="105">
        <v>283007</v>
      </c>
      <c r="G1071" s="105">
        <v>357576</v>
      </c>
      <c r="H1071" s="105">
        <v>283007</v>
      </c>
      <c r="I1071" s="105">
        <v>413910</v>
      </c>
      <c r="J1071" s="105">
        <v>0</v>
      </c>
      <c r="K1071" s="105">
        <v>413910</v>
      </c>
      <c r="L1071" s="105">
        <v>0</v>
      </c>
      <c r="M1071" s="105">
        <v>31332</v>
      </c>
    </row>
    <row r="1072" spans="1:13" x14ac:dyDescent="0.15">
      <c r="A1072" s="115" t="s">
        <v>2337</v>
      </c>
      <c r="B1072" t="s">
        <v>2322</v>
      </c>
      <c r="C1072" t="s">
        <v>2338</v>
      </c>
      <c r="D1072" s="104">
        <v>24209</v>
      </c>
      <c r="E1072" s="104">
        <v>260699</v>
      </c>
      <c r="F1072" s="104">
        <v>63796</v>
      </c>
      <c r="G1072" s="104">
        <v>5600</v>
      </c>
      <c r="H1072" s="104">
        <v>4200</v>
      </c>
      <c r="I1072" s="104">
        <v>255099</v>
      </c>
      <c r="J1072" s="104">
        <v>59596</v>
      </c>
      <c r="K1072" s="104">
        <v>255099</v>
      </c>
      <c r="L1072" s="104">
        <v>59596</v>
      </c>
      <c r="M1072" s="104">
        <v>11417</v>
      </c>
    </row>
    <row r="1073" spans="1:13" x14ac:dyDescent="0.15">
      <c r="A1073" s="115" t="s">
        <v>2339</v>
      </c>
      <c r="B1073" t="s">
        <v>2322</v>
      </c>
      <c r="C1073" t="s">
        <v>2340</v>
      </c>
      <c r="D1073" s="105">
        <v>24210</v>
      </c>
      <c r="E1073" s="105">
        <v>401255</v>
      </c>
      <c r="F1073" s="105">
        <v>153167</v>
      </c>
      <c r="G1073" s="105">
        <v>371255</v>
      </c>
      <c r="H1073" s="105">
        <v>153167</v>
      </c>
      <c r="I1073" s="105">
        <v>30000</v>
      </c>
      <c r="J1073" s="105">
        <v>0</v>
      </c>
      <c r="K1073" s="105">
        <v>30000</v>
      </c>
      <c r="L1073" s="105">
        <v>0</v>
      </c>
      <c r="M1073" s="105">
        <v>16108</v>
      </c>
    </row>
    <row r="1074" spans="1:13" x14ac:dyDescent="0.15">
      <c r="A1074" s="115" t="s">
        <v>2341</v>
      </c>
      <c r="B1074" t="s">
        <v>2322</v>
      </c>
      <c r="C1074" t="s">
        <v>2342</v>
      </c>
      <c r="D1074" s="104">
        <v>24211</v>
      </c>
      <c r="E1074" s="104">
        <v>264778</v>
      </c>
      <c r="F1074" s="104">
        <v>60443</v>
      </c>
      <c r="G1074" s="104">
        <v>222000</v>
      </c>
      <c r="H1074" s="104">
        <v>60443</v>
      </c>
      <c r="I1074" s="104">
        <v>42778</v>
      </c>
      <c r="J1074" s="104">
        <v>0</v>
      </c>
      <c r="K1074" s="104">
        <v>42778</v>
      </c>
      <c r="L1074" s="104">
        <v>0</v>
      </c>
      <c r="M1074" s="104">
        <v>11340</v>
      </c>
    </row>
    <row r="1075" spans="1:13" x14ac:dyDescent="0.15">
      <c r="A1075" s="115" t="s">
        <v>2343</v>
      </c>
      <c r="B1075" t="s">
        <v>2322</v>
      </c>
      <c r="C1075" t="s">
        <v>2344</v>
      </c>
      <c r="D1075" s="105">
        <v>24212</v>
      </c>
      <c r="E1075" s="105">
        <v>280147</v>
      </c>
      <c r="F1075" s="105">
        <v>65808</v>
      </c>
      <c r="G1075" s="105">
        <v>80864</v>
      </c>
      <c r="H1075" s="105">
        <v>65808</v>
      </c>
      <c r="I1075" s="105">
        <v>199283</v>
      </c>
      <c r="J1075" s="105">
        <v>0</v>
      </c>
      <c r="K1075" s="105">
        <v>199283</v>
      </c>
      <c r="L1075" s="105">
        <v>0</v>
      </c>
      <c r="M1075" s="105">
        <v>12097</v>
      </c>
    </row>
    <row r="1076" spans="1:13" x14ac:dyDescent="0.15">
      <c r="A1076" s="115" t="s">
        <v>2345</v>
      </c>
      <c r="B1076" t="s">
        <v>2322</v>
      </c>
      <c r="C1076" t="s">
        <v>2346</v>
      </c>
      <c r="D1076" s="104">
        <v>24214</v>
      </c>
      <c r="E1076" s="104">
        <v>382938</v>
      </c>
      <c r="F1076" s="104">
        <v>129890</v>
      </c>
      <c r="G1076" s="104">
        <v>257507</v>
      </c>
      <c r="H1076" s="104">
        <v>129890</v>
      </c>
      <c r="I1076" s="104">
        <v>125431</v>
      </c>
      <c r="J1076" s="104">
        <v>0</v>
      </c>
      <c r="K1076" s="104">
        <v>125431</v>
      </c>
      <c r="L1076" s="104">
        <v>0</v>
      </c>
      <c r="M1076" s="104">
        <v>15626</v>
      </c>
    </row>
    <row r="1077" spans="1:13" x14ac:dyDescent="0.15">
      <c r="A1077" s="115" t="s">
        <v>2347</v>
      </c>
      <c r="B1077" t="s">
        <v>2322</v>
      </c>
      <c r="C1077" t="s">
        <v>2348</v>
      </c>
      <c r="D1077" s="105">
        <v>24215</v>
      </c>
      <c r="E1077" s="105">
        <v>609634</v>
      </c>
      <c r="F1077" s="105">
        <v>170927</v>
      </c>
      <c r="G1077" s="105">
        <v>67320</v>
      </c>
      <c r="H1077" s="105">
        <v>0</v>
      </c>
      <c r="I1077" s="105">
        <v>542314</v>
      </c>
      <c r="J1077" s="105">
        <v>170927</v>
      </c>
      <c r="K1077" s="105">
        <v>542314</v>
      </c>
      <c r="L1077" s="105">
        <v>170927</v>
      </c>
      <c r="M1077" s="105">
        <v>25545</v>
      </c>
    </row>
    <row r="1078" spans="1:13" x14ac:dyDescent="0.15">
      <c r="A1078" s="115" t="s">
        <v>2349</v>
      </c>
      <c r="B1078" t="s">
        <v>2322</v>
      </c>
      <c r="C1078" t="s">
        <v>2350</v>
      </c>
      <c r="D1078" s="104">
        <v>24216</v>
      </c>
      <c r="E1078" s="104">
        <v>876065</v>
      </c>
      <c r="F1078" s="104">
        <v>293783</v>
      </c>
      <c r="G1078" s="104">
        <v>652538</v>
      </c>
      <c r="H1078" s="104">
        <v>293783</v>
      </c>
      <c r="I1078" s="104">
        <v>223527</v>
      </c>
      <c r="J1078" s="104">
        <v>0</v>
      </c>
      <c r="K1078" s="104">
        <v>223527</v>
      </c>
      <c r="L1078" s="104">
        <v>0</v>
      </c>
      <c r="M1078" s="104">
        <v>36154</v>
      </c>
    </row>
    <row r="1079" spans="1:13" x14ac:dyDescent="0.15">
      <c r="A1079" s="115" t="s">
        <v>2351</v>
      </c>
      <c r="B1079" t="s">
        <v>2322</v>
      </c>
      <c r="C1079" t="s">
        <v>2352</v>
      </c>
      <c r="D1079" s="105">
        <v>24303</v>
      </c>
      <c r="E1079" s="105">
        <v>81613</v>
      </c>
      <c r="F1079" s="105">
        <v>18016</v>
      </c>
      <c r="G1079" s="105">
        <v>0</v>
      </c>
      <c r="H1079" s="105">
        <v>0</v>
      </c>
      <c r="I1079" s="105">
        <v>81613</v>
      </c>
      <c r="J1079" s="105">
        <v>18016</v>
      </c>
      <c r="K1079" s="105">
        <v>81613</v>
      </c>
      <c r="L1079" s="105">
        <v>18016</v>
      </c>
      <c r="M1079" s="105">
        <v>3595</v>
      </c>
    </row>
    <row r="1080" spans="1:13" x14ac:dyDescent="0.15">
      <c r="A1080" s="115" t="s">
        <v>2353</v>
      </c>
      <c r="B1080" t="s">
        <v>2322</v>
      </c>
      <c r="C1080" t="s">
        <v>2354</v>
      </c>
      <c r="D1080" s="104">
        <v>24324</v>
      </c>
      <c r="E1080" s="104">
        <v>258043</v>
      </c>
      <c r="F1080" s="104">
        <v>96509</v>
      </c>
      <c r="G1080" s="104">
        <v>36152</v>
      </c>
      <c r="H1080" s="104">
        <v>31652</v>
      </c>
      <c r="I1080" s="104">
        <v>221891</v>
      </c>
      <c r="J1080" s="104">
        <v>64857</v>
      </c>
      <c r="K1080" s="104">
        <v>221891</v>
      </c>
      <c r="L1080" s="104">
        <v>64857</v>
      </c>
      <c r="M1080" s="104">
        <v>10182</v>
      </c>
    </row>
    <row r="1081" spans="1:13" x14ac:dyDescent="0.15">
      <c r="A1081" s="115" t="s">
        <v>2355</v>
      </c>
      <c r="B1081" t="s">
        <v>2322</v>
      </c>
      <c r="C1081" t="s">
        <v>2356</v>
      </c>
      <c r="D1081" s="105">
        <v>24341</v>
      </c>
      <c r="E1081" s="105">
        <v>368734</v>
      </c>
      <c r="F1081" s="105">
        <v>140430</v>
      </c>
      <c r="G1081" s="105">
        <v>60000</v>
      </c>
      <c r="H1081" s="105">
        <v>0</v>
      </c>
      <c r="I1081" s="105">
        <v>308734</v>
      </c>
      <c r="J1081" s="105">
        <v>140430</v>
      </c>
      <c r="K1081" s="105">
        <v>308734</v>
      </c>
      <c r="L1081" s="105">
        <v>140430</v>
      </c>
      <c r="M1081" s="105">
        <v>14671</v>
      </c>
    </row>
    <row r="1082" spans="1:13" x14ac:dyDescent="0.15">
      <c r="A1082" s="115" t="s">
        <v>2357</v>
      </c>
      <c r="B1082" t="s">
        <v>2322</v>
      </c>
      <c r="C1082" t="s">
        <v>884</v>
      </c>
      <c r="D1082" s="104">
        <v>24343</v>
      </c>
      <c r="E1082" s="104">
        <v>107641</v>
      </c>
      <c r="F1082" s="104">
        <v>34396</v>
      </c>
      <c r="G1082" s="104">
        <v>61499</v>
      </c>
      <c r="H1082" s="104">
        <v>34396</v>
      </c>
      <c r="I1082" s="104">
        <v>46142</v>
      </c>
      <c r="J1082" s="104">
        <v>0</v>
      </c>
      <c r="K1082" s="104">
        <v>45390</v>
      </c>
      <c r="L1082" s="104">
        <v>0</v>
      </c>
      <c r="M1082" s="104">
        <v>4446</v>
      </c>
    </row>
    <row r="1083" spans="1:13" x14ac:dyDescent="0.15">
      <c r="A1083" s="115" t="s">
        <v>2358</v>
      </c>
      <c r="B1083" t="s">
        <v>2322</v>
      </c>
      <c r="C1083" t="s">
        <v>2359</v>
      </c>
      <c r="D1083" s="105">
        <v>24344</v>
      </c>
      <c r="E1083" s="105">
        <v>82509</v>
      </c>
      <c r="F1083" s="105">
        <v>35544</v>
      </c>
      <c r="G1083" s="105">
        <v>7825</v>
      </c>
      <c r="H1083" s="105">
        <v>2372</v>
      </c>
      <c r="I1083" s="105">
        <v>74684</v>
      </c>
      <c r="J1083" s="105">
        <v>33172</v>
      </c>
      <c r="K1083" s="105">
        <v>74684</v>
      </c>
      <c r="L1083" s="105">
        <v>33172</v>
      </c>
      <c r="M1083" s="105">
        <v>3176</v>
      </c>
    </row>
    <row r="1084" spans="1:13" x14ac:dyDescent="0.15">
      <c r="A1084" s="115" t="s">
        <v>2360</v>
      </c>
      <c r="B1084" t="s">
        <v>2322</v>
      </c>
      <c r="C1084" t="s">
        <v>2361</v>
      </c>
      <c r="D1084" s="104">
        <v>24441</v>
      </c>
      <c r="E1084" s="104">
        <v>191436</v>
      </c>
      <c r="F1084" s="104">
        <v>48634</v>
      </c>
      <c r="G1084" s="104">
        <v>0</v>
      </c>
      <c r="H1084" s="104">
        <v>0</v>
      </c>
      <c r="I1084" s="104">
        <v>191436</v>
      </c>
      <c r="J1084" s="104">
        <v>48634</v>
      </c>
      <c r="K1084" s="104">
        <v>191436</v>
      </c>
      <c r="L1084" s="104">
        <v>48634</v>
      </c>
      <c r="M1084" s="104">
        <v>8171</v>
      </c>
    </row>
    <row r="1085" spans="1:13" x14ac:dyDescent="0.15">
      <c r="A1085" s="115" t="s">
        <v>2362</v>
      </c>
      <c r="B1085" t="s">
        <v>2322</v>
      </c>
      <c r="C1085" t="s">
        <v>1243</v>
      </c>
      <c r="D1085" s="105">
        <v>24442</v>
      </c>
      <c r="E1085" s="105">
        <v>266702</v>
      </c>
      <c r="F1085" s="105">
        <v>86475</v>
      </c>
      <c r="G1085" s="105">
        <v>266702</v>
      </c>
      <c r="H1085" s="105">
        <v>86475</v>
      </c>
      <c r="I1085" s="105">
        <v>0</v>
      </c>
      <c r="J1085" s="105">
        <v>0</v>
      </c>
      <c r="K1085" s="105">
        <v>0</v>
      </c>
      <c r="L1085" s="105">
        <v>0</v>
      </c>
      <c r="M1085" s="105">
        <v>10954</v>
      </c>
    </row>
    <row r="1086" spans="1:13" x14ac:dyDescent="0.15">
      <c r="A1086" s="115" t="s">
        <v>2363</v>
      </c>
      <c r="B1086" t="s">
        <v>2322</v>
      </c>
      <c r="C1086" t="s">
        <v>2364</v>
      </c>
      <c r="D1086" s="104">
        <v>24443</v>
      </c>
      <c r="E1086" s="104">
        <v>168894</v>
      </c>
      <c r="F1086" s="104">
        <v>34562</v>
      </c>
      <c r="G1086" s="104">
        <v>168894</v>
      </c>
      <c r="H1086" s="104">
        <v>34562</v>
      </c>
      <c r="I1086" s="104">
        <v>0</v>
      </c>
      <c r="J1086" s="104">
        <v>0</v>
      </c>
      <c r="K1086" s="104">
        <v>0</v>
      </c>
      <c r="L1086" s="104">
        <v>0</v>
      </c>
      <c r="M1086" s="104">
        <v>7470</v>
      </c>
    </row>
    <row r="1087" spans="1:13" x14ac:dyDescent="0.15">
      <c r="A1087" s="115" t="s">
        <v>2365</v>
      </c>
      <c r="B1087" t="s">
        <v>2322</v>
      </c>
      <c r="C1087" t="s">
        <v>2366</v>
      </c>
      <c r="D1087" s="105">
        <v>24461</v>
      </c>
      <c r="E1087" s="105">
        <v>183280</v>
      </c>
      <c r="F1087" s="105">
        <v>54187</v>
      </c>
      <c r="G1087" s="105">
        <v>183280</v>
      </c>
      <c r="H1087" s="105">
        <v>54187</v>
      </c>
      <c r="I1087" s="105">
        <v>0</v>
      </c>
      <c r="J1087" s="105">
        <v>0</v>
      </c>
      <c r="K1087" s="105">
        <v>0</v>
      </c>
      <c r="L1087" s="105">
        <v>0</v>
      </c>
      <c r="M1087" s="105">
        <v>7679</v>
      </c>
    </row>
    <row r="1088" spans="1:13" x14ac:dyDescent="0.15">
      <c r="A1088" s="115" t="s">
        <v>2367</v>
      </c>
      <c r="B1088" t="s">
        <v>2322</v>
      </c>
      <c r="C1088" t="s">
        <v>2368</v>
      </c>
      <c r="D1088" s="104">
        <v>24470</v>
      </c>
      <c r="E1088" s="104">
        <v>129982</v>
      </c>
      <c r="F1088" s="104">
        <v>30287</v>
      </c>
      <c r="G1088" s="104">
        <v>117882</v>
      </c>
      <c r="H1088" s="104">
        <v>30287</v>
      </c>
      <c r="I1088" s="104">
        <v>12100</v>
      </c>
      <c r="J1088" s="104">
        <v>0</v>
      </c>
      <c r="K1088" s="104">
        <v>12100</v>
      </c>
      <c r="L1088" s="104">
        <v>0</v>
      </c>
      <c r="M1088" s="104">
        <v>5627</v>
      </c>
    </row>
    <row r="1089" spans="1:13" x14ac:dyDescent="0.15">
      <c r="A1089" s="115" t="s">
        <v>2369</v>
      </c>
      <c r="B1089" t="s">
        <v>2322</v>
      </c>
      <c r="C1089" t="s">
        <v>2370</v>
      </c>
      <c r="D1089" s="105">
        <v>24471</v>
      </c>
      <c r="E1089" s="105">
        <v>160902</v>
      </c>
      <c r="F1089" s="105">
        <v>31265</v>
      </c>
      <c r="G1089" s="105">
        <v>140000</v>
      </c>
      <c r="H1089" s="105">
        <v>31265</v>
      </c>
      <c r="I1089" s="105">
        <v>20902</v>
      </c>
      <c r="J1089" s="105">
        <v>0</v>
      </c>
      <c r="K1089" s="105">
        <v>20902</v>
      </c>
      <c r="L1089" s="105">
        <v>0</v>
      </c>
      <c r="M1089" s="105">
        <v>7171</v>
      </c>
    </row>
    <row r="1090" spans="1:13" x14ac:dyDescent="0.15">
      <c r="A1090" s="115" t="s">
        <v>2371</v>
      </c>
      <c r="B1090" t="s">
        <v>2322</v>
      </c>
      <c r="C1090" t="s">
        <v>2372</v>
      </c>
      <c r="D1090" s="104">
        <v>24472</v>
      </c>
      <c r="E1090" s="104">
        <v>215264</v>
      </c>
      <c r="F1090" s="104">
        <v>45061</v>
      </c>
      <c r="G1090" s="104">
        <v>184090</v>
      </c>
      <c r="H1090" s="104">
        <v>45061</v>
      </c>
      <c r="I1090" s="104">
        <v>31174</v>
      </c>
      <c r="J1090" s="104">
        <v>0</v>
      </c>
      <c r="K1090" s="104">
        <v>31174</v>
      </c>
      <c r="L1090" s="104">
        <v>0</v>
      </c>
      <c r="M1090" s="104">
        <v>9144</v>
      </c>
    </row>
    <row r="1091" spans="1:13" x14ac:dyDescent="0.15">
      <c r="A1091" s="115" t="s">
        <v>2373</v>
      </c>
      <c r="B1091" t="s">
        <v>2322</v>
      </c>
      <c r="C1091" t="s">
        <v>2374</v>
      </c>
      <c r="D1091" s="105">
        <v>24543</v>
      </c>
      <c r="E1091" s="105">
        <v>248518</v>
      </c>
      <c r="F1091" s="105">
        <v>56237</v>
      </c>
      <c r="G1091" s="105">
        <v>214257</v>
      </c>
      <c r="H1091" s="105">
        <v>56237</v>
      </c>
      <c r="I1091" s="105">
        <v>34261</v>
      </c>
      <c r="J1091" s="105">
        <v>0</v>
      </c>
      <c r="K1091" s="105">
        <v>34261</v>
      </c>
      <c r="L1091" s="105">
        <v>0</v>
      </c>
      <c r="M1091" s="105">
        <v>10810</v>
      </c>
    </row>
    <row r="1092" spans="1:13" x14ac:dyDescent="0.15">
      <c r="A1092" s="115" t="s">
        <v>2375</v>
      </c>
      <c r="B1092" t="s">
        <v>2322</v>
      </c>
      <c r="C1092" t="s">
        <v>2376</v>
      </c>
      <c r="D1092" s="104">
        <v>24561</v>
      </c>
      <c r="E1092" s="104">
        <v>160264</v>
      </c>
      <c r="F1092" s="104">
        <v>31860</v>
      </c>
      <c r="G1092" s="104">
        <v>126664</v>
      </c>
      <c r="H1092" s="104">
        <v>31860</v>
      </c>
      <c r="I1092" s="104">
        <v>33600</v>
      </c>
      <c r="J1092" s="104">
        <v>0</v>
      </c>
      <c r="K1092" s="104">
        <v>33600</v>
      </c>
      <c r="L1092" s="104">
        <v>0</v>
      </c>
      <c r="M1092" s="104">
        <v>6844</v>
      </c>
    </row>
    <row r="1093" spans="1:13" x14ac:dyDescent="0.15">
      <c r="A1093" s="115" t="s">
        <v>2377</v>
      </c>
      <c r="B1093" t="s">
        <v>2322</v>
      </c>
      <c r="C1093" t="s">
        <v>2378</v>
      </c>
      <c r="D1093" s="105">
        <v>24562</v>
      </c>
      <c r="E1093" s="105">
        <v>164383</v>
      </c>
      <c r="F1093" s="105">
        <v>41107</v>
      </c>
      <c r="G1093" s="105">
        <v>164383</v>
      </c>
      <c r="H1093" s="105">
        <v>41107</v>
      </c>
      <c r="I1093" s="105">
        <v>0</v>
      </c>
      <c r="J1093" s="105">
        <v>0</v>
      </c>
      <c r="K1093" s="105">
        <v>0</v>
      </c>
      <c r="L1093" s="105">
        <v>0</v>
      </c>
      <c r="M1093" s="105">
        <v>7196</v>
      </c>
    </row>
    <row r="1094" spans="1:13" x14ac:dyDescent="0.15">
      <c r="A1094" s="115" t="s">
        <v>2379</v>
      </c>
      <c r="B1094" t="s">
        <v>2380</v>
      </c>
      <c r="C1094">
        <v>0</v>
      </c>
      <c r="D1094" s="104">
        <v>25000</v>
      </c>
      <c r="E1094" s="104">
        <v>10431276</v>
      </c>
      <c r="F1094" s="104">
        <v>0</v>
      </c>
      <c r="G1094" s="104">
        <v>1491999</v>
      </c>
      <c r="H1094" s="104">
        <v>0</v>
      </c>
      <c r="I1094" s="104">
        <v>8939277</v>
      </c>
      <c r="J1094" s="104">
        <v>0</v>
      </c>
      <c r="K1094" s="104">
        <v>8068954</v>
      </c>
      <c r="L1094" s="104">
        <v>0</v>
      </c>
      <c r="M1094" s="104">
        <v>662509</v>
      </c>
    </row>
    <row r="1095" spans="1:13" x14ac:dyDescent="0.15">
      <c r="A1095" s="115" t="s">
        <v>2381</v>
      </c>
      <c r="B1095" t="s">
        <v>2380</v>
      </c>
      <c r="C1095" t="s">
        <v>2382</v>
      </c>
      <c r="D1095" s="105">
        <v>25201</v>
      </c>
      <c r="E1095" s="105">
        <v>2736690</v>
      </c>
      <c r="F1095" s="105">
        <v>1127106</v>
      </c>
      <c r="G1095" s="105">
        <v>2367877</v>
      </c>
      <c r="H1095" s="105">
        <v>1127106</v>
      </c>
      <c r="I1095" s="105">
        <v>368813</v>
      </c>
      <c r="J1095" s="105">
        <v>0</v>
      </c>
      <c r="K1095" s="105">
        <v>368813</v>
      </c>
      <c r="L1095" s="105">
        <v>0</v>
      </c>
      <c r="M1095" s="105">
        <v>110481</v>
      </c>
    </row>
    <row r="1096" spans="1:13" x14ac:dyDescent="0.15">
      <c r="A1096" s="115" t="s">
        <v>2383</v>
      </c>
      <c r="B1096" t="s">
        <v>2380</v>
      </c>
      <c r="C1096" t="s">
        <v>2384</v>
      </c>
      <c r="D1096" s="104">
        <v>25202</v>
      </c>
      <c r="E1096" s="104">
        <v>899589</v>
      </c>
      <c r="F1096" s="104">
        <v>343162</v>
      </c>
      <c r="G1096" s="104">
        <v>899589</v>
      </c>
      <c r="H1096" s="104">
        <v>343162</v>
      </c>
      <c r="I1096" s="104">
        <v>0</v>
      </c>
      <c r="J1096" s="104">
        <v>0</v>
      </c>
      <c r="K1096" s="104">
        <v>0</v>
      </c>
      <c r="L1096" s="104">
        <v>0</v>
      </c>
      <c r="M1096" s="104">
        <v>36831</v>
      </c>
    </row>
    <row r="1097" spans="1:13" x14ac:dyDescent="0.15">
      <c r="A1097" s="115" t="s">
        <v>2385</v>
      </c>
      <c r="B1097" t="s">
        <v>2380</v>
      </c>
      <c r="C1097" t="s">
        <v>2386</v>
      </c>
      <c r="D1097" s="105">
        <v>25203</v>
      </c>
      <c r="E1097" s="105">
        <v>1186631</v>
      </c>
      <c r="F1097" s="105">
        <v>373633</v>
      </c>
      <c r="G1097" s="105">
        <v>543263</v>
      </c>
      <c r="H1097" s="105">
        <v>373633</v>
      </c>
      <c r="I1097" s="105">
        <v>643368</v>
      </c>
      <c r="J1097" s="105">
        <v>0</v>
      </c>
      <c r="K1097" s="105">
        <v>643368</v>
      </c>
      <c r="L1097" s="105">
        <v>0</v>
      </c>
      <c r="M1097" s="105">
        <v>50461</v>
      </c>
    </row>
    <row r="1098" spans="1:13" x14ac:dyDescent="0.15">
      <c r="A1098" s="115" t="s">
        <v>2387</v>
      </c>
      <c r="B1098" t="s">
        <v>2380</v>
      </c>
      <c r="C1098" t="s">
        <v>2388</v>
      </c>
      <c r="D1098" s="104">
        <v>25204</v>
      </c>
      <c r="E1098" s="104">
        <v>784174</v>
      </c>
      <c r="F1098" s="104">
        <v>274204</v>
      </c>
      <c r="G1098" s="104">
        <v>616718</v>
      </c>
      <c r="H1098" s="104">
        <v>274204</v>
      </c>
      <c r="I1098" s="104">
        <v>167456</v>
      </c>
      <c r="J1098" s="104">
        <v>0</v>
      </c>
      <c r="K1098" s="104">
        <v>110401</v>
      </c>
      <c r="L1098" s="104">
        <v>0</v>
      </c>
      <c r="M1098" s="104">
        <v>32847</v>
      </c>
    </row>
    <row r="1099" spans="1:13" x14ac:dyDescent="0.15">
      <c r="A1099" s="115" t="s">
        <v>2389</v>
      </c>
      <c r="B1099" t="s">
        <v>2380</v>
      </c>
      <c r="C1099" t="s">
        <v>2390</v>
      </c>
      <c r="D1099" s="105">
        <v>25206</v>
      </c>
      <c r="E1099" s="105">
        <v>1024562</v>
      </c>
      <c r="F1099" s="105">
        <v>432996</v>
      </c>
      <c r="G1099" s="105">
        <v>1024562</v>
      </c>
      <c r="H1099" s="105">
        <v>432996</v>
      </c>
      <c r="I1099" s="105">
        <v>0</v>
      </c>
      <c r="J1099" s="105">
        <v>0</v>
      </c>
      <c r="K1099" s="105">
        <v>0</v>
      </c>
      <c r="L1099" s="105">
        <v>0</v>
      </c>
      <c r="M1099" s="105">
        <v>41054</v>
      </c>
    </row>
    <row r="1100" spans="1:13" x14ac:dyDescent="0.15">
      <c r="A1100" s="115" t="s">
        <v>2391</v>
      </c>
      <c r="B1100" t="s">
        <v>2380</v>
      </c>
      <c r="C1100" t="s">
        <v>2392</v>
      </c>
      <c r="D1100" s="104">
        <v>25207</v>
      </c>
      <c r="E1100" s="104">
        <v>689389</v>
      </c>
      <c r="F1100" s="104">
        <v>272109</v>
      </c>
      <c r="G1100" s="104">
        <v>557300</v>
      </c>
      <c r="H1100" s="104">
        <v>272109</v>
      </c>
      <c r="I1100" s="104">
        <v>132089</v>
      </c>
      <c r="J1100" s="104">
        <v>0</v>
      </c>
      <c r="K1100" s="104">
        <v>113884</v>
      </c>
      <c r="L1100" s="104">
        <v>0</v>
      </c>
      <c r="M1100" s="104">
        <v>27694</v>
      </c>
    </row>
    <row r="1101" spans="1:13" x14ac:dyDescent="0.15">
      <c r="A1101" s="115" t="s">
        <v>2393</v>
      </c>
      <c r="B1101" t="s">
        <v>2380</v>
      </c>
      <c r="C1101" t="s">
        <v>2394</v>
      </c>
      <c r="D1101" s="105">
        <v>25208</v>
      </c>
      <c r="E1101" s="105">
        <v>468612</v>
      </c>
      <c r="F1101" s="105">
        <v>194808</v>
      </c>
      <c r="G1101" s="105">
        <v>391192</v>
      </c>
      <c r="H1101" s="105">
        <v>194808</v>
      </c>
      <c r="I1101" s="105">
        <v>77420</v>
      </c>
      <c r="J1101" s="105">
        <v>0</v>
      </c>
      <c r="K1101" s="105">
        <v>61149</v>
      </c>
      <c r="L1101" s="105">
        <v>0</v>
      </c>
      <c r="M1101" s="105">
        <v>18905</v>
      </c>
    </row>
    <row r="1102" spans="1:13" x14ac:dyDescent="0.15">
      <c r="A1102" s="115" t="s">
        <v>2395</v>
      </c>
      <c r="B1102" t="s">
        <v>2380</v>
      </c>
      <c r="C1102" t="s">
        <v>2396</v>
      </c>
      <c r="D1102" s="104">
        <v>25209</v>
      </c>
      <c r="E1102" s="104">
        <v>822404</v>
      </c>
      <c r="F1102" s="104">
        <v>279649</v>
      </c>
      <c r="G1102" s="104">
        <v>617404</v>
      </c>
      <c r="H1102" s="104">
        <v>279649</v>
      </c>
      <c r="I1102" s="104">
        <v>205000</v>
      </c>
      <c r="J1102" s="104">
        <v>0</v>
      </c>
      <c r="K1102" s="104">
        <v>205000</v>
      </c>
      <c r="L1102" s="104">
        <v>0</v>
      </c>
      <c r="M1102" s="104">
        <v>34638</v>
      </c>
    </row>
    <row r="1103" spans="1:13" x14ac:dyDescent="0.15">
      <c r="A1103" s="115" t="s">
        <v>2397</v>
      </c>
      <c r="B1103" t="s">
        <v>2380</v>
      </c>
      <c r="C1103" t="s">
        <v>2398</v>
      </c>
      <c r="D1103" s="105">
        <v>25210</v>
      </c>
      <c r="E1103" s="105">
        <v>404898</v>
      </c>
      <c r="F1103" s="105">
        <v>150769</v>
      </c>
      <c r="G1103" s="105">
        <v>381250</v>
      </c>
      <c r="H1103" s="105">
        <v>150769</v>
      </c>
      <c r="I1103" s="105">
        <v>23648</v>
      </c>
      <c r="J1103" s="105">
        <v>0</v>
      </c>
      <c r="K1103" s="105">
        <v>13622</v>
      </c>
      <c r="L1103" s="105">
        <v>0</v>
      </c>
      <c r="M1103" s="105">
        <v>16614</v>
      </c>
    </row>
    <row r="1104" spans="1:13" x14ac:dyDescent="0.15">
      <c r="A1104" s="115" t="s">
        <v>2399</v>
      </c>
      <c r="B1104" t="s">
        <v>2380</v>
      </c>
      <c r="C1104" t="s">
        <v>2400</v>
      </c>
      <c r="D1104" s="104">
        <v>25211</v>
      </c>
      <c r="E1104" s="104">
        <v>454550</v>
      </c>
      <c r="F1104" s="104">
        <v>167553</v>
      </c>
      <c r="G1104" s="104">
        <v>414878</v>
      </c>
      <c r="H1104" s="104">
        <v>167553</v>
      </c>
      <c r="I1104" s="104">
        <v>39672</v>
      </c>
      <c r="J1104" s="104">
        <v>0</v>
      </c>
      <c r="K1104" s="104">
        <v>39672</v>
      </c>
      <c r="L1104" s="104">
        <v>0</v>
      </c>
      <c r="M1104" s="104">
        <v>18706</v>
      </c>
    </row>
    <row r="1105" spans="1:13" x14ac:dyDescent="0.15">
      <c r="A1105" s="115" t="s">
        <v>2401</v>
      </c>
      <c r="B1105" t="s">
        <v>2380</v>
      </c>
      <c r="C1105" t="s">
        <v>2402</v>
      </c>
      <c r="D1105" s="105">
        <v>25212</v>
      </c>
      <c r="E1105" s="105">
        <v>595464</v>
      </c>
      <c r="F1105" s="105">
        <v>164643</v>
      </c>
      <c r="G1105" s="105">
        <v>595464</v>
      </c>
      <c r="H1105" s="105">
        <v>164643</v>
      </c>
      <c r="I1105" s="105">
        <v>0</v>
      </c>
      <c r="J1105" s="105">
        <v>0</v>
      </c>
      <c r="K1105" s="105">
        <v>0</v>
      </c>
      <c r="L1105" s="105">
        <v>0</v>
      </c>
      <c r="M1105" s="105">
        <v>26030</v>
      </c>
    </row>
    <row r="1106" spans="1:13" x14ac:dyDescent="0.15">
      <c r="A1106" s="115" t="s">
        <v>2403</v>
      </c>
      <c r="B1106" t="s">
        <v>2380</v>
      </c>
      <c r="C1106" t="s">
        <v>2404</v>
      </c>
      <c r="D1106" s="104">
        <v>25213</v>
      </c>
      <c r="E1106" s="104">
        <v>1088174</v>
      </c>
      <c r="F1106" s="104">
        <v>360679</v>
      </c>
      <c r="G1106" s="104">
        <v>986798</v>
      </c>
      <c r="H1106" s="104">
        <v>360679</v>
      </c>
      <c r="I1106" s="104">
        <v>101376</v>
      </c>
      <c r="J1106" s="104">
        <v>0</v>
      </c>
      <c r="K1106" s="104">
        <v>60832</v>
      </c>
      <c r="L1106" s="104">
        <v>0</v>
      </c>
      <c r="M1106" s="104">
        <v>45308</v>
      </c>
    </row>
    <row r="1107" spans="1:13" x14ac:dyDescent="0.15">
      <c r="A1107" s="115" t="s">
        <v>2405</v>
      </c>
      <c r="B1107" t="s">
        <v>2380</v>
      </c>
      <c r="C1107" t="s">
        <v>2406</v>
      </c>
      <c r="D1107" s="105">
        <v>25214</v>
      </c>
      <c r="E1107" s="105">
        <v>388557</v>
      </c>
      <c r="F1107" s="105">
        <v>118415</v>
      </c>
      <c r="G1107" s="105">
        <v>358000</v>
      </c>
      <c r="H1107" s="105">
        <v>118415</v>
      </c>
      <c r="I1107" s="105">
        <v>30557</v>
      </c>
      <c r="J1107" s="105">
        <v>0</v>
      </c>
      <c r="K1107" s="105">
        <v>30557</v>
      </c>
      <c r="L1107" s="105">
        <v>0</v>
      </c>
      <c r="M1107" s="105">
        <v>16463</v>
      </c>
    </row>
    <row r="1108" spans="1:13" x14ac:dyDescent="0.15">
      <c r="A1108" s="115" t="s">
        <v>2407</v>
      </c>
      <c r="B1108" t="s">
        <v>2380</v>
      </c>
      <c r="C1108" t="s">
        <v>2408</v>
      </c>
      <c r="D1108" s="104">
        <v>25383</v>
      </c>
      <c r="E1108" s="104">
        <v>208714</v>
      </c>
      <c r="F1108" s="104">
        <v>65788</v>
      </c>
      <c r="G1108" s="104">
        <v>200224</v>
      </c>
      <c r="H1108" s="104">
        <v>65788</v>
      </c>
      <c r="I1108" s="104">
        <v>8490</v>
      </c>
      <c r="J1108" s="104">
        <v>0</v>
      </c>
      <c r="K1108" s="104">
        <v>8490</v>
      </c>
      <c r="L1108" s="104">
        <v>0</v>
      </c>
      <c r="M1108" s="104">
        <v>8755</v>
      </c>
    </row>
    <row r="1109" spans="1:13" x14ac:dyDescent="0.15">
      <c r="A1109" s="115" t="s">
        <v>2409</v>
      </c>
      <c r="B1109" t="s">
        <v>2380</v>
      </c>
      <c r="C1109" t="s">
        <v>2410</v>
      </c>
      <c r="D1109" s="105">
        <v>25384</v>
      </c>
      <c r="E1109" s="105">
        <v>89038</v>
      </c>
      <c r="F1109" s="105">
        <v>30310</v>
      </c>
      <c r="G1109" s="105">
        <v>89038</v>
      </c>
      <c r="H1109" s="105">
        <v>30310</v>
      </c>
      <c r="I1109" s="105">
        <v>0</v>
      </c>
      <c r="J1109" s="105">
        <v>0</v>
      </c>
      <c r="K1109" s="105">
        <v>0</v>
      </c>
      <c r="L1109" s="105">
        <v>0</v>
      </c>
      <c r="M1109" s="105">
        <v>3753</v>
      </c>
    </row>
    <row r="1110" spans="1:13" x14ac:dyDescent="0.15">
      <c r="A1110" s="115" t="s">
        <v>2411</v>
      </c>
      <c r="B1110" t="s">
        <v>2380</v>
      </c>
      <c r="C1110" t="s">
        <v>2412</v>
      </c>
      <c r="D1110" s="104">
        <v>25425</v>
      </c>
      <c r="E1110" s="104">
        <v>207974</v>
      </c>
      <c r="F1110" s="104">
        <v>69715</v>
      </c>
      <c r="G1110" s="104">
        <v>0</v>
      </c>
      <c r="H1110" s="104">
        <v>0</v>
      </c>
      <c r="I1110" s="104">
        <v>207974</v>
      </c>
      <c r="J1110" s="104">
        <v>69715</v>
      </c>
      <c r="K1110" s="104">
        <v>207974</v>
      </c>
      <c r="L1110" s="104">
        <v>69715</v>
      </c>
      <c r="M1110" s="104">
        <v>8777</v>
      </c>
    </row>
    <row r="1111" spans="1:13" x14ac:dyDescent="0.15">
      <c r="A1111" s="115" t="s">
        <v>2413</v>
      </c>
      <c r="B1111" t="s">
        <v>2380</v>
      </c>
      <c r="C1111" t="s">
        <v>2414</v>
      </c>
      <c r="D1111" s="105">
        <v>25441</v>
      </c>
      <c r="E1111" s="105">
        <v>96201</v>
      </c>
      <c r="F1111" s="105">
        <v>24851</v>
      </c>
      <c r="G1111" s="105">
        <v>0</v>
      </c>
      <c r="H1111" s="105">
        <v>0</v>
      </c>
      <c r="I1111" s="105">
        <v>96201</v>
      </c>
      <c r="J1111" s="105">
        <v>24851</v>
      </c>
      <c r="K1111" s="105">
        <v>96201</v>
      </c>
      <c r="L1111" s="105">
        <v>24851</v>
      </c>
      <c r="M1111" s="105">
        <v>4266</v>
      </c>
    </row>
    <row r="1112" spans="1:13" x14ac:dyDescent="0.15">
      <c r="A1112" s="115" t="s">
        <v>2415</v>
      </c>
      <c r="B1112" t="s">
        <v>2380</v>
      </c>
      <c r="C1112" t="s">
        <v>2416</v>
      </c>
      <c r="D1112" s="104">
        <v>25442</v>
      </c>
      <c r="E1112" s="104">
        <v>99070</v>
      </c>
      <c r="F1112" s="104">
        <v>21713</v>
      </c>
      <c r="G1112" s="104">
        <v>99070</v>
      </c>
      <c r="H1112" s="104">
        <v>21713</v>
      </c>
      <c r="I1112" s="104">
        <v>0</v>
      </c>
      <c r="J1112" s="104">
        <v>0</v>
      </c>
      <c r="K1112" s="104">
        <v>0</v>
      </c>
      <c r="L1112" s="104">
        <v>0</v>
      </c>
      <c r="M1112" s="104">
        <v>4494</v>
      </c>
    </row>
    <row r="1113" spans="1:13" x14ac:dyDescent="0.15">
      <c r="A1113" s="115" t="s">
        <v>2417</v>
      </c>
      <c r="B1113" t="s">
        <v>2380</v>
      </c>
      <c r="C1113" t="s">
        <v>2418</v>
      </c>
      <c r="D1113" s="105">
        <v>25443</v>
      </c>
      <c r="E1113" s="105">
        <v>102495</v>
      </c>
      <c r="F1113" s="105">
        <v>22529</v>
      </c>
      <c r="G1113" s="105">
        <v>102495</v>
      </c>
      <c r="H1113" s="105">
        <v>22529</v>
      </c>
      <c r="I1113" s="105">
        <v>0</v>
      </c>
      <c r="J1113" s="105">
        <v>0</v>
      </c>
      <c r="K1113" s="105">
        <v>0</v>
      </c>
      <c r="L1113" s="105">
        <v>0</v>
      </c>
      <c r="M1113" s="105">
        <v>4529</v>
      </c>
    </row>
    <row r="1114" spans="1:13" x14ac:dyDescent="0.15">
      <c r="A1114" s="115" t="s">
        <v>2419</v>
      </c>
      <c r="B1114" t="s">
        <v>2420</v>
      </c>
      <c r="C1114">
        <v>0</v>
      </c>
      <c r="D1114" s="104">
        <v>26000</v>
      </c>
      <c r="E1114" s="104">
        <v>17028117</v>
      </c>
      <c r="F1114" s="104">
        <v>0</v>
      </c>
      <c r="G1114" s="104">
        <v>10893000</v>
      </c>
      <c r="H1114" s="104">
        <v>0</v>
      </c>
      <c r="I1114" s="104">
        <v>6135117</v>
      </c>
      <c r="J1114" s="104">
        <v>0</v>
      </c>
      <c r="K1114" s="104">
        <v>1602500</v>
      </c>
      <c r="L1114" s="104">
        <v>0</v>
      </c>
      <c r="M1114" s="104">
        <v>1094443</v>
      </c>
    </row>
    <row r="1115" spans="1:13" x14ac:dyDescent="0.15">
      <c r="A1115" s="115" t="s">
        <v>2421</v>
      </c>
      <c r="B1115" t="s">
        <v>2420</v>
      </c>
      <c r="C1115" t="s">
        <v>2422</v>
      </c>
      <c r="D1115" s="105">
        <v>26100</v>
      </c>
      <c r="E1115" s="105">
        <v>10441648</v>
      </c>
      <c r="F1115" s="105">
        <v>4058289</v>
      </c>
      <c r="G1115" s="105">
        <v>6141648</v>
      </c>
      <c r="H1115" s="105">
        <v>4058289</v>
      </c>
      <c r="I1115" s="105">
        <v>4300000</v>
      </c>
      <c r="J1115" s="105">
        <v>0</v>
      </c>
      <c r="K1115" s="105">
        <v>1597648</v>
      </c>
      <c r="L1115" s="105">
        <v>0</v>
      </c>
      <c r="M1115" s="105">
        <v>426784</v>
      </c>
    </row>
    <row r="1116" spans="1:13" x14ac:dyDescent="0.15">
      <c r="A1116" s="115" t="s">
        <v>2423</v>
      </c>
      <c r="B1116" t="s">
        <v>2420</v>
      </c>
      <c r="C1116" t="s">
        <v>2424</v>
      </c>
      <c r="D1116" s="104">
        <v>26201</v>
      </c>
      <c r="E1116" s="104">
        <v>889863</v>
      </c>
      <c r="F1116" s="104">
        <v>284018</v>
      </c>
      <c r="G1116" s="104">
        <v>680666</v>
      </c>
      <c r="H1116" s="104">
        <v>284018</v>
      </c>
      <c r="I1116" s="104">
        <v>209197</v>
      </c>
      <c r="J1116" s="104">
        <v>0</v>
      </c>
      <c r="K1116" s="104">
        <v>209197</v>
      </c>
      <c r="L1116" s="104">
        <v>0</v>
      </c>
      <c r="M1116" s="104">
        <v>37726</v>
      </c>
    </row>
    <row r="1117" spans="1:13" x14ac:dyDescent="0.15">
      <c r="A1117" s="115" t="s">
        <v>2425</v>
      </c>
      <c r="B1117" t="s">
        <v>2420</v>
      </c>
      <c r="C1117" t="s">
        <v>2426</v>
      </c>
      <c r="D1117" s="105">
        <v>26202</v>
      </c>
      <c r="E1117" s="105">
        <v>858619</v>
      </c>
      <c r="F1117" s="105">
        <v>295939</v>
      </c>
      <c r="G1117" s="105">
        <v>667954</v>
      </c>
      <c r="H1117" s="105">
        <v>295939</v>
      </c>
      <c r="I1117" s="105">
        <v>190665</v>
      </c>
      <c r="J1117" s="105">
        <v>0</v>
      </c>
      <c r="K1117" s="105">
        <v>190665</v>
      </c>
      <c r="L1117" s="105">
        <v>0</v>
      </c>
      <c r="M1117" s="105">
        <v>35519</v>
      </c>
    </row>
    <row r="1118" spans="1:13" x14ac:dyDescent="0.15">
      <c r="A1118" s="115" t="s">
        <v>2427</v>
      </c>
      <c r="B1118" t="s">
        <v>2420</v>
      </c>
      <c r="C1118" t="s">
        <v>2428</v>
      </c>
      <c r="D1118" s="104">
        <v>26203</v>
      </c>
      <c r="E1118" s="104">
        <v>401710</v>
      </c>
      <c r="F1118" s="104">
        <v>121582</v>
      </c>
      <c r="G1118" s="104">
        <v>279495</v>
      </c>
      <c r="H1118" s="104">
        <v>121582</v>
      </c>
      <c r="I1118" s="104">
        <v>122215</v>
      </c>
      <c r="J1118" s="104">
        <v>0</v>
      </c>
      <c r="K1118" s="104">
        <v>68374</v>
      </c>
      <c r="L1118" s="104">
        <v>0</v>
      </c>
      <c r="M1118" s="104">
        <v>17235</v>
      </c>
    </row>
    <row r="1119" spans="1:13" x14ac:dyDescent="0.15">
      <c r="A1119" s="115" t="s">
        <v>2429</v>
      </c>
      <c r="B1119" t="s">
        <v>2420</v>
      </c>
      <c r="C1119" t="s">
        <v>2430</v>
      </c>
      <c r="D1119" s="105">
        <v>26204</v>
      </c>
      <c r="E1119" s="105">
        <v>1607491</v>
      </c>
      <c r="F1119" s="105">
        <v>650020</v>
      </c>
      <c r="G1119" s="105">
        <v>921400</v>
      </c>
      <c r="H1119" s="105">
        <v>497200</v>
      </c>
      <c r="I1119" s="105">
        <v>686091</v>
      </c>
      <c r="J1119" s="105">
        <v>152820</v>
      </c>
      <c r="K1119" s="105">
        <v>686091</v>
      </c>
      <c r="L1119" s="105">
        <v>106400</v>
      </c>
      <c r="M1119" s="105">
        <v>64524</v>
      </c>
    </row>
    <row r="1120" spans="1:13" x14ac:dyDescent="0.15">
      <c r="A1120" s="115" t="s">
        <v>2431</v>
      </c>
      <c r="B1120" t="s">
        <v>2420</v>
      </c>
      <c r="C1120" t="s">
        <v>2432</v>
      </c>
      <c r="D1120" s="104">
        <v>26205</v>
      </c>
      <c r="E1120" s="104">
        <v>271601</v>
      </c>
      <c r="F1120" s="104">
        <v>66076</v>
      </c>
      <c r="G1120" s="104">
        <v>171000</v>
      </c>
      <c r="H1120" s="104">
        <v>66076</v>
      </c>
      <c r="I1120" s="104">
        <v>100601</v>
      </c>
      <c r="J1120" s="104">
        <v>0</v>
      </c>
      <c r="K1120" s="104">
        <v>74894</v>
      </c>
      <c r="L1120" s="104">
        <v>0</v>
      </c>
      <c r="M1120" s="104">
        <v>11859</v>
      </c>
    </row>
    <row r="1121" spans="1:13" x14ac:dyDescent="0.15">
      <c r="A1121" s="115" t="s">
        <v>2433</v>
      </c>
      <c r="B1121" t="s">
        <v>2420</v>
      </c>
      <c r="C1121" t="s">
        <v>2434</v>
      </c>
      <c r="D1121" s="105">
        <v>26206</v>
      </c>
      <c r="E1121" s="105">
        <v>905180</v>
      </c>
      <c r="F1121" s="105">
        <v>337316</v>
      </c>
      <c r="G1121" s="105">
        <v>740973</v>
      </c>
      <c r="H1121" s="105">
        <v>337316</v>
      </c>
      <c r="I1121" s="105">
        <v>164207</v>
      </c>
      <c r="J1121" s="105">
        <v>0</v>
      </c>
      <c r="K1121" s="105">
        <v>164207</v>
      </c>
      <c r="L1121" s="105">
        <v>0</v>
      </c>
      <c r="M1121" s="105">
        <v>36938</v>
      </c>
    </row>
    <row r="1122" spans="1:13" x14ac:dyDescent="0.15">
      <c r="A1122" s="115" t="s">
        <v>2435</v>
      </c>
      <c r="B1122" t="s">
        <v>2420</v>
      </c>
      <c r="C1122" t="s">
        <v>2436</v>
      </c>
      <c r="D1122" s="104">
        <v>26207</v>
      </c>
      <c r="E1122" s="104">
        <v>750243</v>
      </c>
      <c r="F1122" s="104">
        <v>289855</v>
      </c>
      <c r="G1122" s="104">
        <v>294638</v>
      </c>
      <c r="H1122" s="104">
        <v>251444</v>
      </c>
      <c r="I1122" s="104">
        <v>455605</v>
      </c>
      <c r="J1122" s="104">
        <v>38411</v>
      </c>
      <c r="K1122" s="104">
        <v>455605</v>
      </c>
      <c r="L1122" s="104">
        <v>33209</v>
      </c>
      <c r="M1122" s="104">
        <v>30754</v>
      </c>
    </row>
    <row r="1123" spans="1:13" x14ac:dyDescent="0.15">
      <c r="A1123" s="115" t="s">
        <v>2437</v>
      </c>
      <c r="B1123" t="s">
        <v>2420</v>
      </c>
      <c r="C1123" t="s">
        <v>2438</v>
      </c>
      <c r="D1123" s="105">
        <v>26208</v>
      </c>
      <c r="E1123" s="105">
        <v>523020</v>
      </c>
      <c r="F1123" s="105">
        <v>205319</v>
      </c>
      <c r="G1123" s="105">
        <v>295000</v>
      </c>
      <c r="H1123" s="105">
        <v>205319</v>
      </c>
      <c r="I1123" s="105">
        <v>228020</v>
      </c>
      <c r="J1123" s="105">
        <v>0</v>
      </c>
      <c r="K1123" s="105">
        <v>228020</v>
      </c>
      <c r="L1123" s="105">
        <v>0</v>
      </c>
      <c r="M1123" s="105">
        <v>21163</v>
      </c>
    </row>
    <row r="1124" spans="1:13" x14ac:dyDescent="0.15">
      <c r="A1124" s="115" t="s">
        <v>2439</v>
      </c>
      <c r="B1124" t="s">
        <v>2420</v>
      </c>
      <c r="C1124" t="s">
        <v>2440</v>
      </c>
      <c r="D1124" s="104">
        <v>26209</v>
      </c>
      <c r="E1124" s="104">
        <v>700952</v>
      </c>
      <c r="F1124" s="104">
        <v>286465</v>
      </c>
      <c r="G1124" s="104">
        <v>631574</v>
      </c>
      <c r="H1124" s="104">
        <v>286465</v>
      </c>
      <c r="I1124" s="104">
        <v>69378</v>
      </c>
      <c r="J1124" s="104">
        <v>0</v>
      </c>
      <c r="K1124" s="104">
        <v>27686</v>
      </c>
      <c r="L1124" s="104">
        <v>0</v>
      </c>
      <c r="M1124" s="104">
        <v>28365</v>
      </c>
    </row>
    <row r="1125" spans="1:13" x14ac:dyDescent="0.15">
      <c r="A1125" s="115" t="s">
        <v>2441</v>
      </c>
      <c r="B1125" t="s">
        <v>2420</v>
      </c>
      <c r="C1125" t="s">
        <v>2442</v>
      </c>
      <c r="D1125" s="105">
        <v>26210</v>
      </c>
      <c r="E1125" s="105">
        <v>654359</v>
      </c>
      <c r="F1125" s="105">
        <v>251761</v>
      </c>
      <c r="G1125" s="105">
        <v>0</v>
      </c>
      <c r="H1125" s="105">
        <v>0</v>
      </c>
      <c r="I1125" s="105">
        <v>654359</v>
      </c>
      <c r="J1125" s="105">
        <v>251761</v>
      </c>
      <c r="K1125" s="105">
        <v>654359</v>
      </c>
      <c r="L1125" s="105">
        <v>251761</v>
      </c>
      <c r="M1125" s="105">
        <v>26464</v>
      </c>
    </row>
    <row r="1126" spans="1:13" x14ac:dyDescent="0.15">
      <c r="A1126" s="115" t="s">
        <v>2443</v>
      </c>
      <c r="B1126" t="s">
        <v>2420</v>
      </c>
      <c r="C1126" t="s">
        <v>2444</v>
      </c>
      <c r="D1126" s="104">
        <v>26211</v>
      </c>
      <c r="E1126" s="104">
        <v>629870</v>
      </c>
      <c r="F1126" s="104">
        <v>260405</v>
      </c>
      <c r="G1126" s="104">
        <v>17640</v>
      </c>
      <c r="H1126" s="104">
        <v>0</v>
      </c>
      <c r="I1126" s="104">
        <v>612230</v>
      </c>
      <c r="J1126" s="104">
        <v>260405</v>
      </c>
      <c r="K1126" s="104">
        <v>612230</v>
      </c>
      <c r="L1126" s="104">
        <v>260405</v>
      </c>
      <c r="M1126" s="104">
        <v>25372</v>
      </c>
    </row>
    <row r="1127" spans="1:13" x14ac:dyDescent="0.15">
      <c r="A1127" s="115" t="s">
        <v>2445</v>
      </c>
      <c r="B1127" t="s">
        <v>2420</v>
      </c>
      <c r="C1127" t="s">
        <v>2446</v>
      </c>
      <c r="D1127" s="105">
        <v>26212</v>
      </c>
      <c r="E1127" s="105">
        <v>803843</v>
      </c>
      <c r="F1127" s="105">
        <v>211831</v>
      </c>
      <c r="G1127" s="105">
        <v>296755</v>
      </c>
      <c r="H1127" s="105">
        <v>211831</v>
      </c>
      <c r="I1127" s="105">
        <v>507088</v>
      </c>
      <c r="J1127" s="105">
        <v>0</v>
      </c>
      <c r="K1127" s="105">
        <v>442136</v>
      </c>
      <c r="L1127" s="105">
        <v>0</v>
      </c>
      <c r="M1127" s="105">
        <v>34923</v>
      </c>
    </row>
    <row r="1128" spans="1:13" x14ac:dyDescent="0.15">
      <c r="A1128" s="115" t="s">
        <v>2447</v>
      </c>
      <c r="B1128" t="s">
        <v>2420</v>
      </c>
      <c r="C1128" t="s">
        <v>2448</v>
      </c>
      <c r="D1128" s="104">
        <v>26213</v>
      </c>
      <c r="E1128" s="104">
        <v>439261</v>
      </c>
      <c r="F1128" s="104">
        <v>120487</v>
      </c>
      <c r="G1128" s="104">
        <v>439261</v>
      </c>
      <c r="H1128" s="104">
        <v>120487</v>
      </c>
      <c r="I1128" s="104">
        <v>0</v>
      </c>
      <c r="J1128" s="104">
        <v>0</v>
      </c>
      <c r="K1128" s="104">
        <v>0</v>
      </c>
      <c r="L1128" s="104">
        <v>0</v>
      </c>
      <c r="M1128" s="104">
        <v>18933</v>
      </c>
    </row>
    <row r="1129" spans="1:13" x14ac:dyDescent="0.15">
      <c r="A1129" s="115" t="s">
        <v>2449</v>
      </c>
      <c r="B1129" t="s">
        <v>2420</v>
      </c>
      <c r="C1129" t="s">
        <v>2450</v>
      </c>
      <c r="D1129" s="105">
        <v>26214</v>
      </c>
      <c r="E1129" s="105">
        <v>808708</v>
      </c>
      <c r="F1129" s="105">
        <v>308526</v>
      </c>
      <c r="G1129" s="105">
        <v>500204</v>
      </c>
      <c r="H1129" s="105">
        <v>308526</v>
      </c>
      <c r="I1129" s="105">
        <v>308504</v>
      </c>
      <c r="J1129" s="105">
        <v>0</v>
      </c>
      <c r="K1129" s="105">
        <v>219678</v>
      </c>
      <c r="L1129" s="105">
        <v>0</v>
      </c>
      <c r="M1129" s="105">
        <v>32858</v>
      </c>
    </row>
    <row r="1130" spans="1:13" x14ac:dyDescent="0.15">
      <c r="A1130" s="115" t="s">
        <v>2451</v>
      </c>
      <c r="B1130" t="s">
        <v>2420</v>
      </c>
      <c r="C1130" t="s">
        <v>2452</v>
      </c>
      <c r="D1130" s="104">
        <v>26303</v>
      </c>
      <c r="E1130" s="104">
        <v>152721</v>
      </c>
      <c r="F1130" s="104">
        <v>55863</v>
      </c>
      <c r="G1130" s="104">
        <v>152721</v>
      </c>
      <c r="H1130" s="104">
        <v>55863</v>
      </c>
      <c r="I1130" s="104">
        <v>0</v>
      </c>
      <c r="J1130" s="104">
        <v>0</v>
      </c>
      <c r="K1130" s="104">
        <v>0</v>
      </c>
      <c r="L1130" s="104">
        <v>0</v>
      </c>
      <c r="M1130" s="104">
        <v>6315</v>
      </c>
    </row>
    <row r="1131" spans="1:13" x14ac:dyDescent="0.15">
      <c r="A1131" s="115" t="s">
        <v>2453</v>
      </c>
      <c r="B1131" t="s">
        <v>2420</v>
      </c>
      <c r="C1131" t="s">
        <v>2454</v>
      </c>
      <c r="D1131" s="105">
        <v>26322</v>
      </c>
      <c r="E1131" s="105">
        <v>104193</v>
      </c>
      <c r="F1131" s="105">
        <v>40156</v>
      </c>
      <c r="G1131" s="105">
        <v>83738</v>
      </c>
      <c r="H1131" s="105">
        <v>40156</v>
      </c>
      <c r="I1131" s="105">
        <v>20455</v>
      </c>
      <c r="J1131" s="105">
        <v>0</v>
      </c>
      <c r="K1131" s="105">
        <v>20455</v>
      </c>
      <c r="L1131" s="105">
        <v>0</v>
      </c>
      <c r="M1131" s="105">
        <v>4270</v>
      </c>
    </row>
    <row r="1132" spans="1:13" x14ac:dyDescent="0.15">
      <c r="A1132" s="115" t="s">
        <v>2455</v>
      </c>
      <c r="B1132" t="s">
        <v>2420</v>
      </c>
      <c r="C1132" t="s">
        <v>2456</v>
      </c>
      <c r="D1132" s="104">
        <v>26343</v>
      </c>
      <c r="E1132" s="104">
        <v>109816</v>
      </c>
      <c r="F1132" s="104">
        <v>26185</v>
      </c>
      <c r="G1132" s="104">
        <v>109816</v>
      </c>
      <c r="H1132" s="104">
        <v>26185</v>
      </c>
      <c r="I1132" s="104">
        <v>0</v>
      </c>
      <c r="J1132" s="104">
        <v>0</v>
      </c>
      <c r="K1132" s="104">
        <v>0</v>
      </c>
      <c r="L1132" s="104">
        <v>0</v>
      </c>
      <c r="M1132" s="104">
        <v>4840</v>
      </c>
    </row>
    <row r="1133" spans="1:13" x14ac:dyDescent="0.15">
      <c r="A1133" s="115" t="s">
        <v>2457</v>
      </c>
      <c r="B1133" t="s">
        <v>2420</v>
      </c>
      <c r="C1133" t="s">
        <v>2458</v>
      </c>
      <c r="D1133" s="105">
        <v>26344</v>
      </c>
      <c r="E1133" s="105">
        <v>121183</v>
      </c>
      <c r="F1133" s="105">
        <v>28921</v>
      </c>
      <c r="G1133" s="105">
        <v>25303</v>
      </c>
      <c r="H1133" s="105">
        <v>11586</v>
      </c>
      <c r="I1133" s="105">
        <v>95880</v>
      </c>
      <c r="J1133" s="105">
        <v>17335</v>
      </c>
      <c r="K1133" s="105">
        <v>95880</v>
      </c>
      <c r="L1133" s="105">
        <v>17335</v>
      </c>
      <c r="M1133" s="105">
        <v>5322</v>
      </c>
    </row>
    <row r="1134" spans="1:13" x14ac:dyDescent="0.15">
      <c r="A1134" s="115" t="s">
        <v>2459</v>
      </c>
      <c r="B1134" t="s">
        <v>2420</v>
      </c>
      <c r="C1134" t="s">
        <v>2460</v>
      </c>
      <c r="D1134" s="104">
        <v>26364</v>
      </c>
      <c r="E1134" s="104">
        <v>33065</v>
      </c>
      <c r="F1134" s="104">
        <v>4674</v>
      </c>
      <c r="G1134" s="104">
        <v>32755</v>
      </c>
      <c r="H1134" s="104">
        <v>4674</v>
      </c>
      <c r="I1134" s="104">
        <v>310</v>
      </c>
      <c r="J1134" s="104">
        <v>0</v>
      </c>
      <c r="K1134" s="104">
        <v>0</v>
      </c>
      <c r="L1134" s="104">
        <v>0</v>
      </c>
      <c r="M1134" s="104">
        <v>1546</v>
      </c>
    </row>
    <row r="1135" spans="1:13" x14ac:dyDescent="0.15">
      <c r="A1135" s="115" t="s">
        <v>2461</v>
      </c>
      <c r="B1135" t="s">
        <v>2420</v>
      </c>
      <c r="C1135" t="s">
        <v>2462</v>
      </c>
      <c r="D1135" s="105">
        <v>26365</v>
      </c>
      <c r="E1135" s="105">
        <v>88611</v>
      </c>
      <c r="F1135" s="105">
        <v>14759</v>
      </c>
      <c r="G1135" s="105">
        <v>49180</v>
      </c>
      <c r="H1135" s="105">
        <v>14759</v>
      </c>
      <c r="I1135" s="105">
        <v>39431</v>
      </c>
      <c r="J1135" s="105">
        <v>0</v>
      </c>
      <c r="K1135" s="105">
        <v>39431</v>
      </c>
      <c r="L1135" s="105">
        <v>0</v>
      </c>
      <c r="M1135" s="105">
        <v>3891</v>
      </c>
    </row>
    <row r="1136" spans="1:13" x14ac:dyDescent="0.15">
      <c r="A1136" s="115" t="s">
        <v>2463</v>
      </c>
      <c r="B1136" t="s">
        <v>2420</v>
      </c>
      <c r="C1136" t="s">
        <v>2464</v>
      </c>
      <c r="D1136" s="104">
        <v>26366</v>
      </c>
      <c r="E1136" s="104">
        <v>304638</v>
      </c>
      <c r="F1136" s="104">
        <v>121195</v>
      </c>
      <c r="G1136" s="104">
        <v>304638</v>
      </c>
      <c r="H1136" s="104">
        <v>121195</v>
      </c>
      <c r="I1136" s="104">
        <v>0</v>
      </c>
      <c r="J1136" s="104">
        <v>0</v>
      </c>
      <c r="K1136" s="104">
        <v>0</v>
      </c>
      <c r="L1136" s="104">
        <v>0</v>
      </c>
      <c r="M1136" s="104">
        <v>12279</v>
      </c>
    </row>
    <row r="1137" spans="1:13" x14ac:dyDescent="0.15">
      <c r="A1137" s="115" t="s">
        <v>2465</v>
      </c>
      <c r="B1137" t="s">
        <v>2420</v>
      </c>
      <c r="C1137" t="s">
        <v>2466</v>
      </c>
      <c r="D1137" s="105">
        <v>26367</v>
      </c>
      <c r="E1137" s="105">
        <v>61220</v>
      </c>
      <c r="F1137" s="105">
        <v>9970</v>
      </c>
      <c r="G1137" s="105">
        <v>61220</v>
      </c>
      <c r="H1137" s="105">
        <v>9970</v>
      </c>
      <c r="I1137" s="105">
        <v>0</v>
      </c>
      <c r="J1137" s="105">
        <v>0</v>
      </c>
      <c r="K1137" s="105">
        <v>0</v>
      </c>
      <c r="L1137" s="105">
        <v>0</v>
      </c>
      <c r="M1137" s="105">
        <v>2678</v>
      </c>
    </row>
    <row r="1138" spans="1:13" x14ac:dyDescent="0.15">
      <c r="A1138" s="115" t="s">
        <v>2467</v>
      </c>
      <c r="B1138" t="s">
        <v>2420</v>
      </c>
      <c r="C1138" t="s">
        <v>2468</v>
      </c>
      <c r="D1138" s="104">
        <v>26407</v>
      </c>
      <c r="E1138" s="104">
        <v>219600</v>
      </c>
      <c r="F1138" s="104">
        <v>50387</v>
      </c>
      <c r="G1138" s="104">
        <v>219600</v>
      </c>
      <c r="H1138" s="104">
        <v>50387</v>
      </c>
      <c r="I1138" s="104">
        <v>0</v>
      </c>
      <c r="J1138" s="104">
        <v>0</v>
      </c>
      <c r="K1138" s="104">
        <v>0</v>
      </c>
      <c r="L1138" s="104">
        <v>0</v>
      </c>
      <c r="M1138" s="104">
        <v>9547</v>
      </c>
    </row>
    <row r="1139" spans="1:13" x14ac:dyDescent="0.15">
      <c r="A1139" s="115" t="s">
        <v>2469</v>
      </c>
      <c r="B1139" t="s">
        <v>2420</v>
      </c>
      <c r="C1139" t="s">
        <v>2470</v>
      </c>
      <c r="D1139" s="105">
        <v>26463</v>
      </c>
      <c r="E1139" s="105">
        <v>63006</v>
      </c>
      <c r="F1139" s="105">
        <v>9198</v>
      </c>
      <c r="G1139" s="105">
        <v>63006</v>
      </c>
      <c r="H1139" s="105">
        <v>9198</v>
      </c>
      <c r="I1139" s="105">
        <v>0</v>
      </c>
      <c r="J1139" s="105">
        <v>0</v>
      </c>
      <c r="K1139" s="105">
        <v>0</v>
      </c>
      <c r="L1139" s="105">
        <v>0</v>
      </c>
      <c r="M1139" s="105">
        <v>2793</v>
      </c>
    </row>
    <row r="1140" spans="1:13" x14ac:dyDescent="0.15">
      <c r="A1140" s="115" t="s">
        <v>2471</v>
      </c>
      <c r="B1140" t="s">
        <v>2420</v>
      </c>
      <c r="C1140" t="s">
        <v>2472</v>
      </c>
      <c r="D1140" s="104">
        <v>26465</v>
      </c>
      <c r="E1140" s="104">
        <v>325912</v>
      </c>
      <c r="F1140" s="104">
        <v>83082</v>
      </c>
      <c r="G1140" s="104">
        <v>262188</v>
      </c>
      <c r="H1140" s="104">
        <v>83082</v>
      </c>
      <c r="I1140" s="104">
        <v>63724</v>
      </c>
      <c r="J1140" s="104">
        <v>0</v>
      </c>
      <c r="K1140" s="104">
        <v>56899</v>
      </c>
      <c r="L1140" s="104">
        <v>0</v>
      </c>
      <c r="M1140" s="104">
        <v>14106</v>
      </c>
    </row>
    <row r="1141" spans="1:13" x14ac:dyDescent="0.15">
      <c r="A1141" s="115" t="s">
        <v>2473</v>
      </c>
      <c r="B1141" t="s">
        <v>2474</v>
      </c>
      <c r="C1141">
        <v>0</v>
      </c>
      <c r="D1141" s="105">
        <v>27000</v>
      </c>
      <c r="E1141" s="105">
        <v>43201409</v>
      </c>
      <c r="F1141" s="105">
        <v>0</v>
      </c>
      <c r="G1141" s="105">
        <v>35701409</v>
      </c>
      <c r="H1141" s="105">
        <v>0</v>
      </c>
      <c r="I1141" s="105">
        <v>7500000</v>
      </c>
      <c r="J1141" s="105">
        <v>0</v>
      </c>
      <c r="K1141" s="105">
        <v>7500000</v>
      </c>
      <c r="L1141" s="105">
        <v>0</v>
      </c>
      <c r="M1141" s="105">
        <v>2946474</v>
      </c>
    </row>
    <row r="1142" spans="1:13" x14ac:dyDescent="0.15">
      <c r="A1142" s="115" t="s">
        <v>2475</v>
      </c>
      <c r="B1142" t="s">
        <v>2474</v>
      </c>
      <c r="C1142" t="s">
        <v>2476</v>
      </c>
      <c r="D1142" s="104">
        <v>27100</v>
      </c>
      <c r="E1142" s="104">
        <v>16480015</v>
      </c>
      <c r="F1142" s="104">
        <v>6139298</v>
      </c>
      <c r="G1142" s="104">
        <v>16480015</v>
      </c>
      <c r="H1142" s="104">
        <v>6139298</v>
      </c>
      <c r="I1142" s="104">
        <v>0</v>
      </c>
      <c r="J1142" s="104">
        <v>0</v>
      </c>
      <c r="K1142" s="104">
        <v>0</v>
      </c>
      <c r="L1142" s="104">
        <v>0</v>
      </c>
      <c r="M1142" s="104">
        <v>688435</v>
      </c>
    </row>
    <row r="1143" spans="1:13" x14ac:dyDescent="0.15">
      <c r="A1143" s="115" t="s">
        <v>2477</v>
      </c>
      <c r="B1143" t="s">
        <v>2474</v>
      </c>
      <c r="C1143" t="s">
        <v>2478</v>
      </c>
      <c r="D1143" s="105">
        <v>27140</v>
      </c>
      <c r="E1143" s="105">
        <v>6251247</v>
      </c>
      <c r="F1143" s="105">
        <v>2513679</v>
      </c>
      <c r="G1143" s="105">
        <v>1806910</v>
      </c>
      <c r="H1143" s="105">
        <v>0</v>
      </c>
      <c r="I1143" s="105">
        <v>4444337</v>
      </c>
      <c r="J1143" s="105">
        <v>2513679</v>
      </c>
      <c r="K1143" s="105">
        <v>4444337</v>
      </c>
      <c r="L1143" s="105">
        <v>2513679</v>
      </c>
      <c r="M1143" s="105">
        <v>249450</v>
      </c>
    </row>
    <row r="1144" spans="1:13" x14ac:dyDescent="0.15">
      <c r="A1144" s="115" t="s">
        <v>2479</v>
      </c>
      <c r="B1144" t="s">
        <v>2474</v>
      </c>
      <c r="C1144" t="s">
        <v>2480</v>
      </c>
      <c r="D1144" s="104">
        <v>27202</v>
      </c>
      <c r="E1144" s="104">
        <v>1806595</v>
      </c>
      <c r="F1144" s="104">
        <v>659396</v>
      </c>
      <c r="G1144" s="104">
        <v>205555</v>
      </c>
      <c r="H1144" s="104">
        <v>200000</v>
      </c>
      <c r="I1144" s="104">
        <v>1601040</v>
      </c>
      <c r="J1144" s="104">
        <v>459396</v>
      </c>
      <c r="K1144" s="104">
        <v>1601040</v>
      </c>
      <c r="L1144" s="104">
        <v>459396</v>
      </c>
      <c r="M1144" s="104">
        <v>75198</v>
      </c>
    </row>
    <row r="1145" spans="1:13" x14ac:dyDescent="0.15">
      <c r="A1145" s="115" t="s">
        <v>2481</v>
      </c>
      <c r="B1145" t="s">
        <v>2474</v>
      </c>
      <c r="C1145" t="s">
        <v>2482</v>
      </c>
      <c r="D1145" s="105">
        <v>27203</v>
      </c>
      <c r="E1145" s="105">
        <v>3058424</v>
      </c>
      <c r="F1145" s="105">
        <v>1282356</v>
      </c>
      <c r="G1145" s="105">
        <v>3058424</v>
      </c>
      <c r="H1145" s="105">
        <v>1282356</v>
      </c>
      <c r="I1145" s="105">
        <v>0</v>
      </c>
      <c r="J1145" s="105">
        <v>0</v>
      </c>
      <c r="K1145" s="105">
        <v>0</v>
      </c>
      <c r="L1145" s="105">
        <v>0</v>
      </c>
      <c r="M1145" s="105">
        <v>124417</v>
      </c>
    </row>
    <row r="1146" spans="1:13" x14ac:dyDescent="0.15">
      <c r="A1146" s="115" t="s">
        <v>2483</v>
      </c>
      <c r="B1146" t="s">
        <v>2474</v>
      </c>
      <c r="C1146" t="s">
        <v>2484</v>
      </c>
      <c r="D1146" s="104">
        <v>27204</v>
      </c>
      <c r="E1146" s="104">
        <v>863082</v>
      </c>
      <c r="F1146" s="104">
        <v>338171</v>
      </c>
      <c r="G1146" s="104">
        <v>738228</v>
      </c>
      <c r="H1146" s="104">
        <v>273577</v>
      </c>
      <c r="I1146" s="104">
        <v>124854</v>
      </c>
      <c r="J1146" s="104">
        <v>64594</v>
      </c>
      <c r="K1146" s="104">
        <v>124854</v>
      </c>
      <c r="L1146" s="104">
        <v>64594</v>
      </c>
      <c r="M1146" s="104">
        <v>35837</v>
      </c>
    </row>
    <row r="1147" spans="1:13" x14ac:dyDescent="0.15">
      <c r="A1147" s="115" t="s">
        <v>2485</v>
      </c>
      <c r="B1147" t="s">
        <v>2474</v>
      </c>
      <c r="C1147" t="s">
        <v>2486</v>
      </c>
      <c r="D1147" s="105">
        <v>27205</v>
      </c>
      <c r="E1147" s="105">
        <v>2646479</v>
      </c>
      <c r="F1147" s="105">
        <v>1181013</v>
      </c>
      <c r="G1147" s="105">
        <v>2646479</v>
      </c>
      <c r="H1147" s="105">
        <v>1181013</v>
      </c>
      <c r="I1147" s="105">
        <v>0</v>
      </c>
      <c r="J1147" s="105">
        <v>0</v>
      </c>
      <c r="K1147" s="105">
        <v>0</v>
      </c>
      <c r="L1147" s="105">
        <v>0</v>
      </c>
      <c r="M1147" s="105">
        <v>106187</v>
      </c>
    </row>
    <row r="1148" spans="1:13" x14ac:dyDescent="0.15">
      <c r="A1148" s="115" t="s">
        <v>2487</v>
      </c>
      <c r="B1148" t="s">
        <v>2474</v>
      </c>
      <c r="C1148" t="s">
        <v>2488</v>
      </c>
      <c r="D1148" s="104">
        <v>27206</v>
      </c>
      <c r="E1148" s="104">
        <v>665430</v>
      </c>
      <c r="F1148" s="104">
        <v>229811</v>
      </c>
      <c r="G1148" s="104">
        <v>578580</v>
      </c>
      <c r="H1148" s="104">
        <v>229811</v>
      </c>
      <c r="I1148" s="104">
        <v>86850</v>
      </c>
      <c r="J1148" s="104">
        <v>0</v>
      </c>
      <c r="K1148" s="104">
        <v>86850</v>
      </c>
      <c r="L1148" s="104">
        <v>0</v>
      </c>
      <c r="M1148" s="104">
        <v>27845</v>
      </c>
    </row>
    <row r="1149" spans="1:13" x14ac:dyDescent="0.15">
      <c r="A1149" s="115" t="s">
        <v>2489</v>
      </c>
      <c r="B1149" t="s">
        <v>2474</v>
      </c>
      <c r="C1149" t="s">
        <v>2490</v>
      </c>
      <c r="D1149" s="105">
        <v>27207</v>
      </c>
      <c r="E1149" s="105">
        <v>2828515</v>
      </c>
      <c r="F1149" s="105">
        <v>1196186</v>
      </c>
      <c r="G1149" s="105">
        <v>2128515</v>
      </c>
      <c r="H1149" s="105">
        <v>1196186</v>
      </c>
      <c r="I1149" s="105">
        <v>700000</v>
      </c>
      <c r="J1149" s="105">
        <v>0</v>
      </c>
      <c r="K1149" s="105">
        <v>700000</v>
      </c>
      <c r="L1149" s="105">
        <v>0</v>
      </c>
      <c r="M1149" s="105">
        <v>114770</v>
      </c>
    </row>
    <row r="1150" spans="1:13" x14ac:dyDescent="0.15">
      <c r="A1150" s="115" t="s">
        <v>2491</v>
      </c>
      <c r="B1150" t="s">
        <v>2474</v>
      </c>
      <c r="C1150" t="s">
        <v>2492</v>
      </c>
      <c r="D1150" s="104">
        <v>27208</v>
      </c>
      <c r="E1150" s="104">
        <v>791871</v>
      </c>
      <c r="F1150" s="104">
        <v>280295</v>
      </c>
      <c r="G1150" s="104">
        <v>398000</v>
      </c>
      <c r="H1150" s="104">
        <v>280295</v>
      </c>
      <c r="I1150" s="104">
        <v>393871</v>
      </c>
      <c r="J1150" s="104">
        <v>0</v>
      </c>
      <c r="K1150" s="104">
        <v>264859</v>
      </c>
      <c r="L1150" s="104">
        <v>0</v>
      </c>
      <c r="M1150" s="104">
        <v>33244</v>
      </c>
    </row>
    <row r="1151" spans="1:13" x14ac:dyDescent="0.15">
      <c r="A1151" s="115" t="s">
        <v>2493</v>
      </c>
      <c r="B1151" t="s">
        <v>2474</v>
      </c>
      <c r="C1151" t="s">
        <v>2494</v>
      </c>
      <c r="D1151" s="105">
        <v>27209</v>
      </c>
      <c r="E1151" s="105">
        <v>1269402</v>
      </c>
      <c r="F1151" s="105">
        <v>456716</v>
      </c>
      <c r="G1151" s="105">
        <v>1269402</v>
      </c>
      <c r="H1151" s="105">
        <v>456716</v>
      </c>
      <c r="I1151" s="105">
        <v>0</v>
      </c>
      <c r="J1151" s="105">
        <v>0</v>
      </c>
      <c r="K1151" s="105">
        <v>0</v>
      </c>
      <c r="L1151" s="105">
        <v>0</v>
      </c>
      <c r="M1151" s="105">
        <v>53461</v>
      </c>
    </row>
    <row r="1152" spans="1:13" x14ac:dyDescent="0.15">
      <c r="A1152" s="115" t="s">
        <v>2495</v>
      </c>
      <c r="B1152" t="s">
        <v>2474</v>
      </c>
      <c r="C1152" t="s">
        <v>2496</v>
      </c>
      <c r="D1152" s="104">
        <v>27210</v>
      </c>
      <c r="E1152" s="104">
        <v>3195193</v>
      </c>
      <c r="F1152" s="104">
        <v>1346171</v>
      </c>
      <c r="G1152" s="104">
        <v>1903988</v>
      </c>
      <c r="H1152" s="104">
        <v>1346171</v>
      </c>
      <c r="I1152" s="104">
        <v>1291205</v>
      </c>
      <c r="J1152" s="104">
        <v>0</v>
      </c>
      <c r="K1152" s="104">
        <v>1291205</v>
      </c>
      <c r="L1152" s="104">
        <v>0</v>
      </c>
      <c r="M1152" s="104">
        <v>129644</v>
      </c>
    </row>
    <row r="1153" spans="1:13" x14ac:dyDescent="0.15">
      <c r="A1153" s="115" t="s">
        <v>2497</v>
      </c>
      <c r="B1153" t="s">
        <v>2474</v>
      </c>
      <c r="C1153" t="s">
        <v>2498</v>
      </c>
      <c r="D1153" s="105">
        <v>27211</v>
      </c>
      <c r="E1153" s="105">
        <v>1991097</v>
      </c>
      <c r="F1153" s="105">
        <v>896047</v>
      </c>
      <c r="G1153" s="105">
        <v>991097</v>
      </c>
      <c r="H1153" s="105">
        <v>896047</v>
      </c>
      <c r="I1153" s="105">
        <v>1000000</v>
      </c>
      <c r="J1153" s="105">
        <v>0</v>
      </c>
      <c r="K1153" s="105">
        <v>1000000</v>
      </c>
      <c r="L1153" s="105">
        <v>0</v>
      </c>
      <c r="M1153" s="105">
        <v>79361</v>
      </c>
    </row>
    <row r="1154" spans="1:13" x14ac:dyDescent="0.15">
      <c r="A1154" s="115" t="s">
        <v>2499</v>
      </c>
      <c r="B1154" t="s">
        <v>2474</v>
      </c>
      <c r="C1154" t="s">
        <v>2500</v>
      </c>
      <c r="D1154" s="104">
        <v>27212</v>
      </c>
      <c r="E1154" s="104">
        <v>2368350</v>
      </c>
      <c r="F1154" s="104">
        <v>874986</v>
      </c>
      <c r="G1154" s="104">
        <v>2018350</v>
      </c>
      <c r="H1154" s="104">
        <v>874986</v>
      </c>
      <c r="I1154" s="104">
        <v>350000</v>
      </c>
      <c r="J1154" s="104">
        <v>0</v>
      </c>
      <c r="K1154" s="104">
        <v>350000</v>
      </c>
      <c r="L1154" s="104">
        <v>0</v>
      </c>
      <c r="M1154" s="104">
        <v>98790</v>
      </c>
    </row>
    <row r="1155" spans="1:13" x14ac:dyDescent="0.15">
      <c r="A1155" s="115" t="s">
        <v>2501</v>
      </c>
      <c r="B1155" t="s">
        <v>2474</v>
      </c>
      <c r="C1155" t="s">
        <v>2502</v>
      </c>
      <c r="D1155" s="105">
        <v>27213</v>
      </c>
      <c r="E1155" s="105">
        <v>754915</v>
      </c>
      <c r="F1155" s="105">
        <v>278731</v>
      </c>
      <c r="G1155" s="105">
        <v>754915</v>
      </c>
      <c r="H1155" s="105">
        <v>278731</v>
      </c>
      <c r="I1155" s="105">
        <v>0</v>
      </c>
      <c r="J1155" s="105">
        <v>0</v>
      </c>
      <c r="K1155" s="105">
        <v>0</v>
      </c>
      <c r="L1155" s="105">
        <v>0</v>
      </c>
      <c r="M1155" s="105">
        <v>31756</v>
      </c>
    </row>
    <row r="1156" spans="1:13" x14ac:dyDescent="0.15">
      <c r="A1156" s="115" t="s">
        <v>2503</v>
      </c>
      <c r="B1156" t="s">
        <v>2474</v>
      </c>
      <c r="C1156" t="s">
        <v>2504</v>
      </c>
      <c r="D1156" s="104">
        <v>27214</v>
      </c>
      <c r="E1156" s="104">
        <v>1044561</v>
      </c>
      <c r="F1156" s="104">
        <v>386073</v>
      </c>
      <c r="G1156" s="104">
        <v>289425</v>
      </c>
      <c r="H1156" s="104">
        <v>250425</v>
      </c>
      <c r="I1156" s="104">
        <v>755136</v>
      </c>
      <c r="J1156" s="104">
        <v>135648</v>
      </c>
      <c r="K1156" s="104">
        <v>755136</v>
      </c>
      <c r="L1156" s="104">
        <v>135648</v>
      </c>
      <c r="M1156" s="104">
        <v>43222</v>
      </c>
    </row>
    <row r="1157" spans="1:13" x14ac:dyDescent="0.15">
      <c r="A1157" s="115" t="s">
        <v>2505</v>
      </c>
      <c r="B1157" t="s">
        <v>2474</v>
      </c>
      <c r="C1157" t="s">
        <v>2506</v>
      </c>
      <c r="D1157" s="105">
        <v>27215</v>
      </c>
      <c r="E1157" s="105">
        <v>2062596</v>
      </c>
      <c r="F1157" s="105">
        <v>789805</v>
      </c>
      <c r="G1157" s="105">
        <v>2062596</v>
      </c>
      <c r="H1157" s="105">
        <v>789805</v>
      </c>
      <c r="I1157" s="105">
        <v>0</v>
      </c>
      <c r="J1157" s="105">
        <v>0</v>
      </c>
      <c r="K1157" s="105">
        <v>0</v>
      </c>
      <c r="L1157" s="105">
        <v>0</v>
      </c>
      <c r="M1157" s="105">
        <v>85150</v>
      </c>
    </row>
    <row r="1158" spans="1:13" x14ac:dyDescent="0.15">
      <c r="A1158" s="115" t="s">
        <v>2507</v>
      </c>
      <c r="B1158" t="s">
        <v>2474</v>
      </c>
      <c r="C1158" t="s">
        <v>2508</v>
      </c>
      <c r="D1158" s="104">
        <v>27216</v>
      </c>
      <c r="E1158" s="104">
        <v>983650</v>
      </c>
      <c r="F1158" s="104">
        <v>381786</v>
      </c>
      <c r="G1158" s="104">
        <v>983650</v>
      </c>
      <c r="H1158" s="104">
        <v>381786</v>
      </c>
      <c r="I1158" s="104">
        <v>0</v>
      </c>
      <c r="J1158" s="104">
        <v>0</v>
      </c>
      <c r="K1158" s="104">
        <v>0</v>
      </c>
      <c r="L1158" s="104">
        <v>0</v>
      </c>
      <c r="M1158" s="104">
        <v>40741</v>
      </c>
    </row>
    <row r="1159" spans="1:13" x14ac:dyDescent="0.15">
      <c r="A1159" s="115" t="s">
        <v>2509</v>
      </c>
      <c r="B1159" t="s">
        <v>2474</v>
      </c>
      <c r="C1159" t="s">
        <v>2510</v>
      </c>
      <c r="D1159" s="105">
        <v>27217</v>
      </c>
      <c r="E1159" s="105">
        <v>1135714</v>
      </c>
      <c r="F1159" s="105">
        <v>401024</v>
      </c>
      <c r="G1159" s="105">
        <v>721026</v>
      </c>
      <c r="H1159" s="105">
        <v>401024</v>
      </c>
      <c r="I1159" s="105">
        <v>414688</v>
      </c>
      <c r="J1159" s="105">
        <v>0</v>
      </c>
      <c r="K1159" s="105">
        <v>414688</v>
      </c>
      <c r="L1159" s="105">
        <v>0</v>
      </c>
      <c r="M1159" s="105">
        <v>47625</v>
      </c>
    </row>
    <row r="1160" spans="1:13" x14ac:dyDescent="0.15">
      <c r="A1160" s="115" t="s">
        <v>2511</v>
      </c>
      <c r="B1160" t="s">
        <v>2474</v>
      </c>
      <c r="C1160" t="s">
        <v>2512</v>
      </c>
      <c r="D1160" s="104">
        <v>27218</v>
      </c>
      <c r="E1160" s="104">
        <v>1015262</v>
      </c>
      <c r="F1160" s="104">
        <v>379697</v>
      </c>
      <c r="G1160" s="104">
        <v>779697</v>
      </c>
      <c r="H1160" s="104">
        <v>379697</v>
      </c>
      <c r="I1160" s="104">
        <v>235565</v>
      </c>
      <c r="J1160" s="104">
        <v>0</v>
      </c>
      <c r="K1160" s="104">
        <v>235565</v>
      </c>
      <c r="L1160" s="104">
        <v>0</v>
      </c>
      <c r="M1160" s="104">
        <v>42462</v>
      </c>
    </row>
    <row r="1161" spans="1:13" x14ac:dyDescent="0.15">
      <c r="A1161" s="115" t="s">
        <v>2513</v>
      </c>
      <c r="B1161" t="s">
        <v>2474</v>
      </c>
      <c r="C1161" t="s">
        <v>2514</v>
      </c>
      <c r="D1161" s="105">
        <v>27219</v>
      </c>
      <c r="E1161" s="105">
        <v>1622340</v>
      </c>
      <c r="F1161" s="105">
        <v>637928</v>
      </c>
      <c r="G1161" s="105">
        <v>1162340</v>
      </c>
      <c r="H1161" s="105">
        <v>637928</v>
      </c>
      <c r="I1161" s="105">
        <v>460000</v>
      </c>
      <c r="J1161" s="105">
        <v>0</v>
      </c>
      <c r="K1161" s="105">
        <v>460000</v>
      </c>
      <c r="L1161" s="105">
        <v>0</v>
      </c>
      <c r="M1161" s="105">
        <v>67067</v>
      </c>
    </row>
    <row r="1162" spans="1:13" x14ac:dyDescent="0.15">
      <c r="A1162" s="115" t="s">
        <v>2515</v>
      </c>
      <c r="B1162" t="s">
        <v>2474</v>
      </c>
      <c r="C1162" t="s">
        <v>2516</v>
      </c>
      <c r="D1162" s="104">
        <v>27220</v>
      </c>
      <c r="E1162" s="104">
        <v>1079771</v>
      </c>
      <c r="F1162" s="104">
        <v>457825</v>
      </c>
      <c r="G1162" s="104">
        <v>724001</v>
      </c>
      <c r="H1162" s="104">
        <v>457825</v>
      </c>
      <c r="I1162" s="104">
        <v>355770</v>
      </c>
      <c r="J1162" s="104">
        <v>0</v>
      </c>
      <c r="K1162" s="104">
        <v>0</v>
      </c>
      <c r="L1162" s="104">
        <v>0</v>
      </c>
      <c r="M1162" s="104">
        <v>43527</v>
      </c>
    </row>
    <row r="1163" spans="1:13" x14ac:dyDescent="0.15">
      <c r="A1163" s="115" t="s">
        <v>2517</v>
      </c>
      <c r="B1163" t="s">
        <v>2474</v>
      </c>
      <c r="C1163" t="s">
        <v>2518</v>
      </c>
      <c r="D1163" s="105">
        <v>27221</v>
      </c>
      <c r="E1163" s="105">
        <v>649279</v>
      </c>
      <c r="F1163" s="105">
        <v>231996</v>
      </c>
      <c r="G1163" s="105">
        <v>438868</v>
      </c>
      <c r="H1163" s="105">
        <v>231996</v>
      </c>
      <c r="I1163" s="105">
        <v>210411</v>
      </c>
      <c r="J1163" s="105">
        <v>0</v>
      </c>
      <c r="K1163" s="105">
        <v>206280</v>
      </c>
      <c r="L1163" s="105">
        <v>0</v>
      </c>
      <c r="M1163" s="105">
        <v>27433</v>
      </c>
    </row>
    <row r="1164" spans="1:13" x14ac:dyDescent="0.15">
      <c r="A1164" s="115" t="s">
        <v>2519</v>
      </c>
      <c r="B1164" t="s">
        <v>2474</v>
      </c>
      <c r="C1164" t="s">
        <v>2520</v>
      </c>
      <c r="D1164" s="104">
        <v>27222</v>
      </c>
      <c r="E1164" s="104">
        <v>1067892</v>
      </c>
      <c r="F1164" s="104">
        <v>385576</v>
      </c>
      <c r="G1164" s="104">
        <v>1067892</v>
      </c>
      <c r="H1164" s="104">
        <v>385576</v>
      </c>
      <c r="I1164" s="104">
        <v>0</v>
      </c>
      <c r="J1164" s="104">
        <v>0</v>
      </c>
      <c r="K1164" s="104">
        <v>0</v>
      </c>
      <c r="L1164" s="104">
        <v>0</v>
      </c>
      <c r="M1164" s="104">
        <v>44253</v>
      </c>
    </row>
    <row r="1165" spans="1:13" x14ac:dyDescent="0.15">
      <c r="A1165" s="115" t="s">
        <v>2521</v>
      </c>
      <c r="B1165" t="s">
        <v>2474</v>
      </c>
      <c r="C1165" t="s">
        <v>2522</v>
      </c>
      <c r="D1165" s="105">
        <v>27223</v>
      </c>
      <c r="E1165" s="105">
        <v>1017482</v>
      </c>
      <c r="F1165" s="105">
        <v>355546</v>
      </c>
      <c r="G1165" s="105">
        <v>909713</v>
      </c>
      <c r="H1165" s="105">
        <v>355546</v>
      </c>
      <c r="I1165" s="105">
        <v>107769</v>
      </c>
      <c r="J1165" s="105">
        <v>0</v>
      </c>
      <c r="K1165" s="105">
        <v>107769</v>
      </c>
      <c r="L1165" s="105">
        <v>0</v>
      </c>
      <c r="M1165" s="105">
        <v>42843</v>
      </c>
    </row>
    <row r="1166" spans="1:13" x14ac:dyDescent="0.15">
      <c r="A1166" s="115" t="s">
        <v>2523</v>
      </c>
      <c r="B1166" t="s">
        <v>2474</v>
      </c>
      <c r="C1166" t="s">
        <v>2524</v>
      </c>
      <c r="D1166" s="104">
        <v>27224</v>
      </c>
      <c r="E1166" s="104">
        <v>629746</v>
      </c>
      <c r="F1166" s="104">
        <v>245823</v>
      </c>
      <c r="G1166" s="104">
        <v>629746</v>
      </c>
      <c r="H1166" s="104">
        <v>245823</v>
      </c>
      <c r="I1166" s="104">
        <v>0</v>
      </c>
      <c r="J1166" s="104">
        <v>0</v>
      </c>
      <c r="K1166" s="104">
        <v>0</v>
      </c>
      <c r="L1166" s="104">
        <v>0</v>
      </c>
      <c r="M1166" s="104">
        <v>26067</v>
      </c>
    </row>
    <row r="1167" spans="1:13" x14ac:dyDescent="0.15">
      <c r="A1167" s="115" t="s">
        <v>2525</v>
      </c>
      <c r="B1167" t="s">
        <v>2474</v>
      </c>
      <c r="C1167" t="s">
        <v>2526</v>
      </c>
      <c r="D1167" s="105">
        <v>27225</v>
      </c>
      <c r="E1167" s="105">
        <v>469878</v>
      </c>
      <c r="F1167" s="105">
        <v>174748</v>
      </c>
      <c r="G1167" s="105">
        <v>245641</v>
      </c>
      <c r="H1167" s="105">
        <v>150000</v>
      </c>
      <c r="I1167" s="105">
        <v>224237</v>
      </c>
      <c r="J1167" s="105">
        <v>24748</v>
      </c>
      <c r="K1167" s="105">
        <v>224237</v>
      </c>
      <c r="L1167" s="105">
        <v>24748</v>
      </c>
      <c r="M1167" s="105">
        <v>19383</v>
      </c>
    </row>
    <row r="1168" spans="1:13" x14ac:dyDescent="0.15">
      <c r="A1168" s="115" t="s">
        <v>2527</v>
      </c>
      <c r="B1168" t="s">
        <v>2474</v>
      </c>
      <c r="C1168" t="s">
        <v>2528</v>
      </c>
      <c r="D1168" s="104">
        <v>27226</v>
      </c>
      <c r="E1168" s="104">
        <v>637439</v>
      </c>
      <c r="F1168" s="104">
        <v>216522</v>
      </c>
      <c r="G1168" s="104">
        <v>0</v>
      </c>
      <c r="H1168" s="104">
        <v>0</v>
      </c>
      <c r="I1168" s="104">
        <v>637439</v>
      </c>
      <c r="J1168" s="104">
        <v>216522</v>
      </c>
      <c r="K1168" s="104">
        <v>637439</v>
      </c>
      <c r="L1168" s="104">
        <v>216522</v>
      </c>
      <c r="M1168" s="104">
        <v>26787</v>
      </c>
    </row>
    <row r="1169" spans="1:13" x14ac:dyDescent="0.15">
      <c r="A1169" s="115" t="s">
        <v>2529</v>
      </c>
      <c r="B1169" t="s">
        <v>2474</v>
      </c>
      <c r="C1169" t="s">
        <v>2530</v>
      </c>
      <c r="D1169" s="105">
        <v>27227</v>
      </c>
      <c r="E1169" s="105">
        <v>4178310</v>
      </c>
      <c r="F1169" s="105">
        <v>1488952</v>
      </c>
      <c r="G1169" s="105">
        <v>4178310</v>
      </c>
      <c r="H1169" s="105">
        <v>1488952</v>
      </c>
      <c r="I1169" s="105">
        <v>0</v>
      </c>
      <c r="J1169" s="105">
        <v>0</v>
      </c>
      <c r="K1169" s="105">
        <v>0</v>
      </c>
      <c r="L1169" s="105">
        <v>0</v>
      </c>
      <c r="M1169" s="105">
        <v>175138</v>
      </c>
    </row>
    <row r="1170" spans="1:13" x14ac:dyDescent="0.15">
      <c r="A1170" s="115" t="s">
        <v>2531</v>
      </c>
      <c r="B1170" t="s">
        <v>2474</v>
      </c>
      <c r="C1170" t="s">
        <v>2532</v>
      </c>
      <c r="D1170" s="104">
        <v>27228</v>
      </c>
      <c r="E1170" s="104">
        <v>544811</v>
      </c>
      <c r="F1170" s="104">
        <v>202227</v>
      </c>
      <c r="G1170" s="104">
        <v>544811</v>
      </c>
      <c r="H1170" s="104">
        <v>202227</v>
      </c>
      <c r="I1170" s="104">
        <v>0</v>
      </c>
      <c r="J1170" s="104">
        <v>0</v>
      </c>
      <c r="K1170" s="104">
        <v>0</v>
      </c>
      <c r="L1170" s="104">
        <v>0</v>
      </c>
      <c r="M1170" s="104">
        <v>22802</v>
      </c>
    </row>
    <row r="1171" spans="1:13" x14ac:dyDescent="0.15">
      <c r="A1171" s="115" t="s">
        <v>2533</v>
      </c>
      <c r="B1171" t="s">
        <v>2474</v>
      </c>
      <c r="C1171" t="s">
        <v>2534</v>
      </c>
      <c r="D1171" s="105">
        <v>27229</v>
      </c>
      <c r="E1171" s="105">
        <v>534796</v>
      </c>
      <c r="F1171" s="105">
        <v>186172</v>
      </c>
      <c r="G1171" s="105">
        <v>436823</v>
      </c>
      <c r="H1171" s="105">
        <v>186172</v>
      </c>
      <c r="I1171" s="105">
        <v>97973</v>
      </c>
      <c r="J1171" s="105">
        <v>0</v>
      </c>
      <c r="K1171" s="105">
        <v>97973</v>
      </c>
      <c r="L1171" s="105">
        <v>0</v>
      </c>
      <c r="M1171" s="105">
        <v>22530</v>
      </c>
    </row>
    <row r="1172" spans="1:13" x14ac:dyDescent="0.15">
      <c r="A1172" s="115" t="s">
        <v>2535</v>
      </c>
      <c r="B1172" t="s">
        <v>2474</v>
      </c>
      <c r="C1172" t="s">
        <v>2536</v>
      </c>
      <c r="D1172" s="104">
        <v>27230</v>
      </c>
      <c r="E1172" s="104">
        <v>692793</v>
      </c>
      <c r="F1172" s="104">
        <v>269351</v>
      </c>
      <c r="G1172" s="104">
        <v>150036</v>
      </c>
      <c r="H1172" s="104">
        <v>112036</v>
      </c>
      <c r="I1172" s="104">
        <v>542757</v>
      </c>
      <c r="J1172" s="104">
        <v>157315</v>
      </c>
      <c r="K1172" s="104">
        <v>542757</v>
      </c>
      <c r="L1172" s="104">
        <v>0</v>
      </c>
      <c r="M1172" s="104">
        <v>28230</v>
      </c>
    </row>
    <row r="1173" spans="1:13" x14ac:dyDescent="0.15">
      <c r="A1173" s="115" t="s">
        <v>2537</v>
      </c>
      <c r="B1173" t="s">
        <v>2474</v>
      </c>
      <c r="C1173" t="s">
        <v>2538</v>
      </c>
      <c r="D1173" s="105">
        <v>27231</v>
      </c>
      <c r="E1173" s="105">
        <v>573938</v>
      </c>
      <c r="F1173" s="105">
        <v>217743</v>
      </c>
      <c r="G1173" s="105">
        <v>292788</v>
      </c>
      <c r="H1173" s="105">
        <v>141082</v>
      </c>
      <c r="I1173" s="105">
        <v>281150</v>
      </c>
      <c r="J1173" s="105">
        <v>76661</v>
      </c>
      <c r="K1173" s="105">
        <v>281150</v>
      </c>
      <c r="L1173" s="105">
        <v>76661</v>
      </c>
      <c r="M1173" s="105">
        <v>23749</v>
      </c>
    </row>
    <row r="1174" spans="1:13" x14ac:dyDescent="0.15">
      <c r="A1174" s="115" t="s">
        <v>2539</v>
      </c>
      <c r="B1174" t="s">
        <v>2474</v>
      </c>
      <c r="C1174" t="s">
        <v>2540</v>
      </c>
      <c r="D1174" s="104">
        <v>27232</v>
      </c>
      <c r="E1174" s="104">
        <v>525789</v>
      </c>
      <c r="F1174" s="104">
        <v>186575</v>
      </c>
      <c r="G1174" s="104">
        <v>405401</v>
      </c>
      <c r="H1174" s="104">
        <v>186575</v>
      </c>
      <c r="I1174" s="104">
        <v>120388</v>
      </c>
      <c r="J1174" s="104">
        <v>0</v>
      </c>
      <c r="K1174" s="104">
        <v>116388</v>
      </c>
      <c r="L1174" s="104">
        <v>0</v>
      </c>
      <c r="M1174" s="104">
        <v>21847</v>
      </c>
    </row>
    <row r="1175" spans="1:13" x14ac:dyDescent="0.15">
      <c r="A1175" s="115" t="s">
        <v>2541</v>
      </c>
      <c r="B1175" t="s">
        <v>2474</v>
      </c>
      <c r="C1175" t="s">
        <v>2542</v>
      </c>
      <c r="D1175" s="105">
        <v>27301</v>
      </c>
      <c r="E1175" s="105">
        <v>285097</v>
      </c>
      <c r="F1175" s="105">
        <v>112040</v>
      </c>
      <c r="G1175" s="105">
        <v>229199</v>
      </c>
      <c r="H1175" s="105">
        <v>112040</v>
      </c>
      <c r="I1175" s="105">
        <v>55898</v>
      </c>
      <c r="J1175" s="105">
        <v>0</v>
      </c>
      <c r="K1175" s="105">
        <v>55898</v>
      </c>
      <c r="L1175" s="105">
        <v>0</v>
      </c>
      <c r="M1175" s="105">
        <v>11620</v>
      </c>
    </row>
    <row r="1176" spans="1:13" x14ac:dyDescent="0.15">
      <c r="A1176" s="115" t="s">
        <v>2543</v>
      </c>
      <c r="B1176" t="s">
        <v>2474</v>
      </c>
      <c r="C1176" t="s">
        <v>2544</v>
      </c>
      <c r="D1176" s="104">
        <v>27321</v>
      </c>
      <c r="E1176" s="104">
        <v>230630</v>
      </c>
      <c r="F1176" s="104">
        <v>74367</v>
      </c>
      <c r="G1176" s="104">
        <v>230630</v>
      </c>
      <c r="H1176" s="104">
        <v>74367</v>
      </c>
      <c r="I1176" s="104">
        <v>0</v>
      </c>
      <c r="J1176" s="104">
        <v>0</v>
      </c>
      <c r="K1176" s="104">
        <v>0</v>
      </c>
      <c r="L1176" s="104">
        <v>0</v>
      </c>
      <c r="M1176" s="104">
        <v>9814</v>
      </c>
    </row>
    <row r="1177" spans="1:13" x14ac:dyDescent="0.15">
      <c r="A1177" s="115" t="s">
        <v>2545</v>
      </c>
      <c r="B1177" t="s">
        <v>2474</v>
      </c>
      <c r="C1177" t="s">
        <v>2546</v>
      </c>
      <c r="D1177" s="105">
        <v>27322</v>
      </c>
      <c r="E1177" s="105">
        <v>159184</v>
      </c>
      <c r="F1177" s="105">
        <v>34305</v>
      </c>
      <c r="G1177" s="105">
        <v>159184</v>
      </c>
      <c r="H1177" s="105">
        <v>34305</v>
      </c>
      <c r="I1177" s="105">
        <v>0</v>
      </c>
      <c r="J1177" s="105">
        <v>0</v>
      </c>
      <c r="K1177" s="105">
        <v>0</v>
      </c>
      <c r="L1177" s="105">
        <v>0</v>
      </c>
      <c r="M1177" s="105">
        <v>6993</v>
      </c>
    </row>
    <row r="1178" spans="1:13" x14ac:dyDescent="0.15">
      <c r="A1178" s="115" t="s">
        <v>2547</v>
      </c>
      <c r="B1178" t="s">
        <v>2474</v>
      </c>
      <c r="C1178" t="s">
        <v>2548</v>
      </c>
      <c r="D1178" s="104">
        <v>27341</v>
      </c>
      <c r="E1178" s="104">
        <v>180013</v>
      </c>
      <c r="F1178" s="104">
        <v>53776</v>
      </c>
      <c r="G1178" s="104">
        <v>106013</v>
      </c>
      <c r="H1178" s="104">
        <v>53776</v>
      </c>
      <c r="I1178" s="104">
        <v>74000</v>
      </c>
      <c r="J1178" s="104">
        <v>0</v>
      </c>
      <c r="K1178" s="104">
        <v>74000</v>
      </c>
      <c r="L1178" s="104">
        <v>0</v>
      </c>
      <c r="M1178" s="104">
        <v>7720</v>
      </c>
    </row>
    <row r="1179" spans="1:13" x14ac:dyDescent="0.15">
      <c r="A1179" s="115" t="s">
        <v>2549</v>
      </c>
      <c r="B1179" t="s">
        <v>2474</v>
      </c>
      <c r="C1179" t="s">
        <v>2550</v>
      </c>
      <c r="D1179" s="105">
        <v>27361</v>
      </c>
      <c r="E1179" s="105">
        <v>447993</v>
      </c>
      <c r="F1179" s="105">
        <v>166803</v>
      </c>
      <c r="G1179" s="105">
        <v>354677</v>
      </c>
      <c r="H1179" s="105">
        <v>166803</v>
      </c>
      <c r="I1179" s="105">
        <v>93316</v>
      </c>
      <c r="J1179" s="105">
        <v>0</v>
      </c>
      <c r="K1179" s="105">
        <v>93316</v>
      </c>
      <c r="L1179" s="105">
        <v>0</v>
      </c>
      <c r="M1179" s="105">
        <v>18672</v>
      </c>
    </row>
    <row r="1180" spans="1:13" x14ac:dyDescent="0.15">
      <c r="A1180" s="115" t="s">
        <v>2551</v>
      </c>
      <c r="B1180" t="s">
        <v>2474</v>
      </c>
      <c r="C1180" t="s">
        <v>2552</v>
      </c>
      <c r="D1180" s="104">
        <v>27362</v>
      </c>
      <c r="E1180" s="104">
        <v>47160</v>
      </c>
      <c r="F1180" s="104">
        <v>20425</v>
      </c>
      <c r="G1180" s="104">
        <v>0</v>
      </c>
      <c r="H1180" s="104">
        <v>0</v>
      </c>
      <c r="I1180" s="104">
        <v>47160</v>
      </c>
      <c r="J1180" s="104">
        <v>20425</v>
      </c>
      <c r="K1180" s="104">
        <v>47160</v>
      </c>
      <c r="L1180" s="104">
        <v>20425</v>
      </c>
      <c r="M1180" s="104">
        <v>1896</v>
      </c>
    </row>
    <row r="1181" spans="1:13" x14ac:dyDescent="0.15">
      <c r="A1181" s="115" t="s">
        <v>2553</v>
      </c>
      <c r="B1181" t="s">
        <v>2474</v>
      </c>
      <c r="C1181" t="s">
        <v>2554</v>
      </c>
      <c r="D1181" s="105">
        <v>27366</v>
      </c>
      <c r="E1181" s="105">
        <v>181113</v>
      </c>
      <c r="F1181" s="105">
        <v>53067</v>
      </c>
      <c r="G1181" s="105">
        <v>135826</v>
      </c>
      <c r="H1181" s="105">
        <v>53067</v>
      </c>
      <c r="I1181" s="105">
        <v>45287</v>
      </c>
      <c r="J1181" s="105">
        <v>0</v>
      </c>
      <c r="K1181" s="105">
        <v>45287</v>
      </c>
      <c r="L1181" s="105">
        <v>0</v>
      </c>
      <c r="M1181" s="105">
        <v>7856</v>
      </c>
    </row>
    <row r="1182" spans="1:13" x14ac:dyDescent="0.15">
      <c r="A1182" s="115" t="s">
        <v>2555</v>
      </c>
      <c r="B1182" t="s">
        <v>2474</v>
      </c>
      <c r="C1182" t="s">
        <v>2556</v>
      </c>
      <c r="D1182" s="104">
        <v>27381</v>
      </c>
      <c r="E1182" s="104">
        <v>154947</v>
      </c>
      <c r="F1182" s="104">
        <v>47680</v>
      </c>
      <c r="G1182" s="104">
        <v>119218</v>
      </c>
      <c r="H1182" s="104">
        <v>47680</v>
      </c>
      <c r="I1182" s="104">
        <v>35729</v>
      </c>
      <c r="J1182" s="104">
        <v>0</v>
      </c>
      <c r="K1182" s="104">
        <v>35450</v>
      </c>
      <c r="L1182" s="104">
        <v>0</v>
      </c>
      <c r="M1182" s="104">
        <v>6632</v>
      </c>
    </row>
    <row r="1183" spans="1:13" x14ac:dyDescent="0.15">
      <c r="A1183" s="115" t="s">
        <v>2557</v>
      </c>
      <c r="B1183" t="s">
        <v>2474</v>
      </c>
      <c r="C1183" t="s">
        <v>2558</v>
      </c>
      <c r="D1183" s="105">
        <v>27382</v>
      </c>
      <c r="E1183" s="105">
        <v>191406</v>
      </c>
      <c r="F1183" s="105">
        <v>57925</v>
      </c>
      <c r="G1183" s="105">
        <v>191406</v>
      </c>
      <c r="H1183" s="105">
        <v>57925</v>
      </c>
      <c r="I1183" s="105">
        <v>0</v>
      </c>
      <c r="J1183" s="105">
        <v>0</v>
      </c>
      <c r="K1183" s="105">
        <v>0</v>
      </c>
      <c r="L1183" s="105">
        <v>0</v>
      </c>
      <c r="M1183" s="105">
        <v>8202</v>
      </c>
    </row>
    <row r="1184" spans="1:13" x14ac:dyDescent="0.15">
      <c r="A1184" s="115" t="s">
        <v>2559</v>
      </c>
      <c r="B1184" t="s">
        <v>2474</v>
      </c>
      <c r="C1184" t="s">
        <v>2560</v>
      </c>
      <c r="D1184" s="104">
        <v>27383</v>
      </c>
      <c r="E1184" s="104">
        <v>101823</v>
      </c>
      <c r="F1184" s="104">
        <v>20077</v>
      </c>
      <c r="G1184" s="104">
        <v>12313</v>
      </c>
      <c r="H1184" s="104">
        <v>12313</v>
      </c>
      <c r="I1184" s="104">
        <v>89510</v>
      </c>
      <c r="J1184" s="104">
        <v>7764</v>
      </c>
      <c r="K1184" s="104">
        <v>89510</v>
      </c>
      <c r="L1184" s="104">
        <v>7764</v>
      </c>
      <c r="M1184" s="104">
        <v>4639</v>
      </c>
    </row>
    <row r="1185" spans="1:13" x14ac:dyDescent="0.15">
      <c r="A1185" s="115" t="s">
        <v>2561</v>
      </c>
      <c r="B1185" t="s">
        <v>2562</v>
      </c>
      <c r="C1185">
        <v>0</v>
      </c>
      <c r="D1185" s="105">
        <v>28000</v>
      </c>
      <c r="E1185" s="105">
        <v>32779706</v>
      </c>
      <c r="F1185" s="105">
        <v>0</v>
      </c>
      <c r="G1185" s="105">
        <v>21261636</v>
      </c>
      <c r="H1185" s="105">
        <v>0</v>
      </c>
      <c r="I1185" s="105">
        <v>11518070</v>
      </c>
      <c r="J1185" s="105">
        <v>0</v>
      </c>
      <c r="K1185" s="105">
        <v>921043</v>
      </c>
      <c r="L1185" s="105">
        <v>0</v>
      </c>
      <c r="M1185" s="105">
        <v>2155593</v>
      </c>
    </row>
    <row r="1186" spans="1:13" x14ac:dyDescent="0.15">
      <c r="A1186" s="115" t="s">
        <v>2563</v>
      </c>
      <c r="B1186" t="s">
        <v>2562</v>
      </c>
      <c r="C1186" t="s">
        <v>2564</v>
      </c>
      <c r="D1186" s="104">
        <v>28100</v>
      </c>
      <c r="E1186" s="104">
        <v>11027270</v>
      </c>
      <c r="F1186" s="104">
        <v>4392843</v>
      </c>
      <c r="G1186" s="104">
        <v>1050000</v>
      </c>
      <c r="H1186" s="104">
        <v>600000</v>
      </c>
      <c r="I1186" s="104">
        <v>9977270</v>
      </c>
      <c r="J1186" s="104">
        <v>3792843</v>
      </c>
      <c r="K1186" s="104">
        <v>8883906</v>
      </c>
      <c r="L1186" s="104">
        <v>3792843</v>
      </c>
      <c r="M1186" s="104">
        <v>453293</v>
      </c>
    </row>
    <row r="1187" spans="1:13" x14ac:dyDescent="0.15">
      <c r="A1187" s="115" t="s">
        <v>2565</v>
      </c>
      <c r="B1187" t="s">
        <v>2562</v>
      </c>
      <c r="C1187" t="s">
        <v>2566</v>
      </c>
      <c r="D1187" s="105">
        <v>28201</v>
      </c>
      <c r="E1187" s="105">
        <v>4157871</v>
      </c>
      <c r="F1187" s="105">
        <v>1652953</v>
      </c>
      <c r="G1187" s="105">
        <v>4157871</v>
      </c>
      <c r="H1187" s="105">
        <v>1652953</v>
      </c>
      <c r="I1187" s="105">
        <v>0</v>
      </c>
      <c r="J1187" s="105">
        <v>0</v>
      </c>
      <c r="K1187" s="105">
        <v>0</v>
      </c>
      <c r="L1187" s="105">
        <v>0</v>
      </c>
      <c r="M1187" s="105">
        <v>171070</v>
      </c>
    </row>
    <row r="1188" spans="1:13" x14ac:dyDescent="0.15">
      <c r="A1188" s="115" t="s">
        <v>2567</v>
      </c>
      <c r="B1188" t="s">
        <v>2562</v>
      </c>
      <c r="C1188" t="s">
        <v>2568</v>
      </c>
      <c r="D1188" s="104">
        <v>28202</v>
      </c>
      <c r="E1188" s="104">
        <v>3367079</v>
      </c>
      <c r="F1188" s="104">
        <v>1363377</v>
      </c>
      <c r="G1188" s="104">
        <v>2723293</v>
      </c>
      <c r="H1188" s="104">
        <v>1363377</v>
      </c>
      <c r="I1188" s="104">
        <v>643786</v>
      </c>
      <c r="J1188" s="104">
        <v>0</v>
      </c>
      <c r="K1188" s="104">
        <v>643786</v>
      </c>
      <c r="L1188" s="104">
        <v>0</v>
      </c>
      <c r="M1188" s="104">
        <v>138045</v>
      </c>
    </row>
    <row r="1189" spans="1:13" x14ac:dyDescent="0.15">
      <c r="A1189" s="115" t="s">
        <v>2569</v>
      </c>
      <c r="B1189" t="s">
        <v>2562</v>
      </c>
      <c r="C1189" t="s">
        <v>2570</v>
      </c>
      <c r="D1189" s="105">
        <v>28203</v>
      </c>
      <c r="E1189" s="105">
        <v>2631623</v>
      </c>
      <c r="F1189" s="105">
        <v>1083403</v>
      </c>
      <c r="G1189" s="105">
        <v>620000</v>
      </c>
      <c r="H1189" s="105">
        <v>620000</v>
      </c>
      <c r="I1189" s="105">
        <v>2011623</v>
      </c>
      <c r="J1189" s="105">
        <v>463403</v>
      </c>
      <c r="K1189" s="105">
        <v>2011623</v>
      </c>
      <c r="L1189" s="105">
        <v>463403</v>
      </c>
      <c r="M1189" s="105">
        <v>107581</v>
      </c>
    </row>
    <row r="1190" spans="1:13" x14ac:dyDescent="0.15">
      <c r="A1190" s="115" t="s">
        <v>2571</v>
      </c>
      <c r="B1190" t="s">
        <v>2562</v>
      </c>
      <c r="C1190" t="s">
        <v>2572</v>
      </c>
      <c r="D1190" s="104">
        <v>28204</v>
      </c>
      <c r="E1190" s="104">
        <v>3323649</v>
      </c>
      <c r="F1190" s="104">
        <v>1467843</v>
      </c>
      <c r="G1190" s="104">
        <v>1722159</v>
      </c>
      <c r="H1190" s="104">
        <v>1331081</v>
      </c>
      <c r="I1190" s="104">
        <v>1601490</v>
      </c>
      <c r="J1190" s="104">
        <v>136762</v>
      </c>
      <c r="K1190" s="104">
        <v>1601490</v>
      </c>
      <c r="L1190" s="104">
        <v>136762</v>
      </c>
      <c r="M1190" s="104">
        <v>133107</v>
      </c>
    </row>
    <row r="1191" spans="1:13" x14ac:dyDescent="0.15">
      <c r="A1191" s="115" t="s">
        <v>2573</v>
      </c>
      <c r="B1191" t="s">
        <v>2562</v>
      </c>
      <c r="C1191" t="s">
        <v>2574</v>
      </c>
      <c r="D1191" s="105">
        <v>28205</v>
      </c>
      <c r="E1191" s="105">
        <v>535112</v>
      </c>
      <c r="F1191" s="105">
        <v>148778</v>
      </c>
      <c r="G1191" s="105">
        <v>0</v>
      </c>
      <c r="H1191" s="105">
        <v>0</v>
      </c>
      <c r="I1191" s="105">
        <v>535112</v>
      </c>
      <c r="J1191" s="105">
        <v>148778</v>
      </c>
      <c r="K1191" s="105">
        <v>535112</v>
      </c>
      <c r="L1191" s="105">
        <v>148778</v>
      </c>
      <c r="M1191" s="105">
        <v>23360</v>
      </c>
    </row>
    <row r="1192" spans="1:13" x14ac:dyDescent="0.15">
      <c r="A1192" s="115" t="s">
        <v>2575</v>
      </c>
      <c r="B1192" t="s">
        <v>2562</v>
      </c>
      <c r="C1192" t="s">
        <v>2576</v>
      </c>
      <c r="D1192" s="104">
        <v>28206</v>
      </c>
      <c r="E1192" s="104">
        <v>564644</v>
      </c>
      <c r="F1192" s="104">
        <v>252761</v>
      </c>
      <c r="G1192" s="104">
        <v>231085</v>
      </c>
      <c r="H1192" s="104">
        <v>170300</v>
      </c>
      <c r="I1192" s="104">
        <v>333559</v>
      </c>
      <c r="J1192" s="104">
        <v>82461</v>
      </c>
      <c r="K1192" s="104">
        <v>333559</v>
      </c>
      <c r="L1192" s="104">
        <v>19064</v>
      </c>
      <c r="M1192" s="104">
        <v>22386</v>
      </c>
    </row>
    <row r="1193" spans="1:13" x14ac:dyDescent="0.15">
      <c r="A1193" s="115" t="s">
        <v>2577</v>
      </c>
      <c r="B1193" t="s">
        <v>2562</v>
      </c>
      <c r="C1193" t="s">
        <v>2578</v>
      </c>
      <c r="D1193" s="105">
        <v>28207</v>
      </c>
      <c r="E1193" s="105">
        <v>1577701</v>
      </c>
      <c r="F1193" s="105">
        <v>652474</v>
      </c>
      <c r="G1193" s="105">
        <v>1081344</v>
      </c>
      <c r="H1193" s="105">
        <v>652474</v>
      </c>
      <c r="I1193" s="105">
        <v>496357</v>
      </c>
      <c r="J1193" s="105">
        <v>0</v>
      </c>
      <c r="K1193" s="105">
        <v>496357</v>
      </c>
      <c r="L1193" s="105">
        <v>0</v>
      </c>
      <c r="M1193" s="105">
        <v>64288</v>
      </c>
    </row>
    <row r="1194" spans="1:13" x14ac:dyDescent="0.15">
      <c r="A1194" s="115" t="s">
        <v>2579</v>
      </c>
      <c r="B1194" t="s">
        <v>2562</v>
      </c>
      <c r="C1194" t="s">
        <v>2580</v>
      </c>
      <c r="D1194" s="104">
        <v>28208</v>
      </c>
      <c r="E1194" s="104">
        <v>301372</v>
      </c>
      <c r="F1194" s="104">
        <v>102381</v>
      </c>
      <c r="G1194" s="104">
        <v>301372</v>
      </c>
      <c r="H1194" s="104">
        <v>102381</v>
      </c>
      <c r="I1194" s="104">
        <v>0</v>
      </c>
      <c r="J1194" s="104">
        <v>0</v>
      </c>
      <c r="K1194" s="104">
        <v>0</v>
      </c>
      <c r="L1194" s="104">
        <v>0</v>
      </c>
      <c r="M1194" s="104">
        <v>12752</v>
      </c>
    </row>
    <row r="1195" spans="1:13" x14ac:dyDescent="0.15">
      <c r="A1195" s="115" t="s">
        <v>2581</v>
      </c>
      <c r="B1195" t="s">
        <v>2562</v>
      </c>
      <c r="C1195" t="s">
        <v>2582</v>
      </c>
      <c r="D1195" s="105">
        <v>28209</v>
      </c>
      <c r="E1195" s="105">
        <v>1045285</v>
      </c>
      <c r="F1195" s="105">
        <v>291745</v>
      </c>
      <c r="G1195" s="105">
        <v>795285</v>
      </c>
      <c r="H1195" s="105">
        <v>291745</v>
      </c>
      <c r="I1195" s="105">
        <v>250000</v>
      </c>
      <c r="J1195" s="105">
        <v>0</v>
      </c>
      <c r="K1195" s="105">
        <v>106870</v>
      </c>
      <c r="L1195" s="105">
        <v>0</v>
      </c>
      <c r="M1195" s="105">
        <v>45617</v>
      </c>
    </row>
    <row r="1196" spans="1:13" x14ac:dyDescent="0.15">
      <c r="A1196" s="115" t="s">
        <v>2583</v>
      </c>
      <c r="B1196" t="s">
        <v>2562</v>
      </c>
      <c r="C1196" t="s">
        <v>2584</v>
      </c>
      <c r="D1196" s="104">
        <v>28210</v>
      </c>
      <c r="E1196" s="104">
        <v>2068695</v>
      </c>
      <c r="F1196" s="104">
        <v>869101</v>
      </c>
      <c r="G1196" s="104">
        <v>1506232</v>
      </c>
      <c r="H1196" s="104">
        <v>869101</v>
      </c>
      <c r="I1196" s="104">
        <v>562463</v>
      </c>
      <c r="J1196" s="104">
        <v>0</v>
      </c>
      <c r="K1196" s="104">
        <v>151704</v>
      </c>
      <c r="L1196" s="104">
        <v>0</v>
      </c>
      <c r="M1196" s="104">
        <v>84008</v>
      </c>
    </row>
    <row r="1197" spans="1:13" x14ac:dyDescent="0.15">
      <c r="A1197" s="115" t="s">
        <v>2585</v>
      </c>
      <c r="B1197" t="s">
        <v>2562</v>
      </c>
      <c r="C1197" t="s">
        <v>2586</v>
      </c>
      <c r="D1197" s="105">
        <v>28212</v>
      </c>
      <c r="E1197" s="105">
        <v>425230</v>
      </c>
      <c r="F1197" s="105">
        <v>148244</v>
      </c>
      <c r="G1197" s="105">
        <v>198000</v>
      </c>
      <c r="H1197" s="105">
        <v>0</v>
      </c>
      <c r="I1197" s="105">
        <v>227230</v>
      </c>
      <c r="J1197" s="105">
        <v>148244</v>
      </c>
      <c r="K1197" s="105">
        <v>227230</v>
      </c>
      <c r="L1197" s="105">
        <v>148244</v>
      </c>
      <c r="M1197" s="105">
        <v>18033</v>
      </c>
    </row>
    <row r="1198" spans="1:13" x14ac:dyDescent="0.15">
      <c r="A1198" s="115" t="s">
        <v>2587</v>
      </c>
      <c r="B1198" t="s">
        <v>2562</v>
      </c>
      <c r="C1198" t="s">
        <v>2588</v>
      </c>
      <c r="D1198" s="104">
        <v>28213</v>
      </c>
      <c r="E1198" s="104">
        <v>473392</v>
      </c>
      <c r="F1198" s="104">
        <v>142987</v>
      </c>
      <c r="G1198" s="104">
        <v>27840</v>
      </c>
      <c r="H1198" s="104">
        <v>0</v>
      </c>
      <c r="I1198" s="104">
        <v>445552</v>
      </c>
      <c r="J1198" s="104">
        <v>142987</v>
      </c>
      <c r="K1198" s="104">
        <v>413732</v>
      </c>
      <c r="L1198" s="104">
        <v>142987</v>
      </c>
      <c r="M1198" s="104">
        <v>20293</v>
      </c>
    </row>
    <row r="1199" spans="1:13" x14ac:dyDescent="0.15">
      <c r="A1199" s="115" t="s">
        <v>2589</v>
      </c>
      <c r="B1199" t="s">
        <v>2562</v>
      </c>
      <c r="C1199" t="s">
        <v>2590</v>
      </c>
      <c r="D1199" s="105">
        <v>28214</v>
      </c>
      <c r="E1199" s="105">
        <v>1778624</v>
      </c>
      <c r="F1199" s="105">
        <v>758023</v>
      </c>
      <c r="G1199" s="105">
        <v>898000</v>
      </c>
      <c r="H1199" s="105">
        <v>758023</v>
      </c>
      <c r="I1199" s="105">
        <v>880624</v>
      </c>
      <c r="J1199" s="105">
        <v>0</v>
      </c>
      <c r="K1199" s="105">
        <v>874810</v>
      </c>
      <c r="L1199" s="105">
        <v>0</v>
      </c>
      <c r="M1199" s="105">
        <v>72064</v>
      </c>
    </row>
    <row r="1200" spans="1:13" x14ac:dyDescent="0.15">
      <c r="A1200" s="115" t="s">
        <v>2591</v>
      </c>
      <c r="B1200" t="s">
        <v>2562</v>
      </c>
      <c r="C1200" t="s">
        <v>2592</v>
      </c>
      <c r="D1200" s="104">
        <v>28215</v>
      </c>
      <c r="E1200" s="104">
        <v>743072</v>
      </c>
      <c r="F1200" s="104">
        <v>261597</v>
      </c>
      <c r="G1200" s="104">
        <v>116261</v>
      </c>
      <c r="H1200" s="104">
        <v>111529</v>
      </c>
      <c r="I1200" s="104">
        <v>626811</v>
      </c>
      <c r="J1200" s="104">
        <v>150068</v>
      </c>
      <c r="K1200" s="104">
        <v>626811</v>
      </c>
      <c r="L1200" s="104">
        <v>108234</v>
      </c>
      <c r="M1200" s="104">
        <v>30872</v>
      </c>
    </row>
    <row r="1201" spans="1:13" x14ac:dyDescent="0.15">
      <c r="A1201" s="115" t="s">
        <v>2593</v>
      </c>
      <c r="B1201" t="s">
        <v>2562</v>
      </c>
      <c r="C1201" t="s">
        <v>2594</v>
      </c>
      <c r="D1201" s="105">
        <v>28216</v>
      </c>
      <c r="E1201" s="105">
        <v>715509</v>
      </c>
      <c r="F1201" s="105">
        <v>277180</v>
      </c>
      <c r="G1201" s="105">
        <v>0</v>
      </c>
      <c r="H1201" s="105">
        <v>0</v>
      </c>
      <c r="I1201" s="105">
        <v>715509</v>
      </c>
      <c r="J1201" s="105">
        <v>277180</v>
      </c>
      <c r="K1201" s="105">
        <v>715509</v>
      </c>
      <c r="L1201" s="105">
        <v>277180</v>
      </c>
      <c r="M1201" s="105">
        <v>29586</v>
      </c>
    </row>
    <row r="1202" spans="1:13" x14ac:dyDescent="0.15">
      <c r="A1202" s="115" t="s">
        <v>2595</v>
      </c>
      <c r="B1202" t="s">
        <v>2562</v>
      </c>
      <c r="C1202" t="s">
        <v>2596</v>
      </c>
      <c r="D1202" s="104">
        <v>28217</v>
      </c>
      <c r="E1202" s="104">
        <v>1393121</v>
      </c>
      <c r="F1202" s="104">
        <v>552151</v>
      </c>
      <c r="G1202" s="104">
        <v>886935</v>
      </c>
      <c r="H1202" s="104">
        <v>552151</v>
      </c>
      <c r="I1202" s="104">
        <v>506186</v>
      </c>
      <c r="J1202" s="104">
        <v>0</v>
      </c>
      <c r="K1202" s="104">
        <v>506186</v>
      </c>
      <c r="L1202" s="104">
        <v>0</v>
      </c>
      <c r="M1202" s="104">
        <v>56752</v>
      </c>
    </row>
    <row r="1203" spans="1:13" x14ac:dyDescent="0.15">
      <c r="A1203" s="115" t="s">
        <v>2597</v>
      </c>
      <c r="B1203" t="s">
        <v>2562</v>
      </c>
      <c r="C1203" t="s">
        <v>2598</v>
      </c>
      <c r="D1203" s="105">
        <v>28218</v>
      </c>
      <c r="E1203" s="105">
        <v>450245</v>
      </c>
      <c r="F1203" s="105">
        <v>160418</v>
      </c>
      <c r="G1203" s="105">
        <v>270000</v>
      </c>
      <c r="H1203" s="105">
        <v>160418</v>
      </c>
      <c r="I1203" s="105">
        <v>180245</v>
      </c>
      <c r="J1203" s="105">
        <v>0</v>
      </c>
      <c r="K1203" s="105">
        <v>180245</v>
      </c>
      <c r="L1203" s="105">
        <v>0</v>
      </c>
      <c r="M1203" s="105">
        <v>18768</v>
      </c>
    </row>
    <row r="1204" spans="1:13" x14ac:dyDescent="0.15">
      <c r="A1204" s="115" t="s">
        <v>2599</v>
      </c>
      <c r="B1204" t="s">
        <v>2562</v>
      </c>
      <c r="C1204" t="s">
        <v>2600</v>
      </c>
      <c r="D1204" s="104">
        <v>28219</v>
      </c>
      <c r="E1204" s="104">
        <v>866203</v>
      </c>
      <c r="F1204" s="104">
        <v>364672</v>
      </c>
      <c r="G1204" s="104">
        <v>495370</v>
      </c>
      <c r="H1204" s="104">
        <v>364672</v>
      </c>
      <c r="I1204" s="104">
        <v>370833</v>
      </c>
      <c r="J1204" s="104">
        <v>0</v>
      </c>
      <c r="K1204" s="104">
        <v>370833</v>
      </c>
      <c r="L1204" s="104">
        <v>0</v>
      </c>
      <c r="M1204" s="104">
        <v>35188</v>
      </c>
    </row>
    <row r="1205" spans="1:13" x14ac:dyDescent="0.15">
      <c r="A1205" s="115" t="s">
        <v>2601</v>
      </c>
      <c r="B1205" t="s">
        <v>2562</v>
      </c>
      <c r="C1205" t="s">
        <v>2602</v>
      </c>
      <c r="D1205" s="105">
        <v>28220</v>
      </c>
      <c r="E1205" s="105">
        <v>427729</v>
      </c>
      <c r="F1205" s="105">
        <v>143480</v>
      </c>
      <c r="G1205" s="105">
        <v>126000</v>
      </c>
      <c r="H1205" s="105">
        <v>0</v>
      </c>
      <c r="I1205" s="105">
        <v>301729</v>
      </c>
      <c r="J1205" s="105">
        <v>143480</v>
      </c>
      <c r="K1205" s="105">
        <v>301729</v>
      </c>
      <c r="L1205" s="105">
        <v>72000</v>
      </c>
      <c r="M1205" s="105">
        <v>18130</v>
      </c>
    </row>
    <row r="1206" spans="1:13" x14ac:dyDescent="0.15">
      <c r="A1206" s="115" t="s">
        <v>2603</v>
      </c>
      <c r="B1206" t="s">
        <v>2562</v>
      </c>
      <c r="C1206" t="s">
        <v>2604</v>
      </c>
      <c r="D1206" s="104">
        <v>28221</v>
      </c>
      <c r="E1206" s="104">
        <v>544487</v>
      </c>
      <c r="F1206" s="104">
        <v>152232</v>
      </c>
      <c r="G1206" s="104">
        <v>369213</v>
      </c>
      <c r="H1206" s="104">
        <v>152232</v>
      </c>
      <c r="I1206" s="104">
        <v>175274</v>
      </c>
      <c r="J1206" s="104">
        <v>0</v>
      </c>
      <c r="K1206" s="104">
        <v>132228</v>
      </c>
      <c r="L1206" s="104">
        <v>0</v>
      </c>
      <c r="M1206" s="104">
        <v>23098</v>
      </c>
    </row>
    <row r="1207" spans="1:13" x14ac:dyDescent="0.15">
      <c r="A1207" s="115" t="s">
        <v>2605</v>
      </c>
      <c r="B1207" t="s">
        <v>2562</v>
      </c>
      <c r="C1207" t="s">
        <v>2606</v>
      </c>
      <c r="D1207" s="105">
        <v>28222</v>
      </c>
      <c r="E1207" s="105">
        <v>354028</v>
      </c>
      <c r="F1207" s="105">
        <v>91216</v>
      </c>
      <c r="G1207" s="105">
        <v>316970</v>
      </c>
      <c r="H1207" s="105">
        <v>91216</v>
      </c>
      <c r="I1207" s="105">
        <v>37058</v>
      </c>
      <c r="J1207" s="105">
        <v>0</v>
      </c>
      <c r="K1207" s="105">
        <v>37058</v>
      </c>
      <c r="L1207" s="105">
        <v>0</v>
      </c>
      <c r="M1207" s="105">
        <v>15764</v>
      </c>
    </row>
    <row r="1208" spans="1:13" x14ac:dyDescent="0.15">
      <c r="A1208" s="115" t="s">
        <v>2607</v>
      </c>
      <c r="B1208" t="s">
        <v>2562</v>
      </c>
      <c r="C1208" t="s">
        <v>2608</v>
      </c>
      <c r="D1208" s="104">
        <v>28223</v>
      </c>
      <c r="E1208" s="104">
        <v>797492</v>
      </c>
      <c r="F1208" s="104">
        <v>234649</v>
      </c>
      <c r="G1208" s="104">
        <v>797492</v>
      </c>
      <c r="H1208" s="104">
        <v>234649</v>
      </c>
      <c r="I1208" s="104">
        <v>0</v>
      </c>
      <c r="J1208" s="104">
        <v>0</v>
      </c>
      <c r="K1208" s="104">
        <v>0</v>
      </c>
      <c r="L1208" s="104">
        <v>0</v>
      </c>
      <c r="M1208" s="104">
        <v>34163</v>
      </c>
    </row>
    <row r="1209" spans="1:13" x14ac:dyDescent="0.15">
      <c r="A1209" s="115" t="s">
        <v>2609</v>
      </c>
      <c r="B1209" t="s">
        <v>2562</v>
      </c>
      <c r="C1209" t="s">
        <v>2610</v>
      </c>
      <c r="D1209" s="105">
        <v>28224</v>
      </c>
      <c r="E1209" s="105">
        <v>628569</v>
      </c>
      <c r="F1209" s="105">
        <v>167148</v>
      </c>
      <c r="G1209" s="105">
        <v>628569</v>
      </c>
      <c r="H1209" s="105">
        <v>167148</v>
      </c>
      <c r="I1209" s="105">
        <v>0</v>
      </c>
      <c r="J1209" s="105">
        <v>0</v>
      </c>
      <c r="K1209" s="105">
        <v>0</v>
      </c>
      <c r="L1209" s="105">
        <v>0</v>
      </c>
      <c r="M1209" s="105">
        <v>26632</v>
      </c>
    </row>
    <row r="1210" spans="1:13" x14ac:dyDescent="0.15">
      <c r="A1210" s="115" t="s">
        <v>2611</v>
      </c>
      <c r="B1210" t="s">
        <v>2562</v>
      </c>
      <c r="C1210" t="s">
        <v>2612</v>
      </c>
      <c r="D1210" s="104">
        <v>28225</v>
      </c>
      <c r="E1210" s="104">
        <v>387006</v>
      </c>
      <c r="F1210" s="104">
        <v>106151</v>
      </c>
      <c r="G1210" s="104">
        <v>387006</v>
      </c>
      <c r="H1210" s="104">
        <v>106151</v>
      </c>
      <c r="I1210" s="104">
        <v>0</v>
      </c>
      <c r="J1210" s="104">
        <v>0</v>
      </c>
      <c r="K1210" s="104">
        <v>0</v>
      </c>
      <c r="L1210" s="104">
        <v>0</v>
      </c>
      <c r="M1210" s="104">
        <v>17161</v>
      </c>
    </row>
    <row r="1211" spans="1:13" x14ac:dyDescent="0.15">
      <c r="A1211" s="115" t="s">
        <v>2613</v>
      </c>
      <c r="B1211" t="s">
        <v>2562</v>
      </c>
      <c r="C1211" t="s">
        <v>2614</v>
      </c>
      <c r="D1211" s="105">
        <v>28226</v>
      </c>
      <c r="E1211" s="105">
        <v>576818</v>
      </c>
      <c r="F1211" s="105">
        <v>160772</v>
      </c>
      <c r="G1211" s="105">
        <v>336115</v>
      </c>
      <c r="H1211" s="105">
        <v>160772</v>
      </c>
      <c r="I1211" s="105">
        <v>240703</v>
      </c>
      <c r="J1211" s="105">
        <v>0</v>
      </c>
      <c r="K1211" s="105">
        <v>240703</v>
      </c>
      <c r="L1211" s="105">
        <v>0</v>
      </c>
      <c r="M1211" s="105">
        <v>24747</v>
      </c>
    </row>
    <row r="1212" spans="1:13" x14ac:dyDescent="0.15">
      <c r="A1212" s="115" t="s">
        <v>2615</v>
      </c>
      <c r="B1212" t="s">
        <v>2562</v>
      </c>
      <c r="C1212" t="s">
        <v>2616</v>
      </c>
      <c r="D1212" s="104">
        <v>28227</v>
      </c>
      <c r="E1212" s="104">
        <v>493703</v>
      </c>
      <c r="F1212" s="104">
        <v>132424</v>
      </c>
      <c r="G1212" s="104">
        <v>126012</v>
      </c>
      <c r="H1212" s="104">
        <v>300</v>
      </c>
      <c r="I1212" s="104">
        <v>367691</v>
      </c>
      <c r="J1212" s="104">
        <v>132124</v>
      </c>
      <c r="K1212" s="104">
        <v>367691</v>
      </c>
      <c r="L1212" s="104">
        <v>132124</v>
      </c>
      <c r="M1212" s="104">
        <v>21885</v>
      </c>
    </row>
    <row r="1213" spans="1:13" x14ac:dyDescent="0.15">
      <c r="A1213" s="115" t="s">
        <v>2617</v>
      </c>
      <c r="B1213" t="s">
        <v>2562</v>
      </c>
      <c r="C1213" t="s">
        <v>2618</v>
      </c>
      <c r="D1213" s="105">
        <v>28228</v>
      </c>
      <c r="E1213" s="105">
        <v>397062</v>
      </c>
      <c r="F1213" s="105">
        <v>131051</v>
      </c>
      <c r="G1213" s="105">
        <v>397062</v>
      </c>
      <c r="H1213" s="105">
        <v>131051</v>
      </c>
      <c r="I1213" s="105">
        <v>0</v>
      </c>
      <c r="J1213" s="105">
        <v>0</v>
      </c>
      <c r="K1213" s="105">
        <v>0</v>
      </c>
      <c r="L1213" s="105">
        <v>0</v>
      </c>
      <c r="M1213" s="105">
        <v>16948</v>
      </c>
    </row>
    <row r="1214" spans="1:13" x14ac:dyDescent="0.15">
      <c r="A1214" s="115" t="s">
        <v>2619</v>
      </c>
      <c r="B1214" t="s">
        <v>2562</v>
      </c>
      <c r="C1214" t="s">
        <v>2620</v>
      </c>
      <c r="D1214" s="104">
        <v>28229</v>
      </c>
      <c r="E1214" s="104">
        <v>785163</v>
      </c>
      <c r="F1214" s="104">
        <v>263540</v>
      </c>
      <c r="G1214" s="104">
        <v>585163</v>
      </c>
      <c r="H1214" s="104">
        <v>263540</v>
      </c>
      <c r="I1214" s="104">
        <v>200000</v>
      </c>
      <c r="J1214" s="104">
        <v>0</v>
      </c>
      <c r="K1214" s="104">
        <v>200000</v>
      </c>
      <c r="L1214" s="104">
        <v>0</v>
      </c>
      <c r="M1214" s="104">
        <v>33586</v>
      </c>
    </row>
    <row r="1215" spans="1:13" x14ac:dyDescent="0.15">
      <c r="A1215" s="115" t="s">
        <v>2621</v>
      </c>
      <c r="B1215" t="s">
        <v>2562</v>
      </c>
      <c r="C1215" t="s">
        <v>2622</v>
      </c>
      <c r="D1215" s="105">
        <v>28301</v>
      </c>
      <c r="E1215" s="105">
        <v>281092</v>
      </c>
      <c r="F1215" s="105">
        <v>105889</v>
      </c>
      <c r="G1215" s="105">
        <v>275878</v>
      </c>
      <c r="H1215" s="105">
        <v>105889</v>
      </c>
      <c r="I1215" s="105">
        <v>5214</v>
      </c>
      <c r="J1215" s="105">
        <v>0</v>
      </c>
      <c r="K1215" s="105">
        <v>5214</v>
      </c>
      <c r="L1215" s="105">
        <v>0</v>
      </c>
      <c r="M1215" s="105">
        <v>11461</v>
      </c>
    </row>
    <row r="1216" spans="1:13" x14ac:dyDescent="0.15">
      <c r="A1216" s="115" t="s">
        <v>2623</v>
      </c>
      <c r="B1216" t="s">
        <v>2562</v>
      </c>
      <c r="C1216" t="s">
        <v>2624</v>
      </c>
      <c r="D1216" s="104">
        <v>28365</v>
      </c>
      <c r="E1216" s="104">
        <v>278674</v>
      </c>
      <c r="F1216" s="104">
        <v>73001</v>
      </c>
      <c r="G1216" s="104">
        <v>216000</v>
      </c>
      <c r="H1216" s="104">
        <v>73001</v>
      </c>
      <c r="I1216" s="104">
        <v>62674</v>
      </c>
      <c r="J1216" s="104">
        <v>0</v>
      </c>
      <c r="K1216" s="104">
        <v>62674</v>
      </c>
      <c r="L1216" s="104">
        <v>0</v>
      </c>
      <c r="M1216" s="104">
        <v>12138</v>
      </c>
    </row>
    <row r="1217" spans="1:13" x14ac:dyDescent="0.15">
      <c r="A1217" s="115" t="s">
        <v>2625</v>
      </c>
      <c r="B1217" t="s">
        <v>2562</v>
      </c>
      <c r="C1217" t="s">
        <v>2626</v>
      </c>
      <c r="D1217" s="105">
        <v>28381</v>
      </c>
      <c r="E1217" s="105">
        <v>303363</v>
      </c>
      <c r="F1217" s="105">
        <v>109842</v>
      </c>
      <c r="G1217" s="105">
        <v>203363</v>
      </c>
      <c r="H1217" s="105">
        <v>109842</v>
      </c>
      <c r="I1217" s="105">
        <v>100000</v>
      </c>
      <c r="J1217" s="105">
        <v>0</v>
      </c>
      <c r="K1217" s="105">
        <v>100000</v>
      </c>
      <c r="L1217" s="105">
        <v>0</v>
      </c>
      <c r="M1217" s="105">
        <v>12914</v>
      </c>
    </row>
    <row r="1218" spans="1:13" x14ac:dyDescent="0.15">
      <c r="A1218" s="115" t="s">
        <v>2627</v>
      </c>
      <c r="B1218" t="s">
        <v>2562</v>
      </c>
      <c r="C1218" t="s">
        <v>2628</v>
      </c>
      <c r="D1218" s="104">
        <v>28382</v>
      </c>
      <c r="E1218" s="104">
        <v>295664</v>
      </c>
      <c r="F1218" s="104">
        <v>117540</v>
      </c>
      <c r="G1218" s="104">
        <v>295664</v>
      </c>
      <c r="H1218" s="104">
        <v>117540</v>
      </c>
      <c r="I1218" s="104">
        <v>0</v>
      </c>
      <c r="J1218" s="104">
        <v>0</v>
      </c>
      <c r="K1218" s="104">
        <v>0</v>
      </c>
      <c r="L1218" s="104">
        <v>0</v>
      </c>
      <c r="M1218" s="104">
        <v>12196</v>
      </c>
    </row>
    <row r="1219" spans="1:13" x14ac:dyDescent="0.15">
      <c r="A1219" s="115" t="s">
        <v>2629</v>
      </c>
      <c r="B1219" t="s">
        <v>2562</v>
      </c>
      <c r="C1219" t="s">
        <v>2630</v>
      </c>
      <c r="D1219" s="105">
        <v>28442</v>
      </c>
      <c r="E1219" s="105">
        <v>168311</v>
      </c>
      <c r="F1219" s="105">
        <v>42974</v>
      </c>
      <c r="G1219" s="105">
        <v>0</v>
      </c>
      <c r="H1219" s="105">
        <v>0</v>
      </c>
      <c r="I1219" s="105">
        <v>168311</v>
      </c>
      <c r="J1219" s="105">
        <v>42974</v>
      </c>
      <c r="K1219" s="105">
        <v>168311</v>
      </c>
      <c r="L1219" s="105">
        <v>42974</v>
      </c>
      <c r="M1219" s="105">
        <v>7395</v>
      </c>
    </row>
    <row r="1220" spans="1:13" x14ac:dyDescent="0.15">
      <c r="A1220" s="115" t="s">
        <v>2631</v>
      </c>
      <c r="B1220" t="s">
        <v>2562</v>
      </c>
      <c r="C1220" t="s">
        <v>2632</v>
      </c>
      <c r="D1220" s="104">
        <v>28443</v>
      </c>
      <c r="E1220" s="104">
        <v>203664</v>
      </c>
      <c r="F1220" s="104">
        <v>64111</v>
      </c>
      <c r="G1220" s="104">
        <v>128000</v>
      </c>
      <c r="H1220" s="104">
        <v>64111</v>
      </c>
      <c r="I1220" s="104">
        <v>75664</v>
      </c>
      <c r="J1220" s="104">
        <v>0</v>
      </c>
      <c r="K1220" s="104">
        <v>75664</v>
      </c>
      <c r="L1220" s="104">
        <v>0</v>
      </c>
      <c r="M1220" s="104">
        <v>8652</v>
      </c>
    </row>
    <row r="1221" spans="1:13" x14ac:dyDescent="0.15">
      <c r="A1221" s="115" t="s">
        <v>2633</v>
      </c>
      <c r="B1221" t="s">
        <v>2562</v>
      </c>
      <c r="C1221" t="s">
        <v>2634</v>
      </c>
      <c r="D1221" s="105">
        <v>28446</v>
      </c>
      <c r="E1221" s="105">
        <v>161224</v>
      </c>
      <c r="F1221" s="105">
        <v>36626</v>
      </c>
      <c r="G1221" s="105">
        <v>92194</v>
      </c>
      <c r="H1221" s="105">
        <v>36626</v>
      </c>
      <c r="I1221" s="105">
        <v>69030</v>
      </c>
      <c r="J1221" s="105">
        <v>0</v>
      </c>
      <c r="K1221" s="105">
        <v>69030</v>
      </c>
      <c r="L1221" s="105">
        <v>0</v>
      </c>
      <c r="M1221" s="105">
        <v>7187</v>
      </c>
    </row>
    <row r="1222" spans="1:13" x14ac:dyDescent="0.15">
      <c r="A1222" s="115" t="s">
        <v>2635</v>
      </c>
      <c r="B1222" t="s">
        <v>2562</v>
      </c>
      <c r="C1222" t="s">
        <v>2556</v>
      </c>
      <c r="D1222" s="104">
        <v>28464</v>
      </c>
      <c r="E1222" s="104">
        <v>338806</v>
      </c>
      <c r="F1222" s="104">
        <v>122428</v>
      </c>
      <c r="G1222" s="104">
        <v>258806</v>
      </c>
      <c r="H1222" s="104">
        <v>122428</v>
      </c>
      <c r="I1222" s="104">
        <v>80000</v>
      </c>
      <c r="J1222" s="104">
        <v>0</v>
      </c>
      <c r="K1222" s="104">
        <v>80000</v>
      </c>
      <c r="L1222" s="104">
        <v>0</v>
      </c>
      <c r="M1222" s="104">
        <v>14268</v>
      </c>
    </row>
    <row r="1223" spans="1:13" x14ac:dyDescent="0.15">
      <c r="A1223" s="115" t="s">
        <v>2636</v>
      </c>
      <c r="B1223" t="s">
        <v>2562</v>
      </c>
      <c r="C1223" t="s">
        <v>2637</v>
      </c>
      <c r="D1223" s="105">
        <v>28481</v>
      </c>
      <c r="E1223" s="105">
        <v>165764</v>
      </c>
      <c r="F1223" s="105">
        <v>47237</v>
      </c>
      <c r="G1223" s="105">
        <v>0</v>
      </c>
      <c r="H1223" s="105">
        <v>0</v>
      </c>
      <c r="I1223" s="105">
        <v>165764</v>
      </c>
      <c r="J1223" s="105">
        <v>47237</v>
      </c>
      <c r="K1223" s="105">
        <v>165764</v>
      </c>
      <c r="L1223" s="105">
        <v>47237</v>
      </c>
      <c r="M1223" s="105">
        <v>7127</v>
      </c>
    </row>
    <row r="1224" spans="1:13" x14ac:dyDescent="0.15">
      <c r="A1224" s="115" t="s">
        <v>2638</v>
      </c>
      <c r="B1224" t="s">
        <v>2562</v>
      </c>
      <c r="C1224" t="s">
        <v>2639</v>
      </c>
      <c r="D1224" s="104">
        <v>28501</v>
      </c>
      <c r="E1224" s="104">
        <v>256983</v>
      </c>
      <c r="F1224" s="104">
        <v>60030</v>
      </c>
      <c r="G1224" s="104">
        <v>16301</v>
      </c>
      <c r="H1224" s="104">
        <v>0</v>
      </c>
      <c r="I1224" s="104">
        <v>240682</v>
      </c>
      <c r="J1224" s="104">
        <v>60030</v>
      </c>
      <c r="K1224" s="104">
        <v>240682</v>
      </c>
      <c r="L1224" s="104">
        <v>60030</v>
      </c>
      <c r="M1224" s="104">
        <v>11382</v>
      </c>
    </row>
    <row r="1225" spans="1:13" x14ac:dyDescent="0.15">
      <c r="A1225" s="115" t="s">
        <v>2640</v>
      </c>
      <c r="B1225" t="s">
        <v>2562</v>
      </c>
      <c r="C1225" t="s">
        <v>2641</v>
      </c>
      <c r="D1225" s="105">
        <v>28585</v>
      </c>
      <c r="E1225" s="105">
        <v>289805</v>
      </c>
      <c r="F1225" s="105">
        <v>64037</v>
      </c>
      <c r="G1225" s="105">
        <v>256984</v>
      </c>
      <c r="H1225" s="105">
        <v>64037</v>
      </c>
      <c r="I1225" s="105">
        <v>32821</v>
      </c>
      <c r="J1225" s="105">
        <v>0</v>
      </c>
      <c r="K1225" s="105">
        <v>32821</v>
      </c>
      <c r="L1225" s="105">
        <v>0</v>
      </c>
      <c r="M1225" s="105">
        <v>12922</v>
      </c>
    </row>
    <row r="1226" spans="1:13" x14ac:dyDescent="0.15">
      <c r="A1226" s="115" t="s">
        <v>2642</v>
      </c>
      <c r="B1226" t="s">
        <v>2562</v>
      </c>
      <c r="C1226" t="s">
        <v>2643</v>
      </c>
      <c r="D1226" s="104">
        <v>28586</v>
      </c>
      <c r="E1226" s="104">
        <v>232874</v>
      </c>
      <c r="F1226" s="104">
        <v>53233</v>
      </c>
      <c r="G1226" s="104">
        <v>202874</v>
      </c>
      <c r="H1226" s="104">
        <v>53233</v>
      </c>
      <c r="I1226" s="104">
        <v>30000</v>
      </c>
      <c r="J1226" s="104">
        <v>0</v>
      </c>
      <c r="K1226" s="104">
        <v>30000</v>
      </c>
      <c r="L1226" s="104">
        <v>0</v>
      </c>
      <c r="M1226" s="104">
        <v>10195</v>
      </c>
    </row>
    <row r="1227" spans="1:13" x14ac:dyDescent="0.15">
      <c r="A1227" s="115" t="s">
        <v>2644</v>
      </c>
      <c r="B1227" t="s">
        <v>2645</v>
      </c>
      <c r="C1227">
        <v>0</v>
      </c>
      <c r="D1227" s="105">
        <v>29000</v>
      </c>
      <c r="E1227" s="105">
        <v>12732662</v>
      </c>
      <c r="F1227" s="105">
        <v>0</v>
      </c>
      <c r="G1227" s="105">
        <v>4078662</v>
      </c>
      <c r="H1227" s="105">
        <v>0</v>
      </c>
      <c r="I1227" s="105">
        <v>8654000</v>
      </c>
      <c r="J1227" s="105">
        <v>0</v>
      </c>
      <c r="K1227" s="105">
        <v>8654000</v>
      </c>
      <c r="L1227" s="105">
        <v>0</v>
      </c>
      <c r="M1227" s="105">
        <v>806039</v>
      </c>
    </row>
    <row r="1228" spans="1:13" x14ac:dyDescent="0.15">
      <c r="A1228" s="115" t="s">
        <v>2646</v>
      </c>
      <c r="B1228" t="s">
        <v>2645</v>
      </c>
      <c r="C1228" t="s">
        <v>2647</v>
      </c>
      <c r="D1228" s="104">
        <v>29201</v>
      </c>
      <c r="E1228" s="104">
        <v>3199808</v>
      </c>
      <c r="F1228" s="104">
        <v>1274270</v>
      </c>
      <c r="G1228" s="104">
        <v>1939808</v>
      </c>
      <c r="H1228" s="104">
        <v>1274270</v>
      </c>
      <c r="I1228" s="104">
        <v>1260000</v>
      </c>
      <c r="J1228" s="104">
        <v>0</v>
      </c>
      <c r="K1228" s="104">
        <v>709198</v>
      </c>
      <c r="L1228" s="104">
        <v>0</v>
      </c>
      <c r="M1228" s="104">
        <v>130246</v>
      </c>
    </row>
    <row r="1229" spans="1:13" x14ac:dyDescent="0.15">
      <c r="A1229" s="115" t="s">
        <v>2648</v>
      </c>
      <c r="B1229" t="s">
        <v>2645</v>
      </c>
      <c r="C1229" t="s">
        <v>2649</v>
      </c>
      <c r="D1229" s="105">
        <v>29202</v>
      </c>
      <c r="E1229" s="105">
        <v>667040</v>
      </c>
      <c r="F1229" s="105">
        <v>223921</v>
      </c>
      <c r="G1229" s="105">
        <v>570900</v>
      </c>
      <c r="H1229" s="105">
        <v>223921</v>
      </c>
      <c r="I1229" s="105">
        <v>96140</v>
      </c>
      <c r="J1229" s="105">
        <v>0</v>
      </c>
      <c r="K1229" s="105">
        <v>96140</v>
      </c>
      <c r="L1229" s="105">
        <v>0</v>
      </c>
      <c r="M1229" s="105">
        <v>27645</v>
      </c>
    </row>
    <row r="1230" spans="1:13" x14ac:dyDescent="0.15">
      <c r="A1230" s="115" t="s">
        <v>2650</v>
      </c>
      <c r="B1230" t="s">
        <v>2645</v>
      </c>
      <c r="C1230" t="s">
        <v>2651</v>
      </c>
      <c r="D1230" s="104">
        <v>29203</v>
      </c>
      <c r="E1230" s="104">
        <v>789085</v>
      </c>
      <c r="F1230" s="104">
        <v>300044</v>
      </c>
      <c r="G1230" s="104">
        <v>789085</v>
      </c>
      <c r="H1230" s="104">
        <v>300044</v>
      </c>
      <c r="I1230" s="104">
        <v>0</v>
      </c>
      <c r="J1230" s="104">
        <v>0</v>
      </c>
      <c r="K1230" s="104">
        <v>0</v>
      </c>
      <c r="L1230" s="104">
        <v>0</v>
      </c>
      <c r="M1230" s="104">
        <v>32491</v>
      </c>
    </row>
    <row r="1231" spans="1:13" x14ac:dyDescent="0.15">
      <c r="A1231" s="115" t="s">
        <v>2652</v>
      </c>
      <c r="B1231" t="s">
        <v>2645</v>
      </c>
      <c r="C1231" t="s">
        <v>2653</v>
      </c>
      <c r="D1231" s="105">
        <v>29204</v>
      </c>
      <c r="E1231" s="105">
        <v>647083</v>
      </c>
      <c r="F1231" s="105">
        <v>229423</v>
      </c>
      <c r="G1231" s="105">
        <v>539044</v>
      </c>
      <c r="H1231" s="105">
        <v>229423</v>
      </c>
      <c r="I1231" s="105">
        <v>108039</v>
      </c>
      <c r="J1231" s="105">
        <v>0</v>
      </c>
      <c r="K1231" s="105">
        <v>108039</v>
      </c>
      <c r="L1231" s="105">
        <v>0</v>
      </c>
      <c r="M1231" s="105">
        <v>26712</v>
      </c>
    </row>
    <row r="1232" spans="1:13" x14ac:dyDescent="0.15">
      <c r="A1232" s="115" t="s">
        <v>2654</v>
      </c>
      <c r="B1232" t="s">
        <v>2645</v>
      </c>
      <c r="C1232" t="s">
        <v>2655</v>
      </c>
      <c r="D1232" s="104">
        <v>29205</v>
      </c>
      <c r="E1232" s="104">
        <v>1132980</v>
      </c>
      <c r="F1232" s="104">
        <v>435094</v>
      </c>
      <c r="G1232" s="104">
        <v>1132980</v>
      </c>
      <c r="H1232" s="104">
        <v>435094</v>
      </c>
      <c r="I1232" s="104">
        <v>0</v>
      </c>
      <c r="J1232" s="104">
        <v>0</v>
      </c>
      <c r="K1232" s="104">
        <v>0</v>
      </c>
      <c r="L1232" s="104">
        <v>0</v>
      </c>
      <c r="M1232" s="104">
        <v>45717</v>
      </c>
    </row>
    <row r="1233" spans="1:13" x14ac:dyDescent="0.15">
      <c r="A1233" s="115" t="s">
        <v>2656</v>
      </c>
      <c r="B1233" t="s">
        <v>2645</v>
      </c>
      <c r="C1233" t="s">
        <v>2657</v>
      </c>
      <c r="D1233" s="105">
        <v>29206</v>
      </c>
      <c r="E1233" s="105">
        <v>617387</v>
      </c>
      <c r="F1233" s="105">
        <v>211524</v>
      </c>
      <c r="G1233" s="105">
        <v>551233</v>
      </c>
      <c r="H1233" s="105">
        <v>211524</v>
      </c>
      <c r="I1233" s="105">
        <v>66154</v>
      </c>
      <c r="J1233" s="105">
        <v>0</v>
      </c>
      <c r="K1233" s="105">
        <v>66154</v>
      </c>
      <c r="L1233" s="105">
        <v>0</v>
      </c>
      <c r="M1233" s="105">
        <v>25507</v>
      </c>
    </row>
    <row r="1234" spans="1:13" x14ac:dyDescent="0.15">
      <c r="A1234" s="115" t="s">
        <v>2658</v>
      </c>
      <c r="B1234" t="s">
        <v>2645</v>
      </c>
      <c r="C1234" t="s">
        <v>2659</v>
      </c>
      <c r="D1234" s="104">
        <v>29207</v>
      </c>
      <c r="E1234" s="104">
        <v>406688</v>
      </c>
      <c r="F1234" s="104">
        <v>106188</v>
      </c>
      <c r="G1234" s="104">
        <v>366688</v>
      </c>
      <c r="H1234" s="104">
        <v>106188</v>
      </c>
      <c r="I1234" s="104">
        <v>40000</v>
      </c>
      <c r="J1234" s="104">
        <v>0</v>
      </c>
      <c r="K1234" s="104">
        <v>40000</v>
      </c>
      <c r="L1234" s="104">
        <v>0</v>
      </c>
      <c r="M1234" s="104">
        <v>17128</v>
      </c>
    </row>
    <row r="1235" spans="1:13" x14ac:dyDescent="0.15">
      <c r="A1235" s="115" t="s">
        <v>2660</v>
      </c>
      <c r="B1235" t="s">
        <v>2645</v>
      </c>
      <c r="C1235" t="s">
        <v>2661</v>
      </c>
      <c r="D1235" s="105">
        <v>29208</v>
      </c>
      <c r="E1235" s="105">
        <v>313626</v>
      </c>
      <c r="F1235" s="105">
        <v>93196</v>
      </c>
      <c r="G1235" s="105">
        <v>241926</v>
      </c>
      <c r="H1235" s="105">
        <v>93196</v>
      </c>
      <c r="I1235" s="105">
        <v>71700</v>
      </c>
      <c r="J1235" s="105">
        <v>0</v>
      </c>
      <c r="K1235" s="105">
        <v>40821</v>
      </c>
      <c r="L1235" s="105">
        <v>0</v>
      </c>
      <c r="M1235" s="105">
        <v>13591</v>
      </c>
    </row>
    <row r="1236" spans="1:13" x14ac:dyDescent="0.15">
      <c r="A1236" s="115" t="s">
        <v>2662</v>
      </c>
      <c r="B1236" t="s">
        <v>2645</v>
      </c>
      <c r="C1236" t="s">
        <v>2663</v>
      </c>
      <c r="D1236" s="104">
        <v>29209</v>
      </c>
      <c r="E1236" s="104">
        <v>1052518</v>
      </c>
      <c r="F1236" s="104">
        <v>435343</v>
      </c>
      <c r="G1236" s="104">
        <v>837518</v>
      </c>
      <c r="H1236" s="104">
        <v>435343</v>
      </c>
      <c r="I1236" s="104">
        <v>215000</v>
      </c>
      <c r="J1236" s="104">
        <v>0</v>
      </c>
      <c r="K1236" s="104">
        <v>215000</v>
      </c>
      <c r="L1236" s="104">
        <v>0</v>
      </c>
      <c r="M1236" s="104">
        <v>42041</v>
      </c>
    </row>
    <row r="1237" spans="1:13" x14ac:dyDescent="0.15">
      <c r="A1237" s="115" t="s">
        <v>2664</v>
      </c>
      <c r="B1237" t="s">
        <v>2645</v>
      </c>
      <c r="C1237" t="s">
        <v>2665</v>
      </c>
      <c r="D1237" s="105">
        <v>29210</v>
      </c>
      <c r="E1237" s="105">
        <v>748506</v>
      </c>
      <c r="F1237" s="105">
        <v>296081</v>
      </c>
      <c r="G1237" s="105">
        <v>705470</v>
      </c>
      <c r="H1237" s="105">
        <v>296081</v>
      </c>
      <c r="I1237" s="105">
        <v>43036</v>
      </c>
      <c r="J1237" s="105">
        <v>0</v>
      </c>
      <c r="K1237" s="105">
        <v>43036</v>
      </c>
      <c r="L1237" s="105">
        <v>0</v>
      </c>
      <c r="M1237" s="105">
        <v>30113</v>
      </c>
    </row>
    <row r="1238" spans="1:13" x14ac:dyDescent="0.15">
      <c r="A1238" s="115" t="s">
        <v>2666</v>
      </c>
      <c r="B1238" t="s">
        <v>2645</v>
      </c>
      <c r="C1238" t="s">
        <v>2667</v>
      </c>
      <c r="D1238" s="104">
        <v>29211</v>
      </c>
      <c r="E1238" s="104">
        <v>418168</v>
      </c>
      <c r="F1238" s="104">
        <v>153260</v>
      </c>
      <c r="G1238" s="104">
        <v>401168</v>
      </c>
      <c r="H1238" s="104">
        <v>153260</v>
      </c>
      <c r="I1238" s="104">
        <v>17000</v>
      </c>
      <c r="J1238" s="104">
        <v>0</v>
      </c>
      <c r="K1238" s="104">
        <v>17000</v>
      </c>
      <c r="L1238" s="104">
        <v>0</v>
      </c>
      <c r="M1238" s="104">
        <v>17340</v>
      </c>
    </row>
    <row r="1239" spans="1:13" x14ac:dyDescent="0.15">
      <c r="A1239" s="115" t="s">
        <v>2668</v>
      </c>
      <c r="B1239" t="s">
        <v>2645</v>
      </c>
      <c r="C1239" t="s">
        <v>2669</v>
      </c>
      <c r="D1239" s="105">
        <v>29212</v>
      </c>
      <c r="E1239" s="105">
        <v>407598</v>
      </c>
      <c r="F1239" s="105">
        <v>117439</v>
      </c>
      <c r="G1239" s="105">
        <v>111141</v>
      </c>
      <c r="H1239" s="105">
        <v>300</v>
      </c>
      <c r="I1239" s="105">
        <v>296457</v>
      </c>
      <c r="J1239" s="105">
        <v>117139</v>
      </c>
      <c r="K1239" s="105">
        <v>296457</v>
      </c>
      <c r="L1239" s="105">
        <v>117139</v>
      </c>
      <c r="M1239" s="105">
        <v>17420</v>
      </c>
    </row>
    <row r="1240" spans="1:13" x14ac:dyDescent="0.15">
      <c r="A1240" s="115" t="s">
        <v>2670</v>
      </c>
      <c r="B1240" t="s">
        <v>2645</v>
      </c>
      <c r="C1240" t="s">
        <v>2671</v>
      </c>
      <c r="D1240" s="104">
        <v>29322</v>
      </c>
      <c r="E1240" s="104">
        <v>81799</v>
      </c>
      <c r="F1240" s="104">
        <v>13459</v>
      </c>
      <c r="G1240" s="104">
        <v>69999</v>
      </c>
      <c r="H1240" s="104">
        <v>13459</v>
      </c>
      <c r="I1240" s="104">
        <v>11800</v>
      </c>
      <c r="J1240" s="104">
        <v>0</v>
      </c>
      <c r="K1240" s="104">
        <v>11800</v>
      </c>
      <c r="L1240" s="104">
        <v>0</v>
      </c>
      <c r="M1240" s="104">
        <v>3598</v>
      </c>
    </row>
    <row r="1241" spans="1:13" x14ac:dyDescent="0.15">
      <c r="A1241" s="115" t="s">
        <v>2672</v>
      </c>
      <c r="B1241" t="s">
        <v>2645</v>
      </c>
      <c r="C1241" t="s">
        <v>2673</v>
      </c>
      <c r="D1241" s="105">
        <v>29342</v>
      </c>
      <c r="E1241" s="105">
        <v>222654</v>
      </c>
      <c r="F1241" s="105">
        <v>74267</v>
      </c>
      <c r="G1241" s="105">
        <v>190500</v>
      </c>
      <c r="H1241" s="105">
        <v>74267</v>
      </c>
      <c r="I1241" s="105">
        <v>32154</v>
      </c>
      <c r="J1241" s="105">
        <v>0</v>
      </c>
      <c r="K1241" s="105">
        <v>32154</v>
      </c>
      <c r="L1241" s="105">
        <v>0</v>
      </c>
      <c r="M1241" s="105">
        <v>9308</v>
      </c>
    </row>
    <row r="1242" spans="1:13" x14ac:dyDescent="0.15">
      <c r="A1242" s="115" t="s">
        <v>2674</v>
      </c>
      <c r="B1242" t="s">
        <v>2645</v>
      </c>
      <c r="C1242" t="s">
        <v>2675</v>
      </c>
      <c r="D1242" s="104">
        <v>29343</v>
      </c>
      <c r="E1242" s="104">
        <v>253697</v>
      </c>
      <c r="F1242" s="104">
        <v>90370</v>
      </c>
      <c r="G1242" s="104">
        <v>253697</v>
      </c>
      <c r="H1242" s="104">
        <v>90370</v>
      </c>
      <c r="I1242" s="104">
        <v>0</v>
      </c>
      <c r="J1242" s="104">
        <v>0</v>
      </c>
      <c r="K1242" s="104">
        <v>0</v>
      </c>
      <c r="L1242" s="104">
        <v>0</v>
      </c>
      <c r="M1242" s="104">
        <v>10470</v>
      </c>
    </row>
    <row r="1243" spans="1:13" x14ac:dyDescent="0.15">
      <c r="A1243" s="115" t="s">
        <v>2676</v>
      </c>
      <c r="B1243" t="s">
        <v>2645</v>
      </c>
      <c r="C1243" t="s">
        <v>2677</v>
      </c>
      <c r="D1243" s="105">
        <v>29344</v>
      </c>
      <c r="E1243" s="105">
        <v>317038</v>
      </c>
      <c r="F1243" s="105">
        <v>115642</v>
      </c>
      <c r="G1243" s="105">
        <v>317038</v>
      </c>
      <c r="H1243" s="105">
        <v>115642</v>
      </c>
      <c r="I1243" s="105">
        <v>0</v>
      </c>
      <c r="J1243" s="105">
        <v>0</v>
      </c>
      <c r="K1243" s="105">
        <v>0</v>
      </c>
      <c r="L1243" s="105">
        <v>0</v>
      </c>
      <c r="M1243" s="105">
        <v>12982</v>
      </c>
    </row>
    <row r="1244" spans="1:13" x14ac:dyDescent="0.15">
      <c r="A1244" s="115" t="s">
        <v>2678</v>
      </c>
      <c r="B1244" t="s">
        <v>2645</v>
      </c>
      <c r="C1244" t="s">
        <v>2679</v>
      </c>
      <c r="D1244" s="104">
        <v>29345</v>
      </c>
      <c r="E1244" s="104">
        <v>98794</v>
      </c>
      <c r="F1244" s="104">
        <v>26639</v>
      </c>
      <c r="G1244" s="104">
        <v>88957</v>
      </c>
      <c r="H1244" s="104">
        <v>26639</v>
      </c>
      <c r="I1244" s="104">
        <v>9837</v>
      </c>
      <c r="J1244" s="104">
        <v>0</v>
      </c>
      <c r="K1244" s="104">
        <v>9837</v>
      </c>
      <c r="L1244" s="104">
        <v>0</v>
      </c>
      <c r="M1244" s="104">
        <v>4281</v>
      </c>
    </row>
    <row r="1245" spans="1:13" x14ac:dyDescent="0.15">
      <c r="A1245" s="115" t="s">
        <v>2680</v>
      </c>
      <c r="B1245" t="s">
        <v>2645</v>
      </c>
      <c r="C1245" t="s">
        <v>906</v>
      </c>
      <c r="D1245" s="105">
        <v>29361</v>
      </c>
      <c r="E1245" s="105">
        <v>108710</v>
      </c>
      <c r="F1245" s="105">
        <v>31176</v>
      </c>
      <c r="G1245" s="105">
        <v>108710</v>
      </c>
      <c r="H1245" s="105">
        <v>31176</v>
      </c>
      <c r="I1245" s="105">
        <v>0</v>
      </c>
      <c r="J1245" s="105">
        <v>0</v>
      </c>
      <c r="K1245" s="105">
        <v>0</v>
      </c>
      <c r="L1245" s="105">
        <v>0</v>
      </c>
      <c r="M1245" s="105">
        <v>4726</v>
      </c>
    </row>
    <row r="1246" spans="1:13" x14ac:dyDescent="0.15">
      <c r="A1246" s="115" t="s">
        <v>2681</v>
      </c>
      <c r="B1246" t="s">
        <v>2645</v>
      </c>
      <c r="C1246" t="s">
        <v>2682</v>
      </c>
      <c r="D1246" s="104">
        <v>29362</v>
      </c>
      <c r="E1246" s="104">
        <v>109726</v>
      </c>
      <c r="F1246" s="104">
        <v>25663</v>
      </c>
      <c r="G1246" s="104">
        <v>109726</v>
      </c>
      <c r="H1246" s="104">
        <v>25663</v>
      </c>
      <c r="I1246" s="104">
        <v>0</v>
      </c>
      <c r="J1246" s="104">
        <v>0</v>
      </c>
      <c r="K1246" s="104">
        <v>0</v>
      </c>
      <c r="L1246" s="104">
        <v>0</v>
      </c>
      <c r="M1246" s="104">
        <v>4874</v>
      </c>
    </row>
    <row r="1247" spans="1:13" x14ac:dyDescent="0.15">
      <c r="A1247" s="115" t="s">
        <v>2683</v>
      </c>
      <c r="B1247" t="s">
        <v>2645</v>
      </c>
      <c r="C1247" t="s">
        <v>2684</v>
      </c>
      <c r="D1247" s="105">
        <v>29363</v>
      </c>
      <c r="E1247" s="105">
        <v>336853</v>
      </c>
      <c r="F1247" s="105">
        <v>122214</v>
      </c>
      <c r="G1247" s="105">
        <v>311861</v>
      </c>
      <c r="H1247" s="105">
        <v>122214</v>
      </c>
      <c r="I1247" s="105">
        <v>24992</v>
      </c>
      <c r="J1247" s="105">
        <v>0</v>
      </c>
      <c r="K1247" s="105">
        <v>24992</v>
      </c>
      <c r="L1247" s="105">
        <v>0</v>
      </c>
      <c r="M1247" s="105">
        <v>14033</v>
      </c>
    </row>
    <row r="1248" spans="1:13" x14ac:dyDescent="0.15">
      <c r="A1248" s="115" t="s">
        <v>2685</v>
      </c>
      <c r="B1248" t="s">
        <v>2645</v>
      </c>
      <c r="C1248" t="s">
        <v>2686</v>
      </c>
      <c r="D1248" s="104">
        <v>29385</v>
      </c>
      <c r="E1248" s="104">
        <v>47919</v>
      </c>
      <c r="F1248" s="104">
        <v>6018</v>
      </c>
      <c r="G1248" s="104">
        <v>47919</v>
      </c>
      <c r="H1248" s="104">
        <v>6018</v>
      </c>
      <c r="I1248" s="104">
        <v>0</v>
      </c>
      <c r="J1248" s="104">
        <v>0</v>
      </c>
      <c r="K1248" s="104">
        <v>0</v>
      </c>
      <c r="L1248" s="104">
        <v>0</v>
      </c>
      <c r="M1248" s="104">
        <v>2143</v>
      </c>
    </row>
    <row r="1249" spans="1:13" x14ac:dyDescent="0.15">
      <c r="A1249" s="115" t="s">
        <v>2687</v>
      </c>
      <c r="B1249" t="s">
        <v>2645</v>
      </c>
      <c r="C1249" t="s">
        <v>2688</v>
      </c>
      <c r="D1249" s="105">
        <v>29386</v>
      </c>
      <c r="E1249" s="105">
        <v>49600</v>
      </c>
      <c r="F1249" s="105">
        <v>6719</v>
      </c>
      <c r="G1249" s="105">
        <v>49600</v>
      </c>
      <c r="H1249" s="105">
        <v>6719</v>
      </c>
      <c r="I1249" s="105">
        <v>0</v>
      </c>
      <c r="J1249" s="105">
        <v>0</v>
      </c>
      <c r="K1249" s="105">
        <v>0</v>
      </c>
      <c r="L1249" s="105">
        <v>0</v>
      </c>
      <c r="M1249" s="105">
        <v>2185</v>
      </c>
    </row>
    <row r="1250" spans="1:13" x14ac:dyDescent="0.15">
      <c r="A1250" s="115" t="s">
        <v>2689</v>
      </c>
      <c r="B1250" t="s">
        <v>2645</v>
      </c>
      <c r="C1250" t="s">
        <v>2690</v>
      </c>
      <c r="D1250" s="104">
        <v>29401</v>
      </c>
      <c r="E1250" s="104">
        <v>119463</v>
      </c>
      <c r="F1250" s="104">
        <v>27045</v>
      </c>
      <c r="G1250" s="104">
        <v>93451</v>
      </c>
      <c r="H1250" s="104">
        <v>27045</v>
      </c>
      <c r="I1250" s="104">
        <v>26012</v>
      </c>
      <c r="J1250" s="104">
        <v>0</v>
      </c>
      <c r="K1250" s="104">
        <v>11196</v>
      </c>
      <c r="L1250" s="104">
        <v>0</v>
      </c>
      <c r="M1250" s="104">
        <v>5310</v>
      </c>
    </row>
    <row r="1251" spans="1:13" x14ac:dyDescent="0.15">
      <c r="A1251" s="115" t="s">
        <v>2691</v>
      </c>
      <c r="B1251" t="s">
        <v>2645</v>
      </c>
      <c r="C1251" t="s">
        <v>2692</v>
      </c>
      <c r="D1251" s="105">
        <v>29402</v>
      </c>
      <c r="E1251" s="105">
        <v>116924</v>
      </c>
      <c r="F1251" s="105">
        <v>22481</v>
      </c>
      <c r="G1251" s="105">
        <v>101220</v>
      </c>
      <c r="H1251" s="105">
        <v>22481</v>
      </c>
      <c r="I1251" s="105">
        <v>15704</v>
      </c>
      <c r="J1251" s="105">
        <v>0</v>
      </c>
      <c r="K1251" s="105">
        <v>15704</v>
      </c>
      <c r="L1251" s="105">
        <v>0</v>
      </c>
      <c r="M1251" s="105">
        <v>5210</v>
      </c>
    </row>
    <row r="1252" spans="1:13" x14ac:dyDescent="0.15">
      <c r="A1252" s="115" t="s">
        <v>2693</v>
      </c>
      <c r="B1252" t="s">
        <v>2645</v>
      </c>
      <c r="C1252" t="s">
        <v>2694</v>
      </c>
      <c r="D1252" s="104">
        <v>29424</v>
      </c>
      <c r="E1252" s="104">
        <v>236547</v>
      </c>
      <c r="F1252" s="104">
        <v>82483</v>
      </c>
      <c r="G1252" s="104">
        <v>236547</v>
      </c>
      <c r="H1252" s="104">
        <v>82483</v>
      </c>
      <c r="I1252" s="104">
        <v>0</v>
      </c>
      <c r="J1252" s="104">
        <v>0</v>
      </c>
      <c r="K1252" s="104">
        <v>0</v>
      </c>
      <c r="L1252" s="104">
        <v>0</v>
      </c>
      <c r="M1252" s="104">
        <v>9797</v>
      </c>
    </row>
    <row r="1253" spans="1:13" x14ac:dyDescent="0.15">
      <c r="A1253" s="115" t="s">
        <v>2695</v>
      </c>
      <c r="B1253" t="s">
        <v>2645</v>
      </c>
      <c r="C1253" t="s">
        <v>2696</v>
      </c>
      <c r="D1253" s="105">
        <v>29425</v>
      </c>
      <c r="E1253" s="105">
        <v>269086</v>
      </c>
      <c r="F1253" s="105">
        <v>99080</v>
      </c>
      <c r="G1253" s="105">
        <v>249086</v>
      </c>
      <c r="H1253" s="105">
        <v>99080</v>
      </c>
      <c r="I1253" s="105">
        <v>20000</v>
      </c>
      <c r="J1253" s="105">
        <v>0</v>
      </c>
      <c r="K1253" s="105">
        <v>20000</v>
      </c>
      <c r="L1253" s="105">
        <v>0</v>
      </c>
      <c r="M1253" s="105">
        <v>11163</v>
      </c>
    </row>
    <row r="1254" spans="1:13" x14ac:dyDescent="0.15">
      <c r="A1254" s="115" t="s">
        <v>2697</v>
      </c>
      <c r="B1254" t="s">
        <v>2645</v>
      </c>
      <c r="C1254" t="s">
        <v>2698</v>
      </c>
      <c r="D1254" s="104">
        <v>29426</v>
      </c>
      <c r="E1254" s="104">
        <v>363088</v>
      </c>
      <c r="F1254" s="104">
        <v>136739</v>
      </c>
      <c r="G1254" s="104">
        <v>363088</v>
      </c>
      <c r="H1254" s="104">
        <v>136739</v>
      </c>
      <c r="I1254" s="104">
        <v>0</v>
      </c>
      <c r="J1254" s="104">
        <v>0</v>
      </c>
      <c r="K1254" s="104">
        <v>0</v>
      </c>
      <c r="L1254" s="104">
        <v>0</v>
      </c>
      <c r="M1254" s="104">
        <v>15000</v>
      </c>
    </row>
    <row r="1255" spans="1:13" x14ac:dyDescent="0.15">
      <c r="A1255" s="115" t="s">
        <v>2699</v>
      </c>
      <c r="B1255" t="s">
        <v>2645</v>
      </c>
      <c r="C1255" t="s">
        <v>2700</v>
      </c>
      <c r="D1255" s="105">
        <v>29427</v>
      </c>
      <c r="E1255" s="105">
        <v>200162</v>
      </c>
      <c r="F1255" s="105">
        <v>68098</v>
      </c>
      <c r="G1255" s="105">
        <v>200162</v>
      </c>
      <c r="H1255" s="105">
        <v>68098</v>
      </c>
      <c r="I1255" s="105">
        <v>0</v>
      </c>
      <c r="J1255" s="105">
        <v>0</v>
      </c>
      <c r="K1255" s="105">
        <v>0</v>
      </c>
      <c r="L1255" s="105">
        <v>0</v>
      </c>
      <c r="M1255" s="105">
        <v>8350</v>
      </c>
    </row>
    <row r="1256" spans="1:13" x14ac:dyDescent="0.15">
      <c r="A1256" s="115" t="s">
        <v>2701</v>
      </c>
      <c r="B1256" t="s">
        <v>2645</v>
      </c>
      <c r="C1256" t="s">
        <v>2702</v>
      </c>
      <c r="D1256" s="104">
        <v>29441</v>
      </c>
      <c r="E1256" s="104">
        <v>144187</v>
      </c>
      <c r="F1256" s="104">
        <v>26608</v>
      </c>
      <c r="G1256" s="104">
        <v>144187</v>
      </c>
      <c r="H1256" s="104">
        <v>26608</v>
      </c>
      <c r="I1256" s="104">
        <v>0</v>
      </c>
      <c r="J1256" s="104">
        <v>0</v>
      </c>
      <c r="K1256" s="104">
        <v>0</v>
      </c>
      <c r="L1256" s="104">
        <v>0</v>
      </c>
      <c r="M1256" s="104">
        <v>6489</v>
      </c>
    </row>
    <row r="1257" spans="1:13" x14ac:dyDescent="0.15">
      <c r="A1257" s="115" t="s">
        <v>2703</v>
      </c>
      <c r="B1257" t="s">
        <v>2645</v>
      </c>
      <c r="C1257" t="s">
        <v>2704</v>
      </c>
      <c r="D1257" s="105">
        <v>29442</v>
      </c>
      <c r="E1257" s="105">
        <v>217970</v>
      </c>
      <c r="F1257" s="105">
        <v>62203</v>
      </c>
      <c r="G1257" s="105">
        <v>205910</v>
      </c>
      <c r="H1257" s="105">
        <v>62203</v>
      </c>
      <c r="I1257" s="105">
        <v>12060</v>
      </c>
      <c r="J1257" s="105">
        <v>0</v>
      </c>
      <c r="K1257" s="105">
        <v>12060</v>
      </c>
      <c r="L1257" s="105">
        <v>0</v>
      </c>
      <c r="M1257" s="105">
        <v>9508</v>
      </c>
    </row>
    <row r="1258" spans="1:13" x14ac:dyDescent="0.15">
      <c r="A1258" s="115" t="s">
        <v>2705</v>
      </c>
      <c r="B1258" t="s">
        <v>2645</v>
      </c>
      <c r="C1258" t="s">
        <v>2706</v>
      </c>
      <c r="D1258" s="104">
        <v>29443</v>
      </c>
      <c r="E1258" s="104">
        <v>117079</v>
      </c>
      <c r="F1258" s="104">
        <v>20960</v>
      </c>
      <c r="G1258" s="104">
        <v>117079</v>
      </c>
      <c r="H1258" s="104">
        <v>20960</v>
      </c>
      <c r="I1258" s="104">
        <v>0</v>
      </c>
      <c r="J1258" s="104">
        <v>0</v>
      </c>
      <c r="K1258" s="104">
        <v>0</v>
      </c>
      <c r="L1258" s="104">
        <v>0</v>
      </c>
      <c r="M1258" s="104">
        <v>5257</v>
      </c>
    </row>
    <row r="1259" spans="1:13" x14ac:dyDescent="0.15">
      <c r="A1259" s="115" t="s">
        <v>2707</v>
      </c>
      <c r="B1259" t="s">
        <v>2645</v>
      </c>
      <c r="C1259" t="s">
        <v>2708</v>
      </c>
      <c r="D1259" s="105">
        <v>29444</v>
      </c>
      <c r="E1259" s="105">
        <v>28050</v>
      </c>
      <c r="F1259" s="105">
        <v>2856</v>
      </c>
      <c r="G1259" s="105">
        <v>28050</v>
      </c>
      <c r="H1259" s="105">
        <v>2856</v>
      </c>
      <c r="I1259" s="105">
        <v>0</v>
      </c>
      <c r="J1259" s="105">
        <v>0</v>
      </c>
      <c r="K1259" s="105">
        <v>0</v>
      </c>
      <c r="L1259" s="105">
        <v>0</v>
      </c>
      <c r="M1259" s="105">
        <v>1267</v>
      </c>
    </row>
    <row r="1260" spans="1:13" x14ac:dyDescent="0.15">
      <c r="A1260" s="115" t="s">
        <v>2709</v>
      </c>
      <c r="B1260" t="s">
        <v>2645</v>
      </c>
      <c r="C1260" t="s">
        <v>2710</v>
      </c>
      <c r="D1260" s="104">
        <v>29446</v>
      </c>
      <c r="E1260" s="104">
        <v>48060</v>
      </c>
      <c r="F1260" s="104">
        <v>5185</v>
      </c>
      <c r="G1260" s="104">
        <v>48060</v>
      </c>
      <c r="H1260" s="104">
        <v>5185</v>
      </c>
      <c r="I1260" s="104">
        <v>0</v>
      </c>
      <c r="J1260" s="104">
        <v>0</v>
      </c>
      <c r="K1260" s="104">
        <v>0</v>
      </c>
      <c r="L1260" s="104">
        <v>0</v>
      </c>
      <c r="M1260" s="104">
        <v>2232</v>
      </c>
    </row>
    <row r="1261" spans="1:13" x14ac:dyDescent="0.15">
      <c r="A1261" s="115" t="s">
        <v>2711</v>
      </c>
      <c r="B1261" t="s">
        <v>2645</v>
      </c>
      <c r="C1261" t="s">
        <v>2712</v>
      </c>
      <c r="D1261" s="105">
        <v>29447</v>
      </c>
      <c r="E1261" s="105">
        <v>20875</v>
      </c>
      <c r="F1261" s="105">
        <v>1267</v>
      </c>
      <c r="G1261" s="105">
        <v>20875</v>
      </c>
      <c r="H1261" s="105">
        <v>1267</v>
      </c>
      <c r="I1261" s="105">
        <v>0</v>
      </c>
      <c r="J1261" s="105">
        <v>0</v>
      </c>
      <c r="K1261" s="105">
        <v>0</v>
      </c>
      <c r="L1261" s="105">
        <v>0</v>
      </c>
      <c r="M1261" s="105">
        <v>952</v>
      </c>
    </row>
    <row r="1262" spans="1:13" x14ac:dyDescent="0.15">
      <c r="A1262" s="115" t="s">
        <v>2713</v>
      </c>
      <c r="B1262" t="s">
        <v>2645</v>
      </c>
      <c r="C1262" t="s">
        <v>2714</v>
      </c>
      <c r="D1262" s="104">
        <v>29449</v>
      </c>
      <c r="E1262" s="104">
        <v>74466</v>
      </c>
      <c r="F1262" s="104">
        <v>9409</v>
      </c>
      <c r="G1262" s="104">
        <v>74466</v>
      </c>
      <c r="H1262" s="104">
        <v>9409</v>
      </c>
      <c r="I1262" s="104">
        <v>0</v>
      </c>
      <c r="J1262" s="104">
        <v>0</v>
      </c>
      <c r="K1262" s="104">
        <v>0</v>
      </c>
      <c r="L1262" s="104">
        <v>0</v>
      </c>
      <c r="M1262" s="104">
        <v>3485</v>
      </c>
    </row>
    <row r="1263" spans="1:13" x14ac:dyDescent="0.15">
      <c r="A1263" s="115" t="s">
        <v>2715</v>
      </c>
      <c r="B1263" t="s">
        <v>2645</v>
      </c>
      <c r="C1263" t="s">
        <v>2716</v>
      </c>
      <c r="D1263" s="105">
        <v>29450</v>
      </c>
      <c r="E1263" s="105">
        <v>27056</v>
      </c>
      <c r="F1263" s="105">
        <v>2303</v>
      </c>
      <c r="G1263" s="105">
        <v>27056</v>
      </c>
      <c r="H1263" s="105">
        <v>2303</v>
      </c>
      <c r="I1263" s="105">
        <v>0</v>
      </c>
      <c r="J1263" s="105">
        <v>0</v>
      </c>
      <c r="K1263" s="105">
        <v>0</v>
      </c>
      <c r="L1263" s="105">
        <v>0</v>
      </c>
      <c r="M1263" s="105">
        <v>1297</v>
      </c>
    </row>
    <row r="1264" spans="1:13" x14ac:dyDescent="0.15">
      <c r="A1264" s="115" t="s">
        <v>2717</v>
      </c>
      <c r="B1264" t="s">
        <v>2645</v>
      </c>
      <c r="C1264" t="s">
        <v>2718</v>
      </c>
      <c r="D1264" s="104">
        <v>29451</v>
      </c>
      <c r="E1264" s="104">
        <v>23442</v>
      </c>
      <c r="F1264" s="104">
        <v>1508</v>
      </c>
      <c r="G1264" s="104">
        <v>23442</v>
      </c>
      <c r="H1264" s="104">
        <v>1508</v>
      </c>
      <c r="I1264" s="104">
        <v>0</v>
      </c>
      <c r="J1264" s="104">
        <v>0</v>
      </c>
      <c r="K1264" s="104">
        <v>0</v>
      </c>
      <c r="L1264" s="104">
        <v>0</v>
      </c>
      <c r="M1264" s="104">
        <v>1135</v>
      </c>
    </row>
    <row r="1265" spans="1:13" x14ac:dyDescent="0.15">
      <c r="A1265" s="115" t="s">
        <v>2719</v>
      </c>
      <c r="B1265" t="s">
        <v>2645</v>
      </c>
      <c r="C1265" t="s">
        <v>1947</v>
      </c>
      <c r="D1265" s="105">
        <v>29452</v>
      </c>
      <c r="E1265" s="105">
        <v>36344</v>
      </c>
      <c r="F1265" s="105">
        <v>4004</v>
      </c>
      <c r="G1265" s="105">
        <v>36344</v>
      </c>
      <c r="H1265" s="105">
        <v>4004</v>
      </c>
      <c r="I1265" s="105">
        <v>0</v>
      </c>
      <c r="J1265" s="105">
        <v>0</v>
      </c>
      <c r="K1265" s="105">
        <v>0</v>
      </c>
      <c r="L1265" s="105">
        <v>0</v>
      </c>
      <c r="M1265" s="105">
        <v>1712</v>
      </c>
    </row>
    <row r="1266" spans="1:13" x14ac:dyDescent="0.15">
      <c r="A1266" s="115" t="s">
        <v>2720</v>
      </c>
      <c r="B1266" t="s">
        <v>2645</v>
      </c>
      <c r="C1266" t="s">
        <v>2721</v>
      </c>
      <c r="D1266" s="104">
        <v>29453</v>
      </c>
      <c r="E1266" s="104">
        <v>50702</v>
      </c>
      <c r="F1266" s="104">
        <v>6750</v>
      </c>
      <c r="G1266" s="104">
        <v>50702</v>
      </c>
      <c r="H1266" s="104">
        <v>6750</v>
      </c>
      <c r="I1266" s="104">
        <v>0</v>
      </c>
      <c r="J1266" s="104">
        <v>0</v>
      </c>
      <c r="K1266" s="104">
        <v>0</v>
      </c>
      <c r="L1266" s="104">
        <v>0</v>
      </c>
      <c r="M1266" s="104">
        <v>2339</v>
      </c>
    </row>
    <row r="1267" spans="1:13" x14ac:dyDescent="0.15">
      <c r="A1267" s="115" t="s">
        <v>2722</v>
      </c>
      <c r="B1267" t="s">
        <v>2723</v>
      </c>
      <c r="C1267">
        <v>0</v>
      </c>
      <c r="D1267" s="105">
        <v>30000</v>
      </c>
      <c r="E1267" s="105">
        <v>12860892</v>
      </c>
      <c r="F1267" s="105">
        <v>0</v>
      </c>
      <c r="G1267" s="105">
        <v>1223208</v>
      </c>
      <c r="H1267" s="105">
        <v>0</v>
      </c>
      <c r="I1267" s="105">
        <v>11637684</v>
      </c>
      <c r="J1267" s="105">
        <v>0</v>
      </c>
      <c r="K1267" s="105">
        <v>8266703</v>
      </c>
      <c r="L1267" s="105">
        <v>0</v>
      </c>
      <c r="M1267" s="105">
        <v>715339</v>
      </c>
    </row>
    <row r="1268" spans="1:13" x14ac:dyDescent="0.15">
      <c r="A1268" s="115" t="s">
        <v>2724</v>
      </c>
      <c r="B1268" t="s">
        <v>2723</v>
      </c>
      <c r="C1268" t="s">
        <v>2725</v>
      </c>
      <c r="D1268" s="104">
        <v>30201</v>
      </c>
      <c r="E1268" s="104">
        <v>2998903</v>
      </c>
      <c r="F1268" s="104">
        <v>1130377</v>
      </c>
      <c r="G1268" s="104">
        <v>2998903</v>
      </c>
      <c r="H1268" s="104">
        <v>1130377</v>
      </c>
      <c r="I1268" s="104">
        <v>0</v>
      </c>
      <c r="J1268" s="104">
        <v>0</v>
      </c>
      <c r="K1268" s="104">
        <v>0</v>
      </c>
      <c r="L1268" s="104">
        <v>0</v>
      </c>
      <c r="M1268" s="104">
        <v>128844</v>
      </c>
    </row>
    <row r="1269" spans="1:13" x14ac:dyDescent="0.15">
      <c r="A1269" s="115" t="s">
        <v>2726</v>
      </c>
      <c r="B1269" t="s">
        <v>2723</v>
      </c>
      <c r="C1269" t="s">
        <v>2727</v>
      </c>
      <c r="D1269" s="105">
        <v>30202</v>
      </c>
      <c r="E1269" s="105">
        <v>584729</v>
      </c>
      <c r="F1269" s="105">
        <v>165411</v>
      </c>
      <c r="G1269" s="105">
        <v>584729</v>
      </c>
      <c r="H1269" s="105">
        <v>165411</v>
      </c>
      <c r="I1269" s="105">
        <v>0</v>
      </c>
      <c r="J1269" s="105">
        <v>0</v>
      </c>
      <c r="K1269" s="105">
        <v>0</v>
      </c>
      <c r="L1269" s="105">
        <v>0</v>
      </c>
      <c r="M1269" s="105">
        <v>25873</v>
      </c>
    </row>
    <row r="1270" spans="1:13" x14ac:dyDescent="0.15">
      <c r="A1270" s="115" t="s">
        <v>2728</v>
      </c>
      <c r="B1270" t="s">
        <v>2723</v>
      </c>
      <c r="C1270" t="s">
        <v>2729</v>
      </c>
      <c r="D1270" s="104">
        <v>30203</v>
      </c>
      <c r="E1270" s="104">
        <v>713698</v>
      </c>
      <c r="F1270" s="104">
        <v>218655</v>
      </c>
      <c r="G1270" s="104">
        <v>0</v>
      </c>
      <c r="H1270" s="104">
        <v>0</v>
      </c>
      <c r="I1270" s="104">
        <v>713698</v>
      </c>
      <c r="J1270" s="104">
        <v>218655</v>
      </c>
      <c r="K1270" s="104">
        <v>713698</v>
      </c>
      <c r="L1270" s="104">
        <v>218655</v>
      </c>
      <c r="M1270" s="104">
        <v>31101</v>
      </c>
    </row>
    <row r="1271" spans="1:13" x14ac:dyDescent="0.15">
      <c r="A1271" s="115" t="s">
        <v>2730</v>
      </c>
      <c r="B1271" t="s">
        <v>2723</v>
      </c>
      <c r="C1271" t="s">
        <v>2731</v>
      </c>
      <c r="D1271" s="105">
        <v>30204</v>
      </c>
      <c r="E1271" s="105">
        <v>347698</v>
      </c>
      <c r="F1271" s="105">
        <v>88349</v>
      </c>
      <c r="G1271" s="105">
        <v>347698</v>
      </c>
      <c r="H1271" s="105">
        <v>88349</v>
      </c>
      <c r="I1271" s="105">
        <v>0</v>
      </c>
      <c r="J1271" s="105">
        <v>0</v>
      </c>
      <c r="K1271" s="105">
        <v>0</v>
      </c>
      <c r="L1271" s="105">
        <v>0</v>
      </c>
      <c r="M1271" s="105">
        <v>15099</v>
      </c>
    </row>
    <row r="1272" spans="1:13" x14ac:dyDescent="0.15">
      <c r="A1272" s="115" t="s">
        <v>2732</v>
      </c>
      <c r="B1272" t="s">
        <v>2723</v>
      </c>
      <c r="C1272" t="s">
        <v>2733</v>
      </c>
      <c r="D1272" s="104">
        <v>30205</v>
      </c>
      <c r="E1272" s="104">
        <v>323722</v>
      </c>
      <c r="F1272" s="104">
        <v>75143</v>
      </c>
      <c r="G1272" s="104">
        <v>323722</v>
      </c>
      <c r="H1272" s="104">
        <v>75143</v>
      </c>
      <c r="I1272" s="104">
        <v>0</v>
      </c>
      <c r="J1272" s="104">
        <v>0</v>
      </c>
      <c r="K1272" s="104">
        <v>0</v>
      </c>
      <c r="L1272" s="104">
        <v>0</v>
      </c>
      <c r="M1272" s="104">
        <v>14554</v>
      </c>
    </row>
    <row r="1273" spans="1:13" x14ac:dyDescent="0.15">
      <c r="A1273" s="115" t="s">
        <v>2734</v>
      </c>
      <c r="B1273" t="s">
        <v>2723</v>
      </c>
      <c r="C1273" t="s">
        <v>2735</v>
      </c>
      <c r="D1273" s="105">
        <v>30206</v>
      </c>
      <c r="E1273" s="105">
        <v>979090</v>
      </c>
      <c r="F1273" s="105">
        <v>246946</v>
      </c>
      <c r="G1273" s="105">
        <v>979090</v>
      </c>
      <c r="H1273" s="105">
        <v>246946</v>
      </c>
      <c r="I1273" s="105">
        <v>0</v>
      </c>
      <c r="J1273" s="105">
        <v>0</v>
      </c>
      <c r="K1273" s="105">
        <v>0</v>
      </c>
      <c r="L1273" s="105">
        <v>0</v>
      </c>
      <c r="M1273" s="105">
        <v>43013</v>
      </c>
    </row>
    <row r="1274" spans="1:13" x14ac:dyDescent="0.15">
      <c r="A1274" s="115" t="s">
        <v>2736</v>
      </c>
      <c r="B1274" t="s">
        <v>2723</v>
      </c>
      <c r="C1274" t="s">
        <v>2737</v>
      </c>
      <c r="D1274" s="104">
        <v>30207</v>
      </c>
      <c r="E1274" s="104">
        <v>422933</v>
      </c>
      <c r="F1274" s="104">
        <v>100912</v>
      </c>
      <c r="G1274" s="104">
        <v>290000</v>
      </c>
      <c r="H1274" s="104">
        <v>100912</v>
      </c>
      <c r="I1274" s="104">
        <v>132933</v>
      </c>
      <c r="J1274" s="104">
        <v>0</v>
      </c>
      <c r="K1274" s="104">
        <v>132933</v>
      </c>
      <c r="L1274" s="104">
        <v>0</v>
      </c>
      <c r="M1274" s="104">
        <v>19018</v>
      </c>
    </row>
    <row r="1275" spans="1:13" x14ac:dyDescent="0.15">
      <c r="A1275" s="115" t="s">
        <v>2738</v>
      </c>
      <c r="B1275" t="s">
        <v>2723</v>
      </c>
      <c r="C1275" t="s">
        <v>2739</v>
      </c>
      <c r="D1275" s="105">
        <v>30208</v>
      </c>
      <c r="E1275" s="105">
        <v>724320</v>
      </c>
      <c r="F1275" s="105">
        <v>209143</v>
      </c>
      <c r="G1275" s="105">
        <v>505891</v>
      </c>
      <c r="H1275" s="105">
        <v>209143</v>
      </c>
      <c r="I1275" s="105">
        <v>218429</v>
      </c>
      <c r="J1275" s="105">
        <v>0</v>
      </c>
      <c r="K1275" s="105">
        <v>218429</v>
      </c>
      <c r="L1275" s="105">
        <v>0</v>
      </c>
      <c r="M1275" s="105">
        <v>31062</v>
      </c>
    </row>
    <row r="1276" spans="1:13" x14ac:dyDescent="0.15">
      <c r="A1276" s="115" t="s">
        <v>2740</v>
      </c>
      <c r="B1276" t="s">
        <v>2723</v>
      </c>
      <c r="C1276" t="s">
        <v>2741</v>
      </c>
      <c r="D1276" s="104">
        <v>30209</v>
      </c>
      <c r="E1276" s="104">
        <v>513392</v>
      </c>
      <c r="F1276" s="104">
        <v>180918</v>
      </c>
      <c r="G1276" s="104">
        <v>513392</v>
      </c>
      <c r="H1276" s="104">
        <v>180918</v>
      </c>
      <c r="I1276" s="104">
        <v>0</v>
      </c>
      <c r="J1276" s="104">
        <v>0</v>
      </c>
      <c r="K1276" s="104">
        <v>0</v>
      </c>
      <c r="L1276" s="104">
        <v>0</v>
      </c>
      <c r="M1276" s="104">
        <v>22295</v>
      </c>
    </row>
    <row r="1277" spans="1:13" x14ac:dyDescent="0.15">
      <c r="A1277" s="115" t="s">
        <v>2742</v>
      </c>
      <c r="B1277" t="s">
        <v>2723</v>
      </c>
      <c r="C1277" t="s">
        <v>2743</v>
      </c>
      <c r="D1277" s="105">
        <v>30304</v>
      </c>
      <c r="E1277" s="105">
        <v>173384</v>
      </c>
      <c r="F1277" s="105">
        <v>32383</v>
      </c>
      <c r="G1277" s="105">
        <v>119263</v>
      </c>
      <c r="H1277" s="105">
        <v>32383</v>
      </c>
      <c r="I1277" s="105">
        <v>54121</v>
      </c>
      <c r="J1277" s="105">
        <v>0</v>
      </c>
      <c r="K1277" s="105">
        <v>54121</v>
      </c>
      <c r="L1277" s="105">
        <v>0</v>
      </c>
      <c r="M1277" s="105">
        <v>7693</v>
      </c>
    </row>
    <row r="1278" spans="1:13" x14ac:dyDescent="0.15">
      <c r="A1278" s="115" t="s">
        <v>2744</v>
      </c>
      <c r="B1278" t="s">
        <v>2723</v>
      </c>
      <c r="C1278" t="s">
        <v>2745</v>
      </c>
      <c r="D1278" s="104">
        <v>30341</v>
      </c>
      <c r="E1278" s="104">
        <v>250774</v>
      </c>
      <c r="F1278" s="104">
        <v>59258</v>
      </c>
      <c r="G1278" s="104">
        <v>250774</v>
      </c>
      <c r="H1278" s="104">
        <v>59258</v>
      </c>
      <c r="I1278" s="104">
        <v>0</v>
      </c>
      <c r="J1278" s="104">
        <v>0</v>
      </c>
      <c r="K1278" s="104">
        <v>0</v>
      </c>
      <c r="L1278" s="104">
        <v>0</v>
      </c>
      <c r="M1278" s="104">
        <v>10944</v>
      </c>
    </row>
    <row r="1279" spans="1:13" x14ac:dyDescent="0.15">
      <c r="A1279" s="115" t="s">
        <v>2746</v>
      </c>
      <c r="B1279" t="s">
        <v>2723</v>
      </c>
      <c r="C1279" t="s">
        <v>2747</v>
      </c>
      <c r="D1279" s="105">
        <v>30343</v>
      </c>
      <c r="E1279" s="105">
        <v>94333</v>
      </c>
      <c r="F1279" s="105">
        <v>15059</v>
      </c>
      <c r="G1279" s="105">
        <v>94333</v>
      </c>
      <c r="H1279" s="105">
        <v>15059</v>
      </c>
      <c r="I1279" s="105">
        <v>0</v>
      </c>
      <c r="J1279" s="105">
        <v>0</v>
      </c>
      <c r="K1279" s="105">
        <v>0</v>
      </c>
      <c r="L1279" s="105">
        <v>0</v>
      </c>
      <c r="M1279" s="105">
        <v>4222</v>
      </c>
    </row>
    <row r="1280" spans="1:13" x14ac:dyDescent="0.15">
      <c r="A1280" s="115" t="s">
        <v>2748</v>
      </c>
      <c r="B1280" t="s">
        <v>2723</v>
      </c>
      <c r="C1280" t="s">
        <v>2749</v>
      </c>
      <c r="D1280" s="104">
        <v>30344</v>
      </c>
      <c r="E1280" s="104">
        <v>82017</v>
      </c>
      <c r="F1280" s="104">
        <v>10895</v>
      </c>
      <c r="G1280" s="104">
        <v>0</v>
      </c>
      <c r="H1280" s="104">
        <v>0</v>
      </c>
      <c r="I1280" s="104">
        <v>82017</v>
      </c>
      <c r="J1280" s="104">
        <v>10895</v>
      </c>
      <c r="K1280" s="104">
        <v>82017</v>
      </c>
      <c r="L1280" s="104">
        <v>10895</v>
      </c>
      <c r="M1280" s="104">
        <v>3764</v>
      </c>
    </row>
    <row r="1281" spans="1:13" x14ac:dyDescent="0.15">
      <c r="A1281" s="115" t="s">
        <v>2750</v>
      </c>
      <c r="B1281" t="s">
        <v>2723</v>
      </c>
      <c r="C1281" t="s">
        <v>2751</v>
      </c>
      <c r="D1281" s="105">
        <v>30361</v>
      </c>
      <c r="E1281" s="105">
        <v>203729</v>
      </c>
      <c r="F1281" s="105">
        <v>40864</v>
      </c>
      <c r="G1281" s="105">
        <v>203729</v>
      </c>
      <c r="H1281" s="105">
        <v>40864</v>
      </c>
      <c r="I1281" s="105">
        <v>0</v>
      </c>
      <c r="J1281" s="105">
        <v>0</v>
      </c>
      <c r="K1281" s="105">
        <v>0</v>
      </c>
      <c r="L1281" s="105">
        <v>0</v>
      </c>
      <c r="M1281" s="105">
        <v>8999</v>
      </c>
    </row>
    <row r="1282" spans="1:13" x14ac:dyDescent="0.15">
      <c r="A1282" s="115" t="s">
        <v>2752</v>
      </c>
      <c r="B1282" t="s">
        <v>2723</v>
      </c>
      <c r="C1282" t="s">
        <v>2753</v>
      </c>
      <c r="D1282" s="104">
        <v>30362</v>
      </c>
      <c r="E1282" s="104">
        <v>125556</v>
      </c>
      <c r="F1282" s="104">
        <v>24182</v>
      </c>
      <c r="G1282" s="104">
        <v>125556</v>
      </c>
      <c r="H1282" s="104">
        <v>24182</v>
      </c>
      <c r="I1282" s="104">
        <v>0</v>
      </c>
      <c r="J1282" s="104">
        <v>0</v>
      </c>
      <c r="K1282" s="104">
        <v>0</v>
      </c>
      <c r="L1282" s="104">
        <v>0</v>
      </c>
      <c r="M1282" s="104">
        <v>5625</v>
      </c>
    </row>
    <row r="1283" spans="1:13" x14ac:dyDescent="0.15">
      <c r="A1283" s="115" t="s">
        <v>2754</v>
      </c>
      <c r="B1283" t="s">
        <v>2723</v>
      </c>
      <c r="C1283" t="s">
        <v>2755</v>
      </c>
      <c r="D1283" s="105">
        <v>30366</v>
      </c>
      <c r="E1283" s="105">
        <v>380365</v>
      </c>
      <c r="F1283" s="105">
        <v>93516</v>
      </c>
      <c r="G1283" s="105">
        <v>380365</v>
      </c>
      <c r="H1283" s="105">
        <v>93516</v>
      </c>
      <c r="I1283" s="105">
        <v>0</v>
      </c>
      <c r="J1283" s="105">
        <v>0</v>
      </c>
      <c r="K1283" s="105">
        <v>0</v>
      </c>
      <c r="L1283" s="105">
        <v>0</v>
      </c>
      <c r="M1283" s="105">
        <v>16555</v>
      </c>
    </row>
    <row r="1284" spans="1:13" x14ac:dyDescent="0.15">
      <c r="A1284" s="115" t="s">
        <v>2756</v>
      </c>
      <c r="B1284" t="s">
        <v>2723</v>
      </c>
      <c r="C1284" t="s">
        <v>1842</v>
      </c>
      <c r="D1284" s="104">
        <v>30381</v>
      </c>
      <c r="E1284" s="104">
        <v>128064</v>
      </c>
      <c r="F1284" s="104">
        <v>25557</v>
      </c>
      <c r="G1284" s="104">
        <v>128064</v>
      </c>
      <c r="H1284" s="104">
        <v>25557</v>
      </c>
      <c r="I1284" s="104">
        <v>0</v>
      </c>
      <c r="J1284" s="104">
        <v>0</v>
      </c>
      <c r="K1284" s="104">
        <v>0</v>
      </c>
      <c r="L1284" s="104">
        <v>0</v>
      </c>
      <c r="M1284" s="104">
        <v>5889</v>
      </c>
    </row>
    <row r="1285" spans="1:13" x14ac:dyDescent="0.15">
      <c r="A1285" s="115" t="s">
        <v>2757</v>
      </c>
      <c r="B1285" t="s">
        <v>2723</v>
      </c>
      <c r="C1285" t="s">
        <v>502</v>
      </c>
      <c r="D1285" s="105">
        <v>30382</v>
      </c>
      <c r="E1285" s="105">
        <v>145186</v>
      </c>
      <c r="F1285" s="105">
        <v>30174</v>
      </c>
      <c r="G1285" s="105">
        <v>145186</v>
      </c>
      <c r="H1285" s="105">
        <v>30174</v>
      </c>
      <c r="I1285" s="105">
        <v>0</v>
      </c>
      <c r="J1285" s="105">
        <v>0</v>
      </c>
      <c r="K1285" s="105">
        <v>0</v>
      </c>
      <c r="L1285" s="105">
        <v>0</v>
      </c>
      <c r="M1285" s="105">
        <v>6394</v>
      </c>
    </row>
    <row r="1286" spans="1:13" x14ac:dyDescent="0.15">
      <c r="A1286" s="115" t="s">
        <v>2758</v>
      </c>
      <c r="B1286" t="s">
        <v>2723</v>
      </c>
      <c r="C1286" t="s">
        <v>2759</v>
      </c>
      <c r="D1286" s="104">
        <v>30383</v>
      </c>
      <c r="E1286" s="104">
        <v>117630</v>
      </c>
      <c r="F1286" s="104">
        <v>18350</v>
      </c>
      <c r="G1286" s="104">
        <v>117630</v>
      </c>
      <c r="H1286" s="104">
        <v>18350</v>
      </c>
      <c r="I1286" s="104">
        <v>0</v>
      </c>
      <c r="J1286" s="104">
        <v>0</v>
      </c>
      <c r="K1286" s="104">
        <v>0</v>
      </c>
      <c r="L1286" s="104">
        <v>0</v>
      </c>
      <c r="M1286" s="104">
        <v>5283</v>
      </c>
    </row>
    <row r="1287" spans="1:13" x14ac:dyDescent="0.15">
      <c r="A1287" s="115" t="s">
        <v>2760</v>
      </c>
      <c r="B1287" t="s">
        <v>2723</v>
      </c>
      <c r="C1287" t="s">
        <v>2761</v>
      </c>
      <c r="D1287" s="105">
        <v>30390</v>
      </c>
      <c r="E1287" s="105">
        <v>146675</v>
      </c>
      <c r="F1287" s="105">
        <v>28183</v>
      </c>
      <c r="G1287" s="105">
        <v>146675</v>
      </c>
      <c r="H1287" s="105">
        <v>28183</v>
      </c>
      <c r="I1287" s="105">
        <v>0</v>
      </c>
      <c r="J1287" s="105">
        <v>0</v>
      </c>
      <c r="K1287" s="105">
        <v>0</v>
      </c>
      <c r="L1287" s="105">
        <v>0</v>
      </c>
      <c r="M1287" s="105">
        <v>6503</v>
      </c>
    </row>
    <row r="1288" spans="1:13" x14ac:dyDescent="0.15">
      <c r="A1288" s="115" t="s">
        <v>2762</v>
      </c>
      <c r="B1288" t="s">
        <v>2723</v>
      </c>
      <c r="C1288" t="s">
        <v>2763</v>
      </c>
      <c r="D1288" s="104">
        <v>30391</v>
      </c>
      <c r="E1288" s="104">
        <v>197407</v>
      </c>
      <c r="F1288" s="104">
        <v>40456</v>
      </c>
      <c r="G1288" s="104">
        <v>155407</v>
      </c>
      <c r="H1288" s="104">
        <v>40456</v>
      </c>
      <c r="I1288" s="104">
        <v>42000</v>
      </c>
      <c r="J1288" s="104">
        <v>0</v>
      </c>
      <c r="K1288" s="104">
        <v>42000</v>
      </c>
      <c r="L1288" s="104">
        <v>0</v>
      </c>
      <c r="M1288" s="104">
        <v>8730</v>
      </c>
    </row>
    <row r="1289" spans="1:13" x14ac:dyDescent="0.15">
      <c r="A1289" s="115" t="s">
        <v>2764</v>
      </c>
      <c r="B1289" t="s">
        <v>2723</v>
      </c>
      <c r="C1289" t="s">
        <v>2765</v>
      </c>
      <c r="D1289" s="105">
        <v>30392</v>
      </c>
      <c r="E1289" s="105">
        <v>175653</v>
      </c>
      <c r="F1289" s="105">
        <v>35117</v>
      </c>
      <c r="G1289" s="105">
        <v>175653</v>
      </c>
      <c r="H1289" s="105">
        <v>35117</v>
      </c>
      <c r="I1289" s="105">
        <v>0</v>
      </c>
      <c r="J1289" s="105">
        <v>0</v>
      </c>
      <c r="K1289" s="105">
        <v>0</v>
      </c>
      <c r="L1289" s="105">
        <v>0</v>
      </c>
      <c r="M1289" s="105">
        <v>7762</v>
      </c>
    </row>
    <row r="1290" spans="1:13" x14ac:dyDescent="0.15">
      <c r="A1290" s="115" t="s">
        <v>2766</v>
      </c>
      <c r="B1290" t="s">
        <v>2723</v>
      </c>
      <c r="C1290" t="s">
        <v>2767</v>
      </c>
      <c r="D1290" s="104">
        <v>30401</v>
      </c>
      <c r="E1290" s="104">
        <v>260570</v>
      </c>
      <c r="F1290" s="104">
        <v>66176</v>
      </c>
      <c r="G1290" s="104">
        <v>260570</v>
      </c>
      <c r="H1290" s="104">
        <v>66176</v>
      </c>
      <c r="I1290" s="104">
        <v>0</v>
      </c>
      <c r="J1290" s="104">
        <v>0</v>
      </c>
      <c r="K1290" s="104">
        <v>0</v>
      </c>
      <c r="L1290" s="104">
        <v>0</v>
      </c>
      <c r="M1290" s="104">
        <v>11595</v>
      </c>
    </row>
    <row r="1291" spans="1:13" x14ac:dyDescent="0.15">
      <c r="A1291" s="115" t="s">
        <v>2768</v>
      </c>
      <c r="B1291" t="s">
        <v>2723</v>
      </c>
      <c r="C1291" t="s">
        <v>2769</v>
      </c>
      <c r="D1291" s="105">
        <v>30404</v>
      </c>
      <c r="E1291" s="105">
        <v>197872</v>
      </c>
      <c r="F1291" s="105">
        <v>54257</v>
      </c>
      <c r="G1291" s="105">
        <v>197872</v>
      </c>
      <c r="H1291" s="105">
        <v>54257</v>
      </c>
      <c r="I1291" s="105">
        <v>0</v>
      </c>
      <c r="J1291" s="105">
        <v>0</v>
      </c>
      <c r="K1291" s="105">
        <v>0</v>
      </c>
      <c r="L1291" s="105">
        <v>0</v>
      </c>
      <c r="M1291" s="105">
        <v>8757</v>
      </c>
    </row>
    <row r="1292" spans="1:13" x14ac:dyDescent="0.15">
      <c r="A1292" s="115" t="s">
        <v>2770</v>
      </c>
      <c r="B1292" t="s">
        <v>2723</v>
      </c>
      <c r="C1292" t="s">
        <v>2771</v>
      </c>
      <c r="D1292" s="104">
        <v>30406</v>
      </c>
      <c r="E1292" s="104">
        <v>92148</v>
      </c>
      <c r="F1292" s="104">
        <v>13750</v>
      </c>
      <c r="G1292" s="104">
        <v>87875</v>
      </c>
      <c r="H1292" s="104">
        <v>13750</v>
      </c>
      <c r="I1292" s="104">
        <v>4273</v>
      </c>
      <c r="J1292" s="104">
        <v>0</v>
      </c>
      <c r="K1292" s="104">
        <v>4273</v>
      </c>
      <c r="L1292" s="104">
        <v>0</v>
      </c>
      <c r="M1292" s="104">
        <v>4284</v>
      </c>
    </row>
    <row r="1293" spans="1:13" x14ac:dyDescent="0.15">
      <c r="A1293" s="115" t="s">
        <v>2772</v>
      </c>
      <c r="B1293" t="s">
        <v>2723</v>
      </c>
      <c r="C1293" t="s">
        <v>2773</v>
      </c>
      <c r="D1293" s="105">
        <v>30421</v>
      </c>
      <c r="E1293" s="105">
        <v>241090</v>
      </c>
      <c r="F1293" s="105">
        <v>54633</v>
      </c>
      <c r="G1293" s="105">
        <v>241090</v>
      </c>
      <c r="H1293" s="105">
        <v>54633</v>
      </c>
      <c r="I1293" s="105">
        <v>0</v>
      </c>
      <c r="J1293" s="105">
        <v>0</v>
      </c>
      <c r="K1293" s="105">
        <v>0</v>
      </c>
      <c r="L1293" s="105">
        <v>0</v>
      </c>
      <c r="M1293" s="105">
        <v>10851</v>
      </c>
    </row>
    <row r="1294" spans="1:13" x14ac:dyDescent="0.15">
      <c r="A1294" s="115" t="s">
        <v>2774</v>
      </c>
      <c r="B1294" t="s">
        <v>2723</v>
      </c>
      <c r="C1294" t="s">
        <v>2775</v>
      </c>
      <c r="D1294" s="104">
        <v>30422</v>
      </c>
      <c r="E1294" s="104">
        <v>69854</v>
      </c>
      <c r="F1294" s="104">
        <v>10663</v>
      </c>
      <c r="G1294" s="104">
        <v>8914</v>
      </c>
      <c r="H1294" s="104">
        <v>2264</v>
      </c>
      <c r="I1294" s="104">
        <v>60940</v>
      </c>
      <c r="J1294" s="104">
        <v>8399</v>
      </c>
      <c r="K1294" s="104">
        <v>58000</v>
      </c>
      <c r="L1294" s="104">
        <v>8399</v>
      </c>
      <c r="M1294" s="104">
        <v>3286</v>
      </c>
    </row>
    <row r="1295" spans="1:13" x14ac:dyDescent="0.15">
      <c r="A1295" s="115" t="s">
        <v>2776</v>
      </c>
      <c r="B1295" t="s">
        <v>2723</v>
      </c>
      <c r="C1295" t="s">
        <v>2777</v>
      </c>
      <c r="D1295" s="105">
        <v>30424</v>
      </c>
      <c r="E1295" s="105">
        <v>69736</v>
      </c>
      <c r="F1295" s="105">
        <v>10385</v>
      </c>
      <c r="G1295" s="105">
        <v>69736</v>
      </c>
      <c r="H1295" s="105">
        <v>10385</v>
      </c>
      <c r="I1295" s="105">
        <v>0</v>
      </c>
      <c r="J1295" s="105">
        <v>0</v>
      </c>
      <c r="K1295" s="105">
        <v>0</v>
      </c>
      <c r="L1295" s="105">
        <v>0</v>
      </c>
      <c r="M1295" s="105">
        <v>3162</v>
      </c>
    </row>
    <row r="1296" spans="1:13" x14ac:dyDescent="0.15">
      <c r="A1296" s="115" t="s">
        <v>2778</v>
      </c>
      <c r="B1296" t="s">
        <v>2723</v>
      </c>
      <c r="C1296" t="s">
        <v>2779</v>
      </c>
      <c r="D1296" s="104">
        <v>30427</v>
      </c>
      <c r="E1296" s="104">
        <v>21708</v>
      </c>
      <c r="F1296" s="104">
        <v>1405</v>
      </c>
      <c r="G1296" s="104">
        <v>21708</v>
      </c>
      <c r="H1296" s="104">
        <v>1405</v>
      </c>
      <c r="I1296" s="104">
        <v>0</v>
      </c>
      <c r="J1296" s="104">
        <v>0</v>
      </c>
      <c r="K1296" s="104">
        <v>0</v>
      </c>
      <c r="L1296" s="104">
        <v>0</v>
      </c>
      <c r="M1296" s="104">
        <v>1002</v>
      </c>
    </row>
    <row r="1297" spans="1:13" x14ac:dyDescent="0.15">
      <c r="A1297" s="115" t="s">
        <v>2780</v>
      </c>
      <c r="B1297" t="s">
        <v>2723</v>
      </c>
      <c r="C1297" t="s">
        <v>2781</v>
      </c>
      <c r="D1297" s="105">
        <v>30428</v>
      </c>
      <c r="E1297" s="105">
        <v>259230</v>
      </c>
      <c r="F1297" s="105">
        <v>58369</v>
      </c>
      <c r="G1297" s="105">
        <v>258935</v>
      </c>
      <c r="H1297" s="105">
        <v>58369</v>
      </c>
      <c r="I1297" s="105">
        <v>295</v>
      </c>
      <c r="J1297" s="105">
        <v>0</v>
      </c>
      <c r="K1297" s="105">
        <v>295</v>
      </c>
      <c r="L1297" s="105">
        <v>0</v>
      </c>
      <c r="M1297" s="105">
        <v>11702</v>
      </c>
    </row>
    <row r="1298" spans="1:13" x14ac:dyDescent="0.15">
      <c r="A1298" s="115" t="s">
        <v>2782</v>
      </c>
      <c r="B1298" t="s">
        <v>2783</v>
      </c>
      <c r="C1298">
        <v>0</v>
      </c>
      <c r="D1298" s="104">
        <v>31000</v>
      </c>
      <c r="E1298" s="104">
        <v>11815349</v>
      </c>
      <c r="F1298" s="104">
        <v>0</v>
      </c>
      <c r="G1298" s="104">
        <v>5815349</v>
      </c>
      <c r="H1298" s="104">
        <v>0</v>
      </c>
      <c r="I1298" s="104">
        <v>6000000</v>
      </c>
      <c r="J1298" s="104">
        <v>0</v>
      </c>
      <c r="K1298" s="104">
        <v>3411366</v>
      </c>
      <c r="L1298" s="104">
        <v>0</v>
      </c>
      <c r="M1298" s="104">
        <v>589623</v>
      </c>
    </row>
    <row r="1299" spans="1:13" x14ac:dyDescent="0.15">
      <c r="A1299" s="115" t="s">
        <v>2784</v>
      </c>
      <c r="B1299" t="s">
        <v>2783</v>
      </c>
      <c r="C1299" t="s">
        <v>2785</v>
      </c>
      <c r="D1299" s="105">
        <v>31201</v>
      </c>
      <c r="E1299" s="105">
        <v>2019665</v>
      </c>
      <c r="F1299" s="105">
        <v>691928</v>
      </c>
      <c r="G1299" s="105">
        <v>1864192</v>
      </c>
      <c r="H1299" s="105">
        <v>691928</v>
      </c>
      <c r="I1299" s="105">
        <v>155473</v>
      </c>
      <c r="J1299" s="105">
        <v>0</v>
      </c>
      <c r="K1299" s="105">
        <v>155473</v>
      </c>
      <c r="L1299" s="105">
        <v>0</v>
      </c>
      <c r="M1299" s="105">
        <v>84381</v>
      </c>
    </row>
    <row r="1300" spans="1:13" x14ac:dyDescent="0.15">
      <c r="A1300" s="115" t="s">
        <v>2786</v>
      </c>
      <c r="B1300" t="s">
        <v>2783</v>
      </c>
      <c r="C1300" t="s">
        <v>2787</v>
      </c>
      <c r="D1300" s="104">
        <v>31202</v>
      </c>
      <c r="E1300" s="104">
        <v>1402172</v>
      </c>
      <c r="F1300" s="104">
        <v>545502</v>
      </c>
      <c r="G1300" s="104">
        <v>1242172</v>
      </c>
      <c r="H1300" s="104">
        <v>545502</v>
      </c>
      <c r="I1300" s="104">
        <v>160000</v>
      </c>
      <c r="J1300" s="104">
        <v>0</v>
      </c>
      <c r="K1300" s="104">
        <v>160000</v>
      </c>
      <c r="L1300" s="104">
        <v>0</v>
      </c>
      <c r="M1300" s="104">
        <v>56749</v>
      </c>
    </row>
    <row r="1301" spans="1:13" x14ac:dyDescent="0.15">
      <c r="A1301" s="115" t="s">
        <v>2788</v>
      </c>
      <c r="B1301" t="s">
        <v>2783</v>
      </c>
      <c r="C1301" t="s">
        <v>2789</v>
      </c>
      <c r="D1301" s="105">
        <v>31203</v>
      </c>
      <c r="E1301" s="105">
        <v>602341</v>
      </c>
      <c r="F1301" s="105">
        <v>180716</v>
      </c>
      <c r="G1301" s="105">
        <v>470031</v>
      </c>
      <c r="H1301" s="105">
        <v>180716</v>
      </c>
      <c r="I1301" s="105">
        <v>132310</v>
      </c>
      <c r="J1301" s="105">
        <v>0</v>
      </c>
      <c r="K1301" s="105">
        <v>82910</v>
      </c>
      <c r="L1301" s="105">
        <v>0</v>
      </c>
      <c r="M1301" s="105">
        <v>25714</v>
      </c>
    </row>
    <row r="1302" spans="1:13" x14ac:dyDescent="0.15">
      <c r="A1302" s="115" t="s">
        <v>2790</v>
      </c>
      <c r="B1302" t="s">
        <v>2783</v>
      </c>
      <c r="C1302" t="s">
        <v>2791</v>
      </c>
      <c r="D1302" s="104">
        <v>31204</v>
      </c>
      <c r="E1302" s="104">
        <v>360943</v>
      </c>
      <c r="F1302" s="104">
        <v>122131</v>
      </c>
      <c r="G1302" s="104">
        <v>340943</v>
      </c>
      <c r="H1302" s="104">
        <v>122131</v>
      </c>
      <c r="I1302" s="104">
        <v>20000</v>
      </c>
      <c r="J1302" s="104">
        <v>0</v>
      </c>
      <c r="K1302" s="104">
        <v>20000</v>
      </c>
      <c r="L1302" s="104">
        <v>0</v>
      </c>
      <c r="M1302" s="104">
        <v>14780</v>
      </c>
    </row>
    <row r="1303" spans="1:13" x14ac:dyDescent="0.15">
      <c r="A1303" s="115" t="s">
        <v>2792</v>
      </c>
      <c r="B1303" t="s">
        <v>2783</v>
      </c>
      <c r="C1303" t="s">
        <v>2793</v>
      </c>
      <c r="D1303" s="105">
        <v>31302</v>
      </c>
      <c r="E1303" s="105">
        <v>175549</v>
      </c>
      <c r="F1303" s="105">
        <v>44051</v>
      </c>
      <c r="G1303" s="105">
        <v>134285</v>
      </c>
      <c r="H1303" s="105">
        <v>44051</v>
      </c>
      <c r="I1303" s="105">
        <v>41264</v>
      </c>
      <c r="J1303" s="105">
        <v>0</v>
      </c>
      <c r="K1303" s="105">
        <v>14578</v>
      </c>
      <c r="L1303" s="105">
        <v>0</v>
      </c>
      <c r="M1303" s="105">
        <v>7588</v>
      </c>
    </row>
    <row r="1304" spans="1:13" x14ac:dyDescent="0.15">
      <c r="A1304" s="115" t="s">
        <v>2794</v>
      </c>
      <c r="B1304" t="s">
        <v>2783</v>
      </c>
      <c r="C1304" t="s">
        <v>2795</v>
      </c>
      <c r="D1304" s="104">
        <v>31325</v>
      </c>
      <c r="E1304" s="104">
        <v>77739</v>
      </c>
      <c r="F1304" s="104">
        <v>11754</v>
      </c>
      <c r="G1304" s="104">
        <v>77739</v>
      </c>
      <c r="H1304" s="104">
        <v>11754</v>
      </c>
      <c r="I1304" s="104">
        <v>0</v>
      </c>
      <c r="J1304" s="104">
        <v>0</v>
      </c>
      <c r="K1304" s="104">
        <v>0</v>
      </c>
      <c r="L1304" s="104">
        <v>0</v>
      </c>
      <c r="M1304" s="104">
        <v>3422</v>
      </c>
    </row>
    <row r="1305" spans="1:13" x14ac:dyDescent="0.15">
      <c r="A1305" s="115" t="s">
        <v>2796</v>
      </c>
      <c r="B1305" t="s">
        <v>2783</v>
      </c>
      <c r="C1305" t="s">
        <v>2797</v>
      </c>
      <c r="D1305" s="105">
        <v>31328</v>
      </c>
      <c r="E1305" s="105">
        <v>135251</v>
      </c>
      <c r="F1305" s="105">
        <v>26354</v>
      </c>
      <c r="G1305" s="105">
        <v>135251</v>
      </c>
      <c r="H1305" s="105">
        <v>26354</v>
      </c>
      <c r="I1305" s="105">
        <v>0</v>
      </c>
      <c r="J1305" s="105">
        <v>0</v>
      </c>
      <c r="K1305" s="105">
        <v>0</v>
      </c>
      <c r="L1305" s="105">
        <v>0</v>
      </c>
      <c r="M1305" s="105">
        <v>5994</v>
      </c>
    </row>
    <row r="1306" spans="1:13" x14ac:dyDescent="0.15">
      <c r="A1306" s="115" t="s">
        <v>2798</v>
      </c>
      <c r="B1306" t="s">
        <v>2783</v>
      </c>
      <c r="C1306" t="s">
        <v>2799</v>
      </c>
      <c r="D1306" s="104">
        <v>31329</v>
      </c>
      <c r="E1306" s="104">
        <v>253110</v>
      </c>
      <c r="F1306" s="104">
        <v>64725</v>
      </c>
      <c r="G1306" s="104">
        <v>179650</v>
      </c>
      <c r="H1306" s="104">
        <v>64725</v>
      </c>
      <c r="I1306" s="104">
        <v>73460</v>
      </c>
      <c r="J1306" s="104">
        <v>0</v>
      </c>
      <c r="K1306" s="104">
        <v>0</v>
      </c>
      <c r="L1306" s="104">
        <v>0</v>
      </c>
      <c r="M1306" s="104">
        <v>10590</v>
      </c>
    </row>
    <row r="1307" spans="1:13" x14ac:dyDescent="0.15">
      <c r="A1307" s="115" t="s">
        <v>2800</v>
      </c>
      <c r="B1307" t="s">
        <v>2783</v>
      </c>
      <c r="C1307" t="s">
        <v>2801</v>
      </c>
      <c r="D1307" s="105">
        <v>31364</v>
      </c>
      <c r="E1307" s="105">
        <v>123418</v>
      </c>
      <c r="F1307" s="105">
        <v>24590</v>
      </c>
      <c r="G1307" s="105">
        <v>123418</v>
      </c>
      <c r="H1307" s="105">
        <v>24590</v>
      </c>
      <c r="I1307" s="105">
        <v>0</v>
      </c>
      <c r="J1307" s="105">
        <v>0</v>
      </c>
      <c r="K1307" s="105">
        <v>0</v>
      </c>
      <c r="L1307" s="105">
        <v>0</v>
      </c>
      <c r="M1307" s="105">
        <v>5307</v>
      </c>
    </row>
    <row r="1308" spans="1:13" x14ac:dyDescent="0.15">
      <c r="A1308" s="115" t="s">
        <v>2802</v>
      </c>
      <c r="B1308" t="s">
        <v>2783</v>
      </c>
      <c r="C1308" t="s">
        <v>2803</v>
      </c>
      <c r="D1308" s="104">
        <v>31370</v>
      </c>
      <c r="E1308" s="104">
        <v>253987</v>
      </c>
      <c r="F1308" s="104">
        <v>67325</v>
      </c>
      <c r="G1308" s="104">
        <v>196985</v>
      </c>
      <c r="H1308" s="104">
        <v>67325</v>
      </c>
      <c r="I1308" s="104">
        <v>57002</v>
      </c>
      <c r="J1308" s="104">
        <v>0</v>
      </c>
      <c r="K1308" s="104">
        <v>9327</v>
      </c>
      <c r="L1308" s="104">
        <v>0</v>
      </c>
      <c r="M1308" s="104">
        <v>10577</v>
      </c>
    </row>
    <row r="1309" spans="1:13" x14ac:dyDescent="0.15">
      <c r="A1309" s="115" t="s">
        <v>2804</v>
      </c>
      <c r="B1309" t="s">
        <v>2783</v>
      </c>
      <c r="C1309" t="s">
        <v>2805</v>
      </c>
      <c r="D1309" s="105">
        <v>31371</v>
      </c>
      <c r="E1309" s="105">
        <v>260552</v>
      </c>
      <c r="F1309" s="105">
        <v>67340</v>
      </c>
      <c r="G1309" s="105">
        <v>235252</v>
      </c>
      <c r="H1309" s="105">
        <v>67340</v>
      </c>
      <c r="I1309" s="105">
        <v>25300</v>
      </c>
      <c r="J1309" s="105">
        <v>0</v>
      </c>
      <c r="K1309" s="105">
        <v>25300</v>
      </c>
      <c r="L1309" s="105">
        <v>0</v>
      </c>
      <c r="M1309" s="105">
        <v>10889</v>
      </c>
    </row>
    <row r="1310" spans="1:13" x14ac:dyDescent="0.15">
      <c r="A1310" s="115" t="s">
        <v>2806</v>
      </c>
      <c r="B1310" t="s">
        <v>2783</v>
      </c>
      <c r="C1310" t="s">
        <v>2807</v>
      </c>
      <c r="D1310" s="104">
        <v>31372</v>
      </c>
      <c r="E1310" s="104">
        <v>231064</v>
      </c>
      <c r="F1310" s="104">
        <v>59866</v>
      </c>
      <c r="G1310" s="104">
        <v>172314</v>
      </c>
      <c r="H1310" s="104">
        <v>59866</v>
      </c>
      <c r="I1310" s="104">
        <v>58750</v>
      </c>
      <c r="J1310" s="104">
        <v>0</v>
      </c>
      <c r="K1310" s="104">
        <v>58750</v>
      </c>
      <c r="L1310" s="104">
        <v>0</v>
      </c>
      <c r="M1310" s="104">
        <v>9652</v>
      </c>
    </row>
    <row r="1311" spans="1:13" x14ac:dyDescent="0.15">
      <c r="A1311" s="115" t="s">
        <v>2808</v>
      </c>
      <c r="B1311" t="s">
        <v>2783</v>
      </c>
      <c r="C1311" t="s">
        <v>2809</v>
      </c>
      <c r="D1311" s="105">
        <v>31384</v>
      </c>
      <c r="E1311" s="105">
        <v>61122</v>
      </c>
      <c r="F1311" s="105">
        <v>10645</v>
      </c>
      <c r="G1311" s="105">
        <v>35419</v>
      </c>
      <c r="H1311" s="105">
        <v>10645</v>
      </c>
      <c r="I1311" s="105">
        <v>25703</v>
      </c>
      <c r="J1311" s="105">
        <v>0</v>
      </c>
      <c r="K1311" s="105">
        <v>25703</v>
      </c>
      <c r="L1311" s="105">
        <v>0</v>
      </c>
      <c r="M1311" s="105">
        <v>2779</v>
      </c>
    </row>
    <row r="1312" spans="1:13" x14ac:dyDescent="0.15">
      <c r="A1312" s="115" t="s">
        <v>2810</v>
      </c>
      <c r="B1312" t="s">
        <v>2783</v>
      </c>
      <c r="C1312" t="s">
        <v>2811</v>
      </c>
      <c r="D1312" s="104">
        <v>31386</v>
      </c>
      <c r="E1312" s="104">
        <v>243165</v>
      </c>
      <c r="F1312" s="104">
        <v>64288</v>
      </c>
      <c r="G1312" s="104">
        <v>185325</v>
      </c>
      <c r="H1312" s="104">
        <v>64288</v>
      </c>
      <c r="I1312" s="104">
        <v>57840</v>
      </c>
      <c r="J1312" s="104">
        <v>0</v>
      </c>
      <c r="K1312" s="104">
        <v>20000</v>
      </c>
      <c r="L1312" s="104">
        <v>0</v>
      </c>
      <c r="M1312" s="104">
        <v>10129</v>
      </c>
    </row>
    <row r="1313" spans="1:13" x14ac:dyDescent="0.15">
      <c r="A1313" s="115" t="s">
        <v>2812</v>
      </c>
      <c r="B1313" t="s">
        <v>2783</v>
      </c>
      <c r="C1313" t="s">
        <v>650</v>
      </c>
      <c r="D1313" s="105">
        <v>31389</v>
      </c>
      <c r="E1313" s="105">
        <v>170369</v>
      </c>
      <c r="F1313" s="105">
        <v>41741</v>
      </c>
      <c r="G1313" s="105">
        <v>170369</v>
      </c>
      <c r="H1313" s="105">
        <v>41741</v>
      </c>
      <c r="I1313" s="105">
        <v>0</v>
      </c>
      <c r="J1313" s="105">
        <v>0</v>
      </c>
      <c r="K1313" s="105">
        <v>0</v>
      </c>
      <c r="L1313" s="105">
        <v>0</v>
      </c>
      <c r="M1313" s="105">
        <v>7236</v>
      </c>
    </row>
    <row r="1314" spans="1:13" x14ac:dyDescent="0.15">
      <c r="A1314" s="115" t="s">
        <v>2813</v>
      </c>
      <c r="B1314" t="s">
        <v>2783</v>
      </c>
      <c r="C1314" t="s">
        <v>2814</v>
      </c>
      <c r="D1314" s="104">
        <v>31390</v>
      </c>
      <c r="E1314" s="104">
        <v>179438</v>
      </c>
      <c r="F1314" s="104">
        <v>44416</v>
      </c>
      <c r="G1314" s="104">
        <v>179438</v>
      </c>
      <c r="H1314" s="104">
        <v>44416</v>
      </c>
      <c r="I1314" s="104">
        <v>0</v>
      </c>
      <c r="J1314" s="104">
        <v>0</v>
      </c>
      <c r="K1314" s="104">
        <v>0</v>
      </c>
      <c r="L1314" s="104">
        <v>0</v>
      </c>
      <c r="M1314" s="104">
        <v>7534</v>
      </c>
    </row>
    <row r="1315" spans="1:13" x14ac:dyDescent="0.15">
      <c r="A1315" s="115" t="s">
        <v>2815</v>
      </c>
      <c r="B1315" t="s">
        <v>2783</v>
      </c>
      <c r="C1315" t="s">
        <v>2816</v>
      </c>
      <c r="D1315" s="105">
        <v>31401</v>
      </c>
      <c r="E1315" s="105">
        <v>110519</v>
      </c>
      <c r="F1315" s="105">
        <v>18327</v>
      </c>
      <c r="G1315" s="105">
        <v>110519</v>
      </c>
      <c r="H1315" s="105">
        <v>18327</v>
      </c>
      <c r="I1315" s="105">
        <v>0</v>
      </c>
      <c r="J1315" s="105">
        <v>0</v>
      </c>
      <c r="K1315" s="105">
        <v>0</v>
      </c>
      <c r="L1315" s="105">
        <v>0</v>
      </c>
      <c r="M1315" s="105">
        <v>4774</v>
      </c>
    </row>
    <row r="1316" spans="1:13" x14ac:dyDescent="0.15">
      <c r="A1316" s="115" t="s">
        <v>2817</v>
      </c>
      <c r="B1316" t="s">
        <v>2783</v>
      </c>
      <c r="C1316" t="s">
        <v>2408</v>
      </c>
      <c r="D1316" s="104">
        <v>31402</v>
      </c>
      <c r="E1316" s="104">
        <v>77700</v>
      </c>
      <c r="F1316" s="104">
        <v>11835</v>
      </c>
      <c r="G1316" s="104">
        <v>77700</v>
      </c>
      <c r="H1316" s="104">
        <v>11835</v>
      </c>
      <c r="I1316" s="104">
        <v>0</v>
      </c>
      <c r="J1316" s="104">
        <v>0</v>
      </c>
      <c r="K1316" s="104">
        <v>0</v>
      </c>
      <c r="L1316" s="104">
        <v>0</v>
      </c>
      <c r="M1316" s="104">
        <v>3421</v>
      </c>
    </row>
    <row r="1317" spans="1:13" x14ac:dyDescent="0.15">
      <c r="A1317" s="115" t="s">
        <v>2818</v>
      </c>
      <c r="B1317" t="s">
        <v>2783</v>
      </c>
      <c r="C1317" t="s">
        <v>2819</v>
      </c>
      <c r="D1317" s="105">
        <v>31403</v>
      </c>
      <c r="E1317" s="105">
        <v>60031</v>
      </c>
      <c r="F1317" s="105">
        <v>8201</v>
      </c>
      <c r="G1317" s="105">
        <v>28020</v>
      </c>
      <c r="H1317" s="105">
        <v>8201</v>
      </c>
      <c r="I1317" s="105">
        <v>32011</v>
      </c>
      <c r="J1317" s="105">
        <v>0</v>
      </c>
      <c r="K1317" s="105">
        <v>32011</v>
      </c>
      <c r="L1317" s="105">
        <v>0</v>
      </c>
      <c r="M1317" s="105">
        <v>2660</v>
      </c>
    </row>
    <row r="1318" spans="1:13" x14ac:dyDescent="0.15">
      <c r="A1318" s="115" t="s">
        <v>2820</v>
      </c>
      <c r="B1318" t="s">
        <v>2821</v>
      </c>
      <c r="C1318">
        <v>0</v>
      </c>
      <c r="D1318" s="104">
        <v>32000</v>
      </c>
      <c r="E1318" s="104">
        <v>12281208</v>
      </c>
      <c r="F1318" s="104">
        <v>0</v>
      </c>
      <c r="G1318" s="104">
        <v>4953464</v>
      </c>
      <c r="H1318" s="104">
        <v>0</v>
      </c>
      <c r="I1318" s="104">
        <v>7327744</v>
      </c>
      <c r="J1318" s="104">
        <v>0</v>
      </c>
      <c r="K1318" s="104">
        <v>7327744</v>
      </c>
      <c r="L1318" s="104">
        <v>0</v>
      </c>
      <c r="M1318" s="104">
        <v>628579</v>
      </c>
    </row>
    <row r="1319" spans="1:13" x14ac:dyDescent="0.15">
      <c r="A1319" s="115" t="s">
        <v>2822</v>
      </c>
      <c r="B1319" t="s">
        <v>2821</v>
      </c>
      <c r="C1319" t="s">
        <v>2823</v>
      </c>
      <c r="D1319" s="105">
        <v>32201</v>
      </c>
      <c r="E1319" s="105">
        <v>2064922</v>
      </c>
      <c r="F1319" s="105">
        <v>733133</v>
      </c>
      <c r="G1319" s="105">
        <v>442023</v>
      </c>
      <c r="H1319" s="105">
        <v>0</v>
      </c>
      <c r="I1319" s="105">
        <v>1622899</v>
      </c>
      <c r="J1319" s="105">
        <v>733133</v>
      </c>
      <c r="K1319" s="105">
        <v>1418135</v>
      </c>
      <c r="L1319" s="105">
        <v>733133</v>
      </c>
      <c r="M1319" s="105">
        <v>85474</v>
      </c>
    </row>
    <row r="1320" spans="1:13" x14ac:dyDescent="0.15">
      <c r="A1320" s="115" t="s">
        <v>2824</v>
      </c>
      <c r="B1320" t="s">
        <v>2821</v>
      </c>
      <c r="C1320" t="s">
        <v>2825</v>
      </c>
      <c r="D1320" s="104">
        <v>32202</v>
      </c>
      <c r="E1320" s="104">
        <v>680795</v>
      </c>
      <c r="F1320" s="104">
        <v>199685</v>
      </c>
      <c r="G1320" s="104">
        <v>3000</v>
      </c>
      <c r="H1320" s="104">
        <v>3000</v>
      </c>
      <c r="I1320" s="104">
        <v>677795</v>
      </c>
      <c r="J1320" s="104">
        <v>196685</v>
      </c>
      <c r="K1320" s="104">
        <v>442277</v>
      </c>
      <c r="L1320" s="104">
        <v>196685</v>
      </c>
      <c r="M1320" s="104">
        <v>28425</v>
      </c>
    </row>
    <row r="1321" spans="1:13" x14ac:dyDescent="0.15">
      <c r="A1321" s="115" t="s">
        <v>2826</v>
      </c>
      <c r="B1321" t="s">
        <v>2821</v>
      </c>
      <c r="C1321" t="s">
        <v>2827</v>
      </c>
      <c r="D1321" s="105">
        <v>32203</v>
      </c>
      <c r="E1321" s="105">
        <v>1861019</v>
      </c>
      <c r="F1321" s="105">
        <v>650986</v>
      </c>
      <c r="G1321" s="105">
        <v>163500</v>
      </c>
      <c r="H1321" s="105">
        <v>0</v>
      </c>
      <c r="I1321" s="105">
        <v>1697519</v>
      </c>
      <c r="J1321" s="105">
        <v>650986</v>
      </c>
      <c r="K1321" s="105">
        <v>1339000</v>
      </c>
      <c r="L1321" s="105">
        <v>650986</v>
      </c>
      <c r="M1321" s="105">
        <v>77167</v>
      </c>
    </row>
    <row r="1322" spans="1:13" x14ac:dyDescent="0.15">
      <c r="A1322" s="115" t="s">
        <v>2828</v>
      </c>
      <c r="B1322" t="s">
        <v>2821</v>
      </c>
      <c r="C1322" t="s">
        <v>2829</v>
      </c>
      <c r="D1322" s="104">
        <v>32204</v>
      </c>
      <c r="E1322" s="104">
        <v>610472</v>
      </c>
      <c r="F1322" s="104">
        <v>184466</v>
      </c>
      <c r="G1322" s="104">
        <v>610472</v>
      </c>
      <c r="H1322" s="104">
        <v>184466</v>
      </c>
      <c r="I1322" s="104">
        <v>0</v>
      </c>
      <c r="J1322" s="104">
        <v>0</v>
      </c>
      <c r="K1322" s="104">
        <v>0</v>
      </c>
      <c r="L1322" s="104">
        <v>0</v>
      </c>
      <c r="M1322" s="104">
        <v>26171</v>
      </c>
    </row>
    <row r="1323" spans="1:13" x14ac:dyDescent="0.15">
      <c r="A1323" s="115" t="s">
        <v>2830</v>
      </c>
      <c r="B1323" t="s">
        <v>2821</v>
      </c>
      <c r="C1323" t="s">
        <v>2831</v>
      </c>
      <c r="D1323" s="105">
        <v>32205</v>
      </c>
      <c r="E1323" s="105">
        <v>495129</v>
      </c>
      <c r="F1323" s="105">
        <v>135733</v>
      </c>
      <c r="G1323" s="105">
        <v>152194</v>
      </c>
      <c r="H1323" s="105">
        <v>94775</v>
      </c>
      <c r="I1323" s="105">
        <v>342935</v>
      </c>
      <c r="J1323" s="105">
        <v>40958</v>
      </c>
      <c r="K1323" s="105">
        <v>287313</v>
      </c>
      <c r="L1323" s="105">
        <v>40958</v>
      </c>
      <c r="M1323" s="105">
        <v>21100</v>
      </c>
    </row>
    <row r="1324" spans="1:13" x14ac:dyDescent="0.15">
      <c r="A1324" s="115" t="s">
        <v>2832</v>
      </c>
      <c r="B1324" t="s">
        <v>2821</v>
      </c>
      <c r="C1324" t="s">
        <v>2833</v>
      </c>
      <c r="D1324" s="104">
        <v>32206</v>
      </c>
      <c r="E1324" s="104">
        <v>495611</v>
      </c>
      <c r="F1324" s="104">
        <v>140473</v>
      </c>
      <c r="G1324" s="104">
        <v>430941</v>
      </c>
      <c r="H1324" s="104">
        <v>140473</v>
      </c>
      <c r="I1324" s="104">
        <v>64670</v>
      </c>
      <c r="J1324" s="104">
        <v>0</v>
      </c>
      <c r="K1324" s="104">
        <v>64670</v>
      </c>
      <c r="L1324" s="104">
        <v>0</v>
      </c>
      <c r="M1324" s="104">
        <v>20896</v>
      </c>
    </row>
    <row r="1325" spans="1:13" x14ac:dyDescent="0.15">
      <c r="A1325" s="115" t="s">
        <v>2834</v>
      </c>
      <c r="B1325" t="s">
        <v>2821</v>
      </c>
      <c r="C1325" t="s">
        <v>2835</v>
      </c>
      <c r="D1325" s="105">
        <v>32207</v>
      </c>
      <c r="E1325" s="105">
        <v>327829</v>
      </c>
      <c r="F1325" s="105">
        <v>89884</v>
      </c>
      <c r="G1325" s="105">
        <v>317829</v>
      </c>
      <c r="H1325" s="105">
        <v>89884</v>
      </c>
      <c r="I1325" s="105">
        <v>10000</v>
      </c>
      <c r="J1325" s="105">
        <v>0</v>
      </c>
      <c r="K1325" s="105">
        <v>10000</v>
      </c>
      <c r="L1325" s="105">
        <v>0</v>
      </c>
      <c r="M1325" s="105">
        <v>13968</v>
      </c>
    </row>
    <row r="1326" spans="1:13" x14ac:dyDescent="0.15">
      <c r="A1326" s="115" t="s">
        <v>2836</v>
      </c>
      <c r="B1326" t="s">
        <v>2821</v>
      </c>
      <c r="C1326" t="s">
        <v>2837</v>
      </c>
      <c r="D1326" s="104">
        <v>32209</v>
      </c>
      <c r="E1326" s="104">
        <v>532597</v>
      </c>
      <c r="F1326" s="104">
        <v>148209</v>
      </c>
      <c r="G1326" s="104">
        <v>17900</v>
      </c>
      <c r="H1326" s="104">
        <v>13200</v>
      </c>
      <c r="I1326" s="104">
        <v>514697</v>
      </c>
      <c r="J1326" s="104">
        <v>135009</v>
      </c>
      <c r="K1326" s="104">
        <v>495681</v>
      </c>
      <c r="L1326" s="104">
        <v>135009</v>
      </c>
      <c r="M1326" s="104">
        <v>22875</v>
      </c>
    </row>
    <row r="1327" spans="1:13" x14ac:dyDescent="0.15">
      <c r="A1327" s="115" t="s">
        <v>2838</v>
      </c>
      <c r="B1327" t="s">
        <v>2821</v>
      </c>
      <c r="C1327" t="s">
        <v>2839</v>
      </c>
      <c r="D1327" s="105">
        <v>32343</v>
      </c>
      <c r="E1327" s="105">
        <v>229113</v>
      </c>
      <c r="F1327" s="105">
        <v>50279</v>
      </c>
      <c r="G1327" s="105">
        <v>130480</v>
      </c>
      <c r="H1327" s="105">
        <v>50279</v>
      </c>
      <c r="I1327" s="105">
        <v>98633</v>
      </c>
      <c r="J1327" s="105">
        <v>0</v>
      </c>
      <c r="K1327" s="105">
        <v>98633</v>
      </c>
      <c r="L1327" s="105">
        <v>0</v>
      </c>
      <c r="M1327" s="105">
        <v>9762</v>
      </c>
    </row>
    <row r="1328" spans="1:13" x14ac:dyDescent="0.15">
      <c r="A1328" s="115" t="s">
        <v>2840</v>
      </c>
      <c r="B1328" t="s">
        <v>2821</v>
      </c>
      <c r="C1328" t="s">
        <v>2841</v>
      </c>
      <c r="D1328" s="104">
        <v>32386</v>
      </c>
      <c r="E1328" s="104">
        <v>122402</v>
      </c>
      <c r="F1328" s="104">
        <v>19830</v>
      </c>
      <c r="G1328" s="104">
        <v>122402</v>
      </c>
      <c r="H1328" s="104">
        <v>19830</v>
      </c>
      <c r="I1328" s="104">
        <v>0</v>
      </c>
      <c r="J1328" s="104">
        <v>0</v>
      </c>
      <c r="K1328" s="104">
        <v>0</v>
      </c>
      <c r="L1328" s="104">
        <v>0</v>
      </c>
      <c r="M1328" s="104">
        <v>5296</v>
      </c>
    </row>
    <row r="1329" spans="1:13" x14ac:dyDescent="0.15">
      <c r="A1329" s="115" t="s">
        <v>2842</v>
      </c>
      <c r="B1329" t="s">
        <v>2821</v>
      </c>
      <c r="C1329" t="s">
        <v>2843</v>
      </c>
      <c r="D1329" s="105">
        <v>32441</v>
      </c>
      <c r="E1329" s="105">
        <v>92513</v>
      </c>
      <c r="F1329" s="105">
        <v>13620</v>
      </c>
      <c r="G1329" s="105">
        <v>92513</v>
      </c>
      <c r="H1329" s="105">
        <v>13620</v>
      </c>
      <c r="I1329" s="105">
        <v>0</v>
      </c>
      <c r="J1329" s="105">
        <v>0</v>
      </c>
      <c r="K1329" s="105">
        <v>0</v>
      </c>
      <c r="L1329" s="105">
        <v>0</v>
      </c>
      <c r="M1329" s="105">
        <v>4081</v>
      </c>
    </row>
    <row r="1330" spans="1:13" x14ac:dyDescent="0.15">
      <c r="A1330" s="115" t="s">
        <v>2844</v>
      </c>
      <c r="B1330" t="s">
        <v>2821</v>
      </c>
      <c r="C1330" t="s">
        <v>842</v>
      </c>
      <c r="D1330" s="104">
        <v>32448</v>
      </c>
      <c r="E1330" s="104">
        <v>116249</v>
      </c>
      <c r="F1330" s="104">
        <v>19412</v>
      </c>
      <c r="G1330" s="104">
        <v>35000</v>
      </c>
      <c r="H1330" s="104">
        <v>4700</v>
      </c>
      <c r="I1330" s="104">
        <v>81249</v>
      </c>
      <c r="J1330" s="104">
        <v>14712</v>
      </c>
      <c r="K1330" s="104">
        <v>81249</v>
      </c>
      <c r="L1330" s="104">
        <v>14712</v>
      </c>
      <c r="M1330" s="104">
        <v>5079</v>
      </c>
    </row>
    <row r="1331" spans="1:13" x14ac:dyDescent="0.15">
      <c r="A1331" s="115" t="s">
        <v>2845</v>
      </c>
      <c r="B1331" t="s">
        <v>2821</v>
      </c>
      <c r="C1331" t="s">
        <v>2846</v>
      </c>
      <c r="D1331" s="105">
        <v>32449</v>
      </c>
      <c r="E1331" s="105">
        <v>209443</v>
      </c>
      <c r="F1331" s="105">
        <v>44793</v>
      </c>
      <c r="G1331" s="105">
        <v>29824</v>
      </c>
      <c r="H1331" s="105">
        <v>880</v>
      </c>
      <c r="I1331" s="105">
        <v>179619</v>
      </c>
      <c r="J1331" s="105">
        <v>43913</v>
      </c>
      <c r="K1331" s="105">
        <v>179619</v>
      </c>
      <c r="L1331" s="105">
        <v>43913</v>
      </c>
      <c r="M1331" s="105">
        <v>8918</v>
      </c>
    </row>
    <row r="1332" spans="1:13" x14ac:dyDescent="0.15">
      <c r="A1332" s="115" t="s">
        <v>2847</v>
      </c>
      <c r="B1332" t="s">
        <v>2821</v>
      </c>
      <c r="C1332" t="s">
        <v>2848</v>
      </c>
      <c r="D1332" s="104">
        <v>32501</v>
      </c>
      <c r="E1332" s="104">
        <v>158471</v>
      </c>
      <c r="F1332" s="104">
        <v>30130</v>
      </c>
      <c r="G1332" s="104">
        <v>72066</v>
      </c>
      <c r="H1332" s="104">
        <v>30130</v>
      </c>
      <c r="I1332" s="104">
        <v>86405</v>
      </c>
      <c r="J1332" s="104">
        <v>0</v>
      </c>
      <c r="K1332" s="104">
        <v>77329</v>
      </c>
      <c r="L1332" s="104">
        <v>0</v>
      </c>
      <c r="M1332" s="104">
        <v>6848</v>
      </c>
    </row>
    <row r="1333" spans="1:13" x14ac:dyDescent="0.15">
      <c r="A1333" s="115" t="s">
        <v>2849</v>
      </c>
      <c r="B1333" t="s">
        <v>2821</v>
      </c>
      <c r="C1333" t="s">
        <v>2850</v>
      </c>
      <c r="D1333" s="105">
        <v>32505</v>
      </c>
      <c r="E1333" s="105">
        <v>140870</v>
      </c>
      <c r="F1333" s="105">
        <v>26199</v>
      </c>
      <c r="G1333" s="105">
        <v>139820</v>
      </c>
      <c r="H1333" s="105">
        <v>26199</v>
      </c>
      <c r="I1333" s="105">
        <v>1050</v>
      </c>
      <c r="J1333" s="105">
        <v>0</v>
      </c>
      <c r="K1333" s="105">
        <v>0</v>
      </c>
      <c r="L1333" s="105">
        <v>0</v>
      </c>
      <c r="M1333" s="105">
        <v>6099</v>
      </c>
    </row>
    <row r="1334" spans="1:13" x14ac:dyDescent="0.15">
      <c r="A1334" s="115" t="s">
        <v>2851</v>
      </c>
      <c r="B1334" t="s">
        <v>2821</v>
      </c>
      <c r="C1334" t="s">
        <v>2852</v>
      </c>
      <c r="D1334" s="104">
        <v>32525</v>
      </c>
      <c r="E1334" s="104">
        <v>67979</v>
      </c>
      <c r="F1334" s="104">
        <v>9369</v>
      </c>
      <c r="G1334" s="104">
        <v>67979</v>
      </c>
      <c r="H1334" s="104">
        <v>9369</v>
      </c>
      <c r="I1334" s="104">
        <v>0</v>
      </c>
      <c r="J1334" s="104">
        <v>0</v>
      </c>
      <c r="K1334" s="104">
        <v>0</v>
      </c>
      <c r="L1334" s="104">
        <v>0</v>
      </c>
      <c r="M1334" s="104">
        <v>3012</v>
      </c>
    </row>
    <row r="1335" spans="1:13" x14ac:dyDescent="0.15">
      <c r="A1335" s="115" t="s">
        <v>2853</v>
      </c>
      <c r="B1335" t="s">
        <v>2821</v>
      </c>
      <c r="C1335" t="s">
        <v>2854</v>
      </c>
      <c r="D1335" s="105">
        <v>32526</v>
      </c>
      <c r="E1335" s="105">
        <v>82299</v>
      </c>
      <c r="F1335" s="105">
        <v>12029</v>
      </c>
      <c r="G1335" s="105">
        <v>60799</v>
      </c>
      <c r="H1335" s="105">
        <v>12029</v>
      </c>
      <c r="I1335" s="105">
        <v>21500</v>
      </c>
      <c r="J1335" s="105">
        <v>0</v>
      </c>
      <c r="K1335" s="105">
        <v>21500</v>
      </c>
      <c r="L1335" s="105">
        <v>0</v>
      </c>
      <c r="M1335" s="105">
        <v>3631</v>
      </c>
    </row>
    <row r="1336" spans="1:13" x14ac:dyDescent="0.15">
      <c r="A1336" s="115" t="s">
        <v>2855</v>
      </c>
      <c r="B1336" t="s">
        <v>2821</v>
      </c>
      <c r="C1336" t="s">
        <v>2856</v>
      </c>
      <c r="D1336" s="104">
        <v>32527</v>
      </c>
      <c r="E1336" s="104">
        <v>27048</v>
      </c>
      <c r="F1336" s="104">
        <v>2736</v>
      </c>
      <c r="G1336" s="104">
        <v>27048</v>
      </c>
      <c r="H1336" s="104">
        <v>2736</v>
      </c>
      <c r="I1336" s="104">
        <v>0</v>
      </c>
      <c r="J1336" s="104">
        <v>0</v>
      </c>
      <c r="K1336" s="104">
        <v>0</v>
      </c>
      <c r="L1336" s="104">
        <v>0</v>
      </c>
      <c r="M1336" s="104">
        <v>1219</v>
      </c>
    </row>
    <row r="1337" spans="1:13" x14ac:dyDescent="0.15">
      <c r="A1337" s="115" t="s">
        <v>2857</v>
      </c>
      <c r="B1337" t="s">
        <v>2821</v>
      </c>
      <c r="C1337" t="s">
        <v>2858</v>
      </c>
      <c r="D1337" s="105">
        <v>32528</v>
      </c>
      <c r="E1337" s="105">
        <v>254931</v>
      </c>
      <c r="F1337" s="105">
        <v>57472</v>
      </c>
      <c r="G1337" s="105">
        <v>142498</v>
      </c>
      <c r="H1337" s="105">
        <v>57472</v>
      </c>
      <c r="I1337" s="105">
        <v>112433</v>
      </c>
      <c r="J1337" s="105">
        <v>0</v>
      </c>
      <c r="K1337" s="105">
        <v>67370</v>
      </c>
      <c r="L1337" s="105">
        <v>0</v>
      </c>
      <c r="M1337" s="105">
        <v>11300</v>
      </c>
    </row>
    <row r="1338" spans="1:13" x14ac:dyDescent="0.15">
      <c r="A1338" s="115" t="s">
        <v>2859</v>
      </c>
      <c r="B1338" t="s">
        <v>2860</v>
      </c>
      <c r="C1338">
        <v>0</v>
      </c>
      <c r="D1338" s="104">
        <v>33000</v>
      </c>
      <c r="E1338" s="104">
        <v>16076517</v>
      </c>
      <c r="F1338" s="104">
        <v>0</v>
      </c>
      <c r="G1338" s="104">
        <v>14725000</v>
      </c>
      <c r="H1338" s="104">
        <v>0</v>
      </c>
      <c r="I1338" s="104">
        <v>1351517</v>
      </c>
      <c r="J1338" s="104">
        <v>0</v>
      </c>
      <c r="K1338" s="104">
        <v>0</v>
      </c>
      <c r="L1338" s="104">
        <v>0</v>
      </c>
      <c r="M1338" s="104">
        <v>1035867</v>
      </c>
    </row>
    <row r="1339" spans="1:13" x14ac:dyDescent="0.15">
      <c r="A1339" s="115" t="s">
        <v>2861</v>
      </c>
      <c r="B1339" t="s">
        <v>2860</v>
      </c>
      <c r="C1339" t="s">
        <v>2862</v>
      </c>
      <c r="D1339" s="105">
        <v>33100</v>
      </c>
      <c r="E1339" s="105">
        <v>5986255</v>
      </c>
      <c r="F1339" s="105">
        <v>2340876</v>
      </c>
      <c r="G1339" s="105">
        <v>5986255</v>
      </c>
      <c r="H1339" s="105">
        <v>2340876</v>
      </c>
      <c r="I1339" s="105">
        <v>0</v>
      </c>
      <c r="J1339" s="105">
        <v>0</v>
      </c>
      <c r="K1339" s="105">
        <v>0</v>
      </c>
      <c r="L1339" s="105">
        <v>0</v>
      </c>
      <c r="M1339" s="105">
        <v>238507</v>
      </c>
    </row>
    <row r="1340" spans="1:13" x14ac:dyDescent="0.15">
      <c r="A1340" s="115" t="s">
        <v>2863</v>
      </c>
      <c r="B1340" t="s">
        <v>2860</v>
      </c>
      <c r="C1340" t="s">
        <v>2864</v>
      </c>
      <c r="D1340" s="104">
        <v>33202</v>
      </c>
      <c r="E1340" s="104">
        <v>3948307</v>
      </c>
      <c r="F1340" s="104">
        <v>1617121</v>
      </c>
      <c r="G1340" s="104">
        <v>3948307</v>
      </c>
      <c r="H1340" s="104">
        <v>1617121</v>
      </c>
      <c r="I1340" s="104">
        <v>0</v>
      </c>
      <c r="J1340" s="104">
        <v>0</v>
      </c>
      <c r="K1340" s="104">
        <v>0</v>
      </c>
      <c r="L1340" s="104">
        <v>0</v>
      </c>
      <c r="M1340" s="104">
        <v>154848</v>
      </c>
    </row>
    <row r="1341" spans="1:13" x14ac:dyDescent="0.15">
      <c r="A1341" s="115" t="s">
        <v>2865</v>
      </c>
      <c r="B1341" t="s">
        <v>2860</v>
      </c>
      <c r="C1341" t="s">
        <v>2866</v>
      </c>
      <c r="D1341" s="105">
        <v>33203</v>
      </c>
      <c r="E1341" s="105">
        <v>1170628</v>
      </c>
      <c r="F1341" s="105">
        <v>382045</v>
      </c>
      <c r="G1341" s="105">
        <v>0</v>
      </c>
      <c r="H1341" s="105">
        <v>0</v>
      </c>
      <c r="I1341" s="105">
        <v>1170628</v>
      </c>
      <c r="J1341" s="105">
        <v>382045</v>
      </c>
      <c r="K1341" s="105">
        <v>795088</v>
      </c>
      <c r="L1341" s="105">
        <v>382045</v>
      </c>
      <c r="M1341" s="105">
        <v>48454</v>
      </c>
    </row>
    <row r="1342" spans="1:13" x14ac:dyDescent="0.15">
      <c r="A1342" s="115" t="s">
        <v>2867</v>
      </c>
      <c r="B1342" t="s">
        <v>2860</v>
      </c>
      <c r="C1342" t="s">
        <v>2868</v>
      </c>
      <c r="D1342" s="104">
        <v>33204</v>
      </c>
      <c r="E1342" s="104">
        <v>637830</v>
      </c>
      <c r="F1342" s="104">
        <v>219570</v>
      </c>
      <c r="G1342" s="104">
        <v>637830</v>
      </c>
      <c r="H1342" s="104">
        <v>219570</v>
      </c>
      <c r="I1342" s="104">
        <v>0</v>
      </c>
      <c r="J1342" s="104">
        <v>0</v>
      </c>
      <c r="K1342" s="104">
        <v>0</v>
      </c>
      <c r="L1342" s="104">
        <v>0</v>
      </c>
      <c r="M1342" s="104">
        <v>26223</v>
      </c>
    </row>
    <row r="1343" spans="1:13" x14ac:dyDescent="0.15">
      <c r="A1343" s="115" t="s">
        <v>2869</v>
      </c>
      <c r="B1343" t="s">
        <v>2860</v>
      </c>
      <c r="C1343" t="s">
        <v>2870</v>
      </c>
      <c r="D1343" s="105">
        <v>33205</v>
      </c>
      <c r="E1343" s="105">
        <v>509507</v>
      </c>
      <c r="F1343" s="105">
        <v>167410</v>
      </c>
      <c r="G1343" s="105">
        <v>469040</v>
      </c>
      <c r="H1343" s="105">
        <v>167410</v>
      </c>
      <c r="I1343" s="105">
        <v>40467</v>
      </c>
      <c r="J1343" s="105">
        <v>0</v>
      </c>
      <c r="K1343" s="105">
        <v>40467</v>
      </c>
      <c r="L1343" s="105">
        <v>0</v>
      </c>
      <c r="M1343" s="105">
        <v>21011</v>
      </c>
    </row>
    <row r="1344" spans="1:13" x14ac:dyDescent="0.15">
      <c r="A1344" s="115" t="s">
        <v>2871</v>
      </c>
      <c r="B1344" t="s">
        <v>2860</v>
      </c>
      <c r="C1344" t="s">
        <v>2872</v>
      </c>
      <c r="D1344" s="104">
        <v>33207</v>
      </c>
      <c r="E1344" s="104">
        <v>487651</v>
      </c>
      <c r="F1344" s="104">
        <v>152845</v>
      </c>
      <c r="G1344" s="104">
        <v>487651</v>
      </c>
      <c r="H1344" s="104">
        <v>152845</v>
      </c>
      <c r="I1344" s="104">
        <v>0</v>
      </c>
      <c r="J1344" s="104">
        <v>0</v>
      </c>
      <c r="K1344" s="104">
        <v>0</v>
      </c>
      <c r="L1344" s="104">
        <v>0</v>
      </c>
      <c r="M1344" s="104">
        <v>20479</v>
      </c>
    </row>
    <row r="1345" spans="1:13" x14ac:dyDescent="0.15">
      <c r="A1345" s="115" t="s">
        <v>2873</v>
      </c>
      <c r="B1345" t="s">
        <v>2860</v>
      </c>
      <c r="C1345" t="s">
        <v>2874</v>
      </c>
      <c r="D1345" s="105">
        <v>33208</v>
      </c>
      <c r="E1345" s="105">
        <v>761966</v>
      </c>
      <c r="F1345" s="105">
        <v>276473</v>
      </c>
      <c r="G1345" s="105">
        <v>761966</v>
      </c>
      <c r="H1345" s="105">
        <v>276473</v>
      </c>
      <c r="I1345" s="105">
        <v>0</v>
      </c>
      <c r="J1345" s="105">
        <v>0</v>
      </c>
      <c r="K1345" s="105">
        <v>0</v>
      </c>
      <c r="L1345" s="105">
        <v>0</v>
      </c>
      <c r="M1345" s="105">
        <v>30718</v>
      </c>
    </row>
    <row r="1346" spans="1:13" x14ac:dyDescent="0.15">
      <c r="A1346" s="115" t="s">
        <v>2875</v>
      </c>
      <c r="B1346" t="s">
        <v>2860</v>
      </c>
      <c r="C1346" t="s">
        <v>2876</v>
      </c>
      <c r="D1346" s="104">
        <v>33209</v>
      </c>
      <c r="E1346" s="104">
        <v>434823</v>
      </c>
      <c r="F1346" s="104">
        <v>113997</v>
      </c>
      <c r="G1346" s="104">
        <v>174000</v>
      </c>
      <c r="H1346" s="104">
        <v>113997</v>
      </c>
      <c r="I1346" s="104">
        <v>260823</v>
      </c>
      <c r="J1346" s="104">
        <v>0</v>
      </c>
      <c r="K1346" s="104">
        <v>260823</v>
      </c>
      <c r="L1346" s="104">
        <v>0</v>
      </c>
      <c r="M1346" s="104">
        <v>18453</v>
      </c>
    </row>
    <row r="1347" spans="1:13" x14ac:dyDescent="0.15">
      <c r="A1347" s="115" t="s">
        <v>2877</v>
      </c>
      <c r="B1347" t="s">
        <v>2860</v>
      </c>
      <c r="C1347" t="s">
        <v>2878</v>
      </c>
      <c r="D1347" s="105">
        <v>33210</v>
      </c>
      <c r="E1347" s="105">
        <v>443134</v>
      </c>
      <c r="F1347" s="105">
        <v>112214</v>
      </c>
      <c r="G1347" s="105">
        <v>150400</v>
      </c>
      <c r="H1347" s="105">
        <v>107900</v>
      </c>
      <c r="I1347" s="105">
        <v>292734</v>
      </c>
      <c r="J1347" s="105">
        <v>4314</v>
      </c>
      <c r="K1347" s="105">
        <v>292734</v>
      </c>
      <c r="L1347" s="105">
        <v>4314</v>
      </c>
      <c r="M1347" s="105">
        <v>18236</v>
      </c>
    </row>
    <row r="1348" spans="1:13" x14ac:dyDescent="0.15">
      <c r="A1348" s="115" t="s">
        <v>2879</v>
      </c>
      <c r="B1348" t="s">
        <v>2860</v>
      </c>
      <c r="C1348" t="s">
        <v>2880</v>
      </c>
      <c r="D1348" s="104">
        <v>33211</v>
      </c>
      <c r="E1348" s="104">
        <v>414282</v>
      </c>
      <c r="F1348" s="104">
        <v>117694</v>
      </c>
      <c r="G1348" s="104">
        <v>366230</v>
      </c>
      <c r="H1348" s="104">
        <v>117694</v>
      </c>
      <c r="I1348" s="104">
        <v>48052</v>
      </c>
      <c r="J1348" s="104">
        <v>0</v>
      </c>
      <c r="K1348" s="104">
        <v>48052</v>
      </c>
      <c r="L1348" s="104">
        <v>0</v>
      </c>
      <c r="M1348" s="104">
        <v>17552</v>
      </c>
    </row>
    <row r="1349" spans="1:13" x14ac:dyDescent="0.15">
      <c r="A1349" s="115" t="s">
        <v>2881</v>
      </c>
      <c r="B1349" t="s">
        <v>2860</v>
      </c>
      <c r="C1349" t="s">
        <v>2882</v>
      </c>
      <c r="D1349" s="105">
        <v>33212</v>
      </c>
      <c r="E1349" s="105">
        <v>412003</v>
      </c>
      <c r="F1349" s="105">
        <v>132966</v>
      </c>
      <c r="G1349" s="105">
        <v>65148</v>
      </c>
      <c r="H1349" s="105">
        <v>0</v>
      </c>
      <c r="I1349" s="105">
        <v>346855</v>
      </c>
      <c r="J1349" s="105">
        <v>132966</v>
      </c>
      <c r="K1349" s="105">
        <v>346855</v>
      </c>
      <c r="L1349" s="105">
        <v>90086</v>
      </c>
      <c r="M1349" s="105">
        <v>17267</v>
      </c>
    </row>
    <row r="1350" spans="1:13" x14ac:dyDescent="0.15">
      <c r="A1350" s="115" t="s">
        <v>2883</v>
      </c>
      <c r="B1350" t="s">
        <v>2860</v>
      </c>
      <c r="C1350" t="s">
        <v>2884</v>
      </c>
      <c r="D1350" s="104">
        <v>33213</v>
      </c>
      <c r="E1350" s="104">
        <v>543227</v>
      </c>
      <c r="F1350" s="104">
        <v>183223</v>
      </c>
      <c r="G1350" s="104">
        <v>56990</v>
      </c>
      <c r="H1350" s="104">
        <v>10000</v>
      </c>
      <c r="I1350" s="104">
        <v>486237</v>
      </c>
      <c r="J1350" s="104">
        <v>173223</v>
      </c>
      <c r="K1350" s="104">
        <v>486237</v>
      </c>
      <c r="L1350" s="104">
        <v>145697</v>
      </c>
      <c r="M1350" s="104">
        <v>22133</v>
      </c>
    </row>
    <row r="1351" spans="1:13" x14ac:dyDescent="0.15">
      <c r="A1351" s="115" t="s">
        <v>2885</v>
      </c>
      <c r="B1351" t="s">
        <v>2860</v>
      </c>
      <c r="C1351" t="s">
        <v>2886</v>
      </c>
      <c r="D1351" s="105">
        <v>33214</v>
      </c>
      <c r="E1351" s="105">
        <v>661217</v>
      </c>
      <c r="F1351" s="105">
        <v>180953</v>
      </c>
      <c r="G1351" s="105">
        <v>503917</v>
      </c>
      <c r="H1351" s="105">
        <v>180953</v>
      </c>
      <c r="I1351" s="105">
        <v>157300</v>
      </c>
      <c r="J1351" s="105">
        <v>0</v>
      </c>
      <c r="K1351" s="105">
        <v>157300</v>
      </c>
      <c r="L1351" s="105">
        <v>0</v>
      </c>
      <c r="M1351" s="105">
        <v>27408</v>
      </c>
    </row>
    <row r="1352" spans="1:13" x14ac:dyDescent="0.15">
      <c r="A1352" s="115" t="s">
        <v>2887</v>
      </c>
      <c r="B1352" t="s">
        <v>2860</v>
      </c>
      <c r="C1352" t="s">
        <v>2888</v>
      </c>
      <c r="D1352" s="104">
        <v>33215</v>
      </c>
      <c r="E1352" s="104">
        <v>396060</v>
      </c>
      <c r="F1352" s="104">
        <v>103095</v>
      </c>
      <c r="G1352" s="104">
        <v>396060</v>
      </c>
      <c r="H1352" s="104">
        <v>52556</v>
      </c>
      <c r="I1352" s="104">
        <v>0</v>
      </c>
      <c r="J1352" s="104">
        <v>50539</v>
      </c>
      <c r="K1352" s="104">
        <v>0</v>
      </c>
      <c r="L1352" s="104">
        <v>0</v>
      </c>
      <c r="M1352" s="104">
        <v>16509</v>
      </c>
    </row>
    <row r="1353" spans="1:13" x14ac:dyDescent="0.15">
      <c r="A1353" s="115" t="s">
        <v>2889</v>
      </c>
      <c r="B1353" t="s">
        <v>2860</v>
      </c>
      <c r="C1353" t="s">
        <v>2890</v>
      </c>
      <c r="D1353" s="105">
        <v>33216</v>
      </c>
      <c r="E1353" s="105">
        <v>398369</v>
      </c>
      <c r="F1353" s="105">
        <v>134369</v>
      </c>
      <c r="G1353" s="105">
        <v>317205</v>
      </c>
      <c r="H1353" s="105">
        <v>134369</v>
      </c>
      <c r="I1353" s="105">
        <v>81164</v>
      </c>
      <c r="J1353" s="105">
        <v>0</v>
      </c>
      <c r="K1353" s="105">
        <v>72021</v>
      </c>
      <c r="L1353" s="105">
        <v>0</v>
      </c>
      <c r="M1353" s="105">
        <v>16225</v>
      </c>
    </row>
    <row r="1354" spans="1:13" x14ac:dyDescent="0.15">
      <c r="A1354" s="115" t="s">
        <v>2891</v>
      </c>
      <c r="B1354" t="s">
        <v>2860</v>
      </c>
      <c r="C1354" t="s">
        <v>2892</v>
      </c>
      <c r="D1354" s="104">
        <v>33346</v>
      </c>
      <c r="E1354" s="104">
        <v>202996</v>
      </c>
      <c r="F1354" s="104">
        <v>52984</v>
      </c>
      <c r="G1354" s="104">
        <v>33793</v>
      </c>
      <c r="H1354" s="104">
        <v>0</v>
      </c>
      <c r="I1354" s="104">
        <v>169203</v>
      </c>
      <c r="J1354" s="104">
        <v>52984</v>
      </c>
      <c r="K1354" s="104">
        <v>159252</v>
      </c>
      <c r="L1354" s="104">
        <v>52984</v>
      </c>
      <c r="M1354" s="104">
        <v>8660</v>
      </c>
    </row>
    <row r="1355" spans="1:13" x14ac:dyDescent="0.15">
      <c r="A1355" s="115" t="s">
        <v>2893</v>
      </c>
      <c r="B1355" t="s">
        <v>2860</v>
      </c>
      <c r="C1355" t="s">
        <v>2894</v>
      </c>
      <c r="D1355" s="105">
        <v>33423</v>
      </c>
      <c r="E1355" s="105">
        <v>139855</v>
      </c>
      <c r="F1355" s="105">
        <v>48747</v>
      </c>
      <c r="G1355" s="105">
        <v>80000</v>
      </c>
      <c r="H1355" s="105">
        <v>48747</v>
      </c>
      <c r="I1355" s="105">
        <v>59855</v>
      </c>
      <c r="J1355" s="105">
        <v>0</v>
      </c>
      <c r="K1355" s="105">
        <v>59855</v>
      </c>
      <c r="L1355" s="105">
        <v>0</v>
      </c>
      <c r="M1355" s="105">
        <v>5733</v>
      </c>
    </row>
    <row r="1356" spans="1:13" x14ac:dyDescent="0.15">
      <c r="A1356" s="115" t="s">
        <v>2895</v>
      </c>
      <c r="B1356" t="s">
        <v>2860</v>
      </c>
      <c r="C1356" t="s">
        <v>2896</v>
      </c>
      <c r="D1356" s="104">
        <v>33445</v>
      </c>
      <c r="E1356" s="104">
        <v>134547</v>
      </c>
      <c r="F1356" s="104">
        <v>44254</v>
      </c>
      <c r="G1356" s="104">
        <v>0</v>
      </c>
      <c r="H1356" s="104">
        <v>0</v>
      </c>
      <c r="I1356" s="104">
        <v>134547</v>
      </c>
      <c r="J1356" s="104">
        <v>44254</v>
      </c>
      <c r="K1356" s="104">
        <v>134547</v>
      </c>
      <c r="L1356" s="104">
        <v>44254</v>
      </c>
      <c r="M1356" s="104">
        <v>5605</v>
      </c>
    </row>
    <row r="1357" spans="1:13" x14ac:dyDescent="0.15">
      <c r="A1357" s="115" t="s">
        <v>2897</v>
      </c>
      <c r="B1357" t="s">
        <v>2860</v>
      </c>
      <c r="C1357" t="s">
        <v>2898</v>
      </c>
      <c r="D1357" s="105">
        <v>33461</v>
      </c>
      <c r="E1357" s="105">
        <v>215492</v>
      </c>
      <c r="F1357" s="105">
        <v>56161</v>
      </c>
      <c r="G1357" s="105">
        <v>210992</v>
      </c>
      <c r="H1357" s="105">
        <v>56161</v>
      </c>
      <c r="I1357" s="105">
        <v>4500</v>
      </c>
      <c r="J1357" s="105">
        <v>0</v>
      </c>
      <c r="K1357" s="105">
        <v>4500</v>
      </c>
      <c r="L1357" s="105">
        <v>0</v>
      </c>
      <c r="M1357" s="105">
        <v>9225</v>
      </c>
    </row>
    <row r="1358" spans="1:13" x14ac:dyDescent="0.15">
      <c r="A1358" s="115" t="s">
        <v>2899</v>
      </c>
      <c r="B1358" t="s">
        <v>2860</v>
      </c>
      <c r="C1358" t="s">
        <v>2900</v>
      </c>
      <c r="D1358" s="104">
        <v>33586</v>
      </c>
      <c r="E1358" s="104">
        <v>29267</v>
      </c>
      <c r="F1358" s="104">
        <v>2949</v>
      </c>
      <c r="G1358" s="104">
        <v>29267</v>
      </c>
      <c r="H1358" s="104">
        <v>2949</v>
      </c>
      <c r="I1358" s="104">
        <v>0</v>
      </c>
      <c r="J1358" s="104">
        <v>0</v>
      </c>
      <c r="K1358" s="104">
        <v>0</v>
      </c>
      <c r="L1358" s="104">
        <v>0</v>
      </c>
      <c r="M1358" s="104">
        <v>1306</v>
      </c>
    </row>
    <row r="1359" spans="1:13" x14ac:dyDescent="0.15">
      <c r="A1359" s="115" t="s">
        <v>2901</v>
      </c>
      <c r="B1359" t="s">
        <v>2860</v>
      </c>
      <c r="C1359" t="s">
        <v>2902</v>
      </c>
      <c r="D1359" s="105">
        <v>33606</v>
      </c>
      <c r="E1359" s="105">
        <v>196683</v>
      </c>
      <c r="F1359" s="105">
        <v>48745</v>
      </c>
      <c r="G1359" s="105">
        <v>142551</v>
      </c>
      <c r="H1359" s="105">
        <v>48745</v>
      </c>
      <c r="I1359" s="105">
        <v>54132</v>
      </c>
      <c r="J1359" s="105">
        <v>0</v>
      </c>
      <c r="K1359" s="105">
        <v>54132</v>
      </c>
      <c r="L1359" s="105">
        <v>0</v>
      </c>
      <c r="M1359" s="105">
        <v>8293</v>
      </c>
    </row>
    <row r="1360" spans="1:13" x14ac:dyDescent="0.15">
      <c r="A1360" s="115" t="s">
        <v>2903</v>
      </c>
      <c r="B1360" t="s">
        <v>2860</v>
      </c>
      <c r="C1360" t="s">
        <v>2904</v>
      </c>
      <c r="D1360" s="104">
        <v>33622</v>
      </c>
      <c r="E1360" s="104">
        <v>152668</v>
      </c>
      <c r="F1360" s="104">
        <v>41004</v>
      </c>
      <c r="G1360" s="104">
        <v>152668</v>
      </c>
      <c r="H1360" s="104">
        <v>41004</v>
      </c>
      <c r="I1360" s="104">
        <v>0</v>
      </c>
      <c r="J1360" s="104">
        <v>0</v>
      </c>
      <c r="K1360" s="104">
        <v>0</v>
      </c>
      <c r="L1360" s="104">
        <v>0</v>
      </c>
      <c r="M1360" s="104">
        <v>6377</v>
      </c>
    </row>
    <row r="1361" spans="1:13" x14ac:dyDescent="0.15">
      <c r="A1361" s="115" t="s">
        <v>2905</v>
      </c>
      <c r="B1361" t="s">
        <v>2860</v>
      </c>
      <c r="C1361" t="s">
        <v>2906</v>
      </c>
      <c r="D1361" s="105">
        <v>33623</v>
      </c>
      <c r="E1361" s="105">
        <v>117794</v>
      </c>
      <c r="F1361" s="105">
        <v>23660</v>
      </c>
      <c r="G1361" s="105">
        <v>117794</v>
      </c>
      <c r="H1361" s="105">
        <v>23660</v>
      </c>
      <c r="I1361" s="105">
        <v>0</v>
      </c>
      <c r="J1361" s="105">
        <v>0</v>
      </c>
      <c r="K1361" s="105">
        <v>0</v>
      </c>
      <c r="L1361" s="105">
        <v>0</v>
      </c>
      <c r="M1361" s="105">
        <v>5025</v>
      </c>
    </row>
    <row r="1362" spans="1:13" x14ac:dyDescent="0.15">
      <c r="A1362" s="115" t="s">
        <v>2907</v>
      </c>
      <c r="B1362" t="s">
        <v>2860</v>
      </c>
      <c r="C1362" t="s">
        <v>2908</v>
      </c>
      <c r="D1362" s="104">
        <v>33643</v>
      </c>
      <c r="E1362" s="104">
        <v>46268</v>
      </c>
      <c r="F1362" s="104">
        <v>6225</v>
      </c>
      <c r="G1362" s="104">
        <v>31480</v>
      </c>
      <c r="H1362" s="104">
        <v>6225</v>
      </c>
      <c r="I1362" s="104">
        <v>14788</v>
      </c>
      <c r="J1362" s="104">
        <v>0</v>
      </c>
      <c r="K1362" s="104">
        <v>13482</v>
      </c>
      <c r="L1362" s="104">
        <v>0</v>
      </c>
      <c r="M1362" s="104">
        <v>2022</v>
      </c>
    </row>
    <row r="1363" spans="1:13" x14ac:dyDescent="0.15">
      <c r="A1363" s="115" t="s">
        <v>2909</v>
      </c>
      <c r="B1363" t="s">
        <v>2860</v>
      </c>
      <c r="C1363" t="s">
        <v>2910</v>
      </c>
      <c r="D1363" s="105">
        <v>33663</v>
      </c>
      <c r="E1363" s="105">
        <v>103584</v>
      </c>
      <c r="F1363" s="105">
        <v>19132</v>
      </c>
      <c r="G1363" s="105">
        <v>103584</v>
      </c>
      <c r="H1363" s="105">
        <v>19132</v>
      </c>
      <c r="I1363" s="105">
        <v>0</v>
      </c>
      <c r="J1363" s="105">
        <v>0</v>
      </c>
      <c r="K1363" s="105">
        <v>0</v>
      </c>
      <c r="L1363" s="105">
        <v>0</v>
      </c>
      <c r="M1363" s="105">
        <v>4460</v>
      </c>
    </row>
    <row r="1364" spans="1:13" x14ac:dyDescent="0.15">
      <c r="A1364" s="115" t="s">
        <v>2911</v>
      </c>
      <c r="B1364" t="s">
        <v>2860</v>
      </c>
      <c r="C1364" t="s">
        <v>2912</v>
      </c>
      <c r="D1364" s="104">
        <v>33666</v>
      </c>
      <c r="E1364" s="104">
        <v>216343</v>
      </c>
      <c r="F1364" s="104">
        <v>54614</v>
      </c>
      <c r="G1364" s="104">
        <v>138840</v>
      </c>
      <c r="H1364" s="104">
        <v>54614</v>
      </c>
      <c r="I1364" s="104">
        <v>77503</v>
      </c>
      <c r="J1364" s="104">
        <v>0</v>
      </c>
      <c r="K1364" s="104">
        <v>77503</v>
      </c>
      <c r="L1364" s="104">
        <v>0</v>
      </c>
      <c r="M1364" s="104">
        <v>9076</v>
      </c>
    </row>
    <row r="1365" spans="1:13" x14ac:dyDescent="0.15">
      <c r="A1365" s="115" t="s">
        <v>2913</v>
      </c>
      <c r="B1365" t="s">
        <v>2860</v>
      </c>
      <c r="C1365" t="s">
        <v>2914</v>
      </c>
      <c r="D1365" s="105">
        <v>33681</v>
      </c>
      <c r="E1365" s="105">
        <v>197344</v>
      </c>
      <c r="F1365" s="105">
        <v>43955</v>
      </c>
      <c r="G1365" s="105">
        <v>197344</v>
      </c>
      <c r="H1365" s="105">
        <v>43955</v>
      </c>
      <c r="I1365" s="105">
        <v>0</v>
      </c>
      <c r="J1365" s="105">
        <v>0</v>
      </c>
      <c r="K1365" s="105">
        <v>0</v>
      </c>
      <c r="L1365" s="105">
        <v>0</v>
      </c>
      <c r="M1365" s="105">
        <v>8166</v>
      </c>
    </row>
    <row r="1366" spans="1:13" x14ac:dyDescent="0.15">
      <c r="A1366" s="115" t="s">
        <v>2915</v>
      </c>
      <c r="B1366" t="s">
        <v>2916</v>
      </c>
      <c r="C1366">
        <v>0</v>
      </c>
      <c r="D1366" s="104">
        <v>34000</v>
      </c>
      <c r="E1366" s="104">
        <v>18904665</v>
      </c>
      <c r="F1366" s="104">
        <v>0</v>
      </c>
      <c r="G1366" s="104">
        <v>12143364</v>
      </c>
      <c r="H1366" s="104">
        <v>0</v>
      </c>
      <c r="I1366" s="104">
        <v>6761301</v>
      </c>
      <c r="J1366" s="104">
        <v>0</v>
      </c>
      <c r="K1366" s="104">
        <v>2038951</v>
      </c>
      <c r="L1366" s="104">
        <v>0</v>
      </c>
      <c r="M1366" s="104">
        <v>1224013</v>
      </c>
    </row>
    <row r="1367" spans="1:13" x14ac:dyDescent="0.15">
      <c r="A1367" s="115" t="s">
        <v>2917</v>
      </c>
      <c r="B1367" t="s">
        <v>2916</v>
      </c>
      <c r="C1367" t="s">
        <v>2918</v>
      </c>
      <c r="D1367" s="105">
        <v>34100</v>
      </c>
      <c r="E1367" s="105">
        <v>9295266</v>
      </c>
      <c r="F1367" s="105">
        <v>3710258</v>
      </c>
      <c r="G1367" s="105">
        <v>9295266</v>
      </c>
      <c r="H1367" s="105">
        <v>3710258</v>
      </c>
      <c r="I1367" s="105">
        <v>0</v>
      </c>
      <c r="J1367" s="105">
        <v>0</v>
      </c>
      <c r="K1367" s="105">
        <v>0</v>
      </c>
      <c r="L1367" s="105">
        <v>0</v>
      </c>
      <c r="M1367" s="105">
        <v>377721</v>
      </c>
    </row>
    <row r="1368" spans="1:13" x14ac:dyDescent="0.15">
      <c r="A1368" s="115" t="s">
        <v>2919</v>
      </c>
      <c r="B1368" t="s">
        <v>2916</v>
      </c>
      <c r="C1368" t="s">
        <v>2920</v>
      </c>
      <c r="D1368" s="104">
        <v>34202</v>
      </c>
      <c r="E1368" s="104">
        <v>2211922</v>
      </c>
      <c r="F1368" s="104">
        <v>789425</v>
      </c>
      <c r="G1368" s="104">
        <v>2211922</v>
      </c>
      <c r="H1368" s="104">
        <v>316040</v>
      </c>
      <c r="I1368" s="104">
        <v>0</v>
      </c>
      <c r="J1368" s="104">
        <v>473385</v>
      </c>
      <c r="K1368" s="104">
        <v>0</v>
      </c>
      <c r="L1368" s="104">
        <v>0</v>
      </c>
      <c r="M1368" s="104">
        <v>92413</v>
      </c>
    </row>
    <row r="1369" spans="1:13" x14ac:dyDescent="0.15">
      <c r="A1369" s="115" t="s">
        <v>2921</v>
      </c>
      <c r="B1369" t="s">
        <v>2916</v>
      </c>
      <c r="C1369" t="s">
        <v>2922</v>
      </c>
      <c r="D1369" s="105">
        <v>34203</v>
      </c>
      <c r="E1369" s="105">
        <v>251306</v>
      </c>
      <c r="F1369" s="105">
        <v>77099</v>
      </c>
      <c r="G1369" s="105">
        <v>251306</v>
      </c>
      <c r="H1369" s="105">
        <v>77099</v>
      </c>
      <c r="I1369" s="105">
        <v>0</v>
      </c>
      <c r="J1369" s="105">
        <v>0</v>
      </c>
      <c r="K1369" s="105">
        <v>0</v>
      </c>
      <c r="L1369" s="105">
        <v>0</v>
      </c>
      <c r="M1369" s="105">
        <v>10897</v>
      </c>
    </row>
    <row r="1370" spans="1:13" x14ac:dyDescent="0.15">
      <c r="A1370" s="115" t="s">
        <v>2923</v>
      </c>
      <c r="B1370" t="s">
        <v>2916</v>
      </c>
      <c r="C1370" t="s">
        <v>2924</v>
      </c>
      <c r="D1370" s="104">
        <v>34204</v>
      </c>
      <c r="E1370" s="104">
        <v>1019225</v>
      </c>
      <c r="F1370" s="104">
        <v>335565</v>
      </c>
      <c r="G1370" s="104">
        <v>777322</v>
      </c>
      <c r="H1370" s="104">
        <v>335565</v>
      </c>
      <c r="I1370" s="104">
        <v>241903</v>
      </c>
      <c r="J1370" s="104">
        <v>0</v>
      </c>
      <c r="K1370" s="104">
        <v>72459</v>
      </c>
      <c r="L1370" s="104">
        <v>0</v>
      </c>
      <c r="M1370" s="104">
        <v>43323</v>
      </c>
    </row>
    <row r="1371" spans="1:13" x14ac:dyDescent="0.15">
      <c r="A1371" s="115" t="s">
        <v>2925</v>
      </c>
      <c r="B1371" t="s">
        <v>2916</v>
      </c>
      <c r="C1371" t="s">
        <v>2926</v>
      </c>
      <c r="D1371" s="105">
        <v>34205</v>
      </c>
      <c r="E1371" s="105">
        <v>1548056</v>
      </c>
      <c r="F1371" s="105">
        <v>500431</v>
      </c>
      <c r="G1371" s="105">
        <v>1548056</v>
      </c>
      <c r="H1371" s="105">
        <v>500431</v>
      </c>
      <c r="I1371" s="105">
        <v>0</v>
      </c>
      <c r="J1371" s="105">
        <v>0</v>
      </c>
      <c r="K1371" s="105">
        <v>0</v>
      </c>
      <c r="L1371" s="105">
        <v>0</v>
      </c>
      <c r="M1371" s="105">
        <v>65337</v>
      </c>
    </row>
    <row r="1372" spans="1:13" x14ac:dyDescent="0.15">
      <c r="A1372" s="115" t="s">
        <v>2927</v>
      </c>
      <c r="B1372" t="s">
        <v>2916</v>
      </c>
      <c r="C1372" t="s">
        <v>2928</v>
      </c>
      <c r="D1372" s="104">
        <v>34207</v>
      </c>
      <c r="E1372" s="104">
        <v>4162774</v>
      </c>
      <c r="F1372" s="104">
        <v>1625541</v>
      </c>
      <c r="G1372" s="104">
        <v>3462774</v>
      </c>
      <c r="H1372" s="104">
        <v>1625541</v>
      </c>
      <c r="I1372" s="104">
        <v>700000</v>
      </c>
      <c r="J1372" s="104">
        <v>0</v>
      </c>
      <c r="K1372" s="104">
        <v>688409</v>
      </c>
      <c r="L1372" s="104">
        <v>0</v>
      </c>
      <c r="M1372" s="104">
        <v>170506</v>
      </c>
    </row>
    <row r="1373" spans="1:13" x14ac:dyDescent="0.15">
      <c r="A1373" s="115" t="s">
        <v>2929</v>
      </c>
      <c r="B1373" t="s">
        <v>2916</v>
      </c>
      <c r="C1373" t="s">
        <v>1546</v>
      </c>
      <c r="D1373" s="105">
        <v>34208</v>
      </c>
      <c r="E1373" s="105">
        <v>484773</v>
      </c>
      <c r="F1373" s="105">
        <v>142727</v>
      </c>
      <c r="G1373" s="105">
        <v>484773</v>
      </c>
      <c r="H1373" s="105">
        <v>142727</v>
      </c>
      <c r="I1373" s="105">
        <v>0</v>
      </c>
      <c r="J1373" s="105">
        <v>0</v>
      </c>
      <c r="K1373" s="105">
        <v>0</v>
      </c>
      <c r="L1373" s="105">
        <v>0</v>
      </c>
      <c r="M1373" s="105">
        <v>21004</v>
      </c>
    </row>
    <row r="1374" spans="1:13" x14ac:dyDescent="0.15">
      <c r="A1374" s="115" t="s">
        <v>2930</v>
      </c>
      <c r="B1374" t="s">
        <v>2916</v>
      </c>
      <c r="C1374" t="s">
        <v>2931</v>
      </c>
      <c r="D1374" s="104">
        <v>34209</v>
      </c>
      <c r="E1374" s="104">
        <v>740499</v>
      </c>
      <c r="F1374" s="104">
        <v>202035</v>
      </c>
      <c r="G1374" s="104">
        <v>740499</v>
      </c>
      <c r="H1374" s="104">
        <v>202035</v>
      </c>
      <c r="I1374" s="104">
        <v>0</v>
      </c>
      <c r="J1374" s="104">
        <v>0</v>
      </c>
      <c r="K1374" s="104">
        <v>0</v>
      </c>
      <c r="L1374" s="104">
        <v>0</v>
      </c>
      <c r="M1374" s="104">
        <v>31309</v>
      </c>
    </row>
    <row r="1375" spans="1:13" x14ac:dyDescent="0.15">
      <c r="A1375" s="115" t="s">
        <v>2932</v>
      </c>
      <c r="B1375" t="s">
        <v>2916</v>
      </c>
      <c r="C1375" t="s">
        <v>2933</v>
      </c>
      <c r="D1375" s="105">
        <v>34210</v>
      </c>
      <c r="E1375" s="105">
        <v>545841</v>
      </c>
      <c r="F1375" s="105">
        <v>146420</v>
      </c>
      <c r="G1375" s="105">
        <v>288883</v>
      </c>
      <c r="H1375" s="105">
        <v>146420</v>
      </c>
      <c r="I1375" s="105">
        <v>256958</v>
      </c>
      <c r="J1375" s="105">
        <v>0</v>
      </c>
      <c r="K1375" s="105">
        <v>13700</v>
      </c>
      <c r="L1375" s="105">
        <v>0</v>
      </c>
      <c r="M1375" s="105">
        <v>23201</v>
      </c>
    </row>
    <row r="1376" spans="1:13" x14ac:dyDescent="0.15">
      <c r="A1376" s="115" t="s">
        <v>2934</v>
      </c>
      <c r="B1376" t="s">
        <v>2916</v>
      </c>
      <c r="C1376" t="s">
        <v>2935</v>
      </c>
      <c r="D1376" s="104">
        <v>34211</v>
      </c>
      <c r="E1376" s="104">
        <v>261211</v>
      </c>
      <c r="F1376" s="104">
        <v>88320</v>
      </c>
      <c r="G1376" s="104">
        <v>259211</v>
      </c>
      <c r="H1376" s="104">
        <v>88320</v>
      </c>
      <c r="I1376" s="104">
        <v>2000</v>
      </c>
      <c r="J1376" s="104">
        <v>0</v>
      </c>
      <c r="K1376" s="104">
        <v>2000</v>
      </c>
      <c r="L1376" s="104">
        <v>0</v>
      </c>
      <c r="M1376" s="104">
        <v>10849</v>
      </c>
    </row>
    <row r="1377" spans="1:13" x14ac:dyDescent="0.15">
      <c r="A1377" s="115" t="s">
        <v>2936</v>
      </c>
      <c r="B1377" t="s">
        <v>2916</v>
      </c>
      <c r="C1377" t="s">
        <v>2937</v>
      </c>
      <c r="D1377" s="105">
        <v>34212</v>
      </c>
      <c r="E1377" s="105">
        <v>1549074</v>
      </c>
      <c r="F1377" s="105">
        <v>628516</v>
      </c>
      <c r="G1377" s="105">
        <v>1257896</v>
      </c>
      <c r="H1377" s="105">
        <v>628516</v>
      </c>
      <c r="I1377" s="105">
        <v>291178</v>
      </c>
      <c r="J1377" s="105">
        <v>0</v>
      </c>
      <c r="K1377" s="105">
        <v>267015</v>
      </c>
      <c r="L1377" s="105">
        <v>0</v>
      </c>
      <c r="M1377" s="105">
        <v>62628</v>
      </c>
    </row>
    <row r="1378" spans="1:13" x14ac:dyDescent="0.15">
      <c r="A1378" s="115" t="s">
        <v>2938</v>
      </c>
      <c r="B1378" t="s">
        <v>2916</v>
      </c>
      <c r="C1378" t="s">
        <v>2939</v>
      </c>
      <c r="D1378" s="104">
        <v>34213</v>
      </c>
      <c r="E1378" s="104">
        <v>1236550</v>
      </c>
      <c r="F1378" s="104">
        <v>445856</v>
      </c>
      <c r="G1378" s="104">
        <v>585023</v>
      </c>
      <c r="H1378" s="104">
        <v>445856</v>
      </c>
      <c r="I1378" s="104">
        <v>651527</v>
      </c>
      <c r="J1378" s="104">
        <v>0</v>
      </c>
      <c r="K1378" s="104">
        <v>651527</v>
      </c>
      <c r="L1378" s="104">
        <v>0</v>
      </c>
      <c r="M1378" s="104">
        <v>50719</v>
      </c>
    </row>
    <row r="1379" spans="1:13" x14ac:dyDescent="0.15">
      <c r="A1379" s="115" t="s">
        <v>2940</v>
      </c>
      <c r="B1379" t="s">
        <v>2916</v>
      </c>
      <c r="C1379" t="s">
        <v>2941</v>
      </c>
      <c r="D1379" s="105">
        <v>34214</v>
      </c>
      <c r="E1379" s="105">
        <v>383622</v>
      </c>
      <c r="F1379" s="105">
        <v>104332</v>
      </c>
      <c r="G1379" s="105">
        <v>299059</v>
      </c>
      <c r="H1379" s="105">
        <v>104332</v>
      </c>
      <c r="I1379" s="105">
        <v>84563</v>
      </c>
      <c r="J1379" s="105">
        <v>0</v>
      </c>
      <c r="K1379" s="105">
        <v>84563</v>
      </c>
      <c r="L1379" s="105">
        <v>0</v>
      </c>
      <c r="M1379" s="105">
        <v>16526</v>
      </c>
    </row>
    <row r="1380" spans="1:13" x14ac:dyDescent="0.15">
      <c r="A1380" s="115" t="s">
        <v>2942</v>
      </c>
      <c r="B1380" t="s">
        <v>2916</v>
      </c>
      <c r="C1380" t="s">
        <v>2943</v>
      </c>
      <c r="D1380" s="104">
        <v>34215</v>
      </c>
      <c r="E1380" s="104">
        <v>344254</v>
      </c>
      <c r="F1380" s="104">
        <v>88279</v>
      </c>
      <c r="G1380" s="104">
        <v>344254</v>
      </c>
      <c r="H1380" s="104">
        <v>88279</v>
      </c>
      <c r="I1380" s="104">
        <v>0</v>
      </c>
      <c r="J1380" s="104">
        <v>0</v>
      </c>
      <c r="K1380" s="104">
        <v>0</v>
      </c>
      <c r="L1380" s="104">
        <v>0</v>
      </c>
      <c r="M1380" s="104">
        <v>14520</v>
      </c>
    </row>
    <row r="1381" spans="1:13" x14ac:dyDescent="0.15">
      <c r="A1381" s="115" t="s">
        <v>2944</v>
      </c>
      <c r="B1381" t="s">
        <v>2916</v>
      </c>
      <c r="C1381" t="s">
        <v>2945</v>
      </c>
      <c r="D1381" s="105">
        <v>34302</v>
      </c>
      <c r="E1381" s="105">
        <v>464013</v>
      </c>
      <c r="F1381" s="105">
        <v>192726</v>
      </c>
      <c r="G1381" s="105">
        <v>464013</v>
      </c>
      <c r="H1381" s="105">
        <v>192726</v>
      </c>
      <c r="I1381" s="105">
        <v>0</v>
      </c>
      <c r="J1381" s="105">
        <v>0</v>
      </c>
      <c r="K1381" s="105">
        <v>0</v>
      </c>
      <c r="L1381" s="105">
        <v>0</v>
      </c>
      <c r="M1381" s="105">
        <v>18393</v>
      </c>
    </row>
    <row r="1382" spans="1:13" x14ac:dyDescent="0.15">
      <c r="A1382" s="115" t="s">
        <v>2946</v>
      </c>
      <c r="B1382" t="s">
        <v>2916</v>
      </c>
      <c r="C1382" t="s">
        <v>2947</v>
      </c>
      <c r="D1382" s="104">
        <v>34304</v>
      </c>
      <c r="E1382" s="104">
        <v>282089</v>
      </c>
      <c r="F1382" s="104">
        <v>108413</v>
      </c>
      <c r="G1382" s="104">
        <v>282089</v>
      </c>
      <c r="H1382" s="104">
        <v>108413</v>
      </c>
      <c r="I1382" s="104">
        <v>0</v>
      </c>
      <c r="J1382" s="104">
        <v>0</v>
      </c>
      <c r="K1382" s="104">
        <v>0</v>
      </c>
      <c r="L1382" s="104">
        <v>0</v>
      </c>
      <c r="M1382" s="104">
        <v>11337</v>
      </c>
    </row>
    <row r="1383" spans="1:13" x14ac:dyDescent="0.15">
      <c r="A1383" s="115" t="s">
        <v>2948</v>
      </c>
      <c r="B1383" t="s">
        <v>2916</v>
      </c>
      <c r="C1383" t="s">
        <v>2949</v>
      </c>
      <c r="D1383" s="105">
        <v>34307</v>
      </c>
      <c r="E1383" s="105">
        <v>273873</v>
      </c>
      <c r="F1383" s="105">
        <v>96469</v>
      </c>
      <c r="G1383" s="105">
        <v>192800</v>
      </c>
      <c r="H1383" s="105">
        <v>96469</v>
      </c>
      <c r="I1383" s="105">
        <v>81073</v>
      </c>
      <c r="J1383" s="105">
        <v>0</v>
      </c>
      <c r="K1383" s="105">
        <v>81073</v>
      </c>
      <c r="L1383" s="105">
        <v>0</v>
      </c>
      <c r="M1383" s="105">
        <v>11289</v>
      </c>
    </row>
    <row r="1384" spans="1:13" x14ac:dyDescent="0.15">
      <c r="A1384" s="115" t="s">
        <v>2950</v>
      </c>
      <c r="B1384" t="s">
        <v>2916</v>
      </c>
      <c r="C1384" t="s">
        <v>2951</v>
      </c>
      <c r="D1384" s="104">
        <v>34309</v>
      </c>
      <c r="E1384" s="104">
        <v>138849</v>
      </c>
      <c r="F1384" s="104">
        <v>45631</v>
      </c>
      <c r="G1384" s="104">
        <v>99500</v>
      </c>
      <c r="H1384" s="104">
        <v>45631</v>
      </c>
      <c r="I1384" s="104">
        <v>39349</v>
      </c>
      <c r="J1384" s="104">
        <v>0</v>
      </c>
      <c r="K1384" s="104">
        <v>39349</v>
      </c>
      <c r="L1384" s="104">
        <v>0</v>
      </c>
      <c r="M1384" s="104">
        <v>5894</v>
      </c>
    </row>
    <row r="1385" spans="1:13" x14ac:dyDescent="0.15">
      <c r="A1385" s="115" t="s">
        <v>2952</v>
      </c>
      <c r="B1385" t="s">
        <v>2916</v>
      </c>
      <c r="C1385" t="s">
        <v>2953</v>
      </c>
      <c r="D1385" s="105">
        <v>34368</v>
      </c>
      <c r="E1385" s="105">
        <v>137600</v>
      </c>
      <c r="F1385" s="105">
        <v>24446</v>
      </c>
      <c r="G1385" s="105">
        <v>48557</v>
      </c>
      <c r="H1385" s="105">
        <v>24446</v>
      </c>
      <c r="I1385" s="105">
        <v>89043</v>
      </c>
      <c r="J1385" s="105">
        <v>0</v>
      </c>
      <c r="K1385" s="105">
        <v>89043</v>
      </c>
      <c r="L1385" s="105">
        <v>0</v>
      </c>
      <c r="M1385" s="105">
        <v>6246</v>
      </c>
    </row>
    <row r="1386" spans="1:13" x14ac:dyDescent="0.15">
      <c r="A1386" s="115" t="s">
        <v>2954</v>
      </c>
      <c r="B1386" t="s">
        <v>2916</v>
      </c>
      <c r="C1386" t="s">
        <v>2955</v>
      </c>
      <c r="D1386" s="104">
        <v>34369</v>
      </c>
      <c r="E1386" s="104">
        <v>277751</v>
      </c>
      <c r="F1386" s="104">
        <v>64861</v>
      </c>
      <c r="G1386" s="104">
        <v>91450</v>
      </c>
      <c r="H1386" s="104">
        <v>20000</v>
      </c>
      <c r="I1386" s="104">
        <v>186301</v>
      </c>
      <c r="J1386" s="104">
        <v>44861</v>
      </c>
      <c r="K1386" s="104">
        <v>186301</v>
      </c>
      <c r="L1386" s="104">
        <v>44861</v>
      </c>
      <c r="M1386" s="104">
        <v>12089</v>
      </c>
    </row>
    <row r="1387" spans="1:13" x14ac:dyDescent="0.15">
      <c r="A1387" s="115" t="s">
        <v>2956</v>
      </c>
      <c r="B1387" t="s">
        <v>2916</v>
      </c>
      <c r="C1387" t="s">
        <v>2957</v>
      </c>
      <c r="D1387" s="105">
        <v>34431</v>
      </c>
      <c r="E1387" s="105">
        <v>151335</v>
      </c>
      <c r="F1387" s="105">
        <v>25563</v>
      </c>
      <c r="G1387" s="105">
        <v>75660</v>
      </c>
      <c r="H1387" s="105">
        <v>25563</v>
      </c>
      <c r="I1387" s="105">
        <v>75675</v>
      </c>
      <c r="J1387" s="105">
        <v>0</v>
      </c>
      <c r="K1387" s="105">
        <v>75675</v>
      </c>
      <c r="L1387" s="105">
        <v>0</v>
      </c>
      <c r="M1387" s="105">
        <v>6669</v>
      </c>
    </row>
    <row r="1388" spans="1:13" x14ac:dyDescent="0.15">
      <c r="A1388" s="115" t="s">
        <v>2958</v>
      </c>
      <c r="B1388" t="s">
        <v>2916</v>
      </c>
      <c r="C1388" t="s">
        <v>2959</v>
      </c>
      <c r="D1388" s="104">
        <v>34462</v>
      </c>
      <c r="E1388" s="104">
        <v>263294</v>
      </c>
      <c r="F1388" s="104">
        <v>63089</v>
      </c>
      <c r="G1388" s="104">
        <v>191294</v>
      </c>
      <c r="H1388" s="104">
        <v>63089</v>
      </c>
      <c r="I1388" s="104">
        <v>72000</v>
      </c>
      <c r="J1388" s="104">
        <v>0</v>
      </c>
      <c r="K1388" s="104">
        <v>34500</v>
      </c>
      <c r="L1388" s="104">
        <v>0</v>
      </c>
      <c r="M1388" s="104">
        <v>11202</v>
      </c>
    </row>
    <row r="1389" spans="1:13" x14ac:dyDescent="0.15">
      <c r="A1389" s="115" t="s">
        <v>2960</v>
      </c>
      <c r="B1389" t="s">
        <v>2916</v>
      </c>
      <c r="C1389" t="s">
        <v>2961</v>
      </c>
      <c r="D1389" s="105">
        <v>34545</v>
      </c>
      <c r="E1389" s="105">
        <v>184942</v>
      </c>
      <c r="F1389" s="105">
        <v>36686</v>
      </c>
      <c r="G1389" s="105">
        <v>148076</v>
      </c>
      <c r="H1389" s="105">
        <v>36686</v>
      </c>
      <c r="I1389" s="105">
        <v>36866</v>
      </c>
      <c r="J1389" s="105">
        <v>0</v>
      </c>
      <c r="K1389" s="105">
        <v>36866</v>
      </c>
      <c r="L1389" s="105">
        <v>0</v>
      </c>
      <c r="M1389" s="105">
        <v>7876</v>
      </c>
    </row>
    <row r="1390" spans="1:13" x14ac:dyDescent="0.15">
      <c r="A1390" s="115" t="s">
        <v>2962</v>
      </c>
      <c r="B1390" t="s">
        <v>2963</v>
      </c>
      <c r="C1390">
        <v>0</v>
      </c>
      <c r="D1390" s="104">
        <v>35000</v>
      </c>
      <c r="E1390" s="104">
        <v>12251173</v>
      </c>
      <c r="F1390" s="104">
        <v>0</v>
      </c>
      <c r="G1390" s="104">
        <v>3204869</v>
      </c>
      <c r="H1390" s="104">
        <v>0</v>
      </c>
      <c r="I1390" s="104">
        <v>9046304</v>
      </c>
      <c r="J1390" s="104">
        <v>0</v>
      </c>
      <c r="K1390" s="104">
        <v>9046304</v>
      </c>
      <c r="L1390" s="104">
        <v>0</v>
      </c>
      <c r="M1390" s="104">
        <v>733203</v>
      </c>
    </row>
    <row r="1391" spans="1:13" x14ac:dyDescent="0.15">
      <c r="A1391" s="115" t="s">
        <v>2964</v>
      </c>
      <c r="B1391" t="s">
        <v>2963</v>
      </c>
      <c r="C1391" t="s">
        <v>2965</v>
      </c>
      <c r="D1391" s="105">
        <v>35201</v>
      </c>
      <c r="E1391" s="105">
        <v>2654148</v>
      </c>
      <c r="F1391" s="105">
        <v>952957</v>
      </c>
      <c r="G1391" s="105">
        <v>2624148</v>
      </c>
      <c r="H1391" s="105">
        <v>952957</v>
      </c>
      <c r="I1391" s="105">
        <v>30000</v>
      </c>
      <c r="J1391" s="105">
        <v>0</v>
      </c>
      <c r="K1391" s="105">
        <v>30000</v>
      </c>
      <c r="L1391" s="105">
        <v>0</v>
      </c>
      <c r="M1391" s="105">
        <v>107827</v>
      </c>
    </row>
    <row r="1392" spans="1:13" x14ac:dyDescent="0.15">
      <c r="A1392" s="115" t="s">
        <v>2966</v>
      </c>
      <c r="B1392" t="s">
        <v>2963</v>
      </c>
      <c r="C1392" t="s">
        <v>2967</v>
      </c>
      <c r="D1392" s="104">
        <v>35202</v>
      </c>
      <c r="E1392" s="104">
        <v>1527044</v>
      </c>
      <c r="F1392" s="104">
        <v>578606</v>
      </c>
      <c r="G1392" s="104">
        <v>849475</v>
      </c>
      <c r="H1392" s="104">
        <v>414164</v>
      </c>
      <c r="I1392" s="104">
        <v>677569</v>
      </c>
      <c r="J1392" s="104">
        <v>164442</v>
      </c>
      <c r="K1392" s="104">
        <v>677569</v>
      </c>
      <c r="L1392" s="104">
        <v>164442</v>
      </c>
      <c r="M1392" s="104">
        <v>61222</v>
      </c>
    </row>
    <row r="1393" spans="1:13" x14ac:dyDescent="0.15">
      <c r="A1393" s="115" t="s">
        <v>2968</v>
      </c>
      <c r="B1393" t="s">
        <v>2963</v>
      </c>
      <c r="C1393" t="s">
        <v>2969</v>
      </c>
      <c r="D1393" s="105">
        <v>35203</v>
      </c>
      <c r="E1393" s="105">
        <v>1905542</v>
      </c>
      <c r="F1393" s="105">
        <v>687963</v>
      </c>
      <c r="G1393" s="105">
        <v>1905542</v>
      </c>
      <c r="H1393" s="105">
        <v>687963</v>
      </c>
      <c r="I1393" s="105">
        <v>0</v>
      </c>
      <c r="J1393" s="105">
        <v>0</v>
      </c>
      <c r="K1393" s="105">
        <v>0</v>
      </c>
      <c r="L1393" s="105">
        <v>0</v>
      </c>
      <c r="M1393" s="105">
        <v>77361</v>
      </c>
    </row>
    <row r="1394" spans="1:13" x14ac:dyDescent="0.15">
      <c r="A1394" s="115" t="s">
        <v>2970</v>
      </c>
      <c r="B1394" t="s">
        <v>2963</v>
      </c>
      <c r="C1394" t="s">
        <v>2971</v>
      </c>
      <c r="D1394" s="104">
        <v>35204</v>
      </c>
      <c r="E1394" s="104">
        <v>673172</v>
      </c>
      <c r="F1394" s="104">
        <v>175953</v>
      </c>
      <c r="G1394" s="104">
        <v>673172</v>
      </c>
      <c r="H1394" s="104">
        <v>175953</v>
      </c>
      <c r="I1394" s="104">
        <v>0</v>
      </c>
      <c r="J1394" s="104">
        <v>0</v>
      </c>
      <c r="K1394" s="104">
        <v>0</v>
      </c>
      <c r="L1394" s="104">
        <v>0</v>
      </c>
      <c r="M1394" s="104">
        <v>28386</v>
      </c>
    </row>
    <row r="1395" spans="1:13" x14ac:dyDescent="0.15">
      <c r="A1395" s="115" t="s">
        <v>2972</v>
      </c>
      <c r="B1395" t="s">
        <v>2963</v>
      </c>
      <c r="C1395" t="s">
        <v>2973</v>
      </c>
      <c r="D1395" s="105">
        <v>35206</v>
      </c>
      <c r="E1395" s="105">
        <v>1062849</v>
      </c>
      <c r="F1395" s="105">
        <v>406487</v>
      </c>
      <c r="G1395" s="105">
        <v>1062849</v>
      </c>
      <c r="H1395" s="105">
        <v>406487</v>
      </c>
      <c r="I1395" s="105">
        <v>0</v>
      </c>
      <c r="J1395" s="105">
        <v>0</v>
      </c>
      <c r="K1395" s="105">
        <v>0</v>
      </c>
      <c r="L1395" s="105">
        <v>0</v>
      </c>
      <c r="M1395" s="105">
        <v>41933</v>
      </c>
    </row>
    <row r="1396" spans="1:13" x14ac:dyDescent="0.15">
      <c r="A1396" s="115" t="s">
        <v>2974</v>
      </c>
      <c r="B1396" t="s">
        <v>2963</v>
      </c>
      <c r="C1396" t="s">
        <v>2975</v>
      </c>
      <c r="D1396" s="104">
        <v>35207</v>
      </c>
      <c r="E1396" s="104">
        <v>467758</v>
      </c>
      <c r="F1396" s="104">
        <v>192423</v>
      </c>
      <c r="G1396" s="104">
        <v>429978</v>
      </c>
      <c r="H1396" s="104">
        <v>192423</v>
      </c>
      <c r="I1396" s="104">
        <v>37780</v>
      </c>
      <c r="J1396" s="104">
        <v>0</v>
      </c>
      <c r="K1396" s="104">
        <v>37780</v>
      </c>
      <c r="L1396" s="104">
        <v>0</v>
      </c>
      <c r="M1396" s="104">
        <v>18235</v>
      </c>
    </row>
    <row r="1397" spans="1:13" x14ac:dyDescent="0.15">
      <c r="A1397" s="115" t="s">
        <v>2976</v>
      </c>
      <c r="B1397" t="s">
        <v>2963</v>
      </c>
      <c r="C1397" t="s">
        <v>2977</v>
      </c>
      <c r="D1397" s="105">
        <v>35208</v>
      </c>
      <c r="E1397" s="105">
        <v>1389664</v>
      </c>
      <c r="F1397" s="105">
        <v>474457</v>
      </c>
      <c r="G1397" s="105">
        <v>1389664</v>
      </c>
      <c r="H1397" s="105">
        <v>474457</v>
      </c>
      <c r="I1397" s="105">
        <v>0</v>
      </c>
      <c r="J1397" s="105">
        <v>0</v>
      </c>
      <c r="K1397" s="105">
        <v>0</v>
      </c>
      <c r="L1397" s="105">
        <v>0</v>
      </c>
      <c r="M1397" s="105">
        <v>56005</v>
      </c>
    </row>
    <row r="1398" spans="1:13" x14ac:dyDescent="0.15">
      <c r="A1398" s="115" t="s">
        <v>2978</v>
      </c>
      <c r="B1398" t="s">
        <v>2963</v>
      </c>
      <c r="C1398" t="s">
        <v>2979</v>
      </c>
      <c r="D1398" s="104">
        <v>35210</v>
      </c>
      <c r="E1398" s="104">
        <v>501807</v>
      </c>
      <c r="F1398" s="104">
        <v>173693</v>
      </c>
      <c r="G1398" s="104">
        <v>340000</v>
      </c>
      <c r="H1398" s="104">
        <v>173693</v>
      </c>
      <c r="I1398" s="104">
        <v>161807</v>
      </c>
      <c r="J1398" s="104">
        <v>0</v>
      </c>
      <c r="K1398" s="104">
        <v>161807</v>
      </c>
      <c r="L1398" s="104">
        <v>0</v>
      </c>
      <c r="M1398" s="104">
        <v>20236</v>
      </c>
    </row>
    <row r="1399" spans="1:13" x14ac:dyDescent="0.15">
      <c r="A1399" s="115" t="s">
        <v>2980</v>
      </c>
      <c r="B1399" t="s">
        <v>2963</v>
      </c>
      <c r="C1399" t="s">
        <v>2981</v>
      </c>
      <c r="D1399" s="105">
        <v>35211</v>
      </c>
      <c r="E1399" s="105">
        <v>487707</v>
      </c>
      <c r="F1399" s="105">
        <v>132008</v>
      </c>
      <c r="G1399" s="105">
        <v>487707</v>
      </c>
      <c r="H1399" s="105">
        <v>132008</v>
      </c>
      <c r="I1399" s="105">
        <v>0</v>
      </c>
      <c r="J1399" s="105">
        <v>0</v>
      </c>
      <c r="K1399" s="105">
        <v>0</v>
      </c>
      <c r="L1399" s="105">
        <v>0</v>
      </c>
      <c r="M1399" s="105">
        <v>20075</v>
      </c>
    </row>
    <row r="1400" spans="1:13" x14ac:dyDescent="0.15">
      <c r="A1400" s="115" t="s">
        <v>2982</v>
      </c>
      <c r="B1400" t="s">
        <v>2963</v>
      </c>
      <c r="C1400" t="s">
        <v>2983</v>
      </c>
      <c r="D1400" s="104">
        <v>35212</v>
      </c>
      <c r="E1400" s="104">
        <v>393128</v>
      </c>
      <c r="F1400" s="104">
        <v>110317</v>
      </c>
      <c r="G1400" s="104">
        <v>393128</v>
      </c>
      <c r="H1400" s="104">
        <v>110317</v>
      </c>
      <c r="I1400" s="104">
        <v>0</v>
      </c>
      <c r="J1400" s="104">
        <v>0</v>
      </c>
      <c r="K1400" s="104">
        <v>0</v>
      </c>
      <c r="L1400" s="104">
        <v>0</v>
      </c>
      <c r="M1400" s="104">
        <v>16756</v>
      </c>
    </row>
    <row r="1401" spans="1:13" x14ac:dyDescent="0.15">
      <c r="A1401" s="115" t="s">
        <v>2984</v>
      </c>
      <c r="B1401" t="s">
        <v>2963</v>
      </c>
      <c r="C1401" t="s">
        <v>2985</v>
      </c>
      <c r="D1401" s="105">
        <v>35213</v>
      </c>
      <c r="E1401" s="105">
        <v>314316</v>
      </c>
      <c r="F1401" s="105">
        <v>81632</v>
      </c>
      <c r="G1401" s="105">
        <v>314316</v>
      </c>
      <c r="H1401" s="105">
        <v>81632</v>
      </c>
      <c r="I1401" s="105">
        <v>0</v>
      </c>
      <c r="J1401" s="105">
        <v>0</v>
      </c>
      <c r="K1401" s="105">
        <v>0</v>
      </c>
      <c r="L1401" s="105">
        <v>0</v>
      </c>
      <c r="M1401" s="105">
        <v>13283</v>
      </c>
    </row>
    <row r="1402" spans="1:13" x14ac:dyDescent="0.15">
      <c r="A1402" s="115" t="s">
        <v>2986</v>
      </c>
      <c r="B1402" t="s">
        <v>2963</v>
      </c>
      <c r="C1402" t="s">
        <v>2987</v>
      </c>
      <c r="D1402" s="104">
        <v>35215</v>
      </c>
      <c r="E1402" s="104">
        <v>1200445</v>
      </c>
      <c r="F1402" s="104">
        <v>436916</v>
      </c>
      <c r="G1402" s="104">
        <v>1200445</v>
      </c>
      <c r="H1402" s="104">
        <v>436916</v>
      </c>
      <c r="I1402" s="104">
        <v>0</v>
      </c>
      <c r="J1402" s="104">
        <v>0</v>
      </c>
      <c r="K1402" s="104">
        <v>0</v>
      </c>
      <c r="L1402" s="104">
        <v>0</v>
      </c>
      <c r="M1402" s="104">
        <v>48577</v>
      </c>
    </row>
    <row r="1403" spans="1:13" x14ac:dyDescent="0.15">
      <c r="A1403" s="115" t="s">
        <v>2988</v>
      </c>
      <c r="B1403" t="s">
        <v>2963</v>
      </c>
      <c r="C1403" t="s">
        <v>2989</v>
      </c>
      <c r="D1403" s="105">
        <v>35216</v>
      </c>
      <c r="E1403" s="105">
        <v>601212</v>
      </c>
      <c r="F1403" s="105">
        <v>207850</v>
      </c>
      <c r="G1403" s="105">
        <v>342974</v>
      </c>
      <c r="H1403" s="105">
        <v>207850</v>
      </c>
      <c r="I1403" s="105">
        <v>258238</v>
      </c>
      <c r="J1403" s="105">
        <v>0</v>
      </c>
      <c r="K1403" s="105">
        <v>258238</v>
      </c>
      <c r="L1403" s="105">
        <v>0</v>
      </c>
      <c r="M1403" s="105">
        <v>24439</v>
      </c>
    </row>
    <row r="1404" spans="1:13" x14ac:dyDescent="0.15">
      <c r="A1404" s="115" t="s">
        <v>2990</v>
      </c>
      <c r="B1404" t="s">
        <v>2963</v>
      </c>
      <c r="C1404" t="s">
        <v>2991</v>
      </c>
      <c r="D1404" s="104">
        <v>35305</v>
      </c>
      <c r="E1404" s="104">
        <v>254745</v>
      </c>
      <c r="F1404" s="104">
        <v>58307</v>
      </c>
      <c r="G1404" s="104">
        <v>254745</v>
      </c>
      <c r="H1404" s="104">
        <v>58307</v>
      </c>
      <c r="I1404" s="104">
        <v>0</v>
      </c>
      <c r="J1404" s="104">
        <v>0</v>
      </c>
      <c r="K1404" s="104">
        <v>0</v>
      </c>
      <c r="L1404" s="104">
        <v>0</v>
      </c>
      <c r="M1404" s="104">
        <v>10695</v>
      </c>
    </row>
    <row r="1405" spans="1:13" x14ac:dyDescent="0.15">
      <c r="A1405" s="115" t="s">
        <v>2992</v>
      </c>
      <c r="B1405" t="s">
        <v>2963</v>
      </c>
      <c r="C1405" t="s">
        <v>2993</v>
      </c>
      <c r="D1405" s="105">
        <v>35321</v>
      </c>
      <c r="E1405" s="105">
        <v>69645</v>
      </c>
      <c r="F1405" s="105">
        <v>18497</v>
      </c>
      <c r="G1405" s="105">
        <v>69645</v>
      </c>
      <c r="H1405" s="105">
        <v>18497</v>
      </c>
      <c r="I1405" s="105">
        <v>0</v>
      </c>
      <c r="J1405" s="105">
        <v>0</v>
      </c>
      <c r="K1405" s="105">
        <v>0</v>
      </c>
      <c r="L1405" s="105">
        <v>0</v>
      </c>
      <c r="M1405" s="105">
        <v>2977</v>
      </c>
    </row>
    <row r="1406" spans="1:13" x14ac:dyDescent="0.15">
      <c r="A1406" s="115" t="s">
        <v>2994</v>
      </c>
      <c r="B1406" t="s">
        <v>2963</v>
      </c>
      <c r="C1406" t="s">
        <v>2995</v>
      </c>
      <c r="D1406" s="104">
        <v>35341</v>
      </c>
      <c r="E1406" s="104">
        <v>75256</v>
      </c>
      <c r="F1406" s="104">
        <v>10623</v>
      </c>
      <c r="G1406" s="104">
        <v>72256</v>
      </c>
      <c r="H1406" s="104">
        <v>10623</v>
      </c>
      <c r="I1406" s="104">
        <v>3000</v>
      </c>
      <c r="J1406" s="104">
        <v>0</v>
      </c>
      <c r="K1406" s="104">
        <v>3000</v>
      </c>
      <c r="L1406" s="104">
        <v>0</v>
      </c>
      <c r="M1406" s="104">
        <v>3312</v>
      </c>
    </row>
    <row r="1407" spans="1:13" x14ac:dyDescent="0.15">
      <c r="A1407" s="115" t="s">
        <v>2996</v>
      </c>
      <c r="B1407" t="s">
        <v>2963</v>
      </c>
      <c r="C1407" t="s">
        <v>2997</v>
      </c>
      <c r="D1407" s="105">
        <v>35343</v>
      </c>
      <c r="E1407" s="105">
        <v>188114</v>
      </c>
      <c r="F1407" s="105">
        <v>54137</v>
      </c>
      <c r="G1407" s="105">
        <v>172000</v>
      </c>
      <c r="H1407" s="105">
        <v>54137</v>
      </c>
      <c r="I1407" s="105">
        <v>16114</v>
      </c>
      <c r="J1407" s="105">
        <v>0</v>
      </c>
      <c r="K1407" s="105">
        <v>16114</v>
      </c>
      <c r="L1407" s="105">
        <v>0</v>
      </c>
      <c r="M1407" s="105">
        <v>7907</v>
      </c>
    </row>
    <row r="1408" spans="1:13" x14ac:dyDescent="0.15">
      <c r="A1408" s="115" t="s">
        <v>2998</v>
      </c>
      <c r="B1408" t="s">
        <v>2963</v>
      </c>
      <c r="C1408" t="s">
        <v>2999</v>
      </c>
      <c r="D1408" s="104">
        <v>35344</v>
      </c>
      <c r="E1408" s="104">
        <v>170145</v>
      </c>
      <c r="F1408" s="104">
        <v>45835</v>
      </c>
      <c r="G1408" s="104">
        <v>157145</v>
      </c>
      <c r="H1408" s="104">
        <v>45835</v>
      </c>
      <c r="I1408" s="104">
        <v>13000</v>
      </c>
      <c r="J1408" s="104">
        <v>0</v>
      </c>
      <c r="K1408" s="104">
        <v>13000</v>
      </c>
      <c r="L1408" s="104">
        <v>0</v>
      </c>
      <c r="M1408" s="104">
        <v>7241</v>
      </c>
    </row>
    <row r="1409" spans="1:13" x14ac:dyDescent="0.15">
      <c r="A1409" s="115" t="s">
        <v>3000</v>
      </c>
      <c r="B1409" t="s">
        <v>2963</v>
      </c>
      <c r="C1409" t="s">
        <v>3001</v>
      </c>
      <c r="D1409" s="105">
        <v>35502</v>
      </c>
      <c r="E1409" s="105">
        <v>81182</v>
      </c>
      <c r="F1409" s="105">
        <v>13323</v>
      </c>
      <c r="G1409" s="105">
        <v>31000</v>
      </c>
      <c r="H1409" s="105">
        <v>13323</v>
      </c>
      <c r="I1409" s="105">
        <v>50182</v>
      </c>
      <c r="J1409" s="105">
        <v>0</v>
      </c>
      <c r="K1409" s="105">
        <v>50182</v>
      </c>
      <c r="L1409" s="105">
        <v>0</v>
      </c>
      <c r="M1409" s="105">
        <v>3528</v>
      </c>
    </row>
    <row r="1410" spans="1:13" x14ac:dyDescent="0.15">
      <c r="A1410" s="115" t="s">
        <v>3002</v>
      </c>
      <c r="B1410" t="s">
        <v>3003</v>
      </c>
      <c r="C1410">
        <v>0</v>
      </c>
      <c r="D1410" s="104">
        <v>36000</v>
      </c>
      <c r="E1410" s="104">
        <v>13588659</v>
      </c>
      <c r="F1410" s="104">
        <v>0</v>
      </c>
      <c r="G1410" s="104">
        <v>6088659</v>
      </c>
      <c r="H1410" s="104">
        <v>0</v>
      </c>
      <c r="I1410" s="104">
        <v>7500000</v>
      </c>
      <c r="J1410" s="104">
        <v>0</v>
      </c>
      <c r="K1410" s="104">
        <v>180119</v>
      </c>
      <c r="L1410" s="104">
        <v>0</v>
      </c>
      <c r="M1410" s="104">
        <v>607603</v>
      </c>
    </row>
    <row r="1411" spans="1:13" x14ac:dyDescent="0.15">
      <c r="A1411" s="115" t="s">
        <v>3004</v>
      </c>
      <c r="B1411" t="s">
        <v>3003</v>
      </c>
      <c r="C1411" t="s">
        <v>3005</v>
      </c>
      <c r="D1411" s="105">
        <v>36201</v>
      </c>
      <c r="E1411" s="105">
        <v>2189749</v>
      </c>
      <c r="F1411" s="105">
        <v>801555</v>
      </c>
      <c r="G1411" s="105">
        <v>1869749</v>
      </c>
      <c r="H1411" s="105">
        <v>801555</v>
      </c>
      <c r="I1411" s="105">
        <v>320000</v>
      </c>
      <c r="J1411" s="105">
        <v>0</v>
      </c>
      <c r="K1411" s="105">
        <v>286524</v>
      </c>
      <c r="L1411" s="105">
        <v>0</v>
      </c>
      <c r="M1411" s="105">
        <v>89449</v>
      </c>
    </row>
    <row r="1412" spans="1:13" x14ac:dyDescent="0.15">
      <c r="A1412" s="115" t="s">
        <v>3006</v>
      </c>
      <c r="B1412" t="s">
        <v>3003</v>
      </c>
      <c r="C1412" t="s">
        <v>3007</v>
      </c>
      <c r="D1412" s="104">
        <v>36202</v>
      </c>
      <c r="E1412" s="104">
        <v>572120</v>
      </c>
      <c r="F1412" s="104">
        <v>182717</v>
      </c>
      <c r="G1412" s="104">
        <v>400000</v>
      </c>
      <c r="H1412" s="104">
        <v>182717</v>
      </c>
      <c r="I1412" s="104">
        <v>172120</v>
      </c>
      <c r="J1412" s="104">
        <v>0</v>
      </c>
      <c r="K1412" s="104">
        <v>85145</v>
      </c>
      <c r="L1412" s="104">
        <v>0</v>
      </c>
      <c r="M1412" s="104">
        <v>23430</v>
      </c>
    </row>
    <row r="1413" spans="1:13" x14ac:dyDescent="0.15">
      <c r="A1413" s="115" t="s">
        <v>3008</v>
      </c>
      <c r="B1413" t="s">
        <v>3003</v>
      </c>
      <c r="C1413" t="s">
        <v>3009</v>
      </c>
      <c r="D1413" s="105">
        <v>36203</v>
      </c>
      <c r="E1413" s="105">
        <v>390304</v>
      </c>
      <c r="F1413" s="105">
        <v>122070</v>
      </c>
      <c r="G1413" s="105">
        <v>345000</v>
      </c>
      <c r="H1413" s="105">
        <v>122070</v>
      </c>
      <c r="I1413" s="105">
        <v>45304</v>
      </c>
      <c r="J1413" s="105">
        <v>0</v>
      </c>
      <c r="K1413" s="105">
        <v>45304</v>
      </c>
      <c r="L1413" s="105">
        <v>0</v>
      </c>
      <c r="M1413" s="105">
        <v>16404</v>
      </c>
    </row>
    <row r="1414" spans="1:13" x14ac:dyDescent="0.15">
      <c r="A1414" s="115" t="s">
        <v>3010</v>
      </c>
      <c r="B1414" t="s">
        <v>3003</v>
      </c>
      <c r="C1414" t="s">
        <v>3011</v>
      </c>
      <c r="D1414" s="104">
        <v>36204</v>
      </c>
      <c r="E1414" s="104">
        <v>644607</v>
      </c>
      <c r="F1414" s="104">
        <v>214088</v>
      </c>
      <c r="G1414" s="104">
        <v>488350</v>
      </c>
      <c r="H1414" s="104">
        <v>214088</v>
      </c>
      <c r="I1414" s="104">
        <v>156257</v>
      </c>
      <c r="J1414" s="104">
        <v>0</v>
      </c>
      <c r="K1414" s="104">
        <v>156257</v>
      </c>
      <c r="L1414" s="104">
        <v>0</v>
      </c>
      <c r="M1414" s="104">
        <v>26698</v>
      </c>
    </row>
    <row r="1415" spans="1:13" x14ac:dyDescent="0.15">
      <c r="A1415" s="115" t="s">
        <v>3012</v>
      </c>
      <c r="B1415" t="s">
        <v>3003</v>
      </c>
      <c r="C1415" t="s">
        <v>3013</v>
      </c>
      <c r="D1415" s="105">
        <v>36205</v>
      </c>
      <c r="E1415" s="105">
        <v>501687</v>
      </c>
      <c r="F1415" s="105">
        <v>143378</v>
      </c>
      <c r="G1415" s="105">
        <v>440000</v>
      </c>
      <c r="H1415" s="105">
        <v>143378</v>
      </c>
      <c r="I1415" s="105">
        <v>61687</v>
      </c>
      <c r="J1415" s="105">
        <v>0</v>
      </c>
      <c r="K1415" s="105">
        <v>61687</v>
      </c>
      <c r="L1415" s="105">
        <v>0</v>
      </c>
      <c r="M1415" s="105">
        <v>21376</v>
      </c>
    </row>
    <row r="1416" spans="1:13" x14ac:dyDescent="0.15">
      <c r="A1416" s="115" t="s">
        <v>3014</v>
      </c>
      <c r="B1416" t="s">
        <v>3003</v>
      </c>
      <c r="C1416" t="s">
        <v>3015</v>
      </c>
      <c r="D1416" s="104">
        <v>36206</v>
      </c>
      <c r="E1416" s="104">
        <v>460695</v>
      </c>
      <c r="F1416" s="104">
        <v>127542</v>
      </c>
      <c r="G1416" s="104">
        <v>0</v>
      </c>
      <c r="H1416" s="104">
        <v>0</v>
      </c>
      <c r="I1416" s="104">
        <v>460695</v>
      </c>
      <c r="J1416" s="104">
        <v>127542</v>
      </c>
      <c r="K1416" s="104">
        <v>460695</v>
      </c>
      <c r="L1416" s="104">
        <v>127542</v>
      </c>
      <c r="M1416" s="104">
        <v>19025</v>
      </c>
    </row>
    <row r="1417" spans="1:13" x14ac:dyDescent="0.15">
      <c r="A1417" s="115" t="s">
        <v>3016</v>
      </c>
      <c r="B1417" t="s">
        <v>3003</v>
      </c>
      <c r="C1417" t="s">
        <v>3017</v>
      </c>
      <c r="D1417" s="105">
        <v>36207</v>
      </c>
      <c r="E1417" s="105">
        <v>394258</v>
      </c>
      <c r="F1417" s="105">
        <v>104880</v>
      </c>
      <c r="G1417" s="105">
        <v>328500</v>
      </c>
      <c r="H1417" s="105">
        <v>104880</v>
      </c>
      <c r="I1417" s="105">
        <v>65758</v>
      </c>
      <c r="J1417" s="105">
        <v>0</v>
      </c>
      <c r="K1417" s="105">
        <v>65758</v>
      </c>
      <c r="L1417" s="105">
        <v>0</v>
      </c>
      <c r="M1417" s="105">
        <v>16850</v>
      </c>
    </row>
    <row r="1418" spans="1:13" x14ac:dyDescent="0.15">
      <c r="A1418" s="115" t="s">
        <v>3018</v>
      </c>
      <c r="B1418" t="s">
        <v>3003</v>
      </c>
      <c r="C1418" t="s">
        <v>3019</v>
      </c>
      <c r="D1418" s="104">
        <v>36208</v>
      </c>
      <c r="E1418" s="104">
        <v>381073</v>
      </c>
      <c r="F1418" s="104">
        <v>93950</v>
      </c>
      <c r="G1418" s="104">
        <v>381073</v>
      </c>
      <c r="H1418" s="104">
        <v>93950</v>
      </c>
      <c r="I1418" s="104">
        <v>0</v>
      </c>
      <c r="J1418" s="104">
        <v>0</v>
      </c>
      <c r="K1418" s="104">
        <v>0</v>
      </c>
      <c r="L1418" s="104">
        <v>0</v>
      </c>
      <c r="M1418" s="104">
        <v>16418</v>
      </c>
    </row>
    <row r="1419" spans="1:13" x14ac:dyDescent="0.15">
      <c r="A1419" s="115" t="s">
        <v>3020</v>
      </c>
      <c r="B1419" t="s">
        <v>3003</v>
      </c>
      <c r="C1419" t="s">
        <v>3021</v>
      </c>
      <c r="D1419" s="105">
        <v>36301</v>
      </c>
      <c r="E1419" s="105">
        <v>113723</v>
      </c>
      <c r="F1419" s="105">
        <v>19367</v>
      </c>
      <c r="G1419" s="105">
        <v>62053</v>
      </c>
      <c r="H1419" s="105">
        <v>19367</v>
      </c>
      <c r="I1419" s="105">
        <v>51670</v>
      </c>
      <c r="J1419" s="105">
        <v>0</v>
      </c>
      <c r="K1419" s="105">
        <v>51670</v>
      </c>
      <c r="L1419" s="105">
        <v>0</v>
      </c>
      <c r="M1419" s="105">
        <v>4953</v>
      </c>
    </row>
    <row r="1420" spans="1:13" x14ac:dyDescent="0.15">
      <c r="A1420" s="115" t="s">
        <v>3022</v>
      </c>
      <c r="B1420" t="s">
        <v>3003</v>
      </c>
      <c r="C1420" t="s">
        <v>3023</v>
      </c>
      <c r="D1420" s="104">
        <v>36302</v>
      </c>
      <c r="E1420" s="104">
        <v>45566</v>
      </c>
      <c r="F1420" s="104">
        <v>5802</v>
      </c>
      <c r="G1420" s="104">
        <v>45566</v>
      </c>
      <c r="H1420" s="104">
        <v>5802</v>
      </c>
      <c r="I1420" s="104">
        <v>0</v>
      </c>
      <c r="J1420" s="104">
        <v>0</v>
      </c>
      <c r="K1420" s="104">
        <v>0</v>
      </c>
      <c r="L1420" s="104">
        <v>0</v>
      </c>
      <c r="M1420" s="104">
        <v>2018</v>
      </c>
    </row>
    <row r="1421" spans="1:13" x14ac:dyDescent="0.15">
      <c r="A1421" s="115" t="s">
        <v>3024</v>
      </c>
      <c r="B1421" t="s">
        <v>3003</v>
      </c>
      <c r="C1421" t="s">
        <v>3025</v>
      </c>
      <c r="D1421" s="105">
        <v>36321</v>
      </c>
      <c r="E1421" s="105">
        <v>57234</v>
      </c>
      <c r="F1421" s="105">
        <v>8226</v>
      </c>
      <c r="G1421" s="105">
        <v>24700</v>
      </c>
      <c r="H1421" s="105">
        <v>8226</v>
      </c>
      <c r="I1421" s="105">
        <v>32534</v>
      </c>
      <c r="J1421" s="105">
        <v>0</v>
      </c>
      <c r="K1421" s="105">
        <v>0</v>
      </c>
      <c r="L1421" s="105">
        <v>0</v>
      </c>
      <c r="M1421" s="105">
        <v>2523</v>
      </c>
    </row>
    <row r="1422" spans="1:13" x14ac:dyDescent="0.15">
      <c r="A1422" s="115" t="s">
        <v>3026</v>
      </c>
      <c r="B1422" t="s">
        <v>3003</v>
      </c>
      <c r="C1422" t="s">
        <v>3027</v>
      </c>
      <c r="D1422" s="104">
        <v>36341</v>
      </c>
      <c r="E1422" s="104">
        <v>315395</v>
      </c>
      <c r="F1422" s="104">
        <v>93014</v>
      </c>
      <c r="G1422" s="104">
        <v>11456</v>
      </c>
      <c r="H1422" s="104">
        <v>11000</v>
      </c>
      <c r="I1422" s="104">
        <v>303939</v>
      </c>
      <c r="J1422" s="104">
        <v>82014</v>
      </c>
      <c r="K1422" s="104">
        <v>303939</v>
      </c>
      <c r="L1422" s="104">
        <v>82014</v>
      </c>
      <c r="M1422" s="104">
        <v>13221</v>
      </c>
    </row>
    <row r="1423" spans="1:13" x14ac:dyDescent="0.15">
      <c r="A1423" s="115" t="s">
        <v>3028</v>
      </c>
      <c r="B1423" t="s">
        <v>3003</v>
      </c>
      <c r="C1423" t="s">
        <v>3029</v>
      </c>
      <c r="D1423" s="105">
        <v>36342</v>
      </c>
      <c r="E1423" s="105">
        <v>115015</v>
      </c>
      <c r="F1423" s="105">
        <v>18969</v>
      </c>
      <c r="G1423" s="105">
        <v>0</v>
      </c>
      <c r="H1423" s="105">
        <v>0</v>
      </c>
      <c r="I1423" s="105">
        <v>115015</v>
      </c>
      <c r="J1423" s="105">
        <v>18969</v>
      </c>
      <c r="K1423" s="105">
        <v>115015</v>
      </c>
      <c r="L1423" s="105">
        <v>18969</v>
      </c>
      <c r="M1423" s="105">
        <v>5022</v>
      </c>
    </row>
    <row r="1424" spans="1:13" x14ac:dyDescent="0.15">
      <c r="A1424" s="115" t="s">
        <v>3030</v>
      </c>
      <c r="B1424" t="s">
        <v>3003</v>
      </c>
      <c r="C1424" t="s">
        <v>3031</v>
      </c>
      <c r="D1424" s="104">
        <v>36368</v>
      </c>
      <c r="E1424" s="104">
        <v>158489</v>
      </c>
      <c r="F1424" s="104">
        <v>29047</v>
      </c>
      <c r="G1424" s="104">
        <v>154489</v>
      </c>
      <c r="H1424" s="104">
        <v>29047</v>
      </c>
      <c r="I1424" s="104">
        <v>4000</v>
      </c>
      <c r="J1424" s="104">
        <v>0</v>
      </c>
      <c r="K1424" s="104">
        <v>4000</v>
      </c>
      <c r="L1424" s="104">
        <v>0</v>
      </c>
      <c r="M1424" s="104">
        <v>6866</v>
      </c>
    </row>
    <row r="1425" spans="1:13" x14ac:dyDescent="0.15">
      <c r="A1425" s="115" t="s">
        <v>3032</v>
      </c>
      <c r="B1425" t="s">
        <v>3003</v>
      </c>
      <c r="C1425" t="s">
        <v>3033</v>
      </c>
      <c r="D1425" s="105">
        <v>36383</v>
      </c>
      <c r="E1425" s="105">
        <v>100936</v>
      </c>
      <c r="F1425" s="105">
        <v>14936</v>
      </c>
      <c r="G1425" s="105">
        <v>97936</v>
      </c>
      <c r="H1425" s="105">
        <v>14936</v>
      </c>
      <c r="I1425" s="105">
        <v>3000</v>
      </c>
      <c r="J1425" s="105">
        <v>0</v>
      </c>
      <c r="K1425" s="105">
        <v>3000</v>
      </c>
      <c r="L1425" s="105">
        <v>0</v>
      </c>
      <c r="M1425" s="105">
        <v>4444</v>
      </c>
    </row>
    <row r="1426" spans="1:13" x14ac:dyDescent="0.15">
      <c r="A1426" s="115" t="s">
        <v>3034</v>
      </c>
      <c r="B1426" t="s">
        <v>3003</v>
      </c>
      <c r="C1426" t="s">
        <v>3035</v>
      </c>
      <c r="D1426" s="104">
        <v>36387</v>
      </c>
      <c r="E1426" s="104">
        <v>142143</v>
      </c>
      <c r="F1426" s="104">
        <v>24658</v>
      </c>
      <c r="G1426" s="104">
        <v>142143</v>
      </c>
      <c r="H1426" s="104">
        <v>24658</v>
      </c>
      <c r="I1426" s="104">
        <v>0</v>
      </c>
      <c r="J1426" s="104">
        <v>0</v>
      </c>
      <c r="K1426" s="104">
        <v>0</v>
      </c>
      <c r="L1426" s="104">
        <v>0</v>
      </c>
      <c r="M1426" s="104">
        <v>6181</v>
      </c>
    </row>
    <row r="1427" spans="1:13" x14ac:dyDescent="0.15">
      <c r="A1427" s="115" t="s">
        <v>3036</v>
      </c>
      <c r="B1427" t="s">
        <v>3003</v>
      </c>
      <c r="C1427" t="s">
        <v>3037</v>
      </c>
      <c r="D1427" s="105">
        <v>36388</v>
      </c>
      <c r="E1427" s="105">
        <v>175401</v>
      </c>
      <c r="F1427" s="105">
        <v>31930</v>
      </c>
      <c r="G1427" s="105">
        <v>175401</v>
      </c>
      <c r="H1427" s="105">
        <v>31930</v>
      </c>
      <c r="I1427" s="105">
        <v>0</v>
      </c>
      <c r="J1427" s="105">
        <v>0</v>
      </c>
      <c r="K1427" s="105">
        <v>0</v>
      </c>
      <c r="L1427" s="105">
        <v>0</v>
      </c>
      <c r="M1427" s="105">
        <v>7597</v>
      </c>
    </row>
    <row r="1428" spans="1:13" x14ac:dyDescent="0.15">
      <c r="A1428" s="115" t="s">
        <v>3038</v>
      </c>
      <c r="B1428" t="s">
        <v>3003</v>
      </c>
      <c r="C1428" t="s">
        <v>3039</v>
      </c>
      <c r="D1428" s="104">
        <v>36401</v>
      </c>
      <c r="E1428" s="104">
        <v>129689</v>
      </c>
      <c r="F1428" s="104">
        <v>40700</v>
      </c>
      <c r="G1428" s="104">
        <v>129689</v>
      </c>
      <c r="H1428" s="104">
        <v>40700</v>
      </c>
      <c r="I1428" s="104">
        <v>0</v>
      </c>
      <c r="J1428" s="104">
        <v>0</v>
      </c>
      <c r="K1428" s="104">
        <v>0</v>
      </c>
      <c r="L1428" s="104">
        <v>0</v>
      </c>
      <c r="M1428" s="104">
        <v>5386</v>
      </c>
    </row>
    <row r="1429" spans="1:13" x14ac:dyDescent="0.15">
      <c r="A1429" s="115" t="s">
        <v>3040</v>
      </c>
      <c r="B1429" t="s">
        <v>3003</v>
      </c>
      <c r="C1429" t="s">
        <v>3041</v>
      </c>
      <c r="D1429" s="105">
        <v>36402</v>
      </c>
      <c r="E1429" s="105">
        <v>230470</v>
      </c>
      <c r="F1429" s="105">
        <v>79572</v>
      </c>
      <c r="G1429" s="105">
        <v>71500</v>
      </c>
      <c r="H1429" s="105">
        <v>71500</v>
      </c>
      <c r="I1429" s="105">
        <v>158970</v>
      </c>
      <c r="J1429" s="105">
        <v>8072</v>
      </c>
      <c r="K1429" s="105">
        <v>158970</v>
      </c>
      <c r="L1429" s="105">
        <v>8072</v>
      </c>
      <c r="M1429" s="105">
        <v>9373</v>
      </c>
    </row>
    <row r="1430" spans="1:13" x14ac:dyDescent="0.15">
      <c r="A1430" s="115" t="s">
        <v>3042</v>
      </c>
      <c r="B1430" t="s">
        <v>3003</v>
      </c>
      <c r="C1430" t="s">
        <v>3043</v>
      </c>
      <c r="D1430" s="104">
        <v>36403</v>
      </c>
      <c r="E1430" s="104">
        <v>357284</v>
      </c>
      <c r="F1430" s="104">
        <v>126558</v>
      </c>
      <c r="G1430" s="104">
        <v>153758</v>
      </c>
      <c r="H1430" s="104">
        <v>126558</v>
      </c>
      <c r="I1430" s="104">
        <v>203526</v>
      </c>
      <c r="J1430" s="104">
        <v>0</v>
      </c>
      <c r="K1430" s="104">
        <v>139108</v>
      </c>
      <c r="L1430" s="104">
        <v>0</v>
      </c>
      <c r="M1430" s="104">
        <v>14484</v>
      </c>
    </row>
    <row r="1431" spans="1:13" x14ac:dyDescent="0.15">
      <c r="A1431" s="115" t="s">
        <v>3044</v>
      </c>
      <c r="B1431" t="s">
        <v>3003</v>
      </c>
      <c r="C1431" t="s">
        <v>3045</v>
      </c>
      <c r="D1431" s="105">
        <v>36404</v>
      </c>
      <c r="E1431" s="105">
        <v>169442</v>
      </c>
      <c r="F1431" s="105">
        <v>45397</v>
      </c>
      <c r="G1431" s="105">
        <v>60156</v>
      </c>
      <c r="H1431" s="105">
        <v>45397</v>
      </c>
      <c r="I1431" s="105">
        <v>109286</v>
      </c>
      <c r="J1431" s="105">
        <v>0</v>
      </c>
      <c r="K1431" s="105">
        <v>109286</v>
      </c>
      <c r="L1431" s="105">
        <v>0</v>
      </c>
      <c r="M1431" s="105">
        <v>7155</v>
      </c>
    </row>
    <row r="1432" spans="1:13" x14ac:dyDescent="0.15">
      <c r="A1432" s="115" t="s">
        <v>3046</v>
      </c>
      <c r="B1432" t="s">
        <v>3003</v>
      </c>
      <c r="C1432" t="s">
        <v>3047</v>
      </c>
      <c r="D1432" s="104">
        <v>36405</v>
      </c>
      <c r="E1432" s="104">
        <v>162850</v>
      </c>
      <c r="F1432" s="104">
        <v>41556</v>
      </c>
      <c r="G1432" s="104">
        <v>155000</v>
      </c>
      <c r="H1432" s="104">
        <v>41556</v>
      </c>
      <c r="I1432" s="104">
        <v>7850</v>
      </c>
      <c r="J1432" s="104">
        <v>0</v>
      </c>
      <c r="K1432" s="104">
        <v>7850</v>
      </c>
      <c r="L1432" s="104">
        <v>0</v>
      </c>
      <c r="M1432" s="104">
        <v>6804</v>
      </c>
    </row>
    <row r="1433" spans="1:13" x14ac:dyDescent="0.15">
      <c r="A1433" s="115" t="s">
        <v>3048</v>
      </c>
      <c r="B1433" t="s">
        <v>3003</v>
      </c>
      <c r="C1433" t="s">
        <v>3049</v>
      </c>
      <c r="D1433" s="105">
        <v>36468</v>
      </c>
      <c r="E1433" s="105">
        <v>152473</v>
      </c>
      <c r="F1433" s="105">
        <v>29815</v>
      </c>
      <c r="G1433" s="105">
        <v>152473</v>
      </c>
      <c r="H1433" s="105">
        <v>29815</v>
      </c>
      <c r="I1433" s="105">
        <v>0</v>
      </c>
      <c r="J1433" s="105">
        <v>0</v>
      </c>
      <c r="K1433" s="105">
        <v>0</v>
      </c>
      <c r="L1433" s="105">
        <v>0</v>
      </c>
      <c r="M1433" s="105">
        <v>6837</v>
      </c>
    </row>
    <row r="1434" spans="1:13" x14ac:dyDescent="0.15">
      <c r="A1434" s="115" t="s">
        <v>3050</v>
      </c>
      <c r="B1434" t="s">
        <v>3003</v>
      </c>
      <c r="C1434" t="s">
        <v>3051</v>
      </c>
      <c r="D1434" s="104">
        <v>36489</v>
      </c>
      <c r="E1434" s="104">
        <v>218594</v>
      </c>
      <c r="F1434" s="104">
        <v>52087</v>
      </c>
      <c r="G1434" s="104">
        <v>3000</v>
      </c>
      <c r="H1434" s="104">
        <v>3000</v>
      </c>
      <c r="I1434" s="104">
        <v>215594</v>
      </c>
      <c r="J1434" s="104">
        <v>49087</v>
      </c>
      <c r="K1434" s="104">
        <v>196701</v>
      </c>
      <c r="L1434" s="104">
        <v>49087</v>
      </c>
      <c r="M1434" s="104">
        <v>9527</v>
      </c>
    </row>
    <row r="1435" spans="1:13" x14ac:dyDescent="0.15">
      <c r="A1435" s="115" t="s">
        <v>3052</v>
      </c>
      <c r="B1435" t="s">
        <v>3053</v>
      </c>
      <c r="C1435">
        <v>0</v>
      </c>
      <c r="D1435" s="105">
        <v>37000</v>
      </c>
      <c r="E1435" s="105">
        <v>10651264</v>
      </c>
      <c r="F1435" s="105">
        <v>0</v>
      </c>
      <c r="G1435" s="105">
        <v>8742378</v>
      </c>
      <c r="H1435" s="105">
        <v>0</v>
      </c>
      <c r="I1435" s="105">
        <v>1908886</v>
      </c>
      <c r="J1435" s="105">
        <v>0</v>
      </c>
      <c r="K1435" s="105">
        <v>0</v>
      </c>
      <c r="L1435" s="105">
        <v>0</v>
      </c>
      <c r="M1435" s="105">
        <v>636174</v>
      </c>
    </row>
    <row r="1436" spans="1:13" x14ac:dyDescent="0.15">
      <c r="A1436" s="115" t="s">
        <v>3054</v>
      </c>
      <c r="B1436" t="s">
        <v>3053</v>
      </c>
      <c r="C1436" t="s">
        <v>3055</v>
      </c>
      <c r="D1436" s="104">
        <v>37201</v>
      </c>
      <c r="E1436" s="104">
        <v>3578051</v>
      </c>
      <c r="F1436" s="104">
        <v>1344644</v>
      </c>
      <c r="G1436" s="104">
        <v>613390</v>
      </c>
      <c r="H1436" s="104">
        <v>365679</v>
      </c>
      <c r="I1436" s="104">
        <v>2964661</v>
      </c>
      <c r="J1436" s="104">
        <v>978965</v>
      </c>
      <c r="K1436" s="104">
        <v>2964661</v>
      </c>
      <c r="L1436" s="104">
        <v>978965</v>
      </c>
      <c r="M1436" s="104">
        <v>147857</v>
      </c>
    </row>
    <row r="1437" spans="1:13" x14ac:dyDescent="0.15">
      <c r="A1437" s="115" t="s">
        <v>3056</v>
      </c>
      <c r="B1437" t="s">
        <v>3053</v>
      </c>
      <c r="C1437" t="s">
        <v>3057</v>
      </c>
      <c r="D1437" s="105">
        <v>37202</v>
      </c>
      <c r="E1437" s="105">
        <v>1093368</v>
      </c>
      <c r="F1437" s="105">
        <v>382029</v>
      </c>
      <c r="G1437" s="105">
        <v>1093368</v>
      </c>
      <c r="H1437" s="105">
        <v>382029</v>
      </c>
      <c r="I1437" s="105">
        <v>0</v>
      </c>
      <c r="J1437" s="105">
        <v>0</v>
      </c>
      <c r="K1437" s="105">
        <v>0</v>
      </c>
      <c r="L1437" s="105">
        <v>0</v>
      </c>
      <c r="M1437" s="105">
        <v>45793</v>
      </c>
    </row>
    <row r="1438" spans="1:13" x14ac:dyDescent="0.15">
      <c r="A1438" s="115" t="s">
        <v>3058</v>
      </c>
      <c r="B1438" t="s">
        <v>3053</v>
      </c>
      <c r="C1438" t="s">
        <v>3059</v>
      </c>
      <c r="D1438" s="104">
        <v>37203</v>
      </c>
      <c r="E1438" s="104">
        <v>468209</v>
      </c>
      <c r="F1438" s="104">
        <v>153887</v>
      </c>
      <c r="G1438" s="104">
        <v>4400</v>
      </c>
      <c r="H1438" s="104">
        <v>4400</v>
      </c>
      <c r="I1438" s="104">
        <v>463809</v>
      </c>
      <c r="J1438" s="104">
        <v>149487</v>
      </c>
      <c r="K1438" s="104">
        <v>463809</v>
      </c>
      <c r="L1438" s="104">
        <v>149487</v>
      </c>
      <c r="M1438" s="104">
        <v>19602</v>
      </c>
    </row>
    <row r="1439" spans="1:13" x14ac:dyDescent="0.15">
      <c r="A1439" s="115" t="s">
        <v>3060</v>
      </c>
      <c r="B1439" t="s">
        <v>3053</v>
      </c>
      <c r="C1439" t="s">
        <v>3061</v>
      </c>
      <c r="D1439" s="105">
        <v>37204</v>
      </c>
      <c r="E1439" s="105">
        <v>350955</v>
      </c>
      <c r="F1439" s="105">
        <v>111690</v>
      </c>
      <c r="G1439" s="105">
        <v>11000</v>
      </c>
      <c r="H1439" s="105">
        <v>11000</v>
      </c>
      <c r="I1439" s="105">
        <v>339955</v>
      </c>
      <c r="J1439" s="105">
        <v>100690</v>
      </c>
      <c r="K1439" s="105">
        <v>339955</v>
      </c>
      <c r="L1439" s="105">
        <v>100690</v>
      </c>
      <c r="M1439" s="105">
        <v>14939</v>
      </c>
    </row>
    <row r="1440" spans="1:13" x14ac:dyDescent="0.15">
      <c r="A1440" s="115" t="s">
        <v>3062</v>
      </c>
      <c r="B1440" t="s">
        <v>3053</v>
      </c>
      <c r="C1440" t="s">
        <v>3063</v>
      </c>
      <c r="D1440" s="104">
        <v>37205</v>
      </c>
      <c r="E1440" s="104">
        <v>641044</v>
      </c>
      <c r="F1440" s="104">
        <v>193466</v>
      </c>
      <c r="G1440" s="104">
        <v>13451</v>
      </c>
      <c r="H1440" s="104">
        <v>13451</v>
      </c>
      <c r="I1440" s="104">
        <v>627593</v>
      </c>
      <c r="J1440" s="104">
        <v>180015</v>
      </c>
      <c r="K1440" s="104">
        <v>576045</v>
      </c>
      <c r="L1440" s="104">
        <v>180015</v>
      </c>
      <c r="M1440" s="104">
        <v>27174</v>
      </c>
    </row>
    <row r="1441" spans="1:13" x14ac:dyDescent="0.15">
      <c r="A1441" s="115" t="s">
        <v>3064</v>
      </c>
      <c r="B1441" t="s">
        <v>3053</v>
      </c>
      <c r="C1441" t="s">
        <v>3065</v>
      </c>
      <c r="D1441" s="105">
        <v>37206</v>
      </c>
      <c r="E1441" s="105">
        <v>565485</v>
      </c>
      <c r="F1441" s="105">
        <v>166136</v>
      </c>
      <c r="G1441" s="105">
        <v>565485</v>
      </c>
      <c r="H1441" s="105">
        <v>166136</v>
      </c>
      <c r="I1441" s="105">
        <v>0</v>
      </c>
      <c r="J1441" s="105">
        <v>0</v>
      </c>
      <c r="K1441" s="105">
        <v>0</v>
      </c>
      <c r="L1441" s="105">
        <v>0</v>
      </c>
      <c r="M1441" s="105">
        <v>24267</v>
      </c>
    </row>
    <row r="1442" spans="1:13" x14ac:dyDescent="0.15">
      <c r="A1442" s="115" t="s">
        <v>3066</v>
      </c>
      <c r="B1442" t="s">
        <v>3053</v>
      </c>
      <c r="C1442" t="s">
        <v>3067</v>
      </c>
      <c r="D1442" s="104">
        <v>37207</v>
      </c>
      <c r="E1442" s="104">
        <v>388895</v>
      </c>
      <c r="F1442" s="104">
        <v>104407</v>
      </c>
      <c r="G1442" s="104">
        <v>340000</v>
      </c>
      <c r="H1442" s="104">
        <v>104407</v>
      </c>
      <c r="I1442" s="104">
        <v>48895</v>
      </c>
      <c r="J1442" s="104">
        <v>0</v>
      </c>
      <c r="K1442" s="104">
        <v>5500</v>
      </c>
      <c r="L1442" s="104">
        <v>0</v>
      </c>
      <c r="M1442" s="104">
        <v>16780</v>
      </c>
    </row>
    <row r="1443" spans="1:13" x14ac:dyDescent="0.15">
      <c r="A1443" s="115" t="s">
        <v>3068</v>
      </c>
      <c r="B1443" t="s">
        <v>3053</v>
      </c>
      <c r="C1443" t="s">
        <v>3069</v>
      </c>
      <c r="D1443" s="105">
        <v>37208</v>
      </c>
      <c r="E1443" s="105">
        <v>751099</v>
      </c>
      <c r="F1443" s="105">
        <v>224496</v>
      </c>
      <c r="G1443" s="105">
        <v>726341</v>
      </c>
      <c r="H1443" s="105">
        <v>224496</v>
      </c>
      <c r="I1443" s="105">
        <v>24758</v>
      </c>
      <c r="J1443" s="105">
        <v>0</v>
      </c>
      <c r="K1443" s="105">
        <v>0</v>
      </c>
      <c r="L1443" s="105">
        <v>0</v>
      </c>
      <c r="M1443" s="105">
        <v>32130</v>
      </c>
    </row>
    <row r="1444" spans="1:13" x14ac:dyDescent="0.15">
      <c r="A1444" s="115" t="s">
        <v>3070</v>
      </c>
      <c r="B1444" t="s">
        <v>3053</v>
      </c>
      <c r="C1444" t="s">
        <v>3071</v>
      </c>
      <c r="D1444" s="104">
        <v>37322</v>
      </c>
      <c r="E1444" s="104">
        <v>219578</v>
      </c>
      <c r="F1444" s="104">
        <v>49399</v>
      </c>
      <c r="G1444" s="104">
        <v>174921</v>
      </c>
      <c r="H1444" s="104">
        <v>49399</v>
      </c>
      <c r="I1444" s="104">
        <v>44657</v>
      </c>
      <c r="J1444" s="104">
        <v>0</v>
      </c>
      <c r="K1444" s="104">
        <v>44657</v>
      </c>
      <c r="L1444" s="104">
        <v>0</v>
      </c>
      <c r="M1444" s="104">
        <v>9690</v>
      </c>
    </row>
    <row r="1445" spans="1:13" x14ac:dyDescent="0.15">
      <c r="A1445" s="115" t="s">
        <v>3072</v>
      </c>
      <c r="B1445" t="s">
        <v>3053</v>
      </c>
      <c r="C1445" t="s">
        <v>3073</v>
      </c>
      <c r="D1445" s="105">
        <v>37324</v>
      </c>
      <c r="E1445" s="105">
        <v>231937</v>
      </c>
      <c r="F1445" s="105">
        <v>52988</v>
      </c>
      <c r="G1445" s="105">
        <v>159066</v>
      </c>
      <c r="H1445" s="105">
        <v>52988</v>
      </c>
      <c r="I1445" s="105">
        <v>72871</v>
      </c>
      <c r="J1445" s="105">
        <v>0</v>
      </c>
      <c r="K1445" s="105">
        <v>64982</v>
      </c>
      <c r="L1445" s="105">
        <v>0</v>
      </c>
      <c r="M1445" s="105">
        <v>10215</v>
      </c>
    </row>
    <row r="1446" spans="1:13" x14ac:dyDescent="0.15">
      <c r="A1446" s="115" t="s">
        <v>3074</v>
      </c>
      <c r="B1446" t="s">
        <v>3053</v>
      </c>
      <c r="C1446" t="s">
        <v>3075</v>
      </c>
      <c r="D1446" s="104">
        <v>37341</v>
      </c>
      <c r="E1446" s="104">
        <v>304283</v>
      </c>
      <c r="F1446" s="104">
        <v>100856</v>
      </c>
      <c r="G1446" s="104">
        <v>12491</v>
      </c>
      <c r="H1446" s="104">
        <v>12491</v>
      </c>
      <c r="I1446" s="104">
        <v>291792</v>
      </c>
      <c r="J1446" s="104">
        <v>88365</v>
      </c>
      <c r="K1446" s="104">
        <v>278997</v>
      </c>
      <c r="L1446" s="104">
        <v>88365</v>
      </c>
      <c r="M1446" s="104">
        <v>12680</v>
      </c>
    </row>
    <row r="1447" spans="1:13" x14ac:dyDescent="0.15">
      <c r="A1447" s="115" t="s">
        <v>3076</v>
      </c>
      <c r="B1447" t="s">
        <v>3053</v>
      </c>
      <c r="C1447" t="s">
        <v>3077</v>
      </c>
      <c r="D1447" s="105">
        <v>37364</v>
      </c>
      <c r="E1447" s="105">
        <v>56704</v>
      </c>
      <c r="F1447" s="105">
        <v>7564</v>
      </c>
      <c r="G1447" s="105">
        <v>56704</v>
      </c>
      <c r="H1447" s="105">
        <v>7564</v>
      </c>
      <c r="I1447" s="105">
        <v>0</v>
      </c>
      <c r="J1447" s="105">
        <v>0</v>
      </c>
      <c r="K1447" s="105">
        <v>0</v>
      </c>
      <c r="L1447" s="105">
        <v>0</v>
      </c>
      <c r="M1447" s="105">
        <v>2645</v>
      </c>
    </row>
    <row r="1448" spans="1:13" x14ac:dyDescent="0.15">
      <c r="A1448" s="115" t="s">
        <v>3078</v>
      </c>
      <c r="B1448" t="s">
        <v>3053</v>
      </c>
      <c r="C1448" t="s">
        <v>3079</v>
      </c>
      <c r="D1448" s="104">
        <v>37386</v>
      </c>
      <c r="E1448" s="104">
        <v>165319</v>
      </c>
      <c r="F1448" s="104">
        <v>55245</v>
      </c>
      <c r="G1448" s="104">
        <v>165319</v>
      </c>
      <c r="H1448" s="104">
        <v>55245</v>
      </c>
      <c r="I1448" s="104">
        <v>0</v>
      </c>
      <c r="J1448" s="104">
        <v>0</v>
      </c>
      <c r="K1448" s="104">
        <v>0</v>
      </c>
      <c r="L1448" s="104">
        <v>0</v>
      </c>
      <c r="M1448" s="104">
        <v>6891</v>
      </c>
    </row>
    <row r="1449" spans="1:13" x14ac:dyDescent="0.15">
      <c r="A1449" s="115" t="s">
        <v>3080</v>
      </c>
      <c r="B1449" t="s">
        <v>3053</v>
      </c>
      <c r="C1449" t="s">
        <v>3081</v>
      </c>
      <c r="D1449" s="105">
        <v>37387</v>
      </c>
      <c r="E1449" s="105">
        <v>283205</v>
      </c>
      <c r="F1449" s="105">
        <v>82968</v>
      </c>
      <c r="G1449" s="105">
        <v>250225</v>
      </c>
      <c r="H1449" s="105">
        <v>82968</v>
      </c>
      <c r="I1449" s="105">
        <v>32980</v>
      </c>
      <c r="J1449" s="105">
        <v>0</v>
      </c>
      <c r="K1449" s="105">
        <v>32980</v>
      </c>
      <c r="L1449" s="105">
        <v>0</v>
      </c>
      <c r="M1449" s="105">
        <v>12281</v>
      </c>
    </row>
    <row r="1450" spans="1:13" x14ac:dyDescent="0.15">
      <c r="A1450" s="115" t="s">
        <v>3082</v>
      </c>
      <c r="B1450" t="s">
        <v>3053</v>
      </c>
      <c r="C1450" t="s">
        <v>3083</v>
      </c>
      <c r="D1450" s="104">
        <v>37403</v>
      </c>
      <c r="E1450" s="104">
        <v>150626</v>
      </c>
      <c r="F1450" s="104">
        <v>30400</v>
      </c>
      <c r="G1450" s="104">
        <v>1500</v>
      </c>
      <c r="H1450" s="104">
        <v>1500</v>
      </c>
      <c r="I1450" s="104">
        <v>149126</v>
      </c>
      <c r="J1450" s="104">
        <v>28900</v>
      </c>
      <c r="K1450" s="104">
        <v>149126</v>
      </c>
      <c r="L1450" s="104">
        <v>28900</v>
      </c>
      <c r="M1450" s="104">
        <v>6736</v>
      </c>
    </row>
    <row r="1451" spans="1:13" x14ac:dyDescent="0.15">
      <c r="A1451" s="115" t="s">
        <v>3084</v>
      </c>
      <c r="B1451" t="s">
        <v>3053</v>
      </c>
      <c r="C1451" t="s">
        <v>3085</v>
      </c>
      <c r="D1451" s="105">
        <v>37404</v>
      </c>
      <c r="E1451" s="105">
        <v>230700</v>
      </c>
      <c r="F1451" s="105">
        <v>73595</v>
      </c>
      <c r="G1451" s="105">
        <v>200000</v>
      </c>
      <c r="H1451" s="105">
        <v>73595</v>
      </c>
      <c r="I1451" s="105">
        <v>30700</v>
      </c>
      <c r="J1451" s="105">
        <v>0</v>
      </c>
      <c r="K1451" s="105">
        <v>30700</v>
      </c>
      <c r="L1451" s="105">
        <v>0</v>
      </c>
      <c r="M1451" s="105">
        <v>9856</v>
      </c>
    </row>
    <row r="1452" spans="1:13" x14ac:dyDescent="0.15">
      <c r="A1452" s="115" t="s">
        <v>3086</v>
      </c>
      <c r="B1452" t="s">
        <v>3053</v>
      </c>
      <c r="C1452" t="s">
        <v>3087</v>
      </c>
      <c r="D1452" s="104">
        <v>37406</v>
      </c>
      <c r="E1452" s="104">
        <v>264206</v>
      </c>
      <c r="F1452" s="104">
        <v>66674</v>
      </c>
      <c r="G1452" s="104">
        <v>264206</v>
      </c>
      <c r="H1452" s="104">
        <v>66674</v>
      </c>
      <c r="I1452" s="104">
        <v>0</v>
      </c>
      <c r="J1452" s="104">
        <v>0</v>
      </c>
      <c r="K1452" s="104">
        <v>0</v>
      </c>
      <c r="L1452" s="104">
        <v>0</v>
      </c>
      <c r="M1452" s="104">
        <v>11172</v>
      </c>
    </row>
    <row r="1453" spans="1:13" x14ac:dyDescent="0.15">
      <c r="A1453" s="115" t="s">
        <v>3088</v>
      </c>
      <c r="B1453" t="s">
        <v>3089</v>
      </c>
      <c r="C1453">
        <v>0</v>
      </c>
      <c r="D1453" s="105">
        <v>38000</v>
      </c>
      <c r="E1453" s="105">
        <v>16359699</v>
      </c>
      <c r="F1453" s="105">
        <v>0</v>
      </c>
      <c r="G1453" s="105">
        <v>14123786</v>
      </c>
      <c r="H1453" s="105">
        <v>0</v>
      </c>
      <c r="I1453" s="105">
        <v>2235913</v>
      </c>
      <c r="J1453" s="105">
        <v>0</v>
      </c>
      <c r="K1453" s="105">
        <v>0</v>
      </c>
      <c r="L1453" s="105">
        <v>0</v>
      </c>
      <c r="M1453" s="105">
        <v>874995</v>
      </c>
    </row>
    <row r="1454" spans="1:13" x14ac:dyDescent="0.15">
      <c r="A1454" s="115" t="s">
        <v>3090</v>
      </c>
      <c r="B1454" t="s">
        <v>3089</v>
      </c>
      <c r="C1454" t="s">
        <v>3091</v>
      </c>
      <c r="D1454" s="104">
        <v>38201</v>
      </c>
      <c r="E1454" s="104">
        <v>4339767</v>
      </c>
      <c r="F1454" s="104">
        <v>1773429</v>
      </c>
      <c r="G1454" s="104">
        <v>3465180</v>
      </c>
      <c r="H1454" s="104">
        <v>1773429</v>
      </c>
      <c r="I1454" s="104">
        <v>874587</v>
      </c>
      <c r="J1454" s="104">
        <v>0</v>
      </c>
      <c r="K1454" s="104">
        <v>874587</v>
      </c>
      <c r="L1454" s="104">
        <v>0</v>
      </c>
      <c r="M1454" s="104">
        <v>173292</v>
      </c>
    </row>
    <row r="1455" spans="1:13" x14ac:dyDescent="0.15">
      <c r="A1455" s="115" t="s">
        <v>3092</v>
      </c>
      <c r="B1455" t="s">
        <v>3089</v>
      </c>
      <c r="C1455" t="s">
        <v>3093</v>
      </c>
      <c r="D1455" s="105">
        <v>38202</v>
      </c>
      <c r="E1455" s="105">
        <v>1654097</v>
      </c>
      <c r="F1455" s="105">
        <v>543219</v>
      </c>
      <c r="G1455" s="105">
        <v>681600</v>
      </c>
      <c r="H1455" s="105">
        <v>543219</v>
      </c>
      <c r="I1455" s="105">
        <v>972497</v>
      </c>
      <c r="J1455" s="105">
        <v>0</v>
      </c>
      <c r="K1455" s="105">
        <v>389068</v>
      </c>
      <c r="L1455" s="105">
        <v>0</v>
      </c>
      <c r="M1455" s="105">
        <v>69564</v>
      </c>
    </row>
    <row r="1456" spans="1:13" x14ac:dyDescent="0.15">
      <c r="A1456" s="115" t="s">
        <v>3094</v>
      </c>
      <c r="B1456" t="s">
        <v>3089</v>
      </c>
      <c r="C1456" t="s">
        <v>3095</v>
      </c>
      <c r="D1456" s="104">
        <v>38203</v>
      </c>
      <c r="E1456" s="104">
        <v>1030838</v>
      </c>
      <c r="F1456" s="104">
        <v>280609</v>
      </c>
      <c r="G1456" s="104">
        <v>1030838</v>
      </c>
      <c r="H1456" s="104">
        <v>280609</v>
      </c>
      <c r="I1456" s="104">
        <v>0</v>
      </c>
      <c r="J1456" s="104">
        <v>0</v>
      </c>
      <c r="K1456" s="104">
        <v>0</v>
      </c>
      <c r="L1456" s="104">
        <v>0</v>
      </c>
      <c r="M1456" s="104">
        <v>42850</v>
      </c>
    </row>
    <row r="1457" spans="1:13" x14ac:dyDescent="0.15">
      <c r="A1457" s="115" t="s">
        <v>3096</v>
      </c>
      <c r="B1457" t="s">
        <v>3089</v>
      </c>
      <c r="C1457" t="s">
        <v>3097</v>
      </c>
      <c r="D1457" s="105">
        <v>38204</v>
      </c>
      <c r="E1457" s="105">
        <v>489424</v>
      </c>
      <c r="F1457" s="105">
        <v>125800</v>
      </c>
      <c r="G1457" s="105">
        <v>489424</v>
      </c>
      <c r="H1457" s="105">
        <v>125800</v>
      </c>
      <c r="I1457" s="105">
        <v>0</v>
      </c>
      <c r="J1457" s="105">
        <v>0</v>
      </c>
      <c r="K1457" s="105">
        <v>0</v>
      </c>
      <c r="L1457" s="105">
        <v>0</v>
      </c>
      <c r="M1457" s="105">
        <v>20479</v>
      </c>
    </row>
    <row r="1458" spans="1:13" x14ac:dyDescent="0.15">
      <c r="A1458" s="115" t="s">
        <v>3098</v>
      </c>
      <c r="B1458" t="s">
        <v>3089</v>
      </c>
      <c r="C1458" t="s">
        <v>3099</v>
      </c>
      <c r="D1458" s="104">
        <v>38205</v>
      </c>
      <c r="E1458" s="104">
        <v>1025159</v>
      </c>
      <c r="F1458" s="104">
        <v>391419</v>
      </c>
      <c r="G1458" s="104">
        <v>640635</v>
      </c>
      <c r="H1458" s="104">
        <v>391419</v>
      </c>
      <c r="I1458" s="104">
        <v>384524</v>
      </c>
      <c r="J1458" s="104">
        <v>0</v>
      </c>
      <c r="K1458" s="104">
        <v>384524</v>
      </c>
      <c r="L1458" s="104">
        <v>0</v>
      </c>
      <c r="M1458" s="104">
        <v>41675</v>
      </c>
    </row>
    <row r="1459" spans="1:13" x14ac:dyDescent="0.15">
      <c r="A1459" s="115" t="s">
        <v>3100</v>
      </c>
      <c r="B1459" t="s">
        <v>3089</v>
      </c>
      <c r="C1459" t="s">
        <v>3101</v>
      </c>
      <c r="D1459" s="105">
        <v>38206</v>
      </c>
      <c r="E1459" s="105">
        <v>1074655</v>
      </c>
      <c r="F1459" s="105">
        <v>370899</v>
      </c>
      <c r="G1459" s="105">
        <v>759060</v>
      </c>
      <c r="H1459" s="105">
        <v>370899</v>
      </c>
      <c r="I1459" s="105">
        <v>315595</v>
      </c>
      <c r="J1459" s="105">
        <v>0</v>
      </c>
      <c r="K1459" s="105">
        <v>315595</v>
      </c>
      <c r="L1459" s="105">
        <v>0</v>
      </c>
      <c r="M1459" s="105">
        <v>44667</v>
      </c>
    </row>
    <row r="1460" spans="1:13" x14ac:dyDescent="0.15">
      <c r="A1460" s="115" t="s">
        <v>3102</v>
      </c>
      <c r="B1460" t="s">
        <v>3089</v>
      </c>
      <c r="C1460" t="s">
        <v>3103</v>
      </c>
      <c r="D1460" s="104">
        <v>38207</v>
      </c>
      <c r="E1460" s="104">
        <v>585289</v>
      </c>
      <c r="F1460" s="104">
        <v>162239</v>
      </c>
      <c r="G1460" s="104">
        <v>436803</v>
      </c>
      <c r="H1460" s="104">
        <v>162239</v>
      </c>
      <c r="I1460" s="104">
        <v>148486</v>
      </c>
      <c r="J1460" s="104">
        <v>0</v>
      </c>
      <c r="K1460" s="104">
        <v>14865</v>
      </c>
      <c r="L1460" s="104">
        <v>0</v>
      </c>
      <c r="M1460" s="104">
        <v>24571</v>
      </c>
    </row>
    <row r="1461" spans="1:13" x14ac:dyDescent="0.15">
      <c r="A1461" s="115" t="s">
        <v>3104</v>
      </c>
      <c r="B1461" t="s">
        <v>3089</v>
      </c>
      <c r="C1461" t="s">
        <v>3105</v>
      </c>
      <c r="D1461" s="105">
        <v>38210</v>
      </c>
      <c r="E1461" s="105">
        <v>470150</v>
      </c>
      <c r="F1461" s="105">
        <v>140479</v>
      </c>
      <c r="G1461" s="105">
        <v>284131</v>
      </c>
      <c r="H1461" s="105">
        <v>140479</v>
      </c>
      <c r="I1461" s="105">
        <v>186019</v>
      </c>
      <c r="J1461" s="105">
        <v>0</v>
      </c>
      <c r="K1461" s="105">
        <v>186019</v>
      </c>
      <c r="L1461" s="105">
        <v>0</v>
      </c>
      <c r="M1461" s="105">
        <v>19507</v>
      </c>
    </row>
    <row r="1462" spans="1:13" x14ac:dyDescent="0.15">
      <c r="A1462" s="115" t="s">
        <v>3106</v>
      </c>
      <c r="B1462" t="s">
        <v>3089</v>
      </c>
      <c r="C1462" t="s">
        <v>3107</v>
      </c>
      <c r="D1462" s="104">
        <v>38213</v>
      </c>
      <c r="E1462" s="104">
        <v>750414</v>
      </c>
      <c r="F1462" s="104">
        <v>263362</v>
      </c>
      <c r="G1462" s="104">
        <v>688000</v>
      </c>
      <c r="H1462" s="104">
        <v>263362</v>
      </c>
      <c r="I1462" s="104">
        <v>62414</v>
      </c>
      <c r="J1462" s="104">
        <v>0</v>
      </c>
      <c r="K1462" s="104">
        <v>62414</v>
      </c>
      <c r="L1462" s="104">
        <v>0</v>
      </c>
      <c r="M1462" s="104">
        <v>31173</v>
      </c>
    </row>
    <row r="1463" spans="1:13" x14ac:dyDescent="0.15">
      <c r="A1463" s="115" t="s">
        <v>3108</v>
      </c>
      <c r="B1463" t="s">
        <v>3089</v>
      </c>
      <c r="C1463" t="s">
        <v>3109</v>
      </c>
      <c r="D1463" s="105">
        <v>38214</v>
      </c>
      <c r="E1463" s="105">
        <v>558184</v>
      </c>
      <c r="F1463" s="105">
        <v>148142</v>
      </c>
      <c r="G1463" s="105">
        <v>450082</v>
      </c>
      <c r="H1463" s="105">
        <v>148142</v>
      </c>
      <c r="I1463" s="105">
        <v>108102</v>
      </c>
      <c r="J1463" s="105">
        <v>0</v>
      </c>
      <c r="K1463" s="105">
        <v>108102</v>
      </c>
      <c r="L1463" s="105">
        <v>0</v>
      </c>
      <c r="M1463" s="105">
        <v>23497</v>
      </c>
    </row>
    <row r="1464" spans="1:13" x14ac:dyDescent="0.15">
      <c r="A1464" s="115" t="s">
        <v>3110</v>
      </c>
      <c r="B1464" t="s">
        <v>3089</v>
      </c>
      <c r="C1464" t="s">
        <v>3111</v>
      </c>
      <c r="D1464" s="104">
        <v>38215</v>
      </c>
      <c r="E1464" s="104">
        <v>395038</v>
      </c>
      <c r="F1464" s="104">
        <v>126030</v>
      </c>
      <c r="G1464" s="104">
        <v>301964</v>
      </c>
      <c r="H1464" s="104">
        <v>126030</v>
      </c>
      <c r="I1464" s="104">
        <v>93074</v>
      </c>
      <c r="J1464" s="104">
        <v>0</v>
      </c>
      <c r="K1464" s="104">
        <v>93074</v>
      </c>
      <c r="L1464" s="104">
        <v>0</v>
      </c>
      <c r="M1464" s="104">
        <v>16479</v>
      </c>
    </row>
    <row r="1465" spans="1:13" x14ac:dyDescent="0.15">
      <c r="A1465" s="115" t="s">
        <v>3112</v>
      </c>
      <c r="B1465" t="s">
        <v>3089</v>
      </c>
      <c r="C1465" t="s">
        <v>3113</v>
      </c>
      <c r="D1465" s="105">
        <v>38356</v>
      </c>
      <c r="E1465" s="105">
        <v>138066</v>
      </c>
      <c r="F1465" s="105">
        <v>25413</v>
      </c>
      <c r="G1465" s="105">
        <v>138066</v>
      </c>
      <c r="H1465" s="105">
        <v>25413</v>
      </c>
      <c r="I1465" s="105">
        <v>0</v>
      </c>
      <c r="J1465" s="105">
        <v>0</v>
      </c>
      <c r="K1465" s="105">
        <v>0</v>
      </c>
      <c r="L1465" s="105">
        <v>0</v>
      </c>
      <c r="M1465" s="105">
        <v>6231</v>
      </c>
    </row>
    <row r="1466" spans="1:13" x14ac:dyDescent="0.15">
      <c r="A1466" s="115" t="s">
        <v>3114</v>
      </c>
      <c r="B1466" t="s">
        <v>3089</v>
      </c>
      <c r="C1466" t="s">
        <v>3115</v>
      </c>
      <c r="D1466" s="104">
        <v>38386</v>
      </c>
      <c r="E1466" s="104">
        <v>160970</v>
      </c>
      <c r="F1466" s="104">
        <v>30998</v>
      </c>
      <c r="G1466" s="104">
        <v>149836</v>
      </c>
      <c r="H1466" s="104">
        <v>30998</v>
      </c>
      <c r="I1466" s="104">
        <v>11134</v>
      </c>
      <c r="J1466" s="104">
        <v>0</v>
      </c>
      <c r="K1466" s="104">
        <v>11134</v>
      </c>
      <c r="L1466" s="104">
        <v>0</v>
      </c>
      <c r="M1466" s="104">
        <v>6941</v>
      </c>
    </row>
    <row r="1467" spans="1:13" x14ac:dyDescent="0.15">
      <c r="A1467" s="115" t="s">
        <v>3116</v>
      </c>
      <c r="B1467" t="s">
        <v>3089</v>
      </c>
      <c r="C1467" t="s">
        <v>290</v>
      </c>
      <c r="D1467" s="105">
        <v>38401</v>
      </c>
      <c r="E1467" s="105">
        <v>302643</v>
      </c>
      <c r="F1467" s="105">
        <v>109594</v>
      </c>
      <c r="G1467" s="105">
        <v>209330</v>
      </c>
      <c r="H1467" s="105">
        <v>109594</v>
      </c>
      <c r="I1467" s="105">
        <v>93313</v>
      </c>
      <c r="J1467" s="105">
        <v>0</v>
      </c>
      <c r="K1467" s="105">
        <v>93313</v>
      </c>
      <c r="L1467" s="105">
        <v>0</v>
      </c>
      <c r="M1467" s="105">
        <v>12291</v>
      </c>
    </row>
    <row r="1468" spans="1:13" x14ac:dyDescent="0.15">
      <c r="A1468" s="115" t="s">
        <v>3117</v>
      </c>
      <c r="B1468" t="s">
        <v>3089</v>
      </c>
      <c r="C1468" t="s">
        <v>3118</v>
      </c>
      <c r="D1468" s="104">
        <v>38402</v>
      </c>
      <c r="E1468" s="104">
        <v>273127</v>
      </c>
      <c r="F1468" s="104">
        <v>80545</v>
      </c>
      <c r="G1468" s="104">
        <v>0</v>
      </c>
      <c r="H1468" s="104">
        <v>0</v>
      </c>
      <c r="I1468" s="104">
        <v>273127</v>
      </c>
      <c r="J1468" s="104">
        <v>80545</v>
      </c>
      <c r="K1468" s="104">
        <v>268533</v>
      </c>
      <c r="L1468" s="104">
        <v>80545</v>
      </c>
      <c r="M1468" s="104">
        <v>11743</v>
      </c>
    </row>
    <row r="1469" spans="1:13" x14ac:dyDescent="0.15">
      <c r="A1469" s="115" t="s">
        <v>3119</v>
      </c>
      <c r="B1469" t="s">
        <v>3089</v>
      </c>
      <c r="C1469" t="s">
        <v>3120</v>
      </c>
      <c r="D1469" s="105">
        <v>38422</v>
      </c>
      <c r="E1469" s="105">
        <v>261556</v>
      </c>
      <c r="F1469" s="105">
        <v>62665</v>
      </c>
      <c r="G1469" s="105">
        <v>244556</v>
      </c>
      <c r="H1469" s="105">
        <v>62665</v>
      </c>
      <c r="I1469" s="105">
        <v>17000</v>
      </c>
      <c r="J1469" s="105">
        <v>0</v>
      </c>
      <c r="K1469" s="105">
        <v>17000</v>
      </c>
      <c r="L1469" s="105">
        <v>0</v>
      </c>
      <c r="M1469" s="105">
        <v>11035</v>
      </c>
    </row>
    <row r="1470" spans="1:13" x14ac:dyDescent="0.15">
      <c r="A1470" s="115" t="s">
        <v>3121</v>
      </c>
      <c r="B1470" t="s">
        <v>3089</v>
      </c>
      <c r="C1470" t="s">
        <v>3122</v>
      </c>
      <c r="D1470" s="104">
        <v>38442</v>
      </c>
      <c r="E1470" s="104">
        <v>116112</v>
      </c>
      <c r="F1470" s="104">
        <v>24188</v>
      </c>
      <c r="G1470" s="104">
        <v>116112</v>
      </c>
      <c r="H1470" s="104">
        <v>24188</v>
      </c>
      <c r="I1470" s="104">
        <v>0</v>
      </c>
      <c r="J1470" s="104">
        <v>0</v>
      </c>
      <c r="K1470" s="104">
        <v>0</v>
      </c>
      <c r="L1470" s="104">
        <v>0</v>
      </c>
      <c r="M1470" s="104">
        <v>4973</v>
      </c>
    </row>
    <row r="1471" spans="1:13" x14ac:dyDescent="0.15">
      <c r="A1471" s="115" t="s">
        <v>3123</v>
      </c>
      <c r="B1471" t="s">
        <v>3089</v>
      </c>
      <c r="C1471" t="s">
        <v>3124</v>
      </c>
      <c r="D1471" s="105">
        <v>38484</v>
      </c>
      <c r="E1471" s="105">
        <v>91757</v>
      </c>
      <c r="F1471" s="105">
        <v>15170</v>
      </c>
      <c r="G1471" s="105">
        <v>53391</v>
      </c>
      <c r="H1471" s="105">
        <v>15170</v>
      </c>
      <c r="I1471" s="105">
        <v>38366</v>
      </c>
      <c r="J1471" s="105">
        <v>0</v>
      </c>
      <c r="K1471" s="105">
        <v>11000</v>
      </c>
      <c r="L1471" s="105">
        <v>0</v>
      </c>
      <c r="M1471" s="105">
        <v>4011</v>
      </c>
    </row>
    <row r="1472" spans="1:13" x14ac:dyDescent="0.15">
      <c r="A1472" s="115" t="s">
        <v>3125</v>
      </c>
      <c r="B1472" t="s">
        <v>3089</v>
      </c>
      <c r="C1472" t="s">
        <v>3126</v>
      </c>
      <c r="D1472" s="104">
        <v>38488</v>
      </c>
      <c r="E1472" s="104">
        <v>187335</v>
      </c>
      <c r="F1472" s="104">
        <v>40358</v>
      </c>
      <c r="G1472" s="104">
        <v>187335</v>
      </c>
      <c r="H1472" s="104">
        <v>40358</v>
      </c>
      <c r="I1472" s="104">
        <v>0</v>
      </c>
      <c r="J1472" s="104">
        <v>0</v>
      </c>
      <c r="K1472" s="104">
        <v>0</v>
      </c>
      <c r="L1472" s="104">
        <v>0</v>
      </c>
      <c r="M1472" s="104">
        <v>7996</v>
      </c>
    </row>
    <row r="1473" spans="1:13" x14ac:dyDescent="0.15">
      <c r="A1473" s="115" t="s">
        <v>3127</v>
      </c>
      <c r="B1473" t="s">
        <v>3089</v>
      </c>
      <c r="C1473" t="s">
        <v>3128</v>
      </c>
      <c r="D1473" s="105">
        <v>38506</v>
      </c>
      <c r="E1473" s="105">
        <v>332582</v>
      </c>
      <c r="F1473" s="105">
        <v>79046</v>
      </c>
      <c r="G1473" s="105">
        <v>332582</v>
      </c>
      <c r="H1473" s="105">
        <v>79046</v>
      </c>
      <c r="I1473" s="105">
        <v>0</v>
      </c>
      <c r="J1473" s="105">
        <v>0</v>
      </c>
      <c r="K1473" s="105">
        <v>0</v>
      </c>
      <c r="L1473" s="105">
        <v>0</v>
      </c>
      <c r="M1473" s="105">
        <v>14048</v>
      </c>
    </row>
    <row r="1474" spans="1:13" x14ac:dyDescent="0.15">
      <c r="A1474" s="115" t="s">
        <v>3129</v>
      </c>
      <c r="B1474" t="s">
        <v>3130</v>
      </c>
      <c r="C1474">
        <v>0</v>
      </c>
      <c r="D1474" s="104">
        <v>39000</v>
      </c>
      <c r="E1474" s="104">
        <v>13123738</v>
      </c>
      <c r="F1474" s="104">
        <v>0</v>
      </c>
      <c r="G1474" s="104">
        <v>2014278</v>
      </c>
      <c r="H1474" s="104">
        <v>0</v>
      </c>
      <c r="I1474" s="104">
        <v>11109460</v>
      </c>
      <c r="J1474" s="104">
        <v>0</v>
      </c>
      <c r="K1474" s="104">
        <v>11109460</v>
      </c>
      <c r="L1474" s="104">
        <v>0</v>
      </c>
      <c r="M1474" s="104">
        <v>686343</v>
      </c>
    </row>
    <row r="1475" spans="1:13" x14ac:dyDescent="0.15">
      <c r="A1475" s="115" t="s">
        <v>3131</v>
      </c>
      <c r="B1475" t="s">
        <v>3130</v>
      </c>
      <c r="C1475" t="s">
        <v>3132</v>
      </c>
      <c r="D1475" s="105">
        <v>39201</v>
      </c>
      <c r="E1475" s="105">
        <v>3294814</v>
      </c>
      <c r="F1475" s="105">
        <v>1180503</v>
      </c>
      <c r="G1475" s="105">
        <v>1744814</v>
      </c>
      <c r="H1475" s="105">
        <v>1180503</v>
      </c>
      <c r="I1475" s="105">
        <v>1550000</v>
      </c>
      <c r="J1475" s="105">
        <v>0</v>
      </c>
      <c r="K1475" s="105">
        <v>1469789</v>
      </c>
      <c r="L1475" s="105">
        <v>0</v>
      </c>
      <c r="M1475" s="105">
        <v>137666</v>
      </c>
    </row>
    <row r="1476" spans="1:13" x14ac:dyDescent="0.15">
      <c r="A1476" s="115" t="s">
        <v>3133</v>
      </c>
      <c r="B1476" t="s">
        <v>3130</v>
      </c>
      <c r="C1476" t="s">
        <v>3134</v>
      </c>
      <c r="D1476" s="104">
        <v>39202</v>
      </c>
      <c r="E1476" s="104">
        <v>222003</v>
      </c>
      <c r="F1476" s="104">
        <v>51013</v>
      </c>
      <c r="G1476" s="104">
        <v>222003</v>
      </c>
      <c r="H1476" s="104">
        <v>51013</v>
      </c>
      <c r="I1476" s="104">
        <v>0</v>
      </c>
      <c r="J1476" s="104">
        <v>0</v>
      </c>
      <c r="K1476" s="104">
        <v>0</v>
      </c>
      <c r="L1476" s="104">
        <v>0</v>
      </c>
      <c r="M1476" s="104">
        <v>9650</v>
      </c>
    </row>
    <row r="1477" spans="1:13" x14ac:dyDescent="0.15">
      <c r="A1477" s="115" t="s">
        <v>3135</v>
      </c>
      <c r="B1477" t="s">
        <v>3130</v>
      </c>
      <c r="C1477" t="s">
        <v>3136</v>
      </c>
      <c r="D1477" s="105">
        <v>39203</v>
      </c>
      <c r="E1477" s="105">
        <v>265098</v>
      </c>
      <c r="F1477" s="105">
        <v>66147</v>
      </c>
      <c r="G1477" s="105">
        <v>265098</v>
      </c>
      <c r="H1477" s="105">
        <v>66147</v>
      </c>
      <c r="I1477" s="105">
        <v>0</v>
      </c>
      <c r="J1477" s="105">
        <v>0</v>
      </c>
      <c r="K1477" s="105">
        <v>0</v>
      </c>
      <c r="L1477" s="105">
        <v>0</v>
      </c>
      <c r="M1477" s="105">
        <v>11429</v>
      </c>
    </row>
    <row r="1478" spans="1:13" x14ac:dyDescent="0.15">
      <c r="A1478" s="115" t="s">
        <v>3137</v>
      </c>
      <c r="B1478" t="s">
        <v>3130</v>
      </c>
      <c r="C1478" t="s">
        <v>3138</v>
      </c>
      <c r="D1478" s="104">
        <v>39204</v>
      </c>
      <c r="E1478" s="104">
        <v>532606</v>
      </c>
      <c r="F1478" s="104">
        <v>179111</v>
      </c>
      <c r="G1478" s="104">
        <v>63465</v>
      </c>
      <c r="H1478" s="104">
        <v>36053</v>
      </c>
      <c r="I1478" s="104">
        <v>469141</v>
      </c>
      <c r="J1478" s="104">
        <v>143058</v>
      </c>
      <c r="K1478" s="104">
        <v>469141</v>
      </c>
      <c r="L1478" s="104">
        <v>143058</v>
      </c>
      <c r="M1478" s="104">
        <v>22206</v>
      </c>
    </row>
    <row r="1479" spans="1:13" x14ac:dyDescent="0.15">
      <c r="A1479" s="115" t="s">
        <v>3139</v>
      </c>
      <c r="B1479" t="s">
        <v>3130</v>
      </c>
      <c r="C1479" t="s">
        <v>3140</v>
      </c>
      <c r="D1479" s="105">
        <v>39205</v>
      </c>
      <c r="E1479" s="105">
        <v>338862</v>
      </c>
      <c r="F1479" s="105">
        <v>108232</v>
      </c>
      <c r="G1479" s="105">
        <v>0</v>
      </c>
      <c r="H1479" s="105">
        <v>0</v>
      </c>
      <c r="I1479" s="105">
        <v>338862</v>
      </c>
      <c r="J1479" s="105">
        <v>108232</v>
      </c>
      <c r="K1479" s="105">
        <v>338862</v>
      </c>
      <c r="L1479" s="105">
        <v>108232</v>
      </c>
      <c r="M1479" s="105">
        <v>14077</v>
      </c>
    </row>
    <row r="1480" spans="1:13" x14ac:dyDescent="0.15">
      <c r="A1480" s="115" t="s">
        <v>3141</v>
      </c>
      <c r="B1480" t="s">
        <v>3130</v>
      </c>
      <c r="C1480" t="s">
        <v>3142</v>
      </c>
      <c r="D1480" s="104">
        <v>39206</v>
      </c>
      <c r="E1480" s="104">
        <v>298944</v>
      </c>
      <c r="F1480" s="104">
        <v>79766</v>
      </c>
      <c r="G1480" s="104">
        <v>298944</v>
      </c>
      <c r="H1480" s="104">
        <v>79766</v>
      </c>
      <c r="I1480" s="104">
        <v>0</v>
      </c>
      <c r="J1480" s="104">
        <v>0</v>
      </c>
      <c r="K1480" s="104">
        <v>0</v>
      </c>
      <c r="L1480" s="104">
        <v>0</v>
      </c>
      <c r="M1480" s="104">
        <v>12798</v>
      </c>
    </row>
    <row r="1481" spans="1:13" x14ac:dyDescent="0.15">
      <c r="A1481" s="115" t="s">
        <v>3143</v>
      </c>
      <c r="B1481" t="s">
        <v>3130</v>
      </c>
      <c r="C1481" t="s">
        <v>3144</v>
      </c>
      <c r="D1481" s="105">
        <v>39208</v>
      </c>
      <c r="E1481" s="105">
        <v>317804</v>
      </c>
      <c r="F1481" s="105">
        <v>78989</v>
      </c>
      <c r="G1481" s="105">
        <v>195790</v>
      </c>
      <c r="H1481" s="105">
        <v>78989</v>
      </c>
      <c r="I1481" s="105">
        <v>122014</v>
      </c>
      <c r="J1481" s="105">
        <v>0</v>
      </c>
      <c r="K1481" s="105">
        <v>122014</v>
      </c>
      <c r="L1481" s="105">
        <v>0</v>
      </c>
      <c r="M1481" s="105">
        <v>13453</v>
      </c>
    </row>
    <row r="1482" spans="1:13" x14ac:dyDescent="0.15">
      <c r="A1482" s="115" t="s">
        <v>3145</v>
      </c>
      <c r="B1482" t="s">
        <v>3130</v>
      </c>
      <c r="C1482" t="s">
        <v>3146</v>
      </c>
      <c r="D1482" s="104">
        <v>39209</v>
      </c>
      <c r="E1482" s="104">
        <v>240682</v>
      </c>
      <c r="F1482" s="104">
        <v>53865</v>
      </c>
      <c r="G1482" s="104">
        <v>195343</v>
      </c>
      <c r="H1482" s="104">
        <v>53865</v>
      </c>
      <c r="I1482" s="104">
        <v>45339</v>
      </c>
      <c r="J1482" s="104">
        <v>0</v>
      </c>
      <c r="K1482" s="104">
        <v>45339</v>
      </c>
      <c r="L1482" s="104">
        <v>0</v>
      </c>
      <c r="M1482" s="104">
        <v>10306</v>
      </c>
    </row>
    <row r="1483" spans="1:13" x14ac:dyDescent="0.15">
      <c r="A1483" s="115" t="s">
        <v>3147</v>
      </c>
      <c r="B1483" t="s">
        <v>3130</v>
      </c>
      <c r="C1483" t="s">
        <v>3148</v>
      </c>
      <c r="D1483" s="105">
        <v>39210</v>
      </c>
      <c r="E1483" s="105">
        <v>508554</v>
      </c>
      <c r="F1483" s="105">
        <v>136290</v>
      </c>
      <c r="G1483" s="105">
        <v>159726</v>
      </c>
      <c r="H1483" s="105">
        <v>136290</v>
      </c>
      <c r="I1483" s="105">
        <v>348828</v>
      </c>
      <c r="J1483" s="105">
        <v>0</v>
      </c>
      <c r="K1483" s="105">
        <v>348828</v>
      </c>
      <c r="L1483" s="105">
        <v>0</v>
      </c>
      <c r="M1483" s="105">
        <v>22002</v>
      </c>
    </row>
    <row r="1484" spans="1:13" x14ac:dyDescent="0.15">
      <c r="A1484" s="115" t="s">
        <v>3149</v>
      </c>
      <c r="B1484" t="s">
        <v>3130</v>
      </c>
      <c r="C1484" t="s">
        <v>3150</v>
      </c>
      <c r="D1484" s="104">
        <v>39211</v>
      </c>
      <c r="E1484" s="104">
        <v>442451</v>
      </c>
      <c r="F1484" s="104">
        <v>130650</v>
      </c>
      <c r="G1484" s="104">
        <v>424891</v>
      </c>
      <c r="H1484" s="104">
        <v>130650</v>
      </c>
      <c r="I1484" s="104">
        <v>17560</v>
      </c>
      <c r="J1484" s="104">
        <v>0</v>
      </c>
      <c r="K1484" s="104">
        <v>2254</v>
      </c>
      <c r="L1484" s="104">
        <v>0</v>
      </c>
      <c r="M1484" s="104">
        <v>18603</v>
      </c>
    </row>
    <row r="1485" spans="1:13" x14ac:dyDescent="0.15">
      <c r="A1485" s="115" t="s">
        <v>3151</v>
      </c>
      <c r="B1485" t="s">
        <v>3130</v>
      </c>
      <c r="C1485" t="s">
        <v>3152</v>
      </c>
      <c r="D1485" s="105">
        <v>39212</v>
      </c>
      <c r="E1485" s="105">
        <v>392684</v>
      </c>
      <c r="F1485" s="105">
        <v>111219</v>
      </c>
      <c r="G1485" s="105">
        <v>272247</v>
      </c>
      <c r="H1485" s="105">
        <v>111219</v>
      </c>
      <c r="I1485" s="105">
        <v>120437</v>
      </c>
      <c r="J1485" s="105">
        <v>0</v>
      </c>
      <c r="K1485" s="105">
        <v>120437</v>
      </c>
      <c r="L1485" s="105">
        <v>0</v>
      </c>
      <c r="M1485" s="105">
        <v>16354</v>
      </c>
    </row>
    <row r="1486" spans="1:13" x14ac:dyDescent="0.15">
      <c r="A1486" s="115" t="s">
        <v>3153</v>
      </c>
      <c r="B1486" t="s">
        <v>3130</v>
      </c>
      <c r="C1486" t="s">
        <v>3154</v>
      </c>
      <c r="D1486" s="104">
        <v>39301</v>
      </c>
      <c r="E1486" s="104">
        <v>64733</v>
      </c>
      <c r="F1486" s="104">
        <v>9565</v>
      </c>
      <c r="G1486" s="104">
        <v>2400</v>
      </c>
      <c r="H1486" s="104">
        <v>2400</v>
      </c>
      <c r="I1486" s="104">
        <v>62333</v>
      </c>
      <c r="J1486" s="104">
        <v>7165</v>
      </c>
      <c r="K1486" s="104">
        <v>60000</v>
      </c>
      <c r="L1486" s="104">
        <v>7165</v>
      </c>
      <c r="M1486" s="104">
        <v>2867</v>
      </c>
    </row>
    <row r="1487" spans="1:13" x14ac:dyDescent="0.15">
      <c r="A1487" s="115" t="s">
        <v>3155</v>
      </c>
      <c r="B1487" t="s">
        <v>3130</v>
      </c>
      <c r="C1487" t="s">
        <v>3156</v>
      </c>
      <c r="D1487" s="105">
        <v>39302</v>
      </c>
      <c r="E1487" s="105">
        <v>84090</v>
      </c>
      <c r="F1487" s="105">
        <v>13170</v>
      </c>
      <c r="G1487" s="105">
        <v>84090</v>
      </c>
      <c r="H1487" s="105">
        <v>13170</v>
      </c>
      <c r="I1487" s="105">
        <v>0</v>
      </c>
      <c r="J1487" s="105">
        <v>0</v>
      </c>
      <c r="K1487" s="105">
        <v>0</v>
      </c>
      <c r="L1487" s="105">
        <v>0</v>
      </c>
      <c r="M1487" s="105">
        <v>3709</v>
      </c>
    </row>
    <row r="1488" spans="1:13" x14ac:dyDescent="0.15">
      <c r="A1488" s="115" t="s">
        <v>3157</v>
      </c>
      <c r="B1488" t="s">
        <v>3130</v>
      </c>
      <c r="C1488" t="s">
        <v>3158</v>
      </c>
      <c r="D1488" s="104">
        <v>39303</v>
      </c>
      <c r="E1488" s="104">
        <v>69307</v>
      </c>
      <c r="F1488" s="104">
        <v>10843</v>
      </c>
      <c r="G1488" s="104">
        <v>69307</v>
      </c>
      <c r="H1488" s="104">
        <v>10843</v>
      </c>
      <c r="I1488" s="104">
        <v>0</v>
      </c>
      <c r="J1488" s="104">
        <v>0</v>
      </c>
      <c r="K1488" s="104">
        <v>0</v>
      </c>
      <c r="L1488" s="104">
        <v>0</v>
      </c>
      <c r="M1488" s="104">
        <v>3057</v>
      </c>
    </row>
    <row r="1489" spans="1:13" x14ac:dyDescent="0.15">
      <c r="A1489" s="115" t="s">
        <v>3159</v>
      </c>
      <c r="B1489" t="s">
        <v>3130</v>
      </c>
      <c r="C1489" t="s">
        <v>3160</v>
      </c>
      <c r="D1489" s="105">
        <v>39304</v>
      </c>
      <c r="E1489" s="105">
        <v>64757</v>
      </c>
      <c r="F1489" s="105">
        <v>10394</v>
      </c>
      <c r="G1489" s="105">
        <v>64757</v>
      </c>
      <c r="H1489" s="105">
        <v>10394</v>
      </c>
      <c r="I1489" s="105">
        <v>0</v>
      </c>
      <c r="J1489" s="105">
        <v>0</v>
      </c>
      <c r="K1489" s="105">
        <v>0</v>
      </c>
      <c r="L1489" s="105">
        <v>0</v>
      </c>
      <c r="M1489" s="105">
        <v>2850</v>
      </c>
    </row>
    <row r="1490" spans="1:13" x14ac:dyDescent="0.15">
      <c r="A1490" s="115" t="s">
        <v>3161</v>
      </c>
      <c r="B1490" t="s">
        <v>3130</v>
      </c>
      <c r="C1490" t="s">
        <v>3162</v>
      </c>
      <c r="D1490" s="104">
        <v>39305</v>
      </c>
      <c r="E1490" s="104">
        <v>34157</v>
      </c>
      <c r="F1490" s="104">
        <v>4055</v>
      </c>
      <c r="G1490" s="104">
        <v>0</v>
      </c>
      <c r="H1490" s="104">
        <v>0</v>
      </c>
      <c r="I1490" s="104">
        <v>34157</v>
      </c>
      <c r="J1490" s="104">
        <v>4055</v>
      </c>
      <c r="K1490" s="104">
        <v>34157</v>
      </c>
      <c r="L1490" s="104">
        <v>4055</v>
      </c>
      <c r="M1490" s="104">
        <v>1533</v>
      </c>
    </row>
    <row r="1491" spans="1:13" x14ac:dyDescent="0.15">
      <c r="A1491" s="115" t="s">
        <v>3163</v>
      </c>
      <c r="B1491" t="s">
        <v>3130</v>
      </c>
      <c r="C1491" t="s">
        <v>3164</v>
      </c>
      <c r="D1491" s="105">
        <v>39306</v>
      </c>
      <c r="E1491" s="105">
        <v>28148</v>
      </c>
      <c r="F1491" s="105">
        <v>2702</v>
      </c>
      <c r="G1491" s="105">
        <v>20382</v>
      </c>
      <c r="H1491" s="105">
        <v>2702</v>
      </c>
      <c r="I1491" s="105">
        <v>7766</v>
      </c>
      <c r="J1491" s="105">
        <v>0</v>
      </c>
      <c r="K1491" s="105">
        <v>7766</v>
      </c>
      <c r="L1491" s="105">
        <v>0</v>
      </c>
      <c r="M1491" s="105">
        <v>1275</v>
      </c>
    </row>
    <row r="1492" spans="1:13" x14ac:dyDescent="0.15">
      <c r="A1492" s="115" t="s">
        <v>3165</v>
      </c>
      <c r="B1492" t="s">
        <v>3130</v>
      </c>
      <c r="C1492" t="s">
        <v>3166</v>
      </c>
      <c r="D1492" s="104">
        <v>39307</v>
      </c>
      <c r="E1492" s="104">
        <v>85799</v>
      </c>
      <c r="F1492" s="104">
        <v>15234</v>
      </c>
      <c r="G1492" s="104">
        <v>85799</v>
      </c>
      <c r="H1492" s="104">
        <v>15234</v>
      </c>
      <c r="I1492" s="104">
        <v>0</v>
      </c>
      <c r="J1492" s="104">
        <v>0</v>
      </c>
      <c r="K1492" s="104">
        <v>0</v>
      </c>
      <c r="L1492" s="104">
        <v>0</v>
      </c>
      <c r="M1492" s="104">
        <v>3781</v>
      </c>
    </row>
    <row r="1493" spans="1:13" x14ac:dyDescent="0.15">
      <c r="A1493" s="115" t="s">
        <v>3167</v>
      </c>
      <c r="B1493" t="s">
        <v>3130</v>
      </c>
      <c r="C1493" t="s">
        <v>3168</v>
      </c>
      <c r="D1493" s="105">
        <v>39341</v>
      </c>
      <c r="E1493" s="105">
        <v>87237</v>
      </c>
      <c r="F1493" s="105">
        <v>14021</v>
      </c>
      <c r="G1493" s="105">
        <v>83237</v>
      </c>
      <c r="H1493" s="105">
        <v>14021</v>
      </c>
      <c r="I1493" s="105">
        <v>4000</v>
      </c>
      <c r="J1493" s="105">
        <v>0</v>
      </c>
      <c r="K1493" s="105">
        <v>4000</v>
      </c>
      <c r="L1493" s="105">
        <v>0</v>
      </c>
      <c r="M1493" s="105">
        <v>3840</v>
      </c>
    </row>
    <row r="1494" spans="1:13" x14ac:dyDescent="0.15">
      <c r="A1494" s="115" t="s">
        <v>3169</v>
      </c>
      <c r="B1494" t="s">
        <v>3130</v>
      </c>
      <c r="C1494" t="s">
        <v>3170</v>
      </c>
      <c r="D1494" s="104">
        <v>39344</v>
      </c>
      <c r="E1494" s="104">
        <v>90752</v>
      </c>
      <c r="F1494" s="104">
        <v>15081</v>
      </c>
      <c r="G1494" s="104">
        <v>90752</v>
      </c>
      <c r="H1494" s="104">
        <v>15081</v>
      </c>
      <c r="I1494" s="104">
        <v>0</v>
      </c>
      <c r="J1494" s="104">
        <v>0</v>
      </c>
      <c r="K1494" s="104">
        <v>0</v>
      </c>
      <c r="L1494" s="104">
        <v>0</v>
      </c>
      <c r="M1494" s="104">
        <v>3984</v>
      </c>
    </row>
    <row r="1495" spans="1:13" x14ac:dyDescent="0.15">
      <c r="A1495" s="115" t="s">
        <v>3171</v>
      </c>
      <c r="B1495" t="s">
        <v>3130</v>
      </c>
      <c r="C1495" t="s">
        <v>3172</v>
      </c>
      <c r="D1495" s="105">
        <v>39363</v>
      </c>
      <c r="E1495" s="105">
        <v>98406</v>
      </c>
      <c r="F1495" s="105">
        <v>16493</v>
      </c>
      <c r="G1495" s="105">
        <v>98406</v>
      </c>
      <c r="H1495" s="105">
        <v>16493</v>
      </c>
      <c r="I1495" s="105">
        <v>0</v>
      </c>
      <c r="J1495" s="105">
        <v>0</v>
      </c>
      <c r="K1495" s="105">
        <v>0</v>
      </c>
      <c r="L1495" s="105">
        <v>0</v>
      </c>
      <c r="M1495" s="105">
        <v>4322</v>
      </c>
    </row>
    <row r="1496" spans="1:13" x14ac:dyDescent="0.15">
      <c r="A1496" s="115" t="s">
        <v>3173</v>
      </c>
      <c r="B1496" t="s">
        <v>3130</v>
      </c>
      <c r="C1496" t="s">
        <v>3174</v>
      </c>
      <c r="D1496" s="104">
        <v>39364</v>
      </c>
      <c r="E1496" s="104">
        <v>19641</v>
      </c>
      <c r="F1496" s="104">
        <v>1467</v>
      </c>
      <c r="G1496" s="104">
        <v>19641</v>
      </c>
      <c r="H1496" s="104">
        <v>1467</v>
      </c>
      <c r="I1496" s="104">
        <v>0</v>
      </c>
      <c r="J1496" s="104">
        <v>0</v>
      </c>
      <c r="K1496" s="104">
        <v>0</v>
      </c>
      <c r="L1496" s="104">
        <v>0</v>
      </c>
      <c r="M1496" s="104">
        <v>897</v>
      </c>
    </row>
    <row r="1497" spans="1:13" x14ac:dyDescent="0.15">
      <c r="A1497" s="115" t="s">
        <v>3175</v>
      </c>
      <c r="B1497" t="s">
        <v>3130</v>
      </c>
      <c r="C1497" t="s">
        <v>3176</v>
      </c>
      <c r="D1497" s="105">
        <v>39386</v>
      </c>
      <c r="E1497" s="105">
        <v>312939</v>
      </c>
      <c r="F1497" s="105">
        <v>89627</v>
      </c>
      <c r="G1497" s="105">
        <v>13000</v>
      </c>
      <c r="H1497" s="105">
        <v>6636</v>
      </c>
      <c r="I1497" s="105">
        <v>299939</v>
      </c>
      <c r="J1497" s="105">
        <v>82991</v>
      </c>
      <c r="K1497" s="105">
        <v>299939</v>
      </c>
      <c r="L1497" s="105">
        <v>82991</v>
      </c>
      <c r="M1497" s="105">
        <v>13426</v>
      </c>
    </row>
    <row r="1498" spans="1:13" x14ac:dyDescent="0.15">
      <c r="A1498" s="115" t="s">
        <v>3177</v>
      </c>
      <c r="B1498" t="s">
        <v>3130</v>
      </c>
      <c r="C1498" t="s">
        <v>3178</v>
      </c>
      <c r="D1498" s="104">
        <v>39387</v>
      </c>
      <c r="E1498" s="104">
        <v>122974</v>
      </c>
      <c r="F1498" s="104">
        <v>22209</v>
      </c>
      <c r="G1498" s="104">
        <v>122974</v>
      </c>
      <c r="H1498" s="104">
        <v>22209</v>
      </c>
      <c r="I1498" s="104">
        <v>0</v>
      </c>
      <c r="J1498" s="104">
        <v>0</v>
      </c>
      <c r="K1498" s="104">
        <v>0</v>
      </c>
      <c r="L1498" s="104">
        <v>0</v>
      </c>
      <c r="M1498" s="104">
        <v>5365</v>
      </c>
    </row>
    <row r="1499" spans="1:13" x14ac:dyDescent="0.15">
      <c r="A1499" s="115" t="s">
        <v>3179</v>
      </c>
      <c r="B1499" t="s">
        <v>3130</v>
      </c>
      <c r="C1499" t="s">
        <v>3180</v>
      </c>
      <c r="D1499" s="105">
        <v>39401</v>
      </c>
      <c r="E1499" s="105">
        <v>137443</v>
      </c>
      <c r="F1499" s="105">
        <v>26277</v>
      </c>
      <c r="G1499" s="105">
        <v>100981</v>
      </c>
      <c r="H1499" s="105">
        <v>26277</v>
      </c>
      <c r="I1499" s="105">
        <v>36462</v>
      </c>
      <c r="J1499" s="105">
        <v>0</v>
      </c>
      <c r="K1499" s="105">
        <v>36462</v>
      </c>
      <c r="L1499" s="105">
        <v>0</v>
      </c>
      <c r="M1499" s="105">
        <v>5970</v>
      </c>
    </row>
    <row r="1500" spans="1:13" x14ac:dyDescent="0.15">
      <c r="A1500" s="115" t="s">
        <v>3181</v>
      </c>
      <c r="B1500" t="s">
        <v>3130</v>
      </c>
      <c r="C1500" t="s">
        <v>3182</v>
      </c>
      <c r="D1500" s="104">
        <v>39402</v>
      </c>
      <c r="E1500" s="104">
        <v>209066</v>
      </c>
      <c r="F1500" s="104">
        <v>52799</v>
      </c>
      <c r="G1500" s="104">
        <v>151066</v>
      </c>
      <c r="H1500" s="104">
        <v>52799</v>
      </c>
      <c r="I1500" s="104">
        <v>58000</v>
      </c>
      <c r="J1500" s="104">
        <v>0</v>
      </c>
      <c r="K1500" s="104">
        <v>58000</v>
      </c>
      <c r="L1500" s="104">
        <v>0</v>
      </c>
      <c r="M1500" s="104">
        <v>8830</v>
      </c>
    </row>
    <row r="1501" spans="1:13" x14ac:dyDescent="0.15">
      <c r="A1501" s="115" t="s">
        <v>3183</v>
      </c>
      <c r="B1501" t="s">
        <v>3130</v>
      </c>
      <c r="C1501" t="s">
        <v>3184</v>
      </c>
      <c r="D1501" s="105">
        <v>39403</v>
      </c>
      <c r="E1501" s="105">
        <v>123938</v>
      </c>
      <c r="F1501" s="105">
        <v>22709</v>
      </c>
      <c r="G1501" s="105">
        <v>2000</v>
      </c>
      <c r="H1501" s="105">
        <v>2000</v>
      </c>
      <c r="I1501" s="105">
        <v>121938</v>
      </c>
      <c r="J1501" s="105">
        <v>20709</v>
      </c>
      <c r="K1501" s="105">
        <v>121938</v>
      </c>
      <c r="L1501" s="105">
        <v>20709</v>
      </c>
      <c r="M1501" s="105">
        <v>5402</v>
      </c>
    </row>
    <row r="1502" spans="1:13" x14ac:dyDescent="0.15">
      <c r="A1502" s="115" t="s">
        <v>3185</v>
      </c>
      <c r="B1502" t="s">
        <v>3130</v>
      </c>
      <c r="C1502" t="s">
        <v>3186</v>
      </c>
      <c r="D1502" s="104">
        <v>39405</v>
      </c>
      <c r="E1502" s="104">
        <v>93608</v>
      </c>
      <c r="F1502" s="104">
        <v>15121</v>
      </c>
      <c r="G1502" s="104">
        <v>93608</v>
      </c>
      <c r="H1502" s="104">
        <v>15121</v>
      </c>
      <c r="I1502" s="104">
        <v>0</v>
      </c>
      <c r="J1502" s="104">
        <v>0</v>
      </c>
      <c r="K1502" s="104">
        <v>0</v>
      </c>
      <c r="L1502" s="104">
        <v>0</v>
      </c>
      <c r="M1502" s="104">
        <v>4120</v>
      </c>
    </row>
    <row r="1503" spans="1:13" x14ac:dyDescent="0.15">
      <c r="A1503" s="115" t="s">
        <v>3187</v>
      </c>
      <c r="B1503" t="s">
        <v>3130</v>
      </c>
      <c r="C1503" t="s">
        <v>3188</v>
      </c>
      <c r="D1503" s="105">
        <v>39410</v>
      </c>
      <c r="E1503" s="105">
        <v>98428</v>
      </c>
      <c r="F1503" s="105">
        <v>20923</v>
      </c>
      <c r="G1503" s="105">
        <v>81500</v>
      </c>
      <c r="H1503" s="105">
        <v>20923</v>
      </c>
      <c r="I1503" s="105">
        <v>16928</v>
      </c>
      <c r="J1503" s="105">
        <v>0</v>
      </c>
      <c r="K1503" s="105">
        <v>16928</v>
      </c>
      <c r="L1503" s="105">
        <v>0</v>
      </c>
      <c r="M1503" s="105">
        <v>4318</v>
      </c>
    </row>
    <row r="1504" spans="1:13" x14ac:dyDescent="0.15">
      <c r="A1504" s="115" t="s">
        <v>3189</v>
      </c>
      <c r="B1504" t="s">
        <v>3130</v>
      </c>
      <c r="C1504" t="s">
        <v>3190</v>
      </c>
      <c r="D1504" s="104">
        <v>39411</v>
      </c>
      <c r="E1504" s="104">
        <v>125857</v>
      </c>
      <c r="F1504" s="104">
        <v>23877</v>
      </c>
      <c r="G1504" s="104">
        <v>125857</v>
      </c>
      <c r="H1504" s="104">
        <v>23877</v>
      </c>
      <c r="I1504" s="104">
        <v>0</v>
      </c>
      <c r="J1504" s="104">
        <v>0</v>
      </c>
      <c r="K1504" s="104">
        <v>0</v>
      </c>
      <c r="L1504" s="104">
        <v>0</v>
      </c>
      <c r="M1504" s="104">
        <v>5470</v>
      </c>
    </row>
    <row r="1505" spans="1:13" x14ac:dyDescent="0.15">
      <c r="A1505" s="115" t="s">
        <v>3191</v>
      </c>
      <c r="B1505" t="s">
        <v>3130</v>
      </c>
      <c r="C1505" t="s">
        <v>3192</v>
      </c>
      <c r="D1505" s="105">
        <v>39412</v>
      </c>
      <c r="E1505" s="105">
        <v>288470</v>
      </c>
      <c r="F1505" s="105">
        <v>69263</v>
      </c>
      <c r="G1505" s="105">
        <v>288470</v>
      </c>
      <c r="H1505" s="105">
        <v>69263</v>
      </c>
      <c r="I1505" s="105">
        <v>0</v>
      </c>
      <c r="J1505" s="105">
        <v>0</v>
      </c>
      <c r="K1505" s="105">
        <v>0</v>
      </c>
      <c r="L1505" s="105">
        <v>0</v>
      </c>
      <c r="M1505" s="105">
        <v>12260</v>
      </c>
    </row>
    <row r="1506" spans="1:13" x14ac:dyDescent="0.15">
      <c r="A1506" s="115" t="s">
        <v>3193</v>
      </c>
      <c r="B1506" t="s">
        <v>3130</v>
      </c>
      <c r="C1506" t="s">
        <v>3194</v>
      </c>
      <c r="D1506" s="104">
        <v>39424</v>
      </c>
      <c r="E1506" s="104">
        <v>112218</v>
      </c>
      <c r="F1506" s="104">
        <v>18981</v>
      </c>
      <c r="G1506" s="104">
        <v>112218</v>
      </c>
      <c r="H1506" s="104">
        <v>18981</v>
      </c>
      <c r="I1506" s="104">
        <v>0</v>
      </c>
      <c r="J1506" s="104">
        <v>0</v>
      </c>
      <c r="K1506" s="104">
        <v>0</v>
      </c>
      <c r="L1506" s="104">
        <v>0</v>
      </c>
      <c r="M1506" s="104">
        <v>4923</v>
      </c>
    </row>
    <row r="1507" spans="1:13" x14ac:dyDescent="0.15">
      <c r="A1507" s="115" t="s">
        <v>3195</v>
      </c>
      <c r="B1507" t="s">
        <v>3130</v>
      </c>
      <c r="C1507" t="s">
        <v>3196</v>
      </c>
      <c r="D1507" s="105">
        <v>39427</v>
      </c>
      <c r="E1507" s="105">
        <v>46575</v>
      </c>
      <c r="F1507" s="105">
        <v>6152</v>
      </c>
      <c r="G1507" s="105">
        <v>0</v>
      </c>
      <c r="H1507" s="105">
        <v>0</v>
      </c>
      <c r="I1507" s="105">
        <v>46575</v>
      </c>
      <c r="J1507" s="105">
        <v>6152</v>
      </c>
      <c r="K1507" s="105">
        <v>46575</v>
      </c>
      <c r="L1507" s="105">
        <v>6152</v>
      </c>
      <c r="M1507" s="105">
        <v>2077</v>
      </c>
    </row>
    <row r="1508" spans="1:13" x14ac:dyDescent="0.15">
      <c r="A1508" s="115" t="s">
        <v>3197</v>
      </c>
      <c r="B1508" t="s">
        <v>3130</v>
      </c>
      <c r="C1508" t="s">
        <v>3198</v>
      </c>
      <c r="D1508" s="104">
        <v>39428</v>
      </c>
      <c r="E1508" s="104">
        <v>202982</v>
      </c>
      <c r="F1508" s="104">
        <v>45082</v>
      </c>
      <c r="G1508" s="104">
        <v>198360</v>
      </c>
      <c r="H1508" s="104">
        <v>45082</v>
      </c>
      <c r="I1508" s="104">
        <v>4622</v>
      </c>
      <c r="J1508" s="104">
        <v>0</v>
      </c>
      <c r="K1508" s="104">
        <v>2993</v>
      </c>
      <c r="L1508" s="104">
        <v>0</v>
      </c>
      <c r="M1508" s="104">
        <v>8695</v>
      </c>
    </row>
    <row r="1509" spans="1:13" x14ac:dyDescent="0.15">
      <c r="A1509" s="115" t="s">
        <v>3199</v>
      </c>
      <c r="B1509" t="s">
        <v>3200</v>
      </c>
      <c r="C1509">
        <v>0</v>
      </c>
      <c r="D1509" s="105">
        <v>40000</v>
      </c>
      <c r="E1509" s="105">
        <v>35755303</v>
      </c>
      <c r="F1509" s="105">
        <v>0</v>
      </c>
      <c r="G1509" s="105">
        <v>24579437</v>
      </c>
      <c r="H1509" s="105">
        <v>0</v>
      </c>
      <c r="I1509" s="105">
        <v>11175866</v>
      </c>
      <c r="J1509" s="105">
        <v>0</v>
      </c>
      <c r="K1509" s="105">
        <v>4309001</v>
      </c>
      <c r="L1509" s="105">
        <v>0</v>
      </c>
      <c r="M1509" s="105">
        <v>2402960</v>
      </c>
    </row>
    <row r="1510" spans="1:13" x14ac:dyDescent="0.15">
      <c r="A1510" s="115" t="s">
        <v>3201</v>
      </c>
      <c r="B1510" t="s">
        <v>3200</v>
      </c>
      <c r="C1510" t="s">
        <v>3202</v>
      </c>
      <c r="D1510" s="104">
        <v>40100</v>
      </c>
      <c r="E1510" s="104">
        <v>8053266</v>
      </c>
      <c r="F1510" s="104">
        <v>3121549</v>
      </c>
      <c r="G1510" s="104">
        <v>4053266</v>
      </c>
      <c r="H1510" s="104">
        <v>2621549</v>
      </c>
      <c r="I1510" s="104">
        <v>4000000</v>
      </c>
      <c r="J1510" s="104">
        <v>500000</v>
      </c>
      <c r="K1510" s="104">
        <v>3333810</v>
      </c>
      <c r="L1510" s="104">
        <v>500000</v>
      </c>
      <c r="M1510" s="104">
        <v>330038</v>
      </c>
    </row>
    <row r="1511" spans="1:13" x14ac:dyDescent="0.15">
      <c r="A1511" s="115" t="s">
        <v>3203</v>
      </c>
      <c r="B1511" t="s">
        <v>3200</v>
      </c>
      <c r="C1511" t="s">
        <v>3204</v>
      </c>
      <c r="D1511" s="105">
        <v>40130</v>
      </c>
      <c r="E1511" s="105">
        <v>10995315</v>
      </c>
      <c r="F1511" s="105">
        <v>4438803</v>
      </c>
      <c r="G1511" s="105">
        <v>8798142</v>
      </c>
      <c r="H1511" s="105">
        <v>3827446</v>
      </c>
      <c r="I1511" s="105">
        <v>2197173</v>
      </c>
      <c r="J1511" s="105">
        <v>611357</v>
      </c>
      <c r="K1511" s="105">
        <v>2197173</v>
      </c>
      <c r="L1511" s="105">
        <v>611357</v>
      </c>
      <c r="M1511" s="105">
        <v>444760</v>
      </c>
    </row>
    <row r="1512" spans="1:13" x14ac:dyDescent="0.15">
      <c r="A1512" s="115" t="s">
        <v>3205</v>
      </c>
      <c r="B1512" t="s">
        <v>3200</v>
      </c>
      <c r="C1512" t="s">
        <v>3206</v>
      </c>
      <c r="D1512" s="104">
        <v>40202</v>
      </c>
      <c r="E1512" s="104">
        <v>1290829</v>
      </c>
      <c r="F1512" s="104">
        <v>447458</v>
      </c>
      <c r="G1512" s="104">
        <v>732501</v>
      </c>
      <c r="H1512" s="104">
        <v>447458</v>
      </c>
      <c r="I1512" s="104">
        <v>558328</v>
      </c>
      <c r="J1512" s="104">
        <v>0</v>
      </c>
      <c r="K1512" s="104">
        <v>539480</v>
      </c>
      <c r="L1512" s="104">
        <v>0</v>
      </c>
      <c r="M1512" s="104">
        <v>54048</v>
      </c>
    </row>
    <row r="1513" spans="1:13" x14ac:dyDescent="0.15">
      <c r="A1513" s="115" t="s">
        <v>3207</v>
      </c>
      <c r="B1513" t="s">
        <v>3200</v>
      </c>
      <c r="C1513" t="s">
        <v>3208</v>
      </c>
      <c r="D1513" s="105">
        <v>40203</v>
      </c>
      <c r="E1513" s="105">
        <v>2976179</v>
      </c>
      <c r="F1513" s="105">
        <v>1150685</v>
      </c>
      <c r="G1513" s="105">
        <v>1545515</v>
      </c>
      <c r="H1513" s="105">
        <v>1126120</v>
      </c>
      <c r="I1513" s="105">
        <v>1430664</v>
      </c>
      <c r="J1513" s="105">
        <v>24565</v>
      </c>
      <c r="K1513" s="105">
        <v>146034</v>
      </c>
      <c r="L1513" s="105">
        <v>24565</v>
      </c>
      <c r="M1513" s="105">
        <v>122019</v>
      </c>
    </row>
    <row r="1514" spans="1:13" x14ac:dyDescent="0.15">
      <c r="A1514" s="115" t="s">
        <v>3209</v>
      </c>
      <c r="B1514" t="s">
        <v>3200</v>
      </c>
      <c r="C1514" t="s">
        <v>3210</v>
      </c>
      <c r="D1514" s="104">
        <v>40204</v>
      </c>
      <c r="E1514" s="104">
        <v>642661</v>
      </c>
      <c r="F1514" s="104">
        <v>228393</v>
      </c>
      <c r="G1514" s="104">
        <v>573394</v>
      </c>
      <c r="H1514" s="104">
        <v>228393</v>
      </c>
      <c r="I1514" s="104">
        <v>69267</v>
      </c>
      <c r="J1514" s="104">
        <v>0</v>
      </c>
      <c r="K1514" s="104">
        <v>69267</v>
      </c>
      <c r="L1514" s="104">
        <v>0</v>
      </c>
      <c r="M1514" s="104">
        <v>26506</v>
      </c>
    </row>
    <row r="1515" spans="1:13" x14ac:dyDescent="0.15">
      <c r="A1515" s="115" t="s">
        <v>3211</v>
      </c>
      <c r="B1515" t="s">
        <v>3200</v>
      </c>
      <c r="C1515" t="s">
        <v>3212</v>
      </c>
      <c r="D1515" s="105">
        <v>40205</v>
      </c>
      <c r="E1515" s="105">
        <v>1478111</v>
      </c>
      <c r="F1515" s="105">
        <v>518605</v>
      </c>
      <c r="G1515" s="105">
        <v>1478111</v>
      </c>
      <c r="H1515" s="105">
        <v>518605</v>
      </c>
      <c r="I1515" s="105">
        <v>0</v>
      </c>
      <c r="J1515" s="105">
        <v>0</v>
      </c>
      <c r="K1515" s="105">
        <v>0</v>
      </c>
      <c r="L1515" s="105">
        <v>0</v>
      </c>
      <c r="M1515" s="105">
        <v>61460</v>
      </c>
    </row>
    <row r="1516" spans="1:13" x14ac:dyDescent="0.15">
      <c r="A1516" s="115" t="s">
        <v>3213</v>
      </c>
      <c r="B1516" t="s">
        <v>3200</v>
      </c>
      <c r="C1516" t="s">
        <v>3214</v>
      </c>
      <c r="D1516" s="104">
        <v>40206</v>
      </c>
      <c r="E1516" s="104">
        <v>602256</v>
      </c>
      <c r="F1516" s="104">
        <v>191299</v>
      </c>
      <c r="G1516" s="104">
        <v>602256</v>
      </c>
      <c r="H1516" s="104">
        <v>191299</v>
      </c>
      <c r="I1516" s="104">
        <v>0</v>
      </c>
      <c r="J1516" s="104">
        <v>0</v>
      </c>
      <c r="K1516" s="104">
        <v>0</v>
      </c>
      <c r="L1516" s="104">
        <v>0</v>
      </c>
      <c r="M1516" s="104">
        <v>25436</v>
      </c>
    </row>
    <row r="1517" spans="1:13" x14ac:dyDescent="0.15">
      <c r="A1517" s="115" t="s">
        <v>3215</v>
      </c>
      <c r="B1517" t="s">
        <v>3200</v>
      </c>
      <c r="C1517" t="s">
        <v>3216</v>
      </c>
      <c r="D1517" s="105">
        <v>40207</v>
      </c>
      <c r="E1517" s="105">
        <v>835645</v>
      </c>
      <c r="F1517" s="105">
        <v>265886</v>
      </c>
      <c r="G1517" s="105">
        <v>595224</v>
      </c>
      <c r="H1517" s="105">
        <v>265886</v>
      </c>
      <c r="I1517" s="105">
        <v>240421</v>
      </c>
      <c r="J1517" s="105">
        <v>0</v>
      </c>
      <c r="K1517" s="105">
        <v>240421</v>
      </c>
      <c r="L1517" s="105">
        <v>0</v>
      </c>
      <c r="M1517" s="105">
        <v>35036</v>
      </c>
    </row>
    <row r="1518" spans="1:13" x14ac:dyDescent="0.15">
      <c r="A1518" s="115" t="s">
        <v>3217</v>
      </c>
      <c r="B1518" t="s">
        <v>3200</v>
      </c>
      <c r="C1518" t="s">
        <v>3218</v>
      </c>
      <c r="D1518" s="104">
        <v>40210</v>
      </c>
      <c r="E1518" s="104">
        <v>870965</v>
      </c>
      <c r="F1518" s="104">
        <v>256082</v>
      </c>
      <c r="G1518" s="104">
        <v>711965</v>
      </c>
      <c r="H1518" s="104">
        <v>256082</v>
      </c>
      <c r="I1518" s="104">
        <v>159000</v>
      </c>
      <c r="J1518" s="104">
        <v>0</v>
      </c>
      <c r="K1518" s="104">
        <v>159000</v>
      </c>
      <c r="L1518" s="104">
        <v>0</v>
      </c>
      <c r="M1518" s="104">
        <v>36127</v>
      </c>
    </row>
    <row r="1519" spans="1:13" x14ac:dyDescent="0.15">
      <c r="A1519" s="115" t="s">
        <v>3219</v>
      </c>
      <c r="B1519" t="s">
        <v>3200</v>
      </c>
      <c r="C1519" t="s">
        <v>3220</v>
      </c>
      <c r="D1519" s="105">
        <v>40211</v>
      </c>
      <c r="E1519" s="105">
        <v>512673</v>
      </c>
      <c r="F1519" s="105">
        <v>192300</v>
      </c>
      <c r="G1519" s="105">
        <v>389673</v>
      </c>
      <c r="H1519" s="105">
        <v>192300</v>
      </c>
      <c r="I1519" s="105">
        <v>123000</v>
      </c>
      <c r="J1519" s="105">
        <v>0</v>
      </c>
      <c r="K1519" s="105">
        <v>37612</v>
      </c>
      <c r="L1519" s="105">
        <v>0</v>
      </c>
      <c r="M1519" s="105">
        <v>21089</v>
      </c>
    </row>
    <row r="1520" spans="1:13" x14ac:dyDescent="0.15">
      <c r="A1520" s="115" t="s">
        <v>3221</v>
      </c>
      <c r="B1520" t="s">
        <v>3200</v>
      </c>
      <c r="C1520" t="s">
        <v>3222</v>
      </c>
      <c r="D1520" s="104">
        <v>40212</v>
      </c>
      <c r="E1520" s="104">
        <v>444064</v>
      </c>
      <c r="F1520" s="104">
        <v>131186</v>
      </c>
      <c r="G1520" s="104">
        <v>289064</v>
      </c>
      <c r="H1520" s="104">
        <v>131186</v>
      </c>
      <c r="I1520" s="104">
        <v>155000</v>
      </c>
      <c r="J1520" s="104">
        <v>0</v>
      </c>
      <c r="K1520" s="104">
        <v>155000</v>
      </c>
      <c r="L1520" s="104">
        <v>0</v>
      </c>
      <c r="M1520" s="104">
        <v>18920</v>
      </c>
    </row>
    <row r="1521" spans="1:13" x14ac:dyDescent="0.15">
      <c r="A1521" s="115" t="s">
        <v>3223</v>
      </c>
      <c r="B1521" t="s">
        <v>3200</v>
      </c>
      <c r="C1521" t="s">
        <v>3224</v>
      </c>
      <c r="D1521" s="105">
        <v>40213</v>
      </c>
      <c r="E1521" s="105">
        <v>755624</v>
      </c>
      <c r="F1521" s="105">
        <v>287961</v>
      </c>
      <c r="G1521" s="105">
        <v>755624</v>
      </c>
      <c r="H1521" s="105">
        <v>287961</v>
      </c>
      <c r="I1521" s="105">
        <v>0</v>
      </c>
      <c r="J1521" s="105">
        <v>0</v>
      </c>
      <c r="K1521" s="105">
        <v>0</v>
      </c>
      <c r="L1521" s="105">
        <v>0</v>
      </c>
      <c r="M1521" s="105">
        <v>30650</v>
      </c>
    </row>
    <row r="1522" spans="1:13" x14ac:dyDescent="0.15">
      <c r="A1522" s="115" t="s">
        <v>3225</v>
      </c>
      <c r="B1522" t="s">
        <v>3200</v>
      </c>
      <c r="C1522" t="s">
        <v>3226</v>
      </c>
      <c r="D1522" s="104">
        <v>40214</v>
      </c>
      <c r="E1522" s="104">
        <v>307219</v>
      </c>
      <c r="F1522" s="104">
        <v>96974</v>
      </c>
      <c r="G1522" s="104">
        <v>272408</v>
      </c>
      <c r="H1522" s="104">
        <v>96974</v>
      </c>
      <c r="I1522" s="104">
        <v>34811</v>
      </c>
      <c r="J1522" s="104">
        <v>0</v>
      </c>
      <c r="K1522" s="104">
        <v>34811</v>
      </c>
      <c r="L1522" s="104">
        <v>0</v>
      </c>
      <c r="M1522" s="104">
        <v>12897</v>
      </c>
    </row>
    <row r="1523" spans="1:13" x14ac:dyDescent="0.15">
      <c r="A1523" s="115" t="s">
        <v>3227</v>
      </c>
      <c r="B1523" t="s">
        <v>3200</v>
      </c>
      <c r="C1523" t="s">
        <v>3228</v>
      </c>
      <c r="D1523" s="105">
        <v>40215</v>
      </c>
      <c r="E1523" s="105">
        <v>475512</v>
      </c>
      <c r="F1523" s="105">
        <v>170069</v>
      </c>
      <c r="G1523" s="105">
        <v>284986</v>
      </c>
      <c r="H1523" s="105">
        <v>170069</v>
      </c>
      <c r="I1523" s="105">
        <v>190526</v>
      </c>
      <c r="J1523" s="105">
        <v>0</v>
      </c>
      <c r="K1523" s="105">
        <v>190526</v>
      </c>
      <c r="L1523" s="105">
        <v>0</v>
      </c>
      <c r="M1523" s="105">
        <v>19762</v>
      </c>
    </row>
    <row r="1524" spans="1:13" x14ac:dyDescent="0.15">
      <c r="A1524" s="115" t="s">
        <v>3229</v>
      </c>
      <c r="B1524" t="s">
        <v>3200</v>
      </c>
      <c r="C1524" t="s">
        <v>3230</v>
      </c>
      <c r="D1524" s="104">
        <v>40216</v>
      </c>
      <c r="E1524" s="104">
        <v>586071</v>
      </c>
      <c r="F1524" s="104">
        <v>237682</v>
      </c>
      <c r="G1524" s="104">
        <v>226241</v>
      </c>
      <c r="H1524" s="104">
        <v>200000</v>
      </c>
      <c r="I1524" s="104">
        <v>359830</v>
      </c>
      <c r="J1524" s="104">
        <v>37682</v>
      </c>
      <c r="K1524" s="104">
        <v>297395</v>
      </c>
      <c r="L1524" s="104">
        <v>37682</v>
      </c>
      <c r="M1524" s="104">
        <v>23725</v>
      </c>
    </row>
    <row r="1525" spans="1:13" x14ac:dyDescent="0.15">
      <c r="A1525" s="115" t="s">
        <v>3231</v>
      </c>
      <c r="B1525" t="s">
        <v>3200</v>
      </c>
      <c r="C1525" t="s">
        <v>3232</v>
      </c>
      <c r="D1525" s="105">
        <v>40217</v>
      </c>
      <c r="E1525" s="105">
        <v>961881</v>
      </c>
      <c r="F1525" s="105">
        <v>398169</v>
      </c>
      <c r="G1525" s="105">
        <v>533811</v>
      </c>
      <c r="H1525" s="105">
        <v>398169</v>
      </c>
      <c r="I1525" s="105">
        <v>428070</v>
      </c>
      <c r="J1525" s="105">
        <v>0</v>
      </c>
      <c r="K1525" s="105">
        <v>428070</v>
      </c>
      <c r="L1525" s="105">
        <v>0</v>
      </c>
      <c r="M1525" s="105">
        <v>38715</v>
      </c>
    </row>
    <row r="1526" spans="1:13" x14ac:dyDescent="0.15">
      <c r="A1526" s="115" t="s">
        <v>3233</v>
      </c>
      <c r="B1526" t="s">
        <v>3200</v>
      </c>
      <c r="C1526" t="s">
        <v>3234</v>
      </c>
      <c r="D1526" s="104">
        <v>40218</v>
      </c>
      <c r="E1526" s="104">
        <v>1030604</v>
      </c>
      <c r="F1526" s="104">
        <v>422924</v>
      </c>
      <c r="G1526" s="104">
        <v>479456</v>
      </c>
      <c r="H1526" s="104">
        <v>422924</v>
      </c>
      <c r="I1526" s="104">
        <v>551148</v>
      </c>
      <c r="J1526" s="104">
        <v>0</v>
      </c>
      <c r="K1526" s="104">
        <v>547805</v>
      </c>
      <c r="L1526" s="104">
        <v>0</v>
      </c>
      <c r="M1526" s="104">
        <v>40991</v>
      </c>
    </row>
    <row r="1527" spans="1:13" x14ac:dyDescent="0.15">
      <c r="A1527" s="115" t="s">
        <v>3235</v>
      </c>
      <c r="B1527" t="s">
        <v>3200</v>
      </c>
      <c r="C1527" t="s">
        <v>3236</v>
      </c>
      <c r="D1527" s="105">
        <v>40219</v>
      </c>
      <c r="E1527" s="105">
        <v>933405</v>
      </c>
      <c r="F1527" s="105">
        <v>380158</v>
      </c>
      <c r="G1527" s="105">
        <v>882881</v>
      </c>
      <c r="H1527" s="105">
        <v>380158</v>
      </c>
      <c r="I1527" s="105">
        <v>50524</v>
      </c>
      <c r="J1527" s="105">
        <v>0</v>
      </c>
      <c r="K1527" s="105">
        <v>50524</v>
      </c>
      <c r="L1527" s="105">
        <v>0</v>
      </c>
      <c r="M1527" s="105">
        <v>37737</v>
      </c>
    </row>
    <row r="1528" spans="1:13" x14ac:dyDescent="0.15">
      <c r="A1528" s="115" t="s">
        <v>3237</v>
      </c>
      <c r="B1528" t="s">
        <v>3200</v>
      </c>
      <c r="C1528" t="s">
        <v>3238</v>
      </c>
      <c r="D1528" s="104">
        <v>40220</v>
      </c>
      <c r="E1528" s="104">
        <v>1042455</v>
      </c>
      <c r="F1528" s="104">
        <v>409259</v>
      </c>
      <c r="G1528" s="104">
        <v>778187</v>
      </c>
      <c r="H1528" s="104">
        <v>409259</v>
      </c>
      <c r="I1528" s="104">
        <v>264268</v>
      </c>
      <c r="J1528" s="104">
        <v>0</v>
      </c>
      <c r="K1528" s="104">
        <v>169215</v>
      </c>
      <c r="L1528" s="104">
        <v>0</v>
      </c>
      <c r="M1528" s="104">
        <v>42534</v>
      </c>
    </row>
    <row r="1529" spans="1:13" x14ac:dyDescent="0.15">
      <c r="A1529" s="115" t="s">
        <v>3239</v>
      </c>
      <c r="B1529" t="s">
        <v>3200</v>
      </c>
      <c r="C1529" t="s">
        <v>3240</v>
      </c>
      <c r="D1529" s="105">
        <v>40221</v>
      </c>
      <c r="E1529" s="105">
        <v>734202</v>
      </c>
      <c r="F1529" s="105">
        <v>290590</v>
      </c>
      <c r="G1529" s="105">
        <v>411361</v>
      </c>
      <c r="H1529" s="105">
        <v>290590</v>
      </c>
      <c r="I1529" s="105">
        <v>322841</v>
      </c>
      <c r="J1529" s="105">
        <v>0</v>
      </c>
      <c r="K1529" s="105">
        <v>322841</v>
      </c>
      <c r="L1529" s="105">
        <v>0</v>
      </c>
      <c r="M1529" s="105">
        <v>29484</v>
      </c>
    </row>
    <row r="1530" spans="1:13" x14ac:dyDescent="0.15">
      <c r="A1530" s="115" t="s">
        <v>3241</v>
      </c>
      <c r="B1530" t="s">
        <v>3200</v>
      </c>
      <c r="C1530" t="s">
        <v>3242</v>
      </c>
      <c r="D1530" s="104">
        <v>40223</v>
      </c>
      <c r="E1530" s="104">
        <v>596074</v>
      </c>
      <c r="F1530" s="104">
        <v>233749</v>
      </c>
      <c r="G1530" s="104">
        <v>346074</v>
      </c>
      <c r="H1530" s="104">
        <v>233749</v>
      </c>
      <c r="I1530" s="104">
        <v>250000</v>
      </c>
      <c r="J1530" s="104">
        <v>0</v>
      </c>
      <c r="K1530" s="104">
        <v>250000</v>
      </c>
      <c r="L1530" s="104">
        <v>0</v>
      </c>
      <c r="M1530" s="104">
        <v>24143</v>
      </c>
    </row>
    <row r="1531" spans="1:13" x14ac:dyDescent="0.15">
      <c r="A1531" s="115" t="s">
        <v>3243</v>
      </c>
      <c r="B1531" t="s">
        <v>3200</v>
      </c>
      <c r="C1531" t="s">
        <v>3244</v>
      </c>
      <c r="D1531" s="105">
        <v>40224</v>
      </c>
      <c r="E1531" s="105">
        <v>762079</v>
      </c>
      <c r="F1531" s="105">
        <v>304504</v>
      </c>
      <c r="G1531" s="105">
        <v>423869</v>
      </c>
      <c r="H1531" s="105">
        <v>304504</v>
      </c>
      <c r="I1531" s="105">
        <v>338210</v>
      </c>
      <c r="J1531" s="105">
        <v>0</v>
      </c>
      <c r="K1531" s="105">
        <v>308725</v>
      </c>
      <c r="L1531" s="105">
        <v>0</v>
      </c>
      <c r="M1531" s="105">
        <v>30521</v>
      </c>
    </row>
    <row r="1532" spans="1:13" x14ac:dyDescent="0.15">
      <c r="A1532" s="115" t="s">
        <v>3245</v>
      </c>
      <c r="B1532" t="s">
        <v>3200</v>
      </c>
      <c r="C1532" t="s">
        <v>3246</v>
      </c>
      <c r="D1532" s="104">
        <v>40225</v>
      </c>
      <c r="E1532" s="104">
        <v>407771</v>
      </c>
      <c r="F1532" s="104">
        <v>118528</v>
      </c>
      <c r="G1532" s="104">
        <v>380000</v>
      </c>
      <c r="H1532" s="104">
        <v>118528</v>
      </c>
      <c r="I1532" s="104">
        <v>27771</v>
      </c>
      <c r="J1532" s="104">
        <v>0</v>
      </c>
      <c r="K1532" s="104">
        <v>27771</v>
      </c>
      <c r="L1532" s="104">
        <v>0</v>
      </c>
      <c r="M1532" s="104">
        <v>16925</v>
      </c>
    </row>
    <row r="1533" spans="1:13" x14ac:dyDescent="0.15">
      <c r="A1533" s="115" t="s">
        <v>3247</v>
      </c>
      <c r="B1533" t="s">
        <v>3200</v>
      </c>
      <c r="C1533" t="s">
        <v>3248</v>
      </c>
      <c r="D1533" s="105">
        <v>40226</v>
      </c>
      <c r="E1533" s="105">
        <v>282027</v>
      </c>
      <c r="F1533" s="105">
        <v>93052</v>
      </c>
      <c r="G1533" s="105">
        <v>282027</v>
      </c>
      <c r="H1533" s="105">
        <v>93052</v>
      </c>
      <c r="I1533" s="105">
        <v>0</v>
      </c>
      <c r="J1533" s="105">
        <v>0</v>
      </c>
      <c r="K1533" s="105">
        <v>0</v>
      </c>
      <c r="L1533" s="105">
        <v>0</v>
      </c>
      <c r="M1533" s="105">
        <v>11862</v>
      </c>
    </row>
    <row r="1534" spans="1:13" x14ac:dyDescent="0.15">
      <c r="A1534" s="115" t="s">
        <v>3249</v>
      </c>
      <c r="B1534" t="s">
        <v>3200</v>
      </c>
      <c r="C1534" t="s">
        <v>3250</v>
      </c>
      <c r="D1534" s="104">
        <v>40227</v>
      </c>
      <c r="E1534" s="104">
        <v>484943</v>
      </c>
      <c r="F1534" s="104">
        <v>155172</v>
      </c>
      <c r="G1534" s="104">
        <v>198943</v>
      </c>
      <c r="H1534" s="104">
        <v>155172</v>
      </c>
      <c r="I1534" s="104">
        <v>286000</v>
      </c>
      <c r="J1534" s="104">
        <v>0</v>
      </c>
      <c r="K1534" s="104">
        <v>60487</v>
      </c>
      <c r="L1534" s="104">
        <v>0</v>
      </c>
      <c r="M1534" s="104">
        <v>20618</v>
      </c>
    </row>
    <row r="1535" spans="1:13" x14ac:dyDescent="0.15">
      <c r="A1535" s="115" t="s">
        <v>3251</v>
      </c>
      <c r="B1535" t="s">
        <v>3200</v>
      </c>
      <c r="C1535" t="s">
        <v>3252</v>
      </c>
      <c r="D1535" s="105">
        <v>40228</v>
      </c>
      <c r="E1535" s="105">
        <v>651628</v>
      </c>
      <c r="F1535" s="105">
        <v>198112</v>
      </c>
      <c r="G1535" s="105">
        <v>4857</v>
      </c>
      <c r="H1535" s="105">
        <v>0</v>
      </c>
      <c r="I1535" s="105">
        <v>646771</v>
      </c>
      <c r="J1535" s="105">
        <v>198112</v>
      </c>
      <c r="K1535" s="105">
        <v>547381</v>
      </c>
      <c r="L1535" s="105">
        <v>198112</v>
      </c>
      <c r="M1535" s="105">
        <v>27066</v>
      </c>
    </row>
    <row r="1536" spans="1:13" x14ac:dyDescent="0.15">
      <c r="A1536" s="115" t="s">
        <v>3253</v>
      </c>
      <c r="B1536" t="s">
        <v>3200</v>
      </c>
      <c r="C1536" t="s">
        <v>3254</v>
      </c>
      <c r="D1536" s="104">
        <v>40229</v>
      </c>
      <c r="E1536" s="104">
        <v>510767</v>
      </c>
      <c r="F1536" s="104">
        <v>153517</v>
      </c>
      <c r="G1536" s="104">
        <v>348793</v>
      </c>
      <c r="H1536" s="104">
        <v>153517</v>
      </c>
      <c r="I1536" s="104">
        <v>161974</v>
      </c>
      <c r="J1536" s="104">
        <v>0</v>
      </c>
      <c r="K1536" s="104">
        <v>69070</v>
      </c>
      <c r="L1536" s="104">
        <v>0</v>
      </c>
      <c r="M1536" s="104">
        <v>21102</v>
      </c>
    </row>
    <row r="1537" spans="1:13" x14ac:dyDescent="0.15">
      <c r="A1537" s="115" t="s">
        <v>3255</v>
      </c>
      <c r="B1537" t="s">
        <v>3200</v>
      </c>
      <c r="C1537" t="s">
        <v>3256</v>
      </c>
      <c r="D1537" s="105">
        <v>40230</v>
      </c>
      <c r="E1537" s="105">
        <v>1131781</v>
      </c>
      <c r="F1537" s="105">
        <v>416258</v>
      </c>
      <c r="G1537" s="105">
        <v>1131781</v>
      </c>
      <c r="H1537" s="105">
        <v>416258</v>
      </c>
      <c r="I1537" s="105">
        <v>0</v>
      </c>
      <c r="J1537" s="105">
        <v>0</v>
      </c>
      <c r="K1537" s="105">
        <v>0</v>
      </c>
      <c r="L1537" s="105">
        <v>0</v>
      </c>
      <c r="M1537" s="105">
        <v>46412</v>
      </c>
    </row>
    <row r="1538" spans="1:13" x14ac:dyDescent="0.15">
      <c r="A1538" s="115" t="s">
        <v>3257</v>
      </c>
      <c r="B1538" t="s">
        <v>3200</v>
      </c>
      <c r="C1538" t="s">
        <v>3258</v>
      </c>
      <c r="D1538" s="104">
        <v>40231</v>
      </c>
      <c r="E1538" s="104">
        <v>519520</v>
      </c>
      <c r="F1538" s="104">
        <v>194361</v>
      </c>
      <c r="G1538" s="104">
        <v>519520</v>
      </c>
      <c r="H1538" s="104">
        <v>194361</v>
      </c>
      <c r="I1538" s="104">
        <v>0</v>
      </c>
      <c r="J1538" s="104">
        <v>0</v>
      </c>
      <c r="K1538" s="104">
        <v>0</v>
      </c>
      <c r="L1538" s="104">
        <v>0</v>
      </c>
      <c r="M1538" s="104">
        <v>21320</v>
      </c>
    </row>
    <row r="1539" spans="1:13" x14ac:dyDescent="0.15">
      <c r="A1539" s="115" t="s">
        <v>3259</v>
      </c>
      <c r="B1539" t="s">
        <v>3200</v>
      </c>
      <c r="C1539" t="s">
        <v>3260</v>
      </c>
      <c r="D1539" s="105">
        <v>40341</v>
      </c>
      <c r="E1539" s="105">
        <v>419651</v>
      </c>
      <c r="F1539" s="105">
        <v>156758</v>
      </c>
      <c r="G1539" s="105">
        <v>357000</v>
      </c>
      <c r="H1539" s="105">
        <v>156758</v>
      </c>
      <c r="I1539" s="105">
        <v>62651</v>
      </c>
      <c r="J1539" s="105">
        <v>0</v>
      </c>
      <c r="K1539" s="105">
        <v>62651</v>
      </c>
      <c r="L1539" s="105">
        <v>0</v>
      </c>
      <c r="M1539" s="105">
        <v>17051</v>
      </c>
    </row>
    <row r="1540" spans="1:13" x14ac:dyDescent="0.15">
      <c r="A1540" s="115" t="s">
        <v>3261</v>
      </c>
      <c r="B1540" t="s">
        <v>3200</v>
      </c>
      <c r="C1540" t="s">
        <v>3262</v>
      </c>
      <c r="D1540" s="104">
        <v>40342</v>
      </c>
      <c r="E1540" s="104">
        <v>314981</v>
      </c>
      <c r="F1540" s="104">
        <v>122984</v>
      </c>
      <c r="G1540" s="104">
        <v>218372</v>
      </c>
      <c r="H1540" s="104">
        <v>107984</v>
      </c>
      <c r="I1540" s="104">
        <v>96609</v>
      </c>
      <c r="J1540" s="104">
        <v>15000</v>
      </c>
      <c r="K1540" s="104">
        <v>96609</v>
      </c>
      <c r="L1540" s="104">
        <v>15000</v>
      </c>
      <c r="M1540" s="104">
        <v>12858</v>
      </c>
    </row>
    <row r="1541" spans="1:13" x14ac:dyDescent="0.15">
      <c r="A1541" s="115" t="s">
        <v>3263</v>
      </c>
      <c r="B1541" t="s">
        <v>3200</v>
      </c>
      <c r="C1541" t="s">
        <v>3264</v>
      </c>
      <c r="D1541" s="105">
        <v>40343</v>
      </c>
      <c r="E1541" s="105">
        <v>455987</v>
      </c>
      <c r="F1541" s="105">
        <v>179160</v>
      </c>
      <c r="G1541" s="105">
        <v>455987</v>
      </c>
      <c r="H1541" s="105">
        <v>179160</v>
      </c>
      <c r="I1541" s="105">
        <v>0</v>
      </c>
      <c r="J1541" s="105">
        <v>0</v>
      </c>
      <c r="K1541" s="105">
        <v>0</v>
      </c>
      <c r="L1541" s="105">
        <v>0</v>
      </c>
      <c r="M1541" s="105">
        <v>18500</v>
      </c>
    </row>
    <row r="1542" spans="1:13" x14ac:dyDescent="0.15">
      <c r="A1542" s="115" t="s">
        <v>3265</v>
      </c>
      <c r="B1542" t="s">
        <v>3200</v>
      </c>
      <c r="C1542" t="s">
        <v>3266</v>
      </c>
      <c r="D1542" s="104">
        <v>40344</v>
      </c>
      <c r="E1542" s="104">
        <v>327456</v>
      </c>
      <c r="F1542" s="104">
        <v>123502</v>
      </c>
      <c r="G1542" s="104">
        <v>152456</v>
      </c>
      <c r="H1542" s="104">
        <v>123502</v>
      </c>
      <c r="I1542" s="104">
        <v>175000</v>
      </c>
      <c r="J1542" s="104">
        <v>0</v>
      </c>
      <c r="K1542" s="104">
        <v>175000</v>
      </c>
      <c r="L1542" s="104">
        <v>0</v>
      </c>
      <c r="M1542" s="104">
        <v>13260</v>
      </c>
    </row>
    <row r="1543" spans="1:13" x14ac:dyDescent="0.15">
      <c r="A1543" s="115" t="s">
        <v>3267</v>
      </c>
      <c r="B1543" t="s">
        <v>3200</v>
      </c>
      <c r="C1543" t="s">
        <v>3268</v>
      </c>
      <c r="D1543" s="105">
        <v>40345</v>
      </c>
      <c r="E1543" s="105">
        <v>310714</v>
      </c>
      <c r="F1543" s="105">
        <v>126018</v>
      </c>
      <c r="G1543" s="105">
        <v>264577</v>
      </c>
      <c r="H1543" s="105">
        <v>126018</v>
      </c>
      <c r="I1543" s="105">
        <v>46137</v>
      </c>
      <c r="J1543" s="105">
        <v>0</v>
      </c>
      <c r="K1543" s="105">
        <v>46137</v>
      </c>
      <c r="L1543" s="105">
        <v>0</v>
      </c>
      <c r="M1543" s="105">
        <v>12566</v>
      </c>
    </row>
    <row r="1544" spans="1:13" x14ac:dyDescent="0.15">
      <c r="A1544" s="115" t="s">
        <v>3269</v>
      </c>
      <c r="B1544" t="s">
        <v>3200</v>
      </c>
      <c r="C1544" t="s">
        <v>3270</v>
      </c>
      <c r="D1544" s="104">
        <v>40348</v>
      </c>
      <c r="E1544" s="104">
        <v>101557</v>
      </c>
      <c r="F1544" s="104">
        <v>30098</v>
      </c>
      <c r="G1544" s="104">
        <v>101557</v>
      </c>
      <c r="H1544" s="104">
        <v>30098</v>
      </c>
      <c r="I1544" s="104">
        <v>0</v>
      </c>
      <c r="J1544" s="104">
        <v>0</v>
      </c>
      <c r="K1544" s="104">
        <v>0</v>
      </c>
      <c r="L1544" s="104">
        <v>0</v>
      </c>
      <c r="M1544" s="104">
        <v>4322</v>
      </c>
    </row>
    <row r="1545" spans="1:13" x14ac:dyDescent="0.15">
      <c r="A1545" s="115" t="s">
        <v>3271</v>
      </c>
      <c r="B1545" t="s">
        <v>3200</v>
      </c>
      <c r="C1545" t="s">
        <v>3272</v>
      </c>
      <c r="D1545" s="105">
        <v>40349</v>
      </c>
      <c r="E1545" s="105">
        <v>411346</v>
      </c>
      <c r="F1545" s="105">
        <v>171281</v>
      </c>
      <c r="G1545" s="105">
        <v>311346</v>
      </c>
      <c r="H1545" s="105">
        <v>171281</v>
      </c>
      <c r="I1545" s="105">
        <v>100000</v>
      </c>
      <c r="J1545" s="105">
        <v>0</v>
      </c>
      <c r="K1545" s="105">
        <v>100000</v>
      </c>
      <c r="L1545" s="105">
        <v>0</v>
      </c>
      <c r="M1545" s="105">
        <v>16497</v>
      </c>
    </row>
    <row r="1546" spans="1:13" x14ac:dyDescent="0.15">
      <c r="A1546" s="115" t="s">
        <v>3273</v>
      </c>
      <c r="B1546" t="s">
        <v>3200</v>
      </c>
      <c r="C1546" t="s">
        <v>3274</v>
      </c>
      <c r="D1546" s="104">
        <v>40381</v>
      </c>
      <c r="E1546" s="104">
        <v>193044</v>
      </c>
      <c r="F1546" s="104">
        <v>54085</v>
      </c>
      <c r="G1546" s="104">
        <v>193044</v>
      </c>
      <c r="H1546" s="104">
        <v>54085</v>
      </c>
      <c r="I1546" s="104">
        <v>0</v>
      </c>
      <c r="J1546" s="104">
        <v>0</v>
      </c>
      <c r="K1546" s="104">
        <v>0</v>
      </c>
      <c r="L1546" s="104">
        <v>0</v>
      </c>
      <c r="M1546" s="104">
        <v>8312</v>
      </c>
    </row>
    <row r="1547" spans="1:13" x14ac:dyDescent="0.15">
      <c r="A1547" s="115" t="s">
        <v>3275</v>
      </c>
      <c r="B1547" t="s">
        <v>3200</v>
      </c>
      <c r="C1547" t="s">
        <v>3276</v>
      </c>
      <c r="D1547" s="105">
        <v>40382</v>
      </c>
      <c r="E1547" s="105">
        <v>324325</v>
      </c>
      <c r="F1547" s="105">
        <v>117725</v>
      </c>
      <c r="G1547" s="105">
        <v>280000</v>
      </c>
      <c r="H1547" s="105">
        <v>117725</v>
      </c>
      <c r="I1547" s="105">
        <v>44325</v>
      </c>
      <c r="J1547" s="105">
        <v>0</v>
      </c>
      <c r="K1547" s="105">
        <v>44325</v>
      </c>
      <c r="L1547" s="105">
        <v>0</v>
      </c>
      <c r="M1547" s="105">
        <v>13284</v>
      </c>
    </row>
    <row r="1548" spans="1:13" x14ac:dyDescent="0.15">
      <c r="A1548" s="115" t="s">
        <v>3277</v>
      </c>
      <c r="B1548" t="s">
        <v>3200</v>
      </c>
      <c r="C1548" t="s">
        <v>3278</v>
      </c>
      <c r="D1548" s="104">
        <v>40383</v>
      </c>
      <c r="E1548" s="104">
        <v>347379</v>
      </c>
      <c r="F1548" s="104">
        <v>131694</v>
      </c>
      <c r="G1548" s="104">
        <v>287379</v>
      </c>
      <c r="H1548" s="104">
        <v>131694</v>
      </c>
      <c r="I1548" s="104">
        <v>60000</v>
      </c>
      <c r="J1548" s="104">
        <v>0</v>
      </c>
      <c r="K1548" s="104">
        <v>60000</v>
      </c>
      <c r="L1548" s="104">
        <v>0</v>
      </c>
      <c r="M1548" s="104">
        <v>14286</v>
      </c>
    </row>
    <row r="1549" spans="1:13" x14ac:dyDescent="0.15">
      <c r="A1549" s="115" t="s">
        <v>3279</v>
      </c>
      <c r="B1549" t="s">
        <v>3200</v>
      </c>
      <c r="C1549" t="s">
        <v>3280</v>
      </c>
      <c r="D1549" s="105">
        <v>40384</v>
      </c>
      <c r="E1549" s="105">
        <v>238369</v>
      </c>
      <c r="F1549" s="105">
        <v>79451</v>
      </c>
      <c r="G1549" s="105">
        <v>151369</v>
      </c>
      <c r="H1549" s="105">
        <v>79451</v>
      </c>
      <c r="I1549" s="105">
        <v>87000</v>
      </c>
      <c r="J1549" s="105">
        <v>0</v>
      </c>
      <c r="K1549" s="105">
        <v>65780</v>
      </c>
      <c r="L1549" s="105">
        <v>0</v>
      </c>
      <c r="M1549" s="105">
        <v>9906</v>
      </c>
    </row>
    <row r="1550" spans="1:13" x14ac:dyDescent="0.15">
      <c r="A1550" s="115" t="s">
        <v>3281</v>
      </c>
      <c r="B1550" t="s">
        <v>3200</v>
      </c>
      <c r="C1550" t="s">
        <v>3282</v>
      </c>
      <c r="D1550" s="104">
        <v>40401</v>
      </c>
      <c r="E1550" s="104">
        <v>119085</v>
      </c>
      <c r="F1550" s="104">
        <v>28551</v>
      </c>
      <c r="G1550" s="104">
        <v>70184</v>
      </c>
      <c r="H1550" s="104">
        <v>28551</v>
      </c>
      <c r="I1550" s="104">
        <v>48901</v>
      </c>
      <c r="J1550" s="104">
        <v>0</v>
      </c>
      <c r="K1550" s="104">
        <v>48901</v>
      </c>
      <c r="L1550" s="104">
        <v>0</v>
      </c>
      <c r="M1550" s="104">
        <v>5262</v>
      </c>
    </row>
    <row r="1551" spans="1:13" x14ac:dyDescent="0.15">
      <c r="A1551" s="115" t="s">
        <v>3283</v>
      </c>
      <c r="B1551" t="s">
        <v>3200</v>
      </c>
      <c r="C1551" t="s">
        <v>3284</v>
      </c>
      <c r="D1551" s="105">
        <v>40402</v>
      </c>
      <c r="E1551" s="105">
        <v>214969</v>
      </c>
      <c r="F1551" s="105">
        <v>62630</v>
      </c>
      <c r="G1551" s="105">
        <v>180000</v>
      </c>
      <c r="H1551" s="105">
        <v>62630</v>
      </c>
      <c r="I1551" s="105">
        <v>34969</v>
      </c>
      <c r="J1551" s="105">
        <v>0</v>
      </c>
      <c r="K1551" s="105">
        <v>34969</v>
      </c>
      <c r="L1551" s="105">
        <v>0</v>
      </c>
      <c r="M1551" s="105">
        <v>9185</v>
      </c>
    </row>
    <row r="1552" spans="1:13" x14ac:dyDescent="0.15">
      <c r="A1552" s="115" t="s">
        <v>3285</v>
      </c>
      <c r="B1552" t="s">
        <v>3200</v>
      </c>
      <c r="C1552" t="s">
        <v>3286</v>
      </c>
      <c r="D1552" s="104">
        <v>40421</v>
      </c>
      <c r="E1552" s="104">
        <v>168407</v>
      </c>
      <c r="F1552" s="104">
        <v>54214</v>
      </c>
      <c r="G1552" s="104">
        <v>0</v>
      </c>
      <c r="H1552" s="104">
        <v>0</v>
      </c>
      <c r="I1552" s="104">
        <v>168407</v>
      </c>
      <c r="J1552" s="104">
        <v>54214</v>
      </c>
      <c r="K1552" s="104">
        <v>168407</v>
      </c>
      <c r="L1552" s="104">
        <v>54214</v>
      </c>
      <c r="M1552" s="104">
        <v>7087</v>
      </c>
    </row>
    <row r="1553" spans="1:13" x14ac:dyDescent="0.15">
      <c r="A1553" s="115" t="s">
        <v>3287</v>
      </c>
      <c r="B1553" t="s">
        <v>3200</v>
      </c>
      <c r="C1553" t="s">
        <v>3288</v>
      </c>
      <c r="D1553" s="105">
        <v>40447</v>
      </c>
      <c r="E1553" s="105">
        <v>358011</v>
      </c>
      <c r="F1553" s="105">
        <v>127489</v>
      </c>
      <c r="G1553" s="105">
        <v>319269</v>
      </c>
      <c r="H1553" s="105">
        <v>127489</v>
      </c>
      <c r="I1553" s="105">
        <v>38742</v>
      </c>
      <c r="J1553" s="105">
        <v>0</v>
      </c>
      <c r="K1553" s="105">
        <v>38742</v>
      </c>
      <c r="L1553" s="105">
        <v>0</v>
      </c>
      <c r="M1553" s="105">
        <v>14745</v>
      </c>
    </row>
    <row r="1554" spans="1:13" x14ac:dyDescent="0.15">
      <c r="A1554" s="115" t="s">
        <v>3289</v>
      </c>
      <c r="B1554" t="s">
        <v>3200</v>
      </c>
      <c r="C1554" t="s">
        <v>3290</v>
      </c>
      <c r="D1554" s="104">
        <v>40448</v>
      </c>
      <c r="E1554" s="104">
        <v>62545</v>
      </c>
      <c r="F1554" s="104">
        <v>8570</v>
      </c>
      <c r="G1554" s="104">
        <v>62545</v>
      </c>
      <c r="H1554" s="104">
        <v>8570</v>
      </c>
      <c r="I1554" s="104">
        <v>0</v>
      </c>
      <c r="J1554" s="104">
        <v>0</v>
      </c>
      <c r="K1554" s="104">
        <v>0</v>
      </c>
      <c r="L1554" s="104">
        <v>0</v>
      </c>
      <c r="M1554" s="104">
        <v>2783</v>
      </c>
    </row>
    <row r="1555" spans="1:13" x14ac:dyDescent="0.15">
      <c r="A1555" s="115" t="s">
        <v>3291</v>
      </c>
      <c r="B1555" t="s">
        <v>3200</v>
      </c>
      <c r="C1555" t="s">
        <v>3292</v>
      </c>
      <c r="D1555" s="105">
        <v>40503</v>
      </c>
      <c r="E1555" s="105">
        <v>214510</v>
      </c>
      <c r="F1555" s="105">
        <v>67198</v>
      </c>
      <c r="G1555" s="105">
        <v>181456</v>
      </c>
      <c r="H1555" s="105">
        <v>67198</v>
      </c>
      <c r="I1555" s="105">
        <v>33054</v>
      </c>
      <c r="J1555" s="105">
        <v>0</v>
      </c>
      <c r="K1555" s="105">
        <v>33054</v>
      </c>
      <c r="L1555" s="105">
        <v>0</v>
      </c>
      <c r="M1555" s="105">
        <v>8846</v>
      </c>
    </row>
    <row r="1556" spans="1:13" x14ac:dyDescent="0.15">
      <c r="A1556" s="115" t="s">
        <v>3293</v>
      </c>
      <c r="B1556" t="s">
        <v>3200</v>
      </c>
      <c r="C1556" t="s">
        <v>3294</v>
      </c>
      <c r="D1556" s="104">
        <v>40522</v>
      </c>
      <c r="E1556" s="104">
        <v>192252</v>
      </c>
      <c r="F1556" s="104">
        <v>58697</v>
      </c>
      <c r="G1556" s="104">
        <v>192252</v>
      </c>
      <c r="H1556" s="104">
        <v>58697</v>
      </c>
      <c r="I1556" s="104">
        <v>0</v>
      </c>
      <c r="J1556" s="104">
        <v>0</v>
      </c>
      <c r="K1556" s="104">
        <v>0</v>
      </c>
      <c r="L1556" s="104">
        <v>0</v>
      </c>
      <c r="M1556" s="104">
        <v>8028</v>
      </c>
    </row>
    <row r="1557" spans="1:13" x14ac:dyDescent="0.15">
      <c r="A1557" s="115" t="s">
        <v>3295</v>
      </c>
      <c r="B1557" t="s">
        <v>3200</v>
      </c>
      <c r="C1557" t="s">
        <v>2753</v>
      </c>
      <c r="D1557" s="105">
        <v>40544</v>
      </c>
      <c r="E1557" s="105">
        <v>233383</v>
      </c>
      <c r="F1557" s="105">
        <v>78873</v>
      </c>
      <c r="G1557" s="105">
        <v>0</v>
      </c>
      <c r="H1557" s="105">
        <v>0</v>
      </c>
      <c r="I1557" s="105">
        <v>233383</v>
      </c>
      <c r="J1557" s="105">
        <v>78873</v>
      </c>
      <c r="K1557" s="105">
        <v>233383</v>
      </c>
      <c r="L1557" s="105">
        <v>78873</v>
      </c>
      <c r="M1557" s="105">
        <v>9772</v>
      </c>
    </row>
    <row r="1558" spans="1:13" x14ac:dyDescent="0.15">
      <c r="A1558" s="115" t="s">
        <v>3296</v>
      </c>
      <c r="B1558" t="s">
        <v>3200</v>
      </c>
      <c r="C1558" t="s">
        <v>3297</v>
      </c>
      <c r="D1558" s="104">
        <v>40601</v>
      </c>
      <c r="E1558" s="104">
        <v>159961</v>
      </c>
      <c r="F1558" s="104">
        <v>45913</v>
      </c>
      <c r="G1558" s="104">
        <v>129425</v>
      </c>
      <c r="H1558" s="104">
        <v>45913</v>
      </c>
      <c r="I1558" s="104">
        <v>30536</v>
      </c>
      <c r="J1558" s="104">
        <v>0</v>
      </c>
      <c r="K1558" s="104">
        <v>30536</v>
      </c>
      <c r="L1558" s="104">
        <v>0</v>
      </c>
      <c r="M1558" s="104">
        <v>6964</v>
      </c>
    </row>
    <row r="1559" spans="1:13" x14ac:dyDescent="0.15">
      <c r="A1559" s="115" t="s">
        <v>3298</v>
      </c>
      <c r="B1559" t="s">
        <v>3200</v>
      </c>
      <c r="C1559" t="s">
        <v>3299</v>
      </c>
      <c r="D1559" s="105">
        <v>40602</v>
      </c>
      <c r="E1559" s="105">
        <v>164176</v>
      </c>
      <c r="F1559" s="105">
        <v>38334</v>
      </c>
      <c r="G1559" s="105">
        <v>116435</v>
      </c>
      <c r="H1559" s="105">
        <v>38334</v>
      </c>
      <c r="I1559" s="105">
        <v>47741</v>
      </c>
      <c r="J1559" s="105">
        <v>0</v>
      </c>
      <c r="K1559" s="105">
        <v>42894</v>
      </c>
      <c r="L1559" s="105">
        <v>0</v>
      </c>
      <c r="M1559" s="105">
        <v>7272</v>
      </c>
    </row>
    <row r="1560" spans="1:13" x14ac:dyDescent="0.15">
      <c r="A1560" s="115" t="s">
        <v>3300</v>
      </c>
      <c r="B1560" t="s">
        <v>3200</v>
      </c>
      <c r="C1560" t="s">
        <v>3301</v>
      </c>
      <c r="D1560" s="104">
        <v>40604</v>
      </c>
      <c r="E1560" s="104">
        <v>138268</v>
      </c>
      <c r="F1560" s="104">
        <v>37372</v>
      </c>
      <c r="G1560" s="104">
        <v>128727</v>
      </c>
      <c r="H1560" s="104">
        <v>37372</v>
      </c>
      <c r="I1560" s="104">
        <v>9541</v>
      </c>
      <c r="J1560" s="104">
        <v>0</v>
      </c>
      <c r="K1560" s="104">
        <v>9541</v>
      </c>
      <c r="L1560" s="104">
        <v>0</v>
      </c>
      <c r="M1560" s="104">
        <v>6029</v>
      </c>
    </row>
    <row r="1561" spans="1:13" x14ac:dyDescent="0.15">
      <c r="A1561" s="115" t="s">
        <v>3302</v>
      </c>
      <c r="B1561" t="s">
        <v>3200</v>
      </c>
      <c r="C1561" t="s">
        <v>764</v>
      </c>
      <c r="D1561" s="105">
        <v>40605</v>
      </c>
      <c r="E1561" s="105">
        <v>227069</v>
      </c>
      <c r="F1561" s="105">
        <v>65080</v>
      </c>
      <c r="G1561" s="105">
        <v>0</v>
      </c>
      <c r="H1561" s="105">
        <v>0</v>
      </c>
      <c r="I1561" s="105">
        <v>227069</v>
      </c>
      <c r="J1561" s="105">
        <v>65080</v>
      </c>
      <c r="K1561" s="105">
        <v>227069</v>
      </c>
      <c r="L1561" s="105">
        <v>65080</v>
      </c>
      <c r="M1561" s="105">
        <v>9731</v>
      </c>
    </row>
    <row r="1562" spans="1:13" x14ac:dyDescent="0.15">
      <c r="A1562" s="115" t="s">
        <v>3303</v>
      </c>
      <c r="B1562" t="s">
        <v>3200</v>
      </c>
      <c r="C1562" t="s">
        <v>3304</v>
      </c>
      <c r="D1562" s="104">
        <v>40608</v>
      </c>
      <c r="E1562" s="104">
        <v>104525</v>
      </c>
      <c r="F1562" s="104">
        <v>23835</v>
      </c>
      <c r="G1562" s="104">
        <v>0</v>
      </c>
      <c r="H1562" s="104">
        <v>0</v>
      </c>
      <c r="I1562" s="104">
        <v>104525</v>
      </c>
      <c r="J1562" s="104">
        <v>23835</v>
      </c>
      <c r="K1562" s="104">
        <v>4900</v>
      </c>
      <c r="L1562" s="104">
        <v>4900</v>
      </c>
      <c r="M1562" s="104">
        <v>4656</v>
      </c>
    </row>
    <row r="1563" spans="1:13" x14ac:dyDescent="0.15">
      <c r="A1563" s="115" t="s">
        <v>3305</v>
      </c>
      <c r="B1563" t="s">
        <v>3200</v>
      </c>
      <c r="C1563" t="s">
        <v>3306</v>
      </c>
      <c r="D1563" s="105">
        <v>40609</v>
      </c>
      <c r="E1563" s="105">
        <v>73881</v>
      </c>
      <c r="F1563" s="105">
        <v>12788</v>
      </c>
      <c r="G1563" s="105">
        <v>73881</v>
      </c>
      <c r="H1563" s="105">
        <v>12788</v>
      </c>
      <c r="I1563" s="105">
        <v>0</v>
      </c>
      <c r="J1563" s="105">
        <v>0</v>
      </c>
      <c r="K1563" s="105">
        <v>0</v>
      </c>
      <c r="L1563" s="105">
        <v>0</v>
      </c>
      <c r="M1563" s="105">
        <v>3301</v>
      </c>
    </row>
    <row r="1564" spans="1:13" x14ac:dyDescent="0.15">
      <c r="A1564" s="115" t="s">
        <v>3307</v>
      </c>
      <c r="B1564" t="s">
        <v>3200</v>
      </c>
      <c r="C1564" t="s">
        <v>3308</v>
      </c>
      <c r="D1564" s="104">
        <v>40610</v>
      </c>
      <c r="E1564" s="104">
        <v>299817</v>
      </c>
      <c r="F1564" s="104">
        <v>93123</v>
      </c>
      <c r="G1564" s="104">
        <v>299817</v>
      </c>
      <c r="H1564" s="104">
        <v>93123</v>
      </c>
      <c r="I1564" s="104">
        <v>0</v>
      </c>
      <c r="J1564" s="104">
        <v>0</v>
      </c>
      <c r="K1564" s="104">
        <v>0</v>
      </c>
      <c r="L1564" s="104">
        <v>0</v>
      </c>
      <c r="M1564" s="104">
        <v>12684</v>
      </c>
    </row>
    <row r="1565" spans="1:13" x14ac:dyDescent="0.15">
      <c r="A1565" s="115" t="s">
        <v>3309</v>
      </c>
      <c r="B1565" t="s">
        <v>3200</v>
      </c>
      <c r="C1565" t="s">
        <v>3310</v>
      </c>
      <c r="D1565" s="105">
        <v>40621</v>
      </c>
      <c r="E1565" s="105">
        <v>225341</v>
      </c>
      <c r="F1565" s="105">
        <v>110214</v>
      </c>
      <c r="G1565" s="105">
        <v>225341</v>
      </c>
      <c r="H1565" s="105">
        <v>110214</v>
      </c>
      <c r="I1565" s="105">
        <v>0</v>
      </c>
      <c r="J1565" s="105">
        <v>0</v>
      </c>
      <c r="K1565" s="105">
        <v>0</v>
      </c>
      <c r="L1565" s="105">
        <v>0</v>
      </c>
      <c r="M1565" s="105">
        <v>8508</v>
      </c>
    </row>
    <row r="1566" spans="1:13" x14ac:dyDescent="0.15">
      <c r="A1566" s="115" t="s">
        <v>3311</v>
      </c>
      <c r="B1566" t="s">
        <v>3200</v>
      </c>
      <c r="C1566" t="s">
        <v>3312</v>
      </c>
      <c r="D1566" s="104">
        <v>40625</v>
      </c>
      <c r="E1566" s="104">
        <v>269869</v>
      </c>
      <c r="F1566" s="104">
        <v>80510</v>
      </c>
      <c r="G1566" s="104">
        <v>269869</v>
      </c>
      <c r="H1566" s="104">
        <v>80510</v>
      </c>
      <c r="I1566" s="104">
        <v>0</v>
      </c>
      <c r="J1566" s="104">
        <v>0</v>
      </c>
      <c r="K1566" s="104">
        <v>0</v>
      </c>
      <c r="L1566" s="104">
        <v>0</v>
      </c>
      <c r="M1566" s="104">
        <v>11646</v>
      </c>
    </row>
    <row r="1567" spans="1:13" x14ac:dyDescent="0.15">
      <c r="A1567" s="115" t="s">
        <v>3313</v>
      </c>
      <c r="B1567" t="s">
        <v>3200</v>
      </c>
      <c r="C1567" t="s">
        <v>3314</v>
      </c>
      <c r="D1567" s="105">
        <v>40642</v>
      </c>
      <c r="E1567" s="105">
        <v>99243</v>
      </c>
      <c r="F1567" s="105">
        <v>27040</v>
      </c>
      <c r="G1567" s="105">
        <v>99243</v>
      </c>
      <c r="H1567" s="105">
        <v>27040</v>
      </c>
      <c r="I1567" s="105">
        <v>0</v>
      </c>
      <c r="J1567" s="105">
        <v>0</v>
      </c>
      <c r="K1567" s="105">
        <v>0</v>
      </c>
      <c r="L1567" s="105">
        <v>0</v>
      </c>
      <c r="M1567" s="105">
        <v>4310</v>
      </c>
    </row>
    <row r="1568" spans="1:13" x14ac:dyDescent="0.15">
      <c r="A1568" s="115" t="s">
        <v>3315</v>
      </c>
      <c r="B1568" t="s">
        <v>3200</v>
      </c>
      <c r="C1568" t="s">
        <v>3316</v>
      </c>
      <c r="D1568" s="104">
        <v>40646</v>
      </c>
      <c r="E1568" s="104">
        <v>132520</v>
      </c>
      <c r="F1568" s="104">
        <v>32586</v>
      </c>
      <c r="G1568" s="104">
        <v>100096</v>
      </c>
      <c r="H1568" s="104">
        <v>32586</v>
      </c>
      <c r="I1568" s="104">
        <v>32424</v>
      </c>
      <c r="J1568" s="104">
        <v>0</v>
      </c>
      <c r="K1568" s="104">
        <v>32424</v>
      </c>
      <c r="L1568" s="104">
        <v>0</v>
      </c>
      <c r="M1568" s="104">
        <v>5900</v>
      </c>
    </row>
    <row r="1569" spans="1:13" x14ac:dyDescent="0.15">
      <c r="A1569" s="115" t="s">
        <v>3317</v>
      </c>
      <c r="B1569" t="s">
        <v>3200</v>
      </c>
      <c r="C1569" t="s">
        <v>3318</v>
      </c>
      <c r="D1569" s="105">
        <v>40647</v>
      </c>
      <c r="E1569" s="105">
        <v>254728</v>
      </c>
      <c r="F1569" s="105">
        <v>70692</v>
      </c>
      <c r="G1569" s="105">
        <v>235204</v>
      </c>
      <c r="H1569" s="105">
        <v>70692</v>
      </c>
      <c r="I1569" s="105">
        <v>19524</v>
      </c>
      <c r="J1569" s="105">
        <v>0</v>
      </c>
      <c r="K1569" s="105">
        <v>12546</v>
      </c>
      <c r="L1569" s="105">
        <v>0</v>
      </c>
      <c r="M1569" s="105">
        <v>10983</v>
      </c>
    </row>
    <row r="1570" spans="1:13" x14ac:dyDescent="0.15">
      <c r="A1570" s="115" t="s">
        <v>3319</v>
      </c>
      <c r="B1570" t="s">
        <v>3320</v>
      </c>
      <c r="C1570">
        <v>0</v>
      </c>
      <c r="D1570" s="104">
        <v>41000</v>
      </c>
      <c r="E1570" s="104">
        <v>13439876</v>
      </c>
      <c r="F1570" s="104">
        <v>0</v>
      </c>
      <c r="G1570" s="104">
        <v>10637838</v>
      </c>
      <c r="H1570" s="104">
        <v>0</v>
      </c>
      <c r="I1570" s="104">
        <v>2802038</v>
      </c>
      <c r="J1570" s="104">
        <v>0</v>
      </c>
      <c r="K1570" s="104">
        <v>780158</v>
      </c>
      <c r="L1570" s="104">
        <v>0</v>
      </c>
      <c r="M1570" s="104">
        <v>701413</v>
      </c>
    </row>
    <row r="1571" spans="1:13" x14ac:dyDescent="0.15">
      <c r="A1571" s="115" t="s">
        <v>3321</v>
      </c>
      <c r="B1571" t="s">
        <v>3320</v>
      </c>
      <c r="C1571" t="s">
        <v>3322</v>
      </c>
      <c r="D1571" s="105">
        <v>41201</v>
      </c>
      <c r="E1571" s="105">
        <v>2425036</v>
      </c>
      <c r="F1571" s="105">
        <v>893224</v>
      </c>
      <c r="G1571" s="105">
        <v>1653130</v>
      </c>
      <c r="H1571" s="105">
        <v>893224</v>
      </c>
      <c r="I1571" s="105">
        <v>771906</v>
      </c>
      <c r="J1571" s="105">
        <v>0</v>
      </c>
      <c r="K1571" s="105">
        <v>771906</v>
      </c>
      <c r="L1571" s="105">
        <v>0</v>
      </c>
      <c r="M1571" s="105">
        <v>100581</v>
      </c>
    </row>
    <row r="1572" spans="1:13" x14ac:dyDescent="0.15">
      <c r="A1572" s="115" t="s">
        <v>3323</v>
      </c>
      <c r="B1572" t="s">
        <v>3320</v>
      </c>
      <c r="C1572" t="s">
        <v>3324</v>
      </c>
      <c r="D1572" s="104">
        <v>41202</v>
      </c>
      <c r="E1572" s="104">
        <v>1557644</v>
      </c>
      <c r="F1572" s="104">
        <v>498917</v>
      </c>
      <c r="G1572" s="104">
        <v>1557644</v>
      </c>
      <c r="H1572" s="104">
        <v>498917</v>
      </c>
      <c r="I1572" s="104">
        <v>0</v>
      </c>
      <c r="J1572" s="104">
        <v>0</v>
      </c>
      <c r="K1572" s="104">
        <v>0</v>
      </c>
      <c r="L1572" s="104">
        <v>0</v>
      </c>
      <c r="M1572" s="104">
        <v>64374</v>
      </c>
    </row>
    <row r="1573" spans="1:13" x14ac:dyDescent="0.15">
      <c r="A1573" s="115" t="s">
        <v>3325</v>
      </c>
      <c r="B1573" t="s">
        <v>3320</v>
      </c>
      <c r="C1573" t="s">
        <v>3326</v>
      </c>
      <c r="D1573" s="105">
        <v>41203</v>
      </c>
      <c r="E1573" s="105">
        <v>593418</v>
      </c>
      <c r="F1573" s="105">
        <v>244733</v>
      </c>
      <c r="G1573" s="105">
        <v>491000</v>
      </c>
      <c r="H1573" s="105">
        <v>244733</v>
      </c>
      <c r="I1573" s="105">
        <v>102418</v>
      </c>
      <c r="J1573" s="105">
        <v>0</v>
      </c>
      <c r="K1573" s="105">
        <v>102417</v>
      </c>
      <c r="L1573" s="105">
        <v>0</v>
      </c>
      <c r="M1573" s="105">
        <v>23940</v>
      </c>
    </row>
    <row r="1574" spans="1:13" x14ac:dyDescent="0.15">
      <c r="A1574" s="115" t="s">
        <v>3327</v>
      </c>
      <c r="B1574" t="s">
        <v>3320</v>
      </c>
      <c r="C1574" t="s">
        <v>3328</v>
      </c>
      <c r="D1574" s="104">
        <v>41204</v>
      </c>
      <c r="E1574" s="104">
        <v>275930</v>
      </c>
      <c r="F1574" s="104">
        <v>77566</v>
      </c>
      <c r="G1574" s="104">
        <v>214972</v>
      </c>
      <c r="H1574" s="104">
        <v>77566</v>
      </c>
      <c r="I1574" s="104">
        <v>60958</v>
      </c>
      <c r="J1574" s="104">
        <v>0</v>
      </c>
      <c r="K1574" s="104">
        <v>53371</v>
      </c>
      <c r="L1574" s="104">
        <v>0</v>
      </c>
      <c r="M1574" s="104">
        <v>11856</v>
      </c>
    </row>
    <row r="1575" spans="1:13" x14ac:dyDescent="0.15">
      <c r="A1575" s="115" t="s">
        <v>3329</v>
      </c>
      <c r="B1575" t="s">
        <v>3320</v>
      </c>
      <c r="C1575" t="s">
        <v>3330</v>
      </c>
      <c r="D1575" s="105">
        <v>41205</v>
      </c>
      <c r="E1575" s="105">
        <v>637117</v>
      </c>
      <c r="F1575" s="105">
        <v>210378</v>
      </c>
      <c r="G1575" s="105">
        <v>58327</v>
      </c>
      <c r="H1575" s="105">
        <v>9630</v>
      </c>
      <c r="I1575" s="105">
        <v>578790</v>
      </c>
      <c r="J1575" s="105">
        <v>200748</v>
      </c>
      <c r="K1575" s="105">
        <v>578790</v>
      </c>
      <c r="L1575" s="105">
        <v>200748</v>
      </c>
      <c r="M1575" s="105">
        <v>26583</v>
      </c>
    </row>
    <row r="1576" spans="1:13" x14ac:dyDescent="0.15">
      <c r="A1576" s="115" t="s">
        <v>3331</v>
      </c>
      <c r="B1576" t="s">
        <v>3320</v>
      </c>
      <c r="C1576" t="s">
        <v>3332</v>
      </c>
      <c r="D1576" s="104">
        <v>41206</v>
      </c>
      <c r="E1576" s="104">
        <v>623479</v>
      </c>
      <c r="F1576" s="104">
        <v>198175</v>
      </c>
      <c r="G1576" s="104">
        <v>485510</v>
      </c>
      <c r="H1576" s="104">
        <v>198175</v>
      </c>
      <c r="I1576" s="104">
        <v>137969</v>
      </c>
      <c r="J1576" s="104">
        <v>0</v>
      </c>
      <c r="K1576" s="104">
        <v>104601</v>
      </c>
      <c r="L1576" s="104">
        <v>0</v>
      </c>
      <c r="M1576" s="104">
        <v>26065</v>
      </c>
    </row>
    <row r="1577" spans="1:13" x14ac:dyDescent="0.15">
      <c r="A1577" s="115" t="s">
        <v>3333</v>
      </c>
      <c r="B1577" t="s">
        <v>3320</v>
      </c>
      <c r="C1577" t="s">
        <v>3334</v>
      </c>
      <c r="D1577" s="105">
        <v>41207</v>
      </c>
      <c r="E1577" s="105">
        <v>387735</v>
      </c>
      <c r="F1577" s="105">
        <v>120189</v>
      </c>
      <c r="G1577" s="105">
        <v>318583</v>
      </c>
      <c r="H1577" s="105">
        <v>120189</v>
      </c>
      <c r="I1577" s="105">
        <v>69152</v>
      </c>
      <c r="J1577" s="105">
        <v>0</v>
      </c>
      <c r="K1577" s="105">
        <v>69152</v>
      </c>
      <c r="L1577" s="105">
        <v>0</v>
      </c>
      <c r="M1577" s="105">
        <v>16192</v>
      </c>
    </row>
    <row r="1578" spans="1:13" x14ac:dyDescent="0.15">
      <c r="A1578" s="115" t="s">
        <v>3335</v>
      </c>
      <c r="B1578" t="s">
        <v>3320</v>
      </c>
      <c r="C1578" t="s">
        <v>3336</v>
      </c>
      <c r="D1578" s="104">
        <v>41208</v>
      </c>
      <c r="E1578" s="104">
        <v>544898</v>
      </c>
      <c r="F1578" s="104">
        <v>181252</v>
      </c>
      <c r="G1578" s="104">
        <v>0</v>
      </c>
      <c r="H1578" s="104">
        <v>0</v>
      </c>
      <c r="I1578" s="104">
        <v>544898</v>
      </c>
      <c r="J1578" s="104">
        <v>181252</v>
      </c>
      <c r="K1578" s="104">
        <v>532156</v>
      </c>
      <c r="L1578" s="104">
        <v>181252</v>
      </c>
      <c r="M1578" s="104">
        <v>22991</v>
      </c>
    </row>
    <row r="1579" spans="1:13" x14ac:dyDescent="0.15">
      <c r="A1579" s="115" t="s">
        <v>3337</v>
      </c>
      <c r="B1579" t="s">
        <v>3320</v>
      </c>
      <c r="C1579" t="s">
        <v>3338</v>
      </c>
      <c r="D1579" s="105">
        <v>41209</v>
      </c>
      <c r="E1579" s="105">
        <v>361508</v>
      </c>
      <c r="F1579" s="105">
        <v>112489</v>
      </c>
      <c r="G1579" s="105">
        <v>345208</v>
      </c>
      <c r="H1579" s="105">
        <v>112489</v>
      </c>
      <c r="I1579" s="105">
        <v>16300</v>
      </c>
      <c r="J1579" s="105">
        <v>0</v>
      </c>
      <c r="K1579" s="105">
        <v>16300</v>
      </c>
      <c r="L1579" s="105">
        <v>0</v>
      </c>
      <c r="M1579" s="105">
        <v>15185</v>
      </c>
    </row>
    <row r="1580" spans="1:13" x14ac:dyDescent="0.15">
      <c r="A1580" s="115" t="s">
        <v>3339</v>
      </c>
      <c r="B1580" t="s">
        <v>3320</v>
      </c>
      <c r="C1580" t="s">
        <v>3340</v>
      </c>
      <c r="D1580" s="104">
        <v>41210</v>
      </c>
      <c r="E1580" s="104">
        <v>392732</v>
      </c>
      <c r="F1580" s="104">
        <v>125593</v>
      </c>
      <c r="G1580" s="104">
        <v>353459</v>
      </c>
      <c r="H1580" s="104">
        <v>125593</v>
      </c>
      <c r="I1580" s="104">
        <v>39273</v>
      </c>
      <c r="J1580" s="104">
        <v>0</v>
      </c>
      <c r="K1580" s="104">
        <v>0</v>
      </c>
      <c r="L1580" s="104">
        <v>0</v>
      </c>
      <c r="M1580" s="104">
        <v>16764</v>
      </c>
    </row>
    <row r="1581" spans="1:13" x14ac:dyDescent="0.15">
      <c r="A1581" s="115" t="s">
        <v>3341</v>
      </c>
      <c r="B1581" t="s">
        <v>3320</v>
      </c>
      <c r="C1581" t="s">
        <v>3342</v>
      </c>
      <c r="D1581" s="105">
        <v>41327</v>
      </c>
      <c r="E1581" s="105">
        <v>189402</v>
      </c>
      <c r="F1581" s="105">
        <v>62043</v>
      </c>
      <c r="G1581" s="105">
        <v>189402</v>
      </c>
      <c r="H1581" s="105">
        <v>62043</v>
      </c>
      <c r="I1581" s="105">
        <v>0</v>
      </c>
      <c r="J1581" s="105">
        <v>0</v>
      </c>
      <c r="K1581" s="105">
        <v>0</v>
      </c>
      <c r="L1581" s="105">
        <v>0</v>
      </c>
      <c r="M1581" s="105">
        <v>7935</v>
      </c>
    </row>
    <row r="1582" spans="1:13" x14ac:dyDescent="0.15">
      <c r="A1582" s="115" t="s">
        <v>3343</v>
      </c>
      <c r="B1582" t="s">
        <v>3320</v>
      </c>
      <c r="C1582" t="s">
        <v>3344</v>
      </c>
      <c r="D1582" s="104">
        <v>41341</v>
      </c>
      <c r="E1582" s="104">
        <v>193098</v>
      </c>
      <c r="F1582" s="104">
        <v>69612</v>
      </c>
      <c r="G1582" s="104">
        <v>172052</v>
      </c>
      <c r="H1582" s="104">
        <v>69612</v>
      </c>
      <c r="I1582" s="104">
        <v>21046</v>
      </c>
      <c r="J1582" s="104">
        <v>0</v>
      </c>
      <c r="K1582" s="104">
        <v>21046</v>
      </c>
      <c r="L1582" s="104">
        <v>0</v>
      </c>
      <c r="M1582" s="104">
        <v>7922</v>
      </c>
    </row>
    <row r="1583" spans="1:13" x14ac:dyDescent="0.15">
      <c r="A1583" s="115" t="s">
        <v>3345</v>
      </c>
      <c r="B1583" t="s">
        <v>3320</v>
      </c>
      <c r="C1583" t="s">
        <v>3346</v>
      </c>
      <c r="D1583" s="105">
        <v>41345</v>
      </c>
      <c r="E1583" s="105">
        <v>119867</v>
      </c>
      <c r="F1583" s="105">
        <v>35871</v>
      </c>
      <c r="G1583" s="105">
        <v>113767</v>
      </c>
      <c r="H1583" s="105">
        <v>35871</v>
      </c>
      <c r="I1583" s="105">
        <v>6100</v>
      </c>
      <c r="J1583" s="105">
        <v>0</v>
      </c>
      <c r="K1583" s="105">
        <v>6100</v>
      </c>
      <c r="L1583" s="105">
        <v>0</v>
      </c>
      <c r="M1583" s="105">
        <v>5108</v>
      </c>
    </row>
    <row r="1584" spans="1:13" x14ac:dyDescent="0.15">
      <c r="A1584" s="115" t="s">
        <v>3347</v>
      </c>
      <c r="B1584" t="s">
        <v>3320</v>
      </c>
      <c r="C1584" t="s">
        <v>3348</v>
      </c>
      <c r="D1584" s="104">
        <v>41346</v>
      </c>
      <c r="E1584" s="104">
        <v>327636</v>
      </c>
      <c r="F1584" s="104">
        <v>112468</v>
      </c>
      <c r="G1584" s="104">
        <v>287636</v>
      </c>
      <c r="H1584" s="104">
        <v>112468</v>
      </c>
      <c r="I1584" s="104">
        <v>40000</v>
      </c>
      <c r="J1584" s="104">
        <v>0</v>
      </c>
      <c r="K1584" s="104">
        <v>40000</v>
      </c>
      <c r="L1584" s="104">
        <v>0</v>
      </c>
      <c r="M1584" s="104">
        <v>13584</v>
      </c>
    </row>
    <row r="1585" spans="1:13" x14ac:dyDescent="0.15">
      <c r="A1585" s="115" t="s">
        <v>3349</v>
      </c>
      <c r="B1585" t="s">
        <v>3320</v>
      </c>
      <c r="C1585" t="s">
        <v>3350</v>
      </c>
      <c r="D1585" s="105">
        <v>41387</v>
      </c>
      <c r="E1585" s="105">
        <v>42083</v>
      </c>
      <c r="F1585" s="105">
        <v>16911</v>
      </c>
      <c r="G1585" s="105">
        <v>42083</v>
      </c>
      <c r="H1585" s="105">
        <v>16911</v>
      </c>
      <c r="I1585" s="105">
        <v>0</v>
      </c>
      <c r="J1585" s="105">
        <v>0</v>
      </c>
      <c r="K1585" s="105">
        <v>0</v>
      </c>
      <c r="L1585" s="105">
        <v>0</v>
      </c>
      <c r="M1585" s="105">
        <v>1654</v>
      </c>
    </row>
    <row r="1586" spans="1:13" x14ac:dyDescent="0.15">
      <c r="A1586" s="115" t="s">
        <v>3351</v>
      </c>
      <c r="B1586" t="s">
        <v>3320</v>
      </c>
      <c r="C1586" t="s">
        <v>3352</v>
      </c>
      <c r="D1586" s="104">
        <v>41401</v>
      </c>
      <c r="E1586" s="104">
        <v>298961</v>
      </c>
      <c r="F1586" s="104">
        <v>82304</v>
      </c>
      <c r="G1586" s="104">
        <v>298916</v>
      </c>
      <c r="H1586" s="104">
        <v>82304</v>
      </c>
      <c r="I1586" s="104">
        <v>45</v>
      </c>
      <c r="J1586" s="104">
        <v>0</v>
      </c>
      <c r="K1586" s="104">
        <v>0</v>
      </c>
      <c r="L1586" s="104">
        <v>0</v>
      </c>
      <c r="M1586" s="104">
        <v>13049</v>
      </c>
    </row>
    <row r="1587" spans="1:13" x14ac:dyDescent="0.15">
      <c r="A1587" s="115" t="s">
        <v>3353</v>
      </c>
      <c r="B1587" t="s">
        <v>3320</v>
      </c>
      <c r="C1587" t="s">
        <v>3354</v>
      </c>
      <c r="D1587" s="105">
        <v>41423</v>
      </c>
      <c r="E1587" s="105">
        <v>118000</v>
      </c>
      <c r="F1587" s="105">
        <v>26605</v>
      </c>
      <c r="G1587" s="105">
        <v>104343</v>
      </c>
      <c r="H1587" s="105">
        <v>26605</v>
      </c>
      <c r="I1587" s="105">
        <v>13657</v>
      </c>
      <c r="J1587" s="105">
        <v>0</v>
      </c>
      <c r="K1587" s="105">
        <v>13657</v>
      </c>
      <c r="L1587" s="105">
        <v>0</v>
      </c>
      <c r="M1587" s="105">
        <v>5254</v>
      </c>
    </row>
    <row r="1588" spans="1:13" x14ac:dyDescent="0.15">
      <c r="A1588" s="115" t="s">
        <v>3355</v>
      </c>
      <c r="B1588" t="s">
        <v>3320</v>
      </c>
      <c r="C1588" t="s">
        <v>3356</v>
      </c>
      <c r="D1588" s="104">
        <v>41424</v>
      </c>
      <c r="E1588" s="104">
        <v>165805</v>
      </c>
      <c r="F1588" s="104">
        <v>41438</v>
      </c>
      <c r="G1588" s="104">
        <v>32837</v>
      </c>
      <c r="H1588" s="104">
        <v>32449</v>
      </c>
      <c r="I1588" s="104">
        <v>132968</v>
      </c>
      <c r="J1588" s="104">
        <v>8989</v>
      </c>
      <c r="K1588" s="104">
        <v>30938</v>
      </c>
      <c r="L1588" s="104">
        <v>0</v>
      </c>
      <c r="M1588" s="104">
        <v>7163</v>
      </c>
    </row>
    <row r="1589" spans="1:13" x14ac:dyDescent="0.15">
      <c r="A1589" s="115" t="s">
        <v>3357</v>
      </c>
      <c r="B1589" t="s">
        <v>3320</v>
      </c>
      <c r="C1589" t="s">
        <v>3358</v>
      </c>
      <c r="D1589" s="105">
        <v>41425</v>
      </c>
      <c r="E1589" s="105">
        <v>337312</v>
      </c>
      <c r="F1589" s="105">
        <v>92007</v>
      </c>
      <c r="G1589" s="105">
        <v>270000</v>
      </c>
      <c r="H1589" s="105">
        <v>92007</v>
      </c>
      <c r="I1589" s="105">
        <v>67312</v>
      </c>
      <c r="J1589" s="105">
        <v>0</v>
      </c>
      <c r="K1589" s="105">
        <v>67312</v>
      </c>
      <c r="L1589" s="105">
        <v>0</v>
      </c>
      <c r="M1589" s="105">
        <v>14118</v>
      </c>
    </row>
    <row r="1590" spans="1:13" x14ac:dyDescent="0.15">
      <c r="A1590" s="115" t="s">
        <v>3359</v>
      </c>
      <c r="B1590" t="s">
        <v>3320</v>
      </c>
      <c r="C1590" t="s">
        <v>3360</v>
      </c>
      <c r="D1590" s="104">
        <v>41441</v>
      </c>
      <c r="E1590" s="104">
        <v>161184</v>
      </c>
      <c r="F1590" s="104">
        <v>34036</v>
      </c>
      <c r="G1590" s="104">
        <v>161184</v>
      </c>
      <c r="H1590" s="104">
        <v>34036</v>
      </c>
      <c r="I1590" s="104">
        <v>0</v>
      </c>
      <c r="J1590" s="104">
        <v>0</v>
      </c>
      <c r="K1590" s="104">
        <v>0</v>
      </c>
      <c r="L1590" s="104">
        <v>0</v>
      </c>
      <c r="M1590" s="104">
        <v>6938</v>
      </c>
    </row>
    <row r="1591" spans="1:13" x14ac:dyDescent="0.15">
      <c r="A1591" s="115" t="s">
        <v>3361</v>
      </c>
      <c r="B1591" t="s">
        <v>3362</v>
      </c>
      <c r="C1591">
        <v>0</v>
      </c>
      <c r="D1591" s="105">
        <v>42000</v>
      </c>
      <c r="E1591" s="105">
        <v>17833167</v>
      </c>
      <c r="F1591" s="105">
        <v>0</v>
      </c>
      <c r="G1591" s="105">
        <v>16033651</v>
      </c>
      <c r="H1591" s="105">
        <v>0</v>
      </c>
      <c r="I1591" s="105">
        <v>1799516</v>
      </c>
      <c r="J1591" s="105">
        <v>0</v>
      </c>
      <c r="K1591" s="105">
        <v>1799516</v>
      </c>
      <c r="L1591" s="105">
        <v>0</v>
      </c>
      <c r="M1591" s="105">
        <v>971169</v>
      </c>
    </row>
    <row r="1592" spans="1:13" x14ac:dyDescent="0.15">
      <c r="A1592" s="115" t="s">
        <v>3363</v>
      </c>
      <c r="B1592" t="s">
        <v>3362</v>
      </c>
      <c r="C1592" t="s">
        <v>3364</v>
      </c>
      <c r="D1592" s="104">
        <v>42201</v>
      </c>
      <c r="E1592" s="104">
        <v>4202307</v>
      </c>
      <c r="F1592" s="104">
        <v>1569093</v>
      </c>
      <c r="G1592" s="104">
        <v>3748174</v>
      </c>
      <c r="H1592" s="104">
        <v>1569093</v>
      </c>
      <c r="I1592" s="104">
        <v>454133</v>
      </c>
      <c r="J1592" s="104">
        <v>0</v>
      </c>
      <c r="K1592" s="104">
        <v>454133</v>
      </c>
      <c r="L1592" s="104">
        <v>0</v>
      </c>
      <c r="M1592" s="104">
        <v>173378</v>
      </c>
    </row>
    <row r="1593" spans="1:13" x14ac:dyDescent="0.15">
      <c r="A1593" s="115" t="s">
        <v>3365</v>
      </c>
      <c r="B1593" t="s">
        <v>3362</v>
      </c>
      <c r="C1593" t="s">
        <v>3366</v>
      </c>
      <c r="D1593" s="105">
        <v>42202</v>
      </c>
      <c r="E1593" s="105">
        <v>2687722</v>
      </c>
      <c r="F1593" s="105">
        <v>987134</v>
      </c>
      <c r="G1593" s="105">
        <v>1261665</v>
      </c>
      <c r="H1593" s="105">
        <v>741359</v>
      </c>
      <c r="I1593" s="105">
        <v>1426057</v>
      </c>
      <c r="J1593" s="105">
        <v>245775</v>
      </c>
      <c r="K1593" s="105">
        <v>1222413</v>
      </c>
      <c r="L1593" s="105">
        <v>245775</v>
      </c>
      <c r="M1593" s="105">
        <v>111546</v>
      </c>
    </row>
    <row r="1594" spans="1:13" x14ac:dyDescent="0.15">
      <c r="A1594" s="115" t="s">
        <v>3367</v>
      </c>
      <c r="B1594" t="s">
        <v>3362</v>
      </c>
      <c r="C1594" t="s">
        <v>3368</v>
      </c>
      <c r="D1594" s="104">
        <v>42203</v>
      </c>
      <c r="E1594" s="104">
        <v>648597</v>
      </c>
      <c r="F1594" s="104">
        <v>189414</v>
      </c>
      <c r="G1594" s="104">
        <v>211589</v>
      </c>
      <c r="H1594" s="104">
        <v>189414</v>
      </c>
      <c r="I1594" s="104">
        <v>437008</v>
      </c>
      <c r="J1594" s="104">
        <v>0</v>
      </c>
      <c r="K1594" s="104">
        <v>437008</v>
      </c>
      <c r="L1594" s="104">
        <v>0</v>
      </c>
      <c r="M1594" s="104">
        <v>27096</v>
      </c>
    </row>
    <row r="1595" spans="1:13" x14ac:dyDescent="0.15">
      <c r="A1595" s="115" t="s">
        <v>3369</v>
      </c>
      <c r="B1595" t="s">
        <v>3362</v>
      </c>
      <c r="C1595" t="s">
        <v>3370</v>
      </c>
      <c r="D1595" s="105">
        <v>42204</v>
      </c>
      <c r="E1595" s="105">
        <v>1494617</v>
      </c>
      <c r="F1595" s="105">
        <v>530642</v>
      </c>
      <c r="G1595" s="105">
        <v>1062209</v>
      </c>
      <c r="H1595" s="105">
        <v>530642</v>
      </c>
      <c r="I1595" s="105">
        <v>432408</v>
      </c>
      <c r="J1595" s="105">
        <v>0</v>
      </c>
      <c r="K1595" s="105">
        <v>432408</v>
      </c>
      <c r="L1595" s="105">
        <v>0</v>
      </c>
      <c r="M1595" s="105">
        <v>61286</v>
      </c>
    </row>
    <row r="1596" spans="1:13" x14ac:dyDescent="0.15">
      <c r="A1596" s="115" t="s">
        <v>3371</v>
      </c>
      <c r="B1596" t="s">
        <v>3362</v>
      </c>
      <c r="C1596" t="s">
        <v>3372</v>
      </c>
      <c r="D1596" s="104">
        <v>42205</v>
      </c>
      <c r="E1596" s="104">
        <v>992743</v>
      </c>
      <c r="F1596" s="104">
        <v>389792</v>
      </c>
      <c r="G1596" s="104">
        <v>437492</v>
      </c>
      <c r="H1596" s="104">
        <v>260889</v>
      </c>
      <c r="I1596" s="104">
        <v>555251</v>
      </c>
      <c r="J1596" s="104">
        <v>128903</v>
      </c>
      <c r="K1596" s="104">
        <v>555251</v>
      </c>
      <c r="L1596" s="104">
        <v>128903</v>
      </c>
      <c r="M1596" s="104">
        <v>40309</v>
      </c>
    </row>
    <row r="1597" spans="1:13" x14ac:dyDescent="0.15">
      <c r="A1597" s="115" t="s">
        <v>3373</v>
      </c>
      <c r="B1597" t="s">
        <v>3362</v>
      </c>
      <c r="C1597" t="s">
        <v>3374</v>
      </c>
      <c r="D1597" s="105">
        <v>42207</v>
      </c>
      <c r="E1597" s="105">
        <v>503282</v>
      </c>
      <c r="F1597" s="105">
        <v>133174</v>
      </c>
      <c r="G1597" s="105">
        <v>503282</v>
      </c>
      <c r="H1597" s="105">
        <v>133174</v>
      </c>
      <c r="I1597" s="105">
        <v>0</v>
      </c>
      <c r="J1597" s="105">
        <v>0</v>
      </c>
      <c r="K1597" s="105">
        <v>0</v>
      </c>
      <c r="L1597" s="105">
        <v>0</v>
      </c>
      <c r="M1597" s="105">
        <v>21153</v>
      </c>
    </row>
    <row r="1598" spans="1:13" x14ac:dyDescent="0.15">
      <c r="A1598" s="115" t="s">
        <v>3375</v>
      </c>
      <c r="B1598" t="s">
        <v>3362</v>
      </c>
      <c r="C1598" t="s">
        <v>3376</v>
      </c>
      <c r="D1598" s="104">
        <v>42208</v>
      </c>
      <c r="E1598" s="104">
        <v>278559</v>
      </c>
      <c r="F1598" s="104">
        <v>73171</v>
      </c>
      <c r="G1598" s="104">
        <v>180479</v>
      </c>
      <c r="H1598" s="104">
        <v>43171</v>
      </c>
      <c r="I1598" s="104">
        <v>98080</v>
      </c>
      <c r="J1598" s="104">
        <v>30000</v>
      </c>
      <c r="K1598" s="104">
        <v>98080</v>
      </c>
      <c r="L1598" s="104">
        <v>0</v>
      </c>
      <c r="M1598" s="104">
        <v>11864</v>
      </c>
    </row>
    <row r="1599" spans="1:13" x14ac:dyDescent="0.15">
      <c r="A1599" s="115" t="s">
        <v>3377</v>
      </c>
      <c r="B1599" t="s">
        <v>3362</v>
      </c>
      <c r="C1599" t="s">
        <v>3378</v>
      </c>
      <c r="D1599" s="105">
        <v>42209</v>
      </c>
      <c r="E1599" s="105">
        <v>497860</v>
      </c>
      <c r="F1599" s="105">
        <v>121694</v>
      </c>
      <c r="G1599" s="105">
        <v>170500</v>
      </c>
      <c r="H1599" s="105">
        <v>121694</v>
      </c>
      <c r="I1599" s="105">
        <v>327360</v>
      </c>
      <c r="J1599" s="105">
        <v>0</v>
      </c>
      <c r="K1599" s="105">
        <v>310879</v>
      </c>
      <c r="L1599" s="105">
        <v>0</v>
      </c>
      <c r="M1599" s="105">
        <v>21409</v>
      </c>
    </row>
    <row r="1600" spans="1:13" x14ac:dyDescent="0.15">
      <c r="A1600" s="115" t="s">
        <v>3379</v>
      </c>
      <c r="B1600" t="s">
        <v>3362</v>
      </c>
      <c r="C1600" t="s">
        <v>3380</v>
      </c>
      <c r="D1600" s="104">
        <v>42210</v>
      </c>
      <c r="E1600" s="104">
        <v>440385</v>
      </c>
      <c r="F1600" s="104">
        <v>110158</v>
      </c>
      <c r="G1600" s="104">
        <v>350741</v>
      </c>
      <c r="H1600" s="104">
        <v>96563</v>
      </c>
      <c r="I1600" s="104">
        <v>89644</v>
      </c>
      <c r="J1600" s="104">
        <v>13595</v>
      </c>
      <c r="K1600" s="104">
        <v>89644</v>
      </c>
      <c r="L1600" s="104">
        <v>13595</v>
      </c>
      <c r="M1600" s="104">
        <v>18635</v>
      </c>
    </row>
    <row r="1601" spans="1:13" x14ac:dyDescent="0.15">
      <c r="A1601" s="115" t="s">
        <v>3381</v>
      </c>
      <c r="B1601" t="s">
        <v>3362</v>
      </c>
      <c r="C1601" t="s">
        <v>3382</v>
      </c>
      <c r="D1601" s="105">
        <v>42211</v>
      </c>
      <c r="E1601" s="105">
        <v>591562</v>
      </c>
      <c r="F1601" s="105">
        <v>148767</v>
      </c>
      <c r="G1601" s="105">
        <v>18725</v>
      </c>
      <c r="H1601" s="105">
        <v>0</v>
      </c>
      <c r="I1601" s="105">
        <v>572837</v>
      </c>
      <c r="J1601" s="105">
        <v>148767</v>
      </c>
      <c r="K1601" s="105">
        <v>466713</v>
      </c>
      <c r="L1601" s="105">
        <v>148767</v>
      </c>
      <c r="M1601" s="105">
        <v>25020</v>
      </c>
    </row>
    <row r="1602" spans="1:13" x14ac:dyDescent="0.15">
      <c r="A1602" s="115" t="s">
        <v>3383</v>
      </c>
      <c r="B1602" t="s">
        <v>3362</v>
      </c>
      <c r="C1602" t="s">
        <v>3384</v>
      </c>
      <c r="D1602" s="104">
        <v>42212</v>
      </c>
      <c r="E1602" s="104">
        <v>386755</v>
      </c>
      <c r="F1602" s="104">
        <v>109766</v>
      </c>
      <c r="G1602" s="104">
        <v>219500</v>
      </c>
      <c r="H1602" s="104">
        <v>109766</v>
      </c>
      <c r="I1602" s="104">
        <v>167255</v>
      </c>
      <c r="J1602" s="104">
        <v>0</v>
      </c>
      <c r="K1602" s="104">
        <v>167255</v>
      </c>
      <c r="L1602" s="104">
        <v>0</v>
      </c>
      <c r="M1602" s="104">
        <v>16357</v>
      </c>
    </row>
    <row r="1603" spans="1:13" x14ac:dyDescent="0.15">
      <c r="A1603" s="115" t="s">
        <v>3385</v>
      </c>
      <c r="B1603" t="s">
        <v>3362</v>
      </c>
      <c r="C1603" t="s">
        <v>3386</v>
      </c>
      <c r="D1603" s="105">
        <v>42213</v>
      </c>
      <c r="E1603" s="105">
        <v>627232</v>
      </c>
      <c r="F1603" s="105">
        <v>175006</v>
      </c>
      <c r="G1603" s="105">
        <v>360958</v>
      </c>
      <c r="H1603" s="105">
        <v>175006</v>
      </c>
      <c r="I1603" s="105">
        <v>266274</v>
      </c>
      <c r="J1603" s="105">
        <v>0</v>
      </c>
      <c r="K1603" s="105">
        <v>263130</v>
      </c>
      <c r="L1603" s="105">
        <v>0</v>
      </c>
      <c r="M1603" s="105">
        <v>26183</v>
      </c>
    </row>
    <row r="1604" spans="1:13" x14ac:dyDescent="0.15">
      <c r="A1604" s="115" t="s">
        <v>3387</v>
      </c>
      <c r="B1604" t="s">
        <v>3362</v>
      </c>
      <c r="C1604" t="s">
        <v>3388</v>
      </c>
      <c r="D1604" s="104">
        <v>42214</v>
      </c>
      <c r="E1604" s="104">
        <v>688250</v>
      </c>
      <c r="F1604" s="104">
        <v>187541</v>
      </c>
      <c r="G1604" s="104">
        <v>257744</v>
      </c>
      <c r="H1604" s="104">
        <v>187541</v>
      </c>
      <c r="I1604" s="104">
        <v>430506</v>
      </c>
      <c r="J1604" s="104">
        <v>0</v>
      </c>
      <c r="K1604" s="104">
        <v>368553</v>
      </c>
      <c r="L1604" s="104">
        <v>0</v>
      </c>
      <c r="M1604" s="104">
        <v>28821</v>
      </c>
    </row>
    <row r="1605" spans="1:13" x14ac:dyDescent="0.15">
      <c r="A1605" s="115" t="s">
        <v>3389</v>
      </c>
      <c r="B1605" t="s">
        <v>3362</v>
      </c>
      <c r="C1605" t="s">
        <v>3390</v>
      </c>
      <c r="D1605" s="105">
        <v>42307</v>
      </c>
      <c r="E1605" s="105">
        <v>423487</v>
      </c>
      <c r="F1605" s="105">
        <v>168116</v>
      </c>
      <c r="G1605" s="105">
        <v>385123</v>
      </c>
      <c r="H1605" s="105">
        <v>168116</v>
      </c>
      <c r="I1605" s="105">
        <v>38364</v>
      </c>
      <c r="J1605" s="105">
        <v>0</v>
      </c>
      <c r="K1605" s="105">
        <v>12997</v>
      </c>
      <c r="L1605" s="105">
        <v>0</v>
      </c>
      <c r="M1605" s="105">
        <v>17239</v>
      </c>
    </row>
    <row r="1606" spans="1:13" x14ac:dyDescent="0.15">
      <c r="A1606" s="115" t="s">
        <v>3391</v>
      </c>
      <c r="B1606" t="s">
        <v>3362</v>
      </c>
      <c r="C1606" t="s">
        <v>3392</v>
      </c>
      <c r="D1606" s="104">
        <v>42308</v>
      </c>
      <c r="E1606" s="104">
        <v>312503</v>
      </c>
      <c r="F1606" s="104">
        <v>115268</v>
      </c>
      <c r="G1606" s="104">
        <v>173967</v>
      </c>
      <c r="H1606" s="104">
        <v>22802</v>
      </c>
      <c r="I1606" s="104">
        <v>138536</v>
      </c>
      <c r="J1606" s="104">
        <v>92466</v>
      </c>
      <c r="K1606" s="104">
        <v>138536</v>
      </c>
      <c r="L1606" s="104">
        <v>18744</v>
      </c>
      <c r="M1606" s="104">
        <v>12940</v>
      </c>
    </row>
    <row r="1607" spans="1:13" x14ac:dyDescent="0.15">
      <c r="A1607" s="115" t="s">
        <v>3393</v>
      </c>
      <c r="B1607" t="s">
        <v>3362</v>
      </c>
      <c r="C1607" t="s">
        <v>3394</v>
      </c>
      <c r="D1607" s="105">
        <v>42321</v>
      </c>
      <c r="E1607" s="105">
        <v>147069</v>
      </c>
      <c r="F1607" s="105">
        <v>32958</v>
      </c>
      <c r="G1607" s="105">
        <v>104104</v>
      </c>
      <c r="H1607" s="105">
        <v>32958</v>
      </c>
      <c r="I1607" s="105">
        <v>42965</v>
      </c>
      <c r="J1607" s="105">
        <v>0</v>
      </c>
      <c r="K1607" s="105">
        <v>42965</v>
      </c>
      <c r="L1607" s="105">
        <v>0</v>
      </c>
      <c r="M1607" s="105">
        <v>6267</v>
      </c>
    </row>
    <row r="1608" spans="1:13" x14ac:dyDescent="0.15">
      <c r="A1608" s="115" t="s">
        <v>3395</v>
      </c>
      <c r="B1608" t="s">
        <v>3362</v>
      </c>
      <c r="C1608" t="s">
        <v>3396</v>
      </c>
      <c r="D1608" s="104">
        <v>42322</v>
      </c>
      <c r="E1608" s="104">
        <v>187065</v>
      </c>
      <c r="F1608" s="104">
        <v>56065</v>
      </c>
      <c r="G1608" s="104">
        <v>134089</v>
      </c>
      <c r="H1608" s="104">
        <v>56065</v>
      </c>
      <c r="I1608" s="104">
        <v>52976</v>
      </c>
      <c r="J1608" s="104">
        <v>0</v>
      </c>
      <c r="K1608" s="104">
        <v>46345</v>
      </c>
      <c r="L1608" s="104">
        <v>0</v>
      </c>
      <c r="M1608" s="104">
        <v>7950</v>
      </c>
    </row>
    <row r="1609" spans="1:13" x14ac:dyDescent="0.15">
      <c r="A1609" s="115" t="s">
        <v>3397</v>
      </c>
      <c r="B1609" t="s">
        <v>3362</v>
      </c>
      <c r="C1609" t="s">
        <v>3398</v>
      </c>
      <c r="D1609" s="105">
        <v>42323</v>
      </c>
      <c r="E1609" s="105">
        <v>216732</v>
      </c>
      <c r="F1609" s="105">
        <v>62354</v>
      </c>
      <c r="G1609" s="105">
        <v>216732</v>
      </c>
      <c r="H1609" s="105">
        <v>62354</v>
      </c>
      <c r="I1609" s="105">
        <v>0</v>
      </c>
      <c r="J1609" s="105">
        <v>0</v>
      </c>
      <c r="K1609" s="105">
        <v>0</v>
      </c>
      <c r="L1609" s="105">
        <v>0</v>
      </c>
      <c r="M1609" s="105">
        <v>9440</v>
      </c>
    </row>
    <row r="1610" spans="1:13" x14ac:dyDescent="0.15">
      <c r="A1610" s="115" t="s">
        <v>3399</v>
      </c>
      <c r="B1610" t="s">
        <v>3362</v>
      </c>
      <c r="C1610" t="s">
        <v>3400</v>
      </c>
      <c r="D1610" s="104">
        <v>42383</v>
      </c>
      <c r="E1610" s="104">
        <v>69856</v>
      </c>
      <c r="F1610" s="104">
        <v>11044</v>
      </c>
      <c r="G1610" s="104">
        <v>56360</v>
      </c>
      <c r="H1610" s="104">
        <v>11044</v>
      </c>
      <c r="I1610" s="104">
        <v>13496</v>
      </c>
      <c r="J1610" s="104">
        <v>0</v>
      </c>
      <c r="K1610" s="104">
        <v>13496</v>
      </c>
      <c r="L1610" s="104">
        <v>0</v>
      </c>
      <c r="M1610" s="104">
        <v>3079</v>
      </c>
    </row>
    <row r="1611" spans="1:13" x14ac:dyDescent="0.15">
      <c r="A1611" s="115" t="s">
        <v>3401</v>
      </c>
      <c r="B1611" t="s">
        <v>3362</v>
      </c>
      <c r="C1611" t="s">
        <v>3402</v>
      </c>
      <c r="D1611" s="105">
        <v>42391</v>
      </c>
      <c r="E1611" s="105">
        <v>205159</v>
      </c>
      <c r="F1611" s="105">
        <v>62333</v>
      </c>
      <c r="G1611" s="105">
        <v>205159</v>
      </c>
      <c r="H1611" s="105">
        <v>62333</v>
      </c>
      <c r="I1611" s="105">
        <v>0</v>
      </c>
      <c r="J1611" s="105">
        <v>0</v>
      </c>
      <c r="K1611" s="105">
        <v>0</v>
      </c>
      <c r="L1611" s="105">
        <v>0</v>
      </c>
      <c r="M1611" s="105">
        <v>8710</v>
      </c>
    </row>
    <row r="1612" spans="1:13" x14ac:dyDescent="0.15">
      <c r="A1612" s="115" t="s">
        <v>3403</v>
      </c>
      <c r="B1612" t="s">
        <v>3362</v>
      </c>
      <c r="C1612" t="s">
        <v>3404</v>
      </c>
      <c r="D1612" s="104">
        <v>42411</v>
      </c>
      <c r="E1612" s="104">
        <v>311041</v>
      </c>
      <c r="F1612" s="104">
        <v>72796</v>
      </c>
      <c r="G1612" s="104">
        <v>311041</v>
      </c>
      <c r="H1612" s="104">
        <v>72796</v>
      </c>
      <c r="I1612" s="104">
        <v>0</v>
      </c>
      <c r="J1612" s="104">
        <v>0</v>
      </c>
      <c r="K1612" s="104">
        <v>0</v>
      </c>
      <c r="L1612" s="104">
        <v>0</v>
      </c>
      <c r="M1612" s="104">
        <v>13508</v>
      </c>
    </row>
    <row r="1613" spans="1:13" x14ac:dyDescent="0.15">
      <c r="A1613" s="115" t="s">
        <v>3405</v>
      </c>
      <c r="B1613" t="s">
        <v>3406</v>
      </c>
      <c r="C1613">
        <v>0</v>
      </c>
      <c r="D1613" s="105">
        <v>43000</v>
      </c>
      <c r="E1613" s="105">
        <v>20811151</v>
      </c>
      <c r="F1613" s="105">
        <v>0</v>
      </c>
      <c r="G1613" s="105">
        <v>13742927</v>
      </c>
      <c r="H1613" s="105">
        <v>0</v>
      </c>
      <c r="I1613" s="105">
        <v>7068224</v>
      </c>
      <c r="J1613" s="105">
        <v>0</v>
      </c>
      <c r="K1613" s="105">
        <v>7068224</v>
      </c>
      <c r="L1613" s="105">
        <v>0</v>
      </c>
      <c r="M1613" s="105">
        <v>1098395</v>
      </c>
    </row>
    <row r="1614" spans="1:13" x14ac:dyDescent="0.15">
      <c r="A1614" s="115" t="s">
        <v>3407</v>
      </c>
      <c r="B1614" t="s">
        <v>3406</v>
      </c>
      <c r="C1614" t="s">
        <v>3408</v>
      </c>
      <c r="D1614" s="104">
        <v>43100</v>
      </c>
      <c r="E1614" s="104">
        <v>6480978</v>
      </c>
      <c r="F1614" s="104">
        <v>2584473</v>
      </c>
      <c r="G1614" s="104">
        <v>3786356</v>
      </c>
      <c r="H1614" s="104">
        <v>2584473</v>
      </c>
      <c r="I1614" s="104">
        <v>2694622</v>
      </c>
      <c r="J1614" s="104">
        <v>0</v>
      </c>
      <c r="K1614" s="104">
        <v>2502390</v>
      </c>
      <c r="L1614" s="104">
        <v>0</v>
      </c>
      <c r="M1614" s="104">
        <v>256266</v>
      </c>
    </row>
    <row r="1615" spans="1:13" x14ac:dyDescent="0.15">
      <c r="A1615" s="115" t="s">
        <v>3409</v>
      </c>
      <c r="B1615" t="s">
        <v>3406</v>
      </c>
      <c r="C1615" t="s">
        <v>3410</v>
      </c>
      <c r="D1615" s="105">
        <v>43202</v>
      </c>
      <c r="E1615" s="105">
        <v>1541538</v>
      </c>
      <c r="F1615" s="105">
        <v>490590</v>
      </c>
      <c r="G1615" s="105">
        <v>1391538</v>
      </c>
      <c r="H1615" s="105">
        <v>490590</v>
      </c>
      <c r="I1615" s="105">
        <v>150000</v>
      </c>
      <c r="J1615" s="105">
        <v>0</v>
      </c>
      <c r="K1615" s="105">
        <v>148462</v>
      </c>
      <c r="L1615" s="105">
        <v>0</v>
      </c>
      <c r="M1615" s="105">
        <v>61785</v>
      </c>
    </row>
    <row r="1616" spans="1:13" x14ac:dyDescent="0.15">
      <c r="A1616" s="115" t="s">
        <v>3411</v>
      </c>
      <c r="B1616" t="s">
        <v>3406</v>
      </c>
      <c r="C1616" t="s">
        <v>3412</v>
      </c>
      <c r="D1616" s="104">
        <v>43203</v>
      </c>
      <c r="E1616" s="104">
        <v>461243</v>
      </c>
      <c r="F1616" s="104">
        <v>132523</v>
      </c>
      <c r="G1616" s="104">
        <v>461243</v>
      </c>
      <c r="H1616" s="104">
        <v>132523</v>
      </c>
      <c r="I1616" s="104">
        <v>0</v>
      </c>
      <c r="J1616" s="104">
        <v>0</v>
      </c>
      <c r="K1616" s="104">
        <v>0</v>
      </c>
      <c r="L1616" s="104">
        <v>0</v>
      </c>
      <c r="M1616" s="104">
        <v>19240</v>
      </c>
    </row>
    <row r="1617" spans="1:13" x14ac:dyDescent="0.15">
      <c r="A1617" s="115" t="s">
        <v>3413</v>
      </c>
      <c r="B1617" t="s">
        <v>3406</v>
      </c>
      <c r="C1617" t="s">
        <v>3414</v>
      </c>
      <c r="D1617" s="105">
        <v>43204</v>
      </c>
      <c r="E1617" s="105">
        <v>590373</v>
      </c>
      <c r="F1617" s="105">
        <v>220647</v>
      </c>
      <c r="G1617" s="105">
        <v>305339</v>
      </c>
      <c r="H1617" s="105">
        <v>220647</v>
      </c>
      <c r="I1617" s="105">
        <v>285034</v>
      </c>
      <c r="J1617" s="105">
        <v>0</v>
      </c>
      <c r="K1617" s="105">
        <v>285034</v>
      </c>
      <c r="L1617" s="105">
        <v>0</v>
      </c>
      <c r="M1617" s="105">
        <v>23628</v>
      </c>
    </row>
    <row r="1618" spans="1:13" x14ac:dyDescent="0.15">
      <c r="A1618" s="115" t="s">
        <v>3415</v>
      </c>
      <c r="B1618" t="s">
        <v>3406</v>
      </c>
      <c r="C1618" t="s">
        <v>3416</v>
      </c>
      <c r="D1618" s="104">
        <v>43205</v>
      </c>
      <c r="E1618" s="104">
        <v>341259</v>
      </c>
      <c r="F1618" s="104">
        <v>98495</v>
      </c>
      <c r="G1618" s="104">
        <v>341259</v>
      </c>
      <c r="H1618" s="104">
        <v>98495</v>
      </c>
      <c r="I1618" s="104">
        <v>0</v>
      </c>
      <c r="J1618" s="104">
        <v>0</v>
      </c>
      <c r="K1618" s="104">
        <v>0</v>
      </c>
      <c r="L1618" s="104">
        <v>0</v>
      </c>
      <c r="M1618" s="104">
        <v>14222</v>
      </c>
    </row>
    <row r="1619" spans="1:13" x14ac:dyDescent="0.15">
      <c r="A1619" s="115" t="s">
        <v>3417</v>
      </c>
      <c r="B1619" t="s">
        <v>3406</v>
      </c>
      <c r="C1619" t="s">
        <v>3418</v>
      </c>
      <c r="D1619" s="105">
        <v>43206</v>
      </c>
      <c r="E1619" s="105">
        <v>846847</v>
      </c>
      <c r="F1619" s="105">
        <v>272655</v>
      </c>
      <c r="G1619" s="105">
        <v>376847</v>
      </c>
      <c r="H1619" s="105">
        <v>144456</v>
      </c>
      <c r="I1619" s="105">
        <v>470000</v>
      </c>
      <c r="J1619" s="105">
        <v>128199</v>
      </c>
      <c r="K1619" s="105">
        <v>367529</v>
      </c>
      <c r="L1619" s="105">
        <v>128199</v>
      </c>
      <c r="M1619" s="105">
        <v>33920</v>
      </c>
    </row>
    <row r="1620" spans="1:13" x14ac:dyDescent="0.15">
      <c r="A1620" s="115" t="s">
        <v>3419</v>
      </c>
      <c r="B1620" t="s">
        <v>3406</v>
      </c>
      <c r="C1620" t="s">
        <v>3420</v>
      </c>
      <c r="D1620" s="104">
        <v>43208</v>
      </c>
      <c r="E1620" s="104">
        <v>718159</v>
      </c>
      <c r="F1620" s="104">
        <v>215186</v>
      </c>
      <c r="G1620" s="104">
        <v>515148</v>
      </c>
      <c r="H1620" s="104">
        <v>215186</v>
      </c>
      <c r="I1620" s="104">
        <v>203011</v>
      </c>
      <c r="J1620" s="104">
        <v>0</v>
      </c>
      <c r="K1620" s="104">
        <v>173944</v>
      </c>
      <c r="L1620" s="104">
        <v>0</v>
      </c>
      <c r="M1620" s="104">
        <v>29079</v>
      </c>
    </row>
    <row r="1621" spans="1:13" x14ac:dyDescent="0.15">
      <c r="A1621" s="115" t="s">
        <v>3421</v>
      </c>
      <c r="B1621" t="s">
        <v>3406</v>
      </c>
      <c r="C1621" t="s">
        <v>3422</v>
      </c>
      <c r="D1621" s="105">
        <v>43210</v>
      </c>
      <c r="E1621" s="105">
        <v>604732</v>
      </c>
      <c r="F1621" s="105">
        <v>190552</v>
      </c>
      <c r="G1621" s="105">
        <v>511714</v>
      </c>
      <c r="H1621" s="105">
        <v>190552</v>
      </c>
      <c r="I1621" s="105">
        <v>93018</v>
      </c>
      <c r="J1621" s="105">
        <v>0</v>
      </c>
      <c r="K1621" s="105">
        <v>26203</v>
      </c>
      <c r="L1621" s="105">
        <v>0</v>
      </c>
      <c r="M1621" s="105">
        <v>24691</v>
      </c>
    </row>
    <row r="1622" spans="1:13" x14ac:dyDescent="0.15">
      <c r="A1622" s="115" t="s">
        <v>3423</v>
      </c>
      <c r="B1622" t="s">
        <v>3406</v>
      </c>
      <c r="C1622" t="s">
        <v>3424</v>
      </c>
      <c r="D1622" s="104">
        <v>43211</v>
      </c>
      <c r="E1622" s="104">
        <v>451674</v>
      </c>
      <c r="F1622" s="104">
        <v>148810</v>
      </c>
      <c r="G1622" s="104">
        <v>451674</v>
      </c>
      <c r="H1622" s="104">
        <v>148810</v>
      </c>
      <c r="I1622" s="104">
        <v>0</v>
      </c>
      <c r="J1622" s="104">
        <v>0</v>
      </c>
      <c r="K1622" s="104">
        <v>0</v>
      </c>
      <c r="L1622" s="104">
        <v>0</v>
      </c>
      <c r="M1622" s="104">
        <v>18726</v>
      </c>
    </row>
    <row r="1623" spans="1:13" x14ac:dyDescent="0.15">
      <c r="A1623" s="115" t="s">
        <v>3425</v>
      </c>
      <c r="B1623" t="s">
        <v>3406</v>
      </c>
      <c r="C1623" t="s">
        <v>3426</v>
      </c>
      <c r="D1623" s="105">
        <v>43212</v>
      </c>
      <c r="E1623" s="105">
        <v>417512</v>
      </c>
      <c r="F1623" s="105">
        <v>107264</v>
      </c>
      <c r="G1623" s="105">
        <v>412512</v>
      </c>
      <c r="H1623" s="105">
        <v>102264</v>
      </c>
      <c r="I1623" s="105">
        <v>5000</v>
      </c>
      <c r="J1623" s="105">
        <v>5000</v>
      </c>
      <c r="K1623" s="105">
        <v>5000</v>
      </c>
      <c r="L1623" s="105">
        <v>5000</v>
      </c>
      <c r="M1623" s="105">
        <v>17544</v>
      </c>
    </row>
    <row r="1624" spans="1:13" x14ac:dyDescent="0.15">
      <c r="A1624" s="115" t="s">
        <v>3427</v>
      </c>
      <c r="B1624" t="s">
        <v>3406</v>
      </c>
      <c r="C1624" t="s">
        <v>3428</v>
      </c>
      <c r="D1624" s="104">
        <v>43213</v>
      </c>
      <c r="E1624" s="104">
        <v>780297</v>
      </c>
      <c r="F1624" s="104">
        <v>243508</v>
      </c>
      <c r="G1624" s="104">
        <v>780297</v>
      </c>
      <c r="H1624" s="104">
        <v>243508</v>
      </c>
      <c r="I1624" s="104">
        <v>0</v>
      </c>
      <c r="J1624" s="104">
        <v>0</v>
      </c>
      <c r="K1624" s="104">
        <v>0</v>
      </c>
      <c r="L1624" s="104">
        <v>0</v>
      </c>
      <c r="M1624" s="104">
        <v>31376</v>
      </c>
    </row>
    <row r="1625" spans="1:13" x14ac:dyDescent="0.15">
      <c r="A1625" s="115" t="s">
        <v>3429</v>
      </c>
      <c r="B1625" t="s">
        <v>3406</v>
      </c>
      <c r="C1625" t="s">
        <v>3430</v>
      </c>
      <c r="D1625" s="105">
        <v>43214</v>
      </c>
      <c r="E1625" s="105">
        <v>389385</v>
      </c>
      <c r="F1625" s="105">
        <v>104767</v>
      </c>
      <c r="G1625" s="105">
        <v>389385</v>
      </c>
      <c r="H1625" s="105">
        <v>104767</v>
      </c>
      <c r="I1625" s="105">
        <v>0</v>
      </c>
      <c r="J1625" s="105">
        <v>0</v>
      </c>
      <c r="K1625" s="105">
        <v>0</v>
      </c>
      <c r="L1625" s="105">
        <v>0</v>
      </c>
      <c r="M1625" s="105">
        <v>16006</v>
      </c>
    </row>
    <row r="1626" spans="1:13" x14ac:dyDescent="0.15">
      <c r="A1626" s="115" t="s">
        <v>3431</v>
      </c>
      <c r="B1626" t="s">
        <v>3406</v>
      </c>
      <c r="C1626" t="s">
        <v>3432</v>
      </c>
      <c r="D1626" s="104">
        <v>43215</v>
      </c>
      <c r="E1626" s="104">
        <v>1202581</v>
      </c>
      <c r="F1626" s="104">
        <v>334902</v>
      </c>
      <c r="G1626" s="104">
        <v>1202581</v>
      </c>
      <c r="H1626" s="104">
        <v>334902</v>
      </c>
      <c r="I1626" s="104">
        <v>0</v>
      </c>
      <c r="J1626" s="104">
        <v>0</v>
      </c>
      <c r="K1626" s="104">
        <v>0</v>
      </c>
      <c r="L1626" s="104">
        <v>0</v>
      </c>
      <c r="M1626" s="104">
        <v>49281</v>
      </c>
    </row>
    <row r="1627" spans="1:13" x14ac:dyDescent="0.15">
      <c r="A1627" s="115" t="s">
        <v>3433</v>
      </c>
      <c r="B1627" t="s">
        <v>3406</v>
      </c>
      <c r="C1627" t="s">
        <v>3434</v>
      </c>
      <c r="D1627" s="105">
        <v>43216</v>
      </c>
      <c r="E1627" s="105">
        <v>659219</v>
      </c>
      <c r="F1627" s="105">
        <v>275497</v>
      </c>
      <c r="G1627" s="105">
        <v>659219</v>
      </c>
      <c r="H1627" s="105">
        <v>275497</v>
      </c>
      <c r="I1627" s="105">
        <v>0</v>
      </c>
      <c r="J1627" s="105">
        <v>0</v>
      </c>
      <c r="K1627" s="105">
        <v>0</v>
      </c>
      <c r="L1627" s="105">
        <v>0</v>
      </c>
      <c r="M1627" s="105">
        <v>25644</v>
      </c>
    </row>
    <row r="1628" spans="1:13" x14ac:dyDescent="0.15">
      <c r="A1628" s="115" t="s">
        <v>3435</v>
      </c>
      <c r="B1628" t="s">
        <v>3406</v>
      </c>
      <c r="C1628" t="s">
        <v>790</v>
      </c>
      <c r="D1628" s="104">
        <v>43348</v>
      </c>
      <c r="E1628" s="104">
        <v>179886</v>
      </c>
      <c r="F1628" s="104">
        <v>39855</v>
      </c>
      <c r="G1628" s="104">
        <v>179886</v>
      </c>
      <c r="H1628" s="104">
        <v>39855</v>
      </c>
      <c r="I1628" s="104">
        <v>0</v>
      </c>
      <c r="J1628" s="104">
        <v>0</v>
      </c>
      <c r="K1628" s="104">
        <v>0</v>
      </c>
      <c r="L1628" s="104">
        <v>0</v>
      </c>
      <c r="M1628" s="104">
        <v>7594</v>
      </c>
    </row>
    <row r="1629" spans="1:13" x14ac:dyDescent="0.15">
      <c r="A1629" s="115" t="s">
        <v>3436</v>
      </c>
      <c r="B1629" t="s">
        <v>3406</v>
      </c>
      <c r="C1629" t="s">
        <v>3437</v>
      </c>
      <c r="D1629" s="105">
        <v>43364</v>
      </c>
      <c r="E1629" s="105">
        <v>98323</v>
      </c>
      <c r="F1629" s="105">
        <v>23010</v>
      </c>
      <c r="G1629" s="105">
        <v>98323</v>
      </c>
      <c r="H1629" s="105">
        <v>23010</v>
      </c>
      <c r="I1629" s="105">
        <v>0</v>
      </c>
      <c r="J1629" s="105">
        <v>0</v>
      </c>
      <c r="K1629" s="105">
        <v>0</v>
      </c>
      <c r="L1629" s="105">
        <v>0</v>
      </c>
      <c r="M1629" s="105">
        <v>4121</v>
      </c>
    </row>
    <row r="1630" spans="1:13" x14ac:dyDescent="0.15">
      <c r="A1630" s="115" t="s">
        <v>3438</v>
      </c>
      <c r="B1630" t="s">
        <v>3406</v>
      </c>
      <c r="C1630" t="s">
        <v>3439</v>
      </c>
      <c r="D1630" s="104">
        <v>43367</v>
      </c>
      <c r="E1630" s="104">
        <v>157228</v>
      </c>
      <c r="F1630" s="104">
        <v>35986</v>
      </c>
      <c r="G1630" s="104">
        <v>157228</v>
      </c>
      <c r="H1630" s="104">
        <v>35986</v>
      </c>
      <c r="I1630" s="104">
        <v>0</v>
      </c>
      <c r="J1630" s="104">
        <v>0</v>
      </c>
      <c r="K1630" s="104">
        <v>0</v>
      </c>
      <c r="L1630" s="104">
        <v>0</v>
      </c>
      <c r="M1630" s="104">
        <v>6581</v>
      </c>
    </row>
    <row r="1631" spans="1:13" x14ac:dyDescent="0.15">
      <c r="A1631" s="115" t="s">
        <v>3440</v>
      </c>
      <c r="B1631" t="s">
        <v>3406</v>
      </c>
      <c r="C1631" t="s">
        <v>3441</v>
      </c>
      <c r="D1631" s="105">
        <v>43368</v>
      </c>
      <c r="E1631" s="105">
        <v>186561</v>
      </c>
      <c r="F1631" s="105">
        <v>63943</v>
      </c>
      <c r="G1631" s="105">
        <v>171571</v>
      </c>
      <c r="H1631" s="105">
        <v>63943</v>
      </c>
      <c r="I1631" s="105">
        <v>14990</v>
      </c>
      <c r="J1631" s="105">
        <v>0</v>
      </c>
      <c r="K1631" s="105">
        <v>14990</v>
      </c>
      <c r="L1631" s="105">
        <v>0</v>
      </c>
      <c r="M1631" s="105">
        <v>7686</v>
      </c>
    </row>
    <row r="1632" spans="1:13" x14ac:dyDescent="0.15">
      <c r="A1632" s="115" t="s">
        <v>3442</v>
      </c>
      <c r="B1632" t="s">
        <v>3406</v>
      </c>
      <c r="C1632" t="s">
        <v>3443</v>
      </c>
      <c r="D1632" s="104">
        <v>43369</v>
      </c>
      <c r="E1632" s="104">
        <v>176200</v>
      </c>
      <c r="F1632" s="104">
        <v>41704</v>
      </c>
      <c r="G1632" s="104">
        <v>176200</v>
      </c>
      <c r="H1632" s="104">
        <v>41704</v>
      </c>
      <c r="I1632" s="104">
        <v>0</v>
      </c>
      <c r="J1632" s="104">
        <v>0</v>
      </c>
      <c r="K1632" s="104">
        <v>0</v>
      </c>
      <c r="L1632" s="104">
        <v>0</v>
      </c>
      <c r="M1632" s="104">
        <v>7475</v>
      </c>
    </row>
    <row r="1633" spans="1:13" x14ac:dyDescent="0.15">
      <c r="A1633" s="115" t="s">
        <v>3444</v>
      </c>
      <c r="B1633" t="s">
        <v>3406</v>
      </c>
      <c r="C1633" t="s">
        <v>3445</v>
      </c>
      <c r="D1633" s="105">
        <v>43403</v>
      </c>
      <c r="E1633" s="105">
        <v>357738</v>
      </c>
      <c r="F1633" s="105">
        <v>130147</v>
      </c>
      <c r="G1633" s="105">
        <v>200000</v>
      </c>
      <c r="H1633" s="105">
        <v>130147</v>
      </c>
      <c r="I1633" s="105">
        <v>157738</v>
      </c>
      <c r="J1633" s="105">
        <v>0</v>
      </c>
      <c r="K1633" s="105">
        <v>157738</v>
      </c>
      <c r="L1633" s="105">
        <v>0</v>
      </c>
      <c r="M1633" s="105">
        <v>14458</v>
      </c>
    </row>
    <row r="1634" spans="1:13" x14ac:dyDescent="0.15">
      <c r="A1634" s="115" t="s">
        <v>3446</v>
      </c>
      <c r="B1634" t="s">
        <v>3406</v>
      </c>
      <c r="C1634" t="s">
        <v>3447</v>
      </c>
      <c r="D1634" s="104">
        <v>43404</v>
      </c>
      <c r="E1634" s="104">
        <v>360064</v>
      </c>
      <c r="F1634" s="104">
        <v>154928</v>
      </c>
      <c r="G1634" s="104">
        <v>360064</v>
      </c>
      <c r="H1634" s="104">
        <v>154928</v>
      </c>
      <c r="I1634" s="104">
        <v>0</v>
      </c>
      <c r="J1634" s="104">
        <v>0</v>
      </c>
      <c r="K1634" s="104">
        <v>0</v>
      </c>
      <c r="L1634" s="104">
        <v>0</v>
      </c>
      <c r="M1634" s="104">
        <v>13841</v>
      </c>
    </row>
    <row r="1635" spans="1:13" x14ac:dyDescent="0.15">
      <c r="A1635" s="115" t="s">
        <v>3448</v>
      </c>
      <c r="B1635" t="s">
        <v>3406</v>
      </c>
      <c r="C1635" t="s">
        <v>3449</v>
      </c>
      <c r="D1635" s="105">
        <v>43423</v>
      </c>
      <c r="E1635" s="105">
        <v>101299</v>
      </c>
      <c r="F1635" s="105">
        <v>16081</v>
      </c>
      <c r="G1635" s="105">
        <v>101299</v>
      </c>
      <c r="H1635" s="105">
        <v>16081</v>
      </c>
      <c r="I1635" s="105">
        <v>0</v>
      </c>
      <c r="J1635" s="105">
        <v>0</v>
      </c>
      <c r="K1635" s="105">
        <v>0</v>
      </c>
      <c r="L1635" s="105">
        <v>0</v>
      </c>
      <c r="M1635" s="105">
        <v>4411</v>
      </c>
    </row>
    <row r="1636" spans="1:13" x14ac:dyDescent="0.15">
      <c r="A1636" s="115" t="s">
        <v>3450</v>
      </c>
      <c r="B1636" t="s">
        <v>3406</v>
      </c>
      <c r="C1636" t="s">
        <v>908</v>
      </c>
      <c r="D1636" s="104">
        <v>43424</v>
      </c>
      <c r="E1636" s="104">
        <v>152540</v>
      </c>
      <c r="F1636" s="104">
        <v>29024</v>
      </c>
      <c r="G1636" s="104">
        <v>152540</v>
      </c>
      <c r="H1636" s="104">
        <v>29024</v>
      </c>
      <c r="I1636" s="104">
        <v>0</v>
      </c>
      <c r="J1636" s="104">
        <v>0</v>
      </c>
      <c r="K1636" s="104">
        <v>0</v>
      </c>
      <c r="L1636" s="104">
        <v>0</v>
      </c>
      <c r="M1636" s="104">
        <v>6548</v>
      </c>
    </row>
    <row r="1637" spans="1:13" x14ac:dyDescent="0.15">
      <c r="A1637" s="115" t="s">
        <v>3451</v>
      </c>
      <c r="B1637" t="s">
        <v>3406</v>
      </c>
      <c r="C1637" t="s">
        <v>3452</v>
      </c>
      <c r="D1637" s="105">
        <v>43425</v>
      </c>
      <c r="E1637" s="105">
        <v>43328</v>
      </c>
      <c r="F1637" s="105">
        <v>6045</v>
      </c>
      <c r="G1637" s="105">
        <v>43328</v>
      </c>
      <c r="H1637" s="105">
        <v>6045</v>
      </c>
      <c r="I1637" s="105">
        <v>0</v>
      </c>
      <c r="J1637" s="105">
        <v>0</v>
      </c>
      <c r="K1637" s="105">
        <v>0</v>
      </c>
      <c r="L1637" s="105">
        <v>0</v>
      </c>
      <c r="M1637" s="105">
        <v>1908</v>
      </c>
    </row>
    <row r="1638" spans="1:13" x14ac:dyDescent="0.15">
      <c r="A1638" s="115" t="s">
        <v>3453</v>
      </c>
      <c r="B1638" t="s">
        <v>3406</v>
      </c>
      <c r="C1638" t="s">
        <v>1986</v>
      </c>
      <c r="D1638" s="104">
        <v>43428</v>
      </c>
      <c r="E1638" s="104">
        <v>131087</v>
      </c>
      <c r="F1638" s="104">
        <v>25485</v>
      </c>
      <c r="G1638" s="104">
        <v>96963</v>
      </c>
      <c r="H1638" s="104">
        <v>25485</v>
      </c>
      <c r="I1638" s="104">
        <v>34124</v>
      </c>
      <c r="J1638" s="104">
        <v>0</v>
      </c>
      <c r="K1638" s="104">
        <v>34124</v>
      </c>
      <c r="L1638" s="104">
        <v>0</v>
      </c>
      <c r="M1638" s="104">
        <v>5581</v>
      </c>
    </row>
    <row r="1639" spans="1:13" x14ac:dyDescent="0.15">
      <c r="A1639" s="115" t="s">
        <v>3454</v>
      </c>
      <c r="B1639" t="s">
        <v>3406</v>
      </c>
      <c r="C1639" t="s">
        <v>3455</v>
      </c>
      <c r="D1639" s="105">
        <v>43432</v>
      </c>
      <c r="E1639" s="105">
        <v>123124</v>
      </c>
      <c r="F1639" s="105">
        <v>24579</v>
      </c>
      <c r="G1639" s="105">
        <v>64562</v>
      </c>
      <c r="H1639" s="105">
        <v>24579</v>
      </c>
      <c r="I1639" s="105">
        <v>58562</v>
      </c>
      <c r="J1639" s="105">
        <v>0</v>
      </c>
      <c r="K1639" s="105">
        <v>43400</v>
      </c>
      <c r="L1639" s="105">
        <v>0</v>
      </c>
      <c r="M1639" s="105">
        <v>5254</v>
      </c>
    </row>
    <row r="1640" spans="1:13" x14ac:dyDescent="0.15">
      <c r="A1640" s="115" t="s">
        <v>3456</v>
      </c>
      <c r="B1640" t="s">
        <v>3406</v>
      </c>
      <c r="C1640" t="s">
        <v>3457</v>
      </c>
      <c r="D1640" s="104">
        <v>43433</v>
      </c>
      <c r="E1640" s="104">
        <v>197925</v>
      </c>
      <c r="F1640" s="104">
        <v>43387</v>
      </c>
      <c r="G1640" s="104">
        <v>197139</v>
      </c>
      <c r="H1640" s="104">
        <v>43387</v>
      </c>
      <c r="I1640" s="104">
        <v>786</v>
      </c>
      <c r="J1640" s="104">
        <v>0</v>
      </c>
      <c r="K1640" s="104">
        <v>0</v>
      </c>
      <c r="L1640" s="104">
        <v>0</v>
      </c>
      <c r="M1640" s="104">
        <v>8364</v>
      </c>
    </row>
    <row r="1641" spans="1:13" x14ac:dyDescent="0.15">
      <c r="A1641" s="115" t="s">
        <v>3458</v>
      </c>
      <c r="B1641" t="s">
        <v>3406</v>
      </c>
      <c r="C1641" t="s">
        <v>3459</v>
      </c>
      <c r="D1641" s="105">
        <v>43441</v>
      </c>
      <c r="E1641" s="105">
        <v>237260</v>
      </c>
      <c r="F1641" s="105">
        <v>73449</v>
      </c>
      <c r="G1641" s="105">
        <v>217000</v>
      </c>
      <c r="H1641" s="105">
        <v>73449</v>
      </c>
      <c r="I1641" s="105">
        <v>20260</v>
      </c>
      <c r="J1641" s="105">
        <v>0</v>
      </c>
      <c r="K1641" s="105">
        <v>20260</v>
      </c>
      <c r="L1641" s="105">
        <v>0</v>
      </c>
      <c r="M1641" s="105">
        <v>9985</v>
      </c>
    </row>
    <row r="1642" spans="1:13" x14ac:dyDescent="0.15">
      <c r="A1642" s="115" t="s">
        <v>3460</v>
      </c>
      <c r="B1642" t="s">
        <v>3406</v>
      </c>
      <c r="C1642" t="s">
        <v>3461</v>
      </c>
      <c r="D1642" s="104">
        <v>43442</v>
      </c>
      <c r="E1642" s="104">
        <v>143707</v>
      </c>
      <c r="F1642" s="104">
        <v>39071</v>
      </c>
      <c r="G1642" s="104">
        <v>143707</v>
      </c>
      <c r="H1642" s="104">
        <v>39071</v>
      </c>
      <c r="I1642" s="104">
        <v>0</v>
      </c>
      <c r="J1642" s="104">
        <v>0</v>
      </c>
      <c r="K1642" s="104">
        <v>0</v>
      </c>
      <c r="L1642" s="104">
        <v>0</v>
      </c>
      <c r="M1642" s="104">
        <v>6078</v>
      </c>
    </row>
    <row r="1643" spans="1:13" x14ac:dyDescent="0.15">
      <c r="A1643" s="115" t="s">
        <v>3462</v>
      </c>
      <c r="B1643" t="s">
        <v>3406</v>
      </c>
      <c r="C1643" t="s">
        <v>3463</v>
      </c>
      <c r="D1643" s="105">
        <v>43443</v>
      </c>
      <c r="E1643" s="105">
        <v>397435</v>
      </c>
      <c r="F1643" s="105">
        <v>146232</v>
      </c>
      <c r="G1643" s="105">
        <v>23800</v>
      </c>
      <c r="H1643" s="105">
        <v>23800</v>
      </c>
      <c r="I1643" s="105">
        <v>373635</v>
      </c>
      <c r="J1643" s="105">
        <v>122432</v>
      </c>
      <c r="K1643" s="105">
        <v>373635</v>
      </c>
      <c r="L1643" s="105">
        <v>122432</v>
      </c>
      <c r="M1643" s="105">
        <v>16024</v>
      </c>
    </row>
    <row r="1644" spans="1:13" x14ac:dyDescent="0.15">
      <c r="A1644" s="115" t="s">
        <v>3464</v>
      </c>
      <c r="B1644" t="s">
        <v>3406</v>
      </c>
      <c r="C1644" t="s">
        <v>3465</v>
      </c>
      <c r="D1644" s="104">
        <v>43444</v>
      </c>
      <c r="E1644" s="104">
        <v>191624</v>
      </c>
      <c r="F1644" s="104">
        <v>46101</v>
      </c>
      <c r="G1644" s="104">
        <v>182124</v>
      </c>
      <c r="H1644" s="104">
        <v>46101</v>
      </c>
      <c r="I1644" s="104">
        <v>9500</v>
      </c>
      <c r="J1644" s="104">
        <v>0</v>
      </c>
      <c r="K1644" s="104">
        <v>9500</v>
      </c>
      <c r="L1644" s="104">
        <v>0</v>
      </c>
      <c r="M1644" s="104">
        <v>8009</v>
      </c>
    </row>
    <row r="1645" spans="1:13" x14ac:dyDescent="0.15">
      <c r="A1645" s="115" t="s">
        <v>3466</v>
      </c>
      <c r="B1645" t="s">
        <v>3406</v>
      </c>
      <c r="C1645" t="s">
        <v>3467</v>
      </c>
      <c r="D1645" s="105">
        <v>43447</v>
      </c>
      <c r="E1645" s="105">
        <v>255057</v>
      </c>
      <c r="F1645" s="105">
        <v>62954</v>
      </c>
      <c r="G1645" s="105">
        <v>71508</v>
      </c>
      <c r="H1645" s="105">
        <v>62954</v>
      </c>
      <c r="I1645" s="105">
        <v>183549</v>
      </c>
      <c r="J1645" s="105">
        <v>0</v>
      </c>
      <c r="K1645" s="105">
        <v>18526</v>
      </c>
      <c r="L1645" s="105">
        <v>0</v>
      </c>
      <c r="M1645" s="105">
        <v>10627</v>
      </c>
    </row>
    <row r="1646" spans="1:13" x14ac:dyDescent="0.15">
      <c r="A1646" s="115" t="s">
        <v>3468</v>
      </c>
      <c r="B1646" t="s">
        <v>3406</v>
      </c>
      <c r="C1646" t="s">
        <v>3469</v>
      </c>
      <c r="D1646" s="104">
        <v>43468</v>
      </c>
      <c r="E1646" s="104">
        <v>197711</v>
      </c>
      <c r="F1646" s="104">
        <v>46953</v>
      </c>
      <c r="G1646" s="104">
        <v>138015</v>
      </c>
      <c r="H1646" s="104">
        <v>46953</v>
      </c>
      <c r="I1646" s="104">
        <v>59696</v>
      </c>
      <c r="J1646" s="104">
        <v>0</v>
      </c>
      <c r="K1646" s="104">
        <v>57034</v>
      </c>
      <c r="L1646" s="104">
        <v>0</v>
      </c>
      <c r="M1646" s="104">
        <v>8277</v>
      </c>
    </row>
    <row r="1647" spans="1:13" x14ac:dyDescent="0.15">
      <c r="A1647" s="115" t="s">
        <v>3470</v>
      </c>
      <c r="B1647" t="s">
        <v>3406</v>
      </c>
      <c r="C1647" t="s">
        <v>3471</v>
      </c>
      <c r="D1647" s="105">
        <v>43482</v>
      </c>
      <c r="E1647" s="105">
        <v>248686</v>
      </c>
      <c r="F1647" s="105">
        <v>68355</v>
      </c>
      <c r="G1647" s="105">
        <v>128822</v>
      </c>
      <c r="H1647" s="105">
        <v>68355</v>
      </c>
      <c r="I1647" s="105">
        <v>119864</v>
      </c>
      <c r="J1647" s="105">
        <v>0</v>
      </c>
      <c r="K1647" s="105">
        <v>109950</v>
      </c>
      <c r="L1647" s="105">
        <v>0</v>
      </c>
      <c r="M1647" s="105">
        <v>10158</v>
      </c>
    </row>
    <row r="1648" spans="1:13" x14ac:dyDescent="0.15">
      <c r="A1648" s="115" t="s">
        <v>3472</v>
      </c>
      <c r="B1648" t="s">
        <v>3406</v>
      </c>
      <c r="C1648" t="s">
        <v>3473</v>
      </c>
      <c r="D1648" s="104">
        <v>43484</v>
      </c>
      <c r="E1648" s="104">
        <v>98708</v>
      </c>
      <c r="F1648" s="104">
        <v>19197</v>
      </c>
      <c r="G1648" s="104">
        <v>40000</v>
      </c>
      <c r="H1648" s="104">
        <v>19197</v>
      </c>
      <c r="I1648" s="104">
        <v>58708</v>
      </c>
      <c r="J1648" s="104">
        <v>0</v>
      </c>
      <c r="K1648" s="104">
        <v>58708</v>
      </c>
      <c r="L1648" s="104">
        <v>0</v>
      </c>
      <c r="M1648" s="104">
        <v>4222</v>
      </c>
    </row>
    <row r="1649" spans="1:13" x14ac:dyDescent="0.15">
      <c r="A1649" s="115" t="s">
        <v>3474</v>
      </c>
      <c r="B1649" t="s">
        <v>3406</v>
      </c>
      <c r="C1649" t="s">
        <v>3475</v>
      </c>
      <c r="D1649" s="105">
        <v>43501</v>
      </c>
      <c r="E1649" s="105">
        <v>165968</v>
      </c>
      <c r="F1649" s="105">
        <v>45427</v>
      </c>
      <c r="G1649" s="105">
        <v>165968</v>
      </c>
      <c r="H1649" s="105">
        <v>45427</v>
      </c>
      <c r="I1649" s="105">
        <v>0</v>
      </c>
      <c r="J1649" s="105">
        <v>0</v>
      </c>
      <c r="K1649" s="105">
        <v>0</v>
      </c>
      <c r="L1649" s="105">
        <v>0</v>
      </c>
      <c r="M1649" s="105">
        <v>6816</v>
      </c>
    </row>
    <row r="1650" spans="1:13" x14ac:dyDescent="0.15">
      <c r="A1650" s="115" t="s">
        <v>3476</v>
      </c>
      <c r="B1650" t="s">
        <v>3406</v>
      </c>
      <c r="C1650" t="s">
        <v>3477</v>
      </c>
      <c r="D1650" s="104">
        <v>43505</v>
      </c>
      <c r="E1650" s="104">
        <v>185138</v>
      </c>
      <c r="F1650" s="104">
        <v>40720</v>
      </c>
      <c r="G1650" s="104">
        <v>82158</v>
      </c>
      <c r="H1650" s="104">
        <v>40720</v>
      </c>
      <c r="I1650" s="104">
        <v>102980</v>
      </c>
      <c r="J1650" s="104">
        <v>0</v>
      </c>
      <c r="K1650" s="104">
        <v>102980</v>
      </c>
      <c r="L1650" s="104">
        <v>0</v>
      </c>
      <c r="M1650" s="104">
        <v>7824</v>
      </c>
    </row>
    <row r="1651" spans="1:13" x14ac:dyDescent="0.15">
      <c r="A1651" s="115" t="s">
        <v>3478</v>
      </c>
      <c r="B1651" t="s">
        <v>3406</v>
      </c>
      <c r="C1651" t="s">
        <v>3479</v>
      </c>
      <c r="D1651" s="105">
        <v>43506</v>
      </c>
      <c r="E1651" s="105">
        <v>95927</v>
      </c>
      <c r="F1651" s="105">
        <v>16707</v>
      </c>
      <c r="G1651" s="105">
        <v>62077</v>
      </c>
      <c r="H1651" s="105">
        <v>16707</v>
      </c>
      <c r="I1651" s="105">
        <v>33850</v>
      </c>
      <c r="J1651" s="105">
        <v>0</v>
      </c>
      <c r="K1651" s="105">
        <v>33850</v>
      </c>
      <c r="L1651" s="105">
        <v>0</v>
      </c>
      <c r="M1651" s="105">
        <v>4151</v>
      </c>
    </row>
    <row r="1652" spans="1:13" x14ac:dyDescent="0.15">
      <c r="A1652" s="115" t="s">
        <v>3480</v>
      </c>
      <c r="B1652" t="s">
        <v>3406</v>
      </c>
      <c r="C1652" t="s">
        <v>3481</v>
      </c>
      <c r="D1652" s="104">
        <v>43507</v>
      </c>
      <c r="E1652" s="104">
        <v>57575</v>
      </c>
      <c r="F1652" s="104">
        <v>9256</v>
      </c>
      <c r="G1652" s="104">
        <v>57575</v>
      </c>
      <c r="H1652" s="104">
        <v>9256</v>
      </c>
      <c r="I1652" s="104">
        <v>0</v>
      </c>
      <c r="J1652" s="104">
        <v>0</v>
      </c>
      <c r="K1652" s="104">
        <v>0</v>
      </c>
      <c r="L1652" s="104">
        <v>0</v>
      </c>
      <c r="M1652" s="104">
        <v>2501</v>
      </c>
    </row>
    <row r="1653" spans="1:13" x14ac:dyDescent="0.15">
      <c r="A1653" s="115" t="s">
        <v>3482</v>
      </c>
      <c r="B1653" t="s">
        <v>3406</v>
      </c>
      <c r="C1653" t="s">
        <v>3483</v>
      </c>
      <c r="D1653" s="105">
        <v>43510</v>
      </c>
      <c r="E1653" s="105">
        <v>102745</v>
      </c>
      <c r="F1653" s="105">
        <v>18245</v>
      </c>
      <c r="G1653" s="105">
        <v>102745</v>
      </c>
      <c r="H1653" s="105">
        <v>18245</v>
      </c>
      <c r="I1653" s="105">
        <v>0</v>
      </c>
      <c r="J1653" s="105">
        <v>0</v>
      </c>
      <c r="K1653" s="105">
        <v>0</v>
      </c>
      <c r="L1653" s="105">
        <v>0</v>
      </c>
      <c r="M1653" s="105">
        <v>4438</v>
      </c>
    </row>
    <row r="1654" spans="1:13" x14ac:dyDescent="0.15">
      <c r="A1654" s="115" t="s">
        <v>3484</v>
      </c>
      <c r="B1654" t="s">
        <v>3406</v>
      </c>
      <c r="C1654" t="s">
        <v>3485</v>
      </c>
      <c r="D1654" s="104">
        <v>43511</v>
      </c>
      <c r="E1654" s="104">
        <v>29956</v>
      </c>
      <c r="F1654" s="104">
        <v>2962</v>
      </c>
      <c r="G1654" s="104">
        <v>29956</v>
      </c>
      <c r="H1654" s="104">
        <v>2962</v>
      </c>
      <c r="I1654" s="104">
        <v>0</v>
      </c>
      <c r="J1654" s="104">
        <v>0</v>
      </c>
      <c r="K1654" s="104">
        <v>0</v>
      </c>
      <c r="L1654" s="104">
        <v>0</v>
      </c>
      <c r="M1654" s="104">
        <v>1345</v>
      </c>
    </row>
    <row r="1655" spans="1:13" x14ac:dyDescent="0.15">
      <c r="A1655" s="115" t="s">
        <v>3486</v>
      </c>
      <c r="B1655" t="s">
        <v>3406</v>
      </c>
      <c r="C1655" t="s">
        <v>3487</v>
      </c>
      <c r="D1655" s="105">
        <v>43512</v>
      </c>
      <c r="E1655" s="105">
        <v>81724</v>
      </c>
      <c r="F1655" s="105">
        <v>15326</v>
      </c>
      <c r="G1655" s="105">
        <v>81724</v>
      </c>
      <c r="H1655" s="105">
        <v>15326</v>
      </c>
      <c r="I1655" s="105">
        <v>0</v>
      </c>
      <c r="J1655" s="105">
        <v>0</v>
      </c>
      <c r="K1655" s="105">
        <v>0</v>
      </c>
      <c r="L1655" s="105">
        <v>0</v>
      </c>
      <c r="M1655" s="105">
        <v>3510</v>
      </c>
    </row>
    <row r="1656" spans="1:13" x14ac:dyDescent="0.15">
      <c r="A1656" s="115" t="s">
        <v>3488</v>
      </c>
      <c r="B1656" t="s">
        <v>3406</v>
      </c>
      <c r="C1656" t="s">
        <v>3489</v>
      </c>
      <c r="D1656" s="104">
        <v>43513</v>
      </c>
      <c r="E1656" s="104">
        <v>78567</v>
      </c>
      <c r="F1656" s="104">
        <v>14354</v>
      </c>
      <c r="G1656" s="104">
        <v>75030</v>
      </c>
      <c r="H1656" s="104">
        <v>14354</v>
      </c>
      <c r="I1656" s="104">
        <v>3537</v>
      </c>
      <c r="J1656" s="104">
        <v>0</v>
      </c>
      <c r="K1656" s="104">
        <v>3537</v>
      </c>
      <c r="L1656" s="104">
        <v>0</v>
      </c>
      <c r="M1656" s="104">
        <v>3383</v>
      </c>
    </row>
    <row r="1657" spans="1:13" x14ac:dyDescent="0.15">
      <c r="A1657" s="115" t="s">
        <v>3490</v>
      </c>
      <c r="B1657" t="s">
        <v>3406</v>
      </c>
      <c r="C1657" t="s">
        <v>3491</v>
      </c>
      <c r="D1657" s="105">
        <v>43514</v>
      </c>
      <c r="E1657" s="105">
        <v>248569</v>
      </c>
      <c r="F1657" s="105">
        <v>65954</v>
      </c>
      <c r="G1657" s="105">
        <v>248569</v>
      </c>
      <c r="H1657" s="105">
        <v>65954</v>
      </c>
      <c r="I1657" s="105">
        <v>0</v>
      </c>
      <c r="J1657" s="105">
        <v>0</v>
      </c>
      <c r="K1657" s="105">
        <v>0</v>
      </c>
      <c r="L1657" s="105">
        <v>0</v>
      </c>
      <c r="M1657" s="105">
        <v>10392</v>
      </c>
    </row>
    <row r="1658" spans="1:13" x14ac:dyDescent="0.15">
      <c r="A1658" s="115" t="s">
        <v>3492</v>
      </c>
      <c r="B1658" t="s">
        <v>3406</v>
      </c>
      <c r="C1658" t="s">
        <v>3493</v>
      </c>
      <c r="D1658" s="104">
        <v>43531</v>
      </c>
      <c r="E1658" s="104">
        <v>127418</v>
      </c>
      <c r="F1658" s="104">
        <v>25423</v>
      </c>
      <c r="G1658" s="104">
        <v>73418</v>
      </c>
      <c r="H1658" s="104">
        <v>25423</v>
      </c>
      <c r="I1658" s="104">
        <v>54000</v>
      </c>
      <c r="J1658" s="104">
        <v>0</v>
      </c>
      <c r="K1658" s="104">
        <v>54000</v>
      </c>
      <c r="L1658" s="104">
        <v>0</v>
      </c>
      <c r="M1658" s="104">
        <v>5452</v>
      </c>
    </row>
    <row r="1659" spans="1:13" x14ac:dyDescent="0.15">
      <c r="A1659" s="115" t="s">
        <v>3494</v>
      </c>
      <c r="B1659" t="s">
        <v>3495</v>
      </c>
      <c r="C1659">
        <v>0</v>
      </c>
      <c r="D1659" s="105">
        <v>44000</v>
      </c>
      <c r="E1659" s="105">
        <v>15841985</v>
      </c>
      <c r="F1659" s="105">
        <v>0</v>
      </c>
      <c r="G1659" s="105">
        <v>5247384</v>
      </c>
      <c r="H1659" s="105">
        <v>0</v>
      </c>
      <c r="I1659" s="105">
        <v>10594601</v>
      </c>
      <c r="J1659" s="105">
        <v>0</v>
      </c>
      <c r="K1659" s="105">
        <v>6989808</v>
      </c>
      <c r="L1659" s="105">
        <v>0</v>
      </c>
      <c r="M1659" s="105">
        <v>803845</v>
      </c>
    </row>
    <row r="1660" spans="1:13" x14ac:dyDescent="0.15">
      <c r="A1660" s="115" t="s">
        <v>3496</v>
      </c>
      <c r="B1660" t="s">
        <v>3495</v>
      </c>
      <c r="C1660" t="s">
        <v>3497</v>
      </c>
      <c r="D1660" s="104">
        <v>44201</v>
      </c>
      <c r="E1660" s="104">
        <v>3946780</v>
      </c>
      <c r="F1660" s="104">
        <v>1672409</v>
      </c>
      <c r="G1660" s="104">
        <v>500000</v>
      </c>
      <c r="H1660" s="104">
        <v>0</v>
      </c>
      <c r="I1660" s="104">
        <v>3446780</v>
      </c>
      <c r="J1660" s="104">
        <v>1672409</v>
      </c>
      <c r="K1660" s="104">
        <v>3446780</v>
      </c>
      <c r="L1660" s="104">
        <v>1672409</v>
      </c>
      <c r="M1660" s="104">
        <v>153386</v>
      </c>
    </row>
    <row r="1661" spans="1:13" x14ac:dyDescent="0.15">
      <c r="A1661" s="115" t="s">
        <v>3498</v>
      </c>
      <c r="B1661" t="s">
        <v>3495</v>
      </c>
      <c r="C1661" t="s">
        <v>3499</v>
      </c>
      <c r="D1661" s="105">
        <v>44202</v>
      </c>
      <c r="E1661" s="105">
        <v>1253057</v>
      </c>
      <c r="F1661" s="105">
        <v>433255</v>
      </c>
      <c r="G1661" s="105">
        <v>990616</v>
      </c>
      <c r="H1661" s="105">
        <v>433255</v>
      </c>
      <c r="I1661" s="105">
        <v>262441</v>
      </c>
      <c r="J1661" s="105">
        <v>0</v>
      </c>
      <c r="K1661" s="105">
        <v>262441</v>
      </c>
      <c r="L1661" s="105">
        <v>0</v>
      </c>
      <c r="M1661" s="105">
        <v>50199</v>
      </c>
    </row>
    <row r="1662" spans="1:13" x14ac:dyDescent="0.15">
      <c r="A1662" s="115" t="s">
        <v>3500</v>
      </c>
      <c r="B1662" t="s">
        <v>3495</v>
      </c>
      <c r="C1662" t="s">
        <v>3501</v>
      </c>
      <c r="D1662" s="104">
        <v>44203</v>
      </c>
      <c r="E1662" s="104">
        <v>956217</v>
      </c>
      <c r="F1662" s="104">
        <v>315301</v>
      </c>
      <c r="G1662" s="104">
        <v>211000</v>
      </c>
      <c r="H1662" s="104">
        <v>104281</v>
      </c>
      <c r="I1662" s="104">
        <v>745217</v>
      </c>
      <c r="J1662" s="104">
        <v>211020</v>
      </c>
      <c r="K1662" s="104">
        <v>477360</v>
      </c>
      <c r="L1662" s="104">
        <v>211020</v>
      </c>
      <c r="M1662" s="104">
        <v>39682</v>
      </c>
    </row>
    <row r="1663" spans="1:13" x14ac:dyDescent="0.15">
      <c r="A1663" s="115" t="s">
        <v>3502</v>
      </c>
      <c r="B1663" t="s">
        <v>3495</v>
      </c>
      <c r="C1663" t="s">
        <v>3503</v>
      </c>
      <c r="D1663" s="105">
        <v>44204</v>
      </c>
      <c r="E1663" s="105">
        <v>900175</v>
      </c>
      <c r="F1663" s="105">
        <v>257328</v>
      </c>
      <c r="G1663" s="105">
        <v>474675</v>
      </c>
      <c r="H1663" s="105">
        <v>257328</v>
      </c>
      <c r="I1663" s="105">
        <v>425500</v>
      </c>
      <c r="J1663" s="105">
        <v>0</v>
      </c>
      <c r="K1663" s="105">
        <v>308521</v>
      </c>
      <c r="L1663" s="105">
        <v>0</v>
      </c>
      <c r="M1663" s="105">
        <v>37287</v>
      </c>
    </row>
    <row r="1664" spans="1:13" x14ac:dyDescent="0.15">
      <c r="A1664" s="115" t="s">
        <v>3504</v>
      </c>
      <c r="B1664" t="s">
        <v>3495</v>
      </c>
      <c r="C1664" t="s">
        <v>3505</v>
      </c>
      <c r="D1664" s="104">
        <v>44205</v>
      </c>
      <c r="E1664" s="104">
        <v>951959</v>
      </c>
      <c r="F1664" s="104">
        <v>281879</v>
      </c>
      <c r="G1664" s="104">
        <v>389475</v>
      </c>
      <c r="H1664" s="104">
        <v>154475</v>
      </c>
      <c r="I1664" s="104">
        <v>562484</v>
      </c>
      <c r="J1664" s="104">
        <v>127404</v>
      </c>
      <c r="K1664" s="104">
        <v>562484</v>
      </c>
      <c r="L1664" s="104">
        <v>127404</v>
      </c>
      <c r="M1664" s="104">
        <v>39629</v>
      </c>
    </row>
    <row r="1665" spans="1:13" x14ac:dyDescent="0.15">
      <c r="A1665" s="115" t="s">
        <v>3506</v>
      </c>
      <c r="B1665" t="s">
        <v>3495</v>
      </c>
      <c r="C1665" t="s">
        <v>3507</v>
      </c>
      <c r="D1665" s="105">
        <v>44206</v>
      </c>
      <c r="E1665" s="105">
        <v>509348</v>
      </c>
      <c r="F1665" s="105">
        <v>154346</v>
      </c>
      <c r="G1665" s="105">
        <v>118000</v>
      </c>
      <c r="H1665" s="105">
        <v>0</v>
      </c>
      <c r="I1665" s="105">
        <v>391348</v>
      </c>
      <c r="J1665" s="105">
        <v>154346</v>
      </c>
      <c r="K1665" s="105">
        <v>302277</v>
      </c>
      <c r="L1665" s="105">
        <v>154346</v>
      </c>
      <c r="M1665" s="105">
        <v>21263</v>
      </c>
    </row>
    <row r="1666" spans="1:13" x14ac:dyDescent="0.15">
      <c r="A1666" s="115" t="s">
        <v>3508</v>
      </c>
      <c r="B1666" t="s">
        <v>3495</v>
      </c>
      <c r="C1666" t="s">
        <v>3509</v>
      </c>
      <c r="D1666" s="104">
        <v>44207</v>
      </c>
      <c r="E1666" s="104">
        <v>249249</v>
      </c>
      <c r="F1666" s="104">
        <v>65450</v>
      </c>
      <c r="G1666" s="104">
        <v>34466</v>
      </c>
      <c r="H1666" s="104">
        <v>34466</v>
      </c>
      <c r="I1666" s="104">
        <v>214783</v>
      </c>
      <c r="J1666" s="104">
        <v>30984</v>
      </c>
      <c r="K1666" s="104">
        <v>131299</v>
      </c>
      <c r="L1666" s="104">
        <v>21999</v>
      </c>
      <c r="M1666" s="104">
        <v>10606</v>
      </c>
    </row>
    <row r="1667" spans="1:13" x14ac:dyDescent="0.15">
      <c r="A1667" s="115" t="s">
        <v>3510</v>
      </c>
      <c r="B1667" t="s">
        <v>3495</v>
      </c>
      <c r="C1667" t="s">
        <v>3511</v>
      </c>
      <c r="D1667" s="105">
        <v>44208</v>
      </c>
      <c r="E1667" s="105">
        <v>356228</v>
      </c>
      <c r="F1667" s="105">
        <v>91372</v>
      </c>
      <c r="G1667" s="105">
        <v>349940</v>
      </c>
      <c r="H1667" s="105">
        <v>91372</v>
      </c>
      <c r="I1667" s="105">
        <v>6288</v>
      </c>
      <c r="J1667" s="105">
        <v>0</v>
      </c>
      <c r="K1667" s="105">
        <v>6288</v>
      </c>
      <c r="L1667" s="105">
        <v>0</v>
      </c>
      <c r="M1667" s="105">
        <v>15093</v>
      </c>
    </row>
    <row r="1668" spans="1:13" x14ac:dyDescent="0.15">
      <c r="A1668" s="115" t="s">
        <v>3512</v>
      </c>
      <c r="B1668" t="s">
        <v>3495</v>
      </c>
      <c r="C1668" t="s">
        <v>3513</v>
      </c>
      <c r="D1668" s="104">
        <v>44209</v>
      </c>
      <c r="E1668" s="104">
        <v>350125</v>
      </c>
      <c r="F1668" s="104">
        <v>94576</v>
      </c>
      <c r="G1668" s="104">
        <v>303780</v>
      </c>
      <c r="H1668" s="104">
        <v>94576</v>
      </c>
      <c r="I1668" s="104">
        <v>46345</v>
      </c>
      <c r="J1668" s="104">
        <v>0</v>
      </c>
      <c r="K1668" s="104">
        <v>46345</v>
      </c>
      <c r="L1668" s="104">
        <v>0</v>
      </c>
      <c r="M1668" s="104">
        <v>14687</v>
      </c>
    </row>
    <row r="1669" spans="1:13" x14ac:dyDescent="0.15">
      <c r="A1669" s="115" t="s">
        <v>3514</v>
      </c>
      <c r="B1669" t="s">
        <v>3495</v>
      </c>
      <c r="C1669" t="s">
        <v>3515</v>
      </c>
      <c r="D1669" s="105">
        <v>44210</v>
      </c>
      <c r="E1669" s="105">
        <v>410506</v>
      </c>
      <c r="F1669" s="105">
        <v>114743</v>
      </c>
      <c r="G1669" s="105">
        <v>196800</v>
      </c>
      <c r="H1669" s="105">
        <v>114743</v>
      </c>
      <c r="I1669" s="105">
        <v>213706</v>
      </c>
      <c r="J1669" s="105">
        <v>0</v>
      </c>
      <c r="K1669" s="105">
        <v>45133</v>
      </c>
      <c r="L1669" s="105">
        <v>0</v>
      </c>
      <c r="M1669" s="105">
        <v>16809</v>
      </c>
    </row>
    <row r="1670" spans="1:13" x14ac:dyDescent="0.15">
      <c r="A1670" s="115" t="s">
        <v>3516</v>
      </c>
      <c r="B1670" t="s">
        <v>3495</v>
      </c>
      <c r="C1670" t="s">
        <v>3517</v>
      </c>
      <c r="D1670" s="104">
        <v>44211</v>
      </c>
      <c r="E1670" s="104">
        <v>704632</v>
      </c>
      <c r="F1670" s="104">
        <v>218291</v>
      </c>
      <c r="G1670" s="104">
        <v>584632</v>
      </c>
      <c r="H1670" s="104">
        <v>218291</v>
      </c>
      <c r="I1670" s="104">
        <v>120000</v>
      </c>
      <c r="J1670" s="104">
        <v>0</v>
      </c>
      <c r="K1670" s="104">
        <v>19198</v>
      </c>
      <c r="L1670" s="104">
        <v>0</v>
      </c>
      <c r="M1670" s="104">
        <v>29481</v>
      </c>
    </row>
    <row r="1671" spans="1:13" x14ac:dyDescent="0.15">
      <c r="A1671" s="115" t="s">
        <v>3518</v>
      </c>
      <c r="B1671" t="s">
        <v>3495</v>
      </c>
      <c r="C1671" t="s">
        <v>3519</v>
      </c>
      <c r="D1671" s="105">
        <v>44212</v>
      </c>
      <c r="E1671" s="105">
        <v>523894</v>
      </c>
      <c r="F1671" s="105">
        <v>148528</v>
      </c>
      <c r="G1671" s="105">
        <v>469500</v>
      </c>
      <c r="H1671" s="105">
        <v>148528</v>
      </c>
      <c r="I1671" s="105">
        <v>54394</v>
      </c>
      <c r="J1671" s="105">
        <v>0</v>
      </c>
      <c r="K1671" s="105">
        <v>54394</v>
      </c>
      <c r="L1671" s="105">
        <v>0</v>
      </c>
      <c r="M1671" s="105">
        <v>21402</v>
      </c>
    </row>
    <row r="1672" spans="1:13" x14ac:dyDescent="0.15">
      <c r="A1672" s="115" t="s">
        <v>3520</v>
      </c>
      <c r="B1672" t="s">
        <v>3495</v>
      </c>
      <c r="C1672" t="s">
        <v>3521</v>
      </c>
      <c r="D1672" s="104">
        <v>44213</v>
      </c>
      <c r="E1672" s="104">
        <v>442505</v>
      </c>
      <c r="F1672" s="104">
        <v>134875</v>
      </c>
      <c r="G1672" s="104">
        <v>260000</v>
      </c>
      <c r="H1672" s="104">
        <v>134875</v>
      </c>
      <c r="I1672" s="104">
        <v>182505</v>
      </c>
      <c r="J1672" s="104">
        <v>0</v>
      </c>
      <c r="K1672" s="104">
        <v>182505</v>
      </c>
      <c r="L1672" s="104">
        <v>0</v>
      </c>
      <c r="M1672" s="104">
        <v>18634</v>
      </c>
    </row>
    <row r="1673" spans="1:13" x14ac:dyDescent="0.15">
      <c r="A1673" s="115" t="s">
        <v>3522</v>
      </c>
      <c r="B1673" t="s">
        <v>3495</v>
      </c>
      <c r="C1673" t="s">
        <v>3523</v>
      </c>
      <c r="D1673" s="105">
        <v>44214</v>
      </c>
      <c r="E1673" s="105">
        <v>406485</v>
      </c>
      <c r="F1673" s="105">
        <v>108233</v>
      </c>
      <c r="G1673" s="105">
        <v>155962</v>
      </c>
      <c r="H1673" s="105">
        <v>108233</v>
      </c>
      <c r="I1673" s="105">
        <v>250523</v>
      </c>
      <c r="J1673" s="105">
        <v>0</v>
      </c>
      <c r="K1673" s="105">
        <v>250523</v>
      </c>
      <c r="L1673" s="105">
        <v>0</v>
      </c>
      <c r="M1673" s="105">
        <v>16749</v>
      </c>
    </row>
    <row r="1674" spans="1:13" x14ac:dyDescent="0.15">
      <c r="A1674" s="115" t="s">
        <v>3524</v>
      </c>
      <c r="B1674" t="s">
        <v>3495</v>
      </c>
      <c r="C1674" t="s">
        <v>3525</v>
      </c>
      <c r="D1674" s="104">
        <v>44322</v>
      </c>
      <c r="E1674" s="104">
        <v>54405</v>
      </c>
      <c r="F1674" s="104">
        <v>8126</v>
      </c>
      <c r="G1674" s="104">
        <v>6015</v>
      </c>
      <c r="H1674" s="104">
        <v>6015</v>
      </c>
      <c r="I1674" s="104">
        <v>48390</v>
      </c>
      <c r="J1674" s="104">
        <v>2111</v>
      </c>
      <c r="K1674" s="104">
        <v>37067</v>
      </c>
      <c r="L1674" s="104">
        <v>2111</v>
      </c>
      <c r="M1674" s="104">
        <v>2384</v>
      </c>
    </row>
    <row r="1675" spans="1:13" x14ac:dyDescent="0.15">
      <c r="A1675" s="115" t="s">
        <v>3526</v>
      </c>
      <c r="B1675" t="s">
        <v>3495</v>
      </c>
      <c r="C1675" t="s">
        <v>3527</v>
      </c>
      <c r="D1675" s="105">
        <v>44341</v>
      </c>
      <c r="E1675" s="105">
        <v>331773</v>
      </c>
      <c r="F1675" s="105">
        <v>112156</v>
      </c>
      <c r="G1675" s="105">
        <v>75800</v>
      </c>
      <c r="H1675" s="105">
        <v>75800</v>
      </c>
      <c r="I1675" s="105">
        <v>255973</v>
      </c>
      <c r="J1675" s="105">
        <v>36356</v>
      </c>
      <c r="K1675" s="105">
        <v>239000</v>
      </c>
      <c r="L1675" s="105">
        <v>36356</v>
      </c>
      <c r="M1675" s="105">
        <v>13526</v>
      </c>
    </row>
    <row r="1676" spans="1:13" x14ac:dyDescent="0.15">
      <c r="A1676" s="115" t="s">
        <v>3528</v>
      </c>
      <c r="B1676" t="s">
        <v>3495</v>
      </c>
      <c r="C1676" t="s">
        <v>3529</v>
      </c>
      <c r="D1676" s="104">
        <v>44461</v>
      </c>
      <c r="E1676" s="104">
        <v>171649</v>
      </c>
      <c r="F1676" s="104">
        <v>35696</v>
      </c>
      <c r="G1676" s="104">
        <v>139649</v>
      </c>
      <c r="H1676" s="104">
        <v>35696</v>
      </c>
      <c r="I1676" s="104">
        <v>32000</v>
      </c>
      <c r="J1676" s="104">
        <v>0</v>
      </c>
      <c r="K1676" s="104">
        <v>32000</v>
      </c>
      <c r="L1676" s="104">
        <v>0</v>
      </c>
      <c r="M1676" s="104">
        <v>7285</v>
      </c>
    </row>
    <row r="1677" spans="1:13" x14ac:dyDescent="0.15">
      <c r="A1677" s="115" t="s">
        <v>3530</v>
      </c>
      <c r="B1677" t="s">
        <v>3495</v>
      </c>
      <c r="C1677" t="s">
        <v>3531</v>
      </c>
      <c r="D1677" s="105">
        <v>44462</v>
      </c>
      <c r="E1677" s="105">
        <v>243625</v>
      </c>
      <c r="F1677" s="105">
        <v>60461</v>
      </c>
      <c r="G1677" s="105">
        <v>74135</v>
      </c>
      <c r="H1677" s="105">
        <v>39564</v>
      </c>
      <c r="I1677" s="105">
        <v>169490</v>
      </c>
      <c r="J1677" s="105">
        <v>20897</v>
      </c>
      <c r="K1677" s="105">
        <v>169490</v>
      </c>
      <c r="L1677" s="105">
        <v>20897</v>
      </c>
      <c r="M1677" s="105">
        <v>10126</v>
      </c>
    </row>
    <row r="1678" spans="1:13" x14ac:dyDescent="0.15">
      <c r="A1678" s="115" t="s">
        <v>3532</v>
      </c>
      <c r="B1678" t="s">
        <v>3533</v>
      </c>
      <c r="C1678">
        <v>0</v>
      </c>
      <c r="D1678" s="104">
        <v>45000</v>
      </c>
      <c r="E1678" s="104">
        <v>15508151</v>
      </c>
      <c r="F1678" s="104">
        <v>0</v>
      </c>
      <c r="G1678" s="104">
        <v>15508151</v>
      </c>
      <c r="H1678" s="104">
        <v>0</v>
      </c>
      <c r="I1678" s="104">
        <v>0</v>
      </c>
      <c r="J1678" s="104">
        <v>0</v>
      </c>
      <c r="K1678" s="104">
        <v>0</v>
      </c>
      <c r="L1678" s="104">
        <v>0</v>
      </c>
      <c r="M1678" s="104">
        <v>853178</v>
      </c>
    </row>
    <row r="1679" spans="1:13" x14ac:dyDescent="0.15">
      <c r="A1679" s="115" t="s">
        <v>3534</v>
      </c>
      <c r="B1679" t="s">
        <v>3533</v>
      </c>
      <c r="C1679" t="s">
        <v>3535</v>
      </c>
      <c r="D1679" s="105">
        <v>45201</v>
      </c>
      <c r="E1679" s="105">
        <v>3866049</v>
      </c>
      <c r="F1679" s="105">
        <v>1536440</v>
      </c>
      <c r="G1679" s="105">
        <v>2782352</v>
      </c>
      <c r="H1679" s="105">
        <v>1536440</v>
      </c>
      <c r="I1679" s="105">
        <v>1083697</v>
      </c>
      <c r="J1679" s="105">
        <v>0</v>
      </c>
      <c r="K1679" s="105">
        <v>800618</v>
      </c>
      <c r="L1679" s="105">
        <v>0</v>
      </c>
      <c r="M1679" s="105">
        <v>157410</v>
      </c>
    </row>
    <row r="1680" spans="1:13" x14ac:dyDescent="0.15">
      <c r="A1680" s="115" t="s">
        <v>3536</v>
      </c>
      <c r="B1680" t="s">
        <v>3533</v>
      </c>
      <c r="C1680" t="s">
        <v>3537</v>
      </c>
      <c r="D1680" s="104">
        <v>45202</v>
      </c>
      <c r="E1680" s="104">
        <v>1951557</v>
      </c>
      <c r="F1680" s="104">
        <v>674128</v>
      </c>
      <c r="G1680" s="104">
        <v>1855575</v>
      </c>
      <c r="H1680" s="104">
        <v>674128</v>
      </c>
      <c r="I1680" s="104">
        <v>95982</v>
      </c>
      <c r="J1680" s="104">
        <v>0</v>
      </c>
      <c r="K1680" s="104">
        <v>0</v>
      </c>
      <c r="L1680" s="104">
        <v>0</v>
      </c>
      <c r="M1680" s="104">
        <v>82045</v>
      </c>
    </row>
    <row r="1681" spans="1:13" x14ac:dyDescent="0.15">
      <c r="A1681" s="115" t="s">
        <v>3538</v>
      </c>
      <c r="B1681" t="s">
        <v>3533</v>
      </c>
      <c r="C1681" t="s">
        <v>3539</v>
      </c>
      <c r="D1681" s="105">
        <v>45203</v>
      </c>
      <c r="E1681" s="105">
        <v>1433891</v>
      </c>
      <c r="F1681" s="105">
        <v>479245</v>
      </c>
      <c r="G1681" s="105">
        <v>1046166</v>
      </c>
      <c r="H1681" s="105">
        <v>479245</v>
      </c>
      <c r="I1681" s="105">
        <v>387725</v>
      </c>
      <c r="J1681" s="105">
        <v>0</v>
      </c>
      <c r="K1681" s="105">
        <v>0</v>
      </c>
      <c r="L1681" s="105">
        <v>0</v>
      </c>
      <c r="M1681" s="105">
        <v>59573</v>
      </c>
    </row>
    <row r="1682" spans="1:13" x14ac:dyDescent="0.15">
      <c r="A1682" s="115" t="s">
        <v>3540</v>
      </c>
      <c r="B1682" t="s">
        <v>3533</v>
      </c>
      <c r="C1682" t="s">
        <v>3541</v>
      </c>
      <c r="D1682" s="104">
        <v>45204</v>
      </c>
      <c r="E1682" s="104">
        <v>735847</v>
      </c>
      <c r="F1682" s="104">
        <v>220875</v>
      </c>
      <c r="G1682" s="104">
        <v>735847</v>
      </c>
      <c r="H1682" s="104">
        <v>220875</v>
      </c>
      <c r="I1682" s="104">
        <v>0</v>
      </c>
      <c r="J1682" s="104">
        <v>0</v>
      </c>
      <c r="K1682" s="104">
        <v>0</v>
      </c>
      <c r="L1682" s="104">
        <v>0</v>
      </c>
      <c r="M1682" s="104">
        <v>30447</v>
      </c>
    </row>
    <row r="1683" spans="1:13" x14ac:dyDescent="0.15">
      <c r="A1683" s="115" t="s">
        <v>3542</v>
      </c>
      <c r="B1683" t="s">
        <v>3533</v>
      </c>
      <c r="C1683" t="s">
        <v>3543</v>
      </c>
      <c r="D1683" s="105">
        <v>45205</v>
      </c>
      <c r="E1683" s="105">
        <v>644559</v>
      </c>
      <c r="F1683" s="105">
        <v>188471</v>
      </c>
      <c r="G1683" s="105">
        <v>569163</v>
      </c>
      <c r="H1683" s="105">
        <v>188471</v>
      </c>
      <c r="I1683" s="105">
        <v>75396</v>
      </c>
      <c r="J1683" s="105">
        <v>0</v>
      </c>
      <c r="K1683" s="105">
        <v>58911</v>
      </c>
      <c r="L1683" s="105">
        <v>0</v>
      </c>
      <c r="M1683" s="105">
        <v>26704</v>
      </c>
    </row>
    <row r="1684" spans="1:13" x14ac:dyDescent="0.15">
      <c r="A1684" s="115" t="s">
        <v>3544</v>
      </c>
      <c r="B1684" t="s">
        <v>3533</v>
      </c>
      <c r="C1684" t="s">
        <v>3545</v>
      </c>
      <c r="D1684" s="104">
        <v>45206</v>
      </c>
      <c r="E1684" s="104">
        <v>744763</v>
      </c>
      <c r="F1684" s="104">
        <v>235394</v>
      </c>
      <c r="G1684" s="104">
        <v>691763</v>
      </c>
      <c r="H1684" s="104">
        <v>235394</v>
      </c>
      <c r="I1684" s="104">
        <v>53000</v>
      </c>
      <c r="J1684" s="104">
        <v>0</v>
      </c>
      <c r="K1684" s="104">
        <v>53000</v>
      </c>
      <c r="L1684" s="104">
        <v>0</v>
      </c>
      <c r="M1684" s="104">
        <v>31270</v>
      </c>
    </row>
    <row r="1685" spans="1:13" x14ac:dyDescent="0.15">
      <c r="A1685" s="115" t="s">
        <v>3546</v>
      </c>
      <c r="B1685" t="s">
        <v>3533</v>
      </c>
      <c r="C1685" t="s">
        <v>3547</v>
      </c>
      <c r="D1685" s="105">
        <v>45207</v>
      </c>
      <c r="E1685" s="105">
        <v>285278</v>
      </c>
      <c r="F1685" s="105">
        <v>77866</v>
      </c>
      <c r="G1685" s="105">
        <v>272950</v>
      </c>
      <c r="H1685" s="105">
        <v>77866</v>
      </c>
      <c r="I1685" s="105">
        <v>12328</v>
      </c>
      <c r="J1685" s="105">
        <v>0</v>
      </c>
      <c r="K1685" s="105">
        <v>0</v>
      </c>
      <c r="L1685" s="105">
        <v>0</v>
      </c>
      <c r="M1685" s="105">
        <v>11942</v>
      </c>
    </row>
    <row r="1686" spans="1:13" x14ac:dyDescent="0.15">
      <c r="A1686" s="115" t="s">
        <v>3548</v>
      </c>
      <c r="B1686" t="s">
        <v>3533</v>
      </c>
      <c r="C1686" t="s">
        <v>3549</v>
      </c>
      <c r="D1686" s="104">
        <v>45208</v>
      </c>
      <c r="E1686" s="104">
        <v>420930</v>
      </c>
      <c r="F1686" s="104">
        <v>122557</v>
      </c>
      <c r="G1686" s="104">
        <v>420930</v>
      </c>
      <c r="H1686" s="104">
        <v>122557</v>
      </c>
      <c r="I1686" s="104">
        <v>0</v>
      </c>
      <c r="J1686" s="104">
        <v>0</v>
      </c>
      <c r="K1686" s="104">
        <v>0</v>
      </c>
      <c r="L1686" s="104">
        <v>0</v>
      </c>
      <c r="M1686" s="104">
        <v>17474</v>
      </c>
    </row>
    <row r="1687" spans="1:13" x14ac:dyDescent="0.15">
      <c r="A1687" s="115" t="s">
        <v>3550</v>
      </c>
      <c r="B1687" t="s">
        <v>3533</v>
      </c>
      <c r="C1687" t="s">
        <v>3551</v>
      </c>
      <c r="D1687" s="105">
        <v>45209</v>
      </c>
      <c r="E1687" s="105">
        <v>292348</v>
      </c>
      <c r="F1687" s="105">
        <v>78175</v>
      </c>
      <c r="G1687" s="105">
        <v>292348</v>
      </c>
      <c r="H1687" s="105">
        <v>78175</v>
      </c>
      <c r="I1687" s="105">
        <v>0</v>
      </c>
      <c r="J1687" s="105">
        <v>0</v>
      </c>
      <c r="K1687" s="105">
        <v>0</v>
      </c>
      <c r="L1687" s="105">
        <v>0</v>
      </c>
      <c r="M1687" s="105">
        <v>12261</v>
      </c>
    </row>
    <row r="1688" spans="1:13" x14ac:dyDescent="0.15">
      <c r="A1688" s="115" t="s">
        <v>3552</v>
      </c>
      <c r="B1688" t="s">
        <v>3533</v>
      </c>
      <c r="C1688" t="s">
        <v>3553</v>
      </c>
      <c r="D1688" s="104">
        <v>45341</v>
      </c>
      <c r="E1688" s="104">
        <v>334917</v>
      </c>
      <c r="F1688" s="104">
        <v>117589</v>
      </c>
      <c r="G1688" s="104">
        <v>240000</v>
      </c>
      <c r="H1688" s="104">
        <v>117589</v>
      </c>
      <c r="I1688" s="104">
        <v>94917</v>
      </c>
      <c r="J1688" s="104">
        <v>0</v>
      </c>
      <c r="K1688" s="104">
        <v>94917</v>
      </c>
      <c r="L1688" s="104">
        <v>0</v>
      </c>
      <c r="M1688" s="104">
        <v>13820</v>
      </c>
    </row>
    <row r="1689" spans="1:13" x14ac:dyDescent="0.15">
      <c r="A1689" s="115" t="s">
        <v>3554</v>
      </c>
      <c r="B1689" t="s">
        <v>3533</v>
      </c>
      <c r="C1689" t="s">
        <v>3555</v>
      </c>
      <c r="D1689" s="105">
        <v>45361</v>
      </c>
      <c r="E1689" s="105">
        <v>169839</v>
      </c>
      <c r="F1689" s="105">
        <v>39244</v>
      </c>
      <c r="G1689" s="105">
        <v>39448</v>
      </c>
      <c r="H1689" s="105">
        <v>22453</v>
      </c>
      <c r="I1689" s="105">
        <v>130391</v>
      </c>
      <c r="J1689" s="105">
        <v>16791</v>
      </c>
      <c r="K1689" s="105">
        <v>127307</v>
      </c>
      <c r="L1689" s="105">
        <v>16791</v>
      </c>
      <c r="M1689" s="105">
        <v>7244</v>
      </c>
    </row>
    <row r="1690" spans="1:13" x14ac:dyDescent="0.15">
      <c r="A1690" s="115" t="s">
        <v>3556</v>
      </c>
      <c r="B1690" t="s">
        <v>3533</v>
      </c>
      <c r="C1690" t="s">
        <v>3557</v>
      </c>
      <c r="D1690" s="104">
        <v>45382</v>
      </c>
      <c r="E1690" s="104">
        <v>258129</v>
      </c>
      <c r="F1690" s="104">
        <v>79549</v>
      </c>
      <c r="G1690" s="104">
        <v>36104</v>
      </c>
      <c r="H1690" s="104">
        <v>5126</v>
      </c>
      <c r="I1690" s="104">
        <v>222025</v>
      </c>
      <c r="J1690" s="104">
        <v>74423</v>
      </c>
      <c r="K1690" s="104">
        <v>222025</v>
      </c>
      <c r="L1690" s="104">
        <v>74423</v>
      </c>
      <c r="M1690" s="104">
        <v>10668</v>
      </c>
    </row>
    <row r="1691" spans="1:13" x14ac:dyDescent="0.15">
      <c r="A1691" s="115" t="s">
        <v>3558</v>
      </c>
      <c r="B1691" t="s">
        <v>3533</v>
      </c>
      <c r="C1691" t="s">
        <v>3559</v>
      </c>
      <c r="D1691" s="105">
        <v>45383</v>
      </c>
      <c r="E1691" s="105">
        <v>144431</v>
      </c>
      <c r="F1691" s="105">
        <v>30850</v>
      </c>
      <c r="G1691" s="105">
        <v>144431</v>
      </c>
      <c r="H1691" s="105">
        <v>30850</v>
      </c>
      <c r="I1691" s="105">
        <v>0</v>
      </c>
      <c r="J1691" s="105">
        <v>0</v>
      </c>
      <c r="K1691" s="105">
        <v>0</v>
      </c>
      <c r="L1691" s="105">
        <v>0</v>
      </c>
      <c r="M1691" s="105">
        <v>6209</v>
      </c>
    </row>
    <row r="1692" spans="1:13" x14ac:dyDescent="0.15">
      <c r="A1692" s="115" t="s">
        <v>3560</v>
      </c>
      <c r="B1692" t="s">
        <v>3533</v>
      </c>
      <c r="C1692" t="s">
        <v>3561</v>
      </c>
      <c r="D1692" s="104">
        <v>45401</v>
      </c>
      <c r="E1692" s="104">
        <v>269361</v>
      </c>
      <c r="F1692" s="104">
        <v>81950</v>
      </c>
      <c r="G1692" s="104">
        <v>184277</v>
      </c>
      <c r="H1692" s="104">
        <v>81950</v>
      </c>
      <c r="I1692" s="104">
        <v>85084</v>
      </c>
      <c r="J1692" s="104">
        <v>0</v>
      </c>
      <c r="K1692" s="104">
        <v>0</v>
      </c>
      <c r="L1692" s="104">
        <v>0</v>
      </c>
      <c r="M1692" s="104">
        <v>11101</v>
      </c>
    </row>
    <row r="1693" spans="1:13" x14ac:dyDescent="0.15">
      <c r="A1693" s="115" t="s">
        <v>3562</v>
      </c>
      <c r="B1693" t="s">
        <v>3533</v>
      </c>
      <c r="C1693" t="s">
        <v>3563</v>
      </c>
      <c r="D1693" s="105">
        <v>45402</v>
      </c>
      <c r="E1693" s="105">
        <v>222498</v>
      </c>
      <c r="F1693" s="105">
        <v>69175</v>
      </c>
      <c r="G1693" s="105">
        <v>222498</v>
      </c>
      <c r="H1693" s="105">
        <v>69175</v>
      </c>
      <c r="I1693" s="105">
        <v>0</v>
      </c>
      <c r="J1693" s="105">
        <v>0</v>
      </c>
      <c r="K1693" s="105">
        <v>0</v>
      </c>
      <c r="L1693" s="105">
        <v>0</v>
      </c>
      <c r="M1693" s="105">
        <v>9267</v>
      </c>
    </row>
    <row r="1694" spans="1:13" x14ac:dyDescent="0.15">
      <c r="A1694" s="115" t="s">
        <v>3564</v>
      </c>
      <c r="B1694" t="s">
        <v>3533</v>
      </c>
      <c r="C1694" t="s">
        <v>3565</v>
      </c>
      <c r="D1694" s="104">
        <v>45403</v>
      </c>
      <c r="E1694" s="104">
        <v>37280</v>
      </c>
      <c r="F1694" s="104">
        <v>4529</v>
      </c>
      <c r="G1694" s="104">
        <v>37280</v>
      </c>
      <c r="H1694" s="104">
        <v>4529</v>
      </c>
      <c r="I1694" s="104">
        <v>0</v>
      </c>
      <c r="J1694" s="104">
        <v>0</v>
      </c>
      <c r="K1694" s="104">
        <v>0</v>
      </c>
      <c r="L1694" s="104">
        <v>0</v>
      </c>
      <c r="M1694" s="104">
        <v>1669</v>
      </c>
    </row>
    <row r="1695" spans="1:13" x14ac:dyDescent="0.15">
      <c r="A1695" s="115" t="s">
        <v>3566</v>
      </c>
      <c r="B1695" t="s">
        <v>3533</v>
      </c>
      <c r="C1695" t="s">
        <v>3567</v>
      </c>
      <c r="D1695" s="105">
        <v>45404</v>
      </c>
      <c r="E1695" s="105">
        <v>71009</v>
      </c>
      <c r="F1695" s="105">
        <v>16680</v>
      </c>
      <c r="G1695" s="105">
        <v>71009</v>
      </c>
      <c r="H1695" s="105">
        <v>16680</v>
      </c>
      <c r="I1695" s="105">
        <v>0</v>
      </c>
      <c r="J1695" s="105">
        <v>0</v>
      </c>
      <c r="K1695" s="105">
        <v>0</v>
      </c>
      <c r="L1695" s="105">
        <v>0</v>
      </c>
      <c r="M1695" s="105">
        <v>3023</v>
      </c>
    </row>
    <row r="1696" spans="1:13" x14ac:dyDescent="0.15">
      <c r="A1696" s="115" t="s">
        <v>3568</v>
      </c>
      <c r="B1696" t="s">
        <v>3533</v>
      </c>
      <c r="C1696" t="s">
        <v>3569</v>
      </c>
      <c r="D1696" s="104">
        <v>45405</v>
      </c>
      <c r="E1696" s="104">
        <v>207008</v>
      </c>
      <c r="F1696" s="104">
        <v>62725</v>
      </c>
      <c r="G1696" s="104">
        <v>147600</v>
      </c>
      <c r="H1696" s="104">
        <v>62725</v>
      </c>
      <c r="I1696" s="104">
        <v>59408</v>
      </c>
      <c r="J1696" s="104">
        <v>0</v>
      </c>
      <c r="K1696" s="104">
        <v>59408</v>
      </c>
      <c r="L1696" s="104">
        <v>0</v>
      </c>
      <c r="M1696" s="104">
        <v>8678</v>
      </c>
    </row>
    <row r="1697" spans="1:13" x14ac:dyDescent="0.15">
      <c r="A1697" s="115" t="s">
        <v>3570</v>
      </c>
      <c r="B1697" t="s">
        <v>3533</v>
      </c>
      <c r="C1697" t="s">
        <v>3571</v>
      </c>
      <c r="D1697" s="105">
        <v>45406</v>
      </c>
      <c r="E1697" s="105">
        <v>182038</v>
      </c>
      <c r="F1697" s="105">
        <v>45925</v>
      </c>
      <c r="G1697" s="105">
        <v>139576</v>
      </c>
      <c r="H1697" s="105">
        <v>45925</v>
      </c>
      <c r="I1697" s="105">
        <v>42462</v>
      </c>
      <c r="J1697" s="105">
        <v>0</v>
      </c>
      <c r="K1697" s="105">
        <v>42462</v>
      </c>
      <c r="L1697" s="105">
        <v>0</v>
      </c>
      <c r="M1697" s="105">
        <v>7689</v>
      </c>
    </row>
    <row r="1698" spans="1:13" x14ac:dyDescent="0.15">
      <c r="A1698" s="115" t="s">
        <v>3572</v>
      </c>
      <c r="B1698" t="s">
        <v>3533</v>
      </c>
      <c r="C1698" t="s">
        <v>3573</v>
      </c>
      <c r="D1698" s="104">
        <v>45421</v>
      </c>
      <c r="E1698" s="104">
        <v>237166</v>
      </c>
      <c r="F1698" s="104">
        <v>75112</v>
      </c>
      <c r="G1698" s="104">
        <v>182000</v>
      </c>
      <c r="H1698" s="104">
        <v>75112</v>
      </c>
      <c r="I1698" s="104">
        <v>55166</v>
      </c>
      <c r="J1698" s="104">
        <v>0</v>
      </c>
      <c r="K1698" s="104">
        <v>55166</v>
      </c>
      <c r="L1698" s="104">
        <v>0</v>
      </c>
      <c r="M1698" s="104">
        <v>9983</v>
      </c>
    </row>
    <row r="1699" spans="1:13" x14ac:dyDescent="0.15">
      <c r="A1699" s="115" t="s">
        <v>3574</v>
      </c>
      <c r="B1699" t="s">
        <v>3533</v>
      </c>
      <c r="C1699" t="s">
        <v>3575</v>
      </c>
      <c r="D1699" s="105">
        <v>45429</v>
      </c>
      <c r="E1699" s="105">
        <v>40024</v>
      </c>
      <c r="F1699" s="105">
        <v>4945</v>
      </c>
      <c r="G1699" s="105">
        <v>40024</v>
      </c>
      <c r="H1699" s="105">
        <v>4945</v>
      </c>
      <c r="I1699" s="105">
        <v>0</v>
      </c>
      <c r="J1699" s="105">
        <v>0</v>
      </c>
      <c r="K1699" s="105">
        <v>0</v>
      </c>
      <c r="L1699" s="105">
        <v>0</v>
      </c>
      <c r="M1699" s="105">
        <v>1791</v>
      </c>
    </row>
    <row r="1700" spans="1:13" x14ac:dyDescent="0.15">
      <c r="A1700" s="115" t="s">
        <v>3576</v>
      </c>
      <c r="B1700" t="s">
        <v>3533</v>
      </c>
      <c r="C1700" t="s">
        <v>3577</v>
      </c>
      <c r="D1700" s="104">
        <v>45430</v>
      </c>
      <c r="E1700" s="104">
        <v>69362</v>
      </c>
      <c r="F1700" s="104">
        <v>10877</v>
      </c>
      <c r="G1700" s="104">
        <v>69362</v>
      </c>
      <c r="H1700" s="104">
        <v>10877</v>
      </c>
      <c r="I1700" s="104">
        <v>0</v>
      </c>
      <c r="J1700" s="104">
        <v>0</v>
      </c>
      <c r="K1700" s="104">
        <v>0</v>
      </c>
      <c r="L1700" s="104">
        <v>0</v>
      </c>
      <c r="M1700" s="104">
        <v>3059</v>
      </c>
    </row>
    <row r="1701" spans="1:13" x14ac:dyDescent="0.15">
      <c r="A1701" s="115" t="s">
        <v>3578</v>
      </c>
      <c r="B1701" t="s">
        <v>3533</v>
      </c>
      <c r="C1701" t="s">
        <v>842</v>
      </c>
      <c r="D1701" s="105">
        <v>45431</v>
      </c>
      <c r="E1701" s="105">
        <v>116162</v>
      </c>
      <c r="F1701" s="105">
        <v>20557</v>
      </c>
      <c r="G1701" s="105">
        <v>55162</v>
      </c>
      <c r="H1701" s="105">
        <v>20557</v>
      </c>
      <c r="I1701" s="105">
        <v>61000</v>
      </c>
      <c r="J1701" s="105">
        <v>0</v>
      </c>
      <c r="K1701" s="105">
        <v>310</v>
      </c>
      <c r="L1701" s="105">
        <v>0</v>
      </c>
      <c r="M1701" s="105">
        <v>5054</v>
      </c>
    </row>
    <row r="1702" spans="1:13" x14ac:dyDescent="0.15">
      <c r="A1702" s="115" t="s">
        <v>3579</v>
      </c>
      <c r="B1702" t="s">
        <v>3533</v>
      </c>
      <c r="C1702" t="s">
        <v>3580</v>
      </c>
      <c r="D1702" s="104">
        <v>45441</v>
      </c>
      <c r="E1702" s="104">
        <v>232064</v>
      </c>
      <c r="F1702" s="104">
        <v>53625</v>
      </c>
      <c r="G1702" s="104">
        <v>217064</v>
      </c>
      <c r="H1702" s="104">
        <v>53625</v>
      </c>
      <c r="I1702" s="104">
        <v>15000</v>
      </c>
      <c r="J1702" s="104">
        <v>0</v>
      </c>
      <c r="K1702" s="104">
        <v>12000</v>
      </c>
      <c r="L1702" s="104">
        <v>0</v>
      </c>
      <c r="M1702" s="104">
        <v>9904</v>
      </c>
    </row>
    <row r="1703" spans="1:13" x14ac:dyDescent="0.15">
      <c r="A1703" s="115" t="s">
        <v>3581</v>
      </c>
      <c r="B1703" t="s">
        <v>3533</v>
      </c>
      <c r="C1703" t="s">
        <v>3582</v>
      </c>
      <c r="D1703" s="105">
        <v>45442</v>
      </c>
      <c r="E1703" s="105">
        <v>95570</v>
      </c>
      <c r="F1703" s="105">
        <v>16825</v>
      </c>
      <c r="G1703" s="105">
        <v>95570</v>
      </c>
      <c r="H1703" s="105">
        <v>16825</v>
      </c>
      <c r="I1703" s="105">
        <v>0</v>
      </c>
      <c r="J1703" s="105">
        <v>0</v>
      </c>
      <c r="K1703" s="105">
        <v>0</v>
      </c>
      <c r="L1703" s="105">
        <v>0</v>
      </c>
      <c r="M1703" s="105">
        <v>4165</v>
      </c>
    </row>
    <row r="1704" spans="1:13" x14ac:dyDescent="0.15">
      <c r="A1704" s="115" t="s">
        <v>3583</v>
      </c>
      <c r="B1704" t="s">
        <v>3533</v>
      </c>
      <c r="C1704" t="s">
        <v>3584</v>
      </c>
      <c r="D1704" s="104">
        <v>45443</v>
      </c>
      <c r="E1704" s="104">
        <v>92824</v>
      </c>
      <c r="F1704" s="104">
        <v>16525</v>
      </c>
      <c r="G1704" s="104">
        <v>46927</v>
      </c>
      <c r="H1704" s="104">
        <v>16525</v>
      </c>
      <c r="I1704" s="104">
        <v>45897</v>
      </c>
      <c r="J1704" s="104">
        <v>0</v>
      </c>
      <c r="K1704" s="104">
        <v>45897</v>
      </c>
      <c r="L1704" s="104">
        <v>0</v>
      </c>
      <c r="M1704" s="104">
        <v>4054</v>
      </c>
    </row>
    <row r="1705" spans="1:13" x14ac:dyDescent="0.15">
      <c r="A1705" s="115" t="s">
        <v>3585</v>
      </c>
      <c r="B1705" t="s">
        <v>3586</v>
      </c>
      <c r="C1705">
        <v>0</v>
      </c>
      <c r="D1705" s="105">
        <v>46000</v>
      </c>
      <c r="E1705" s="105">
        <v>20192893</v>
      </c>
      <c r="F1705" s="105">
        <v>0</v>
      </c>
      <c r="G1705" s="105">
        <v>6095963</v>
      </c>
      <c r="H1705" s="105">
        <v>0</v>
      </c>
      <c r="I1705" s="105">
        <v>14096930</v>
      </c>
      <c r="J1705" s="105">
        <v>0</v>
      </c>
      <c r="K1705" s="105">
        <v>13559343</v>
      </c>
      <c r="L1705" s="105">
        <v>0</v>
      </c>
      <c r="M1705" s="105">
        <v>1117652</v>
      </c>
    </row>
    <row r="1706" spans="1:13" x14ac:dyDescent="0.15">
      <c r="A1706" s="115" t="s">
        <v>3587</v>
      </c>
      <c r="B1706" t="s">
        <v>3586</v>
      </c>
      <c r="C1706" t="s">
        <v>3588</v>
      </c>
      <c r="D1706" s="104">
        <v>46201</v>
      </c>
      <c r="E1706" s="104">
        <v>5633620</v>
      </c>
      <c r="F1706" s="104">
        <v>2211930</v>
      </c>
      <c r="G1706" s="104">
        <v>4031356</v>
      </c>
      <c r="H1706" s="104">
        <v>2211930</v>
      </c>
      <c r="I1706" s="104">
        <v>1602264</v>
      </c>
      <c r="J1706" s="104">
        <v>0</v>
      </c>
      <c r="K1706" s="104">
        <v>1602264</v>
      </c>
      <c r="L1706" s="104">
        <v>0</v>
      </c>
      <c r="M1706" s="104">
        <v>230201</v>
      </c>
    </row>
    <row r="1707" spans="1:13" x14ac:dyDescent="0.15">
      <c r="A1707" s="115" t="s">
        <v>3589</v>
      </c>
      <c r="B1707" t="s">
        <v>3586</v>
      </c>
      <c r="C1707" t="s">
        <v>3590</v>
      </c>
      <c r="D1707" s="105">
        <v>46203</v>
      </c>
      <c r="E1707" s="105">
        <v>1330318</v>
      </c>
      <c r="F1707" s="105">
        <v>437403</v>
      </c>
      <c r="G1707" s="105">
        <v>1330318</v>
      </c>
      <c r="H1707" s="105">
        <v>437403</v>
      </c>
      <c r="I1707" s="105">
        <v>0</v>
      </c>
      <c r="J1707" s="105">
        <v>0</v>
      </c>
      <c r="K1707" s="105">
        <v>0</v>
      </c>
      <c r="L1707" s="105">
        <v>0</v>
      </c>
      <c r="M1707" s="105">
        <v>54946</v>
      </c>
    </row>
    <row r="1708" spans="1:13" x14ac:dyDescent="0.15">
      <c r="A1708" s="115" t="s">
        <v>3591</v>
      </c>
      <c r="B1708" t="s">
        <v>3586</v>
      </c>
      <c r="C1708" t="s">
        <v>3592</v>
      </c>
      <c r="D1708" s="104">
        <v>46204</v>
      </c>
      <c r="E1708" s="104">
        <v>322136</v>
      </c>
      <c r="F1708" s="104">
        <v>85589</v>
      </c>
      <c r="G1708" s="104">
        <v>322136</v>
      </c>
      <c r="H1708" s="104">
        <v>85589</v>
      </c>
      <c r="I1708" s="104">
        <v>0</v>
      </c>
      <c r="J1708" s="104">
        <v>0</v>
      </c>
      <c r="K1708" s="104">
        <v>0</v>
      </c>
      <c r="L1708" s="104">
        <v>0</v>
      </c>
      <c r="M1708" s="104">
        <v>13541</v>
      </c>
    </row>
    <row r="1709" spans="1:13" x14ac:dyDescent="0.15">
      <c r="A1709" s="115" t="s">
        <v>3593</v>
      </c>
      <c r="B1709" t="s">
        <v>3586</v>
      </c>
      <c r="C1709" t="s">
        <v>3594</v>
      </c>
      <c r="D1709" s="105">
        <v>46206</v>
      </c>
      <c r="E1709" s="105">
        <v>313987</v>
      </c>
      <c r="F1709" s="105">
        <v>84726</v>
      </c>
      <c r="G1709" s="105">
        <v>313987</v>
      </c>
      <c r="H1709" s="105">
        <v>84726</v>
      </c>
      <c r="I1709" s="105">
        <v>0</v>
      </c>
      <c r="J1709" s="105">
        <v>0</v>
      </c>
      <c r="K1709" s="105">
        <v>0</v>
      </c>
      <c r="L1709" s="105">
        <v>0</v>
      </c>
      <c r="M1709" s="105">
        <v>13161</v>
      </c>
    </row>
    <row r="1710" spans="1:13" x14ac:dyDescent="0.15">
      <c r="A1710" s="115" t="s">
        <v>3595</v>
      </c>
      <c r="B1710" t="s">
        <v>3586</v>
      </c>
      <c r="C1710" t="s">
        <v>3596</v>
      </c>
      <c r="D1710" s="104">
        <v>46208</v>
      </c>
      <c r="E1710" s="104">
        <v>715228</v>
      </c>
      <c r="F1710" s="104">
        <v>219498</v>
      </c>
      <c r="G1710" s="104">
        <v>565228</v>
      </c>
      <c r="H1710" s="104">
        <v>219498</v>
      </c>
      <c r="I1710" s="104">
        <v>150000</v>
      </c>
      <c r="J1710" s="104">
        <v>0</v>
      </c>
      <c r="K1710" s="104">
        <v>104300</v>
      </c>
      <c r="L1710" s="104">
        <v>0</v>
      </c>
      <c r="M1710" s="104">
        <v>29711</v>
      </c>
    </row>
    <row r="1711" spans="1:13" x14ac:dyDescent="0.15">
      <c r="A1711" s="115" t="s">
        <v>3597</v>
      </c>
      <c r="B1711" t="s">
        <v>3586</v>
      </c>
      <c r="C1711" t="s">
        <v>3598</v>
      </c>
      <c r="D1711" s="105">
        <v>46210</v>
      </c>
      <c r="E1711" s="105">
        <v>599230</v>
      </c>
      <c r="F1711" s="105">
        <v>173857</v>
      </c>
      <c r="G1711" s="105">
        <v>599230</v>
      </c>
      <c r="H1711" s="105">
        <v>173857</v>
      </c>
      <c r="I1711" s="105">
        <v>0</v>
      </c>
      <c r="J1711" s="105">
        <v>0</v>
      </c>
      <c r="K1711" s="105">
        <v>0</v>
      </c>
      <c r="L1711" s="105">
        <v>0</v>
      </c>
      <c r="M1711" s="105">
        <v>24884</v>
      </c>
    </row>
    <row r="1712" spans="1:13" x14ac:dyDescent="0.15">
      <c r="A1712" s="115" t="s">
        <v>3599</v>
      </c>
      <c r="B1712" t="s">
        <v>3586</v>
      </c>
      <c r="C1712" t="s">
        <v>3600</v>
      </c>
      <c r="D1712" s="104">
        <v>46213</v>
      </c>
      <c r="E1712" s="104">
        <v>263959</v>
      </c>
      <c r="F1712" s="104">
        <v>64668</v>
      </c>
      <c r="G1712" s="104">
        <v>213415</v>
      </c>
      <c r="H1712" s="104">
        <v>64668</v>
      </c>
      <c r="I1712" s="104">
        <v>50544</v>
      </c>
      <c r="J1712" s="104">
        <v>0</v>
      </c>
      <c r="K1712" s="104">
        <v>0</v>
      </c>
      <c r="L1712" s="104">
        <v>0</v>
      </c>
      <c r="M1712" s="104">
        <v>11127</v>
      </c>
    </row>
    <row r="1713" spans="1:13" x14ac:dyDescent="0.15">
      <c r="A1713" s="115" t="s">
        <v>3601</v>
      </c>
      <c r="B1713" t="s">
        <v>3586</v>
      </c>
      <c r="C1713" t="s">
        <v>3602</v>
      </c>
      <c r="D1713" s="105">
        <v>46214</v>
      </c>
      <c r="E1713" s="105">
        <v>242257</v>
      </c>
      <c r="F1713" s="105">
        <v>59106</v>
      </c>
      <c r="G1713" s="105">
        <v>242257</v>
      </c>
      <c r="H1713" s="105">
        <v>59106</v>
      </c>
      <c r="I1713" s="105">
        <v>0</v>
      </c>
      <c r="J1713" s="105">
        <v>0</v>
      </c>
      <c r="K1713" s="105">
        <v>0</v>
      </c>
      <c r="L1713" s="105">
        <v>0</v>
      </c>
      <c r="M1713" s="105">
        <v>10276</v>
      </c>
    </row>
    <row r="1714" spans="1:13" x14ac:dyDescent="0.15">
      <c r="A1714" s="115" t="s">
        <v>3603</v>
      </c>
      <c r="B1714" t="s">
        <v>3586</v>
      </c>
      <c r="C1714" t="s">
        <v>3604</v>
      </c>
      <c r="D1714" s="104">
        <v>46215</v>
      </c>
      <c r="E1714" s="104">
        <v>1006960</v>
      </c>
      <c r="F1714" s="104">
        <v>348219</v>
      </c>
      <c r="G1714" s="104">
        <v>1006960</v>
      </c>
      <c r="H1714" s="104">
        <v>348219</v>
      </c>
      <c r="I1714" s="104">
        <v>0</v>
      </c>
      <c r="J1714" s="104">
        <v>0</v>
      </c>
      <c r="K1714" s="104">
        <v>0</v>
      </c>
      <c r="L1714" s="104">
        <v>0</v>
      </c>
      <c r="M1714" s="104">
        <v>42292</v>
      </c>
    </row>
    <row r="1715" spans="1:13" x14ac:dyDescent="0.15">
      <c r="A1715" s="115" t="s">
        <v>3605</v>
      </c>
      <c r="B1715" t="s">
        <v>3586</v>
      </c>
      <c r="C1715" t="s">
        <v>3606</v>
      </c>
      <c r="D1715" s="105">
        <v>46216</v>
      </c>
      <c r="E1715" s="105">
        <v>629173</v>
      </c>
      <c r="F1715" s="105">
        <v>207498</v>
      </c>
      <c r="G1715" s="105">
        <v>525173</v>
      </c>
      <c r="H1715" s="105">
        <v>207498</v>
      </c>
      <c r="I1715" s="105">
        <v>104000</v>
      </c>
      <c r="J1715" s="105">
        <v>0</v>
      </c>
      <c r="K1715" s="105">
        <v>104000</v>
      </c>
      <c r="L1715" s="105">
        <v>0</v>
      </c>
      <c r="M1715" s="105">
        <v>26483</v>
      </c>
    </row>
    <row r="1716" spans="1:13" x14ac:dyDescent="0.15">
      <c r="A1716" s="115" t="s">
        <v>3607</v>
      </c>
      <c r="B1716" t="s">
        <v>3586</v>
      </c>
      <c r="C1716" t="s">
        <v>3608</v>
      </c>
      <c r="D1716" s="104">
        <v>46217</v>
      </c>
      <c r="E1716" s="104">
        <v>502721</v>
      </c>
      <c r="F1716" s="104">
        <v>149695</v>
      </c>
      <c r="G1716" s="104">
        <v>502721</v>
      </c>
      <c r="H1716" s="104">
        <v>149695</v>
      </c>
      <c r="I1716" s="104">
        <v>0</v>
      </c>
      <c r="J1716" s="104">
        <v>0</v>
      </c>
      <c r="K1716" s="104">
        <v>0</v>
      </c>
      <c r="L1716" s="104">
        <v>0</v>
      </c>
      <c r="M1716" s="104">
        <v>21086</v>
      </c>
    </row>
    <row r="1717" spans="1:13" x14ac:dyDescent="0.15">
      <c r="A1717" s="115" t="s">
        <v>3609</v>
      </c>
      <c r="B1717" t="s">
        <v>3586</v>
      </c>
      <c r="C1717" t="s">
        <v>3610</v>
      </c>
      <c r="D1717" s="105">
        <v>46218</v>
      </c>
      <c r="E1717" s="105">
        <v>1342435</v>
      </c>
      <c r="F1717" s="105">
        <v>482039</v>
      </c>
      <c r="G1717" s="105">
        <v>1009300</v>
      </c>
      <c r="H1717" s="105">
        <v>482039</v>
      </c>
      <c r="I1717" s="105">
        <v>333135</v>
      </c>
      <c r="J1717" s="105">
        <v>0</v>
      </c>
      <c r="K1717" s="105">
        <v>333135</v>
      </c>
      <c r="L1717" s="105">
        <v>0</v>
      </c>
      <c r="M1717" s="105">
        <v>55930</v>
      </c>
    </row>
    <row r="1718" spans="1:13" x14ac:dyDescent="0.15">
      <c r="A1718" s="115" t="s">
        <v>3611</v>
      </c>
      <c r="B1718" t="s">
        <v>3586</v>
      </c>
      <c r="C1718" t="s">
        <v>3612</v>
      </c>
      <c r="D1718" s="104">
        <v>46219</v>
      </c>
      <c r="E1718" s="104">
        <v>387758</v>
      </c>
      <c r="F1718" s="104">
        <v>116421</v>
      </c>
      <c r="G1718" s="104">
        <v>387758</v>
      </c>
      <c r="H1718" s="104">
        <v>116421</v>
      </c>
      <c r="I1718" s="104">
        <v>0</v>
      </c>
      <c r="J1718" s="104">
        <v>0</v>
      </c>
      <c r="K1718" s="104">
        <v>0</v>
      </c>
      <c r="L1718" s="104">
        <v>0</v>
      </c>
      <c r="M1718" s="104">
        <v>16447</v>
      </c>
    </row>
    <row r="1719" spans="1:13" x14ac:dyDescent="0.15">
      <c r="A1719" s="115" t="s">
        <v>3613</v>
      </c>
      <c r="B1719" t="s">
        <v>3586</v>
      </c>
      <c r="C1719" t="s">
        <v>3614</v>
      </c>
      <c r="D1719" s="105">
        <v>46220</v>
      </c>
      <c r="E1719" s="105">
        <v>504316</v>
      </c>
      <c r="F1719" s="105">
        <v>147548</v>
      </c>
      <c r="G1719" s="105">
        <v>504316</v>
      </c>
      <c r="H1719" s="105">
        <v>147548</v>
      </c>
      <c r="I1719" s="105">
        <v>0</v>
      </c>
      <c r="J1719" s="105">
        <v>0</v>
      </c>
      <c r="K1719" s="105">
        <v>0</v>
      </c>
      <c r="L1719" s="105">
        <v>0</v>
      </c>
      <c r="M1719" s="105">
        <v>21150</v>
      </c>
    </row>
    <row r="1720" spans="1:13" x14ac:dyDescent="0.15">
      <c r="A1720" s="115" t="s">
        <v>3615</v>
      </c>
      <c r="B1720" t="s">
        <v>3586</v>
      </c>
      <c r="C1720" t="s">
        <v>3616</v>
      </c>
      <c r="D1720" s="104">
        <v>46221</v>
      </c>
      <c r="E1720" s="104">
        <v>438051</v>
      </c>
      <c r="F1720" s="104">
        <v>124982</v>
      </c>
      <c r="G1720" s="104">
        <v>438051</v>
      </c>
      <c r="H1720" s="104">
        <v>124982</v>
      </c>
      <c r="I1720" s="104">
        <v>0</v>
      </c>
      <c r="J1720" s="104">
        <v>0</v>
      </c>
      <c r="K1720" s="104">
        <v>0</v>
      </c>
      <c r="L1720" s="104">
        <v>0</v>
      </c>
      <c r="M1720" s="104">
        <v>18236</v>
      </c>
    </row>
    <row r="1721" spans="1:13" x14ac:dyDescent="0.15">
      <c r="A1721" s="115" t="s">
        <v>3617</v>
      </c>
      <c r="B1721" t="s">
        <v>3586</v>
      </c>
      <c r="C1721" t="s">
        <v>3618</v>
      </c>
      <c r="D1721" s="105">
        <v>46222</v>
      </c>
      <c r="E1721" s="105">
        <v>631919</v>
      </c>
      <c r="F1721" s="105">
        <v>178888</v>
      </c>
      <c r="G1721" s="105">
        <v>631919</v>
      </c>
      <c r="H1721" s="105">
        <v>178888</v>
      </c>
      <c r="I1721" s="105">
        <v>0</v>
      </c>
      <c r="J1721" s="105">
        <v>0</v>
      </c>
      <c r="K1721" s="105">
        <v>0</v>
      </c>
      <c r="L1721" s="105">
        <v>0</v>
      </c>
      <c r="M1721" s="105">
        <v>26908</v>
      </c>
    </row>
    <row r="1722" spans="1:13" x14ac:dyDescent="0.15">
      <c r="A1722" s="115" t="s">
        <v>3619</v>
      </c>
      <c r="B1722" t="s">
        <v>3586</v>
      </c>
      <c r="C1722" t="s">
        <v>3620</v>
      </c>
      <c r="D1722" s="104">
        <v>46223</v>
      </c>
      <c r="E1722" s="104">
        <v>511977</v>
      </c>
      <c r="F1722" s="104">
        <v>143978</v>
      </c>
      <c r="G1722" s="104">
        <v>511977</v>
      </c>
      <c r="H1722" s="104">
        <v>143978</v>
      </c>
      <c r="I1722" s="104">
        <v>0</v>
      </c>
      <c r="J1722" s="104">
        <v>0</v>
      </c>
      <c r="K1722" s="104">
        <v>0</v>
      </c>
      <c r="L1722" s="104">
        <v>0</v>
      </c>
      <c r="M1722" s="104">
        <v>21350</v>
      </c>
    </row>
    <row r="1723" spans="1:13" x14ac:dyDescent="0.15">
      <c r="A1723" s="115" t="s">
        <v>3621</v>
      </c>
      <c r="B1723" t="s">
        <v>3586</v>
      </c>
      <c r="C1723" t="s">
        <v>3622</v>
      </c>
      <c r="D1723" s="105">
        <v>46224</v>
      </c>
      <c r="E1723" s="105">
        <v>360683</v>
      </c>
      <c r="F1723" s="105">
        <v>104043</v>
      </c>
      <c r="G1723" s="105">
        <v>351090</v>
      </c>
      <c r="H1723" s="105">
        <v>104043</v>
      </c>
      <c r="I1723" s="105">
        <v>9593</v>
      </c>
      <c r="J1723" s="105">
        <v>0</v>
      </c>
      <c r="K1723" s="105">
        <v>9593</v>
      </c>
      <c r="L1723" s="105">
        <v>0</v>
      </c>
      <c r="M1723" s="105">
        <v>15250</v>
      </c>
    </row>
    <row r="1724" spans="1:13" x14ac:dyDescent="0.15">
      <c r="A1724" s="115" t="s">
        <v>3623</v>
      </c>
      <c r="B1724" t="s">
        <v>3586</v>
      </c>
      <c r="C1724" t="s">
        <v>3624</v>
      </c>
      <c r="D1724" s="104">
        <v>46225</v>
      </c>
      <c r="E1724" s="104">
        <v>913398</v>
      </c>
      <c r="F1724" s="104">
        <v>336543</v>
      </c>
      <c r="G1724" s="104">
        <v>733546</v>
      </c>
      <c r="H1724" s="104">
        <v>336543</v>
      </c>
      <c r="I1724" s="104">
        <v>179852</v>
      </c>
      <c r="J1724" s="104">
        <v>0</v>
      </c>
      <c r="K1724" s="104">
        <v>134000</v>
      </c>
      <c r="L1724" s="104">
        <v>0</v>
      </c>
      <c r="M1724" s="104">
        <v>37820</v>
      </c>
    </row>
    <row r="1725" spans="1:13" x14ac:dyDescent="0.15">
      <c r="A1725" s="115" t="s">
        <v>3625</v>
      </c>
      <c r="B1725" t="s">
        <v>3586</v>
      </c>
      <c r="C1725" t="s">
        <v>3626</v>
      </c>
      <c r="D1725" s="105">
        <v>46303</v>
      </c>
      <c r="E1725" s="105">
        <v>22076</v>
      </c>
      <c r="F1725" s="105">
        <v>2226</v>
      </c>
      <c r="G1725" s="105">
        <v>10680</v>
      </c>
      <c r="H1725" s="105">
        <v>2226</v>
      </c>
      <c r="I1725" s="105">
        <v>11396</v>
      </c>
      <c r="J1725" s="105">
        <v>0</v>
      </c>
      <c r="K1725" s="105">
        <v>0</v>
      </c>
      <c r="L1725" s="105">
        <v>0</v>
      </c>
      <c r="M1725" s="105">
        <v>996</v>
      </c>
    </row>
    <row r="1726" spans="1:13" x14ac:dyDescent="0.15">
      <c r="A1726" s="115" t="s">
        <v>3627</v>
      </c>
      <c r="B1726" t="s">
        <v>3586</v>
      </c>
      <c r="C1726" t="s">
        <v>3628</v>
      </c>
      <c r="D1726" s="104">
        <v>46304</v>
      </c>
      <c r="E1726" s="104">
        <v>30370</v>
      </c>
      <c r="F1726" s="104">
        <v>3617</v>
      </c>
      <c r="G1726" s="104">
        <v>19530</v>
      </c>
      <c r="H1726" s="104">
        <v>3617</v>
      </c>
      <c r="I1726" s="104">
        <v>10840</v>
      </c>
      <c r="J1726" s="104">
        <v>0</v>
      </c>
      <c r="K1726" s="104">
        <v>9212</v>
      </c>
      <c r="L1726" s="104">
        <v>0</v>
      </c>
      <c r="M1726" s="104">
        <v>1361</v>
      </c>
    </row>
    <row r="1727" spans="1:13" x14ac:dyDescent="0.15">
      <c r="A1727" s="115" t="s">
        <v>3629</v>
      </c>
      <c r="B1727" t="s">
        <v>3586</v>
      </c>
      <c r="C1727" t="s">
        <v>3630</v>
      </c>
      <c r="D1727" s="105">
        <v>46392</v>
      </c>
      <c r="E1727" s="105">
        <v>322665</v>
      </c>
      <c r="F1727" s="105">
        <v>85212</v>
      </c>
      <c r="G1727" s="105">
        <v>322665</v>
      </c>
      <c r="H1727" s="105">
        <v>85212</v>
      </c>
      <c r="I1727" s="105">
        <v>0</v>
      </c>
      <c r="J1727" s="105">
        <v>0</v>
      </c>
      <c r="K1727" s="105">
        <v>0</v>
      </c>
      <c r="L1727" s="105">
        <v>0</v>
      </c>
      <c r="M1727" s="105">
        <v>13531</v>
      </c>
    </row>
    <row r="1728" spans="1:13" x14ac:dyDescent="0.15">
      <c r="A1728" s="115" t="s">
        <v>3631</v>
      </c>
      <c r="B1728" t="s">
        <v>3586</v>
      </c>
      <c r="C1728" t="s">
        <v>3632</v>
      </c>
      <c r="D1728" s="104">
        <v>46404</v>
      </c>
      <c r="E1728" s="104">
        <v>201148</v>
      </c>
      <c r="F1728" s="104">
        <v>45900</v>
      </c>
      <c r="G1728" s="104">
        <v>83393</v>
      </c>
      <c r="H1728" s="104">
        <v>44398</v>
      </c>
      <c r="I1728" s="104">
        <v>117755</v>
      </c>
      <c r="J1728" s="104">
        <v>1502</v>
      </c>
      <c r="K1728" s="104">
        <v>100000</v>
      </c>
      <c r="L1728" s="104">
        <v>1502</v>
      </c>
      <c r="M1728" s="104">
        <v>8592</v>
      </c>
    </row>
    <row r="1729" spans="1:13" x14ac:dyDescent="0.15">
      <c r="A1729" s="115" t="s">
        <v>3633</v>
      </c>
      <c r="B1729" t="s">
        <v>3586</v>
      </c>
      <c r="C1729" t="s">
        <v>3634</v>
      </c>
      <c r="D1729" s="105">
        <v>46452</v>
      </c>
      <c r="E1729" s="105">
        <v>177915</v>
      </c>
      <c r="F1729" s="105">
        <v>39886</v>
      </c>
      <c r="G1729" s="105">
        <v>177915</v>
      </c>
      <c r="H1729" s="105">
        <v>39886</v>
      </c>
      <c r="I1729" s="105">
        <v>0</v>
      </c>
      <c r="J1729" s="105">
        <v>0</v>
      </c>
      <c r="K1729" s="105">
        <v>0</v>
      </c>
      <c r="L1729" s="105">
        <v>0</v>
      </c>
      <c r="M1729" s="105">
        <v>7629</v>
      </c>
    </row>
    <row r="1730" spans="1:13" x14ac:dyDescent="0.15">
      <c r="A1730" s="115" t="s">
        <v>3635</v>
      </c>
      <c r="B1730" t="s">
        <v>3586</v>
      </c>
      <c r="C1730" t="s">
        <v>3636</v>
      </c>
      <c r="D1730" s="104">
        <v>46468</v>
      </c>
      <c r="E1730" s="104">
        <v>216759</v>
      </c>
      <c r="F1730" s="104">
        <v>53976</v>
      </c>
      <c r="G1730" s="104">
        <v>0</v>
      </c>
      <c r="H1730" s="104">
        <v>0</v>
      </c>
      <c r="I1730" s="104">
        <v>216759</v>
      </c>
      <c r="J1730" s="104">
        <v>53976</v>
      </c>
      <c r="K1730" s="104">
        <v>216759</v>
      </c>
      <c r="L1730" s="104">
        <v>53976</v>
      </c>
      <c r="M1730" s="104">
        <v>9177</v>
      </c>
    </row>
    <row r="1731" spans="1:13" x14ac:dyDescent="0.15">
      <c r="A1731" s="115" t="s">
        <v>3637</v>
      </c>
      <c r="B1731" t="s">
        <v>3586</v>
      </c>
      <c r="C1731" t="s">
        <v>3638</v>
      </c>
      <c r="D1731" s="105">
        <v>46482</v>
      </c>
      <c r="E1731" s="105">
        <v>135245</v>
      </c>
      <c r="F1731" s="105">
        <v>27291</v>
      </c>
      <c r="G1731" s="105">
        <v>135245</v>
      </c>
      <c r="H1731" s="105">
        <v>27291</v>
      </c>
      <c r="I1731" s="105">
        <v>0</v>
      </c>
      <c r="J1731" s="105">
        <v>0</v>
      </c>
      <c r="K1731" s="105">
        <v>0</v>
      </c>
      <c r="L1731" s="105">
        <v>0</v>
      </c>
      <c r="M1731" s="105">
        <v>5848</v>
      </c>
    </row>
    <row r="1732" spans="1:13" x14ac:dyDescent="0.15">
      <c r="A1732" s="115" t="s">
        <v>3639</v>
      </c>
      <c r="B1732" t="s">
        <v>3586</v>
      </c>
      <c r="C1732" t="s">
        <v>3640</v>
      </c>
      <c r="D1732" s="104">
        <v>46490</v>
      </c>
      <c r="E1732" s="104">
        <v>152968</v>
      </c>
      <c r="F1732" s="104">
        <v>31388</v>
      </c>
      <c r="G1732" s="104">
        <v>130295</v>
      </c>
      <c r="H1732" s="104">
        <v>31388</v>
      </c>
      <c r="I1732" s="104">
        <v>22673</v>
      </c>
      <c r="J1732" s="104">
        <v>0</v>
      </c>
      <c r="K1732" s="104">
        <v>22673</v>
      </c>
      <c r="L1732" s="104">
        <v>0</v>
      </c>
      <c r="M1732" s="104">
        <v>6602</v>
      </c>
    </row>
    <row r="1733" spans="1:13" x14ac:dyDescent="0.15">
      <c r="A1733" s="115" t="s">
        <v>3641</v>
      </c>
      <c r="B1733" t="s">
        <v>3586</v>
      </c>
      <c r="C1733" t="s">
        <v>3642</v>
      </c>
      <c r="D1733" s="105">
        <v>46491</v>
      </c>
      <c r="E1733" s="105">
        <v>151932</v>
      </c>
      <c r="F1733" s="105">
        <v>29974</v>
      </c>
      <c r="G1733" s="105">
        <v>104824</v>
      </c>
      <c r="H1733" s="105">
        <v>29974</v>
      </c>
      <c r="I1733" s="105">
        <v>47108</v>
      </c>
      <c r="J1733" s="105">
        <v>0</v>
      </c>
      <c r="K1733" s="105">
        <v>15000</v>
      </c>
      <c r="L1733" s="105">
        <v>0</v>
      </c>
      <c r="M1733" s="105">
        <v>6581</v>
      </c>
    </row>
    <row r="1734" spans="1:13" x14ac:dyDescent="0.15">
      <c r="A1734" s="115" t="s">
        <v>3643</v>
      </c>
      <c r="B1734" t="s">
        <v>3586</v>
      </c>
      <c r="C1734" t="s">
        <v>3644</v>
      </c>
      <c r="D1734" s="104">
        <v>46492</v>
      </c>
      <c r="E1734" s="104">
        <v>255775</v>
      </c>
      <c r="F1734" s="104">
        <v>65745</v>
      </c>
      <c r="G1734" s="104">
        <v>255775</v>
      </c>
      <c r="H1734" s="104">
        <v>65745</v>
      </c>
      <c r="I1734" s="104">
        <v>0</v>
      </c>
      <c r="J1734" s="104">
        <v>0</v>
      </c>
      <c r="K1734" s="104">
        <v>0</v>
      </c>
      <c r="L1734" s="104">
        <v>0</v>
      </c>
      <c r="M1734" s="104">
        <v>10784</v>
      </c>
    </row>
    <row r="1735" spans="1:13" x14ac:dyDescent="0.15">
      <c r="A1735" s="115" t="s">
        <v>3645</v>
      </c>
      <c r="B1735" t="s">
        <v>3586</v>
      </c>
      <c r="C1735" t="s">
        <v>3646</v>
      </c>
      <c r="D1735" s="105">
        <v>46501</v>
      </c>
      <c r="E1735" s="105">
        <v>166223</v>
      </c>
      <c r="F1735" s="105">
        <v>33852</v>
      </c>
      <c r="G1735" s="105">
        <v>166223</v>
      </c>
      <c r="H1735" s="105">
        <v>33852</v>
      </c>
      <c r="I1735" s="105">
        <v>0</v>
      </c>
      <c r="J1735" s="105">
        <v>0</v>
      </c>
      <c r="K1735" s="105">
        <v>0</v>
      </c>
      <c r="L1735" s="105">
        <v>0</v>
      </c>
      <c r="M1735" s="105">
        <v>7173</v>
      </c>
    </row>
    <row r="1736" spans="1:13" x14ac:dyDescent="0.15">
      <c r="A1736" s="115" t="s">
        <v>3647</v>
      </c>
      <c r="B1736" t="s">
        <v>3586</v>
      </c>
      <c r="C1736" t="s">
        <v>3648</v>
      </c>
      <c r="D1736" s="104">
        <v>46502</v>
      </c>
      <c r="E1736" s="104">
        <v>127441</v>
      </c>
      <c r="F1736" s="104">
        <v>23042</v>
      </c>
      <c r="G1736" s="104">
        <v>127441</v>
      </c>
      <c r="H1736" s="104">
        <v>23042</v>
      </c>
      <c r="I1736" s="104">
        <v>0</v>
      </c>
      <c r="J1736" s="104">
        <v>0</v>
      </c>
      <c r="K1736" s="104">
        <v>0</v>
      </c>
      <c r="L1736" s="104">
        <v>0</v>
      </c>
      <c r="M1736" s="104">
        <v>5536</v>
      </c>
    </row>
    <row r="1737" spans="1:13" x14ac:dyDescent="0.15">
      <c r="A1737" s="115" t="s">
        <v>3649</v>
      </c>
      <c r="B1737" t="s">
        <v>3586</v>
      </c>
      <c r="C1737" t="s">
        <v>3650</v>
      </c>
      <c r="D1737" s="105">
        <v>46505</v>
      </c>
      <c r="E1737" s="105">
        <v>246636</v>
      </c>
      <c r="F1737" s="105">
        <v>52625</v>
      </c>
      <c r="G1737" s="105">
        <v>83454</v>
      </c>
      <c r="H1737" s="105">
        <v>52625</v>
      </c>
      <c r="I1737" s="105">
        <v>163182</v>
      </c>
      <c r="J1737" s="105">
        <v>0</v>
      </c>
      <c r="K1737" s="105">
        <v>87838</v>
      </c>
      <c r="L1737" s="105">
        <v>0</v>
      </c>
      <c r="M1737" s="105">
        <v>10871</v>
      </c>
    </row>
    <row r="1738" spans="1:13" x14ac:dyDescent="0.15">
      <c r="A1738" s="115" t="s">
        <v>3651</v>
      </c>
      <c r="B1738" t="s">
        <v>3586</v>
      </c>
      <c r="C1738" t="s">
        <v>3652</v>
      </c>
      <c r="D1738" s="104">
        <v>46523</v>
      </c>
      <c r="E1738" s="104">
        <v>45063</v>
      </c>
      <c r="F1738" s="104">
        <v>6308</v>
      </c>
      <c r="G1738" s="104">
        <v>45063</v>
      </c>
      <c r="H1738" s="104">
        <v>6308</v>
      </c>
      <c r="I1738" s="104">
        <v>0</v>
      </c>
      <c r="J1738" s="104">
        <v>0</v>
      </c>
      <c r="K1738" s="104">
        <v>0</v>
      </c>
      <c r="L1738" s="104">
        <v>0</v>
      </c>
      <c r="M1738" s="104">
        <v>2001</v>
      </c>
    </row>
    <row r="1739" spans="1:13" x14ac:dyDescent="0.15">
      <c r="A1739" s="115" t="s">
        <v>3653</v>
      </c>
      <c r="B1739" t="s">
        <v>3586</v>
      </c>
      <c r="C1739" t="s">
        <v>3654</v>
      </c>
      <c r="D1739" s="105">
        <v>46524</v>
      </c>
      <c r="E1739" s="105">
        <v>52082</v>
      </c>
      <c r="F1739" s="105">
        <v>7897</v>
      </c>
      <c r="G1739" s="105">
        <v>52082</v>
      </c>
      <c r="H1739" s="105">
        <v>7897</v>
      </c>
      <c r="I1739" s="105">
        <v>0</v>
      </c>
      <c r="J1739" s="105">
        <v>0</v>
      </c>
      <c r="K1739" s="105">
        <v>0</v>
      </c>
      <c r="L1739" s="105">
        <v>0</v>
      </c>
      <c r="M1739" s="105">
        <v>2302</v>
      </c>
    </row>
    <row r="1740" spans="1:13" x14ac:dyDescent="0.15">
      <c r="A1740" s="115" t="s">
        <v>3655</v>
      </c>
      <c r="B1740" t="s">
        <v>3586</v>
      </c>
      <c r="C1740" t="s">
        <v>3656</v>
      </c>
      <c r="D1740" s="104">
        <v>46525</v>
      </c>
      <c r="E1740" s="104">
        <v>185918</v>
      </c>
      <c r="F1740" s="104">
        <v>38917</v>
      </c>
      <c r="G1740" s="104">
        <v>185918</v>
      </c>
      <c r="H1740" s="104">
        <v>38917</v>
      </c>
      <c r="I1740" s="104">
        <v>0</v>
      </c>
      <c r="J1740" s="104">
        <v>0</v>
      </c>
      <c r="K1740" s="104">
        <v>0</v>
      </c>
      <c r="L1740" s="104">
        <v>0</v>
      </c>
      <c r="M1740" s="104">
        <v>8315</v>
      </c>
    </row>
    <row r="1741" spans="1:13" x14ac:dyDescent="0.15">
      <c r="A1741" s="115" t="s">
        <v>3657</v>
      </c>
      <c r="B1741" t="s">
        <v>3586</v>
      </c>
      <c r="C1741" t="s">
        <v>3658</v>
      </c>
      <c r="D1741" s="105">
        <v>46527</v>
      </c>
      <c r="E1741" s="105">
        <v>129927</v>
      </c>
      <c r="F1741" s="105">
        <v>27186</v>
      </c>
      <c r="G1741" s="105">
        <v>129927</v>
      </c>
      <c r="H1741" s="105">
        <v>27186</v>
      </c>
      <c r="I1741" s="105">
        <v>0</v>
      </c>
      <c r="J1741" s="105">
        <v>0</v>
      </c>
      <c r="K1741" s="105">
        <v>0</v>
      </c>
      <c r="L1741" s="105">
        <v>0</v>
      </c>
      <c r="M1741" s="105">
        <v>5811</v>
      </c>
    </row>
    <row r="1742" spans="1:13" x14ac:dyDescent="0.15">
      <c r="A1742" s="115" t="s">
        <v>3659</v>
      </c>
      <c r="B1742" t="s">
        <v>3586</v>
      </c>
      <c r="C1742" t="s">
        <v>3660</v>
      </c>
      <c r="D1742" s="104">
        <v>46529</v>
      </c>
      <c r="E1742" s="104">
        <v>158005</v>
      </c>
      <c r="F1742" s="104">
        <v>30262</v>
      </c>
      <c r="G1742" s="104">
        <v>158005</v>
      </c>
      <c r="H1742" s="104">
        <v>30262</v>
      </c>
      <c r="I1742" s="104">
        <v>0</v>
      </c>
      <c r="J1742" s="104">
        <v>0</v>
      </c>
      <c r="K1742" s="104">
        <v>0</v>
      </c>
      <c r="L1742" s="104">
        <v>0</v>
      </c>
      <c r="M1742" s="104">
        <v>6863</v>
      </c>
    </row>
    <row r="1743" spans="1:13" x14ac:dyDescent="0.15">
      <c r="A1743" s="115" t="s">
        <v>3661</v>
      </c>
      <c r="B1743" t="s">
        <v>3586</v>
      </c>
      <c r="C1743" t="s">
        <v>3662</v>
      </c>
      <c r="D1743" s="105">
        <v>46530</v>
      </c>
      <c r="E1743" s="105">
        <v>212208</v>
      </c>
      <c r="F1743" s="105">
        <v>47308</v>
      </c>
      <c r="G1743" s="105">
        <v>205994</v>
      </c>
      <c r="H1743" s="105">
        <v>47308</v>
      </c>
      <c r="I1743" s="105">
        <v>6214</v>
      </c>
      <c r="J1743" s="105">
        <v>0</v>
      </c>
      <c r="K1743" s="105">
        <v>0</v>
      </c>
      <c r="L1743" s="105">
        <v>0</v>
      </c>
      <c r="M1743" s="105">
        <v>9272</v>
      </c>
    </row>
    <row r="1744" spans="1:13" x14ac:dyDescent="0.15">
      <c r="A1744" s="115" t="s">
        <v>3663</v>
      </c>
      <c r="B1744" t="s">
        <v>3586</v>
      </c>
      <c r="C1744" t="s">
        <v>3664</v>
      </c>
      <c r="D1744" s="104">
        <v>46531</v>
      </c>
      <c r="E1744" s="104">
        <v>134640</v>
      </c>
      <c r="F1744" s="104">
        <v>25804</v>
      </c>
      <c r="G1744" s="104">
        <v>134640</v>
      </c>
      <c r="H1744" s="104">
        <v>25804</v>
      </c>
      <c r="I1744" s="104">
        <v>0</v>
      </c>
      <c r="J1744" s="104">
        <v>0</v>
      </c>
      <c r="K1744" s="104">
        <v>0</v>
      </c>
      <c r="L1744" s="104">
        <v>0</v>
      </c>
      <c r="M1744" s="104">
        <v>5846</v>
      </c>
    </row>
    <row r="1745" spans="1:13" x14ac:dyDescent="0.15">
      <c r="A1745" s="115" t="s">
        <v>3665</v>
      </c>
      <c r="B1745" t="s">
        <v>3586</v>
      </c>
      <c r="C1745" t="s">
        <v>3666</v>
      </c>
      <c r="D1745" s="105">
        <v>46532</v>
      </c>
      <c r="E1745" s="105">
        <v>144522</v>
      </c>
      <c r="F1745" s="105">
        <v>29861</v>
      </c>
      <c r="G1745" s="105">
        <v>142149</v>
      </c>
      <c r="H1745" s="105">
        <v>29861</v>
      </c>
      <c r="I1745" s="105">
        <v>2373</v>
      </c>
      <c r="J1745" s="105">
        <v>0</v>
      </c>
      <c r="K1745" s="105">
        <v>0</v>
      </c>
      <c r="L1745" s="105">
        <v>0</v>
      </c>
      <c r="M1745" s="105">
        <v>6233</v>
      </c>
    </row>
    <row r="1746" spans="1:13" x14ac:dyDescent="0.15">
      <c r="A1746" s="115" t="s">
        <v>3667</v>
      </c>
      <c r="B1746" t="s">
        <v>3586</v>
      </c>
      <c r="C1746" t="s">
        <v>3668</v>
      </c>
      <c r="D1746" s="104">
        <v>46533</v>
      </c>
      <c r="E1746" s="104">
        <v>153638</v>
      </c>
      <c r="F1746" s="104">
        <v>28770</v>
      </c>
      <c r="G1746" s="104">
        <v>135672</v>
      </c>
      <c r="H1746" s="104">
        <v>28770</v>
      </c>
      <c r="I1746" s="104">
        <v>17966</v>
      </c>
      <c r="J1746" s="104">
        <v>0</v>
      </c>
      <c r="K1746" s="104">
        <v>0</v>
      </c>
      <c r="L1746" s="104">
        <v>0</v>
      </c>
      <c r="M1746" s="104">
        <v>6687</v>
      </c>
    </row>
    <row r="1747" spans="1:13" x14ac:dyDescent="0.15">
      <c r="A1747" s="115" t="s">
        <v>3669</v>
      </c>
      <c r="B1747" t="s">
        <v>3586</v>
      </c>
      <c r="C1747" t="s">
        <v>3670</v>
      </c>
      <c r="D1747" s="105">
        <v>46534</v>
      </c>
      <c r="E1747" s="105">
        <v>146175</v>
      </c>
      <c r="F1747" s="105">
        <v>27302</v>
      </c>
      <c r="G1747" s="105">
        <v>93690</v>
      </c>
      <c r="H1747" s="105">
        <v>27302</v>
      </c>
      <c r="I1747" s="105">
        <v>52485</v>
      </c>
      <c r="J1747" s="105">
        <v>0</v>
      </c>
      <c r="K1747" s="105">
        <v>11500</v>
      </c>
      <c r="L1747" s="105">
        <v>0</v>
      </c>
      <c r="M1747" s="105">
        <v>6363</v>
      </c>
    </row>
    <row r="1748" spans="1:13" x14ac:dyDescent="0.15">
      <c r="A1748" s="115" t="s">
        <v>3671</v>
      </c>
      <c r="B1748" t="s">
        <v>3586</v>
      </c>
      <c r="C1748" t="s">
        <v>3672</v>
      </c>
      <c r="D1748" s="104">
        <v>46535</v>
      </c>
      <c r="E1748" s="104">
        <v>134412</v>
      </c>
      <c r="F1748" s="104">
        <v>24211</v>
      </c>
      <c r="G1748" s="104">
        <v>90338</v>
      </c>
      <c r="H1748" s="104">
        <v>24211</v>
      </c>
      <c r="I1748" s="104">
        <v>44074</v>
      </c>
      <c r="J1748" s="104">
        <v>0</v>
      </c>
      <c r="K1748" s="104">
        <v>44074</v>
      </c>
      <c r="L1748" s="104">
        <v>0</v>
      </c>
      <c r="M1748" s="104">
        <v>5868</v>
      </c>
    </row>
    <row r="1749" spans="1:13" x14ac:dyDescent="0.15">
      <c r="A1749" s="115" t="s">
        <v>3673</v>
      </c>
      <c r="B1749" t="s">
        <v>3674</v>
      </c>
      <c r="C1749">
        <v>0</v>
      </c>
      <c r="D1749" s="105">
        <v>47000</v>
      </c>
      <c r="E1749" s="105">
        <v>16766793</v>
      </c>
      <c r="F1749" s="105">
        <v>0</v>
      </c>
      <c r="G1749" s="105">
        <v>5329587</v>
      </c>
      <c r="H1749" s="105">
        <v>0</v>
      </c>
      <c r="I1749" s="105">
        <v>11437206</v>
      </c>
      <c r="J1749" s="105">
        <v>0</v>
      </c>
      <c r="K1749" s="105">
        <v>10026896</v>
      </c>
      <c r="L1749" s="105">
        <v>0</v>
      </c>
      <c r="M1749" s="105">
        <v>960553</v>
      </c>
    </row>
    <row r="1750" spans="1:13" x14ac:dyDescent="0.15">
      <c r="A1750" s="115" t="s">
        <v>3675</v>
      </c>
      <c r="B1750" t="s">
        <v>3674</v>
      </c>
      <c r="C1750" t="s">
        <v>3676</v>
      </c>
      <c r="D1750" s="104">
        <v>47201</v>
      </c>
      <c r="E1750" s="104">
        <v>2778672</v>
      </c>
      <c r="F1750" s="104">
        <v>1086858</v>
      </c>
      <c r="G1750" s="104">
        <v>1974915</v>
      </c>
      <c r="H1750" s="104">
        <v>1086858</v>
      </c>
      <c r="I1750" s="104">
        <v>803757</v>
      </c>
      <c r="J1750" s="104">
        <v>0</v>
      </c>
      <c r="K1750" s="104">
        <v>318000</v>
      </c>
      <c r="L1750" s="104">
        <v>0</v>
      </c>
      <c r="M1750" s="104">
        <v>110017</v>
      </c>
    </row>
    <row r="1751" spans="1:13" x14ac:dyDescent="0.15">
      <c r="A1751" s="115" t="s">
        <v>3677</v>
      </c>
      <c r="B1751" t="s">
        <v>3674</v>
      </c>
      <c r="C1751" t="s">
        <v>3678</v>
      </c>
      <c r="D1751" s="105">
        <v>47205</v>
      </c>
      <c r="E1751" s="105">
        <v>1041310</v>
      </c>
      <c r="F1751" s="105">
        <v>393322</v>
      </c>
      <c r="G1751" s="105">
        <v>305300</v>
      </c>
      <c r="H1751" s="105">
        <v>300000</v>
      </c>
      <c r="I1751" s="105">
        <v>736010</v>
      </c>
      <c r="J1751" s="105">
        <v>93322</v>
      </c>
      <c r="K1751" s="105">
        <v>736010</v>
      </c>
      <c r="L1751" s="105">
        <v>93322</v>
      </c>
      <c r="M1751" s="105">
        <v>41136</v>
      </c>
    </row>
    <row r="1752" spans="1:13" x14ac:dyDescent="0.15">
      <c r="A1752" s="115" t="s">
        <v>3679</v>
      </c>
      <c r="B1752" t="s">
        <v>3674</v>
      </c>
      <c r="C1752" t="s">
        <v>3680</v>
      </c>
      <c r="D1752" s="104">
        <v>47207</v>
      </c>
      <c r="E1752" s="104">
        <v>659372</v>
      </c>
      <c r="F1752" s="104">
        <v>189445</v>
      </c>
      <c r="G1752" s="104">
        <v>611095</v>
      </c>
      <c r="H1752" s="104">
        <v>189445</v>
      </c>
      <c r="I1752" s="104">
        <v>48277</v>
      </c>
      <c r="J1752" s="104">
        <v>0</v>
      </c>
      <c r="K1752" s="104">
        <v>48277</v>
      </c>
      <c r="L1752" s="104">
        <v>0</v>
      </c>
      <c r="M1752" s="104">
        <v>27557</v>
      </c>
    </row>
    <row r="1753" spans="1:13" x14ac:dyDescent="0.15">
      <c r="A1753" s="115" t="s">
        <v>3681</v>
      </c>
      <c r="B1753" t="s">
        <v>3674</v>
      </c>
      <c r="C1753" t="s">
        <v>3682</v>
      </c>
      <c r="D1753" s="105">
        <v>47208</v>
      </c>
      <c r="E1753" s="105">
        <v>1113948</v>
      </c>
      <c r="F1753" s="105">
        <v>430631</v>
      </c>
      <c r="G1753" s="105">
        <v>799306</v>
      </c>
      <c r="H1753" s="105">
        <v>430631</v>
      </c>
      <c r="I1753" s="105">
        <v>314642</v>
      </c>
      <c r="J1753" s="105">
        <v>0</v>
      </c>
      <c r="K1753" s="105">
        <v>235955</v>
      </c>
      <c r="L1753" s="105">
        <v>0</v>
      </c>
      <c r="M1753" s="105">
        <v>44565</v>
      </c>
    </row>
    <row r="1754" spans="1:13" x14ac:dyDescent="0.15">
      <c r="A1754" s="115" t="s">
        <v>3683</v>
      </c>
      <c r="B1754" t="s">
        <v>3674</v>
      </c>
      <c r="C1754" t="s">
        <v>3684</v>
      </c>
      <c r="D1754" s="104">
        <v>47209</v>
      </c>
      <c r="E1754" s="104">
        <v>809262</v>
      </c>
      <c r="F1754" s="104">
        <v>270859</v>
      </c>
      <c r="G1754" s="104">
        <v>716376</v>
      </c>
      <c r="H1754" s="104">
        <v>270859</v>
      </c>
      <c r="I1754" s="104">
        <v>92886</v>
      </c>
      <c r="J1754" s="104">
        <v>0</v>
      </c>
      <c r="K1754" s="104">
        <v>84157</v>
      </c>
      <c r="L1754" s="104">
        <v>0</v>
      </c>
      <c r="M1754" s="104">
        <v>33360</v>
      </c>
    </row>
    <row r="1755" spans="1:13" x14ac:dyDescent="0.15">
      <c r="A1755" s="115" t="s">
        <v>3685</v>
      </c>
      <c r="B1755" t="s">
        <v>3674</v>
      </c>
      <c r="C1755" t="s">
        <v>3686</v>
      </c>
      <c r="D1755" s="105">
        <v>47210</v>
      </c>
      <c r="E1755" s="105">
        <v>755672</v>
      </c>
      <c r="F1755" s="105">
        <v>265042</v>
      </c>
      <c r="G1755" s="105">
        <v>442089</v>
      </c>
      <c r="H1755" s="105">
        <v>265042</v>
      </c>
      <c r="I1755" s="105">
        <v>313583</v>
      </c>
      <c r="J1755" s="105">
        <v>0</v>
      </c>
      <c r="K1755" s="105">
        <v>295136</v>
      </c>
      <c r="L1755" s="105">
        <v>0</v>
      </c>
      <c r="M1755" s="105">
        <v>30378</v>
      </c>
    </row>
    <row r="1756" spans="1:13" x14ac:dyDescent="0.15">
      <c r="A1756" s="115" t="s">
        <v>3687</v>
      </c>
      <c r="B1756" t="s">
        <v>3674</v>
      </c>
      <c r="C1756" t="s">
        <v>3688</v>
      </c>
      <c r="D1756" s="104">
        <v>47211</v>
      </c>
      <c r="E1756" s="104">
        <v>1556863</v>
      </c>
      <c r="F1756" s="104">
        <v>580379</v>
      </c>
      <c r="G1756" s="104">
        <v>1512483</v>
      </c>
      <c r="H1756" s="104">
        <v>580379</v>
      </c>
      <c r="I1756" s="104">
        <v>44380</v>
      </c>
      <c r="J1756" s="104">
        <v>0</v>
      </c>
      <c r="K1756" s="104">
        <v>44380</v>
      </c>
      <c r="L1756" s="104">
        <v>0</v>
      </c>
      <c r="M1756" s="104">
        <v>62088</v>
      </c>
    </row>
    <row r="1757" spans="1:13" x14ac:dyDescent="0.15">
      <c r="A1757" s="115" t="s">
        <v>3689</v>
      </c>
      <c r="B1757" t="s">
        <v>3674</v>
      </c>
      <c r="C1757" t="s">
        <v>3690</v>
      </c>
      <c r="D1757" s="105">
        <v>47212</v>
      </c>
      <c r="E1757" s="105">
        <v>741447</v>
      </c>
      <c r="F1757" s="105">
        <v>281853</v>
      </c>
      <c r="G1757" s="105">
        <v>673687</v>
      </c>
      <c r="H1757" s="105">
        <v>281853</v>
      </c>
      <c r="I1757" s="105">
        <v>67760</v>
      </c>
      <c r="J1757" s="105">
        <v>0</v>
      </c>
      <c r="K1757" s="105">
        <v>67760</v>
      </c>
      <c r="L1757" s="105">
        <v>0</v>
      </c>
      <c r="M1757" s="105">
        <v>29099</v>
      </c>
    </row>
    <row r="1758" spans="1:13" x14ac:dyDescent="0.15">
      <c r="A1758" s="115" t="s">
        <v>3691</v>
      </c>
      <c r="B1758" t="s">
        <v>3674</v>
      </c>
      <c r="C1758" t="s">
        <v>3692</v>
      </c>
      <c r="D1758" s="104">
        <v>47213</v>
      </c>
      <c r="E1758" s="104">
        <v>1465945</v>
      </c>
      <c r="F1758" s="104">
        <v>534534</v>
      </c>
      <c r="G1758" s="104">
        <v>178703</v>
      </c>
      <c r="H1758" s="104">
        <v>178703</v>
      </c>
      <c r="I1758" s="104">
        <v>1287242</v>
      </c>
      <c r="J1758" s="104">
        <v>355831</v>
      </c>
      <c r="K1758" s="104">
        <v>939487</v>
      </c>
      <c r="L1758" s="104">
        <v>355831</v>
      </c>
      <c r="M1758" s="104">
        <v>58398</v>
      </c>
    </row>
    <row r="1759" spans="1:13" x14ac:dyDescent="0.15">
      <c r="A1759" s="115" t="s">
        <v>3693</v>
      </c>
      <c r="B1759" t="s">
        <v>3674</v>
      </c>
      <c r="C1759" t="s">
        <v>3694</v>
      </c>
      <c r="D1759" s="105">
        <v>47214</v>
      </c>
      <c r="E1759" s="105">
        <v>775714</v>
      </c>
      <c r="F1759" s="105">
        <v>214765</v>
      </c>
      <c r="G1759" s="105">
        <v>400</v>
      </c>
      <c r="H1759" s="105">
        <v>0</v>
      </c>
      <c r="I1759" s="105">
        <v>775314</v>
      </c>
      <c r="J1759" s="105">
        <v>214765</v>
      </c>
      <c r="K1759" s="105">
        <v>692302</v>
      </c>
      <c r="L1759" s="105">
        <v>214765</v>
      </c>
      <c r="M1759" s="105">
        <v>31713</v>
      </c>
    </row>
    <row r="1760" spans="1:13" x14ac:dyDescent="0.15">
      <c r="A1760" s="115" t="s">
        <v>3695</v>
      </c>
      <c r="B1760" t="s">
        <v>3674</v>
      </c>
      <c r="C1760" t="s">
        <v>3696</v>
      </c>
      <c r="D1760" s="104">
        <v>47215</v>
      </c>
      <c r="E1760" s="104">
        <v>602427</v>
      </c>
      <c r="F1760" s="104">
        <v>202046</v>
      </c>
      <c r="G1760" s="104">
        <v>0</v>
      </c>
      <c r="H1760" s="104">
        <v>0</v>
      </c>
      <c r="I1760" s="104">
        <v>602427</v>
      </c>
      <c r="J1760" s="104">
        <v>202046</v>
      </c>
      <c r="K1760" s="104">
        <v>521512</v>
      </c>
      <c r="L1760" s="104">
        <v>202046</v>
      </c>
      <c r="M1760" s="104">
        <v>24805</v>
      </c>
    </row>
    <row r="1761" spans="1:13" x14ac:dyDescent="0.15">
      <c r="A1761" s="115" t="s">
        <v>3697</v>
      </c>
      <c r="B1761" t="s">
        <v>3674</v>
      </c>
      <c r="C1761" t="s">
        <v>3698</v>
      </c>
      <c r="D1761" s="105">
        <v>47301</v>
      </c>
      <c r="E1761" s="105">
        <v>109952</v>
      </c>
      <c r="F1761" s="105">
        <v>18829</v>
      </c>
      <c r="G1761" s="105">
        <v>71287</v>
      </c>
      <c r="H1761" s="105">
        <v>18829</v>
      </c>
      <c r="I1761" s="105">
        <v>38665</v>
      </c>
      <c r="J1761" s="105">
        <v>0</v>
      </c>
      <c r="K1761" s="105">
        <v>32901</v>
      </c>
      <c r="L1761" s="105">
        <v>0</v>
      </c>
      <c r="M1761" s="105">
        <v>4768</v>
      </c>
    </row>
    <row r="1762" spans="1:13" x14ac:dyDescent="0.15">
      <c r="A1762" s="115" t="s">
        <v>3699</v>
      </c>
      <c r="B1762" t="s">
        <v>3674</v>
      </c>
      <c r="C1762" t="s">
        <v>3700</v>
      </c>
      <c r="D1762" s="104">
        <v>47302</v>
      </c>
      <c r="E1762" s="104">
        <v>64984</v>
      </c>
      <c r="F1762" s="104">
        <v>9686</v>
      </c>
      <c r="G1762" s="104">
        <v>64984</v>
      </c>
      <c r="H1762" s="104">
        <v>9686</v>
      </c>
      <c r="I1762" s="104">
        <v>0</v>
      </c>
      <c r="J1762" s="104">
        <v>0</v>
      </c>
      <c r="K1762" s="104">
        <v>0</v>
      </c>
      <c r="L1762" s="104">
        <v>0</v>
      </c>
      <c r="M1762" s="104">
        <v>2848</v>
      </c>
    </row>
    <row r="1763" spans="1:13" x14ac:dyDescent="0.15">
      <c r="A1763" s="115" t="s">
        <v>3701</v>
      </c>
      <c r="B1763" t="s">
        <v>3674</v>
      </c>
      <c r="C1763" t="s">
        <v>3702</v>
      </c>
      <c r="D1763" s="105">
        <v>47303</v>
      </c>
      <c r="E1763" s="105">
        <v>48803</v>
      </c>
      <c r="F1763" s="105">
        <v>6929</v>
      </c>
      <c r="G1763" s="105">
        <v>0</v>
      </c>
      <c r="H1763" s="105">
        <v>0</v>
      </c>
      <c r="I1763" s="105">
        <v>48803</v>
      </c>
      <c r="J1763" s="105">
        <v>6929</v>
      </c>
      <c r="K1763" s="105">
        <v>48803</v>
      </c>
      <c r="L1763" s="105">
        <v>6929</v>
      </c>
      <c r="M1763" s="105">
        <v>2149</v>
      </c>
    </row>
    <row r="1764" spans="1:13" x14ac:dyDescent="0.15">
      <c r="A1764" s="115" t="s">
        <v>3703</v>
      </c>
      <c r="B1764" t="s">
        <v>3674</v>
      </c>
      <c r="C1764" t="s">
        <v>3704</v>
      </c>
      <c r="D1764" s="104">
        <v>47306</v>
      </c>
      <c r="E1764" s="104">
        <v>178889</v>
      </c>
      <c r="F1764" s="104">
        <v>40701</v>
      </c>
      <c r="G1764" s="104">
        <v>0</v>
      </c>
      <c r="H1764" s="104">
        <v>0</v>
      </c>
      <c r="I1764" s="104">
        <v>178889</v>
      </c>
      <c r="J1764" s="104">
        <v>40701</v>
      </c>
      <c r="K1764" s="104">
        <v>178889</v>
      </c>
      <c r="L1764" s="104">
        <v>40701</v>
      </c>
      <c r="M1764" s="104">
        <v>7529</v>
      </c>
    </row>
    <row r="1765" spans="1:13" x14ac:dyDescent="0.15">
      <c r="A1765" s="115" t="s">
        <v>3705</v>
      </c>
      <c r="B1765" t="s">
        <v>3674</v>
      </c>
      <c r="C1765" t="s">
        <v>3706</v>
      </c>
      <c r="D1765" s="105">
        <v>47308</v>
      </c>
      <c r="E1765" s="105">
        <v>221119</v>
      </c>
      <c r="F1765" s="105">
        <v>55513</v>
      </c>
      <c r="G1765" s="105">
        <v>31473</v>
      </c>
      <c r="H1765" s="105">
        <v>6862</v>
      </c>
      <c r="I1765" s="105">
        <v>189646</v>
      </c>
      <c r="J1765" s="105">
        <v>48651</v>
      </c>
      <c r="K1765" s="105">
        <v>189646</v>
      </c>
      <c r="L1765" s="105">
        <v>48651</v>
      </c>
      <c r="M1765" s="105">
        <v>9481</v>
      </c>
    </row>
    <row r="1766" spans="1:13" x14ac:dyDescent="0.15">
      <c r="A1766" s="115" t="s">
        <v>3707</v>
      </c>
      <c r="B1766" t="s">
        <v>3674</v>
      </c>
      <c r="C1766" t="s">
        <v>3708</v>
      </c>
      <c r="D1766" s="104">
        <v>47311</v>
      </c>
      <c r="E1766" s="104">
        <v>130014</v>
      </c>
      <c r="F1766" s="104">
        <v>33485</v>
      </c>
      <c r="G1766" s="104">
        <v>0</v>
      </c>
      <c r="H1766" s="104">
        <v>0</v>
      </c>
      <c r="I1766" s="104">
        <v>130014</v>
      </c>
      <c r="J1766" s="104">
        <v>33485</v>
      </c>
      <c r="K1766" s="104">
        <v>130014</v>
      </c>
      <c r="L1766" s="104">
        <v>33485</v>
      </c>
      <c r="M1766" s="104">
        <v>5503</v>
      </c>
    </row>
    <row r="1767" spans="1:13" x14ac:dyDescent="0.15">
      <c r="A1767" s="115" t="s">
        <v>3709</v>
      </c>
      <c r="B1767" t="s">
        <v>3674</v>
      </c>
      <c r="C1767" t="s">
        <v>3710</v>
      </c>
      <c r="D1767" s="105">
        <v>47313</v>
      </c>
      <c r="E1767" s="105">
        <v>123789</v>
      </c>
      <c r="F1767" s="105">
        <v>26846</v>
      </c>
      <c r="G1767" s="105">
        <v>70000</v>
      </c>
      <c r="H1767" s="105">
        <v>26846</v>
      </c>
      <c r="I1767" s="105">
        <v>53789</v>
      </c>
      <c r="J1767" s="105">
        <v>0</v>
      </c>
      <c r="K1767" s="105">
        <v>26661</v>
      </c>
      <c r="L1767" s="105">
        <v>0</v>
      </c>
      <c r="M1767" s="105">
        <v>5237</v>
      </c>
    </row>
    <row r="1768" spans="1:13" x14ac:dyDescent="0.15">
      <c r="A1768" s="115" t="s">
        <v>3711</v>
      </c>
      <c r="B1768" t="s">
        <v>3674</v>
      </c>
      <c r="C1768" t="s">
        <v>3712</v>
      </c>
      <c r="D1768" s="104">
        <v>47314</v>
      </c>
      <c r="E1768" s="104">
        <v>178986</v>
      </c>
      <c r="F1768" s="104">
        <v>46439</v>
      </c>
      <c r="G1768" s="104">
        <v>129660</v>
      </c>
      <c r="H1768" s="104">
        <v>46439</v>
      </c>
      <c r="I1768" s="104">
        <v>49326</v>
      </c>
      <c r="J1768" s="104">
        <v>0</v>
      </c>
      <c r="K1768" s="104">
        <v>49326</v>
      </c>
      <c r="L1768" s="104">
        <v>0</v>
      </c>
      <c r="M1768" s="104">
        <v>7657</v>
      </c>
    </row>
    <row r="1769" spans="1:13" x14ac:dyDescent="0.15">
      <c r="A1769" s="115" t="s">
        <v>3713</v>
      </c>
      <c r="B1769" t="s">
        <v>3674</v>
      </c>
      <c r="C1769" t="s">
        <v>3714</v>
      </c>
      <c r="D1769" s="105">
        <v>47315</v>
      </c>
      <c r="E1769" s="105">
        <v>114883</v>
      </c>
      <c r="F1769" s="105">
        <v>19368</v>
      </c>
      <c r="G1769" s="105">
        <v>67883</v>
      </c>
      <c r="H1769" s="105">
        <v>19368</v>
      </c>
      <c r="I1769" s="105">
        <v>47000</v>
      </c>
      <c r="J1769" s="105">
        <v>0</v>
      </c>
      <c r="K1769" s="105">
        <v>47000</v>
      </c>
      <c r="L1769" s="105">
        <v>0</v>
      </c>
      <c r="M1769" s="105">
        <v>4986</v>
      </c>
    </row>
    <row r="1770" spans="1:13" x14ac:dyDescent="0.15">
      <c r="A1770" s="115" t="s">
        <v>3715</v>
      </c>
      <c r="B1770" t="s">
        <v>3674</v>
      </c>
      <c r="C1770" t="s">
        <v>3716</v>
      </c>
      <c r="D1770" s="104">
        <v>47324</v>
      </c>
      <c r="E1770" s="104">
        <v>454610</v>
      </c>
      <c r="F1770" s="104">
        <v>173790</v>
      </c>
      <c r="G1770" s="104">
        <v>48295</v>
      </c>
      <c r="H1770" s="104">
        <v>3535</v>
      </c>
      <c r="I1770" s="104">
        <v>406315</v>
      </c>
      <c r="J1770" s="104">
        <v>170255</v>
      </c>
      <c r="K1770" s="104">
        <v>406315</v>
      </c>
      <c r="L1770" s="104">
        <v>170255</v>
      </c>
      <c r="M1770" s="104">
        <v>17913</v>
      </c>
    </row>
    <row r="1771" spans="1:13" x14ac:dyDescent="0.15">
      <c r="A1771" s="115" t="s">
        <v>3717</v>
      </c>
      <c r="B1771" t="s">
        <v>3674</v>
      </c>
      <c r="C1771" t="s">
        <v>3718</v>
      </c>
      <c r="D1771" s="105">
        <v>47325</v>
      </c>
      <c r="E1771" s="105">
        <v>162935</v>
      </c>
      <c r="F1771" s="105">
        <v>49633</v>
      </c>
      <c r="G1771" s="105">
        <v>162935</v>
      </c>
      <c r="H1771" s="105">
        <v>49633</v>
      </c>
      <c r="I1771" s="105">
        <v>0</v>
      </c>
      <c r="J1771" s="105">
        <v>0</v>
      </c>
      <c r="K1771" s="105">
        <v>0</v>
      </c>
      <c r="L1771" s="105">
        <v>0</v>
      </c>
      <c r="M1771" s="105">
        <v>6729</v>
      </c>
    </row>
    <row r="1772" spans="1:13" x14ac:dyDescent="0.15">
      <c r="A1772" s="115" t="s">
        <v>3719</v>
      </c>
      <c r="B1772" t="s">
        <v>3674</v>
      </c>
      <c r="C1772" t="s">
        <v>3720</v>
      </c>
      <c r="D1772" s="104">
        <v>47326</v>
      </c>
      <c r="E1772" s="104">
        <v>282405</v>
      </c>
      <c r="F1772" s="104">
        <v>99069</v>
      </c>
      <c r="G1772" s="104">
        <v>282405</v>
      </c>
      <c r="H1772" s="104">
        <v>99069</v>
      </c>
      <c r="I1772" s="104">
        <v>0</v>
      </c>
      <c r="J1772" s="104">
        <v>0</v>
      </c>
      <c r="K1772" s="104">
        <v>0</v>
      </c>
      <c r="L1772" s="104">
        <v>0</v>
      </c>
      <c r="M1772" s="104">
        <v>11281</v>
      </c>
    </row>
    <row r="1773" spans="1:13" x14ac:dyDescent="0.15">
      <c r="A1773" s="115" t="s">
        <v>3721</v>
      </c>
      <c r="B1773" t="s">
        <v>3674</v>
      </c>
      <c r="C1773" t="s">
        <v>3722</v>
      </c>
      <c r="D1773" s="105">
        <v>47327</v>
      </c>
      <c r="E1773" s="105">
        <v>206075</v>
      </c>
      <c r="F1773" s="105">
        <v>70315</v>
      </c>
      <c r="G1773" s="105">
        <v>7500</v>
      </c>
      <c r="H1773" s="105">
        <v>7500</v>
      </c>
      <c r="I1773" s="105">
        <v>198575</v>
      </c>
      <c r="J1773" s="105">
        <v>62815</v>
      </c>
      <c r="K1773" s="105">
        <v>195684</v>
      </c>
      <c r="L1773" s="105">
        <v>62815</v>
      </c>
      <c r="M1773" s="105">
        <v>8479</v>
      </c>
    </row>
    <row r="1774" spans="1:13" x14ac:dyDescent="0.15">
      <c r="A1774" s="115" t="s">
        <v>3723</v>
      </c>
      <c r="B1774" t="s">
        <v>3674</v>
      </c>
      <c r="C1774" t="s">
        <v>3724</v>
      </c>
      <c r="D1774" s="104">
        <v>47328</v>
      </c>
      <c r="E1774" s="104">
        <v>259233</v>
      </c>
      <c r="F1774" s="104">
        <v>96013</v>
      </c>
      <c r="G1774" s="104">
        <v>12824</v>
      </c>
      <c r="H1774" s="104">
        <v>2910</v>
      </c>
      <c r="I1774" s="104">
        <v>246409</v>
      </c>
      <c r="J1774" s="104">
        <v>93103</v>
      </c>
      <c r="K1774" s="104">
        <v>238374</v>
      </c>
      <c r="L1774" s="104">
        <v>93103</v>
      </c>
      <c r="M1774" s="104">
        <v>10465</v>
      </c>
    </row>
    <row r="1775" spans="1:13" x14ac:dyDescent="0.15">
      <c r="A1775" s="115" t="s">
        <v>3725</v>
      </c>
      <c r="B1775" t="s">
        <v>3674</v>
      </c>
      <c r="C1775" t="s">
        <v>3726</v>
      </c>
      <c r="D1775" s="105">
        <v>47329</v>
      </c>
      <c r="E1775" s="105">
        <v>390181</v>
      </c>
      <c r="F1775" s="105">
        <v>141697</v>
      </c>
      <c r="G1775" s="105">
        <v>0</v>
      </c>
      <c r="H1775" s="105">
        <v>0</v>
      </c>
      <c r="I1775" s="105">
        <v>390181</v>
      </c>
      <c r="J1775" s="105">
        <v>141697</v>
      </c>
      <c r="K1775" s="105">
        <v>390181</v>
      </c>
      <c r="L1775" s="105">
        <v>141697</v>
      </c>
      <c r="M1775" s="105">
        <v>15806</v>
      </c>
    </row>
    <row r="1776" spans="1:13" x14ac:dyDescent="0.15">
      <c r="A1776" s="115" t="s">
        <v>3727</v>
      </c>
      <c r="B1776" t="s">
        <v>3674</v>
      </c>
      <c r="C1776" t="s">
        <v>3728</v>
      </c>
      <c r="D1776" s="104">
        <v>47348</v>
      </c>
      <c r="E1776" s="104">
        <v>252340</v>
      </c>
      <c r="F1776" s="104">
        <v>86227</v>
      </c>
      <c r="G1776" s="104">
        <v>7129</v>
      </c>
      <c r="H1776" s="104">
        <v>981</v>
      </c>
      <c r="I1776" s="104">
        <v>245211</v>
      </c>
      <c r="J1776" s="104">
        <v>85246</v>
      </c>
      <c r="K1776" s="104">
        <v>227300</v>
      </c>
      <c r="L1776" s="104">
        <v>85246</v>
      </c>
      <c r="M1776" s="104">
        <v>10381</v>
      </c>
    </row>
    <row r="1777" spans="1:13" x14ac:dyDescent="0.15">
      <c r="A1777" s="115" t="s">
        <v>3729</v>
      </c>
      <c r="B1777" t="s">
        <v>3674</v>
      </c>
      <c r="C1777" t="s">
        <v>3730</v>
      </c>
      <c r="D1777" s="105">
        <v>47350</v>
      </c>
      <c r="E1777" s="105">
        <v>487201</v>
      </c>
      <c r="F1777" s="105">
        <v>182294</v>
      </c>
      <c r="G1777" s="105">
        <v>487201</v>
      </c>
      <c r="H1777" s="105">
        <v>182294</v>
      </c>
      <c r="I1777" s="105">
        <v>0</v>
      </c>
      <c r="J1777" s="105">
        <v>0</v>
      </c>
      <c r="K1777" s="105">
        <v>0</v>
      </c>
      <c r="L1777" s="105">
        <v>0</v>
      </c>
      <c r="M1777" s="105">
        <v>19536</v>
      </c>
    </row>
    <row r="1778" spans="1:13" x14ac:dyDescent="0.15">
      <c r="A1778" s="115" t="s">
        <v>3731</v>
      </c>
      <c r="B1778" t="s">
        <v>3674</v>
      </c>
      <c r="C1778" t="s">
        <v>3732</v>
      </c>
      <c r="D1778" s="104">
        <v>47353</v>
      </c>
      <c r="E1778" s="104">
        <v>27915</v>
      </c>
      <c r="F1778" s="104">
        <v>3163</v>
      </c>
      <c r="G1778" s="104">
        <v>27915</v>
      </c>
      <c r="H1778" s="104">
        <v>3163</v>
      </c>
      <c r="I1778" s="104">
        <v>0</v>
      </c>
      <c r="J1778" s="104">
        <v>0</v>
      </c>
      <c r="K1778" s="104">
        <v>0</v>
      </c>
      <c r="L1778" s="104">
        <v>0</v>
      </c>
      <c r="M1778" s="104">
        <v>1305</v>
      </c>
    </row>
    <row r="1779" spans="1:13" x14ac:dyDescent="0.15">
      <c r="A1779" s="115" t="s">
        <v>3733</v>
      </c>
      <c r="B1779" t="s">
        <v>3674</v>
      </c>
      <c r="C1779" t="s">
        <v>3734</v>
      </c>
      <c r="D1779" s="105">
        <v>47354</v>
      </c>
      <c r="E1779" s="105">
        <v>37148</v>
      </c>
      <c r="F1779" s="105">
        <v>3378</v>
      </c>
      <c r="G1779" s="105">
        <v>35630</v>
      </c>
      <c r="H1779" s="105">
        <v>3378</v>
      </c>
      <c r="I1779" s="105">
        <v>1518</v>
      </c>
      <c r="J1779" s="105">
        <v>0</v>
      </c>
      <c r="K1779" s="105">
        <v>1518</v>
      </c>
      <c r="L1779" s="105">
        <v>0</v>
      </c>
      <c r="M1779" s="105">
        <v>1744</v>
      </c>
    </row>
    <row r="1780" spans="1:13" x14ac:dyDescent="0.15">
      <c r="A1780" s="115" t="s">
        <v>3735</v>
      </c>
      <c r="B1780" t="s">
        <v>3674</v>
      </c>
      <c r="C1780" t="s">
        <v>3736</v>
      </c>
      <c r="D1780" s="104">
        <v>47355</v>
      </c>
      <c r="E1780" s="104">
        <v>26091</v>
      </c>
      <c r="F1780" s="104">
        <v>2771</v>
      </c>
      <c r="G1780" s="104">
        <v>26091</v>
      </c>
      <c r="H1780" s="104">
        <v>2771</v>
      </c>
      <c r="I1780" s="104">
        <v>0</v>
      </c>
      <c r="J1780" s="104">
        <v>0</v>
      </c>
      <c r="K1780" s="104">
        <v>0</v>
      </c>
      <c r="L1780" s="104">
        <v>0</v>
      </c>
      <c r="M1780" s="104">
        <v>1237</v>
      </c>
    </row>
    <row r="1781" spans="1:13" x14ac:dyDescent="0.15">
      <c r="A1781" s="115" t="s">
        <v>3737</v>
      </c>
      <c r="B1781" t="s">
        <v>3674</v>
      </c>
      <c r="C1781" t="s">
        <v>3738</v>
      </c>
      <c r="D1781" s="105">
        <v>47356</v>
      </c>
      <c r="E1781" s="105">
        <v>19348</v>
      </c>
      <c r="F1781" s="105">
        <v>1402</v>
      </c>
      <c r="G1781" s="105">
        <v>19348</v>
      </c>
      <c r="H1781" s="105">
        <v>1402</v>
      </c>
      <c r="I1781" s="105">
        <v>0</v>
      </c>
      <c r="J1781" s="105">
        <v>0</v>
      </c>
      <c r="K1781" s="105">
        <v>0</v>
      </c>
      <c r="L1781" s="105">
        <v>0</v>
      </c>
      <c r="M1781" s="105">
        <v>880</v>
      </c>
    </row>
    <row r="1782" spans="1:13" x14ac:dyDescent="0.15">
      <c r="A1782" s="115" t="s">
        <v>3739</v>
      </c>
      <c r="B1782" t="s">
        <v>3674</v>
      </c>
      <c r="C1782" t="s">
        <v>3740</v>
      </c>
      <c r="D1782" s="104">
        <v>47357</v>
      </c>
      <c r="E1782" s="104">
        <v>40703</v>
      </c>
      <c r="F1782" s="104">
        <v>4805</v>
      </c>
      <c r="G1782" s="104">
        <v>0</v>
      </c>
      <c r="H1782" s="104">
        <v>0</v>
      </c>
      <c r="I1782" s="104">
        <v>40703</v>
      </c>
      <c r="J1782" s="104">
        <v>4805</v>
      </c>
      <c r="K1782" s="104">
        <v>35926</v>
      </c>
      <c r="L1782" s="104">
        <v>4805</v>
      </c>
      <c r="M1782" s="104">
        <v>1816</v>
      </c>
    </row>
    <row r="1783" spans="1:13" x14ac:dyDescent="0.15">
      <c r="A1783" s="115" t="s">
        <v>3741</v>
      </c>
      <c r="B1783" t="s">
        <v>3674</v>
      </c>
      <c r="C1783" t="s">
        <v>3742</v>
      </c>
      <c r="D1783" s="105">
        <v>47358</v>
      </c>
      <c r="E1783" s="105">
        <v>25077</v>
      </c>
      <c r="F1783" s="105">
        <v>2041</v>
      </c>
      <c r="G1783" s="105">
        <v>12915</v>
      </c>
      <c r="H1783" s="105">
        <v>2041</v>
      </c>
      <c r="I1783" s="105">
        <v>12162</v>
      </c>
      <c r="J1783" s="105">
        <v>0</v>
      </c>
      <c r="K1783" s="105">
        <v>6115</v>
      </c>
      <c r="L1783" s="105">
        <v>0</v>
      </c>
      <c r="M1783" s="105">
        <v>1141</v>
      </c>
    </row>
    <row r="1784" spans="1:13" x14ac:dyDescent="0.15">
      <c r="A1784" s="115" t="s">
        <v>3743</v>
      </c>
      <c r="B1784" t="s">
        <v>3674</v>
      </c>
      <c r="C1784" t="s">
        <v>3744</v>
      </c>
      <c r="D1784" s="104">
        <v>47359</v>
      </c>
      <c r="E1784" s="104">
        <v>39262</v>
      </c>
      <c r="F1784" s="104">
        <v>4951</v>
      </c>
      <c r="G1784" s="104">
        <v>39157</v>
      </c>
      <c r="H1784" s="104">
        <v>4951</v>
      </c>
      <c r="I1784" s="104">
        <v>105</v>
      </c>
      <c r="J1784" s="104">
        <v>0</v>
      </c>
      <c r="K1784" s="104">
        <v>0</v>
      </c>
      <c r="L1784" s="104">
        <v>0</v>
      </c>
      <c r="M1784" s="104">
        <v>1740</v>
      </c>
    </row>
    <row r="1785" spans="1:13" x14ac:dyDescent="0.15">
      <c r="A1785" s="115" t="s">
        <v>3745</v>
      </c>
      <c r="B1785" t="s">
        <v>3674</v>
      </c>
      <c r="C1785" t="s">
        <v>3746</v>
      </c>
      <c r="D1785" s="105">
        <v>47360</v>
      </c>
      <c r="E1785" s="105">
        <v>45338</v>
      </c>
      <c r="F1785" s="105">
        <v>6173</v>
      </c>
      <c r="G1785" s="105">
        <v>0</v>
      </c>
      <c r="H1785" s="105">
        <v>0</v>
      </c>
      <c r="I1785" s="105">
        <v>45338</v>
      </c>
      <c r="J1785" s="105">
        <v>6173</v>
      </c>
      <c r="K1785" s="105">
        <v>45338</v>
      </c>
      <c r="L1785" s="105">
        <v>6173</v>
      </c>
      <c r="M1785" s="105">
        <v>2001</v>
      </c>
    </row>
    <row r="1786" spans="1:13" x14ac:dyDescent="0.15">
      <c r="A1786" s="115" t="s">
        <v>3747</v>
      </c>
      <c r="B1786" t="s">
        <v>3674</v>
      </c>
      <c r="C1786" t="s">
        <v>3748</v>
      </c>
      <c r="D1786" s="104">
        <v>47361</v>
      </c>
      <c r="E1786" s="104">
        <v>171787</v>
      </c>
      <c r="F1786" s="104">
        <v>31434</v>
      </c>
      <c r="G1786" s="104">
        <v>128795</v>
      </c>
      <c r="H1786" s="104">
        <v>31434</v>
      </c>
      <c r="I1786" s="104">
        <v>42992</v>
      </c>
      <c r="J1786" s="104">
        <v>0</v>
      </c>
      <c r="K1786" s="104">
        <v>42992</v>
      </c>
      <c r="L1786" s="104">
        <v>0</v>
      </c>
      <c r="M1786" s="104">
        <v>7404</v>
      </c>
    </row>
    <row r="1787" spans="1:13" x14ac:dyDescent="0.15">
      <c r="A1787" s="115" t="s">
        <v>3749</v>
      </c>
      <c r="B1787" t="s">
        <v>3674</v>
      </c>
      <c r="C1787" t="s">
        <v>3750</v>
      </c>
      <c r="D1787" s="105">
        <v>47362</v>
      </c>
      <c r="E1787" s="105">
        <v>420261</v>
      </c>
      <c r="F1787" s="105">
        <v>146452</v>
      </c>
      <c r="G1787" s="105">
        <v>47416</v>
      </c>
      <c r="H1787" s="105">
        <v>97</v>
      </c>
      <c r="I1787" s="105">
        <v>372845</v>
      </c>
      <c r="J1787" s="105">
        <v>146355</v>
      </c>
      <c r="K1787" s="105">
        <v>372845</v>
      </c>
      <c r="L1787" s="105">
        <v>146355</v>
      </c>
      <c r="M1787" s="105">
        <v>16995</v>
      </c>
    </row>
    <row r="1788" spans="1:13" x14ac:dyDescent="0.15">
      <c r="A1788" s="115" t="s">
        <v>3751</v>
      </c>
      <c r="B1788" t="s">
        <v>3674</v>
      </c>
      <c r="C1788" t="s">
        <v>3752</v>
      </c>
      <c r="D1788" s="104">
        <v>47375</v>
      </c>
      <c r="E1788" s="104">
        <v>37026</v>
      </c>
      <c r="F1788" s="104">
        <v>4327</v>
      </c>
      <c r="G1788" s="104">
        <v>0</v>
      </c>
      <c r="H1788" s="104">
        <v>0</v>
      </c>
      <c r="I1788" s="104">
        <v>37026</v>
      </c>
      <c r="J1788" s="104">
        <v>4327</v>
      </c>
      <c r="K1788" s="104">
        <v>14300</v>
      </c>
      <c r="L1788" s="104">
        <v>0</v>
      </c>
      <c r="M1788" s="104">
        <v>1649</v>
      </c>
    </row>
    <row r="1789" spans="1:13" x14ac:dyDescent="0.15">
      <c r="A1789" s="115" t="s">
        <v>3753</v>
      </c>
      <c r="B1789" t="s">
        <v>3674</v>
      </c>
      <c r="C1789" t="s">
        <v>3754</v>
      </c>
      <c r="D1789" s="105">
        <v>47381</v>
      </c>
      <c r="E1789" s="105">
        <v>121685</v>
      </c>
      <c r="F1789" s="105">
        <v>15456</v>
      </c>
      <c r="G1789" s="105">
        <v>107096</v>
      </c>
      <c r="H1789" s="105">
        <v>15456</v>
      </c>
      <c r="I1789" s="105">
        <v>14589</v>
      </c>
      <c r="J1789" s="105">
        <v>0</v>
      </c>
      <c r="K1789" s="105">
        <v>14589</v>
      </c>
      <c r="L1789" s="105">
        <v>0</v>
      </c>
      <c r="M1789" s="105">
        <v>5391</v>
      </c>
    </row>
    <row r="1790" spans="1:13" x14ac:dyDescent="0.15">
      <c r="A1790" s="115" t="s">
        <v>3755</v>
      </c>
      <c r="B1790" t="s">
        <v>3674</v>
      </c>
      <c r="C1790" t="s">
        <v>3756</v>
      </c>
      <c r="D1790" s="106">
        <v>47382</v>
      </c>
      <c r="E1790" s="106">
        <v>54577</v>
      </c>
      <c r="F1790" s="106">
        <v>6021</v>
      </c>
      <c r="G1790" s="106">
        <v>54577</v>
      </c>
      <c r="H1790" s="106">
        <v>6021</v>
      </c>
      <c r="I1790" s="104">
        <v>0</v>
      </c>
      <c r="J1790" s="104">
        <v>0</v>
      </c>
      <c r="K1790" s="104">
        <v>0</v>
      </c>
      <c r="L1790" s="104">
        <v>0</v>
      </c>
      <c r="M1790" s="104">
        <v>2504</v>
      </c>
    </row>
  </sheetData>
  <sheetProtection algorithmName="SHA-512" hashValue="lwUcuWFQsk732bxsYP3rmLVmkbU2ggaJWv+45YdvHCWl78F5EncwjliUzXLbs//LTIhk/B6YzERTDzi1OsGZbA==" saltValue="oeUoETFcqdC2RNdAPhwsUg==" spinCount="100000" sheet="1" formatColumns="0" formatRows="0"/>
  <autoFilter ref="A2:N1790" xr:uid="{8CAD0882-A9FD-45A8-A17C-114432EC8550}"/>
  <phoneticPr fontId="30"/>
  <pageMargins left="0.70866141732283472" right="0.70866141732283472" top="0.74803149606299213" bottom="0.74803149606299213" header="0.31496062992125984" footer="0.31496062992125984"/>
  <pageSetup paperSize="9" scale="10" orientation="landscape" r:id="rId1"/>
  <rowBreaks count="1" manualBreakCount="1">
    <brk id="3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dimension ref="B1:BB472"/>
  <sheetViews>
    <sheetView topLeftCell="A49" zoomScale="55" zoomScaleNormal="55" workbookViewId="0">
      <selection activeCell="D73" sqref="D73"/>
    </sheetView>
  </sheetViews>
  <sheetFormatPr defaultRowHeight="13.5" x14ac:dyDescent="0.15"/>
  <cols>
    <col min="3" max="51" width="10.875" customWidth="1"/>
  </cols>
  <sheetData>
    <row r="1" spans="3:30" ht="14.25" x14ac:dyDescent="0.15">
      <c r="C1" s="1"/>
      <c r="D1" s="1"/>
      <c r="E1" s="1"/>
      <c r="F1" s="1"/>
      <c r="G1" s="1"/>
      <c r="H1" s="1"/>
      <c r="I1" s="1"/>
      <c r="J1" s="1"/>
      <c r="K1" s="1"/>
      <c r="L1" s="1"/>
      <c r="M1" s="1"/>
      <c r="N1" s="1"/>
      <c r="O1" s="1"/>
      <c r="P1" s="1"/>
      <c r="Q1" s="1"/>
      <c r="R1" s="1"/>
      <c r="S1" s="1"/>
      <c r="T1" s="1"/>
      <c r="U1" s="1"/>
      <c r="V1" s="1"/>
      <c r="W1" s="1"/>
      <c r="X1" s="1"/>
      <c r="Y1" s="1"/>
      <c r="Z1" s="1"/>
      <c r="AA1" s="1"/>
      <c r="AB1" s="1"/>
      <c r="AC1" s="1"/>
      <c r="AD1" s="1"/>
    </row>
    <row r="2" spans="3:30" ht="14.25" x14ac:dyDescent="0.15">
      <c r="C2" s="1"/>
      <c r="D2" s="1"/>
      <c r="E2" s="1"/>
      <c r="F2" s="1"/>
      <c r="G2" s="1"/>
      <c r="H2" s="1"/>
      <c r="I2" s="1"/>
      <c r="J2" s="1"/>
      <c r="K2" s="1"/>
      <c r="L2" s="1"/>
      <c r="M2" s="1"/>
      <c r="N2" s="1"/>
      <c r="O2" s="1"/>
      <c r="P2" s="1"/>
      <c r="Q2" s="1"/>
      <c r="R2" s="1"/>
      <c r="S2" s="1"/>
      <c r="T2" s="1"/>
      <c r="U2" s="1"/>
      <c r="V2" s="1"/>
      <c r="W2" s="1"/>
      <c r="X2" s="1"/>
      <c r="Y2" s="1"/>
      <c r="Z2" s="1"/>
      <c r="AA2" s="1"/>
      <c r="AB2" s="1"/>
      <c r="AC2" s="1"/>
      <c r="AD2" s="1"/>
    </row>
    <row r="3" spans="3:30" ht="14.25" x14ac:dyDescent="0.15">
      <c r="C3" s="1"/>
      <c r="D3" s="1"/>
      <c r="E3" s="1"/>
      <c r="F3" s="1"/>
      <c r="G3" s="1"/>
      <c r="H3" s="1"/>
      <c r="I3" s="1"/>
      <c r="J3" s="1"/>
      <c r="K3" s="1"/>
      <c r="L3" s="1"/>
      <c r="M3" s="1"/>
      <c r="N3" s="1"/>
      <c r="O3" s="1"/>
      <c r="P3" s="1"/>
      <c r="Q3" s="1"/>
      <c r="R3" s="1"/>
      <c r="S3" s="1"/>
      <c r="T3" s="1"/>
      <c r="U3" s="1"/>
      <c r="V3" s="1"/>
      <c r="W3" s="1"/>
      <c r="X3" s="1"/>
      <c r="Y3" s="1"/>
      <c r="Z3" s="1"/>
      <c r="AA3" s="1"/>
      <c r="AB3" s="1"/>
      <c r="AC3" s="1"/>
      <c r="AD3" s="1"/>
    </row>
    <row r="4" spans="3:30" ht="14.25" x14ac:dyDescent="0.15">
      <c r="C4" s="1"/>
      <c r="D4" s="1"/>
      <c r="E4" s="1"/>
      <c r="F4" s="1"/>
      <c r="G4" s="1"/>
      <c r="H4" s="1"/>
      <c r="I4" s="1"/>
      <c r="J4" s="1"/>
      <c r="K4" s="1"/>
      <c r="L4" s="1"/>
      <c r="M4" s="1"/>
      <c r="N4" s="1"/>
      <c r="O4" s="1"/>
      <c r="P4" s="1"/>
      <c r="Q4" s="1"/>
      <c r="R4" s="1"/>
      <c r="S4" s="1"/>
      <c r="T4" s="1"/>
      <c r="U4" s="1"/>
      <c r="V4" s="1"/>
      <c r="W4" s="1"/>
      <c r="X4" s="1"/>
      <c r="Y4" s="1"/>
      <c r="Z4" s="1"/>
      <c r="AA4" s="1"/>
      <c r="AB4" s="1"/>
      <c r="AC4" s="1"/>
      <c r="AD4" s="1"/>
    </row>
    <row r="5" spans="3:30" ht="14.25" x14ac:dyDescent="0.15">
      <c r="C5" s="1"/>
      <c r="D5" s="1"/>
      <c r="E5" s="1"/>
      <c r="F5" s="1"/>
      <c r="G5" s="1"/>
      <c r="H5" s="1"/>
      <c r="I5" s="1"/>
      <c r="J5" s="1"/>
      <c r="K5" s="1"/>
      <c r="L5" s="1"/>
      <c r="M5" s="1"/>
      <c r="N5" s="1"/>
      <c r="O5" s="1"/>
      <c r="P5" s="1"/>
      <c r="Q5" s="1"/>
      <c r="R5" s="1"/>
      <c r="S5" s="1"/>
      <c r="T5" s="1"/>
      <c r="U5" s="1"/>
      <c r="V5" s="1"/>
      <c r="W5" s="1"/>
      <c r="X5" s="1"/>
      <c r="Y5" s="1"/>
      <c r="Z5" s="1"/>
      <c r="AA5" s="1"/>
      <c r="AB5" s="1"/>
      <c r="AC5" s="1"/>
      <c r="AD5" s="1"/>
    </row>
    <row r="6" spans="3:30" ht="14.25" x14ac:dyDescent="0.15">
      <c r="C6" s="1"/>
      <c r="D6" s="1"/>
      <c r="E6" s="1"/>
      <c r="F6" s="1"/>
      <c r="G6" s="1"/>
      <c r="H6" s="1"/>
      <c r="I6" s="1"/>
      <c r="J6" s="1"/>
      <c r="K6" s="1"/>
      <c r="L6" s="1"/>
      <c r="M6" s="1"/>
      <c r="N6" s="1"/>
      <c r="O6" s="1"/>
      <c r="P6" s="1"/>
      <c r="Q6" s="1"/>
      <c r="R6" s="1"/>
      <c r="S6" s="1"/>
      <c r="T6" s="1"/>
      <c r="U6" s="1"/>
      <c r="V6" s="1"/>
      <c r="W6" s="1"/>
      <c r="X6" s="1"/>
      <c r="Y6" s="1"/>
      <c r="Z6" s="1"/>
      <c r="AA6" s="1"/>
      <c r="AB6" s="1"/>
      <c r="AC6" s="1"/>
      <c r="AD6" s="1"/>
    </row>
    <row r="7" spans="3:30" ht="14.25" x14ac:dyDescent="0.15">
      <c r="C7" s="1"/>
      <c r="D7" s="1"/>
      <c r="E7" s="1"/>
      <c r="F7" s="1"/>
      <c r="G7" s="1"/>
      <c r="H7" s="1"/>
      <c r="I7" s="1"/>
      <c r="J7" s="1"/>
      <c r="K7" s="1"/>
      <c r="L7" s="1"/>
      <c r="M7" s="1"/>
      <c r="N7" s="1"/>
      <c r="O7" s="1"/>
      <c r="P7" s="1"/>
      <c r="Q7" s="1"/>
      <c r="R7" s="1"/>
      <c r="S7" s="1"/>
      <c r="T7" s="1"/>
      <c r="U7" s="1"/>
      <c r="V7" s="1"/>
      <c r="W7" s="1"/>
      <c r="X7" s="1"/>
      <c r="Y7" s="1"/>
      <c r="Z7" s="1"/>
      <c r="AA7" s="1"/>
      <c r="AB7" s="1"/>
      <c r="AC7" s="1"/>
      <c r="AD7" s="1"/>
    </row>
    <row r="8" spans="3:30" ht="14.25" x14ac:dyDescent="0.15">
      <c r="C8" s="1"/>
      <c r="D8" s="1"/>
      <c r="E8" s="1"/>
      <c r="F8" s="1"/>
      <c r="G8" s="1"/>
      <c r="H8" s="1"/>
      <c r="I8" s="1"/>
      <c r="J8" s="1"/>
      <c r="K8" s="1"/>
      <c r="L8" s="1"/>
      <c r="M8" s="1"/>
      <c r="N8" s="1"/>
      <c r="O8" s="1"/>
      <c r="P8" s="1"/>
      <c r="Q8" s="1"/>
      <c r="R8" s="1"/>
      <c r="S8" s="1"/>
      <c r="T8" s="1"/>
      <c r="U8" s="1"/>
      <c r="V8" s="1"/>
      <c r="W8" s="1"/>
      <c r="X8" s="1"/>
      <c r="Y8" s="1"/>
      <c r="Z8" s="1"/>
      <c r="AA8" s="1"/>
      <c r="AB8" s="1"/>
      <c r="AC8" s="1"/>
      <c r="AD8" s="1"/>
    </row>
    <row r="9" spans="3:30" ht="14.25" x14ac:dyDescent="0.15">
      <c r="C9" s="1"/>
      <c r="D9" s="1"/>
      <c r="E9" s="1"/>
      <c r="F9" s="1"/>
      <c r="G9" s="1"/>
      <c r="H9" s="1"/>
      <c r="I9" s="1"/>
      <c r="J9" s="1"/>
      <c r="K9" s="1"/>
      <c r="L9" s="1"/>
      <c r="M9" s="1"/>
      <c r="N9" s="1"/>
      <c r="O9" s="1"/>
      <c r="P9" s="1"/>
      <c r="Q9" s="1"/>
      <c r="R9" s="1"/>
      <c r="S9" s="1"/>
      <c r="T9" s="1"/>
      <c r="U9" s="1"/>
      <c r="V9" s="1"/>
      <c r="W9" s="1"/>
      <c r="X9" s="1"/>
      <c r="Y9" s="1"/>
      <c r="Z9" s="1"/>
      <c r="AA9" s="1"/>
      <c r="AB9" s="1"/>
      <c r="AC9" s="1"/>
      <c r="AD9" s="1"/>
    </row>
    <row r="10" spans="3:30" ht="14.25" x14ac:dyDescent="0.15">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row>
    <row r="11" spans="3:30" ht="14.25" x14ac:dyDescent="0.15">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3:30" ht="14.25" x14ac:dyDescent="0.15">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3:30" ht="14.25" x14ac:dyDescent="0.15">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3:30" ht="14.25" x14ac:dyDescent="0.15">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3:30" ht="14.25" x14ac:dyDescent="0.15">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3:30" ht="14.25" x14ac:dyDescent="0.15">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3:30" ht="14.25" x14ac:dyDescent="0.15">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3:30" ht="14.25" x14ac:dyDescent="0.15">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3:30" ht="14.25" x14ac:dyDescent="0.15">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row>
    <row r="20" spans="3:30" ht="14.25" x14ac:dyDescent="0.15">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row>
    <row r="21" spans="3:30" ht="14.25" x14ac:dyDescent="0.15">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row>
    <row r="22" spans="3:30" ht="14.25" x14ac:dyDescent="0.15">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3:30" ht="17.100000000000001" customHeight="1" x14ac:dyDescent="0.15"/>
    <row r="24" spans="3:30" ht="15" customHeight="1" x14ac:dyDescent="0.15"/>
    <row r="25" spans="3:30" ht="15" customHeight="1" x14ac:dyDescent="0.15"/>
    <row r="26" spans="3:30" ht="15" customHeight="1" x14ac:dyDescent="0.15"/>
    <row r="27" spans="3:30" ht="15" customHeight="1" x14ac:dyDescent="0.15"/>
    <row r="28" spans="3:30" ht="15" customHeight="1" x14ac:dyDescent="0.15"/>
    <row r="29" spans="3:30" ht="15" customHeight="1" x14ac:dyDescent="0.15"/>
    <row r="30" spans="3:30" ht="15" customHeight="1" x14ac:dyDescent="0.15"/>
    <row r="31" spans="3:30" ht="15" customHeight="1" x14ac:dyDescent="0.15"/>
    <row r="32" spans="3:30"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spans="2:54" ht="15" customHeight="1" x14ac:dyDescent="0.15"/>
    <row r="66" spans="2:54" ht="15" customHeight="1" x14ac:dyDescent="0.15"/>
    <row r="67" spans="2:54" ht="15" customHeight="1" x14ac:dyDescent="0.15"/>
    <row r="68" spans="2:54" ht="17.100000000000001" customHeight="1" thickBot="1" x14ac:dyDescent="0.2"/>
    <row r="69" spans="2:54" ht="17.100000000000001" customHeight="1" thickBot="1" x14ac:dyDescent="0.2">
      <c r="C69" s="588" t="s">
        <v>16</v>
      </c>
      <c r="D69" s="594" t="s">
        <v>17</v>
      </c>
      <c r="E69" s="527" t="s">
        <v>18</v>
      </c>
      <c r="F69" s="541" t="s">
        <v>19</v>
      </c>
      <c r="G69" s="584" t="s">
        <v>20</v>
      </c>
      <c r="H69" s="591" t="s">
        <v>7678</v>
      </c>
      <c r="I69" s="591" t="s">
        <v>21</v>
      </c>
      <c r="J69" s="547" t="s">
        <v>22</v>
      </c>
      <c r="K69" s="550" t="s">
        <v>23</v>
      </c>
      <c r="L69" s="524" t="s">
        <v>24</v>
      </c>
      <c r="M69" s="605" t="s">
        <v>7573</v>
      </c>
      <c r="N69" s="223"/>
      <c r="O69" s="223"/>
      <c r="P69" s="223"/>
      <c r="Q69" s="36"/>
      <c r="R69" s="84" t="s">
        <v>25</v>
      </c>
      <c r="S69" s="37"/>
      <c r="T69" s="37"/>
      <c r="U69" s="37"/>
      <c r="V69" s="37"/>
      <c r="W69" s="37"/>
      <c r="X69" s="37"/>
      <c r="Y69" s="37"/>
      <c r="Z69" s="618" t="s">
        <v>26</v>
      </c>
      <c r="AA69" s="520" t="s">
        <v>27</v>
      </c>
      <c r="AB69" s="602" t="s">
        <v>28</v>
      </c>
      <c r="AC69" s="602" t="s">
        <v>29</v>
      </c>
      <c r="AD69" s="524" t="s">
        <v>30</v>
      </c>
      <c r="AE69" s="524" t="s">
        <v>7597</v>
      </c>
      <c r="AF69" s="524" t="s">
        <v>7666</v>
      </c>
      <c r="AG69" s="603" t="s">
        <v>7676</v>
      </c>
      <c r="AH69" s="383"/>
      <c r="AI69" s="690" t="s">
        <v>31</v>
      </c>
      <c r="AJ69" s="557" t="s">
        <v>7667</v>
      </c>
      <c r="AK69" s="597" t="s">
        <v>33</v>
      </c>
      <c r="AL69" s="520" t="s">
        <v>34</v>
      </c>
      <c r="AM69" s="694" t="s">
        <v>35</v>
      </c>
      <c r="AN69" s="687" t="s">
        <v>7535</v>
      </c>
      <c r="AO69" s="508" t="s">
        <v>7536</v>
      </c>
      <c r="AP69" s="220"/>
      <c r="AQ69" s="220"/>
      <c r="AR69" s="220"/>
      <c r="AS69" s="508" t="s">
        <v>199</v>
      </c>
      <c r="AT69" s="505" t="s">
        <v>7538</v>
      </c>
      <c r="AU69" s="505" t="s">
        <v>7575</v>
      </c>
      <c r="AV69" s="505" t="s">
        <v>7576</v>
      </c>
      <c r="AW69" s="505" t="s">
        <v>7577</v>
      </c>
      <c r="AX69" s="505" t="s">
        <v>7578</v>
      </c>
      <c r="AY69" s="505" t="s">
        <v>7579</v>
      </c>
      <c r="AZ69" s="505" t="s">
        <v>7580</v>
      </c>
      <c r="BA69" s="505" t="s">
        <v>7581</v>
      </c>
      <c r="BB69" s="505" t="s">
        <v>7574</v>
      </c>
    </row>
    <row r="70" spans="2:54" ht="26.45" customHeight="1" thickBot="1" x14ac:dyDescent="0.2">
      <c r="C70" s="589"/>
      <c r="D70" s="595"/>
      <c r="E70" s="528"/>
      <c r="F70" s="542"/>
      <c r="G70" s="585"/>
      <c r="H70" s="592"/>
      <c r="I70" s="592"/>
      <c r="J70" s="548"/>
      <c r="K70" s="551"/>
      <c r="L70" s="525"/>
      <c r="M70" s="606"/>
      <c r="N70" s="608" t="s">
        <v>7704</v>
      </c>
      <c r="O70" s="609"/>
      <c r="P70" s="610"/>
      <c r="Q70" s="544" t="s">
        <v>7528</v>
      </c>
      <c r="R70" s="553" t="s">
        <v>7658</v>
      </c>
      <c r="S70" s="617" t="s">
        <v>55</v>
      </c>
      <c r="T70" s="178"/>
      <c r="U70" s="178"/>
      <c r="V70" s="178"/>
      <c r="W70" s="178"/>
      <c r="X70" s="178"/>
      <c r="Y70" s="715" t="s">
        <v>7531</v>
      </c>
      <c r="Z70" s="619"/>
      <c r="AA70" s="521"/>
      <c r="AB70" s="525"/>
      <c r="AC70" s="525"/>
      <c r="AD70" s="600"/>
      <c r="AE70" s="600"/>
      <c r="AF70" s="600"/>
      <c r="AG70" s="553"/>
      <c r="AH70" s="384"/>
      <c r="AI70" s="691"/>
      <c r="AJ70" s="558"/>
      <c r="AK70" s="598"/>
      <c r="AL70" s="521"/>
      <c r="AM70" s="695"/>
      <c r="AN70" s="688"/>
      <c r="AO70" s="509"/>
      <c r="AP70" s="221"/>
      <c r="AQ70" s="221"/>
      <c r="AR70" s="221"/>
      <c r="AS70" s="509"/>
      <c r="AT70" s="506"/>
      <c r="AU70" s="506"/>
      <c r="AV70" s="506"/>
      <c r="AW70" s="506"/>
      <c r="AX70" s="506"/>
      <c r="AY70" s="506"/>
      <c r="AZ70" s="506"/>
      <c r="BA70" s="506"/>
      <c r="BB70" s="506"/>
    </row>
    <row r="71" spans="2:54" ht="26.45" customHeight="1" thickBot="1" x14ac:dyDescent="0.2">
      <c r="C71" s="589"/>
      <c r="D71" s="595"/>
      <c r="E71" s="528"/>
      <c r="F71" s="542"/>
      <c r="G71" s="585"/>
      <c r="H71" s="592"/>
      <c r="I71" s="592"/>
      <c r="J71" s="548"/>
      <c r="K71" s="551"/>
      <c r="L71" s="525"/>
      <c r="M71" s="606"/>
      <c r="N71" s="509"/>
      <c r="O71" s="611"/>
      <c r="P71" s="612"/>
      <c r="Q71" s="545"/>
      <c r="R71" s="553"/>
      <c r="S71" s="553"/>
      <c r="T71" s="180" t="s">
        <v>7530</v>
      </c>
      <c r="U71" s="274"/>
      <c r="V71" s="274"/>
      <c r="W71" s="180"/>
      <c r="X71" s="180"/>
      <c r="Y71" s="515"/>
      <c r="Z71" s="619"/>
      <c r="AA71" s="521"/>
      <c r="AB71" s="525"/>
      <c r="AC71" s="525"/>
      <c r="AD71" s="600"/>
      <c r="AE71" s="600"/>
      <c r="AF71" s="600"/>
      <c r="AG71" s="553"/>
      <c r="AH71" s="615" t="s">
        <v>7703</v>
      </c>
      <c r="AI71" s="692"/>
      <c r="AJ71" s="558"/>
      <c r="AK71" s="598"/>
      <c r="AL71" s="521"/>
      <c r="AM71" s="695"/>
      <c r="AN71" s="688"/>
      <c r="AO71" s="509"/>
      <c r="AP71" s="514" t="s">
        <v>7566</v>
      </c>
      <c r="AQ71" s="515"/>
      <c r="AR71" s="515"/>
      <c r="AS71" s="506" t="s">
        <v>7599</v>
      </c>
      <c r="AT71" s="506"/>
      <c r="AU71" s="506"/>
      <c r="AV71" s="506"/>
      <c r="AW71" s="506"/>
      <c r="AX71" s="506"/>
      <c r="AY71" s="506"/>
      <c r="AZ71" s="506"/>
      <c r="BA71" s="506"/>
      <c r="BB71" s="506"/>
    </row>
    <row r="72" spans="2:54" ht="26.45" customHeight="1" thickBot="1" x14ac:dyDescent="0.2">
      <c r="C72" s="590"/>
      <c r="D72" s="596"/>
      <c r="E72" s="529"/>
      <c r="F72" s="543"/>
      <c r="G72" s="586"/>
      <c r="H72" s="593"/>
      <c r="I72" s="593"/>
      <c r="J72" s="549"/>
      <c r="K72" s="552"/>
      <c r="L72" s="526"/>
      <c r="M72" s="607"/>
      <c r="N72" s="510"/>
      <c r="O72" s="613"/>
      <c r="P72" s="614"/>
      <c r="Q72" s="546"/>
      <c r="R72" s="554"/>
      <c r="S72" s="125" t="s">
        <v>7659</v>
      </c>
      <c r="T72" s="182" t="s">
        <v>7660</v>
      </c>
      <c r="U72" s="182" t="s">
        <v>7628</v>
      </c>
      <c r="V72" s="182" t="s">
        <v>7628</v>
      </c>
      <c r="W72" s="182" t="s">
        <v>7628</v>
      </c>
      <c r="X72" s="182" t="s">
        <v>7628</v>
      </c>
      <c r="Y72" s="179" t="s">
        <v>7661</v>
      </c>
      <c r="Z72" s="177" t="s">
        <v>7662</v>
      </c>
      <c r="AA72" s="522"/>
      <c r="AB72" s="526"/>
      <c r="AC72" s="526"/>
      <c r="AD72" s="601"/>
      <c r="AE72" s="601"/>
      <c r="AF72" s="601"/>
      <c r="AG72" s="604"/>
      <c r="AH72" s="616"/>
      <c r="AI72" s="693"/>
      <c r="AJ72" s="559"/>
      <c r="AK72" s="599"/>
      <c r="AL72" s="522"/>
      <c r="AM72" s="696"/>
      <c r="AN72" s="689"/>
      <c r="AO72" s="510"/>
      <c r="AP72" s="679" t="s">
        <v>7567</v>
      </c>
      <c r="AQ72" s="680"/>
      <c r="AR72" s="680"/>
      <c r="AS72" s="507"/>
      <c r="AT72" s="507"/>
      <c r="AU72" s="507"/>
      <c r="AV72" s="507"/>
      <c r="AW72" s="507"/>
      <c r="AX72" s="507"/>
      <c r="AY72" s="507"/>
      <c r="AZ72" s="507"/>
      <c r="BA72" s="507"/>
      <c r="BB72" s="507"/>
    </row>
    <row r="73" spans="2:54" ht="13.35" customHeight="1" x14ac:dyDescent="0.15">
      <c r="B73" t="s">
        <v>7643</v>
      </c>
      <c r="C73" s="22">
        <v>1</v>
      </c>
      <c r="D73" s="17"/>
      <c r="E73" s="24"/>
      <c r="F73" s="24"/>
      <c r="G73" s="24"/>
      <c r="H73" s="24"/>
      <c r="I73" s="24"/>
      <c r="J73" s="24"/>
      <c r="K73" s="24"/>
      <c r="L73" s="24"/>
      <c r="M73" s="24"/>
      <c r="N73" s="24"/>
      <c r="O73" s="24"/>
      <c r="P73" s="24"/>
      <c r="Q73" s="24"/>
      <c r="R73" s="24">
        <v>0</v>
      </c>
      <c r="S73" s="24">
        <v>0</v>
      </c>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row>
    <row r="74" spans="2:54" ht="13.35" customHeight="1" x14ac:dyDescent="0.15">
      <c r="C74" s="22">
        <v>2</v>
      </c>
      <c r="D74" s="22" t="s">
        <v>7825</v>
      </c>
      <c r="E74" t="s">
        <v>7826</v>
      </c>
      <c r="F74" t="s">
        <v>82</v>
      </c>
      <c r="G74" t="s">
        <v>82</v>
      </c>
      <c r="H74" t="s">
        <v>7827</v>
      </c>
      <c r="I74" t="s">
        <v>82</v>
      </c>
      <c r="J74" t="s">
        <v>7828</v>
      </c>
      <c r="K74" t="s">
        <v>7829</v>
      </c>
      <c r="L74" t="s">
        <v>82</v>
      </c>
      <c r="M74" t="s">
        <v>7830</v>
      </c>
      <c r="N74" t="s">
        <v>7831</v>
      </c>
      <c r="R74">
        <v>20500</v>
      </c>
      <c r="S74">
        <v>20500</v>
      </c>
      <c r="T74">
        <v>20500</v>
      </c>
      <c r="AA74" s="32" t="s">
        <v>7886</v>
      </c>
      <c r="AB74" t="s">
        <v>102</v>
      </c>
      <c r="AC74" t="s">
        <v>102</v>
      </c>
      <c r="AD74" t="s">
        <v>102</v>
      </c>
      <c r="AE74" t="s">
        <v>82</v>
      </c>
      <c r="AF74" t="s">
        <v>82</v>
      </c>
      <c r="AG74" t="s">
        <v>189</v>
      </c>
      <c r="AH74" t="s">
        <v>7887</v>
      </c>
      <c r="AI74" t="s">
        <v>7572</v>
      </c>
      <c r="AJ74" t="s">
        <v>7549</v>
      </c>
      <c r="AK74" t="s">
        <v>7557</v>
      </c>
      <c r="AL74" t="s">
        <v>7888</v>
      </c>
      <c r="AM74" t="s">
        <v>7889</v>
      </c>
      <c r="AN74" t="s">
        <v>7890</v>
      </c>
      <c r="AO74" t="s">
        <v>7891</v>
      </c>
      <c r="BB74" t="s">
        <v>7892</v>
      </c>
    </row>
    <row r="75" spans="2:54" ht="14.1" customHeight="1" x14ac:dyDescent="0.15">
      <c r="C75" s="22">
        <v>3</v>
      </c>
      <c r="D75" s="22" t="s">
        <v>7825</v>
      </c>
      <c r="E75" t="s">
        <v>7826</v>
      </c>
      <c r="F75" t="s">
        <v>82</v>
      </c>
      <c r="G75" t="s">
        <v>82</v>
      </c>
      <c r="H75" t="s">
        <v>7832</v>
      </c>
      <c r="I75" t="s">
        <v>82</v>
      </c>
      <c r="J75" t="s">
        <v>7833</v>
      </c>
      <c r="K75" t="s">
        <v>7829</v>
      </c>
      <c r="L75" t="s">
        <v>82</v>
      </c>
      <c r="M75" t="s">
        <v>7830</v>
      </c>
      <c r="N75" t="s">
        <v>7831</v>
      </c>
      <c r="R75">
        <v>4500</v>
      </c>
      <c r="S75">
        <v>4500</v>
      </c>
      <c r="T75">
        <v>4500</v>
      </c>
      <c r="AA75" s="32" t="s">
        <v>7893</v>
      </c>
      <c r="AB75" t="s">
        <v>102</v>
      </c>
      <c r="AC75" t="s">
        <v>102</v>
      </c>
      <c r="AD75" t="s">
        <v>102</v>
      </c>
      <c r="AE75" t="s">
        <v>82</v>
      </c>
      <c r="AF75" t="s">
        <v>82</v>
      </c>
      <c r="AG75" t="s">
        <v>189</v>
      </c>
      <c r="AH75" t="s">
        <v>7887</v>
      </c>
      <c r="AI75" t="s">
        <v>7572</v>
      </c>
      <c r="AJ75" t="s">
        <v>7572</v>
      </c>
      <c r="AK75" t="s">
        <v>7557</v>
      </c>
      <c r="AL75" t="s">
        <v>7894</v>
      </c>
      <c r="AM75" t="s">
        <v>7889</v>
      </c>
      <c r="AN75" t="s">
        <v>7890</v>
      </c>
      <c r="AO75" t="s">
        <v>7895</v>
      </c>
      <c r="BB75" t="s">
        <v>7892</v>
      </c>
    </row>
    <row r="76" spans="2:54" ht="409.5" x14ac:dyDescent="0.15">
      <c r="C76" s="22">
        <v>4</v>
      </c>
      <c r="D76" s="22" t="s">
        <v>7825</v>
      </c>
      <c r="E76" t="s">
        <v>7826</v>
      </c>
      <c r="F76" t="s">
        <v>82</v>
      </c>
      <c r="G76" t="s">
        <v>82</v>
      </c>
      <c r="H76" t="s">
        <v>7834</v>
      </c>
      <c r="I76" t="s">
        <v>82</v>
      </c>
      <c r="J76" t="s">
        <v>7835</v>
      </c>
      <c r="K76" t="s">
        <v>7829</v>
      </c>
      <c r="L76" t="s">
        <v>82</v>
      </c>
      <c r="M76" t="s">
        <v>7836</v>
      </c>
      <c r="R76">
        <v>2355</v>
      </c>
      <c r="S76">
        <v>2355</v>
      </c>
      <c r="T76">
        <v>2355</v>
      </c>
      <c r="AA76" s="32" t="s">
        <v>7896</v>
      </c>
      <c r="AB76" t="s">
        <v>102</v>
      </c>
      <c r="AC76" t="s">
        <v>102</v>
      </c>
      <c r="AD76" t="s">
        <v>102</v>
      </c>
      <c r="AE76" t="s">
        <v>102</v>
      </c>
      <c r="AG76" t="s">
        <v>189</v>
      </c>
      <c r="AH76" t="s">
        <v>7887</v>
      </c>
      <c r="AI76" t="s">
        <v>7572</v>
      </c>
      <c r="AJ76" t="s">
        <v>7572</v>
      </c>
      <c r="AK76" t="s">
        <v>7557</v>
      </c>
      <c r="AL76" t="s">
        <v>7897</v>
      </c>
      <c r="AM76" t="s">
        <v>7889</v>
      </c>
      <c r="AN76" t="s">
        <v>7890</v>
      </c>
      <c r="AO76" t="s">
        <v>7898</v>
      </c>
      <c r="AS76" t="s">
        <v>7899</v>
      </c>
      <c r="BB76" t="s">
        <v>7892</v>
      </c>
    </row>
    <row r="77" spans="2:54" ht="409.5" x14ac:dyDescent="0.15">
      <c r="C77" s="22">
        <v>5</v>
      </c>
      <c r="D77" s="22" t="s">
        <v>7825</v>
      </c>
      <c r="E77" t="s">
        <v>7826</v>
      </c>
      <c r="F77" t="s">
        <v>82</v>
      </c>
      <c r="G77" t="s">
        <v>82</v>
      </c>
      <c r="H77" t="s">
        <v>7837</v>
      </c>
      <c r="I77" t="s">
        <v>82</v>
      </c>
      <c r="J77" t="s">
        <v>7838</v>
      </c>
      <c r="K77" t="s">
        <v>7829</v>
      </c>
      <c r="L77" t="s">
        <v>82</v>
      </c>
      <c r="M77" t="s">
        <v>7836</v>
      </c>
      <c r="R77">
        <v>10000</v>
      </c>
      <c r="S77">
        <v>10000</v>
      </c>
      <c r="T77">
        <v>10000</v>
      </c>
      <c r="AA77" s="32" t="s">
        <v>7900</v>
      </c>
      <c r="AB77" t="s">
        <v>102</v>
      </c>
      <c r="AC77" t="s">
        <v>102</v>
      </c>
      <c r="AD77" t="s">
        <v>102</v>
      </c>
      <c r="AE77" t="s">
        <v>82</v>
      </c>
      <c r="AF77" t="s">
        <v>82</v>
      </c>
      <c r="AG77" t="s">
        <v>189</v>
      </c>
      <c r="AH77" t="s">
        <v>7887</v>
      </c>
      <c r="AI77" t="s">
        <v>7572</v>
      </c>
      <c r="AJ77" t="s">
        <v>7546</v>
      </c>
      <c r="AK77" t="s">
        <v>7557</v>
      </c>
      <c r="AL77" t="s">
        <v>7897</v>
      </c>
      <c r="AM77" t="s">
        <v>7889</v>
      </c>
      <c r="AN77" t="s">
        <v>7890</v>
      </c>
      <c r="AO77" t="s">
        <v>7898</v>
      </c>
      <c r="AS77" t="s">
        <v>7901</v>
      </c>
      <c r="BB77" t="s">
        <v>7892</v>
      </c>
    </row>
    <row r="78" spans="2:54" ht="337.5" x14ac:dyDescent="0.15">
      <c r="C78" s="22">
        <v>6</v>
      </c>
      <c r="D78" s="22" t="s">
        <v>7825</v>
      </c>
      <c r="E78" t="s">
        <v>7826</v>
      </c>
      <c r="F78" t="s">
        <v>82</v>
      </c>
      <c r="G78" t="s">
        <v>82</v>
      </c>
      <c r="H78" t="s">
        <v>7839</v>
      </c>
      <c r="I78" t="s">
        <v>82</v>
      </c>
      <c r="J78" t="s">
        <v>7840</v>
      </c>
      <c r="K78" t="s">
        <v>7829</v>
      </c>
      <c r="L78" t="s">
        <v>82</v>
      </c>
      <c r="M78" t="s">
        <v>7836</v>
      </c>
      <c r="R78">
        <v>1647</v>
      </c>
      <c r="S78">
        <v>1647</v>
      </c>
      <c r="T78">
        <v>1647</v>
      </c>
      <c r="AA78" s="32" t="s">
        <v>7902</v>
      </c>
      <c r="AB78" t="s">
        <v>102</v>
      </c>
      <c r="AC78" t="s">
        <v>102</v>
      </c>
      <c r="AD78" t="s">
        <v>102</v>
      </c>
      <c r="AE78" t="s">
        <v>102</v>
      </c>
      <c r="AG78" t="s">
        <v>189</v>
      </c>
      <c r="AH78" t="s">
        <v>7887</v>
      </c>
      <c r="AI78" t="s">
        <v>7572</v>
      </c>
      <c r="AJ78" t="s">
        <v>7572</v>
      </c>
      <c r="AK78" t="s">
        <v>7557</v>
      </c>
      <c r="AL78" t="s">
        <v>7897</v>
      </c>
      <c r="AM78" t="s">
        <v>7889</v>
      </c>
      <c r="AN78" t="s">
        <v>7890</v>
      </c>
      <c r="AO78" t="s">
        <v>7898</v>
      </c>
      <c r="AS78" t="s">
        <v>7899</v>
      </c>
      <c r="BB78" t="s">
        <v>7892</v>
      </c>
    </row>
    <row r="79" spans="2:54" ht="243" x14ac:dyDescent="0.15">
      <c r="C79" s="22">
        <v>7</v>
      </c>
      <c r="D79" s="22" t="s">
        <v>7825</v>
      </c>
      <c r="E79" t="s">
        <v>7826</v>
      </c>
      <c r="F79" t="s">
        <v>82</v>
      </c>
      <c r="G79" t="s">
        <v>82</v>
      </c>
      <c r="H79" t="s">
        <v>7839</v>
      </c>
      <c r="I79" t="s">
        <v>82</v>
      </c>
      <c r="J79" t="s">
        <v>7841</v>
      </c>
      <c r="K79" t="s">
        <v>7829</v>
      </c>
      <c r="L79" t="s">
        <v>82</v>
      </c>
      <c r="M79" t="s">
        <v>7836</v>
      </c>
      <c r="R79">
        <v>1000</v>
      </c>
      <c r="S79">
        <v>1000</v>
      </c>
      <c r="T79">
        <v>1000</v>
      </c>
      <c r="AA79" s="32" t="s">
        <v>7903</v>
      </c>
      <c r="AB79" t="s">
        <v>102</v>
      </c>
      <c r="AC79" t="s">
        <v>102</v>
      </c>
      <c r="AD79" t="s">
        <v>102</v>
      </c>
      <c r="AE79" t="s">
        <v>102</v>
      </c>
      <c r="AG79" t="s">
        <v>189</v>
      </c>
      <c r="AH79" t="s">
        <v>7887</v>
      </c>
      <c r="AI79" t="s">
        <v>7572</v>
      </c>
      <c r="AJ79" t="s">
        <v>7572</v>
      </c>
      <c r="AK79" t="s">
        <v>7557</v>
      </c>
      <c r="AL79" t="s">
        <v>7897</v>
      </c>
      <c r="AM79" t="s">
        <v>7889</v>
      </c>
      <c r="AN79" t="s">
        <v>7890</v>
      </c>
      <c r="AO79" t="s">
        <v>7898</v>
      </c>
      <c r="AS79" t="s">
        <v>7899</v>
      </c>
      <c r="BB79" t="s">
        <v>7892</v>
      </c>
    </row>
    <row r="80" spans="2:54" ht="229.5" x14ac:dyDescent="0.15">
      <c r="C80" s="22">
        <v>8</v>
      </c>
      <c r="D80" s="22" t="s">
        <v>7825</v>
      </c>
      <c r="E80" t="s">
        <v>7826</v>
      </c>
      <c r="F80" t="s">
        <v>82</v>
      </c>
      <c r="G80" t="s">
        <v>82</v>
      </c>
      <c r="H80" t="s">
        <v>7842</v>
      </c>
      <c r="I80" t="s">
        <v>82</v>
      </c>
      <c r="J80" t="s">
        <v>7843</v>
      </c>
      <c r="K80" t="s">
        <v>7829</v>
      </c>
      <c r="L80" t="s">
        <v>82</v>
      </c>
      <c r="M80" t="s">
        <v>7836</v>
      </c>
      <c r="R80">
        <v>500</v>
      </c>
      <c r="S80">
        <v>500</v>
      </c>
      <c r="T80">
        <v>500</v>
      </c>
      <c r="AA80" s="32" t="s">
        <v>7904</v>
      </c>
      <c r="AB80" t="s">
        <v>102</v>
      </c>
      <c r="AC80" t="s">
        <v>102</v>
      </c>
      <c r="AD80" t="s">
        <v>102</v>
      </c>
      <c r="AE80" t="s">
        <v>102</v>
      </c>
      <c r="AG80" t="s">
        <v>189</v>
      </c>
      <c r="AH80" t="s">
        <v>7887</v>
      </c>
      <c r="AI80" t="s">
        <v>7572</v>
      </c>
      <c r="AJ80" t="s">
        <v>7572</v>
      </c>
      <c r="AK80" t="s">
        <v>7557</v>
      </c>
      <c r="AL80" t="s">
        <v>7897</v>
      </c>
      <c r="AM80" t="s">
        <v>7889</v>
      </c>
      <c r="AN80" t="s">
        <v>7890</v>
      </c>
      <c r="AO80" t="s">
        <v>7898</v>
      </c>
      <c r="AS80" t="s">
        <v>7899</v>
      </c>
      <c r="BB80" t="s">
        <v>7892</v>
      </c>
    </row>
    <row r="81" spans="3:54" ht="283.5" x14ac:dyDescent="0.15">
      <c r="C81" s="22">
        <v>9</v>
      </c>
      <c r="D81" s="22" t="s">
        <v>7825</v>
      </c>
      <c r="E81" t="s">
        <v>7826</v>
      </c>
      <c r="F81" t="s">
        <v>82</v>
      </c>
      <c r="G81" t="s">
        <v>82</v>
      </c>
      <c r="H81" t="s">
        <v>7844</v>
      </c>
      <c r="I81" t="s">
        <v>82</v>
      </c>
      <c r="J81" t="s">
        <v>7845</v>
      </c>
      <c r="K81" t="s">
        <v>7829</v>
      </c>
      <c r="L81" t="s">
        <v>82</v>
      </c>
      <c r="M81" t="s">
        <v>7836</v>
      </c>
      <c r="R81">
        <v>500</v>
      </c>
      <c r="S81">
        <v>500</v>
      </c>
      <c r="T81">
        <v>500</v>
      </c>
      <c r="AA81" s="32" t="s">
        <v>7905</v>
      </c>
      <c r="AB81" t="s">
        <v>102</v>
      </c>
      <c r="AC81" t="s">
        <v>102</v>
      </c>
      <c r="AD81" t="s">
        <v>102</v>
      </c>
      <c r="AE81" t="s">
        <v>102</v>
      </c>
      <c r="AG81" t="s">
        <v>189</v>
      </c>
      <c r="AH81" t="s">
        <v>7887</v>
      </c>
      <c r="AI81" t="s">
        <v>7572</v>
      </c>
      <c r="AJ81" t="s">
        <v>7572</v>
      </c>
      <c r="AK81" t="s">
        <v>7557</v>
      </c>
      <c r="AL81" t="s">
        <v>7897</v>
      </c>
      <c r="AM81" t="s">
        <v>7889</v>
      </c>
      <c r="AN81" t="s">
        <v>7890</v>
      </c>
      <c r="AO81" t="s">
        <v>7898</v>
      </c>
      <c r="AS81" t="s">
        <v>7899</v>
      </c>
      <c r="BB81" t="s">
        <v>7892</v>
      </c>
    </row>
    <row r="82" spans="3:54" ht="216" x14ac:dyDescent="0.15">
      <c r="C82" s="22">
        <v>10</v>
      </c>
      <c r="D82" s="22" t="s">
        <v>7825</v>
      </c>
      <c r="E82" t="s">
        <v>7826</v>
      </c>
      <c r="F82" t="s">
        <v>82</v>
      </c>
      <c r="G82" t="s">
        <v>82</v>
      </c>
      <c r="H82" t="s">
        <v>7842</v>
      </c>
      <c r="I82" t="s">
        <v>82</v>
      </c>
      <c r="J82" t="s">
        <v>7846</v>
      </c>
      <c r="K82" t="s">
        <v>7829</v>
      </c>
      <c r="L82" t="s">
        <v>82</v>
      </c>
      <c r="M82" t="s">
        <v>7836</v>
      </c>
      <c r="R82">
        <v>600</v>
      </c>
      <c r="S82">
        <v>600</v>
      </c>
      <c r="T82">
        <v>600</v>
      </c>
      <c r="AA82" s="32" t="s">
        <v>7906</v>
      </c>
      <c r="AB82" t="s">
        <v>102</v>
      </c>
      <c r="AC82" t="s">
        <v>102</v>
      </c>
      <c r="AD82" t="s">
        <v>102</v>
      </c>
      <c r="AE82" t="s">
        <v>102</v>
      </c>
      <c r="AG82" t="s">
        <v>189</v>
      </c>
      <c r="AH82" t="s">
        <v>7887</v>
      </c>
      <c r="AI82" t="s">
        <v>7572</v>
      </c>
      <c r="AJ82" t="s">
        <v>7572</v>
      </c>
      <c r="AK82" t="s">
        <v>7557</v>
      </c>
      <c r="AL82" t="s">
        <v>7897</v>
      </c>
      <c r="AM82" t="s">
        <v>7889</v>
      </c>
      <c r="AN82" t="s">
        <v>7890</v>
      </c>
      <c r="AO82" t="s">
        <v>7898</v>
      </c>
      <c r="AS82" t="s">
        <v>7901</v>
      </c>
      <c r="BB82" t="s">
        <v>7892</v>
      </c>
    </row>
    <row r="83" spans="3:54" ht="351" x14ac:dyDescent="0.15">
      <c r="C83" s="22">
        <v>11</v>
      </c>
      <c r="D83" s="22" t="s">
        <v>7825</v>
      </c>
      <c r="E83" t="s">
        <v>7826</v>
      </c>
      <c r="F83" t="s">
        <v>82</v>
      </c>
      <c r="G83" t="s">
        <v>82</v>
      </c>
      <c r="H83" t="s">
        <v>7847</v>
      </c>
      <c r="I83" t="s">
        <v>82</v>
      </c>
      <c r="J83" t="s">
        <v>7848</v>
      </c>
      <c r="K83" t="s">
        <v>7829</v>
      </c>
      <c r="L83" t="s">
        <v>82</v>
      </c>
      <c r="M83" t="s">
        <v>7836</v>
      </c>
      <c r="R83">
        <v>2425</v>
      </c>
      <c r="S83">
        <v>2425</v>
      </c>
      <c r="T83">
        <v>2425</v>
      </c>
      <c r="AA83" s="32" t="s">
        <v>7907</v>
      </c>
      <c r="AB83" t="s">
        <v>102</v>
      </c>
      <c r="AC83" t="s">
        <v>102</v>
      </c>
      <c r="AD83" t="s">
        <v>102</v>
      </c>
      <c r="AE83" t="s">
        <v>102</v>
      </c>
      <c r="AG83" t="s">
        <v>189</v>
      </c>
      <c r="AH83" t="s">
        <v>7887</v>
      </c>
      <c r="AI83" t="s">
        <v>7572</v>
      </c>
      <c r="AJ83" t="s">
        <v>7572</v>
      </c>
      <c r="AK83" t="s">
        <v>7557</v>
      </c>
      <c r="AL83" t="s">
        <v>7897</v>
      </c>
      <c r="AM83" t="s">
        <v>7889</v>
      </c>
      <c r="AN83" t="s">
        <v>7890</v>
      </c>
      <c r="AO83" t="s">
        <v>7898</v>
      </c>
      <c r="AS83" t="s">
        <v>7899</v>
      </c>
      <c r="BB83" t="s">
        <v>7892</v>
      </c>
    </row>
    <row r="84" spans="3:54" ht="256.5" x14ac:dyDescent="0.15">
      <c r="C84" s="22">
        <v>12</v>
      </c>
      <c r="D84" s="22" t="s">
        <v>7825</v>
      </c>
      <c r="E84" t="s">
        <v>7826</v>
      </c>
      <c r="F84" t="s">
        <v>82</v>
      </c>
      <c r="G84" t="s">
        <v>82</v>
      </c>
      <c r="H84" t="s">
        <v>7849</v>
      </c>
      <c r="I84" t="s">
        <v>82</v>
      </c>
      <c r="J84" t="s">
        <v>7850</v>
      </c>
      <c r="K84" t="s">
        <v>7829</v>
      </c>
      <c r="L84" t="s">
        <v>82</v>
      </c>
      <c r="M84" t="s">
        <v>7836</v>
      </c>
      <c r="R84">
        <v>2480</v>
      </c>
      <c r="S84">
        <v>2480</v>
      </c>
      <c r="T84">
        <v>2480</v>
      </c>
      <c r="AA84" s="32" t="s">
        <v>7908</v>
      </c>
      <c r="AB84" t="s">
        <v>102</v>
      </c>
      <c r="AC84" t="s">
        <v>102</v>
      </c>
      <c r="AD84" t="s">
        <v>102</v>
      </c>
      <c r="AE84" t="s">
        <v>102</v>
      </c>
      <c r="AG84" t="s">
        <v>189</v>
      </c>
      <c r="AH84" t="s">
        <v>7887</v>
      </c>
      <c r="AI84" t="s">
        <v>7572</v>
      </c>
      <c r="AJ84" t="s">
        <v>7572</v>
      </c>
      <c r="AK84" t="s">
        <v>7557</v>
      </c>
      <c r="AL84" t="s">
        <v>7897</v>
      </c>
      <c r="AM84" t="s">
        <v>7889</v>
      </c>
      <c r="AN84" t="s">
        <v>7890</v>
      </c>
      <c r="AO84" t="s">
        <v>7898</v>
      </c>
      <c r="AS84" t="s">
        <v>7909</v>
      </c>
      <c r="BB84" t="s">
        <v>7892</v>
      </c>
    </row>
    <row r="85" spans="3:54" ht="364.5" x14ac:dyDescent="0.15">
      <c r="C85" s="22">
        <v>13</v>
      </c>
      <c r="D85" s="22" t="s">
        <v>7825</v>
      </c>
      <c r="E85" t="s">
        <v>7826</v>
      </c>
      <c r="F85" t="s">
        <v>82</v>
      </c>
      <c r="G85" t="s">
        <v>82</v>
      </c>
      <c r="H85" t="s">
        <v>7851</v>
      </c>
      <c r="I85" t="s">
        <v>82</v>
      </c>
      <c r="J85" t="s">
        <v>7852</v>
      </c>
      <c r="K85" t="s">
        <v>7829</v>
      </c>
      <c r="L85" t="s">
        <v>82</v>
      </c>
      <c r="M85" t="s">
        <v>7853</v>
      </c>
      <c r="R85">
        <v>1870</v>
      </c>
      <c r="S85">
        <v>1870</v>
      </c>
      <c r="T85">
        <v>1870</v>
      </c>
      <c r="AA85" s="32" t="s">
        <v>7910</v>
      </c>
      <c r="AB85" t="s">
        <v>102</v>
      </c>
      <c r="AC85" t="s">
        <v>102</v>
      </c>
      <c r="AD85" t="s">
        <v>102</v>
      </c>
      <c r="AE85" t="s">
        <v>102</v>
      </c>
      <c r="AG85" t="s">
        <v>189</v>
      </c>
      <c r="AH85" t="s">
        <v>7887</v>
      </c>
      <c r="AI85" t="s">
        <v>7572</v>
      </c>
      <c r="AJ85" t="s">
        <v>7572</v>
      </c>
      <c r="AK85" t="s">
        <v>7557</v>
      </c>
      <c r="AL85" t="s">
        <v>7911</v>
      </c>
      <c r="AM85" t="s">
        <v>7889</v>
      </c>
      <c r="AN85" t="s">
        <v>7890</v>
      </c>
      <c r="AO85" t="s">
        <v>7912</v>
      </c>
      <c r="BB85" t="s">
        <v>7892</v>
      </c>
    </row>
    <row r="86" spans="3:54" ht="351" x14ac:dyDescent="0.15">
      <c r="C86" s="22">
        <v>14</v>
      </c>
      <c r="D86" s="22" t="s">
        <v>7825</v>
      </c>
      <c r="E86" t="s">
        <v>7826</v>
      </c>
      <c r="F86" t="s">
        <v>82</v>
      </c>
      <c r="G86" t="s">
        <v>82</v>
      </c>
      <c r="H86" t="s">
        <v>7854</v>
      </c>
      <c r="I86" t="s">
        <v>82</v>
      </c>
      <c r="J86" t="s">
        <v>7855</v>
      </c>
      <c r="K86" t="s">
        <v>7829</v>
      </c>
      <c r="L86" t="s">
        <v>82</v>
      </c>
      <c r="M86" t="s">
        <v>7853</v>
      </c>
      <c r="R86">
        <v>440</v>
      </c>
      <c r="S86">
        <v>440</v>
      </c>
      <c r="T86">
        <v>440</v>
      </c>
      <c r="AA86" s="32" t="s">
        <v>7913</v>
      </c>
      <c r="AB86" t="s">
        <v>102</v>
      </c>
      <c r="AC86" t="s">
        <v>102</v>
      </c>
      <c r="AD86" t="s">
        <v>102</v>
      </c>
      <c r="AE86" t="s">
        <v>102</v>
      </c>
      <c r="AG86" t="s">
        <v>189</v>
      </c>
      <c r="AH86" t="s">
        <v>7887</v>
      </c>
      <c r="AI86" t="s">
        <v>7572</v>
      </c>
      <c r="AJ86" t="s">
        <v>7572</v>
      </c>
      <c r="AK86" t="s">
        <v>7557</v>
      </c>
      <c r="AL86" t="s">
        <v>7897</v>
      </c>
      <c r="AM86" t="s">
        <v>7889</v>
      </c>
      <c r="AN86" t="s">
        <v>7890</v>
      </c>
      <c r="AO86" t="s">
        <v>7914</v>
      </c>
      <c r="BB86" t="s">
        <v>7892</v>
      </c>
    </row>
    <row r="87" spans="3:54" ht="310.5" x14ac:dyDescent="0.15">
      <c r="C87" s="22">
        <v>15</v>
      </c>
      <c r="D87" s="22" t="s">
        <v>7825</v>
      </c>
      <c r="E87" t="s">
        <v>7826</v>
      </c>
      <c r="F87" t="s">
        <v>82</v>
      </c>
      <c r="G87" t="s">
        <v>82</v>
      </c>
      <c r="H87" t="s">
        <v>7856</v>
      </c>
      <c r="I87" t="s">
        <v>82</v>
      </c>
      <c r="J87" t="s">
        <v>7857</v>
      </c>
      <c r="K87" t="s">
        <v>7829</v>
      </c>
      <c r="L87" t="s">
        <v>82</v>
      </c>
      <c r="M87" t="s">
        <v>7853</v>
      </c>
      <c r="R87">
        <v>8490</v>
      </c>
      <c r="S87">
        <v>8490</v>
      </c>
      <c r="T87">
        <v>8490</v>
      </c>
      <c r="AA87" s="32" t="s">
        <v>7915</v>
      </c>
      <c r="AB87" t="s">
        <v>102</v>
      </c>
      <c r="AC87" t="s">
        <v>102</v>
      </c>
      <c r="AD87" t="s">
        <v>102</v>
      </c>
      <c r="AE87" t="s">
        <v>102</v>
      </c>
      <c r="AG87" t="s">
        <v>189</v>
      </c>
      <c r="AH87" t="s">
        <v>7887</v>
      </c>
      <c r="AI87" t="s">
        <v>7572</v>
      </c>
      <c r="AJ87" t="s">
        <v>7572</v>
      </c>
      <c r="AK87" t="s">
        <v>7557</v>
      </c>
      <c r="AL87" t="s">
        <v>7897</v>
      </c>
      <c r="AM87" t="s">
        <v>7889</v>
      </c>
      <c r="AN87" t="s">
        <v>7890</v>
      </c>
      <c r="AO87" t="s">
        <v>7916</v>
      </c>
      <c r="BB87" t="s">
        <v>7892</v>
      </c>
    </row>
    <row r="88" spans="3:54" ht="378" x14ac:dyDescent="0.15">
      <c r="C88" s="22">
        <v>16</v>
      </c>
      <c r="D88" s="22" t="s">
        <v>7825</v>
      </c>
      <c r="E88" t="s">
        <v>7826</v>
      </c>
      <c r="F88" t="s">
        <v>82</v>
      </c>
      <c r="G88" t="s">
        <v>82</v>
      </c>
      <c r="H88" t="s">
        <v>7858</v>
      </c>
      <c r="I88" t="s">
        <v>82</v>
      </c>
      <c r="J88" t="s">
        <v>7859</v>
      </c>
      <c r="K88" t="s">
        <v>7829</v>
      </c>
      <c r="L88" t="s">
        <v>82</v>
      </c>
      <c r="M88" t="s">
        <v>7860</v>
      </c>
      <c r="R88">
        <v>2320</v>
      </c>
      <c r="S88">
        <v>2320</v>
      </c>
      <c r="T88">
        <v>2320</v>
      </c>
      <c r="AA88" s="32" t="s">
        <v>7917</v>
      </c>
      <c r="AB88" t="s">
        <v>102</v>
      </c>
      <c r="AC88" t="s">
        <v>102</v>
      </c>
      <c r="AD88" t="s">
        <v>102</v>
      </c>
      <c r="AE88" t="s">
        <v>102</v>
      </c>
      <c r="AG88" t="s">
        <v>189</v>
      </c>
      <c r="AH88" t="s">
        <v>7887</v>
      </c>
      <c r="AI88" t="s">
        <v>7572</v>
      </c>
      <c r="AJ88" t="s">
        <v>7572</v>
      </c>
      <c r="AK88" t="s">
        <v>7557</v>
      </c>
      <c r="AL88" t="s">
        <v>7897</v>
      </c>
      <c r="AM88" t="s">
        <v>7889</v>
      </c>
      <c r="AN88" t="s">
        <v>7890</v>
      </c>
      <c r="AO88" t="s">
        <v>7916</v>
      </c>
      <c r="BB88" t="s">
        <v>7892</v>
      </c>
    </row>
    <row r="89" spans="3:54" ht="202.5" x14ac:dyDescent="0.15">
      <c r="C89" s="22">
        <v>17</v>
      </c>
      <c r="D89" s="22" t="s">
        <v>7825</v>
      </c>
      <c r="E89" t="s">
        <v>7826</v>
      </c>
      <c r="F89" t="s">
        <v>82</v>
      </c>
      <c r="G89" t="s">
        <v>82</v>
      </c>
      <c r="H89" t="s">
        <v>7861</v>
      </c>
      <c r="I89" t="s">
        <v>82</v>
      </c>
      <c r="J89" t="s">
        <v>7862</v>
      </c>
      <c r="K89" t="s">
        <v>7829</v>
      </c>
      <c r="L89" t="s">
        <v>82</v>
      </c>
      <c r="M89" t="s">
        <v>7863</v>
      </c>
      <c r="R89">
        <v>250</v>
      </c>
      <c r="S89">
        <v>250</v>
      </c>
      <c r="T89">
        <v>250</v>
      </c>
      <c r="AA89" s="32" t="s">
        <v>7918</v>
      </c>
      <c r="AB89" t="s">
        <v>102</v>
      </c>
      <c r="AC89" t="s">
        <v>102</v>
      </c>
      <c r="AD89" t="s">
        <v>102</v>
      </c>
      <c r="AE89" t="s">
        <v>102</v>
      </c>
      <c r="AG89" t="s">
        <v>189</v>
      </c>
      <c r="AH89" t="s">
        <v>7887</v>
      </c>
      <c r="AI89" t="s">
        <v>7572</v>
      </c>
      <c r="AJ89" t="s">
        <v>7572</v>
      </c>
      <c r="AK89" t="s">
        <v>7557</v>
      </c>
      <c r="AL89" t="s">
        <v>7897</v>
      </c>
      <c r="AM89" t="s">
        <v>7889</v>
      </c>
      <c r="AN89" t="s">
        <v>7890</v>
      </c>
      <c r="AO89" t="s">
        <v>7916</v>
      </c>
      <c r="BB89" t="s">
        <v>7892</v>
      </c>
    </row>
    <row r="90" spans="3:54" ht="409.5" x14ac:dyDescent="0.15">
      <c r="C90" s="22">
        <v>18</v>
      </c>
      <c r="D90" s="22" t="s">
        <v>7825</v>
      </c>
      <c r="E90" t="s">
        <v>7826</v>
      </c>
      <c r="F90" t="s">
        <v>82</v>
      </c>
      <c r="G90" t="s">
        <v>82</v>
      </c>
      <c r="H90" t="s">
        <v>7864</v>
      </c>
      <c r="I90" t="s">
        <v>82</v>
      </c>
      <c r="J90" t="s">
        <v>7865</v>
      </c>
      <c r="K90" t="s">
        <v>7829</v>
      </c>
      <c r="L90" t="s">
        <v>82</v>
      </c>
      <c r="M90" t="s">
        <v>7860</v>
      </c>
      <c r="R90">
        <v>150</v>
      </c>
      <c r="S90">
        <v>150</v>
      </c>
      <c r="T90">
        <v>150</v>
      </c>
      <c r="AA90" s="32" t="s">
        <v>7919</v>
      </c>
      <c r="AB90" t="s">
        <v>102</v>
      </c>
      <c r="AC90" t="s">
        <v>102</v>
      </c>
      <c r="AD90" t="s">
        <v>102</v>
      </c>
      <c r="AE90" t="s">
        <v>102</v>
      </c>
      <c r="AG90" t="s">
        <v>189</v>
      </c>
      <c r="AH90" t="s">
        <v>7887</v>
      </c>
      <c r="AI90" t="s">
        <v>7572</v>
      </c>
      <c r="AJ90" t="s">
        <v>7572</v>
      </c>
      <c r="AK90" t="s">
        <v>7557</v>
      </c>
      <c r="AL90" t="s">
        <v>7894</v>
      </c>
      <c r="AM90" t="s">
        <v>7889</v>
      </c>
      <c r="AN90" t="s">
        <v>7890</v>
      </c>
      <c r="AO90" t="s">
        <v>7916</v>
      </c>
      <c r="BB90" t="s">
        <v>7892</v>
      </c>
    </row>
    <row r="91" spans="3:54" ht="409.5" x14ac:dyDescent="0.15">
      <c r="C91" s="22">
        <v>19</v>
      </c>
      <c r="D91" s="22" t="s">
        <v>7825</v>
      </c>
      <c r="E91" t="s">
        <v>7826</v>
      </c>
      <c r="F91" t="s">
        <v>82</v>
      </c>
      <c r="G91" t="s">
        <v>82</v>
      </c>
      <c r="H91" t="s">
        <v>7866</v>
      </c>
      <c r="I91" t="s">
        <v>82</v>
      </c>
      <c r="J91" t="s">
        <v>7867</v>
      </c>
      <c r="K91" t="s">
        <v>7829</v>
      </c>
      <c r="L91" t="s">
        <v>82</v>
      </c>
      <c r="M91" t="s">
        <v>7860</v>
      </c>
      <c r="R91">
        <v>7500</v>
      </c>
      <c r="S91">
        <v>7500</v>
      </c>
      <c r="T91">
        <v>7500</v>
      </c>
      <c r="AA91" s="32" t="s">
        <v>7920</v>
      </c>
      <c r="AB91" t="s">
        <v>102</v>
      </c>
      <c r="AC91" t="s">
        <v>102</v>
      </c>
      <c r="AD91" t="s">
        <v>102</v>
      </c>
      <c r="AE91" t="s">
        <v>102</v>
      </c>
      <c r="AG91" t="s">
        <v>189</v>
      </c>
      <c r="AH91" t="s">
        <v>7887</v>
      </c>
      <c r="AI91" t="s">
        <v>7572</v>
      </c>
      <c r="AJ91" t="s">
        <v>7572</v>
      </c>
      <c r="AK91" t="s">
        <v>7557</v>
      </c>
      <c r="AL91" t="s">
        <v>7894</v>
      </c>
      <c r="AM91" t="s">
        <v>7889</v>
      </c>
      <c r="AN91" t="s">
        <v>7890</v>
      </c>
      <c r="AO91" t="s">
        <v>7916</v>
      </c>
      <c r="BB91" t="s">
        <v>7892</v>
      </c>
    </row>
    <row r="92" spans="3:54" ht="409.5" x14ac:dyDescent="0.15">
      <c r="C92" s="22">
        <v>20</v>
      </c>
      <c r="D92" s="22" t="s">
        <v>7825</v>
      </c>
      <c r="E92" t="s">
        <v>7826</v>
      </c>
      <c r="F92" t="s">
        <v>82</v>
      </c>
      <c r="G92" t="s">
        <v>82</v>
      </c>
      <c r="H92" t="s">
        <v>7868</v>
      </c>
      <c r="I92" t="s">
        <v>82</v>
      </c>
      <c r="J92" t="s">
        <v>7869</v>
      </c>
      <c r="K92" t="s">
        <v>7829</v>
      </c>
      <c r="L92" t="s">
        <v>82</v>
      </c>
      <c r="M92" t="s">
        <v>7860</v>
      </c>
      <c r="R92">
        <v>1200</v>
      </c>
      <c r="S92">
        <v>1200</v>
      </c>
      <c r="T92">
        <v>1200</v>
      </c>
      <c r="AA92" s="32" t="s">
        <v>7921</v>
      </c>
      <c r="AB92" t="s">
        <v>102</v>
      </c>
      <c r="AC92" t="s">
        <v>102</v>
      </c>
      <c r="AD92" t="s">
        <v>102</v>
      </c>
      <c r="AE92" t="s">
        <v>102</v>
      </c>
      <c r="AG92" t="s">
        <v>189</v>
      </c>
      <c r="AH92" t="s">
        <v>7887</v>
      </c>
      <c r="AI92" t="s">
        <v>7572</v>
      </c>
      <c r="AJ92" t="s">
        <v>7572</v>
      </c>
      <c r="AK92" t="s">
        <v>7557</v>
      </c>
      <c r="AL92" t="s">
        <v>7894</v>
      </c>
      <c r="AM92" t="s">
        <v>7889</v>
      </c>
      <c r="AN92" t="s">
        <v>7890</v>
      </c>
      <c r="AO92" t="s">
        <v>7916</v>
      </c>
      <c r="BB92" t="s">
        <v>7892</v>
      </c>
    </row>
    <row r="93" spans="3:54" ht="337.5" x14ac:dyDescent="0.15">
      <c r="C93" s="22">
        <v>21</v>
      </c>
      <c r="D93" s="22" t="s">
        <v>7825</v>
      </c>
      <c r="E93" t="s">
        <v>7826</v>
      </c>
      <c r="F93" t="s">
        <v>82</v>
      </c>
      <c r="G93" t="s">
        <v>82</v>
      </c>
      <c r="H93" t="s">
        <v>7870</v>
      </c>
      <c r="I93" t="s">
        <v>82</v>
      </c>
      <c r="J93" t="s">
        <v>7871</v>
      </c>
      <c r="K93" t="s">
        <v>7829</v>
      </c>
      <c r="L93" t="s">
        <v>82</v>
      </c>
      <c r="M93" t="s">
        <v>7860</v>
      </c>
      <c r="R93">
        <v>300</v>
      </c>
      <c r="S93">
        <v>300</v>
      </c>
      <c r="T93">
        <v>300</v>
      </c>
      <c r="AA93" s="32" t="s">
        <v>7922</v>
      </c>
      <c r="AB93" t="s">
        <v>102</v>
      </c>
      <c r="AC93" t="s">
        <v>102</v>
      </c>
      <c r="AD93" t="s">
        <v>102</v>
      </c>
      <c r="AE93" t="s">
        <v>102</v>
      </c>
      <c r="AG93" t="s">
        <v>189</v>
      </c>
      <c r="AH93" t="s">
        <v>7887</v>
      </c>
      <c r="AI93" t="s">
        <v>7572</v>
      </c>
      <c r="AJ93" t="s">
        <v>7572</v>
      </c>
      <c r="AK93" t="s">
        <v>7557</v>
      </c>
      <c r="AL93" t="s">
        <v>7897</v>
      </c>
      <c r="AM93" t="s">
        <v>7889</v>
      </c>
      <c r="AN93" t="s">
        <v>7890</v>
      </c>
      <c r="AO93" t="s">
        <v>7916</v>
      </c>
      <c r="BB93" t="s">
        <v>7892</v>
      </c>
    </row>
    <row r="94" spans="3:54" ht="409.5" x14ac:dyDescent="0.15">
      <c r="C94" s="22">
        <v>22</v>
      </c>
      <c r="D94" s="22" t="s">
        <v>7825</v>
      </c>
      <c r="E94" t="s">
        <v>7826</v>
      </c>
      <c r="F94" t="s">
        <v>82</v>
      </c>
      <c r="G94" t="s">
        <v>82</v>
      </c>
      <c r="H94" t="s">
        <v>7872</v>
      </c>
      <c r="I94" t="s">
        <v>82</v>
      </c>
      <c r="J94" t="s">
        <v>7873</v>
      </c>
      <c r="K94" t="s">
        <v>7829</v>
      </c>
      <c r="L94" t="s">
        <v>82</v>
      </c>
      <c r="M94" t="s">
        <v>7830</v>
      </c>
      <c r="N94" t="s">
        <v>7863</v>
      </c>
      <c r="R94">
        <v>2798</v>
      </c>
      <c r="S94">
        <v>2057</v>
      </c>
      <c r="T94">
        <v>2057</v>
      </c>
      <c r="Y94">
        <v>741</v>
      </c>
      <c r="AA94" s="32" t="s">
        <v>7923</v>
      </c>
      <c r="AB94" t="s">
        <v>102</v>
      </c>
      <c r="AC94" t="s">
        <v>102</v>
      </c>
      <c r="AD94" t="s">
        <v>102</v>
      </c>
      <c r="AE94" t="s">
        <v>102</v>
      </c>
      <c r="AG94" t="s">
        <v>189</v>
      </c>
      <c r="AH94" t="s">
        <v>7887</v>
      </c>
      <c r="AI94" t="s">
        <v>7572</v>
      </c>
      <c r="AJ94" t="s">
        <v>7572</v>
      </c>
      <c r="AK94" t="s">
        <v>7557</v>
      </c>
      <c r="AL94" t="s">
        <v>7924</v>
      </c>
      <c r="AM94" t="s">
        <v>7889</v>
      </c>
      <c r="AN94" t="s">
        <v>7890</v>
      </c>
      <c r="AO94" t="s">
        <v>7925</v>
      </c>
      <c r="BB94" t="s">
        <v>7892</v>
      </c>
    </row>
    <row r="95" spans="3:54" ht="243" x14ac:dyDescent="0.15">
      <c r="C95" s="22">
        <v>23</v>
      </c>
      <c r="D95" s="22" t="s">
        <v>7825</v>
      </c>
      <c r="E95" t="s">
        <v>7826</v>
      </c>
      <c r="F95" t="s">
        <v>82</v>
      </c>
      <c r="G95" t="s">
        <v>82</v>
      </c>
      <c r="H95" t="s">
        <v>7874</v>
      </c>
      <c r="I95" t="s">
        <v>82</v>
      </c>
      <c r="J95" t="s">
        <v>7875</v>
      </c>
      <c r="K95" t="s">
        <v>7829</v>
      </c>
      <c r="L95" t="s">
        <v>82</v>
      </c>
      <c r="M95" t="s">
        <v>7860</v>
      </c>
      <c r="R95">
        <v>300</v>
      </c>
      <c r="S95">
        <v>300</v>
      </c>
      <c r="T95">
        <v>300</v>
      </c>
      <c r="AA95" s="32" t="s">
        <v>7926</v>
      </c>
      <c r="AB95" t="s">
        <v>102</v>
      </c>
      <c r="AC95" t="s">
        <v>102</v>
      </c>
      <c r="AD95" t="s">
        <v>102</v>
      </c>
      <c r="AE95" t="s">
        <v>102</v>
      </c>
      <c r="AG95" t="s">
        <v>189</v>
      </c>
      <c r="AH95" t="s">
        <v>7887</v>
      </c>
      <c r="AI95" t="s">
        <v>7572</v>
      </c>
      <c r="AJ95" t="s">
        <v>7572</v>
      </c>
      <c r="AK95" t="s">
        <v>7557</v>
      </c>
      <c r="AL95" t="s">
        <v>7897</v>
      </c>
      <c r="AM95" t="s">
        <v>7889</v>
      </c>
      <c r="AN95" t="s">
        <v>7890</v>
      </c>
      <c r="AO95" t="s">
        <v>7916</v>
      </c>
      <c r="BB95" t="s">
        <v>7892</v>
      </c>
    </row>
    <row r="96" spans="3:54" ht="351" x14ac:dyDescent="0.15">
      <c r="C96" s="22">
        <v>24</v>
      </c>
      <c r="D96" s="22" t="s">
        <v>7825</v>
      </c>
      <c r="E96" t="s">
        <v>7826</v>
      </c>
      <c r="F96" t="s">
        <v>82</v>
      </c>
      <c r="G96" t="s">
        <v>82</v>
      </c>
      <c r="H96" t="s">
        <v>7876</v>
      </c>
      <c r="I96" t="s">
        <v>82</v>
      </c>
      <c r="J96" t="s">
        <v>7877</v>
      </c>
      <c r="K96" t="s">
        <v>7829</v>
      </c>
      <c r="L96" t="s">
        <v>82</v>
      </c>
      <c r="M96" t="s">
        <v>7860</v>
      </c>
      <c r="R96">
        <v>8099</v>
      </c>
      <c r="S96">
        <v>8099</v>
      </c>
      <c r="T96">
        <v>8099</v>
      </c>
      <c r="AA96" s="32" t="s">
        <v>7927</v>
      </c>
      <c r="AB96" t="s">
        <v>102</v>
      </c>
      <c r="AC96" t="s">
        <v>102</v>
      </c>
      <c r="AD96" t="s">
        <v>102</v>
      </c>
      <c r="AE96" t="s">
        <v>102</v>
      </c>
      <c r="AG96" t="s">
        <v>189</v>
      </c>
      <c r="AH96" t="s">
        <v>7887</v>
      </c>
      <c r="AI96" t="s">
        <v>7572</v>
      </c>
      <c r="AJ96" t="s">
        <v>7572</v>
      </c>
      <c r="AK96" t="s">
        <v>7557</v>
      </c>
      <c r="AL96" t="s">
        <v>7894</v>
      </c>
      <c r="AM96" t="s">
        <v>7889</v>
      </c>
      <c r="AN96" t="s">
        <v>7890</v>
      </c>
      <c r="AO96" t="s">
        <v>7916</v>
      </c>
      <c r="BB96" t="s">
        <v>7892</v>
      </c>
    </row>
    <row r="97" spans="3:54" ht="270" x14ac:dyDescent="0.15">
      <c r="C97" s="22">
        <v>25</v>
      </c>
      <c r="D97" s="22" t="s">
        <v>7825</v>
      </c>
      <c r="E97" t="s">
        <v>7826</v>
      </c>
      <c r="F97" t="s">
        <v>82</v>
      </c>
      <c r="G97" t="s">
        <v>82</v>
      </c>
      <c r="H97" t="s">
        <v>7878</v>
      </c>
      <c r="I97" t="s">
        <v>82</v>
      </c>
      <c r="J97" t="s">
        <v>7879</v>
      </c>
      <c r="K97" t="s">
        <v>7829</v>
      </c>
      <c r="L97" t="s">
        <v>82</v>
      </c>
      <c r="M97" t="s">
        <v>7860</v>
      </c>
      <c r="R97">
        <v>8103</v>
      </c>
      <c r="S97">
        <v>7741</v>
      </c>
      <c r="T97">
        <v>7741</v>
      </c>
      <c r="Y97">
        <v>362</v>
      </c>
      <c r="AA97" s="32" t="s">
        <v>7928</v>
      </c>
      <c r="AB97" t="s">
        <v>102</v>
      </c>
      <c r="AC97" t="s">
        <v>102</v>
      </c>
      <c r="AD97" t="s">
        <v>102</v>
      </c>
      <c r="AE97" t="s">
        <v>102</v>
      </c>
      <c r="AG97" t="s">
        <v>189</v>
      </c>
      <c r="AH97" t="s">
        <v>7887</v>
      </c>
      <c r="AI97" t="s">
        <v>7572</v>
      </c>
      <c r="AJ97" t="s">
        <v>7572</v>
      </c>
      <c r="AK97" t="s">
        <v>7557</v>
      </c>
      <c r="AL97" t="s">
        <v>7894</v>
      </c>
      <c r="AM97" t="s">
        <v>7889</v>
      </c>
      <c r="AN97" t="s">
        <v>7890</v>
      </c>
      <c r="AO97" t="s">
        <v>7916</v>
      </c>
      <c r="BB97" t="s">
        <v>7892</v>
      </c>
    </row>
    <row r="98" spans="3:54" ht="256.5" x14ac:dyDescent="0.15">
      <c r="C98" s="22">
        <v>26</v>
      </c>
      <c r="D98" s="22" t="s">
        <v>7825</v>
      </c>
      <c r="E98" t="s">
        <v>7826</v>
      </c>
      <c r="F98" t="s">
        <v>82</v>
      </c>
      <c r="G98" t="s">
        <v>82</v>
      </c>
      <c r="H98" t="s">
        <v>7880</v>
      </c>
      <c r="I98" t="s">
        <v>82</v>
      </c>
      <c r="J98" t="s">
        <v>7881</v>
      </c>
      <c r="K98" t="s">
        <v>7829</v>
      </c>
      <c r="L98" t="s">
        <v>82</v>
      </c>
      <c r="M98" t="s">
        <v>7882</v>
      </c>
      <c r="R98">
        <v>3000</v>
      </c>
      <c r="S98">
        <v>1000</v>
      </c>
      <c r="T98">
        <v>1000</v>
      </c>
      <c r="Y98">
        <v>2000</v>
      </c>
      <c r="AA98" s="32" t="s">
        <v>7929</v>
      </c>
      <c r="AB98" t="s">
        <v>102</v>
      </c>
      <c r="AC98" t="s">
        <v>102</v>
      </c>
      <c r="AD98" t="s">
        <v>102</v>
      </c>
      <c r="AE98" t="s">
        <v>102</v>
      </c>
      <c r="AG98" t="s">
        <v>189</v>
      </c>
      <c r="AH98" t="s">
        <v>7887</v>
      </c>
      <c r="AI98" t="s">
        <v>7572</v>
      </c>
      <c r="AJ98" t="s">
        <v>7572</v>
      </c>
      <c r="AK98" t="s">
        <v>7557</v>
      </c>
      <c r="AL98" t="s">
        <v>7897</v>
      </c>
      <c r="AM98" t="s">
        <v>7889</v>
      </c>
      <c r="AN98" t="s">
        <v>7890</v>
      </c>
      <c r="AO98" t="s">
        <v>7916</v>
      </c>
      <c r="BB98" t="s">
        <v>7892</v>
      </c>
    </row>
    <row r="99" spans="3:54" ht="324" x14ac:dyDescent="0.15">
      <c r="C99" s="22">
        <v>27</v>
      </c>
      <c r="D99" s="22" t="s">
        <v>7825</v>
      </c>
      <c r="E99" t="s">
        <v>7826</v>
      </c>
      <c r="F99" t="s">
        <v>82</v>
      </c>
      <c r="G99" t="s">
        <v>82</v>
      </c>
      <c r="H99" t="s">
        <v>7883</v>
      </c>
      <c r="I99" t="s">
        <v>82</v>
      </c>
      <c r="J99" t="s">
        <v>7884</v>
      </c>
      <c r="K99" t="s">
        <v>7829</v>
      </c>
      <c r="L99" t="s">
        <v>82</v>
      </c>
      <c r="M99" t="s">
        <v>7885</v>
      </c>
      <c r="R99">
        <v>2750</v>
      </c>
      <c r="S99">
        <v>819</v>
      </c>
      <c r="T99">
        <v>819</v>
      </c>
      <c r="Y99">
        <v>1931</v>
      </c>
      <c r="AA99" s="32" t="s">
        <v>7930</v>
      </c>
      <c r="AB99" t="s">
        <v>102</v>
      </c>
      <c r="AC99" t="s">
        <v>102</v>
      </c>
      <c r="AD99" t="s">
        <v>102</v>
      </c>
      <c r="AE99" t="s">
        <v>82</v>
      </c>
      <c r="AF99" t="s">
        <v>82</v>
      </c>
      <c r="AG99" t="s">
        <v>189</v>
      </c>
      <c r="AH99" t="s">
        <v>7887</v>
      </c>
      <c r="AI99" t="s">
        <v>7572</v>
      </c>
      <c r="AJ99" t="s">
        <v>7572</v>
      </c>
      <c r="AK99" t="s">
        <v>7557</v>
      </c>
      <c r="AL99" t="s">
        <v>7894</v>
      </c>
      <c r="AM99" t="s">
        <v>7889</v>
      </c>
      <c r="AN99" t="s">
        <v>7890</v>
      </c>
      <c r="AO99" t="s">
        <v>7916</v>
      </c>
      <c r="BB99" t="s">
        <v>7892</v>
      </c>
    </row>
    <row r="100" spans="3:54" x14ac:dyDescent="0.15">
      <c r="C100" s="22">
        <v>28</v>
      </c>
      <c r="D100" s="22"/>
      <c r="R100">
        <v>0</v>
      </c>
      <c r="S100">
        <v>0</v>
      </c>
    </row>
    <row r="101" spans="3:54" x14ac:dyDescent="0.15">
      <c r="C101" s="22">
        <v>29</v>
      </c>
      <c r="D101" s="22"/>
      <c r="R101">
        <v>0</v>
      </c>
      <c r="S101">
        <v>0</v>
      </c>
    </row>
    <row r="102" spans="3:54" x14ac:dyDescent="0.15">
      <c r="C102" s="22">
        <v>30</v>
      </c>
      <c r="D102" s="22"/>
      <c r="R102">
        <v>0</v>
      </c>
      <c r="S102">
        <v>0</v>
      </c>
    </row>
    <row r="103" spans="3:54" x14ac:dyDescent="0.15">
      <c r="C103" s="22">
        <v>31</v>
      </c>
      <c r="D103" s="22"/>
      <c r="R103">
        <v>0</v>
      </c>
      <c r="S103">
        <v>0</v>
      </c>
    </row>
    <row r="104" spans="3:54" x14ac:dyDescent="0.15">
      <c r="C104" s="22">
        <v>32</v>
      </c>
      <c r="D104" s="22"/>
      <c r="R104">
        <v>0</v>
      </c>
      <c r="S104">
        <v>0</v>
      </c>
    </row>
    <row r="105" spans="3:54" x14ac:dyDescent="0.15">
      <c r="C105" s="22">
        <v>33</v>
      </c>
      <c r="D105" s="22"/>
      <c r="R105">
        <v>0</v>
      </c>
      <c r="S105">
        <v>0</v>
      </c>
    </row>
    <row r="106" spans="3:54" x14ac:dyDescent="0.15">
      <c r="C106" s="22">
        <v>34</v>
      </c>
      <c r="D106" s="22"/>
      <c r="R106">
        <v>0</v>
      </c>
      <c r="S106">
        <v>0</v>
      </c>
    </row>
    <row r="107" spans="3:54" x14ac:dyDescent="0.15">
      <c r="C107" s="22">
        <v>35</v>
      </c>
      <c r="D107" s="22"/>
      <c r="R107">
        <v>0</v>
      </c>
      <c r="S107">
        <v>0</v>
      </c>
    </row>
    <row r="108" spans="3:54" x14ac:dyDescent="0.15">
      <c r="C108" s="22">
        <v>36</v>
      </c>
      <c r="D108" s="22"/>
      <c r="R108">
        <v>0</v>
      </c>
      <c r="S108">
        <v>0</v>
      </c>
    </row>
    <row r="109" spans="3:54" x14ac:dyDescent="0.15">
      <c r="C109" s="22">
        <v>37</v>
      </c>
      <c r="D109" s="22"/>
      <c r="R109">
        <v>0</v>
      </c>
      <c r="S109">
        <v>0</v>
      </c>
    </row>
    <row r="110" spans="3:54" x14ac:dyDescent="0.15">
      <c r="C110" s="22">
        <v>38</v>
      </c>
      <c r="D110" s="22"/>
      <c r="R110">
        <v>0</v>
      </c>
      <c r="S110">
        <v>0</v>
      </c>
    </row>
    <row r="111" spans="3:54" x14ac:dyDescent="0.15">
      <c r="C111" s="22">
        <v>39</v>
      </c>
      <c r="D111" s="22"/>
      <c r="R111">
        <v>0</v>
      </c>
      <c r="S111">
        <v>0</v>
      </c>
    </row>
    <row r="112" spans="3:54" x14ac:dyDescent="0.15">
      <c r="C112" s="22">
        <v>40</v>
      </c>
      <c r="D112" s="22"/>
      <c r="R112">
        <v>0</v>
      </c>
      <c r="S112">
        <v>0</v>
      </c>
    </row>
    <row r="113" spans="3:19" x14ac:dyDescent="0.15">
      <c r="C113" s="22">
        <v>41</v>
      </c>
      <c r="D113" s="22"/>
      <c r="R113">
        <v>0</v>
      </c>
      <c r="S113">
        <v>0</v>
      </c>
    </row>
    <row r="114" spans="3:19" x14ac:dyDescent="0.15">
      <c r="C114" s="22">
        <v>42</v>
      </c>
      <c r="D114" s="22"/>
      <c r="R114">
        <v>0</v>
      </c>
      <c r="S114">
        <v>0</v>
      </c>
    </row>
    <row r="115" spans="3:19" x14ac:dyDescent="0.15">
      <c r="C115" s="22">
        <v>43</v>
      </c>
      <c r="D115" s="22"/>
      <c r="R115">
        <v>0</v>
      </c>
      <c r="S115">
        <v>0</v>
      </c>
    </row>
    <row r="116" spans="3:19" x14ac:dyDescent="0.15">
      <c r="C116" s="22">
        <v>44</v>
      </c>
      <c r="D116" s="22"/>
      <c r="R116">
        <v>0</v>
      </c>
      <c r="S116">
        <v>0</v>
      </c>
    </row>
    <row r="117" spans="3:19" x14ac:dyDescent="0.15">
      <c r="C117" s="22">
        <v>45</v>
      </c>
      <c r="D117" s="22"/>
      <c r="R117">
        <v>0</v>
      </c>
      <c r="S117">
        <v>0</v>
      </c>
    </row>
    <row r="118" spans="3:19" x14ac:dyDescent="0.15">
      <c r="C118" s="22">
        <v>46</v>
      </c>
      <c r="D118" s="22"/>
      <c r="R118">
        <v>0</v>
      </c>
      <c r="S118">
        <v>0</v>
      </c>
    </row>
    <row r="119" spans="3:19" x14ac:dyDescent="0.15">
      <c r="C119" s="22">
        <v>47</v>
      </c>
      <c r="D119" s="22"/>
      <c r="R119">
        <v>0</v>
      </c>
      <c r="S119">
        <v>0</v>
      </c>
    </row>
    <row r="120" spans="3:19" x14ac:dyDescent="0.15">
      <c r="C120" s="22">
        <v>48</v>
      </c>
      <c r="D120" s="22"/>
      <c r="R120">
        <v>0</v>
      </c>
      <c r="S120">
        <v>0</v>
      </c>
    </row>
    <row r="121" spans="3:19" x14ac:dyDescent="0.15">
      <c r="C121" s="22">
        <v>49</v>
      </c>
      <c r="D121" s="22"/>
      <c r="R121">
        <v>0</v>
      </c>
      <c r="S121">
        <v>0</v>
      </c>
    </row>
    <row r="122" spans="3:19" x14ac:dyDescent="0.15">
      <c r="C122" s="22">
        <v>50</v>
      </c>
      <c r="D122" s="22"/>
      <c r="R122">
        <v>0</v>
      </c>
      <c r="S122">
        <v>0</v>
      </c>
    </row>
    <row r="123" spans="3:19" x14ac:dyDescent="0.15">
      <c r="C123" s="22">
        <v>51</v>
      </c>
      <c r="D123" s="22"/>
      <c r="R123">
        <v>0</v>
      </c>
      <c r="S123">
        <v>0</v>
      </c>
    </row>
    <row r="124" spans="3:19" x14ac:dyDescent="0.15">
      <c r="C124" s="22">
        <v>52</v>
      </c>
      <c r="D124" s="22"/>
      <c r="R124">
        <v>0</v>
      </c>
      <c r="S124">
        <v>0</v>
      </c>
    </row>
    <row r="125" spans="3:19" x14ac:dyDescent="0.15">
      <c r="C125" s="22">
        <v>53</v>
      </c>
      <c r="D125" s="22"/>
      <c r="R125">
        <v>0</v>
      </c>
      <c r="S125">
        <v>0</v>
      </c>
    </row>
    <row r="126" spans="3:19" x14ac:dyDescent="0.15">
      <c r="C126" s="22">
        <v>54</v>
      </c>
      <c r="D126" s="22"/>
      <c r="R126">
        <v>0</v>
      </c>
      <c r="S126">
        <v>0</v>
      </c>
    </row>
    <row r="127" spans="3:19" x14ac:dyDescent="0.15">
      <c r="C127" s="22">
        <v>55</v>
      </c>
      <c r="D127" s="22"/>
      <c r="R127">
        <v>0</v>
      </c>
      <c r="S127">
        <v>0</v>
      </c>
    </row>
    <row r="128" spans="3:19" x14ac:dyDescent="0.15">
      <c r="C128" s="22">
        <v>56</v>
      </c>
      <c r="D128" s="22"/>
      <c r="R128">
        <v>0</v>
      </c>
      <c r="S128">
        <v>0</v>
      </c>
    </row>
    <row r="129" spans="3:19" x14ac:dyDescent="0.15">
      <c r="C129" s="22">
        <v>57</v>
      </c>
      <c r="D129" s="22"/>
      <c r="R129">
        <v>0</v>
      </c>
      <c r="S129">
        <v>0</v>
      </c>
    </row>
    <row r="130" spans="3:19" x14ac:dyDescent="0.15">
      <c r="C130" s="22">
        <v>58</v>
      </c>
      <c r="D130" s="22"/>
      <c r="R130">
        <v>0</v>
      </c>
      <c r="S130">
        <v>0</v>
      </c>
    </row>
    <row r="131" spans="3:19" x14ac:dyDescent="0.15">
      <c r="C131" s="22">
        <v>59</v>
      </c>
      <c r="D131" s="22"/>
      <c r="R131">
        <v>0</v>
      </c>
      <c r="S131">
        <v>0</v>
      </c>
    </row>
    <row r="132" spans="3:19" x14ac:dyDescent="0.15">
      <c r="C132" s="22">
        <v>60</v>
      </c>
      <c r="D132" s="22"/>
      <c r="R132">
        <v>0</v>
      </c>
      <c r="S132">
        <v>0</v>
      </c>
    </row>
    <row r="133" spans="3:19" x14ac:dyDescent="0.15">
      <c r="C133" s="22">
        <v>61</v>
      </c>
      <c r="D133" s="22"/>
      <c r="R133">
        <v>0</v>
      </c>
      <c r="S133">
        <v>0</v>
      </c>
    </row>
    <row r="134" spans="3:19" x14ac:dyDescent="0.15">
      <c r="C134" s="22">
        <v>62</v>
      </c>
      <c r="D134" s="22"/>
      <c r="R134">
        <v>0</v>
      </c>
      <c r="S134">
        <v>0</v>
      </c>
    </row>
    <row r="135" spans="3:19" x14ac:dyDescent="0.15">
      <c r="C135" s="22">
        <v>63</v>
      </c>
      <c r="D135" s="22"/>
      <c r="R135">
        <v>0</v>
      </c>
      <c r="S135">
        <v>0</v>
      </c>
    </row>
    <row r="136" spans="3:19" x14ac:dyDescent="0.15">
      <c r="C136" s="22">
        <v>64</v>
      </c>
      <c r="D136" s="22"/>
      <c r="R136">
        <v>0</v>
      </c>
      <c r="S136">
        <v>0</v>
      </c>
    </row>
    <row r="137" spans="3:19" x14ac:dyDescent="0.15">
      <c r="C137" s="22">
        <v>65</v>
      </c>
      <c r="D137" s="22"/>
      <c r="R137">
        <v>0</v>
      </c>
      <c r="S137">
        <v>0</v>
      </c>
    </row>
    <row r="138" spans="3:19" x14ac:dyDescent="0.15">
      <c r="C138" s="22">
        <v>66</v>
      </c>
      <c r="D138" s="22"/>
      <c r="R138">
        <v>0</v>
      </c>
      <c r="S138">
        <v>0</v>
      </c>
    </row>
    <row r="139" spans="3:19" x14ac:dyDescent="0.15">
      <c r="C139" s="22">
        <v>67</v>
      </c>
      <c r="D139" s="22"/>
      <c r="R139">
        <v>0</v>
      </c>
      <c r="S139">
        <v>0</v>
      </c>
    </row>
    <row r="140" spans="3:19" x14ac:dyDescent="0.15">
      <c r="C140" s="22">
        <v>68</v>
      </c>
      <c r="D140" s="22"/>
      <c r="R140">
        <v>0</v>
      </c>
      <c r="S140">
        <v>0</v>
      </c>
    </row>
    <row r="141" spans="3:19" x14ac:dyDescent="0.15">
      <c r="C141" s="22">
        <v>69</v>
      </c>
      <c r="D141" s="22"/>
      <c r="R141">
        <v>0</v>
      </c>
      <c r="S141">
        <v>0</v>
      </c>
    </row>
    <row r="142" spans="3:19" x14ac:dyDescent="0.15">
      <c r="C142" s="22">
        <v>70</v>
      </c>
      <c r="D142" s="22"/>
      <c r="R142">
        <v>0</v>
      </c>
      <c r="S142">
        <v>0</v>
      </c>
    </row>
    <row r="143" spans="3:19" x14ac:dyDescent="0.15">
      <c r="C143" s="22">
        <v>71</v>
      </c>
      <c r="D143" s="22"/>
      <c r="R143">
        <v>0</v>
      </c>
      <c r="S143">
        <v>0</v>
      </c>
    </row>
    <row r="144" spans="3:19" x14ac:dyDescent="0.15">
      <c r="C144" s="22">
        <v>72</v>
      </c>
      <c r="D144" s="22"/>
      <c r="R144">
        <v>0</v>
      </c>
      <c r="S144">
        <v>0</v>
      </c>
    </row>
    <row r="145" spans="3:19" x14ac:dyDescent="0.15">
      <c r="C145" s="22">
        <v>73</v>
      </c>
      <c r="D145" s="22"/>
      <c r="R145">
        <v>0</v>
      </c>
      <c r="S145">
        <v>0</v>
      </c>
    </row>
    <row r="146" spans="3:19" x14ac:dyDescent="0.15">
      <c r="C146" s="22">
        <v>74</v>
      </c>
      <c r="D146" s="22"/>
      <c r="R146">
        <v>0</v>
      </c>
      <c r="S146">
        <v>0</v>
      </c>
    </row>
    <row r="147" spans="3:19" x14ac:dyDescent="0.15">
      <c r="C147" s="22">
        <v>75</v>
      </c>
      <c r="D147" s="22"/>
      <c r="R147">
        <v>0</v>
      </c>
      <c r="S147">
        <v>0</v>
      </c>
    </row>
    <row r="148" spans="3:19" x14ac:dyDescent="0.15">
      <c r="C148" s="22">
        <v>76</v>
      </c>
      <c r="D148" s="22"/>
      <c r="R148">
        <v>0</v>
      </c>
      <c r="S148">
        <v>0</v>
      </c>
    </row>
    <row r="149" spans="3:19" x14ac:dyDescent="0.15">
      <c r="C149" s="22">
        <v>77</v>
      </c>
      <c r="D149" s="22"/>
      <c r="R149">
        <v>0</v>
      </c>
      <c r="S149">
        <v>0</v>
      </c>
    </row>
    <row r="150" spans="3:19" x14ac:dyDescent="0.15">
      <c r="C150" s="22">
        <v>78</v>
      </c>
      <c r="D150" s="22"/>
      <c r="R150">
        <v>0</v>
      </c>
      <c r="S150">
        <v>0</v>
      </c>
    </row>
    <row r="151" spans="3:19" x14ac:dyDescent="0.15">
      <c r="C151" s="22">
        <v>79</v>
      </c>
      <c r="D151" s="22"/>
      <c r="R151">
        <v>0</v>
      </c>
      <c r="S151">
        <v>0</v>
      </c>
    </row>
    <row r="152" spans="3:19" x14ac:dyDescent="0.15">
      <c r="C152" s="22">
        <v>80</v>
      </c>
      <c r="D152" s="22"/>
      <c r="R152">
        <v>0</v>
      </c>
      <c r="S152">
        <v>0</v>
      </c>
    </row>
    <row r="153" spans="3:19" x14ac:dyDescent="0.15">
      <c r="C153" s="22">
        <v>81</v>
      </c>
      <c r="D153" s="22"/>
      <c r="R153">
        <v>0</v>
      </c>
      <c r="S153">
        <v>0</v>
      </c>
    </row>
    <row r="154" spans="3:19" x14ac:dyDescent="0.15">
      <c r="C154" s="22">
        <v>82</v>
      </c>
      <c r="D154" s="22"/>
      <c r="R154">
        <v>0</v>
      </c>
      <c r="S154">
        <v>0</v>
      </c>
    </row>
    <row r="155" spans="3:19" x14ac:dyDescent="0.15">
      <c r="C155" s="22">
        <v>83</v>
      </c>
      <c r="D155" s="22"/>
      <c r="R155">
        <v>0</v>
      </c>
      <c r="S155">
        <v>0</v>
      </c>
    </row>
    <row r="156" spans="3:19" x14ac:dyDescent="0.15">
      <c r="C156" s="22">
        <v>84</v>
      </c>
      <c r="D156" s="22"/>
      <c r="R156">
        <v>0</v>
      </c>
      <c r="S156">
        <v>0</v>
      </c>
    </row>
    <row r="157" spans="3:19" x14ac:dyDescent="0.15">
      <c r="C157" s="22">
        <v>85</v>
      </c>
      <c r="D157" s="22"/>
      <c r="R157">
        <v>0</v>
      </c>
      <c r="S157">
        <v>0</v>
      </c>
    </row>
    <row r="158" spans="3:19" x14ac:dyDescent="0.15">
      <c r="C158" s="22">
        <v>86</v>
      </c>
      <c r="D158" s="22"/>
      <c r="R158">
        <v>0</v>
      </c>
      <c r="S158">
        <v>0</v>
      </c>
    </row>
    <row r="159" spans="3:19" x14ac:dyDescent="0.15">
      <c r="C159" s="22">
        <v>87</v>
      </c>
      <c r="D159" s="22"/>
      <c r="R159">
        <v>0</v>
      </c>
      <c r="S159">
        <v>0</v>
      </c>
    </row>
    <row r="160" spans="3:19" x14ac:dyDescent="0.15">
      <c r="C160" s="22">
        <v>88</v>
      </c>
      <c r="D160" s="22"/>
      <c r="R160">
        <v>0</v>
      </c>
      <c r="S160">
        <v>0</v>
      </c>
    </row>
    <row r="161" spans="3:19" x14ac:dyDescent="0.15">
      <c r="C161" s="22">
        <v>89</v>
      </c>
      <c r="D161" s="22"/>
      <c r="R161">
        <v>0</v>
      </c>
      <c r="S161">
        <v>0</v>
      </c>
    </row>
    <row r="162" spans="3:19" x14ac:dyDescent="0.15">
      <c r="C162" s="22">
        <v>90</v>
      </c>
      <c r="D162" s="22"/>
      <c r="R162">
        <v>0</v>
      </c>
      <c r="S162">
        <v>0</v>
      </c>
    </row>
    <row r="163" spans="3:19" x14ac:dyDescent="0.15">
      <c r="C163" s="22">
        <v>91</v>
      </c>
      <c r="D163" s="22"/>
      <c r="R163">
        <v>0</v>
      </c>
      <c r="S163">
        <v>0</v>
      </c>
    </row>
    <row r="164" spans="3:19" x14ac:dyDescent="0.15">
      <c r="C164" s="22">
        <v>92</v>
      </c>
      <c r="D164" s="22"/>
      <c r="R164">
        <v>0</v>
      </c>
      <c r="S164">
        <v>0</v>
      </c>
    </row>
    <row r="165" spans="3:19" x14ac:dyDescent="0.15">
      <c r="C165" s="22">
        <v>93</v>
      </c>
      <c r="D165" s="22"/>
      <c r="R165">
        <v>0</v>
      </c>
      <c r="S165">
        <v>0</v>
      </c>
    </row>
    <row r="166" spans="3:19" x14ac:dyDescent="0.15">
      <c r="C166" s="22">
        <v>94</v>
      </c>
      <c r="D166" s="22"/>
      <c r="R166">
        <v>0</v>
      </c>
      <c r="S166">
        <v>0</v>
      </c>
    </row>
    <row r="167" spans="3:19" x14ac:dyDescent="0.15">
      <c r="C167" s="22">
        <v>95</v>
      </c>
      <c r="D167" s="22"/>
      <c r="R167">
        <v>0</v>
      </c>
      <c r="S167">
        <v>0</v>
      </c>
    </row>
    <row r="168" spans="3:19" x14ac:dyDescent="0.15">
      <c r="C168" s="22">
        <v>96</v>
      </c>
      <c r="D168" s="22"/>
      <c r="R168">
        <v>0</v>
      </c>
      <c r="S168">
        <v>0</v>
      </c>
    </row>
    <row r="169" spans="3:19" x14ac:dyDescent="0.15">
      <c r="C169" s="22">
        <v>97</v>
      </c>
      <c r="D169" s="22"/>
      <c r="R169">
        <v>0</v>
      </c>
      <c r="S169">
        <v>0</v>
      </c>
    </row>
    <row r="170" spans="3:19" x14ac:dyDescent="0.15">
      <c r="C170" s="22">
        <v>98</v>
      </c>
      <c r="D170" s="22"/>
      <c r="R170">
        <v>0</v>
      </c>
      <c r="S170">
        <v>0</v>
      </c>
    </row>
    <row r="171" spans="3:19" x14ac:dyDescent="0.15">
      <c r="C171" s="22">
        <v>99</v>
      </c>
      <c r="D171" s="22"/>
      <c r="R171">
        <v>0</v>
      </c>
      <c r="S171">
        <v>0</v>
      </c>
    </row>
    <row r="172" spans="3:19" x14ac:dyDescent="0.15">
      <c r="C172" s="22">
        <v>100</v>
      </c>
      <c r="D172" s="22"/>
      <c r="R172">
        <v>0</v>
      </c>
      <c r="S172">
        <v>0</v>
      </c>
    </row>
    <row r="173" spans="3:19" x14ac:dyDescent="0.15">
      <c r="C173" s="22">
        <v>101</v>
      </c>
      <c r="D173" s="22"/>
      <c r="R173">
        <v>0</v>
      </c>
      <c r="S173">
        <v>0</v>
      </c>
    </row>
    <row r="174" spans="3:19" x14ac:dyDescent="0.15">
      <c r="C174" s="22">
        <v>102</v>
      </c>
      <c r="D174" s="22"/>
      <c r="R174">
        <v>0</v>
      </c>
      <c r="S174">
        <v>0</v>
      </c>
    </row>
    <row r="175" spans="3:19" x14ac:dyDescent="0.15">
      <c r="C175" s="22">
        <v>103</v>
      </c>
      <c r="D175" s="22"/>
      <c r="R175">
        <v>0</v>
      </c>
      <c r="S175">
        <v>0</v>
      </c>
    </row>
    <row r="176" spans="3:19" x14ac:dyDescent="0.15">
      <c r="C176" s="22">
        <v>104</v>
      </c>
      <c r="D176" s="22"/>
      <c r="R176">
        <v>0</v>
      </c>
      <c r="S176">
        <v>0</v>
      </c>
    </row>
    <row r="177" spans="3:19" x14ac:dyDescent="0.15">
      <c r="C177" s="22">
        <v>105</v>
      </c>
      <c r="D177" s="22"/>
      <c r="R177">
        <v>0</v>
      </c>
      <c r="S177">
        <v>0</v>
      </c>
    </row>
    <row r="178" spans="3:19" x14ac:dyDescent="0.15">
      <c r="C178" s="22">
        <v>106</v>
      </c>
      <c r="D178" s="22"/>
      <c r="R178">
        <v>0</v>
      </c>
      <c r="S178">
        <v>0</v>
      </c>
    </row>
    <row r="179" spans="3:19" x14ac:dyDescent="0.15">
      <c r="C179" s="22">
        <v>107</v>
      </c>
      <c r="D179" s="22"/>
      <c r="R179">
        <v>0</v>
      </c>
      <c r="S179">
        <v>0</v>
      </c>
    </row>
    <row r="180" spans="3:19" x14ac:dyDescent="0.15">
      <c r="C180" s="22">
        <v>108</v>
      </c>
      <c r="D180" s="22"/>
      <c r="R180">
        <v>0</v>
      </c>
      <c r="S180">
        <v>0</v>
      </c>
    </row>
    <row r="181" spans="3:19" x14ac:dyDescent="0.15">
      <c r="C181" s="22">
        <v>109</v>
      </c>
      <c r="D181" s="22"/>
      <c r="R181">
        <v>0</v>
      </c>
      <c r="S181">
        <v>0</v>
      </c>
    </row>
    <row r="182" spans="3:19" x14ac:dyDescent="0.15">
      <c r="C182" s="22">
        <v>110</v>
      </c>
      <c r="D182" s="22"/>
      <c r="R182">
        <v>0</v>
      </c>
      <c r="S182">
        <v>0</v>
      </c>
    </row>
    <row r="183" spans="3:19" x14ac:dyDescent="0.15">
      <c r="C183" s="22">
        <v>111</v>
      </c>
      <c r="D183" s="22"/>
      <c r="R183">
        <v>0</v>
      </c>
      <c r="S183">
        <v>0</v>
      </c>
    </row>
    <row r="184" spans="3:19" x14ac:dyDescent="0.15">
      <c r="C184" s="22">
        <v>112</v>
      </c>
      <c r="D184" s="22"/>
      <c r="R184">
        <v>0</v>
      </c>
      <c r="S184">
        <v>0</v>
      </c>
    </row>
    <row r="185" spans="3:19" x14ac:dyDescent="0.15">
      <c r="C185" s="22">
        <v>113</v>
      </c>
      <c r="D185" s="22"/>
      <c r="R185">
        <v>0</v>
      </c>
      <c r="S185">
        <v>0</v>
      </c>
    </row>
    <row r="186" spans="3:19" x14ac:dyDescent="0.15">
      <c r="C186" s="22">
        <v>114</v>
      </c>
      <c r="D186" s="22"/>
      <c r="R186">
        <v>0</v>
      </c>
      <c r="S186">
        <v>0</v>
      </c>
    </row>
    <row r="187" spans="3:19" x14ac:dyDescent="0.15">
      <c r="C187" s="22">
        <v>115</v>
      </c>
      <c r="D187" s="22"/>
      <c r="R187">
        <v>0</v>
      </c>
      <c r="S187">
        <v>0</v>
      </c>
    </row>
    <row r="188" spans="3:19" x14ac:dyDescent="0.15">
      <c r="C188" s="22">
        <v>116</v>
      </c>
      <c r="D188" s="22"/>
      <c r="R188">
        <v>0</v>
      </c>
      <c r="S188">
        <v>0</v>
      </c>
    </row>
    <row r="189" spans="3:19" x14ac:dyDescent="0.15">
      <c r="C189" s="22">
        <v>117</v>
      </c>
      <c r="D189" s="22"/>
      <c r="R189">
        <v>0</v>
      </c>
      <c r="S189">
        <v>0</v>
      </c>
    </row>
    <row r="190" spans="3:19" x14ac:dyDescent="0.15">
      <c r="C190" s="22">
        <v>118</v>
      </c>
      <c r="D190" s="22"/>
      <c r="R190">
        <v>0</v>
      </c>
      <c r="S190">
        <v>0</v>
      </c>
    </row>
    <row r="191" spans="3:19" x14ac:dyDescent="0.15">
      <c r="C191" s="22">
        <v>119</v>
      </c>
      <c r="D191" s="22"/>
      <c r="R191">
        <v>0</v>
      </c>
      <c r="S191">
        <v>0</v>
      </c>
    </row>
    <row r="192" spans="3:19" x14ac:dyDescent="0.15">
      <c r="C192" s="22">
        <v>120</v>
      </c>
      <c r="D192" s="22"/>
      <c r="R192">
        <v>0</v>
      </c>
      <c r="S192">
        <v>0</v>
      </c>
    </row>
    <row r="193" spans="3:19" x14ac:dyDescent="0.15">
      <c r="C193" s="22">
        <v>121</v>
      </c>
      <c r="D193" s="22"/>
      <c r="R193">
        <v>0</v>
      </c>
      <c r="S193">
        <v>0</v>
      </c>
    </row>
    <row r="194" spans="3:19" x14ac:dyDescent="0.15">
      <c r="C194" s="22">
        <v>122</v>
      </c>
      <c r="D194" s="22"/>
      <c r="R194">
        <v>0</v>
      </c>
      <c r="S194">
        <v>0</v>
      </c>
    </row>
    <row r="195" spans="3:19" x14ac:dyDescent="0.15">
      <c r="C195" s="22">
        <v>123</v>
      </c>
      <c r="D195" s="22"/>
      <c r="R195">
        <v>0</v>
      </c>
      <c r="S195">
        <v>0</v>
      </c>
    </row>
    <row r="196" spans="3:19" x14ac:dyDescent="0.15">
      <c r="C196" s="22">
        <v>124</v>
      </c>
      <c r="D196" s="22"/>
      <c r="R196">
        <v>0</v>
      </c>
      <c r="S196">
        <v>0</v>
      </c>
    </row>
    <row r="197" spans="3:19" x14ac:dyDescent="0.15">
      <c r="C197" s="22">
        <v>125</v>
      </c>
      <c r="D197" s="22"/>
      <c r="R197">
        <v>0</v>
      </c>
      <c r="S197">
        <v>0</v>
      </c>
    </row>
    <row r="198" spans="3:19" x14ac:dyDescent="0.15">
      <c r="C198" s="22">
        <v>126</v>
      </c>
      <c r="D198" s="22"/>
      <c r="R198">
        <v>0</v>
      </c>
      <c r="S198">
        <v>0</v>
      </c>
    </row>
    <row r="199" spans="3:19" x14ac:dyDescent="0.15">
      <c r="C199" s="22">
        <v>127</v>
      </c>
      <c r="D199" s="22"/>
      <c r="R199">
        <v>0</v>
      </c>
      <c r="S199">
        <v>0</v>
      </c>
    </row>
    <row r="200" spans="3:19" x14ac:dyDescent="0.15">
      <c r="C200" s="22">
        <v>128</v>
      </c>
      <c r="D200" s="22"/>
      <c r="R200">
        <v>0</v>
      </c>
      <c r="S200">
        <v>0</v>
      </c>
    </row>
    <row r="201" spans="3:19" x14ac:dyDescent="0.15">
      <c r="C201" s="22">
        <v>129</v>
      </c>
      <c r="D201" s="22"/>
      <c r="R201">
        <v>0</v>
      </c>
      <c r="S201">
        <v>0</v>
      </c>
    </row>
    <row r="202" spans="3:19" x14ac:dyDescent="0.15">
      <c r="C202" s="22">
        <v>130</v>
      </c>
      <c r="D202" s="22"/>
      <c r="R202">
        <v>0</v>
      </c>
      <c r="S202">
        <v>0</v>
      </c>
    </row>
    <row r="203" spans="3:19" x14ac:dyDescent="0.15">
      <c r="C203" s="22">
        <v>131</v>
      </c>
      <c r="D203" s="22"/>
      <c r="R203">
        <v>0</v>
      </c>
      <c r="S203">
        <v>0</v>
      </c>
    </row>
    <row r="204" spans="3:19" x14ac:dyDescent="0.15">
      <c r="C204" s="22">
        <v>132</v>
      </c>
      <c r="D204" s="22"/>
      <c r="R204">
        <v>0</v>
      </c>
      <c r="S204">
        <v>0</v>
      </c>
    </row>
    <row r="205" spans="3:19" x14ac:dyDescent="0.15">
      <c r="C205" s="22">
        <v>133</v>
      </c>
      <c r="D205" s="22"/>
      <c r="R205">
        <v>0</v>
      </c>
      <c r="S205">
        <v>0</v>
      </c>
    </row>
    <row r="206" spans="3:19" x14ac:dyDescent="0.15">
      <c r="C206" s="22">
        <v>134</v>
      </c>
      <c r="D206" s="22"/>
      <c r="R206">
        <v>0</v>
      </c>
      <c r="S206">
        <v>0</v>
      </c>
    </row>
    <row r="207" spans="3:19" x14ac:dyDescent="0.15">
      <c r="C207" s="22">
        <v>135</v>
      </c>
      <c r="D207" s="22"/>
      <c r="R207">
        <v>0</v>
      </c>
      <c r="S207">
        <v>0</v>
      </c>
    </row>
    <row r="208" spans="3:19" x14ac:dyDescent="0.15">
      <c r="C208" s="22">
        <v>136</v>
      </c>
      <c r="D208" s="22"/>
      <c r="R208">
        <v>0</v>
      </c>
      <c r="S208">
        <v>0</v>
      </c>
    </row>
    <row r="209" spans="3:19" x14ac:dyDescent="0.15">
      <c r="C209" s="22">
        <v>137</v>
      </c>
      <c r="D209" s="22"/>
      <c r="R209">
        <v>0</v>
      </c>
      <c r="S209">
        <v>0</v>
      </c>
    </row>
    <row r="210" spans="3:19" x14ac:dyDescent="0.15">
      <c r="C210" s="22">
        <v>138</v>
      </c>
      <c r="D210" s="22"/>
      <c r="R210">
        <v>0</v>
      </c>
      <c r="S210">
        <v>0</v>
      </c>
    </row>
    <row r="211" spans="3:19" x14ac:dyDescent="0.15">
      <c r="C211" s="22">
        <v>139</v>
      </c>
      <c r="D211" s="22"/>
      <c r="R211">
        <v>0</v>
      </c>
      <c r="S211">
        <v>0</v>
      </c>
    </row>
    <row r="212" spans="3:19" x14ac:dyDescent="0.15">
      <c r="C212" s="22">
        <v>140</v>
      </c>
      <c r="D212" s="22"/>
      <c r="R212">
        <v>0</v>
      </c>
      <c r="S212">
        <v>0</v>
      </c>
    </row>
    <row r="213" spans="3:19" x14ac:dyDescent="0.15">
      <c r="C213" s="22">
        <v>141</v>
      </c>
      <c r="D213" s="22"/>
      <c r="R213">
        <v>0</v>
      </c>
      <c r="S213">
        <v>0</v>
      </c>
    </row>
    <row r="214" spans="3:19" x14ac:dyDescent="0.15">
      <c r="C214" s="22">
        <v>142</v>
      </c>
      <c r="D214" s="22"/>
      <c r="R214">
        <v>0</v>
      </c>
      <c r="S214">
        <v>0</v>
      </c>
    </row>
    <row r="215" spans="3:19" x14ac:dyDescent="0.15">
      <c r="C215" s="22">
        <v>143</v>
      </c>
      <c r="D215" s="22"/>
      <c r="R215">
        <v>0</v>
      </c>
      <c r="S215">
        <v>0</v>
      </c>
    </row>
    <row r="216" spans="3:19" x14ac:dyDescent="0.15">
      <c r="C216" s="22">
        <v>144</v>
      </c>
      <c r="D216" s="22"/>
      <c r="R216">
        <v>0</v>
      </c>
      <c r="S216">
        <v>0</v>
      </c>
    </row>
    <row r="217" spans="3:19" x14ac:dyDescent="0.15">
      <c r="C217" s="22">
        <v>145</v>
      </c>
      <c r="D217" s="22"/>
      <c r="R217">
        <v>0</v>
      </c>
      <c r="S217">
        <v>0</v>
      </c>
    </row>
    <row r="218" spans="3:19" x14ac:dyDescent="0.15">
      <c r="C218" s="22">
        <v>146</v>
      </c>
      <c r="D218" s="22"/>
      <c r="R218">
        <v>0</v>
      </c>
      <c r="S218">
        <v>0</v>
      </c>
    </row>
    <row r="219" spans="3:19" x14ac:dyDescent="0.15">
      <c r="C219" s="22">
        <v>147</v>
      </c>
      <c r="D219" s="22"/>
      <c r="R219">
        <v>0</v>
      </c>
      <c r="S219">
        <v>0</v>
      </c>
    </row>
    <row r="220" spans="3:19" x14ac:dyDescent="0.15">
      <c r="C220" s="22">
        <v>148</v>
      </c>
      <c r="D220" s="22"/>
      <c r="R220">
        <v>0</v>
      </c>
      <c r="S220">
        <v>0</v>
      </c>
    </row>
    <row r="221" spans="3:19" x14ac:dyDescent="0.15">
      <c r="C221" s="22">
        <v>149</v>
      </c>
      <c r="D221" s="22"/>
      <c r="R221">
        <v>0</v>
      </c>
      <c r="S221">
        <v>0</v>
      </c>
    </row>
    <row r="222" spans="3:19" x14ac:dyDescent="0.15">
      <c r="C222" s="22">
        <v>150</v>
      </c>
      <c r="D222" s="22"/>
      <c r="R222">
        <v>0</v>
      </c>
      <c r="S222">
        <v>0</v>
      </c>
    </row>
    <row r="223" spans="3:19" x14ac:dyDescent="0.15">
      <c r="C223" s="22">
        <v>151</v>
      </c>
      <c r="D223" s="22"/>
      <c r="R223">
        <v>0</v>
      </c>
      <c r="S223">
        <v>0</v>
      </c>
    </row>
    <row r="224" spans="3:19" x14ac:dyDescent="0.15">
      <c r="C224" s="22">
        <v>152</v>
      </c>
      <c r="D224" s="22"/>
      <c r="R224">
        <v>0</v>
      </c>
      <c r="S224">
        <v>0</v>
      </c>
    </row>
    <row r="225" spans="3:19" x14ac:dyDescent="0.15">
      <c r="C225" s="22">
        <v>153</v>
      </c>
      <c r="D225" s="22"/>
      <c r="R225">
        <v>0</v>
      </c>
      <c r="S225">
        <v>0</v>
      </c>
    </row>
    <row r="226" spans="3:19" x14ac:dyDescent="0.15">
      <c r="C226" s="22">
        <v>154</v>
      </c>
      <c r="D226" s="22"/>
      <c r="R226">
        <v>0</v>
      </c>
      <c r="S226">
        <v>0</v>
      </c>
    </row>
    <row r="227" spans="3:19" x14ac:dyDescent="0.15">
      <c r="C227" s="22">
        <v>155</v>
      </c>
      <c r="D227" s="22"/>
      <c r="R227">
        <v>0</v>
      </c>
      <c r="S227">
        <v>0</v>
      </c>
    </row>
    <row r="228" spans="3:19" x14ac:dyDescent="0.15">
      <c r="C228" s="22">
        <v>156</v>
      </c>
      <c r="D228" s="22"/>
      <c r="R228">
        <v>0</v>
      </c>
      <c r="S228">
        <v>0</v>
      </c>
    </row>
    <row r="229" spans="3:19" x14ac:dyDescent="0.15">
      <c r="C229" s="22">
        <v>157</v>
      </c>
      <c r="D229" s="22"/>
      <c r="R229">
        <v>0</v>
      </c>
      <c r="S229">
        <v>0</v>
      </c>
    </row>
    <row r="230" spans="3:19" x14ac:dyDescent="0.15">
      <c r="C230" s="22">
        <v>158</v>
      </c>
      <c r="D230" s="22"/>
      <c r="R230">
        <v>0</v>
      </c>
      <c r="S230">
        <v>0</v>
      </c>
    </row>
    <row r="231" spans="3:19" x14ac:dyDescent="0.15">
      <c r="C231" s="22">
        <v>159</v>
      </c>
      <c r="D231" s="22"/>
      <c r="R231">
        <v>0</v>
      </c>
      <c r="S231">
        <v>0</v>
      </c>
    </row>
    <row r="232" spans="3:19" x14ac:dyDescent="0.15">
      <c r="C232" s="22">
        <v>160</v>
      </c>
      <c r="D232" s="22"/>
      <c r="R232">
        <v>0</v>
      </c>
      <c r="S232">
        <v>0</v>
      </c>
    </row>
    <row r="233" spans="3:19" x14ac:dyDescent="0.15">
      <c r="C233" s="22">
        <v>161</v>
      </c>
      <c r="D233" s="22"/>
      <c r="R233">
        <v>0</v>
      </c>
      <c r="S233">
        <v>0</v>
      </c>
    </row>
    <row r="234" spans="3:19" x14ac:dyDescent="0.15">
      <c r="C234" s="22">
        <v>162</v>
      </c>
      <c r="D234" s="22"/>
      <c r="R234">
        <v>0</v>
      </c>
      <c r="S234">
        <v>0</v>
      </c>
    </row>
    <row r="235" spans="3:19" x14ac:dyDescent="0.15">
      <c r="C235" s="22">
        <v>163</v>
      </c>
      <c r="D235" s="22"/>
      <c r="R235">
        <v>0</v>
      </c>
      <c r="S235">
        <v>0</v>
      </c>
    </row>
    <row r="236" spans="3:19" x14ac:dyDescent="0.15">
      <c r="C236" s="22">
        <v>164</v>
      </c>
      <c r="D236" s="22"/>
      <c r="R236">
        <v>0</v>
      </c>
      <c r="S236">
        <v>0</v>
      </c>
    </row>
    <row r="237" spans="3:19" x14ac:dyDescent="0.15">
      <c r="C237" s="22">
        <v>165</v>
      </c>
      <c r="D237" s="22"/>
      <c r="R237">
        <v>0</v>
      </c>
      <c r="S237">
        <v>0</v>
      </c>
    </row>
    <row r="238" spans="3:19" x14ac:dyDescent="0.15">
      <c r="C238" s="22">
        <v>166</v>
      </c>
      <c r="D238" s="22"/>
      <c r="R238">
        <v>0</v>
      </c>
      <c r="S238">
        <v>0</v>
      </c>
    </row>
    <row r="239" spans="3:19" x14ac:dyDescent="0.15">
      <c r="C239" s="22">
        <v>167</v>
      </c>
      <c r="D239" s="22"/>
      <c r="R239">
        <v>0</v>
      </c>
      <c r="S239">
        <v>0</v>
      </c>
    </row>
    <row r="240" spans="3:19" x14ac:dyDescent="0.15">
      <c r="C240" s="22">
        <v>168</v>
      </c>
      <c r="D240" s="22"/>
      <c r="R240">
        <v>0</v>
      </c>
      <c r="S240">
        <v>0</v>
      </c>
    </row>
    <row r="241" spans="3:19" x14ac:dyDescent="0.15">
      <c r="C241" s="22">
        <v>169</v>
      </c>
      <c r="D241" s="22"/>
      <c r="R241">
        <v>0</v>
      </c>
      <c r="S241">
        <v>0</v>
      </c>
    </row>
    <row r="242" spans="3:19" x14ac:dyDescent="0.15">
      <c r="C242" s="22">
        <v>170</v>
      </c>
      <c r="D242" s="22"/>
      <c r="R242">
        <v>0</v>
      </c>
      <c r="S242">
        <v>0</v>
      </c>
    </row>
    <row r="243" spans="3:19" x14ac:dyDescent="0.15">
      <c r="C243" s="22">
        <v>171</v>
      </c>
      <c r="D243" s="22"/>
      <c r="R243">
        <v>0</v>
      </c>
      <c r="S243">
        <v>0</v>
      </c>
    </row>
    <row r="244" spans="3:19" x14ac:dyDescent="0.15">
      <c r="C244" s="22">
        <v>172</v>
      </c>
      <c r="D244" s="22"/>
      <c r="R244">
        <v>0</v>
      </c>
      <c r="S244">
        <v>0</v>
      </c>
    </row>
    <row r="245" spans="3:19" x14ac:dyDescent="0.15">
      <c r="C245" s="22">
        <v>173</v>
      </c>
      <c r="D245" s="22"/>
      <c r="R245">
        <v>0</v>
      </c>
      <c r="S245">
        <v>0</v>
      </c>
    </row>
    <row r="246" spans="3:19" x14ac:dyDescent="0.15">
      <c r="C246" s="22">
        <v>174</v>
      </c>
      <c r="D246" s="22"/>
      <c r="R246">
        <v>0</v>
      </c>
      <c r="S246">
        <v>0</v>
      </c>
    </row>
    <row r="247" spans="3:19" x14ac:dyDescent="0.15">
      <c r="C247" s="22">
        <v>175</v>
      </c>
      <c r="D247" s="22"/>
      <c r="R247">
        <v>0</v>
      </c>
      <c r="S247">
        <v>0</v>
      </c>
    </row>
    <row r="248" spans="3:19" x14ac:dyDescent="0.15">
      <c r="C248" s="22">
        <v>176</v>
      </c>
      <c r="D248" s="22"/>
      <c r="R248">
        <v>0</v>
      </c>
      <c r="S248">
        <v>0</v>
      </c>
    </row>
    <row r="249" spans="3:19" x14ac:dyDescent="0.15">
      <c r="C249" s="22">
        <v>177</v>
      </c>
      <c r="D249" s="22"/>
      <c r="R249">
        <v>0</v>
      </c>
      <c r="S249">
        <v>0</v>
      </c>
    </row>
    <row r="250" spans="3:19" x14ac:dyDescent="0.15">
      <c r="C250" s="22">
        <v>178</v>
      </c>
      <c r="D250" s="22"/>
      <c r="R250">
        <v>0</v>
      </c>
      <c r="S250">
        <v>0</v>
      </c>
    </row>
    <row r="251" spans="3:19" x14ac:dyDescent="0.15">
      <c r="C251" s="22">
        <v>179</v>
      </c>
      <c r="D251" s="22"/>
      <c r="R251">
        <v>0</v>
      </c>
      <c r="S251">
        <v>0</v>
      </c>
    </row>
    <row r="252" spans="3:19" x14ac:dyDescent="0.15">
      <c r="C252" s="22">
        <v>180</v>
      </c>
      <c r="D252" s="22"/>
      <c r="R252">
        <v>0</v>
      </c>
      <c r="S252">
        <v>0</v>
      </c>
    </row>
    <row r="253" spans="3:19" x14ac:dyDescent="0.15">
      <c r="C253" s="22">
        <v>181</v>
      </c>
      <c r="D253" s="22"/>
      <c r="R253">
        <v>0</v>
      </c>
      <c r="S253">
        <v>0</v>
      </c>
    </row>
    <row r="254" spans="3:19" x14ac:dyDescent="0.15">
      <c r="C254" s="22">
        <v>182</v>
      </c>
      <c r="D254" s="22"/>
      <c r="R254">
        <v>0</v>
      </c>
      <c r="S254">
        <v>0</v>
      </c>
    </row>
    <row r="255" spans="3:19" x14ac:dyDescent="0.15">
      <c r="C255" s="22">
        <v>183</v>
      </c>
      <c r="D255" s="22"/>
      <c r="R255">
        <v>0</v>
      </c>
      <c r="S255">
        <v>0</v>
      </c>
    </row>
    <row r="256" spans="3:19" x14ac:dyDescent="0.15">
      <c r="C256" s="22">
        <v>184</v>
      </c>
      <c r="D256" s="22"/>
      <c r="R256">
        <v>0</v>
      </c>
      <c r="S256">
        <v>0</v>
      </c>
    </row>
    <row r="257" spans="3:19" x14ac:dyDescent="0.15">
      <c r="C257" s="22">
        <v>185</v>
      </c>
      <c r="D257" s="22"/>
      <c r="R257">
        <v>0</v>
      </c>
      <c r="S257">
        <v>0</v>
      </c>
    </row>
    <row r="258" spans="3:19" x14ac:dyDescent="0.15">
      <c r="C258" s="22">
        <v>186</v>
      </c>
      <c r="D258" s="22"/>
      <c r="R258">
        <v>0</v>
      </c>
      <c r="S258">
        <v>0</v>
      </c>
    </row>
    <row r="259" spans="3:19" x14ac:dyDescent="0.15">
      <c r="C259" s="22">
        <v>187</v>
      </c>
      <c r="D259" s="22"/>
      <c r="R259">
        <v>0</v>
      </c>
      <c r="S259">
        <v>0</v>
      </c>
    </row>
    <row r="260" spans="3:19" x14ac:dyDescent="0.15">
      <c r="C260" s="22">
        <v>188</v>
      </c>
      <c r="D260" s="22"/>
      <c r="R260">
        <v>0</v>
      </c>
      <c r="S260">
        <v>0</v>
      </c>
    </row>
    <row r="261" spans="3:19" x14ac:dyDescent="0.15">
      <c r="C261" s="22">
        <v>189</v>
      </c>
      <c r="D261" s="22"/>
      <c r="R261">
        <v>0</v>
      </c>
      <c r="S261">
        <v>0</v>
      </c>
    </row>
    <row r="262" spans="3:19" x14ac:dyDescent="0.15">
      <c r="C262" s="22">
        <v>190</v>
      </c>
      <c r="D262" s="22"/>
      <c r="R262">
        <v>0</v>
      </c>
      <c r="S262">
        <v>0</v>
      </c>
    </row>
    <row r="263" spans="3:19" x14ac:dyDescent="0.15">
      <c r="C263" s="22">
        <v>191</v>
      </c>
      <c r="D263" s="22"/>
      <c r="R263">
        <v>0</v>
      </c>
      <c r="S263">
        <v>0</v>
      </c>
    </row>
    <row r="264" spans="3:19" x14ac:dyDescent="0.15">
      <c r="C264" s="22">
        <v>192</v>
      </c>
      <c r="D264" s="22"/>
      <c r="R264">
        <v>0</v>
      </c>
      <c r="S264">
        <v>0</v>
      </c>
    </row>
    <row r="265" spans="3:19" x14ac:dyDescent="0.15">
      <c r="C265" s="22">
        <v>193</v>
      </c>
      <c r="D265" s="22"/>
      <c r="R265">
        <v>0</v>
      </c>
      <c r="S265">
        <v>0</v>
      </c>
    </row>
    <row r="266" spans="3:19" x14ac:dyDescent="0.15">
      <c r="C266" s="22">
        <v>194</v>
      </c>
      <c r="D266" s="22"/>
      <c r="R266">
        <v>0</v>
      </c>
      <c r="S266">
        <v>0</v>
      </c>
    </row>
    <row r="267" spans="3:19" x14ac:dyDescent="0.15">
      <c r="C267" s="22">
        <v>195</v>
      </c>
      <c r="D267" s="22"/>
      <c r="R267">
        <v>0</v>
      </c>
      <c r="S267">
        <v>0</v>
      </c>
    </row>
    <row r="268" spans="3:19" x14ac:dyDescent="0.15">
      <c r="C268" s="22">
        <v>196</v>
      </c>
      <c r="D268" s="22"/>
      <c r="R268">
        <v>0</v>
      </c>
      <c r="S268">
        <v>0</v>
      </c>
    </row>
    <row r="269" spans="3:19" x14ac:dyDescent="0.15">
      <c r="C269" s="22">
        <v>197</v>
      </c>
      <c r="D269" s="22"/>
      <c r="R269">
        <v>0</v>
      </c>
      <c r="S269">
        <v>0</v>
      </c>
    </row>
    <row r="270" spans="3:19" x14ac:dyDescent="0.15">
      <c r="C270" s="22">
        <v>198</v>
      </c>
      <c r="D270" s="22"/>
      <c r="R270">
        <v>0</v>
      </c>
      <c r="S270">
        <v>0</v>
      </c>
    </row>
    <row r="271" spans="3:19" x14ac:dyDescent="0.15">
      <c r="C271" s="22">
        <v>199</v>
      </c>
      <c r="D271" s="22"/>
      <c r="R271">
        <v>0</v>
      </c>
      <c r="S271">
        <v>0</v>
      </c>
    </row>
    <row r="272" spans="3:19" x14ac:dyDescent="0.15">
      <c r="C272" s="22">
        <v>200</v>
      </c>
      <c r="D272" s="22"/>
      <c r="R272">
        <v>0</v>
      </c>
      <c r="S272">
        <v>0</v>
      </c>
    </row>
    <row r="273" spans="3:19" x14ac:dyDescent="0.15">
      <c r="C273" s="22">
        <v>201</v>
      </c>
      <c r="D273" s="22"/>
      <c r="R273">
        <v>0</v>
      </c>
      <c r="S273">
        <v>0</v>
      </c>
    </row>
    <row r="274" spans="3:19" x14ac:dyDescent="0.15">
      <c r="C274" s="22">
        <v>202</v>
      </c>
      <c r="D274" s="22"/>
      <c r="R274">
        <v>0</v>
      </c>
      <c r="S274">
        <v>0</v>
      </c>
    </row>
    <row r="275" spans="3:19" x14ac:dyDescent="0.15">
      <c r="C275" s="22">
        <v>203</v>
      </c>
      <c r="D275" s="22"/>
      <c r="R275">
        <v>0</v>
      </c>
      <c r="S275">
        <v>0</v>
      </c>
    </row>
    <row r="276" spans="3:19" x14ac:dyDescent="0.15">
      <c r="C276" s="22">
        <v>204</v>
      </c>
      <c r="D276" s="22"/>
      <c r="R276">
        <v>0</v>
      </c>
      <c r="S276">
        <v>0</v>
      </c>
    </row>
    <row r="277" spans="3:19" x14ac:dyDescent="0.15">
      <c r="C277" s="22">
        <v>205</v>
      </c>
      <c r="D277" s="22"/>
      <c r="R277">
        <v>0</v>
      </c>
      <c r="S277">
        <v>0</v>
      </c>
    </row>
    <row r="278" spans="3:19" x14ac:dyDescent="0.15">
      <c r="C278" s="22">
        <v>206</v>
      </c>
      <c r="D278" s="22"/>
      <c r="R278">
        <v>0</v>
      </c>
      <c r="S278">
        <v>0</v>
      </c>
    </row>
    <row r="279" spans="3:19" x14ac:dyDescent="0.15">
      <c r="C279" s="22">
        <v>207</v>
      </c>
      <c r="D279" s="22"/>
      <c r="R279">
        <v>0</v>
      </c>
      <c r="S279">
        <v>0</v>
      </c>
    </row>
    <row r="280" spans="3:19" x14ac:dyDescent="0.15">
      <c r="C280" s="22">
        <v>208</v>
      </c>
      <c r="D280" s="22"/>
      <c r="R280">
        <v>0</v>
      </c>
      <c r="S280">
        <v>0</v>
      </c>
    </row>
    <row r="281" spans="3:19" x14ac:dyDescent="0.15">
      <c r="C281" s="22">
        <v>209</v>
      </c>
      <c r="D281" s="22"/>
      <c r="R281">
        <v>0</v>
      </c>
      <c r="S281">
        <v>0</v>
      </c>
    </row>
    <row r="282" spans="3:19" x14ac:dyDescent="0.15">
      <c r="C282" s="22">
        <v>210</v>
      </c>
      <c r="D282" s="22"/>
      <c r="R282">
        <v>0</v>
      </c>
      <c r="S282">
        <v>0</v>
      </c>
    </row>
    <row r="283" spans="3:19" x14ac:dyDescent="0.15">
      <c r="C283" s="22">
        <v>211</v>
      </c>
      <c r="D283" s="22"/>
      <c r="R283">
        <v>0</v>
      </c>
      <c r="S283">
        <v>0</v>
      </c>
    </row>
    <row r="284" spans="3:19" x14ac:dyDescent="0.15">
      <c r="C284" s="22">
        <v>212</v>
      </c>
      <c r="D284" s="22"/>
      <c r="R284">
        <v>0</v>
      </c>
      <c r="S284">
        <v>0</v>
      </c>
    </row>
    <row r="285" spans="3:19" x14ac:dyDescent="0.15">
      <c r="C285" s="22">
        <v>213</v>
      </c>
      <c r="D285" s="22"/>
      <c r="R285">
        <v>0</v>
      </c>
      <c r="S285">
        <v>0</v>
      </c>
    </row>
    <row r="286" spans="3:19" x14ac:dyDescent="0.15">
      <c r="C286" s="22">
        <v>214</v>
      </c>
      <c r="D286" s="22"/>
      <c r="R286">
        <v>0</v>
      </c>
      <c r="S286">
        <v>0</v>
      </c>
    </row>
    <row r="287" spans="3:19" x14ac:dyDescent="0.15">
      <c r="C287" s="22">
        <v>215</v>
      </c>
      <c r="D287" s="22"/>
      <c r="R287">
        <v>0</v>
      </c>
      <c r="S287">
        <v>0</v>
      </c>
    </row>
    <row r="288" spans="3:19" x14ac:dyDescent="0.15">
      <c r="C288" s="22">
        <v>216</v>
      </c>
      <c r="D288" s="22"/>
      <c r="R288">
        <v>0</v>
      </c>
      <c r="S288">
        <v>0</v>
      </c>
    </row>
    <row r="289" spans="3:19" x14ac:dyDescent="0.15">
      <c r="C289" s="22">
        <v>217</v>
      </c>
      <c r="D289" s="22"/>
      <c r="R289">
        <v>0</v>
      </c>
      <c r="S289">
        <v>0</v>
      </c>
    </row>
    <row r="290" spans="3:19" x14ac:dyDescent="0.15">
      <c r="C290" s="22">
        <v>218</v>
      </c>
      <c r="D290" s="22"/>
      <c r="R290">
        <v>0</v>
      </c>
      <c r="S290">
        <v>0</v>
      </c>
    </row>
    <row r="291" spans="3:19" x14ac:dyDescent="0.15">
      <c r="C291" s="22">
        <v>219</v>
      </c>
      <c r="D291" s="22"/>
      <c r="R291">
        <v>0</v>
      </c>
      <c r="S291">
        <v>0</v>
      </c>
    </row>
    <row r="292" spans="3:19" x14ac:dyDescent="0.15">
      <c r="C292" s="22">
        <v>220</v>
      </c>
      <c r="D292" s="22"/>
      <c r="R292">
        <v>0</v>
      </c>
      <c r="S292">
        <v>0</v>
      </c>
    </row>
    <row r="293" spans="3:19" x14ac:dyDescent="0.15">
      <c r="C293" s="22">
        <v>221</v>
      </c>
      <c r="D293" s="22"/>
      <c r="R293">
        <v>0</v>
      </c>
      <c r="S293">
        <v>0</v>
      </c>
    </row>
    <row r="294" spans="3:19" x14ac:dyDescent="0.15">
      <c r="C294" s="22">
        <v>222</v>
      </c>
      <c r="D294" s="22"/>
      <c r="R294">
        <v>0</v>
      </c>
      <c r="S294">
        <v>0</v>
      </c>
    </row>
    <row r="295" spans="3:19" x14ac:dyDescent="0.15">
      <c r="C295" s="22">
        <v>223</v>
      </c>
      <c r="D295" s="22"/>
      <c r="R295">
        <v>0</v>
      </c>
      <c r="S295">
        <v>0</v>
      </c>
    </row>
    <row r="296" spans="3:19" x14ac:dyDescent="0.15">
      <c r="C296" s="22">
        <v>224</v>
      </c>
      <c r="D296" s="22"/>
      <c r="R296">
        <v>0</v>
      </c>
      <c r="S296">
        <v>0</v>
      </c>
    </row>
    <row r="297" spans="3:19" x14ac:dyDescent="0.15">
      <c r="C297" s="22">
        <v>225</v>
      </c>
      <c r="D297" s="22"/>
      <c r="R297">
        <v>0</v>
      </c>
      <c r="S297">
        <v>0</v>
      </c>
    </row>
    <row r="298" spans="3:19" x14ac:dyDescent="0.15">
      <c r="C298" s="22">
        <v>226</v>
      </c>
      <c r="D298" s="22"/>
      <c r="R298">
        <v>0</v>
      </c>
      <c r="S298">
        <v>0</v>
      </c>
    </row>
    <row r="299" spans="3:19" x14ac:dyDescent="0.15">
      <c r="C299" s="22">
        <v>227</v>
      </c>
      <c r="D299" s="22"/>
      <c r="R299">
        <v>0</v>
      </c>
      <c r="S299">
        <v>0</v>
      </c>
    </row>
    <row r="300" spans="3:19" x14ac:dyDescent="0.15">
      <c r="C300" s="22">
        <v>228</v>
      </c>
      <c r="D300" s="22"/>
      <c r="R300">
        <v>0</v>
      </c>
      <c r="S300">
        <v>0</v>
      </c>
    </row>
    <row r="301" spans="3:19" x14ac:dyDescent="0.15">
      <c r="C301" s="22">
        <v>229</v>
      </c>
      <c r="D301" s="22"/>
      <c r="R301">
        <v>0</v>
      </c>
      <c r="S301">
        <v>0</v>
      </c>
    </row>
    <row r="302" spans="3:19" x14ac:dyDescent="0.15">
      <c r="C302" s="22">
        <v>230</v>
      </c>
      <c r="D302" s="22"/>
      <c r="R302">
        <v>0</v>
      </c>
      <c r="S302">
        <v>0</v>
      </c>
    </row>
    <row r="303" spans="3:19" x14ac:dyDescent="0.15">
      <c r="C303" s="22">
        <v>231</v>
      </c>
      <c r="D303" s="22"/>
      <c r="R303">
        <v>0</v>
      </c>
      <c r="S303">
        <v>0</v>
      </c>
    </row>
    <row r="304" spans="3:19" x14ac:dyDescent="0.15">
      <c r="C304" s="22">
        <v>232</v>
      </c>
      <c r="D304" s="22"/>
      <c r="R304">
        <v>0</v>
      </c>
      <c r="S304">
        <v>0</v>
      </c>
    </row>
    <row r="305" spans="3:19" x14ac:dyDescent="0.15">
      <c r="C305" s="22">
        <v>233</v>
      </c>
      <c r="D305" s="22"/>
      <c r="R305">
        <v>0</v>
      </c>
      <c r="S305">
        <v>0</v>
      </c>
    </row>
    <row r="306" spans="3:19" x14ac:dyDescent="0.15">
      <c r="C306" s="22">
        <v>234</v>
      </c>
      <c r="D306" s="22"/>
      <c r="R306">
        <v>0</v>
      </c>
      <c r="S306">
        <v>0</v>
      </c>
    </row>
    <row r="307" spans="3:19" x14ac:dyDescent="0.15">
      <c r="C307" s="22">
        <v>235</v>
      </c>
      <c r="D307" s="22"/>
      <c r="R307">
        <v>0</v>
      </c>
      <c r="S307">
        <v>0</v>
      </c>
    </row>
    <row r="308" spans="3:19" x14ac:dyDescent="0.15">
      <c r="C308" s="22">
        <v>236</v>
      </c>
      <c r="D308" s="22"/>
      <c r="R308">
        <v>0</v>
      </c>
      <c r="S308">
        <v>0</v>
      </c>
    </row>
    <row r="309" spans="3:19" x14ac:dyDescent="0.15">
      <c r="C309" s="22">
        <v>237</v>
      </c>
      <c r="D309" s="22"/>
      <c r="R309">
        <v>0</v>
      </c>
      <c r="S309">
        <v>0</v>
      </c>
    </row>
    <row r="310" spans="3:19" x14ac:dyDescent="0.15">
      <c r="C310" s="22">
        <v>238</v>
      </c>
      <c r="D310" s="22"/>
      <c r="R310">
        <v>0</v>
      </c>
      <c r="S310">
        <v>0</v>
      </c>
    </row>
    <row r="311" spans="3:19" x14ac:dyDescent="0.15">
      <c r="C311" s="22">
        <v>239</v>
      </c>
      <c r="D311" s="22"/>
      <c r="R311">
        <v>0</v>
      </c>
      <c r="S311">
        <v>0</v>
      </c>
    </row>
    <row r="312" spans="3:19" x14ac:dyDescent="0.15">
      <c r="C312" s="22">
        <v>240</v>
      </c>
      <c r="D312" s="22"/>
      <c r="R312">
        <v>0</v>
      </c>
      <c r="S312">
        <v>0</v>
      </c>
    </row>
    <row r="313" spans="3:19" x14ac:dyDescent="0.15">
      <c r="C313" s="22">
        <v>241</v>
      </c>
      <c r="D313" s="22"/>
      <c r="R313">
        <v>0</v>
      </c>
      <c r="S313">
        <v>0</v>
      </c>
    </row>
    <row r="314" spans="3:19" x14ac:dyDescent="0.15">
      <c r="C314" s="22">
        <v>242</v>
      </c>
      <c r="D314" s="22"/>
      <c r="R314">
        <v>0</v>
      </c>
      <c r="S314">
        <v>0</v>
      </c>
    </row>
    <row r="315" spans="3:19" x14ac:dyDescent="0.15">
      <c r="C315" s="22">
        <v>243</v>
      </c>
      <c r="D315" s="22"/>
      <c r="R315">
        <v>0</v>
      </c>
      <c r="S315">
        <v>0</v>
      </c>
    </row>
    <row r="316" spans="3:19" x14ac:dyDescent="0.15">
      <c r="C316" s="22">
        <v>244</v>
      </c>
      <c r="D316" s="22"/>
      <c r="R316">
        <v>0</v>
      </c>
      <c r="S316">
        <v>0</v>
      </c>
    </row>
    <row r="317" spans="3:19" x14ac:dyDescent="0.15">
      <c r="C317" s="22">
        <v>245</v>
      </c>
      <c r="D317" s="22"/>
      <c r="R317">
        <v>0</v>
      </c>
      <c r="S317">
        <v>0</v>
      </c>
    </row>
    <row r="318" spans="3:19" x14ac:dyDescent="0.15">
      <c r="C318" s="22">
        <v>246</v>
      </c>
      <c r="D318" s="22"/>
      <c r="R318">
        <v>0</v>
      </c>
      <c r="S318">
        <v>0</v>
      </c>
    </row>
    <row r="319" spans="3:19" x14ac:dyDescent="0.15">
      <c r="C319" s="22">
        <v>247</v>
      </c>
      <c r="D319" s="22"/>
      <c r="R319">
        <v>0</v>
      </c>
      <c r="S319">
        <v>0</v>
      </c>
    </row>
    <row r="320" spans="3:19" x14ac:dyDescent="0.15">
      <c r="C320" s="22">
        <v>248</v>
      </c>
      <c r="D320" s="22"/>
      <c r="R320">
        <v>0</v>
      </c>
      <c r="S320">
        <v>0</v>
      </c>
    </row>
    <row r="321" spans="3:19" x14ac:dyDescent="0.15">
      <c r="C321" s="22">
        <v>249</v>
      </c>
      <c r="D321" s="22"/>
      <c r="R321">
        <v>0</v>
      </c>
      <c r="S321">
        <v>0</v>
      </c>
    </row>
    <row r="322" spans="3:19" x14ac:dyDescent="0.15">
      <c r="C322" s="22">
        <v>250</v>
      </c>
      <c r="D322" s="22"/>
      <c r="R322">
        <v>0</v>
      </c>
      <c r="S322">
        <v>0</v>
      </c>
    </row>
    <row r="323" spans="3:19" x14ac:dyDescent="0.15">
      <c r="C323" s="22">
        <v>251</v>
      </c>
      <c r="D323" s="22"/>
      <c r="R323">
        <v>0</v>
      </c>
      <c r="S323">
        <v>0</v>
      </c>
    </row>
    <row r="324" spans="3:19" x14ac:dyDescent="0.15">
      <c r="C324" s="22">
        <v>252</v>
      </c>
      <c r="D324" s="22"/>
      <c r="R324">
        <v>0</v>
      </c>
      <c r="S324">
        <v>0</v>
      </c>
    </row>
    <row r="325" spans="3:19" x14ac:dyDescent="0.15">
      <c r="C325" s="22">
        <v>253</v>
      </c>
      <c r="D325" s="22"/>
      <c r="R325">
        <v>0</v>
      </c>
      <c r="S325">
        <v>0</v>
      </c>
    </row>
    <row r="326" spans="3:19" x14ac:dyDescent="0.15">
      <c r="C326" s="22">
        <v>254</v>
      </c>
      <c r="D326" s="22"/>
      <c r="R326">
        <v>0</v>
      </c>
      <c r="S326">
        <v>0</v>
      </c>
    </row>
    <row r="327" spans="3:19" x14ac:dyDescent="0.15">
      <c r="C327" s="22">
        <v>255</v>
      </c>
      <c r="D327" s="22"/>
      <c r="R327">
        <v>0</v>
      </c>
      <c r="S327">
        <v>0</v>
      </c>
    </row>
    <row r="328" spans="3:19" x14ac:dyDescent="0.15">
      <c r="C328" s="22">
        <v>256</v>
      </c>
      <c r="D328" s="22"/>
      <c r="R328">
        <v>0</v>
      </c>
      <c r="S328">
        <v>0</v>
      </c>
    </row>
    <row r="329" spans="3:19" x14ac:dyDescent="0.15">
      <c r="C329" s="22">
        <v>257</v>
      </c>
      <c r="D329" s="22"/>
      <c r="R329">
        <v>0</v>
      </c>
      <c r="S329">
        <v>0</v>
      </c>
    </row>
    <row r="330" spans="3:19" x14ac:dyDescent="0.15">
      <c r="C330" s="22">
        <v>258</v>
      </c>
      <c r="D330" s="22"/>
      <c r="R330">
        <v>0</v>
      </c>
      <c r="S330">
        <v>0</v>
      </c>
    </row>
    <row r="331" spans="3:19" x14ac:dyDescent="0.15">
      <c r="C331" s="22">
        <v>259</v>
      </c>
      <c r="D331" s="22"/>
      <c r="R331">
        <v>0</v>
      </c>
      <c r="S331">
        <v>0</v>
      </c>
    </row>
    <row r="332" spans="3:19" x14ac:dyDescent="0.15">
      <c r="C332" s="22">
        <v>260</v>
      </c>
      <c r="D332" s="22"/>
      <c r="R332">
        <v>0</v>
      </c>
      <c r="S332">
        <v>0</v>
      </c>
    </row>
    <row r="333" spans="3:19" x14ac:dyDescent="0.15">
      <c r="C333" s="22">
        <v>261</v>
      </c>
      <c r="D333" s="22"/>
      <c r="R333">
        <v>0</v>
      </c>
      <c r="S333">
        <v>0</v>
      </c>
    </row>
    <row r="334" spans="3:19" x14ac:dyDescent="0.15">
      <c r="C334" s="22">
        <v>262</v>
      </c>
      <c r="D334" s="22"/>
      <c r="R334">
        <v>0</v>
      </c>
      <c r="S334">
        <v>0</v>
      </c>
    </row>
    <row r="335" spans="3:19" x14ac:dyDescent="0.15">
      <c r="C335" s="22">
        <v>263</v>
      </c>
      <c r="D335" s="22"/>
      <c r="R335">
        <v>0</v>
      </c>
      <c r="S335">
        <v>0</v>
      </c>
    </row>
    <row r="336" spans="3:19" x14ac:dyDescent="0.15">
      <c r="C336" s="22">
        <v>264</v>
      </c>
      <c r="D336" s="22"/>
      <c r="R336">
        <v>0</v>
      </c>
      <c r="S336">
        <v>0</v>
      </c>
    </row>
    <row r="337" spans="3:19" x14ac:dyDescent="0.15">
      <c r="C337" s="22">
        <v>265</v>
      </c>
      <c r="D337" s="22"/>
      <c r="R337">
        <v>0</v>
      </c>
      <c r="S337">
        <v>0</v>
      </c>
    </row>
    <row r="338" spans="3:19" x14ac:dyDescent="0.15">
      <c r="C338" s="22">
        <v>266</v>
      </c>
      <c r="D338" s="22"/>
      <c r="R338">
        <v>0</v>
      </c>
      <c r="S338">
        <v>0</v>
      </c>
    </row>
    <row r="339" spans="3:19" x14ac:dyDescent="0.15">
      <c r="C339" s="22">
        <v>267</v>
      </c>
      <c r="D339" s="22"/>
      <c r="R339">
        <v>0</v>
      </c>
      <c r="S339">
        <v>0</v>
      </c>
    </row>
    <row r="340" spans="3:19" x14ac:dyDescent="0.15">
      <c r="C340" s="22">
        <v>268</v>
      </c>
      <c r="D340" s="22"/>
      <c r="R340">
        <v>0</v>
      </c>
      <c r="S340">
        <v>0</v>
      </c>
    </row>
    <row r="341" spans="3:19" x14ac:dyDescent="0.15">
      <c r="C341" s="22">
        <v>269</v>
      </c>
      <c r="D341" s="22"/>
      <c r="R341">
        <v>0</v>
      </c>
      <c r="S341">
        <v>0</v>
      </c>
    </row>
    <row r="342" spans="3:19" x14ac:dyDescent="0.15">
      <c r="C342" s="22">
        <v>270</v>
      </c>
      <c r="D342" s="22"/>
      <c r="R342">
        <v>0</v>
      </c>
      <c r="S342">
        <v>0</v>
      </c>
    </row>
    <row r="343" spans="3:19" x14ac:dyDescent="0.15">
      <c r="C343" s="22">
        <v>271</v>
      </c>
      <c r="D343" s="22"/>
      <c r="R343">
        <v>0</v>
      </c>
      <c r="S343">
        <v>0</v>
      </c>
    </row>
    <row r="344" spans="3:19" x14ac:dyDescent="0.15">
      <c r="C344" s="22">
        <v>272</v>
      </c>
      <c r="D344" s="22"/>
      <c r="R344">
        <v>0</v>
      </c>
      <c r="S344">
        <v>0</v>
      </c>
    </row>
    <row r="345" spans="3:19" x14ac:dyDescent="0.15">
      <c r="C345" s="22">
        <v>273</v>
      </c>
      <c r="D345" s="22"/>
      <c r="R345">
        <v>0</v>
      </c>
      <c r="S345">
        <v>0</v>
      </c>
    </row>
    <row r="346" spans="3:19" x14ac:dyDescent="0.15">
      <c r="C346" s="22">
        <v>274</v>
      </c>
      <c r="D346" s="22"/>
      <c r="R346">
        <v>0</v>
      </c>
      <c r="S346">
        <v>0</v>
      </c>
    </row>
    <row r="347" spans="3:19" x14ac:dyDescent="0.15">
      <c r="C347" s="22">
        <v>275</v>
      </c>
      <c r="D347" s="22"/>
      <c r="R347">
        <v>0</v>
      </c>
      <c r="S347">
        <v>0</v>
      </c>
    </row>
    <row r="348" spans="3:19" x14ac:dyDescent="0.15">
      <c r="C348" s="22">
        <v>276</v>
      </c>
      <c r="D348" s="22"/>
      <c r="R348">
        <v>0</v>
      </c>
      <c r="S348">
        <v>0</v>
      </c>
    </row>
    <row r="349" spans="3:19" x14ac:dyDescent="0.15">
      <c r="C349" s="22">
        <v>277</v>
      </c>
      <c r="D349" s="22"/>
      <c r="R349">
        <v>0</v>
      </c>
      <c r="S349">
        <v>0</v>
      </c>
    </row>
    <row r="350" spans="3:19" x14ac:dyDescent="0.15">
      <c r="C350" s="22">
        <v>278</v>
      </c>
      <c r="D350" s="22"/>
      <c r="R350">
        <v>0</v>
      </c>
      <c r="S350">
        <v>0</v>
      </c>
    </row>
    <row r="351" spans="3:19" x14ac:dyDescent="0.15">
      <c r="C351" s="22">
        <v>279</v>
      </c>
      <c r="D351" s="22"/>
      <c r="R351">
        <v>0</v>
      </c>
      <c r="S351">
        <v>0</v>
      </c>
    </row>
    <row r="352" spans="3:19" x14ac:dyDescent="0.15">
      <c r="C352" s="22">
        <v>280</v>
      </c>
      <c r="D352" s="22"/>
      <c r="R352">
        <v>0</v>
      </c>
      <c r="S352">
        <v>0</v>
      </c>
    </row>
    <row r="353" spans="3:19" x14ac:dyDescent="0.15">
      <c r="C353" s="22">
        <v>281</v>
      </c>
      <c r="D353" s="22"/>
      <c r="R353">
        <v>0</v>
      </c>
      <c r="S353">
        <v>0</v>
      </c>
    </row>
    <row r="354" spans="3:19" x14ac:dyDescent="0.15">
      <c r="C354" s="22">
        <v>282</v>
      </c>
      <c r="D354" s="22"/>
      <c r="R354">
        <v>0</v>
      </c>
      <c r="S354">
        <v>0</v>
      </c>
    </row>
    <row r="355" spans="3:19" x14ac:dyDescent="0.15">
      <c r="C355" s="22">
        <v>283</v>
      </c>
      <c r="D355" s="22"/>
      <c r="R355">
        <v>0</v>
      </c>
      <c r="S355">
        <v>0</v>
      </c>
    </row>
    <row r="356" spans="3:19" x14ac:dyDescent="0.15">
      <c r="C356" s="22">
        <v>284</v>
      </c>
      <c r="D356" s="22"/>
      <c r="R356">
        <v>0</v>
      </c>
      <c r="S356">
        <v>0</v>
      </c>
    </row>
    <row r="357" spans="3:19" x14ac:dyDescent="0.15">
      <c r="C357" s="22">
        <v>285</v>
      </c>
      <c r="D357" s="22"/>
      <c r="R357">
        <v>0</v>
      </c>
      <c r="S357">
        <v>0</v>
      </c>
    </row>
    <row r="358" spans="3:19" x14ac:dyDescent="0.15">
      <c r="C358" s="22">
        <v>286</v>
      </c>
      <c r="D358" s="22"/>
      <c r="R358">
        <v>0</v>
      </c>
      <c r="S358">
        <v>0</v>
      </c>
    </row>
    <row r="359" spans="3:19" x14ac:dyDescent="0.15">
      <c r="C359" s="22">
        <v>287</v>
      </c>
      <c r="D359" s="22"/>
      <c r="R359">
        <v>0</v>
      </c>
      <c r="S359">
        <v>0</v>
      </c>
    </row>
    <row r="360" spans="3:19" x14ac:dyDescent="0.15">
      <c r="C360" s="22">
        <v>288</v>
      </c>
      <c r="D360" s="22"/>
      <c r="R360">
        <v>0</v>
      </c>
      <c r="S360">
        <v>0</v>
      </c>
    </row>
    <row r="361" spans="3:19" x14ac:dyDescent="0.15">
      <c r="C361" s="22">
        <v>289</v>
      </c>
      <c r="D361" s="22"/>
      <c r="R361">
        <v>0</v>
      </c>
      <c r="S361">
        <v>0</v>
      </c>
    </row>
    <row r="362" spans="3:19" x14ac:dyDescent="0.15">
      <c r="C362" s="22">
        <v>290</v>
      </c>
      <c r="D362" s="22"/>
      <c r="R362">
        <v>0</v>
      </c>
      <c r="S362">
        <v>0</v>
      </c>
    </row>
    <row r="363" spans="3:19" x14ac:dyDescent="0.15">
      <c r="C363" s="22">
        <v>291</v>
      </c>
      <c r="D363" s="22"/>
      <c r="R363">
        <v>0</v>
      </c>
      <c r="S363">
        <v>0</v>
      </c>
    </row>
    <row r="364" spans="3:19" x14ac:dyDescent="0.15">
      <c r="C364" s="22">
        <v>292</v>
      </c>
      <c r="D364" s="22"/>
      <c r="R364">
        <v>0</v>
      </c>
      <c r="S364">
        <v>0</v>
      </c>
    </row>
    <row r="365" spans="3:19" x14ac:dyDescent="0.15">
      <c r="C365" s="22">
        <v>293</v>
      </c>
      <c r="D365" s="22"/>
      <c r="R365">
        <v>0</v>
      </c>
      <c r="S365">
        <v>0</v>
      </c>
    </row>
    <row r="366" spans="3:19" x14ac:dyDescent="0.15">
      <c r="C366" s="22">
        <v>294</v>
      </c>
      <c r="D366" s="22"/>
      <c r="R366">
        <v>0</v>
      </c>
      <c r="S366">
        <v>0</v>
      </c>
    </row>
    <row r="367" spans="3:19" x14ac:dyDescent="0.15">
      <c r="C367" s="22">
        <v>295</v>
      </c>
      <c r="D367" s="22"/>
      <c r="R367">
        <v>0</v>
      </c>
      <c r="S367">
        <v>0</v>
      </c>
    </row>
    <row r="368" spans="3:19" x14ac:dyDescent="0.15">
      <c r="C368" s="22">
        <v>296</v>
      </c>
      <c r="D368" s="22"/>
      <c r="R368">
        <v>0</v>
      </c>
      <c r="S368">
        <v>0</v>
      </c>
    </row>
    <row r="369" spans="3:19" x14ac:dyDescent="0.15">
      <c r="C369" s="22">
        <v>297</v>
      </c>
      <c r="D369" s="22"/>
      <c r="R369">
        <v>0</v>
      </c>
      <c r="S369">
        <v>0</v>
      </c>
    </row>
    <row r="370" spans="3:19" x14ac:dyDescent="0.15">
      <c r="C370" s="22">
        <v>298</v>
      </c>
      <c r="D370" s="22"/>
      <c r="R370">
        <v>0</v>
      </c>
      <c r="S370">
        <v>0</v>
      </c>
    </row>
    <row r="371" spans="3:19" x14ac:dyDescent="0.15">
      <c r="C371" s="22">
        <v>299</v>
      </c>
      <c r="D371" s="22"/>
      <c r="R371">
        <v>0</v>
      </c>
      <c r="S371">
        <v>0</v>
      </c>
    </row>
    <row r="372" spans="3:19" x14ac:dyDescent="0.15">
      <c r="C372" s="22">
        <v>300</v>
      </c>
      <c r="D372" s="22"/>
      <c r="R372">
        <v>0</v>
      </c>
      <c r="S372">
        <v>0</v>
      </c>
    </row>
    <row r="373" spans="3:19" x14ac:dyDescent="0.15">
      <c r="C373" s="22">
        <v>301</v>
      </c>
      <c r="D373" s="22"/>
      <c r="R373">
        <v>0</v>
      </c>
      <c r="S373">
        <v>0</v>
      </c>
    </row>
    <row r="374" spans="3:19" x14ac:dyDescent="0.15">
      <c r="C374" s="22">
        <v>302</v>
      </c>
      <c r="D374" s="22"/>
      <c r="R374">
        <v>0</v>
      </c>
      <c r="S374">
        <v>0</v>
      </c>
    </row>
    <row r="375" spans="3:19" x14ac:dyDescent="0.15">
      <c r="C375" s="22">
        <v>303</v>
      </c>
      <c r="D375" s="22"/>
      <c r="R375">
        <v>0</v>
      </c>
      <c r="S375">
        <v>0</v>
      </c>
    </row>
    <row r="376" spans="3:19" x14ac:dyDescent="0.15">
      <c r="C376" s="22">
        <v>304</v>
      </c>
      <c r="D376" s="22"/>
      <c r="R376">
        <v>0</v>
      </c>
      <c r="S376">
        <v>0</v>
      </c>
    </row>
    <row r="377" spans="3:19" x14ac:dyDescent="0.15">
      <c r="C377" s="22">
        <v>305</v>
      </c>
      <c r="D377" s="22"/>
      <c r="R377">
        <v>0</v>
      </c>
      <c r="S377">
        <v>0</v>
      </c>
    </row>
    <row r="378" spans="3:19" x14ac:dyDescent="0.15">
      <c r="C378" s="22">
        <v>306</v>
      </c>
      <c r="D378" s="22"/>
      <c r="R378">
        <v>0</v>
      </c>
      <c r="S378">
        <v>0</v>
      </c>
    </row>
    <row r="379" spans="3:19" x14ac:dyDescent="0.15">
      <c r="C379" s="22">
        <v>307</v>
      </c>
      <c r="D379" s="22"/>
      <c r="R379">
        <v>0</v>
      </c>
      <c r="S379">
        <v>0</v>
      </c>
    </row>
    <row r="380" spans="3:19" x14ac:dyDescent="0.15">
      <c r="C380" s="22">
        <v>308</v>
      </c>
      <c r="D380" s="22"/>
      <c r="R380">
        <v>0</v>
      </c>
      <c r="S380">
        <v>0</v>
      </c>
    </row>
    <row r="381" spans="3:19" x14ac:dyDescent="0.15">
      <c r="C381" s="22">
        <v>309</v>
      </c>
      <c r="D381" s="22"/>
      <c r="R381">
        <v>0</v>
      </c>
      <c r="S381">
        <v>0</v>
      </c>
    </row>
    <row r="382" spans="3:19" x14ac:dyDescent="0.15">
      <c r="C382" s="22">
        <v>310</v>
      </c>
      <c r="D382" s="22"/>
      <c r="R382">
        <v>0</v>
      </c>
      <c r="S382">
        <v>0</v>
      </c>
    </row>
    <row r="383" spans="3:19" x14ac:dyDescent="0.15">
      <c r="C383" s="22">
        <v>311</v>
      </c>
      <c r="D383" s="22"/>
      <c r="R383">
        <v>0</v>
      </c>
      <c r="S383">
        <v>0</v>
      </c>
    </row>
    <row r="384" spans="3:19" x14ac:dyDescent="0.15">
      <c r="C384" s="22">
        <v>312</v>
      </c>
      <c r="D384" s="22"/>
      <c r="R384">
        <v>0</v>
      </c>
      <c r="S384">
        <v>0</v>
      </c>
    </row>
    <row r="385" spans="3:19" x14ac:dyDescent="0.15">
      <c r="C385" s="22">
        <v>313</v>
      </c>
      <c r="D385" s="22"/>
      <c r="R385">
        <v>0</v>
      </c>
      <c r="S385">
        <v>0</v>
      </c>
    </row>
    <row r="386" spans="3:19" x14ac:dyDescent="0.15">
      <c r="C386" s="22">
        <v>314</v>
      </c>
      <c r="D386" s="22"/>
      <c r="R386">
        <v>0</v>
      </c>
      <c r="S386">
        <v>0</v>
      </c>
    </row>
    <row r="387" spans="3:19" x14ac:dyDescent="0.15">
      <c r="C387" s="22">
        <v>315</v>
      </c>
      <c r="D387" s="22"/>
      <c r="R387">
        <v>0</v>
      </c>
      <c r="S387">
        <v>0</v>
      </c>
    </row>
    <row r="388" spans="3:19" x14ac:dyDescent="0.15">
      <c r="C388" s="22">
        <v>316</v>
      </c>
      <c r="D388" s="22"/>
      <c r="R388">
        <v>0</v>
      </c>
      <c r="S388">
        <v>0</v>
      </c>
    </row>
    <row r="389" spans="3:19" x14ac:dyDescent="0.15">
      <c r="C389" s="22">
        <v>317</v>
      </c>
      <c r="D389" s="22"/>
      <c r="R389">
        <v>0</v>
      </c>
      <c r="S389">
        <v>0</v>
      </c>
    </row>
    <row r="390" spans="3:19" x14ac:dyDescent="0.15">
      <c r="C390" s="22">
        <v>318</v>
      </c>
      <c r="D390" s="22"/>
      <c r="R390">
        <v>0</v>
      </c>
      <c r="S390">
        <v>0</v>
      </c>
    </row>
    <row r="391" spans="3:19" x14ac:dyDescent="0.15">
      <c r="C391" s="22">
        <v>319</v>
      </c>
      <c r="D391" s="22"/>
      <c r="R391">
        <v>0</v>
      </c>
      <c r="S391">
        <v>0</v>
      </c>
    </row>
    <row r="392" spans="3:19" x14ac:dyDescent="0.15">
      <c r="C392" s="22">
        <v>320</v>
      </c>
      <c r="D392" s="22"/>
      <c r="R392">
        <v>0</v>
      </c>
      <c r="S392">
        <v>0</v>
      </c>
    </row>
    <row r="393" spans="3:19" x14ac:dyDescent="0.15">
      <c r="C393" s="22">
        <v>321</v>
      </c>
      <c r="D393" s="22"/>
      <c r="R393">
        <v>0</v>
      </c>
      <c r="S393">
        <v>0</v>
      </c>
    </row>
    <row r="394" spans="3:19" x14ac:dyDescent="0.15">
      <c r="C394" s="22">
        <v>322</v>
      </c>
      <c r="D394" s="22"/>
      <c r="R394">
        <v>0</v>
      </c>
      <c r="S394">
        <v>0</v>
      </c>
    </row>
    <row r="395" spans="3:19" x14ac:dyDescent="0.15">
      <c r="C395" s="22">
        <v>323</v>
      </c>
      <c r="D395" s="22"/>
      <c r="R395">
        <v>0</v>
      </c>
      <c r="S395">
        <v>0</v>
      </c>
    </row>
    <row r="396" spans="3:19" x14ac:dyDescent="0.15">
      <c r="C396" s="22">
        <v>324</v>
      </c>
      <c r="D396" s="22"/>
      <c r="R396">
        <v>0</v>
      </c>
      <c r="S396">
        <v>0</v>
      </c>
    </row>
    <row r="397" spans="3:19" x14ac:dyDescent="0.15">
      <c r="C397" s="22">
        <v>325</v>
      </c>
      <c r="D397" s="22"/>
      <c r="R397">
        <v>0</v>
      </c>
      <c r="S397">
        <v>0</v>
      </c>
    </row>
    <row r="398" spans="3:19" x14ac:dyDescent="0.15">
      <c r="C398" s="22">
        <v>326</v>
      </c>
      <c r="D398" s="22"/>
      <c r="R398">
        <v>0</v>
      </c>
      <c r="S398">
        <v>0</v>
      </c>
    </row>
    <row r="399" spans="3:19" x14ac:dyDescent="0.15">
      <c r="C399" s="22">
        <v>327</v>
      </c>
      <c r="D399" s="22"/>
      <c r="R399">
        <v>0</v>
      </c>
      <c r="S399">
        <v>0</v>
      </c>
    </row>
    <row r="400" spans="3:19" x14ac:dyDescent="0.15">
      <c r="C400" s="22">
        <v>328</v>
      </c>
      <c r="D400" s="22"/>
      <c r="R400">
        <v>0</v>
      </c>
      <c r="S400">
        <v>0</v>
      </c>
    </row>
    <row r="401" spans="3:19" x14ac:dyDescent="0.15">
      <c r="C401" s="22">
        <v>329</v>
      </c>
      <c r="D401" s="22"/>
      <c r="R401">
        <v>0</v>
      </c>
      <c r="S401">
        <v>0</v>
      </c>
    </row>
    <row r="402" spans="3:19" x14ac:dyDescent="0.15">
      <c r="C402" s="22">
        <v>330</v>
      </c>
      <c r="D402" s="22"/>
      <c r="R402">
        <v>0</v>
      </c>
      <c r="S402">
        <v>0</v>
      </c>
    </row>
    <row r="403" spans="3:19" x14ac:dyDescent="0.15">
      <c r="C403" s="22">
        <v>331</v>
      </c>
      <c r="D403" s="22"/>
      <c r="R403">
        <v>0</v>
      </c>
      <c r="S403">
        <v>0</v>
      </c>
    </row>
    <row r="404" spans="3:19" x14ac:dyDescent="0.15">
      <c r="C404" s="22">
        <v>332</v>
      </c>
      <c r="D404" s="22"/>
      <c r="R404">
        <v>0</v>
      </c>
      <c r="S404">
        <v>0</v>
      </c>
    </row>
    <row r="405" spans="3:19" x14ac:dyDescent="0.15">
      <c r="C405" s="22">
        <v>333</v>
      </c>
      <c r="D405" s="22"/>
      <c r="R405">
        <v>0</v>
      </c>
      <c r="S405">
        <v>0</v>
      </c>
    </row>
    <row r="406" spans="3:19" x14ac:dyDescent="0.15">
      <c r="C406" s="22">
        <v>334</v>
      </c>
      <c r="D406" s="22"/>
      <c r="R406">
        <v>0</v>
      </c>
      <c r="S406">
        <v>0</v>
      </c>
    </row>
    <row r="407" spans="3:19" x14ac:dyDescent="0.15">
      <c r="C407" s="22">
        <v>335</v>
      </c>
      <c r="D407" s="22"/>
      <c r="R407">
        <v>0</v>
      </c>
      <c r="S407">
        <v>0</v>
      </c>
    </row>
    <row r="408" spans="3:19" x14ac:dyDescent="0.15">
      <c r="C408" s="22">
        <v>336</v>
      </c>
      <c r="D408" s="22"/>
      <c r="R408">
        <v>0</v>
      </c>
      <c r="S408">
        <v>0</v>
      </c>
    </row>
    <row r="409" spans="3:19" x14ac:dyDescent="0.15">
      <c r="C409" s="22">
        <v>337</v>
      </c>
      <c r="D409" s="22"/>
      <c r="R409">
        <v>0</v>
      </c>
      <c r="S409">
        <v>0</v>
      </c>
    </row>
    <row r="410" spans="3:19" x14ac:dyDescent="0.15">
      <c r="C410" s="22">
        <v>338</v>
      </c>
      <c r="D410" s="22"/>
      <c r="R410">
        <v>0</v>
      </c>
      <c r="S410">
        <v>0</v>
      </c>
    </row>
    <row r="411" spans="3:19" x14ac:dyDescent="0.15">
      <c r="C411" s="22">
        <v>339</v>
      </c>
      <c r="D411" s="22"/>
      <c r="R411">
        <v>0</v>
      </c>
      <c r="S411">
        <v>0</v>
      </c>
    </row>
    <row r="412" spans="3:19" x14ac:dyDescent="0.15">
      <c r="C412" s="22">
        <v>340</v>
      </c>
      <c r="D412" s="22"/>
      <c r="R412">
        <v>0</v>
      </c>
      <c r="S412">
        <v>0</v>
      </c>
    </row>
    <row r="413" spans="3:19" x14ac:dyDescent="0.15">
      <c r="C413" s="22">
        <v>341</v>
      </c>
      <c r="D413" s="22"/>
      <c r="R413">
        <v>0</v>
      </c>
      <c r="S413">
        <v>0</v>
      </c>
    </row>
    <row r="414" spans="3:19" x14ac:dyDescent="0.15">
      <c r="C414" s="22">
        <v>342</v>
      </c>
      <c r="D414" s="22"/>
      <c r="R414">
        <v>0</v>
      </c>
      <c r="S414">
        <v>0</v>
      </c>
    </row>
    <row r="415" spans="3:19" x14ac:dyDescent="0.15">
      <c r="C415" s="22">
        <v>343</v>
      </c>
      <c r="D415" s="22"/>
      <c r="R415">
        <v>0</v>
      </c>
      <c r="S415">
        <v>0</v>
      </c>
    </row>
    <row r="416" spans="3:19" x14ac:dyDescent="0.15">
      <c r="C416" s="22">
        <v>344</v>
      </c>
      <c r="D416" s="22"/>
      <c r="R416">
        <v>0</v>
      </c>
      <c r="S416">
        <v>0</v>
      </c>
    </row>
    <row r="417" spans="3:19" x14ac:dyDescent="0.15">
      <c r="C417" s="22">
        <v>345</v>
      </c>
      <c r="D417" s="22"/>
      <c r="R417">
        <v>0</v>
      </c>
      <c r="S417">
        <v>0</v>
      </c>
    </row>
    <row r="418" spans="3:19" x14ac:dyDescent="0.15">
      <c r="C418" s="22">
        <v>346</v>
      </c>
      <c r="D418" s="22"/>
      <c r="R418">
        <v>0</v>
      </c>
      <c r="S418">
        <v>0</v>
      </c>
    </row>
    <row r="419" spans="3:19" x14ac:dyDescent="0.15">
      <c r="C419" s="22">
        <v>347</v>
      </c>
      <c r="D419" s="22"/>
      <c r="R419">
        <v>0</v>
      </c>
      <c r="S419">
        <v>0</v>
      </c>
    </row>
    <row r="420" spans="3:19" x14ac:dyDescent="0.15">
      <c r="C420" s="22">
        <v>348</v>
      </c>
      <c r="D420" s="22"/>
      <c r="R420">
        <v>0</v>
      </c>
      <c r="S420">
        <v>0</v>
      </c>
    </row>
    <row r="421" spans="3:19" x14ac:dyDescent="0.15">
      <c r="C421" s="22">
        <v>349</v>
      </c>
      <c r="D421" s="22"/>
      <c r="R421">
        <v>0</v>
      </c>
      <c r="S421">
        <v>0</v>
      </c>
    </row>
    <row r="422" spans="3:19" x14ac:dyDescent="0.15">
      <c r="C422" s="22">
        <v>350</v>
      </c>
      <c r="D422" s="22"/>
      <c r="R422">
        <v>0</v>
      </c>
      <c r="S422">
        <v>0</v>
      </c>
    </row>
    <row r="423" spans="3:19" x14ac:dyDescent="0.15">
      <c r="C423" s="22">
        <v>351</v>
      </c>
      <c r="D423" s="22"/>
      <c r="R423">
        <v>0</v>
      </c>
      <c r="S423">
        <v>0</v>
      </c>
    </row>
    <row r="424" spans="3:19" x14ac:dyDescent="0.15">
      <c r="C424" s="22">
        <v>352</v>
      </c>
      <c r="D424" s="22"/>
      <c r="R424">
        <v>0</v>
      </c>
      <c r="S424">
        <v>0</v>
      </c>
    </row>
    <row r="425" spans="3:19" x14ac:dyDescent="0.15">
      <c r="C425" s="22">
        <v>353</v>
      </c>
      <c r="D425" s="22"/>
      <c r="R425">
        <v>0</v>
      </c>
      <c r="S425">
        <v>0</v>
      </c>
    </row>
    <row r="426" spans="3:19" x14ac:dyDescent="0.15">
      <c r="C426" s="22">
        <v>354</v>
      </c>
      <c r="D426" s="22"/>
      <c r="R426">
        <v>0</v>
      </c>
      <c r="S426">
        <v>0</v>
      </c>
    </row>
    <row r="427" spans="3:19" x14ac:dyDescent="0.15">
      <c r="C427" s="22">
        <v>355</v>
      </c>
      <c r="D427" s="22"/>
      <c r="R427">
        <v>0</v>
      </c>
      <c r="S427">
        <v>0</v>
      </c>
    </row>
    <row r="428" spans="3:19" x14ac:dyDescent="0.15">
      <c r="C428" s="22">
        <v>356</v>
      </c>
      <c r="D428" s="22"/>
      <c r="R428">
        <v>0</v>
      </c>
      <c r="S428">
        <v>0</v>
      </c>
    </row>
    <row r="429" spans="3:19" x14ac:dyDescent="0.15">
      <c r="C429" s="22">
        <v>357</v>
      </c>
      <c r="D429" s="22"/>
      <c r="R429">
        <v>0</v>
      </c>
      <c r="S429">
        <v>0</v>
      </c>
    </row>
    <row r="430" spans="3:19" x14ac:dyDescent="0.15">
      <c r="C430" s="22">
        <v>358</v>
      </c>
      <c r="D430" s="22"/>
      <c r="R430">
        <v>0</v>
      </c>
      <c r="S430">
        <v>0</v>
      </c>
    </row>
    <row r="431" spans="3:19" x14ac:dyDescent="0.15">
      <c r="C431" s="22">
        <v>359</v>
      </c>
      <c r="D431" s="22"/>
      <c r="R431">
        <v>0</v>
      </c>
      <c r="S431">
        <v>0</v>
      </c>
    </row>
    <row r="432" spans="3:19" x14ac:dyDescent="0.15">
      <c r="C432" s="22">
        <v>360</v>
      </c>
      <c r="D432" s="22"/>
      <c r="R432">
        <v>0</v>
      </c>
      <c r="S432">
        <v>0</v>
      </c>
    </row>
    <row r="433" spans="3:19" x14ac:dyDescent="0.15">
      <c r="C433" s="22">
        <v>361</v>
      </c>
      <c r="D433" s="22"/>
      <c r="R433">
        <v>0</v>
      </c>
      <c r="S433">
        <v>0</v>
      </c>
    </row>
    <row r="434" spans="3:19" x14ac:dyDescent="0.15">
      <c r="C434" s="22">
        <v>362</v>
      </c>
      <c r="D434" s="22"/>
      <c r="R434">
        <v>0</v>
      </c>
      <c r="S434">
        <v>0</v>
      </c>
    </row>
    <row r="435" spans="3:19" x14ac:dyDescent="0.15">
      <c r="C435" s="22">
        <v>363</v>
      </c>
      <c r="D435" s="22"/>
      <c r="R435">
        <v>0</v>
      </c>
      <c r="S435">
        <v>0</v>
      </c>
    </row>
    <row r="436" spans="3:19" x14ac:dyDescent="0.15">
      <c r="C436" s="22">
        <v>364</v>
      </c>
      <c r="D436" s="22"/>
      <c r="R436">
        <v>0</v>
      </c>
      <c r="S436">
        <v>0</v>
      </c>
    </row>
    <row r="437" spans="3:19" x14ac:dyDescent="0.15">
      <c r="C437" s="22">
        <v>365</v>
      </c>
      <c r="D437" s="22"/>
      <c r="R437">
        <v>0</v>
      </c>
      <c r="S437">
        <v>0</v>
      </c>
    </row>
    <row r="438" spans="3:19" x14ac:dyDescent="0.15">
      <c r="C438" s="22">
        <v>366</v>
      </c>
      <c r="D438" s="22"/>
      <c r="R438">
        <v>0</v>
      </c>
      <c r="S438">
        <v>0</v>
      </c>
    </row>
    <row r="439" spans="3:19" x14ac:dyDescent="0.15">
      <c r="C439" s="22">
        <v>367</v>
      </c>
      <c r="D439" s="22"/>
      <c r="R439">
        <v>0</v>
      </c>
      <c r="S439">
        <v>0</v>
      </c>
    </row>
    <row r="440" spans="3:19" x14ac:dyDescent="0.15">
      <c r="C440" s="22">
        <v>368</v>
      </c>
      <c r="D440" s="22"/>
      <c r="R440">
        <v>0</v>
      </c>
      <c r="S440">
        <v>0</v>
      </c>
    </row>
    <row r="441" spans="3:19" x14ac:dyDescent="0.15">
      <c r="C441" s="22">
        <v>369</v>
      </c>
      <c r="D441" s="22"/>
      <c r="R441">
        <v>0</v>
      </c>
      <c r="S441">
        <v>0</v>
      </c>
    </row>
    <row r="442" spans="3:19" x14ac:dyDescent="0.15">
      <c r="C442" s="22">
        <v>370</v>
      </c>
      <c r="D442" s="22"/>
      <c r="R442">
        <v>0</v>
      </c>
      <c r="S442">
        <v>0</v>
      </c>
    </row>
    <row r="443" spans="3:19" x14ac:dyDescent="0.15">
      <c r="C443" s="22">
        <v>371</v>
      </c>
      <c r="D443" s="22"/>
      <c r="R443">
        <v>0</v>
      </c>
      <c r="S443">
        <v>0</v>
      </c>
    </row>
    <row r="444" spans="3:19" x14ac:dyDescent="0.15">
      <c r="C444" s="22">
        <v>372</v>
      </c>
      <c r="D444" s="22"/>
      <c r="R444">
        <v>0</v>
      </c>
      <c r="S444">
        <v>0</v>
      </c>
    </row>
    <row r="445" spans="3:19" x14ac:dyDescent="0.15">
      <c r="C445" s="22">
        <v>373</v>
      </c>
      <c r="D445" s="22"/>
      <c r="R445">
        <v>0</v>
      </c>
      <c r="S445">
        <v>0</v>
      </c>
    </row>
    <row r="446" spans="3:19" x14ac:dyDescent="0.15">
      <c r="C446" s="22">
        <v>374</v>
      </c>
      <c r="D446" s="22"/>
      <c r="R446">
        <v>0</v>
      </c>
      <c r="S446">
        <v>0</v>
      </c>
    </row>
    <row r="447" spans="3:19" x14ac:dyDescent="0.15">
      <c r="C447" s="22">
        <v>375</v>
      </c>
      <c r="D447" s="22"/>
      <c r="R447">
        <v>0</v>
      </c>
      <c r="S447">
        <v>0</v>
      </c>
    </row>
    <row r="448" spans="3:19" x14ac:dyDescent="0.15">
      <c r="C448" s="22">
        <v>376</v>
      </c>
      <c r="D448" s="22"/>
      <c r="R448">
        <v>0</v>
      </c>
      <c r="S448">
        <v>0</v>
      </c>
    </row>
    <row r="449" spans="3:19" x14ac:dyDescent="0.15">
      <c r="C449" s="22">
        <v>377</v>
      </c>
      <c r="D449" s="22"/>
      <c r="R449">
        <v>0</v>
      </c>
      <c r="S449">
        <v>0</v>
      </c>
    </row>
    <row r="450" spans="3:19" x14ac:dyDescent="0.15">
      <c r="C450" s="22">
        <v>378</v>
      </c>
      <c r="D450" s="22"/>
      <c r="R450">
        <v>0</v>
      </c>
      <c r="S450">
        <v>0</v>
      </c>
    </row>
    <row r="451" spans="3:19" x14ac:dyDescent="0.15">
      <c r="C451" s="22">
        <v>379</v>
      </c>
      <c r="D451" s="22"/>
      <c r="R451">
        <v>0</v>
      </c>
      <c r="S451">
        <v>0</v>
      </c>
    </row>
    <row r="452" spans="3:19" x14ac:dyDescent="0.15">
      <c r="C452" s="22">
        <v>380</v>
      </c>
      <c r="D452" s="22"/>
      <c r="R452">
        <v>0</v>
      </c>
      <c r="S452">
        <v>0</v>
      </c>
    </row>
    <row r="453" spans="3:19" x14ac:dyDescent="0.15">
      <c r="C453" s="22">
        <v>381</v>
      </c>
      <c r="D453" s="22"/>
      <c r="R453">
        <v>0</v>
      </c>
      <c r="S453">
        <v>0</v>
      </c>
    </row>
    <row r="454" spans="3:19" x14ac:dyDescent="0.15">
      <c r="C454" s="22">
        <v>382</v>
      </c>
      <c r="D454" s="22"/>
      <c r="R454">
        <v>0</v>
      </c>
      <c r="S454">
        <v>0</v>
      </c>
    </row>
    <row r="455" spans="3:19" x14ac:dyDescent="0.15">
      <c r="C455" s="22">
        <v>383</v>
      </c>
      <c r="D455" s="22"/>
      <c r="R455">
        <v>0</v>
      </c>
      <c r="S455">
        <v>0</v>
      </c>
    </row>
    <row r="456" spans="3:19" x14ac:dyDescent="0.15">
      <c r="C456" s="22">
        <v>384</v>
      </c>
      <c r="D456" s="22"/>
      <c r="R456">
        <v>0</v>
      </c>
      <c r="S456">
        <v>0</v>
      </c>
    </row>
    <row r="457" spans="3:19" x14ac:dyDescent="0.15">
      <c r="C457" s="22">
        <v>385</v>
      </c>
      <c r="D457" s="22"/>
      <c r="R457">
        <v>0</v>
      </c>
      <c r="S457">
        <v>0</v>
      </c>
    </row>
    <row r="458" spans="3:19" x14ac:dyDescent="0.15">
      <c r="C458" s="22">
        <v>386</v>
      </c>
      <c r="D458" s="22"/>
      <c r="R458">
        <v>0</v>
      </c>
      <c r="S458">
        <v>0</v>
      </c>
    </row>
    <row r="459" spans="3:19" x14ac:dyDescent="0.15">
      <c r="C459" s="22">
        <v>387</v>
      </c>
      <c r="D459" s="22"/>
      <c r="R459">
        <v>0</v>
      </c>
      <c r="S459">
        <v>0</v>
      </c>
    </row>
    <row r="460" spans="3:19" x14ac:dyDescent="0.15">
      <c r="C460" s="22">
        <v>388</v>
      </c>
      <c r="D460" s="22"/>
      <c r="R460">
        <v>0</v>
      </c>
      <c r="S460">
        <v>0</v>
      </c>
    </row>
    <row r="461" spans="3:19" x14ac:dyDescent="0.15">
      <c r="C461" s="22">
        <v>389</v>
      </c>
      <c r="D461" s="22"/>
      <c r="R461">
        <v>0</v>
      </c>
      <c r="S461">
        <v>0</v>
      </c>
    </row>
    <row r="462" spans="3:19" x14ac:dyDescent="0.15">
      <c r="C462" s="22">
        <v>390</v>
      </c>
      <c r="D462" s="22"/>
      <c r="R462">
        <v>0</v>
      </c>
      <c r="S462">
        <v>0</v>
      </c>
    </row>
    <row r="463" spans="3:19" x14ac:dyDescent="0.15">
      <c r="C463" s="22">
        <v>391</v>
      </c>
      <c r="D463" s="22"/>
      <c r="R463">
        <v>0</v>
      </c>
      <c r="S463">
        <v>0</v>
      </c>
    </row>
    <row r="464" spans="3:19" x14ac:dyDescent="0.15">
      <c r="C464" s="22">
        <v>392</v>
      </c>
      <c r="D464" s="22"/>
      <c r="R464">
        <v>0</v>
      </c>
      <c r="S464">
        <v>0</v>
      </c>
    </row>
    <row r="465" spans="3:51" x14ac:dyDescent="0.15">
      <c r="C465" s="22">
        <v>393</v>
      </c>
      <c r="D465" s="22"/>
      <c r="R465">
        <v>0</v>
      </c>
      <c r="S465">
        <v>0</v>
      </c>
    </row>
    <row r="466" spans="3:51" x14ac:dyDescent="0.15">
      <c r="C466" s="22">
        <v>394</v>
      </c>
      <c r="D466" s="22"/>
      <c r="R466">
        <v>0</v>
      </c>
      <c r="S466">
        <v>0</v>
      </c>
    </row>
    <row r="467" spans="3:51" x14ac:dyDescent="0.15">
      <c r="C467" s="22">
        <v>395</v>
      </c>
      <c r="D467" s="22"/>
      <c r="R467">
        <v>0</v>
      </c>
      <c r="S467">
        <v>0</v>
      </c>
    </row>
    <row r="468" spans="3:51" x14ac:dyDescent="0.15">
      <c r="C468" s="22">
        <v>396</v>
      </c>
      <c r="D468" s="22"/>
      <c r="R468">
        <v>0</v>
      </c>
      <c r="S468">
        <v>0</v>
      </c>
    </row>
    <row r="469" spans="3:51" x14ac:dyDescent="0.15">
      <c r="C469" s="22">
        <v>397</v>
      </c>
      <c r="D469" s="22"/>
      <c r="R469">
        <v>0</v>
      </c>
      <c r="S469">
        <v>0</v>
      </c>
    </row>
    <row r="470" spans="3:51" x14ac:dyDescent="0.15">
      <c r="C470" s="22">
        <v>398</v>
      </c>
      <c r="D470" s="22"/>
      <c r="R470">
        <v>0</v>
      </c>
      <c r="S470">
        <v>0</v>
      </c>
    </row>
    <row r="471" spans="3:51" x14ac:dyDescent="0.15">
      <c r="C471" s="22">
        <v>399</v>
      </c>
      <c r="D471" s="22"/>
      <c r="R471">
        <v>0</v>
      </c>
      <c r="S471">
        <v>0</v>
      </c>
    </row>
    <row r="472" spans="3:51" ht="14.25" thickBot="1" x14ac:dyDescent="0.2">
      <c r="C472" s="23">
        <v>400</v>
      </c>
      <c r="D472" s="23"/>
      <c r="E472" s="25"/>
      <c r="F472" s="25"/>
      <c r="G472" s="25"/>
      <c r="H472" s="25"/>
      <c r="I472" s="25"/>
      <c r="J472" s="25"/>
      <c r="K472" s="25"/>
      <c r="L472" s="25"/>
      <c r="M472" s="25"/>
      <c r="N472" s="25"/>
      <c r="O472" s="25"/>
      <c r="P472" s="25"/>
      <c r="Q472" s="25"/>
      <c r="R472" s="25">
        <v>0</v>
      </c>
      <c r="S472" s="25">
        <v>0</v>
      </c>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25"/>
      <c r="AX472" s="25"/>
      <c r="AY472" s="25"/>
    </row>
  </sheetData>
  <sheetProtection algorithmName="SHA-512" hashValue="3Fvgut/dk5eubLVEGzmiDbfRsVk9EVRDMqi51p0WW+38UApu9uxDugYcjxa2lqfeF2sDoaTgd0miFUyxXb6slQ==" saltValue="JeBwBGpOTFpOsiPLRuJNTw==" spinCount="100000" sheet="1" formatColumns="0" formatRows="0"/>
  <mergeCells count="45">
    <mergeCell ref="AA69:AA72"/>
    <mergeCell ref="I69:I72"/>
    <mergeCell ref="J69:J72"/>
    <mergeCell ref="K69:K72"/>
    <mergeCell ref="L69:L72"/>
    <mergeCell ref="Q70:Q72"/>
    <mergeCell ref="M69:M72"/>
    <mergeCell ref="C69:C72"/>
    <mergeCell ref="D69:D72"/>
    <mergeCell ref="E69:E72"/>
    <mergeCell ref="F69:F72"/>
    <mergeCell ref="H69:H72"/>
    <mergeCell ref="G69:G72"/>
    <mergeCell ref="AY69:AY72"/>
    <mergeCell ref="AT69:AT72"/>
    <mergeCell ref="AU69:AU72"/>
    <mergeCell ref="AV69:AV72"/>
    <mergeCell ref="AW69:AW72"/>
    <mergeCell ref="AX69:AX72"/>
    <mergeCell ref="AL69:AL72"/>
    <mergeCell ref="AE69:AE72"/>
    <mergeCell ref="AB69:AB72"/>
    <mergeCell ref="AC69:AC72"/>
    <mergeCell ref="AD69:AD72"/>
    <mergeCell ref="AI69:AI72"/>
    <mergeCell ref="AJ69:AJ72"/>
    <mergeCell ref="AK69:AK72"/>
    <mergeCell ref="AF69:AF72"/>
    <mergeCell ref="AG69:AG72"/>
    <mergeCell ref="AZ69:AZ72"/>
    <mergeCell ref="BA69:BA72"/>
    <mergeCell ref="BB69:BB72"/>
    <mergeCell ref="N70:P72"/>
    <mergeCell ref="R70:R72"/>
    <mergeCell ref="S70:S71"/>
    <mergeCell ref="Y70:Y71"/>
    <mergeCell ref="AH71:AH72"/>
    <mergeCell ref="AP71:AR71"/>
    <mergeCell ref="AS71:AS72"/>
    <mergeCell ref="AP72:AR72"/>
    <mergeCell ref="Z69:Z71"/>
    <mergeCell ref="AM69:AM72"/>
    <mergeCell ref="AN69:AN72"/>
    <mergeCell ref="AO69:AO72"/>
    <mergeCell ref="AS69:AS70"/>
  </mergeCells>
  <phoneticPr fontId="2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CBDA2-CF87-4704-9357-C02EBDD6916A}">
  <sheetPr codeName="Sheet15"/>
  <dimension ref="A2:BE472"/>
  <sheetViews>
    <sheetView topLeftCell="A70" zoomScale="90" zoomScaleNormal="90" workbookViewId="0">
      <selection activeCell="D73" sqref="D73"/>
    </sheetView>
  </sheetViews>
  <sheetFormatPr defaultColWidth="8.875" defaultRowHeight="13.5" x14ac:dyDescent="0.15"/>
  <cols>
    <col min="3" max="54" width="10.875" customWidth="1"/>
  </cols>
  <sheetData>
    <row r="2" spans="3:30" ht="14.25" x14ac:dyDescent="0.15">
      <c r="C2" s="1"/>
      <c r="D2" s="1"/>
      <c r="E2" s="1"/>
      <c r="F2" s="1"/>
      <c r="G2" s="1"/>
      <c r="H2" s="1"/>
      <c r="I2" s="1"/>
      <c r="J2" s="1"/>
      <c r="K2" s="1"/>
      <c r="L2" s="1"/>
      <c r="M2" s="1"/>
      <c r="N2" s="1"/>
      <c r="O2" s="1"/>
      <c r="P2" s="1"/>
      <c r="Q2" s="1"/>
      <c r="R2" s="1"/>
      <c r="S2" s="1"/>
      <c r="T2" s="1"/>
      <c r="U2" s="1"/>
      <c r="V2" s="1"/>
      <c r="W2" s="1"/>
      <c r="X2" s="1"/>
      <c r="Y2" s="1"/>
      <c r="Z2" s="1"/>
      <c r="AA2" s="1"/>
      <c r="AB2" s="1"/>
      <c r="AC2" s="1"/>
      <c r="AD2" s="1"/>
    </row>
    <row r="3" spans="3:30" ht="14.25" x14ac:dyDescent="0.15">
      <c r="C3" s="1"/>
      <c r="D3" s="1"/>
      <c r="E3" s="1"/>
      <c r="F3" s="1"/>
      <c r="G3" s="1"/>
      <c r="H3" s="1"/>
      <c r="I3" s="1"/>
      <c r="J3" s="1"/>
      <c r="K3" s="1"/>
      <c r="L3" s="1"/>
      <c r="M3" s="1"/>
      <c r="N3" s="1"/>
      <c r="O3" s="1"/>
      <c r="P3" s="1"/>
      <c r="Q3" s="1"/>
      <c r="R3" s="1"/>
      <c r="S3" s="1"/>
      <c r="T3" s="1"/>
      <c r="U3" s="1"/>
      <c r="V3" s="1"/>
      <c r="W3" s="1"/>
      <c r="X3" s="1"/>
      <c r="Y3" s="1"/>
      <c r="Z3" s="1"/>
      <c r="AA3" s="1"/>
      <c r="AB3" s="1"/>
      <c r="AC3" s="1"/>
      <c r="AD3" s="1"/>
    </row>
    <row r="4" spans="3:30" ht="14.25" x14ac:dyDescent="0.15">
      <c r="C4" s="1"/>
      <c r="D4" s="1"/>
      <c r="E4" s="1"/>
      <c r="F4" s="1"/>
      <c r="G4" s="1"/>
      <c r="H4" s="1"/>
      <c r="I4" s="1"/>
      <c r="J4" s="1"/>
      <c r="K4" s="1"/>
      <c r="L4" s="1"/>
      <c r="M4" s="1"/>
      <c r="N4" s="1"/>
      <c r="O4" s="1"/>
      <c r="P4" s="1"/>
      <c r="Q4" s="1"/>
      <c r="R4" s="1"/>
      <c r="S4" s="1"/>
      <c r="T4" s="1"/>
      <c r="U4" s="1"/>
      <c r="V4" s="1"/>
      <c r="W4" s="1"/>
      <c r="X4" s="1"/>
      <c r="Y4" s="1"/>
      <c r="Z4" s="1"/>
      <c r="AA4" s="1"/>
      <c r="AB4" s="1"/>
      <c r="AC4" s="1"/>
      <c r="AD4" s="1"/>
    </row>
    <row r="5" spans="3:30" ht="14.25" x14ac:dyDescent="0.15">
      <c r="C5" s="1"/>
      <c r="D5" s="1"/>
      <c r="E5" s="1"/>
      <c r="F5" s="1"/>
      <c r="G5" s="1"/>
      <c r="H5" s="1"/>
      <c r="I5" s="1"/>
      <c r="J5" s="1"/>
      <c r="K5" s="1"/>
      <c r="L5" s="1"/>
      <c r="M5" s="1"/>
      <c r="N5" s="1"/>
      <c r="O5" s="1"/>
      <c r="P5" s="1"/>
      <c r="Q5" s="1"/>
      <c r="R5" s="1"/>
      <c r="S5" s="1"/>
      <c r="T5" s="1"/>
      <c r="U5" s="1"/>
      <c r="V5" s="1"/>
      <c r="W5" s="1"/>
      <c r="X5" s="1"/>
      <c r="Y5" s="1"/>
      <c r="Z5" s="1"/>
      <c r="AA5" s="1"/>
      <c r="AB5" s="1"/>
      <c r="AC5" s="1"/>
      <c r="AD5" s="1"/>
    </row>
    <row r="6" spans="3:30" ht="14.25" x14ac:dyDescent="0.15">
      <c r="C6" s="1"/>
      <c r="D6" s="1"/>
      <c r="E6" s="1"/>
      <c r="F6" s="1"/>
      <c r="G6" s="1"/>
      <c r="H6" s="1"/>
      <c r="I6" s="1"/>
      <c r="J6" s="1"/>
      <c r="K6" s="1"/>
      <c r="L6" s="1"/>
      <c r="M6" s="1"/>
      <c r="N6" s="1"/>
      <c r="O6" s="1"/>
      <c r="P6" s="1"/>
      <c r="Q6" s="1"/>
      <c r="R6" s="1"/>
      <c r="S6" s="1"/>
      <c r="T6" s="1"/>
      <c r="U6" s="1"/>
      <c r="V6" s="1"/>
      <c r="W6" s="1"/>
      <c r="X6" s="1"/>
      <c r="Y6" s="1"/>
      <c r="Z6" s="1"/>
      <c r="AA6" s="1"/>
      <c r="AB6" s="1"/>
      <c r="AC6" s="1"/>
      <c r="AD6" s="1"/>
    </row>
    <row r="7" spans="3:30" ht="14.25" x14ac:dyDescent="0.15">
      <c r="C7" s="1"/>
      <c r="D7" s="1"/>
      <c r="E7" s="1"/>
      <c r="F7" s="1"/>
      <c r="G7" s="1"/>
      <c r="H7" s="1"/>
      <c r="I7" s="1"/>
      <c r="J7" s="1"/>
      <c r="K7" s="1"/>
      <c r="L7" s="1"/>
      <c r="M7" s="1"/>
      <c r="N7" s="1"/>
      <c r="O7" s="1"/>
      <c r="P7" s="1"/>
      <c r="Q7" s="1"/>
      <c r="R7" s="1"/>
      <c r="S7" s="1"/>
      <c r="T7" s="1"/>
      <c r="U7" s="1"/>
      <c r="V7" s="1"/>
      <c r="W7" s="1"/>
      <c r="X7" s="1"/>
      <c r="Y7" s="1"/>
      <c r="Z7" s="1"/>
      <c r="AA7" s="1"/>
      <c r="AB7" s="1"/>
      <c r="AC7" s="1"/>
      <c r="AD7" s="1"/>
    </row>
    <row r="8" spans="3:30" ht="14.25" x14ac:dyDescent="0.15">
      <c r="C8" s="1"/>
      <c r="D8" s="1"/>
      <c r="E8" s="1"/>
      <c r="F8" s="1"/>
      <c r="G8" s="1"/>
      <c r="H8" s="1"/>
      <c r="I8" s="1"/>
      <c r="J8" s="1"/>
      <c r="K8" s="1"/>
      <c r="L8" s="1"/>
      <c r="M8" s="1"/>
      <c r="N8" s="1"/>
      <c r="O8" s="1"/>
      <c r="P8" s="1"/>
      <c r="Q8" s="1"/>
      <c r="R8" s="1"/>
      <c r="S8" s="1"/>
      <c r="T8" s="1"/>
      <c r="U8" s="1"/>
      <c r="V8" s="1"/>
      <c r="W8" s="1"/>
      <c r="X8" s="1"/>
      <c r="Y8" s="1"/>
      <c r="Z8" s="1"/>
      <c r="AA8" s="1"/>
      <c r="AB8" s="1"/>
      <c r="AC8" s="1"/>
      <c r="AD8" s="1"/>
    </row>
    <row r="9" spans="3:30" ht="14.25" x14ac:dyDescent="0.15">
      <c r="C9" s="1"/>
      <c r="D9" s="1"/>
      <c r="E9" s="1"/>
      <c r="F9" s="1"/>
      <c r="G9" s="1"/>
      <c r="H9" s="1"/>
      <c r="I9" s="1"/>
      <c r="J9" s="1"/>
      <c r="K9" s="1"/>
      <c r="L9" s="1"/>
      <c r="M9" s="1"/>
      <c r="N9" s="1"/>
      <c r="O9" s="1"/>
      <c r="P9" s="1"/>
      <c r="Q9" s="1"/>
      <c r="R9" s="1"/>
      <c r="S9" s="1"/>
      <c r="T9" s="1"/>
      <c r="U9" s="1"/>
      <c r="V9" s="1"/>
      <c r="W9" s="1"/>
      <c r="X9" s="1"/>
      <c r="Y9" s="1"/>
      <c r="Z9" s="1"/>
      <c r="AA9" s="1"/>
      <c r="AB9" s="1"/>
      <c r="AC9" s="1"/>
      <c r="AD9" s="1"/>
    </row>
    <row r="10" spans="3:30" ht="14.25" x14ac:dyDescent="0.15">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row>
    <row r="11" spans="3:30" ht="14.25" x14ac:dyDescent="0.15">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3:30" ht="14.25" x14ac:dyDescent="0.15">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3:30" ht="14.25" x14ac:dyDescent="0.15">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3:30" ht="14.25" x14ac:dyDescent="0.15">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3:30" ht="14.25" x14ac:dyDescent="0.15">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3:30" ht="14.25" x14ac:dyDescent="0.15">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3:30" ht="14.25" x14ac:dyDescent="0.15">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3:30" ht="14.25" x14ac:dyDescent="0.15">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3:30" ht="14.25" x14ac:dyDescent="0.15">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row>
    <row r="20" spans="3:30" ht="14.25" x14ac:dyDescent="0.15">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row>
    <row r="21" spans="3:30" ht="14.25" x14ac:dyDescent="0.15">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row>
    <row r="22" spans="3:30" ht="14.25" x14ac:dyDescent="0.15">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3:30" ht="17.100000000000001" customHeight="1" x14ac:dyDescent="0.15"/>
    <row r="24" spans="3:30" ht="15" customHeight="1" x14ac:dyDescent="0.15"/>
    <row r="25" spans="3:30" ht="15" customHeight="1" x14ac:dyDescent="0.15"/>
    <row r="26" spans="3:30" ht="15" customHeight="1" x14ac:dyDescent="0.15"/>
    <row r="27" spans="3:30" ht="15" customHeight="1" x14ac:dyDescent="0.15"/>
    <row r="28" spans="3:30" ht="15" customHeight="1" x14ac:dyDescent="0.15"/>
    <row r="29" spans="3:30" ht="15" customHeight="1" x14ac:dyDescent="0.15"/>
    <row r="30" spans="3:30" ht="15" customHeight="1" x14ac:dyDescent="0.15"/>
    <row r="31" spans="3:30" ht="15" customHeight="1" x14ac:dyDescent="0.15"/>
    <row r="32" spans="3:30"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spans="1:57" ht="15" customHeight="1" x14ac:dyDescent="0.15"/>
    <row r="66" spans="1:57" ht="15" customHeight="1" x14ac:dyDescent="0.15">
      <c r="A66" t="s">
        <v>7786</v>
      </c>
    </row>
    <row r="67" spans="1:57" ht="15" customHeight="1" x14ac:dyDescent="0.15">
      <c r="A67" t="s">
        <v>7787</v>
      </c>
    </row>
    <row r="68" spans="1:57" ht="17.100000000000001" customHeight="1" thickBot="1" x14ac:dyDescent="0.2">
      <c r="A68" t="s">
        <v>7728</v>
      </c>
      <c r="B68" t="s">
        <v>7729</v>
      </c>
      <c r="C68" t="s">
        <v>7730</v>
      </c>
      <c r="D68" t="s">
        <v>7731</v>
      </c>
      <c r="E68" t="s">
        <v>7732</v>
      </c>
      <c r="F68" t="s">
        <v>7733</v>
      </c>
      <c r="G68" t="s">
        <v>7734</v>
      </c>
      <c r="H68" t="s">
        <v>7735</v>
      </c>
      <c r="I68" t="s">
        <v>7736</v>
      </c>
      <c r="J68" t="s">
        <v>7737</v>
      </c>
      <c r="K68" t="s">
        <v>7738</v>
      </c>
      <c r="L68" t="s">
        <v>7739</v>
      </c>
      <c r="M68" t="s">
        <v>7740</v>
      </c>
      <c r="N68" t="s">
        <v>7741</v>
      </c>
      <c r="O68" t="s">
        <v>7742</v>
      </c>
      <c r="P68" t="s">
        <v>7743</v>
      </c>
      <c r="Q68" t="s">
        <v>7744</v>
      </c>
      <c r="R68" t="s">
        <v>7745</v>
      </c>
      <c r="S68" t="s">
        <v>7746</v>
      </c>
      <c r="T68" t="s">
        <v>7747</v>
      </c>
      <c r="U68" t="s">
        <v>7748</v>
      </c>
      <c r="V68" t="s">
        <v>7749</v>
      </c>
      <c r="W68" t="s">
        <v>7750</v>
      </c>
      <c r="X68" t="s">
        <v>7751</v>
      </c>
      <c r="Y68" t="s">
        <v>7752</v>
      </c>
      <c r="Z68" t="s">
        <v>7753</v>
      </c>
      <c r="AA68" t="s">
        <v>7754</v>
      </c>
      <c r="AB68" t="s">
        <v>7755</v>
      </c>
      <c r="AC68" t="s">
        <v>7756</v>
      </c>
      <c r="AD68" t="s">
        <v>7757</v>
      </c>
      <c r="AE68" t="s">
        <v>7758</v>
      </c>
      <c r="AF68" t="s">
        <v>7759</v>
      </c>
      <c r="AG68" t="s">
        <v>7760</v>
      </c>
      <c r="AH68" t="s">
        <v>7761</v>
      </c>
      <c r="AI68" t="s">
        <v>7762</v>
      </c>
      <c r="AJ68" t="s">
        <v>7763</v>
      </c>
      <c r="AK68" t="s">
        <v>7764</v>
      </c>
      <c r="AL68" t="s">
        <v>7765</v>
      </c>
      <c r="AM68" t="s">
        <v>7766</v>
      </c>
      <c r="AN68" t="s">
        <v>7767</v>
      </c>
      <c r="AO68" t="s">
        <v>7768</v>
      </c>
      <c r="AP68" t="s">
        <v>7769</v>
      </c>
      <c r="AQ68" t="s">
        <v>7770</v>
      </c>
      <c r="AR68" t="s">
        <v>7771</v>
      </c>
      <c r="AS68" t="s">
        <v>7772</v>
      </c>
      <c r="AT68" t="s">
        <v>7773</v>
      </c>
      <c r="AU68" t="s">
        <v>7774</v>
      </c>
      <c r="AV68" t="s">
        <v>7775</v>
      </c>
      <c r="AW68" t="s">
        <v>7776</v>
      </c>
      <c r="AX68" t="s">
        <v>7777</v>
      </c>
      <c r="AY68" t="s">
        <v>7778</v>
      </c>
      <c r="AZ68" t="s">
        <v>7779</v>
      </c>
      <c r="BA68" t="s">
        <v>7780</v>
      </c>
      <c r="BB68" t="s">
        <v>7781</v>
      </c>
      <c r="BC68" t="s">
        <v>7782</v>
      </c>
      <c r="BD68" t="s">
        <v>7783</v>
      </c>
    </row>
    <row r="69" spans="1:57" ht="16.7" customHeight="1" thickBot="1" x14ac:dyDescent="0.2">
      <c r="A69" t="s">
        <v>7807</v>
      </c>
      <c r="C69" s="588" t="s">
        <v>16</v>
      </c>
      <c r="D69" s="594" t="s">
        <v>17</v>
      </c>
      <c r="E69" s="527" t="s">
        <v>18</v>
      </c>
      <c r="F69" s="541" t="s">
        <v>19</v>
      </c>
      <c r="G69" s="584" t="s">
        <v>20</v>
      </c>
      <c r="H69" s="591" t="s">
        <v>7678</v>
      </c>
      <c r="I69" s="591" t="s">
        <v>21</v>
      </c>
      <c r="J69" s="547" t="s">
        <v>22</v>
      </c>
      <c r="K69" s="550" t="s">
        <v>23</v>
      </c>
      <c r="L69" s="524" t="s">
        <v>24</v>
      </c>
      <c r="M69" s="605" t="s">
        <v>7573</v>
      </c>
      <c r="N69" s="223"/>
      <c r="O69" s="223"/>
      <c r="P69" s="223"/>
      <c r="Q69" s="36"/>
      <c r="R69" s="84" t="s">
        <v>25</v>
      </c>
      <c r="S69" s="37"/>
      <c r="T69" s="37"/>
      <c r="U69" s="37"/>
      <c r="V69" s="37"/>
      <c r="W69" s="37"/>
      <c r="X69" s="37"/>
      <c r="Y69" s="37"/>
      <c r="Z69" s="618" t="s">
        <v>26</v>
      </c>
      <c r="AA69" s="520" t="s">
        <v>27</v>
      </c>
      <c r="AB69" s="602" t="s">
        <v>28</v>
      </c>
      <c r="AC69" s="602" t="s">
        <v>29</v>
      </c>
      <c r="AD69" s="524" t="s">
        <v>30</v>
      </c>
      <c r="AE69" s="524" t="s">
        <v>7597</v>
      </c>
      <c r="AF69" s="524" t="s">
        <v>7666</v>
      </c>
      <c r="AG69" s="603" t="s">
        <v>7676</v>
      </c>
      <c r="AH69" s="383"/>
      <c r="AI69" s="690" t="s">
        <v>31</v>
      </c>
      <c r="AJ69" s="557" t="s">
        <v>7667</v>
      </c>
      <c r="AK69" s="597" t="s">
        <v>33</v>
      </c>
      <c r="AL69" s="520" t="s">
        <v>34</v>
      </c>
      <c r="AM69" s="694" t="s">
        <v>35</v>
      </c>
      <c r="AN69" s="687" t="s">
        <v>7535</v>
      </c>
      <c r="AO69" s="508" t="s">
        <v>7536</v>
      </c>
      <c r="AP69" s="220"/>
      <c r="AQ69" s="220"/>
      <c r="AR69" s="220"/>
      <c r="AS69" s="508" t="s">
        <v>199</v>
      </c>
      <c r="AT69" s="505" t="s">
        <v>7538</v>
      </c>
      <c r="AU69" s="505" t="s">
        <v>7575</v>
      </c>
      <c r="AV69" s="505" t="s">
        <v>7576</v>
      </c>
      <c r="AW69" s="505" t="s">
        <v>7577</v>
      </c>
      <c r="AX69" s="505" t="s">
        <v>7578</v>
      </c>
      <c r="AY69" s="505" t="s">
        <v>7579</v>
      </c>
      <c r="AZ69" s="505" t="s">
        <v>7580</v>
      </c>
      <c r="BA69" s="505" t="s">
        <v>7581</v>
      </c>
      <c r="BB69" s="505" t="s">
        <v>7574</v>
      </c>
      <c r="BC69" s="724" t="s">
        <v>7644</v>
      </c>
      <c r="BD69" s="725" t="s">
        <v>7645</v>
      </c>
      <c r="BE69" s="725" t="s">
        <v>7646</v>
      </c>
    </row>
    <row r="70" spans="1:57" ht="26.45" customHeight="1" thickBot="1" x14ac:dyDescent="0.2">
      <c r="A70" t="s">
        <v>7808</v>
      </c>
      <c r="C70" s="589"/>
      <c r="D70" s="595"/>
      <c r="E70" s="528"/>
      <c r="F70" s="542"/>
      <c r="G70" s="585"/>
      <c r="H70" s="592"/>
      <c r="I70" s="592"/>
      <c r="J70" s="548"/>
      <c r="K70" s="551"/>
      <c r="L70" s="525"/>
      <c r="M70" s="606"/>
      <c r="N70" s="608" t="s">
        <v>7704</v>
      </c>
      <c r="O70" s="609"/>
      <c r="P70" s="610"/>
      <c r="Q70" s="544" t="s">
        <v>7528</v>
      </c>
      <c r="R70" s="553" t="s">
        <v>7658</v>
      </c>
      <c r="S70" s="617" t="s">
        <v>55</v>
      </c>
      <c r="T70" s="178"/>
      <c r="U70" s="178"/>
      <c r="V70" s="178"/>
      <c r="W70" s="178"/>
      <c r="X70" s="178"/>
      <c r="Y70" s="715" t="s">
        <v>7531</v>
      </c>
      <c r="Z70" s="619"/>
      <c r="AA70" s="521"/>
      <c r="AB70" s="525"/>
      <c r="AC70" s="525"/>
      <c r="AD70" s="600"/>
      <c r="AE70" s="600"/>
      <c r="AF70" s="600"/>
      <c r="AG70" s="553"/>
      <c r="AH70" s="384"/>
      <c r="AI70" s="691"/>
      <c r="AJ70" s="558"/>
      <c r="AK70" s="598"/>
      <c r="AL70" s="521"/>
      <c r="AM70" s="695"/>
      <c r="AN70" s="688"/>
      <c r="AO70" s="509"/>
      <c r="AP70" s="221"/>
      <c r="AQ70" s="221"/>
      <c r="AR70" s="221"/>
      <c r="AS70" s="509"/>
      <c r="AT70" s="506"/>
      <c r="AU70" s="506"/>
      <c r="AV70" s="506"/>
      <c r="AW70" s="506"/>
      <c r="AX70" s="506"/>
      <c r="AY70" s="506"/>
      <c r="AZ70" s="506"/>
      <c r="BA70" s="506"/>
      <c r="BB70" s="506"/>
      <c r="BC70" s="724"/>
      <c r="BD70" s="725"/>
      <c r="BE70" s="725"/>
    </row>
    <row r="71" spans="1:57" ht="26.45" customHeight="1" thickBot="1" x14ac:dyDescent="0.2">
      <c r="A71" s="418" t="s">
        <v>7809</v>
      </c>
      <c r="C71" s="589"/>
      <c r="D71" s="595"/>
      <c r="E71" s="528"/>
      <c r="F71" s="542"/>
      <c r="G71" s="585"/>
      <c r="H71" s="592"/>
      <c r="I71" s="592"/>
      <c r="J71" s="548"/>
      <c r="K71" s="551"/>
      <c r="L71" s="525"/>
      <c r="M71" s="606"/>
      <c r="N71" s="509"/>
      <c r="O71" s="611"/>
      <c r="P71" s="612"/>
      <c r="Q71" s="545"/>
      <c r="R71" s="553"/>
      <c r="S71" s="553"/>
      <c r="T71" s="180" t="s">
        <v>7530</v>
      </c>
      <c r="U71" s="274"/>
      <c r="V71" s="274"/>
      <c r="W71" s="180"/>
      <c r="X71" s="180"/>
      <c r="Y71" s="515"/>
      <c r="Z71" s="619"/>
      <c r="AA71" s="521"/>
      <c r="AB71" s="525"/>
      <c r="AC71" s="525"/>
      <c r="AD71" s="600"/>
      <c r="AE71" s="600"/>
      <c r="AF71" s="600"/>
      <c r="AG71" s="553"/>
      <c r="AH71" s="615" t="s">
        <v>7703</v>
      </c>
      <c r="AI71" s="692"/>
      <c r="AJ71" s="558"/>
      <c r="AK71" s="598"/>
      <c r="AL71" s="521"/>
      <c r="AM71" s="695"/>
      <c r="AN71" s="688"/>
      <c r="AO71" s="509"/>
      <c r="AP71" s="514" t="s">
        <v>7566</v>
      </c>
      <c r="AQ71" s="515"/>
      <c r="AR71" s="515"/>
      <c r="AS71" s="506" t="s">
        <v>7599</v>
      </c>
      <c r="AT71" s="506"/>
      <c r="AU71" s="506"/>
      <c r="AV71" s="506"/>
      <c r="AW71" s="506"/>
      <c r="AX71" s="506"/>
      <c r="AY71" s="506"/>
      <c r="AZ71" s="506"/>
      <c r="BA71" s="506"/>
      <c r="BB71" s="506"/>
      <c r="BC71" s="724"/>
      <c r="BD71" s="725"/>
      <c r="BE71" s="725"/>
    </row>
    <row r="72" spans="1:57" ht="58.7" customHeight="1" thickBot="1" x14ac:dyDescent="0.2">
      <c r="A72" s="49" t="str" cm="1">
        <f t="array" aca="1" ref="A72" ca="1">IF(SUMPRODUCT(ISERROR(D73:BB472)*1)&gt;0,"エラーあり","")</f>
        <v/>
      </c>
      <c r="C72" s="590"/>
      <c r="D72" s="596"/>
      <c r="E72" s="529"/>
      <c r="F72" s="543"/>
      <c r="G72" s="586"/>
      <c r="H72" s="593"/>
      <c r="I72" s="593"/>
      <c r="J72" s="549"/>
      <c r="K72" s="552"/>
      <c r="L72" s="526"/>
      <c r="M72" s="607"/>
      <c r="N72" s="510"/>
      <c r="O72" s="613"/>
      <c r="P72" s="614"/>
      <c r="Q72" s="546"/>
      <c r="R72" s="554"/>
      <c r="S72" s="125" t="s">
        <v>7659</v>
      </c>
      <c r="T72" s="182" t="s">
        <v>7660</v>
      </c>
      <c r="U72" s="182" t="s">
        <v>7628</v>
      </c>
      <c r="V72" s="182" t="s">
        <v>7628</v>
      </c>
      <c r="W72" s="182" t="s">
        <v>7628</v>
      </c>
      <c r="X72" s="182" t="s">
        <v>7628</v>
      </c>
      <c r="Y72" s="179" t="s">
        <v>7661</v>
      </c>
      <c r="Z72" s="177" t="s">
        <v>7662</v>
      </c>
      <c r="AA72" s="522"/>
      <c r="AB72" s="526"/>
      <c r="AC72" s="526"/>
      <c r="AD72" s="601"/>
      <c r="AE72" s="601"/>
      <c r="AF72" s="601"/>
      <c r="AG72" s="604"/>
      <c r="AH72" s="616"/>
      <c r="AI72" s="693"/>
      <c r="AJ72" s="559"/>
      <c r="AK72" s="599"/>
      <c r="AL72" s="522"/>
      <c r="AM72" s="696"/>
      <c r="AN72" s="689"/>
      <c r="AO72" s="510"/>
      <c r="AP72" s="679" t="s">
        <v>7567</v>
      </c>
      <c r="AQ72" s="680"/>
      <c r="AR72" s="680"/>
      <c r="AS72" s="507"/>
      <c r="AT72" s="507"/>
      <c r="AU72" s="507"/>
      <c r="AV72" s="507"/>
      <c r="AW72" s="507"/>
      <c r="AX72" s="507"/>
      <c r="AY72" s="507"/>
      <c r="AZ72" s="507"/>
      <c r="BA72" s="507"/>
      <c r="BB72" s="507"/>
      <c r="BC72" s="724"/>
      <c r="BD72" s="725"/>
      <c r="BE72" s="725"/>
    </row>
    <row r="73" spans="1:57" ht="13.35" customHeight="1" x14ac:dyDescent="0.15">
      <c r="B73" t="s">
        <v>208</v>
      </c>
      <c r="C73" s="283">
        <v>1</v>
      </c>
      <c r="D73" cm="1">
        <f t="array" aca="1" ref="D73" ca="1">IF(INDIRECT("'"&amp;$A$69&amp;"'!"&amp;D$68&amp;$C73+72)&lt;&gt;INDIRECT("'"&amp;$A$70&amp;"'!"&amp;D$68&amp;$C73+72),1,0)</f>
        <v>0</v>
      </c>
      <c r="E73" cm="1">
        <f t="array" aca="1" ref="E73" ca="1">IF(INDIRECT("'"&amp;$A$69&amp;"'!"&amp;E$68&amp;$C73+72)&lt;&gt;INDIRECT("'"&amp;$A$70&amp;"'!"&amp;E$68&amp;$C73+72),1,0)</f>
        <v>0</v>
      </c>
      <c r="F73" cm="1">
        <f t="array" aca="1" ref="F73" ca="1">IF(INDIRECT("'"&amp;$A$69&amp;"'!"&amp;F$68&amp;$C73+72)&lt;&gt;INDIRECT("'"&amp;$A$70&amp;"'!"&amp;F$68&amp;$C73+72),1,0)</f>
        <v>0</v>
      </c>
      <c r="G73" cm="1">
        <f t="array" aca="1" ref="G73" ca="1">IF(INDIRECT("'"&amp;$A$69&amp;"'!"&amp;G$68&amp;$C73+72)&lt;&gt;INDIRECT("'"&amp;$A$70&amp;"'!"&amp;G$68&amp;$C73+72),1,0)</f>
        <v>0</v>
      </c>
      <c r="H73" cm="1">
        <f t="array" aca="1" ref="H73" ca="1">IF(INDIRECT("'"&amp;$A$69&amp;"'!"&amp;H$68&amp;$C73+72)&lt;&gt;INDIRECT("'"&amp;$A$70&amp;"'!"&amp;H$68&amp;$C73+72),1,0)</f>
        <v>0</v>
      </c>
      <c r="I73" cm="1">
        <f t="array" aca="1" ref="I73" ca="1">IF(INDIRECT("'"&amp;$A$69&amp;"'!"&amp;I$68&amp;$C73+72)&lt;&gt;INDIRECT("'"&amp;$A$70&amp;"'!"&amp;I$68&amp;$C73+72),1,0)</f>
        <v>0</v>
      </c>
      <c r="J73" cm="1">
        <f t="array" aca="1" ref="J73" ca="1">IF(INDIRECT("'"&amp;$A$69&amp;"'!"&amp;J$68&amp;$C73+72)&lt;&gt;INDIRECT("'"&amp;$A$70&amp;"'!"&amp;J$68&amp;$C73+72),1,0)</f>
        <v>0</v>
      </c>
      <c r="K73" cm="1">
        <f t="array" aca="1" ref="K73" ca="1">IF(INDIRECT("'"&amp;$A$69&amp;"'!"&amp;K$68&amp;$C73+72)&lt;&gt;INDIRECT("'"&amp;$A$70&amp;"'!"&amp;K$68&amp;$C73+72),1,0)</f>
        <v>0</v>
      </c>
      <c r="L73" cm="1">
        <f t="array" aca="1" ref="L73" ca="1">IF(INDIRECT("'"&amp;$A$69&amp;"'!"&amp;L$68&amp;$C73+72)&lt;&gt;INDIRECT("'"&amp;$A$70&amp;"'!"&amp;L$68&amp;$C73+72),1,0)</f>
        <v>0</v>
      </c>
      <c r="M73" cm="1">
        <f t="array" aca="1" ref="M73" ca="1">IF(INDIRECT("'"&amp;$A$69&amp;"'!"&amp;M$68&amp;$C73+72)&lt;&gt;INDIRECT("'"&amp;$A$70&amp;"'!"&amp;M$68&amp;$C73+72),1,0)</f>
        <v>0</v>
      </c>
      <c r="N73" cm="1">
        <f t="array" aca="1" ref="N73" ca="1">IF(INDIRECT("'"&amp;$A$69&amp;"'!"&amp;N$68&amp;$C73+72)&lt;&gt;INDIRECT("'"&amp;$A$70&amp;"'!"&amp;N$68&amp;$C73+72),1,0)</f>
        <v>0</v>
      </c>
      <c r="O73" cm="1">
        <f t="array" aca="1" ref="O73" ca="1">IF(INDIRECT("'"&amp;$A$69&amp;"'!"&amp;O$68&amp;$C73+72)&lt;&gt;INDIRECT("'"&amp;$A$70&amp;"'!"&amp;O$68&amp;$C73+72),1,0)</f>
        <v>0</v>
      </c>
      <c r="P73" cm="1">
        <f t="array" aca="1" ref="P73" ca="1">IF(INDIRECT("'"&amp;$A$69&amp;"'!"&amp;P$68&amp;$C73+72)&lt;&gt;INDIRECT("'"&amp;$A$70&amp;"'!"&amp;P$68&amp;$C73+72),1,0)</f>
        <v>0</v>
      </c>
      <c r="Q73" cm="1">
        <f t="array" aca="1" ref="Q73" ca="1">IF(INDIRECT("'"&amp;$A$69&amp;"'!"&amp;Q$68&amp;$C73+72)&lt;&gt;INDIRECT("'"&amp;$A$70&amp;"'!"&amp;Q$68&amp;$C73+72),1,0)</f>
        <v>0</v>
      </c>
      <c r="R73" cm="1">
        <f t="array" aca="1" ref="R73" ca="1">IF(INDIRECT("'"&amp;$A$69&amp;"'!"&amp;R$68&amp;$C73+72)&lt;&gt;INDIRECT("'"&amp;$A$70&amp;"'!"&amp;R$68&amp;$C73+72),1,0)</f>
        <v>0</v>
      </c>
      <c r="S73" cm="1">
        <f t="array" aca="1" ref="S73" ca="1">IF(INDIRECT("'"&amp;$A$69&amp;"'!"&amp;S$68&amp;$C73+72)&lt;&gt;INDIRECT("'"&amp;$A$70&amp;"'!"&amp;S$68&amp;$C73+72),1,0)</f>
        <v>0</v>
      </c>
      <c r="T73" cm="1">
        <f t="array" aca="1" ref="T73" ca="1">IF(INDIRECT("'"&amp;$A$69&amp;"'!"&amp;T$68&amp;$C73+72)&lt;&gt;INDIRECT("'"&amp;$A$70&amp;"'!"&amp;T$68&amp;$C73+72),1,0)</f>
        <v>0</v>
      </c>
      <c r="U73" cm="1">
        <f t="array" aca="1" ref="U73" ca="1">IF(INDIRECT("'"&amp;$A$69&amp;"'!"&amp;U$68&amp;$C73+72)&lt;&gt;INDIRECT("'"&amp;$A$70&amp;"'!"&amp;U$68&amp;$C73+72),1,0)</f>
        <v>0</v>
      </c>
      <c r="V73" cm="1">
        <f t="array" aca="1" ref="V73" ca="1">IF(INDIRECT("'"&amp;$A$69&amp;"'!"&amp;V$68&amp;$C73+72)&lt;&gt;INDIRECT("'"&amp;$A$70&amp;"'!"&amp;V$68&amp;$C73+72),1,0)</f>
        <v>0</v>
      </c>
      <c r="W73" cm="1">
        <f t="array" aca="1" ref="W73" ca="1">IF(INDIRECT("'"&amp;$A$69&amp;"'!"&amp;W$68&amp;$C73+72)&lt;&gt;INDIRECT("'"&amp;$A$70&amp;"'!"&amp;W$68&amp;$C73+72),1,0)</f>
        <v>0</v>
      </c>
      <c r="X73" cm="1">
        <f t="array" aca="1" ref="X73" ca="1">IF(INDIRECT("'"&amp;$A$69&amp;"'!"&amp;X$68&amp;$C73+72)&lt;&gt;INDIRECT("'"&amp;$A$70&amp;"'!"&amp;X$68&amp;$C73+72),1,0)</f>
        <v>0</v>
      </c>
      <c r="Y73" cm="1">
        <f t="array" aca="1" ref="Y73" ca="1">IF(INDIRECT("'"&amp;$A$69&amp;"'!"&amp;Y$68&amp;$C73+72)&lt;&gt;INDIRECT("'"&amp;$A$70&amp;"'!"&amp;Y$68&amp;$C73+72),1,0)</f>
        <v>0</v>
      </c>
      <c r="Z73" cm="1">
        <f t="array" aca="1" ref="Z73" ca="1">IF(INDIRECT("'"&amp;$A$69&amp;"'!"&amp;Z$68&amp;$C73+72)&lt;&gt;INDIRECT("'"&amp;$A$70&amp;"'!"&amp;Z$68&amp;$C73+72),1,0)</f>
        <v>0</v>
      </c>
      <c r="AA73" cm="1">
        <f t="array" aca="1" ref="AA73" ca="1">IF(INDIRECT("'"&amp;$A$69&amp;"'!"&amp;AA$68&amp;$C73+72)&lt;&gt;INDIRECT("'"&amp;$A$70&amp;"'!"&amp;AA$68&amp;$C73+72),1,0)</f>
        <v>0</v>
      </c>
      <c r="AB73" cm="1">
        <f t="array" aca="1" ref="AB73" ca="1">IF(INDIRECT("'"&amp;$A$69&amp;"'!"&amp;AB$68&amp;$C73+72)&lt;&gt;INDIRECT("'"&amp;$A$70&amp;"'!"&amp;AB$68&amp;$C73+72),1,0)</f>
        <v>0</v>
      </c>
      <c r="AC73" cm="1">
        <f t="array" aca="1" ref="AC73" ca="1">IF(INDIRECT("'"&amp;$A$69&amp;"'!"&amp;AC$68&amp;$C73+72)&lt;&gt;INDIRECT("'"&amp;$A$70&amp;"'!"&amp;AC$68&amp;$C73+72),1,0)</f>
        <v>0</v>
      </c>
      <c r="AD73" cm="1">
        <f t="array" aca="1" ref="AD73" ca="1">IF(INDIRECT("'"&amp;$A$69&amp;"'!"&amp;AD$68&amp;$C73+72)&lt;&gt;INDIRECT("'"&amp;$A$70&amp;"'!"&amp;AD$68&amp;$C73+72),1,0)</f>
        <v>0</v>
      </c>
      <c r="AE73" cm="1">
        <f t="array" aca="1" ref="AE73" ca="1">IF(INDIRECT("'"&amp;$A$69&amp;"'!"&amp;AE$68&amp;$C73+72)&lt;&gt;INDIRECT("'"&amp;$A$70&amp;"'!"&amp;AE$68&amp;$C73+72),1,0)</f>
        <v>0</v>
      </c>
      <c r="AF73" cm="1">
        <f t="array" aca="1" ref="AF73" ca="1">IF(INDIRECT("'"&amp;$A$69&amp;"'!"&amp;AF$68&amp;$C73+72)&lt;&gt;INDIRECT("'"&amp;$A$70&amp;"'!"&amp;AF$68&amp;$C73+72),1,0)</f>
        <v>0</v>
      </c>
      <c r="AG73" cm="1">
        <f t="array" aca="1" ref="AG73" ca="1">IF(INDIRECT("'"&amp;$A$69&amp;"'!"&amp;AG$68&amp;$C73+72)&lt;&gt;INDIRECT("'"&amp;$A$70&amp;"'!"&amp;AG$68&amp;$C73+72),1,0)</f>
        <v>0</v>
      </c>
      <c r="AH73" cm="1">
        <f t="array" aca="1" ref="AH73" ca="1">IF(INDIRECT("'"&amp;$A$69&amp;"'!"&amp;AH$68&amp;$C73+72)&lt;&gt;INDIRECT("'"&amp;$A$70&amp;"'!"&amp;AH$68&amp;$C73+72),1,0)</f>
        <v>0</v>
      </c>
      <c r="AI73" cm="1">
        <f t="array" aca="1" ref="AI73" ca="1">IF(INDIRECT("'"&amp;$A$69&amp;"'!"&amp;AI$68&amp;$C73+72)&lt;&gt;INDIRECT("'"&amp;$A$70&amp;"'!"&amp;AI$68&amp;$C73+72),1,0)</f>
        <v>0</v>
      </c>
      <c r="AJ73" cm="1">
        <f t="array" aca="1" ref="AJ73" ca="1">IF(INDIRECT("'"&amp;$A$69&amp;"'!"&amp;AJ$68&amp;$C73+72)&lt;&gt;INDIRECT("'"&amp;$A$70&amp;"'!"&amp;AJ$68&amp;$C73+72),1,0)</f>
        <v>0</v>
      </c>
      <c r="AK73" cm="1">
        <f t="array" aca="1" ref="AK73" ca="1">IF(INDIRECT("'"&amp;$A$69&amp;"'!"&amp;AK$68&amp;$C73+72)&lt;&gt;INDIRECT("'"&amp;$A$70&amp;"'!"&amp;AK$68&amp;$C73+72),1,0)</f>
        <v>0</v>
      </c>
      <c r="AL73" cm="1">
        <f t="array" aca="1" ref="AL73" ca="1">IF(INDIRECT("'"&amp;$A$69&amp;"'!"&amp;AL$68&amp;$C73+72)&lt;&gt;INDIRECT("'"&amp;$A$70&amp;"'!"&amp;AL$68&amp;$C73+72),1,0)</f>
        <v>0</v>
      </c>
      <c r="AM73" cm="1">
        <f t="array" aca="1" ref="AM73" ca="1">IF(INDIRECT("'"&amp;$A$69&amp;"'!"&amp;AM$68&amp;$C73+72)&lt;&gt;INDIRECT("'"&amp;$A$70&amp;"'!"&amp;AM$68&amp;$C73+72),1,0)</f>
        <v>0</v>
      </c>
      <c r="AN73" cm="1">
        <f t="array" aca="1" ref="AN73" ca="1">IF(INDIRECT("'"&amp;$A$69&amp;"'!"&amp;AN$68&amp;$C73+72)&lt;&gt;INDIRECT("'"&amp;$A$70&amp;"'!"&amp;AN$68&amp;$C73+72),1,0)</f>
        <v>0</v>
      </c>
      <c r="AO73" cm="1">
        <f t="array" aca="1" ref="AO73" ca="1">IF(INDIRECT("'"&amp;$A$69&amp;"'!"&amp;AO$68&amp;$C73+72)&lt;&gt;INDIRECT("'"&amp;$A$70&amp;"'!"&amp;AO$68&amp;$C73+72),1,0)</f>
        <v>0</v>
      </c>
      <c r="AP73" cm="1">
        <f t="array" aca="1" ref="AP73" ca="1">IF(INDIRECT("'"&amp;$A$69&amp;"'!"&amp;AP$68&amp;$C73+72)&lt;&gt;INDIRECT("'"&amp;$A$70&amp;"'!"&amp;AP$68&amp;$C73+72),1,0)</f>
        <v>0</v>
      </c>
      <c r="AQ73" cm="1">
        <f t="array" aca="1" ref="AQ73" ca="1">IF(INDIRECT("'"&amp;$A$69&amp;"'!"&amp;AQ$68&amp;$C73+72)&lt;&gt;INDIRECT("'"&amp;$A$70&amp;"'!"&amp;AQ$68&amp;$C73+72),1,0)</f>
        <v>0</v>
      </c>
      <c r="AR73" cm="1">
        <f t="array" aca="1" ref="AR73" ca="1">IF(INDIRECT("'"&amp;$A$69&amp;"'!"&amp;AR$68&amp;$C73+72)&lt;&gt;INDIRECT("'"&amp;$A$70&amp;"'!"&amp;AR$68&amp;$C73+72),1,0)</f>
        <v>0</v>
      </c>
      <c r="AS73" cm="1">
        <f t="array" aca="1" ref="AS73" ca="1">IF(INDIRECT("'"&amp;$A$69&amp;"'!"&amp;AS$68&amp;$C73+72)&lt;&gt;INDIRECT("'"&amp;$A$70&amp;"'!"&amp;AS$68&amp;$C73+72),1,0)</f>
        <v>0</v>
      </c>
      <c r="AT73" cm="1">
        <f t="array" aca="1" ref="AT73" ca="1">IF(INDIRECT("'"&amp;$A$69&amp;"'!"&amp;AT$68&amp;$C73+72)&lt;&gt;INDIRECT("'"&amp;$A$70&amp;"'!"&amp;AT$68&amp;$C73+72),1,0)</f>
        <v>0</v>
      </c>
      <c r="AU73" cm="1">
        <f t="array" aca="1" ref="AU73" ca="1">IF(INDIRECT("'"&amp;$A$69&amp;"'!"&amp;AU$68&amp;$C73+72)&lt;&gt;INDIRECT("'"&amp;$A$70&amp;"'!"&amp;AU$68&amp;$C73+72),1,0)</f>
        <v>0</v>
      </c>
      <c r="AV73" cm="1">
        <f t="array" aca="1" ref="AV73" ca="1">IF(INDIRECT("'"&amp;$A$69&amp;"'!"&amp;AV$68&amp;$C73+72)&lt;&gt;INDIRECT("'"&amp;$A$70&amp;"'!"&amp;AV$68&amp;$C73+72),1,0)</f>
        <v>0</v>
      </c>
      <c r="AW73" cm="1">
        <f t="array" aca="1" ref="AW73" ca="1">IF(INDIRECT("'"&amp;$A$69&amp;"'!"&amp;AW$68&amp;$C73+72)&lt;&gt;INDIRECT("'"&amp;$A$70&amp;"'!"&amp;AW$68&amp;$C73+72),1,0)</f>
        <v>0</v>
      </c>
      <c r="AX73" cm="1">
        <f t="array" aca="1" ref="AX73" ca="1">IF(INDIRECT("'"&amp;$A$69&amp;"'!"&amp;AX$68&amp;$C73+72)&lt;&gt;INDIRECT("'"&amp;$A$70&amp;"'!"&amp;AX$68&amp;$C73+72),1,0)</f>
        <v>0</v>
      </c>
      <c r="AY73" cm="1">
        <f t="array" aca="1" ref="AY73" ca="1">IF(INDIRECT("'"&amp;$A$69&amp;"'!"&amp;AY$68&amp;$C73+72)&lt;&gt;INDIRECT("'"&amp;$A$70&amp;"'!"&amp;AY$68&amp;$C73+72),1,0)</f>
        <v>0</v>
      </c>
      <c r="AZ73" cm="1">
        <f t="array" aca="1" ref="AZ73" ca="1">IF(INDIRECT("'"&amp;$A$69&amp;"'!"&amp;AZ$68&amp;$C73+72)&lt;&gt;INDIRECT("'"&amp;$A$70&amp;"'!"&amp;AZ$68&amp;$C73+72),1,0)</f>
        <v>0</v>
      </c>
      <c r="BA73" cm="1">
        <f t="array" aca="1" ref="BA73" ca="1">IF(INDIRECT("'"&amp;$A$69&amp;"'!"&amp;BA$68&amp;$C73+72)&lt;&gt;INDIRECT("'"&amp;$A$70&amp;"'!"&amp;BA$68&amp;$C73+72),1,0)</f>
        <v>0</v>
      </c>
      <c r="BB73" cm="1">
        <f t="array" aca="1" ref="BB73" ca="1">IF(INDIRECT("'"&amp;$A$69&amp;"'!"&amp;BB$68&amp;$C73+72)&lt;&gt;INDIRECT("'"&amp;$A$70&amp;"'!"&amp;BB$68&amp;$C73+72),1,0)</f>
        <v>0</v>
      </c>
      <c r="BC73">
        <f ca="1">IFERROR(MIN(SUM(D73:BB73),1),1)</f>
        <v>0</v>
      </c>
      <c r="BD73">
        <f ca="1">IFERROR(IF(SUM(D73:Q73,Z73:BB73)&gt;0,0,MIN(SUM(R73:Y73),1)),0)</f>
        <v>0</v>
      </c>
      <c r="BE73">
        <f ca="1">IF(AND(BC73=1,BD73=0),1,0)</f>
        <v>0</v>
      </c>
    </row>
    <row r="74" spans="1:57" ht="13.35" customHeight="1" x14ac:dyDescent="0.15">
      <c r="C74" s="283">
        <v>2</v>
      </c>
      <c r="D74" cm="1">
        <f t="array" aca="1" ref="D74" ca="1">IF(INDIRECT("'"&amp;$A$69&amp;"'!"&amp;D$68&amp;$C74+72)&lt;&gt;INDIRECT("'"&amp;$A$70&amp;"'!"&amp;D$68&amp;$C74+72),1,0)</f>
        <v>0</v>
      </c>
      <c r="E74" cm="1">
        <f t="array" aca="1" ref="E74" ca="1">IF(INDIRECT("'"&amp;$A$69&amp;"'!"&amp;E$68&amp;$C74+72)&lt;&gt;INDIRECT("'"&amp;$A$70&amp;"'!"&amp;E$68&amp;$C74+72),1,0)</f>
        <v>0</v>
      </c>
      <c r="F74" cm="1">
        <f t="array" aca="1" ref="F74" ca="1">IF(INDIRECT("'"&amp;$A$69&amp;"'!"&amp;F$68&amp;$C74+72)&lt;&gt;INDIRECT("'"&amp;$A$70&amp;"'!"&amp;F$68&amp;$C74+72),1,0)</f>
        <v>0</v>
      </c>
      <c r="G74" cm="1">
        <f t="array" aca="1" ref="G74" ca="1">IF(INDIRECT("'"&amp;$A$69&amp;"'!"&amp;G$68&amp;$C74+72)&lt;&gt;INDIRECT("'"&amp;$A$70&amp;"'!"&amp;G$68&amp;$C74+72),1,0)</f>
        <v>0</v>
      </c>
      <c r="H74" cm="1">
        <f t="array" aca="1" ref="H74" ca="1">IF(INDIRECT("'"&amp;$A$69&amp;"'!"&amp;H$68&amp;$C74+72)&lt;&gt;INDIRECT("'"&amp;$A$70&amp;"'!"&amp;H$68&amp;$C74+72),1,0)</f>
        <v>0</v>
      </c>
      <c r="I74" cm="1">
        <f t="array" aca="1" ref="I74" ca="1">IF(INDIRECT("'"&amp;$A$69&amp;"'!"&amp;I$68&amp;$C74+72)&lt;&gt;INDIRECT("'"&amp;$A$70&amp;"'!"&amp;I$68&amp;$C74+72),1,0)</f>
        <v>0</v>
      </c>
      <c r="J74" cm="1">
        <f t="array" aca="1" ref="J74" ca="1">IF(INDIRECT("'"&amp;$A$69&amp;"'!"&amp;J$68&amp;$C74+72)&lt;&gt;INDIRECT("'"&amp;$A$70&amp;"'!"&amp;J$68&amp;$C74+72),1,0)</f>
        <v>0</v>
      </c>
      <c r="K74" cm="1">
        <f t="array" aca="1" ref="K74" ca="1">IF(INDIRECT("'"&amp;$A$69&amp;"'!"&amp;K$68&amp;$C74+72)&lt;&gt;INDIRECT("'"&amp;$A$70&amp;"'!"&amp;K$68&amp;$C74+72),1,0)</f>
        <v>0</v>
      </c>
      <c r="L74" cm="1">
        <f t="array" aca="1" ref="L74" ca="1">IF(INDIRECT("'"&amp;$A$69&amp;"'!"&amp;L$68&amp;$C74+72)&lt;&gt;INDIRECT("'"&amp;$A$70&amp;"'!"&amp;L$68&amp;$C74+72),1,0)</f>
        <v>0</v>
      </c>
      <c r="M74" cm="1">
        <f t="array" aca="1" ref="M74" ca="1">IF(INDIRECT("'"&amp;$A$69&amp;"'!"&amp;M$68&amp;$C74+72)&lt;&gt;INDIRECT("'"&amp;$A$70&amp;"'!"&amp;M$68&amp;$C74+72),1,0)</f>
        <v>0</v>
      </c>
      <c r="N74" cm="1">
        <f t="array" aca="1" ref="N74" ca="1">IF(INDIRECT("'"&amp;$A$69&amp;"'!"&amp;N$68&amp;$C74+72)&lt;&gt;INDIRECT("'"&amp;$A$70&amp;"'!"&amp;N$68&amp;$C74+72),1,0)</f>
        <v>0</v>
      </c>
      <c r="O74" cm="1">
        <f t="array" aca="1" ref="O74" ca="1">IF(INDIRECT("'"&amp;$A$69&amp;"'!"&amp;O$68&amp;$C74+72)&lt;&gt;INDIRECT("'"&amp;$A$70&amp;"'!"&amp;O$68&amp;$C74+72),1,0)</f>
        <v>0</v>
      </c>
      <c r="P74" cm="1">
        <f t="array" aca="1" ref="P74" ca="1">IF(INDIRECT("'"&amp;$A$69&amp;"'!"&amp;P$68&amp;$C74+72)&lt;&gt;INDIRECT("'"&amp;$A$70&amp;"'!"&amp;P$68&amp;$C74+72),1,0)</f>
        <v>0</v>
      </c>
      <c r="Q74" cm="1">
        <f t="array" aca="1" ref="Q74" ca="1">IF(INDIRECT("'"&amp;$A$69&amp;"'!"&amp;Q$68&amp;$C74+72)&lt;&gt;INDIRECT("'"&amp;$A$70&amp;"'!"&amp;Q$68&amp;$C74+72),1,0)</f>
        <v>0</v>
      </c>
      <c r="R74" cm="1">
        <f t="array" aca="1" ref="R74" ca="1">IF(INDIRECT("'"&amp;$A$69&amp;"'!"&amp;R$68&amp;$C74+72)&lt;&gt;INDIRECT("'"&amp;$A$70&amp;"'!"&amp;R$68&amp;$C74+72),1,0)</f>
        <v>0</v>
      </c>
      <c r="S74" cm="1">
        <f t="array" aca="1" ref="S74" ca="1">IF(INDIRECT("'"&amp;$A$69&amp;"'!"&amp;S$68&amp;$C74+72)&lt;&gt;INDIRECT("'"&amp;$A$70&amp;"'!"&amp;S$68&amp;$C74+72),1,0)</f>
        <v>0</v>
      </c>
      <c r="T74" cm="1">
        <f t="array" aca="1" ref="T74" ca="1">IF(INDIRECT("'"&amp;$A$69&amp;"'!"&amp;T$68&amp;$C74+72)&lt;&gt;INDIRECT("'"&amp;$A$70&amp;"'!"&amp;T$68&amp;$C74+72),1,0)</f>
        <v>0</v>
      </c>
      <c r="U74" cm="1">
        <f t="array" aca="1" ref="U74" ca="1">IF(INDIRECT("'"&amp;$A$69&amp;"'!"&amp;U$68&amp;$C74+72)&lt;&gt;INDIRECT("'"&amp;$A$70&amp;"'!"&amp;U$68&amp;$C74+72),1,0)</f>
        <v>0</v>
      </c>
      <c r="V74" cm="1">
        <f t="array" aca="1" ref="V74" ca="1">IF(INDIRECT("'"&amp;$A$69&amp;"'!"&amp;V$68&amp;$C74+72)&lt;&gt;INDIRECT("'"&amp;$A$70&amp;"'!"&amp;V$68&amp;$C74+72),1,0)</f>
        <v>0</v>
      </c>
      <c r="W74" cm="1">
        <f t="array" aca="1" ref="W74" ca="1">IF(INDIRECT("'"&amp;$A$69&amp;"'!"&amp;W$68&amp;$C74+72)&lt;&gt;INDIRECT("'"&amp;$A$70&amp;"'!"&amp;W$68&amp;$C74+72),1,0)</f>
        <v>0</v>
      </c>
      <c r="X74" cm="1">
        <f t="array" aca="1" ref="X74" ca="1">IF(INDIRECT("'"&amp;$A$69&amp;"'!"&amp;X$68&amp;$C74+72)&lt;&gt;INDIRECT("'"&amp;$A$70&amp;"'!"&amp;X$68&amp;$C74+72),1,0)</f>
        <v>0</v>
      </c>
      <c r="Y74" cm="1">
        <f t="array" aca="1" ref="Y74" ca="1">IF(INDIRECT("'"&amp;$A$69&amp;"'!"&amp;Y$68&amp;$C74+72)&lt;&gt;INDIRECT("'"&amp;$A$70&amp;"'!"&amp;Y$68&amp;$C74+72),1,0)</f>
        <v>0</v>
      </c>
      <c r="Z74" cm="1">
        <f t="array" aca="1" ref="Z74" ca="1">IF(INDIRECT("'"&amp;$A$69&amp;"'!"&amp;Z$68&amp;$C74+72)&lt;&gt;INDIRECT("'"&amp;$A$70&amp;"'!"&amp;Z$68&amp;$C74+72),1,0)</f>
        <v>0</v>
      </c>
      <c r="AA74" cm="1">
        <f t="array" aca="1" ref="AA74" ca="1">IF(INDIRECT("'"&amp;$A$69&amp;"'!"&amp;AA$68&amp;$C74+72)&lt;&gt;INDIRECT("'"&amp;$A$70&amp;"'!"&amp;AA$68&amp;$C74+72),1,0)</f>
        <v>0</v>
      </c>
      <c r="AB74" cm="1">
        <f t="array" aca="1" ref="AB74" ca="1">IF(INDIRECT("'"&amp;$A$69&amp;"'!"&amp;AB$68&amp;$C74+72)&lt;&gt;INDIRECT("'"&amp;$A$70&amp;"'!"&amp;AB$68&amp;$C74+72),1,0)</f>
        <v>0</v>
      </c>
      <c r="AC74" cm="1">
        <f t="array" aca="1" ref="AC74" ca="1">IF(INDIRECT("'"&amp;$A$69&amp;"'!"&amp;AC$68&amp;$C74+72)&lt;&gt;INDIRECT("'"&amp;$A$70&amp;"'!"&amp;AC$68&amp;$C74+72),1,0)</f>
        <v>0</v>
      </c>
      <c r="AD74" cm="1">
        <f t="array" aca="1" ref="AD74" ca="1">IF(INDIRECT("'"&amp;$A$69&amp;"'!"&amp;AD$68&amp;$C74+72)&lt;&gt;INDIRECT("'"&amp;$A$70&amp;"'!"&amp;AD$68&amp;$C74+72),1,0)</f>
        <v>0</v>
      </c>
      <c r="AE74" cm="1">
        <f t="array" aca="1" ref="AE74" ca="1">IF(INDIRECT("'"&amp;$A$69&amp;"'!"&amp;AE$68&amp;$C74+72)&lt;&gt;INDIRECT("'"&amp;$A$70&amp;"'!"&amp;AE$68&amp;$C74+72),1,0)</f>
        <v>0</v>
      </c>
      <c r="AF74" cm="1">
        <f t="array" aca="1" ref="AF74" ca="1">IF(INDIRECT("'"&amp;$A$69&amp;"'!"&amp;AF$68&amp;$C74+72)&lt;&gt;INDIRECT("'"&amp;$A$70&amp;"'!"&amp;AF$68&amp;$C74+72),1,0)</f>
        <v>0</v>
      </c>
      <c r="AG74" cm="1">
        <f t="array" aca="1" ref="AG74" ca="1">IF(INDIRECT("'"&amp;$A$69&amp;"'!"&amp;AG$68&amp;$C74+72)&lt;&gt;INDIRECT("'"&amp;$A$70&amp;"'!"&amp;AG$68&amp;$C74+72),1,0)</f>
        <v>0</v>
      </c>
      <c r="AH74" cm="1">
        <f t="array" aca="1" ref="AH74" ca="1">IF(INDIRECT("'"&amp;$A$69&amp;"'!"&amp;AH$68&amp;$C74+72)&lt;&gt;INDIRECT("'"&amp;$A$70&amp;"'!"&amp;AH$68&amp;$C74+72),1,0)</f>
        <v>0</v>
      </c>
      <c r="AI74" cm="1">
        <f t="array" aca="1" ref="AI74" ca="1">IF(INDIRECT("'"&amp;$A$69&amp;"'!"&amp;AI$68&amp;$C74+72)&lt;&gt;INDIRECT("'"&amp;$A$70&amp;"'!"&amp;AI$68&amp;$C74+72),1,0)</f>
        <v>0</v>
      </c>
      <c r="AJ74" cm="1">
        <f t="array" aca="1" ref="AJ74" ca="1">IF(INDIRECT("'"&amp;$A$69&amp;"'!"&amp;AJ$68&amp;$C74+72)&lt;&gt;INDIRECT("'"&amp;$A$70&amp;"'!"&amp;AJ$68&amp;$C74+72),1,0)</f>
        <v>0</v>
      </c>
      <c r="AK74" cm="1">
        <f t="array" aca="1" ref="AK74" ca="1">IF(INDIRECT("'"&amp;$A$69&amp;"'!"&amp;AK$68&amp;$C74+72)&lt;&gt;INDIRECT("'"&amp;$A$70&amp;"'!"&amp;AK$68&amp;$C74+72),1,0)</f>
        <v>0</v>
      </c>
      <c r="AL74" cm="1">
        <f t="array" aca="1" ref="AL74" ca="1">IF(INDIRECT("'"&amp;$A$69&amp;"'!"&amp;AL$68&amp;$C74+72)&lt;&gt;INDIRECT("'"&amp;$A$70&amp;"'!"&amp;AL$68&amp;$C74+72),1,0)</f>
        <v>0</v>
      </c>
      <c r="AM74" cm="1">
        <f t="array" aca="1" ref="AM74" ca="1">IF(INDIRECT("'"&amp;$A$69&amp;"'!"&amp;AM$68&amp;$C74+72)&lt;&gt;INDIRECT("'"&amp;$A$70&amp;"'!"&amp;AM$68&amp;$C74+72),1,0)</f>
        <v>0</v>
      </c>
      <c r="AN74" cm="1">
        <f t="array" aca="1" ref="AN74" ca="1">IF(INDIRECT("'"&amp;$A$69&amp;"'!"&amp;AN$68&amp;$C74+72)&lt;&gt;INDIRECT("'"&amp;$A$70&amp;"'!"&amp;AN$68&amp;$C74+72),1,0)</f>
        <v>0</v>
      </c>
      <c r="AO74" cm="1">
        <f t="array" aca="1" ref="AO74" ca="1">IF(INDIRECT("'"&amp;$A$69&amp;"'!"&amp;AO$68&amp;$C74+72)&lt;&gt;INDIRECT("'"&amp;$A$70&amp;"'!"&amp;AO$68&amp;$C74+72),1,0)</f>
        <v>0</v>
      </c>
      <c r="AP74" cm="1">
        <f t="array" aca="1" ref="AP74" ca="1">IF(INDIRECT("'"&amp;$A$69&amp;"'!"&amp;AP$68&amp;$C74+72)&lt;&gt;INDIRECT("'"&amp;$A$70&amp;"'!"&amp;AP$68&amp;$C74+72),1,0)</f>
        <v>0</v>
      </c>
      <c r="AQ74" cm="1">
        <f t="array" aca="1" ref="AQ74" ca="1">IF(INDIRECT("'"&amp;$A$69&amp;"'!"&amp;AQ$68&amp;$C74+72)&lt;&gt;INDIRECT("'"&amp;$A$70&amp;"'!"&amp;AQ$68&amp;$C74+72),1,0)</f>
        <v>0</v>
      </c>
      <c r="AR74" cm="1">
        <f t="array" aca="1" ref="AR74" ca="1">IF(INDIRECT("'"&amp;$A$69&amp;"'!"&amp;AR$68&amp;$C74+72)&lt;&gt;INDIRECT("'"&amp;$A$70&amp;"'!"&amp;AR$68&amp;$C74+72),1,0)</f>
        <v>0</v>
      </c>
      <c r="AS74" cm="1">
        <f t="array" aca="1" ref="AS74" ca="1">IF(INDIRECT("'"&amp;$A$69&amp;"'!"&amp;AS$68&amp;$C74+72)&lt;&gt;INDIRECT("'"&amp;$A$70&amp;"'!"&amp;AS$68&amp;$C74+72),1,0)</f>
        <v>0</v>
      </c>
      <c r="AT74" cm="1">
        <f t="array" aca="1" ref="AT74" ca="1">IF(INDIRECT("'"&amp;$A$69&amp;"'!"&amp;AT$68&amp;$C74+72)&lt;&gt;INDIRECT("'"&amp;$A$70&amp;"'!"&amp;AT$68&amp;$C74+72),1,0)</f>
        <v>0</v>
      </c>
      <c r="AU74" cm="1">
        <f t="array" aca="1" ref="AU74" ca="1">IF(INDIRECT("'"&amp;$A$69&amp;"'!"&amp;AU$68&amp;$C74+72)&lt;&gt;INDIRECT("'"&amp;$A$70&amp;"'!"&amp;AU$68&amp;$C74+72),1,0)</f>
        <v>0</v>
      </c>
      <c r="AV74" cm="1">
        <f t="array" aca="1" ref="AV74" ca="1">IF(INDIRECT("'"&amp;$A$69&amp;"'!"&amp;AV$68&amp;$C74+72)&lt;&gt;INDIRECT("'"&amp;$A$70&amp;"'!"&amp;AV$68&amp;$C74+72),1,0)</f>
        <v>0</v>
      </c>
      <c r="AW74" cm="1">
        <f t="array" aca="1" ref="AW74" ca="1">IF(INDIRECT("'"&amp;$A$69&amp;"'!"&amp;AW$68&amp;$C74+72)&lt;&gt;INDIRECT("'"&amp;$A$70&amp;"'!"&amp;AW$68&amp;$C74+72),1,0)</f>
        <v>0</v>
      </c>
      <c r="AX74" cm="1">
        <f t="array" aca="1" ref="AX74" ca="1">IF(INDIRECT("'"&amp;$A$69&amp;"'!"&amp;AX$68&amp;$C74+72)&lt;&gt;INDIRECT("'"&amp;$A$70&amp;"'!"&amp;AX$68&amp;$C74+72),1,0)</f>
        <v>0</v>
      </c>
      <c r="AY74" cm="1">
        <f t="array" aca="1" ref="AY74" ca="1">IF(INDIRECT("'"&amp;$A$69&amp;"'!"&amp;AY$68&amp;$C74+72)&lt;&gt;INDIRECT("'"&amp;$A$70&amp;"'!"&amp;AY$68&amp;$C74+72),1,0)</f>
        <v>0</v>
      </c>
      <c r="AZ74" cm="1">
        <f t="array" aca="1" ref="AZ74" ca="1">IF(INDIRECT("'"&amp;$A$69&amp;"'!"&amp;AZ$68&amp;$C74+72)&lt;&gt;INDIRECT("'"&amp;$A$70&amp;"'!"&amp;AZ$68&amp;$C74+72),1,0)</f>
        <v>0</v>
      </c>
      <c r="BA74" cm="1">
        <f t="array" aca="1" ref="BA74" ca="1">IF(INDIRECT("'"&amp;$A$69&amp;"'!"&amp;BA$68&amp;$C74+72)&lt;&gt;INDIRECT("'"&amp;$A$70&amp;"'!"&amp;BA$68&amp;$C74+72),1,0)</f>
        <v>0</v>
      </c>
      <c r="BB74" cm="1">
        <f t="array" aca="1" ref="BB74" ca="1">IF(INDIRECT("'"&amp;$A$69&amp;"'!"&amp;BB$68&amp;$C74+72)&lt;&gt;INDIRECT("'"&amp;$A$70&amp;"'!"&amp;BB$68&amp;$C74+72),1,0)</f>
        <v>0</v>
      </c>
      <c r="BC74">
        <f t="shared" ref="BC74:BC137" ca="1" si="0">IFERROR(MIN(SUM(D74:BB74),1),1)</f>
        <v>0</v>
      </c>
      <c r="BD74">
        <f t="shared" ref="BD74:BD137" ca="1" si="1">IFERROR(IF(SUM(D74:Q74,Z74:BB74)&gt;0,0,MIN(SUM(R74:Y74),1)),0)</f>
        <v>0</v>
      </c>
      <c r="BE74">
        <f t="shared" ref="BE74:BE137" ca="1" si="2">IF(AND(BC74=1,BD74=0),1,0)</f>
        <v>0</v>
      </c>
    </row>
    <row r="75" spans="1:57" ht="14.1" customHeight="1" x14ac:dyDescent="0.15">
      <c r="C75" s="283">
        <v>3</v>
      </c>
      <c r="D75" cm="1">
        <f t="array" aca="1" ref="D75" ca="1">IF(INDIRECT("'"&amp;$A$69&amp;"'!"&amp;D$68&amp;$C75+72)&lt;&gt;INDIRECT("'"&amp;$A$70&amp;"'!"&amp;D$68&amp;$C75+72),1,0)</f>
        <v>0</v>
      </c>
      <c r="E75" cm="1">
        <f t="array" aca="1" ref="E75" ca="1">IF(INDIRECT("'"&amp;$A$69&amp;"'!"&amp;E$68&amp;$C75+72)&lt;&gt;INDIRECT("'"&amp;$A$70&amp;"'!"&amp;E$68&amp;$C75+72),1,0)</f>
        <v>0</v>
      </c>
      <c r="F75" cm="1">
        <f t="array" aca="1" ref="F75" ca="1">IF(INDIRECT("'"&amp;$A$69&amp;"'!"&amp;F$68&amp;$C75+72)&lt;&gt;INDIRECT("'"&amp;$A$70&amp;"'!"&amp;F$68&amp;$C75+72),1,0)</f>
        <v>0</v>
      </c>
      <c r="G75" cm="1">
        <f t="array" aca="1" ref="G75" ca="1">IF(INDIRECT("'"&amp;$A$69&amp;"'!"&amp;G$68&amp;$C75+72)&lt;&gt;INDIRECT("'"&amp;$A$70&amp;"'!"&amp;G$68&amp;$C75+72),1,0)</f>
        <v>0</v>
      </c>
      <c r="H75" cm="1">
        <f t="array" aca="1" ref="H75" ca="1">IF(INDIRECT("'"&amp;$A$69&amp;"'!"&amp;H$68&amp;$C75+72)&lt;&gt;INDIRECT("'"&amp;$A$70&amp;"'!"&amp;H$68&amp;$C75+72),1,0)</f>
        <v>1</v>
      </c>
      <c r="I75" cm="1">
        <f t="array" aca="1" ref="I75" ca="1">IF(INDIRECT("'"&amp;$A$69&amp;"'!"&amp;I$68&amp;$C75+72)&lt;&gt;INDIRECT("'"&amp;$A$70&amp;"'!"&amp;I$68&amp;$C75+72),1,0)</f>
        <v>0</v>
      </c>
      <c r="J75" cm="1">
        <f t="array" aca="1" ref="J75" ca="1">IF(INDIRECT("'"&amp;$A$69&amp;"'!"&amp;J$68&amp;$C75+72)&lt;&gt;INDIRECT("'"&amp;$A$70&amp;"'!"&amp;J$68&amp;$C75+72),1,0)</f>
        <v>1</v>
      </c>
      <c r="K75" cm="1">
        <f t="array" aca="1" ref="K75" ca="1">IF(INDIRECT("'"&amp;$A$69&amp;"'!"&amp;K$68&amp;$C75+72)&lt;&gt;INDIRECT("'"&amp;$A$70&amp;"'!"&amp;K$68&amp;$C75+72),1,0)</f>
        <v>0</v>
      </c>
      <c r="L75" cm="1">
        <f t="array" aca="1" ref="L75" ca="1">IF(INDIRECT("'"&amp;$A$69&amp;"'!"&amp;L$68&amp;$C75+72)&lt;&gt;INDIRECT("'"&amp;$A$70&amp;"'!"&amp;L$68&amp;$C75+72),1,0)</f>
        <v>0</v>
      </c>
      <c r="M75" cm="1">
        <f t="array" aca="1" ref="M75" ca="1">IF(INDIRECT("'"&amp;$A$69&amp;"'!"&amp;M$68&amp;$C75+72)&lt;&gt;INDIRECT("'"&amp;$A$70&amp;"'!"&amp;M$68&amp;$C75+72),1,0)</f>
        <v>1</v>
      </c>
      <c r="N75" cm="1">
        <f t="array" aca="1" ref="N75" ca="1">IF(INDIRECT("'"&amp;$A$69&amp;"'!"&amp;N$68&amp;$C75+72)&lt;&gt;INDIRECT("'"&amp;$A$70&amp;"'!"&amp;N$68&amp;$C75+72),1,0)</f>
        <v>1</v>
      </c>
      <c r="O75" cm="1">
        <f t="array" aca="1" ref="O75" ca="1">IF(INDIRECT("'"&amp;$A$69&amp;"'!"&amp;O$68&amp;$C75+72)&lt;&gt;INDIRECT("'"&amp;$A$70&amp;"'!"&amp;O$68&amp;$C75+72),1,0)</f>
        <v>0</v>
      </c>
      <c r="P75" cm="1">
        <f t="array" aca="1" ref="P75" ca="1">IF(INDIRECT("'"&amp;$A$69&amp;"'!"&amp;P$68&amp;$C75+72)&lt;&gt;INDIRECT("'"&amp;$A$70&amp;"'!"&amp;P$68&amp;$C75+72),1,0)</f>
        <v>0</v>
      </c>
      <c r="Q75" cm="1">
        <f t="array" aca="1" ref="Q75" ca="1">IF(INDIRECT("'"&amp;$A$69&amp;"'!"&amp;Q$68&amp;$C75+72)&lt;&gt;INDIRECT("'"&amp;$A$70&amp;"'!"&amp;Q$68&amp;$C75+72),1,0)</f>
        <v>0</v>
      </c>
      <c r="R75" cm="1">
        <f t="array" aca="1" ref="R75" ca="1">IF(INDIRECT("'"&amp;$A$69&amp;"'!"&amp;R$68&amp;$C75+72)&lt;&gt;INDIRECT("'"&amp;$A$70&amp;"'!"&amp;R$68&amp;$C75+72),1,0)</f>
        <v>1</v>
      </c>
      <c r="S75" cm="1">
        <f t="array" aca="1" ref="S75" ca="1">IF(INDIRECT("'"&amp;$A$69&amp;"'!"&amp;S$68&amp;$C75+72)&lt;&gt;INDIRECT("'"&amp;$A$70&amp;"'!"&amp;S$68&amp;$C75+72),1,0)</f>
        <v>1</v>
      </c>
      <c r="T75" cm="1">
        <f t="array" aca="1" ref="T75" ca="1">IF(INDIRECT("'"&amp;$A$69&amp;"'!"&amp;T$68&amp;$C75+72)&lt;&gt;INDIRECT("'"&amp;$A$70&amp;"'!"&amp;T$68&amp;$C75+72),1,0)</f>
        <v>1</v>
      </c>
      <c r="U75" cm="1">
        <f t="array" aca="1" ref="U75" ca="1">IF(INDIRECT("'"&amp;$A$69&amp;"'!"&amp;U$68&amp;$C75+72)&lt;&gt;INDIRECT("'"&amp;$A$70&amp;"'!"&amp;U$68&amp;$C75+72),1,0)</f>
        <v>0</v>
      </c>
      <c r="V75" cm="1">
        <f t="array" aca="1" ref="V75" ca="1">IF(INDIRECT("'"&amp;$A$69&amp;"'!"&amp;V$68&amp;$C75+72)&lt;&gt;INDIRECT("'"&amp;$A$70&amp;"'!"&amp;V$68&amp;$C75+72),1,0)</f>
        <v>0</v>
      </c>
      <c r="W75" cm="1">
        <f t="array" aca="1" ref="W75" ca="1">IF(INDIRECT("'"&amp;$A$69&amp;"'!"&amp;W$68&amp;$C75+72)&lt;&gt;INDIRECT("'"&amp;$A$70&amp;"'!"&amp;W$68&amp;$C75+72),1,0)</f>
        <v>0</v>
      </c>
      <c r="X75" cm="1">
        <f t="array" aca="1" ref="X75" ca="1">IF(INDIRECT("'"&amp;$A$69&amp;"'!"&amp;X$68&amp;$C75+72)&lt;&gt;INDIRECT("'"&amp;$A$70&amp;"'!"&amp;X$68&amp;$C75+72),1,0)</f>
        <v>0</v>
      </c>
      <c r="Y75" cm="1">
        <f t="array" aca="1" ref="Y75" ca="1">IF(INDIRECT("'"&amp;$A$69&amp;"'!"&amp;Y$68&amp;$C75+72)&lt;&gt;INDIRECT("'"&amp;$A$70&amp;"'!"&amp;Y$68&amp;$C75+72),1,0)</f>
        <v>1</v>
      </c>
      <c r="Z75" cm="1">
        <f t="array" aca="1" ref="Z75" ca="1">IF(INDIRECT("'"&amp;$A$69&amp;"'!"&amp;Z$68&amp;$C75+72)&lt;&gt;INDIRECT("'"&amp;$A$70&amp;"'!"&amp;Z$68&amp;$C75+72),1,0)</f>
        <v>0</v>
      </c>
      <c r="AA75" cm="1">
        <f t="array" aca="1" ref="AA75" ca="1">IF(INDIRECT("'"&amp;$A$69&amp;"'!"&amp;AA$68&amp;$C75+72)&lt;&gt;INDIRECT("'"&amp;$A$70&amp;"'!"&amp;AA$68&amp;$C75+72),1,0)</f>
        <v>1</v>
      </c>
      <c r="AB75" cm="1">
        <f t="array" aca="1" ref="AB75" ca="1">IF(INDIRECT("'"&amp;$A$69&amp;"'!"&amp;AB$68&amp;$C75+72)&lt;&gt;INDIRECT("'"&amp;$A$70&amp;"'!"&amp;AB$68&amp;$C75+72),1,0)</f>
        <v>0</v>
      </c>
      <c r="AC75" cm="1">
        <f t="array" aca="1" ref="AC75" ca="1">IF(INDIRECT("'"&amp;$A$69&amp;"'!"&amp;AC$68&amp;$C75+72)&lt;&gt;INDIRECT("'"&amp;$A$70&amp;"'!"&amp;AC$68&amp;$C75+72),1,0)</f>
        <v>0</v>
      </c>
      <c r="AD75" cm="1">
        <f t="array" aca="1" ref="AD75" ca="1">IF(INDIRECT("'"&amp;$A$69&amp;"'!"&amp;AD$68&amp;$C75+72)&lt;&gt;INDIRECT("'"&amp;$A$70&amp;"'!"&amp;AD$68&amp;$C75+72),1,0)</f>
        <v>0</v>
      </c>
      <c r="AE75" cm="1">
        <f t="array" aca="1" ref="AE75" ca="1">IF(INDIRECT("'"&amp;$A$69&amp;"'!"&amp;AE$68&amp;$C75+72)&lt;&gt;INDIRECT("'"&amp;$A$70&amp;"'!"&amp;AE$68&amp;$C75+72),1,0)</f>
        <v>0</v>
      </c>
      <c r="AF75" cm="1">
        <f t="array" aca="1" ref="AF75" ca="1">IF(INDIRECT("'"&amp;$A$69&amp;"'!"&amp;AF$68&amp;$C75+72)&lt;&gt;INDIRECT("'"&amp;$A$70&amp;"'!"&amp;AF$68&amp;$C75+72),1,0)</f>
        <v>0</v>
      </c>
      <c r="AG75" cm="1">
        <f t="array" aca="1" ref="AG75" ca="1">IF(INDIRECT("'"&amp;$A$69&amp;"'!"&amp;AG$68&amp;$C75+72)&lt;&gt;INDIRECT("'"&amp;$A$70&amp;"'!"&amp;AG$68&amp;$C75+72),1,0)</f>
        <v>0</v>
      </c>
      <c r="AH75" cm="1">
        <f t="array" aca="1" ref="AH75" ca="1">IF(INDIRECT("'"&amp;$A$69&amp;"'!"&amp;AH$68&amp;$C75+72)&lt;&gt;INDIRECT("'"&amp;$A$70&amp;"'!"&amp;AH$68&amp;$C75+72),1,0)</f>
        <v>0</v>
      </c>
      <c r="AI75" cm="1">
        <f t="array" aca="1" ref="AI75" ca="1">IF(INDIRECT("'"&amp;$A$69&amp;"'!"&amp;AI$68&amp;$C75+72)&lt;&gt;INDIRECT("'"&amp;$A$70&amp;"'!"&amp;AI$68&amp;$C75+72),1,0)</f>
        <v>0</v>
      </c>
      <c r="AJ75" cm="1">
        <f t="array" aca="1" ref="AJ75" ca="1">IF(INDIRECT("'"&amp;$A$69&amp;"'!"&amp;AJ$68&amp;$C75+72)&lt;&gt;INDIRECT("'"&amp;$A$70&amp;"'!"&amp;AJ$68&amp;$C75+72),1,0)</f>
        <v>0</v>
      </c>
      <c r="AK75" cm="1">
        <f t="array" aca="1" ref="AK75" ca="1">IF(INDIRECT("'"&amp;$A$69&amp;"'!"&amp;AK$68&amp;$C75+72)&lt;&gt;INDIRECT("'"&amp;$A$70&amp;"'!"&amp;AK$68&amp;$C75+72),1,0)</f>
        <v>0</v>
      </c>
      <c r="AL75" cm="1">
        <f t="array" aca="1" ref="AL75" ca="1">IF(INDIRECT("'"&amp;$A$69&amp;"'!"&amp;AL$68&amp;$C75+72)&lt;&gt;INDIRECT("'"&amp;$A$70&amp;"'!"&amp;AL$68&amp;$C75+72),1,0)</f>
        <v>0</v>
      </c>
      <c r="AM75" cm="1">
        <f t="array" aca="1" ref="AM75" ca="1">IF(INDIRECT("'"&amp;$A$69&amp;"'!"&amp;AM$68&amp;$C75+72)&lt;&gt;INDIRECT("'"&amp;$A$70&amp;"'!"&amp;AM$68&amp;$C75+72),1,0)</f>
        <v>0</v>
      </c>
      <c r="AN75" cm="1">
        <f t="array" aca="1" ref="AN75" ca="1">IF(INDIRECT("'"&amp;$A$69&amp;"'!"&amp;AN$68&amp;$C75+72)&lt;&gt;INDIRECT("'"&amp;$A$70&amp;"'!"&amp;AN$68&amp;$C75+72),1,0)</f>
        <v>0</v>
      </c>
      <c r="AO75" cm="1">
        <f t="array" aca="1" ref="AO75" ca="1">IF(INDIRECT("'"&amp;$A$69&amp;"'!"&amp;AO$68&amp;$C75+72)&lt;&gt;INDIRECT("'"&amp;$A$70&amp;"'!"&amp;AO$68&amp;$C75+72),1,0)</f>
        <v>1</v>
      </c>
      <c r="AP75" cm="1">
        <f t="array" aca="1" ref="AP75" ca="1">IF(INDIRECT("'"&amp;$A$69&amp;"'!"&amp;AP$68&amp;$C75+72)&lt;&gt;INDIRECT("'"&amp;$A$70&amp;"'!"&amp;AP$68&amp;$C75+72),1,0)</f>
        <v>0</v>
      </c>
      <c r="AQ75" cm="1">
        <f t="array" aca="1" ref="AQ75" ca="1">IF(INDIRECT("'"&amp;$A$69&amp;"'!"&amp;AQ$68&amp;$C75+72)&lt;&gt;INDIRECT("'"&amp;$A$70&amp;"'!"&amp;AQ$68&amp;$C75+72),1,0)</f>
        <v>0</v>
      </c>
      <c r="AR75" cm="1">
        <f t="array" aca="1" ref="AR75" ca="1">IF(INDIRECT("'"&amp;$A$69&amp;"'!"&amp;AR$68&amp;$C75+72)&lt;&gt;INDIRECT("'"&amp;$A$70&amp;"'!"&amp;AR$68&amp;$C75+72),1,0)</f>
        <v>0</v>
      </c>
      <c r="AS75" cm="1">
        <f t="array" aca="1" ref="AS75" ca="1">IF(INDIRECT("'"&amp;$A$69&amp;"'!"&amp;AS$68&amp;$C75+72)&lt;&gt;INDIRECT("'"&amp;$A$70&amp;"'!"&amp;AS$68&amp;$C75+72),1,0)</f>
        <v>0</v>
      </c>
      <c r="AT75" cm="1">
        <f t="array" aca="1" ref="AT75" ca="1">IF(INDIRECT("'"&amp;$A$69&amp;"'!"&amp;AT$68&amp;$C75+72)&lt;&gt;INDIRECT("'"&amp;$A$70&amp;"'!"&amp;AT$68&amp;$C75+72),1,0)</f>
        <v>0</v>
      </c>
      <c r="AU75" cm="1">
        <f t="array" aca="1" ref="AU75" ca="1">IF(INDIRECT("'"&amp;$A$69&amp;"'!"&amp;AU$68&amp;$C75+72)&lt;&gt;INDIRECT("'"&amp;$A$70&amp;"'!"&amp;AU$68&amp;$C75+72),1,0)</f>
        <v>0</v>
      </c>
      <c r="AV75" cm="1">
        <f t="array" aca="1" ref="AV75" ca="1">IF(INDIRECT("'"&amp;$A$69&amp;"'!"&amp;AV$68&amp;$C75+72)&lt;&gt;INDIRECT("'"&amp;$A$70&amp;"'!"&amp;AV$68&amp;$C75+72),1,0)</f>
        <v>0</v>
      </c>
      <c r="AW75" cm="1">
        <f t="array" aca="1" ref="AW75" ca="1">IF(INDIRECT("'"&amp;$A$69&amp;"'!"&amp;AW$68&amp;$C75+72)&lt;&gt;INDIRECT("'"&amp;$A$70&amp;"'!"&amp;AW$68&amp;$C75+72),1,0)</f>
        <v>0</v>
      </c>
      <c r="AX75" cm="1">
        <f t="array" aca="1" ref="AX75" ca="1">IF(INDIRECT("'"&amp;$A$69&amp;"'!"&amp;AX$68&amp;$C75+72)&lt;&gt;INDIRECT("'"&amp;$A$70&amp;"'!"&amp;AX$68&amp;$C75+72),1,0)</f>
        <v>0</v>
      </c>
      <c r="AY75" cm="1">
        <f t="array" aca="1" ref="AY75" ca="1">IF(INDIRECT("'"&amp;$A$69&amp;"'!"&amp;AY$68&amp;$C75+72)&lt;&gt;INDIRECT("'"&amp;$A$70&amp;"'!"&amp;AY$68&amp;$C75+72),1,0)</f>
        <v>0</v>
      </c>
      <c r="AZ75" cm="1">
        <f t="array" aca="1" ref="AZ75" ca="1">IF(INDIRECT("'"&amp;$A$69&amp;"'!"&amp;AZ$68&amp;$C75+72)&lt;&gt;INDIRECT("'"&amp;$A$70&amp;"'!"&amp;AZ$68&amp;$C75+72),1,0)</f>
        <v>0</v>
      </c>
      <c r="BA75" cm="1">
        <f t="array" aca="1" ref="BA75" ca="1">IF(INDIRECT("'"&amp;$A$69&amp;"'!"&amp;BA$68&amp;$C75+72)&lt;&gt;INDIRECT("'"&amp;$A$70&amp;"'!"&amp;BA$68&amp;$C75+72),1,0)</f>
        <v>0</v>
      </c>
      <c r="BB75" cm="1">
        <f t="array" aca="1" ref="BB75" ca="1">IF(INDIRECT("'"&amp;$A$69&amp;"'!"&amp;BB$68&amp;$C75+72)&lt;&gt;INDIRECT("'"&amp;$A$70&amp;"'!"&amp;BB$68&amp;$C75+72),1,0)</f>
        <v>0</v>
      </c>
      <c r="BC75">
        <f t="shared" ca="1" si="0"/>
        <v>1</v>
      </c>
      <c r="BD75">
        <f t="shared" ca="1" si="1"/>
        <v>0</v>
      </c>
      <c r="BE75">
        <f t="shared" ca="1" si="2"/>
        <v>1</v>
      </c>
    </row>
    <row r="76" spans="1:57" x14ac:dyDescent="0.15">
      <c r="C76" s="283">
        <v>4</v>
      </c>
      <c r="D76" cm="1">
        <f t="array" aca="1" ref="D76" ca="1">IF(INDIRECT("'"&amp;$A$69&amp;"'!"&amp;D$68&amp;$C76+72)&lt;&gt;INDIRECT("'"&amp;$A$70&amp;"'!"&amp;D$68&amp;$C76+72),1,0)</f>
        <v>0</v>
      </c>
      <c r="E76" cm="1">
        <f t="array" aca="1" ref="E76" ca="1">IF(INDIRECT("'"&amp;$A$69&amp;"'!"&amp;E$68&amp;$C76+72)&lt;&gt;INDIRECT("'"&amp;$A$70&amp;"'!"&amp;E$68&amp;$C76+72),1,0)</f>
        <v>0</v>
      </c>
      <c r="F76" cm="1">
        <f t="array" aca="1" ref="F76" ca="1">IF(INDIRECT("'"&amp;$A$69&amp;"'!"&amp;F$68&amp;$C76+72)&lt;&gt;INDIRECT("'"&amp;$A$70&amp;"'!"&amp;F$68&amp;$C76+72),1,0)</f>
        <v>0</v>
      </c>
      <c r="G76" cm="1">
        <f t="array" aca="1" ref="G76" ca="1">IF(INDIRECT("'"&amp;$A$69&amp;"'!"&amp;G$68&amp;$C76+72)&lt;&gt;INDIRECT("'"&amp;$A$70&amp;"'!"&amp;G$68&amp;$C76+72),1,0)</f>
        <v>0</v>
      </c>
      <c r="H76" cm="1">
        <f t="array" aca="1" ref="H76" ca="1">IF(INDIRECT("'"&amp;$A$69&amp;"'!"&amp;H$68&amp;$C76+72)&lt;&gt;INDIRECT("'"&amp;$A$70&amp;"'!"&amp;H$68&amp;$C76+72),1,0)</f>
        <v>0</v>
      </c>
      <c r="I76" cm="1">
        <f t="array" aca="1" ref="I76" ca="1">IF(INDIRECT("'"&amp;$A$69&amp;"'!"&amp;I$68&amp;$C76+72)&lt;&gt;INDIRECT("'"&amp;$A$70&amp;"'!"&amp;I$68&amp;$C76+72),1,0)</f>
        <v>0</v>
      </c>
      <c r="J76" cm="1">
        <f t="array" aca="1" ref="J76" ca="1">IF(INDIRECT("'"&amp;$A$69&amp;"'!"&amp;J$68&amp;$C76+72)&lt;&gt;INDIRECT("'"&amp;$A$70&amp;"'!"&amp;J$68&amp;$C76+72),1,0)</f>
        <v>0</v>
      </c>
      <c r="K76" cm="1">
        <f t="array" aca="1" ref="K76" ca="1">IF(INDIRECT("'"&amp;$A$69&amp;"'!"&amp;K$68&amp;$C76+72)&lt;&gt;INDIRECT("'"&amp;$A$70&amp;"'!"&amp;K$68&amp;$C76+72),1,0)</f>
        <v>0</v>
      </c>
      <c r="L76" cm="1">
        <f t="array" aca="1" ref="L76" ca="1">IF(INDIRECT("'"&amp;$A$69&amp;"'!"&amp;L$68&amp;$C76+72)&lt;&gt;INDIRECT("'"&amp;$A$70&amp;"'!"&amp;L$68&amp;$C76+72),1,0)</f>
        <v>0</v>
      </c>
      <c r="M76" cm="1">
        <f t="array" aca="1" ref="M76" ca="1">IF(INDIRECT("'"&amp;$A$69&amp;"'!"&amp;M$68&amp;$C76+72)&lt;&gt;INDIRECT("'"&amp;$A$70&amp;"'!"&amp;M$68&amp;$C76+72),1,0)</f>
        <v>0</v>
      </c>
      <c r="N76" cm="1">
        <f t="array" aca="1" ref="N76" ca="1">IF(INDIRECT("'"&amp;$A$69&amp;"'!"&amp;N$68&amp;$C76+72)&lt;&gt;INDIRECT("'"&amp;$A$70&amp;"'!"&amp;N$68&amp;$C76+72),1,0)</f>
        <v>0</v>
      </c>
      <c r="O76" cm="1">
        <f t="array" aca="1" ref="O76" ca="1">IF(INDIRECT("'"&amp;$A$69&amp;"'!"&amp;O$68&amp;$C76+72)&lt;&gt;INDIRECT("'"&amp;$A$70&amp;"'!"&amp;O$68&amp;$C76+72),1,0)</f>
        <v>0</v>
      </c>
      <c r="P76" cm="1">
        <f t="array" aca="1" ref="P76" ca="1">IF(INDIRECT("'"&amp;$A$69&amp;"'!"&amp;P$68&amp;$C76+72)&lt;&gt;INDIRECT("'"&amp;$A$70&amp;"'!"&amp;P$68&amp;$C76+72),1,0)</f>
        <v>0</v>
      </c>
      <c r="Q76" cm="1">
        <f t="array" aca="1" ref="Q76" ca="1">IF(INDIRECT("'"&amp;$A$69&amp;"'!"&amp;Q$68&amp;$C76+72)&lt;&gt;INDIRECT("'"&amp;$A$70&amp;"'!"&amp;Q$68&amp;$C76+72),1,0)</f>
        <v>0</v>
      </c>
      <c r="R76" cm="1">
        <f t="array" aca="1" ref="R76" ca="1">IF(INDIRECT("'"&amp;$A$69&amp;"'!"&amp;R$68&amp;$C76+72)&lt;&gt;INDIRECT("'"&amp;$A$70&amp;"'!"&amp;R$68&amp;$C76+72),1,0)</f>
        <v>0</v>
      </c>
      <c r="S76" cm="1">
        <f t="array" aca="1" ref="S76" ca="1">IF(INDIRECT("'"&amp;$A$69&amp;"'!"&amp;S$68&amp;$C76+72)&lt;&gt;INDIRECT("'"&amp;$A$70&amp;"'!"&amp;S$68&amp;$C76+72),1,0)</f>
        <v>0</v>
      </c>
      <c r="T76" cm="1">
        <f t="array" aca="1" ref="T76" ca="1">IF(INDIRECT("'"&amp;$A$69&amp;"'!"&amp;T$68&amp;$C76+72)&lt;&gt;INDIRECT("'"&amp;$A$70&amp;"'!"&amp;T$68&amp;$C76+72),1,0)</f>
        <v>0</v>
      </c>
      <c r="U76" cm="1">
        <f t="array" aca="1" ref="U76" ca="1">IF(INDIRECT("'"&amp;$A$69&amp;"'!"&amp;U$68&amp;$C76+72)&lt;&gt;INDIRECT("'"&amp;$A$70&amp;"'!"&amp;U$68&amp;$C76+72),1,0)</f>
        <v>0</v>
      </c>
      <c r="V76" cm="1">
        <f t="array" aca="1" ref="V76" ca="1">IF(INDIRECT("'"&amp;$A$69&amp;"'!"&amp;V$68&amp;$C76+72)&lt;&gt;INDIRECT("'"&amp;$A$70&amp;"'!"&amp;V$68&amp;$C76+72),1,0)</f>
        <v>0</v>
      </c>
      <c r="W76" cm="1">
        <f t="array" aca="1" ref="W76" ca="1">IF(INDIRECT("'"&amp;$A$69&amp;"'!"&amp;W$68&amp;$C76+72)&lt;&gt;INDIRECT("'"&amp;$A$70&amp;"'!"&amp;W$68&amp;$C76+72),1,0)</f>
        <v>0</v>
      </c>
      <c r="X76" cm="1">
        <f t="array" aca="1" ref="X76" ca="1">IF(INDIRECT("'"&amp;$A$69&amp;"'!"&amp;X$68&amp;$C76+72)&lt;&gt;INDIRECT("'"&amp;$A$70&amp;"'!"&amp;X$68&amp;$C76+72),1,0)</f>
        <v>0</v>
      </c>
      <c r="Y76" cm="1">
        <f t="array" aca="1" ref="Y76" ca="1">IF(INDIRECT("'"&amp;$A$69&amp;"'!"&amp;Y$68&amp;$C76+72)&lt;&gt;INDIRECT("'"&amp;$A$70&amp;"'!"&amp;Y$68&amp;$C76+72),1,0)</f>
        <v>0</v>
      </c>
      <c r="Z76" cm="1">
        <f t="array" aca="1" ref="Z76" ca="1">IF(INDIRECT("'"&amp;$A$69&amp;"'!"&amp;Z$68&amp;$C76+72)&lt;&gt;INDIRECT("'"&amp;$A$70&amp;"'!"&amp;Z$68&amp;$C76+72),1,0)</f>
        <v>0</v>
      </c>
      <c r="AA76" cm="1">
        <f t="array" aca="1" ref="AA76" ca="1">IF(INDIRECT("'"&amp;$A$69&amp;"'!"&amp;AA$68&amp;$C76+72)&lt;&gt;INDIRECT("'"&amp;$A$70&amp;"'!"&amp;AA$68&amp;$C76+72),1,0)</f>
        <v>0</v>
      </c>
      <c r="AB76" cm="1">
        <f t="array" aca="1" ref="AB76" ca="1">IF(INDIRECT("'"&amp;$A$69&amp;"'!"&amp;AB$68&amp;$C76+72)&lt;&gt;INDIRECT("'"&amp;$A$70&amp;"'!"&amp;AB$68&amp;$C76+72),1,0)</f>
        <v>0</v>
      </c>
      <c r="AC76" cm="1">
        <f t="array" aca="1" ref="AC76" ca="1">IF(INDIRECT("'"&amp;$A$69&amp;"'!"&amp;AC$68&amp;$C76+72)&lt;&gt;INDIRECT("'"&amp;$A$70&amp;"'!"&amp;AC$68&amp;$C76+72),1,0)</f>
        <v>0</v>
      </c>
      <c r="AD76" cm="1">
        <f t="array" aca="1" ref="AD76" ca="1">IF(INDIRECT("'"&amp;$A$69&amp;"'!"&amp;AD$68&amp;$C76+72)&lt;&gt;INDIRECT("'"&amp;$A$70&amp;"'!"&amp;AD$68&amp;$C76+72),1,0)</f>
        <v>0</v>
      </c>
      <c r="AE76" cm="1">
        <f t="array" aca="1" ref="AE76" ca="1">IF(INDIRECT("'"&amp;$A$69&amp;"'!"&amp;AE$68&amp;$C76+72)&lt;&gt;INDIRECT("'"&amp;$A$70&amp;"'!"&amp;AE$68&amp;$C76+72),1,0)</f>
        <v>0</v>
      </c>
      <c r="AF76" cm="1">
        <f t="array" aca="1" ref="AF76" ca="1">IF(INDIRECT("'"&amp;$A$69&amp;"'!"&amp;AF$68&amp;$C76+72)&lt;&gt;INDIRECT("'"&amp;$A$70&amp;"'!"&amp;AF$68&amp;$C76+72),1,0)</f>
        <v>0</v>
      </c>
      <c r="AG76" cm="1">
        <f t="array" aca="1" ref="AG76" ca="1">IF(INDIRECT("'"&amp;$A$69&amp;"'!"&amp;AG$68&amp;$C76+72)&lt;&gt;INDIRECT("'"&amp;$A$70&amp;"'!"&amp;AG$68&amp;$C76+72),1,0)</f>
        <v>0</v>
      </c>
      <c r="AH76" cm="1">
        <f t="array" aca="1" ref="AH76" ca="1">IF(INDIRECT("'"&amp;$A$69&amp;"'!"&amp;AH$68&amp;$C76+72)&lt;&gt;INDIRECT("'"&amp;$A$70&amp;"'!"&amp;AH$68&amp;$C76+72),1,0)</f>
        <v>0</v>
      </c>
      <c r="AI76" cm="1">
        <f t="array" aca="1" ref="AI76" ca="1">IF(INDIRECT("'"&amp;$A$69&amp;"'!"&amp;AI$68&amp;$C76+72)&lt;&gt;INDIRECT("'"&amp;$A$70&amp;"'!"&amp;AI$68&amp;$C76+72),1,0)</f>
        <v>0</v>
      </c>
      <c r="AJ76" cm="1">
        <f t="array" aca="1" ref="AJ76" ca="1">IF(INDIRECT("'"&amp;$A$69&amp;"'!"&amp;AJ$68&amp;$C76+72)&lt;&gt;INDIRECT("'"&amp;$A$70&amp;"'!"&amp;AJ$68&amp;$C76+72),1,0)</f>
        <v>0</v>
      </c>
      <c r="AK76" cm="1">
        <f t="array" aca="1" ref="AK76" ca="1">IF(INDIRECT("'"&amp;$A$69&amp;"'!"&amp;AK$68&amp;$C76+72)&lt;&gt;INDIRECT("'"&amp;$A$70&amp;"'!"&amp;AK$68&amp;$C76+72),1,0)</f>
        <v>0</v>
      </c>
      <c r="AL76" cm="1">
        <f t="array" aca="1" ref="AL76" ca="1">IF(INDIRECT("'"&amp;$A$69&amp;"'!"&amp;AL$68&amp;$C76+72)&lt;&gt;INDIRECT("'"&amp;$A$70&amp;"'!"&amp;AL$68&amp;$C76+72),1,0)</f>
        <v>0</v>
      </c>
      <c r="AM76" cm="1">
        <f t="array" aca="1" ref="AM76" ca="1">IF(INDIRECT("'"&amp;$A$69&amp;"'!"&amp;AM$68&amp;$C76+72)&lt;&gt;INDIRECT("'"&amp;$A$70&amp;"'!"&amp;AM$68&amp;$C76+72),1,0)</f>
        <v>0</v>
      </c>
      <c r="AN76" cm="1">
        <f t="array" aca="1" ref="AN76" ca="1">IF(INDIRECT("'"&amp;$A$69&amp;"'!"&amp;AN$68&amp;$C76+72)&lt;&gt;INDIRECT("'"&amp;$A$70&amp;"'!"&amp;AN$68&amp;$C76+72),1,0)</f>
        <v>0</v>
      </c>
      <c r="AO76" cm="1">
        <f t="array" aca="1" ref="AO76" ca="1">IF(INDIRECT("'"&amp;$A$69&amp;"'!"&amp;AO$68&amp;$C76+72)&lt;&gt;INDIRECT("'"&amp;$A$70&amp;"'!"&amp;AO$68&amp;$C76+72),1,0)</f>
        <v>0</v>
      </c>
      <c r="AP76" cm="1">
        <f t="array" aca="1" ref="AP76" ca="1">IF(INDIRECT("'"&amp;$A$69&amp;"'!"&amp;AP$68&amp;$C76+72)&lt;&gt;INDIRECT("'"&amp;$A$70&amp;"'!"&amp;AP$68&amp;$C76+72),1,0)</f>
        <v>0</v>
      </c>
      <c r="AQ76" cm="1">
        <f t="array" aca="1" ref="AQ76" ca="1">IF(INDIRECT("'"&amp;$A$69&amp;"'!"&amp;AQ$68&amp;$C76+72)&lt;&gt;INDIRECT("'"&amp;$A$70&amp;"'!"&amp;AQ$68&amp;$C76+72),1,0)</f>
        <v>0</v>
      </c>
      <c r="AR76" cm="1">
        <f t="array" aca="1" ref="AR76" ca="1">IF(INDIRECT("'"&amp;$A$69&amp;"'!"&amp;AR$68&amp;$C76+72)&lt;&gt;INDIRECT("'"&amp;$A$70&amp;"'!"&amp;AR$68&amp;$C76+72),1,0)</f>
        <v>0</v>
      </c>
      <c r="AS76" cm="1">
        <f t="array" aca="1" ref="AS76" ca="1">IF(INDIRECT("'"&amp;$A$69&amp;"'!"&amp;AS$68&amp;$C76+72)&lt;&gt;INDIRECT("'"&amp;$A$70&amp;"'!"&amp;AS$68&amp;$C76+72),1,0)</f>
        <v>0</v>
      </c>
      <c r="AT76" cm="1">
        <f t="array" aca="1" ref="AT76" ca="1">IF(INDIRECT("'"&amp;$A$69&amp;"'!"&amp;AT$68&amp;$C76+72)&lt;&gt;INDIRECT("'"&amp;$A$70&amp;"'!"&amp;AT$68&amp;$C76+72),1,0)</f>
        <v>0</v>
      </c>
      <c r="AU76" cm="1">
        <f t="array" aca="1" ref="AU76" ca="1">IF(INDIRECT("'"&amp;$A$69&amp;"'!"&amp;AU$68&amp;$C76+72)&lt;&gt;INDIRECT("'"&amp;$A$70&amp;"'!"&amp;AU$68&amp;$C76+72),1,0)</f>
        <v>0</v>
      </c>
      <c r="AV76" cm="1">
        <f t="array" aca="1" ref="AV76" ca="1">IF(INDIRECT("'"&amp;$A$69&amp;"'!"&amp;AV$68&amp;$C76+72)&lt;&gt;INDIRECT("'"&amp;$A$70&amp;"'!"&amp;AV$68&amp;$C76+72),1,0)</f>
        <v>0</v>
      </c>
      <c r="AW76" cm="1">
        <f t="array" aca="1" ref="AW76" ca="1">IF(INDIRECT("'"&amp;$A$69&amp;"'!"&amp;AW$68&amp;$C76+72)&lt;&gt;INDIRECT("'"&amp;$A$70&amp;"'!"&amp;AW$68&amp;$C76+72),1,0)</f>
        <v>0</v>
      </c>
      <c r="AX76" cm="1">
        <f t="array" aca="1" ref="AX76" ca="1">IF(INDIRECT("'"&amp;$A$69&amp;"'!"&amp;AX$68&amp;$C76+72)&lt;&gt;INDIRECT("'"&amp;$A$70&amp;"'!"&amp;AX$68&amp;$C76+72),1,0)</f>
        <v>0</v>
      </c>
      <c r="AY76" cm="1">
        <f t="array" aca="1" ref="AY76" ca="1">IF(INDIRECT("'"&amp;$A$69&amp;"'!"&amp;AY$68&amp;$C76+72)&lt;&gt;INDIRECT("'"&amp;$A$70&amp;"'!"&amp;AY$68&amp;$C76+72),1,0)</f>
        <v>0</v>
      </c>
      <c r="AZ76" cm="1">
        <f t="array" aca="1" ref="AZ76" ca="1">IF(INDIRECT("'"&amp;$A$69&amp;"'!"&amp;AZ$68&amp;$C76+72)&lt;&gt;INDIRECT("'"&amp;$A$70&amp;"'!"&amp;AZ$68&amp;$C76+72),1,0)</f>
        <v>0</v>
      </c>
      <c r="BA76" cm="1">
        <f t="array" aca="1" ref="BA76" ca="1">IF(INDIRECT("'"&amp;$A$69&amp;"'!"&amp;BA$68&amp;$C76+72)&lt;&gt;INDIRECT("'"&amp;$A$70&amp;"'!"&amp;BA$68&amp;$C76+72),1,0)</f>
        <v>0</v>
      </c>
      <c r="BB76" cm="1">
        <f t="array" aca="1" ref="BB76" ca="1">IF(INDIRECT("'"&amp;$A$69&amp;"'!"&amp;BB$68&amp;$C76+72)&lt;&gt;INDIRECT("'"&amp;$A$70&amp;"'!"&amp;BB$68&amp;$C76+72),1,0)</f>
        <v>0</v>
      </c>
      <c r="BC76">
        <f t="shared" ca="1" si="0"/>
        <v>0</v>
      </c>
      <c r="BD76">
        <f t="shared" ca="1" si="1"/>
        <v>0</v>
      </c>
      <c r="BE76">
        <f t="shared" ca="1" si="2"/>
        <v>0</v>
      </c>
    </row>
    <row r="77" spans="1:57" x14ac:dyDescent="0.15">
      <c r="C77" s="283">
        <v>5</v>
      </c>
      <c r="D77" cm="1">
        <f t="array" aca="1" ref="D77" ca="1">IF(INDIRECT("'"&amp;$A$69&amp;"'!"&amp;D$68&amp;$C77+72)&lt;&gt;INDIRECT("'"&amp;$A$70&amp;"'!"&amp;D$68&amp;$C77+72),1,0)</f>
        <v>0</v>
      </c>
      <c r="E77" cm="1">
        <f t="array" aca="1" ref="E77" ca="1">IF(INDIRECT("'"&amp;$A$69&amp;"'!"&amp;E$68&amp;$C77+72)&lt;&gt;INDIRECT("'"&amp;$A$70&amp;"'!"&amp;E$68&amp;$C77+72),1,0)</f>
        <v>0</v>
      </c>
      <c r="F77" cm="1">
        <f t="array" aca="1" ref="F77" ca="1">IF(INDIRECT("'"&amp;$A$69&amp;"'!"&amp;F$68&amp;$C77+72)&lt;&gt;INDIRECT("'"&amp;$A$70&amp;"'!"&amp;F$68&amp;$C77+72),1,0)</f>
        <v>0</v>
      </c>
      <c r="G77" cm="1">
        <f t="array" aca="1" ref="G77" ca="1">IF(INDIRECT("'"&amp;$A$69&amp;"'!"&amp;G$68&amp;$C77+72)&lt;&gt;INDIRECT("'"&amp;$A$70&amp;"'!"&amp;G$68&amp;$C77+72),1,0)</f>
        <v>0</v>
      </c>
      <c r="H77" cm="1">
        <f t="array" aca="1" ref="H77" ca="1">IF(INDIRECT("'"&amp;$A$69&amp;"'!"&amp;H$68&amp;$C77+72)&lt;&gt;INDIRECT("'"&amp;$A$70&amp;"'!"&amp;H$68&amp;$C77+72),1,0)</f>
        <v>0</v>
      </c>
      <c r="I77" cm="1">
        <f t="array" aca="1" ref="I77" ca="1">IF(INDIRECT("'"&amp;$A$69&amp;"'!"&amp;I$68&amp;$C77+72)&lt;&gt;INDIRECT("'"&amp;$A$70&amp;"'!"&amp;I$68&amp;$C77+72),1,0)</f>
        <v>0</v>
      </c>
      <c r="J77" cm="1">
        <f t="array" aca="1" ref="J77" ca="1">IF(INDIRECT("'"&amp;$A$69&amp;"'!"&amp;J$68&amp;$C77+72)&lt;&gt;INDIRECT("'"&amp;$A$70&amp;"'!"&amp;J$68&amp;$C77+72),1,0)</f>
        <v>0</v>
      </c>
      <c r="K77" cm="1">
        <f t="array" aca="1" ref="K77" ca="1">IF(INDIRECT("'"&amp;$A$69&amp;"'!"&amp;K$68&amp;$C77+72)&lt;&gt;INDIRECT("'"&amp;$A$70&amp;"'!"&amp;K$68&amp;$C77+72),1,0)</f>
        <v>0</v>
      </c>
      <c r="L77" cm="1">
        <f t="array" aca="1" ref="L77" ca="1">IF(INDIRECT("'"&amp;$A$69&amp;"'!"&amp;L$68&amp;$C77+72)&lt;&gt;INDIRECT("'"&amp;$A$70&amp;"'!"&amp;L$68&amp;$C77+72),1,0)</f>
        <v>0</v>
      </c>
      <c r="M77" cm="1">
        <f t="array" aca="1" ref="M77" ca="1">IF(INDIRECT("'"&amp;$A$69&amp;"'!"&amp;M$68&amp;$C77+72)&lt;&gt;INDIRECT("'"&amp;$A$70&amp;"'!"&amp;M$68&amp;$C77+72),1,0)</f>
        <v>0</v>
      </c>
      <c r="N77" cm="1">
        <f t="array" aca="1" ref="N77" ca="1">IF(INDIRECT("'"&amp;$A$69&amp;"'!"&amp;N$68&amp;$C77+72)&lt;&gt;INDIRECT("'"&amp;$A$70&amp;"'!"&amp;N$68&amp;$C77+72),1,0)</f>
        <v>0</v>
      </c>
      <c r="O77" cm="1">
        <f t="array" aca="1" ref="O77" ca="1">IF(INDIRECT("'"&amp;$A$69&amp;"'!"&amp;O$68&amp;$C77+72)&lt;&gt;INDIRECT("'"&amp;$A$70&amp;"'!"&amp;O$68&amp;$C77+72),1,0)</f>
        <v>0</v>
      </c>
      <c r="P77" cm="1">
        <f t="array" aca="1" ref="P77" ca="1">IF(INDIRECT("'"&amp;$A$69&amp;"'!"&amp;P$68&amp;$C77+72)&lt;&gt;INDIRECT("'"&amp;$A$70&amp;"'!"&amp;P$68&amp;$C77+72),1,0)</f>
        <v>0</v>
      </c>
      <c r="Q77" cm="1">
        <f t="array" aca="1" ref="Q77" ca="1">IF(INDIRECT("'"&amp;$A$69&amp;"'!"&amp;Q$68&amp;$C77+72)&lt;&gt;INDIRECT("'"&amp;$A$70&amp;"'!"&amp;Q$68&amp;$C77+72),1,0)</f>
        <v>0</v>
      </c>
      <c r="R77" cm="1">
        <f t="array" aca="1" ref="R77" ca="1">IF(INDIRECT("'"&amp;$A$69&amp;"'!"&amp;R$68&amp;$C77+72)&lt;&gt;INDIRECT("'"&amp;$A$70&amp;"'!"&amp;R$68&amp;$C77+72),1,0)</f>
        <v>0</v>
      </c>
      <c r="S77" cm="1">
        <f t="array" aca="1" ref="S77" ca="1">IF(INDIRECT("'"&amp;$A$69&amp;"'!"&amp;S$68&amp;$C77+72)&lt;&gt;INDIRECT("'"&amp;$A$70&amp;"'!"&amp;S$68&amp;$C77+72),1,0)</f>
        <v>0</v>
      </c>
      <c r="T77" cm="1">
        <f t="array" aca="1" ref="T77" ca="1">IF(INDIRECT("'"&amp;$A$69&amp;"'!"&amp;T$68&amp;$C77+72)&lt;&gt;INDIRECT("'"&amp;$A$70&amp;"'!"&amp;T$68&amp;$C77+72),1,0)</f>
        <v>0</v>
      </c>
      <c r="U77" cm="1">
        <f t="array" aca="1" ref="U77" ca="1">IF(INDIRECT("'"&amp;$A$69&amp;"'!"&amp;U$68&amp;$C77+72)&lt;&gt;INDIRECT("'"&amp;$A$70&amp;"'!"&amp;U$68&amp;$C77+72),1,0)</f>
        <v>0</v>
      </c>
      <c r="V77" cm="1">
        <f t="array" aca="1" ref="V77" ca="1">IF(INDIRECT("'"&amp;$A$69&amp;"'!"&amp;V$68&amp;$C77+72)&lt;&gt;INDIRECT("'"&amp;$A$70&amp;"'!"&amp;V$68&amp;$C77+72),1,0)</f>
        <v>0</v>
      </c>
      <c r="W77" cm="1">
        <f t="array" aca="1" ref="W77" ca="1">IF(INDIRECT("'"&amp;$A$69&amp;"'!"&amp;W$68&amp;$C77+72)&lt;&gt;INDIRECT("'"&amp;$A$70&amp;"'!"&amp;W$68&amp;$C77+72),1,0)</f>
        <v>0</v>
      </c>
      <c r="X77" cm="1">
        <f t="array" aca="1" ref="X77" ca="1">IF(INDIRECT("'"&amp;$A$69&amp;"'!"&amp;X$68&amp;$C77+72)&lt;&gt;INDIRECT("'"&amp;$A$70&amp;"'!"&amp;X$68&amp;$C77+72),1,0)</f>
        <v>0</v>
      </c>
      <c r="Y77" cm="1">
        <f t="array" aca="1" ref="Y77" ca="1">IF(INDIRECT("'"&amp;$A$69&amp;"'!"&amp;Y$68&amp;$C77+72)&lt;&gt;INDIRECT("'"&amp;$A$70&amp;"'!"&amp;Y$68&amp;$C77+72),1,0)</f>
        <v>0</v>
      </c>
      <c r="Z77" cm="1">
        <f t="array" aca="1" ref="Z77" ca="1">IF(INDIRECT("'"&amp;$A$69&amp;"'!"&amp;Z$68&amp;$C77+72)&lt;&gt;INDIRECT("'"&amp;$A$70&amp;"'!"&amp;Z$68&amp;$C77+72),1,0)</f>
        <v>0</v>
      </c>
      <c r="AA77" cm="1">
        <f t="array" aca="1" ref="AA77" ca="1">IF(INDIRECT("'"&amp;$A$69&amp;"'!"&amp;AA$68&amp;$C77+72)&lt;&gt;INDIRECT("'"&amp;$A$70&amp;"'!"&amp;AA$68&amp;$C77+72),1,0)</f>
        <v>0</v>
      </c>
      <c r="AB77" cm="1">
        <f t="array" aca="1" ref="AB77" ca="1">IF(INDIRECT("'"&amp;$A$69&amp;"'!"&amp;AB$68&amp;$C77+72)&lt;&gt;INDIRECT("'"&amp;$A$70&amp;"'!"&amp;AB$68&amp;$C77+72),1,0)</f>
        <v>0</v>
      </c>
      <c r="AC77" cm="1">
        <f t="array" aca="1" ref="AC77" ca="1">IF(INDIRECT("'"&amp;$A$69&amp;"'!"&amp;AC$68&amp;$C77+72)&lt;&gt;INDIRECT("'"&amp;$A$70&amp;"'!"&amp;AC$68&amp;$C77+72),1,0)</f>
        <v>0</v>
      </c>
      <c r="AD77" cm="1">
        <f t="array" aca="1" ref="AD77" ca="1">IF(INDIRECT("'"&amp;$A$69&amp;"'!"&amp;AD$68&amp;$C77+72)&lt;&gt;INDIRECT("'"&amp;$A$70&amp;"'!"&amp;AD$68&amp;$C77+72),1,0)</f>
        <v>0</v>
      </c>
      <c r="AE77" cm="1">
        <f t="array" aca="1" ref="AE77" ca="1">IF(INDIRECT("'"&amp;$A$69&amp;"'!"&amp;AE$68&amp;$C77+72)&lt;&gt;INDIRECT("'"&amp;$A$70&amp;"'!"&amp;AE$68&amp;$C77+72),1,0)</f>
        <v>0</v>
      </c>
      <c r="AF77" cm="1">
        <f t="array" aca="1" ref="AF77" ca="1">IF(INDIRECT("'"&amp;$A$69&amp;"'!"&amp;AF$68&amp;$C77+72)&lt;&gt;INDIRECT("'"&amp;$A$70&amp;"'!"&amp;AF$68&amp;$C77+72),1,0)</f>
        <v>0</v>
      </c>
      <c r="AG77" cm="1">
        <f t="array" aca="1" ref="AG77" ca="1">IF(INDIRECT("'"&amp;$A$69&amp;"'!"&amp;AG$68&amp;$C77+72)&lt;&gt;INDIRECT("'"&amp;$A$70&amp;"'!"&amp;AG$68&amp;$C77+72),1,0)</f>
        <v>0</v>
      </c>
      <c r="AH77" cm="1">
        <f t="array" aca="1" ref="AH77" ca="1">IF(INDIRECT("'"&amp;$A$69&amp;"'!"&amp;AH$68&amp;$C77+72)&lt;&gt;INDIRECT("'"&amp;$A$70&amp;"'!"&amp;AH$68&amp;$C77+72),1,0)</f>
        <v>0</v>
      </c>
      <c r="AI77" cm="1">
        <f t="array" aca="1" ref="AI77" ca="1">IF(INDIRECT("'"&amp;$A$69&amp;"'!"&amp;AI$68&amp;$C77+72)&lt;&gt;INDIRECT("'"&amp;$A$70&amp;"'!"&amp;AI$68&amp;$C77+72),1,0)</f>
        <v>0</v>
      </c>
      <c r="AJ77" cm="1">
        <f t="array" aca="1" ref="AJ77" ca="1">IF(INDIRECT("'"&amp;$A$69&amp;"'!"&amp;AJ$68&amp;$C77+72)&lt;&gt;INDIRECT("'"&amp;$A$70&amp;"'!"&amp;AJ$68&amp;$C77+72),1,0)</f>
        <v>0</v>
      </c>
      <c r="AK77" cm="1">
        <f t="array" aca="1" ref="AK77" ca="1">IF(INDIRECT("'"&amp;$A$69&amp;"'!"&amp;AK$68&amp;$C77+72)&lt;&gt;INDIRECT("'"&amp;$A$70&amp;"'!"&amp;AK$68&amp;$C77+72),1,0)</f>
        <v>0</v>
      </c>
      <c r="AL77" cm="1">
        <f t="array" aca="1" ref="AL77" ca="1">IF(INDIRECT("'"&amp;$A$69&amp;"'!"&amp;AL$68&amp;$C77+72)&lt;&gt;INDIRECT("'"&amp;$A$70&amp;"'!"&amp;AL$68&amp;$C77+72),1,0)</f>
        <v>0</v>
      </c>
      <c r="AM77" cm="1">
        <f t="array" aca="1" ref="AM77" ca="1">IF(INDIRECT("'"&amp;$A$69&amp;"'!"&amp;AM$68&amp;$C77+72)&lt;&gt;INDIRECT("'"&amp;$A$70&amp;"'!"&amp;AM$68&amp;$C77+72),1,0)</f>
        <v>0</v>
      </c>
      <c r="AN77" cm="1">
        <f t="array" aca="1" ref="AN77" ca="1">IF(INDIRECT("'"&amp;$A$69&amp;"'!"&amp;AN$68&amp;$C77+72)&lt;&gt;INDIRECT("'"&amp;$A$70&amp;"'!"&amp;AN$68&amp;$C77+72),1,0)</f>
        <v>0</v>
      </c>
      <c r="AO77" cm="1">
        <f t="array" aca="1" ref="AO77" ca="1">IF(INDIRECT("'"&amp;$A$69&amp;"'!"&amp;AO$68&amp;$C77+72)&lt;&gt;INDIRECT("'"&amp;$A$70&amp;"'!"&amp;AO$68&amp;$C77+72),1,0)</f>
        <v>0</v>
      </c>
      <c r="AP77" cm="1">
        <f t="array" aca="1" ref="AP77" ca="1">IF(INDIRECT("'"&amp;$A$69&amp;"'!"&amp;AP$68&amp;$C77+72)&lt;&gt;INDIRECT("'"&amp;$A$70&amp;"'!"&amp;AP$68&amp;$C77+72),1,0)</f>
        <v>0</v>
      </c>
      <c r="AQ77" cm="1">
        <f t="array" aca="1" ref="AQ77" ca="1">IF(INDIRECT("'"&amp;$A$69&amp;"'!"&amp;AQ$68&amp;$C77+72)&lt;&gt;INDIRECT("'"&amp;$A$70&amp;"'!"&amp;AQ$68&amp;$C77+72),1,0)</f>
        <v>0</v>
      </c>
      <c r="AR77" cm="1">
        <f t="array" aca="1" ref="AR77" ca="1">IF(INDIRECT("'"&amp;$A$69&amp;"'!"&amp;AR$68&amp;$C77+72)&lt;&gt;INDIRECT("'"&amp;$A$70&amp;"'!"&amp;AR$68&amp;$C77+72),1,0)</f>
        <v>0</v>
      </c>
      <c r="AS77" cm="1">
        <f t="array" aca="1" ref="AS77" ca="1">IF(INDIRECT("'"&amp;$A$69&amp;"'!"&amp;AS$68&amp;$C77+72)&lt;&gt;INDIRECT("'"&amp;$A$70&amp;"'!"&amp;AS$68&amp;$C77+72),1,0)</f>
        <v>0</v>
      </c>
      <c r="AT77" cm="1">
        <f t="array" aca="1" ref="AT77" ca="1">IF(INDIRECT("'"&amp;$A$69&amp;"'!"&amp;AT$68&amp;$C77+72)&lt;&gt;INDIRECT("'"&amp;$A$70&amp;"'!"&amp;AT$68&amp;$C77+72),1,0)</f>
        <v>0</v>
      </c>
      <c r="AU77" cm="1">
        <f t="array" aca="1" ref="AU77" ca="1">IF(INDIRECT("'"&amp;$A$69&amp;"'!"&amp;AU$68&amp;$C77+72)&lt;&gt;INDIRECT("'"&amp;$A$70&amp;"'!"&amp;AU$68&amp;$C77+72),1,0)</f>
        <v>0</v>
      </c>
      <c r="AV77" cm="1">
        <f t="array" aca="1" ref="AV77" ca="1">IF(INDIRECT("'"&amp;$A$69&amp;"'!"&amp;AV$68&amp;$C77+72)&lt;&gt;INDIRECT("'"&amp;$A$70&amp;"'!"&amp;AV$68&amp;$C77+72),1,0)</f>
        <v>0</v>
      </c>
      <c r="AW77" cm="1">
        <f t="array" aca="1" ref="AW77" ca="1">IF(INDIRECT("'"&amp;$A$69&amp;"'!"&amp;AW$68&amp;$C77+72)&lt;&gt;INDIRECT("'"&amp;$A$70&amp;"'!"&amp;AW$68&amp;$C77+72),1,0)</f>
        <v>0</v>
      </c>
      <c r="AX77" cm="1">
        <f t="array" aca="1" ref="AX77" ca="1">IF(INDIRECT("'"&amp;$A$69&amp;"'!"&amp;AX$68&amp;$C77+72)&lt;&gt;INDIRECT("'"&amp;$A$70&amp;"'!"&amp;AX$68&amp;$C77+72),1,0)</f>
        <v>0</v>
      </c>
      <c r="AY77" cm="1">
        <f t="array" aca="1" ref="AY77" ca="1">IF(INDIRECT("'"&amp;$A$69&amp;"'!"&amp;AY$68&amp;$C77+72)&lt;&gt;INDIRECT("'"&amp;$A$70&amp;"'!"&amp;AY$68&amp;$C77+72),1,0)</f>
        <v>0</v>
      </c>
      <c r="AZ77" cm="1">
        <f t="array" aca="1" ref="AZ77" ca="1">IF(INDIRECT("'"&amp;$A$69&amp;"'!"&amp;AZ$68&amp;$C77+72)&lt;&gt;INDIRECT("'"&amp;$A$70&amp;"'!"&amp;AZ$68&amp;$C77+72),1,0)</f>
        <v>0</v>
      </c>
      <c r="BA77" cm="1">
        <f t="array" aca="1" ref="BA77" ca="1">IF(INDIRECT("'"&amp;$A$69&amp;"'!"&amp;BA$68&amp;$C77+72)&lt;&gt;INDIRECT("'"&amp;$A$70&amp;"'!"&amp;BA$68&amp;$C77+72),1,0)</f>
        <v>0</v>
      </c>
      <c r="BB77" cm="1">
        <f t="array" aca="1" ref="BB77" ca="1">IF(INDIRECT("'"&amp;$A$69&amp;"'!"&amp;BB$68&amp;$C77+72)&lt;&gt;INDIRECT("'"&amp;$A$70&amp;"'!"&amp;BB$68&amp;$C77+72),1,0)</f>
        <v>0</v>
      </c>
      <c r="BC77">
        <f t="shared" ca="1" si="0"/>
        <v>0</v>
      </c>
      <c r="BD77">
        <f t="shared" ca="1" si="1"/>
        <v>0</v>
      </c>
      <c r="BE77">
        <f t="shared" ca="1" si="2"/>
        <v>0</v>
      </c>
    </row>
    <row r="78" spans="1:57" x14ac:dyDescent="0.15">
      <c r="C78" s="283">
        <v>6</v>
      </c>
      <c r="D78" cm="1">
        <f t="array" aca="1" ref="D78" ca="1">IF(INDIRECT("'"&amp;$A$69&amp;"'!"&amp;D$68&amp;$C78+72)&lt;&gt;INDIRECT("'"&amp;$A$70&amp;"'!"&amp;D$68&amp;$C78+72),1,0)</f>
        <v>0</v>
      </c>
      <c r="E78" cm="1">
        <f t="array" aca="1" ref="E78" ca="1">IF(INDIRECT("'"&amp;$A$69&amp;"'!"&amp;E$68&amp;$C78+72)&lt;&gt;INDIRECT("'"&amp;$A$70&amp;"'!"&amp;E$68&amp;$C78+72),1,0)</f>
        <v>0</v>
      </c>
      <c r="F78" cm="1">
        <f t="array" aca="1" ref="F78" ca="1">IF(INDIRECT("'"&amp;$A$69&amp;"'!"&amp;F$68&amp;$C78+72)&lt;&gt;INDIRECT("'"&amp;$A$70&amp;"'!"&amp;F$68&amp;$C78+72),1,0)</f>
        <v>0</v>
      </c>
      <c r="G78" cm="1">
        <f t="array" aca="1" ref="G78" ca="1">IF(INDIRECT("'"&amp;$A$69&amp;"'!"&amp;G$68&amp;$C78+72)&lt;&gt;INDIRECT("'"&amp;$A$70&amp;"'!"&amp;G$68&amp;$C78+72),1,0)</f>
        <v>0</v>
      </c>
      <c r="H78" cm="1">
        <f t="array" aca="1" ref="H78" ca="1">IF(INDIRECT("'"&amp;$A$69&amp;"'!"&amp;H$68&amp;$C78+72)&lt;&gt;INDIRECT("'"&amp;$A$70&amp;"'!"&amp;H$68&amp;$C78+72),1,0)</f>
        <v>0</v>
      </c>
      <c r="I78" cm="1">
        <f t="array" aca="1" ref="I78" ca="1">IF(INDIRECT("'"&amp;$A$69&amp;"'!"&amp;I$68&amp;$C78+72)&lt;&gt;INDIRECT("'"&amp;$A$70&amp;"'!"&amp;I$68&amp;$C78+72),1,0)</f>
        <v>0</v>
      </c>
      <c r="J78" cm="1">
        <f t="array" aca="1" ref="J78" ca="1">IF(INDIRECT("'"&amp;$A$69&amp;"'!"&amp;J$68&amp;$C78+72)&lt;&gt;INDIRECT("'"&amp;$A$70&amp;"'!"&amp;J$68&amp;$C78+72),1,0)</f>
        <v>0</v>
      </c>
      <c r="K78" cm="1">
        <f t="array" aca="1" ref="K78" ca="1">IF(INDIRECT("'"&amp;$A$69&amp;"'!"&amp;K$68&amp;$C78+72)&lt;&gt;INDIRECT("'"&amp;$A$70&amp;"'!"&amp;K$68&amp;$C78+72),1,0)</f>
        <v>0</v>
      </c>
      <c r="L78" cm="1">
        <f t="array" aca="1" ref="L78" ca="1">IF(INDIRECT("'"&amp;$A$69&amp;"'!"&amp;L$68&amp;$C78+72)&lt;&gt;INDIRECT("'"&amp;$A$70&amp;"'!"&amp;L$68&amp;$C78+72),1,0)</f>
        <v>0</v>
      </c>
      <c r="M78" cm="1">
        <f t="array" aca="1" ref="M78" ca="1">IF(INDIRECT("'"&amp;$A$69&amp;"'!"&amp;M$68&amp;$C78+72)&lt;&gt;INDIRECT("'"&amp;$A$70&amp;"'!"&amp;M$68&amp;$C78+72),1,0)</f>
        <v>0</v>
      </c>
      <c r="N78" cm="1">
        <f t="array" aca="1" ref="N78" ca="1">IF(INDIRECT("'"&amp;$A$69&amp;"'!"&amp;N$68&amp;$C78+72)&lt;&gt;INDIRECT("'"&amp;$A$70&amp;"'!"&amp;N$68&amp;$C78+72),1,0)</f>
        <v>0</v>
      </c>
      <c r="O78" cm="1">
        <f t="array" aca="1" ref="O78" ca="1">IF(INDIRECT("'"&amp;$A$69&amp;"'!"&amp;O$68&amp;$C78+72)&lt;&gt;INDIRECT("'"&amp;$A$70&amp;"'!"&amp;O$68&amp;$C78+72),1,0)</f>
        <v>0</v>
      </c>
      <c r="P78" cm="1">
        <f t="array" aca="1" ref="P78" ca="1">IF(INDIRECT("'"&amp;$A$69&amp;"'!"&amp;P$68&amp;$C78+72)&lt;&gt;INDIRECT("'"&amp;$A$70&amp;"'!"&amp;P$68&amp;$C78+72),1,0)</f>
        <v>0</v>
      </c>
      <c r="Q78" cm="1">
        <f t="array" aca="1" ref="Q78" ca="1">IF(INDIRECT("'"&amp;$A$69&amp;"'!"&amp;Q$68&amp;$C78+72)&lt;&gt;INDIRECT("'"&amp;$A$70&amp;"'!"&amp;Q$68&amp;$C78+72),1,0)</f>
        <v>0</v>
      </c>
      <c r="R78" cm="1">
        <f t="array" aca="1" ref="R78" ca="1">IF(INDIRECT("'"&amp;$A$69&amp;"'!"&amp;R$68&amp;$C78+72)&lt;&gt;INDIRECT("'"&amp;$A$70&amp;"'!"&amp;R$68&amp;$C78+72),1,0)</f>
        <v>0</v>
      </c>
      <c r="S78" cm="1">
        <f t="array" aca="1" ref="S78" ca="1">IF(INDIRECT("'"&amp;$A$69&amp;"'!"&amp;S$68&amp;$C78+72)&lt;&gt;INDIRECT("'"&amp;$A$70&amp;"'!"&amp;S$68&amp;$C78+72),1,0)</f>
        <v>0</v>
      </c>
      <c r="T78" cm="1">
        <f t="array" aca="1" ref="T78" ca="1">IF(INDIRECT("'"&amp;$A$69&amp;"'!"&amp;T$68&amp;$C78+72)&lt;&gt;INDIRECT("'"&amp;$A$70&amp;"'!"&amp;T$68&amp;$C78+72),1,0)</f>
        <v>0</v>
      </c>
      <c r="U78" cm="1">
        <f t="array" aca="1" ref="U78" ca="1">IF(INDIRECT("'"&amp;$A$69&amp;"'!"&amp;U$68&amp;$C78+72)&lt;&gt;INDIRECT("'"&amp;$A$70&amp;"'!"&amp;U$68&amp;$C78+72),1,0)</f>
        <v>0</v>
      </c>
      <c r="V78" cm="1">
        <f t="array" aca="1" ref="V78" ca="1">IF(INDIRECT("'"&amp;$A$69&amp;"'!"&amp;V$68&amp;$C78+72)&lt;&gt;INDIRECT("'"&amp;$A$70&amp;"'!"&amp;V$68&amp;$C78+72),1,0)</f>
        <v>0</v>
      </c>
      <c r="W78" cm="1">
        <f t="array" aca="1" ref="W78" ca="1">IF(INDIRECT("'"&amp;$A$69&amp;"'!"&amp;W$68&amp;$C78+72)&lt;&gt;INDIRECT("'"&amp;$A$70&amp;"'!"&amp;W$68&amp;$C78+72),1,0)</f>
        <v>0</v>
      </c>
      <c r="X78" cm="1">
        <f t="array" aca="1" ref="X78" ca="1">IF(INDIRECT("'"&amp;$A$69&amp;"'!"&amp;X$68&amp;$C78+72)&lt;&gt;INDIRECT("'"&amp;$A$70&amp;"'!"&amp;X$68&amp;$C78+72),1,0)</f>
        <v>0</v>
      </c>
      <c r="Y78" cm="1">
        <f t="array" aca="1" ref="Y78" ca="1">IF(INDIRECT("'"&amp;$A$69&amp;"'!"&amp;Y$68&amp;$C78+72)&lt;&gt;INDIRECT("'"&amp;$A$70&amp;"'!"&amp;Y$68&amp;$C78+72),1,0)</f>
        <v>0</v>
      </c>
      <c r="Z78" cm="1">
        <f t="array" aca="1" ref="Z78" ca="1">IF(INDIRECT("'"&amp;$A$69&amp;"'!"&amp;Z$68&amp;$C78+72)&lt;&gt;INDIRECT("'"&amp;$A$70&amp;"'!"&amp;Z$68&amp;$C78+72),1,0)</f>
        <v>0</v>
      </c>
      <c r="AA78" cm="1">
        <f t="array" aca="1" ref="AA78" ca="1">IF(INDIRECT("'"&amp;$A$69&amp;"'!"&amp;AA$68&amp;$C78+72)&lt;&gt;INDIRECT("'"&amp;$A$70&amp;"'!"&amp;AA$68&amp;$C78+72),1,0)</f>
        <v>0</v>
      </c>
      <c r="AB78" cm="1">
        <f t="array" aca="1" ref="AB78" ca="1">IF(INDIRECT("'"&amp;$A$69&amp;"'!"&amp;AB$68&amp;$C78+72)&lt;&gt;INDIRECT("'"&amp;$A$70&amp;"'!"&amp;AB$68&amp;$C78+72),1,0)</f>
        <v>0</v>
      </c>
      <c r="AC78" cm="1">
        <f t="array" aca="1" ref="AC78" ca="1">IF(INDIRECT("'"&amp;$A$69&amp;"'!"&amp;AC$68&amp;$C78+72)&lt;&gt;INDIRECT("'"&amp;$A$70&amp;"'!"&amp;AC$68&amp;$C78+72),1,0)</f>
        <v>0</v>
      </c>
      <c r="AD78" cm="1">
        <f t="array" aca="1" ref="AD78" ca="1">IF(INDIRECT("'"&amp;$A$69&amp;"'!"&amp;AD$68&amp;$C78+72)&lt;&gt;INDIRECT("'"&amp;$A$70&amp;"'!"&amp;AD$68&amp;$C78+72),1,0)</f>
        <v>0</v>
      </c>
      <c r="AE78" cm="1">
        <f t="array" aca="1" ref="AE78" ca="1">IF(INDIRECT("'"&amp;$A$69&amp;"'!"&amp;AE$68&amp;$C78+72)&lt;&gt;INDIRECT("'"&amp;$A$70&amp;"'!"&amp;AE$68&amp;$C78+72),1,0)</f>
        <v>0</v>
      </c>
      <c r="AF78" cm="1">
        <f t="array" aca="1" ref="AF78" ca="1">IF(INDIRECT("'"&amp;$A$69&amp;"'!"&amp;AF$68&amp;$C78+72)&lt;&gt;INDIRECT("'"&amp;$A$70&amp;"'!"&amp;AF$68&amp;$C78+72),1,0)</f>
        <v>0</v>
      </c>
      <c r="AG78" cm="1">
        <f t="array" aca="1" ref="AG78" ca="1">IF(INDIRECT("'"&amp;$A$69&amp;"'!"&amp;AG$68&amp;$C78+72)&lt;&gt;INDIRECT("'"&amp;$A$70&amp;"'!"&amp;AG$68&amp;$C78+72),1,0)</f>
        <v>0</v>
      </c>
      <c r="AH78" cm="1">
        <f t="array" aca="1" ref="AH78" ca="1">IF(INDIRECT("'"&amp;$A$69&amp;"'!"&amp;AH$68&amp;$C78+72)&lt;&gt;INDIRECT("'"&amp;$A$70&amp;"'!"&amp;AH$68&amp;$C78+72),1,0)</f>
        <v>0</v>
      </c>
      <c r="AI78" cm="1">
        <f t="array" aca="1" ref="AI78" ca="1">IF(INDIRECT("'"&amp;$A$69&amp;"'!"&amp;AI$68&amp;$C78+72)&lt;&gt;INDIRECT("'"&amp;$A$70&amp;"'!"&amp;AI$68&amp;$C78+72),1,0)</f>
        <v>0</v>
      </c>
      <c r="AJ78" cm="1">
        <f t="array" aca="1" ref="AJ78" ca="1">IF(INDIRECT("'"&amp;$A$69&amp;"'!"&amp;AJ$68&amp;$C78+72)&lt;&gt;INDIRECT("'"&amp;$A$70&amp;"'!"&amp;AJ$68&amp;$C78+72),1,0)</f>
        <v>0</v>
      </c>
      <c r="AK78" cm="1">
        <f t="array" aca="1" ref="AK78" ca="1">IF(INDIRECT("'"&amp;$A$69&amp;"'!"&amp;AK$68&amp;$C78+72)&lt;&gt;INDIRECT("'"&amp;$A$70&amp;"'!"&amp;AK$68&amp;$C78+72),1,0)</f>
        <v>0</v>
      </c>
      <c r="AL78" cm="1">
        <f t="array" aca="1" ref="AL78" ca="1">IF(INDIRECT("'"&amp;$A$69&amp;"'!"&amp;AL$68&amp;$C78+72)&lt;&gt;INDIRECT("'"&amp;$A$70&amp;"'!"&amp;AL$68&amp;$C78+72),1,0)</f>
        <v>0</v>
      </c>
      <c r="AM78" cm="1">
        <f t="array" aca="1" ref="AM78" ca="1">IF(INDIRECT("'"&amp;$A$69&amp;"'!"&amp;AM$68&amp;$C78+72)&lt;&gt;INDIRECT("'"&amp;$A$70&amp;"'!"&amp;AM$68&amp;$C78+72),1,0)</f>
        <v>0</v>
      </c>
      <c r="AN78" cm="1">
        <f t="array" aca="1" ref="AN78" ca="1">IF(INDIRECT("'"&amp;$A$69&amp;"'!"&amp;AN$68&amp;$C78+72)&lt;&gt;INDIRECT("'"&amp;$A$70&amp;"'!"&amp;AN$68&amp;$C78+72),1,0)</f>
        <v>0</v>
      </c>
      <c r="AO78" cm="1">
        <f t="array" aca="1" ref="AO78" ca="1">IF(INDIRECT("'"&amp;$A$69&amp;"'!"&amp;AO$68&amp;$C78+72)&lt;&gt;INDIRECT("'"&amp;$A$70&amp;"'!"&amp;AO$68&amp;$C78+72),1,0)</f>
        <v>0</v>
      </c>
      <c r="AP78" cm="1">
        <f t="array" aca="1" ref="AP78" ca="1">IF(INDIRECT("'"&amp;$A$69&amp;"'!"&amp;AP$68&amp;$C78+72)&lt;&gt;INDIRECT("'"&amp;$A$70&amp;"'!"&amp;AP$68&amp;$C78+72),1,0)</f>
        <v>0</v>
      </c>
      <c r="AQ78" cm="1">
        <f t="array" aca="1" ref="AQ78" ca="1">IF(INDIRECT("'"&amp;$A$69&amp;"'!"&amp;AQ$68&amp;$C78+72)&lt;&gt;INDIRECT("'"&amp;$A$70&amp;"'!"&amp;AQ$68&amp;$C78+72),1,0)</f>
        <v>0</v>
      </c>
      <c r="AR78" cm="1">
        <f t="array" aca="1" ref="AR78" ca="1">IF(INDIRECT("'"&amp;$A$69&amp;"'!"&amp;AR$68&amp;$C78+72)&lt;&gt;INDIRECT("'"&amp;$A$70&amp;"'!"&amp;AR$68&amp;$C78+72),1,0)</f>
        <v>0</v>
      </c>
      <c r="AS78" cm="1">
        <f t="array" aca="1" ref="AS78" ca="1">IF(INDIRECT("'"&amp;$A$69&amp;"'!"&amp;AS$68&amp;$C78+72)&lt;&gt;INDIRECT("'"&amp;$A$70&amp;"'!"&amp;AS$68&amp;$C78+72),1,0)</f>
        <v>0</v>
      </c>
      <c r="AT78" cm="1">
        <f t="array" aca="1" ref="AT78" ca="1">IF(INDIRECT("'"&amp;$A$69&amp;"'!"&amp;AT$68&amp;$C78+72)&lt;&gt;INDIRECT("'"&amp;$A$70&amp;"'!"&amp;AT$68&amp;$C78+72),1,0)</f>
        <v>0</v>
      </c>
      <c r="AU78" cm="1">
        <f t="array" aca="1" ref="AU78" ca="1">IF(INDIRECT("'"&amp;$A$69&amp;"'!"&amp;AU$68&amp;$C78+72)&lt;&gt;INDIRECT("'"&amp;$A$70&amp;"'!"&amp;AU$68&amp;$C78+72),1,0)</f>
        <v>0</v>
      </c>
      <c r="AV78" cm="1">
        <f t="array" aca="1" ref="AV78" ca="1">IF(INDIRECT("'"&amp;$A$69&amp;"'!"&amp;AV$68&amp;$C78+72)&lt;&gt;INDIRECT("'"&amp;$A$70&amp;"'!"&amp;AV$68&amp;$C78+72),1,0)</f>
        <v>0</v>
      </c>
      <c r="AW78" cm="1">
        <f t="array" aca="1" ref="AW78" ca="1">IF(INDIRECT("'"&amp;$A$69&amp;"'!"&amp;AW$68&amp;$C78+72)&lt;&gt;INDIRECT("'"&amp;$A$70&amp;"'!"&amp;AW$68&amp;$C78+72),1,0)</f>
        <v>0</v>
      </c>
      <c r="AX78" cm="1">
        <f t="array" aca="1" ref="AX78" ca="1">IF(INDIRECT("'"&amp;$A$69&amp;"'!"&amp;AX$68&amp;$C78+72)&lt;&gt;INDIRECT("'"&amp;$A$70&amp;"'!"&amp;AX$68&amp;$C78+72),1,0)</f>
        <v>0</v>
      </c>
      <c r="AY78" cm="1">
        <f t="array" aca="1" ref="AY78" ca="1">IF(INDIRECT("'"&amp;$A$69&amp;"'!"&amp;AY$68&amp;$C78+72)&lt;&gt;INDIRECT("'"&amp;$A$70&amp;"'!"&amp;AY$68&amp;$C78+72),1,0)</f>
        <v>0</v>
      </c>
      <c r="AZ78" cm="1">
        <f t="array" aca="1" ref="AZ78" ca="1">IF(INDIRECT("'"&amp;$A$69&amp;"'!"&amp;AZ$68&amp;$C78+72)&lt;&gt;INDIRECT("'"&amp;$A$70&amp;"'!"&amp;AZ$68&amp;$C78+72),1,0)</f>
        <v>0</v>
      </c>
      <c r="BA78" cm="1">
        <f t="array" aca="1" ref="BA78" ca="1">IF(INDIRECT("'"&amp;$A$69&amp;"'!"&amp;BA$68&amp;$C78+72)&lt;&gt;INDIRECT("'"&amp;$A$70&amp;"'!"&amp;BA$68&amp;$C78+72),1,0)</f>
        <v>0</v>
      </c>
      <c r="BB78" cm="1">
        <f t="array" aca="1" ref="BB78" ca="1">IF(INDIRECT("'"&amp;$A$69&amp;"'!"&amp;BB$68&amp;$C78+72)&lt;&gt;INDIRECT("'"&amp;$A$70&amp;"'!"&amp;BB$68&amp;$C78+72),1,0)</f>
        <v>0</v>
      </c>
      <c r="BC78">
        <f t="shared" ca="1" si="0"/>
        <v>0</v>
      </c>
      <c r="BD78">
        <f t="shared" ca="1" si="1"/>
        <v>0</v>
      </c>
      <c r="BE78">
        <f t="shared" ca="1" si="2"/>
        <v>0</v>
      </c>
    </row>
    <row r="79" spans="1:57" x14ac:dyDescent="0.15">
      <c r="C79" s="283">
        <v>7</v>
      </c>
      <c r="D79" cm="1">
        <f t="array" aca="1" ref="D79" ca="1">IF(INDIRECT("'"&amp;$A$69&amp;"'!"&amp;D$68&amp;$C79+72)&lt;&gt;INDIRECT("'"&amp;$A$70&amp;"'!"&amp;D$68&amp;$C79+72),1,0)</f>
        <v>0</v>
      </c>
      <c r="E79" cm="1">
        <f t="array" aca="1" ref="E79" ca="1">IF(INDIRECT("'"&amp;$A$69&amp;"'!"&amp;E$68&amp;$C79+72)&lt;&gt;INDIRECT("'"&amp;$A$70&amp;"'!"&amp;E$68&amp;$C79+72),1,0)</f>
        <v>0</v>
      </c>
      <c r="F79" cm="1">
        <f t="array" aca="1" ref="F79" ca="1">IF(INDIRECT("'"&amp;$A$69&amp;"'!"&amp;F$68&amp;$C79+72)&lt;&gt;INDIRECT("'"&amp;$A$70&amp;"'!"&amp;F$68&amp;$C79+72),1,0)</f>
        <v>0</v>
      </c>
      <c r="G79" cm="1">
        <f t="array" aca="1" ref="G79" ca="1">IF(INDIRECT("'"&amp;$A$69&amp;"'!"&amp;G$68&amp;$C79+72)&lt;&gt;INDIRECT("'"&amp;$A$70&amp;"'!"&amp;G$68&amp;$C79+72),1,0)</f>
        <v>0</v>
      </c>
      <c r="H79" cm="1">
        <f t="array" aca="1" ref="H79" ca="1">IF(INDIRECT("'"&amp;$A$69&amp;"'!"&amp;H$68&amp;$C79+72)&lt;&gt;INDIRECT("'"&amp;$A$70&amp;"'!"&amp;H$68&amp;$C79+72),1,0)</f>
        <v>0</v>
      </c>
      <c r="I79" cm="1">
        <f t="array" aca="1" ref="I79" ca="1">IF(INDIRECT("'"&amp;$A$69&amp;"'!"&amp;I$68&amp;$C79+72)&lt;&gt;INDIRECT("'"&amp;$A$70&amp;"'!"&amp;I$68&amp;$C79+72),1,0)</f>
        <v>0</v>
      </c>
      <c r="J79" cm="1">
        <f t="array" aca="1" ref="J79" ca="1">IF(INDIRECT("'"&amp;$A$69&amp;"'!"&amp;J$68&amp;$C79+72)&lt;&gt;INDIRECT("'"&amp;$A$70&amp;"'!"&amp;J$68&amp;$C79+72),1,0)</f>
        <v>0</v>
      </c>
      <c r="K79" cm="1">
        <f t="array" aca="1" ref="K79" ca="1">IF(INDIRECT("'"&amp;$A$69&amp;"'!"&amp;K$68&amp;$C79+72)&lt;&gt;INDIRECT("'"&amp;$A$70&amp;"'!"&amp;K$68&amp;$C79+72),1,0)</f>
        <v>0</v>
      </c>
      <c r="L79" cm="1">
        <f t="array" aca="1" ref="L79" ca="1">IF(INDIRECT("'"&amp;$A$69&amp;"'!"&amp;L$68&amp;$C79+72)&lt;&gt;INDIRECT("'"&amp;$A$70&amp;"'!"&amp;L$68&amp;$C79+72),1,0)</f>
        <v>0</v>
      </c>
      <c r="M79" cm="1">
        <f t="array" aca="1" ref="M79" ca="1">IF(INDIRECT("'"&amp;$A$69&amp;"'!"&amp;M$68&amp;$C79+72)&lt;&gt;INDIRECT("'"&amp;$A$70&amp;"'!"&amp;M$68&amp;$C79+72),1,0)</f>
        <v>0</v>
      </c>
      <c r="N79" cm="1">
        <f t="array" aca="1" ref="N79" ca="1">IF(INDIRECT("'"&amp;$A$69&amp;"'!"&amp;N$68&amp;$C79+72)&lt;&gt;INDIRECT("'"&amp;$A$70&amp;"'!"&amp;N$68&amp;$C79+72),1,0)</f>
        <v>0</v>
      </c>
      <c r="O79" cm="1">
        <f t="array" aca="1" ref="O79" ca="1">IF(INDIRECT("'"&amp;$A$69&amp;"'!"&amp;O$68&amp;$C79+72)&lt;&gt;INDIRECT("'"&amp;$A$70&amp;"'!"&amp;O$68&amp;$C79+72),1,0)</f>
        <v>0</v>
      </c>
      <c r="P79" cm="1">
        <f t="array" aca="1" ref="P79" ca="1">IF(INDIRECT("'"&amp;$A$69&amp;"'!"&amp;P$68&amp;$C79+72)&lt;&gt;INDIRECT("'"&amp;$A$70&amp;"'!"&amp;P$68&amp;$C79+72),1,0)</f>
        <v>0</v>
      </c>
      <c r="Q79" cm="1">
        <f t="array" aca="1" ref="Q79" ca="1">IF(INDIRECT("'"&amp;$A$69&amp;"'!"&amp;Q$68&amp;$C79+72)&lt;&gt;INDIRECT("'"&amp;$A$70&amp;"'!"&amp;Q$68&amp;$C79+72),1,0)</f>
        <v>0</v>
      </c>
      <c r="R79" cm="1">
        <f t="array" aca="1" ref="R79" ca="1">IF(INDIRECT("'"&amp;$A$69&amp;"'!"&amp;R$68&amp;$C79+72)&lt;&gt;INDIRECT("'"&amp;$A$70&amp;"'!"&amp;R$68&amp;$C79+72),1,0)</f>
        <v>0</v>
      </c>
      <c r="S79" cm="1">
        <f t="array" aca="1" ref="S79" ca="1">IF(INDIRECT("'"&amp;$A$69&amp;"'!"&amp;S$68&amp;$C79+72)&lt;&gt;INDIRECT("'"&amp;$A$70&amp;"'!"&amp;S$68&amp;$C79+72),1,0)</f>
        <v>0</v>
      </c>
      <c r="T79" cm="1">
        <f t="array" aca="1" ref="T79" ca="1">IF(INDIRECT("'"&amp;$A$69&amp;"'!"&amp;T$68&amp;$C79+72)&lt;&gt;INDIRECT("'"&amp;$A$70&amp;"'!"&amp;T$68&amp;$C79+72),1,0)</f>
        <v>0</v>
      </c>
      <c r="U79" cm="1">
        <f t="array" aca="1" ref="U79" ca="1">IF(INDIRECT("'"&amp;$A$69&amp;"'!"&amp;U$68&amp;$C79+72)&lt;&gt;INDIRECT("'"&amp;$A$70&amp;"'!"&amp;U$68&amp;$C79+72),1,0)</f>
        <v>0</v>
      </c>
      <c r="V79" cm="1">
        <f t="array" aca="1" ref="V79" ca="1">IF(INDIRECT("'"&amp;$A$69&amp;"'!"&amp;V$68&amp;$C79+72)&lt;&gt;INDIRECT("'"&amp;$A$70&amp;"'!"&amp;V$68&amp;$C79+72),1,0)</f>
        <v>0</v>
      </c>
      <c r="W79" cm="1">
        <f t="array" aca="1" ref="W79" ca="1">IF(INDIRECT("'"&amp;$A$69&amp;"'!"&amp;W$68&amp;$C79+72)&lt;&gt;INDIRECT("'"&amp;$A$70&amp;"'!"&amp;W$68&amp;$C79+72),1,0)</f>
        <v>0</v>
      </c>
      <c r="X79" cm="1">
        <f t="array" aca="1" ref="X79" ca="1">IF(INDIRECT("'"&amp;$A$69&amp;"'!"&amp;X$68&amp;$C79+72)&lt;&gt;INDIRECT("'"&amp;$A$70&amp;"'!"&amp;X$68&amp;$C79+72),1,0)</f>
        <v>0</v>
      </c>
      <c r="Y79" cm="1">
        <f t="array" aca="1" ref="Y79" ca="1">IF(INDIRECT("'"&amp;$A$69&amp;"'!"&amp;Y$68&amp;$C79+72)&lt;&gt;INDIRECT("'"&amp;$A$70&amp;"'!"&amp;Y$68&amp;$C79+72),1,0)</f>
        <v>0</v>
      </c>
      <c r="Z79" cm="1">
        <f t="array" aca="1" ref="Z79" ca="1">IF(INDIRECT("'"&amp;$A$69&amp;"'!"&amp;Z$68&amp;$C79+72)&lt;&gt;INDIRECT("'"&amp;$A$70&amp;"'!"&amp;Z$68&amp;$C79+72),1,0)</f>
        <v>0</v>
      </c>
      <c r="AA79" cm="1">
        <f t="array" aca="1" ref="AA79" ca="1">IF(INDIRECT("'"&amp;$A$69&amp;"'!"&amp;AA$68&amp;$C79+72)&lt;&gt;INDIRECT("'"&amp;$A$70&amp;"'!"&amp;AA$68&amp;$C79+72),1,0)</f>
        <v>0</v>
      </c>
      <c r="AB79" cm="1">
        <f t="array" aca="1" ref="AB79" ca="1">IF(INDIRECT("'"&amp;$A$69&amp;"'!"&amp;AB$68&amp;$C79+72)&lt;&gt;INDIRECT("'"&amp;$A$70&amp;"'!"&amp;AB$68&amp;$C79+72),1,0)</f>
        <v>0</v>
      </c>
      <c r="AC79" cm="1">
        <f t="array" aca="1" ref="AC79" ca="1">IF(INDIRECT("'"&amp;$A$69&amp;"'!"&amp;AC$68&amp;$C79+72)&lt;&gt;INDIRECT("'"&amp;$A$70&amp;"'!"&amp;AC$68&amp;$C79+72),1,0)</f>
        <v>0</v>
      </c>
      <c r="AD79" cm="1">
        <f t="array" aca="1" ref="AD79" ca="1">IF(INDIRECT("'"&amp;$A$69&amp;"'!"&amp;AD$68&amp;$C79+72)&lt;&gt;INDIRECT("'"&amp;$A$70&amp;"'!"&amp;AD$68&amp;$C79+72),1,0)</f>
        <v>0</v>
      </c>
      <c r="AE79" cm="1">
        <f t="array" aca="1" ref="AE79" ca="1">IF(INDIRECT("'"&amp;$A$69&amp;"'!"&amp;AE$68&amp;$C79+72)&lt;&gt;INDIRECT("'"&amp;$A$70&amp;"'!"&amp;AE$68&amp;$C79+72),1,0)</f>
        <v>0</v>
      </c>
      <c r="AF79" cm="1">
        <f t="array" aca="1" ref="AF79" ca="1">IF(INDIRECT("'"&amp;$A$69&amp;"'!"&amp;AF$68&amp;$C79+72)&lt;&gt;INDIRECT("'"&amp;$A$70&amp;"'!"&amp;AF$68&amp;$C79+72),1,0)</f>
        <v>0</v>
      </c>
      <c r="AG79" cm="1">
        <f t="array" aca="1" ref="AG79" ca="1">IF(INDIRECT("'"&amp;$A$69&amp;"'!"&amp;AG$68&amp;$C79+72)&lt;&gt;INDIRECT("'"&amp;$A$70&amp;"'!"&amp;AG$68&amp;$C79+72),1,0)</f>
        <v>0</v>
      </c>
      <c r="AH79" cm="1">
        <f t="array" aca="1" ref="AH79" ca="1">IF(INDIRECT("'"&amp;$A$69&amp;"'!"&amp;AH$68&amp;$C79+72)&lt;&gt;INDIRECT("'"&amp;$A$70&amp;"'!"&amp;AH$68&amp;$C79+72),1,0)</f>
        <v>0</v>
      </c>
      <c r="AI79" cm="1">
        <f t="array" aca="1" ref="AI79" ca="1">IF(INDIRECT("'"&amp;$A$69&amp;"'!"&amp;AI$68&amp;$C79+72)&lt;&gt;INDIRECT("'"&amp;$A$70&amp;"'!"&amp;AI$68&amp;$C79+72),1,0)</f>
        <v>0</v>
      </c>
      <c r="AJ79" cm="1">
        <f t="array" aca="1" ref="AJ79" ca="1">IF(INDIRECT("'"&amp;$A$69&amp;"'!"&amp;AJ$68&amp;$C79+72)&lt;&gt;INDIRECT("'"&amp;$A$70&amp;"'!"&amp;AJ$68&amp;$C79+72),1,0)</f>
        <v>0</v>
      </c>
      <c r="AK79" cm="1">
        <f t="array" aca="1" ref="AK79" ca="1">IF(INDIRECT("'"&amp;$A$69&amp;"'!"&amp;AK$68&amp;$C79+72)&lt;&gt;INDIRECT("'"&amp;$A$70&amp;"'!"&amp;AK$68&amp;$C79+72),1,0)</f>
        <v>0</v>
      </c>
      <c r="AL79" cm="1">
        <f t="array" aca="1" ref="AL79" ca="1">IF(INDIRECT("'"&amp;$A$69&amp;"'!"&amp;AL$68&amp;$C79+72)&lt;&gt;INDIRECT("'"&amp;$A$70&amp;"'!"&amp;AL$68&amp;$C79+72),1,0)</f>
        <v>0</v>
      </c>
      <c r="AM79" cm="1">
        <f t="array" aca="1" ref="AM79" ca="1">IF(INDIRECT("'"&amp;$A$69&amp;"'!"&amp;AM$68&amp;$C79+72)&lt;&gt;INDIRECT("'"&amp;$A$70&amp;"'!"&amp;AM$68&amp;$C79+72),1,0)</f>
        <v>0</v>
      </c>
      <c r="AN79" cm="1">
        <f t="array" aca="1" ref="AN79" ca="1">IF(INDIRECT("'"&amp;$A$69&amp;"'!"&amp;AN$68&amp;$C79+72)&lt;&gt;INDIRECT("'"&amp;$A$70&amp;"'!"&amp;AN$68&amp;$C79+72),1,0)</f>
        <v>0</v>
      </c>
      <c r="AO79" cm="1">
        <f t="array" aca="1" ref="AO79" ca="1">IF(INDIRECT("'"&amp;$A$69&amp;"'!"&amp;AO$68&amp;$C79+72)&lt;&gt;INDIRECT("'"&amp;$A$70&amp;"'!"&amp;AO$68&amp;$C79+72),1,0)</f>
        <v>0</v>
      </c>
      <c r="AP79" cm="1">
        <f t="array" aca="1" ref="AP79" ca="1">IF(INDIRECT("'"&amp;$A$69&amp;"'!"&amp;AP$68&amp;$C79+72)&lt;&gt;INDIRECT("'"&amp;$A$70&amp;"'!"&amp;AP$68&amp;$C79+72),1,0)</f>
        <v>0</v>
      </c>
      <c r="AQ79" cm="1">
        <f t="array" aca="1" ref="AQ79" ca="1">IF(INDIRECT("'"&amp;$A$69&amp;"'!"&amp;AQ$68&amp;$C79+72)&lt;&gt;INDIRECT("'"&amp;$A$70&amp;"'!"&amp;AQ$68&amp;$C79+72),1,0)</f>
        <v>0</v>
      </c>
      <c r="AR79" cm="1">
        <f t="array" aca="1" ref="AR79" ca="1">IF(INDIRECT("'"&amp;$A$69&amp;"'!"&amp;AR$68&amp;$C79+72)&lt;&gt;INDIRECT("'"&amp;$A$70&amp;"'!"&amp;AR$68&amp;$C79+72),1,0)</f>
        <v>0</v>
      </c>
      <c r="AS79" cm="1">
        <f t="array" aca="1" ref="AS79" ca="1">IF(INDIRECT("'"&amp;$A$69&amp;"'!"&amp;AS$68&amp;$C79+72)&lt;&gt;INDIRECT("'"&amp;$A$70&amp;"'!"&amp;AS$68&amp;$C79+72),1,0)</f>
        <v>0</v>
      </c>
      <c r="AT79" cm="1">
        <f t="array" aca="1" ref="AT79" ca="1">IF(INDIRECT("'"&amp;$A$69&amp;"'!"&amp;AT$68&amp;$C79+72)&lt;&gt;INDIRECT("'"&amp;$A$70&amp;"'!"&amp;AT$68&amp;$C79+72),1,0)</f>
        <v>0</v>
      </c>
      <c r="AU79" cm="1">
        <f t="array" aca="1" ref="AU79" ca="1">IF(INDIRECT("'"&amp;$A$69&amp;"'!"&amp;AU$68&amp;$C79+72)&lt;&gt;INDIRECT("'"&amp;$A$70&amp;"'!"&amp;AU$68&amp;$C79+72),1,0)</f>
        <v>0</v>
      </c>
      <c r="AV79" cm="1">
        <f t="array" aca="1" ref="AV79" ca="1">IF(INDIRECT("'"&amp;$A$69&amp;"'!"&amp;AV$68&amp;$C79+72)&lt;&gt;INDIRECT("'"&amp;$A$70&amp;"'!"&amp;AV$68&amp;$C79+72),1,0)</f>
        <v>0</v>
      </c>
      <c r="AW79" cm="1">
        <f t="array" aca="1" ref="AW79" ca="1">IF(INDIRECT("'"&amp;$A$69&amp;"'!"&amp;AW$68&amp;$C79+72)&lt;&gt;INDIRECT("'"&amp;$A$70&amp;"'!"&amp;AW$68&amp;$C79+72),1,0)</f>
        <v>0</v>
      </c>
      <c r="AX79" cm="1">
        <f t="array" aca="1" ref="AX79" ca="1">IF(INDIRECT("'"&amp;$A$69&amp;"'!"&amp;AX$68&amp;$C79+72)&lt;&gt;INDIRECT("'"&amp;$A$70&amp;"'!"&amp;AX$68&amp;$C79+72),1,0)</f>
        <v>0</v>
      </c>
      <c r="AY79" cm="1">
        <f t="array" aca="1" ref="AY79" ca="1">IF(INDIRECT("'"&amp;$A$69&amp;"'!"&amp;AY$68&amp;$C79+72)&lt;&gt;INDIRECT("'"&amp;$A$70&amp;"'!"&amp;AY$68&amp;$C79+72),1,0)</f>
        <v>0</v>
      </c>
      <c r="AZ79" cm="1">
        <f t="array" aca="1" ref="AZ79" ca="1">IF(INDIRECT("'"&amp;$A$69&amp;"'!"&amp;AZ$68&amp;$C79+72)&lt;&gt;INDIRECT("'"&amp;$A$70&amp;"'!"&amp;AZ$68&amp;$C79+72),1,0)</f>
        <v>0</v>
      </c>
      <c r="BA79" cm="1">
        <f t="array" aca="1" ref="BA79" ca="1">IF(INDIRECT("'"&amp;$A$69&amp;"'!"&amp;BA$68&amp;$C79+72)&lt;&gt;INDIRECT("'"&amp;$A$70&amp;"'!"&amp;BA$68&amp;$C79+72),1,0)</f>
        <v>0</v>
      </c>
      <c r="BB79" cm="1">
        <f t="array" aca="1" ref="BB79" ca="1">IF(INDIRECT("'"&amp;$A$69&amp;"'!"&amp;BB$68&amp;$C79+72)&lt;&gt;INDIRECT("'"&amp;$A$70&amp;"'!"&amp;BB$68&amp;$C79+72),1,0)</f>
        <v>0</v>
      </c>
      <c r="BC79">
        <f t="shared" ca="1" si="0"/>
        <v>0</v>
      </c>
      <c r="BD79">
        <f t="shared" ca="1" si="1"/>
        <v>0</v>
      </c>
      <c r="BE79">
        <f t="shared" ca="1" si="2"/>
        <v>0</v>
      </c>
    </row>
    <row r="80" spans="1:57" x14ac:dyDescent="0.15">
      <c r="C80" s="283">
        <v>8</v>
      </c>
      <c r="D80" cm="1">
        <f t="array" aca="1" ref="D80" ca="1">IF(INDIRECT("'"&amp;$A$69&amp;"'!"&amp;D$68&amp;$C80+72)&lt;&gt;INDIRECT("'"&amp;$A$70&amp;"'!"&amp;D$68&amp;$C80+72),1,0)</f>
        <v>0</v>
      </c>
      <c r="E80" cm="1">
        <f t="array" aca="1" ref="E80" ca="1">IF(INDIRECT("'"&amp;$A$69&amp;"'!"&amp;E$68&amp;$C80+72)&lt;&gt;INDIRECT("'"&amp;$A$70&amp;"'!"&amp;E$68&amp;$C80+72),1,0)</f>
        <v>0</v>
      </c>
      <c r="F80" cm="1">
        <f t="array" aca="1" ref="F80" ca="1">IF(INDIRECT("'"&amp;$A$69&amp;"'!"&amp;F$68&amp;$C80+72)&lt;&gt;INDIRECT("'"&amp;$A$70&amp;"'!"&amp;F$68&amp;$C80+72),1,0)</f>
        <v>0</v>
      </c>
      <c r="G80" cm="1">
        <f t="array" aca="1" ref="G80" ca="1">IF(INDIRECT("'"&amp;$A$69&amp;"'!"&amp;G$68&amp;$C80+72)&lt;&gt;INDIRECT("'"&amp;$A$70&amp;"'!"&amp;G$68&amp;$C80+72),1,0)</f>
        <v>0</v>
      </c>
      <c r="H80" cm="1">
        <f t="array" aca="1" ref="H80" ca="1">IF(INDIRECT("'"&amp;$A$69&amp;"'!"&amp;H$68&amp;$C80+72)&lt;&gt;INDIRECT("'"&amp;$A$70&amp;"'!"&amp;H$68&amp;$C80+72),1,0)</f>
        <v>0</v>
      </c>
      <c r="I80" cm="1">
        <f t="array" aca="1" ref="I80" ca="1">IF(INDIRECT("'"&amp;$A$69&amp;"'!"&amp;I$68&amp;$C80+72)&lt;&gt;INDIRECT("'"&amp;$A$70&amp;"'!"&amp;I$68&amp;$C80+72),1,0)</f>
        <v>0</v>
      </c>
      <c r="J80" cm="1">
        <f t="array" aca="1" ref="J80" ca="1">IF(INDIRECT("'"&amp;$A$69&amp;"'!"&amp;J$68&amp;$C80+72)&lt;&gt;INDIRECT("'"&amp;$A$70&amp;"'!"&amp;J$68&amp;$C80+72),1,0)</f>
        <v>0</v>
      </c>
      <c r="K80" cm="1">
        <f t="array" aca="1" ref="K80" ca="1">IF(INDIRECT("'"&amp;$A$69&amp;"'!"&amp;K$68&amp;$C80+72)&lt;&gt;INDIRECT("'"&amp;$A$70&amp;"'!"&amp;K$68&amp;$C80+72),1,0)</f>
        <v>0</v>
      </c>
      <c r="L80" cm="1">
        <f t="array" aca="1" ref="L80" ca="1">IF(INDIRECT("'"&amp;$A$69&amp;"'!"&amp;L$68&amp;$C80+72)&lt;&gt;INDIRECT("'"&amp;$A$70&amp;"'!"&amp;L$68&amp;$C80+72),1,0)</f>
        <v>0</v>
      </c>
      <c r="M80" cm="1">
        <f t="array" aca="1" ref="M80" ca="1">IF(INDIRECT("'"&amp;$A$69&amp;"'!"&amp;M$68&amp;$C80+72)&lt;&gt;INDIRECT("'"&amp;$A$70&amp;"'!"&amp;M$68&amp;$C80+72),1,0)</f>
        <v>0</v>
      </c>
      <c r="N80" cm="1">
        <f t="array" aca="1" ref="N80" ca="1">IF(INDIRECT("'"&amp;$A$69&amp;"'!"&amp;N$68&amp;$C80+72)&lt;&gt;INDIRECT("'"&amp;$A$70&amp;"'!"&amp;N$68&amp;$C80+72),1,0)</f>
        <v>0</v>
      </c>
      <c r="O80" cm="1">
        <f t="array" aca="1" ref="O80" ca="1">IF(INDIRECT("'"&amp;$A$69&amp;"'!"&amp;O$68&amp;$C80+72)&lt;&gt;INDIRECT("'"&amp;$A$70&amp;"'!"&amp;O$68&amp;$C80+72),1,0)</f>
        <v>0</v>
      </c>
      <c r="P80" cm="1">
        <f t="array" aca="1" ref="P80" ca="1">IF(INDIRECT("'"&amp;$A$69&amp;"'!"&amp;P$68&amp;$C80+72)&lt;&gt;INDIRECT("'"&amp;$A$70&amp;"'!"&amp;P$68&amp;$C80+72),1,0)</f>
        <v>0</v>
      </c>
      <c r="Q80" cm="1">
        <f t="array" aca="1" ref="Q80" ca="1">IF(INDIRECT("'"&amp;$A$69&amp;"'!"&amp;Q$68&amp;$C80+72)&lt;&gt;INDIRECT("'"&amp;$A$70&amp;"'!"&amp;Q$68&amp;$C80+72),1,0)</f>
        <v>0</v>
      </c>
      <c r="R80" cm="1">
        <f t="array" aca="1" ref="R80" ca="1">IF(INDIRECT("'"&amp;$A$69&amp;"'!"&amp;R$68&amp;$C80+72)&lt;&gt;INDIRECT("'"&amp;$A$70&amp;"'!"&amp;R$68&amp;$C80+72),1,0)</f>
        <v>0</v>
      </c>
      <c r="S80" cm="1">
        <f t="array" aca="1" ref="S80" ca="1">IF(INDIRECT("'"&amp;$A$69&amp;"'!"&amp;S$68&amp;$C80+72)&lt;&gt;INDIRECT("'"&amp;$A$70&amp;"'!"&amp;S$68&amp;$C80+72),1,0)</f>
        <v>0</v>
      </c>
      <c r="T80" cm="1">
        <f t="array" aca="1" ref="T80" ca="1">IF(INDIRECT("'"&amp;$A$69&amp;"'!"&amp;T$68&amp;$C80+72)&lt;&gt;INDIRECT("'"&amp;$A$70&amp;"'!"&amp;T$68&amp;$C80+72),1,0)</f>
        <v>0</v>
      </c>
      <c r="U80" cm="1">
        <f t="array" aca="1" ref="U80" ca="1">IF(INDIRECT("'"&amp;$A$69&amp;"'!"&amp;U$68&amp;$C80+72)&lt;&gt;INDIRECT("'"&amp;$A$70&amp;"'!"&amp;U$68&amp;$C80+72),1,0)</f>
        <v>0</v>
      </c>
      <c r="V80" cm="1">
        <f t="array" aca="1" ref="V80" ca="1">IF(INDIRECT("'"&amp;$A$69&amp;"'!"&amp;V$68&amp;$C80+72)&lt;&gt;INDIRECT("'"&amp;$A$70&amp;"'!"&amp;V$68&amp;$C80+72),1,0)</f>
        <v>0</v>
      </c>
      <c r="W80" cm="1">
        <f t="array" aca="1" ref="W80" ca="1">IF(INDIRECT("'"&amp;$A$69&amp;"'!"&amp;W$68&amp;$C80+72)&lt;&gt;INDIRECT("'"&amp;$A$70&amp;"'!"&amp;W$68&amp;$C80+72),1,0)</f>
        <v>0</v>
      </c>
      <c r="X80" cm="1">
        <f t="array" aca="1" ref="X80" ca="1">IF(INDIRECT("'"&amp;$A$69&amp;"'!"&amp;X$68&amp;$C80+72)&lt;&gt;INDIRECT("'"&amp;$A$70&amp;"'!"&amp;X$68&amp;$C80+72),1,0)</f>
        <v>0</v>
      </c>
      <c r="Y80" cm="1">
        <f t="array" aca="1" ref="Y80" ca="1">IF(INDIRECT("'"&amp;$A$69&amp;"'!"&amp;Y$68&amp;$C80+72)&lt;&gt;INDIRECT("'"&amp;$A$70&amp;"'!"&amp;Y$68&amp;$C80+72),1,0)</f>
        <v>0</v>
      </c>
      <c r="Z80" cm="1">
        <f t="array" aca="1" ref="Z80" ca="1">IF(INDIRECT("'"&amp;$A$69&amp;"'!"&amp;Z$68&amp;$C80+72)&lt;&gt;INDIRECT("'"&amp;$A$70&amp;"'!"&amp;Z$68&amp;$C80+72),1,0)</f>
        <v>0</v>
      </c>
      <c r="AA80" cm="1">
        <f t="array" aca="1" ref="AA80" ca="1">IF(INDIRECT("'"&amp;$A$69&amp;"'!"&amp;AA$68&amp;$C80+72)&lt;&gt;INDIRECT("'"&amp;$A$70&amp;"'!"&amp;AA$68&amp;$C80+72),1,0)</f>
        <v>0</v>
      </c>
      <c r="AB80" cm="1">
        <f t="array" aca="1" ref="AB80" ca="1">IF(INDIRECT("'"&amp;$A$69&amp;"'!"&amp;AB$68&amp;$C80+72)&lt;&gt;INDIRECT("'"&amp;$A$70&amp;"'!"&amp;AB$68&amp;$C80+72),1,0)</f>
        <v>0</v>
      </c>
      <c r="AC80" cm="1">
        <f t="array" aca="1" ref="AC80" ca="1">IF(INDIRECT("'"&amp;$A$69&amp;"'!"&amp;AC$68&amp;$C80+72)&lt;&gt;INDIRECT("'"&amp;$A$70&amp;"'!"&amp;AC$68&amp;$C80+72),1,0)</f>
        <v>0</v>
      </c>
      <c r="AD80" cm="1">
        <f t="array" aca="1" ref="AD80" ca="1">IF(INDIRECT("'"&amp;$A$69&amp;"'!"&amp;AD$68&amp;$C80+72)&lt;&gt;INDIRECT("'"&amp;$A$70&amp;"'!"&amp;AD$68&amp;$C80+72),1,0)</f>
        <v>0</v>
      </c>
      <c r="AE80" cm="1">
        <f t="array" aca="1" ref="AE80" ca="1">IF(INDIRECT("'"&amp;$A$69&amp;"'!"&amp;AE$68&amp;$C80+72)&lt;&gt;INDIRECT("'"&amp;$A$70&amp;"'!"&amp;AE$68&amp;$C80+72),1,0)</f>
        <v>0</v>
      </c>
      <c r="AF80" cm="1">
        <f t="array" aca="1" ref="AF80" ca="1">IF(INDIRECT("'"&amp;$A$69&amp;"'!"&amp;AF$68&amp;$C80+72)&lt;&gt;INDIRECT("'"&amp;$A$70&amp;"'!"&amp;AF$68&amp;$C80+72),1,0)</f>
        <v>0</v>
      </c>
      <c r="AG80" cm="1">
        <f t="array" aca="1" ref="AG80" ca="1">IF(INDIRECT("'"&amp;$A$69&amp;"'!"&amp;AG$68&amp;$C80+72)&lt;&gt;INDIRECT("'"&amp;$A$70&amp;"'!"&amp;AG$68&amp;$C80+72),1,0)</f>
        <v>0</v>
      </c>
      <c r="AH80" cm="1">
        <f t="array" aca="1" ref="AH80" ca="1">IF(INDIRECT("'"&amp;$A$69&amp;"'!"&amp;AH$68&amp;$C80+72)&lt;&gt;INDIRECT("'"&amp;$A$70&amp;"'!"&amp;AH$68&amp;$C80+72),1,0)</f>
        <v>0</v>
      </c>
      <c r="AI80" cm="1">
        <f t="array" aca="1" ref="AI80" ca="1">IF(INDIRECT("'"&amp;$A$69&amp;"'!"&amp;AI$68&amp;$C80+72)&lt;&gt;INDIRECT("'"&amp;$A$70&amp;"'!"&amp;AI$68&amp;$C80+72),1,0)</f>
        <v>0</v>
      </c>
      <c r="AJ80" cm="1">
        <f t="array" aca="1" ref="AJ80" ca="1">IF(INDIRECT("'"&amp;$A$69&amp;"'!"&amp;AJ$68&amp;$C80+72)&lt;&gt;INDIRECT("'"&amp;$A$70&amp;"'!"&amp;AJ$68&amp;$C80+72),1,0)</f>
        <v>0</v>
      </c>
      <c r="AK80" cm="1">
        <f t="array" aca="1" ref="AK80" ca="1">IF(INDIRECT("'"&amp;$A$69&amp;"'!"&amp;AK$68&amp;$C80+72)&lt;&gt;INDIRECT("'"&amp;$A$70&amp;"'!"&amp;AK$68&amp;$C80+72),1,0)</f>
        <v>0</v>
      </c>
      <c r="AL80" cm="1">
        <f t="array" aca="1" ref="AL80" ca="1">IF(INDIRECT("'"&amp;$A$69&amp;"'!"&amp;AL$68&amp;$C80+72)&lt;&gt;INDIRECT("'"&amp;$A$70&amp;"'!"&amp;AL$68&amp;$C80+72),1,0)</f>
        <v>0</v>
      </c>
      <c r="AM80" cm="1">
        <f t="array" aca="1" ref="AM80" ca="1">IF(INDIRECT("'"&amp;$A$69&amp;"'!"&amp;AM$68&amp;$C80+72)&lt;&gt;INDIRECT("'"&amp;$A$70&amp;"'!"&amp;AM$68&amp;$C80+72),1,0)</f>
        <v>0</v>
      </c>
      <c r="AN80" cm="1">
        <f t="array" aca="1" ref="AN80" ca="1">IF(INDIRECT("'"&amp;$A$69&amp;"'!"&amp;AN$68&amp;$C80+72)&lt;&gt;INDIRECT("'"&amp;$A$70&amp;"'!"&amp;AN$68&amp;$C80+72),1,0)</f>
        <v>0</v>
      </c>
      <c r="AO80" cm="1">
        <f t="array" aca="1" ref="AO80" ca="1">IF(INDIRECT("'"&amp;$A$69&amp;"'!"&amp;AO$68&amp;$C80+72)&lt;&gt;INDIRECT("'"&amp;$A$70&amp;"'!"&amp;AO$68&amp;$C80+72),1,0)</f>
        <v>0</v>
      </c>
      <c r="AP80" cm="1">
        <f t="array" aca="1" ref="AP80" ca="1">IF(INDIRECT("'"&amp;$A$69&amp;"'!"&amp;AP$68&amp;$C80+72)&lt;&gt;INDIRECT("'"&amp;$A$70&amp;"'!"&amp;AP$68&amp;$C80+72),1,0)</f>
        <v>0</v>
      </c>
      <c r="AQ80" cm="1">
        <f t="array" aca="1" ref="AQ80" ca="1">IF(INDIRECT("'"&amp;$A$69&amp;"'!"&amp;AQ$68&amp;$C80+72)&lt;&gt;INDIRECT("'"&amp;$A$70&amp;"'!"&amp;AQ$68&amp;$C80+72),1,0)</f>
        <v>0</v>
      </c>
      <c r="AR80" cm="1">
        <f t="array" aca="1" ref="AR80" ca="1">IF(INDIRECT("'"&amp;$A$69&amp;"'!"&amp;AR$68&amp;$C80+72)&lt;&gt;INDIRECT("'"&amp;$A$70&amp;"'!"&amp;AR$68&amp;$C80+72),1,0)</f>
        <v>0</v>
      </c>
      <c r="AS80" cm="1">
        <f t="array" aca="1" ref="AS80" ca="1">IF(INDIRECT("'"&amp;$A$69&amp;"'!"&amp;AS$68&amp;$C80+72)&lt;&gt;INDIRECT("'"&amp;$A$70&amp;"'!"&amp;AS$68&amp;$C80+72),1,0)</f>
        <v>0</v>
      </c>
      <c r="AT80" cm="1">
        <f t="array" aca="1" ref="AT80" ca="1">IF(INDIRECT("'"&amp;$A$69&amp;"'!"&amp;AT$68&amp;$C80+72)&lt;&gt;INDIRECT("'"&amp;$A$70&amp;"'!"&amp;AT$68&amp;$C80+72),1,0)</f>
        <v>0</v>
      </c>
      <c r="AU80" cm="1">
        <f t="array" aca="1" ref="AU80" ca="1">IF(INDIRECT("'"&amp;$A$69&amp;"'!"&amp;AU$68&amp;$C80+72)&lt;&gt;INDIRECT("'"&amp;$A$70&amp;"'!"&amp;AU$68&amp;$C80+72),1,0)</f>
        <v>0</v>
      </c>
      <c r="AV80" cm="1">
        <f t="array" aca="1" ref="AV80" ca="1">IF(INDIRECT("'"&amp;$A$69&amp;"'!"&amp;AV$68&amp;$C80+72)&lt;&gt;INDIRECT("'"&amp;$A$70&amp;"'!"&amp;AV$68&amp;$C80+72),1,0)</f>
        <v>0</v>
      </c>
      <c r="AW80" cm="1">
        <f t="array" aca="1" ref="AW80" ca="1">IF(INDIRECT("'"&amp;$A$69&amp;"'!"&amp;AW$68&amp;$C80+72)&lt;&gt;INDIRECT("'"&amp;$A$70&amp;"'!"&amp;AW$68&amp;$C80+72),1,0)</f>
        <v>0</v>
      </c>
      <c r="AX80" cm="1">
        <f t="array" aca="1" ref="AX80" ca="1">IF(INDIRECT("'"&amp;$A$69&amp;"'!"&amp;AX$68&amp;$C80+72)&lt;&gt;INDIRECT("'"&amp;$A$70&amp;"'!"&amp;AX$68&amp;$C80+72),1,0)</f>
        <v>0</v>
      </c>
      <c r="AY80" cm="1">
        <f t="array" aca="1" ref="AY80" ca="1">IF(INDIRECT("'"&amp;$A$69&amp;"'!"&amp;AY$68&amp;$C80+72)&lt;&gt;INDIRECT("'"&amp;$A$70&amp;"'!"&amp;AY$68&amp;$C80+72),1,0)</f>
        <v>0</v>
      </c>
      <c r="AZ80" cm="1">
        <f t="array" aca="1" ref="AZ80" ca="1">IF(INDIRECT("'"&amp;$A$69&amp;"'!"&amp;AZ$68&amp;$C80+72)&lt;&gt;INDIRECT("'"&amp;$A$70&amp;"'!"&amp;AZ$68&amp;$C80+72),1,0)</f>
        <v>0</v>
      </c>
      <c r="BA80" cm="1">
        <f t="array" aca="1" ref="BA80" ca="1">IF(INDIRECT("'"&amp;$A$69&amp;"'!"&amp;BA$68&amp;$C80+72)&lt;&gt;INDIRECT("'"&amp;$A$70&amp;"'!"&amp;BA$68&amp;$C80+72),1,0)</f>
        <v>0</v>
      </c>
      <c r="BB80" cm="1">
        <f t="array" aca="1" ref="BB80" ca="1">IF(INDIRECT("'"&amp;$A$69&amp;"'!"&amp;BB$68&amp;$C80+72)&lt;&gt;INDIRECT("'"&amp;$A$70&amp;"'!"&amp;BB$68&amp;$C80+72),1,0)</f>
        <v>0</v>
      </c>
      <c r="BC80">
        <f t="shared" ca="1" si="0"/>
        <v>0</v>
      </c>
      <c r="BD80">
        <f t="shared" ca="1" si="1"/>
        <v>0</v>
      </c>
      <c r="BE80">
        <f t="shared" ca="1" si="2"/>
        <v>0</v>
      </c>
    </row>
    <row r="81" spans="3:57" x14ac:dyDescent="0.15">
      <c r="C81" s="283">
        <v>9</v>
      </c>
      <c r="D81" cm="1">
        <f t="array" aca="1" ref="D81" ca="1">IF(INDIRECT("'"&amp;$A$69&amp;"'!"&amp;D$68&amp;$C81+72)&lt;&gt;INDIRECT("'"&amp;$A$70&amp;"'!"&amp;D$68&amp;$C81+72),1,0)</f>
        <v>0</v>
      </c>
      <c r="E81" cm="1">
        <f t="array" aca="1" ref="E81" ca="1">IF(INDIRECT("'"&amp;$A$69&amp;"'!"&amp;E$68&amp;$C81+72)&lt;&gt;INDIRECT("'"&amp;$A$70&amp;"'!"&amp;E$68&amp;$C81+72),1,0)</f>
        <v>0</v>
      </c>
      <c r="F81" cm="1">
        <f t="array" aca="1" ref="F81" ca="1">IF(INDIRECT("'"&amp;$A$69&amp;"'!"&amp;F$68&amp;$C81+72)&lt;&gt;INDIRECT("'"&amp;$A$70&amp;"'!"&amp;F$68&amp;$C81+72),1,0)</f>
        <v>0</v>
      </c>
      <c r="G81" cm="1">
        <f t="array" aca="1" ref="G81" ca="1">IF(INDIRECT("'"&amp;$A$69&amp;"'!"&amp;G$68&amp;$C81+72)&lt;&gt;INDIRECT("'"&amp;$A$70&amp;"'!"&amp;G$68&amp;$C81+72),1,0)</f>
        <v>0</v>
      </c>
      <c r="H81" cm="1">
        <f t="array" aca="1" ref="H81" ca="1">IF(INDIRECT("'"&amp;$A$69&amp;"'!"&amp;H$68&amp;$C81+72)&lt;&gt;INDIRECT("'"&amp;$A$70&amp;"'!"&amp;H$68&amp;$C81+72),1,0)</f>
        <v>0</v>
      </c>
      <c r="I81" cm="1">
        <f t="array" aca="1" ref="I81" ca="1">IF(INDIRECT("'"&amp;$A$69&amp;"'!"&amp;I$68&amp;$C81+72)&lt;&gt;INDIRECT("'"&amp;$A$70&amp;"'!"&amp;I$68&amp;$C81+72),1,0)</f>
        <v>0</v>
      </c>
      <c r="J81" cm="1">
        <f t="array" aca="1" ref="J81" ca="1">IF(INDIRECT("'"&amp;$A$69&amp;"'!"&amp;J$68&amp;$C81+72)&lt;&gt;INDIRECT("'"&amp;$A$70&amp;"'!"&amp;J$68&amp;$C81+72),1,0)</f>
        <v>0</v>
      </c>
      <c r="K81" cm="1">
        <f t="array" aca="1" ref="K81" ca="1">IF(INDIRECT("'"&amp;$A$69&amp;"'!"&amp;K$68&amp;$C81+72)&lt;&gt;INDIRECT("'"&amp;$A$70&amp;"'!"&amp;K$68&amp;$C81+72),1,0)</f>
        <v>0</v>
      </c>
      <c r="L81" cm="1">
        <f t="array" aca="1" ref="L81" ca="1">IF(INDIRECT("'"&amp;$A$69&amp;"'!"&amp;L$68&amp;$C81+72)&lt;&gt;INDIRECT("'"&amp;$A$70&amp;"'!"&amp;L$68&amp;$C81+72),1,0)</f>
        <v>0</v>
      </c>
      <c r="M81" cm="1">
        <f t="array" aca="1" ref="M81" ca="1">IF(INDIRECT("'"&amp;$A$69&amp;"'!"&amp;M$68&amp;$C81+72)&lt;&gt;INDIRECT("'"&amp;$A$70&amp;"'!"&amp;M$68&amp;$C81+72),1,0)</f>
        <v>0</v>
      </c>
      <c r="N81" cm="1">
        <f t="array" aca="1" ref="N81" ca="1">IF(INDIRECT("'"&amp;$A$69&amp;"'!"&amp;N$68&amp;$C81+72)&lt;&gt;INDIRECT("'"&amp;$A$70&amp;"'!"&amp;N$68&amp;$C81+72),1,0)</f>
        <v>0</v>
      </c>
      <c r="O81" cm="1">
        <f t="array" aca="1" ref="O81" ca="1">IF(INDIRECT("'"&amp;$A$69&amp;"'!"&amp;O$68&amp;$C81+72)&lt;&gt;INDIRECT("'"&amp;$A$70&amp;"'!"&amp;O$68&amp;$C81+72),1,0)</f>
        <v>0</v>
      </c>
      <c r="P81" cm="1">
        <f t="array" aca="1" ref="P81" ca="1">IF(INDIRECT("'"&amp;$A$69&amp;"'!"&amp;P$68&amp;$C81+72)&lt;&gt;INDIRECT("'"&amp;$A$70&amp;"'!"&amp;P$68&amp;$C81+72),1,0)</f>
        <v>0</v>
      </c>
      <c r="Q81" cm="1">
        <f t="array" aca="1" ref="Q81" ca="1">IF(INDIRECT("'"&amp;$A$69&amp;"'!"&amp;Q$68&amp;$C81+72)&lt;&gt;INDIRECT("'"&amp;$A$70&amp;"'!"&amp;Q$68&amp;$C81+72),1,0)</f>
        <v>0</v>
      </c>
      <c r="R81" cm="1">
        <f t="array" aca="1" ref="R81" ca="1">IF(INDIRECT("'"&amp;$A$69&amp;"'!"&amp;R$68&amp;$C81+72)&lt;&gt;INDIRECT("'"&amp;$A$70&amp;"'!"&amp;R$68&amp;$C81+72),1,0)</f>
        <v>0</v>
      </c>
      <c r="S81" cm="1">
        <f t="array" aca="1" ref="S81" ca="1">IF(INDIRECT("'"&amp;$A$69&amp;"'!"&amp;S$68&amp;$C81+72)&lt;&gt;INDIRECT("'"&amp;$A$70&amp;"'!"&amp;S$68&amp;$C81+72),1,0)</f>
        <v>0</v>
      </c>
      <c r="T81" cm="1">
        <f t="array" aca="1" ref="T81" ca="1">IF(INDIRECT("'"&amp;$A$69&amp;"'!"&amp;T$68&amp;$C81+72)&lt;&gt;INDIRECT("'"&amp;$A$70&amp;"'!"&amp;T$68&amp;$C81+72),1,0)</f>
        <v>0</v>
      </c>
      <c r="U81" cm="1">
        <f t="array" aca="1" ref="U81" ca="1">IF(INDIRECT("'"&amp;$A$69&amp;"'!"&amp;U$68&amp;$C81+72)&lt;&gt;INDIRECT("'"&amp;$A$70&amp;"'!"&amp;U$68&amp;$C81+72),1,0)</f>
        <v>0</v>
      </c>
      <c r="V81" cm="1">
        <f t="array" aca="1" ref="V81" ca="1">IF(INDIRECT("'"&amp;$A$69&amp;"'!"&amp;V$68&amp;$C81+72)&lt;&gt;INDIRECT("'"&amp;$A$70&amp;"'!"&amp;V$68&amp;$C81+72),1,0)</f>
        <v>0</v>
      </c>
      <c r="W81" cm="1">
        <f t="array" aca="1" ref="W81" ca="1">IF(INDIRECT("'"&amp;$A$69&amp;"'!"&amp;W$68&amp;$C81+72)&lt;&gt;INDIRECT("'"&amp;$A$70&amp;"'!"&amp;W$68&amp;$C81+72),1,0)</f>
        <v>0</v>
      </c>
      <c r="X81" cm="1">
        <f t="array" aca="1" ref="X81" ca="1">IF(INDIRECT("'"&amp;$A$69&amp;"'!"&amp;X$68&amp;$C81+72)&lt;&gt;INDIRECT("'"&amp;$A$70&amp;"'!"&amp;X$68&amp;$C81+72),1,0)</f>
        <v>0</v>
      </c>
      <c r="Y81" cm="1">
        <f t="array" aca="1" ref="Y81" ca="1">IF(INDIRECT("'"&amp;$A$69&amp;"'!"&amp;Y$68&amp;$C81+72)&lt;&gt;INDIRECT("'"&amp;$A$70&amp;"'!"&amp;Y$68&amp;$C81+72),1,0)</f>
        <v>0</v>
      </c>
      <c r="Z81" cm="1">
        <f t="array" aca="1" ref="Z81" ca="1">IF(INDIRECT("'"&amp;$A$69&amp;"'!"&amp;Z$68&amp;$C81+72)&lt;&gt;INDIRECT("'"&amp;$A$70&amp;"'!"&amp;Z$68&amp;$C81+72),1,0)</f>
        <v>0</v>
      </c>
      <c r="AA81" cm="1">
        <f t="array" aca="1" ref="AA81" ca="1">IF(INDIRECT("'"&amp;$A$69&amp;"'!"&amp;AA$68&amp;$C81+72)&lt;&gt;INDIRECT("'"&amp;$A$70&amp;"'!"&amp;AA$68&amp;$C81+72),1,0)</f>
        <v>0</v>
      </c>
      <c r="AB81" cm="1">
        <f t="array" aca="1" ref="AB81" ca="1">IF(INDIRECT("'"&amp;$A$69&amp;"'!"&amp;AB$68&amp;$C81+72)&lt;&gt;INDIRECT("'"&amp;$A$70&amp;"'!"&amp;AB$68&amp;$C81+72),1,0)</f>
        <v>0</v>
      </c>
      <c r="AC81" cm="1">
        <f t="array" aca="1" ref="AC81" ca="1">IF(INDIRECT("'"&amp;$A$69&amp;"'!"&amp;AC$68&amp;$C81+72)&lt;&gt;INDIRECT("'"&amp;$A$70&amp;"'!"&amp;AC$68&amp;$C81+72),1,0)</f>
        <v>0</v>
      </c>
      <c r="AD81" cm="1">
        <f t="array" aca="1" ref="AD81" ca="1">IF(INDIRECT("'"&amp;$A$69&amp;"'!"&amp;AD$68&amp;$C81+72)&lt;&gt;INDIRECT("'"&amp;$A$70&amp;"'!"&amp;AD$68&amp;$C81+72),1,0)</f>
        <v>0</v>
      </c>
      <c r="AE81" cm="1">
        <f t="array" aca="1" ref="AE81" ca="1">IF(INDIRECT("'"&amp;$A$69&amp;"'!"&amp;AE$68&amp;$C81+72)&lt;&gt;INDIRECT("'"&amp;$A$70&amp;"'!"&amp;AE$68&amp;$C81+72),1,0)</f>
        <v>0</v>
      </c>
      <c r="AF81" cm="1">
        <f t="array" aca="1" ref="AF81" ca="1">IF(INDIRECT("'"&amp;$A$69&amp;"'!"&amp;AF$68&amp;$C81+72)&lt;&gt;INDIRECT("'"&amp;$A$70&amp;"'!"&amp;AF$68&amp;$C81+72),1,0)</f>
        <v>0</v>
      </c>
      <c r="AG81" cm="1">
        <f t="array" aca="1" ref="AG81" ca="1">IF(INDIRECT("'"&amp;$A$69&amp;"'!"&amp;AG$68&amp;$C81+72)&lt;&gt;INDIRECT("'"&amp;$A$70&amp;"'!"&amp;AG$68&amp;$C81+72),1,0)</f>
        <v>0</v>
      </c>
      <c r="AH81" cm="1">
        <f t="array" aca="1" ref="AH81" ca="1">IF(INDIRECT("'"&amp;$A$69&amp;"'!"&amp;AH$68&amp;$C81+72)&lt;&gt;INDIRECT("'"&amp;$A$70&amp;"'!"&amp;AH$68&amp;$C81+72),1,0)</f>
        <v>0</v>
      </c>
      <c r="AI81" cm="1">
        <f t="array" aca="1" ref="AI81" ca="1">IF(INDIRECT("'"&amp;$A$69&amp;"'!"&amp;AI$68&amp;$C81+72)&lt;&gt;INDIRECT("'"&amp;$A$70&amp;"'!"&amp;AI$68&amp;$C81+72),1,0)</f>
        <v>0</v>
      </c>
      <c r="AJ81" cm="1">
        <f t="array" aca="1" ref="AJ81" ca="1">IF(INDIRECT("'"&amp;$A$69&amp;"'!"&amp;AJ$68&amp;$C81+72)&lt;&gt;INDIRECT("'"&amp;$A$70&amp;"'!"&amp;AJ$68&amp;$C81+72),1,0)</f>
        <v>0</v>
      </c>
      <c r="AK81" cm="1">
        <f t="array" aca="1" ref="AK81" ca="1">IF(INDIRECT("'"&amp;$A$69&amp;"'!"&amp;AK$68&amp;$C81+72)&lt;&gt;INDIRECT("'"&amp;$A$70&amp;"'!"&amp;AK$68&amp;$C81+72),1,0)</f>
        <v>0</v>
      </c>
      <c r="AL81" cm="1">
        <f t="array" aca="1" ref="AL81" ca="1">IF(INDIRECT("'"&amp;$A$69&amp;"'!"&amp;AL$68&amp;$C81+72)&lt;&gt;INDIRECT("'"&amp;$A$70&amp;"'!"&amp;AL$68&amp;$C81+72),1,0)</f>
        <v>0</v>
      </c>
      <c r="AM81" cm="1">
        <f t="array" aca="1" ref="AM81" ca="1">IF(INDIRECT("'"&amp;$A$69&amp;"'!"&amp;AM$68&amp;$C81+72)&lt;&gt;INDIRECT("'"&amp;$A$70&amp;"'!"&amp;AM$68&amp;$C81+72),1,0)</f>
        <v>0</v>
      </c>
      <c r="AN81" cm="1">
        <f t="array" aca="1" ref="AN81" ca="1">IF(INDIRECT("'"&amp;$A$69&amp;"'!"&amp;AN$68&amp;$C81+72)&lt;&gt;INDIRECT("'"&amp;$A$70&amp;"'!"&amp;AN$68&amp;$C81+72),1,0)</f>
        <v>0</v>
      </c>
      <c r="AO81" cm="1">
        <f t="array" aca="1" ref="AO81" ca="1">IF(INDIRECT("'"&amp;$A$69&amp;"'!"&amp;AO$68&amp;$C81+72)&lt;&gt;INDIRECT("'"&amp;$A$70&amp;"'!"&amp;AO$68&amp;$C81+72),1,0)</f>
        <v>0</v>
      </c>
      <c r="AP81" cm="1">
        <f t="array" aca="1" ref="AP81" ca="1">IF(INDIRECT("'"&amp;$A$69&amp;"'!"&amp;AP$68&amp;$C81+72)&lt;&gt;INDIRECT("'"&amp;$A$70&amp;"'!"&amp;AP$68&amp;$C81+72),1,0)</f>
        <v>0</v>
      </c>
      <c r="AQ81" cm="1">
        <f t="array" aca="1" ref="AQ81" ca="1">IF(INDIRECT("'"&amp;$A$69&amp;"'!"&amp;AQ$68&amp;$C81+72)&lt;&gt;INDIRECT("'"&amp;$A$70&amp;"'!"&amp;AQ$68&amp;$C81+72),1,0)</f>
        <v>0</v>
      </c>
      <c r="AR81" cm="1">
        <f t="array" aca="1" ref="AR81" ca="1">IF(INDIRECT("'"&amp;$A$69&amp;"'!"&amp;AR$68&amp;$C81+72)&lt;&gt;INDIRECT("'"&amp;$A$70&amp;"'!"&amp;AR$68&amp;$C81+72),1,0)</f>
        <v>0</v>
      </c>
      <c r="AS81" cm="1">
        <f t="array" aca="1" ref="AS81" ca="1">IF(INDIRECT("'"&amp;$A$69&amp;"'!"&amp;AS$68&amp;$C81+72)&lt;&gt;INDIRECT("'"&amp;$A$70&amp;"'!"&amp;AS$68&amp;$C81+72),1,0)</f>
        <v>0</v>
      </c>
      <c r="AT81" cm="1">
        <f t="array" aca="1" ref="AT81" ca="1">IF(INDIRECT("'"&amp;$A$69&amp;"'!"&amp;AT$68&amp;$C81+72)&lt;&gt;INDIRECT("'"&amp;$A$70&amp;"'!"&amp;AT$68&amp;$C81+72),1,0)</f>
        <v>0</v>
      </c>
      <c r="AU81" cm="1">
        <f t="array" aca="1" ref="AU81" ca="1">IF(INDIRECT("'"&amp;$A$69&amp;"'!"&amp;AU$68&amp;$C81+72)&lt;&gt;INDIRECT("'"&amp;$A$70&amp;"'!"&amp;AU$68&amp;$C81+72),1,0)</f>
        <v>0</v>
      </c>
      <c r="AV81" cm="1">
        <f t="array" aca="1" ref="AV81" ca="1">IF(INDIRECT("'"&amp;$A$69&amp;"'!"&amp;AV$68&amp;$C81+72)&lt;&gt;INDIRECT("'"&amp;$A$70&amp;"'!"&amp;AV$68&amp;$C81+72),1,0)</f>
        <v>0</v>
      </c>
      <c r="AW81" cm="1">
        <f t="array" aca="1" ref="AW81" ca="1">IF(INDIRECT("'"&amp;$A$69&amp;"'!"&amp;AW$68&amp;$C81+72)&lt;&gt;INDIRECT("'"&amp;$A$70&amp;"'!"&amp;AW$68&amp;$C81+72),1,0)</f>
        <v>0</v>
      </c>
      <c r="AX81" cm="1">
        <f t="array" aca="1" ref="AX81" ca="1">IF(INDIRECT("'"&amp;$A$69&amp;"'!"&amp;AX$68&amp;$C81+72)&lt;&gt;INDIRECT("'"&amp;$A$70&amp;"'!"&amp;AX$68&amp;$C81+72),1,0)</f>
        <v>0</v>
      </c>
      <c r="AY81" cm="1">
        <f t="array" aca="1" ref="AY81" ca="1">IF(INDIRECT("'"&amp;$A$69&amp;"'!"&amp;AY$68&amp;$C81+72)&lt;&gt;INDIRECT("'"&amp;$A$70&amp;"'!"&amp;AY$68&amp;$C81+72),1,0)</f>
        <v>0</v>
      </c>
      <c r="AZ81" cm="1">
        <f t="array" aca="1" ref="AZ81" ca="1">IF(INDIRECT("'"&amp;$A$69&amp;"'!"&amp;AZ$68&amp;$C81+72)&lt;&gt;INDIRECT("'"&amp;$A$70&amp;"'!"&amp;AZ$68&amp;$C81+72),1,0)</f>
        <v>0</v>
      </c>
      <c r="BA81" cm="1">
        <f t="array" aca="1" ref="BA81" ca="1">IF(INDIRECT("'"&amp;$A$69&amp;"'!"&amp;BA$68&amp;$C81+72)&lt;&gt;INDIRECT("'"&amp;$A$70&amp;"'!"&amp;BA$68&amp;$C81+72),1,0)</f>
        <v>0</v>
      </c>
      <c r="BB81" cm="1">
        <f t="array" aca="1" ref="BB81" ca="1">IF(INDIRECT("'"&amp;$A$69&amp;"'!"&amp;BB$68&amp;$C81+72)&lt;&gt;INDIRECT("'"&amp;$A$70&amp;"'!"&amp;BB$68&amp;$C81+72),1,0)</f>
        <v>0</v>
      </c>
      <c r="BC81">
        <f t="shared" ca="1" si="0"/>
        <v>0</v>
      </c>
      <c r="BD81">
        <f t="shared" ca="1" si="1"/>
        <v>0</v>
      </c>
      <c r="BE81">
        <f t="shared" ca="1" si="2"/>
        <v>0</v>
      </c>
    </row>
    <row r="82" spans="3:57" x14ac:dyDescent="0.15">
      <c r="C82" s="283">
        <v>10</v>
      </c>
      <c r="D82" cm="1">
        <f t="array" aca="1" ref="D82" ca="1">IF(INDIRECT("'"&amp;$A$69&amp;"'!"&amp;D$68&amp;$C82+72)&lt;&gt;INDIRECT("'"&amp;$A$70&amp;"'!"&amp;D$68&amp;$C82+72),1,0)</f>
        <v>0</v>
      </c>
      <c r="E82" cm="1">
        <f t="array" aca="1" ref="E82" ca="1">IF(INDIRECT("'"&amp;$A$69&amp;"'!"&amp;E$68&amp;$C82+72)&lt;&gt;INDIRECT("'"&amp;$A$70&amp;"'!"&amp;E$68&amp;$C82+72),1,0)</f>
        <v>0</v>
      </c>
      <c r="F82" cm="1">
        <f t="array" aca="1" ref="F82" ca="1">IF(INDIRECT("'"&amp;$A$69&amp;"'!"&amp;F$68&amp;$C82+72)&lt;&gt;INDIRECT("'"&amp;$A$70&amp;"'!"&amp;F$68&amp;$C82+72),1,0)</f>
        <v>0</v>
      </c>
      <c r="G82" cm="1">
        <f t="array" aca="1" ref="G82" ca="1">IF(INDIRECT("'"&amp;$A$69&amp;"'!"&amp;G$68&amp;$C82+72)&lt;&gt;INDIRECT("'"&amp;$A$70&amp;"'!"&amp;G$68&amp;$C82+72),1,0)</f>
        <v>0</v>
      </c>
      <c r="H82" cm="1">
        <f t="array" aca="1" ref="H82" ca="1">IF(INDIRECT("'"&amp;$A$69&amp;"'!"&amp;H$68&amp;$C82+72)&lt;&gt;INDIRECT("'"&amp;$A$70&amp;"'!"&amp;H$68&amp;$C82+72),1,0)</f>
        <v>0</v>
      </c>
      <c r="I82" cm="1">
        <f t="array" aca="1" ref="I82" ca="1">IF(INDIRECT("'"&amp;$A$69&amp;"'!"&amp;I$68&amp;$C82+72)&lt;&gt;INDIRECT("'"&amp;$A$70&amp;"'!"&amp;I$68&amp;$C82+72),1,0)</f>
        <v>0</v>
      </c>
      <c r="J82" cm="1">
        <f t="array" aca="1" ref="J82" ca="1">IF(INDIRECT("'"&amp;$A$69&amp;"'!"&amp;J$68&amp;$C82+72)&lt;&gt;INDIRECT("'"&amp;$A$70&amp;"'!"&amp;J$68&amp;$C82+72),1,0)</f>
        <v>0</v>
      </c>
      <c r="K82" cm="1">
        <f t="array" aca="1" ref="K82" ca="1">IF(INDIRECT("'"&amp;$A$69&amp;"'!"&amp;K$68&amp;$C82+72)&lt;&gt;INDIRECT("'"&amp;$A$70&amp;"'!"&amp;K$68&amp;$C82+72),1,0)</f>
        <v>0</v>
      </c>
      <c r="L82" cm="1">
        <f t="array" aca="1" ref="L82" ca="1">IF(INDIRECT("'"&amp;$A$69&amp;"'!"&amp;L$68&amp;$C82+72)&lt;&gt;INDIRECT("'"&amp;$A$70&amp;"'!"&amp;L$68&amp;$C82+72),1,0)</f>
        <v>0</v>
      </c>
      <c r="M82" cm="1">
        <f t="array" aca="1" ref="M82" ca="1">IF(INDIRECT("'"&amp;$A$69&amp;"'!"&amp;M$68&amp;$C82+72)&lt;&gt;INDIRECT("'"&amp;$A$70&amp;"'!"&amp;M$68&amp;$C82+72),1,0)</f>
        <v>0</v>
      </c>
      <c r="N82" cm="1">
        <f t="array" aca="1" ref="N82" ca="1">IF(INDIRECT("'"&amp;$A$69&amp;"'!"&amp;N$68&amp;$C82+72)&lt;&gt;INDIRECT("'"&amp;$A$70&amp;"'!"&amp;N$68&amp;$C82+72),1,0)</f>
        <v>0</v>
      </c>
      <c r="O82" cm="1">
        <f t="array" aca="1" ref="O82" ca="1">IF(INDIRECT("'"&amp;$A$69&amp;"'!"&amp;O$68&amp;$C82+72)&lt;&gt;INDIRECT("'"&amp;$A$70&amp;"'!"&amp;O$68&amp;$C82+72),1,0)</f>
        <v>0</v>
      </c>
      <c r="P82" cm="1">
        <f t="array" aca="1" ref="P82" ca="1">IF(INDIRECT("'"&amp;$A$69&amp;"'!"&amp;P$68&amp;$C82+72)&lt;&gt;INDIRECT("'"&amp;$A$70&amp;"'!"&amp;P$68&amp;$C82+72),1,0)</f>
        <v>0</v>
      </c>
      <c r="Q82" cm="1">
        <f t="array" aca="1" ref="Q82" ca="1">IF(INDIRECT("'"&amp;$A$69&amp;"'!"&amp;Q$68&amp;$C82+72)&lt;&gt;INDIRECT("'"&amp;$A$70&amp;"'!"&amp;Q$68&amp;$C82+72),1,0)</f>
        <v>0</v>
      </c>
      <c r="R82" cm="1">
        <f t="array" aca="1" ref="R82" ca="1">IF(INDIRECT("'"&amp;$A$69&amp;"'!"&amp;R$68&amp;$C82+72)&lt;&gt;INDIRECT("'"&amp;$A$70&amp;"'!"&amp;R$68&amp;$C82+72),1,0)</f>
        <v>0</v>
      </c>
      <c r="S82" cm="1">
        <f t="array" aca="1" ref="S82" ca="1">IF(INDIRECT("'"&amp;$A$69&amp;"'!"&amp;S$68&amp;$C82+72)&lt;&gt;INDIRECT("'"&amp;$A$70&amp;"'!"&amp;S$68&amp;$C82+72),1,0)</f>
        <v>0</v>
      </c>
      <c r="T82" cm="1">
        <f t="array" aca="1" ref="T82" ca="1">IF(INDIRECT("'"&amp;$A$69&amp;"'!"&amp;T$68&amp;$C82+72)&lt;&gt;INDIRECT("'"&amp;$A$70&amp;"'!"&amp;T$68&amp;$C82+72),1,0)</f>
        <v>0</v>
      </c>
      <c r="U82" cm="1">
        <f t="array" aca="1" ref="U82" ca="1">IF(INDIRECT("'"&amp;$A$69&amp;"'!"&amp;U$68&amp;$C82+72)&lt;&gt;INDIRECT("'"&amp;$A$70&amp;"'!"&amp;U$68&amp;$C82+72),1,0)</f>
        <v>0</v>
      </c>
      <c r="V82" cm="1">
        <f t="array" aca="1" ref="V82" ca="1">IF(INDIRECT("'"&amp;$A$69&amp;"'!"&amp;V$68&amp;$C82+72)&lt;&gt;INDIRECT("'"&amp;$A$70&amp;"'!"&amp;V$68&amp;$C82+72),1,0)</f>
        <v>0</v>
      </c>
      <c r="W82" cm="1">
        <f t="array" aca="1" ref="W82" ca="1">IF(INDIRECT("'"&amp;$A$69&amp;"'!"&amp;W$68&amp;$C82+72)&lt;&gt;INDIRECT("'"&amp;$A$70&amp;"'!"&amp;W$68&amp;$C82+72),1,0)</f>
        <v>0</v>
      </c>
      <c r="X82" cm="1">
        <f t="array" aca="1" ref="X82" ca="1">IF(INDIRECT("'"&amp;$A$69&amp;"'!"&amp;X$68&amp;$C82+72)&lt;&gt;INDIRECT("'"&amp;$A$70&amp;"'!"&amp;X$68&amp;$C82+72),1,0)</f>
        <v>0</v>
      </c>
      <c r="Y82" cm="1">
        <f t="array" aca="1" ref="Y82" ca="1">IF(INDIRECT("'"&amp;$A$69&amp;"'!"&amp;Y$68&amp;$C82+72)&lt;&gt;INDIRECT("'"&amp;$A$70&amp;"'!"&amp;Y$68&amp;$C82+72),1,0)</f>
        <v>0</v>
      </c>
      <c r="Z82" cm="1">
        <f t="array" aca="1" ref="Z82" ca="1">IF(INDIRECT("'"&amp;$A$69&amp;"'!"&amp;Z$68&amp;$C82+72)&lt;&gt;INDIRECT("'"&amp;$A$70&amp;"'!"&amp;Z$68&amp;$C82+72),1,0)</f>
        <v>0</v>
      </c>
      <c r="AA82" cm="1">
        <f t="array" aca="1" ref="AA82" ca="1">IF(INDIRECT("'"&amp;$A$69&amp;"'!"&amp;AA$68&amp;$C82+72)&lt;&gt;INDIRECT("'"&amp;$A$70&amp;"'!"&amp;AA$68&amp;$C82+72),1,0)</f>
        <v>0</v>
      </c>
      <c r="AB82" cm="1">
        <f t="array" aca="1" ref="AB82" ca="1">IF(INDIRECT("'"&amp;$A$69&amp;"'!"&amp;AB$68&amp;$C82+72)&lt;&gt;INDIRECT("'"&amp;$A$70&amp;"'!"&amp;AB$68&amp;$C82+72),1,0)</f>
        <v>0</v>
      </c>
      <c r="AC82" cm="1">
        <f t="array" aca="1" ref="AC82" ca="1">IF(INDIRECT("'"&amp;$A$69&amp;"'!"&amp;AC$68&amp;$C82+72)&lt;&gt;INDIRECT("'"&amp;$A$70&amp;"'!"&amp;AC$68&amp;$C82+72),1,0)</f>
        <v>0</v>
      </c>
      <c r="AD82" cm="1">
        <f t="array" aca="1" ref="AD82" ca="1">IF(INDIRECT("'"&amp;$A$69&amp;"'!"&amp;AD$68&amp;$C82+72)&lt;&gt;INDIRECT("'"&amp;$A$70&amp;"'!"&amp;AD$68&amp;$C82+72),1,0)</f>
        <v>0</v>
      </c>
      <c r="AE82" cm="1">
        <f t="array" aca="1" ref="AE82" ca="1">IF(INDIRECT("'"&amp;$A$69&amp;"'!"&amp;AE$68&amp;$C82+72)&lt;&gt;INDIRECT("'"&amp;$A$70&amp;"'!"&amp;AE$68&amp;$C82+72),1,0)</f>
        <v>0</v>
      </c>
      <c r="AF82" cm="1">
        <f t="array" aca="1" ref="AF82" ca="1">IF(INDIRECT("'"&amp;$A$69&amp;"'!"&amp;AF$68&amp;$C82+72)&lt;&gt;INDIRECT("'"&amp;$A$70&amp;"'!"&amp;AF$68&amp;$C82+72),1,0)</f>
        <v>0</v>
      </c>
      <c r="AG82" cm="1">
        <f t="array" aca="1" ref="AG82" ca="1">IF(INDIRECT("'"&amp;$A$69&amp;"'!"&amp;AG$68&amp;$C82+72)&lt;&gt;INDIRECT("'"&amp;$A$70&amp;"'!"&amp;AG$68&amp;$C82+72),1,0)</f>
        <v>0</v>
      </c>
      <c r="AH82" cm="1">
        <f t="array" aca="1" ref="AH82" ca="1">IF(INDIRECT("'"&amp;$A$69&amp;"'!"&amp;AH$68&amp;$C82+72)&lt;&gt;INDIRECT("'"&amp;$A$70&amp;"'!"&amp;AH$68&amp;$C82+72),1,0)</f>
        <v>0</v>
      </c>
      <c r="AI82" cm="1">
        <f t="array" aca="1" ref="AI82" ca="1">IF(INDIRECT("'"&amp;$A$69&amp;"'!"&amp;AI$68&amp;$C82+72)&lt;&gt;INDIRECT("'"&amp;$A$70&amp;"'!"&amp;AI$68&amp;$C82+72),1,0)</f>
        <v>0</v>
      </c>
      <c r="AJ82" cm="1">
        <f t="array" aca="1" ref="AJ82" ca="1">IF(INDIRECT("'"&amp;$A$69&amp;"'!"&amp;AJ$68&amp;$C82+72)&lt;&gt;INDIRECT("'"&amp;$A$70&amp;"'!"&amp;AJ$68&amp;$C82+72),1,0)</f>
        <v>0</v>
      </c>
      <c r="AK82" cm="1">
        <f t="array" aca="1" ref="AK82" ca="1">IF(INDIRECT("'"&amp;$A$69&amp;"'!"&amp;AK$68&amp;$C82+72)&lt;&gt;INDIRECT("'"&amp;$A$70&amp;"'!"&amp;AK$68&amp;$C82+72),1,0)</f>
        <v>0</v>
      </c>
      <c r="AL82" cm="1">
        <f t="array" aca="1" ref="AL82" ca="1">IF(INDIRECT("'"&amp;$A$69&amp;"'!"&amp;AL$68&amp;$C82+72)&lt;&gt;INDIRECT("'"&amp;$A$70&amp;"'!"&amp;AL$68&amp;$C82+72),1,0)</f>
        <v>0</v>
      </c>
      <c r="AM82" cm="1">
        <f t="array" aca="1" ref="AM82" ca="1">IF(INDIRECT("'"&amp;$A$69&amp;"'!"&amp;AM$68&amp;$C82+72)&lt;&gt;INDIRECT("'"&amp;$A$70&amp;"'!"&amp;AM$68&amp;$C82+72),1,0)</f>
        <v>0</v>
      </c>
      <c r="AN82" cm="1">
        <f t="array" aca="1" ref="AN82" ca="1">IF(INDIRECT("'"&amp;$A$69&amp;"'!"&amp;AN$68&amp;$C82+72)&lt;&gt;INDIRECT("'"&amp;$A$70&amp;"'!"&amp;AN$68&amp;$C82+72),1,0)</f>
        <v>0</v>
      </c>
      <c r="AO82" cm="1">
        <f t="array" aca="1" ref="AO82" ca="1">IF(INDIRECT("'"&amp;$A$69&amp;"'!"&amp;AO$68&amp;$C82+72)&lt;&gt;INDIRECT("'"&amp;$A$70&amp;"'!"&amp;AO$68&amp;$C82+72),1,0)</f>
        <v>0</v>
      </c>
      <c r="AP82" cm="1">
        <f t="array" aca="1" ref="AP82" ca="1">IF(INDIRECT("'"&amp;$A$69&amp;"'!"&amp;AP$68&amp;$C82+72)&lt;&gt;INDIRECT("'"&amp;$A$70&amp;"'!"&amp;AP$68&amp;$C82+72),1,0)</f>
        <v>0</v>
      </c>
      <c r="AQ82" cm="1">
        <f t="array" aca="1" ref="AQ82" ca="1">IF(INDIRECT("'"&amp;$A$69&amp;"'!"&amp;AQ$68&amp;$C82+72)&lt;&gt;INDIRECT("'"&amp;$A$70&amp;"'!"&amp;AQ$68&amp;$C82+72),1,0)</f>
        <v>0</v>
      </c>
      <c r="AR82" cm="1">
        <f t="array" aca="1" ref="AR82" ca="1">IF(INDIRECT("'"&amp;$A$69&amp;"'!"&amp;AR$68&amp;$C82+72)&lt;&gt;INDIRECT("'"&amp;$A$70&amp;"'!"&amp;AR$68&amp;$C82+72),1,0)</f>
        <v>0</v>
      </c>
      <c r="AS82" cm="1">
        <f t="array" aca="1" ref="AS82" ca="1">IF(INDIRECT("'"&amp;$A$69&amp;"'!"&amp;AS$68&amp;$C82+72)&lt;&gt;INDIRECT("'"&amp;$A$70&amp;"'!"&amp;AS$68&amp;$C82+72),1,0)</f>
        <v>0</v>
      </c>
      <c r="AT82" cm="1">
        <f t="array" aca="1" ref="AT82" ca="1">IF(INDIRECT("'"&amp;$A$69&amp;"'!"&amp;AT$68&amp;$C82+72)&lt;&gt;INDIRECT("'"&amp;$A$70&amp;"'!"&amp;AT$68&amp;$C82+72),1,0)</f>
        <v>0</v>
      </c>
      <c r="AU82" cm="1">
        <f t="array" aca="1" ref="AU82" ca="1">IF(INDIRECT("'"&amp;$A$69&amp;"'!"&amp;AU$68&amp;$C82+72)&lt;&gt;INDIRECT("'"&amp;$A$70&amp;"'!"&amp;AU$68&amp;$C82+72),1,0)</f>
        <v>0</v>
      </c>
      <c r="AV82" cm="1">
        <f t="array" aca="1" ref="AV82" ca="1">IF(INDIRECT("'"&amp;$A$69&amp;"'!"&amp;AV$68&amp;$C82+72)&lt;&gt;INDIRECT("'"&amp;$A$70&amp;"'!"&amp;AV$68&amp;$C82+72),1,0)</f>
        <v>0</v>
      </c>
      <c r="AW82" cm="1">
        <f t="array" aca="1" ref="AW82" ca="1">IF(INDIRECT("'"&amp;$A$69&amp;"'!"&amp;AW$68&amp;$C82+72)&lt;&gt;INDIRECT("'"&amp;$A$70&amp;"'!"&amp;AW$68&amp;$C82+72),1,0)</f>
        <v>0</v>
      </c>
      <c r="AX82" cm="1">
        <f t="array" aca="1" ref="AX82" ca="1">IF(INDIRECT("'"&amp;$A$69&amp;"'!"&amp;AX$68&amp;$C82+72)&lt;&gt;INDIRECT("'"&amp;$A$70&amp;"'!"&amp;AX$68&amp;$C82+72),1,0)</f>
        <v>0</v>
      </c>
      <c r="AY82" cm="1">
        <f t="array" aca="1" ref="AY82" ca="1">IF(INDIRECT("'"&amp;$A$69&amp;"'!"&amp;AY$68&amp;$C82+72)&lt;&gt;INDIRECT("'"&amp;$A$70&amp;"'!"&amp;AY$68&amp;$C82+72),1,0)</f>
        <v>0</v>
      </c>
      <c r="AZ82" cm="1">
        <f t="array" aca="1" ref="AZ82" ca="1">IF(INDIRECT("'"&amp;$A$69&amp;"'!"&amp;AZ$68&amp;$C82+72)&lt;&gt;INDIRECT("'"&amp;$A$70&amp;"'!"&amp;AZ$68&amp;$C82+72),1,0)</f>
        <v>0</v>
      </c>
      <c r="BA82" cm="1">
        <f t="array" aca="1" ref="BA82" ca="1">IF(INDIRECT("'"&amp;$A$69&amp;"'!"&amp;BA$68&amp;$C82+72)&lt;&gt;INDIRECT("'"&amp;$A$70&amp;"'!"&amp;BA$68&amp;$C82+72),1,0)</f>
        <v>0</v>
      </c>
      <c r="BB82" cm="1">
        <f t="array" aca="1" ref="BB82" ca="1">IF(INDIRECT("'"&amp;$A$69&amp;"'!"&amp;BB$68&amp;$C82+72)&lt;&gt;INDIRECT("'"&amp;$A$70&amp;"'!"&amp;BB$68&amp;$C82+72),1,0)</f>
        <v>0</v>
      </c>
      <c r="BC82">
        <f t="shared" ca="1" si="0"/>
        <v>0</v>
      </c>
      <c r="BD82">
        <f t="shared" ca="1" si="1"/>
        <v>0</v>
      </c>
      <c r="BE82">
        <f t="shared" ca="1" si="2"/>
        <v>0</v>
      </c>
    </row>
    <row r="83" spans="3:57" x14ac:dyDescent="0.15">
      <c r="C83" s="283">
        <v>11</v>
      </c>
      <c r="D83" cm="1">
        <f t="array" aca="1" ref="D83" ca="1">IF(INDIRECT("'"&amp;$A$69&amp;"'!"&amp;D$68&amp;$C83+72)&lt;&gt;INDIRECT("'"&amp;$A$70&amp;"'!"&amp;D$68&amp;$C83+72),1,0)</f>
        <v>0</v>
      </c>
      <c r="E83" cm="1">
        <f t="array" aca="1" ref="E83" ca="1">IF(INDIRECT("'"&amp;$A$69&amp;"'!"&amp;E$68&amp;$C83+72)&lt;&gt;INDIRECT("'"&amp;$A$70&amp;"'!"&amp;E$68&amp;$C83+72),1,0)</f>
        <v>0</v>
      </c>
      <c r="F83" cm="1">
        <f t="array" aca="1" ref="F83" ca="1">IF(INDIRECT("'"&amp;$A$69&amp;"'!"&amp;F$68&amp;$C83+72)&lt;&gt;INDIRECT("'"&amp;$A$70&amp;"'!"&amp;F$68&amp;$C83+72),1,0)</f>
        <v>0</v>
      </c>
      <c r="G83" cm="1">
        <f t="array" aca="1" ref="G83" ca="1">IF(INDIRECT("'"&amp;$A$69&amp;"'!"&amp;G$68&amp;$C83+72)&lt;&gt;INDIRECT("'"&amp;$A$70&amp;"'!"&amp;G$68&amp;$C83+72),1,0)</f>
        <v>0</v>
      </c>
      <c r="H83" cm="1">
        <f t="array" aca="1" ref="H83" ca="1">IF(INDIRECT("'"&amp;$A$69&amp;"'!"&amp;H$68&amp;$C83+72)&lt;&gt;INDIRECT("'"&amp;$A$70&amp;"'!"&amp;H$68&amp;$C83+72),1,0)</f>
        <v>0</v>
      </c>
      <c r="I83" cm="1">
        <f t="array" aca="1" ref="I83" ca="1">IF(INDIRECT("'"&amp;$A$69&amp;"'!"&amp;I$68&amp;$C83+72)&lt;&gt;INDIRECT("'"&amp;$A$70&amp;"'!"&amp;I$68&amp;$C83+72),1,0)</f>
        <v>0</v>
      </c>
      <c r="J83" cm="1">
        <f t="array" aca="1" ref="J83" ca="1">IF(INDIRECT("'"&amp;$A$69&amp;"'!"&amp;J$68&amp;$C83+72)&lt;&gt;INDIRECT("'"&amp;$A$70&amp;"'!"&amp;J$68&amp;$C83+72),1,0)</f>
        <v>0</v>
      </c>
      <c r="K83" cm="1">
        <f t="array" aca="1" ref="K83" ca="1">IF(INDIRECT("'"&amp;$A$69&amp;"'!"&amp;K$68&amp;$C83+72)&lt;&gt;INDIRECT("'"&amp;$A$70&amp;"'!"&amp;K$68&amp;$C83+72),1,0)</f>
        <v>0</v>
      </c>
      <c r="L83" cm="1">
        <f t="array" aca="1" ref="L83" ca="1">IF(INDIRECT("'"&amp;$A$69&amp;"'!"&amp;L$68&amp;$C83+72)&lt;&gt;INDIRECT("'"&amp;$A$70&amp;"'!"&amp;L$68&amp;$C83+72),1,0)</f>
        <v>0</v>
      </c>
      <c r="M83" cm="1">
        <f t="array" aca="1" ref="M83" ca="1">IF(INDIRECT("'"&amp;$A$69&amp;"'!"&amp;M$68&amp;$C83+72)&lt;&gt;INDIRECT("'"&amp;$A$70&amp;"'!"&amp;M$68&amp;$C83+72),1,0)</f>
        <v>0</v>
      </c>
      <c r="N83" cm="1">
        <f t="array" aca="1" ref="N83" ca="1">IF(INDIRECT("'"&amp;$A$69&amp;"'!"&amp;N$68&amp;$C83+72)&lt;&gt;INDIRECT("'"&amp;$A$70&amp;"'!"&amp;N$68&amp;$C83+72),1,0)</f>
        <v>0</v>
      </c>
      <c r="O83" cm="1">
        <f t="array" aca="1" ref="O83" ca="1">IF(INDIRECT("'"&amp;$A$69&amp;"'!"&amp;O$68&amp;$C83+72)&lt;&gt;INDIRECT("'"&amp;$A$70&amp;"'!"&amp;O$68&amp;$C83+72),1,0)</f>
        <v>0</v>
      </c>
      <c r="P83" cm="1">
        <f t="array" aca="1" ref="P83" ca="1">IF(INDIRECT("'"&amp;$A$69&amp;"'!"&amp;P$68&amp;$C83+72)&lt;&gt;INDIRECT("'"&amp;$A$70&amp;"'!"&amp;P$68&amp;$C83+72),1,0)</f>
        <v>0</v>
      </c>
      <c r="Q83" cm="1">
        <f t="array" aca="1" ref="Q83" ca="1">IF(INDIRECT("'"&amp;$A$69&amp;"'!"&amp;Q$68&amp;$C83+72)&lt;&gt;INDIRECT("'"&amp;$A$70&amp;"'!"&amp;Q$68&amp;$C83+72),1,0)</f>
        <v>0</v>
      </c>
      <c r="R83" cm="1">
        <f t="array" aca="1" ref="R83" ca="1">IF(INDIRECT("'"&amp;$A$69&amp;"'!"&amp;R$68&amp;$C83+72)&lt;&gt;INDIRECT("'"&amp;$A$70&amp;"'!"&amp;R$68&amp;$C83+72),1,0)</f>
        <v>0</v>
      </c>
      <c r="S83" cm="1">
        <f t="array" aca="1" ref="S83" ca="1">IF(INDIRECT("'"&amp;$A$69&amp;"'!"&amp;S$68&amp;$C83+72)&lt;&gt;INDIRECT("'"&amp;$A$70&amp;"'!"&amp;S$68&amp;$C83+72),1,0)</f>
        <v>0</v>
      </c>
      <c r="T83" cm="1">
        <f t="array" aca="1" ref="T83" ca="1">IF(INDIRECT("'"&amp;$A$69&amp;"'!"&amp;T$68&amp;$C83+72)&lt;&gt;INDIRECT("'"&amp;$A$70&amp;"'!"&amp;T$68&amp;$C83+72),1,0)</f>
        <v>0</v>
      </c>
      <c r="U83" cm="1">
        <f t="array" aca="1" ref="U83" ca="1">IF(INDIRECT("'"&amp;$A$69&amp;"'!"&amp;U$68&amp;$C83+72)&lt;&gt;INDIRECT("'"&amp;$A$70&amp;"'!"&amp;U$68&amp;$C83+72),1,0)</f>
        <v>0</v>
      </c>
      <c r="V83" cm="1">
        <f t="array" aca="1" ref="V83" ca="1">IF(INDIRECT("'"&amp;$A$69&amp;"'!"&amp;V$68&amp;$C83+72)&lt;&gt;INDIRECT("'"&amp;$A$70&amp;"'!"&amp;V$68&amp;$C83+72),1,0)</f>
        <v>0</v>
      </c>
      <c r="W83" cm="1">
        <f t="array" aca="1" ref="W83" ca="1">IF(INDIRECT("'"&amp;$A$69&amp;"'!"&amp;W$68&amp;$C83+72)&lt;&gt;INDIRECT("'"&amp;$A$70&amp;"'!"&amp;W$68&amp;$C83+72),1,0)</f>
        <v>0</v>
      </c>
      <c r="X83" cm="1">
        <f t="array" aca="1" ref="X83" ca="1">IF(INDIRECT("'"&amp;$A$69&amp;"'!"&amp;X$68&amp;$C83+72)&lt;&gt;INDIRECT("'"&amp;$A$70&amp;"'!"&amp;X$68&amp;$C83+72),1,0)</f>
        <v>0</v>
      </c>
      <c r="Y83" cm="1">
        <f t="array" aca="1" ref="Y83" ca="1">IF(INDIRECT("'"&amp;$A$69&amp;"'!"&amp;Y$68&amp;$C83+72)&lt;&gt;INDIRECT("'"&amp;$A$70&amp;"'!"&amp;Y$68&amp;$C83+72),1,0)</f>
        <v>0</v>
      </c>
      <c r="Z83" cm="1">
        <f t="array" aca="1" ref="Z83" ca="1">IF(INDIRECT("'"&amp;$A$69&amp;"'!"&amp;Z$68&amp;$C83+72)&lt;&gt;INDIRECT("'"&amp;$A$70&amp;"'!"&amp;Z$68&amp;$C83+72),1,0)</f>
        <v>0</v>
      </c>
      <c r="AA83" cm="1">
        <f t="array" aca="1" ref="AA83" ca="1">IF(INDIRECT("'"&amp;$A$69&amp;"'!"&amp;AA$68&amp;$C83+72)&lt;&gt;INDIRECT("'"&amp;$A$70&amp;"'!"&amp;AA$68&amp;$C83+72),1,0)</f>
        <v>0</v>
      </c>
      <c r="AB83" cm="1">
        <f t="array" aca="1" ref="AB83" ca="1">IF(INDIRECT("'"&amp;$A$69&amp;"'!"&amp;AB$68&amp;$C83+72)&lt;&gt;INDIRECT("'"&amp;$A$70&amp;"'!"&amp;AB$68&amp;$C83+72),1,0)</f>
        <v>0</v>
      </c>
      <c r="AC83" cm="1">
        <f t="array" aca="1" ref="AC83" ca="1">IF(INDIRECT("'"&amp;$A$69&amp;"'!"&amp;AC$68&amp;$C83+72)&lt;&gt;INDIRECT("'"&amp;$A$70&amp;"'!"&amp;AC$68&amp;$C83+72),1,0)</f>
        <v>0</v>
      </c>
      <c r="AD83" cm="1">
        <f t="array" aca="1" ref="AD83" ca="1">IF(INDIRECT("'"&amp;$A$69&amp;"'!"&amp;AD$68&amp;$C83+72)&lt;&gt;INDIRECT("'"&amp;$A$70&amp;"'!"&amp;AD$68&amp;$C83+72),1,0)</f>
        <v>0</v>
      </c>
      <c r="AE83" cm="1">
        <f t="array" aca="1" ref="AE83" ca="1">IF(INDIRECT("'"&amp;$A$69&amp;"'!"&amp;AE$68&amp;$C83+72)&lt;&gt;INDIRECT("'"&amp;$A$70&amp;"'!"&amp;AE$68&amp;$C83+72),1,0)</f>
        <v>0</v>
      </c>
      <c r="AF83" cm="1">
        <f t="array" aca="1" ref="AF83" ca="1">IF(INDIRECT("'"&amp;$A$69&amp;"'!"&amp;AF$68&amp;$C83+72)&lt;&gt;INDIRECT("'"&amp;$A$70&amp;"'!"&amp;AF$68&amp;$C83+72),1,0)</f>
        <v>0</v>
      </c>
      <c r="AG83" cm="1">
        <f t="array" aca="1" ref="AG83" ca="1">IF(INDIRECT("'"&amp;$A$69&amp;"'!"&amp;AG$68&amp;$C83+72)&lt;&gt;INDIRECT("'"&amp;$A$70&amp;"'!"&amp;AG$68&amp;$C83+72),1,0)</f>
        <v>0</v>
      </c>
      <c r="AH83" cm="1">
        <f t="array" aca="1" ref="AH83" ca="1">IF(INDIRECT("'"&amp;$A$69&amp;"'!"&amp;AH$68&amp;$C83+72)&lt;&gt;INDIRECT("'"&amp;$A$70&amp;"'!"&amp;AH$68&amp;$C83+72),1,0)</f>
        <v>0</v>
      </c>
      <c r="AI83" cm="1">
        <f t="array" aca="1" ref="AI83" ca="1">IF(INDIRECT("'"&amp;$A$69&amp;"'!"&amp;AI$68&amp;$C83+72)&lt;&gt;INDIRECT("'"&amp;$A$70&amp;"'!"&amp;AI$68&amp;$C83+72),1,0)</f>
        <v>0</v>
      </c>
      <c r="AJ83" cm="1">
        <f t="array" aca="1" ref="AJ83" ca="1">IF(INDIRECT("'"&amp;$A$69&amp;"'!"&amp;AJ$68&amp;$C83+72)&lt;&gt;INDIRECT("'"&amp;$A$70&amp;"'!"&amp;AJ$68&amp;$C83+72),1,0)</f>
        <v>0</v>
      </c>
      <c r="AK83" cm="1">
        <f t="array" aca="1" ref="AK83" ca="1">IF(INDIRECT("'"&amp;$A$69&amp;"'!"&amp;AK$68&amp;$C83+72)&lt;&gt;INDIRECT("'"&amp;$A$70&amp;"'!"&amp;AK$68&amp;$C83+72),1,0)</f>
        <v>0</v>
      </c>
      <c r="AL83" cm="1">
        <f t="array" aca="1" ref="AL83" ca="1">IF(INDIRECT("'"&amp;$A$69&amp;"'!"&amp;AL$68&amp;$C83+72)&lt;&gt;INDIRECT("'"&amp;$A$70&amp;"'!"&amp;AL$68&amp;$C83+72),1,0)</f>
        <v>0</v>
      </c>
      <c r="AM83" cm="1">
        <f t="array" aca="1" ref="AM83" ca="1">IF(INDIRECT("'"&amp;$A$69&amp;"'!"&amp;AM$68&amp;$C83+72)&lt;&gt;INDIRECT("'"&amp;$A$70&amp;"'!"&amp;AM$68&amp;$C83+72),1,0)</f>
        <v>0</v>
      </c>
      <c r="AN83" cm="1">
        <f t="array" aca="1" ref="AN83" ca="1">IF(INDIRECT("'"&amp;$A$69&amp;"'!"&amp;AN$68&amp;$C83+72)&lt;&gt;INDIRECT("'"&amp;$A$70&amp;"'!"&amp;AN$68&amp;$C83+72),1,0)</f>
        <v>0</v>
      </c>
      <c r="AO83" cm="1">
        <f t="array" aca="1" ref="AO83" ca="1">IF(INDIRECT("'"&amp;$A$69&amp;"'!"&amp;AO$68&amp;$C83+72)&lt;&gt;INDIRECT("'"&amp;$A$70&amp;"'!"&amp;AO$68&amp;$C83+72),1,0)</f>
        <v>0</v>
      </c>
      <c r="AP83" cm="1">
        <f t="array" aca="1" ref="AP83" ca="1">IF(INDIRECT("'"&amp;$A$69&amp;"'!"&amp;AP$68&amp;$C83+72)&lt;&gt;INDIRECT("'"&amp;$A$70&amp;"'!"&amp;AP$68&amp;$C83+72),1,0)</f>
        <v>0</v>
      </c>
      <c r="AQ83" cm="1">
        <f t="array" aca="1" ref="AQ83" ca="1">IF(INDIRECT("'"&amp;$A$69&amp;"'!"&amp;AQ$68&amp;$C83+72)&lt;&gt;INDIRECT("'"&amp;$A$70&amp;"'!"&amp;AQ$68&amp;$C83+72),1,0)</f>
        <v>0</v>
      </c>
      <c r="AR83" cm="1">
        <f t="array" aca="1" ref="AR83" ca="1">IF(INDIRECT("'"&amp;$A$69&amp;"'!"&amp;AR$68&amp;$C83+72)&lt;&gt;INDIRECT("'"&amp;$A$70&amp;"'!"&amp;AR$68&amp;$C83+72),1,0)</f>
        <v>0</v>
      </c>
      <c r="AS83" cm="1">
        <f t="array" aca="1" ref="AS83" ca="1">IF(INDIRECT("'"&amp;$A$69&amp;"'!"&amp;AS$68&amp;$C83+72)&lt;&gt;INDIRECT("'"&amp;$A$70&amp;"'!"&amp;AS$68&amp;$C83+72),1,0)</f>
        <v>0</v>
      </c>
      <c r="AT83" cm="1">
        <f t="array" aca="1" ref="AT83" ca="1">IF(INDIRECT("'"&amp;$A$69&amp;"'!"&amp;AT$68&amp;$C83+72)&lt;&gt;INDIRECT("'"&amp;$A$70&amp;"'!"&amp;AT$68&amp;$C83+72),1,0)</f>
        <v>0</v>
      </c>
      <c r="AU83" cm="1">
        <f t="array" aca="1" ref="AU83" ca="1">IF(INDIRECT("'"&amp;$A$69&amp;"'!"&amp;AU$68&amp;$C83+72)&lt;&gt;INDIRECT("'"&amp;$A$70&amp;"'!"&amp;AU$68&amp;$C83+72),1,0)</f>
        <v>0</v>
      </c>
      <c r="AV83" cm="1">
        <f t="array" aca="1" ref="AV83" ca="1">IF(INDIRECT("'"&amp;$A$69&amp;"'!"&amp;AV$68&amp;$C83+72)&lt;&gt;INDIRECT("'"&amp;$A$70&amp;"'!"&amp;AV$68&amp;$C83+72),1,0)</f>
        <v>0</v>
      </c>
      <c r="AW83" cm="1">
        <f t="array" aca="1" ref="AW83" ca="1">IF(INDIRECT("'"&amp;$A$69&amp;"'!"&amp;AW$68&amp;$C83+72)&lt;&gt;INDIRECT("'"&amp;$A$70&amp;"'!"&amp;AW$68&amp;$C83+72),1,0)</f>
        <v>0</v>
      </c>
      <c r="AX83" cm="1">
        <f t="array" aca="1" ref="AX83" ca="1">IF(INDIRECT("'"&amp;$A$69&amp;"'!"&amp;AX$68&amp;$C83+72)&lt;&gt;INDIRECT("'"&amp;$A$70&amp;"'!"&amp;AX$68&amp;$C83+72),1,0)</f>
        <v>0</v>
      </c>
      <c r="AY83" cm="1">
        <f t="array" aca="1" ref="AY83" ca="1">IF(INDIRECT("'"&amp;$A$69&amp;"'!"&amp;AY$68&amp;$C83+72)&lt;&gt;INDIRECT("'"&amp;$A$70&amp;"'!"&amp;AY$68&amp;$C83+72),1,0)</f>
        <v>0</v>
      </c>
      <c r="AZ83" cm="1">
        <f t="array" aca="1" ref="AZ83" ca="1">IF(INDIRECT("'"&amp;$A$69&amp;"'!"&amp;AZ$68&amp;$C83+72)&lt;&gt;INDIRECT("'"&amp;$A$70&amp;"'!"&amp;AZ$68&amp;$C83+72),1,0)</f>
        <v>0</v>
      </c>
      <c r="BA83" cm="1">
        <f t="array" aca="1" ref="BA83" ca="1">IF(INDIRECT("'"&amp;$A$69&amp;"'!"&amp;BA$68&amp;$C83+72)&lt;&gt;INDIRECT("'"&amp;$A$70&amp;"'!"&amp;BA$68&amp;$C83+72),1,0)</f>
        <v>0</v>
      </c>
      <c r="BB83" cm="1">
        <f t="array" aca="1" ref="BB83" ca="1">IF(INDIRECT("'"&amp;$A$69&amp;"'!"&amp;BB$68&amp;$C83+72)&lt;&gt;INDIRECT("'"&amp;$A$70&amp;"'!"&amp;BB$68&amp;$C83+72),1,0)</f>
        <v>0</v>
      </c>
      <c r="BC83">
        <f t="shared" ca="1" si="0"/>
        <v>0</v>
      </c>
      <c r="BD83">
        <f t="shared" ca="1" si="1"/>
        <v>0</v>
      </c>
      <c r="BE83">
        <f t="shared" ca="1" si="2"/>
        <v>0</v>
      </c>
    </row>
    <row r="84" spans="3:57" x14ac:dyDescent="0.15">
      <c r="C84" s="283">
        <v>12</v>
      </c>
      <c r="D84" cm="1">
        <f t="array" aca="1" ref="D84" ca="1">IF(INDIRECT("'"&amp;$A$69&amp;"'!"&amp;D$68&amp;$C84+72)&lt;&gt;INDIRECT("'"&amp;$A$70&amp;"'!"&amp;D$68&amp;$C84+72),1,0)</f>
        <v>0</v>
      </c>
      <c r="E84" cm="1">
        <f t="array" aca="1" ref="E84" ca="1">IF(INDIRECT("'"&amp;$A$69&amp;"'!"&amp;E$68&amp;$C84+72)&lt;&gt;INDIRECT("'"&amp;$A$70&amp;"'!"&amp;E$68&amp;$C84+72),1,0)</f>
        <v>0</v>
      </c>
      <c r="F84" cm="1">
        <f t="array" aca="1" ref="F84" ca="1">IF(INDIRECT("'"&amp;$A$69&amp;"'!"&amp;F$68&amp;$C84+72)&lt;&gt;INDIRECT("'"&amp;$A$70&amp;"'!"&amp;F$68&amp;$C84+72),1,0)</f>
        <v>0</v>
      </c>
      <c r="G84" cm="1">
        <f t="array" aca="1" ref="G84" ca="1">IF(INDIRECT("'"&amp;$A$69&amp;"'!"&amp;G$68&amp;$C84+72)&lt;&gt;INDIRECT("'"&amp;$A$70&amp;"'!"&amp;G$68&amp;$C84+72),1,0)</f>
        <v>0</v>
      </c>
      <c r="H84" cm="1">
        <f t="array" aca="1" ref="H84" ca="1">IF(INDIRECT("'"&amp;$A$69&amp;"'!"&amp;H$68&amp;$C84+72)&lt;&gt;INDIRECT("'"&amp;$A$70&amp;"'!"&amp;H$68&amp;$C84+72),1,0)</f>
        <v>0</v>
      </c>
      <c r="I84" cm="1">
        <f t="array" aca="1" ref="I84" ca="1">IF(INDIRECT("'"&amp;$A$69&amp;"'!"&amp;I$68&amp;$C84+72)&lt;&gt;INDIRECT("'"&amp;$A$70&amp;"'!"&amp;I$68&amp;$C84+72),1,0)</f>
        <v>0</v>
      </c>
      <c r="J84" cm="1">
        <f t="array" aca="1" ref="J84" ca="1">IF(INDIRECT("'"&amp;$A$69&amp;"'!"&amp;J$68&amp;$C84+72)&lt;&gt;INDIRECT("'"&amp;$A$70&amp;"'!"&amp;J$68&amp;$C84+72),1,0)</f>
        <v>0</v>
      </c>
      <c r="K84" cm="1">
        <f t="array" aca="1" ref="K84" ca="1">IF(INDIRECT("'"&amp;$A$69&amp;"'!"&amp;K$68&amp;$C84+72)&lt;&gt;INDIRECT("'"&amp;$A$70&amp;"'!"&amp;K$68&amp;$C84+72),1,0)</f>
        <v>0</v>
      </c>
      <c r="L84" cm="1">
        <f t="array" aca="1" ref="L84" ca="1">IF(INDIRECT("'"&amp;$A$69&amp;"'!"&amp;L$68&amp;$C84+72)&lt;&gt;INDIRECT("'"&amp;$A$70&amp;"'!"&amp;L$68&amp;$C84+72),1,0)</f>
        <v>0</v>
      </c>
      <c r="M84" cm="1">
        <f t="array" aca="1" ref="M84" ca="1">IF(INDIRECT("'"&amp;$A$69&amp;"'!"&amp;M$68&amp;$C84+72)&lt;&gt;INDIRECT("'"&amp;$A$70&amp;"'!"&amp;M$68&amp;$C84+72),1,0)</f>
        <v>0</v>
      </c>
      <c r="N84" cm="1">
        <f t="array" aca="1" ref="N84" ca="1">IF(INDIRECT("'"&amp;$A$69&amp;"'!"&amp;N$68&amp;$C84+72)&lt;&gt;INDIRECT("'"&amp;$A$70&amp;"'!"&amp;N$68&amp;$C84+72),1,0)</f>
        <v>0</v>
      </c>
      <c r="O84" cm="1">
        <f t="array" aca="1" ref="O84" ca="1">IF(INDIRECT("'"&amp;$A$69&amp;"'!"&amp;O$68&amp;$C84+72)&lt;&gt;INDIRECT("'"&amp;$A$70&amp;"'!"&amp;O$68&amp;$C84+72),1,0)</f>
        <v>0</v>
      </c>
      <c r="P84" cm="1">
        <f t="array" aca="1" ref="P84" ca="1">IF(INDIRECT("'"&amp;$A$69&amp;"'!"&amp;P$68&amp;$C84+72)&lt;&gt;INDIRECT("'"&amp;$A$70&amp;"'!"&amp;P$68&amp;$C84+72),1,0)</f>
        <v>0</v>
      </c>
      <c r="Q84" cm="1">
        <f t="array" aca="1" ref="Q84" ca="1">IF(INDIRECT("'"&amp;$A$69&amp;"'!"&amp;Q$68&amp;$C84+72)&lt;&gt;INDIRECT("'"&amp;$A$70&amp;"'!"&amp;Q$68&amp;$C84+72),1,0)</f>
        <v>0</v>
      </c>
      <c r="R84" cm="1">
        <f t="array" aca="1" ref="R84" ca="1">IF(INDIRECT("'"&amp;$A$69&amp;"'!"&amp;R$68&amp;$C84+72)&lt;&gt;INDIRECT("'"&amp;$A$70&amp;"'!"&amp;R$68&amp;$C84+72),1,0)</f>
        <v>0</v>
      </c>
      <c r="S84" cm="1">
        <f t="array" aca="1" ref="S84" ca="1">IF(INDIRECT("'"&amp;$A$69&amp;"'!"&amp;S$68&amp;$C84+72)&lt;&gt;INDIRECT("'"&amp;$A$70&amp;"'!"&amp;S$68&amp;$C84+72),1,0)</f>
        <v>0</v>
      </c>
      <c r="T84" cm="1">
        <f t="array" aca="1" ref="T84" ca="1">IF(INDIRECT("'"&amp;$A$69&amp;"'!"&amp;T$68&amp;$C84+72)&lt;&gt;INDIRECT("'"&amp;$A$70&amp;"'!"&amp;T$68&amp;$C84+72),1,0)</f>
        <v>0</v>
      </c>
      <c r="U84" cm="1">
        <f t="array" aca="1" ref="U84" ca="1">IF(INDIRECT("'"&amp;$A$69&amp;"'!"&amp;U$68&amp;$C84+72)&lt;&gt;INDIRECT("'"&amp;$A$70&amp;"'!"&amp;U$68&amp;$C84+72),1,0)</f>
        <v>0</v>
      </c>
      <c r="V84" cm="1">
        <f t="array" aca="1" ref="V84" ca="1">IF(INDIRECT("'"&amp;$A$69&amp;"'!"&amp;V$68&amp;$C84+72)&lt;&gt;INDIRECT("'"&amp;$A$70&amp;"'!"&amp;V$68&amp;$C84+72),1,0)</f>
        <v>0</v>
      </c>
      <c r="W84" cm="1">
        <f t="array" aca="1" ref="W84" ca="1">IF(INDIRECT("'"&amp;$A$69&amp;"'!"&amp;W$68&amp;$C84+72)&lt;&gt;INDIRECT("'"&amp;$A$70&amp;"'!"&amp;W$68&amp;$C84+72),1,0)</f>
        <v>0</v>
      </c>
      <c r="X84" cm="1">
        <f t="array" aca="1" ref="X84" ca="1">IF(INDIRECT("'"&amp;$A$69&amp;"'!"&amp;X$68&amp;$C84+72)&lt;&gt;INDIRECT("'"&amp;$A$70&amp;"'!"&amp;X$68&amp;$C84+72),1,0)</f>
        <v>0</v>
      </c>
      <c r="Y84" cm="1">
        <f t="array" aca="1" ref="Y84" ca="1">IF(INDIRECT("'"&amp;$A$69&amp;"'!"&amp;Y$68&amp;$C84+72)&lt;&gt;INDIRECT("'"&amp;$A$70&amp;"'!"&amp;Y$68&amp;$C84+72),1,0)</f>
        <v>0</v>
      </c>
      <c r="Z84" cm="1">
        <f t="array" aca="1" ref="Z84" ca="1">IF(INDIRECT("'"&amp;$A$69&amp;"'!"&amp;Z$68&amp;$C84+72)&lt;&gt;INDIRECT("'"&amp;$A$70&amp;"'!"&amp;Z$68&amp;$C84+72),1,0)</f>
        <v>0</v>
      </c>
      <c r="AA84" cm="1">
        <f t="array" aca="1" ref="AA84" ca="1">IF(INDIRECT("'"&amp;$A$69&amp;"'!"&amp;AA$68&amp;$C84+72)&lt;&gt;INDIRECT("'"&amp;$A$70&amp;"'!"&amp;AA$68&amp;$C84+72),1,0)</f>
        <v>0</v>
      </c>
      <c r="AB84" cm="1">
        <f t="array" aca="1" ref="AB84" ca="1">IF(INDIRECT("'"&amp;$A$69&amp;"'!"&amp;AB$68&amp;$C84+72)&lt;&gt;INDIRECT("'"&amp;$A$70&amp;"'!"&amp;AB$68&amp;$C84+72),1,0)</f>
        <v>0</v>
      </c>
      <c r="AC84" cm="1">
        <f t="array" aca="1" ref="AC84" ca="1">IF(INDIRECT("'"&amp;$A$69&amp;"'!"&amp;AC$68&amp;$C84+72)&lt;&gt;INDIRECT("'"&amp;$A$70&amp;"'!"&amp;AC$68&amp;$C84+72),1,0)</f>
        <v>0</v>
      </c>
      <c r="AD84" cm="1">
        <f t="array" aca="1" ref="AD84" ca="1">IF(INDIRECT("'"&amp;$A$69&amp;"'!"&amp;AD$68&amp;$C84+72)&lt;&gt;INDIRECT("'"&amp;$A$70&amp;"'!"&amp;AD$68&amp;$C84+72),1,0)</f>
        <v>0</v>
      </c>
      <c r="AE84" cm="1">
        <f t="array" aca="1" ref="AE84" ca="1">IF(INDIRECT("'"&amp;$A$69&amp;"'!"&amp;AE$68&amp;$C84+72)&lt;&gt;INDIRECT("'"&amp;$A$70&amp;"'!"&amp;AE$68&amp;$C84+72),1,0)</f>
        <v>0</v>
      </c>
      <c r="AF84" cm="1">
        <f t="array" aca="1" ref="AF84" ca="1">IF(INDIRECT("'"&amp;$A$69&amp;"'!"&amp;AF$68&amp;$C84+72)&lt;&gt;INDIRECT("'"&amp;$A$70&amp;"'!"&amp;AF$68&amp;$C84+72),1,0)</f>
        <v>0</v>
      </c>
      <c r="AG84" cm="1">
        <f t="array" aca="1" ref="AG84" ca="1">IF(INDIRECT("'"&amp;$A$69&amp;"'!"&amp;AG$68&amp;$C84+72)&lt;&gt;INDIRECT("'"&amp;$A$70&amp;"'!"&amp;AG$68&amp;$C84+72),1,0)</f>
        <v>0</v>
      </c>
      <c r="AH84" cm="1">
        <f t="array" aca="1" ref="AH84" ca="1">IF(INDIRECT("'"&amp;$A$69&amp;"'!"&amp;AH$68&amp;$C84+72)&lt;&gt;INDIRECT("'"&amp;$A$70&amp;"'!"&amp;AH$68&amp;$C84+72),1,0)</f>
        <v>0</v>
      </c>
      <c r="AI84" cm="1">
        <f t="array" aca="1" ref="AI84" ca="1">IF(INDIRECT("'"&amp;$A$69&amp;"'!"&amp;AI$68&amp;$C84+72)&lt;&gt;INDIRECT("'"&amp;$A$70&amp;"'!"&amp;AI$68&amp;$C84+72),1,0)</f>
        <v>0</v>
      </c>
      <c r="AJ84" cm="1">
        <f t="array" aca="1" ref="AJ84" ca="1">IF(INDIRECT("'"&amp;$A$69&amp;"'!"&amp;AJ$68&amp;$C84+72)&lt;&gt;INDIRECT("'"&amp;$A$70&amp;"'!"&amp;AJ$68&amp;$C84+72),1,0)</f>
        <v>0</v>
      </c>
      <c r="AK84" cm="1">
        <f t="array" aca="1" ref="AK84" ca="1">IF(INDIRECT("'"&amp;$A$69&amp;"'!"&amp;AK$68&amp;$C84+72)&lt;&gt;INDIRECT("'"&amp;$A$70&amp;"'!"&amp;AK$68&amp;$C84+72),1,0)</f>
        <v>0</v>
      </c>
      <c r="AL84" cm="1">
        <f t="array" aca="1" ref="AL84" ca="1">IF(INDIRECT("'"&amp;$A$69&amp;"'!"&amp;AL$68&amp;$C84+72)&lt;&gt;INDIRECT("'"&amp;$A$70&amp;"'!"&amp;AL$68&amp;$C84+72),1,0)</f>
        <v>0</v>
      </c>
      <c r="AM84" cm="1">
        <f t="array" aca="1" ref="AM84" ca="1">IF(INDIRECT("'"&amp;$A$69&amp;"'!"&amp;AM$68&amp;$C84+72)&lt;&gt;INDIRECT("'"&amp;$A$70&amp;"'!"&amp;AM$68&amp;$C84+72),1,0)</f>
        <v>0</v>
      </c>
      <c r="AN84" cm="1">
        <f t="array" aca="1" ref="AN84" ca="1">IF(INDIRECT("'"&amp;$A$69&amp;"'!"&amp;AN$68&amp;$C84+72)&lt;&gt;INDIRECT("'"&amp;$A$70&amp;"'!"&amp;AN$68&amp;$C84+72),1,0)</f>
        <v>0</v>
      </c>
      <c r="AO84" cm="1">
        <f t="array" aca="1" ref="AO84" ca="1">IF(INDIRECT("'"&amp;$A$69&amp;"'!"&amp;AO$68&amp;$C84+72)&lt;&gt;INDIRECT("'"&amp;$A$70&amp;"'!"&amp;AO$68&amp;$C84+72),1,0)</f>
        <v>0</v>
      </c>
      <c r="AP84" cm="1">
        <f t="array" aca="1" ref="AP84" ca="1">IF(INDIRECT("'"&amp;$A$69&amp;"'!"&amp;AP$68&amp;$C84+72)&lt;&gt;INDIRECT("'"&amp;$A$70&amp;"'!"&amp;AP$68&amp;$C84+72),1,0)</f>
        <v>0</v>
      </c>
      <c r="AQ84" cm="1">
        <f t="array" aca="1" ref="AQ84" ca="1">IF(INDIRECT("'"&amp;$A$69&amp;"'!"&amp;AQ$68&amp;$C84+72)&lt;&gt;INDIRECT("'"&amp;$A$70&amp;"'!"&amp;AQ$68&amp;$C84+72),1,0)</f>
        <v>0</v>
      </c>
      <c r="AR84" cm="1">
        <f t="array" aca="1" ref="AR84" ca="1">IF(INDIRECT("'"&amp;$A$69&amp;"'!"&amp;AR$68&amp;$C84+72)&lt;&gt;INDIRECT("'"&amp;$A$70&amp;"'!"&amp;AR$68&amp;$C84+72),1,0)</f>
        <v>0</v>
      </c>
      <c r="AS84" cm="1">
        <f t="array" aca="1" ref="AS84" ca="1">IF(INDIRECT("'"&amp;$A$69&amp;"'!"&amp;AS$68&amp;$C84+72)&lt;&gt;INDIRECT("'"&amp;$A$70&amp;"'!"&amp;AS$68&amp;$C84+72),1,0)</f>
        <v>0</v>
      </c>
      <c r="AT84" cm="1">
        <f t="array" aca="1" ref="AT84" ca="1">IF(INDIRECT("'"&amp;$A$69&amp;"'!"&amp;AT$68&amp;$C84+72)&lt;&gt;INDIRECT("'"&amp;$A$70&amp;"'!"&amp;AT$68&amp;$C84+72),1,0)</f>
        <v>0</v>
      </c>
      <c r="AU84" cm="1">
        <f t="array" aca="1" ref="AU84" ca="1">IF(INDIRECT("'"&amp;$A$69&amp;"'!"&amp;AU$68&amp;$C84+72)&lt;&gt;INDIRECT("'"&amp;$A$70&amp;"'!"&amp;AU$68&amp;$C84+72),1,0)</f>
        <v>0</v>
      </c>
      <c r="AV84" cm="1">
        <f t="array" aca="1" ref="AV84" ca="1">IF(INDIRECT("'"&amp;$A$69&amp;"'!"&amp;AV$68&amp;$C84+72)&lt;&gt;INDIRECT("'"&amp;$A$70&amp;"'!"&amp;AV$68&amp;$C84+72),1,0)</f>
        <v>0</v>
      </c>
      <c r="AW84" cm="1">
        <f t="array" aca="1" ref="AW84" ca="1">IF(INDIRECT("'"&amp;$A$69&amp;"'!"&amp;AW$68&amp;$C84+72)&lt;&gt;INDIRECT("'"&amp;$A$70&amp;"'!"&amp;AW$68&amp;$C84+72),1,0)</f>
        <v>0</v>
      </c>
      <c r="AX84" cm="1">
        <f t="array" aca="1" ref="AX84" ca="1">IF(INDIRECT("'"&amp;$A$69&amp;"'!"&amp;AX$68&amp;$C84+72)&lt;&gt;INDIRECT("'"&amp;$A$70&amp;"'!"&amp;AX$68&amp;$C84+72),1,0)</f>
        <v>0</v>
      </c>
      <c r="AY84" cm="1">
        <f t="array" aca="1" ref="AY84" ca="1">IF(INDIRECT("'"&amp;$A$69&amp;"'!"&amp;AY$68&amp;$C84+72)&lt;&gt;INDIRECT("'"&amp;$A$70&amp;"'!"&amp;AY$68&amp;$C84+72),1,0)</f>
        <v>0</v>
      </c>
      <c r="AZ84" cm="1">
        <f t="array" aca="1" ref="AZ84" ca="1">IF(INDIRECT("'"&amp;$A$69&amp;"'!"&amp;AZ$68&amp;$C84+72)&lt;&gt;INDIRECT("'"&amp;$A$70&amp;"'!"&amp;AZ$68&amp;$C84+72),1,0)</f>
        <v>0</v>
      </c>
      <c r="BA84" cm="1">
        <f t="array" aca="1" ref="BA84" ca="1">IF(INDIRECT("'"&amp;$A$69&amp;"'!"&amp;BA$68&amp;$C84+72)&lt;&gt;INDIRECT("'"&amp;$A$70&amp;"'!"&amp;BA$68&amp;$C84+72),1,0)</f>
        <v>0</v>
      </c>
      <c r="BB84" cm="1">
        <f t="array" aca="1" ref="BB84" ca="1">IF(INDIRECT("'"&amp;$A$69&amp;"'!"&amp;BB$68&amp;$C84+72)&lt;&gt;INDIRECT("'"&amp;$A$70&amp;"'!"&amp;BB$68&amp;$C84+72),1,0)</f>
        <v>0</v>
      </c>
      <c r="BC84">
        <f t="shared" ca="1" si="0"/>
        <v>0</v>
      </c>
      <c r="BD84">
        <f t="shared" ca="1" si="1"/>
        <v>0</v>
      </c>
      <c r="BE84">
        <f t="shared" ca="1" si="2"/>
        <v>0</v>
      </c>
    </row>
    <row r="85" spans="3:57" x14ac:dyDescent="0.15">
      <c r="C85" s="283">
        <v>13</v>
      </c>
      <c r="D85" cm="1">
        <f t="array" aca="1" ref="D85" ca="1">IF(INDIRECT("'"&amp;$A$69&amp;"'!"&amp;D$68&amp;$C85+72)&lt;&gt;INDIRECT("'"&amp;$A$70&amp;"'!"&amp;D$68&amp;$C85+72),1,0)</f>
        <v>0</v>
      </c>
      <c r="E85" cm="1">
        <f t="array" aca="1" ref="E85" ca="1">IF(INDIRECT("'"&amp;$A$69&amp;"'!"&amp;E$68&amp;$C85+72)&lt;&gt;INDIRECT("'"&amp;$A$70&amp;"'!"&amp;E$68&amp;$C85+72),1,0)</f>
        <v>0</v>
      </c>
      <c r="F85" cm="1">
        <f t="array" aca="1" ref="F85" ca="1">IF(INDIRECT("'"&amp;$A$69&amp;"'!"&amp;F$68&amp;$C85+72)&lt;&gt;INDIRECT("'"&amp;$A$70&amp;"'!"&amp;F$68&amp;$C85+72),1,0)</f>
        <v>0</v>
      </c>
      <c r="G85" cm="1">
        <f t="array" aca="1" ref="G85" ca="1">IF(INDIRECT("'"&amp;$A$69&amp;"'!"&amp;G$68&amp;$C85+72)&lt;&gt;INDIRECT("'"&amp;$A$70&amp;"'!"&amp;G$68&amp;$C85+72),1,0)</f>
        <v>0</v>
      </c>
      <c r="H85" cm="1">
        <f t="array" aca="1" ref="H85" ca="1">IF(INDIRECT("'"&amp;$A$69&amp;"'!"&amp;H$68&amp;$C85+72)&lt;&gt;INDIRECT("'"&amp;$A$70&amp;"'!"&amp;H$68&amp;$C85+72),1,0)</f>
        <v>0</v>
      </c>
      <c r="I85" cm="1">
        <f t="array" aca="1" ref="I85" ca="1">IF(INDIRECT("'"&amp;$A$69&amp;"'!"&amp;I$68&amp;$C85+72)&lt;&gt;INDIRECT("'"&amp;$A$70&amp;"'!"&amp;I$68&amp;$C85+72),1,0)</f>
        <v>0</v>
      </c>
      <c r="J85" cm="1">
        <f t="array" aca="1" ref="J85" ca="1">IF(INDIRECT("'"&amp;$A$69&amp;"'!"&amp;J$68&amp;$C85+72)&lt;&gt;INDIRECT("'"&amp;$A$70&amp;"'!"&amp;J$68&amp;$C85+72),1,0)</f>
        <v>0</v>
      </c>
      <c r="K85" cm="1">
        <f t="array" aca="1" ref="K85" ca="1">IF(INDIRECT("'"&amp;$A$69&amp;"'!"&amp;K$68&amp;$C85+72)&lt;&gt;INDIRECT("'"&amp;$A$70&amp;"'!"&amp;K$68&amp;$C85+72),1,0)</f>
        <v>0</v>
      </c>
      <c r="L85" cm="1">
        <f t="array" aca="1" ref="L85" ca="1">IF(INDIRECT("'"&amp;$A$69&amp;"'!"&amp;L$68&amp;$C85+72)&lt;&gt;INDIRECT("'"&amp;$A$70&amp;"'!"&amp;L$68&amp;$C85+72),1,0)</f>
        <v>0</v>
      </c>
      <c r="M85" cm="1">
        <f t="array" aca="1" ref="M85" ca="1">IF(INDIRECT("'"&amp;$A$69&amp;"'!"&amp;M$68&amp;$C85+72)&lt;&gt;INDIRECT("'"&amp;$A$70&amp;"'!"&amp;M$68&amp;$C85+72),1,0)</f>
        <v>0</v>
      </c>
      <c r="N85" cm="1">
        <f t="array" aca="1" ref="N85" ca="1">IF(INDIRECT("'"&amp;$A$69&amp;"'!"&amp;N$68&amp;$C85+72)&lt;&gt;INDIRECT("'"&amp;$A$70&amp;"'!"&amp;N$68&amp;$C85+72),1,0)</f>
        <v>0</v>
      </c>
      <c r="O85" cm="1">
        <f t="array" aca="1" ref="O85" ca="1">IF(INDIRECT("'"&amp;$A$69&amp;"'!"&amp;O$68&amp;$C85+72)&lt;&gt;INDIRECT("'"&amp;$A$70&amp;"'!"&amp;O$68&amp;$C85+72),1,0)</f>
        <v>0</v>
      </c>
      <c r="P85" cm="1">
        <f t="array" aca="1" ref="P85" ca="1">IF(INDIRECT("'"&amp;$A$69&amp;"'!"&amp;P$68&amp;$C85+72)&lt;&gt;INDIRECT("'"&amp;$A$70&amp;"'!"&amp;P$68&amp;$C85+72),1,0)</f>
        <v>0</v>
      </c>
      <c r="Q85" cm="1">
        <f t="array" aca="1" ref="Q85" ca="1">IF(INDIRECT("'"&amp;$A$69&amp;"'!"&amp;Q$68&amp;$C85+72)&lt;&gt;INDIRECT("'"&amp;$A$70&amp;"'!"&amp;Q$68&amp;$C85+72),1,0)</f>
        <v>0</v>
      </c>
      <c r="R85" cm="1">
        <f t="array" aca="1" ref="R85" ca="1">IF(INDIRECT("'"&amp;$A$69&amp;"'!"&amp;R$68&amp;$C85+72)&lt;&gt;INDIRECT("'"&amp;$A$70&amp;"'!"&amp;R$68&amp;$C85+72),1,0)</f>
        <v>1</v>
      </c>
      <c r="S85" cm="1">
        <f t="array" aca="1" ref="S85" ca="1">IF(INDIRECT("'"&amp;$A$69&amp;"'!"&amp;S$68&amp;$C85+72)&lt;&gt;INDIRECT("'"&amp;$A$70&amp;"'!"&amp;S$68&amp;$C85+72),1,0)</f>
        <v>1</v>
      </c>
      <c r="T85" cm="1">
        <f t="array" aca="1" ref="T85" ca="1">IF(INDIRECT("'"&amp;$A$69&amp;"'!"&amp;T$68&amp;$C85+72)&lt;&gt;INDIRECT("'"&amp;$A$70&amp;"'!"&amp;T$68&amp;$C85+72),1,0)</f>
        <v>1</v>
      </c>
      <c r="U85" cm="1">
        <f t="array" aca="1" ref="U85" ca="1">IF(INDIRECT("'"&amp;$A$69&amp;"'!"&amp;U$68&amp;$C85+72)&lt;&gt;INDIRECT("'"&amp;$A$70&amp;"'!"&amp;U$68&amp;$C85+72),1,0)</f>
        <v>0</v>
      </c>
      <c r="V85" cm="1">
        <f t="array" aca="1" ref="V85" ca="1">IF(INDIRECT("'"&amp;$A$69&amp;"'!"&amp;V$68&amp;$C85+72)&lt;&gt;INDIRECT("'"&amp;$A$70&amp;"'!"&amp;V$68&amp;$C85+72),1,0)</f>
        <v>0</v>
      </c>
      <c r="W85" cm="1">
        <f t="array" aca="1" ref="W85" ca="1">IF(INDIRECT("'"&amp;$A$69&amp;"'!"&amp;W$68&amp;$C85+72)&lt;&gt;INDIRECT("'"&amp;$A$70&amp;"'!"&amp;W$68&amp;$C85+72),1,0)</f>
        <v>0</v>
      </c>
      <c r="X85" cm="1">
        <f t="array" aca="1" ref="X85" ca="1">IF(INDIRECT("'"&amp;$A$69&amp;"'!"&amp;X$68&amp;$C85+72)&lt;&gt;INDIRECT("'"&amp;$A$70&amp;"'!"&amp;X$68&amp;$C85+72),1,0)</f>
        <v>0</v>
      </c>
      <c r="Y85" cm="1">
        <f t="array" aca="1" ref="Y85" ca="1">IF(INDIRECT("'"&amp;$A$69&amp;"'!"&amp;Y$68&amp;$C85+72)&lt;&gt;INDIRECT("'"&amp;$A$70&amp;"'!"&amp;Y$68&amp;$C85+72),1,0)</f>
        <v>0</v>
      </c>
      <c r="Z85" cm="1">
        <f t="array" aca="1" ref="Z85" ca="1">IF(INDIRECT("'"&amp;$A$69&amp;"'!"&amp;Z$68&amp;$C85+72)&lt;&gt;INDIRECT("'"&amp;$A$70&amp;"'!"&amp;Z$68&amp;$C85+72),1,0)</f>
        <v>0</v>
      </c>
      <c r="AA85" cm="1">
        <f t="array" aca="1" ref="AA85" ca="1">IF(INDIRECT("'"&amp;$A$69&amp;"'!"&amp;AA$68&amp;$C85+72)&lt;&gt;INDIRECT("'"&amp;$A$70&amp;"'!"&amp;AA$68&amp;$C85+72),1,0)</f>
        <v>1</v>
      </c>
      <c r="AB85" cm="1">
        <f t="array" aca="1" ref="AB85" ca="1">IF(INDIRECT("'"&amp;$A$69&amp;"'!"&amp;AB$68&amp;$C85+72)&lt;&gt;INDIRECT("'"&amp;$A$70&amp;"'!"&amp;AB$68&amp;$C85+72),1,0)</f>
        <v>0</v>
      </c>
      <c r="AC85" cm="1">
        <f t="array" aca="1" ref="AC85" ca="1">IF(INDIRECT("'"&amp;$A$69&amp;"'!"&amp;AC$68&amp;$C85+72)&lt;&gt;INDIRECT("'"&amp;$A$70&amp;"'!"&amp;AC$68&amp;$C85+72),1,0)</f>
        <v>0</v>
      </c>
      <c r="AD85" cm="1">
        <f t="array" aca="1" ref="AD85" ca="1">IF(INDIRECT("'"&amp;$A$69&amp;"'!"&amp;AD$68&amp;$C85+72)&lt;&gt;INDIRECT("'"&amp;$A$70&amp;"'!"&amp;AD$68&amp;$C85+72),1,0)</f>
        <v>0</v>
      </c>
      <c r="AE85" cm="1">
        <f t="array" aca="1" ref="AE85" ca="1">IF(INDIRECT("'"&amp;$A$69&amp;"'!"&amp;AE$68&amp;$C85+72)&lt;&gt;INDIRECT("'"&amp;$A$70&amp;"'!"&amp;AE$68&amp;$C85+72),1,0)</f>
        <v>0</v>
      </c>
      <c r="AF85" cm="1">
        <f t="array" aca="1" ref="AF85" ca="1">IF(INDIRECT("'"&amp;$A$69&amp;"'!"&amp;AF$68&amp;$C85+72)&lt;&gt;INDIRECT("'"&amp;$A$70&amp;"'!"&amp;AF$68&amp;$C85+72),1,0)</f>
        <v>0</v>
      </c>
      <c r="AG85" cm="1">
        <f t="array" aca="1" ref="AG85" ca="1">IF(INDIRECT("'"&amp;$A$69&amp;"'!"&amp;AG$68&amp;$C85+72)&lt;&gt;INDIRECT("'"&amp;$A$70&amp;"'!"&amp;AG$68&amp;$C85+72),1,0)</f>
        <v>0</v>
      </c>
      <c r="AH85" cm="1">
        <f t="array" aca="1" ref="AH85" ca="1">IF(INDIRECT("'"&amp;$A$69&amp;"'!"&amp;AH$68&amp;$C85+72)&lt;&gt;INDIRECT("'"&amp;$A$70&amp;"'!"&amp;AH$68&amp;$C85+72),1,0)</f>
        <v>0</v>
      </c>
      <c r="AI85" cm="1">
        <f t="array" aca="1" ref="AI85" ca="1">IF(INDIRECT("'"&amp;$A$69&amp;"'!"&amp;AI$68&amp;$C85+72)&lt;&gt;INDIRECT("'"&amp;$A$70&amp;"'!"&amp;AI$68&amp;$C85+72),1,0)</f>
        <v>0</v>
      </c>
      <c r="AJ85" cm="1">
        <f t="array" aca="1" ref="AJ85" ca="1">IF(INDIRECT("'"&amp;$A$69&amp;"'!"&amp;AJ$68&amp;$C85+72)&lt;&gt;INDIRECT("'"&amp;$A$70&amp;"'!"&amp;AJ$68&amp;$C85+72),1,0)</f>
        <v>0</v>
      </c>
      <c r="AK85" cm="1">
        <f t="array" aca="1" ref="AK85" ca="1">IF(INDIRECT("'"&amp;$A$69&amp;"'!"&amp;AK$68&amp;$C85+72)&lt;&gt;INDIRECT("'"&amp;$A$70&amp;"'!"&amp;AK$68&amp;$C85+72),1,0)</f>
        <v>0</v>
      </c>
      <c r="AL85" cm="1">
        <f t="array" aca="1" ref="AL85" ca="1">IF(INDIRECT("'"&amp;$A$69&amp;"'!"&amp;AL$68&amp;$C85+72)&lt;&gt;INDIRECT("'"&amp;$A$70&amp;"'!"&amp;AL$68&amp;$C85+72),1,0)</f>
        <v>0</v>
      </c>
      <c r="AM85" cm="1">
        <f t="array" aca="1" ref="AM85" ca="1">IF(INDIRECT("'"&amp;$A$69&amp;"'!"&amp;AM$68&amp;$C85+72)&lt;&gt;INDIRECT("'"&amp;$A$70&amp;"'!"&amp;AM$68&amp;$C85+72),1,0)</f>
        <v>0</v>
      </c>
      <c r="AN85" cm="1">
        <f t="array" aca="1" ref="AN85" ca="1">IF(INDIRECT("'"&amp;$A$69&amp;"'!"&amp;AN$68&amp;$C85+72)&lt;&gt;INDIRECT("'"&amp;$A$70&amp;"'!"&amp;AN$68&amp;$C85+72),1,0)</f>
        <v>0</v>
      </c>
      <c r="AO85" cm="1">
        <f t="array" aca="1" ref="AO85" ca="1">IF(INDIRECT("'"&amp;$A$69&amp;"'!"&amp;AO$68&amp;$C85+72)&lt;&gt;INDIRECT("'"&amp;$A$70&amp;"'!"&amp;AO$68&amp;$C85+72),1,0)</f>
        <v>0</v>
      </c>
      <c r="AP85" cm="1">
        <f t="array" aca="1" ref="AP85" ca="1">IF(INDIRECT("'"&amp;$A$69&amp;"'!"&amp;AP$68&amp;$C85+72)&lt;&gt;INDIRECT("'"&amp;$A$70&amp;"'!"&amp;AP$68&amp;$C85+72),1,0)</f>
        <v>0</v>
      </c>
      <c r="AQ85" cm="1">
        <f t="array" aca="1" ref="AQ85" ca="1">IF(INDIRECT("'"&amp;$A$69&amp;"'!"&amp;AQ$68&amp;$C85+72)&lt;&gt;INDIRECT("'"&amp;$A$70&amp;"'!"&amp;AQ$68&amp;$C85+72),1,0)</f>
        <v>0</v>
      </c>
      <c r="AR85" cm="1">
        <f t="array" aca="1" ref="AR85" ca="1">IF(INDIRECT("'"&amp;$A$69&amp;"'!"&amp;AR$68&amp;$C85+72)&lt;&gt;INDIRECT("'"&amp;$A$70&amp;"'!"&amp;AR$68&amp;$C85+72),1,0)</f>
        <v>0</v>
      </c>
      <c r="AS85" cm="1">
        <f t="array" aca="1" ref="AS85" ca="1">IF(INDIRECT("'"&amp;$A$69&amp;"'!"&amp;AS$68&amp;$C85+72)&lt;&gt;INDIRECT("'"&amp;$A$70&amp;"'!"&amp;AS$68&amp;$C85+72),1,0)</f>
        <v>0</v>
      </c>
      <c r="AT85" cm="1">
        <f t="array" aca="1" ref="AT85" ca="1">IF(INDIRECT("'"&amp;$A$69&amp;"'!"&amp;AT$68&amp;$C85+72)&lt;&gt;INDIRECT("'"&amp;$A$70&amp;"'!"&amp;AT$68&amp;$C85+72),1,0)</f>
        <v>0</v>
      </c>
      <c r="AU85" cm="1">
        <f t="array" aca="1" ref="AU85" ca="1">IF(INDIRECT("'"&amp;$A$69&amp;"'!"&amp;AU$68&amp;$C85+72)&lt;&gt;INDIRECT("'"&amp;$A$70&amp;"'!"&amp;AU$68&amp;$C85+72),1,0)</f>
        <v>0</v>
      </c>
      <c r="AV85" cm="1">
        <f t="array" aca="1" ref="AV85" ca="1">IF(INDIRECT("'"&amp;$A$69&amp;"'!"&amp;AV$68&amp;$C85+72)&lt;&gt;INDIRECT("'"&amp;$A$70&amp;"'!"&amp;AV$68&amp;$C85+72),1,0)</f>
        <v>0</v>
      </c>
      <c r="AW85" cm="1">
        <f t="array" aca="1" ref="AW85" ca="1">IF(INDIRECT("'"&amp;$A$69&amp;"'!"&amp;AW$68&amp;$C85+72)&lt;&gt;INDIRECT("'"&amp;$A$70&amp;"'!"&amp;AW$68&amp;$C85+72),1,0)</f>
        <v>0</v>
      </c>
      <c r="AX85" cm="1">
        <f t="array" aca="1" ref="AX85" ca="1">IF(INDIRECT("'"&amp;$A$69&amp;"'!"&amp;AX$68&amp;$C85+72)&lt;&gt;INDIRECT("'"&amp;$A$70&amp;"'!"&amp;AX$68&amp;$C85+72),1,0)</f>
        <v>0</v>
      </c>
      <c r="AY85" cm="1">
        <f t="array" aca="1" ref="AY85" ca="1">IF(INDIRECT("'"&amp;$A$69&amp;"'!"&amp;AY$68&amp;$C85+72)&lt;&gt;INDIRECT("'"&amp;$A$70&amp;"'!"&amp;AY$68&amp;$C85+72),1,0)</f>
        <v>0</v>
      </c>
      <c r="AZ85" cm="1">
        <f t="array" aca="1" ref="AZ85" ca="1">IF(INDIRECT("'"&amp;$A$69&amp;"'!"&amp;AZ$68&amp;$C85+72)&lt;&gt;INDIRECT("'"&amp;$A$70&amp;"'!"&amp;AZ$68&amp;$C85+72),1,0)</f>
        <v>0</v>
      </c>
      <c r="BA85" cm="1">
        <f t="array" aca="1" ref="BA85" ca="1">IF(INDIRECT("'"&amp;$A$69&amp;"'!"&amp;BA$68&amp;$C85+72)&lt;&gt;INDIRECT("'"&amp;$A$70&amp;"'!"&amp;BA$68&amp;$C85+72),1,0)</f>
        <v>0</v>
      </c>
      <c r="BB85" cm="1">
        <f t="array" aca="1" ref="BB85" ca="1">IF(INDIRECT("'"&amp;$A$69&amp;"'!"&amp;BB$68&amp;$C85+72)&lt;&gt;INDIRECT("'"&amp;$A$70&amp;"'!"&amp;BB$68&amp;$C85+72),1,0)</f>
        <v>0</v>
      </c>
      <c r="BC85">
        <f t="shared" ca="1" si="0"/>
        <v>1</v>
      </c>
      <c r="BD85">
        <f t="shared" ca="1" si="1"/>
        <v>0</v>
      </c>
      <c r="BE85">
        <f t="shared" ca="1" si="2"/>
        <v>1</v>
      </c>
    </row>
    <row r="86" spans="3:57" x14ac:dyDescent="0.15">
      <c r="C86" s="283">
        <v>14</v>
      </c>
      <c r="D86" cm="1">
        <f t="array" aca="1" ref="D86" ca="1">IF(INDIRECT("'"&amp;$A$69&amp;"'!"&amp;D$68&amp;$C86+72)&lt;&gt;INDIRECT("'"&amp;$A$70&amp;"'!"&amp;D$68&amp;$C86+72),1,0)</f>
        <v>0</v>
      </c>
      <c r="E86" cm="1">
        <f t="array" aca="1" ref="E86" ca="1">IF(INDIRECT("'"&amp;$A$69&amp;"'!"&amp;E$68&amp;$C86+72)&lt;&gt;INDIRECT("'"&amp;$A$70&amp;"'!"&amp;E$68&amp;$C86+72),1,0)</f>
        <v>0</v>
      </c>
      <c r="F86" cm="1">
        <f t="array" aca="1" ref="F86" ca="1">IF(INDIRECT("'"&amp;$A$69&amp;"'!"&amp;F$68&amp;$C86+72)&lt;&gt;INDIRECT("'"&amp;$A$70&amp;"'!"&amp;F$68&amp;$C86+72),1,0)</f>
        <v>0</v>
      </c>
      <c r="G86" cm="1">
        <f t="array" aca="1" ref="G86" ca="1">IF(INDIRECT("'"&amp;$A$69&amp;"'!"&amp;G$68&amp;$C86+72)&lt;&gt;INDIRECT("'"&amp;$A$70&amp;"'!"&amp;G$68&amp;$C86+72),1,0)</f>
        <v>0</v>
      </c>
      <c r="H86" cm="1">
        <f t="array" aca="1" ref="H86" ca="1">IF(INDIRECT("'"&amp;$A$69&amp;"'!"&amp;H$68&amp;$C86+72)&lt;&gt;INDIRECT("'"&amp;$A$70&amp;"'!"&amp;H$68&amp;$C86+72),1,0)</f>
        <v>0</v>
      </c>
      <c r="I86" cm="1">
        <f t="array" aca="1" ref="I86" ca="1">IF(INDIRECT("'"&amp;$A$69&amp;"'!"&amp;I$68&amp;$C86+72)&lt;&gt;INDIRECT("'"&amp;$A$70&amp;"'!"&amp;I$68&amp;$C86+72),1,0)</f>
        <v>0</v>
      </c>
      <c r="J86" cm="1">
        <f t="array" aca="1" ref="J86" ca="1">IF(INDIRECT("'"&amp;$A$69&amp;"'!"&amp;J$68&amp;$C86+72)&lt;&gt;INDIRECT("'"&amp;$A$70&amp;"'!"&amp;J$68&amp;$C86+72),1,0)</f>
        <v>0</v>
      </c>
      <c r="K86" cm="1">
        <f t="array" aca="1" ref="K86" ca="1">IF(INDIRECT("'"&amp;$A$69&amp;"'!"&amp;K$68&amp;$C86+72)&lt;&gt;INDIRECT("'"&amp;$A$70&amp;"'!"&amp;K$68&amp;$C86+72),1,0)</f>
        <v>0</v>
      </c>
      <c r="L86" cm="1">
        <f t="array" aca="1" ref="L86" ca="1">IF(INDIRECT("'"&amp;$A$69&amp;"'!"&amp;L$68&amp;$C86+72)&lt;&gt;INDIRECT("'"&amp;$A$70&amp;"'!"&amp;L$68&amp;$C86+72),1,0)</f>
        <v>0</v>
      </c>
      <c r="M86" cm="1">
        <f t="array" aca="1" ref="M86" ca="1">IF(INDIRECT("'"&amp;$A$69&amp;"'!"&amp;M$68&amp;$C86+72)&lt;&gt;INDIRECT("'"&amp;$A$70&amp;"'!"&amp;M$68&amp;$C86+72),1,0)</f>
        <v>0</v>
      </c>
      <c r="N86" cm="1">
        <f t="array" aca="1" ref="N86" ca="1">IF(INDIRECT("'"&amp;$A$69&amp;"'!"&amp;N$68&amp;$C86+72)&lt;&gt;INDIRECT("'"&amp;$A$70&amp;"'!"&amp;N$68&amp;$C86+72),1,0)</f>
        <v>0</v>
      </c>
      <c r="O86" cm="1">
        <f t="array" aca="1" ref="O86" ca="1">IF(INDIRECT("'"&amp;$A$69&amp;"'!"&amp;O$68&amp;$C86+72)&lt;&gt;INDIRECT("'"&amp;$A$70&amp;"'!"&amp;O$68&amp;$C86+72),1,0)</f>
        <v>0</v>
      </c>
      <c r="P86" cm="1">
        <f t="array" aca="1" ref="P86" ca="1">IF(INDIRECT("'"&amp;$A$69&amp;"'!"&amp;P$68&amp;$C86+72)&lt;&gt;INDIRECT("'"&amp;$A$70&amp;"'!"&amp;P$68&amp;$C86+72),1,0)</f>
        <v>0</v>
      </c>
      <c r="Q86" cm="1">
        <f t="array" aca="1" ref="Q86" ca="1">IF(INDIRECT("'"&amp;$A$69&amp;"'!"&amp;Q$68&amp;$C86+72)&lt;&gt;INDIRECT("'"&amp;$A$70&amp;"'!"&amp;Q$68&amp;$C86+72),1,0)</f>
        <v>0</v>
      </c>
      <c r="R86" cm="1">
        <f t="array" aca="1" ref="R86" ca="1">IF(INDIRECT("'"&amp;$A$69&amp;"'!"&amp;R$68&amp;$C86+72)&lt;&gt;INDIRECT("'"&amp;$A$70&amp;"'!"&amp;R$68&amp;$C86+72),1,0)</f>
        <v>0</v>
      </c>
      <c r="S86" cm="1">
        <f t="array" aca="1" ref="S86" ca="1">IF(INDIRECT("'"&amp;$A$69&amp;"'!"&amp;S$68&amp;$C86+72)&lt;&gt;INDIRECT("'"&amp;$A$70&amp;"'!"&amp;S$68&amp;$C86+72),1,0)</f>
        <v>0</v>
      </c>
      <c r="T86" cm="1">
        <f t="array" aca="1" ref="T86" ca="1">IF(INDIRECT("'"&amp;$A$69&amp;"'!"&amp;T$68&amp;$C86+72)&lt;&gt;INDIRECT("'"&amp;$A$70&amp;"'!"&amp;T$68&amp;$C86+72),1,0)</f>
        <v>0</v>
      </c>
      <c r="U86" cm="1">
        <f t="array" aca="1" ref="U86" ca="1">IF(INDIRECT("'"&amp;$A$69&amp;"'!"&amp;U$68&amp;$C86+72)&lt;&gt;INDIRECT("'"&amp;$A$70&amp;"'!"&amp;U$68&amp;$C86+72),1,0)</f>
        <v>0</v>
      </c>
      <c r="V86" cm="1">
        <f t="array" aca="1" ref="V86" ca="1">IF(INDIRECT("'"&amp;$A$69&amp;"'!"&amp;V$68&amp;$C86+72)&lt;&gt;INDIRECT("'"&amp;$A$70&amp;"'!"&amp;V$68&amp;$C86+72),1,0)</f>
        <v>0</v>
      </c>
      <c r="W86" cm="1">
        <f t="array" aca="1" ref="W86" ca="1">IF(INDIRECT("'"&amp;$A$69&amp;"'!"&amp;W$68&amp;$C86+72)&lt;&gt;INDIRECT("'"&amp;$A$70&amp;"'!"&amp;W$68&amp;$C86+72),1,0)</f>
        <v>0</v>
      </c>
      <c r="X86" cm="1">
        <f t="array" aca="1" ref="X86" ca="1">IF(INDIRECT("'"&amp;$A$69&amp;"'!"&amp;X$68&amp;$C86+72)&lt;&gt;INDIRECT("'"&amp;$A$70&amp;"'!"&amp;X$68&amp;$C86+72),1,0)</f>
        <v>0</v>
      </c>
      <c r="Y86" cm="1">
        <f t="array" aca="1" ref="Y86" ca="1">IF(INDIRECT("'"&amp;$A$69&amp;"'!"&amp;Y$68&amp;$C86+72)&lt;&gt;INDIRECT("'"&amp;$A$70&amp;"'!"&amp;Y$68&amp;$C86+72),1,0)</f>
        <v>0</v>
      </c>
      <c r="Z86" cm="1">
        <f t="array" aca="1" ref="Z86" ca="1">IF(INDIRECT("'"&amp;$A$69&amp;"'!"&amp;Z$68&amp;$C86+72)&lt;&gt;INDIRECT("'"&amp;$A$70&amp;"'!"&amp;Z$68&amp;$C86+72),1,0)</f>
        <v>0</v>
      </c>
      <c r="AA86" cm="1">
        <f t="array" aca="1" ref="AA86" ca="1">IF(INDIRECT("'"&amp;$A$69&amp;"'!"&amp;AA$68&amp;$C86+72)&lt;&gt;INDIRECT("'"&amp;$A$70&amp;"'!"&amp;AA$68&amp;$C86+72),1,0)</f>
        <v>0</v>
      </c>
      <c r="AB86" cm="1">
        <f t="array" aca="1" ref="AB86" ca="1">IF(INDIRECT("'"&amp;$A$69&amp;"'!"&amp;AB$68&amp;$C86+72)&lt;&gt;INDIRECT("'"&amp;$A$70&amp;"'!"&amp;AB$68&amp;$C86+72),1,0)</f>
        <v>0</v>
      </c>
      <c r="AC86" cm="1">
        <f t="array" aca="1" ref="AC86" ca="1">IF(INDIRECT("'"&amp;$A$69&amp;"'!"&amp;AC$68&amp;$C86+72)&lt;&gt;INDIRECT("'"&amp;$A$70&amp;"'!"&amp;AC$68&amp;$C86+72),1,0)</f>
        <v>0</v>
      </c>
      <c r="AD86" cm="1">
        <f t="array" aca="1" ref="AD86" ca="1">IF(INDIRECT("'"&amp;$A$69&amp;"'!"&amp;AD$68&amp;$C86+72)&lt;&gt;INDIRECT("'"&amp;$A$70&amp;"'!"&amp;AD$68&amp;$C86+72),1,0)</f>
        <v>0</v>
      </c>
      <c r="AE86" cm="1">
        <f t="array" aca="1" ref="AE86" ca="1">IF(INDIRECT("'"&amp;$A$69&amp;"'!"&amp;AE$68&amp;$C86+72)&lt;&gt;INDIRECT("'"&amp;$A$70&amp;"'!"&amp;AE$68&amp;$C86+72),1,0)</f>
        <v>0</v>
      </c>
      <c r="AF86" cm="1">
        <f t="array" aca="1" ref="AF86" ca="1">IF(INDIRECT("'"&amp;$A$69&amp;"'!"&amp;AF$68&amp;$C86+72)&lt;&gt;INDIRECT("'"&amp;$A$70&amp;"'!"&amp;AF$68&amp;$C86+72),1,0)</f>
        <v>0</v>
      </c>
      <c r="AG86" cm="1">
        <f t="array" aca="1" ref="AG86" ca="1">IF(INDIRECT("'"&amp;$A$69&amp;"'!"&amp;AG$68&amp;$C86+72)&lt;&gt;INDIRECT("'"&amp;$A$70&amp;"'!"&amp;AG$68&amp;$C86+72),1,0)</f>
        <v>0</v>
      </c>
      <c r="AH86" cm="1">
        <f t="array" aca="1" ref="AH86" ca="1">IF(INDIRECT("'"&amp;$A$69&amp;"'!"&amp;AH$68&amp;$C86+72)&lt;&gt;INDIRECT("'"&amp;$A$70&amp;"'!"&amp;AH$68&amp;$C86+72),1,0)</f>
        <v>0</v>
      </c>
      <c r="AI86" cm="1">
        <f t="array" aca="1" ref="AI86" ca="1">IF(INDIRECT("'"&amp;$A$69&amp;"'!"&amp;AI$68&amp;$C86+72)&lt;&gt;INDIRECT("'"&amp;$A$70&amp;"'!"&amp;AI$68&amp;$C86+72),1,0)</f>
        <v>0</v>
      </c>
      <c r="AJ86" cm="1">
        <f t="array" aca="1" ref="AJ86" ca="1">IF(INDIRECT("'"&amp;$A$69&amp;"'!"&amp;AJ$68&amp;$C86+72)&lt;&gt;INDIRECT("'"&amp;$A$70&amp;"'!"&amp;AJ$68&amp;$C86+72),1,0)</f>
        <v>0</v>
      </c>
      <c r="AK86" cm="1">
        <f t="array" aca="1" ref="AK86" ca="1">IF(INDIRECT("'"&amp;$A$69&amp;"'!"&amp;AK$68&amp;$C86+72)&lt;&gt;INDIRECT("'"&amp;$A$70&amp;"'!"&amp;AK$68&amp;$C86+72),1,0)</f>
        <v>0</v>
      </c>
      <c r="AL86" cm="1">
        <f t="array" aca="1" ref="AL86" ca="1">IF(INDIRECT("'"&amp;$A$69&amp;"'!"&amp;AL$68&amp;$C86+72)&lt;&gt;INDIRECT("'"&amp;$A$70&amp;"'!"&amp;AL$68&amp;$C86+72),1,0)</f>
        <v>0</v>
      </c>
      <c r="AM86" cm="1">
        <f t="array" aca="1" ref="AM86" ca="1">IF(INDIRECT("'"&amp;$A$69&amp;"'!"&amp;AM$68&amp;$C86+72)&lt;&gt;INDIRECT("'"&amp;$A$70&amp;"'!"&amp;AM$68&amp;$C86+72),1,0)</f>
        <v>0</v>
      </c>
      <c r="AN86" cm="1">
        <f t="array" aca="1" ref="AN86" ca="1">IF(INDIRECT("'"&amp;$A$69&amp;"'!"&amp;AN$68&amp;$C86+72)&lt;&gt;INDIRECT("'"&amp;$A$70&amp;"'!"&amp;AN$68&amp;$C86+72),1,0)</f>
        <v>0</v>
      </c>
      <c r="AO86" cm="1">
        <f t="array" aca="1" ref="AO86" ca="1">IF(INDIRECT("'"&amp;$A$69&amp;"'!"&amp;AO$68&amp;$C86+72)&lt;&gt;INDIRECT("'"&amp;$A$70&amp;"'!"&amp;AO$68&amp;$C86+72),1,0)</f>
        <v>0</v>
      </c>
      <c r="AP86" cm="1">
        <f t="array" aca="1" ref="AP86" ca="1">IF(INDIRECT("'"&amp;$A$69&amp;"'!"&amp;AP$68&amp;$C86+72)&lt;&gt;INDIRECT("'"&amp;$A$70&amp;"'!"&amp;AP$68&amp;$C86+72),1,0)</f>
        <v>0</v>
      </c>
      <c r="AQ86" cm="1">
        <f t="array" aca="1" ref="AQ86" ca="1">IF(INDIRECT("'"&amp;$A$69&amp;"'!"&amp;AQ$68&amp;$C86+72)&lt;&gt;INDIRECT("'"&amp;$A$70&amp;"'!"&amp;AQ$68&amp;$C86+72),1,0)</f>
        <v>0</v>
      </c>
      <c r="AR86" cm="1">
        <f t="array" aca="1" ref="AR86" ca="1">IF(INDIRECT("'"&amp;$A$69&amp;"'!"&amp;AR$68&amp;$C86+72)&lt;&gt;INDIRECT("'"&amp;$A$70&amp;"'!"&amp;AR$68&amp;$C86+72),1,0)</f>
        <v>0</v>
      </c>
      <c r="AS86" cm="1">
        <f t="array" aca="1" ref="AS86" ca="1">IF(INDIRECT("'"&amp;$A$69&amp;"'!"&amp;AS$68&amp;$C86+72)&lt;&gt;INDIRECT("'"&amp;$A$70&amp;"'!"&amp;AS$68&amp;$C86+72),1,0)</f>
        <v>0</v>
      </c>
      <c r="AT86" cm="1">
        <f t="array" aca="1" ref="AT86" ca="1">IF(INDIRECT("'"&amp;$A$69&amp;"'!"&amp;AT$68&amp;$C86+72)&lt;&gt;INDIRECT("'"&amp;$A$70&amp;"'!"&amp;AT$68&amp;$C86+72),1,0)</f>
        <v>0</v>
      </c>
      <c r="AU86" cm="1">
        <f t="array" aca="1" ref="AU86" ca="1">IF(INDIRECT("'"&amp;$A$69&amp;"'!"&amp;AU$68&amp;$C86+72)&lt;&gt;INDIRECT("'"&amp;$A$70&amp;"'!"&amp;AU$68&amp;$C86+72),1,0)</f>
        <v>0</v>
      </c>
      <c r="AV86" cm="1">
        <f t="array" aca="1" ref="AV86" ca="1">IF(INDIRECT("'"&amp;$A$69&amp;"'!"&amp;AV$68&amp;$C86+72)&lt;&gt;INDIRECT("'"&amp;$A$70&amp;"'!"&amp;AV$68&amp;$C86+72),1,0)</f>
        <v>0</v>
      </c>
      <c r="AW86" cm="1">
        <f t="array" aca="1" ref="AW86" ca="1">IF(INDIRECT("'"&amp;$A$69&amp;"'!"&amp;AW$68&amp;$C86+72)&lt;&gt;INDIRECT("'"&amp;$A$70&amp;"'!"&amp;AW$68&amp;$C86+72),1,0)</f>
        <v>0</v>
      </c>
      <c r="AX86" cm="1">
        <f t="array" aca="1" ref="AX86" ca="1">IF(INDIRECT("'"&amp;$A$69&amp;"'!"&amp;AX$68&amp;$C86+72)&lt;&gt;INDIRECT("'"&amp;$A$70&amp;"'!"&amp;AX$68&amp;$C86+72),1,0)</f>
        <v>0</v>
      </c>
      <c r="AY86" cm="1">
        <f t="array" aca="1" ref="AY86" ca="1">IF(INDIRECT("'"&amp;$A$69&amp;"'!"&amp;AY$68&amp;$C86+72)&lt;&gt;INDIRECT("'"&amp;$A$70&amp;"'!"&amp;AY$68&amp;$C86+72),1,0)</f>
        <v>0</v>
      </c>
      <c r="AZ86" cm="1">
        <f t="array" aca="1" ref="AZ86" ca="1">IF(INDIRECT("'"&amp;$A$69&amp;"'!"&amp;AZ$68&amp;$C86+72)&lt;&gt;INDIRECT("'"&amp;$A$70&amp;"'!"&amp;AZ$68&amp;$C86+72),1,0)</f>
        <v>0</v>
      </c>
      <c r="BA86" cm="1">
        <f t="array" aca="1" ref="BA86" ca="1">IF(INDIRECT("'"&amp;$A$69&amp;"'!"&amp;BA$68&amp;$C86+72)&lt;&gt;INDIRECT("'"&amp;$A$70&amp;"'!"&amp;BA$68&amp;$C86+72),1,0)</f>
        <v>0</v>
      </c>
      <c r="BB86" cm="1">
        <f t="array" aca="1" ref="BB86" ca="1">IF(INDIRECT("'"&amp;$A$69&amp;"'!"&amp;BB$68&amp;$C86+72)&lt;&gt;INDIRECT("'"&amp;$A$70&amp;"'!"&amp;BB$68&amp;$C86+72),1,0)</f>
        <v>0</v>
      </c>
      <c r="BC86">
        <f t="shared" ca="1" si="0"/>
        <v>0</v>
      </c>
      <c r="BD86">
        <f t="shared" ca="1" si="1"/>
        <v>0</v>
      </c>
      <c r="BE86">
        <f t="shared" ca="1" si="2"/>
        <v>0</v>
      </c>
    </row>
    <row r="87" spans="3:57" x14ac:dyDescent="0.15">
      <c r="C87" s="283">
        <v>15</v>
      </c>
      <c r="D87" cm="1">
        <f t="array" aca="1" ref="D87" ca="1">IF(INDIRECT("'"&amp;$A$69&amp;"'!"&amp;D$68&amp;$C87+72)&lt;&gt;INDIRECT("'"&amp;$A$70&amp;"'!"&amp;D$68&amp;$C87+72),1,0)</f>
        <v>0</v>
      </c>
      <c r="E87" cm="1">
        <f t="array" aca="1" ref="E87" ca="1">IF(INDIRECT("'"&amp;$A$69&amp;"'!"&amp;E$68&amp;$C87+72)&lt;&gt;INDIRECT("'"&amp;$A$70&amp;"'!"&amp;E$68&amp;$C87+72),1,0)</f>
        <v>0</v>
      </c>
      <c r="F87" cm="1">
        <f t="array" aca="1" ref="F87" ca="1">IF(INDIRECT("'"&amp;$A$69&amp;"'!"&amp;F$68&amp;$C87+72)&lt;&gt;INDIRECT("'"&amp;$A$70&amp;"'!"&amp;F$68&amp;$C87+72),1,0)</f>
        <v>0</v>
      </c>
      <c r="G87" cm="1">
        <f t="array" aca="1" ref="G87" ca="1">IF(INDIRECT("'"&amp;$A$69&amp;"'!"&amp;G$68&amp;$C87+72)&lt;&gt;INDIRECT("'"&amp;$A$70&amp;"'!"&amp;G$68&amp;$C87+72),1,0)</f>
        <v>0</v>
      </c>
      <c r="H87" cm="1">
        <f t="array" aca="1" ref="H87" ca="1">IF(INDIRECT("'"&amp;$A$69&amp;"'!"&amp;H$68&amp;$C87+72)&lt;&gt;INDIRECT("'"&amp;$A$70&amp;"'!"&amp;H$68&amp;$C87+72),1,0)</f>
        <v>0</v>
      </c>
      <c r="I87" cm="1">
        <f t="array" aca="1" ref="I87" ca="1">IF(INDIRECT("'"&amp;$A$69&amp;"'!"&amp;I$68&amp;$C87+72)&lt;&gt;INDIRECT("'"&amp;$A$70&amp;"'!"&amp;I$68&amp;$C87+72),1,0)</f>
        <v>0</v>
      </c>
      <c r="J87" cm="1">
        <f t="array" aca="1" ref="J87" ca="1">IF(INDIRECT("'"&amp;$A$69&amp;"'!"&amp;J$68&amp;$C87+72)&lt;&gt;INDIRECT("'"&amp;$A$70&amp;"'!"&amp;J$68&amp;$C87+72),1,0)</f>
        <v>0</v>
      </c>
      <c r="K87" cm="1">
        <f t="array" aca="1" ref="K87" ca="1">IF(INDIRECT("'"&amp;$A$69&amp;"'!"&amp;K$68&amp;$C87+72)&lt;&gt;INDIRECT("'"&amp;$A$70&amp;"'!"&amp;K$68&amp;$C87+72),1,0)</f>
        <v>0</v>
      </c>
      <c r="L87" cm="1">
        <f t="array" aca="1" ref="L87" ca="1">IF(INDIRECT("'"&amp;$A$69&amp;"'!"&amp;L$68&amp;$C87+72)&lt;&gt;INDIRECT("'"&amp;$A$70&amp;"'!"&amp;L$68&amp;$C87+72),1,0)</f>
        <v>0</v>
      </c>
      <c r="M87" cm="1">
        <f t="array" aca="1" ref="M87" ca="1">IF(INDIRECT("'"&amp;$A$69&amp;"'!"&amp;M$68&amp;$C87+72)&lt;&gt;INDIRECT("'"&amp;$A$70&amp;"'!"&amp;M$68&amp;$C87+72),1,0)</f>
        <v>0</v>
      </c>
      <c r="N87" cm="1">
        <f t="array" aca="1" ref="N87" ca="1">IF(INDIRECT("'"&amp;$A$69&amp;"'!"&amp;N$68&amp;$C87+72)&lt;&gt;INDIRECT("'"&amp;$A$70&amp;"'!"&amp;N$68&amp;$C87+72),1,0)</f>
        <v>0</v>
      </c>
      <c r="O87" cm="1">
        <f t="array" aca="1" ref="O87" ca="1">IF(INDIRECT("'"&amp;$A$69&amp;"'!"&amp;O$68&amp;$C87+72)&lt;&gt;INDIRECT("'"&amp;$A$70&amp;"'!"&amp;O$68&amp;$C87+72),1,0)</f>
        <v>0</v>
      </c>
      <c r="P87" cm="1">
        <f t="array" aca="1" ref="P87" ca="1">IF(INDIRECT("'"&amp;$A$69&amp;"'!"&amp;P$68&amp;$C87+72)&lt;&gt;INDIRECT("'"&amp;$A$70&amp;"'!"&amp;P$68&amp;$C87+72),1,0)</f>
        <v>0</v>
      </c>
      <c r="Q87" cm="1">
        <f t="array" aca="1" ref="Q87" ca="1">IF(INDIRECT("'"&amp;$A$69&amp;"'!"&amp;Q$68&amp;$C87+72)&lt;&gt;INDIRECT("'"&amp;$A$70&amp;"'!"&amp;Q$68&amp;$C87+72),1,0)</f>
        <v>0</v>
      </c>
      <c r="R87" cm="1">
        <f t="array" aca="1" ref="R87" ca="1">IF(INDIRECT("'"&amp;$A$69&amp;"'!"&amp;R$68&amp;$C87+72)&lt;&gt;INDIRECT("'"&amp;$A$70&amp;"'!"&amp;R$68&amp;$C87+72),1,0)</f>
        <v>0</v>
      </c>
      <c r="S87" cm="1">
        <f t="array" aca="1" ref="S87" ca="1">IF(INDIRECT("'"&amp;$A$69&amp;"'!"&amp;S$68&amp;$C87+72)&lt;&gt;INDIRECT("'"&amp;$A$70&amp;"'!"&amp;S$68&amp;$C87+72),1,0)</f>
        <v>0</v>
      </c>
      <c r="T87" cm="1">
        <f t="array" aca="1" ref="T87" ca="1">IF(INDIRECT("'"&amp;$A$69&amp;"'!"&amp;T$68&amp;$C87+72)&lt;&gt;INDIRECT("'"&amp;$A$70&amp;"'!"&amp;T$68&amp;$C87+72),1,0)</f>
        <v>0</v>
      </c>
      <c r="U87" cm="1">
        <f t="array" aca="1" ref="U87" ca="1">IF(INDIRECT("'"&amp;$A$69&amp;"'!"&amp;U$68&amp;$C87+72)&lt;&gt;INDIRECT("'"&amp;$A$70&amp;"'!"&amp;U$68&amp;$C87+72),1,0)</f>
        <v>0</v>
      </c>
      <c r="V87" cm="1">
        <f t="array" aca="1" ref="V87" ca="1">IF(INDIRECT("'"&amp;$A$69&amp;"'!"&amp;V$68&amp;$C87+72)&lt;&gt;INDIRECT("'"&amp;$A$70&amp;"'!"&amp;V$68&amp;$C87+72),1,0)</f>
        <v>0</v>
      </c>
      <c r="W87" cm="1">
        <f t="array" aca="1" ref="W87" ca="1">IF(INDIRECT("'"&amp;$A$69&amp;"'!"&amp;W$68&amp;$C87+72)&lt;&gt;INDIRECT("'"&amp;$A$70&amp;"'!"&amp;W$68&amp;$C87+72),1,0)</f>
        <v>0</v>
      </c>
      <c r="X87" cm="1">
        <f t="array" aca="1" ref="X87" ca="1">IF(INDIRECT("'"&amp;$A$69&amp;"'!"&amp;X$68&amp;$C87+72)&lt;&gt;INDIRECT("'"&amp;$A$70&amp;"'!"&amp;X$68&amp;$C87+72),1,0)</f>
        <v>0</v>
      </c>
      <c r="Y87" cm="1">
        <f t="array" aca="1" ref="Y87" ca="1">IF(INDIRECT("'"&amp;$A$69&amp;"'!"&amp;Y$68&amp;$C87+72)&lt;&gt;INDIRECT("'"&amp;$A$70&amp;"'!"&amp;Y$68&amp;$C87+72),1,0)</f>
        <v>0</v>
      </c>
      <c r="Z87" cm="1">
        <f t="array" aca="1" ref="Z87" ca="1">IF(INDIRECT("'"&amp;$A$69&amp;"'!"&amp;Z$68&amp;$C87+72)&lt;&gt;INDIRECT("'"&amp;$A$70&amp;"'!"&amp;Z$68&amp;$C87+72),1,0)</f>
        <v>0</v>
      </c>
      <c r="AA87" cm="1">
        <f t="array" aca="1" ref="AA87" ca="1">IF(INDIRECT("'"&amp;$A$69&amp;"'!"&amp;AA$68&amp;$C87+72)&lt;&gt;INDIRECT("'"&amp;$A$70&amp;"'!"&amp;AA$68&amp;$C87+72),1,0)</f>
        <v>0</v>
      </c>
      <c r="AB87" cm="1">
        <f t="array" aca="1" ref="AB87" ca="1">IF(INDIRECT("'"&amp;$A$69&amp;"'!"&amp;AB$68&amp;$C87+72)&lt;&gt;INDIRECT("'"&amp;$A$70&amp;"'!"&amp;AB$68&amp;$C87+72),1,0)</f>
        <v>0</v>
      </c>
      <c r="AC87" cm="1">
        <f t="array" aca="1" ref="AC87" ca="1">IF(INDIRECT("'"&amp;$A$69&amp;"'!"&amp;AC$68&amp;$C87+72)&lt;&gt;INDIRECT("'"&amp;$A$70&amp;"'!"&amp;AC$68&amp;$C87+72),1,0)</f>
        <v>0</v>
      </c>
      <c r="AD87" cm="1">
        <f t="array" aca="1" ref="AD87" ca="1">IF(INDIRECT("'"&amp;$A$69&amp;"'!"&amp;AD$68&amp;$C87+72)&lt;&gt;INDIRECT("'"&amp;$A$70&amp;"'!"&amp;AD$68&amp;$C87+72),1,0)</f>
        <v>0</v>
      </c>
      <c r="AE87" cm="1">
        <f t="array" aca="1" ref="AE87" ca="1">IF(INDIRECT("'"&amp;$A$69&amp;"'!"&amp;AE$68&amp;$C87+72)&lt;&gt;INDIRECT("'"&amp;$A$70&amp;"'!"&amp;AE$68&amp;$C87+72),1,0)</f>
        <v>0</v>
      </c>
      <c r="AF87" cm="1">
        <f t="array" aca="1" ref="AF87" ca="1">IF(INDIRECT("'"&amp;$A$69&amp;"'!"&amp;AF$68&amp;$C87+72)&lt;&gt;INDIRECT("'"&amp;$A$70&amp;"'!"&amp;AF$68&amp;$C87+72),1,0)</f>
        <v>0</v>
      </c>
      <c r="AG87" cm="1">
        <f t="array" aca="1" ref="AG87" ca="1">IF(INDIRECT("'"&amp;$A$69&amp;"'!"&amp;AG$68&amp;$C87+72)&lt;&gt;INDIRECT("'"&amp;$A$70&amp;"'!"&amp;AG$68&amp;$C87+72),1,0)</f>
        <v>0</v>
      </c>
      <c r="AH87" cm="1">
        <f t="array" aca="1" ref="AH87" ca="1">IF(INDIRECT("'"&amp;$A$69&amp;"'!"&amp;AH$68&amp;$C87+72)&lt;&gt;INDIRECT("'"&amp;$A$70&amp;"'!"&amp;AH$68&amp;$C87+72),1,0)</f>
        <v>0</v>
      </c>
      <c r="AI87" cm="1">
        <f t="array" aca="1" ref="AI87" ca="1">IF(INDIRECT("'"&amp;$A$69&amp;"'!"&amp;AI$68&amp;$C87+72)&lt;&gt;INDIRECT("'"&amp;$A$70&amp;"'!"&amp;AI$68&amp;$C87+72),1,0)</f>
        <v>0</v>
      </c>
      <c r="AJ87" cm="1">
        <f t="array" aca="1" ref="AJ87" ca="1">IF(INDIRECT("'"&amp;$A$69&amp;"'!"&amp;AJ$68&amp;$C87+72)&lt;&gt;INDIRECT("'"&amp;$A$70&amp;"'!"&amp;AJ$68&amp;$C87+72),1,0)</f>
        <v>0</v>
      </c>
      <c r="AK87" cm="1">
        <f t="array" aca="1" ref="AK87" ca="1">IF(INDIRECT("'"&amp;$A$69&amp;"'!"&amp;AK$68&amp;$C87+72)&lt;&gt;INDIRECT("'"&amp;$A$70&amp;"'!"&amp;AK$68&amp;$C87+72),1,0)</f>
        <v>0</v>
      </c>
      <c r="AL87" cm="1">
        <f t="array" aca="1" ref="AL87" ca="1">IF(INDIRECT("'"&amp;$A$69&amp;"'!"&amp;AL$68&amp;$C87+72)&lt;&gt;INDIRECT("'"&amp;$A$70&amp;"'!"&amp;AL$68&amp;$C87+72),1,0)</f>
        <v>0</v>
      </c>
      <c r="AM87" cm="1">
        <f t="array" aca="1" ref="AM87" ca="1">IF(INDIRECT("'"&amp;$A$69&amp;"'!"&amp;AM$68&amp;$C87+72)&lt;&gt;INDIRECT("'"&amp;$A$70&amp;"'!"&amp;AM$68&amp;$C87+72),1,0)</f>
        <v>0</v>
      </c>
      <c r="AN87" cm="1">
        <f t="array" aca="1" ref="AN87" ca="1">IF(INDIRECT("'"&amp;$A$69&amp;"'!"&amp;AN$68&amp;$C87+72)&lt;&gt;INDIRECT("'"&amp;$A$70&amp;"'!"&amp;AN$68&amp;$C87+72),1,0)</f>
        <v>0</v>
      </c>
      <c r="AO87" cm="1">
        <f t="array" aca="1" ref="AO87" ca="1">IF(INDIRECT("'"&amp;$A$69&amp;"'!"&amp;AO$68&amp;$C87+72)&lt;&gt;INDIRECT("'"&amp;$A$70&amp;"'!"&amp;AO$68&amp;$C87+72),1,0)</f>
        <v>0</v>
      </c>
      <c r="AP87" cm="1">
        <f t="array" aca="1" ref="AP87" ca="1">IF(INDIRECT("'"&amp;$A$69&amp;"'!"&amp;AP$68&amp;$C87+72)&lt;&gt;INDIRECT("'"&amp;$A$70&amp;"'!"&amp;AP$68&amp;$C87+72),1,0)</f>
        <v>0</v>
      </c>
      <c r="AQ87" cm="1">
        <f t="array" aca="1" ref="AQ87" ca="1">IF(INDIRECT("'"&amp;$A$69&amp;"'!"&amp;AQ$68&amp;$C87+72)&lt;&gt;INDIRECT("'"&amp;$A$70&amp;"'!"&amp;AQ$68&amp;$C87+72),1,0)</f>
        <v>0</v>
      </c>
      <c r="AR87" cm="1">
        <f t="array" aca="1" ref="AR87" ca="1">IF(INDIRECT("'"&amp;$A$69&amp;"'!"&amp;AR$68&amp;$C87+72)&lt;&gt;INDIRECT("'"&amp;$A$70&amp;"'!"&amp;AR$68&amp;$C87+72),1,0)</f>
        <v>0</v>
      </c>
      <c r="AS87" cm="1">
        <f t="array" aca="1" ref="AS87" ca="1">IF(INDIRECT("'"&amp;$A$69&amp;"'!"&amp;AS$68&amp;$C87+72)&lt;&gt;INDIRECT("'"&amp;$A$70&amp;"'!"&amp;AS$68&amp;$C87+72),1,0)</f>
        <v>0</v>
      </c>
      <c r="AT87" cm="1">
        <f t="array" aca="1" ref="AT87" ca="1">IF(INDIRECT("'"&amp;$A$69&amp;"'!"&amp;AT$68&amp;$C87+72)&lt;&gt;INDIRECT("'"&amp;$A$70&amp;"'!"&amp;AT$68&amp;$C87+72),1,0)</f>
        <v>0</v>
      </c>
      <c r="AU87" cm="1">
        <f t="array" aca="1" ref="AU87" ca="1">IF(INDIRECT("'"&amp;$A$69&amp;"'!"&amp;AU$68&amp;$C87+72)&lt;&gt;INDIRECT("'"&amp;$A$70&amp;"'!"&amp;AU$68&amp;$C87+72),1,0)</f>
        <v>0</v>
      </c>
      <c r="AV87" cm="1">
        <f t="array" aca="1" ref="AV87" ca="1">IF(INDIRECT("'"&amp;$A$69&amp;"'!"&amp;AV$68&amp;$C87+72)&lt;&gt;INDIRECT("'"&amp;$A$70&amp;"'!"&amp;AV$68&amp;$C87+72),1,0)</f>
        <v>0</v>
      </c>
      <c r="AW87" cm="1">
        <f t="array" aca="1" ref="AW87" ca="1">IF(INDIRECT("'"&amp;$A$69&amp;"'!"&amp;AW$68&amp;$C87+72)&lt;&gt;INDIRECT("'"&amp;$A$70&amp;"'!"&amp;AW$68&amp;$C87+72),1,0)</f>
        <v>0</v>
      </c>
      <c r="AX87" cm="1">
        <f t="array" aca="1" ref="AX87" ca="1">IF(INDIRECT("'"&amp;$A$69&amp;"'!"&amp;AX$68&amp;$C87+72)&lt;&gt;INDIRECT("'"&amp;$A$70&amp;"'!"&amp;AX$68&amp;$C87+72),1,0)</f>
        <v>0</v>
      </c>
      <c r="AY87" cm="1">
        <f t="array" aca="1" ref="AY87" ca="1">IF(INDIRECT("'"&amp;$A$69&amp;"'!"&amp;AY$68&amp;$C87+72)&lt;&gt;INDIRECT("'"&amp;$A$70&amp;"'!"&amp;AY$68&amp;$C87+72),1,0)</f>
        <v>0</v>
      </c>
      <c r="AZ87" cm="1">
        <f t="array" aca="1" ref="AZ87" ca="1">IF(INDIRECT("'"&amp;$A$69&amp;"'!"&amp;AZ$68&amp;$C87+72)&lt;&gt;INDIRECT("'"&amp;$A$70&amp;"'!"&amp;AZ$68&amp;$C87+72),1,0)</f>
        <v>0</v>
      </c>
      <c r="BA87" cm="1">
        <f t="array" aca="1" ref="BA87" ca="1">IF(INDIRECT("'"&amp;$A$69&amp;"'!"&amp;BA$68&amp;$C87+72)&lt;&gt;INDIRECT("'"&amp;$A$70&amp;"'!"&amp;BA$68&amp;$C87+72),1,0)</f>
        <v>0</v>
      </c>
      <c r="BB87" cm="1">
        <f t="array" aca="1" ref="BB87" ca="1">IF(INDIRECT("'"&amp;$A$69&amp;"'!"&amp;BB$68&amp;$C87+72)&lt;&gt;INDIRECT("'"&amp;$A$70&amp;"'!"&amp;BB$68&amp;$C87+72),1,0)</f>
        <v>0</v>
      </c>
      <c r="BC87">
        <f t="shared" ca="1" si="0"/>
        <v>0</v>
      </c>
      <c r="BD87">
        <f t="shared" ca="1" si="1"/>
        <v>0</v>
      </c>
      <c r="BE87">
        <f t="shared" ca="1" si="2"/>
        <v>0</v>
      </c>
    </row>
    <row r="88" spans="3:57" x14ac:dyDescent="0.15">
      <c r="C88" s="283">
        <v>16</v>
      </c>
      <c r="D88" cm="1">
        <f t="array" aca="1" ref="D88" ca="1">IF(INDIRECT("'"&amp;$A$69&amp;"'!"&amp;D$68&amp;$C88+72)&lt;&gt;INDIRECT("'"&amp;$A$70&amp;"'!"&amp;D$68&amp;$C88+72),1,0)</f>
        <v>0</v>
      </c>
      <c r="E88" cm="1">
        <f t="array" aca="1" ref="E88" ca="1">IF(INDIRECT("'"&amp;$A$69&amp;"'!"&amp;E$68&amp;$C88+72)&lt;&gt;INDIRECT("'"&amp;$A$70&amp;"'!"&amp;E$68&amp;$C88+72),1,0)</f>
        <v>0</v>
      </c>
      <c r="F88" cm="1">
        <f t="array" aca="1" ref="F88" ca="1">IF(INDIRECT("'"&amp;$A$69&amp;"'!"&amp;F$68&amp;$C88+72)&lt;&gt;INDIRECT("'"&amp;$A$70&amp;"'!"&amp;F$68&amp;$C88+72),1,0)</f>
        <v>0</v>
      </c>
      <c r="G88" cm="1">
        <f t="array" aca="1" ref="G88" ca="1">IF(INDIRECT("'"&amp;$A$69&amp;"'!"&amp;G$68&amp;$C88+72)&lt;&gt;INDIRECT("'"&amp;$A$70&amp;"'!"&amp;G$68&amp;$C88+72),1,0)</f>
        <v>0</v>
      </c>
      <c r="H88" cm="1">
        <f t="array" aca="1" ref="H88" ca="1">IF(INDIRECT("'"&amp;$A$69&amp;"'!"&amp;H$68&amp;$C88+72)&lt;&gt;INDIRECT("'"&amp;$A$70&amp;"'!"&amp;H$68&amp;$C88+72),1,0)</f>
        <v>0</v>
      </c>
      <c r="I88" cm="1">
        <f t="array" aca="1" ref="I88" ca="1">IF(INDIRECT("'"&amp;$A$69&amp;"'!"&amp;I$68&amp;$C88+72)&lt;&gt;INDIRECT("'"&amp;$A$70&amp;"'!"&amp;I$68&amp;$C88+72),1,0)</f>
        <v>0</v>
      </c>
      <c r="J88" cm="1">
        <f t="array" aca="1" ref="J88" ca="1">IF(INDIRECT("'"&amp;$A$69&amp;"'!"&amp;J$68&amp;$C88+72)&lt;&gt;INDIRECT("'"&amp;$A$70&amp;"'!"&amp;J$68&amp;$C88+72),1,0)</f>
        <v>0</v>
      </c>
      <c r="K88" cm="1">
        <f t="array" aca="1" ref="K88" ca="1">IF(INDIRECT("'"&amp;$A$69&amp;"'!"&amp;K$68&amp;$C88+72)&lt;&gt;INDIRECT("'"&amp;$A$70&amp;"'!"&amp;K$68&amp;$C88+72),1,0)</f>
        <v>0</v>
      </c>
      <c r="L88" cm="1">
        <f t="array" aca="1" ref="L88" ca="1">IF(INDIRECT("'"&amp;$A$69&amp;"'!"&amp;L$68&amp;$C88+72)&lt;&gt;INDIRECT("'"&amp;$A$70&amp;"'!"&amp;L$68&amp;$C88+72),1,0)</f>
        <v>0</v>
      </c>
      <c r="M88" cm="1">
        <f t="array" aca="1" ref="M88" ca="1">IF(INDIRECT("'"&amp;$A$69&amp;"'!"&amp;M$68&amp;$C88+72)&lt;&gt;INDIRECT("'"&amp;$A$70&amp;"'!"&amp;M$68&amp;$C88+72),1,0)</f>
        <v>0</v>
      </c>
      <c r="N88" cm="1">
        <f t="array" aca="1" ref="N88" ca="1">IF(INDIRECT("'"&amp;$A$69&amp;"'!"&amp;N$68&amp;$C88+72)&lt;&gt;INDIRECT("'"&amp;$A$70&amp;"'!"&amp;N$68&amp;$C88+72),1,0)</f>
        <v>0</v>
      </c>
      <c r="O88" cm="1">
        <f t="array" aca="1" ref="O88" ca="1">IF(INDIRECT("'"&amp;$A$69&amp;"'!"&amp;O$68&amp;$C88+72)&lt;&gt;INDIRECT("'"&amp;$A$70&amp;"'!"&amp;O$68&amp;$C88+72),1,0)</f>
        <v>0</v>
      </c>
      <c r="P88" cm="1">
        <f t="array" aca="1" ref="P88" ca="1">IF(INDIRECT("'"&amp;$A$69&amp;"'!"&amp;P$68&amp;$C88+72)&lt;&gt;INDIRECT("'"&amp;$A$70&amp;"'!"&amp;P$68&amp;$C88+72),1,0)</f>
        <v>0</v>
      </c>
      <c r="Q88" cm="1">
        <f t="array" aca="1" ref="Q88" ca="1">IF(INDIRECT("'"&amp;$A$69&amp;"'!"&amp;Q$68&amp;$C88+72)&lt;&gt;INDIRECT("'"&amp;$A$70&amp;"'!"&amp;Q$68&amp;$C88+72),1,0)</f>
        <v>0</v>
      </c>
      <c r="R88" cm="1">
        <f t="array" aca="1" ref="R88" ca="1">IF(INDIRECT("'"&amp;$A$69&amp;"'!"&amp;R$68&amp;$C88+72)&lt;&gt;INDIRECT("'"&amp;$A$70&amp;"'!"&amp;R$68&amp;$C88+72),1,0)</f>
        <v>0</v>
      </c>
      <c r="S88" cm="1">
        <f t="array" aca="1" ref="S88" ca="1">IF(INDIRECT("'"&amp;$A$69&amp;"'!"&amp;S$68&amp;$C88+72)&lt;&gt;INDIRECT("'"&amp;$A$70&amp;"'!"&amp;S$68&amp;$C88+72),1,0)</f>
        <v>0</v>
      </c>
      <c r="T88" cm="1">
        <f t="array" aca="1" ref="T88" ca="1">IF(INDIRECT("'"&amp;$A$69&amp;"'!"&amp;T$68&amp;$C88+72)&lt;&gt;INDIRECT("'"&amp;$A$70&amp;"'!"&amp;T$68&amp;$C88+72),1,0)</f>
        <v>0</v>
      </c>
      <c r="U88" cm="1">
        <f t="array" aca="1" ref="U88" ca="1">IF(INDIRECT("'"&amp;$A$69&amp;"'!"&amp;U$68&amp;$C88+72)&lt;&gt;INDIRECT("'"&amp;$A$70&amp;"'!"&amp;U$68&amp;$C88+72),1,0)</f>
        <v>0</v>
      </c>
      <c r="V88" cm="1">
        <f t="array" aca="1" ref="V88" ca="1">IF(INDIRECT("'"&amp;$A$69&amp;"'!"&amp;V$68&amp;$C88+72)&lt;&gt;INDIRECT("'"&amp;$A$70&amp;"'!"&amp;V$68&amp;$C88+72),1,0)</f>
        <v>0</v>
      </c>
      <c r="W88" cm="1">
        <f t="array" aca="1" ref="W88" ca="1">IF(INDIRECT("'"&amp;$A$69&amp;"'!"&amp;W$68&amp;$C88+72)&lt;&gt;INDIRECT("'"&amp;$A$70&amp;"'!"&amp;W$68&amp;$C88+72),1,0)</f>
        <v>0</v>
      </c>
      <c r="X88" cm="1">
        <f t="array" aca="1" ref="X88" ca="1">IF(INDIRECT("'"&amp;$A$69&amp;"'!"&amp;X$68&amp;$C88+72)&lt;&gt;INDIRECT("'"&amp;$A$70&amp;"'!"&amp;X$68&amp;$C88+72),1,0)</f>
        <v>0</v>
      </c>
      <c r="Y88" cm="1">
        <f t="array" aca="1" ref="Y88" ca="1">IF(INDIRECT("'"&amp;$A$69&amp;"'!"&amp;Y$68&amp;$C88+72)&lt;&gt;INDIRECT("'"&amp;$A$70&amp;"'!"&amp;Y$68&amp;$C88+72),1,0)</f>
        <v>0</v>
      </c>
      <c r="Z88" cm="1">
        <f t="array" aca="1" ref="Z88" ca="1">IF(INDIRECT("'"&amp;$A$69&amp;"'!"&amp;Z$68&amp;$C88+72)&lt;&gt;INDIRECT("'"&amp;$A$70&amp;"'!"&amp;Z$68&amp;$C88+72),1,0)</f>
        <v>0</v>
      </c>
      <c r="AA88" cm="1">
        <f t="array" aca="1" ref="AA88" ca="1">IF(INDIRECT("'"&amp;$A$69&amp;"'!"&amp;AA$68&amp;$C88+72)&lt;&gt;INDIRECT("'"&amp;$A$70&amp;"'!"&amp;AA$68&amp;$C88+72),1,0)</f>
        <v>0</v>
      </c>
      <c r="AB88" cm="1">
        <f t="array" aca="1" ref="AB88" ca="1">IF(INDIRECT("'"&amp;$A$69&amp;"'!"&amp;AB$68&amp;$C88+72)&lt;&gt;INDIRECT("'"&amp;$A$70&amp;"'!"&amp;AB$68&amp;$C88+72),1,0)</f>
        <v>0</v>
      </c>
      <c r="AC88" cm="1">
        <f t="array" aca="1" ref="AC88" ca="1">IF(INDIRECT("'"&amp;$A$69&amp;"'!"&amp;AC$68&amp;$C88+72)&lt;&gt;INDIRECT("'"&amp;$A$70&amp;"'!"&amp;AC$68&amp;$C88+72),1,0)</f>
        <v>0</v>
      </c>
      <c r="AD88" cm="1">
        <f t="array" aca="1" ref="AD88" ca="1">IF(INDIRECT("'"&amp;$A$69&amp;"'!"&amp;AD$68&amp;$C88+72)&lt;&gt;INDIRECT("'"&amp;$A$70&amp;"'!"&amp;AD$68&amp;$C88+72),1,0)</f>
        <v>0</v>
      </c>
      <c r="AE88" cm="1">
        <f t="array" aca="1" ref="AE88" ca="1">IF(INDIRECT("'"&amp;$A$69&amp;"'!"&amp;AE$68&amp;$C88+72)&lt;&gt;INDIRECT("'"&amp;$A$70&amp;"'!"&amp;AE$68&amp;$C88+72),1,0)</f>
        <v>0</v>
      </c>
      <c r="AF88" cm="1">
        <f t="array" aca="1" ref="AF88" ca="1">IF(INDIRECT("'"&amp;$A$69&amp;"'!"&amp;AF$68&amp;$C88+72)&lt;&gt;INDIRECT("'"&amp;$A$70&amp;"'!"&amp;AF$68&amp;$C88+72),1,0)</f>
        <v>0</v>
      </c>
      <c r="AG88" cm="1">
        <f t="array" aca="1" ref="AG88" ca="1">IF(INDIRECT("'"&amp;$A$69&amp;"'!"&amp;AG$68&amp;$C88+72)&lt;&gt;INDIRECT("'"&amp;$A$70&amp;"'!"&amp;AG$68&amp;$C88+72),1,0)</f>
        <v>0</v>
      </c>
      <c r="AH88" cm="1">
        <f t="array" aca="1" ref="AH88" ca="1">IF(INDIRECT("'"&amp;$A$69&amp;"'!"&amp;AH$68&amp;$C88+72)&lt;&gt;INDIRECT("'"&amp;$A$70&amp;"'!"&amp;AH$68&amp;$C88+72),1,0)</f>
        <v>0</v>
      </c>
      <c r="AI88" cm="1">
        <f t="array" aca="1" ref="AI88" ca="1">IF(INDIRECT("'"&amp;$A$69&amp;"'!"&amp;AI$68&amp;$C88+72)&lt;&gt;INDIRECT("'"&amp;$A$70&amp;"'!"&amp;AI$68&amp;$C88+72),1,0)</f>
        <v>0</v>
      </c>
      <c r="AJ88" cm="1">
        <f t="array" aca="1" ref="AJ88" ca="1">IF(INDIRECT("'"&amp;$A$69&amp;"'!"&amp;AJ$68&amp;$C88+72)&lt;&gt;INDIRECT("'"&amp;$A$70&amp;"'!"&amp;AJ$68&amp;$C88+72),1,0)</f>
        <v>0</v>
      </c>
      <c r="AK88" cm="1">
        <f t="array" aca="1" ref="AK88" ca="1">IF(INDIRECT("'"&amp;$A$69&amp;"'!"&amp;AK$68&amp;$C88+72)&lt;&gt;INDIRECT("'"&amp;$A$70&amp;"'!"&amp;AK$68&amp;$C88+72),1,0)</f>
        <v>0</v>
      </c>
      <c r="AL88" cm="1">
        <f t="array" aca="1" ref="AL88" ca="1">IF(INDIRECT("'"&amp;$A$69&amp;"'!"&amp;AL$68&amp;$C88+72)&lt;&gt;INDIRECT("'"&amp;$A$70&amp;"'!"&amp;AL$68&amp;$C88+72),1,0)</f>
        <v>0</v>
      </c>
      <c r="AM88" cm="1">
        <f t="array" aca="1" ref="AM88" ca="1">IF(INDIRECT("'"&amp;$A$69&amp;"'!"&amp;AM$68&amp;$C88+72)&lt;&gt;INDIRECT("'"&amp;$A$70&amp;"'!"&amp;AM$68&amp;$C88+72),1,0)</f>
        <v>0</v>
      </c>
      <c r="AN88" cm="1">
        <f t="array" aca="1" ref="AN88" ca="1">IF(INDIRECT("'"&amp;$A$69&amp;"'!"&amp;AN$68&amp;$C88+72)&lt;&gt;INDIRECT("'"&amp;$A$70&amp;"'!"&amp;AN$68&amp;$C88+72),1,0)</f>
        <v>0</v>
      </c>
      <c r="AO88" cm="1">
        <f t="array" aca="1" ref="AO88" ca="1">IF(INDIRECT("'"&amp;$A$69&amp;"'!"&amp;AO$68&amp;$C88+72)&lt;&gt;INDIRECT("'"&amp;$A$70&amp;"'!"&amp;AO$68&amp;$C88+72),1,0)</f>
        <v>0</v>
      </c>
      <c r="AP88" cm="1">
        <f t="array" aca="1" ref="AP88" ca="1">IF(INDIRECT("'"&amp;$A$69&amp;"'!"&amp;AP$68&amp;$C88+72)&lt;&gt;INDIRECT("'"&amp;$A$70&amp;"'!"&amp;AP$68&amp;$C88+72),1,0)</f>
        <v>0</v>
      </c>
      <c r="AQ88" cm="1">
        <f t="array" aca="1" ref="AQ88" ca="1">IF(INDIRECT("'"&amp;$A$69&amp;"'!"&amp;AQ$68&amp;$C88+72)&lt;&gt;INDIRECT("'"&amp;$A$70&amp;"'!"&amp;AQ$68&amp;$C88+72),1,0)</f>
        <v>0</v>
      </c>
      <c r="AR88" cm="1">
        <f t="array" aca="1" ref="AR88" ca="1">IF(INDIRECT("'"&amp;$A$69&amp;"'!"&amp;AR$68&amp;$C88+72)&lt;&gt;INDIRECT("'"&amp;$A$70&amp;"'!"&amp;AR$68&amp;$C88+72),1,0)</f>
        <v>0</v>
      </c>
      <c r="AS88" cm="1">
        <f t="array" aca="1" ref="AS88" ca="1">IF(INDIRECT("'"&amp;$A$69&amp;"'!"&amp;AS$68&amp;$C88+72)&lt;&gt;INDIRECT("'"&amp;$A$70&amp;"'!"&amp;AS$68&amp;$C88+72),1,0)</f>
        <v>0</v>
      </c>
      <c r="AT88" cm="1">
        <f t="array" aca="1" ref="AT88" ca="1">IF(INDIRECT("'"&amp;$A$69&amp;"'!"&amp;AT$68&amp;$C88+72)&lt;&gt;INDIRECT("'"&amp;$A$70&amp;"'!"&amp;AT$68&amp;$C88+72),1,0)</f>
        <v>0</v>
      </c>
      <c r="AU88" cm="1">
        <f t="array" aca="1" ref="AU88" ca="1">IF(INDIRECT("'"&amp;$A$69&amp;"'!"&amp;AU$68&amp;$C88+72)&lt;&gt;INDIRECT("'"&amp;$A$70&amp;"'!"&amp;AU$68&amp;$C88+72),1,0)</f>
        <v>0</v>
      </c>
      <c r="AV88" cm="1">
        <f t="array" aca="1" ref="AV88" ca="1">IF(INDIRECT("'"&amp;$A$69&amp;"'!"&amp;AV$68&amp;$C88+72)&lt;&gt;INDIRECT("'"&amp;$A$70&amp;"'!"&amp;AV$68&amp;$C88+72),1,0)</f>
        <v>0</v>
      </c>
      <c r="AW88" cm="1">
        <f t="array" aca="1" ref="AW88" ca="1">IF(INDIRECT("'"&amp;$A$69&amp;"'!"&amp;AW$68&amp;$C88+72)&lt;&gt;INDIRECT("'"&amp;$A$70&amp;"'!"&amp;AW$68&amp;$C88+72),1,0)</f>
        <v>0</v>
      </c>
      <c r="AX88" cm="1">
        <f t="array" aca="1" ref="AX88" ca="1">IF(INDIRECT("'"&amp;$A$69&amp;"'!"&amp;AX$68&amp;$C88+72)&lt;&gt;INDIRECT("'"&amp;$A$70&amp;"'!"&amp;AX$68&amp;$C88+72),1,0)</f>
        <v>0</v>
      </c>
      <c r="AY88" cm="1">
        <f t="array" aca="1" ref="AY88" ca="1">IF(INDIRECT("'"&amp;$A$69&amp;"'!"&amp;AY$68&amp;$C88+72)&lt;&gt;INDIRECT("'"&amp;$A$70&amp;"'!"&amp;AY$68&amp;$C88+72),1,0)</f>
        <v>0</v>
      </c>
      <c r="AZ88" cm="1">
        <f t="array" aca="1" ref="AZ88" ca="1">IF(INDIRECT("'"&amp;$A$69&amp;"'!"&amp;AZ$68&amp;$C88+72)&lt;&gt;INDIRECT("'"&amp;$A$70&amp;"'!"&amp;AZ$68&amp;$C88+72),1,0)</f>
        <v>0</v>
      </c>
      <c r="BA88" cm="1">
        <f t="array" aca="1" ref="BA88" ca="1">IF(INDIRECT("'"&amp;$A$69&amp;"'!"&amp;BA$68&amp;$C88+72)&lt;&gt;INDIRECT("'"&amp;$A$70&amp;"'!"&amp;BA$68&amp;$C88+72),1,0)</f>
        <v>0</v>
      </c>
      <c r="BB88" cm="1">
        <f t="array" aca="1" ref="BB88" ca="1">IF(INDIRECT("'"&amp;$A$69&amp;"'!"&amp;BB$68&amp;$C88+72)&lt;&gt;INDIRECT("'"&amp;$A$70&amp;"'!"&amp;BB$68&amp;$C88+72),1,0)</f>
        <v>0</v>
      </c>
      <c r="BC88">
        <f t="shared" ca="1" si="0"/>
        <v>0</v>
      </c>
      <c r="BD88">
        <f t="shared" ca="1" si="1"/>
        <v>0</v>
      </c>
      <c r="BE88">
        <f t="shared" ca="1" si="2"/>
        <v>0</v>
      </c>
    </row>
    <row r="89" spans="3:57" x14ac:dyDescent="0.15">
      <c r="C89" s="283">
        <v>17</v>
      </c>
      <c r="D89" cm="1">
        <f t="array" aca="1" ref="D89" ca="1">IF(INDIRECT("'"&amp;$A$69&amp;"'!"&amp;D$68&amp;$C89+72)&lt;&gt;INDIRECT("'"&amp;$A$70&amp;"'!"&amp;D$68&amp;$C89+72),1,0)</f>
        <v>0</v>
      </c>
      <c r="E89" cm="1">
        <f t="array" aca="1" ref="E89" ca="1">IF(INDIRECT("'"&amp;$A$69&amp;"'!"&amp;E$68&amp;$C89+72)&lt;&gt;INDIRECT("'"&amp;$A$70&amp;"'!"&amp;E$68&amp;$C89+72),1,0)</f>
        <v>0</v>
      </c>
      <c r="F89" cm="1">
        <f t="array" aca="1" ref="F89" ca="1">IF(INDIRECT("'"&amp;$A$69&amp;"'!"&amp;F$68&amp;$C89+72)&lt;&gt;INDIRECT("'"&amp;$A$70&amp;"'!"&amp;F$68&amp;$C89+72),1,0)</f>
        <v>0</v>
      </c>
      <c r="G89" cm="1">
        <f t="array" aca="1" ref="G89" ca="1">IF(INDIRECT("'"&amp;$A$69&amp;"'!"&amp;G$68&amp;$C89+72)&lt;&gt;INDIRECT("'"&amp;$A$70&amp;"'!"&amp;G$68&amp;$C89+72),1,0)</f>
        <v>0</v>
      </c>
      <c r="H89" cm="1">
        <f t="array" aca="1" ref="H89" ca="1">IF(INDIRECT("'"&amp;$A$69&amp;"'!"&amp;H$68&amp;$C89+72)&lt;&gt;INDIRECT("'"&amp;$A$70&amp;"'!"&amp;H$68&amp;$C89+72),1,0)</f>
        <v>0</v>
      </c>
      <c r="I89" cm="1">
        <f t="array" aca="1" ref="I89" ca="1">IF(INDIRECT("'"&amp;$A$69&amp;"'!"&amp;I$68&amp;$C89+72)&lt;&gt;INDIRECT("'"&amp;$A$70&amp;"'!"&amp;I$68&amp;$C89+72),1,0)</f>
        <v>0</v>
      </c>
      <c r="J89" cm="1">
        <f t="array" aca="1" ref="J89" ca="1">IF(INDIRECT("'"&amp;$A$69&amp;"'!"&amp;J$68&amp;$C89+72)&lt;&gt;INDIRECT("'"&amp;$A$70&amp;"'!"&amp;J$68&amp;$C89+72),1,0)</f>
        <v>0</v>
      </c>
      <c r="K89" cm="1">
        <f t="array" aca="1" ref="K89" ca="1">IF(INDIRECT("'"&amp;$A$69&amp;"'!"&amp;K$68&amp;$C89+72)&lt;&gt;INDIRECT("'"&amp;$A$70&amp;"'!"&amp;K$68&amp;$C89+72),1,0)</f>
        <v>0</v>
      </c>
      <c r="L89" cm="1">
        <f t="array" aca="1" ref="L89" ca="1">IF(INDIRECT("'"&amp;$A$69&amp;"'!"&amp;L$68&amp;$C89+72)&lt;&gt;INDIRECT("'"&amp;$A$70&amp;"'!"&amp;L$68&amp;$C89+72),1,0)</f>
        <v>0</v>
      </c>
      <c r="M89" cm="1">
        <f t="array" aca="1" ref="M89" ca="1">IF(INDIRECT("'"&amp;$A$69&amp;"'!"&amp;M$68&amp;$C89+72)&lt;&gt;INDIRECT("'"&amp;$A$70&amp;"'!"&amp;M$68&amp;$C89+72),1,0)</f>
        <v>0</v>
      </c>
      <c r="N89" cm="1">
        <f t="array" aca="1" ref="N89" ca="1">IF(INDIRECT("'"&amp;$A$69&amp;"'!"&amp;N$68&amp;$C89+72)&lt;&gt;INDIRECT("'"&amp;$A$70&amp;"'!"&amp;N$68&amp;$C89+72),1,0)</f>
        <v>0</v>
      </c>
      <c r="O89" cm="1">
        <f t="array" aca="1" ref="O89" ca="1">IF(INDIRECT("'"&amp;$A$69&amp;"'!"&amp;O$68&amp;$C89+72)&lt;&gt;INDIRECT("'"&amp;$A$70&amp;"'!"&amp;O$68&amp;$C89+72),1,0)</f>
        <v>0</v>
      </c>
      <c r="P89" cm="1">
        <f t="array" aca="1" ref="P89" ca="1">IF(INDIRECT("'"&amp;$A$69&amp;"'!"&amp;P$68&amp;$C89+72)&lt;&gt;INDIRECT("'"&amp;$A$70&amp;"'!"&amp;P$68&amp;$C89+72),1,0)</f>
        <v>0</v>
      </c>
      <c r="Q89" cm="1">
        <f t="array" aca="1" ref="Q89" ca="1">IF(INDIRECT("'"&amp;$A$69&amp;"'!"&amp;Q$68&amp;$C89+72)&lt;&gt;INDIRECT("'"&amp;$A$70&amp;"'!"&amp;Q$68&amp;$C89+72),1,0)</f>
        <v>0</v>
      </c>
      <c r="R89" cm="1">
        <f t="array" aca="1" ref="R89" ca="1">IF(INDIRECT("'"&amp;$A$69&amp;"'!"&amp;R$68&amp;$C89+72)&lt;&gt;INDIRECT("'"&amp;$A$70&amp;"'!"&amp;R$68&amp;$C89+72),1,0)</f>
        <v>0</v>
      </c>
      <c r="S89" cm="1">
        <f t="array" aca="1" ref="S89" ca="1">IF(INDIRECT("'"&amp;$A$69&amp;"'!"&amp;S$68&amp;$C89+72)&lt;&gt;INDIRECT("'"&amp;$A$70&amp;"'!"&amp;S$68&amp;$C89+72),1,0)</f>
        <v>0</v>
      </c>
      <c r="T89" cm="1">
        <f t="array" aca="1" ref="T89" ca="1">IF(INDIRECT("'"&amp;$A$69&amp;"'!"&amp;T$68&amp;$C89+72)&lt;&gt;INDIRECT("'"&amp;$A$70&amp;"'!"&amp;T$68&amp;$C89+72),1,0)</f>
        <v>0</v>
      </c>
      <c r="U89" cm="1">
        <f t="array" aca="1" ref="U89" ca="1">IF(INDIRECT("'"&amp;$A$69&amp;"'!"&amp;U$68&amp;$C89+72)&lt;&gt;INDIRECT("'"&amp;$A$70&amp;"'!"&amp;U$68&amp;$C89+72),1,0)</f>
        <v>0</v>
      </c>
      <c r="V89" cm="1">
        <f t="array" aca="1" ref="V89" ca="1">IF(INDIRECT("'"&amp;$A$69&amp;"'!"&amp;V$68&amp;$C89+72)&lt;&gt;INDIRECT("'"&amp;$A$70&amp;"'!"&amp;V$68&amp;$C89+72),1,0)</f>
        <v>0</v>
      </c>
      <c r="W89" cm="1">
        <f t="array" aca="1" ref="W89" ca="1">IF(INDIRECT("'"&amp;$A$69&amp;"'!"&amp;W$68&amp;$C89+72)&lt;&gt;INDIRECT("'"&amp;$A$70&amp;"'!"&amp;W$68&amp;$C89+72),1,0)</f>
        <v>0</v>
      </c>
      <c r="X89" cm="1">
        <f t="array" aca="1" ref="X89" ca="1">IF(INDIRECT("'"&amp;$A$69&amp;"'!"&amp;X$68&amp;$C89+72)&lt;&gt;INDIRECT("'"&amp;$A$70&amp;"'!"&amp;X$68&amp;$C89+72),1,0)</f>
        <v>0</v>
      </c>
      <c r="Y89" cm="1">
        <f t="array" aca="1" ref="Y89" ca="1">IF(INDIRECT("'"&amp;$A$69&amp;"'!"&amp;Y$68&amp;$C89+72)&lt;&gt;INDIRECT("'"&amp;$A$70&amp;"'!"&amp;Y$68&amp;$C89+72),1,0)</f>
        <v>0</v>
      </c>
      <c r="Z89" cm="1">
        <f t="array" aca="1" ref="Z89" ca="1">IF(INDIRECT("'"&amp;$A$69&amp;"'!"&amp;Z$68&amp;$C89+72)&lt;&gt;INDIRECT("'"&amp;$A$70&amp;"'!"&amp;Z$68&amp;$C89+72),1,0)</f>
        <v>0</v>
      </c>
      <c r="AA89" cm="1">
        <f t="array" aca="1" ref="AA89" ca="1">IF(INDIRECT("'"&amp;$A$69&amp;"'!"&amp;AA$68&amp;$C89+72)&lt;&gt;INDIRECT("'"&amp;$A$70&amp;"'!"&amp;AA$68&amp;$C89+72),1,0)</f>
        <v>0</v>
      </c>
      <c r="AB89" cm="1">
        <f t="array" aca="1" ref="AB89" ca="1">IF(INDIRECT("'"&amp;$A$69&amp;"'!"&amp;AB$68&amp;$C89+72)&lt;&gt;INDIRECT("'"&amp;$A$70&amp;"'!"&amp;AB$68&amp;$C89+72),1,0)</f>
        <v>0</v>
      </c>
      <c r="AC89" cm="1">
        <f t="array" aca="1" ref="AC89" ca="1">IF(INDIRECT("'"&amp;$A$69&amp;"'!"&amp;AC$68&amp;$C89+72)&lt;&gt;INDIRECT("'"&amp;$A$70&amp;"'!"&amp;AC$68&amp;$C89+72),1,0)</f>
        <v>0</v>
      </c>
      <c r="AD89" cm="1">
        <f t="array" aca="1" ref="AD89" ca="1">IF(INDIRECT("'"&amp;$A$69&amp;"'!"&amp;AD$68&amp;$C89+72)&lt;&gt;INDIRECT("'"&amp;$A$70&amp;"'!"&amp;AD$68&amp;$C89+72),1,0)</f>
        <v>0</v>
      </c>
      <c r="AE89" cm="1">
        <f t="array" aca="1" ref="AE89" ca="1">IF(INDIRECT("'"&amp;$A$69&amp;"'!"&amp;AE$68&amp;$C89+72)&lt;&gt;INDIRECT("'"&amp;$A$70&amp;"'!"&amp;AE$68&amp;$C89+72),1,0)</f>
        <v>0</v>
      </c>
      <c r="AF89" cm="1">
        <f t="array" aca="1" ref="AF89" ca="1">IF(INDIRECT("'"&amp;$A$69&amp;"'!"&amp;AF$68&amp;$C89+72)&lt;&gt;INDIRECT("'"&amp;$A$70&amp;"'!"&amp;AF$68&amp;$C89+72),1,0)</f>
        <v>0</v>
      </c>
      <c r="AG89" cm="1">
        <f t="array" aca="1" ref="AG89" ca="1">IF(INDIRECT("'"&amp;$A$69&amp;"'!"&amp;AG$68&amp;$C89+72)&lt;&gt;INDIRECT("'"&amp;$A$70&amp;"'!"&amp;AG$68&amp;$C89+72),1,0)</f>
        <v>0</v>
      </c>
      <c r="AH89" cm="1">
        <f t="array" aca="1" ref="AH89" ca="1">IF(INDIRECT("'"&amp;$A$69&amp;"'!"&amp;AH$68&amp;$C89+72)&lt;&gt;INDIRECT("'"&amp;$A$70&amp;"'!"&amp;AH$68&amp;$C89+72),1,0)</f>
        <v>0</v>
      </c>
      <c r="AI89" cm="1">
        <f t="array" aca="1" ref="AI89" ca="1">IF(INDIRECT("'"&amp;$A$69&amp;"'!"&amp;AI$68&amp;$C89+72)&lt;&gt;INDIRECT("'"&amp;$A$70&amp;"'!"&amp;AI$68&amp;$C89+72),1,0)</f>
        <v>0</v>
      </c>
      <c r="AJ89" cm="1">
        <f t="array" aca="1" ref="AJ89" ca="1">IF(INDIRECT("'"&amp;$A$69&amp;"'!"&amp;AJ$68&amp;$C89+72)&lt;&gt;INDIRECT("'"&amp;$A$70&amp;"'!"&amp;AJ$68&amp;$C89+72),1,0)</f>
        <v>0</v>
      </c>
      <c r="AK89" cm="1">
        <f t="array" aca="1" ref="AK89" ca="1">IF(INDIRECT("'"&amp;$A$69&amp;"'!"&amp;AK$68&amp;$C89+72)&lt;&gt;INDIRECT("'"&amp;$A$70&amp;"'!"&amp;AK$68&amp;$C89+72),1,0)</f>
        <v>0</v>
      </c>
      <c r="AL89" cm="1">
        <f t="array" aca="1" ref="AL89" ca="1">IF(INDIRECT("'"&amp;$A$69&amp;"'!"&amp;AL$68&amp;$C89+72)&lt;&gt;INDIRECT("'"&amp;$A$70&amp;"'!"&amp;AL$68&amp;$C89+72),1,0)</f>
        <v>0</v>
      </c>
      <c r="AM89" cm="1">
        <f t="array" aca="1" ref="AM89" ca="1">IF(INDIRECT("'"&amp;$A$69&amp;"'!"&amp;AM$68&amp;$C89+72)&lt;&gt;INDIRECT("'"&amp;$A$70&amp;"'!"&amp;AM$68&amp;$C89+72),1,0)</f>
        <v>0</v>
      </c>
      <c r="AN89" cm="1">
        <f t="array" aca="1" ref="AN89" ca="1">IF(INDIRECT("'"&amp;$A$69&amp;"'!"&amp;AN$68&amp;$C89+72)&lt;&gt;INDIRECT("'"&amp;$A$70&amp;"'!"&amp;AN$68&amp;$C89+72),1,0)</f>
        <v>0</v>
      </c>
      <c r="AO89" cm="1">
        <f t="array" aca="1" ref="AO89" ca="1">IF(INDIRECT("'"&amp;$A$69&amp;"'!"&amp;AO$68&amp;$C89+72)&lt;&gt;INDIRECT("'"&amp;$A$70&amp;"'!"&amp;AO$68&amp;$C89+72),1,0)</f>
        <v>0</v>
      </c>
      <c r="AP89" cm="1">
        <f t="array" aca="1" ref="AP89" ca="1">IF(INDIRECT("'"&amp;$A$69&amp;"'!"&amp;AP$68&amp;$C89+72)&lt;&gt;INDIRECT("'"&amp;$A$70&amp;"'!"&amp;AP$68&amp;$C89+72),1,0)</f>
        <v>0</v>
      </c>
      <c r="AQ89" cm="1">
        <f t="array" aca="1" ref="AQ89" ca="1">IF(INDIRECT("'"&amp;$A$69&amp;"'!"&amp;AQ$68&amp;$C89+72)&lt;&gt;INDIRECT("'"&amp;$A$70&amp;"'!"&amp;AQ$68&amp;$C89+72),1,0)</f>
        <v>0</v>
      </c>
      <c r="AR89" cm="1">
        <f t="array" aca="1" ref="AR89" ca="1">IF(INDIRECT("'"&amp;$A$69&amp;"'!"&amp;AR$68&amp;$C89+72)&lt;&gt;INDIRECT("'"&amp;$A$70&amp;"'!"&amp;AR$68&amp;$C89+72),1,0)</f>
        <v>0</v>
      </c>
      <c r="AS89" cm="1">
        <f t="array" aca="1" ref="AS89" ca="1">IF(INDIRECT("'"&amp;$A$69&amp;"'!"&amp;AS$68&amp;$C89+72)&lt;&gt;INDIRECT("'"&amp;$A$70&amp;"'!"&amp;AS$68&amp;$C89+72),1,0)</f>
        <v>0</v>
      </c>
      <c r="AT89" cm="1">
        <f t="array" aca="1" ref="AT89" ca="1">IF(INDIRECT("'"&amp;$A$69&amp;"'!"&amp;AT$68&amp;$C89+72)&lt;&gt;INDIRECT("'"&amp;$A$70&amp;"'!"&amp;AT$68&amp;$C89+72),1,0)</f>
        <v>0</v>
      </c>
      <c r="AU89" cm="1">
        <f t="array" aca="1" ref="AU89" ca="1">IF(INDIRECT("'"&amp;$A$69&amp;"'!"&amp;AU$68&amp;$C89+72)&lt;&gt;INDIRECT("'"&amp;$A$70&amp;"'!"&amp;AU$68&amp;$C89+72),1,0)</f>
        <v>0</v>
      </c>
      <c r="AV89" cm="1">
        <f t="array" aca="1" ref="AV89" ca="1">IF(INDIRECT("'"&amp;$A$69&amp;"'!"&amp;AV$68&amp;$C89+72)&lt;&gt;INDIRECT("'"&amp;$A$70&amp;"'!"&amp;AV$68&amp;$C89+72),1,0)</f>
        <v>0</v>
      </c>
      <c r="AW89" cm="1">
        <f t="array" aca="1" ref="AW89" ca="1">IF(INDIRECT("'"&amp;$A$69&amp;"'!"&amp;AW$68&amp;$C89+72)&lt;&gt;INDIRECT("'"&amp;$A$70&amp;"'!"&amp;AW$68&amp;$C89+72),1,0)</f>
        <v>0</v>
      </c>
      <c r="AX89" cm="1">
        <f t="array" aca="1" ref="AX89" ca="1">IF(INDIRECT("'"&amp;$A$69&amp;"'!"&amp;AX$68&amp;$C89+72)&lt;&gt;INDIRECT("'"&amp;$A$70&amp;"'!"&amp;AX$68&amp;$C89+72),1,0)</f>
        <v>0</v>
      </c>
      <c r="AY89" cm="1">
        <f t="array" aca="1" ref="AY89" ca="1">IF(INDIRECT("'"&amp;$A$69&amp;"'!"&amp;AY$68&amp;$C89+72)&lt;&gt;INDIRECT("'"&amp;$A$70&amp;"'!"&amp;AY$68&amp;$C89+72),1,0)</f>
        <v>0</v>
      </c>
      <c r="AZ89" cm="1">
        <f t="array" aca="1" ref="AZ89" ca="1">IF(INDIRECT("'"&amp;$A$69&amp;"'!"&amp;AZ$68&amp;$C89+72)&lt;&gt;INDIRECT("'"&amp;$A$70&amp;"'!"&amp;AZ$68&amp;$C89+72),1,0)</f>
        <v>0</v>
      </c>
      <c r="BA89" cm="1">
        <f t="array" aca="1" ref="BA89" ca="1">IF(INDIRECT("'"&amp;$A$69&amp;"'!"&amp;BA$68&amp;$C89+72)&lt;&gt;INDIRECT("'"&amp;$A$70&amp;"'!"&amp;BA$68&amp;$C89+72),1,0)</f>
        <v>0</v>
      </c>
      <c r="BB89" cm="1">
        <f t="array" aca="1" ref="BB89" ca="1">IF(INDIRECT("'"&amp;$A$69&amp;"'!"&amp;BB$68&amp;$C89+72)&lt;&gt;INDIRECT("'"&amp;$A$70&amp;"'!"&amp;BB$68&amp;$C89+72),1,0)</f>
        <v>0</v>
      </c>
      <c r="BC89">
        <f t="shared" ca="1" si="0"/>
        <v>0</v>
      </c>
      <c r="BD89">
        <f t="shared" ca="1" si="1"/>
        <v>0</v>
      </c>
      <c r="BE89">
        <f t="shared" ca="1" si="2"/>
        <v>0</v>
      </c>
    </row>
    <row r="90" spans="3:57" x14ac:dyDescent="0.15">
      <c r="C90" s="283">
        <v>18</v>
      </c>
      <c r="D90" cm="1">
        <f t="array" aca="1" ref="D90" ca="1">IF(INDIRECT("'"&amp;$A$69&amp;"'!"&amp;D$68&amp;$C90+72)&lt;&gt;INDIRECT("'"&amp;$A$70&amp;"'!"&amp;D$68&amp;$C90+72),1,0)</f>
        <v>0</v>
      </c>
      <c r="E90" cm="1">
        <f t="array" aca="1" ref="E90" ca="1">IF(INDIRECT("'"&amp;$A$69&amp;"'!"&amp;E$68&amp;$C90+72)&lt;&gt;INDIRECT("'"&amp;$A$70&amp;"'!"&amp;E$68&amp;$C90+72),1,0)</f>
        <v>0</v>
      </c>
      <c r="F90" cm="1">
        <f t="array" aca="1" ref="F90" ca="1">IF(INDIRECT("'"&amp;$A$69&amp;"'!"&amp;F$68&amp;$C90+72)&lt;&gt;INDIRECT("'"&amp;$A$70&amp;"'!"&amp;F$68&amp;$C90+72),1,0)</f>
        <v>0</v>
      </c>
      <c r="G90" cm="1">
        <f t="array" aca="1" ref="G90" ca="1">IF(INDIRECT("'"&amp;$A$69&amp;"'!"&amp;G$68&amp;$C90+72)&lt;&gt;INDIRECT("'"&amp;$A$70&amp;"'!"&amp;G$68&amp;$C90+72),1,0)</f>
        <v>0</v>
      </c>
      <c r="H90" cm="1">
        <f t="array" aca="1" ref="H90" ca="1">IF(INDIRECT("'"&amp;$A$69&amp;"'!"&amp;H$68&amp;$C90+72)&lt;&gt;INDIRECT("'"&amp;$A$70&amp;"'!"&amp;H$68&amp;$C90+72),1,0)</f>
        <v>0</v>
      </c>
      <c r="I90" cm="1">
        <f t="array" aca="1" ref="I90" ca="1">IF(INDIRECT("'"&amp;$A$69&amp;"'!"&amp;I$68&amp;$C90+72)&lt;&gt;INDIRECT("'"&amp;$A$70&amp;"'!"&amp;I$68&amp;$C90+72),1,0)</f>
        <v>0</v>
      </c>
      <c r="J90" cm="1">
        <f t="array" aca="1" ref="J90" ca="1">IF(INDIRECT("'"&amp;$A$69&amp;"'!"&amp;J$68&amp;$C90+72)&lt;&gt;INDIRECT("'"&amp;$A$70&amp;"'!"&amp;J$68&amp;$C90+72),1,0)</f>
        <v>0</v>
      </c>
      <c r="K90" cm="1">
        <f t="array" aca="1" ref="K90" ca="1">IF(INDIRECT("'"&amp;$A$69&amp;"'!"&amp;K$68&amp;$C90+72)&lt;&gt;INDIRECT("'"&amp;$A$70&amp;"'!"&amp;K$68&amp;$C90+72),1,0)</f>
        <v>0</v>
      </c>
      <c r="L90" cm="1">
        <f t="array" aca="1" ref="L90" ca="1">IF(INDIRECT("'"&amp;$A$69&amp;"'!"&amp;L$68&amp;$C90+72)&lt;&gt;INDIRECT("'"&amp;$A$70&amp;"'!"&amp;L$68&amp;$C90+72),1,0)</f>
        <v>0</v>
      </c>
      <c r="M90" cm="1">
        <f t="array" aca="1" ref="M90" ca="1">IF(INDIRECT("'"&amp;$A$69&amp;"'!"&amp;M$68&amp;$C90+72)&lt;&gt;INDIRECT("'"&amp;$A$70&amp;"'!"&amp;M$68&amp;$C90+72),1,0)</f>
        <v>0</v>
      </c>
      <c r="N90" cm="1">
        <f t="array" aca="1" ref="N90" ca="1">IF(INDIRECT("'"&amp;$A$69&amp;"'!"&amp;N$68&amp;$C90+72)&lt;&gt;INDIRECT("'"&amp;$A$70&amp;"'!"&amp;N$68&amp;$C90+72),1,0)</f>
        <v>0</v>
      </c>
      <c r="O90" cm="1">
        <f t="array" aca="1" ref="O90" ca="1">IF(INDIRECT("'"&amp;$A$69&amp;"'!"&amp;O$68&amp;$C90+72)&lt;&gt;INDIRECT("'"&amp;$A$70&amp;"'!"&amp;O$68&amp;$C90+72),1,0)</f>
        <v>0</v>
      </c>
      <c r="P90" cm="1">
        <f t="array" aca="1" ref="P90" ca="1">IF(INDIRECT("'"&amp;$A$69&amp;"'!"&amp;P$68&amp;$C90+72)&lt;&gt;INDIRECT("'"&amp;$A$70&amp;"'!"&amp;P$68&amp;$C90+72),1,0)</f>
        <v>0</v>
      </c>
      <c r="Q90" cm="1">
        <f t="array" aca="1" ref="Q90" ca="1">IF(INDIRECT("'"&amp;$A$69&amp;"'!"&amp;Q$68&amp;$C90+72)&lt;&gt;INDIRECT("'"&amp;$A$70&amp;"'!"&amp;Q$68&amp;$C90+72),1,0)</f>
        <v>0</v>
      </c>
      <c r="R90" cm="1">
        <f t="array" aca="1" ref="R90" ca="1">IF(INDIRECT("'"&amp;$A$69&amp;"'!"&amp;R$68&amp;$C90+72)&lt;&gt;INDIRECT("'"&amp;$A$70&amp;"'!"&amp;R$68&amp;$C90+72),1,0)</f>
        <v>0</v>
      </c>
      <c r="S90" cm="1">
        <f t="array" aca="1" ref="S90" ca="1">IF(INDIRECT("'"&amp;$A$69&amp;"'!"&amp;S$68&amp;$C90+72)&lt;&gt;INDIRECT("'"&amp;$A$70&amp;"'!"&amp;S$68&amp;$C90+72),1,0)</f>
        <v>0</v>
      </c>
      <c r="T90" cm="1">
        <f t="array" aca="1" ref="T90" ca="1">IF(INDIRECT("'"&amp;$A$69&amp;"'!"&amp;T$68&amp;$C90+72)&lt;&gt;INDIRECT("'"&amp;$A$70&amp;"'!"&amp;T$68&amp;$C90+72),1,0)</f>
        <v>0</v>
      </c>
      <c r="U90" cm="1">
        <f t="array" aca="1" ref="U90" ca="1">IF(INDIRECT("'"&amp;$A$69&amp;"'!"&amp;U$68&amp;$C90+72)&lt;&gt;INDIRECT("'"&amp;$A$70&amp;"'!"&amp;U$68&amp;$C90+72),1,0)</f>
        <v>0</v>
      </c>
      <c r="V90" cm="1">
        <f t="array" aca="1" ref="V90" ca="1">IF(INDIRECT("'"&amp;$A$69&amp;"'!"&amp;V$68&amp;$C90+72)&lt;&gt;INDIRECT("'"&amp;$A$70&amp;"'!"&amp;V$68&amp;$C90+72),1,0)</f>
        <v>0</v>
      </c>
      <c r="W90" cm="1">
        <f t="array" aca="1" ref="W90" ca="1">IF(INDIRECT("'"&amp;$A$69&amp;"'!"&amp;W$68&amp;$C90+72)&lt;&gt;INDIRECT("'"&amp;$A$70&amp;"'!"&amp;W$68&amp;$C90+72),1,0)</f>
        <v>0</v>
      </c>
      <c r="X90" cm="1">
        <f t="array" aca="1" ref="X90" ca="1">IF(INDIRECT("'"&amp;$A$69&amp;"'!"&amp;X$68&amp;$C90+72)&lt;&gt;INDIRECT("'"&amp;$A$70&amp;"'!"&amp;X$68&amp;$C90+72),1,0)</f>
        <v>0</v>
      </c>
      <c r="Y90" cm="1">
        <f t="array" aca="1" ref="Y90" ca="1">IF(INDIRECT("'"&amp;$A$69&amp;"'!"&amp;Y$68&amp;$C90+72)&lt;&gt;INDIRECT("'"&amp;$A$70&amp;"'!"&amp;Y$68&amp;$C90+72),1,0)</f>
        <v>0</v>
      </c>
      <c r="Z90" cm="1">
        <f t="array" aca="1" ref="Z90" ca="1">IF(INDIRECT("'"&amp;$A$69&amp;"'!"&amp;Z$68&amp;$C90+72)&lt;&gt;INDIRECT("'"&amp;$A$70&amp;"'!"&amp;Z$68&amp;$C90+72),1,0)</f>
        <v>0</v>
      </c>
      <c r="AA90" cm="1">
        <f t="array" aca="1" ref="AA90" ca="1">IF(INDIRECT("'"&amp;$A$69&amp;"'!"&amp;AA$68&amp;$C90+72)&lt;&gt;INDIRECT("'"&amp;$A$70&amp;"'!"&amp;AA$68&amp;$C90+72),1,0)</f>
        <v>0</v>
      </c>
      <c r="AB90" cm="1">
        <f t="array" aca="1" ref="AB90" ca="1">IF(INDIRECT("'"&amp;$A$69&amp;"'!"&amp;AB$68&amp;$C90+72)&lt;&gt;INDIRECT("'"&amp;$A$70&amp;"'!"&amp;AB$68&amp;$C90+72),1,0)</f>
        <v>0</v>
      </c>
      <c r="AC90" cm="1">
        <f t="array" aca="1" ref="AC90" ca="1">IF(INDIRECT("'"&amp;$A$69&amp;"'!"&amp;AC$68&amp;$C90+72)&lt;&gt;INDIRECT("'"&amp;$A$70&amp;"'!"&amp;AC$68&amp;$C90+72),1,0)</f>
        <v>0</v>
      </c>
      <c r="AD90" cm="1">
        <f t="array" aca="1" ref="AD90" ca="1">IF(INDIRECT("'"&amp;$A$69&amp;"'!"&amp;AD$68&amp;$C90+72)&lt;&gt;INDIRECT("'"&amp;$A$70&amp;"'!"&amp;AD$68&amp;$C90+72),1,0)</f>
        <v>0</v>
      </c>
      <c r="AE90" cm="1">
        <f t="array" aca="1" ref="AE90" ca="1">IF(INDIRECT("'"&amp;$A$69&amp;"'!"&amp;AE$68&amp;$C90+72)&lt;&gt;INDIRECT("'"&amp;$A$70&amp;"'!"&amp;AE$68&amp;$C90+72),1,0)</f>
        <v>0</v>
      </c>
      <c r="AF90" cm="1">
        <f t="array" aca="1" ref="AF90" ca="1">IF(INDIRECT("'"&amp;$A$69&amp;"'!"&amp;AF$68&amp;$C90+72)&lt;&gt;INDIRECT("'"&amp;$A$70&amp;"'!"&amp;AF$68&amp;$C90+72),1,0)</f>
        <v>0</v>
      </c>
      <c r="AG90" cm="1">
        <f t="array" aca="1" ref="AG90" ca="1">IF(INDIRECT("'"&amp;$A$69&amp;"'!"&amp;AG$68&amp;$C90+72)&lt;&gt;INDIRECT("'"&amp;$A$70&amp;"'!"&amp;AG$68&amp;$C90+72),1,0)</f>
        <v>0</v>
      </c>
      <c r="AH90" cm="1">
        <f t="array" aca="1" ref="AH90" ca="1">IF(INDIRECT("'"&amp;$A$69&amp;"'!"&amp;AH$68&amp;$C90+72)&lt;&gt;INDIRECT("'"&amp;$A$70&amp;"'!"&amp;AH$68&amp;$C90+72),1,0)</f>
        <v>0</v>
      </c>
      <c r="AI90" cm="1">
        <f t="array" aca="1" ref="AI90" ca="1">IF(INDIRECT("'"&amp;$A$69&amp;"'!"&amp;AI$68&amp;$C90+72)&lt;&gt;INDIRECT("'"&amp;$A$70&amp;"'!"&amp;AI$68&amp;$C90+72),1,0)</f>
        <v>0</v>
      </c>
      <c r="AJ90" cm="1">
        <f t="array" aca="1" ref="AJ90" ca="1">IF(INDIRECT("'"&amp;$A$69&amp;"'!"&amp;AJ$68&amp;$C90+72)&lt;&gt;INDIRECT("'"&amp;$A$70&amp;"'!"&amp;AJ$68&amp;$C90+72),1,0)</f>
        <v>0</v>
      </c>
      <c r="AK90" cm="1">
        <f t="array" aca="1" ref="AK90" ca="1">IF(INDIRECT("'"&amp;$A$69&amp;"'!"&amp;AK$68&amp;$C90+72)&lt;&gt;INDIRECT("'"&amp;$A$70&amp;"'!"&amp;AK$68&amp;$C90+72),1,0)</f>
        <v>0</v>
      </c>
      <c r="AL90" cm="1">
        <f t="array" aca="1" ref="AL90" ca="1">IF(INDIRECT("'"&amp;$A$69&amp;"'!"&amp;AL$68&amp;$C90+72)&lt;&gt;INDIRECT("'"&amp;$A$70&amp;"'!"&amp;AL$68&amp;$C90+72),1,0)</f>
        <v>0</v>
      </c>
      <c r="AM90" cm="1">
        <f t="array" aca="1" ref="AM90" ca="1">IF(INDIRECT("'"&amp;$A$69&amp;"'!"&amp;AM$68&amp;$C90+72)&lt;&gt;INDIRECT("'"&amp;$A$70&amp;"'!"&amp;AM$68&amp;$C90+72),1,0)</f>
        <v>0</v>
      </c>
      <c r="AN90" cm="1">
        <f t="array" aca="1" ref="AN90" ca="1">IF(INDIRECT("'"&amp;$A$69&amp;"'!"&amp;AN$68&amp;$C90+72)&lt;&gt;INDIRECT("'"&amp;$A$70&amp;"'!"&amp;AN$68&amp;$C90+72),1,0)</f>
        <v>0</v>
      </c>
      <c r="AO90" cm="1">
        <f t="array" aca="1" ref="AO90" ca="1">IF(INDIRECT("'"&amp;$A$69&amp;"'!"&amp;AO$68&amp;$C90+72)&lt;&gt;INDIRECT("'"&amp;$A$70&amp;"'!"&amp;AO$68&amp;$C90+72),1,0)</f>
        <v>0</v>
      </c>
      <c r="AP90" cm="1">
        <f t="array" aca="1" ref="AP90" ca="1">IF(INDIRECT("'"&amp;$A$69&amp;"'!"&amp;AP$68&amp;$C90+72)&lt;&gt;INDIRECT("'"&amp;$A$70&amp;"'!"&amp;AP$68&amp;$C90+72),1,0)</f>
        <v>0</v>
      </c>
      <c r="AQ90" cm="1">
        <f t="array" aca="1" ref="AQ90" ca="1">IF(INDIRECT("'"&amp;$A$69&amp;"'!"&amp;AQ$68&amp;$C90+72)&lt;&gt;INDIRECT("'"&amp;$A$70&amp;"'!"&amp;AQ$68&amp;$C90+72),1,0)</f>
        <v>0</v>
      </c>
      <c r="AR90" cm="1">
        <f t="array" aca="1" ref="AR90" ca="1">IF(INDIRECT("'"&amp;$A$69&amp;"'!"&amp;AR$68&amp;$C90+72)&lt;&gt;INDIRECT("'"&amp;$A$70&amp;"'!"&amp;AR$68&amp;$C90+72),1,0)</f>
        <v>0</v>
      </c>
      <c r="AS90" cm="1">
        <f t="array" aca="1" ref="AS90" ca="1">IF(INDIRECT("'"&amp;$A$69&amp;"'!"&amp;AS$68&amp;$C90+72)&lt;&gt;INDIRECT("'"&amp;$A$70&amp;"'!"&amp;AS$68&amp;$C90+72),1,0)</f>
        <v>0</v>
      </c>
      <c r="AT90" cm="1">
        <f t="array" aca="1" ref="AT90" ca="1">IF(INDIRECT("'"&amp;$A$69&amp;"'!"&amp;AT$68&amp;$C90+72)&lt;&gt;INDIRECT("'"&amp;$A$70&amp;"'!"&amp;AT$68&amp;$C90+72),1,0)</f>
        <v>0</v>
      </c>
      <c r="AU90" cm="1">
        <f t="array" aca="1" ref="AU90" ca="1">IF(INDIRECT("'"&amp;$A$69&amp;"'!"&amp;AU$68&amp;$C90+72)&lt;&gt;INDIRECT("'"&amp;$A$70&amp;"'!"&amp;AU$68&amp;$C90+72),1,0)</f>
        <v>0</v>
      </c>
      <c r="AV90" cm="1">
        <f t="array" aca="1" ref="AV90" ca="1">IF(INDIRECT("'"&amp;$A$69&amp;"'!"&amp;AV$68&amp;$C90+72)&lt;&gt;INDIRECT("'"&amp;$A$70&amp;"'!"&amp;AV$68&amp;$C90+72),1,0)</f>
        <v>0</v>
      </c>
      <c r="AW90" cm="1">
        <f t="array" aca="1" ref="AW90" ca="1">IF(INDIRECT("'"&amp;$A$69&amp;"'!"&amp;AW$68&amp;$C90+72)&lt;&gt;INDIRECT("'"&amp;$A$70&amp;"'!"&amp;AW$68&amp;$C90+72),1,0)</f>
        <v>0</v>
      </c>
      <c r="AX90" cm="1">
        <f t="array" aca="1" ref="AX90" ca="1">IF(INDIRECT("'"&amp;$A$69&amp;"'!"&amp;AX$68&amp;$C90+72)&lt;&gt;INDIRECT("'"&amp;$A$70&amp;"'!"&amp;AX$68&amp;$C90+72),1,0)</f>
        <v>0</v>
      </c>
      <c r="AY90" cm="1">
        <f t="array" aca="1" ref="AY90" ca="1">IF(INDIRECT("'"&amp;$A$69&amp;"'!"&amp;AY$68&amp;$C90+72)&lt;&gt;INDIRECT("'"&amp;$A$70&amp;"'!"&amp;AY$68&amp;$C90+72),1,0)</f>
        <v>0</v>
      </c>
      <c r="AZ90" cm="1">
        <f t="array" aca="1" ref="AZ90" ca="1">IF(INDIRECT("'"&amp;$A$69&amp;"'!"&amp;AZ$68&amp;$C90+72)&lt;&gt;INDIRECT("'"&amp;$A$70&amp;"'!"&amp;AZ$68&amp;$C90+72),1,0)</f>
        <v>0</v>
      </c>
      <c r="BA90" cm="1">
        <f t="array" aca="1" ref="BA90" ca="1">IF(INDIRECT("'"&amp;$A$69&amp;"'!"&amp;BA$68&amp;$C90+72)&lt;&gt;INDIRECT("'"&amp;$A$70&amp;"'!"&amp;BA$68&amp;$C90+72),1,0)</f>
        <v>0</v>
      </c>
      <c r="BB90" cm="1">
        <f t="array" aca="1" ref="BB90" ca="1">IF(INDIRECT("'"&amp;$A$69&amp;"'!"&amp;BB$68&amp;$C90+72)&lt;&gt;INDIRECT("'"&amp;$A$70&amp;"'!"&amp;BB$68&amp;$C90+72),1,0)</f>
        <v>0</v>
      </c>
      <c r="BC90">
        <f t="shared" ca="1" si="0"/>
        <v>0</v>
      </c>
      <c r="BD90">
        <f t="shared" ca="1" si="1"/>
        <v>0</v>
      </c>
      <c r="BE90">
        <f t="shared" ca="1" si="2"/>
        <v>0</v>
      </c>
    </row>
    <row r="91" spans="3:57" x14ac:dyDescent="0.15">
      <c r="C91" s="283">
        <v>19</v>
      </c>
      <c r="D91" cm="1">
        <f t="array" aca="1" ref="D91" ca="1">IF(INDIRECT("'"&amp;$A$69&amp;"'!"&amp;D$68&amp;$C91+72)&lt;&gt;INDIRECT("'"&amp;$A$70&amp;"'!"&amp;D$68&amp;$C91+72),1,0)</f>
        <v>0</v>
      </c>
      <c r="E91" cm="1">
        <f t="array" aca="1" ref="E91" ca="1">IF(INDIRECT("'"&amp;$A$69&amp;"'!"&amp;E$68&amp;$C91+72)&lt;&gt;INDIRECT("'"&amp;$A$70&amp;"'!"&amp;E$68&amp;$C91+72),1,0)</f>
        <v>0</v>
      </c>
      <c r="F91" cm="1">
        <f t="array" aca="1" ref="F91" ca="1">IF(INDIRECT("'"&amp;$A$69&amp;"'!"&amp;F$68&amp;$C91+72)&lt;&gt;INDIRECT("'"&amp;$A$70&amp;"'!"&amp;F$68&amp;$C91+72),1,0)</f>
        <v>0</v>
      </c>
      <c r="G91" cm="1">
        <f t="array" aca="1" ref="G91" ca="1">IF(INDIRECT("'"&amp;$A$69&amp;"'!"&amp;G$68&amp;$C91+72)&lt;&gt;INDIRECT("'"&amp;$A$70&amp;"'!"&amp;G$68&amp;$C91+72),1,0)</f>
        <v>0</v>
      </c>
      <c r="H91" cm="1">
        <f t="array" aca="1" ref="H91" ca="1">IF(INDIRECT("'"&amp;$A$69&amp;"'!"&amp;H$68&amp;$C91+72)&lt;&gt;INDIRECT("'"&amp;$A$70&amp;"'!"&amp;H$68&amp;$C91+72),1,0)</f>
        <v>0</v>
      </c>
      <c r="I91" cm="1">
        <f t="array" aca="1" ref="I91" ca="1">IF(INDIRECT("'"&amp;$A$69&amp;"'!"&amp;I$68&amp;$C91+72)&lt;&gt;INDIRECT("'"&amp;$A$70&amp;"'!"&amp;I$68&amp;$C91+72),1,0)</f>
        <v>0</v>
      </c>
      <c r="J91" cm="1">
        <f t="array" aca="1" ref="J91" ca="1">IF(INDIRECT("'"&amp;$A$69&amp;"'!"&amp;J$68&amp;$C91+72)&lt;&gt;INDIRECT("'"&amp;$A$70&amp;"'!"&amp;J$68&amp;$C91+72),1,0)</f>
        <v>0</v>
      </c>
      <c r="K91" cm="1">
        <f t="array" aca="1" ref="K91" ca="1">IF(INDIRECT("'"&amp;$A$69&amp;"'!"&amp;K$68&amp;$C91+72)&lt;&gt;INDIRECT("'"&amp;$A$70&amp;"'!"&amp;K$68&amp;$C91+72),1,0)</f>
        <v>0</v>
      </c>
      <c r="L91" cm="1">
        <f t="array" aca="1" ref="L91" ca="1">IF(INDIRECT("'"&amp;$A$69&amp;"'!"&amp;L$68&amp;$C91+72)&lt;&gt;INDIRECT("'"&amp;$A$70&amp;"'!"&amp;L$68&amp;$C91+72),1,0)</f>
        <v>0</v>
      </c>
      <c r="M91" cm="1">
        <f t="array" aca="1" ref="M91" ca="1">IF(INDIRECT("'"&amp;$A$69&amp;"'!"&amp;M$68&amp;$C91+72)&lt;&gt;INDIRECT("'"&amp;$A$70&amp;"'!"&amp;M$68&amp;$C91+72),1,0)</f>
        <v>0</v>
      </c>
      <c r="N91" cm="1">
        <f t="array" aca="1" ref="N91" ca="1">IF(INDIRECT("'"&amp;$A$69&amp;"'!"&amp;N$68&amp;$C91+72)&lt;&gt;INDIRECT("'"&amp;$A$70&amp;"'!"&amp;N$68&amp;$C91+72),1,0)</f>
        <v>0</v>
      </c>
      <c r="O91" cm="1">
        <f t="array" aca="1" ref="O91" ca="1">IF(INDIRECT("'"&amp;$A$69&amp;"'!"&amp;O$68&amp;$C91+72)&lt;&gt;INDIRECT("'"&amp;$A$70&amp;"'!"&amp;O$68&amp;$C91+72),1,0)</f>
        <v>0</v>
      </c>
      <c r="P91" cm="1">
        <f t="array" aca="1" ref="P91" ca="1">IF(INDIRECT("'"&amp;$A$69&amp;"'!"&amp;P$68&amp;$C91+72)&lt;&gt;INDIRECT("'"&amp;$A$70&amp;"'!"&amp;P$68&amp;$C91+72),1,0)</f>
        <v>0</v>
      </c>
      <c r="Q91" cm="1">
        <f t="array" aca="1" ref="Q91" ca="1">IF(INDIRECT("'"&amp;$A$69&amp;"'!"&amp;Q$68&amp;$C91+72)&lt;&gt;INDIRECT("'"&amp;$A$70&amp;"'!"&amp;Q$68&amp;$C91+72),1,0)</f>
        <v>0</v>
      </c>
      <c r="R91" cm="1">
        <f t="array" aca="1" ref="R91" ca="1">IF(INDIRECT("'"&amp;$A$69&amp;"'!"&amp;R$68&amp;$C91+72)&lt;&gt;INDIRECT("'"&amp;$A$70&amp;"'!"&amp;R$68&amp;$C91+72),1,0)</f>
        <v>0</v>
      </c>
      <c r="S91" cm="1">
        <f t="array" aca="1" ref="S91" ca="1">IF(INDIRECT("'"&amp;$A$69&amp;"'!"&amp;S$68&amp;$C91+72)&lt;&gt;INDIRECT("'"&amp;$A$70&amp;"'!"&amp;S$68&amp;$C91+72),1,0)</f>
        <v>0</v>
      </c>
      <c r="T91" cm="1">
        <f t="array" aca="1" ref="T91" ca="1">IF(INDIRECT("'"&amp;$A$69&amp;"'!"&amp;T$68&amp;$C91+72)&lt;&gt;INDIRECT("'"&amp;$A$70&amp;"'!"&amp;T$68&amp;$C91+72),1,0)</f>
        <v>0</v>
      </c>
      <c r="U91" cm="1">
        <f t="array" aca="1" ref="U91" ca="1">IF(INDIRECT("'"&amp;$A$69&amp;"'!"&amp;U$68&amp;$C91+72)&lt;&gt;INDIRECT("'"&amp;$A$70&amp;"'!"&amp;U$68&amp;$C91+72),1,0)</f>
        <v>0</v>
      </c>
      <c r="V91" cm="1">
        <f t="array" aca="1" ref="V91" ca="1">IF(INDIRECT("'"&amp;$A$69&amp;"'!"&amp;V$68&amp;$C91+72)&lt;&gt;INDIRECT("'"&amp;$A$70&amp;"'!"&amp;V$68&amp;$C91+72),1,0)</f>
        <v>0</v>
      </c>
      <c r="W91" cm="1">
        <f t="array" aca="1" ref="W91" ca="1">IF(INDIRECT("'"&amp;$A$69&amp;"'!"&amp;W$68&amp;$C91+72)&lt;&gt;INDIRECT("'"&amp;$A$70&amp;"'!"&amp;W$68&amp;$C91+72),1,0)</f>
        <v>0</v>
      </c>
      <c r="X91" cm="1">
        <f t="array" aca="1" ref="X91" ca="1">IF(INDIRECT("'"&amp;$A$69&amp;"'!"&amp;X$68&amp;$C91+72)&lt;&gt;INDIRECT("'"&amp;$A$70&amp;"'!"&amp;X$68&amp;$C91+72),1,0)</f>
        <v>0</v>
      </c>
      <c r="Y91" cm="1">
        <f t="array" aca="1" ref="Y91" ca="1">IF(INDIRECT("'"&amp;$A$69&amp;"'!"&amp;Y$68&amp;$C91+72)&lt;&gt;INDIRECT("'"&amp;$A$70&amp;"'!"&amp;Y$68&amp;$C91+72),1,0)</f>
        <v>0</v>
      </c>
      <c r="Z91" cm="1">
        <f t="array" aca="1" ref="Z91" ca="1">IF(INDIRECT("'"&amp;$A$69&amp;"'!"&amp;Z$68&amp;$C91+72)&lt;&gt;INDIRECT("'"&amp;$A$70&amp;"'!"&amp;Z$68&amp;$C91+72),1,0)</f>
        <v>0</v>
      </c>
      <c r="AA91" cm="1">
        <f t="array" aca="1" ref="AA91" ca="1">IF(INDIRECT("'"&amp;$A$69&amp;"'!"&amp;AA$68&amp;$C91+72)&lt;&gt;INDIRECT("'"&amp;$A$70&amp;"'!"&amp;AA$68&amp;$C91+72),1,0)</f>
        <v>0</v>
      </c>
      <c r="AB91" cm="1">
        <f t="array" aca="1" ref="AB91" ca="1">IF(INDIRECT("'"&amp;$A$69&amp;"'!"&amp;AB$68&amp;$C91+72)&lt;&gt;INDIRECT("'"&amp;$A$70&amp;"'!"&amp;AB$68&amp;$C91+72),1,0)</f>
        <v>0</v>
      </c>
      <c r="AC91" cm="1">
        <f t="array" aca="1" ref="AC91" ca="1">IF(INDIRECT("'"&amp;$A$69&amp;"'!"&amp;AC$68&amp;$C91+72)&lt;&gt;INDIRECT("'"&amp;$A$70&amp;"'!"&amp;AC$68&amp;$C91+72),1,0)</f>
        <v>0</v>
      </c>
      <c r="AD91" cm="1">
        <f t="array" aca="1" ref="AD91" ca="1">IF(INDIRECT("'"&amp;$A$69&amp;"'!"&amp;AD$68&amp;$C91+72)&lt;&gt;INDIRECT("'"&amp;$A$70&amp;"'!"&amp;AD$68&amp;$C91+72),1,0)</f>
        <v>0</v>
      </c>
      <c r="AE91" cm="1">
        <f t="array" aca="1" ref="AE91" ca="1">IF(INDIRECT("'"&amp;$A$69&amp;"'!"&amp;AE$68&amp;$C91+72)&lt;&gt;INDIRECT("'"&amp;$A$70&amp;"'!"&amp;AE$68&amp;$C91+72),1,0)</f>
        <v>0</v>
      </c>
      <c r="AF91" cm="1">
        <f t="array" aca="1" ref="AF91" ca="1">IF(INDIRECT("'"&amp;$A$69&amp;"'!"&amp;AF$68&amp;$C91+72)&lt;&gt;INDIRECT("'"&amp;$A$70&amp;"'!"&amp;AF$68&amp;$C91+72),1,0)</f>
        <v>0</v>
      </c>
      <c r="AG91" cm="1">
        <f t="array" aca="1" ref="AG91" ca="1">IF(INDIRECT("'"&amp;$A$69&amp;"'!"&amp;AG$68&amp;$C91+72)&lt;&gt;INDIRECT("'"&amp;$A$70&amp;"'!"&amp;AG$68&amp;$C91+72),1,0)</f>
        <v>0</v>
      </c>
      <c r="AH91" cm="1">
        <f t="array" aca="1" ref="AH91" ca="1">IF(INDIRECT("'"&amp;$A$69&amp;"'!"&amp;AH$68&amp;$C91+72)&lt;&gt;INDIRECT("'"&amp;$A$70&amp;"'!"&amp;AH$68&amp;$C91+72),1,0)</f>
        <v>0</v>
      </c>
      <c r="AI91" cm="1">
        <f t="array" aca="1" ref="AI91" ca="1">IF(INDIRECT("'"&amp;$A$69&amp;"'!"&amp;AI$68&amp;$C91+72)&lt;&gt;INDIRECT("'"&amp;$A$70&amp;"'!"&amp;AI$68&amp;$C91+72),1,0)</f>
        <v>0</v>
      </c>
      <c r="AJ91" cm="1">
        <f t="array" aca="1" ref="AJ91" ca="1">IF(INDIRECT("'"&amp;$A$69&amp;"'!"&amp;AJ$68&amp;$C91+72)&lt;&gt;INDIRECT("'"&amp;$A$70&amp;"'!"&amp;AJ$68&amp;$C91+72),1,0)</f>
        <v>0</v>
      </c>
      <c r="AK91" cm="1">
        <f t="array" aca="1" ref="AK91" ca="1">IF(INDIRECT("'"&amp;$A$69&amp;"'!"&amp;AK$68&amp;$C91+72)&lt;&gt;INDIRECT("'"&amp;$A$70&amp;"'!"&amp;AK$68&amp;$C91+72),1,0)</f>
        <v>0</v>
      </c>
      <c r="AL91" cm="1">
        <f t="array" aca="1" ref="AL91" ca="1">IF(INDIRECT("'"&amp;$A$69&amp;"'!"&amp;AL$68&amp;$C91+72)&lt;&gt;INDIRECT("'"&amp;$A$70&amp;"'!"&amp;AL$68&amp;$C91+72),1,0)</f>
        <v>0</v>
      </c>
      <c r="AM91" cm="1">
        <f t="array" aca="1" ref="AM91" ca="1">IF(INDIRECT("'"&amp;$A$69&amp;"'!"&amp;AM$68&amp;$C91+72)&lt;&gt;INDIRECT("'"&amp;$A$70&amp;"'!"&amp;AM$68&amp;$C91+72),1,0)</f>
        <v>0</v>
      </c>
      <c r="AN91" cm="1">
        <f t="array" aca="1" ref="AN91" ca="1">IF(INDIRECT("'"&amp;$A$69&amp;"'!"&amp;AN$68&amp;$C91+72)&lt;&gt;INDIRECT("'"&amp;$A$70&amp;"'!"&amp;AN$68&amp;$C91+72),1,0)</f>
        <v>0</v>
      </c>
      <c r="AO91" cm="1">
        <f t="array" aca="1" ref="AO91" ca="1">IF(INDIRECT("'"&amp;$A$69&amp;"'!"&amp;AO$68&amp;$C91+72)&lt;&gt;INDIRECT("'"&amp;$A$70&amp;"'!"&amp;AO$68&amp;$C91+72),1,0)</f>
        <v>0</v>
      </c>
      <c r="AP91" cm="1">
        <f t="array" aca="1" ref="AP91" ca="1">IF(INDIRECT("'"&amp;$A$69&amp;"'!"&amp;AP$68&amp;$C91+72)&lt;&gt;INDIRECT("'"&amp;$A$70&amp;"'!"&amp;AP$68&amp;$C91+72),1,0)</f>
        <v>0</v>
      </c>
      <c r="AQ91" cm="1">
        <f t="array" aca="1" ref="AQ91" ca="1">IF(INDIRECT("'"&amp;$A$69&amp;"'!"&amp;AQ$68&amp;$C91+72)&lt;&gt;INDIRECT("'"&amp;$A$70&amp;"'!"&amp;AQ$68&amp;$C91+72),1,0)</f>
        <v>0</v>
      </c>
      <c r="AR91" cm="1">
        <f t="array" aca="1" ref="AR91" ca="1">IF(INDIRECT("'"&amp;$A$69&amp;"'!"&amp;AR$68&amp;$C91+72)&lt;&gt;INDIRECT("'"&amp;$A$70&amp;"'!"&amp;AR$68&amp;$C91+72),1,0)</f>
        <v>0</v>
      </c>
      <c r="AS91" cm="1">
        <f t="array" aca="1" ref="AS91" ca="1">IF(INDIRECT("'"&amp;$A$69&amp;"'!"&amp;AS$68&amp;$C91+72)&lt;&gt;INDIRECT("'"&amp;$A$70&amp;"'!"&amp;AS$68&amp;$C91+72),1,0)</f>
        <v>0</v>
      </c>
      <c r="AT91" cm="1">
        <f t="array" aca="1" ref="AT91" ca="1">IF(INDIRECT("'"&amp;$A$69&amp;"'!"&amp;AT$68&amp;$C91+72)&lt;&gt;INDIRECT("'"&amp;$A$70&amp;"'!"&amp;AT$68&amp;$C91+72),1,0)</f>
        <v>0</v>
      </c>
      <c r="AU91" cm="1">
        <f t="array" aca="1" ref="AU91" ca="1">IF(INDIRECT("'"&amp;$A$69&amp;"'!"&amp;AU$68&amp;$C91+72)&lt;&gt;INDIRECT("'"&amp;$A$70&amp;"'!"&amp;AU$68&amp;$C91+72),1,0)</f>
        <v>0</v>
      </c>
      <c r="AV91" cm="1">
        <f t="array" aca="1" ref="AV91" ca="1">IF(INDIRECT("'"&amp;$A$69&amp;"'!"&amp;AV$68&amp;$C91+72)&lt;&gt;INDIRECT("'"&amp;$A$70&amp;"'!"&amp;AV$68&amp;$C91+72),1,0)</f>
        <v>0</v>
      </c>
      <c r="AW91" cm="1">
        <f t="array" aca="1" ref="AW91" ca="1">IF(INDIRECT("'"&amp;$A$69&amp;"'!"&amp;AW$68&amp;$C91+72)&lt;&gt;INDIRECT("'"&amp;$A$70&amp;"'!"&amp;AW$68&amp;$C91+72),1,0)</f>
        <v>0</v>
      </c>
      <c r="AX91" cm="1">
        <f t="array" aca="1" ref="AX91" ca="1">IF(INDIRECT("'"&amp;$A$69&amp;"'!"&amp;AX$68&amp;$C91+72)&lt;&gt;INDIRECT("'"&amp;$A$70&amp;"'!"&amp;AX$68&amp;$C91+72),1,0)</f>
        <v>0</v>
      </c>
      <c r="AY91" cm="1">
        <f t="array" aca="1" ref="AY91" ca="1">IF(INDIRECT("'"&amp;$A$69&amp;"'!"&amp;AY$68&amp;$C91+72)&lt;&gt;INDIRECT("'"&amp;$A$70&amp;"'!"&amp;AY$68&amp;$C91+72),1,0)</f>
        <v>0</v>
      </c>
      <c r="AZ91" cm="1">
        <f t="array" aca="1" ref="AZ91" ca="1">IF(INDIRECT("'"&amp;$A$69&amp;"'!"&amp;AZ$68&amp;$C91+72)&lt;&gt;INDIRECT("'"&amp;$A$70&amp;"'!"&amp;AZ$68&amp;$C91+72),1,0)</f>
        <v>0</v>
      </c>
      <c r="BA91" cm="1">
        <f t="array" aca="1" ref="BA91" ca="1">IF(INDIRECT("'"&amp;$A$69&amp;"'!"&amp;BA$68&amp;$C91+72)&lt;&gt;INDIRECT("'"&amp;$A$70&amp;"'!"&amp;BA$68&amp;$C91+72),1,0)</f>
        <v>0</v>
      </c>
      <c r="BB91" cm="1">
        <f t="array" aca="1" ref="BB91" ca="1">IF(INDIRECT("'"&amp;$A$69&amp;"'!"&amp;BB$68&amp;$C91+72)&lt;&gt;INDIRECT("'"&amp;$A$70&amp;"'!"&amp;BB$68&amp;$C91+72),1,0)</f>
        <v>0</v>
      </c>
      <c r="BC91">
        <f t="shared" ca="1" si="0"/>
        <v>0</v>
      </c>
      <c r="BD91">
        <f t="shared" ca="1" si="1"/>
        <v>0</v>
      </c>
      <c r="BE91">
        <f t="shared" ca="1" si="2"/>
        <v>0</v>
      </c>
    </row>
    <row r="92" spans="3:57" x14ac:dyDescent="0.15">
      <c r="C92" s="283">
        <v>20</v>
      </c>
      <c r="D92" cm="1">
        <f t="array" aca="1" ref="D92" ca="1">IF(INDIRECT("'"&amp;$A$69&amp;"'!"&amp;D$68&amp;$C92+72)&lt;&gt;INDIRECT("'"&amp;$A$70&amp;"'!"&amp;D$68&amp;$C92+72),1,0)</f>
        <v>0</v>
      </c>
      <c r="E92" cm="1">
        <f t="array" aca="1" ref="E92" ca="1">IF(INDIRECT("'"&amp;$A$69&amp;"'!"&amp;E$68&amp;$C92+72)&lt;&gt;INDIRECT("'"&amp;$A$70&amp;"'!"&amp;E$68&amp;$C92+72),1,0)</f>
        <v>0</v>
      </c>
      <c r="F92" cm="1">
        <f t="array" aca="1" ref="F92" ca="1">IF(INDIRECT("'"&amp;$A$69&amp;"'!"&amp;F$68&amp;$C92+72)&lt;&gt;INDIRECT("'"&amp;$A$70&amp;"'!"&amp;F$68&amp;$C92+72),1,0)</f>
        <v>0</v>
      </c>
      <c r="G92" cm="1">
        <f t="array" aca="1" ref="G92" ca="1">IF(INDIRECT("'"&amp;$A$69&amp;"'!"&amp;G$68&amp;$C92+72)&lt;&gt;INDIRECT("'"&amp;$A$70&amp;"'!"&amp;G$68&amp;$C92+72),1,0)</f>
        <v>0</v>
      </c>
      <c r="H92" cm="1">
        <f t="array" aca="1" ref="H92" ca="1">IF(INDIRECT("'"&amp;$A$69&amp;"'!"&amp;H$68&amp;$C92+72)&lt;&gt;INDIRECT("'"&amp;$A$70&amp;"'!"&amp;H$68&amp;$C92+72),1,0)</f>
        <v>0</v>
      </c>
      <c r="I92" cm="1">
        <f t="array" aca="1" ref="I92" ca="1">IF(INDIRECT("'"&amp;$A$69&amp;"'!"&amp;I$68&amp;$C92+72)&lt;&gt;INDIRECT("'"&amp;$A$70&amp;"'!"&amp;I$68&amp;$C92+72),1,0)</f>
        <v>0</v>
      </c>
      <c r="J92" cm="1">
        <f t="array" aca="1" ref="J92" ca="1">IF(INDIRECT("'"&amp;$A$69&amp;"'!"&amp;J$68&amp;$C92+72)&lt;&gt;INDIRECT("'"&amp;$A$70&amp;"'!"&amp;J$68&amp;$C92+72),1,0)</f>
        <v>0</v>
      </c>
      <c r="K92" cm="1">
        <f t="array" aca="1" ref="K92" ca="1">IF(INDIRECT("'"&amp;$A$69&amp;"'!"&amp;K$68&amp;$C92+72)&lt;&gt;INDIRECT("'"&amp;$A$70&amp;"'!"&amp;K$68&amp;$C92+72),1,0)</f>
        <v>0</v>
      </c>
      <c r="L92" cm="1">
        <f t="array" aca="1" ref="L92" ca="1">IF(INDIRECT("'"&amp;$A$69&amp;"'!"&amp;L$68&amp;$C92+72)&lt;&gt;INDIRECT("'"&amp;$A$70&amp;"'!"&amp;L$68&amp;$C92+72),1,0)</f>
        <v>0</v>
      </c>
      <c r="M92" cm="1">
        <f t="array" aca="1" ref="M92" ca="1">IF(INDIRECT("'"&amp;$A$69&amp;"'!"&amp;M$68&amp;$C92+72)&lt;&gt;INDIRECT("'"&amp;$A$70&amp;"'!"&amp;M$68&amp;$C92+72),1,0)</f>
        <v>0</v>
      </c>
      <c r="N92" cm="1">
        <f t="array" aca="1" ref="N92" ca="1">IF(INDIRECT("'"&amp;$A$69&amp;"'!"&amp;N$68&amp;$C92+72)&lt;&gt;INDIRECT("'"&amp;$A$70&amp;"'!"&amp;N$68&amp;$C92+72),1,0)</f>
        <v>0</v>
      </c>
      <c r="O92" cm="1">
        <f t="array" aca="1" ref="O92" ca="1">IF(INDIRECT("'"&amp;$A$69&amp;"'!"&amp;O$68&amp;$C92+72)&lt;&gt;INDIRECT("'"&amp;$A$70&amp;"'!"&amp;O$68&amp;$C92+72),1,0)</f>
        <v>0</v>
      </c>
      <c r="P92" cm="1">
        <f t="array" aca="1" ref="P92" ca="1">IF(INDIRECT("'"&amp;$A$69&amp;"'!"&amp;P$68&amp;$C92+72)&lt;&gt;INDIRECT("'"&amp;$A$70&amp;"'!"&amp;P$68&amp;$C92+72),1,0)</f>
        <v>0</v>
      </c>
      <c r="Q92" cm="1">
        <f t="array" aca="1" ref="Q92" ca="1">IF(INDIRECT("'"&amp;$A$69&amp;"'!"&amp;Q$68&amp;$C92+72)&lt;&gt;INDIRECT("'"&amp;$A$70&amp;"'!"&amp;Q$68&amp;$C92+72),1,0)</f>
        <v>0</v>
      </c>
      <c r="R92" cm="1">
        <f t="array" aca="1" ref="R92" ca="1">IF(INDIRECT("'"&amp;$A$69&amp;"'!"&amp;R$68&amp;$C92+72)&lt;&gt;INDIRECT("'"&amp;$A$70&amp;"'!"&amp;R$68&amp;$C92+72),1,0)</f>
        <v>0</v>
      </c>
      <c r="S92" cm="1">
        <f t="array" aca="1" ref="S92" ca="1">IF(INDIRECT("'"&amp;$A$69&amp;"'!"&amp;S$68&amp;$C92+72)&lt;&gt;INDIRECT("'"&amp;$A$70&amp;"'!"&amp;S$68&amp;$C92+72),1,0)</f>
        <v>0</v>
      </c>
      <c r="T92" cm="1">
        <f t="array" aca="1" ref="T92" ca="1">IF(INDIRECT("'"&amp;$A$69&amp;"'!"&amp;T$68&amp;$C92+72)&lt;&gt;INDIRECT("'"&amp;$A$70&amp;"'!"&amp;T$68&amp;$C92+72),1,0)</f>
        <v>0</v>
      </c>
      <c r="U92" cm="1">
        <f t="array" aca="1" ref="U92" ca="1">IF(INDIRECT("'"&amp;$A$69&amp;"'!"&amp;U$68&amp;$C92+72)&lt;&gt;INDIRECT("'"&amp;$A$70&amp;"'!"&amp;U$68&amp;$C92+72),1,0)</f>
        <v>0</v>
      </c>
      <c r="V92" cm="1">
        <f t="array" aca="1" ref="V92" ca="1">IF(INDIRECT("'"&amp;$A$69&amp;"'!"&amp;V$68&amp;$C92+72)&lt;&gt;INDIRECT("'"&amp;$A$70&amp;"'!"&amp;V$68&amp;$C92+72),1,0)</f>
        <v>0</v>
      </c>
      <c r="W92" cm="1">
        <f t="array" aca="1" ref="W92" ca="1">IF(INDIRECT("'"&amp;$A$69&amp;"'!"&amp;W$68&amp;$C92+72)&lt;&gt;INDIRECT("'"&amp;$A$70&amp;"'!"&amp;W$68&amp;$C92+72),1,0)</f>
        <v>0</v>
      </c>
      <c r="X92" cm="1">
        <f t="array" aca="1" ref="X92" ca="1">IF(INDIRECT("'"&amp;$A$69&amp;"'!"&amp;X$68&amp;$C92+72)&lt;&gt;INDIRECT("'"&amp;$A$70&amp;"'!"&amp;X$68&amp;$C92+72),1,0)</f>
        <v>0</v>
      </c>
      <c r="Y92" cm="1">
        <f t="array" aca="1" ref="Y92" ca="1">IF(INDIRECT("'"&amp;$A$69&amp;"'!"&amp;Y$68&amp;$C92+72)&lt;&gt;INDIRECT("'"&amp;$A$70&amp;"'!"&amp;Y$68&amp;$C92+72),1,0)</f>
        <v>0</v>
      </c>
      <c r="Z92" cm="1">
        <f t="array" aca="1" ref="Z92" ca="1">IF(INDIRECT("'"&amp;$A$69&amp;"'!"&amp;Z$68&amp;$C92+72)&lt;&gt;INDIRECT("'"&amp;$A$70&amp;"'!"&amp;Z$68&amp;$C92+72),1,0)</f>
        <v>0</v>
      </c>
      <c r="AA92" cm="1">
        <f t="array" aca="1" ref="AA92" ca="1">IF(INDIRECT("'"&amp;$A$69&amp;"'!"&amp;AA$68&amp;$C92+72)&lt;&gt;INDIRECT("'"&amp;$A$70&amp;"'!"&amp;AA$68&amp;$C92+72),1,0)</f>
        <v>0</v>
      </c>
      <c r="AB92" cm="1">
        <f t="array" aca="1" ref="AB92" ca="1">IF(INDIRECT("'"&amp;$A$69&amp;"'!"&amp;AB$68&amp;$C92+72)&lt;&gt;INDIRECT("'"&amp;$A$70&amp;"'!"&amp;AB$68&amp;$C92+72),1,0)</f>
        <v>0</v>
      </c>
      <c r="AC92" cm="1">
        <f t="array" aca="1" ref="AC92" ca="1">IF(INDIRECT("'"&amp;$A$69&amp;"'!"&amp;AC$68&amp;$C92+72)&lt;&gt;INDIRECT("'"&amp;$A$70&amp;"'!"&amp;AC$68&amp;$C92+72),1,0)</f>
        <v>0</v>
      </c>
      <c r="AD92" cm="1">
        <f t="array" aca="1" ref="AD92" ca="1">IF(INDIRECT("'"&amp;$A$69&amp;"'!"&amp;AD$68&amp;$C92+72)&lt;&gt;INDIRECT("'"&amp;$A$70&amp;"'!"&amp;AD$68&amp;$C92+72),1,0)</f>
        <v>0</v>
      </c>
      <c r="AE92" cm="1">
        <f t="array" aca="1" ref="AE92" ca="1">IF(INDIRECT("'"&amp;$A$69&amp;"'!"&amp;AE$68&amp;$C92+72)&lt;&gt;INDIRECT("'"&amp;$A$70&amp;"'!"&amp;AE$68&amp;$C92+72),1,0)</f>
        <v>0</v>
      </c>
      <c r="AF92" cm="1">
        <f t="array" aca="1" ref="AF92" ca="1">IF(INDIRECT("'"&amp;$A$69&amp;"'!"&amp;AF$68&amp;$C92+72)&lt;&gt;INDIRECT("'"&amp;$A$70&amp;"'!"&amp;AF$68&amp;$C92+72),1,0)</f>
        <v>0</v>
      </c>
      <c r="AG92" cm="1">
        <f t="array" aca="1" ref="AG92" ca="1">IF(INDIRECT("'"&amp;$A$69&amp;"'!"&amp;AG$68&amp;$C92+72)&lt;&gt;INDIRECT("'"&amp;$A$70&amp;"'!"&amp;AG$68&amp;$C92+72),1,0)</f>
        <v>0</v>
      </c>
      <c r="AH92" cm="1">
        <f t="array" aca="1" ref="AH92" ca="1">IF(INDIRECT("'"&amp;$A$69&amp;"'!"&amp;AH$68&amp;$C92+72)&lt;&gt;INDIRECT("'"&amp;$A$70&amp;"'!"&amp;AH$68&amp;$C92+72),1,0)</f>
        <v>0</v>
      </c>
      <c r="AI92" cm="1">
        <f t="array" aca="1" ref="AI92" ca="1">IF(INDIRECT("'"&amp;$A$69&amp;"'!"&amp;AI$68&amp;$C92+72)&lt;&gt;INDIRECT("'"&amp;$A$70&amp;"'!"&amp;AI$68&amp;$C92+72),1,0)</f>
        <v>0</v>
      </c>
      <c r="AJ92" cm="1">
        <f t="array" aca="1" ref="AJ92" ca="1">IF(INDIRECT("'"&amp;$A$69&amp;"'!"&amp;AJ$68&amp;$C92+72)&lt;&gt;INDIRECT("'"&amp;$A$70&amp;"'!"&amp;AJ$68&amp;$C92+72),1,0)</f>
        <v>0</v>
      </c>
      <c r="AK92" cm="1">
        <f t="array" aca="1" ref="AK92" ca="1">IF(INDIRECT("'"&amp;$A$69&amp;"'!"&amp;AK$68&amp;$C92+72)&lt;&gt;INDIRECT("'"&amp;$A$70&amp;"'!"&amp;AK$68&amp;$C92+72),1,0)</f>
        <v>0</v>
      </c>
      <c r="AL92" cm="1">
        <f t="array" aca="1" ref="AL92" ca="1">IF(INDIRECT("'"&amp;$A$69&amp;"'!"&amp;AL$68&amp;$C92+72)&lt;&gt;INDIRECT("'"&amp;$A$70&amp;"'!"&amp;AL$68&amp;$C92+72),1,0)</f>
        <v>0</v>
      </c>
      <c r="AM92" cm="1">
        <f t="array" aca="1" ref="AM92" ca="1">IF(INDIRECT("'"&amp;$A$69&amp;"'!"&amp;AM$68&amp;$C92+72)&lt;&gt;INDIRECT("'"&amp;$A$70&amp;"'!"&amp;AM$68&amp;$C92+72),1,0)</f>
        <v>0</v>
      </c>
      <c r="AN92" cm="1">
        <f t="array" aca="1" ref="AN92" ca="1">IF(INDIRECT("'"&amp;$A$69&amp;"'!"&amp;AN$68&amp;$C92+72)&lt;&gt;INDIRECT("'"&amp;$A$70&amp;"'!"&amp;AN$68&amp;$C92+72),1,0)</f>
        <v>0</v>
      </c>
      <c r="AO92" cm="1">
        <f t="array" aca="1" ref="AO92" ca="1">IF(INDIRECT("'"&amp;$A$69&amp;"'!"&amp;AO$68&amp;$C92+72)&lt;&gt;INDIRECT("'"&amp;$A$70&amp;"'!"&amp;AO$68&amp;$C92+72),1,0)</f>
        <v>0</v>
      </c>
      <c r="AP92" cm="1">
        <f t="array" aca="1" ref="AP92" ca="1">IF(INDIRECT("'"&amp;$A$69&amp;"'!"&amp;AP$68&amp;$C92+72)&lt;&gt;INDIRECT("'"&amp;$A$70&amp;"'!"&amp;AP$68&amp;$C92+72),1,0)</f>
        <v>0</v>
      </c>
      <c r="AQ92" cm="1">
        <f t="array" aca="1" ref="AQ92" ca="1">IF(INDIRECT("'"&amp;$A$69&amp;"'!"&amp;AQ$68&amp;$C92+72)&lt;&gt;INDIRECT("'"&amp;$A$70&amp;"'!"&amp;AQ$68&amp;$C92+72),1,0)</f>
        <v>0</v>
      </c>
      <c r="AR92" cm="1">
        <f t="array" aca="1" ref="AR92" ca="1">IF(INDIRECT("'"&amp;$A$69&amp;"'!"&amp;AR$68&amp;$C92+72)&lt;&gt;INDIRECT("'"&amp;$A$70&amp;"'!"&amp;AR$68&amp;$C92+72),1,0)</f>
        <v>0</v>
      </c>
      <c r="AS92" cm="1">
        <f t="array" aca="1" ref="AS92" ca="1">IF(INDIRECT("'"&amp;$A$69&amp;"'!"&amp;AS$68&amp;$C92+72)&lt;&gt;INDIRECT("'"&amp;$A$70&amp;"'!"&amp;AS$68&amp;$C92+72),1,0)</f>
        <v>0</v>
      </c>
      <c r="AT92" cm="1">
        <f t="array" aca="1" ref="AT92" ca="1">IF(INDIRECT("'"&amp;$A$69&amp;"'!"&amp;AT$68&amp;$C92+72)&lt;&gt;INDIRECT("'"&amp;$A$70&amp;"'!"&amp;AT$68&amp;$C92+72),1,0)</f>
        <v>0</v>
      </c>
      <c r="AU92" cm="1">
        <f t="array" aca="1" ref="AU92" ca="1">IF(INDIRECT("'"&amp;$A$69&amp;"'!"&amp;AU$68&amp;$C92+72)&lt;&gt;INDIRECT("'"&amp;$A$70&amp;"'!"&amp;AU$68&amp;$C92+72),1,0)</f>
        <v>0</v>
      </c>
      <c r="AV92" cm="1">
        <f t="array" aca="1" ref="AV92" ca="1">IF(INDIRECT("'"&amp;$A$69&amp;"'!"&amp;AV$68&amp;$C92+72)&lt;&gt;INDIRECT("'"&amp;$A$70&amp;"'!"&amp;AV$68&amp;$C92+72),1,0)</f>
        <v>0</v>
      </c>
      <c r="AW92" cm="1">
        <f t="array" aca="1" ref="AW92" ca="1">IF(INDIRECT("'"&amp;$A$69&amp;"'!"&amp;AW$68&amp;$C92+72)&lt;&gt;INDIRECT("'"&amp;$A$70&amp;"'!"&amp;AW$68&amp;$C92+72),1,0)</f>
        <v>0</v>
      </c>
      <c r="AX92" cm="1">
        <f t="array" aca="1" ref="AX92" ca="1">IF(INDIRECT("'"&amp;$A$69&amp;"'!"&amp;AX$68&amp;$C92+72)&lt;&gt;INDIRECT("'"&amp;$A$70&amp;"'!"&amp;AX$68&amp;$C92+72),1,0)</f>
        <v>0</v>
      </c>
      <c r="AY92" cm="1">
        <f t="array" aca="1" ref="AY92" ca="1">IF(INDIRECT("'"&amp;$A$69&amp;"'!"&amp;AY$68&amp;$C92+72)&lt;&gt;INDIRECT("'"&amp;$A$70&amp;"'!"&amp;AY$68&amp;$C92+72),1,0)</f>
        <v>0</v>
      </c>
      <c r="AZ92" cm="1">
        <f t="array" aca="1" ref="AZ92" ca="1">IF(INDIRECT("'"&amp;$A$69&amp;"'!"&amp;AZ$68&amp;$C92+72)&lt;&gt;INDIRECT("'"&amp;$A$70&amp;"'!"&amp;AZ$68&amp;$C92+72),1,0)</f>
        <v>0</v>
      </c>
      <c r="BA92" cm="1">
        <f t="array" aca="1" ref="BA92" ca="1">IF(INDIRECT("'"&amp;$A$69&amp;"'!"&amp;BA$68&amp;$C92+72)&lt;&gt;INDIRECT("'"&amp;$A$70&amp;"'!"&amp;BA$68&amp;$C92+72),1,0)</f>
        <v>0</v>
      </c>
      <c r="BB92" cm="1">
        <f t="array" aca="1" ref="BB92" ca="1">IF(INDIRECT("'"&amp;$A$69&amp;"'!"&amp;BB$68&amp;$C92+72)&lt;&gt;INDIRECT("'"&amp;$A$70&amp;"'!"&amp;BB$68&amp;$C92+72),1,0)</f>
        <v>0</v>
      </c>
      <c r="BC92">
        <f t="shared" ca="1" si="0"/>
        <v>0</v>
      </c>
      <c r="BD92">
        <f t="shared" ca="1" si="1"/>
        <v>0</v>
      </c>
      <c r="BE92">
        <f t="shared" ca="1" si="2"/>
        <v>0</v>
      </c>
    </row>
    <row r="93" spans="3:57" x14ac:dyDescent="0.15">
      <c r="C93" s="283">
        <v>21</v>
      </c>
      <c r="D93" cm="1">
        <f t="array" aca="1" ref="D93" ca="1">IF(INDIRECT("'"&amp;$A$69&amp;"'!"&amp;D$68&amp;$C93+72)&lt;&gt;INDIRECT("'"&amp;$A$70&amp;"'!"&amp;D$68&amp;$C93+72),1,0)</f>
        <v>0</v>
      </c>
      <c r="E93" cm="1">
        <f t="array" aca="1" ref="E93" ca="1">IF(INDIRECT("'"&amp;$A$69&amp;"'!"&amp;E$68&amp;$C93+72)&lt;&gt;INDIRECT("'"&amp;$A$70&amp;"'!"&amp;E$68&amp;$C93+72),1,0)</f>
        <v>0</v>
      </c>
      <c r="F93" cm="1">
        <f t="array" aca="1" ref="F93" ca="1">IF(INDIRECT("'"&amp;$A$69&amp;"'!"&amp;F$68&amp;$C93+72)&lt;&gt;INDIRECT("'"&amp;$A$70&amp;"'!"&amp;F$68&amp;$C93+72),1,0)</f>
        <v>0</v>
      </c>
      <c r="G93" cm="1">
        <f t="array" aca="1" ref="G93" ca="1">IF(INDIRECT("'"&amp;$A$69&amp;"'!"&amp;G$68&amp;$C93+72)&lt;&gt;INDIRECT("'"&amp;$A$70&amp;"'!"&amp;G$68&amp;$C93+72),1,0)</f>
        <v>0</v>
      </c>
      <c r="H93" cm="1">
        <f t="array" aca="1" ref="H93" ca="1">IF(INDIRECT("'"&amp;$A$69&amp;"'!"&amp;H$68&amp;$C93+72)&lt;&gt;INDIRECT("'"&amp;$A$70&amp;"'!"&amp;H$68&amp;$C93+72),1,0)</f>
        <v>0</v>
      </c>
      <c r="I93" cm="1">
        <f t="array" aca="1" ref="I93" ca="1">IF(INDIRECT("'"&amp;$A$69&amp;"'!"&amp;I$68&amp;$C93+72)&lt;&gt;INDIRECT("'"&amp;$A$70&amp;"'!"&amp;I$68&amp;$C93+72),1,0)</f>
        <v>0</v>
      </c>
      <c r="J93" cm="1">
        <f t="array" aca="1" ref="J93" ca="1">IF(INDIRECT("'"&amp;$A$69&amp;"'!"&amp;J$68&amp;$C93+72)&lt;&gt;INDIRECT("'"&amp;$A$70&amp;"'!"&amp;J$68&amp;$C93+72),1,0)</f>
        <v>0</v>
      </c>
      <c r="K93" cm="1">
        <f t="array" aca="1" ref="K93" ca="1">IF(INDIRECT("'"&amp;$A$69&amp;"'!"&amp;K$68&amp;$C93+72)&lt;&gt;INDIRECT("'"&amp;$A$70&amp;"'!"&amp;K$68&amp;$C93+72),1,0)</f>
        <v>0</v>
      </c>
      <c r="L93" cm="1">
        <f t="array" aca="1" ref="L93" ca="1">IF(INDIRECT("'"&amp;$A$69&amp;"'!"&amp;L$68&amp;$C93+72)&lt;&gt;INDIRECT("'"&amp;$A$70&amp;"'!"&amp;L$68&amp;$C93+72),1,0)</f>
        <v>0</v>
      </c>
      <c r="M93" cm="1">
        <f t="array" aca="1" ref="M93" ca="1">IF(INDIRECT("'"&amp;$A$69&amp;"'!"&amp;M$68&amp;$C93+72)&lt;&gt;INDIRECT("'"&amp;$A$70&amp;"'!"&amp;M$68&amp;$C93+72),1,0)</f>
        <v>0</v>
      </c>
      <c r="N93" cm="1">
        <f t="array" aca="1" ref="N93" ca="1">IF(INDIRECT("'"&amp;$A$69&amp;"'!"&amp;N$68&amp;$C93+72)&lt;&gt;INDIRECT("'"&amp;$A$70&amp;"'!"&amp;N$68&amp;$C93+72),1,0)</f>
        <v>0</v>
      </c>
      <c r="O93" cm="1">
        <f t="array" aca="1" ref="O93" ca="1">IF(INDIRECT("'"&amp;$A$69&amp;"'!"&amp;O$68&amp;$C93+72)&lt;&gt;INDIRECT("'"&amp;$A$70&amp;"'!"&amp;O$68&amp;$C93+72),1,0)</f>
        <v>0</v>
      </c>
      <c r="P93" cm="1">
        <f t="array" aca="1" ref="P93" ca="1">IF(INDIRECT("'"&amp;$A$69&amp;"'!"&amp;P$68&amp;$C93+72)&lt;&gt;INDIRECT("'"&amp;$A$70&amp;"'!"&amp;P$68&amp;$C93+72),1,0)</f>
        <v>0</v>
      </c>
      <c r="Q93" cm="1">
        <f t="array" aca="1" ref="Q93" ca="1">IF(INDIRECT("'"&amp;$A$69&amp;"'!"&amp;Q$68&amp;$C93+72)&lt;&gt;INDIRECT("'"&amp;$A$70&amp;"'!"&amp;Q$68&amp;$C93+72),1,0)</f>
        <v>0</v>
      </c>
      <c r="R93" cm="1">
        <f t="array" aca="1" ref="R93" ca="1">IF(INDIRECT("'"&amp;$A$69&amp;"'!"&amp;R$68&amp;$C93+72)&lt;&gt;INDIRECT("'"&amp;$A$70&amp;"'!"&amp;R$68&amp;$C93+72),1,0)</f>
        <v>0</v>
      </c>
      <c r="S93" cm="1">
        <f t="array" aca="1" ref="S93" ca="1">IF(INDIRECT("'"&amp;$A$69&amp;"'!"&amp;S$68&amp;$C93+72)&lt;&gt;INDIRECT("'"&amp;$A$70&amp;"'!"&amp;S$68&amp;$C93+72),1,0)</f>
        <v>0</v>
      </c>
      <c r="T93" cm="1">
        <f t="array" aca="1" ref="T93" ca="1">IF(INDIRECT("'"&amp;$A$69&amp;"'!"&amp;T$68&amp;$C93+72)&lt;&gt;INDIRECT("'"&amp;$A$70&amp;"'!"&amp;T$68&amp;$C93+72),1,0)</f>
        <v>0</v>
      </c>
      <c r="U93" cm="1">
        <f t="array" aca="1" ref="U93" ca="1">IF(INDIRECT("'"&amp;$A$69&amp;"'!"&amp;U$68&amp;$C93+72)&lt;&gt;INDIRECT("'"&amp;$A$70&amp;"'!"&amp;U$68&amp;$C93+72),1,0)</f>
        <v>0</v>
      </c>
      <c r="V93" cm="1">
        <f t="array" aca="1" ref="V93" ca="1">IF(INDIRECT("'"&amp;$A$69&amp;"'!"&amp;V$68&amp;$C93+72)&lt;&gt;INDIRECT("'"&amp;$A$70&amp;"'!"&amp;V$68&amp;$C93+72),1,0)</f>
        <v>0</v>
      </c>
      <c r="W93" cm="1">
        <f t="array" aca="1" ref="W93" ca="1">IF(INDIRECT("'"&amp;$A$69&amp;"'!"&amp;W$68&amp;$C93+72)&lt;&gt;INDIRECT("'"&amp;$A$70&amp;"'!"&amp;W$68&amp;$C93+72),1,0)</f>
        <v>0</v>
      </c>
      <c r="X93" cm="1">
        <f t="array" aca="1" ref="X93" ca="1">IF(INDIRECT("'"&amp;$A$69&amp;"'!"&amp;X$68&amp;$C93+72)&lt;&gt;INDIRECT("'"&amp;$A$70&amp;"'!"&amp;X$68&amp;$C93+72),1,0)</f>
        <v>0</v>
      </c>
      <c r="Y93" cm="1">
        <f t="array" aca="1" ref="Y93" ca="1">IF(INDIRECT("'"&amp;$A$69&amp;"'!"&amp;Y$68&amp;$C93+72)&lt;&gt;INDIRECT("'"&amp;$A$70&amp;"'!"&amp;Y$68&amp;$C93+72),1,0)</f>
        <v>0</v>
      </c>
      <c r="Z93" cm="1">
        <f t="array" aca="1" ref="Z93" ca="1">IF(INDIRECT("'"&amp;$A$69&amp;"'!"&amp;Z$68&amp;$C93+72)&lt;&gt;INDIRECT("'"&amp;$A$70&amp;"'!"&amp;Z$68&amp;$C93+72),1,0)</f>
        <v>0</v>
      </c>
      <c r="AA93" cm="1">
        <f t="array" aca="1" ref="AA93" ca="1">IF(INDIRECT("'"&amp;$A$69&amp;"'!"&amp;AA$68&amp;$C93+72)&lt;&gt;INDIRECT("'"&amp;$A$70&amp;"'!"&amp;AA$68&amp;$C93+72),1,0)</f>
        <v>0</v>
      </c>
      <c r="AB93" cm="1">
        <f t="array" aca="1" ref="AB93" ca="1">IF(INDIRECT("'"&amp;$A$69&amp;"'!"&amp;AB$68&amp;$C93+72)&lt;&gt;INDIRECT("'"&amp;$A$70&amp;"'!"&amp;AB$68&amp;$C93+72),1,0)</f>
        <v>0</v>
      </c>
      <c r="AC93" cm="1">
        <f t="array" aca="1" ref="AC93" ca="1">IF(INDIRECT("'"&amp;$A$69&amp;"'!"&amp;AC$68&amp;$C93+72)&lt;&gt;INDIRECT("'"&amp;$A$70&amp;"'!"&amp;AC$68&amp;$C93+72),1,0)</f>
        <v>0</v>
      </c>
      <c r="AD93" cm="1">
        <f t="array" aca="1" ref="AD93" ca="1">IF(INDIRECT("'"&amp;$A$69&amp;"'!"&amp;AD$68&amp;$C93+72)&lt;&gt;INDIRECT("'"&amp;$A$70&amp;"'!"&amp;AD$68&amp;$C93+72),1,0)</f>
        <v>0</v>
      </c>
      <c r="AE93" cm="1">
        <f t="array" aca="1" ref="AE93" ca="1">IF(INDIRECT("'"&amp;$A$69&amp;"'!"&amp;AE$68&amp;$C93+72)&lt;&gt;INDIRECT("'"&amp;$A$70&amp;"'!"&amp;AE$68&amp;$C93+72),1,0)</f>
        <v>0</v>
      </c>
      <c r="AF93" cm="1">
        <f t="array" aca="1" ref="AF93" ca="1">IF(INDIRECT("'"&amp;$A$69&amp;"'!"&amp;AF$68&amp;$C93+72)&lt;&gt;INDIRECT("'"&amp;$A$70&amp;"'!"&amp;AF$68&amp;$C93+72),1,0)</f>
        <v>0</v>
      </c>
      <c r="AG93" cm="1">
        <f t="array" aca="1" ref="AG93" ca="1">IF(INDIRECT("'"&amp;$A$69&amp;"'!"&amp;AG$68&amp;$C93+72)&lt;&gt;INDIRECT("'"&amp;$A$70&amp;"'!"&amp;AG$68&amp;$C93+72),1,0)</f>
        <v>0</v>
      </c>
      <c r="AH93" cm="1">
        <f t="array" aca="1" ref="AH93" ca="1">IF(INDIRECT("'"&amp;$A$69&amp;"'!"&amp;AH$68&amp;$C93+72)&lt;&gt;INDIRECT("'"&amp;$A$70&amp;"'!"&amp;AH$68&amp;$C93+72),1,0)</f>
        <v>0</v>
      </c>
      <c r="AI93" cm="1">
        <f t="array" aca="1" ref="AI93" ca="1">IF(INDIRECT("'"&amp;$A$69&amp;"'!"&amp;AI$68&amp;$C93+72)&lt;&gt;INDIRECT("'"&amp;$A$70&amp;"'!"&amp;AI$68&amp;$C93+72),1,0)</f>
        <v>0</v>
      </c>
      <c r="AJ93" cm="1">
        <f t="array" aca="1" ref="AJ93" ca="1">IF(INDIRECT("'"&amp;$A$69&amp;"'!"&amp;AJ$68&amp;$C93+72)&lt;&gt;INDIRECT("'"&amp;$A$70&amp;"'!"&amp;AJ$68&amp;$C93+72),1,0)</f>
        <v>0</v>
      </c>
      <c r="AK93" cm="1">
        <f t="array" aca="1" ref="AK93" ca="1">IF(INDIRECT("'"&amp;$A$69&amp;"'!"&amp;AK$68&amp;$C93+72)&lt;&gt;INDIRECT("'"&amp;$A$70&amp;"'!"&amp;AK$68&amp;$C93+72),1,0)</f>
        <v>0</v>
      </c>
      <c r="AL93" cm="1">
        <f t="array" aca="1" ref="AL93" ca="1">IF(INDIRECT("'"&amp;$A$69&amp;"'!"&amp;AL$68&amp;$C93+72)&lt;&gt;INDIRECT("'"&amp;$A$70&amp;"'!"&amp;AL$68&amp;$C93+72),1,0)</f>
        <v>0</v>
      </c>
      <c r="AM93" cm="1">
        <f t="array" aca="1" ref="AM93" ca="1">IF(INDIRECT("'"&amp;$A$69&amp;"'!"&amp;AM$68&amp;$C93+72)&lt;&gt;INDIRECT("'"&amp;$A$70&amp;"'!"&amp;AM$68&amp;$C93+72),1,0)</f>
        <v>0</v>
      </c>
      <c r="AN93" cm="1">
        <f t="array" aca="1" ref="AN93" ca="1">IF(INDIRECT("'"&amp;$A$69&amp;"'!"&amp;AN$68&amp;$C93+72)&lt;&gt;INDIRECT("'"&amp;$A$70&amp;"'!"&amp;AN$68&amp;$C93+72),1,0)</f>
        <v>0</v>
      </c>
      <c r="AO93" cm="1">
        <f t="array" aca="1" ref="AO93" ca="1">IF(INDIRECT("'"&amp;$A$69&amp;"'!"&amp;AO$68&amp;$C93+72)&lt;&gt;INDIRECT("'"&amp;$A$70&amp;"'!"&amp;AO$68&amp;$C93+72),1,0)</f>
        <v>0</v>
      </c>
      <c r="AP93" cm="1">
        <f t="array" aca="1" ref="AP93" ca="1">IF(INDIRECT("'"&amp;$A$69&amp;"'!"&amp;AP$68&amp;$C93+72)&lt;&gt;INDIRECT("'"&amp;$A$70&amp;"'!"&amp;AP$68&amp;$C93+72),1,0)</f>
        <v>0</v>
      </c>
      <c r="AQ93" cm="1">
        <f t="array" aca="1" ref="AQ93" ca="1">IF(INDIRECT("'"&amp;$A$69&amp;"'!"&amp;AQ$68&amp;$C93+72)&lt;&gt;INDIRECT("'"&amp;$A$70&amp;"'!"&amp;AQ$68&amp;$C93+72),1,0)</f>
        <v>0</v>
      </c>
      <c r="AR93" cm="1">
        <f t="array" aca="1" ref="AR93" ca="1">IF(INDIRECT("'"&amp;$A$69&amp;"'!"&amp;AR$68&amp;$C93+72)&lt;&gt;INDIRECT("'"&amp;$A$70&amp;"'!"&amp;AR$68&amp;$C93+72),1,0)</f>
        <v>0</v>
      </c>
      <c r="AS93" cm="1">
        <f t="array" aca="1" ref="AS93" ca="1">IF(INDIRECT("'"&amp;$A$69&amp;"'!"&amp;AS$68&amp;$C93+72)&lt;&gt;INDIRECT("'"&amp;$A$70&amp;"'!"&amp;AS$68&amp;$C93+72),1,0)</f>
        <v>0</v>
      </c>
      <c r="AT93" cm="1">
        <f t="array" aca="1" ref="AT93" ca="1">IF(INDIRECT("'"&amp;$A$69&amp;"'!"&amp;AT$68&amp;$C93+72)&lt;&gt;INDIRECT("'"&amp;$A$70&amp;"'!"&amp;AT$68&amp;$C93+72),1,0)</f>
        <v>0</v>
      </c>
      <c r="AU93" cm="1">
        <f t="array" aca="1" ref="AU93" ca="1">IF(INDIRECT("'"&amp;$A$69&amp;"'!"&amp;AU$68&amp;$C93+72)&lt;&gt;INDIRECT("'"&amp;$A$70&amp;"'!"&amp;AU$68&amp;$C93+72),1,0)</f>
        <v>0</v>
      </c>
      <c r="AV93" cm="1">
        <f t="array" aca="1" ref="AV93" ca="1">IF(INDIRECT("'"&amp;$A$69&amp;"'!"&amp;AV$68&amp;$C93+72)&lt;&gt;INDIRECT("'"&amp;$A$70&amp;"'!"&amp;AV$68&amp;$C93+72),1,0)</f>
        <v>0</v>
      </c>
      <c r="AW93" cm="1">
        <f t="array" aca="1" ref="AW93" ca="1">IF(INDIRECT("'"&amp;$A$69&amp;"'!"&amp;AW$68&amp;$C93+72)&lt;&gt;INDIRECT("'"&amp;$A$70&amp;"'!"&amp;AW$68&amp;$C93+72),1,0)</f>
        <v>0</v>
      </c>
      <c r="AX93" cm="1">
        <f t="array" aca="1" ref="AX93" ca="1">IF(INDIRECT("'"&amp;$A$69&amp;"'!"&amp;AX$68&amp;$C93+72)&lt;&gt;INDIRECT("'"&amp;$A$70&amp;"'!"&amp;AX$68&amp;$C93+72),1,0)</f>
        <v>0</v>
      </c>
      <c r="AY93" cm="1">
        <f t="array" aca="1" ref="AY93" ca="1">IF(INDIRECT("'"&amp;$A$69&amp;"'!"&amp;AY$68&amp;$C93+72)&lt;&gt;INDIRECT("'"&amp;$A$70&amp;"'!"&amp;AY$68&amp;$C93+72),1,0)</f>
        <v>0</v>
      </c>
      <c r="AZ93" cm="1">
        <f t="array" aca="1" ref="AZ93" ca="1">IF(INDIRECT("'"&amp;$A$69&amp;"'!"&amp;AZ$68&amp;$C93+72)&lt;&gt;INDIRECT("'"&amp;$A$70&amp;"'!"&amp;AZ$68&amp;$C93+72),1,0)</f>
        <v>0</v>
      </c>
      <c r="BA93" cm="1">
        <f t="array" aca="1" ref="BA93" ca="1">IF(INDIRECT("'"&amp;$A$69&amp;"'!"&amp;BA$68&amp;$C93+72)&lt;&gt;INDIRECT("'"&amp;$A$70&amp;"'!"&amp;BA$68&amp;$C93+72),1,0)</f>
        <v>0</v>
      </c>
      <c r="BB93" cm="1">
        <f t="array" aca="1" ref="BB93" ca="1">IF(INDIRECT("'"&amp;$A$69&amp;"'!"&amp;BB$68&amp;$C93+72)&lt;&gt;INDIRECT("'"&amp;$A$70&amp;"'!"&amp;BB$68&amp;$C93+72),1,0)</f>
        <v>0</v>
      </c>
      <c r="BC93">
        <f t="shared" ca="1" si="0"/>
        <v>0</v>
      </c>
      <c r="BD93">
        <f t="shared" ca="1" si="1"/>
        <v>0</v>
      </c>
      <c r="BE93">
        <f t="shared" ca="1" si="2"/>
        <v>0</v>
      </c>
    </row>
    <row r="94" spans="3:57" x14ac:dyDescent="0.15">
      <c r="C94" s="283">
        <v>22</v>
      </c>
      <c r="D94" cm="1">
        <f t="array" aca="1" ref="D94" ca="1">IF(INDIRECT("'"&amp;$A$69&amp;"'!"&amp;D$68&amp;$C94+72)&lt;&gt;INDIRECT("'"&amp;$A$70&amp;"'!"&amp;D$68&amp;$C94+72),1,0)</f>
        <v>0</v>
      </c>
      <c r="E94" cm="1">
        <f t="array" aca="1" ref="E94" ca="1">IF(INDIRECT("'"&amp;$A$69&amp;"'!"&amp;E$68&amp;$C94+72)&lt;&gt;INDIRECT("'"&amp;$A$70&amp;"'!"&amp;E$68&amp;$C94+72),1,0)</f>
        <v>0</v>
      </c>
      <c r="F94" cm="1">
        <f t="array" aca="1" ref="F94" ca="1">IF(INDIRECT("'"&amp;$A$69&amp;"'!"&amp;F$68&amp;$C94+72)&lt;&gt;INDIRECT("'"&amp;$A$70&amp;"'!"&amp;F$68&amp;$C94+72),1,0)</f>
        <v>0</v>
      </c>
      <c r="G94" cm="1">
        <f t="array" aca="1" ref="G94" ca="1">IF(INDIRECT("'"&amp;$A$69&amp;"'!"&amp;G$68&amp;$C94+72)&lt;&gt;INDIRECT("'"&amp;$A$70&amp;"'!"&amp;G$68&amp;$C94+72),1,0)</f>
        <v>0</v>
      </c>
      <c r="H94" cm="1">
        <f t="array" aca="1" ref="H94" ca="1">IF(INDIRECT("'"&amp;$A$69&amp;"'!"&amp;H$68&amp;$C94+72)&lt;&gt;INDIRECT("'"&amp;$A$70&amp;"'!"&amp;H$68&amp;$C94+72),1,0)</f>
        <v>0</v>
      </c>
      <c r="I94" cm="1">
        <f t="array" aca="1" ref="I94" ca="1">IF(INDIRECT("'"&amp;$A$69&amp;"'!"&amp;I$68&amp;$C94+72)&lt;&gt;INDIRECT("'"&amp;$A$70&amp;"'!"&amp;I$68&amp;$C94+72),1,0)</f>
        <v>0</v>
      </c>
      <c r="J94" cm="1">
        <f t="array" aca="1" ref="J94" ca="1">IF(INDIRECT("'"&amp;$A$69&amp;"'!"&amp;J$68&amp;$C94+72)&lt;&gt;INDIRECT("'"&amp;$A$70&amp;"'!"&amp;J$68&amp;$C94+72),1,0)</f>
        <v>0</v>
      </c>
      <c r="K94" cm="1">
        <f t="array" aca="1" ref="K94" ca="1">IF(INDIRECT("'"&amp;$A$69&amp;"'!"&amp;K$68&amp;$C94+72)&lt;&gt;INDIRECT("'"&amp;$A$70&amp;"'!"&amp;K$68&amp;$C94+72),1,0)</f>
        <v>0</v>
      </c>
      <c r="L94" cm="1">
        <f t="array" aca="1" ref="L94" ca="1">IF(INDIRECT("'"&amp;$A$69&amp;"'!"&amp;L$68&amp;$C94+72)&lt;&gt;INDIRECT("'"&amp;$A$70&amp;"'!"&amp;L$68&amp;$C94+72),1,0)</f>
        <v>0</v>
      </c>
      <c r="M94" cm="1">
        <f t="array" aca="1" ref="M94" ca="1">IF(INDIRECT("'"&amp;$A$69&amp;"'!"&amp;M$68&amp;$C94+72)&lt;&gt;INDIRECT("'"&amp;$A$70&amp;"'!"&amp;M$68&amp;$C94+72),1,0)</f>
        <v>0</v>
      </c>
      <c r="N94" cm="1">
        <f t="array" aca="1" ref="N94" ca="1">IF(INDIRECT("'"&amp;$A$69&amp;"'!"&amp;N$68&amp;$C94+72)&lt;&gt;INDIRECT("'"&amp;$A$70&amp;"'!"&amp;N$68&amp;$C94+72),1,0)</f>
        <v>0</v>
      </c>
      <c r="O94" cm="1">
        <f t="array" aca="1" ref="O94" ca="1">IF(INDIRECT("'"&amp;$A$69&amp;"'!"&amp;O$68&amp;$C94+72)&lt;&gt;INDIRECT("'"&amp;$A$70&amp;"'!"&amp;O$68&amp;$C94+72),1,0)</f>
        <v>0</v>
      </c>
      <c r="P94" cm="1">
        <f t="array" aca="1" ref="P94" ca="1">IF(INDIRECT("'"&amp;$A$69&amp;"'!"&amp;P$68&amp;$C94+72)&lt;&gt;INDIRECT("'"&amp;$A$70&amp;"'!"&amp;P$68&amp;$C94+72),1,0)</f>
        <v>0</v>
      </c>
      <c r="Q94" cm="1">
        <f t="array" aca="1" ref="Q94" ca="1">IF(INDIRECT("'"&amp;$A$69&amp;"'!"&amp;Q$68&amp;$C94+72)&lt;&gt;INDIRECT("'"&amp;$A$70&amp;"'!"&amp;Q$68&amp;$C94+72),1,0)</f>
        <v>0</v>
      </c>
      <c r="R94" cm="1">
        <f t="array" aca="1" ref="R94" ca="1">IF(INDIRECT("'"&amp;$A$69&amp;"'!"&amp;R$68&amp;$C94+72)&lt;&gt;INDIRECT("'"&amp;$A$70&amp;"'!"&amp;R$68&amp;$C94+72),1,0)</f>
        <v>0</v>
      </c>
      <c r="S94" cm="1">
        <f t="array" aca="1" ref="S94" ca="1">IF(INDIRECT("'"&amp;$A$69&amp;"'!"&amp;S$68&amp;$C94+72)&lt;&gt;INDIRECT("'"&amp;$A$70&amp;"'!"&amp;S$68&amp;$C94+72),1,0)</f>
        <v>0</v>
      </c>
      <c r="T94" cm="1">
        <f t="array" aca="1" ref="T94" ca="1">IF(INDIRECT("'"&amp;$A$69&amp;"'!"&amp;T$68&amp;$C94+72)&lt;&gt;INDIRECT("'"&amp;$A$70&amp;"'!"&amp;T$68&amp;$C94+72),1,0)</f>
        <v>0</v>
      </c>
      <c r="U94" cm="1">
        <f t="array" aca="1" ref="U94" ca="1">IF(INDIRECT("'"&amp;$A$69&amp;"'!"&amp;U$68&amp;$C94+72)&lt;&gt;INDIRECT("'"&amp;$A$70&amp;"'!"&amp;U$68&amp;$C94+72),1,0)</f>
        <v>0</v>
      </c>
      <c r="V94" cm="1">
        <f t="array" aca="1" ref="V94" ca="1">IF(INDIRECT("'"&amp;$A$69&amp;"'!"&amp;V$68&amp;$C94+72)&lt;&gt;INDIRECT("'"&amp;$A$70&amp;"'!"&amp;V$68&amp;$C94+72),1,0)</f>
        <v>0</v>
      </c>
      <c r="W94" cm="1">
        <f t="array" aca="1" ref="W94" ca="1">IF(INDIRECT("'"&amp;$A$69&amp;"'!"&amp;W$68&amp;$C94+72)&lt;&gt;INDIRECT("'"&amp;$A$70&amp;"'!"&amp;W$68&amp;$C94+72),1,0)</f>
        <v>0</v>
      </c>
      <c r="X94" cm="1">
        <f t="array" aca="1" ref="X94" ca="1">IF(INDIRECT("'"&amp;$A$69&amp;"'!"&amp;X$68&amp;$C94+72)&lt;&gt;INDIRECT("'"&amp;$A$70&amp;"'!"&amp;X$68&amp;$C94+72),1,0)</f>
        <v>0</v>
      </c>
      <c r="Y94" cm="1">
        <f t="array" aca="1" ref="Y94" ca="1">IF(INDIRECT("'"&amp;$A$69&amp;"'!"&amp;Y$68&amp;$C94+72)&lt;&gt;INDIRECT("'"&amp;$A$70&amp;"'!"&amp;Y$68&amp;$C94+72),1,0)</f>
        <v>0</v>
      </c>
      <c r="Z94" cm="1">
        <f t="array" aca="1" ref="Z94" ca="1">IF(INDIRECT("'"&amp;$A$69&amp;"'!"&amp;Z$68&amp;$C94+72)&lt;&gt;INDIRECT("'"&amp;$A$70&amp;"'!"&amp;Z$68&amp;$C94+72),1,0)</f>
        <v>0</v>
      </c>
      <c r="AA94" cm="1">
        <f t="array" aca="1" ref="AA94" ca="1">IF(INDIRECT("'"&amp;$A$69&amp;"'!"&amp;AA$68&amp;$C94+72)&lt;&gt;INDIRECT("'"&amp;$A$70&amp;"'!"&amp;AA$68&amp;$C94+72),1,0)</f>
        <v>0</v>
      </c>
      <c r="AB94" cm="1">
        <f t="array" aca="1" ref="AB94" ca="1">IF(INDIRECT("'"&amp;$A$69&amp;"'!"&amp;AB$68&amp;$C94+72)&lt;&gt;INDIRECT("'"&amp;$A$70&amp;"'!"&amp;AB$68&amp;$C94+72),1,0)</f>
        <v>0</v>
      </c>
      <c r="AC94" cm="1">
        <f t="array" aca="1" ref="AC94" ca="1">IF(INDIRECT("'"&amp;$A$69&amp;"'!"&amp;AC$68&amp;$C94+72)&lt;&gt;INDIRECT("'"&amp;$A$70&amp;"'!"&amp;AC$68&amp;$C94+72),1,0)</f>
        <v>0</v>
      </c>
      <c r="AD94" cm="1">
        <f t="array" aca="1" ref="AD94" ca="1">IF(INDIRECT("'"&amp;$A$69&amp;"'!"&amp;AD$68&amp;$C94+72)&lt;&gt;INDIRECT("'"&amp;$A$70&amp;"'!"&amp;AD$68&amp;$C94+72),1,0)</f>
        <v>0</v>
      </c>
      <c r="AE94" cm="1">
        <f t="array" aca="1" ref="AE94" ca="1">IF(INDIRECT("'"&amp;$A$69&amp;"'!"&amp;AE$68&amp;$C94+72)&lt;&gt;INDIRECT("'"&amp;$A$70&amp;"'!"&amp;AE$68&amp;$C94+72),1,0)</f>
        <v>0</v>
      </c>
      <c r="AF94" cm="1">
        <f t="array" aca="1" ref="AF94" ca="1">IF(INDIRECT("'"&amp;$A$69&amp;"'!"&amp;AF$68&amp;$C94+72)&lt;&gt;INDIRECT("'"&amp;$A$70&amp;"'!"&amp;AF$68&amp;$C94+72),1,0)</f>
        <v>0</v>
      </c>
      <c r="AG94" cm="1">
        <f t="array" aca="1" ref="AG94" ca="1">IF(INDIRECT("'"&amp;$A$69&amp;"'!"&amp;AG$68&amp;$C94+72)&lt;&gt;INDIRECT("'"&amp;$A$70&amp;"'!"&amp;AG$68&amp;$C94+72),1,0)</f>
        <v>0</v>
      </c>
      <c r="AH94" cm="1">
        <f t="array" aca="1" ref="AH94" ca="1">IF(INDIRECT("'"&amp;$A$69&amp;"'!"&amp;AH$68&amp;$C94+72)&lt;&gt;INDIRECT("'"&amp;$A$70&amp;"'!"&amp;AH$68&amp;$C94+72),1,0)</f>
        <v>0</v>
      </c>
      <c r="AI94" cm="1">
        <f t="array" aca="1" ref="AI94" ca="1">IF(INDIRECT("'"&amp;$A$69&amp;"'!"&amp;AI$68&amp;$C94+72)&lt;&gt;INDIRECT("'"&amp;$A$70&amp;"'!"&amp;AI$68&amp;$C94+72),1,0)</f>
        <v>0</v>
      </c>
      <c r="AJ94" cm="1">
        <f t="array" aca="1" ref="AJ94" ca="1">IF(INDIRECT("'"&amp;$A$69&amp;"'!"&amp;AJ$68&amp;$C94+72)&lt;&gt;INDIRECT("'"&amp;$A$70&amp;"'!"&amp;AJ$68&amp;$C94+72),1,0)</f>
        <v>0</v>
      </c>
      <c r="AK94" cm="1">
        <f t="array" aca="1" ref="AK94" ca="1">IF(INDIRECT("'"&amp;$A$69&amp;"'!"&amp;AK$68&amp;$C94+72)&lt;&gt;INDIRECT("'"&amp;$A$70&amp;"'!"&amp;AK$68&amp;$C94+72),1,0)</f>
        <v>0</v>
      </c>
      <c r="AL94" cm="1">
        <f t="array" aca="1" ref="AL94" ca="1">IF(INDIRECT("'"&amp;$A$69&amp;"'!"&amp;AL$68&amp;$C94+72)&lt;&gt;INDIRECT("'"&amp;$A$70&amp;"'!"&amp;AL$68&amp;$C94+72),1,0)</f>
        <v>0</v>
      </c>
      <c r="AM94" cm="1">
        <f t="array" aca="1" ref="AM94" ca="1">IF(INDIRECT("'"&amp;$A$69&amp;"'!"&amp;AM$68&amp;$C94+72)&lt;&gt;INDIRECT("'"&amp;$A$70&amp;"'!"&amp;AM$68&amp;$C94+72),1,0)</f>
        <v>0</v>
      </c>
      <c r="AN94" cm="1">
        <f t="array" aca="1" ref="AN94" ca="1">IF(INDIRECT("'"&amp;$A$69&amp;"'!"&amp;AN$68&amp;$C94+72)&lt;&gt;INDIRECT("'"&amp;$A$70&amp;"'!"&amp;AN$68&amp;$C94+72),1,0)</f>
        <v>0</v>
      </c>
      <c r="AO94" cm="1">
        <f t="array" aca="1" ref="AO94" ca="1">IF(INDIRECT("'"&amp;$A$69&amp;"'!"&amp;AO$68&amp;$C94+72)&lt;&gt;INDIRECT("'"&amp;$A$70&amp;"'!"&amp;AO$68&amp;$C94+72),1,0)</f>
        <v>0</v>
      </c>
      <c r="AP94" cm="1">
        <f t="array" aca="1" ref="AP94" ca="1">IF(INDIRECT("'"&amp;$A$69&amp;"'!"&amp;AP$68&amp;$C94+72)&lt;&gt;INDIRECT("'"&amp;$A$70&amp;"'!"&amp;AP$68&amp;$C94+72),1,0)</f>
        <v>0</v>
      </c>
      <c r="AQ94" cm="1">
        <f t="array" aca="1" ref="AQ94" ca="1">IF(INDIRECT("'"&amp;$A$69&amp;"'!"&amp;AQ$68&amp;$C94+72)&lt;&gt;INDIRECT("'"&amp;$A$70&amp;"'!"&amp;AQ$68&amp;$C94+72),1,0)</f>
        <v>0</v>
      </c>
      <c r="AR94" cm="1">
        <f t="array" aca="1" ref="AR94" ca="1">IF(INDIRECT("'"&amp;$A$69&amp;"'!"&amp;AR$68&amp;$C94+72)&lt;&gt;INDIRECT("'"&amp;$A$70&amp;"'!"&amp;AR$68&amp;$C94+72),1,0)</f>
        <v>0</v>
      </c>
      <c r="AS94" cm="1">
        <f t="array" aca="1" ref="AS94" ca="1">IF(INDIRECT("'"&amp;$A$69&amp;"'!"&amp;AS$68&amp;$C94+72)&lt;&gt;INDIRECT("'"&amp;$A$70&amp;"'!"&amp;AS$68&amp;$C94+72),1,0)</f>
        <v>0</v>
      </c>
      <c r="AT94" cm="1">
        <f t="array" aca="1" ref="AT94" ca="1">IF(INDIRECT("'"&amp;$A$69&amp;"'!"&amp;AT$68&amp;$C94+72)&lt;&gt;INDIRECT("'"&amp;$A$70&amp;"'!"&amp;AT$68&amp;$C94+72),1,0)</f>
        <v>0</v>
      </c>
      <c r="AU94" cm="1">
        <f t="array" aca="1" ref="AU94" ca="1">IF(INDIRECT("'"&amp;$A$69&amp;"'!"&amp;AU$68&amp;$C94+72)&lt;&gt;INDIRECT("'"&amp;$A$70&amp;"'!"&amp;AU$68&amp;$C94+72),1,0)</f>
        <v>0</v>
      </c>
      <c r="AV94" cm="1">
        <f t="array" aca="1" ref="AV94" ca="1">IF(INDIRECT("'"&amp;$A$69&amp;"'!"&amp;AV$68&amp;$C94+72)&lt;&gt;INDIRECT("'"&amp;$A$70&amp;"'!"&amp;AV$68&amp;$C94+72),1,0)</f>
        <v>0</v>
      </c>
      <c r="AW94" cm="1">
        <f t="array" aca="1" ref="AW94" ca="1">IF(INDIRECT("'"&amp;$A$69&amp;"'!"&amp;AW$68&amp;$C94+72)&lt;&gt;INDIRECT("'"&amp;$A$70&amp;"'!"&amp;AW$68&amp;$C94+72),1,0)</f>
        <v>0</v>
      </c>
      <c r="AX94" cm="1">
        <f t="array" aca="1" ref="AX94" ca="1">IF(INDIRECT("'"&amp;$A$69&amp;"'!"&amp;AX$68&amp;$C94+72)&lt;&gt;INDIRECT("'"&amp;$A$70&amp;"'!"&amp;AX$68&amp;$C94+72),1,0)</f>
        <v>0</v>
      </c>
      <c r="AY94" cm="1">
        <f t="array" aca="1" ref="AY94" ca="1">IF(INDIRECT("'"&amp;$A$69&amp;"'!"&amp;AY$68&amp;$C94+72)&lt;&gt;INDIRECT("'"&amp;$A$70&amp;"'!"&amp;AY$68&amp;$C94+72),1,0)</f>
        <v>0</v>
      </c>
      <c r="AZ94" cm="1">
        <f t="array" aca="1" ref="AZ94" ca="1">IF(INDIRECT("'"&amp;$A$69&amp;"'!"&amp;AZ$68&amp;$C94+72)&lt;&gt;INDIRECT("'"&amp;$A$70&amp;"'!"&amp;AZ$68&amp;$C94+72),1,0)</f>
        <v>0</v>
      </c>
      <c r="BA94" cm="1">
        <f t="array" aca="1" ref="BA94" ca="1">IF(INDIRECT("'"&amp;$A$69&amp;"'!"&amp;BA$68&amp;$C94+72)&lt;&gt;INDIRECT("'"&amp;$A$70&amp;"'!"&amp;BA$68&amp;$C94+72),1,0)</f>
        <v>0</v>
      </c>
      <c r="BB94" cm="1">
        <f t="array" aca="1" ref="BB94" ca="1">IF(INDIRECT("'"&amp;$A$69&amp;"'!"&amp;BB$68&amp;$C94+72)&lt;&gt;INDIRECT("'"&amp;$A$70&amp;"'!"&amp;BB$68&amp;$C94+72),1,0)</f>
        <v>0</v>
      </c>
      <c r="BC94">
        <f t="shared" ca="1" si="0"/>
        <v>0</v>
      </c>
      <c r="BD94">
        <f t="shared" ca="1" si="1"/>
        <v>0</v>
      </c>
      <c r="BE94">
        <f t="shared" ca="1" si="2"/>
        <v>0</v>
      </c>
    </row>
    <row r="95" spans="3:57" x14ac:dyDescent="0.15">
      <c r="C95" s="283">
        <v>23</v>
      </c>
      <c r="D95" cm="1">
        <f t="array" aca="1" ref="D95" ca="1">IF(INDIRECT("'"&amp;$A$69&amp;"'!"&amp;D$68&amp;$C95+72)&lt;&gt;INDIRECT("'"&amp;$A$70&amp;"'!"&amp;D$68&amp;$C95+72),1,0)</f>
        <v>0</v>
      </c>
      <c r="E95" cm="1">
        <f t="array" aca="1" ref="E95" ca="1">IF(INDIRECT("'"&amp;$A$69&amp;"'!"&amp;E$68&amp;$C95+72)&lt;&gt;INDIRECT("'"&amp;$A$70&amp;"'!"&amp;E$68&amp;$C95+72),1,0)</f>
        <v>0</v>
      </c>
      <c r="F95" cm="1">
        <f t="array" aca="1" ref="F95" ca="1">IF(INDIRECT("'"&amp;$A$69&amp;"'!"&amp;F$68&amp;$C95+72)&lt;&gt;INDIRECT("'"&amp;$A$70&amp;"'!"&amp;F$68&amp;$C95+72),1,0)</f>
        <v>0</v>
      </c>
      <c r="G95" cm="1">
        <f t="array" aca="1" ref="G95" ca="1">IF(INDIRECT("'"&amp;$A$69&amp;"'!"&amp;G$68&amp;$C95+72)&lt;&gt;INDIRECT("'"&amp;$A$70&amp;"'!"&amp;G$68&amp;$C95+72),1,0)</f>
        <v>0</v>
      </c>
      <c r="H95" cm="1">
        <f t="array" aca="1" ref="H95" ca="1">IF(INDIRECT("'"&amp;$A$69&amp;"'!"&amp;H$68&amp;$C95+72)&lt;&gt;INDIRECT("'"&amp;$A$70&amp;"'!"&amp;H$68&amp;$C95+72),1,0)</f>
        <v>0</v>
      </c>
      <c r="I95" cm="1">
        <f t="array" aca="1" ref="I95" ca="1">IF(INDIRECT("'"&amp;$A$69&amp;"'!"&amp;I$68&amp;$C95+72)&lt;&gt;INDIRECT("'"&amp;$A$70&amp;"'!"&amp;I$68&amp;$C95+72),1,0)</f>
        <v>0</v>
      </c>
      <c r="J95" cm="1">
        <f t="array" aca="1" ref="J95" ca="1">IF(INDIRECT("'"&amp;$A$69&amp;"'!"&amp;J$68&amp;$C95+72)&lt;&gt;INDIRECT("'"&amp;$A$70&amp;"'!"&amp;J$68&amp;$C95+72),1,0)</f>
        <v>0</v>
      </c>
      <c r="K95" cm="1">
        <f t="array" aca="1" ref="K95" ca="1">IF(INDIRECT("'"&amp;$A$69&amp;"'!"&amp;K$68&amp;$C95+72)&lt;&gt;INDIRECT("'"&amp;$A$70&amp;"'!"&amp;K$68&amp;$C95+72),1,0)</f>
        <v>0</v>
      </c>
      <c r="L95" cm="1">
        <f t="array" aca="1" ref="L95" ca="1">IF(INDIRECT("'"&amp;$A$69&amp;"'!"&amp;L$68&amp;$C95+72)&lt;&gt;INDIRECT("'"&amp;$A$70&amp;"'!"&amp;L$68&amp;$C95+72),1,0)</f>
        <v>0</v>
      </c>
      <c r="M95" cm="1">
        <f t="array" aca="1" ref="M95" ca="1">IF(INDIRECT("'"&amp;$A$69&amp;"'!"&amp;M$68&amp;$C95+72)&lt;&gt;INDIRECT("'"&amp;$A$70&amp;"'!"&amp;M$68&amp;$C95+72),1,0)</f>
        <v>0</v>
      </c>
      <c r="N95" cm="1">
        <f t="array" aca="1" ref="N95" ca="1">IF(INDIRECT("'"&amp;$A$69&amp;"'!"&amp;N$68&amp;$C95+72)&lt;&gt;INDIRECT("'"&amp;$A$70&amp;"'!"&amp;N$68&amp;$C95+72),1,0)</f>
        <v>0</v>
      </c>
      <c r="O95" cm="1">
        <f t="array" aca="1" ref="O95" ca="1">IF(INDIRECT("'"&amp;$A$69&amp;"'!"&amp;O$68&amp;$C95+72)&lt;&gt;INDIRECT("'"&amp;$A$70&amp;"'!"&amp;O$68&amp;$C95+72),1,0)</f>
        <v>0</v>
      </c>
      <c r="P95" cm="1">
        <f t="array" aca="1" ref="P95" ca="1">IF(INDIRECT("'"&amp;$A$69&amp;"'!"&amp;P$68&amp;$C95+72)&lt;&gt;INDIRECT("'"&amp;$A$70&amp;"'!"&amp;P$68&amp;$C95+72),1,0)</f>
        <v>0</v>
      </c>
      <c r="Q95" cm="1">
        <f t="array" aca="1" ref="Q95" ca="1">IF(INDIRECT("'"&amp;$A$69&amp;"'!"&amp;Q$68&amp;$C95+72)&lt;&gt;INDIRECT("'"&amp;$A$70&amp;"'!"&amp;Q$68&amp;$C95+72),1,0)</f>
        <v>0</v>
      </c>
      <c r="R95" cm="1">
        <f t="array" aca="1" ref="R95" ca="1">IF(INDIRECT("'"&amp;$A$69&amp;"'!"&amp;R$68&amp;$C95+72)&lt;&gt;INDIRECT("'"&amp;$A$70&amp;"'!"&amp;R$68&amp;$C95+72),1,0)</f>
        <v>0</v>
      </c>
      <c r="S95" cm="1">
        <f t="array" aca="1" ref="S95" ca="1">IF(INDIRECT("'"&amp;$A$69&amp;"'!"&amp;S$68&amp;$C95+72)&lt;&gt;INDIRECT("'"&amp;$A$70&amp;"'!"&amp;S$68&amp;$C95+72),1,0)</f>
        <v>0</v>
      </c>
      <c r="T95" cm="1">
        <f t="array" aca="1" ref="T95" ca="1">IF(INDIRECT("'"&amp;$A$69&amp;"'!"&amp;T$68&amp;$C95+72)&lt;&gt;INDIRECT("'"&amp;$A$70&amp;"'!"&amp;T$68&amp;$C95+72),1,0)</f>
        <v>0</v>
      </c>
      <c r="U95" cm="1">
        <f t="array" aca="1" ref="U95" ca="1">IF(INDIRECT("'"&amp;$A$69&amp;"'!"&amp;U$68&amp;$C95+72)&lt;&gt;INDIRECT("'"&amp;$A$70&amp;"'!"&amp;U$68&amp;$C95+72),1,0)</f>
        <v>0</v>
      </c>
      <c r="V95" cm="1">
        <f t="array" aca="1" ref="V95" ca="1">IF(INDIRECT("'"&amp;$A$69&amp;"'!"&amp;V$68&amp;$C95+72)&lt;&gt;INDIRECT("'"&amp;$A$70&amp;"'!"&amp;V$68&amp;$C95+72),1,0)</f>
        <v>0</v>
      </c>
      <c r="W95" cm="1">
        <f t="array" aca="1" ref="W95" ca="1">IF(INDIRECT("'"&amp;$A$69&amp;"'!"&amp;W$68&amp;$C95+72)&lt;&gt;INDIRECT("'"&amp;$A$70&amp;"'!"&amp;W$68&amp;$C95+72),1,0)</f>
        <v>0</v>
      </c>
      <c r="X95" cm="1">
        <f t="array" aca="1" ref="X95" ca="1">IF(INDIRECT("'"&amp;$A$69&amp;"'!"&amp;X$68&amp;$C95+72)&lt;&gt;INDIRECT("'"&amp;$A$70&amp;"'!"&amp;X$68&amp;$C95+72),1,0)</f>
        <v>0</v>
      </c>
      <c r="Y95" cm="1">
        <f t="array" aca="1" ref="Y95" ca="1">IF(INDIRECT("'"&amp;$A$69&amp;"'!"&amp;Y$68&amp;$C95+72)&lt;&gt;INDIRECT("'"&amp;$A$70&amp;"'!"&amp;Y$68&amp;$C95+72),1,0)</f>
        <v>0</v>
      </c>
      <c r="Z95" cm="1">
        <f t="array" aca="1" ref="Z95" ca="1">IF(INDIRECT("'"&amp;$A$69&amp;"'!"&amp;Z$68&amp;$C95+72)&lt;&gt;INDIRECT("'"&amp;$A$70&amp;"'!"&amp;Z$68&amp;$C95+72),1,0)</f>
        <v>0</v>
      </c>
      <c r="AA95" cm="1">
        <f t="array" aca="1" ref="AA95" ca="1">IF(INDIRECT("'"&amp;$A$69&amp;"'!"&amp;AA$68&amp;$C95+72)&lt;&gt;INDIRECT("'"&amp;$A$70&amp;"'!"&amp;AA$68&amp;$C95+72),1,0)</f>
        <v>0</v>
      </c>
      <c r="AB95" cm="1">
        <f t="array" aca="1" ref="AB95" ca="1">IF(INDIRECT("'"&amp;$A$69&amp;"'!"&amp;AB$68&amp;$C95+72)&lt;&gt;INDIRECT("'"&amp;$A$70&amp;"'!"&amp;AB$68&amp;$C95+72),1,0)</f>
        <v>0</v>
      </c>
      <c r="AC95" cm="1">
        <f t="array" aca="1" ref="AC95" ca="1">IF(INDIRECT("'"&amp;$A$69&amp;"'!"&amp;AC$68&amp;$C95+72)&lt;&gt;INDIRECT("'"&amp;$A$70&amp;"'!"&amp;AC$68&amp;$C95+72),1,0)</f>
        <v>0</v>
      </c>
      <c r="AD95" cm="1">
        <f t="array" aca="1" ref="AD95" ca="1">IF(INDIRECT("'"&amp;$A$69&amp;"'!"&amp;AD$68&amp;$C95+72)&lt;&gt;INDIRECT("'"&amp;$A$70&amp;"'!"&amp;AD$68&amp;$C95+72),1,0)</f>
        <v>0</v>
      </c>
      <c r="AE95" cm="1">
        <f t="array" aca="1" ref="AE95" ca="1">IF(INDIRECT("'"&amp;$A$69&amp;"'!"&amp;AE$68&amp;$C95+72)&lt;&gt;INDIRECT("'"&amp;$A$70&amp;"'!"&amp;AE$68&amp;$C95+72),1,0)</f>
        <v>0</v>
      </c>
      <c r="AF95" cm="1">
        <f t="array" aca="1" ref="AF95" ca="1">IF(INDIRECT("'"&amp;$A$69&amp;"'!"&amp;AF$68&amp;$C95+72)&lt;&gt;INDIRECT("'"&amp;$A$70&amp;"'!"&amp;AF$68&amp;$C95+72),1,0)</f>
        <v>0</v>
      </c>
      <c r="AG95" cm="1">
        <f t="array" aca="1" ref="AG95" ca="1">IF(INDIRECT("'"&amp;$A$69&amp;"'!"&amp;AG$68&amp;$C95+72)&lt;&gt;INDIRECT("'"&amp;$A$70&amp;"'!"&amp;AG$68&amp;$C95+72),1,0)</f>
        <v>0</v>
      </c>
      <c r="AH95" cm="1">
        <f t="array" aca="1" ref="AH95" ca="1">IF(INDIRECT("'"&amp;$A$69&amp;"'!"&amp;AH$68&amp;$C95+72)&lt;&gt;INDIRECT("'"&amp;$A$70&amp;"'!"&amp;AH$68&amp;$C95+72),1,0)</f>
        <v>0</v>
      </c>
      <c r="AI95" cm="1">
        <f t="array" aca="1" ref="AI95" ca="1">IF(INDIRECT("'"&amp;$A$69&amp;"'!"&amp;AI$68&amp;$C95+72)&lt;&gt;INDIRECT("'"&amp;$A$70&amp;"'!"&amp;AI$68&amp;$C95+72),1,0)</f>
        <v>0</v>
      </c>
      <c r="AJ95" cm="1">
        <f t="array" aca="1" ref="AJ95" ca="1">IF(INDIRECT("'"&amp;$A$69&amp;"'!"&amp;AJ$68&amp;$C95+72)&lt;&gt;INDIRECT("'"&amp;$A$70&amp;"'!"&amp;AJ$68&amp;$C95+72),1,0)</f>
        <v>0</v>
      </c>
      <c r="AK95" cm="1">
        <f t="array" aca="1" ref="AK95" ca="1">IF(INDIRECT("'"&amp;$A$69&amp;"'!"&amp;AK$68&amp;$C95+72)&lt;&gt;INDIRECT("'"&amp;$A$70&amp;"'!"&amp;AK$68&amp;$C95+72),1,0)</f>
        <v>0</v>
      </c>
      <c r="AL95" cm="1">
        <f t="array" aca="1" ref="AL95" ca="1">IF(INDIRECT("'"&amp;$A$69&amp;"'!"&amp;AL$68&amp;$C95+72)&lt;&gt;INDIRECT("'"&amp;$A$70&amp;"'!"&amp;AL$68&amp;$C95+72),1,0)</f>
        <v>0</v>
      </c>
      <c r="AM95" cm="1">
        <f t="array" aca="1" ref="AM95" ca="1">IF(INDIRECT("'"&amp;$A$69&amp;"'!"&amp;AM$68&amp;$C95+72)&lt;&gt;INDIRECT("'"&amp;$A$70&amp;"'!"&amp;AM$68&amp;$C95+72),1,0)</f>
        <v>0</v>
      </c>
      <c r="AN95" cm="1">
        <f t="array" aca="1" ref="AN95" ca="1">IF(INDIRECT("'"&amp;$A$69&amp;"'!"&amp;AN$68&amp;$C95+72)&lt;&gt;INDIRECT("'"&amp;$A$70&amp;"'!"&amp;AN$68&amp;$C95+72),1,0)</f>
        <v>0</v>
      </c>
      <c r="AO95" cm="1">
        <f t="array" aca="1" ref="AO95" ca="1">IF(INDIRECT("'"&amp;$A$69&amp;"'!"&amp;AO$68&amp;$C95+72)&lt;&gt;INDIRECT("'"&amp;$A$70&amp;"'!"&amp;AO$68&amp;$C95+72),1,0)</f>
        <v>0</v>
      </c>
      <c r="AP95" cm="1">
        <f t="array" aca="1" ref="AP95" ca="1">IF(INDIRECT("'"&amp;$A$69&amp;"'!"&amp;AP$68&amp;$C95+72)&lt;&gt;INDIRECT("'"&amp;$A$70&amp;"'!"&amp;AP$68&amp;$C95+72),1,0)</f>
        <v>0</v>
      </c>
      <c r="AQ95" cm="1">
        <f t="array" aca="1" ref="AQ95" ca="1">IF(INDIRECT("'"&amp;$A$69&amp;"'!"&amp;AQ$68&amp;$C95+72)&lt;&gt;INDIRECT("'"&amp;$A$70&amp;"'!"&amp;AQ$68&amp;$C95+72),1,0)</f>
        <v>0</v>
      </c>
      <c r="AR95" cm="1">
        <f t="array" aca="1" ref="AR95" ca="1">IF(INDIRECT("'"&amp;$A$69&amp;"'!"&amp;AR$68&amp;$C95+72)&lt;&gt;INDIRECT("'"&amp;$A$70&amp;"'!"&amp;AR$68&amp;$C95+72),1,0)</f>
        <v>0</v>
      </c>
      <c r="AS95" cm="1">
        <f t="array" aca="1" ref="AS95" ca="1">IF(INDIRECT("'"&amp;$A$69&amp;"'!"&amp;AS$68&amp;$C95+72)&lt;&gt;INDIRECT("'"&amp;$A$70&amp;"'!"&amp;AS$68&amp;$C95+72),1,0)</f>
        <v>0</v>
      </c>
      <c r="AT95" cm="1">
        <f t="array" aca="1" ref="AT95" ca="1">IF(INDIRECT("'"&amp;$A$69&amp;"'!"&amp;AT$68&amp;$C95+72)&lt;&gt;INDIRECT("'"&amp;$A$70&amp;"'!"&amp;AT$68&amp;$C95+72),1,0)</f>
        <v>0</v>
      </c>
      <c r="AU95" cm="1">
        <f t="array" aca="1" ref="AU95" ca="1">IF(INDIRECT("'"&amp;$A$69&amp;"'!"&amp;AU$68&amp;$C95+72)&lt;&gt;INDIRECT("'"&amp;$A$70&amp;"'!"&amp;AU$68&amp;$C95+72),1,0)</f>
        <v>0</v>
      </c>
      <c r="AV95" cm="1">
        <f t="array" aca="1" ref="AV95" ca="1">IF(INDIRECT("'"&amp;$A$69&amp;"'!"&amp;AV$68&amp;$C95+72)&lt;&gt;INDIRECT("'"&amp;$A$70&amp;"'!"&amp;AV$68&amp;$C95+72),1,0)</f>
        <v>0</v>
      </c>
      <c r="AW95" cm="1">
        <f t="array" aca="1" ref="AW95" ca="1">IF(INDIRECT("'"&amp;$A$69&amp;"'!"&amp;AW$68&amp;$C95+72)&lt;&gt;INDIRECT("'"&amp;$A$70&amp;"'!"&amp;AW$68&amp;$C95+72),1,0)</f>
        <v>0</v>
      </c>
      <c r="AX95" cm="1">
        <f t="array" aca="1" ref="AX95" ca="1">IF(INDIRECT("'"&amp;$A$69&amp;"'!"&amp;AX$68&amp;$C95+72)&lt;&gt;INDIRECT("'"&amp;$A$70&amp;"'!"&amp;AX$68&amp;$C95+72),1,0)</f>
        <v>0</v>
      </c>
      <c r="AY95" cm="1">
        <f t="array" aca="1" ref="AY95" ca="1">IF(INDIRECT("'"&amp;$A$69&amp;"'!"&amp;AY$68&amp;$C95+72)&lt;&gt;INDIRECT("'"&amp;$A$70&amp;"'!"&amp;AY$68&amp;$C95+72),1,0)</f>
        <v>0</v>
      </c>
      <c r="AZ95" cm="1">
        <f t="array" aca="1" ref="AZ95" ca="1">IF(INDIRECT("'"&amp;$A$69&amp;"'!"&amp;AZ$68&amp;$C95+72)&lt;&gt;INDIRECT("'"&amp;$A$70&amp;"'!"&amp;AZ$68&amp;$C95+72),1,0)</f>
        <v>0</v>
      </c>
      <c r="BA95" cm="1">
        <f t="array" aca="1" ref="BA95" ca="1">IF(INDIRECT("'"&amp;$A$69&amp;"'!"&amp;BA$68&amp;$C95+72)&lt;&gt;INDIRECT("'"&amp;$A$70&amp;"'!"&amp;BA$68&amp;$C95+72),1,0)</f>
        <v>0</v>
      </c>
      <c r="BB95" cm="1">
        <f t="array" aca="1" ref="BB95" ca="1">IF(INDIRECT("'"&amp;$A$69&amp;"'!"&amp;BB$68&amp;$C95+72)&lt;&gt;INDIRECT("'"&amp;$A$70&amp;"'!"&amp;BB$68&amp;$C95+72),1,0)</f>
        <v>0</v>
      </c>
      <c r="BC95">
        <f t="shared" ca="1" si="0"/>
        <v>0</v>
      </c>
      <c r="BD95">
        <f t="shared" ca="1" si="1"/>
        <v>0</v>
      </c>
      <c r="BE95">
        <f t="shared" ca="1" si="2"/>
        <v>0</v>
      </c>
    </row>
    <row r="96" spans="3:57" x14ac:dyDescent="0.15">
      <c r="C96" s="283">
        <v>24</v>
      </c>
      <c r="D96" cm="1">
        <f t="array" aca="1" ref="D96" ca="1">IF(INDIRECT("'"&amp;$A$69&amp;"'!"&amp;D$68&amp;$C96+72)&lt;&gt;INDIRECT("'"&amp;$A$70&amp;"'!"&amp;D$68&amp;$C96+72),1,0)</f>
        <v>0</v>
      </c>
      <c r="E96" cm="1">
        <f t="array" aca="1" ref="E96" ca="1">IF(INDIRECT("'"&amp;$A$69&amp;"'!"&amp;E$68&amp;$C96+72)&lt;&gt;INDIRECT("'"&amp;$A$70&amp;"'!"&amp;E$68&amp;$C96+72),1,0)</f>
        <v>0</v>
      </c>
      <c r="F96" cm="1">
        <f t="array" aca="1" ref="F96" ca="1">IF(INDIRECT("'"&amp;$A$69&amp;"'!"&amp;F$68&amp;$C96+72)&lt;&gt;INDIRECT("'"&amp;$A$70&amp;"'!"&amp;F$68&amp;$C96+72),1,0)</f>
        <v>0</v>
      </c>
      <c r="G96" cm="1">
        <f t="array" aca="1" ref="G96" ca="1">IF(INDIRECT("'"&amp;$A$69&amp;"'!"&amp;G$68&amp;$C96+72)&lt;&gt;INDIRECT("'"&amp;$A$70&amp;"'!"&amp;G$68&amp;$C96+72),1,0)</f>
        <v>0</v>
      </c>
      <c r="H96" cm="1">
        <f t="array" aca="1" ref="H96" ca="1">IF(INDIRECT("'"&amp;$A$69&amp;"'!"&amp;H$68&amp;$C96+72)&lt;&gt;INDIRECT("'"&amp;$A$70&amp;"'!"&amp;H$68&amp;$C96+72),1,0)</f>
        <v>0</v>
      </c>
      <c r="I96" cm="1">
        <f t="array" aca="1" ref="I96" ca="1">IF(INDIRECT("'"&amp;$A$69&amp;"'!"&amp;I$68&amp;$C96+72)&lt;&gt;INDIRECT("'"&amp;$A$70&amp;"'!"&amp;I$68&amp;$C96+72),1,0)</f>
        <v>0</v>
      </c>
      <c r="J96" cm="1">
        <f t="array" aca="1" ref="J96" ca="1">IF(INDIRECT("'"&amp;$A$69&amp;"'!"&amp;J$68&amp;$C96+72)&lt;&gt;INDIRECT("'"&amp;$A$70&amp;"'!"&amp;J$68&amp;$C96+72),1,0)</f>
        <v>0</v>
      </c>
      <c r="K96" cm="1">
        <f t="array" aca="1" ref="K96" ca="1">IF(INDIRECT("'"&amp;$A$69&amp;"'!"&amp;K$68&amp;$C96+72)&lt;&gt;INDIRECT("'"&amp;$A$70&amp;"'!"&amp;K$68&amp;$C96+72),1,0)</f>
        <v>0</v>
      </c>
      <c r="L96" cm="1">
        <f t="array" aca="1" ref="L96" ca="1">IF(INDIRECT("'"&amp;$A$69&amp;"'!"&amp;L$68&amp;$C96+72)&lt;&gt;INDIRECT("'"&amp;$A$70&amp;"'!"&amp;L$68&amp;$C96+72),1,0)</f>
        <v>0</v>
      </c>
      <c r="M96" cm="1">
        <f t="array" aca="1" ref="M96" ca="1">IF(INDIRECT("'"&amp;$A$69&amp;"'!"&amp;M$68&amp;$C96+72)&lt;&gt;INDIRECT("'"&amp;$A$70&amp;"'!"&amp;M$68&amp;$C96+72),1,0)</f>
        <v>0</v>
      </c>
      <c r="N96" cm="1">
        <f t="array" aca="1" ref="N96" ca="1">IF(INDIRECT("'"&amp;$A$69&amp;"'!"&amp;N$68&amp;$C96+72)&lt;&gt;INDIRECT("'"&amp;$A$70&amp;"'!"&amp;N$68&amp;$C96+72),1,0)</f>
        <v>0</v>
      </c>
      <c r="O96" cm="1">
        <f t="array" aca="1" ref="O96" ca="1">IF(INDIRECT("'"&amp;$A$69&amp;"'!"&amp;O$68&amp;$C96+72)&lt;&gt;INDIRECT("'"&amp;$A$70&amp;"'!"&amp;O$68&amp;$C96+72),1,0)</f>
        <v>0</v>
      </c>
      <c r="P96" cm="1">
        <f t="array" aca="1" ref="P96" ca="1">IF(INDIRECT("'"&amp;$A$69&amp;"'!"&amp;P$68&amp;$C96+72)&lt;&gt;INDIRECT("'"&amp;$A$70&amp;"'!"&amp;P$68&amp;$C96+72),1,0)</f>
        <v>0</v>
      </c>
      <c r="Q96" cm="1">
        <f t="array" aca="1" ref="Q96" ca="1">IF(INDIRECT("'"&amp;$A$69&amp;"'!"&amp;Q$68&amp;$C96+72)&lt;&gt;INDIRECT("'"&amp;$A$70&amp;"'!"&amp;Q$68&amp;$C96+72),1,0)</f>
        <v>0</v>
      </c>
      <c r="R96" cm="1">
        <f t="array" aca="1" ref="R96" ca="1">IF(INDIRECT("'"&amp;$A$69&amp;"'!"&amp;R$68&amp;$C96+72)&lt;&gt;INDIRECT("'"&amp;$A$70&amp;"'!"&amp;R$68&amp;$C96+72),1,0)</f>
        <v>0</v>
      </c>
      <c r="S96" cm="1">
        <f t="array" aca="1" ref="S96" ca="1">IF(INDIRECT("'"&amp;$A$69&amp;"'!"&amp;S$68&amp;$C96+72)&lt;&gt;INDIRECT("'"&amp;$A$70&amp;"'!"&amp;S$68&amp;$C96+72),1,0)</f>
        <v>0</v>
      </c>
      <c r="T96" cm="1">
        <f t="array" aca="1" ref="T96" ca="1">IF(INDIRECT("'"&amp;$A$69&amp;"'!"&amp;T$68&amp;$C96+72)&lt;&gt;INDIRECT("'"&amp;$A$70&amp;"'!"&amp;T$68&amp;$C96+72),1,0)</f>
        <v>0</v>
      </c>
      <c r="U96" cm="1">
        <f t="array" aca="1" ref="U96" ca="1">IF(INDIRECT("'"&amp;$A$69&amp;"'!"&amp;U$68&amp;$C96+72)&lt;&gt;INDIRECT("'"&amp;$A$70&amp;"'!"&amp;U$68&amp;$C96+72),1,0)</f>
        <v>0</v>
      </c>
      <c r="V96" cm="1">
        <f t="array" aca="1" ref="V96" ca="1">IF(INDIRECT("'"&amp;$A$69&amp;"'!"&amp;V$68&amp;$C96+72)&lt;&gt;INDIRECT("'"&amp;$A$70&amp;"'!"&amp;V$68&amp;$C96+72),1,0)</f>
        <v>0</v>
      </c>
      <c r="W96" cm="1">
        <f t="array" aca="1" ref="W96" ca="1">IF(INDIRECT("'"&amp;$A$69&amp;"'!"&amp;W$68&amp;$C96+72)&lt;&gt;INDIRECT("'"&amp;$A$70&amp;"'!"&amp;W$68&amp;$C96+72),1,0)</f>
        <v>0</v>
      </c>
      <c r="X96" cm="1">
        <f t="array" aca="1" ref="X96" ca="1">IF(INDIRECT("'"&amp;$A$69&amp;"'!"&amp;X$68&amp;$C96+72)&lt;&gt;INDIRECT("'"&amp;$A$70&amp;"'!"&amp;X$68&amp;$C96+72),1,0)</f>
        <v>0</v>
      </c>
      <c r="Y96" cm="1">
        <f t="array" aca="1" ref="Y96" ca="1">IF(INDIRECT("'"&amp;$A$69&amp;"'!"&amp;Y$68&amp;$C96+72)&lt;&gt;INDIRECT("'"&amp;$A$70&amp;"'!"&amp;Y$68&amp;$C96+72),1,0)</f>
        <v>0</v>
      </c>
      <c r="Z96" cm="1">
        <f t="array" aca="1" ref="Z96" ca="1">IF(INDIRECT("'"&amp;$A$69&amp;"'!"&amp;Z$68&amp;$C96+72)&lt;&gt;INDIRECT("'"&amp;$A$70&amp;"'!"&amp;Z$68&amp;$C96+72),1,0)</f>
        <v>0</v>
      </c>
      <c r="AA96" cm="1">
        <f t="array" aca="1" ref="AA96" ca="1">IF(INDIRECT("'"&amp;$A$69&amp;"'!"&amp;AA$68&amp;$C96+72)&lt;&gt;INDIRECT("'"&amp;$A$70&amp;"'!"&amp;AA$68&amp;$C96+72),1,0)</f>
        <v>0</v>
      </c>
      <c r="AB96" cm="1">
        <f t="array" aca="1" ref="AB96" ca="1">IF(INDIRECT("'"&amp;$A$69&amp;"'!"&amp;AB$68&amp;$C96+72)&lt;&gt;INDIRECT("'"&amp;$A$70&amp;"'!"&amp;AB$68&amp;$C96+72),1,0)</f>
        <v>0</v>
      </c>
      <c r="AC96" cm="1">
        <f t="array" aca="1" ref="AC96" ca="1">IF(INDIRECT("'"&amp;$A$69&amp;"'!"&amp;AC$68&amp;$C96+72)&lt;&gt;INDIRECT("'"&amp;$A$70&amp;"'!"&amp;AC$68&amp;$C96+72),1,0)</f>
        <v>0</v>
      </c>
      <c r="AD96" cm="1">
        <f t="array" aca="1" ref="AD96" ca="1">IF(INDIRECT("'"&amp;$A$69&amp;"'!"&amp;AD$68&amp;$C96+72)&lt;&gt;INDIRECT("'"&amp;$A$70&amp;"'!"&amp;AD$68&amp;$C96+72),1,0)</f>
        <v>0</v>
      </c>
      <c r="AE96" cm="1">
        <f t="array" aca="1" ref="AE96" ca="1">IF(INDIRECT("'"&amp;$A$69&amp;"'!"&amp;AE$68&amp;$C96+72)&lt;&gt;INDIRECT("'"&amp;$A$70&amp;"'!"&amp;AE$68&amp;$C96+72),1,0)</f>
        <v>0</v>
      </c>
      <c r="AF96" cm="1">
        <f t="array" aca="1" ref="AF96" ca="1">IF(INDIRECT("'"&amp;$A$69&amp;"'!"&amp;AF$68&amp;$C96+72)&lt;&gt;INDIRECT("'"&amp;$A$70&amp;"'!"&amp;AF$68&amp;$C96+72),1,0)</f>
        <v>0</v>
      </c>
      <c r="AG96" cm="1">
        <f t="array" aca="1" ref="AG96" ca="1">IF(INDIRECT("'"&amp;$A$69&amp;"'!"&amp;AG$68&amp;$C96+72)&lt;&gt;INDIRECT("'"&amp;$A$70&amp;"'!"&amp;AG$68&amp;$C96+72),1,0)</f>
        <v>0</v>
      </c>
      <c r="AH96" cm="1">
        <f t="array" aca="1" ref="AH96" ca="1">IF(INDIRECT("'"&amp;$A$69&amp;"'!"&amp;AH$68&amp;$C96+72)&lt;&gt;INDIRECT("'"&amp;$A$70&amp;"'!"&amp;AH$68&amp;$C96+72),1,0)</f>
        <v>0</v>
      </c>
      <c r="AI96" cm="1">
        <f t="array" aca="1" ref="AI96" ca="1">IF(INDIRECT("'"&amp;$A$69&amp;"'!"&amp;AI$68&amp;$C96+72)&lt;&gt;INDIRECT("'"&amp;$A$70&amp;"'!"&amp;AI$68&amp;$C96+72),1,0)</f>
        <v>0</v>
      </c>
      <c r="AJ96" cm="1">
        <f t="array" aca="1" ref="AJ96" ca="1">IF(INDIRECT("'"&amp;$A$69&amp;"'!"&amp;AJ$68&amp;$C96+72)&lt;&gt;INDIRECT("'"&amp;$A$70&amp;"'!"&amp;AJ$68&amp;$C96+72),1,0)</f>
        <v>0</v>
      </c>
      <c r="AK96" cm="1">
        <f t="array" aca="1" ref="AK96" ca="1">IF(INDIRECT("'"&amp;$A$69&amp;"'!"&amp;AK$68&amp;$C96+72)&lt;&gt;INDIRECT("'"&amp;$A$70&amp;"'!"&amp;AK$68&amp;$C96+72),1,0)</f>
        <v>0</v>
      </c>
      <c r="AL96" cm="1">
        <f t="array" aca="1" ref="AL96" ca="1">IF(INDIRECT("'"&amp;$A$69&amp;"'!"&amp;AL$68&amp;$C96+72)&lt;&gt;INDIRECT("'"&amp;$A$70&amp;"'!"&amp;AL$68&amp;$C96+72),1,0)</f>
        <v>0</v>
      </c>
      <c r="AM96" cm="1">
        <f t="array" aca="1" ref="AM96" ca="1">IF(INDIRECT("'"&amp;$A$69&amp;"'!"&amp;AM$68&amp;$C96+72)&lt;&gt;INDIRECT("'"&amp;$A$70&amp;"'!"&amp;AM$68&amp;$C96+72),1,0)</f>
        <v>0</v>
      </c>
      <c r="AN96" cm="1">
        <f t="array" aca="1" ref="AN96" ca="1">IF(INDIRECT("'"&amp;$A$69&amp;"'!"&amp;AN$68&amp;$C96+72)&lt;&gt;INDIRECT("'"&amp;$A$70&amp;"'!"&amp;AN$68&amp;$C96+72),1,0)</f>
        <v>0</v>
      </c>
      <c r="AO96" cm="1">
        <f t="array" aca="1" ref="AO96" ca="1">IF(INDIRECT("'"&amp;$A$69&amp;"'!"&amp;AO$68&amp;$C96+72)&lt;&gt;INDIRECT("'"&amp;$A$70&amp;"'!"&amp;AO$68&amp;$C96+72),1,0)</f>
        <v>0</v>
      </c>
      <c r="AP96" cm="1">
        <f t="array" aca="1" ref="AP96" ca="1">IF(INDIRECT("'"&amp;$A$69&amp;"'!"&amp;AP$68&amp;$C96+72)&lt;&gt;INDIRECT("'"&amp;$A$70&amp;"'!"&amp;AP$68&amp;$C96+72),1,0)</f>
        <v>0</v>
      </c>
      <c r="AQ96" cm="1">
        <f t="array" aca="1" ref="AQ96" ca="1">IF(INDIRECT("'"&amp;$A$69&amp;"'!"&amp;AQ$68&amp;$C96+72)&lt;&gt;INDIRECT("'"&amp;$A$70&amp;"'!"&amp;AQ$68&amp;$C96+72),1,0)</f>
        <v>0</v>
      </c>
      <c r="AR96" cm="1">
        <f t="array" aca="1" ref="AR96" ca="1">IF(INDIRECT("'"&amp;$A$69&amp;"'!"&amp;AR$68&amp;$C96+72)&lt;&gt;INDIRECT("'"&amp;$A$70&amp;"'!"&amp;AR$68&amp;$C96+72),1,0)</f>
        <v>0</v>
      </c>
      <c r="AS96" cm="1">
        <f t="array" aca="1" ref="AS96" ca="1">IF(INDIRECT("'"&amp;$A$69&amp;"'!"&amp;AS$68&amp;$C96+72)&lt;&gt;INDIRECT("'"&amp;$A$70&amp;"'!"&amp;AS$68&amp;$C96+72),1,0)</f>
        <v>0</v>
      </c>
      <c r="AT96" cm="1">
        <f t="array" aca="1" ref="AT96" ca="1">IF(INDIRECT("'"&amp;$A$69&amp;"'!"&amp;AT$68&amp;$C96+72)&lt;&gt;INDIRECT("'"&amp;$A$70&amp;"'!"&amp;AT$68&amp;$C96+72),1,0)</f>
        <v>0</v>
      </c>
      <c r="AU96" cm="1">
        <f t="array" aca="1" ref="AU96" ca="1">IF(INDIRECT("'"&amp;$A$69&amp;"'!"&amp;AU$68&amp;$C96+72)&lt;&gt;INDIRECT("'"&amp;$A$70&amp;"'!"&amp;AU$68&amp;$C96+72),1,0)</f>
        <v>0</v>
      </c>
      <c r="AV96" cm="1">
        <f t="array" aca="1" ref="AV96" ca="1">IF(INDIRECT("'"&amp;$A$69&amp;"'!"&amp;AV$68&amp;$C96+72)&lt;&gt;INDIRECT("'"&amp;$A$70&amp;"'!"&amp;AV$68&amp;$C96+72),1,0)</f>
        <v>0</v>
      </c>
      <c r="AW96" cm="1">
        <f t="array" aca="1" ref="AW96" ca="1">IF(INDIRECT("'"&amp;$A$69&amp;"'!"&amp;AW$68&amp;$C96+72)&lt;&gt;INDIRECT("'"&amp;$A$70&amp;"'!"&amp;AW$68&amp;$C96+72),1,0)</f>
        <v>0</v>
      </c>
      <c r="AX96" cm="1">
        <f t="array" aca="1" ref="AX96" ca="1">IF(INDIRECT("'"&amp;$A$69&amp;"'!"&amp;AX$68&amp;$C96+72)&lt;&gt;INDIRECT("'"&amp;$A$70&amp;"'!"&amp;AX$68&amp;$C96+72),1,0)</f>
        <v>0</v>
      </c>
      <c r="AY96" cm="1">
        <f t="array" aca="1" ref="AY96" ca="1">IF(INDIRECT("'"&amp;$A$69&amp;"'!"&amp;AY$68&amp;$C96+72)&lt;&gt;INDIRECT("'"&amp;$A$70&amp;"'!"&amp;AY$68&amp;$C96+72),1,0)</f>
        <v>0</v>
      </c>
      <c r="AZ96" cm="1">
        <f t="array" aca="1" ref="AZ96" ca="1">IF(INDIRECT("'"&amp;$A$69&amp;"'!"&amp;AZ$68&amp;$C96+72)&lt;&gt;INDIRECT("'"&amp;$A$70&amp;"'!"&amp;AZ$68&amp;$C96+72),1,0)</f>
        <v>0</v>
      </c>
      <c r="BA96" cm="1">
        <f t="array" aca="1" ref="BA96" ca="1">IF(INDIRECT("'"&amp;$A$69&amp;"'!"&amp;BA$68&amp;$C96+72)&lt;&gt;INDIRECT("'"&amp;$A$70&amp;"'!"&amp;BA$68&amp;$C96+72),1,0)</f>
        <v>0</v>
      </c>
      <c r="BB96" cm="1">
        <f t="array" aca="1" ref="BB96" ca="1">IF(INDIRECT("'"&amp;$A$69&amp;"'!"&amp;BB$68&amp;$C96+72)&lt;&gt;INDIRECT("'"&amp;$A$70&amp;"'!"&amp;BB$68&amp;$C96+72),1,0)</f>
        <v>0</v>
      </c>
      <c r="BC96">
        <f t="shared" ca="1" si="0"/>
        <v>0</v>
      </c>
      <c r="BD96">
        <f t="shared" ca="1" si="1"/>
        <v>0</v>
      </c>
      <c r="BE96">
        <f t="shared" ca="1" si="2"/>
        <v>0</v>
      </c>
    </row>
    <row r="97" spans="3:57" x14ac:dyDescent="0.15">
      <c r="C97" s="283">
        <v>25</v>
      </c>
      <c r="D97" cm="1">
        <f t="array" aca="1" ref="D97" ca="1">IF(INDIRECT("'"&amp;$A$69&amp;"'!"&amp;D$68&amp;$C97+72)&lt;&gt;INDIRECT("'"&amp;$A$70&amp;"'!"&amp;D$68&amp;$C97+72),1,0)</f>
        <v>0</v>
      </c>
      <c r="E97" cm="1">
        <f t="array" aca="1" ref="E97" ca="1">IF(INDIRECT("'"&amp;$A$69&amp;"'!"&amp;E$68&amp;$C97+72)&lt;&gt;INDIRECT("'"&amp;$A$70&amp;"'!"&amp;E$68&amp;$C97+72),1,0)</f>
        <v>0</v>
      </c>
      <c r="F97" cm="1">
        <f t="array" aca="1" ref="F97" ca="1">IF(INDIRECT("'"&amp;$A$69&amp;"'!"&amp;F$68&amp;$C97+72)&lt;&gt;INDIRECT("'"&amp;$A$70&amp;"'!"&amp;F$68&amp;$C97+72),1,0)</f>
        <v>0</v>
      </c>
      <c r="G97" cm="1">
        <f t="array" aca="1" ref="G97" ca="1">IF(INDIRECT("'"&amp;$A$69&amp;"'!"&amp;G$68&amp;$C97+72)&lt;&gt;INDIRECT("'"&amp;$A$70&amp;"'!"&amp;G$68&amp;$C97+72),1,0)</f>
        <v>0</v>
      </c>
      <c r="H97" cm="1">
        <f t="array" aca="1" ref="H97" ca="1">IF(INDIRECT("'"&amp;$A$69&amp;"'!"&amp;H$68&amp;$C97+72)&lt;&gt;INDIRECT("'"&amp;$A$70&amp;"'!"&amp;H$68&amp;$C97+72),1,0)</f>
        <v>0</v>
      </c>
      <c r="I97" cm="1">
        <f t="array" aca="1" ref="I97" ca="1">IF(INDIRECT("'"&amp;$A$69&amp;"'!"&amp;I$68&amp;$C97+72)&lt;&gt;INDIRECT("'"&amp;$A$70&amp;"'!"&amp;I$68&amp;$C97+72),1,0)</f>
        <v>0</v>
      </c>
      <c r="J97" cm="1">
        <f t="array" aca="1" ref="J97" ca="1">IF(INDIRECT("'"&amp;$A$69&amp;"'!"&amp;J$68&amp;$C97+72)&lt;&gt;INDIRECT("'"&amp;$A$70&amp;"'!"&amp;J$68&amp;$C97+72),1,0)</f>
        <v>0</v>
      </c>
      <c r="K97" cm="1">
        <f t="array" aca="1" ref="K97" ca="1">IF(INDIRECT("'"&amp;$A$69&amp;"'!"&amp;K$68&amp;$C97+72)&lt;&gt;INDIRECT("'"&amp;$A$70&amp;"'!"&amp;K$68&amp;$C97+72),1,0)</f>
        <v>0</v>
      </c>
      <c r="L97" cm="1">
        <f t="array" aca="1" ref="L97" ca="1">IF(INDIRECT("'"&amp;$A$69&amp;"'!"&amp;L$68&amp;$C97+72)&lt;&gt;INDIRECT("'"&amp;$A$70&amp;"'!"&amp;L$68&amp;$C97+72),1,0)</f>
        <v>0</v>
      </c>
      <c r="M97" cm="1">
        <f t="array" aca="1" ref="M97" ca="1">IF(INDIRECT("'"&amp;$A$69&amp;"'!"&amp;M$68&amp;$C97+72)&lt;&gt;INDIRECT("'"&amp;$A$70&amp;"'!"&amp;M$68&amp;$C97+72),1,0)</f>
        <v>0</v>
      </c>
      <c r="N97" cm="1">
        <f t="array" aca="1" ref="N97" ca="1">IF(INDIRECT("'"&amp;$A$69&amp;"'!"&amp;N$68&amp;$C97+72)&lt;&gt;INDIRECT("'"&amp;$A$70&amp;"'!"&amp;N$68&amp;$C97+72),1,0)</f>
        <v>0</v>
      </c>
      <c r="O97" cm="1">
        <f t="array" aca="1" ref="O97" ca="1">IF(INDIRECT("'"&amp;$A$69&amp;"'!"&amp;O$68&amp;$C97+72)&lt;&gt;INDIRECT("'"&amp;$A$70&amp;"'!"&amp;O$68&amp;$C97+72),1,0)</f>
        <v>0</v>
      </c>
      <c r="P97" cm="1">
        <f t="array" aca="1" ref="P97" ca="1">IF(INDIRECT("'"&amp;$A$69&amp;"'!"&amp;P$68&amp;$C97+72)&lt;&gt;INDIRECT("'"&amp;$A$70&amp;"'!"&amp;P$68&amp;$C97+72),1,0)</f>
        <v>0</v>
      </c>
      <c r="Q97" cm="1">
        <f t="array" aca="1" ref="Q97" ca="1">IF(INDIRECT("'"&amp;$A$69&amp;"'!"&amp;Q$68&amp;$C97+72)&lt;&gt;INDIRECT("'"&amp;$A$70&amp;"'!"&amp;Q$68&amp;$C97+72),1,0)</f>
        <v>0</v>
      </c>
      <c r="R97" cm="1">
        <f t="array" aca="1" ref="R97" ca="1">IF(INDIRECT("'"&amp;$A$69&amp;"'!"&amp;R$68&amp;$C97+72)&lt;&gt;INDIRECT("'"&amp;$A$70&amp;"'!"&amp;R$68&amp;$C97+72),1,0)</f>
        <v>0</v>
      </c>
      <c r="S97" cm="1">
        <f t="array" aca="1" ref="S97" ca="1">IF(INDIRECT("'"&amp;$A$69&amp;"'!"&amp;S$68&amp;$C97+72)&lt;&gt;INDIRECT("'"&amp;$A$70&amp;"'!"&amp;S$68&amp;$C97+72),1,0)</f>
        <v>1</v>
      </c>
      <c r="T97" cm="1">
        <f t="array" aca="1" ref="T97" ca="1">IF(INDIRECT("'"&amp;$A$69&amp;"'!"&amp;T$68&amp;$C97+72)&lt;&gt;INDIRECT("'"&amp;$A$70&amp;"'!"&amp;T$68&amp;$C97+72),1,0)</f>
        <v>1</v>
      </c>
      <c r="U97" cm="1">
        <f t="array" aca="1" ref="U97" ca="1">IF(INDIRECT("'"&amp;$A$69&amp;"'!"&amp;U$68&amp;$C97+72)&lt;&gt;INDIRECT("'"&amp;$A$70&amp;"'!"&amp;U$68&amp;$C97+72),1,0)</f>
        <v>0</v>
      </c>
      <c r="V97" cm="1">
        <f t="array" aca="1" ref="V97" ca="1">IF(INDIRECT("'"&amp;$A$69&amp;"'!"&amp;V$68&amp;$C97+72)&lt;&gt;INDIRECT("'"&amp;$A$70&amp;"'!"&amp;V$68&amp;$C97+72),1,0)</f>
        <v>0</v>
      </c>
      <c r="W97" cm="1">
        <f t="array" aca="1" ref="W97" ca="1">IF(INDIRECT("'"&amp;$A$69&amp;"'!"&amp;W$68&amp;$C97+72)&lt;&gt;INDIRECT("'"&amp;$A$70&amp;"'!"&amp;W$68&amp;$C97+72),1,0)</f>
        <v>0</v>
      </c>
      <c r="X97" cm="1">
        <f t="array" aca="1" ref="X97" ca="1">IF(INDIRECT("'"&amp;$A$69&amp;"'!"&amp;X$68&amp;$C97+72)&lt;&gt;INDIRECT("'"&amp;$A$70&amp;"'!"&amp;X$68&amp;$C97+72),1,0)</f>
        <v>0</v>
      </c>
      <c r="Y97" cm="1">
        <f t="array" aca="1" ref="Y97" ca="1">IF(INDIRECT("'"&amp;$A$69&amp;"'!"&amp;Y$68&amp;$C97+72)&lt;&gt;INDIRECT("'"&amp;$A$70&amp;"'!"&amp;Y$68&amp;$C97+72),1,0)</f>
        <v>1</v>
      </c>
      <c r="Z97" cm="1">
        <f t="array" aca="1" ref="Z97" ca="1">IF(INDIRECT("'"&amp;$A$69&amp;"'!"&amp;Z$68&amp;$C97+72)&lt;&gt;INDIRECT("'"&amp;$A$70&amp;"'!"&amp;Z$68&amp;$C97+72),1,0)</f>
        <v>0</v>
      </c>
      <c r="AA97" cm="1">
        <f t="array" aca="1" ref="AA97" ca="1">IF(INDIRECT("'"&amp;$A$69&amp;"'!"&amp;AA$68&amp;$C97+72)&lt;&gt;INDIRECT("'"&amp;$A$70&amp;"'!"&amp;AA$68&amp;$C97+72),1,0)</f>
        <v>0</v>
      </c>
      <c r="AB97" cm="1">
        <f t="array" aca="1" ref="AB97" ca="1">IF(INDIRECT("'"&amp;$A$69&amp;"'!"&amp;AB$68&amp;$C97+72)&lt;&gt;INDIRECT("'"&amp;$A$70&amp;"'!"&amp;AB$68&amp;$C97+72),1,0)</f>
        <v>0</v>
      </c>
      <c r="AC97" cm="1">
        <f t="array" aca="1" ref="AC97" ca="1">IF(INDIRECT("'"&amp;$A$69&amp;"'!"&amp;AC$68&amp;$C97+72)&lt;&gt;INDIRECT("'"&amp;$A$70&amp;"'!"&amp;AC$68&amp;$C97+72),1,0)</f>
        <v>0</v>
      </c>
      <c r="AD97" cm="1">
        <f t="array" aca="1" ref="AD97" ca="1">IF(INDIRECT("'"&amp;$A$69&amp;"'!"&amp;AD$68&amp;$C97+72)&lt;&gt;INDIRECT("'"&amp;$A$70&amp;"'!"&amp;AD$68&amp;$C97+72),1,0)</f>
        <v>0</v>
      </c>
      <c r="AE97" cm="1">
        <f t="array" aca="1" ref="AE97" ca="1">IF(INDIRECT("'"&amp;$A$69&amp;"'!"&amp;AE$68&amp;$C97+72)&lt;&gt;INDIRECT("'"&amp;$A$70&amp;"'!"&amp;AE$68&amp;$C97+72),1,0)</f>
        <v>0</v>
      </c>
      <c r="AF97" cm="1">
        <f t="array" aca="1" ref="AF97" ca="1">IF(INDIRECT("'"&amp;$A$69&amp;"'!"&amp;AF$68&amp;$C97+72)&lt;&gt;INDIRECT("'"&amp;$A$70&amp;"'!"&amp;AF$68&amp;$C97+72),1,0)</f>
        <v>0</v>
      </c>
      <c r="AG97" cm="1">
        <f t="array" aca="1" ref="AG97" ca="1">IF(INDIRECT("'"&amp;$A$69&amp;"'!"&amp;AG$68&amp;$C97+72)&lt;&gt;INDIRECT("'"&amp;$A$70&amp;"'!"&amp;AG$68&amp;$C97+72),1,0)</f>
        <v>0</v>
      </c>
      <c r="AH97" cm="1">
        <f t="array" aca="1" ref="AH97" ca="1">IF(INDIRECT("'"&amp;$A$69&amp;"'!"&amp;AH$68&amp;$C97+72)&lt;&gt;INDIRECT("'"&amp;$A$70&amp;"'!"&amp;AH$68&amp;$C97+72),1,0)</f>
        <v>0</v>
      </c>
      <c r="AI97" cm="1">
        <f t="array" aca="1" ref="AI97" ca="1">IF(INDIRECT("'"&amp;$A$69&amp;"'!"&amp;AI$68&amp;$C97+72)&lt;&gt;INDIRECT("'"&amp;$A$70&amp;"'!"&amp;AI$68&amp;$C97+72),1,0)</f>
        <v>0</v>
      </c>
      <c r="AJ97" cm="1">
        <f t="array" aca="1" ref="AJ97" ca="1">IF(INDIRECT("'"&amp;$A$69&amp;"'!"&amp;AJ$68&amp;$C97+72)&lt;&gt;INDIRECT("'"&amp;$A$70&amp;"'!"&amp;AJ$68&amp;$C97+72),1,0)</f>
        <v>0</v>
      </c>
      <c r="AK97" cm="1">
        <f t="array" aca="1" ref="AK97" ca="1">IF(INDIRECT("'"&amp;$A$69&amp;"'!"&amp;AK$68&amp;$C97+72)&lt;&gt;INDIRECT("'"&amp;$A$70&amp;"'!"&amp;AK$68&amp;$C97+72),1,0)</f>
        <v>0</v>
      </c>
      <c r="AL97" cm="1">
        <f t="array" aca="1" ref="AL97" ca="1">IF(INDIRECT("'"&amp;$A$69&amp;"'!"&amp;AL$68&amp;$C97+72)&lt;&gt;INDIRECT("'"&amp;$A$70&amp;"'!"&amp;AL$68&amp;$C97+72),1,0)</f>
        <v>0</v>
      </c>
      <c r="AM97" cm="1">
        <f t="array" aca="1" ref="AM97" ca="1">IF(INDIRECT("'"&amp;$A$69&amp;"'!"&amp;AM$68&amp;$C97+72)&lt;&gt;INDIRECT("'"&amp;$A$70&amp;"'!"&amp;AM$68&amp;$C97+72),1,0)</f>
        <v>0</v>
      </c>
      <c r="AN97" cm="1">
        <f t="array" aca="1" ref="AN97" ca="1">IF(INDIRECT("'"&amp;$A$69&amp;"'!"&amp;AN$68&amp;$C97+72)&lt;&gt;INDIRECT("'"&amp;$A$70&amp;"'!"&amp;AN$68&amp;$C97+72),1,0)</f>
        <v>0</v>
      </c>
      <c r="AO97" cm="1">
        <f t="array" aca="1" ref="AO97" ca="1">IF(INDIRECT("'"&amp;$A$69&amp;"'!"&amp;AO$68&amp;$C97+72)&lt;&gt;INDIRECT("'"&amp;$A$70&amp;"'!"&amp;AO$68&amp;$C97+72),1,0)</f>
        <v>0</v>
      </c>
      <c r="AP97" cm="1">
        <f t="array" aca="1" ref="AP97" ca="1">IF(INDIRECT("'"&amp;$A$69&amp;"'!"&amp;AP$68&amp;$C97+72)&lt;&gt;INDIRECT("'"&amp;$A$70&amp;"'!"&amp;AP$68&amp;$C97+72),1,0)</f>
        <v>0</v>
      </c>
      <c r="AQ97" cm="1">
        <f t="array" aca="1" ref="AQ97" ca="1">IF(INDIRECT("'"&amp;$A$69&amp;"'!"&amp;AQ$68&amp;$C97+72)&lt;&gt;INDIRECT("'"&amp;$A$70&amp;"'!"&amp;AQ$68&amp;$C97+72),1,0)</f>
        <v>0</v>
      </c>
      <c r="AR97" cm="1">
        <f t="array" aca="1" ref="AR97" ca="1">IF(INDIRECT("'"&amp;$A$69&amp;"'!"&amp;AR$68&amp;$C97+72)&lt;&gt;INDIRECT("'"&amp;$A$70&amp;"'!"&amp;AR$68&amp;$C97+72),1,0)</f>
        <v>0</v>
      </c>
      <c r="AS97" cm="1">
        <f t="array" aca="1" ref="AS97" ca="1">IF(INDIRECT("'"&amp;$A$69&amp;"'!"&amp;AS$68&amp;$C97+72)&lt;&gt;INDIRECT("'"&amp;$A$70&amp;"'!"&amp;AS$68&amp;$C97+72),1,0)</f>
        <v>0</v>
      </c>
      <c r="AT97" cm="1">
        <f t="array" aca="1" ref="AT97" ca="1">IF(INDIRECT("'"&amp;$A$69&amp;"'!"&amp;AT$68&amp;$C97+72)&lt;&gt;INDIRECT("'"&amp;$A$70&amp;"'!"&amp;AT$68&amp;$C97+72),1,0)</f>
        <v>0</v>
      </c>
      <c r="AU97" cm="1">
        <f t="array" aca="1" ref="AU97" ca="1">IF(INDIRECT("'"&amp;$A$69&amp;"'!"&amp;AU$68&amp;$C97+72)&lt;&gt;INDIRECT("'"&amp;$A$70&amp;"'!"&amp;AU$68&amp;$C97+72),1,0)</f>
        <v>0</v>
      </c>
      <c r="AV97" cm="1">
        <f t="array" aca="1" ref="AV97" ca="1">IF(INDIRECT("'"&amp;$A$69&amp;"'!"&amp;AV$68&amp;$C97+72)&lt;&gt;INDIRECT("'"&amp;$A$70&amp;"'!"&amp;AV$68&amp;$C97+72),1,0)</f>
        <v>0</v>
      </c>
      <c r="AW97" cm="1">
        <f t="array" aca="1" ref="AW97" ca="1">IF(INDIRECT("'"&amp;$A$69&amp;"'!"&amp;AW$68&amp;$C97+72)&lt;&gt;INDIRECT("'"&amp;$A$70&amp;"'!"&amp;AW$68&amp;$C97+72),1,0)</f>
        <v>0</v>
      </c>
      <c r="AX97" cm="1">
        <f t="array" aca="1" ref="AX97" ca="1">IF(INDIRECT("'"&amp;$A$69&amp;"'!"&amp;AX$68&amp;$C97+72)&lt;&gt;INDIRECT("'"&amp;$A$70&amp;"'!"&amp;AX$68&amp;$C97+72),1,0)</f>
        <v>0</v>
      </c>
      <c r="AY97" cm="1">
        <f t="array" aca="1" ref="AY97" ca="1">IF(INDIRECT("'"&amp;$A$69&amp;"'!"&amp;AY$68&amp;$C97+72)&lt;&gt;INDIRECT("'"&amp;$A$70&amp;"'!"&amp;AY$68&amp;$C97+72),1,0)</f>
        <v>0</v>
      </c>
      <c r="AZ97" cm="1">
        <f t="array" aca="1" ref="AZ97" ca="1">IF(INDIRECT("'"&amp;$A$69&amp;"'!"&amp;AZ$68&amp;$C97+72)&lt;&gt;INDIRECT("'"&amp;$A$70&amp;"'!"&amp;AZ$68&amp;$C97+72),1,0)</f>
        <v>0</v>
      </c>
      <c r="BA97" cm="1">
        <f t="array" aca="1" ref="BA97" ca="1">IF(INDIRECT("'"&amp;$A$69&amp;"'!"&amp;BA$68&amp;$C97+72)&lt;&gt;INDIRECT("'"&amp;$A$70&amp;"'!"&amp;BA$68&amp;$C97+72),1,0)</f>
        <v>0</v>
      </c>
      <c r="BB97" cm="1">
        <f t="array" aca="1" ref="BB97" ca="1">IF(INDIRECT("'"&amp;$A$69&amp;"'!"&amp;BB$68&amp;$C97+72)&lt;&gt;INDIRECT("'"&amp;$A$70&amp;"'!"&amp;BB$68&amp;$C97+72),1,0)</f>
        <v>0</v>
      </c>
      <c r="BC97">
        <f t="shared" ca="1" si="0"/>
        <v>1</v>
      </c>
      <c r="BD97">
        <f t="shared" ca="1" si="1"/>
        <v>1</v>
      </c>
      <c r="BE97">
        <f t="shared" ca="1" si="2"/>
        <v>0</v>
      </c>
    </row>
    <row r="98" spans="3:57" x14ac:dyDescent="0.15">
      <c r="C98" s="283">
        <v>26</v>
      </c>
      <c r="D98" cm="1">
        <f t="array" aca="1" ref="D98" ca="1">IF(INDIRECT("'"&amp;$A$69&amp;"'!"&amp;D$68&amp;$C98+72)&lt;&gt;INDIRECT("'"&amp;$A$70&amp;"'!"&amp;D$68&amp;$C98+72),1,0)</f>
        <v>0</v>
      </c>
      <c r="E98" cm="1">
        <f t="array" aca="1" ref="E98" ca="1">IF(INDIRECT("'"&amp;$A$69&amp;"'!"&amp;E$68&amp;$C98+72)&lt;&gt;INDIRECT("'"&amp;$A$70&amp;"'!"&amp;E$68&amp;$C98+72),1,0)</f>
        <v>0</v>
      </c>
      <c r="F98" cm="1">
        <f t="array" aca="1" ref="F98" ca="1">IF(INDIRECT("'"&amp;$A$69&amp;"'!"&amp;F$68&amp;$C98+72)&lt;&gt;INDIRECT("'"&amp;$A$70&amp;"'!"&amp;F$68&amp;$C98+72),1,0)</f>
        <v>0</v>
      </c>
      <c r="G98" cm="1">
        <f t="array" aca="1" ref="G98" ca="1">IF(INDIRECT("'"&amp;$A$69&amp;"'!"&amp;G$68&amp;$C98+72)&lt;&gt;INDIRECT("'"&amp;$A$70&amp;"'!"&amp;G$68&amp;$C98+72),1,0)</f>
        <v>0</v>
      </c>
      <c r="H98" cm="1">
        <f t="array" aca="1" ref="H98" ca="1">IF(INDIRECT("'"&amp;$A$69&amp;"'!"&amp;H$68&amp;$C98+72)&lt;&gt;INDIRECT("'"&amp;$A$70&amp;"'!"&amp;H$68&amp;$C98+72),1,0)</f>
        <v>0</v>
      </c>
      <c r="I98" cm="1">
        <f t="array" aca="1" ref="I98" ca="1">IF(INDIRECT("'"&amp;$A$69&amp;"'!"&amp;I$68&amp;$C98+72)&lt;&gt;INDIRECT("'"&amp;$A$70&amp;"'!"&amp;I$68&amp;$C98+72),1,0)</f>
        <v>0</v>
      </c>
      <c r="J98" cm="1">
        <f t="array" aca="1" ref="J98" ca="1">IF(INDIRECT("'"&amp;$A$69&amp;"'!"&amp;J$68&amp;$C98+72)&lt;&gt;INDIRECT("'"&amp;$A$70&amp;"'!"&amp;J$68&amp;$C98+72),1,0)</f>
        <v>0</v>
      </c>
      <c r="K98" cm="1">
        <f t="array" aca="1" ref="K98" ca="1">IF(INDIRECT("'"&amp;$A$69&amp;"'!"&amp;K$68&amp;$C98+72)&lt;&gt;INDIRECT("'"&amp;$A$70&amp;"'!"&amp;K$68&amp;$C98+72),1,0)</f>
        <v>0</v>
      </c>
      <c r="L98" cm="1">
        <f t="array" aca="1" ref="L98" ca="1">IF(INDIRECT("'"&amp;$A$69&amp;"'!"&amp;L$68&amp;$C98+72)&lt;&gt;INDIRECT("'"&amp;$A$70&amp;"'!"&amp;L$68&amp;$C98+72),1,0)</f>
        <v>0</v>
      </c>
      <c r="M98" cm="1">
        <f t="array" aca="1" ref="M98" ca="1">IF(INDIRECT("'"&amp;$A$69&amp;"'!"&amp;M$68&amp;$C98+72)&lt;&gt;INDIRECT("'"&amp;$A$70&amp;"'!"&amp;M$68&amp;$C98+72),1,0)</f>
        <v>0</v>
      </c>
      <c r="N98" cm="1">
        <f t="array" aca="1" ref="N98" ca="1">IF(INDIRECT("'"&amp;$A$69&amp;"'!"&amp;N$68&amp;$C98+72)&lt;&gt;INDIRECT("'"&amp;$A$70&amp;"'!"&amp;N$68&amp;$C98+72),1,0)</f>
        <v>0</v>
      </c>
      <c r="O98" cm="1">
        <f t="array" aca="1" ref="O98" ca="1">IF(INDIRECT("'"&amp;$A$69&amp;"'!"&amp;O$68&amp;$C98+72)&lt;&gt;INDIRECT("'"&amp;$A$70&amp;"'!"&amp;O$68&amp;$C98+72),1,0)</f>
        <v>0</v>
      </c>
      <c r="P98" cm="1">
        <f t="array" aca="1" ref="P98" ca="1">IF(INDIRECT("'"&amp;$A$69&amp;"'!"&amp;P$68&amp;$C98+72)&lt;&gt;INDIRECT("'"&amp;$A$70&amp;"'!"&amp;P$68&amp;$C98+72),1,0)</f>
        <v>0</v>
      </c>
      <c r="Q98" cm="1">
        <f t="array" aca="1" ref="Q98" ca="1">IF(INDIRECT("'"&amp;$A$69&amp;"'!"&amp;Q$68&amp;$C98+72)&lt;&gt;INDIRECT("'"&amp;$A$70&amp;"'!"&amp;Q$68&amp;$C98+72),1,0)</f>
        <v>0</v>
      </c>
      <c r="R98" cm="1">
        <f t="array" aca="1" ref="R98" ca="1">IF(INDIRECT("'"&amp;$A$69&amp;"'!"&amp;R$68&amp;$C98+72)&lt;&gt;INDIRECT("'"&amp;$A$70&amp;"'!"&amp;R$68&amp;$C98+72),1,0)</f>
        <v>0</v>
      </c>
      <c r="S98" cm="1">
        <f t="array" aca="1" ref="S98" ca="1">IF(INDIRECT("'"&amp;$A$69&amp;"'!"&amp;S$68&amp;$C98+72)&lt;&gt;INDIRECT("'"&amp;$A$70&amp;"'!"&amp;S$68&amp;$C98+72),1,0)</f>
        <v>1</v>
      </c>
      <c r="T98" cm="1">
        <f t="array" aca="1" ref="T98" ca="1">IF(INDIRECT("'"&amp;$A$69&amp;"'!"&amp;T$68&amp;$C98+72)&lt;&gt;INDIRECT("'"&amp;$A$70&amp;"'!"&amp;T$68&amp;$C98+72),1,0)</f>
        <v>1</v>
      </c>
      <c r="U98" cm="1">
        <f t="array" aca="1" ref="U98" ca="1">IF(INDIRECT("'"&amp;$A$69&amp;"'!"&amp;U$68&amp;$C98+72)&lt;&gt;INDIRECT("'"&amp;$A$70&amp;"'!"&amp;U$68&amp;$C98+72),1,0)</f>
        <v>0</v>
      </c>
      <c r="V98" cm="1">
        <f t="array" aca="1" ref="V98" ca="1">IF(INDIRECT("'"&amp;$A$69&amp;"'!"&amp;V$68&amp;$C98+72)&lt;&gt;INDIRECT("'"&amp;$A$70&amp;"'!"&amp;V$68&amp;$C98+72),1,0)</f>
        <v>0</v>
      </c>
      <c r="W98" cm="1">
        <f t="array" aca="1" ref="W98" ca="1">IF(INDIRECT("'"&amp;$A$69&amp;"'!"&amp;W$68&amp;$C98+72)&lt;&gt;INDIRECT("'"&amp;$A$70&amp;"'!"&amp;W$68&amp;$C98+72),1,0)</f>
        <v>0</v>
      </c>
      <c r="X98" cm="1">
        <f t="array" aca="1" ref="X98" ca="1">IF(INDIRECT("'"&amp;$A$69&amp;"'!"&amp;X$68&amp;$C98+72)&lt;&gt;INDIRECT("'"&amp;$A$70&amp;"'!"&amp;X$68&amp;$C98+72),1,0)</f>
        <v>0</v>
      </c>
      <c r="Y98" cm="1">
        <f t="array" aca="1" ref="Y98" ca="1">IF(INDIRECT("'"&amp;$A$69&amp;"'!"&amp;Y$68&amp;$C98+72)&lt;&gt;INDIRECT("'"&amp;$A$70&amp;"'!"&amp;Y$68&amp;$C98+72),1,0)</f>
        <v>1</v>
      </c>
      <c r="Z98" cm="1">
        <f t="array" aca="1" ref="Z98" ca="1">IF(INDIRECT("'"&amp;$A$69&amp;"'!"&amp;Z$68&amp;$C98+72)&lt;&gt;INDIRECT("'"&amp;$A$70&amp;"'!"&amp;Z$68&amp;$C98+72),1,0)</f>
        <v>0</v>
      </c>
      <c r="AA98" cm="1">
        <f t="array" aca="1" ref="AA98" ca="1">IF(INDIRECT("'"&amp;$A$69&amp;"'!"&amp;AA$68&amp;$C98+72)&lt;&gt;INDIRECT("'"&amp;$A$70&amp;"'!"&amp;AA$68&amp;$C98+72),1,0)</f>
        <v>0</v>
      </c>
      <c r="AB98" cm="1">
        <f t="array" aca="1" ref="AB98" ca="1">IF(INDIRECT("'"&amp;$A$69&amp;"'!"&amp;AB$68&amp;$C98+72)&lt;&gt;INDIRECT("'"&amp;$A$70&amp;"'!"&amp;AB$68&amp;$C98+72),1,0)</f>
        <v>0</v>
      </c>
      <c r="AC98" cm="1">
        <f t="array" aca="1" ref="AC98" ca="1">IF(INDIRECT("'"&amp;$A$69&amp;"'!"&amp;AC$68&amp;$C98+72)&lt;&gt;INDIRECT("'"&amp;$A$70&amp;"'!"&amp;AC$68&amp;$C98+72),1,0)</f>
        <v>0</v>
      </c>
      <c r="AD98" cm="1">
        <f t="array" aca="1" ref="AD98" ca="1">IF(INDIRECT("'"&amp;$A$69&amp;"'!"&amp;AD$68&amp;$C98+72)&lt;&gt;INDIRECT("'"&amp;$A$70&amp;"'!"&amp;AD$68&amp;$C98+72),1,0)</f>
        <v>0</v>
      </c>
      <c r="AE98" cm="1">
        <f t="array" aca="1" ref="AE98" ca="1">IF(INDIRECT("'"&amp;$A$69&amp;"'!"&amp;AE$68&amp;$C98+72)&lt;&gt;INDIRECT("'"&amp;$A$70&amp;"'!"&amp;AE$68&amp;$C98+72),1,0)</f>
        <v>0</v>
      </c>
      <c r="AF98" cm="1">
        <f t="array" aca="1" ref="AF98" ca="1">IF(INDIRECT("'"&amp;$A$69&amp;"'!"&amp;AF$68&amp;$C98+72)&lt;&gt;INDIRECT("'"&amp;$A$70&amp;"'!"&amp;AF$68&amp;$C98+72),1,0)</f>
        <v>0</v>
      </c>
      <c r="AG98" cm="1">
        <f t="array" aca="1" ref="AG98" ca="1">IF(INDIRECT("'"&amp;$A$69&amp;"'!"&amp;AG$68&amp;$C98+72)&lt;&gt;INDIRECT("'"&amp;$A$70&amp;"'!"&amp;AG$68&amp;$C98+72),1,0)</f>
        <v>0</v>
      </c>
      <c r="AH98" cm="1">
        <f t="array" aca="1" ref="AH98" ca="1">IF(INDIRECT("'"&amp;$A$69&amp;"'!"&amp;AH$68&amp;$C98+72)&lt;&gt;INDIRECT("'"&amp;$A$70&amp;"'!"&amp;AH$68&amp;$C98+72),1,0)</f>
        <v>0</v>
      </c>
      <c r="AI98" cm="1">
        <f t="array" aca="1" ref="AI98" ca="1">IF(INDIRECT("'"&amp;$A$69&amp;"'!"&amp;AI$68&amp;$C98+72)&lt;&gt;INDIRECT("'"&amp;$A$70&amp;"'!"&amp;AI$68&amp;$C98+72),1,0)</f>
        <v>0</v>
      </c>
      <c r="AJ98" cm="1">
        <f t="array" aca="1" ref="AJ98" ca="1">IF(INDIRECT("'"&amp;$A$69&amp;"'!"&amp;AJ$68&amp;$C98+72)&lt;&gt;INDIRECT("'"&amp;$A$70&amp;"'!"&amp;AJ$68&amp;$C98+72),1,0)</f>
        <v>0</v>
      </c>
      <c r="AK98" cm="1">
        <f t="array" aca="1" ref="AK98" ca="1">IF(INDIRECT("'"&amp;$A$69&amp;"'!"&amp;AK$68&amp;$C98+72)&lt;&gt;INDIRECT("'"&amp;$A$70&amp;"'!"&amp;AK$68&amp;$C98+72),1,0)</f>
        <v>0</v>
      </c>
      <c r="AL98" cm="1">
        <f t="array" aca="1" ref="AL98" ca="1">IF(INDIRECT("'"&amp;$A$69&amp;"'!"&amp;AL$68&amp;$C98+72)&lt;&gt;INDIRECT("'"&amp;$A$70&amp;"'!"&amp;AL$68&amp;$C98+72),1,0)</f>
        <v>0</v>
      </c>
      <c r="AM98" cm="1">
        <f t="array" aca="1" ref="AM98" ca="1">IF(INDIRECT("'"&amp;$A$69&amp;"'!"&amp;AM$68&amp;$C98+72)&lt;&gt;INDIRECT("'"&amp;$A$70&amp;"'!"&amp;AM$68&amp;$C98+72),1,0)</f>
        <v>0</v>
      </c>
      <c r="AN98" cm="1">
        <f t="array" aca="1" ref="AN98" ca="1">IF(INDIRECT("'"&amp;$A$69&amp;"'!"&amp;AN$68&amp;$C98+72)&lt;&gt;INDIRECT("'"&amp;$A$70&amp;"'!"&amp;AN$68&amp;$C98+72),1,0)</f>
        <v>0</v>
      </c>
      <c r="AO98" cm="1">
        <f t="array" aca="1" ref="AO98" ca="1">IF(INDIRECT("'"&amp;$A$69&amp;"'!"&amp;AO$68&amp;$C98+72)&lt;&gt;INDIRECT("'"&amp;$A$70&amp;"'!"&amp;AO$68&amp;$C98+72),1,0)</f>
        <v>0</v>
      </c>
      <c r="AP98" cm="1">
        <f t="array" aca="1" ref="AP98" ca="1">IF(INDIRECT("'"&amp;$A$69&amp;"'!"&amp;AP$68&amp;$C98+72)&lt;&gt;INDIRECT("'"&amp;$A$70&amp;"'!"&amp;AP$68&amp;$C98+72),1,0)</f>
        <v>0</v>
      </c>
      <c r="AQ98" cm="1">
        <f t="array" aca="1" ref="AQ98" ca="1">IF(INDIRECT("'"&amp;$A$69&amp;"'!"&amp;AQ$68&amp;$C98+72)&lt;&gt;INDIRECT("'"&amp;$A$70&amp;"'!"&amp;AQ$68&amp;$C98+72),1,0)</f>
        <v>0</v>
      </c>
      <c r="AR98" cm="1">
        <f t="array" aca="1" ref="AR98" ca="1">IF(INDIRECT("'"&amp;$A$69&amp;"'!"&amp;AR$68&amp;$C98+72)&lt;&gt;INDIRECT("'"&amp;$A$70&amp;"'!"&amp;AR$68&amp;$C98+72),1,0)</f>
        <v>0</v>
      </c>
      <c r="AS98" cm="1">
        <f t="array" aca="1" ref="AS98" ca="1">IF(INDIRECT("'"&amp;$A$69&amp;"'!"&amp;AS$68&amp;$C98+72)&lt;&gt;INDIRECT("'"&amp;$A$70&amp;"'!"&amp;AS$68&amp;$C98+72),1,0)</f>
        <v>0</v>
      </c>
      <c r="AT98" cm="1">
        <f t="array" aca="1" ref="AT98" ca="1">IF(INDIRECT("'"&amp;$A$69&amp;"'!"&amp;AT$68&amp;$C98+72)&lt;&gt;INDIRECT("'"&amp;$A$70&amp;"'!"&amp;AT$68&amp;$C98+72),1,0)</f>
        <v>0</v>
      </c>
      <c r="AU98" cm="1">
        <f t="array" aca="1" ref="AU98" ca="1">IF(INDIRECT("'"&amp;$A$69&amp;"'!"&amp;AU$68&amp;$C98+72)&lt;&gt;INDIRECT("'"&amp;$A$70&amp;"'!"&amp;AU$68&amp;$C98+72),1,0)</f>
        <v>0</v>
      </c>
      <c r="AV98" cm="1">
        <f t="array" aca="1" ref="AV98" ca="1">IF(INDIRECT("'"&amp;$A$69&amp;"'!"&amp;AV$68&amp;$C98+72)&lt;&gt;INDIRECT("'"&amp;$A$70&amp;"'!"&amp;AV$68&amp;$C98+72),1,0)</f>
        <v>0</v>
      </c>
      <c r="AW98" cm="1">
        <f t="array" aca="1" ref="AW98" ca="1">IF(INDIRECT("'"&amp;$A$69&amp;"'!"&amp;AW$68&amp;$C98+72)&lt;&gt;INDIRECT("'"&amp;$A$70&amp;"'!"&amp;AW$68&amp;$C98+72),1,0)</f>
        <v>0</v>
      </c>
      <c r="AX98" cm="1">
        <f t="array" aca="1" ref="AX98" ca="1">IF(INDIRECT("'"&amp;$A$69&amp;"'!"&amp;AX$68&amp;$C98+72)&lt;&gt;INDIRECT("'"&amp;$A$70&amp;"'!"&amp;AX$68&amp;$C98+72),1,0)</f>
        <v>0</v>
      </c>
      <c r="AY98" cm="1">
        <f t="array" aca="1" ref="AY98" ca="1">IF(INDIRECT("'"&amp;$A$69&amp;"'!"&amp;AY$68&amp;$C98+72)&lt;&gt;INDIRECT("'"&amp;$A$70&amp;"'!"&amp;AY$68&amp;$C98+72),1,0)</f>
        <v>0</v>
      </c>
      <c r="AZ98" cm="1">
        <f t="array" aca="1" ref="AZ98" ca="1">IF(INDIRECT("'"&amp;$A$69&amp;"'!"&amp;AZ$68&amp;$C98+72)&lt;&gt;INDIRECT("'"&amp;$A$70&amp;"'!"&amp;AZ$68&amp;$C98+72),1,0)</f>
        <v>0</v>
      </c>
      <c r="BA98" cm="1">
        <f t="array" aca="1" ref="BA98" ca="1">IF(INDIRECT("'"&amp;$A$69&amp;"'!"&amp;BA$68&amp;$C98+72)&lt;&gt;INDIRECT("'"&amp;$A$70&amp;"'!"&amp;BA$68&amp;$C98+72),1,0)</f>
        <v>0</v>
      </c>
      <c r="BB98" cm="1">
        <f t="array" aca="1" ref="BB98" ca="1">IF(INDIRECT("'"&amp;$A$69&amp;"'!"&amp;BB$68&amp;$C98+72)&lt;&gt;INDIRECT("'"&amp;$A$70&amp;"'!"&amp;BB$68&amp;$C98+72),1,0)</f>
        <v>0</v>
      </c>
      <c r="BC98">
        <f t="shared" ca="1" si="0"/>
        <v>1</v>
      </c>
      <c r="BD98">
        <f t="shared" ca="1" si="1"/>
        <v>1</v>
      </c>
      <c r="BE98">
        <f t="shared" ca="1" si="2"/>
        <v>0</v>
      </c>
    </row>
    <row r="99" spans="3:57" x14ac:dyDescent="0.15">
      <c r="C99" s="283">
        <v>27</v>
      </c>
      <c r="D99" cm="1">
        <f t="array" aca="1" ref="D99" ca="1">IF(INDIRECT("'"&amp;$A$69&amp;"'!"&amp;D$68&amp;$C99+72)&lt;&gt;INDIRECT("'"&amp;$A$70&amp;"'!"&amp;D$68&amp;$C99+72),1,0)</f>
        <v>1</v>
      </c>
      <c r="E99" cm="1">
        <f t="array" aca="1" ref="E99" ca="1">IF(INDIRECT("'"&amp;$A$69&amp;"'!"&amp;E$68&amp;$C99+72)&lt;&gt;INDIRECT("'"&amp;$A$70&amp;"'!"&amp;E$68&amp;$C99+72),1,0)</f>
        <v>1</v>
      </c>
      <c r="F99" cm="1">
        <f t="array" aca="1" ref="F99" ca="1">IF(INDIRECT("'"&amp;$A$69&amp;"'!"&amp;F$68&amp;$C99+72)&lt;&gt;INDIRECT("'"&amp;$A$70&amp;"'!"&amp;F$68&amp;$C99+72),1,0)</f>
        <v>1</v>
      </c>
      <c r="G99" cm="1">
        <f t="array" aca="1" ref="G99" ca="1">IF(INDIRECT("'"&amp;$A$69&amp;"'!"&amp;G$68&amp;$C99+72)&lt;&gt;INDIRECT("'"&amp;$A$70&amp;"'!"&amp;G$68&amp;$C99+72),1,0)</f>
        <v>1</v>
      </c>
      <c r="H99" cm="1">
        <f t="array" aca="1" ref="H99" ca="1">IF(INDIRECT("'"&amp;$A$69&amp;"'!"&amp;H$68&amp;$C99+72)&lt;&gt;INDIRECT("'"&amp;$A$70&amp;"'!"&amp;H$68&amp;$C99+72),1,0)</f>
        <v>1</v>
      </c>
      <c r="I99" cm="1">
        <f t="array" aca="1" ref="I99" ca="1">IF(INDIRECT("'"&amp;$A$69&amp;"'!"&amp;I$68&amp;$C99+72)&lt;&gt;INDIRECT("'"&amp;$A$70&amp;"'!"&amp;I$68&amp;$C99+72),1,0)</f>
        <v>1</v>
      </c>
      <c r="J99" cm="1">
        <f t="array" aca="1" ref="J99" ca="1">IF(INDIRECT("'"&amp;$A$69&amp;"'!"&amp;J$68&amp;$C99+72)&lt;&gt;INDIRECT("'"&amp;$A$70&amp;"'!"&amp;J$68&amp;$C99+72),1,0)</f>
        <v>1</v>
      </c>
      <c r="K99" cm="1">
        <f t="array" aca="1" ref="K99" ca="1">IF(INDIRECT("'"&amp;$A$69&amp;"'!"&amp;K$68&amp;$C99+72)&lt;&gt;INDIRECT("'"&amp;$A$70&amp;"'!"&amp;K$68&amp;$C99+72),1,0)</f>
        <v>1</v>
      </c>
      <c r="L99" cm="1">
        <f t="array" aca="1" ref="L99" ca="1">IF(INDIRECT("'"&amp;$A$69&amp;"'!"&amp;L$68&amp;$C99+72)&lt;&gt;INDIRECT("'"&amp;$A$70&amp;"'!"&amp;L$68&amp;$C99+72),1,0)</f>
        <v>1</v>
      </c>
      <c r="M99" cm="1">
        <f t="array" aca="1" ref="M99" ca="1">IF(INDIRECT("'"&amp;$A$69&amp;"'!"&amp;M$68&amp;$C99+72)&lt;&gt;INDIRECT("'"&amp;$A$70&amp;"'!"&amp;M$68&amp;$C99+72),1,0)</f>
        <v>1</v>
      </c>
      <c r="N99" cm="1">
        <f t="array" aca="1" ref="N99" ca="1">IF(INDIRECT("'"&amp;$A$69&amp;"'!"&amp;N$68&amp;$C99+72)&lt;&gt;INDIRECT("'"&amp;$A$70&amp;"'!"&amp;N$68&amp;$C99+72),1,0)</f>
        <v>0</v>
      </c>
      <c r="O99" cm="1">
        <f t="array" aca="1" ref="O99" ca="1">IF(INDIRECT("'"&amp;$A$69&amp;"'!"&amp;O$68&amp;$C99+72)&lt;&gt;INDIRECT("'"&amp;$A$70&amp;"'!"&amp;O$68&amp;$C99+72),1,0)</f>
        <v>0</v>
      </c>
      <c r="P99" cm="1">
        <f t="array" aca="1" ref="P99" ca="1">IF(INDIRECT("'"&amp;$A$69&amp;"'!"&amp;P$68&amp;$C99+72)&lt;&gt;INDIRECT("'"&amp;$A$70&amp;"'!"&amp;P$68&amp;$C99+72),1,0)</f>
        <v>0</v>
      </c>
      <c r="Q99" cm="1">
        <f t="array" aca="1" ref="Q99" ca="1">IF(INDIRECT("'"&amp;$A$69&amp;"'!"&amp;Q$68&amp;$C99+72)&lt;&gt;INDIRECT("'"&amp;$A$70&amp;"'!"&amp;Q$68&amp;$C99+72),1,0)</f>
        <v>0</v>
      </c>
      <c r="R99" cm="1">
        <f t="array" aca="1" ref="R99" ca="1">IF(INDIRECT("'"&amp;$A$69&amp;"'!"&amp;R$68&amp;$C99+72)&lt;&gt;INDIRECT("'"&amp;$A$70&amp;"'!"&amp;R$68&amp;$C99+72),1,0)</f>
        <v>1</v>
      </c>
      <c r="S99" cm="1">
        <f t="array" aca="1" ref="S99" ca="1">IF(INDIRECT("'"&amp;$A$69&amp;"'!"&amp;S$68&amp;$C99+72)&lt;&gt;INDIRECT("'"&amp;$A$70&amp;"'!"&amp;S$68&amp;$C99+72),1,0)</f>
        <v>1</v>
      </c>
      <c r="T99" cm="1">
        <f t="array" aca="1" ref="T99" ca="1">IF(INDIRECT("'"&amp;$A$69&amp;"'!"&amp;T$68&amp;$C99+72)&lt;&gt;INDIRECT("'"&amp;$A$70&amp;"'!"&amp;T$68&amp;$C99+72),1,0)</f>
        <v>1</v>
      </c>
      <c r="U99" cm="1">
        <f t="array" aca="1" ref="U99" ca="1">IF(INDIRECT("'"&amp;$A$69&amp;"'!"&amp;U$68&amp;$C99+72)&lt;&gt;INDIRECT("'"&amp;$A$70&amp;"'!"&amp;U$68&amp;$C99+72),1,0)</f>
        <v>0</v>
      </c>
      <c r="V99" cm="1">
        <f t="array" aca="1" ref="V99" ca="1">IF(INDIRECT("'"&amp;$A$69&amp;"'!"&amp;V$68&amp;$C99+72)&lt;&gt;INDIRECT("'"&amp;$A$70&amp;"'!"&amp;V$68&amp;$C99+72),1,0)</f>
        <v>0</v>
      </c>
      <c r="W99" cm="1">
        <f t="array" aca="1" ref="W99" ca="1">IF(INDIRECT("'"&amp;$A$69&amp;"'!"&amp;W$68&amp;$C99+72)&lt;&gt;INDIRECT("'"&amp;$A$70&amp;"'!"&amp;W$68&amp;$C99+72),1,0)</f>
        <v>0</v>
      </c>
      <c r="X99" cm="1">
        <f t="array" aca="1" ref="X99" ca="1">IF(INDIRECT("'"&amp;$A$69&amp;"'!"&amp;X$68&amp;$C99+72)&lt;&gt;INDIRECT("'"&amp;$A$70&amp;"'!"&amp;X$68&amp;$C99+72),1,0)</f>
        <v>0</v>
      </c>
      <c r="Y99" cm="1">
        <f t="array" aca="1" ref="Y99" ca="1">IF(INDIRECT("'"&amp;$A$69&amp;"'!"&amp;Y$68&amp;$C99+72)&lt;&gt;INDIRECT("'"&amp;$A$70&amp;"'!"&amp;Y$68&amp;$C99+72),1,0)</f>
        <v>1</v>
      </c>
      <c r="Z99" cm="1">
        <f t="array" aca="1" ref="Z99" ca="1">IF(INDIRECT("'"&amp;$A$69&amp;"'!"&amp;Z$68&amp;$C99+72)&lt;&gt;INDIRECT("'"&amp;$A$70&amp;"'!"&amp;Z$68&amp;$C99+72),1,0)</f>
        <v>0</v>
      </c>
      <c r="AA99" cm="1">
        <f t="array" aca="1" ref="AA99" ca="1">IF(INDIRECT("'"&amp;$A$69&amp;"'!"&amp;AA$68&amp;$C99+72)&lt;&gt;INDIRECT("'"&amp;$A$70&amp;"'!"&amp;AA$68&amp;$C99+72),1,0)</f>
        <v>1</v>
      </c>
      <c r="AB99" cm="1">
        <f t="array" aca="1" ref="AB99" ca="1">IF(INDIRECT("'"&amp;$A$69&amp;"'!"&amp;AB$68&amp;$C99+72)&lt;&gt;INDIRECT("'"&amp;$A$70&amp;"'!"&amp;AB$68&amp;$C99+72),1,0)</f>
        <v>1</v>
      </c>
      <c r="AC99" cm="1">
        <f t="array" aca="1" ref="AC99" ca="1">IF(INDIRECT("'"&amp;$A$69&amp;"'!"&amp;AC$68&amp;$C99+72)&lt;&gt;INDIRECT("'"&amp;$A$70&amp;"'!"&amp;AC$68&amp;$C99+72),1,0)</f>
        <v>1</v>
      </c>
      <c r="AD99" cm="1">
        <f t="array" aca="1" ref="AD99" ca="1">IF(INDIRECT("'"&amp;$A$69&amp;"'!"&amp;AD$68&amp;$C99+72)&lt;&gt;INDIRECT("'"&amp;$A$70&amp;"'!"&amp;AD$68&amp;$C99+72),1,0)</f>
        <v>1</v>
      </c>
      <c r="AE99" cm="1">
        <f t="array" aca="1" ref="AE99" ca="1">IF(INDIRECT("'"&amp;$A$69&amp;"'!"&amp;AE$68&amp;$C99+72)&lt;&gt;INDIRECT("'"&amp;$A$70&amp;"'!"&amp;AE$68&amp;$C99+72),1,0)</f>
        <v>1</v>
      </c>
      <c r="AF99" cm="1">
        <f t="array" aca="1" ref="AF99" ca="1">IF(INDIRECT("'"&amp;$A$69&amp;"'!"&amp;AF$68&amp;$C99+72)&lt;&gt;INDIRECT("'"&amp;$A$70&amp;"'!"&amp;AF$68&amp;$C99+72),1,0)</f>
        <v>1</v>
      </c>
      <c r="AG99" cm="1">
        <f t="array" aca="1" ref="AG99" ca="1">IF(INDIRECT("'"&amp;$A$69&amp;"'!"&amp;AG$68&amp;$C99+72)&lt;&gt;INDIRECT("'"&amp;$A$70&amp;"'!"&amp;AG$68&amp;$C99+72),1,0)</f>
        <v>1</v>
      </c>
      <c r="AH99" cm="1">
        <f t="array" aca="1" ref="AH99" ca="1">IF(INDIRECT("'"&amp;$A$69&amp;"'!"&amp;AH$68&amp;$C99+72)&lt;&gt;INDIRECT("'"&amp;$A$70&amp;"'!"&amp;AH$68&amp;$C99+72),1,0)</f>
        <v>1</v>
      </c>
      <c r="AI99" cm="1">
        <f t="array" aca="1" ref="AI99" ca="1">IF(INDIRECT("'"&amp;$A$69&amp;"'!"&amp;AI$68&amp;$C99+72)&lt;&gt;INDIRECT("'"&amp;$A$70&amp;"'!"&amp;AI$68&amp;$C99+72),1,0)</f>
        <v>1</v>
      </c>
      <c r="AJ99" cm="1">
        <f t="array" aca="1" ref="AJ99" ca="1">IF(INDIRECT("'"&amp;$A$69&amp;"'!"&amp;AJ$68&amp;$C99+72)&lt;&gt;INDIRECT("'"&amp;$A$70&amp;"'!"&amp;AJ$68&amp;$C99+72),1,0)</f>
        <v>1</v>
      </c>
      <c r="AK99" cm="1">
        <f t="array" aca="1" ref="AK99" ca="1">IF(INDIRECT("'"&amp;$A$69&amp;"'!"&amp;AK$68&amp;$C99+72)&lt;&gt;INDIRECT("'"&amp;$A$70&amp;"'!"&amp;AK$68&amp;$C99+72),1,0)</f>
        <v>1</v>
      </c>
      <c r="AL99" cm="1">
        <f t="array" aca="1" ref="AL99" ca="1">IF(INDIRECT("'"&amp;$A$69&amp;"'!"&amp;AL$68&amp;$C99+72)&lt;&gt;INDIRECT("'"&amp;$A$70&amp;"'!"&amp;AL$68&amp;$C99+72),1,0)</f>
        <v>1</v>
      </c>
      <c r="AM99" cm="1">
        <f t="array" aca="1" ref="AM99" ca="1">IF(INDIRECT("'"&amp;$A$69&amp;"'!"&amp;AM$68&amp;$C99+72)&lt;&gt;INDIRECT("'"&amp;$A$70&amp;"'!"&amp;AM$68&amp;$C99+72),1,0)</f>
        <v>1</v>
      </c>
      <c r="AN99" cm="1">
        <f t="array" aca="1" ref="AN99" ca="1">IF(INDIRECT("'"&amp;$A$69&amp;"'!"&amp;AN$68&amp;$C99+72)&lt;&gt;INDIRECT("'"&amp;$A$70&amp;"'!"&amp;AN$68&amp;$C99+72),1,0)</f>
        <v>1</v>
      </c>
      <c r="AO99" cm="1">
        <f t="array" aca="1" ref="AO99" ca="1">IF(INDIRECT("'"&amp;$A$69&amp;"'!"&amp;AO$68&amp;$C99+72)&lt;&gt;INDIRECT("'"&amp;$A$70&amp;"'!"&amp;AO$68&amp;$C99+72),1,0)</f>
        <v>1</v>
      </c>
      <c r="AP99" cm="1">
        <f t="array" aca="1" ref="AP99" ca="1">IF(INDIRECT("'"&amp;$A$69&amp;"'!"&amp;AP$68&amp;$C99+72)&lt;&gt;INDIRECT("'"&amp;$A$70&amp;"'!"&amp;AP$68&amp;$C99+72),1,0)</f>
        <v>0</v>
      </c>
      <c r="AQ99" cm="1">
        <f t="array" aca="1" ref="AQ99" ca="1">IF(INDIRECT("'"&amp;$A$69&amp;"'!"&amp;AQ$68&amp;$C99+72)&lt;&gt;INDIRECT("'"&amp;$A$70&amp;"'!"&amp;AQ$68&amp;$C99+72),1,0)</f>
        <v>0</v>
      </c>
      <c r="AR99" cm="1">
        <f t="array" aca="1" ref="AR99" ca="1">IF(INDIRECT("'"&amp;$A$69&amp;"'!"&amp;AR$68&amp;$C99+72)&lt;&gt;INDIRECT("'"&amp;$A$70&amp;"'!"&amp;AR$68&amp;$C99+72),1,0)</f>
        <v>0</v>
      </c>
      <c r="AS99" cm="1">
        <f t="array" aca="1" ref="AS99" ca="1">IF(INDIRECT("'"&amp;$A$69&amp;"'!"&amp;AS$68&amp;$C99+72)&lt;&gt;INDIRECT("'"&amp;$A$70&amp;"'!"&amp;AS$68&amp;$C99+72),1,0)</f>
        <v>0</v>
      </c>
      <c r="AT99" cm="1">
        <f t="array" aca="1" ref="AT99" ca="1">IF(INDIRECT("'"&amp;$A$69&amp;"'!"&amp;AT$68&amp;$C99+72)&lt;&gt;INDIRECT("'"&amp;$A$70&amp;"'!"&amp;AT$68&amp;$C99+72),1,0)</f>
        <v>0</v>
      </c>
      <c r="AU99" cm="1">
        <f t="array" aca="1" ref="AU99" ca="1">IF(INDIRECT("'"&amp;$A$69&amp;"'!"&amp;AU$68&amp;$C99+72)&lt;&gt;INDIRECT("'"&amp;$A$70&amp;"'!"&amp;AU$68&amp;$C99+72),1,0)</f>
        <v>0</v>
      </c>
      <c r="AV99" cm="1">
        <f t="array" aca="1" ref="AV99" ca="1">IF(INDIRECT("'"&amp;$A$69&amp;"'!"&amp;AV$68&amp;$C99+72)&lt;&gt;INDIRECT("'"&amp;$A$70&amp;"'!"&amp;AV$68&amp;$C99+72),1,0)</f>
        <v>0</v>
      </c>
      <c r="AW99" cm="1">
        <f t="array" aca="1" ref="AW99" ca="1">IF(INDIRECT("'"&amp;$A$69&amp;"'!"&amp;AW$68&amp;$C99+72)&lt;&gt;INDIRECT("'"&amp;$A$70&amp;"'!"&amp;AW$68&amp;$C99+72),1,0)</f>
        <v>0</v>
      </c>
      <c r="AX99" cm="1">
        <f t="array" aca="1" ref="AX99" ca="1">IF(INDIRECT("'"&amp;$A$69&amp;"'!"&amp;AX$68&amp;$C99+72)&lt;&gt;INDIRECT("'"&amp;$A$70&amp;"'!"&amp;AX$68&amp;$C99+72),1,0)</f>
        <v>0</v>
      </c>
      <c r="AY99" cm="1">
        <f t="array" aca="1" ref="AY99" ca="1">IF(INDIRECT("'"&amp;$A$69&amp;"'!"&amp;AY$68&amp;$C99+72)&lt;&gt;INDIRECT("'"&amp;$A$70&amp;"'!"&amp;AY$68&amp;$C99+72),1,0)</f>
        <v>0</v>
      </c>
      <c r="AZ99" cm="1">
        <f t="array" aca="1" ref="AZ99" ca="1">IF(INDIRECT("'"&amp;$A$69&amp;"'!"&amp;AZ$68&amp;$C99+72)&lt;&gt;INDIRECT("'"&amp;$A$70&amp;"'!"&amp;AZ$68&amp;$C99+72),1,0)</f>
        <v>0</v>
      </c>
      <c r="BA99" cm="1">
        <f t="array" aca="1" ref="BA99" ca="1">IF(INDIRECT("'"&amp;$A$69&amp;"'!"&amp;BA$68&amp;$C99+72)&lt;&gt;INDIRECT("'"&amp;$A$70&amp;"'!"&amp;BA$68&amp;$C99+72),1,0)</f>
        <v>0</v>
      </c>
      <c r="BB99" cm="1">
        <f t="array" aca="1" ref="BB99" ca="1">IF(INDIRECT("'"&amp;$A$69&amp;"'!"&amp;BB$68&amp;$C99+72)&lt;&gt;INDIRECT("'"&amp;$A$70&amp;"'!"&amp;BB$68&amp;$C99+72),1,0)</f>
        <v>1</v>
      </c>
      <c r="BC99">
        <f t="shared" ca="1" si="0"/>
        <v>1</v>
      </c>
      <c r="BD99">
        <f t="shared" ca="1" si="1"/>
        <v>0</v>
      </c>
      <c r="BE99">
        <f t="shared" ca="1" si="2"/>
        <v>1</v>
      </c>
    </row>
    <row r="100" spans="3:57" x14ac:dyDescent="0.15">
      <c r="C100" s="283">
        <v>28</v>
      </c>
      <c r="D100" cm="1">
        <f t="array" aca="1" ref="D100" ca="1">IF(INDIRECT("'"&amp;$A$69&amp;"'!"&amp;D$68&amp;$C100+72)&lt;&gt;INDIRECT("'"&amp;$A$70&amp;"'!"&amp;D$68&amp;$C100+72),1,0)</f>
        <v>0</v>
      </c>
      <c r="E100" cm="1">
        <f t="array" aca="1" ref="E100" ca="1">IF(INDIRECT("'"&amp;$A$69&amp;"'!"&amp;E$68&amp;$C100+72)&lt;&gt;INDIRECT("'"&amp;$A$70&amp;"'!"&amp;E$68&amp;$C100+72),1,0)</f>
        <v>0</v>
      </c>
      <c r="F100" cm="1">
        <f t="array" aca="1" ref="F100" ca="1">IF(INDIRECT("'"&amp;$A$69&amp;"'!"&amp;F$68&amp;$C100+72)&lt;&gt;INDIRECT("'"&amp;$A$70&amp;"'!"&amp;F$68&amp;$C100+72),1,0)</f>
        <v>0</v>
      </c>
      <c r="G100" cm="1">
        <f t="array" aca="1" ref="G100" ca="1">IF(INDIRECT("'"&amp;$A$69&amp;"'!"&amp;G$68&amp;$C100+72)&lt;&gt;INDIRECT("'"&amp;$A$70&amp;"'!"&amp;G$68&amp;$C100+72),1,0)</f>
        <v>0</v>
      </c>
      <c r="H100" cm="1">
        <f t="array" aca="1" ref="H100" ca="1">IF(INDIRECT("'"&amp;$A$69&amp;"'!"&amp;H$68&amp;$C100+72)&lt;&gt;INDIRECT("'"&amp;$A$70&amp;"'!"&amp;H$68&amp;$C100+72),1,0)</f>
        <v>0</v>
      </c>
      <c r="I100" cm="1">
        <f t="array" aca="1" ref="I100" ca="1">IF(INDIRECT("'"&amp;$A$69&amp;"'!"&amp;I$68&amp;$C100+72)&lt;&gt;INDIRECT("'"&amp;$A$70&amp;"'!"&amp;I$68&amp;$C100+72),1,0)</f>
        <v>0</v>
      </c>
      <c r="J100" cm="1">
        <f t="array" aca="1" ref="J100" ca="1">IF(INDIRECT("'"&amp;$A$69&amp;"'!"&amp;J$68&amp;$C100+72)&lt;&gt;INDIRECT("'"&amp;$A$70&amp;"'!"&amp;J$68&amp;$C100+72),1,0)</f>
        <v>0</v>
      </c>
      <c r="K100" cm="1">
        <f t="array" aca="1" ref="K100" ca="1">IF(INDIRECT("'"&amp;$A$69&amp;"'!"&amp;K$68&amp;$C100+72)&lt;&gt;INDIRECT("'"&amp;$A$70&amp;"'!"&amp;K$68&amp;$C100+72),1,0)</f>
        <v>0</v>
      </c>
      <c r="L100" cm="1">
        <f t="array" aca="1" ref="L100" ca="1">IF(INDIRECT("'"&amp;$A$69&amp;"'!"&amp;L$68&amp;$C100+72)&lt;&gt;INDIRECT("'"&amp;$A$70&amp;"'!"&amp;L$68&amp;$C100+72),1,0)</f>
        <v>0</v>
      </c>
      <c r="M100" cm="1">
        <f t="array" aca="1" ref="M100" ca="1">IF(INDIRECT("'"&amp;$A$69&amp;"'!"&amp;M$68&amp;$C100+72)&lt;&gt;INDIRECT("'"&amp;$A$70&amp;"'!"&amp;M$68&amp;$C100+72),1,0)</f>
        <v>0</v>
      </c>
      <c r="N100" cm="1">
        <f t="array" aca="1" ref="N100" ca="1">IF(INDIRECT("'"&amp;$A$69&amp;"'!"&amp;N$68&amp;$C100+72)&lt;&gt;INDIRECT("'"&amp;$A$70&amp;"'!"&amp;N$68&amp;$C100+72),1,0)</f>
        <v>0</v>
      </c>
      <c r="O100" cm="1">
        <f t="array" aca="1" ref="O100" ca="1">IF(INDIRECT("'"&amp;$A$69&amp;"'!"&amp;O$68&amp;$C100+72)&lt;&gt;INDIRECT("'"&amp;$A$70&amp;"'!"&amp;O$68&amp;$C100+72),1,0)</f>
        <v>0</v>
      </c>
      <c r="P100" cm="1">
        <f t="array" aca="1" ref="P100" ca="1">IF(INDIRECT("'"&amp;$A$69&amp;"'!"&amp;P$68&amp;$C100+72)&lt;&gt;INDIRECT("'"&amp;$A$70&amp;"'!"&amp;P$68&amp;$C100+72),1,0)</f>
        <v>0</v>
      </c>
      <c r="Q100" cm="1">
        <f t="array" aca="1" ref="Q100" ca="1">IF(INDIRECT("'"&amp;$A$69&amp;"'!"&amp;Q$68&amp;$C100+72)&lt;&gt;INDIRECT("'"&amp;$A$70&amp;"'!"&amp;Q$68&amp;$C100+72),1,0)</f>
        <v>0</v>
      </c>
      <c r="R100" cm="1">
        <f t="array" aca="1" ref="R100" ca="1">IF(INDIRECT("'"&amp;$A$69&amp;"'!"&amp;R$68&amp;$C100+72)&lt;&gt;INDIRECT("'"&amp;$A$70&amp;"'!"&amp;R$68&amp;$C100+72),1,0)</f>
        <v>0</v>
      </c>
      <c r="S100" cm="1">
        <f t="array" aca="1" ref="S100" ca="1">IF(INDIRECT("'"&amp;$A$69&amp;"'!"&amp;S$68&amp;$C100+72)&lt;&gt;INDIRECT("'"&amp;$A$70&amp;"'!"&amp;S$68&amp;$C100+72),1,0)</f>
        <v>0</v>
      </c>
      <c r="T100" cm="1">
        <f t="array" aca="1" ref="T100" ca="1">IF(INDIRECT("'"&amp;$A$69&amp;"'!"&amp;T$68&amp;$C100+72)&lt;&gt;INDIRECT("'"&amp;$A$70&amp;"'!"&amp;T$68&amp;$C100+72),1,0)</f>
        <v>0</v>
      </c>
      <c r="U100" cm="1">
        <f t="array" aca="1" ref="U100" ca="1">IF(INDIRECT("'"&amp;$A$69&amp;"'!"&amp;U$68&amp;$C100+72)&lt;&gt;INDIRECT("'"&amp;$A$70&amp;"'!"&amp;U$68&amp;$C100+72),1,0)</f>
        <v>0</v>
      </c>
      <c r="V100" cm="1">
        <f t="array" aca="1" ref="V100" ca="1">IF(INDIRECT("'"&amp;$A$69&amp;"'!"&amp;V$68&amp;$C100+72)&lt;&gt;INDIRECT("'"&amp;$A$70&amp;"'!"&amp;V$68&amp;$C100+72),1,0)</f>
        <v>0</v>
      </c>
      <c r="W100" cm="1">
        <f t="array" aca="1" ref="W100" ca="1">IF(INDIRECT("'"&amp;$A$69&amp;"'!"&amp;W$68&amp;$C100+72)&lt;&gt;INDIRECT("'"&amp;$A$70&amp;"'!"&amp;W$68&amp;$C100+72),1,0)</f>
        <v>0</v>
      </c>
      <c r="X100" cm="1">
        <f t="array" aca="1" ref="X100" ca="1">IF(INDIRECT("'"&amp;$A$69&amp;"'!"&amp;X$68&amp;$C100+72)&lt;&gt;INDIRECT("'"&amp;$A$70&amp;"'!"&amp;X$68&amp;$C100+72),1,0)</f>
        <v>0</v>
      </c>
      <c r="Y100" cm="1">
        <f t="array" aca="1" ref="Y100" ca="1">IF(INDIRECT("'"&amp;$A$69&amp;"'!"&amp;Y$68&amp;$C100+72)&lt;&gt;INDIRECT("'"&amp;$A$70&amp;"'!"&amp;Y$68&amp;$C100+72),1,0)</f>
        <v>0</v>
      </c>
      <c r="Z100" cm="1">
        <f t="array" aca="1" ref="Z100" ca="1">IF(INDIRECT("'"&amp;$A$69&amp;"'!"&amp;Z$68&amp;$C100+72)&lt;&gt;INDIRECT("'"&amp;$A$70&amp;"'!"&amp;Z$68&amp;$C100+72),1,0)</f>
        <v>0</v>
      </c>
      <c r="AA100" cm="1">
        <f t="array" aca="1" ref="AA100" ca="1">IF(INDIRECT("'"&amp;$A$69&amp;"'!"&amp;AA$68&amp;$C100+72)&lt;&gt;INDIRECT("'"&amp;$A$70&amp;"'!"&amp;AA$68&amp;$C100+72),1,0)</f>
        <v>0</v>
      </c>
      <c r="AB100" cm="1">
        <f t="array" aca="1" ref="AB100" ca="1">IF(INDIRECT("'"&amp;$A$69&amp;"'!"&amp;AB$68&amp;$C100+72)&lt;&gt;INDIRECT("'"&amp;$A$70&amp;"'!"&amp;AB$68&amp;$C100+72),1,0)</f>
        <v>0</v>
      </c>
      <c r="AC100" cm="1">
        <f t="array" aca="1" ref="AC100" ca="1">IF(INDIRECT("'"&amp;$A$69&amp;"'!"&amp;AC$68&amp;$C100+72)&lt;&gt;INDIRECT("'"&amp;$A$70&amp;"'!"&amp;AC$68&amp;$C100+72),1,0)</f>
        <v>0</v>
      </c>
      <c r="AD100" cm="1">
        <f t="array" aca="1" ref="AD100" ca="1">IF(INDIRECT("'"&amp;$A$69&amp;"'!"&amp;AD$68&amp;$C100+72)&lt;&gt;INDIRECT("'"&amp;$A$70&amp;"'!"&amp;AD$68&amp;$C100+72),1,0)</f>
        <v>0</v>
      </c>
      <c r="AE100" cm="1">
        <f t="array" aca="1" ref="AE100" ca="1">IF(INDIRECT("'"&amp;$A$69&amp;"'!"&amp;AE$68&amp;$C100+72)&lt;&gt;INDIRECT("'"&amp;$A$70&amp;"'!"&amp;AE$68&amp;$C100+72),1,0)</f>
        <v>0</v>
      </c>
      <c r="AF100" cm="1">
        <f t="array" aca="1" ref="AF100" ca="1">IF(INDIRECT("'"&amp;$A$69&amp;"'!"&amp;AF$68&amp;$C100+72)&lt;&gt;INDIRECT("'"&amp;$A$70&amp;"'!"&amp;AF$68&amp;$C100+72),1,0)</f>
        <v>0</v>
      </c>
      <c r="AG100" cm="1">
        <f t="array" aca="1" ref="AG100" ca="1">IF(INDIRECT("'"&amp;$A$69&amp;"'!"&amp;AG$68&amp;$C100+72)&lt;&gt;INDIRECT("'"&amp;$A$70&amp;"'!"&amp;AG$68&amp;$C100+72),1,0)</f>
        <v>0</v>
      </c>
      <c r="AH100" cm="1">
        <f t="array" aca="1" ref="AH100" ca="1">IF(INDIRECT("'"&amp;$A$69&amp;"'!"&amp;AH$68&amp;$C100+72)&lt;&gt;INDIRECT("'"&amp;$A$70&amp;"'!"&amp;AH$68&amp;$C100+72),1,0)</f>
        <v>0</v>
      </c>
      <c r="AI100" cm="1">
        <f t="array" aca="1" ref="AI100" ca="1">IF(INDIRECT("'"&amp;$A$69&amp;"'!"&amp;AI$68&amp;$C100+72)&lt;&gt;INDIRECT("'"&amp;$A$70&amp;"'!"&amp;AI$68&amp;$C100+72),1,0)</f>
        <v>0</v>
      </c>
      <c r="AJ100" cm="1">
        <f t="array" aca="1" ref="AJ100" ca="1">IF(INDIRECT("'"&amp;$A$69&amp;"'!"&amp;AJ$68&amp;$C100+72)&lt;&gt;INDIRECT("'"&amp;$A$70&amp;"'!"&amp;AJ$68&amp;$C100+72),1,0)</f>
        <v>0</v>
      </c>
      <c r="AK100" cm="1">
        <f t="array" aca="1" ref="AK100" ca="1">IF(INDIRECT("'"&amp;$A$69&amp;"'!"&amp;AK$68&amp;$C100+72)&lt;&gt;INDIRECT("'"&amp;$A$70&amp;"'!"&amp;AK$68&amp;$C100+72),1,0)</f>
        <v>0</v>
      </c>
      <c r="AL100" cm="1">
        <f t="array" aca="1" ref="AL100" ca="1">IF(INDIRECT("'"&amp;$A$69&amp;"'!"&amp;AL$68&amp;$C100+72)&lt;&gt;INDIRECT("'"&amp;$A$70&amp;"'!"&amp;AL$68&amp;$C100+72),1,0)</f>
        <v>0</v>
      </c>
      <c r="AM100" cm="1">
        <f t="array" aca="1" ref="AM100" ca="1">IF(INDIRECT("'"&amp;$A$69&amp;"'!"&amp;AM$68&amp;$C100+72)&lt;&gt;INDIRECT("'"&amp;$A$70&amp;"'!"&amp;AM$68&amp;$C100+72),1,0)</f>
        <v>0</v>
      </c>
      <c r="AN100" cm="1">
        <f t="array" aca="1" ref="AN100" ca="1">IF(INDIRECT("'"&amp;$A$69&amp;"'!"&amp;AN$68&amp;$C100+72)&lt;&gt;INDIRECT("'"&amp;$A$70&amp;"'!"&amp;AN$68&amp;$C100+72),1,0)</f>
        <v>0</v>
      </c>
      <c r="AO100" cm="1">
        <f t="array" aca="1" ref="AO100" ca="1">IF(INDIRECT("'"&amp;$A$69&amp;"'!"&amp;AO$68&amp;$C100+72)&lt;&gt;INDIRECT("'"&amp;$A$70&amp;"'!"&amp;AO$68&amp;$C100+72),1,0)</f>
        <v>0</v>
      </c>
      <c r="AP100" cm="1">
        <f t="array" aca="1" ref="AP100" ca="1">IF(INDIRECT("'"&amp;$A$69&amp;"'!"&amp;AP$68&amp;$C100+72)&lt;&gt;INDIRECT("'"&amp;$A$70&amp;"'!"&amp;AP$68&amp;$C100+72),1,0)</f>
        <v>0</v>
      </c>
      <c r="AQ100" cm="1">
        <f t="array" aca="1" ref="AQ100" ca="1">IF(INDIRECT("'"&amp;$A$69&amp;"'!"&amp;AQ$68&amp;$C100+72)&lt;&gt;INDIRECT("'"&amp;$A$70&amp;"'!"&amp;AQ$68&amp;$C100+72),1,0)</f>
        <v>0</v>
      </c>
      <c r="AR100" cm="1">
        <f t="array" aca="1" ref="AR100" ca="1">IF(INDIRECT("'"&amp;$A$69&amp;"'!"&amp;AR$68&amp;$C100+72)&lt;&gt;INDIRECT("'"&amp;$A$70&amp;"'!"&amp;AR$68&amp;$C100+72),1,0)</f>
        <v>0</v>
      </c>
      <c r="AS100" cm="1">
        <f t="array" aca="1" ref="AS100" ca="1">IF(INDIRECT("'"&amp;$A$69&amp;"'!"&amp;AS$68&amp;$C100+72)&lt;&gt;INDIRECT("'"&amp;$A$70&amp;"'!"&amp;AS$68&amp;$C100+72),1,0)</f>
        <v>0</v>
      </c>
      <c r="AT100" cm="1">
        <f t="array" aca="1" ref="AT100" ca="1">IF(INDIRECT("'"&amp;$A$69&amp;"'!"&amp;AT$68&amp;$C100+72)&lt;&gt;INDIRECT("'"&amp;$A$70&amp;"'!"&amp;AT$68&amp;$C100+72),1,0)</f>
        <v>0</v>
      </c>
      <c r="AU100" cm="1">
        <f t="array" aca="1" ref="AU100" ca="1">IF(INDIRECT("'"&amp;$A$69&amp;"'!"&amp;AU$68&amp;$C100+72)&lt;&gt;INDIRECT("'"&amp;$A$70&amp;"'!"&amp;AU$68&amp;$C100+72),1,0)</f>
        <v>0</v>
      </c>
      <c r="AV100" cm="1">
        <f t="array" aca="1" ref="AV100" ca="1">IF(INDIRECT("'"&amp;$A$69&amp;"'!"&amp;AV$68&amp;$C100+72)&lt;&gt;INDIRECT("'"&amp;$A$70&amp;"'!"&amp;AV$68&amp;$C100+72),1,0)</f>
        <v>0</v>
      </c>
      <c r="AW100" cm="1">
        <f t="array" aca="1" ref="AW100" ca="1">IF(INDIRECT("'"&amp;$A$69&amp;"'!"&amp;AW$68&amp;$C100+72)&lt;&gt;INDIRECT("'"&amp;$A$70&amp;"'!"&amp;AW$68&amp;$C100+72),1,0)</f>
        <v>0</v>
      </c>
      <c r="AX100" cm="1">
        <f t="array" aca="1" ref="AX100" ca="1">IF(INDIRECT("'"&amp;$A$69&amp;"'!"&amp;AX$68&amp;$C100+72)&lt;&gt;INDIRECT("'"&amp;$A$70&amp;"'!"&amp;AX$68&amp;$C100+72),1,0)</f>
        <v>0</v>
      </c>
      <c r="AY100" cm="1">
        <f t="array" aca="1" ref="AY100" ca="1">IF(INDIRECT("'"&amp;$A$69&amp;"'!"&amp;AY$68&amp;$C100+72)&lt;&gt;INDIRECT("'"&amp;$A$70&amp;"'!"&amp;AY$68&amp;$C100+72),1,0)</f>
        <v>0</v>
      </c>
      <c r="AZ100" cm="1">
        <f t="array" aca="1" ref="AZ100" ca="1">IF(INDIRECT("'"&amp;$A$69&amp;"'!"&amp;AZ$68&amp;$C100+72)&lt;&gt;INDIRECT("'"&amp;$A$70&amp;"'!"&amp;AZ$68&amp;$C100+72),1,0)</f>
        <v>0</v>
      </c>
      <c r="BA100" cm="1">
        <f t="array" aca="1" ref="BA100" ca="1">IF(INDIRECT("'"&amp;$A$69&amp;"'!"&amp;BA$68&amp;$C100+72)&lt;&gt;INDIRECT("'"&amp;$A$70&amp;"'!"&amp;BA$68&amp;$C100+72),1,0)</f>
        <v>0</v>
      </c>
      <c r="BB100" cm="1">
        <f t="array" aca="1" ref="BB100" ca="1">IF(INDIRECT("'"&amp;$A$69&amp;"'!"&amp;BB$68&amp;$C100+72)&lt;&gt;INDIRECT("'"&amp;$A$70&amp;"'!"&amp;BB$68&amp;$C100+72),1,0)</f>
        <v>0</v>
      </c>
      <c r="BC100">
        <f t="shared" ca="1" si="0"/>
        <v>0</v>
      </c>
      <c r="BD100">
        <f t="shared" ca="1" si="1"/>
        <v>0</v>
      </c>
      <c r="BE100">
        <f t="shared" ca="1" si="2"/>
        <v>0</v>
      </c>
    </row>
    <row r="101" spans="3:57" x14ac:dyDescent="0.15">
      <c r="C101" s="283">
        <v>29</v>
      </c>
      <c r="D101" cm="1">
        <f t="array" aca="1" ref="D101" ca="1">IF(INDIRECT("'"&amp;$A$69&amp;"'!"&amp;D$68&amp;$C101+72)&lt;&gt;INDIRECT("'"&amp;$A$70&amp;"'!"&amp;D$68&amp;$C101+72),1,0)</f>
        <v>0</v>
      </c>
      <c r="E101" cm="1">
        <f t="array" aca="1" ref="E101" ca="1">IF(INDIRECT("'"&amp;$A$69&amp;"'!"&amp;E$68&amp;$C101+72)&lt;&gt;INDIRECT("'"&amp;$A$70&amp;"'!"&amp;E$68&amp;$C101+72),1,0)</f>
        <v>0</v>
      </c>
      <c r="F101" cm="1">
        <f t="array" aca="1" ref="F101" ca="1">IF(INDIRECT("'"&amp;$A$69&amp;"'!"&amp;F$68&amp;$C101+72)&lt;&gt;INDIRECT("'"&amp;$A$70&amp;"'!"&amp;F$68&amp;$C101+72),1,0)</f>
        <v>0</v>
      </c>
      <c r="G101" cm="1">
        <f t="array" aca="1" ref="G101" ca="1">IF(INDIRECT("'"&amp;$A$69&amp;"'!"&amp;G$68&amp;$C101+72)&lt;&gt;INDIRECT("'"&amp;$A$70&amp;"'!"&amp;G$68&amp;$C101+72),1,0)</f>
        <v>0</v>
      </c>
      <c r="H101" cm="1">
        <f t="array" aca="1" ref="H101" ca="1">IF(INDIRECT("'"&amp;$A$69&amp;"'!"&amp;H$68&amp;$C101+72)&lt;&gt;INDIRECT("'"&amp;$A$70&amp;"'!"&amp;H$68&amp;$C101+72),1,0)</f>
        <v>0</v>
      </c>
      <c r="I101" cm="1">
        <f t="array" aca="1" ref="I101" ca="1">IF(INDIRECT("'"&amp;$A$69&amp;"'!"&amp;I$68&amp;$C101+72)&lt;&gt;INDIRECT("'"&amp;$A$70&amp;"'!"&amp;I$68&amp;$C101+72),1,0)</f>
        <v>0</v>
      </c>
      <c r="J101" cm="1">
        <f t="array" aca="1" ref="J101" ca="1">IF(INDIRECT("'"&amp;$A$69&amp;"'!"&amp;J$68&amp;$C101+72)&lt;&gt;INDIRECT("'"&amp;$A$70&amp;"'!"&amp;J$68&amp;$C101+72),1,0)</f>
        <v>0</v>
      </c>
      <c r="K101" cm="1">
        <f t="array" aca="1" ref="K101" ca="1">IF(INDIRECT("'"&amp;$A$69&amp;"'!"&amp;K$68&amp;$C101+72)&lt;&gt;INDIRECT("'"&amp;$A$70&amp;"'!"&amp;K$68&amp;$C101+72),1,0)</f>
        <v>0</v>
      </c>
      <c r="L101" cm="1">
        <f t="array" aca="1" ref="L101" ca="1">IF(INDIRECT("'"&amp;$A$69&amp;"'!"&amp;L$68&amp;$C101+72)&lt;&gt;INDIRECT("'"&amp;$A$70&amp;"'!"&amp;L$68&amp;$C101+72),1,0)</f>
        <v>0</v>
      </c>
      <c r="M101" cm="1">
        <f t="array" aca="1" ref="M101" ca="1">IF(INDIRECT("'"&amp;$A$69&amp;"'!"&amp;M$68&amp;$C101+72)&lt;&gt;INDIRECT("'"&amp;$A$70&amp;"'!"&amp;M$68&amp;$C101+72),1,0)</f>
        <v>0</v>
      </c>
      <c r="N101" cm="1">
        <f t="array" aca="1" ref="N101" ca="1">IF(INDIRECT("'"&amp;$A$69&amp;"'!"&amp;N$68&amp;$C101+72)&lt;&gt;INDIRECT("'"&amp;$A$70&amp;"'!"&amp;N$68&amp;$C101+72),1,0)</f>
        <v>0</v>
      </c>
      <c r="O101" cm="1">
        <f t="array" aca="1" ref="O101" ca="1">IF(INDIRECT("'"&amp;$A$69&amp;"'!"&amp;O$68&amp;$C101+72)&lt;&gt;INDIRECT("'"&amp;$A$70&amp;"'!"&amp;O$68&amp;$C101+72),1,0)</f>
        <v>0</v>
      </c>
      <c r="P101" cm="1">
        <f t="array" aca="1" ref="P101" ca="1">IF(INDIRECT("'"&amp;$A$69&amp;"'!"&amp;P$68&amp;$C101+72)&lt;&gt;INDIRECT("'"&amp;$A$70&amp;"'!"&amp;P$68&amp;$C101+72),1,0)</f>
        <v>0</v>
      </c>
      <c r="Q101" cm="1">
        <f t="array" aca="1" ref="Q101" ca="1">IF(INDIRECT("'"&amp;$A$69&amp;"'!"&amp;Q$68&amp;$C101+72)&lt;&gt;INDIRECT("'"&amp;$A$70&amp;"'!"&amp;Q$68&amp;$C101+72),1,0)</f>
        <v>0</v>
      </c>
      <c r="R101" cm="1">
        <f t="array" aca="1" ref="R101" ca="1">IF(INDIRECT("'"&amp;$A$69&amp;"'!"&amp;R$68&amp;$C101+72)&lt;&gt;INDIRECT("'"&amp;$A$70&amp;"'!"&amp;R$68&amp;$C101+72),1,0)</f>
        <v>0</v>
      </c>
      <c r="S101" cm="1">
        <f t="array" aca="1" ref="S101" ca="1">IF(INDIRECT("'"&amp;$A$69&amp;"'!"&amp;S$68&amp;$C101+72)&lt;&gt;INDIRECT("'"&amp;$A$70&amp;"'!"&amp;S$68&amp;$C101+72),1,0)</f>
        <v>0</v>
      </c>
      <c r="T101" cm="1">
        <f t="array" aca="1" ref="T101" ca="1">IF(INDIRECT("'"&amp;$A$69&amp;"'!"&amp;T$68&amp;$C101+72)&lt;&gt;INDIRECT("'"&amp;$A$70&amp;"'!"&amp;T$68&amp;$C101+72),1,0)</f>
        <v>0</v>
      </c>
      <c r="U101" cm="1">
        <f t="array" aca="1" ref="U101" ca="1">IF(INDIRECT("'"&amp;$A$69&amp;"'!"&amp;U$68&amp;$C101+72)&lt;&gt;INDIRECT("'"&amp;$A$70&amp;"'!"&amp;U$68&amp;$C101+72),1,0)</f>
        <v>0</v>
      </c>
      <c r="V101" cm="1">
        <f t="array" aca="1" ref="V101" ca="1">IF(INDIRECT("'"&amp;$A$69&amp;"'!"&amp;V$68&amp;$C101+72)&lt;&gt;INDIRECT("'"&amp;$A$70&amp;"'!"&amp;V$68&amp;$C101+72),1,0)</f>
        <v>0</v>
      </c>
      <c r="W101" cm="1">
        <f t="array" aca="1" ref="W101" ca="1">IF(INDIRECT("'"&amp;$A$69&amp;"'!"&amp;W$68&amp;$C101+72)&lt;&gt;INDIRECT("'"&amp;$A$70&amp;"'!"&amp;W$68&amp;$C101+72),1,0)</f>
        <v>0</v>
      </c>
      <c r="X101" cm="1">
        <f t="array" aca="1" ref="X101" ca="1">IF(INDIRECT("'"&amp;$A$69&amp;"'!"&amp;X$68&amp;$C101+72)&lt;&gt;INDIRECT("'"&amp;$A$70&amp;"'!"&amp;X$68&amp;$C101+72),1,0)</f>
        <v>0</v>
      </c>
      <c r="Y101" cm="1">
        <f t="array" aca="1" ref="Y101" ca="1">IF(INDIRECT("'"&amp;$A$69&amp;"'!"&amp;Y$68&amp;$C101+72)&lt;&gt;INDIRECT("'"&amp;$A$70&amp;"'!"&amp;Y$68&amp;$C101+72),1,0)</f>
        <v>0</v>
      </c>
      <c r="Z101" cm="1">
        <f t="array" aca="1" ref="Z101" ca="1">IF(INDIRECT("'"&amp;$A$69&amp;"'!"&amp;Z$68&amp;$C101+72)&lt;&gt;INDIRECT("'"&amp;$A$70&amp;"'!"&amp;Z$68&amp;$C101+72),1,0)</f>
        <v>0</v>
      </c>
      <c r="AA101" cm="1">
        <f t="array" aca="1" ref="AA101" ca="1">IF(INDIRECT("'"&amp;$A$69&amp;"'!"&amp;AA$68&amp;$C101+72)&lt;&gt;INDIRECT("'"&amp;$A$70&amp;"'!"&amp;AA$68&amp;$C101+72),1,0)</f>
        <v>0</v>
      </c>
      <c r="AB101" cm="1">
        <f t="array" aca="1" ref="AB101" ca="1">IF(INDIRECT("'"&amp;$A$69&amp;"'!"&amp;AB$68&amp;$C101+72)&lt;&gt;INDIRECT("'"&amp;$A$70&amp;"'!"&amp;AB$68&amp;$C101+72),1,0)</f>
        <v>0</v>
      </c>
      <c r="AC101" cm="1">
        <f t="array" aca="1" ref="AC101" ca="1">IF(INDIRECT("'"&amp;$A$69&amp;"'!"&amp;AC$68&amp;$C101+72)&lt;&gt;INDIRECT("'"&amp;$A$70&amp;"'!"&amp;AC$68&amp;$C101+72),1,0)</f>
        <v>0</v>
      </c>
      <c r="AD101" cm="1">
        <f t="array" aca="1" ref="AD101" ca="1">IF(INDIRECT("'"&amp;$A$69&amp;"'!"&amp;AD$68&amp;$C101+72)&lt;&gt;INDIRECT("'"&amp;$A$70&amp;"'!"&amp;AD$68&amp;$C101+72),1,0)</f>
        <v>0</v>
      </c>
      <c r="AE101" cm="1">
        <f t="array" aca="1" ref="AE101" ca="1">IF(INDIRECT("'"&amp;$A$69&amp;"'!"&amp;AE$68&amp;$C101+72)&lt;&gt;INDIRECT("'"&amp;$A$70&amp;"'!"&amp;AE$68&amp;$C101+72),1,0)</f>
        <v>0</v>
      </c>
      <c r="AF101" cm="1">
        <f t="array" aca="1" ref="AF101" ca="1">IF(INDIRECT("'"&amp;$A$69&amp;"'!"&amp;AF$68&amp;$C101+72)&lt;&gt;INDIRECT("'"&amp;$A$70&amp;"'!"&amp;AF$68&amp;$C101+72),1,0)</f>
        <v>0</v>
      </c>
      <c r="AG101" cm="1">
        <f t="array" aca="1" ref="AG101" ca="1">IF(INDIRECT("'"&amp;$A$69&amp;"'!"&amp;AG$68&amp;$C101+72)&lt;&gt;INDIRECT("'"&amp;$A$70&amp;"'!"&amp;AG$68&amp;$C101+72),1,0)</f>
        <v>0</v>
      </c>
      <c r="AH101" cm="1">
        <f t="array" aca="1" ref="AH101" ca="1">IF(INDIRECT("'"&amp;$A$69&amp;"'!"&amp;AH$68&amp;$C101+72)&lt;&gt;INDIRECT("'"&amp;$A$70&amp;"'!"&amp;AH$68&amp;$C101+72),1,0)</f>
        <v>0</v>
      </c>
      <c r="AI101" cm="1">
        <f t="array" aca="1" ref="AI101" ca="1">IF(INDIRECT("'"&amp;$A$69&amp;"'!"&amp;AI$68&amp;$C101+72)&lt;&gt;INDIRECT("'"&amp;$A$70&amp;"'!"&amp;AI$68&amp;$C101+72),1,0)</f>
        <v>0</v>
      </c>
      <c r="AJ101" cm="1">
        <f t="array" aca="1" ref="AJ101" ca="1">IF(INDIRECT("'"&amp;$A$69&amp;"'!"&amp;AJ$68&amp;$C101+72)&lt;&gt;INDIRECT("'"&amp;$A$70&amp;"'!"&amp;AJ$68&amp;$C101+72),1,0)</f>
        <v>0</v>
      </c>
      <c r="AK101" cm="1">
        <f t="array" aca="1" ref="AK101" ca="1">IF(INDIRECT("'"&amp;$A$69&amp;"'!"&amp;AK$68&amp;$C101+72)&lt;&gt;INDIRECT("'"&amp;$A$70&amp;"'!"&amp;AK$68&amp;$C101+72),1,0)</f>
        <v>0</v>
      </c>
      <c r="AL101" cm="1">
        <f t="array" aca="1" ref="AL101" ca="1">IF(INDIRECT("'"&amp;$A$69&amp;"'!"&amp;AL$68&amp;$C101+72)&lt;&gt;INDIRECT("'"&amp;$A$70&amp;"'!"&amp;AL$68&amp;$C101+72),1,0)</f>
        <v>0</v>
      </c>
      <c r="AM101" cm="1">
        <f t="array" aca="1" ref="AM101" ca="1">IF(INDIRECT("'"&amp;$A$69&amp;"'!"&amp;AM$68&amp;$C101+72)&lt;&gt;INDIRECT("'"&amp;$A$70&amp;"'!"&amp;AM$68&amp;$C101+72),1,0)</f>
        <v>0</v>
      </c>
      <c r="AN101" cm="1">
        <f t="array" aca="1" ref="AN101" ca="1">IF(INDIRECT("'"&amp;$A$69&amp;"'!"&amp;AN$68&amp;$C101+72)&lt;&gt;INDIRECT("'"&amp;$A$70&amp;"'!"&amp;AN$68&amp;$C101+72),1,0)</f>
        <v>0</v>
      </c>
      <c r="AO101" cm="1">
        <f t="array" aca="1" ref="AO101" ca="1">IF(INDIRECT("'"&amp;$A$69&amp;"'!"&amp;AO$68&amp;$C101+72)&lt;&gt;INDIRECT("'"&amp;$A$70&amp;"'!"&amp;AO$68&amp;$C101+72),1,0)</f>
        <v>0</v>
      </c>
      <c r="AP101" cm="1">
        <f t="array" aca="1" ref="AP101" ca="1">IF(INDIRECT("'"&amp;$A$69&amp;"'!"&amp;AP$68&amp;$C101+72)&lt;&gt;INDIRECT("'"&amp;$A$70&amp;"'!"&amp;AP$68&amp;$C101+72),1,0)</f>
        <v>0</v>
      </c>
      <c r="AQ101" cm="1">
        <f t="array" aca="1" ref="AQ101" ca="1">IF(INDIRECT("'"&amp;$A$69&amp;"'!"&amp;AQ$68&amp;$C101+72)&lt;&gt;INDIRECT("'"&amp;$A$70&amp;"'!"&amp;AQ$68&amp;$C101+72),1,0)</f>
        <v>0</v>
      </c>
      <c r="AR101" cm="1">
        <f t="array" aca="1" ref="AR101" ca="1">IF(INDIRECT("'"&amp;$A$69&amp;"'!"&amp;AR$68&amp;$C101+72)&lt;&gt;INDIRECT("'"&amp;$A$70&amp;"'!"&amp;AR$68&amp;$C101+72),1,0)</f>
        <v>0</v>
      </c>
      <c r="AS101" cm="1">
        <f t="array" aca="1" ref="AS101" ca="1">IF(INDIRECT("'"&amp;$A$69&amp;"'!"&amp;AS$68&amp;$C101+72)&lt;&gt;INDIRECT("'"&amp;$A$70&amp;"'!"&amp;AS$68&amp;$C101+72),1,0)</f>
        <v>0</v>
      </c>
      <c r="AT101" cm="1">
        <f t="array" aca="1" ref="AT101" ca="1">IF(INDIRECT("'"&amp;$A$69&amp;"'!"&amp;AT$68&amp;$C101+72)&lt;&gt;INDIRECT("'"&amp;$A$70&amp;"'!"&amp;AT$68&amp;$C101+72),1,0)</f>
        <v>0</v>
      </c>
      <c r="AU101" cm="1">
        <f t="array" aca="1" ref="AU101" ca="1">IF(INDIRECT("'"&amp;$A$69&amp;"'!"&amp;AU$68&amp;$C101+72)&lt;&gt;INDIRECT("'"&amp;$A$70&amp;"'!"&amp;AU$68&amp;$C101+72),1,0)</f>
        <v>0</v>
      </c>
      <c r="AV101" cm="1">
        <f t="array" aca="1" ref="AV101" ca="1">IF(INDIRECT("'"&amp;$A$69&amp;"'!"&amp;AV$68&amp;$C101+72)&lt;&gt;INDIRECT("'"&amp;$A$70&amp;"'!"&amp;AV$68&amp;$C101+72),1,0)</f>
        <v>0</v>
      </c>
      <c r="AW101" cm="1">
        <f t="array" aca="1" ref="AW101" ca="1">IF(INDIRECT("'"&amp;$A$69&amp;"'!"&amp;AW$68&amp;$C101+72)&lt;&gt;INDIRECT("'"&amp;$A$70&amp;"'!"&amp;AW$68&amp;$C101+72),1,0)</f>
        <v>0</v>
      </c>
      <c r="AX101" cm="1">
        <f t="array" aca="1" ref="AX101" ca="1">IF(INDIRECT("'"&amp;$A$69&amp;"'!"&amp;AX$68&amp;$C101+72)&lt;&gt;INDIRECT("'"&amp;$A$70&amp;"'!"&amp;AX$68&amp;$C101+72),1,0)</f>
        <v>0</v>
      </c>
      <c r="AY101" cm="1">
        <f t="array" aca="1" ref="AY101" ca="1">IF(INDIRECT("'"&amp;$A$69&amp;"'!"&amp;AY$68&amp;$C101+72)&lt;&gt;INDIRECT("'"&amp;$A$70&amp;"'!"&amp;AY$68&amp;$C101+72),1,0)</f>
        <v>0</v>
      </c>
      <c r="AZ101" cm="1">
        <f t="array" aca="1" ref="AZ101" ca="1">IF(INDIRECT("'"&amp;$A$69&amp;"'!"&amp;AZ$68&amp;$C101+72)&lt;&gt;INDIRECT("'"&amp;$A$70&amp;"'!"&amp;AZ$68&amp;$C101+72),1,0)</f>
        <v>0</v>
      </c>
      <c r="BA101" cm="1">
        <f t="array" aca="1" ref="BA101" ca="1">IF(INDIRECT("'"&amp;$A$69&amp;"'!"&amp;BA$68&amp;$C101+72)&lt;&gt;INDIRECT("'"&amp;$A$70&amp;"'!"&amp;BA$68&amp;$C101+72),1,0)</f>
        <v>0</v>
      </c>
      <c r="BB101" cm="1">
        <f t="array" aca="1" ref="BB101" ca="1">IF(INDIRECT("'"&amp;$A$69&amp;"'!"&amp;BB$68&amp;$C101+72)&lt;&gt;INDIRECT("'"&amp;$A$70&amp;"'!"&amp;BB$68&amp;$C101+72),1,0)</f>
        <v>0</v>
      </c>
      <c r="BC101">
        <f t="shared" ca="1" si="0"/>
        <v>0</v>
      </c>
      <c r="BD101">
        <f t="shared" ca="1" si="1"/>
        <v>0</v>
      </c>
      <c r="BE101">
        <f t="shared" ca="1" si="2"/>
        <v>0</v>
      </c>
    </row>
    <row r="102" spans="3:57" x14ac:dyDescent="0.15">
      <c r="C102" s="283">
        <v>30</v>
      </c>
      <c r="D102" cm="1">
        <f t="array" aca="1" ref="D102" ca="1">IF(INDIRECT("'"&amp;$A$69&amp;"'!"&amp;D$68&amp;$C102+72)&lt;&gt;INDIRECT("'"&amp;$A$70&amp;"'!"&amp;D$68&amp;$C102+72),1,0)</f>
        <v>0</v>
      </c>
      <c r="E102" cm="1">
        <f t="array" aca="1" ref="E102" ca="1">IF(INDIRECT("'"&amp;$A$69&amp;"'!"&amp;E$68&amp;$C102+72)&lt;&gt;INDIRECT("'"&amp;$A$70&amp;"'!"&amp;E$68&amp;$C102+72),1,0)</f>
        <v>0</v>
      </c>
      <c r="F102" cm="1">
        <f t="array" aca="1" ref="F102" ca="1">IF(INDIRECT("'"&amp;$A$69&amp;"'!"&amp;F$68&amp;$C102+72)&lt;&gt;INDIRECT("'"&amp;$A$70&amp;"'!"&amp;F$68&amp;$C102+72),1,0)</f>
        <v>0</v>
      </c>
      <c r="G102" cm="1">
        <f t="array" aca="1" ref="G102" ca="1">IF(INDIRECT("'"&amp;$A$69&amp;"'!"&amp;G$68&amp;$C102+72)&lt;&gt;INDIRECT("'"&amp;$A$70&amp;"'!"&amp;G$68&amp;$C102+72),1,0)</f>
        <v>0</v>
      </c>
      <c r="H102" cm="1">
        <f t="array" aca="1" ref="H102" ca="1">IF(INDIRECT("'"&amp;$A$69&amp;"'!"&amp;H$68&amp;$C102+72)&lt;&gt;INDIRECT("'"&amp;$A$70&amp;"'!"&amp;H$68&amp;$C102+72),1,0)</f>
        <v>0</v>
      </c>
      <c r="I102" cm="1">
        <f t="array" aca="1" ref="I102" ca="1">IF(INDIRECT("'"&amp;$A$69&amp;"'!"&amp;I$68&amp;$C102+72)&lt;&gt;INDIRECT("'"&amp;$A$70&amp;"'!"&amp;I$68&amp;$C102+72),1,0)</f>
        <v>0</v>
      </c>
      <c r="J102" cm="1">
        <f t="array" aca="1" ref="J102" ca="1">IF(INDIRECT("'"&amp;$A$69&amp;"'!"&amp;J$68&amp;$C102+72)&lt;&gt;INDIRECT("'"&amp;$A$70&amp;"'!"&amp;J$68&amp;$C102+72),1,0)</f>
        <v>0</v>
      </c>
      <c r="K102" cm="1">
        <f t="array" aca="1" ref="K102" ca="1">IF(INDIRECT("'"&amp;$A$69&amp;"'!"&amp;K$68&amp;$C102+72)&lt;&gt;INDIRECT("'"&amp;$A$70&amp;"'!"&amp;K$68&amp;$C102+72),1,0)</f>
        <v>0</v>
      </c>
      <c r="L102" cm="1">
        <f t="array" aca="1" ref="L102" ca="1">IF(INDIRECT("'"&amp;$A$69&amp;"'!"&amp;L$68&amp;$C102+72)&lt;&gt;INDIRECT("'"&amp;$A$70&amp;"'!"&amp;L$68&amp;$C102+72),1,0)</f>
        <v>0</v>
      </c>
      <c r="M102" cm="1">
        <f t="array" aca="1" ref="M102" ca="1">IF(INDIRECT("'"&amp;$A$69&amp;"'!"&amp;M$68&amp;$C102+72)&lt;&gt;INDIRECT("'"&amp;$A$70&amp;"'!"&amp;M$68&amp;$C102+72),1,0)</f>
        <v>0</v>
      </c>
      <c r="N102" cm="1">
        <f t="array" aca="1" ref="N102" ca="1">IF(INDIRECT("'"&amp;$A$69&amp;"'!"&amp;N$68&amp;$C102+72)&lt;&gt;INDIRECT("'"&amp;$A$70&amp;"'!"&amp;N$68&amp;$C102+72),1,0)</f>
        <v>0</v>
      </c>
      <c r="O102" cm="1">
        <f t="array" aca="1" ref="O102" ca="1">IF(INDIRECT("'"&amp;$A$69&amp;"'!"&amp;O$68&amp;$C102+72)&lt;&gt;INDIRECT("'"&amp;$A$70&amp;"'!"&amp;O$68&amp;$C102+72),1,0)</f>
        <v>0</v>
      </c>
      <c r="P102" cm="1">
        <f t="array" aca="1" ref="P102" ca="1">IF(INDIRECT("'"&amp;$A$69&amp;"'!"&amp;P$68&amp;$C102+72)&lt;&gt;INDIRECT("'"&amp;$A$70&amp;"'!"&amp;P$68&amp;$C102+72),1,0)</f>
        <v>0</v>
      </c>
      <c r="Q102" cm="1">
        <f t="array" aca="1" ref="Q102" ca="1">IF(INDIRECT("'"&amp;$A$69&amp;"'!"&amp;Q$68&amp;$C102+72)&lt;&gt;INDIRECT("'"&amp;$A$70&amp;"'!"&amp;Q$68&amp;$C102+72),1,0)</f>
        <v>0</v>
      </c>
      <c r="R102" cm="1">
        <f t="array" aca="1" ref="R102" ca="1">IF(INDIRECT("'"&amp;$A$69&amp;"'!"&amp;R$68&amp;$C102+72)&lt;&gt;INDIRECT("'"&amp;$A$70&amp;"'!"&amp;R$68&amp;$C102+72),1,0)</f>
        <v>0</v>
      </c>
      <c r="S102" cm="1">
        <f t="array" aca="1" ref="S102" ca="1">IF(INDIRECT("'"&amp;$A$69&amp;"'!"&amp;S$68&amp;$C102+72)&lt;&gt;INDIRECT("'"&amp;$A$70&amp;"'!"&amp;S$68&amp;$C102+72),1,0)</f>
        <v>0</v>
      </c>
      <c r="T102" cm="1">
        <f t="array" aca="1" ref="T102" ca="1">IF(INDIRECT("'"&amp;$A$69&amp;"'!"&amp;T$68&amp;$C102+72)&lt;&gt;INDIRECT("'"&amp;$A$70&amp;"'!"&amp;T$68&amp;$C102+72),1,0)</f>
        <v>0</v>
      </c>
      <c r="U102" cm="1">
        <f t="array" aca="1" ref="U102" ca="1">IF(INDIRECT("'"&amp;$A$69&amp;"'!"&amp;U$68&amp;$C102+72)&lt;&gt;INDIRECT("'"&amp;$A$70&amp;"'!"&amp;U$68&amp;$C102+72),1,0)</f>
        <v>0</v>
      </c>
      <c r="V102" cm="1">
        <f t="array" aca="1" ref="V102" ca="1">IF(INDIRECT("'"&amp;$A$69&amp;"'!"&amp;V$68&amp;$C102+72)&lt;&gt;INDIRECT("'"&amp;$A$70&amp;"'!"&amp;V$68&amp;$C102+72),1,0)</f>
        <v>0</v>
      </c>
      <c r="W102" cm="1">
        <f t="array" aca="1" ref="W102" ca="1">IF(INDIRECT("'"&amp;$A$69&amp;"'!"&amp;W$68&amp;$C102+72)&lt;&gt;INDIRECT("'"&amp;$A$70&amp;"'!"&amp;W$68&amp;$C102+72),1,0)</f>
        <v>0</v>
      </c>
      <c r="X102" cm="1">
        <f t="array" aca="1" ref="X102" ca="1">IF(INDIRECT("'"&amp;$A$69&amp;"'!"&amp;X$68&amp;$C102+72)&lt;&gt;INDIRECT("'"&amp;$A$70&amp;"'!"&amp;X$68&amp;$C102+72),1,0)</f>
        <v>0</v>
      </c>
      <c r="Y102" cm="1">
        <f t="array" aca="1" ref="Y102" ca="1">IF(INDIRECT("'"&amp;$A$69&amp;"'!"&amp;Y$68&amp;$C102+72)&lt;&gt;INDIRECT("'"&amp;$A$70&amp;"'!"&amp;Y$68&amp;$C102+72),1,0)</f>
        <v>0</v>
      </c>
      <c r="Z102" cm="1">
        <f t="array" aca="1" ref="Z102" ca="1">IF(INDIRECT("'"&amp;$A$69&amp;"'!"&amp;Z$68&amp;$C102+72)&lt;&gt;INDIRECT("'"&amp;$A$70&amp;"'!"&amp;Z$68&amp;$C102+72),1,0)</f>
        <v>0</v>
      </c>
      <c r="AA102" cm="1">
        <f t="array" aca="1" ref="AA102" ca="1">IF(INDIRECT("'"&amp;$A$69&amp;"'!"&amp;AA$68&amp;$C102+72)&lt;&gt;INDIRECT("'"&amp;$A$70&amp;"'!"&amp;AA$68&amp;$C102+72),1,0)</f>
        <v>0</v>
      </c>
      <c r="AB102" cm="1">
        <f t="array" aca="1" ref="AB102" ca="1">IF(INDIRECT("'"&amp;$A$69&amp;"'!"&amp;AB$68&amp;$C102+72)&lt;&gt;INDIRECT("'"&amp;$A$70&amp;"'!"&amp;AB$68&amp;$C102+72),1,0)</f>
        <v>0</v>
      </c>
      <c r="AC102" cm="1">
        <f t="array" aca="1" ref="AC102" ca="1">IF(INDIRECT("'"&amp;$A$69&amp;"'!"&amp;AC$68&amp;$C102+72)&lt;&gt;INDIRECT("'"&amp;$A$70&amp;"'!"&amp;AC$68&amp;$C102+72),1,0)</f>
        <v>0</v>
      </c>
      <c r="AD102" cm="1">
        <f t="array" aca="1" ref="AD102" ca="1">IF(INDIRECT("'"&amp;$A$69&amp;"'!"&amp;AD$68&amp;$C102+72)&lt;&gt;INDIRECT("'"&amp;$A$70&amp;"'!"&amp;AD$68&amp;$C102+72),1,0)</f>
        <v>0</v>
      </c>
      <c r="AE102" cm="1">
        <f t="array" aca="1" ref="AE102" ca="1">IF(INDIRECT("'"&amp;$A$69&amp;"'!"&amp;AE$68&amp;$C102+72)&lt;&gt;INDIRECT("'"&amp;$A$70&amp;"'!"&amp;AE$68&amp;$C102+72),1,0)</f>
        <v>0</v>
      </c>
      <c r="AF102" cm="1">
        <f t="array" aca="1" ref="AF102" ca="1">IF(INDIRECT("'"&amp;$A$69&amp;"'!"&amp;AF$68&amp;$C102+72)&lt;&gt;INDIRECT("'"&amp;$A$70&amp;"'!"&amp;AF$68&amp;$C102+72),1,0)</f>
        <v>0</v>
      </c>
      <c r="AG102" cm="1">
        <f t="array" aca="1" ref="AG102" ca="1">IF(INDIRECT("'"&amp;$A$69&amp;"'!"&amp;AG$68&amp;$C102+72)&lt;&gt;INDIRECT("'"&amp;$A$70&amp;"'!"&amp;AG$68&amp;$C102+72),1,0)</f>
        <v>0</v>
      </c>
      <c r="AH102" cm="1">
        <f t="array" aca="1" ref="AH102" ca="1">IF(INDIRECT("'"&amp;$A$69&amp;"'!"&amp;AH$68&amp;$C102+72)&lt;&gt;INDIRECT("'"&amp;$A$70&amp;"'!"&amp;AH$68&amp;$C102+72),1,0)</f>
        <v>0</v>
      </c>
      <c r="AI102" cm="1">
        <f t="array" aca="1" ref="AI102" ca="1">IF(INDIRECT("'"&amp;$A$69&amp;"'!"&amp;AI$68&amp;$C102+72)&lt;&gt;INDIRECT("'"&amp;$A$70&amp;"'!"&amp;AI$68&amp;$C102+72),1,0)</f>
        <v>0</v>
      </c>
      <c r="AJ102" cm="1">
        <f t="array" aca="1" ref="AJ102" ca="1">IF(INDIRECT("'"&amp;$A$69&amp;"'!"&amp;AJ$68&amp;$C102+72)&lt;&gt;INDIRECT("'"&amp;$A$70&amp;"'!"&amp;AJ$68&amp;$C102+72),1,0)</f>
        <v>0</v>
      </c>
      <c r="AK102" cm="1">
        <f t="array" aca="1" ref="AK102" ca="1">IF(INDIRECT("'"&amp;$A$69&amp;"'!"&amp;AK$68&amp;$C102+72)&lt;&gt;INDIRECT("'"&amp;$A$70&amp;"'!"&amp;AK$68&amp;$C102+72),1,0)</f>
        <v>0</v>
      </c>
      <c r="AL102" cm="1">
        <f t="array" aca="1" ref="AL102" ca="1">IF(INDIRECT("'"&amp;$A$69&amp;"'!"&amp;AL$68&amp;$C102+72)&lt;&gt;INDIRECT("'"&amp;$A$70&amp;"'!"&amp;AL$68&amp;$C102+72),1,0)</f>
        <v>0</v>
      </c>
      <c r="AM102" cm="1">
        <f t="array" aca="1" ref="AM102" ca="1">IF(INDIRECT("'"&amp;$A$69&amp;"'!"&amp;AM$68&amp;$C102+72)&lt;&gt;INDIRECT("'"&amp;$A$70&amp;"'!"&amp;AM$68&amp;$C102+72),1,0)</f>
        <v>0</v>
      </c>
      <c r="AN102" cm="1">
        <f t="array" aca="1" ref="AN102" ca="1">IF(INDIRECT("'"&amp;$A$69&amp;"'!"&amp;AN$68&amp;$C102+72)&lt;&gt;INDIRECT("'"&amp;$A$70&amp;"'!"&amp;AN$68&amp;$C102+72),1,0)</f>
        <v>0</v>
      </c>
      <c r="AO102" cm="1">
        <f t="array" aca="1" ref="AO102" ca="1">IF(INDIRECT("'"&amp;$A$69&amp;"'!"&amp;AO$68&amp;$C102+72)&lt;&gt;INDIRECT("'"&amp;$A$70&amp;"'!"&amp;AO$68&amp;$C102+72),1,0)</f>
        <v>0</v>
      </c>
      <c r="AP102" cm="1">
        <f t="array" aca="1" ref="AP102" ca="1">IF(INDIRECT("'"&amp;$A$69&amp;"'!"&amp;AP$68&amp;$C102+72)&lt;&gt;INDIRECT("'"&amp;$A$70&amp;"'!"&amp;AP$68&amp;$C102+72),1,0)</f>
        <v>0</v>
      </c>
      <c r="AQ102" cm="1">
        <f t="array" aca="1" ref="AQ102" ca="1">IF(INDIRECT("'"&amp;$A$69&amp;"'!"&amp;AQ$68&amp;$C102+72)&lt;&gt;INDIRECT("'"&amp;$A$70&amp;"'!"&amp;AQ$68&amp;$C102+72),1,0)</f>
        <v>0</v>
      </c>
      <c r="AR102" cm="1">
        <f t="array" aca="1" ref="AR102" ca="1">IF(INDIRECT("'"&amp;$A$69&amp;"'!"&amp;AR$68&amp;$C102+72)&lt;&gt;INDIRECT("'"&amp;$A$70&amp;"'!"&amp;AR$68&amp;$C102+72),1,0)</f>
        <v>0</v>
      </c>
      <c r="AS102" cm="1">
        <f t="array" aca="1" ref="AS102" ca="1">IF(INDIRECT("'"&amp;$A$69&amp;"'!"&amp;AS$68&amp;$C102+72)&lt;&gt;INDIRECT("'"&amp;$A$70&amp;"'!"&amp;AS$68&amp;$C102+72),1,0)</f>
        <v>0</v>
      </c>
      <c r="AT102" cm="1">
        <f t="array" aca="1" ref="AT102" ca="1">IF(INDIRECT("'"&amp;$A$69&amp;"'!"&amp;AT$68&amp;$C102+72)&lt;&gt;INDIRECT("'"&amp;$A$70&amp;"'!"&amp;AT$68&amp;$C102+72),1,0)</f>
        <v>0</v>
      </c>
      <c r="AU102" cm="1">
        <f t="array" aca="1" ref="AU102" ca="1">IF(INDIRECT("'"&amp;$A$69&amp;"'!"&amp;AU$68&amp;$C102+72)&lt;&gt;INDIRECT("'"&amp;$A$70&amp;"'!"&amp;AU$68&amp;$C102+72),1,0)</f>
        <v>0</v>
      </c>
      <c r="AV102" cm="1">
        <f t="array" aca="1" ref="AV102" ca="1">IF(INDIRECT("'"&amp;$A$69&amp;"'!"&amp;AV$68&amp;$C102+72)&lt;&gt;INDIRECT("'"&amp;$A$70&amp;"'!"&amp;AV$68&amp;$C102+72),1,0)</f>
        <v>0</v>
      </c>
      <c r="AW102" cm="1">
        <f t="array" aca="1" ref="AW102" ca="1">IF(INDIRECT("'"&amp;$A$69&amp;"'!"&amp;AW$68&amp;$C102+72)&lt;&gt;INDIRECT("'"&amp;$A$70&amp;"'!"&amp;AW$68&amp;$C102+72),1,0)</f>
        <v>0</v>
      </c>
      <c r="AX102" cm="1">
        <f t="array" aca="1" ref="AX102" ca="1">IF(INDIRECT("'"&amp;$A$69&amp;"'!"&amp;AX$68&amp;$C102+72)&lt;&gt;INDIRECT("'"&amp;$A$70&amp;"'!"&amp;AX$68&amp;$C102+72),1,0)</f>
        <v>0</v>
      </c>
      <c r="AY102" cm="1">
        <f t="array" aca="1" ref="AY102" ca="1">IF(INDIRECT("'"&amp;$A$69&amp;"'!"&amp;AY$68&amp;$C102+72)&lt;&gt;INDIRECT("'"&amp;$A$70&amp;"'!"&amp;AY$68&amp;$C102+72),1,0)</f>
        <v>0</v>
      </c>
      <c r="AZ102" cm="1">
        <f t="array" aca="1" ref="AZ102" ca="1">IF(INDIRECT("'"&amp;$A$69&amp;"'!"&amp;AZ$68&amp;$C102+72)&lt;&gt;INDIRECT("'"&amp;$A$70&amp;"'!"&amp;AZ$68&amp;$C102+72),1,0)</f>
        <v>0</v>
      </c>
      <c r="BA102" cm="1">
        <f t="array" aca="1" ref="BA102" ca="1">IF(INDIRECT("'"&amp;$A$69&amp;"'!"&amp;BA$68&amp;$C102+72)&lt;&gt;INDIRECT("'"&amp;$A$70&amp;"'!"&amp;BA$68&amp;$C102+72),1,0)</f>
        <v>0</v>
      </c>
      <c r="BB102" cm="1">
        <f t="array" aca="1" ref="BB102" ca="1">IF(INDIRECT("'"&amp;$A$69&amp;"'!"&amp;BB$68&amp;$C102+72)&lt;&gt;INDIRECT("'"&amp;$A$70&amp;"'!"&amp;BB$68&amp;$C102+72),1,0)</f>
        <v>0</v>
      </c>
      <c r="BC102">
        <f t="shared" ca="1" si="0"/>
        <v>0</v>
      </c>
      <c r="BD102">
        <f t="shared" ca="1" si="1"/>
        <v>0</v>
      </c>
      <c r="BE102">
        <f t="shared" ca="1" si="2"/>
        <v>0</v>
      </c>
    </row>
    <row r="103" spans="3:57" x14ac:dyDescent="0.15">
      <c r="C103" s="283">
        <v>31</v>
      </c>
      <c r="D103" cm="1">
        <f t="array" aca="1" ref="D103" ca="1">IF(INDIRECT("'"&amp;$A$69&amp;"'!"&amp;D$68&amp;$C103+72)&lt;&gt;INDIRECT("'"&amp;$A$70&amp;"'!"&amp;D$68&amp;$C103+72),1,0)</f>
        <v>0</v>
      </c>
      <c r="E103" cm="1">
        <f t="array" aca="1" ref="E103" ca="1">IF(INDIRECT("'"&amp;$A$69&amp;"'!"&amp;E$68&amp;$C103+72)&lt;&gt;INDIRECT("'"&amp;$A$70&amp;"'!"&amp;E$68&amp;$C103+72),1,0)</f>
        <v>0</v>
      </c>
      <c r="F103" cm="1">
        <f t="array" aca="1" ref="F103" ca="1">IF(INDIRECT("'"&amp;$A$69&amp;"'!"&amp;F$68&amp;$C103+72)&lt;&gt;INDIRECT("'"&amp;$A$70&amp;"'!"&amp;F$68&amp;$C103+72),1,0)</f>
        <v>0</v>
      </c>
      <c r="G103" cm="1">
        <f t="array" aca="1" ref="G103" ca="1">IF(INDIRECT("'"&amp;$A$69&amp;"'!"&amp;G$68&amp;$C103+72)&lt;&gt;INDIRECT("'"&amp;$A$70&amp;"'!"&amp;G$68&amp;$C103+72),1,0)</f>
        <v>0</v>
      </c>
      <c r="H103" cm="1">
        <f t="array" aca="1" ref="H103" ca="1">IF(INDIRECT("'"&amp;$A$69&amp;"'!"&amp;H$68&amp;$C103+72)&lt;&gt;INDIRECT("'"&amp;$A$70&amp;"'!"&amp;H$68&amp;$C103+72),1,0)</f>
        <v>0</v>
      </c>
      <c r="I103" cm="1">
        <f t="array" aca="1" ref="I103" ca="1">IF(INDIRECT("'"&amp;$A$69&amp;"'!"&amp;I$68&amp;$C103+72)&lt;&gt;INDIRECT("'"&amp;$A$70&amp;"'!"&amp;I$68&amp;$C103+72),1,0)</f>
        <v>0</v>
      </c>
      <c r="J103" cm="1">
        <f t="array" aca="1" ref="J103" ca="1">IF(INDIRECT("'"&amp;$A$69&amp;"'!"&amp;J$68&amp;$C103+72)&lt;&gt;INDIRECT("'"&amp;$A$70&amp;"'!"&amp;J$68&amp;$C103+72),1,0)</f>
        <v>0</v>
      </c>
      <c r="K103" cm="1">
        <f t="array" aca="1" ref="K103" ca="1">IF(INDIRECT("'"&amp;$A$69&amp;"'!"&amp;K$68&amp;$C103+72)&lt;&gt;INDIRECT("'"&amp;$A$70&amp;"'!"&amp;K$68&amp;$C103+72),1,0)</f>
        <v>0</v>
      </c>
      <c r="L103" cm="1">
        <f t="array" aca="1" ref="L103" ca="1">IF(INDIRECT("'"&amp;$A$69&amp;"'!"&amp;L$68&amp;$C103+72)&lt;&gt;INDIRECT("'"&amp;$A$70&amp;"'!"&amp;L$68&amp;$C103+72),1,0)</f>
        <v>0</v>
      </c>
      <c r="M103" cm="1">
        <f t="array" aca="1" ref="M103" ca="1">IF(INDIRECT("'"&amp;$A$69&amp;"'!"&amp;M$68&amp;$C103+72)&lt;&gt;INDIRECT("'"&amp;$A$70&amp;"'!"&amp;M$68&amp;$C103+72),1,0)</f>
        <v>0</v>
      </c>
      <c r="N103" cm="1">
        <f t="array" aca="1" ref="N103" ca="1">IF(INDIRECT("'"&amp;$A$69&amp;"'!"&amp;N$68&amp;$C103+72)&lt;&gt;INDIRECT("'"&amp;$A$70&amp;"'!"&amp;N$68&amp;$C103+72),1,0)</f>
        <v>0</v>
      </c>
      <c r="O103" cm="1">
        <f t="array" aca="1" ref="O103" ca="1">IF(INDIRECT("'"&amp;$A$69&amp;"'!"&amp;O$68&amp;$C103+72)&lt;&gt;INDIRECT("'"&amp;$A$70&amp;"'!"&amp;O$68&amp;$C103+72),1,0)</f>
        <v>0</v>
      </c>
      <c r="P103" cm="1">
        <f t="array" aca="1" ref="P103" ca="1">IF(INDIRECT("'"&amp;$A$69&amp;"'!"&amp;P$68&amp;$C103+72)&lt;&gt;INDIRECT("'"&amp;$A$70&amp;"'!"&amp;P$68&amp;$C103+72),1,0)</f>
        <v>0</v>
      </c>
      <c r="Q103" cm="1">
        <f t="array" aca="1" ref="Q103" ca="1">IF(INDIRECT("'"&amp;$A$69&amp;"'!"&amp;Q$68&amp;$C103+72)&lt;&gt;INDIRECT("'"&amp;$A$70&amp;"'!"&amp;Q$68&amp;$C103+72),1,0)</f>
        <v>0</v>
      </c>
      <c r="R103" cm="1">
        <f t="array" aca="1" ref="R103" ca="1">IF(INDIRECT("'"&amp;$A$69&amp;"'!"&amp;R$68&amp;$C103+72)&lt;&gt;INDIRECT("'"&amp;$A$70&amp;"'!"&amp;R$68&amp;$C103+72),1,0)</f>
        <v>0</v>
      </c>
      <c r="S103" cm="1">
        <f t="array" aca="1" ref="S103" ca="1">IF(INDIRECT("'"&amp;$A$69&amp;"'!"&amp;S$68&amp;$C103+72)&lt;&gt;INDIRECT("'"&amp;$A$70&amp;"'!"&amp;S$68&amp;$C103+72),1,0)</f>
        <v>0</v>
      </c>
      <c r="T103" cm="1">
        <f t="array" aca="1" ref="T103" ca="1">IF(INDIRECT("'"&amp;$A$69&amp;"'!"&amp;T$68&amp;$C103+72)&lt;&gt;INDIRECT("'"&amp;$A$70&amp;"'!"&amp;T$68&amp;$C103+72),1,0)</f>
        <v>0</v>
      </c>
      <c r="U103" cm="1">
        <f t="array" aca="1" ref="U103" ca="1">IF(INDIRECT("'"&amp;$A$69&amp;"'!"&amp;U$68&amp;$C103+72)&lt;&gt;INDIRECT("'"&amp;$A$70&amp;"'!"&amp;U$68&amp;$C103+72),1,0)</f>
        <v>0</v>
      </c>
      <c r="V103" cm="1">
        <f t="array" aca="1" ref="V103" ca="1">IF(INDIRECT("'"&amp;$A$69&amp;"'!"&amp;V$68&amp;$C103+72)&lt;&gt;INDIRECT("'"&amp;$A$70&amp;"'!"&amp;V$68&amp;$C103+72),1,0)</f>
        <v>0</v>
      </c>
      <c r="W103" cm="1">
        <f t="array" aca="1" ref="W103" ca="1">IF(INDIRECT("'"&amp;$A$69&amp;"'!"&amp;W$68&amp;$C103+72)&lt;&gt;INDIRECT("'"&amp;$A$70&amp;"'!"&amp;W$68&amp;$C103+72),1,0)</f>
        <v>0</v>
      </c>
      <c r="X103" cm="1">
        <f t="array" aca="1" ref="X103" ca="1">IF(INDIRECT("'"&amp;$A$69&amp;"'!"&amp;X$68&amp;$C103+72)&lt;&gt;INDIRECT("'"&amp;$A$70&amp;"'!"&amp;X$68&amp;$C103+72),1,0)</f>
        <v>0</v>
      </c>
      <c r="Y103" cm="1">
        <f t="array" aca="1" ref="Y103" ca="1">IF(INDIRECT("'"&amp;$A$69&amp;"'!"&amp;Y$68&amp;$C103+72)&lt;&gt;INDIRECT("'"&amp;$A$70&amp;"'!"&amp;Y$68&amp;$C103+72),1,0)</f>
        <v>0</v>
      </c>
      <c r="Z103" cm="1">
        <f t="array" aca="1" ref="Z103" ca="1">IF(INDIRECT("'"&amp;$A$69&amp;"'!"&amp;Z$68&amp;$C103+72)&lt;&gt;INDIRECT("'"&amp;$A$70&amp;"'!"&amp;Z$68&amp;$C103+72),1,0)</f>
        <v>0</v>
      </c>
      <c r="AA103" cm="1">
        <f t="array" aca="1" ref="AA103" ca="1">IF(INDIRECT("'"&amp;$A$69&amp;"'!"&amp;AA$68&amp;$C103+72)&lt;&gt;INDIRECT("'"&amp;$A$70&amp;"'!"&amp;AA$68&amp;$C103+72),1,0)</f>
        <v>0</v>
      </c>
      <c r="AB103" cm="1">
        <f t="array" aca="1" ref="AB103" ca="1">IF(INDIRECT("'"&amp;$A$69&amp;"'!"&amp;AB$68&amp;$C103+72)&lt;&gt;INDIRECT("'"&amp;$A$70&amp;"'!"&amp;AB$68&amp;$C103+72),1,0)</f>
        <v>0</v>
      </c>
      <c r="AC103" cm="1">
        <f t="array" aca="1" ref="AC103" ca="1">IF(INDIRECT("'"&amp;$A$69&amp;"'!"&amp;AC$68&amp;$C103+72)&lt;&gt;INDIRECT("'"&amp;$A$70&amp;"'!"&amp;AC$68&amp;$C103+72),1,0)</f>
        <v>0</v>
      </c>
      <c r="AD103" cm="1">
        <f t="array" aca="1" ref="AD103" ca="1">IF(INDIRECT("'"&amp;$A$69&amp;"'!"&amp;AD$68&amp;$C103+72)&lt;&gt;INDIRECT("'"&amp;$A$70&amp;"'!"&amp;AD$68&amp;$C103+72),1,0)</f>
        <v>0</v>
      </c>
      <c r="AE103" cm="1">
        <f t="array" aca="1" ref="AE103" ca="1">IF(INDIRECT("'"&amp;$A$69&amp;"'!"&amp;AE$68&amp;$C103+72)&lt;&gt;INDIRECT("'"&amp;$A$70&amp;"'!"&amp;AE$68&amp;$C103+72),1,0)</f>
        <v>0</v>
      </c>
      <c r="AF103" cm="1">
        <f t="array" aca="1" ref="AF103" ca="1">IF(INDIRECT("'"&amp;$A$69&amp;"'!"&amp;AF$68&amp;$C103+72)&lt;&gt;INDIRECT("'"&amp;$A$70&amp;"'!"&amp;AF$68&amp;$C103+72),1,0)</f>
        <v>0</v>
      </c>
      <c r="AG103" cm="1">
        <f t="array" aca="1" ref="AG103" ca="1">IF(INDIRECT("'"&amp;$A$69&amp;"'!"&amp;AG$68&amp;$C103+72)&lt;&gt;INDIRECT("'"&amp;$A$70&amp;"'!"&amp;AG$68&amp;$C103+72),1,0)</f>
        <v>0</v>
      </c>
      <c r="AH103" cm="1">
        <f t="array" aca="1" ref="AH103" ca="1">IF(INDIRECT("'"&amp;$A$69&amp;"'!"&amp;AH$68&amp;$C103+72)&lt;&gt;INDIRECT("'"&amp;$A$70&amp;"'!"&amp;AH$68&amp;$C103+72),1,0)</f>
        <v>0</v>
      </c>
      <c r="AI103" cm="1">
        <f t="array" aca="1" ref="AI103" ca="1">IF(INDIRECT("'"&amp;$A$69&amp;"'!"&amp;AI$68&amp;$C103+72)&lt;&gt;INDIRECT("'"&amp;$A$70&amp;"'!"&amp;AI$68&amp;$C103+72),1,0)</f>
        <v>0</v>
      </c>
      <c r="AJ103" cm="1">
        <f t="array" aca="1" ref="AJ103" ca="1">IF(INDIRECT("'"&amp;$A$69&amp;"'!"&amp;AJ$68&amp;$C103+72)&lt;&gt;INDIRECT("'"&amp;$A$70&amp;"'!"&amp;AJ$68&amp;$C103+72),1,0)</f>
        <v>0</v>
      </c>
      <c r="AK103" cm="1">
        <f t="array" aca="1" ref="AK103" ca="1">IF(INDIRECT("'"&amp;$A$69&amp;"'!"&amp;AK$68&amp;$C103+72)&lt;&gt;INDIRECT("'"&amp;$A$70&amp;"'!"&amp;AK$68&amp;$C103+72),1,0)</f>
        <v>0</v>
      </c>
      <c r="AL103" cm="1">
        <f t="array" aca="1" ref="AL103" ca="1">IF(INDIRECT("'"&amp;$A$69&amp;"'!"&amp;AL$68&amp;$C103+72)&lt;&gt;INDIRECT("'"&amp;$A$70&amp;"'!"&amp;AL$68&amp;$C103+72),1,0)</f>
        <v>0</v>
      </c>
      <c r="AM103" cm="1">
        <f t="array" aca="1" ref="AM103" ca="1">IF(INDIRECT("'"&amp;$A$69&amp;"'!"&amp;AM$68&amp;$C103+72)&lt;&gt;INDIRECT("'"&amp;$A$70&amp;"'!"&amp;AM$68&amp;$C103+72),1,0)</f>
        <v>0</v>
      </c>
      <c r="AN103" cm="1">
        <f t="array" aca="1" ref="AN103" ca="1">IF(INDIRECT("'"&amp;$A$69&amp;"'!"&amp;AN$68&amp;$C103+72)&lt;&gt;INDIRECT("'"&amp;$A$70&amp;"'!"&amp;AN$68&amp;$C103+72),1,0)</f>
        <v>0</v>
      </c>
      <c r="AO103" cm="1">
        <f t="array" aca="1" ref="AO103" ca="1">IF(INDIRECT("'"&amp;$A$69&amp;"'!"&amp;AO$68&amp;$C103+72)&lt;&gt;INDIRECT("'"&amp;$A$70&amp;"'!"&amp;AO$68&amp;$C103+72),1,0)</f>
        <v>0</v>
      </c>
      <c r="AP103" cm="1">
        <f t="array" aca="1" ref="AP103" ca="1">IF(INDIRECT("'"&amp;$A$69&amp;"'!"&amp;AP$68&amp;$C103+72)&lt;&gt;INDIRECT("'"&amp;$A$70&amp;"'!"&amp;AP$68&amp;$C103+72),1,0)</f>
        <v>0</v>
      </c>
      <c r="AQ103" cm="1">
        <f t="array" aca="1" ref="AQ103" ca="1">IF(INDIRECT("'"&amp;$A$69&amp;"'!"&amp;AQ$68&amp;$C103+72)&lt;&gt;INDIRECT("'"&amp;$A$70&amp;"'!"&amp;AQ$68&amp;$C103+72),1,0)</f>
        <v>0</v>
      </c>
      <c r="AR103" cm="1">
        <f t="array" aca="1" ref="AR103" ca="1">IF(INDIRECT("'"&amp;$A$69&amp;"'!"&amp;AR$68&amp;$C103+72)&lt;&gt;INDIRECT("'"&amp;$A$70&amp;"'!"&amp;AR$68&amp;$C103+72),1,0)</f>
        <v>0</v>
      </c>
      <c r="AS103" cm="1">
        <f t="array" aca="1" ref="AS103" ca="1">IF(INDIRECT("'"&amp;$A$69&amp;"'!"&amp;AS$68&amp;$C103+72)&lt;&gt;INDIRECT("'"&amp;$A$70&amp;"'!"&amp;AS$68&amp;$C103+72),1,0)</f>
        <v>0</v>
      </c>
      <c r="AT103" cm="1">
        <f t="array" aca="1" ref="AT103" ca="1">IF(INDIRECT("'"&amp;$A$69&amp;"'!"&amp;AT$68&amp;$C103+72)&lt;&gt;INDIRECT("'"&amp;$A$70&amp;"'!"&amp;AT$68&amp;$C103+72),1,0)</f>
        <v>0</v>
      </c>
      <c r="AU103" cm="1">
        <f t="array" aca="1" ref="AU103" ca="1">IF(INDIRECT("'"&amp;$A$69&amp;"'!"&amp;AU$68&amp;$C103+72)&lt;&gt;INDIRECT("'"&amp;$A$70&amp;"'!"&amp;AU$68&amp;$C103+72),1,0)</f>
        <v>0</v>
      </c>
      <c r="AV103" cm="1">
        <f t="array" aca="1" ref="AV103" ca="1">IF(INDIRECT("'"&amp;$A$69&amp;"'!"&amp;AV$68&amp;$C103+72)&lt;&gt;INDIRECT("'"&amp;$A$70&amp;"'!"&amp;AV$68&amp;$C103+72),1,0)</f>
        <v>0</v>
      </c>
      <c r="AW103" cm="1">
        <f t="array" aca="1" ref="AW103" ca="1">IF(INDIRECT("'"&amp;$A$69&amp;"'!"&amp;AW$68&amp;$C103+72)&lt;&gt;INDIRECT("'"&amp;$A$70&amp;"'!"&amp;AW$68&amp;$C103+72),1,0)</f>
        <v>0</v>
      </c>
      <c r="AX103" cm="1">
        <f t="array" aca="1" ref="AX103" ca="1">IF(INDIRECT("'"&amp;$A$69&amp;"'!"&amp;AX$68&amp;$C103+72)&lt;&gt;INDIRECT("'"&amp;$A$70&amp;"'!"&amp;AX$68&amp;$C103+72),1,0)</f>
        <v>0</v>
      </c>
      <c r="AY103" cm="1">
        <f t="array" aca="1" ref="AY103" ca="1">IF(INDIRECT("'"&amp;$A$69&amp;"'!"&amp;AY$68&amp;$C103+72)&lt;&gt;INDIRECT("'"&amp;$A$70&amp;"'!"&amp;AY$68&amp;$C103+72),1,0)</f>
        <v>0</v>
      </c>
      <c r="AZ103" cm="1">
        <f t="array" aca="1" ref="AZ103" ca="1">IF(INDIRECT("'"&amp;$A$69&amp;"'!"&amp;AZ$68&amp;$C103+72)&lt;&gt;INDIRECT("'"&amp;$A$70&amp;"'!"&amp;AZ$68&amp;$C103+72),1,0)</f>
        <v>0</v>
      </c>
      <c r="BA103" cm="1">
        <f t="array" aca="1" ref="BA103" ca="1">IF(INDIRECT("'"&amp;$A$69&amp;"'!"&amp;BA$68&amp;$C103+72)&lt;&gt;INDIRECT("'"&amp;$A$70&amp;"'!"&amp;BA$68&amp;$C103+72),1,0)</f>
        <v>0</v>
      </c>
      <c r="BB103" cm="1">
        <f t="array" aca="1" ref="BB103" ca="1">IF(INDIRECT("'"&amp;$A$69&amp;"'!"&amp;BB$68&amp;$C103+72)&lt;&gt;INDIRECT("'"&amp;$A$70&amp;"'!"&amp;BB$68&amp;$C103+72),1,0)</f>
        <v>0</v>
      </c>
      <c r="BC103">
        <f t="shared" ca="1" si="0"/>
        <v>0</v>
      </c>
      <c r="BD103">
        <f t="shared" ca="1" si="1"/>
        <v>0</v>
      </c>
      <c r="BE103">
        <f t="shared" ca="1" si="2"/>
        <v>0</v>
      </c>
    </row>
    <row r="104" spans="3:57" x14ac:dyDescent="0.15">
      <c r="C104" s="283">
        <v>32</v>
      </c>
      <c r="D104" cm="1">
        <f t="array" aca="1" ref="D104" ca="1">IF(INDIRECT("'"&amp;$A$69&amp;"'!"&amp;D$68&amp;$C104+72)&lt;&gt;INDIRECT("'"&amp;$A$70&amp;"'!"&amp;D$68&amp;$C104+72),1,0)</f>
        <v>0</v>
      </c>
      <c r="E104" cm="1">
        <f t="array" aca="1" ref="E104" ca="1">IF(INDIRECT("'"&amp;$A$69&amp;"'!"&amp;E$68&amp;$C104+72)&lt;&gt;INDIRECT("'"&amp;$A$70&amp;"'!"&amp;E$68&amp;$C104+72),1,0)</f>
        <v>0</v>
      </c>
      <c r="F104" cm="1">
        <f t="array" aca="1" ref="F104" ca="1">IF(INDIRECT("'"&amp;$A$69&amp;"'!"&amp;F$68&amp;$C104+72)&lt;&gt;INDIRECT("'"&amp;$A$70&amp;"'!"&amp;F$68&amp;$C104+72),1,0)</f>
        <v>0</v>
      </c>
      <c r="G104" cm="1">
        <f t="array" aca="1" ref="G104" ca="1">IF(INDIRECT("'"&amp;$A$69&amp;"'!"&amp;G$68&amp;$C104+72)&lt;&gt;INDIRECT("'"&amp;$A$70&amp;"'!"&amp;G$68&amp;$C104+72),1,0)</f>
        <v>0</v>
      </c>
      <c r="H104" cm="1">
        <f t="array" aca="1" ref="H104" ca="1">IF(INDIRECT("'"&amp;$A$69&amp;"'!"&amp;H$68&amp;$C104+72)&lt;&gt;INDIRECT("'"&amp;$A$70&amp;"'!"&amp;H$68&amp;$C104+72),1,0)</f>
        <v>0</v>
      </c>
      <c r="I104" cm="1">
        <f t="array" aca="1" ref="I104" ca="1">IF(INDIRECT("'"&amp;$A$69&amp;"'!"&amp;I$68&amp;$C104+72)&lt;&gt;INDIRECT("'"&amp;$A$70&amp;"'!"&amp;I$68&amp;$C104+72),1,0)</f>
        <v>0</v>
      </c>
      <c r="J104" cm="1">
        <f t="array" aca="1" ref="J104" ca="1">IF(INDIRECT("'"&amp;$A$69&amp;"'!"&amp;J$68&amp;$C104+72)&lt;&gt;INDIRECT("'"&amp;$A$70&amp;"'!"&amp;J$68&amp;$C104+72),1,0)</f>
        <v>0</v>
      </c>
      <c r="K104" cm="1">
        <f t="array" aca="1" ref="K104" ca="1">IF(INDIRECT("'"&amp;$A$69&amp;"'!"&amp;K$68&amp;$C104+72)&lt;&gt;INDIRECT("'"&amp;$A$70&amp;"'!"&amp;K$68&amp;$C104+72),1,0)</f>
        <v>0</v>
      </c>
      <c r="L104" cm="1">
        <f t="array" aca="1" ref="L104" ca="1">IF(INDIRECT("'"&amp;$A$69&amp;"'!"&amp;L$68&amp;$C104+72)&lt;&gt;INDIRECT("'"&amp;$A$70&amp;"'!"&amp;L$68&amp;$C104+72),1,0)</f>
        <v>0</v>
      </c>
      <c r="M104" cm="1">
        <f t="array" aca="1" ref="M104" ca="1">IF(INDIRECT("'"&amp;$A$69&amp;"'!"&amp;M$68&amp;$C104+72)&lt;&gt;INDIRECT("'"&amp;$A$70&amp;"'!"&amp;M$68&amp;$C104+72),1,0)</f>
        <v>0</v>
      </c>
      <c r="N104" cm="1">
        <f t="array" aca="1" ref="N104" ca="1">IF(INDIRECT("'"&amp;$A$69&amp;"'!"&amp;N$68&amp;$C104+72)&lt;&gt;INDIRECT("'"&amp;$A$70&amp;"'!"&amp;N$68&amp;$C104+72),1,0)</f>
        <v>0</v>
      </c>
      <c r="O104" cm="1">
        <f t="array" aca="1" ref="O104" ca="1">IF(INDIRECT("'"&amp;$A$69&amp;"'!"&amp;O$68&amp;$C104+72)&lt;&gt;INDIRECT("'"&amp;$A$70&amp;"'!"&amp;O$68&amp;$C104+72),1,0)</f>
        <v>0</v>
      </c>
      <c r="P104" cm="1">
        <f t="array" aca="1" ref="P104" ca="1">IF(INDIRECT("'"&amp;$A$69&amp;"'!"&amp;P$68&amp;$C104+72)&lt;&gt;INDIRECT("'"&amp;$A$70&amp;"'!"&amp;P$68&amp;$C104+72),1,0)</f>
        <v>0</v>
      </c>
      <c r="Q104" cm="1">
        <f t="array" aca="1" ref="Q104" ca="1">IF(INDIRECT("'"&amp;$A$69&amp;"'!"&amp;Q$68&amp;$C104+72)&lt;&gt;INDIRECT("'"&amp;$A$70&amp;"'!"&amp;Q$68&amp;$C104+72),1,0)</f>
        <v>0</v>
      </c>
      <c r="R104" cm="1">
        <f t="array" aca="1" ref="R104" ca="1">IF(INDIRECT("'"&amp;$A$69&amp;"'!"&amp;R$68&amp;$C104+72)&lt;&gt;INDIRECT("'"&amp;$A$70&amp;"'!"&amp;R$68&amp;$C104+72),1,0)</f>
        <v>0</v>
      </c>
      <c r="S104" cm="1">
        <f t="array" aca="1" ref="S104" ca="1">IF(INDIRECT("'"&amp;$A$69&amp;"'!"&amp;S$68&amp;$C104+72)&lt;&gt;INDIRECT("'"&amp;$A$70&amp;"'!"&amp;S$68&amp;$C104+72),1,0)</f>
        <v>0</v>
      </c>
      <c r="T104" cm="1">
        <f t="array" aca="1" ref="T104" ca="1">IF(INDIRECT("'"&amp;$A$69&amp;"'!"&amp;T$68&amp;$C104+72)&lt;&gt;INDIRECT("'"&amp;$A$70&amp;"'!"&amp;T$68&amp;$C104+72),1,0)</f>
        <v>0</v>
      </c>
      <c r="U104" cm="1">
        <f t="array" aca="1" ref="U104" ca="1">IF(INDIRECT("'"&amp;$A$69&amp;"'!"&amp;U$68&amp;$C104+72)&lt;&gt;INDIRECT("'"&amp;$A$70&amp;"'!"&amp;U$68&amp;$C104+72),1,0)</f>
        <v>0</v>
      </c>
      <c r="V104" cm="1">
        <f t="array" aca="1" ref="V104" ca="1">IF(INDIRECT("'"&amp;$A$69&amp;"'!"&amp;V$68&amp;$C104+72)&lt;&gt;INDIRECT("'"&amp;$A$70&amp;"'!"&amp;V$68&amp;$C104+72),1,0)</f>
        <v>0</v>
      </c>
      <c r="W104" cm="1">
        <f t="array" aca="1" ref="W104" ca="1">IF(INDIRECT("'"&amp;$A$69&amp;"'!"&amp;W$68&amp;$C104+72)&lt;&gt;INDIRECT("'"&amp;$A$70&amp;"'!"&amp;W$68&amp;$C104+72),1,0)</f>
        <v>0</v>
      </c>
      <c r="X104" cm="1">
        <f t="array" aca="1" ref="X104" ca="1">IF(INDIRECT("'"&amp;$A$69&amp;"'!"&amp;X$68&amp;$C104+72)&lt;&gt;INDIRECT("'"&amp;$A$70&amp;"'!"&amp;X$68&amp;$C104+72),1,0)</f>
        <v>0</v>
      </c>
      <c r="Y104" cm="1">
        <f t="array" aca="1" ref="Y104" ca="1">IF(INDIRECT("'"&amp;$A$69&amp;"'!"&amp;Y$68&amp;$C104+72)&lt;&gt;INDIRECT("'"&amp;$A$70&amp;"'!"&amp;Y$68&amp;$C104+72),1,0)</f>
        <v>0</v>
      </c>
      <c r="Z104" cm="1">
        <f t="array" aca="1" ref="Z104" ca="1">IF(INDIRECT("'"&amp;$A$69&amp;"'!"&amp;Z$68&amp;$C104+72)&lt;&gt;INDIRECT("'"&amp;$A$70&amp;"'!"&amp;Z$68&amp;$C104+72),1,0)</f>
        <v>0</v>
      </c>
      <c r="AA104" cm="1">
        <f t="array" aca="1" ref="AA104" ca="1">IF(INDIRECT("'"&amp;$A$69&amp;"'!"&amp;AA$68&amp;$C104+72)&lt;&gt;INDIRECT("'"&amp;$A$70&amp;"'!"&amp;AA$68&amp;$C104+72),1,0)</f>
        <v>0</v>
      </c>
      <c r="AB104" cm="1">
        <f t="array" aca="1" ref="AB104" ca="1">IF(INDIRECT("'"&amp;$A$69&amp;"'!"&amp;AB$68&amp;$C104+72)&lt;&gt;INDIRECT("'"&amp;$A$70&amp;"'!"&amp;AB$68&amp;$C104+72),1,0)</f>
        <v>0</v>
      </c>
      <c r="AC104" cm="1">
        <f t="array" aca="1" ref="AC104" ca="1">IF(INDIRECT("'"&amp;$A$69&amp;"'!"&amp;AC$68&amp;$C104+72)&lt;&gt;INDIRECT("'"&amp;$A$70&amp;"'!"&amp;AC$68&amp;$C104+72),1,0)</f>
        <v>0</v>
      </c>
      <c r="AD104" cm="1">
        <f t="array" aca="1" ref="AD104" ca="1">IF(INDIRECT("'"&amp;$A$69&amp;"'!"&amp;AD$68&amp;$C104+72)&lt;&gt;INDIRECT("'"&amp;$A$70&amp;"'!"&amp;AD$68&amp;$C104+72),1,0)</f>
        <v>0</v>
      </c>
      <c r="AE104" cm="1">
        <f t="array" aca="1" ref="AE104" ca="1">IF(INDIRECT("'"&amp;$A$69&amp;"'!"&amp;AE$68&amp;$C104+72)&lt;&gt;INDIRECT("'"&amp;$A$70&amp;"'!"&amp;AE$68&amp;$C104+72),1,0)</f>
        <v>0</v>
      </c>
      <c r="AF104" cm="1">
        <f t="array" aca="1" ref="AF104" ca="1">IF(INDIRECT("'"&amp;$A$69&amp;"'!"&amp;AF$68&amp;$C104+72)&lt;&gt;INDIRECT("'"&amp;$A$70&amp;"'!"&amp;AF$68&amp;$C104+72),1,0)</f>
        <v>0</v>
      </c>
      <c r="AG104" cm="1">
        <f t="array" aca="1" ref="AG104" ca="1">IF(INDIRECT("'"&amp;$A$69&amp;"'!"&amp;AG$68&amp;$C104+72)&lt;&gt;INDIRECT("'"&amp;$A$70&amp;"'!"&amp;AG$68&amp;$C104+72),1,0)</f>
        <v>0</v>
      </c>
      <c r="AH104" cm="1">
        <f t="array" aca="1" ref="AH104" ca="1">IF(INDIRECT("'"&amp;$A$69&amp;"'!"&amp;AH$68&amp;$C104+72)&lt;&gt;INDIRECT("'"&amp;$A$70&amp;"'!"&amp;AH$68&amp;$C104+72),1,0)</f>
        <v>0</v>
      </c>
      <c r="AI104" cm="1">
        <f t="array" aca="1" ref="AI104" ca="1">IF(INDIRECT("'"&amp;$A$69&amp;"'!"&amp;AI$68&amp;$C104+72)&lt;&gt;INDIRECT("'"&amp;$A$70&amp;"'!"&amp;AI$68&amp;$C104+72),1,0)</f>
        <v>0</v>
      </c>
      <c r="AJ104" cm="1">
        <f t="array" aca="1" ref="AJ104" ca="1">IF(INDIRECT("'"&amp;$A$69&amp;"'!"&amp;AJ$68&amp;$C104+72)&lt;&gt;INDIRECT("'"&amp;$A$70&amp;"'!"&amp;AJ$68&amp;$C104+72),1,0)</f>
        <v>0</v>
      </c>
      <c r="AK104" cm="1">
        <f t="array" aca="1" ref="AK104" ca="1">IF(INDIRECT("'"&amp;$A$69&amp;"'!"&amp;AK$68&amp;$C104+72)&lt;&gt;INDIRECT("'"&amp;$A$70&amp;"'!"&amp;AK$68&amp;$C104+72),1,0)</f>
        <v>0</v>
      </c>
      <c r="AL104" cm="1">
        <f t="array" aca="1" ref="AL104" ca="1">IF(INDIRECT("'"&amp;$A$69&amp;"'!"&amp;AL$68&amp;$C104+72)&lt;&gt;INDIRECT("'"&amp;$A$70&amp;"'!"&amp;AL$68&amp;$C104+72),1,0)</f>
        <v>0</v>
      </c>
      <c r="AM104" cm="1">
        <f t="array" aca="1" ref="AM104" ca="1">IF(INDIRECT("'"&amp;$A$69&amp;"'!"&amp;AM$68&amp;$C104+72)&lt;&gt;INDIRECT("'"&amp;$A$70&amp;"'!"&amp;AM$68&amp;$C104+72),1,0)</f>
        <v>0</v>
      </c>
      <c r="AN104" cm="1">
        <f t="array" aca="1" ref="AN104" ca="1">IF(INDIRECT("'"&amp;$A$69&amp;"'!"&amp;AN$68&amp;$C104+72)&lt;&gt;INDIRECT("'"&amp;$A$70&amp;"'!"&amp;AN$68&amp;$C104+72),1,0)</f>
        <v>0</v>
      </c>
      <c r="AO104" cm="1">
        <f t="array" aca="1" ref="AO104" ca="1">IF(INDIRECT("'"&amp;$A$69&amp;"'!"&amp;AO$68&amp;$C104+72)&lt;&gt;INDIRECT("'"&amp;$A$70&amp;"'!"&amp;AO$68&amp;$C104+72),1,0)</f>
        <v>0</v>
      </c>
      <c r="AP104" cm="1">
        <f t="array" aca="1" ref="AP104" ca="1">IF(INDIRECT("'"&amp;$A$69&amp;"'!"&amp;AP$68&amp;$C104+72)&lt;&gt;INDIRECT("'"&amp;$A$70&amp;"'!"&amp;AP$68&amp;$C104+72),1,0)</f>
        <v>0</v>
      </c>
      <c r="AQ104" cm="1">
        <f t="array" aca="1" ref="AQ104" ca="1">IF(INDIRECT("'"&amp;$A$69&amp;"'!"&amp;AQ$68&amp;$C104+72)&lt;&gt;INDIRECT("'"&amp;$A$70&amp;"'!"&amp;AQ$68&amp;$C104+72),1,0)</f>
        <v>0</v>
      </c>
      <c r="AR104" cm="1">
        <f t="array" aca="1" ref="AR104" ca="1">IF(INDIRECT("'"&amp;$A$69&amp;"'!"&amp;AR$68&amp;$C104+72)&lt;&gt;INDIRECT("'"&amp;$A$70&amp;"'!"&amp;AR$68&amp;$C104+72),1,0)</f>
        <v>0</v>
      </c>
      <c r="AS104" cm="1">
        <f t="array" aca="1" ref="AS104" ca="1">IF(INDIRECT("'"&amp;$A$69&amp;"'!"&amp;AS$68&amp;$C104+72)&lt;&gt;INDIRECT("'"&amp;$A$70&amp;"'!"&amp;AS$68&amp;$C104+72),1,0)</f>
        <v>0</v>
      </c>
      <c r="AT104" cm="1">
        <f t="array" aca="1" ref="AT104" ca="1">IF(INDIRECT("'"&amp;$A$69&amp;"'!"&amp;AT$68&amp;$C104+72)&lt;&gt;INDIRECT("'"&amp;$A$70&amp;"'!"&amp;AT$68&amp;$C104+72),1,0)</f>
        <v>0</v>
      </c>
      <c r="AU104" cm="1">
        <f t="array" aca="1" ref="AU104" ca="1">IF(INDIRECT("'"&amp;$A$69&amp;"'!"&amp;AU$68&amp;$C104+72)&lt;&gt;INDIRECT("'"&amp;$A$70&amp;"'!"&amp;AU$68&amp;$C104+72),1,0)</f>
        <v>0</v>
      </c>
      <c r="AV104" cm="1">
        <f t="array" aca="1" ref="AV104" ca="1">IF(INDIRECT("'"&amp;$A$69&amp;"'!"&amp;AV$68&amp;$C104+72)&lt;&gt;INDIRECT("'"&amp;$A$70&amp;"'!"&amp;AV$68&amp;$C104+72),1,0)</f>
        <v>0</v>
      </c>
      <c r="AW104" cm="1">
        <f t="array" aca="1" ref="AW104" ca="1">IF(INDIRECT("'"&amp;$A$69&amp;"'!"&amp;AW$68&amp;$C104+72)&lt;&gt;INDIRECT("'"&amp;$A$70&amp;"'!"&amp;AW$68&amp;$C104+72),1,0)</f>
        <v>0</v>
      </c>
      <c r="AX104" cm="1">
        <f t="array" aca="1" ref="AX104" ca="1">IF(INDIRECT("'"&amp;$A$69&amp;"'!"&amp;AX$68&amp;$C104+72)&lt;&gt;INDIRECT("'"&amp;$A$70&amp;"'!"&amp;AX$68&amp;$C104+72),1,0)</f>
        <v>0</v>
      </c>
      <c r="AY104" cm="1">
        <f t="array" aca="1" ref="AY104" ca="1">IF(INDIRECT("'"&amp;$A$69&amp;"'!"&amp;AY$68&amp;$C104+72)&lt;&gt;INDIRECT("'"&amp;$A$70&amp;"'!"&amp;AY$68&amp;$C104+72),1,0)</f>
        <v>0</v>
      </c>
      <c r="AZ104" cm="1">
        <f t="array" aca="1" ref="AZ104" ca="1">IF(INDIRECT("'"&amp;$A$69&amp;"'!"&amp;AZ$68&amp;$C104+72)&lt;&gt;INDIRECT("'"&amp;$A$70&amp;"'!"&amp;AZ$68&amp;$C104+72),1,0)</f>
        <v>0</v>
      </c>
      <c r="BA104" cm="1">
        <f t="array" aca="1" ref="BA104" ca="1">IF(INDIRECT("'"&amp;$A$69&amp;"'!"&amp;BA$68&amp;$C104+72)&lt;&gt;INDIRECT("'"&amp;$A$70&amp;"'!"&amp;BA$68&amp;$C104+72),1,0)</f>
        <v>0</v>
      </c>
      <c r="BB104" cm="1">
        <f t="array" aca="1" ref="BB104" ca="1">IF(INDIRECT("'"&amp;$A$69&amp;"'!"&amp;BB$68&amp;$C104+72)&lt;&gt;INDIRECT("'"&amp;$A$70&amp;"'!"&amp;BB$68&amp;$C104+72),1,0)</f>
        <v>0</v>
      </c>
      <c r="BC104">
        <f t="shared" ca="1" si="0"/>
        <v>0</v>
      </c>
      <c r="BD104">
        <f t="shared" ca="1" si="1"/>
        <v>0</v>
      </c>
      <c r="BE104">
        <f t="shared" ca="1" si="2"/>
        <v>0</v>
      </c>
    </row>
    <row r="105" spans="3:57" x14ac:dyDescent="0.15">
      <c r="C105" s="283">
        <v>33</v>
      </c>
      <c r="D105" cm="1">
        <f t="array" aca="1" ref="D105" ca="1">IF(INDIRECT("'"&amp;$A$69&amp;"'!"&amp;D$68&amp;$C105+72)&lt;&gt;INDIRECT("'"&amp;$A$70&amp;"'!"&amp;D$68&amp;$C105+72),1,0)</f>
        <v>0</v>
      </c>
      <c r="E105" cm="1">
        <f t="array" aca="1" ref="E105" ca="1">IF(INDIRECT("'"&amp;$A$69&amp;"'!"&amp;E$68&amp;$C105+72)&lt;&gt;INDIRECT("'"&amp;$A$70&amp;"'!"&amp;E$68&amp;$C105+72),1,0)</f>
        <v>0</v>
      </c>
      <c r="F105" cm="1">
        <f t="array" aca="1" ref="F105" ca="1">IF(INDIRECT("'"&amp;$A$69&amp;"'!"&amp;F$68&amp;$C105+72)&lt;&gt;INDIRECT("'"&amp;$A$70&amp;"'!"&amp;F$68&amp;$C105+72),1,0)</f>
        <v>0</v>
      </c>
      <c r="G105" cm="1">
        <f t="array" aca="1" ref="G105" ca="1">IF(INDIRECT("'"&amp;$A$69&amp;"'!"&amp;G$68&amp;$C105+72)&lt;&gt;INDIRECT("'"&amp;$A$70&amp;"'!"&amp;G$68&amp;$C105+72),1,0)</f>
        <v>0</v>
      </c>
      <c r="H105" cm="1">
        <f t="array" aca="1" ref="H105" ca="1">IF(INDIRECT("'"&amp;$A$69&amp;"'!"&amp;H$68&amp;$C105+72)&lt;&gt;INDIRECT("'"&amp;$A$70&amp;"'!"&amp;H$68&amp;$C105+72),1,0)</f>
        <v>0</v>
      </c>
      <c r="I105" cm="1">
        <f t="array" aca="1" ref="I105" ca="1">IF(INDIRECT("'"&amp;$A$69&amp;"'!"&amp;I$68&amp;$C105+72)&lt;&gt;INDIRECT("'"&amp;$A$70&amp;"'!"&amp;I$68&amp;$C105+72),1,0)</f>
        <v>0</v>
      </c>
      <c r="J105" cm="1">
        <f t="array" aca="1" ref="J105" ca="1">IF(INDIRECT("'"&amp;$A$69&amp;"'!"&amp;J$68&amp;$C105+72)&lt;&gt;INDIRECT("'"&amp;$A$70&amp;"'!"&amp;J$68&amp;$C105+72),1,0)</f>
        <v>0</v>
      </c>
      <c r="K105" cm="1">
        <f t="array" aca="1" ref="K105" ca="1">IF(INDIRECT("'"&amp;$A$69&amp;"'!"&amp;K$68&amp;$C105+72)&lt;&gt;INDIRECT("'"&amp;$A$70&amp;"'!"&amp;K$68&amp;$C105+72),1,0)</f>
        <v>0</v>
      </c>
      <c r="L105" cm="1">
        <f t="array" aca="1" ref="L105" ca="1">IF(INDIRECT("'"&amp;$A$69&amp;"'!"&amp;L$68&amp;$C105+72)&lt;&gt;INDIRECT("'"&amp;$A$70&amp;"'!"&amp;L$68&amp;$C105+72),1,0)</f>
        <v>0</v>
      </c>
      <c r="M105" cm="1">
        <f t="array" aca="1" ref="M105" ca="1">IF(INDIRECT("'"&amp;$A$69&amp;"'!"&amp;M$68&amp;$C105+72)&lt;&gt;INDIRECT("'"&amp;$A$70&amp;"'!"&amp;M$68&amp;$C105+72),1,0)</f>
        <v>0</v>
      </c>
      <c r="N105" cm="1">
        <f t="array" aca="1" ref="N105" ca="1">IF(INDIRECT("'"&amp;$A$69&amp;"'!"&amp;N$68&amp;$C105+72)&lt;&gt;INDIRECT("'"&amp;$A$70&amp;"'!"&amp;N$68&amp;$C105+72),1,0)</f>
        <v>0</v>
      </c>
      <c r="O105" cm="1">
        <f t="array" aca="1" ref="O105" ca="1">IF(INDIRECT("'"&amp;$A$69&amp;"'!"&amp;O$68&amp;$C105+72)&lt;&gt;INDIRECT("'"&amp;$A$70&amp;"'!"&amp;O$68&amp;$C105+72),1,0)</f>
        <v>0</v>
      </c>
      <c r="P105" cm="1">
        <f t="array" aca="1" ref="P105" ca="1">IF(INDIRECT("'"&amp;$A$69&amp;"'!"&amp;P$68&amp;$C105+72)&lt;&gt;INDIRECT("'"&amp;$A$70&amp;"'!"&amp;P$68&amp;$C105+72),1,0)</f>
        <v>0</v>
      </c>
      <c r="Q105" cm="1">
        <f t="array" aca="1" ref="Q105" ca="1">IF(INDIRECT("'"&amp;$A$69&amp;"'!"&amp;Q$68&amp;$C105+72)&lt;&gt;INDIRECT("'"&amp;$A$70&amp;"'!"&amp;Q$68&amp;$C105+72),1,0)</f>
        <v>0</v>
      </c>
      <c r="R105" cm="1">
        <f t="array" aca="1" ref="R105" ca="1">IF(INDIRECT("'"&amp;$A$69&amp;"'!"&amp;R$68&amp;$C105+72)&lt;&gt;INDIRECT("'"&amp;$A$70&amp;"'!"&amp;R$68&amp;$C105+72),1,0)</f>
        <v>0</v>
      </c>
      <c r="S105" cm="1">
        <f t="array" aca="1" ref="S105" ca="1">IF(INDIRECT("'"&amp;$A$69&amp;"'!"&amp;S$68&amp;$C105+72)&lt;&gt;INDIRECT("'"&amp;$A$70&amp;"'!"&amp;S$68&amp;$C105+72),1,0)</f>
        <v>0</v>
      </c>
      <c r="T105" cm="1">
        <f t="array" aca="1" ref="T105" ca="1">IF(INDIRECT("'"&amp;$A$69&amp;"'!"&amp;T$68&amp;$C105+72)&lt;&gt;INDIRECT("'"&amp;$A$70&amp;"'!"&amp;T$68&amp;$C105+72),1,0)</f>
        <v>0</v>
      </c>
      <c r="U105" cm="1">
        <f t="array" aca="1" ref="U105" ca="1">IF(INDIRECT("'"&amp;$A$69&amp;"'!"&amp;U$68&amp;$C105+72)&lt;&gt;INDIRECT("'"&amp;$A$70&amp;"'!"&amp;U$68&amp;$C105+72),1,0)</f>
        <v>0</v>
      </c>
      <c r="V105" cm="1">
        <f t="array" aca="1" ref="V105" ca="1">IF(INDIRECT("'"&amp;$A$69&amp;"'!"&amp;V$68&amp;$C105+72)&lt;&gt;INDIRECT("'"&amp;$A$70&amp;"'!"&amp;V$68&amp;$C105+72),1,0)</f>
        <v>0</v>
      </c>
      <c r="W105" cm="1">
        <f t="array" aca="1" ref="W105" ca="1">IF(INDIRECT("'"&amp;$A$69&amp;"'!"&amp;W$68&amp;$C105+72)&lt;&gt;INDIRECT("'"&amp;$A$70&amp;"'!"&amp;W$68&amp;$C105+72),1,0)</f>
        <v>0</v>
      </c>
      <c r="X105" cm="1">
        <f t="array" aca="1" ref="X105" ca="1">IF(INDIRECT("'"&amp;$A$69&amp;"'!"&amp;X$68&amp;$C105+72)&lt;&gt;INDIRECT("'"&amp;$A$70&amp;"'!"&amp;X$68&amp;$C105+72),1,0)</f>
        <v>0</v>
      </c>
      <c r="Y105" cm="1">
        <f t="array" aca="1" ref="Y105" ca="1">IF(INDIRECT("'"&amp;$A$69&amp;"'!"&amp;Y$68&amp;$C105+72)&lt;&gt;INDIRECT("'"&amp;$A$70&amp;"'!"&amp;Y$68&amp;$C105+72),1,0)</f>
        <v>0</v>
      </c>
      <c r="Z105" cm="1">
        <f t="array" aca="1" ref="Z105" ca="1">IF(INDIRECT("'"&amp;$A$69&amp;"'!"&amp;Z$68&amp;$C105+72)&lt;&gt;INDIRECT("'"&amp;$A$70&amp;"'!"&amp;Z$68&amp;$C105+72),1,0)</f>
        <v>0</v>
      </c>
      <c r="AA105" cm="1">
        <f t="array" aca="1" ref="AA105" ca="1">IF(INDIRECT("'"&amp;$A$69&amp;"'!"&amp;AA$68&amp;$C105+72)&lt;&gt;INDIRECT("'"&amp;$A$70&amp;"'!"&amp;AA$68&amp;$C105+72),1,0)</f>
        <v>0</v>
      </c>
      <c r="AB105" cm="1">
        <f t="array" aca="1" ref="AB105" ca="1">IF(INDIRECT("'"&amp;$A$69&amp;"'!"&amp;AB$68&amp;$C105+72)&lt;&gt;INDIRECT("'"&amp;$A$70&amp;"'!"&amp;AB$68&amp;$C105+72),1,0)</f>
        <v>0</v>
      </c>
      <c r="AC105" cm="1">
        <f t="array" aca="1" ref="AC105" ca="1">IF(INDIRECT("'"&amp;$A$69&amp;"'!"&amp;AC$68&amp;$C105+72)&lt;&gt;INDIRECT("'"&amp;$A$70&amp;"'!"&amp;AC$68&amp;$C105+72),1,0)</f>
        <v>0</v>
      </c>
      <c r="AD105" cm="1">
        <f t="array" aca="1" ref="AD105" ca="1">IF(INDIRECT("'"&amp;$A$69&amp;"'!"&amp;AD$68&amp;$C105+72)&lt;&gt;INDIRECT("'"&amp;$A$70&amp;"'!"&amp;AD$68&amp;$C105+72),1,0)</f>
        <v>0</v>
      </c>
      <c r="AE105" cm="1">
        <f t="array" aca="1" ref="AE105" ca="1">IF(INDIRECT("'"&amp;$A$69&amp;"'!"&amp;AE$68&amp;$C105+72)&lt;&gt;INDIRECT("'"&amp;$A$70&amp;"'!"&amp;AE$68&amp;$C105+72),1,0)</f>
        <v>0</v>
      </c>
      <c r="AF105" cm="1">
        <f t="array" aca="1" ref="AF105" ca="1">IF(INDIRECT("'"&amp;$A$69&amp;"'!"&amp;AF$68&amp;$C105+72)&lt;&gt;INDIRECT("'"&amp;$A$70&amp;"'!"&amp;AF$68&amp;$C105+72),1,0)</f>
        <v>0</v>
      </c>
      <c r="AG105" cm="1">
        <f t="array" aca="1" ref="AG105" ca="1">IF(INDIRECT("'"&amp;$A$69&amp;"'!"&amp;AG$68&amp;$C105+72)&lt;&gt;INDIRECT("'"&amp;$A$70&amp;"'!"&amp;AG$68&amp;$C105+72),1,0)</f>
        <v>0</v>
      </c>
      <c r="AH105" cm="1">
        <f t="array" aca="1" ref="AH105" ca="1">IF(INDIRECT("'"&amp;$A$69&amp;"'!"&amp;AH$68&amp;$C105+72)&lt;&gt;INDIRECT("'"&amp;$A$70&amp;"'!"&amp;AH$68&amp;$C105+72),1,0)</f>
        <v>0</v>
      </c>
      <c r="AI105" cm="1">
        <f t="array" aca="1" ref="AI105" ca="1">IF(INDIRECT("'"&amp;$A$69&amp;"'!"&amp;AI$68&amp;$C105+72)&lt;&gt;INDIRECT("'"&amp;$A$70&amp;"'!"&amp;AI$68&amp;$C105+72),1,0)</f>
        <v>0</v>
      </c>
      <c r="AJ105" cm="1">
        <f t="array" aca="1" ref="AJ105" ca="1">IF(INDIRECT("'"&amp;$A$69&amp;"'!"&amp;AJ$68&amp;$C105+72)&lt;&gt;INDIRECT("'"&amp;$A$70&amp;"'!"&amp;AJ$68&amp;$C105+72),1,0)</f>
        <v>0</v>
      </c>
      <c r="AK105" cm="1">
        <f t="array" aca="1" ref="AK105" ca="1">IF(INDIRECT("'"&amp;$A$69&amp;"'!"&amp;AK$68&amp;$C105+72)&lt;&gt;INDIRECT("'"&amp;$A$70&amp;"'!"&amp;AK$68&amp;$C105+72),1,0)</f>
        <v>0</v>
      </c>
      <c r="AL105" cm="1">
        <f t="array" aca="1" ref="AL105" ca="1">IF(INDIRECT("'"&amp;$A$69&amp;"'!"&amp;AL$68&amp;$C105+72)&lt;&gt;INDIRECT("'"&amp;$A$70&amp;"'!"&amp;AL$68&amp;$C105+72),1,0)</f>
        <v>0</v>
      </c>
      <c r="AM105" cm="1">
        <f t="array" aca="1" ref="AM105" ca="1">IF(INDIRECT("'"&amp;$A$69&amp;"'!"&amp;AM$68&amp;$C105+72)&lt;&gt;INDIRECT("'"&amp;$A$70&amp;"'!"&amp;AM$68&amp;$C105+72),1,0)</f>
        <v>0</v>
      </c>
      <c r="AN105" cm="1">
        <f t="array" aca="1" ref="AN105" ca="1">IF(INDIRECT("'"&amp;$A$69&amp;"'!"&amp;AN$68&amp;$C105+72)&lt;&gt;INDIRECT("'"&amp;$A$70&amp;"'!"&amp;AN$68&amp;$C105+72),1,0)</f>
        <v>0</v>
      </c>
      <c r="AO105" cm="1">
        <f t="array" aca="1" ref="AO105" ca="1">IF(INDIRECT("'"&amp;$A$69&amp;"'!"&amp;AO$68&amp;$C105+72)&lt;&gt;INDIRECT("'"&amp;$A$70&amp;"'!"&amp;AO$68&amp;$C105+72),1,0)</f>
        <v>0</v>
      </c>
      <c r="AP105" cm="1">
        <f t="array" aca="1" ref="AP105" ca="1">IF(INDIRECT("'"&amp;$A$69&amp;"'!"&amp;AP$68&amp;$C105+72)&lt;&gt;INDIRECT("'"&amp;$A$70&amp;"'!"&amp;AP$68&amp;$C105+72),1,0)</f>
        <v>0</v>
      </c>
      <c r="AQ105" cm="1">
        <f t="array" aca="1" ref="AQ105" ca="1">IF(INDIRECT("'"&amp;$A$69&amp;"'!"&amp;AQ$68&amp;$C105+72)&lt;&gt;INDIRECT("'"&amp;$A$70&amp;"'!"&amp;AQ$68&amp;$C105+72),1,0)</f>
        <v>0</v>
      </c>
      <c r="AR105" cm="1">
        <f t="array" aca="1" ref="AR105" ca="1">IF(INDIRECT("'"&amp;$A$69&amp;"'!"&amp;AR$68&amp;$C105+72)&lt;&gt;INDIRECT("'"&amp;$A$70&amp;"'!"&amp;AR$68&amp;$C105+72),1,0)</f>
        <v>0</v>
      </c>
      <c r="AS105" cm="1">
        <f t="array" aca="1" ref="AS105" ca="1">IF(INDIRECT("'"&amp;$A$69&amp;"'!"&amp;AS$68&amp;$C105+72)&lt;&gt;INDIRECT("'"&amp;$A$70&amp;"'!"&amp;AS$68&amp;$C105+72),1,0)</f>
        <v>0</v>
      </c>
      <c r="AT105" cm="1">
        <f t="array" aca="1" ref="AT105" ca="1">IF(INDIRECT("'"&amp;$A$69&amp;"'!"&amp;AT$68&amp;$C105+72)&lt;&gt;INDIRECT("'"&amp;$A$70&amp;"'!"&amp;AT$68&amp;$C105+72),1,0)</f>
        <v>0</v>
      </c>
      <c r="AU105" cm="1">
        <f t="array" aca="1" ref="AU105" ca="1">IF(INDIRECT("'"&amp;$A$69&amp;"'!"&amp;AU$68&amp;$C105+72)&lt;&gt;INDIRECT("'"&amp;$A$70&amp;"'!"&amp;AU$68&amp;$C105+72),1,0)</f>
        <v>0</v>
      </c>
      <c r="AV105" cm="1">
        <f t="array" aca="1" ref="AV105" ca="1">IF(INDIRECT("'"&amp;$A$69&amp;"'!"&amp;AV$68&amp;$C105+72)&lt;&gt;INDIRECT("'"&amp;$A$70&amp;"'!"&amp;AV$68&amp;$C105+72),1,0)</f>
        <v>0</v>
      </c>
      <c r="AW105" cm="1">
        <f t="array" aca="1" ref="AW105" ca="1">IF(INDIRECT("'"&amp;$A$69&amp;"'!"&amp;AW$68&amp;$C105+72)&lt;&gt;INDIRECT("'"&amp;$A$70&amp;"'!"&amp;AW$68&amp;$C105+72),1,0)</f>
        <v>0</v>
      </c>
      <c r="AX105" cm="1">
        <f t="array" aca="1" ref="AX105" ca="1">IF(INDIRECT("'"&amp;$A$69&amp;"'!"&amp;AX$68&amp;$C105+72)&lt;&gt;INDIRECT("'"&amp;$A$70&amp;"'!"&amp;AX$68&amp;$C105+72),1,0)</f>
        <v>0</v>
      </c>
      <c r="AY105" cm="1">
        <f t="array" aca="1" ref="AY105" ca="1">IF(INDIRECT("'"&amp;$A$69&amp;"'!"&amp;AY$68&amp;$C105+72)&lt;&gt;INDIRECT("'"&amp;$A$70&amp;"'!"&amp;AY$68&amp;$C105+72),1,0)</f>
        <v>0</v>
      </c>
      <c r="AZ105" cm="1">
        <f t="array" aca="1" ref="AZ105" ca="1">IF(INDIRECT("'"&amp;$A$69&amp;"'!"&amp;AZ$68&amp;$C105+72)&lt;&gt;INDIRECT("'"&amp;$A$70&amp;"'!"&amp;AZ$68&amp;$C105+72),1,0)</f>
        <v>0</v>
      </c>
      <c r="BA105" cm="1">
        <f t="array" aca="1" ref="BA105" ca="1">IF(INDIRECT("'"&amp;$A$69&amp;"'!"&amp;BA$68&amp;$C105+72)&lt;&gt;INDIRECT("'"&amp;$A$70&amp;"'!"&amp;BA$68&amp;$C105+72),1,0)</f>
        <v>0</v>
      </c>
      <c r="BB105" cm="1">
        <f t="array" aca="1" ref="BB105" ca="1">IF(INDIRECT("'"&amp;$A$69&amp;"'!"&amp;BB$68&amp;$C105+72)&lt;&gt;INDIRECT("'"&amp;$A$70&amp;"'!"&amp;BB$68&amp;$C105+72),1,0)</f>
        <v>0</v>
      </c>
      <c r="BC105">
        <f t="shared" ca="1" si="0"/>
        <v>0</v>
      </c>
      <c r="BD105">
        <f t="shared" ca="1" si="1"/>
        <v>0</v>
      </c>
      <c r="BE105">
        <f t="shared" ca="1" si="2"/>
        <v>0</v>
      </c>
    </row>
    <row r="106" spans="3:57" x14ac:dyDescent="0.15">
      <c r="C106" s="283">
        <v>34</v>
      </c>
      <c r="D106" cm="1">
        <f t="array" aca="1" ref="D106" ca="1">IF(INDIRECT("'"&amp;$A$69&amp;"'!"&amp;D$68&amp;$C106+72)&lt;&gt;INDIRECT("'"&amp;$A$70&amp;"'!"&amp;D$68&amp;$C106+72),1,0)</f>
        <v>0</v>
      </c>
      <c r="E106" cm="1">
        <f t="array" aca="1" ref="E106" ca="1">IF(INDIRECT("'"&amp;$A$69&amp;"'!"&amp;E$68&amp;$C106+72)&lt;&gt;INDIRECT("'"&amp;$A$70&amp;"'!"&amp;E$68&amp;$C106+72),1,0)</f>
        <v>0</v>
      </c>
      <c r="F106" cm="1">
        <f t="array" aca="1" ref="F106" ca="1">IF(INDIRECT("'"&amp;$A$69&amp;"'!"&amp;F$68&amp;$C106+72)&lt;&gt;INDIRECT("'"&amp;$A$70&amp;"'!"&amp;F$68&amp;$C106+72),1,0)</f>
        <v>0</v>
      </c>
      <c r="G106" cm="1">
        <f t="array" aca="1" ref="G106" ca="1">IF(INDIRECT("'"&amp;$A$69&amp;"'!"&amp;G$68&amp;$C106+72)&lt;&gt;INDIRECT("'"&amp;$A$70&amp;"'!"&amp;G$68&amp;$C106+72),1,0)</f>
        <v>0</v>
      </c>
      <c r="H106" cm="1">
        <f t="array" aca="1" ref="H106" ca="1">IF(INDIRECT("'"&amp;$A$69&amp;"'!"&amp;H$68&amp;$C106+72)&lt;&gt;INDIRECT("'"&amp;$A$70&amp;"'!"&amp;H$68&amp;$C106+72),1,0)</f>
        <v>0</v>
      </c>
      <c r="I106" cm="1">
        <f t="array" aca="1" ref="I106" ca="1">IF(INDIRECT("'"&amp;$A$69&amp;"'!"&amp;I$68&amp;$C106+72)&lt;&gt;INDIRECT("'"&amp;$A$70&amp;"'!"&amp;I$68&amp;$C106+72),1,0)</f>
        <v>0</v>
      </c>
      <c r="J106" cm="1">
        <f t="array" aca="1" ref="J106" ca="1">IF(INDIRECT("'"&amp;$A$69&amp;"'!"&amp;J$68&amp;$C106+72)&lt;&gt;INDIRECT("'"&amp;$A$70&amp;"'!"&amp;J$68&amp;$C106+72),1,0)</f>
        <v>0</v>
      </c>
      <c r="K106" cm="1">
        <f t="array" aca="1" ref="K106" ca="1">IF(INDIRECT("'"&amp;$A$69&amp;"'!"&amp;K$68&amp;$C106+72)&lt;&gt;INDIRECT("'"&amp;$A$70&amp;"'!"&amp;K$68&amp;$C106+72),1,0)</f>
        <v>0</v>
      </c>
      <c r="L106" cm="1">
        <f t="array" aca="1" ref="L106" ca="1">IF(INDIRECT("'"&amp;$A$69&amp;"'!"&amp;L$68&amp;$C106+72)&lt;&gt;INDIRECT("'"&amp;$A$70&amp;"'!"&amp;L$68&amp;$C106+72),1,0)</f>
        <v>0</v>
      </c>
      <c r="M106" cm="1">
        <f t="array" aca="1" ref="M106" ca="1">IF(INDIRECT("'"&amp;$A$69&amp;"'!"&amp;M$68&amp;$C106+72)&lt;&gt;INDIRECT("'"&amp;$A$70&amp;"'!"&amp;M$68&amp;$C106+72),1,0)</f>
        <v>0</v>
      </c>
      <c r="N106" cm="1">
        <f t="array" aca="1" ref="N106" ca="1">IF(INDIRECT("'"&amp;$A$69&amp;"'!"&amp;N$68&amp;$C106+72)&lt;&gt;INDIRECT("'"&amp;$A$70&amp;"'!"&amp;N$68&amp;$C106+72),1,0)</f>
        <v>0</v>
      </c>
      <c r="O106" cm="1">
        <f t="array" aca="1" ref="O106" ca="1">IF(INDIRECT("'"&amp;$A$69&amp;"'!"&amp;O$68&amp;$C106+72)&lt;&gt;INDIRECT("'"&amp;$A$70&amp;"'!"&amp;O$68&amp;$C106+72),1,0)</f>
        <v>0</v>
      </c>
      <c r="P106" cm="1">
        <f t="array" aca="1" ref="P106" ca="1">IF(INDIRECT("'"&amp;$A$69&amp;"'!"&amp;P$68&amp;$C106+72)&lt;&gt;INDIRECT("'"&amp;$A$70&amp;"'!"&amp;P$68&amp;$C106+72),1,0)</f>
        <v>0</v>
      </c>
      <c r="Q106" cm="1">
        <f t="array" aca="1" ref="Q106" ca="1">IF(INDIRECT("'"&amp;$A$69&amp;"'!"&amp;Q$68&amp;$C106+72)&lt;&gt;INDIRECT("'"&amp;$A$70&amp;"'!"&amp;Q$68&amp;$C106+72),1,0)</f>
        <v>0</v>
      </c>
      <c r="R106" cm="1">
        <f t="array" aca="1" ref="R106" ca="1">IF(INDIRECT("'"&amp;$A$69&amp;"'!"&amp;R$68&amp;$C106+72)&lt;&gt;INDIRECT("'"&amp;$A$70&amp;"'!"&amp;R$68&amp;$C106+72),1,0)</f>
        <v>0</v>
      </c>
      <c r="S106" cm="1">
        <f t="array" aca="1" ref="S106" ca="1">IF(INDIRECT("'"&amp;$A$69&amp;"'!"&amp;S$68&amp;$C106+72)&lt;&gt;INDIRECT("'"&amp;$A$70&amp;"'!"&amp;S$68&amp;$C106+72),1,0)</f>
        <v>0</v>
      </c>
      <c r="T106" cm="1">
        <f t="array" aca="1" ref="T106" ca="1">IF(INDIRECT("'"&amp;$A$69&amp;"'!"&amp;T$68&amp;$C106+72)&lt;&gt;INDIRECT("'"&amp;$A$70&amp;"'!"&amp;T$68&amp;$C106+72),1,0)</f>
        <v>0</v>
      </c>
      <c r="U106" cm="1">
        <f t="array" aca="1" ref="U106" ca="1">IF(INDIRECT("'"&amp;$A$69&amp;"'!"&amp;U$68&amp;$C106+72)&lt;&gt;INDIRECT("'"&amp;$A$70&amp;"'!"&amp;U$68&amp;$C106+72),1,0)</f>
        <v>0</v>
      </c>
      <c r="V106" cm="1">
        <f t="array" aca="1" ref="V106" ca="1">IF(INDIRECT("'"&amp;$A$69&amp;"'!"&amp;V$68&amp;$C106+72)&lt;&gt;INDIRECT("'"&amp;$A$70&amp;"'!"&amp;V$68&amp;$C106+72),1,0)</f>
        <v>0</v>
      </c>
      <c r="W106" cm="1">
        <f t="array" aca="1" ref="W106" ca="1">IF(INDIRECT("'"&amp;$A$69&amp;"'!"&amp;W$68&amp;$C106+72)&lt;&gt;INDIRECT("'"&amp;$A$70&amp;"'!"&amp;W$68&amp;$C106+72),1,0)</f>
        <v>0</v>
      </c>
      <c r="X106" cm="1">
        <f t="array" aca="1" ref="X106" ca="1">IF(INDIRECT("'"&amp;$A$69&amp;"'!"&amp;X$68&amp;$C106+72)&lt;&gt;INDIRECT("'"&amp;$A$70&amp;"'!"&amp;X$68&amp;$C106+72),1,0)</f>
        <v>0</v>
      </c>
      <c r="Y106" cm="1">
        <f t="array" aca="1" ref="Y106" ca="1">IF(INDIRECT("'"&amp;$A$69&amp;"'!"&amp;Y$68&amp;$C106+72)&lt;&gt;INDIRECT("'"&amp;$A$70&amp;"'!"&amp;Y$68&amp;$C106+72),1,0)</f>
        <v>0</v>
      </c>
      <c r="Z106" cm="1">
        <f t="array" aca="1" ref="Z106" ca="1">IF(INDIRECT("'"&amp;$A$69&amp;"'!"&amp;Z$68&amp;$C106+72)&lt;&gt;INDIRECT("'"&amp;$A$70&amp;"'!"&amp;Z$68&amp;$C106+72),1,0)</f>
        <v>0</v>
      </c>
      <c r="AA106" cm="1">
        <f t="array" aca="1" ref="AA106" ca="1">IF(INDIRECT("'"&amp;$A$69&amp;"'!"&amp;AA$68&amp;$C106+72)&lt;&gt;INDIRECT("'"&amp;$A$70&amp;"'!"&amp;AA$68&amp;$C106+72),1,0)</f>
        <v>0</v>
      </c>
      <c r="AB106" cm="1">
        <f t="array" aca="1" ref="AB106" ca="1">IF(INDIRECT("'"&amp;$A$69&amp;"'!"&amp;AB$68&amp;$C106+72)&lt;&gt;INDIRECT("'"&amp;$A$70&amp;"'!"&amp;AB$68&amp;$C106+72),1,0)</f>
        <v>0</v>
      </c>
      <c r="AC106" cm="1">
        <f t="array" aca="1" ref="AC106" ca="1">IF(INDIRECT("'"&amp;$A$69&amp;"'!"&amp;AC$68&amp;$C106+72)&lt;&gt;INDIRECT("'"&amp;$A$70&amp;"'!"&amp;AC$68&amp;$C106+72),1,0)</f>
        <v>0</v>
      </c>
      <c r="AD106" cm="1">
        <f t="array" aca="1" ref="AD106" ca="1">IF(INDIRECT("'"&amp;$A$69&amp;"'!"&amp;AD$68&amp;$C106+72)&lt;&gt;INDIRECT("'"&amp;$A$70&amp;"'!"&amp;AD$68&amp;$C106+72),1,0)</f>
        <v>0</v>
      </c>
      <c r="AE106" cm="1">
        <f t="array" aca="1" ref="AE106" ca="1">IF(INDIRECT("'"&amp;$A$69&amp;"'!"&amp;AE$68&amp;$C106+72)&lt;&gt;INDIRECT("'"&amp;$A$70&amp;"'!"&amp;AE$68&amp;$C106+72),1,0)</f>
        <v>0</v>
      </c>
      <c r="AF106" cm="1">
        <f t="array" aca="1" ref="AF106" ca="1">IF(INDIRECT("'"&amp;$A$69&amp;"'!"&amp;AF$68&amp;$C106+72)&lt;&gt;INDIRECT("'"&amp;$A$70&amp;"'!"&amp;AF$68&amp;$C106+72),1,0)</f>
        <v>0</v>
      </c>
      <c r="AG106" cm="1">
        <f t="array" aca="1" ref="AG106" ca="1">IF(INDIRECT("'"&amp;$A$69&amp;"'!"&amp;AG$68&amp;$C106+72)&lt;&gt;INDIRECT("'"&amp;$A$70&amp;"'!"&amp;AG$68&amp;$C106+72),1,0)</f>
        <v>0</v>
      </c>
      <c r="AH106" cm="1">
        <f t="array" aca="1" ref="AH106" ca="1">IF(INDIRECT("'"&amp;$A$69&amp;"'!"&amp;AH$68&amp;$C106+72)&lt;&gt;INDIRECT("'"&amp;$A$70&amp;"'!"&amp;AH$68&amp;$C106+72),1,0)</f>
        <v>0</v>
      </c>
      <c r="AI106" cm="1">
        <f t="array" aca="1" ref="AI106" ca="1">IF(INDIRECT("'"&amp;$A$69&amp;"'!"&amp;AI$68&amp;$C106+72)&lt;&gt;INDIRECT("'"&amp;$A$70&amp;"'!"&amp;AI$68&amp;$C106+72),1,0)</f>
        <v>0</v>
      </c>
      <c r="AJ106" cm="1">
        <f t="array" aca="1" ref="AJ106" ca="1">IF(INDIRECT("'"&amp;$A$69&amp;"'!"&amp;AJ$68&amp;$C106+72)&lt;&gt;INDIRECT("'"&amp;$A$70&amp;"'!"&amp;AJ$68&amp;$C106+72),1,0)</f>
        <v>0</v>
      </c>
      <c r="AK106" cm="1">
        <f t="array" aca="1" ref="AK106" ca="1">IF(INDIRECT("'"&amp;$A$69&amp;"'!"&amp;AK$68&amp;$C106+72)&lt;&gt;INDIRECT("'"&amp;$A$70&amp;"'!"&amp;AK$68&amp;$C106+72),1,0)</f>
        <v>0</v>
      </c>
      <c r="AL106" cm="1">
        <f t="array" aca="1" ref="AL106" ca="1">IF(INDIRECT("'"&amp;$A$69&amp;"'!"&amp;AL$68&amp;$C106+72)&lt;&gt;INDIRECT("'"&amp;$A$70&amp;"'!"&amp;AL$68&amp;$C106+72),1,0)</f>
        <v>0</v>
      </c>
      <c r="AM106" cm="1">
        <f t="array" aca="1" ref="AM106" ca="1">IF(INDIRECT("'"&amp;$A$69&amp;"'!"&amp;AM$68&amp;$C106+72)&lt;&gt;INDIRECT("'"&amp;$A$70&amp;"'!"&amp;AM$68&amp;$C106+72),1,0)</f>
        <v>0</v>
      </c>
      <c r="AN106" cm="1">
        <f t="array" aca="1" ref="AN106" ca="1">IF(INDIRECT("'"&amp;$A$69&amp;"'!"&amp;AN$68&amp;$C106+72)&lt;&gt;INDIRECT("'"&amp;$A$70&amp;"'!"&amp;AN$68&amp;$C106+72),1,0)</f>
        <v>0</v>
      </c>
      <c r="AO106" cm="1">
        <f t="array" aca="1" ref="AO106" ca="1">IF(INDIRECT("'"&amp;$A$69&amp;"'!"&amp;AO$68&amp;$C106+72)&lt;&gt;INDIRECT("'"&amp;$A$70&amp;"'!"&amp;AO$68&amp;$C106+72),1,0)</f>
        <v>0</v>
      </c>
      <c r="AP106" cm="1">
        <f t="array" aca="1" ref="AP106" ca="1">IF(INDIRECT("'"&amp;$A$69&amp;"'!"&amp;AP$68&amp;$C106+72)&lt;&gt;INDIRECT("'"&amp;$A$70&amp;"'!"&amp;AP$68&amp;$C106+72),1,0)</f>
        <v>0</v>
      </c>
      <c r="AQ106" cm="1">
        <f t="array" aca="1" ref="AQ106" ca="1">IF(INDIRECT("'"&amp;$A$69&amp;"'!"&amp;AQ$68&amp;$C106+72)&lt;&gt;INDIRECT("'"&amp;$A$70&amp;"'!"&amp;AQ$68&amp;$C106+72),1,0)</f>
        <v>0</v>
      </c>
      <c r="AR106" cm="1">
        <f t="array" aca="1" ref="AR106" ca="1">IF(INDIRECT("'"&amp;$A$69&amp;"'!"&amp;AR$68&amp;$C106+72)&lt;&gt;INDIRECT("'"&amp;$A$70&amp;"'!"&amp;AR$68&amp;$C106+72),1,0)</f>
        <v>0</v>
      </c>
      <c r="AS106" cm="1">
        <f t="array" aca="1" ref="AS106" ca="1">IF(INDIRECT("'"&amp;$A$69&amp;"'!"&amp;AS$68&amp;$C106+72)&lt;&gt;INDIRECT("'"&amp;$A$70&amp;"'!"&amp;AS$68&amp;$C106+72),1,0)</f>
        <v>0</v>
      </c>
      <c r="AT106" cm="1">
        <f t="array" aca="1" ref="AT106" ca="1">IF(INDIRECT("'"&amp;$A$69&amp;"'!"&amp;AT$68&amp;$C106+72)&lt;&gt;INDIRECT("'"&amp;$A$70&amp;"'!"&amp;AT$68&amp;$C106+72),1,0)</f>
        <v>0</v>
      </c>
      <c r="AU106" cm="1">
        <f t="array" aca="1" ref="AU106" ca="1">IF(INDIRECT("'"&amp;$A$69&amp;"'!"&amp;AU$68&amp;$C106+72)&lt;&gt;INDIRECT("'"&amp;$A$70&amp;"'!"&amp;AU$68&amp;$C106+72),1,0)</f>
        <v>0</v>
      </c>
      <c r="AV106" cm="1">
        <f t="array" aca="1" ref="AV106" ca="1">IF(INDIRECT("'"&amp;$A$69&amp;"'!"&amp;AV$68&amp;$C106+72)&lt;&gt;INDIRECT("'"&amp;$A$70&amp;"'!"&amp;AV$68&amp;$C106+72),1,0)</f>
        <v>0</v>
      </c>
      <c r="AW106" cm="1">
        <f t="array" aca="1" ref="AW106" ca="1">IF(INDIRECT("'"&amp;$A$69&amp;"'!"&amp;AW$68&amp;$C106+72)&lt;&gt;INDIRECT("'"&amp;$A$70&amp;"'!"&amp;AW$68&amp;$C106+72),1,0)</f>
        <v>0</v>
      </c>
      <c r="AX106" cm="1">
        <f t="array" aca="1" ref="AX106" ca="1">IF(INDIRECT("'"&amp;$A$69&amp;"'!"&amp;AX$68&amp;$C106+72)&lt;&gt;INDIRECT("'"&amp;$A$70&amp;"'!"&amp;AX$68&amp;$C106+72),1,0)</f>
        <v>0</v>
      </c>
      <c r="AY106" cm="1">
        <f t="array" aca="1" ref="AY106" ca="1">IF(INDIRECT("'"&amp;$A$69&amp;"'!"&amp;AY$68&amp;$C106+72)&lt;&gt;INDIRECT("'"&amp;$A$70&amp;"'!"&amp;AY$68&amp;$C106+72),1,0)</f>
        <v>0</v>
      </c>
      <c r="AZ106" cm="1">
        <f t="array" aca="1" ref="AZ106" ca="1">IF(INDIRECT("'"&amp;$A$69&amp;"'!"&amp;AZ$68&amp;$C106+72)&lt;&gt;INDIRECT("'"&amp;$A$70&amp;"'!"&amp;AZ$68&amp;$C106+72),1,0)</f>
        <v>0</v>
      </c>
      <c r="BA106" cm="1">
        <f t="array" aca="1" ref="BA106" ca="1">IF(INDIRECT("'"&amp;$A$69&amp;"'!"&amp;BA$68&amp;$C106+72)&lt;&gt;INDIRECT("'"&amp;$A$70&amp;"'!"&amp;BA$68&amp;$C106+72),1,0)</f>
        <v>0</v>
      </c>
      <c r="BB106" cm="1">
        <f t="array" aca="1" ref="BB106" ca="1">IF(INDIRECT("'"&amp;$A$69&amp;"'!"&amp;BB$68&amp;$C106+72)&lt;&gt;INDIRECT("'"&amp;$A$70&amp;"'!"&amp;BB$68&amp;$C106+72),1,0)</f>
        <v>0</v>
      </c>
      <c r="BC106">
        <f t="shared" ca="1" si="0"/>
        <v>0</v>
      </c>
      <c r="BD106">
        <f t="shared" ca="1" si="1"/>
        <v>0</v>
      </c>
      <c r="BE106">
        <f t="shared" ca="1" si="2"/>
        <v>0</v>
      </c>
    </row>
    <row r="107" spans="3:57" x14ac:dyDescent="0.15">
      <c r="C107" s="283">
        <v>35</v>
      </c>
      <c r="D107" cm="1">
        <f t="array" aca="1" ref="D107" ca="1">IF(INDIRECT("'"&amp;$A$69&amp;"'!"&amp;D$68&amp;$C107+72)&lt;&gt;INDIRECT("'"&amp;$A$70&amp;"'!"&amp;D$68&amp;$C107+72),1,0)</f>
        <v>0</v>
      </c>
      <c r="E107" cm="1">
        <f t="array" aca="1" ref="E107" ca="1">IF(INDIRECT("'"&amp;$A$69&amp;"'!"&amp;E$68&amp;$C107+72)&lt;&gt;INDIRECT("'"&amp;$A$70&amp;"'!"&amp;E$68&amp;$C107+72),1,0)</f>
        <v>0</v>
      </c>
      <c r="F107" cm="1">
        <f t="array" aca="1" ref="F107" ca="1">IF(INDIRECT("'"&amp;$A$69&amp;"'!"&amp;F$68&amp;$C107+72)&lt;&gt;INDIRECT("'"&amp;$A$70&amp;"'!"&amp;F$68&amp;$C107+72),1,0)</f>
        <v>0</v>
      </c>
      <c r="G107" cm="1">
        <f t="array" aca="1" ref="G107" ca="1">IF(INDIRECT("'"&amp;$A$69&amp;"'!"&amp;G$68&amp;$C107+72)&lt;&gt;INDIRECT("'"&amp;$A$70&amp;"'!"&amp;G$68&amp;$C107+72),1,0)</f>
        <v>0</v>
      </c>
      <c r="H107" cm="1">
        <f t="array" aca="1" ref="H107" ca="1">IF(INDIRECT("'"&amp;$A$69&amp;"'!"&amp;H$68&amp;$C107+72)&lt;&gt;INDIRECT("'"&amp;$A$70&amp;"'!"&amp;H$68&amp;$C107+72),1,0)</f>
        <v>0</v>
      </c>
      <c r="I107" cm="1">
        <f t="array" aca="1" ref="I107" ca="1">IF(INDIRECT("'"&amp;$A$69&amp;"'!"&amp;I$68&amp;$C107+72)&lt;&gt;INDIRECT("'"&amp;$A$70&amp;"'!"&amp;I$68&amp;$C107+72),1,0)</f>
        <v>0</v>
      </c>
      <c r="J107" cm="1">
        <f t="array" aca="1" ref="J107" ca="1">IF(INDIRECT("'"&amp;$A$69&amp;"'!"&amp;J$68&amp;$C107+72)&lt;&gt;INDIRECT("'"&amp;$A$70&amp;"'!"&amp;J$68&amp;$C107+72),1,0)</f>
        <v>0</v>
      </c>
      <c r="K107" cm="1">
        <f t="array" aca="1" ref="K107" ca="1">IF(INDIRECT("'"&amp;$A$69&amp;"'!"&amp;K$68&amp;$C107+72)&lt;&gt;INDIRECT("'"&amp;$A$70&amp;"'!"&amp;K$68&amp;$C107+72),1,0)</f>
        <v>0</v>
      </c>
      <c r="L107" cm="1">
        <f t="array" aca="1" ref="L107" ca="1">IF(INDIRECT("'"&amp;$A$69&amp;"'!"&amp;L$68&amp;$C107+72)&lt;&gt;INDIRECT("'"&amp;$A$70&amp;"'!"&amp;L$68&amp;$C107+72),1,0)</f>
        <v>0</v>
      </c>
      <c r="M107" cm="1">
        <f t="array" aca="1" ref="M107" ca="1">IF(INDIRECT("'"&amp;$A$69&amp;"'!"&amp;M$68&amp;$C107+72)&lt;&gt;INDIRECT("'"&amp;$A$70&amp;"'!"&amp;M$68&amp;$C107+72),1,0)</f>
        <v>0</v>
      </c>
      <c r="N107" cm="1">
        <f t="array" aca="1" ref="N107" ca="1">IF(INDIRECT("'"&amp;$A$69&amp;"'!"&amp;N$68&amp;$C107+72)&lt;&gt;INDIRECT("'"&amp;$A$70&amp;"'!"&amp;N$68&amp;$C107+72),1,0)</f>
        <v>0</v>
      </c>
      <c r="O107" cm="1">
        <f t="array" aca="1" ref="O107" ca="1">IF(INDIRECT("'"&amp;$A$69&amp;"'!"&amp;O$68&amp;$C107+72)&lt;&gt;INDIRECT("'"&amp;$A$70&amp;"'!"&amp;O$68&amp;$C107+72),1,0)</f>
        <v>0</v>
      </c>
      <c r="P107" cm="1">
        <f t="array" aca="1" ref="P107" ca="1">IF(INDIRECT("'"&amp;$A$69&amp;"'!"&amp;P$68&amp;$C107+72)&lt;&gt;INDIRECT("'"&amp;$A$70&amp;"'!"&amp;P$68&amp;$C107+72),1,0)</f>
        <v>0</v>
      </c>
      <c r="Q107" cm="1">
        <f t="array" aca="1" ref="Q107" ca="1">IF(INDIRECT("'"&amp;$A$69&amp;"'!"&amp;Q$68&amp;$C107+72)&lt;&gt;INDIRECT("'"&amp;$A$70&amp;"'!"&amp;Q$68&amp;$C107+72),1,0)</f>
        <v>0</v>
      </c>
      <c r="R107" cm="1">
        <f t="array" aca="1" ref="R107" ca="1">IF(INDIRECT("'"&amp;$A$69&amp;"'!"&amp;R$68&amp;$C107+72)&lt;&gt;INDIRECT("'"&amp;$A$70&amp;"'!"&amp;R$68&amp;$C107+72),1,0)</f>
        <v>0</v>
      </c>
      <c r="S107" cm="1">
        <f t="array" aca="1" ref="S107" ca="1">IF(INDIRECT("'"&amp;$A$69&amp;"'!"&amp;S$68&amp;$C107+72)&lt;&gt;INDIRECT("'"&amp;$A$70&amp;"'!"&amp;S$68&amp;$C107+72),1,0)</f>
        <v>0</v>
      </c>
      <c r="T107" cm="1">
        <f t="array" aca="1" ref="T107" ca="1">IF(INDIRECT("'"&amp;$A$69&amp;"'!"&amp;T$68&amp;$C107+72)&lt;&gt;INDIRECT("'"&amp;$A$70&amp;"'!"&amp;T$68&amp;$C107+72),1,0)</f>
        <v>0</v>
      </c>
      <c r="U107" cm="1">
        <f t="array" aca="1" ref="U107" ca="1">IF(INDIRECT("'"&amp;$A$69&amp;"'!"&amp;U$68&amp;$C107+72)&lt;&gt;INDIRECT("'"&amp;$A$70&amp;"'!"&amp;U$68&amp;$C107+72),1,0)</f>
        <v>0</v>
      </c>
      <c r="V107" cm="1">
        <f t="array" aca="1" ref="V107" ca="1">IF(INDIRECT("'"&amp;$A$69&amp;"'!"&amp;V$68&amp;$C107+72)&lt;&gt;INDIRECT("'"&amp;$A$70&amp;"'!"&amp;V$68&amp;$C107+72),1,0)</f>
        <v>0</v>
      </c>
      <c r="W107" cm="1">
        <f t="array" aca="1" ref="W107" ca="1">IF(INDIRECT("'"&amp;$A$69&amp;"'!"&amp;W$68&amp;$C107+72)&lt;&gt;INDIRECT("'"&amp;$A$70&amp;"'!"&amp;W$68&amp;$C107+72),1,0)</f>
        <v>0</v>
      </c>
      <c r="X107" cm="1">
        <f t="array" aca="1" ref="X107" ca="1">IF(INDIRECT("'"&amp;$A$69&amp;"'!"&amp;X$68&amp;$C107+72)&lt;&gt;INDIRECT("'"&amp;$A$70&amp;"'!"&amp;X$68&amp;$C107+72),1,0)</f>
        <v>0</v>
      </c>
      <c r="Y107" cm="1">
        <f t="array" aca="1" ref="Y107" ca="1">IF(INDIRECT("'"&amp;$A$69&amp;"'!"&amp;Y$68&amp;$C107+72)&lt;&gt;INDIRECT("'"&amp;$A$70&amp;"'!"&amp;Y$68&amp;$C107+72),1,0)</f>
        <v>0</v>
      </c>
      <c r="Z107" cm="1">
        <f t="array" aca="1" ref="Z107" ca="1">IF(INDIRECT("'"&amp;$A$69&amp;"'!"&amp;Z$68&amp;$C107+72)&lt;&gt;INDIRECT("'"&amp;$A$70&amp;"'!"&amp;Z$68&amp;$C107+72),1,0)</f>
        <v>0</v>
      </c>
      <c r="AA107" cm="1">
        <f t="array" aca="1" ref="AA107" ca="1">IF(INDIRECT("'"&amp;$A$69&amp;"'!"&amp;AA$68&amp;$C107+72)&lt;&gt;INDIRECT("'"&amp;$A$70&amp;"'!"&amp;AA$68&amp;$C107+72),1,0)</f>
        <v>0</v>
      </c>
      <c r="AB107" cm="1">
        <f t="array" aca="1" ref="AB107" ca="1">IF(INDIRECT("'"&amp;$A$69&amp;"'!"&amp;AB$68&amp;$C107+72)&lt;&gt;INDIRECT("'"&amp;$A$70&amp;"'!"&amp;AB$68&amp;$C107+72),1,0)</f>
        <v>0</v>
      </c>
      <c r="AC107" cm="1">
        <f t="array" aca="1" ref="AC107" ca="1">IF(INDIRECT("'"&amp;$A$69&amp;"'!"&amp;AC$68&amp;$C107+72)&lt;&gt;INDIRECT("'"&amp;$A$70&amp;"'!"&amp;AC$68&amp;$C107+72),1,0)</f>
        <v>0</v>
      </c>
      <c r="AD107" cm="1">
        <f t="array" aca="1" ref="AD107" ca="1">IF(INDIRECT("'"&amp;$A$69&amp;"'!"&amp;AD$68&amp;$C107+72)&lt;&gt;INDIRECT("'"&amp;$A$70&amp;"'!"&amp;AD$68&amp;$C107+72),1,0)</f>
        <v>0</v>
      </c>
      <c r="AE107" cm="1">
        <f t="array" aca="1" ref="AE107" ca="1">IF(INDIRECT("'"&amp;$A$69&amp;"'!"&amp;AE$68&amp;$C107+72)&lt;&gt;INDIRECT("'"&amp;$A$70&amp;"'!"&amp;AE$68&amp;$C107+72),1,0)</f>
        <v>0</v>
      </c>
      <c r="AF107" cm="1">
        <f t="array" aca="1" ref="AF107" ca="1">IF(INDIRECT("'"&amp;$A$69&amp;"'!"&amp;AF$68&amp;$C107+72)&lt;&gt;INDIRECT("'"&amp;$A$70&amp;"'!"&amp;AF$68&amp;$C107+72),1,0)</f>
        <v>0</v>
      </c>
      <c r="AG107" cm="1">
        <f t="array" aca="1" ref="AG107" ca="1">IF(INDIRECT("'"&amp;$A$69&amp;"'!"&amp;AG$68&amp;$C107+72)&lt;&gt;INDIRECT("'"&amp;$A$70&amp;"'!"&amp;AG$68&amp;$C107+72),1,0)</f>
        <v>0</v>
      </c>
      <c r="AH107" cm="1">
        <f t="array" aca="1" ref="AH107" ca="1">IF(INDIRECT("'"&amp;$A$69&amp;"'!"&amp;AH$68&amp;$C107+72)&lt;&gt;INDIRECT("'"&amp;$A$70&amp;"'!"&amp;AH$68&amp;$C107+72),1,0)</f>
        <v>0</v>
      </c>
      <c r="AI107" cm="1">
        <f t="array" aca="1" ref="AI107" ca="1">IF(INDIRECT("'"&amp;$A$69&amp;"'!"&amp;AI$68&amp;$C107+72)&lt;&gt;INDIRECT("'"&amp;$A$70&amp;"'!"&amp;AI$68&amp;$C107+72),1,0)</f>
        <v>0</v>
      </c>
      <c r="AJ107" cm="1">
        <f t="array" aca="1" ref="AJ107" ca="1">IF(INDIRECT("'"&amp;$A$69&amp;"'!"&amp;AJ$68&amp;$C107+72)&lt;&gt;INDIRECT("'"&amp;$A$70&amp;"'!"&amp;AJ$68&amp;$C107+72),1,0)</f>
        <v>0</v>
      </c>
      <c r="AK107" cm="1">
        <f t="array" aca="1" ref="AK107" ca="1">IF(INDIRECT("'"&amp;$A$69&amp;"'!"&amp;AK$68&amp;$C107+72)&lt;&gt;INDIRECT("'"&amp;$A$70&amp;"'!"&amp;AK$68&amp;$C107+72),1,0)</f>
        <v>0</v>
      </c>
      <c r="AL107" cm="1">
        <f t="array" aca="1" ref="AL107" ca="1">IF(INDIRECT("'"&amp;$A$69&amp;"'!"&amp;AL$68&amp;$C107+72)&lt;&gt;INDIRECT("'"&amp;$A$70&amp;"'!"&amp;AL$68&amp;$C107+72),1,0)</f>
        <v>0</v>
      </c>
      <c r="AM107" cm="1">
        <f t="array" aca="1" ref="AM107" ca="1">IF(INDIRECT("'"&amp;$A$69&amp;"'!"&amp;AM$68&amp;$C107+72)&lt;&gt;INDIRECT("'"&amp;$A$70&amp;"'!"&amp;AM$68&amp;$C107+72),1,0)</f>
        <v>0</v>
      </c>
      <c r="AN107" cm="1">
        <f t="array" aca="1" ref="AN107" ca="1">IF(INDIRECT("'"&amp;$A$69&amp;"'!"&amp;AN$68&amp;$C107+72)&lt;&gt;INDIRECT("'"&amp;$A$70&amp;"'!"&amp;AN$68&amp;$C107+72),1,0)</f>
        <v>0</v>
      </c>
      <c r="AO107" cm="1">
        <f t="array" aca="1" ref="AO107" ca="1">IF(INDIRECT("'"&amp;$A$69&amp;"'!"&amp;AO$68&amp;$C107+72)&lt;&gt;INDIRECT("'"&amp;$A$70&amp;"'!"&amp;AO$68&amp;$C107+72),1,0)</f>
        <v>0</v>
      </c>
      <c r="AP107" cm="1">
        <f t="array" aca="1" ref="AP107" ca="1">IF(INDIRECT("'"&amp;$A$69&amp;"'!"&amp;AP$68&amp;$C107+72)&lt;&gt;INDIRECT("'"&amp;$A$70&amp;"'!"&amp;AP$68&amp;$C107+72),1,0)</f>
        <v>0</v>
      </c>
      <c r="AQ107" cm="1">
        <f t="array" aca="1" ref="AQ107" ca="1">IF(INDIRECT("'"&amp;$A$69&amp;"'!"&amp;AQ$68&amp;$C107+72)&lt;&gt;INDIRECT("'"&amp;$A$70&amp;"'!"&amp;AQ$68&amp;$C107+72),1,0)</f>
        <v>0</v>
      </c>
      <c r="AR107" cm="1">
        <f t="array" aca="1" ref="AR107" ca="1">IF(INDIRECT("'"&amp;$A$69&amp;"'!"&amp;AR$68&amp;$C107+72)&lt;&gt;INDIRECT("'"&amp;$A$70&amp;"'!"&amp;AR$68&amp;$C107+72),1,0)</f>
        <v>0</v>
      </c>
      <c r="AS107" cm="1">
        <f t="array" aca="1" ref="AS107" ca="1">IF(INDIRECT("'"&amp;$A$69&amp;"'!"&amp;AS$68&amp;$C107+72)&lt;&gt;INDIRECT("'"&amp;$A$70&amp;"'!"&amp;AS$68&amp;$C107+72),1,0)</f>
        <v>0</v>
      </c>
      <c r="AT107" cm="1">
        <f t="array" aca="1" ref="AT107" ca="1">IF(INDIRECT("'"&amp;$A$69&amp;"'!"&amp;AT$68&amp;$C107+72)&lt;&gt;INDIRECT("'"&amp;$A$70&amp;"'!"&amp;AT$68&amp;$C107+72),1,0)</f>
        <v>0</v>
      </c>
      <c r="AU107" cm="1">
        <f t="array" aca="1" ref="AU107" ca="1">IF(INDIRECT("'"&amp;$A$69&amp;"'!"&amp;AU$68&amp;$C107+72)&lt;&gt;INDIRECT("'"&amp;$A$70&amp;"'!"&amp;AU$68&amp;$C107+72),1,0)</f>
        <v>0</v>
      </c>
      <c r="AV107" cm="1">
        <f t="array" aca="1" ref="AV107" ca="1">IF(INDIRECT("'"&amp;$A$69&amp;"'!"&amp;AV$68&amp;$C107+72)&lt;&gt;INDIRECT("'"&amp;$A$70&amp;"'!"&amp;AV$68&amp;$C107+72),1,0)</f>
        <v>0</v>
      </c>
      <c r="AW107" cm="1">
        <f t="array" aca="1" ref="AW107" ca="1">IF(INDIRECT("'"&amp;$A$69&amp;"'!"&amp;AW$68&amp;$C107+72)&lt;&gt;INDIRECT("'"&amp;$A$70&amp;"'!"&amp;AW$68&amp;$C107+72),1,0)</f>
        <v>0</v>
      </c>
      <c r="AX107" cm="1">
        <f t="array" aca="1" ref="AX107" ca="1">IF(INDIRECT("'"&amp;$A$69&amp;"'!"&amp;AX$68&amp;$C107+72)&lt;&gt;INDIRECT("'"&amp;$A$70&amp;"'!"&amp;AX$68&amp;$C107+72),1,0)</f>
        <v>0</v>
      </c>
      <c r="AY107" cm="1">
        <f t="array" aca="1" ref="AY107" ca="1">IF(INDIRECT("'"&amp;$A$69&amp;"'!"&amp;AY$68&amp;$C107+72)&lt;&gt;INDIRECT("'"&amp;$A$70&amp;"'!"&amp;AY$68&amp;$C107+72),1,0)</f>
        <v>0</v>
      </c>
      <c r="AZ107" cm="1">
        <f t="array" aca="1" ref="AZ107" ca="1">IF(INDIRECT("'"&amp;$A$69&amp;"'!"&amp;AZ$68&amp;$C107+72)&lt;&gt;INDIRECT("'"&amp;$A$70&amp;"'!"&amp;AZ$68&amp;$C107+72),1,0)</f>
        <v>0</v>
      </c>
      <c r="BA107" cm="1">
        <f t="array" aca="1" ref="BA107" ca="1">IF(INDIRECT("'"&amp;$A$69&amp;"'!"&amp;BA$68&amp;$C107+72)&lt;&gt;INDIRECT("'"&amp;$A$70&amp;"'!"&amp;BA$68&amp;$C107+72),1,0)</f>
        <v>0</v>
      </c>
      <c r="BB107" cm="1">
        <f t="array" aca="1" ref="BB107" ca="1">IF(INDIRECT("'"&amp;$A$69&amp;"'!"&amp;BB$68&amp;$C107+72)&lt;&gt;INDIRECT("'"&amp;$A$70&amp;"'!"&amp;BB$68&amp;$C107+72),1,0)</f>
        <v>0</v>
      </c>
      <c r="BC107">
        <f t="shared" ca="1" si="0"/>
        <v>0</v>
      </c>
      <c r="BD107">
        <f t="shared" ca="1" si="1"/>
        <v>0</v>
      </c>
      <c r="BE107">
        <f t="shared" ca="1" si="2"/>
        <v>0</v>
      </c>
    </row>
    <row r="108" spans="3:57" x14ac:dyDescent="0.15">
      <c r="C108" s="283">
        <v>36</v>
      </c>
      <c r="D108" cm="1">
        <f t="array" aca="1" ref="D108" ca="1">IF(INDIRECT("'"&amp;$A$69&amp;"'!"&amp;D$68&amp;$C108+72)&lt;&gt;INDIRECT("'"&amp;$A$70&amp;"'!"&amp;D$68&amp;$C108+72),1,0)</f>
        <v>0</v>
      </c>
      <c r="E108" cm="1">
        <f t="array" aca="1" ref="E108" ca="1">IF(INDIRECT("'"&amp;$A$69&amp;"'!"&amp;E$68&amp;$C108+72)&lt;&gt;INDIRECT("'"&amp;$A$70&amp;"'!"&amp;E$68&amp;$C108+72),1,0)</f>
        <v>0</v>
      </c>
      <c r="F108" cm="1">
        <f t="array" aca="1" ref="F108" ca="1">IF(INDIRECT("'"&amp;$A$69&amp;"'!"&amp;F$68&amp;$C108+72)&lt;&gt;INDIRECT("'"&amp;$A$70&amp;"'!"&amp;F$68&amp;$C108+72),1,0)</f>
        <v>0</v>
      </c>
      <c r="G108" cm="1">
        <f t="array" aca="1" ref="G108" ca="1">IF(INDIRECT("'"&amp;$A$69&amp;"'!"&amp;G$68&amp;$C108+72)&lt;&gt;INDIRECT("'"&amp;$A$70&amp;"'!"&amp;G$68&amp;$C108+72),1,0)</f>
        <v>0</v>
      </c>
      <c r="H108" cm="1">
        <f t="array" aca="1" ref="H108" ca="1">IF(INDIRECT("'"&amp;$A$69&amp;"'!"&amp;H$68&amp;$C108+72)&lt;&gt;INDIRECT("'"&amp;$A$70&amp;"'!"&amp;H$68&amp;$C108+72),1,0)</f>
        <v>0</v>
      </c>
      <c r="I108" cm="1">
        <f t="array" aca="1" ref="I108" ca="1">IF(INDIRECT("'"&amp;$A$69&amp;"'!"&amp;I$68&amp;$C108+72)&lt;&gt;INDIRECT("'"&amp;$A$70&amp;"'!"&amp;I$68&amp;$C108+72),1,0)</f>
        <v>0</v>
      </c>
      <c r="J108" cm="1">
        <f t="array" aca="1" ref="J108" ca="1">IF(INDIRECT("'"&amp;$A$69&amp;"'!"&amp;J$68&amp;$C108+72)&lt;&gt;INDIRECT("'"&amp;$A$70&amp;"'!"&amp;J$68&amp;$C108+72),1,0)</f>
        <v>0</v>
      </c>
      <c r="K108" cm="1">
        <f t="array" aca="1" ref="K108" ca="1">IF(INDIRECT("'"&amp;$A$69&amp;"'!"&amp;K$68&amp;$C108+72)&lt;&gt;INDIRECT("'"&amp;$A$70&amp;"'!"&amp;K$68&amp;$C108+72),1,0)</f>
        <v>0</v>
      </c>
      <c r="L108" cm="1">
        <f t="array" aca="1" ref="L108" ca="1">IF(INDIRECT("'"&amp;$A$69&amp;"'!"&amp;L$68&amp;$C108+72)&lt;&gt;INDIRECT("'"&amp;$A$70&amp;"'!"&amp;L$68&amp;$C108+72),1,0)</f>
        <v>0</v>
      </c>
      <c r="M108" cm="1">
        <f t="array" aca="1" ref="M108" ca="1">IF(INDIRECT("'"&amp;$A$69&amp;"'!"&amp;M$68&amp;$C108+72)&lt;&gt;INDIRECT("'"&amp;$A$70&amp;"'!"&amp;M$68&amp;$C108+72),1,0)</f>
        <v>0</v>
      </c>
      <c r="N108" cm="1">
        <f t="array" aca="1" ref="N108" ca="1">IF(INDIRECT("'"&amp;$A$69&amp;"'!"&amp;N$68&amp;$C108+72)&lt;&gt;INDIRECT("'"&amp;$A$70&amp;"'!"&amp;N$68&amp;$C108+72),1,0)</f>
        <v>0</v>
      </c>
      <c r="O108" cm="1">
        <f t="array" aca="1" ref="O108" ca="1">IF(INDIRECT("'"&amp;$A$69&amp;"'!"&amp;O$68&amp;$C108+72)&lt;&gt;INDIRECT("'"&amp;$A$70&amp;"'!"&amp;O$68&amp;$C108+72),1,0)</f>
        <v>0</v>
      </c>
      <c r="P108" cm="1">
        <f t="array" aca="1" ref="P108" ca="1">IF(INDIRECT("'"&amp;$A$69&amp;"'!"&amp;P$68&amp;$C108+72)&lt;&gt;INDIRECT("'"&amp;$A$70&amp;"'!"&amp;P$68&amp;$C108+72),1,0)</f>
        <v>0</v>
      </c>
      <c r="Q108" cm="1">
        <f t="array" aca="1" ref="Q108" ca="1">IF(INDIRECT("'"&amp;$A$69&amp;"'!"&amp;Q$68&amp;$C108+72)&lt;&gt;INDIRECT("'"&amp;$A$70&amp;"'!"&amp;Q$68&amp;$C108+72),1,0)</f>
        <v>0</v>
      </c>
      <c r="R108" cm="1">
        <f t="array" aca="1" ref="R108" ca="1">IF(INDIRECT("'"&amp;$A$69&amp;"'!"&amp;R$68&amp;$C108+72)&lt;&gt;INDIRECT("'"&amp;$A$70&amp;"'!"&amp;R$68&amp;$C108+72),1,0)</f>
        <v>0</v>
      </c>
      <c r="S108" cm="1">
        <f t="array" aca="1" ref="S108" ca="1">IF(INDIRECT("'"&amp;$A$69&amp;"'!"&amp;S$68&amp;$C108+72)&lt;&gt;INDIRECT("'"&amp;$A$70&amp;"'!"&amp;S$68&amp;$C108+72),1,0)</f>
        <v>0</v>
      </c>
      <c r="T108" cm="1">
        <f t="array" aca="1" ref="T108" ca="1">IF(INDIRECT("'"&amp;$A$69&amp;"'!"&amp;T$68&amp;$C108+72)&lt;&gt;INDIRECT("'"&amp;$A$70&amp;"'!"&amp;T$68&amp;$C108+72),1,0)</f>
        <v>0</v>
      </c>
      <c r="U108" cm="1">
        <f t="array" aca="1" ref="U108" ca="1">IF(INDIRECT("'"&amp;$A$69&amp;"'!"&amp;U$68&amp;$C108+72)&lt;&gt;INDIRECT("'"&amp;$A$70&amp;"'!"&amp;U$68&amp;$C108+72),1,0)</f>
        <v>0</v>
      </c>
      <c r="V108" cm="1">
        <f t="array" aca="1" ref="V108" ca="1">IF(INDIRECT("'"&amp;$A$69&amp;"'!"&amp;V$68&amp;$C108+72)&lt;&gt;INDIRECT("'"&amp;$A$70&amp;"'!"&amp;V$68&amp;$C108+72),1,0)</f>
        <v>0</v>
      </c>
      <c r="W108" cm="1">
        <f t="array" aca="1" ref="W108" ca="1">IF(INDIRECT("'"&amp;$A$69&amp;"'!"&amp;W$68&amp;$C108+72)&lt;&gt;INDIRECT("'"&amp;$A$70&amp;"'!"&amp;W$68&amp;$C108+72),1,0)</f>
        <v>0</v>
      </c>
      <c r="X108" cm="1">
        <f t="array" aca="1" ref="X108" ca="1">IF(INDIRECT("'"&amp;$A$69&amp;"'!"&amp;X$68&amp;$C108+72)&lt;&gt;INDIRECT("'"&amp;$A$70&amp;"'!"&amp;X$68&amp;$C108+72),1,0)</f>
        <v>0</v>
      </c>
      <c r="Y108" cm="1">
        <f t="array" aca="1" ref="Y108" ca="1">IF(INDIRECT("'"&amp;$A$69&amp;"'!"&amp;Y$68&amp;$C108+72)&lt;&gt;INDIRECT("'"&amp;$A$70&amp;"'!"&amp;Y$68&amp;$C108+72),1,0)</f>
        <v>0</v>
      </c>
      <c r="Z108" cm="1">
        <f t="array" aca="1" ref="Z108" ca="1">IF(INDIRECT("'"&amp;$A$69&amp;"'!"&amp;Z$68&amp;$C108+72)&lt;&gt;INDIRECT("'"&amp;$A$70&amp;"'!"&amp;Z$68&amp;$C108+72),1,0)</f>
        <v>0</v>
      </c>
      <c r="AA108" cm="1">
        <f t="array" aca="1" ref="AA108" ca="1">IF(INDIRECT("'"&amp;$A$69&amp;"'!"&amp;AA$68&amp;$C108+72)&lt;&gt;INDIRECT("'"&amp;$A$70&amp;"'!"&amp;AA$68&amp;$C108+72),1,0)</f>
        <v>0</v>
      </c>
      <c r="AB108" cm="1">
        <f t="array" aca="1" ref="AB108" ca="1">IF(INDIRECT("'"&amp;$A$69&amp;"'!"&amp;AB$68&amp;$C108+72)&lt;&gt;INDIRECT("'"&amp;$A$70&amp;"'!"&amp;AB$68&amp;$C108+72),1,0)</f>
        <v>0</v>
      </c>
      <c r="AC108" cm="1">
        <f t="array" aca="1" ref="AC108" ca="1">IF(INDIRECT("'"&amp;$A$69&amp;"'!"&amp;AC$68&amp;$C108+72)&lt;&gt;INDIRECT("'"&amp;$A$70&amp;"'!"&amp;AC$68&amp;$C108+72),1,0)</f>
        <v>0</v>
      </c>
      <c r="AD108" cm="1">
        <f t="array" aca="1" ref="AD108" ca="1">IF(INDIRECT("'"&amp;$A$69&amp;"'!"&amp;AD$68&amp;$C108+72)&lt;&gt;INDIRECT("'"&amp;$A$70&amp;"'!"&amp;AD$68&amp;$C108+72),1,0)</f>
        <v>0</v>
      </c>
      <c r="AE108" cm="1">
        <f t="array" aca="1" ref="AE108" ca="1">IF(INDIRECT("'"&amp;$A$69&amp;"'!"&amp;AE$68&amp;$C108+72)&lt;&gt;INDIRECT("'"&amp;$A$70&amp;"'!"&amp;AE$68&amp;$C108+72),1,0)</f>
        <v>0</v>
      </c>
      <c r="AF108" cm="1">
        <f t="array" aca="1" ref="AF108" ca="1">IF(INDIRECT("'"&amp;$A$69&amp;"'!"&amp;AF$68&amp;$C108+72)&lt;&gt;INDIRECT("'"&amp;$A$70&amp;"'!"&amp;AF$68&amp;$C108+72),1,0)</f>
        <v>0</v>
      </c>
      <c r="AG108" cm="1">
        <f t="array" aca="1" ref="AG108" ca="1">IF(INDIRECT("'"&amp;$A$69&amp;"'!"&amp;AG$68&amp;$C108+72)&lt;&gt;INDIRECT("'"&amp;$A$70&amp;"'!"&amp;AG$68&amp;$C108+72),1,0)</f>
        <v>0</v>
      </c>
      <c r="AH108" cm="1">
        <f t="array" aca="1" ref="AH108" ca="1">IF(INDIRECT("'"&amp;$A$69&amp;"'!"&amp;AH$68&amp;$C108+72)&lt;&gt;INDIRECT("'"&amp;$A$70&amp;"'!"&amp;AH$68&amp;$C108+72),1,0)</f>
        <v>0</v>
      </c>
      <c r="AI108" cm="1">
        <f t="array" aca="1" ref="AI108" ca="1">IF(INDIRECT("'"&amp;$A$69&amp;"'!"&amp;AI$68&amp;$C108+72)&lt;&gt;INDIRECT("'"&amp;$A$70&amp;"'!"&amp;AI$68&amp;$C108+72),1,0)</f>
        <v>0</v>
      </c>
      <c r="AJ108" cm="1">
        <f t="array" aca="1" ref="AJ108" ca="1">IF(INDIRECT("'"&amp;$A$69&amp;"'!"&amp;AJ$68&amp;$C108+72)&lt;&gt;INDIRECT("'"&amp;$A$70&amp;"'!"&amp;AJ$68&amp;$C108+72),1,0)</f>
        <v>0</v>
      </c>
      <c r="AK108" cm="1">
        <f t="array" aca="1" ref="AK108" ca="1">IF(INDIRECT("'"&amp;$A$69&amp;"'!"&amp;AK$68&amp;$C108+72)&lt;&gt;INDIRECT("'"&amp;$A$70&amp;"'!"&amp;AK$68&amp;$C108+72),1,0)</f>
        <v>0</v>
      </c>
      <c r="AL108" cm="1">
        <f t="array" aca="1" ref="AL108" ca="1">IF(INDIRECT("'"&amp;$A$69&amp;"'!"&amp;AL$68&amp;$C108+72)&lt;&gt;INDIRECT("'"&amp;$A$70&amp;"'!"&amp;AL$68&amp;$C108+72),1,0)</f>
        <v>0</v>
      </c>
      <c r="AM108" cm="1">
        <f t="array" aca="1" ref="AM108" ca="1">IF(INDIRECT("'"&amp;$A$69&amp;"'!"&amp;AM$68&amp;$C108+72)&lt;&gt;INDIRECT("'"&amp;$A$70&amp;"'!"&amp;AM$68&amp;$C108+72),1,0)</f>
        <v>0</v>
      </c>
      <c r="AN108" cm="1">
        <f t="array" aca="1" ref="AN108" ca="1">IF(INDIRECT("'"&amp;$A$69&amp;"'!"&amp;AN$68&amp;$C108+72)&lt;&gt;INDIRECT("'"&amp;$A$70&amp;"'!"&amp;AN$68&amp;$C108+72),1,0)</f>
        <v>0</v>
      </c>
      <c r="AO108" cm="1">
        <f t="array" aca="1" ref="AO108" ca="1">IF(INDIRECT("'"&amp;$A$69&amp;"'!"&amp;AO$68&amp;$C108+72)&lt;&gt;INDIRECT("'"&amp;$A$70&amp;"'!"&amp;AO$68&amp;$C108+72),1,0)</f>
        <v>0</v>
      </c>
      <c r="AP108" cm="1">
        <f t="array" aca="1" ref="AP108" ca="1">IF(INDIRECT("'"&amp;$A$69&amp;"'!"&amp;AP$68&amp;$C108+72)&lt;&gt;INDIRECT("'"&amp;$A$70&amp;"'!"&amp;AP$68&amp;$C108+72),1,0)</f>
        <v>0</v>
      </c>
      <c r="AQ108" cm="1">
        <f t="array" aca="1" ref="AQ108" ca="1">IF(INDIRECT("'"&amp;$A$69&amp;"'!"&amp;AQ$68&amp;$C108+72)&lt;&gt;INDIRECT("'"&amp;$A$70&amp;"'!"&amp;AQ$68&amp;$C108+72),1,0)</f>
        <v>0</v>
      </c>
      <c r="AR108" cm="1">
        <f t="array" aca="1" ref="AR108" ca="1">IF(INDIRECT("'"&amp;$A$69&amp;"'!"&amp;AR$68&amp;$C108+72)&lt;&gt;INDIRECT("'"&amp;$A$70&amp;"'!"&amp;AR$68&amp;$C108+72),1,0)</f>
        <v>0</v>
      </c>
      <c r="AS108" cm="1">
        <f t="array" aca="1" ref="AS108" ca="1">IF(INDIRECT("'"&amp;$A$69&amp;"'!"&amp;AS$68&amp;$C108+72)&lt;&gt;INDIRECT("'"&amp;$A$70&amp;"'!"&amp;AS$68&amp;$C108+72),1,0)</f>
        <v>0</v>
      </c>
      <c r="AT108" cm="1">
        <f t="array" aca="1" ref="AT108" ca="1">IF(INDIRECT("'"&amp;$A$69&amp;"'!"&amp;AT$68&amp;$C108+72)&lt;&gt;INDIRECT("'"&amp;$A$70&amp;"'!"&amp;AT$68&amp;$C108+72),1,0)</f>
        <v>0</v>
      </c>
      <c r="AU108" cm="1">
        <f t="array" aca="1" ref="AU108" ca="1">IF(INDIRECT("'"&amp;$A$69&amp;"'!"&amp;AU$68&amp;$C108+72)&lt;&gt;INDIRECT("'"&amp;$A$70&amp;"'!"&amp;AU$68&amp;$C108+72),1,0)</f>
        <v>0</v>
      </c>
      <c r="AV108" cm="1">
        <f t="array" aca="1" ref="AV108" ca="1">IF(INDIRECT("'"&amp;$A$69&amp;"'!"&amp;AV$68&amp;$C108+72)&lt;&gt;INDIRECT("'"&amp;$A$70&amp;"'!"&amp;AV$68&amp;$C108+72),1,0)</f>
        <v>0</v>
      </c>
      <c r="AW108" cm="1">
        <f t="array" aca="1" ref="AW108" ca="1">IF(INDIRECT("'"&amp;$A$69&amp;"'!"&amp;AW$68&amp;$C108+72)&lt;&gt;INDIRECT("'"&amp;$A$70&amp;"'!"&amp;AW$68&amp;$C108+72),1,0)</f>
        <v>0</v>
      </c>
      <c r="AX108" cm="1">
        <f t="array" aca="1" ref="AX108" ca="1">IF(INDIRECT("'"&amp;$A$69&amp;"'!"&amp;AX$68&amp;$C108+72)&lt;&gt;INDIRECT("'"&amp;$A$70&amp;"'!"&amp;AX$68&amp;$C108+72),1,0)</f>
        <v>0</v>
      </c>
      <c r="AY108" cm="1">
        <f t="array" aca="1" ref="AY108" ca="1">IF(INDIRECT("'"&amp;$A$69&amp;"'!"&amp;AY$68&amp;$C108+72)&lt;&gt;INDIRECT("'"&amp;$A$70&amp;"'!"&amp;AY$68&amp;$C108+72),1,0)</f>
        <v>0</v>
      </c>
      <c r="AZ108" cm="1">
        <f t="array" aca="1" ref="AZ108" ca="1">IF(INDIRECT("'"&amp;$A$69&amp;"'!"&amp;AZ$68&amp;$C108+72)&lt;&gt;INDIRECT("'"&amp;$A$70&amp;"'!"&amp;AZ$68&amp;$C108+72),1,0)</f>
        <v>0</v>
      </c>
      <c r="BA108" cm="1">
        <f t="array" aca="1" ref="BA108" ca="1">IF(INDIRECT("'"&amp;$A$69&amp;"'!"&amp;BA$68&amp;$C108+72)&lt;&gt;INDIRECT("'"&amp;$A$70&amp;"'!"&amp;BA$68&amp;$C108+72),1,0)</f>
        <v>0</v>
      </c>
      <c r="BB108" cm="1">
        <f t="array" aca="1" ref="BB108" ca="1">IF(INDIRECT("'"&amp;$A$69&amp;"'!"&amp;BB$68&amp;$C108+72)&lt;&gt;INDIRECT("'"&amp;$A$70&amp;"'!"&amp;BB$68&amp;$C108+72),1,0)</f>
        <v>0</v>
      </c>
      <c r="BC108">
        <f t="shared" ca="1" si="0"/>
        <v>0</v>
      </c>
      <c r="BD108">
        <f t="shared" ca="1" si="1"/>
        <v>0</v>
      </c>
      <c r="BE108">
        <f t="shared" ca="1" si="2"/>
        <v>0</v>
      </c>
    </row>
    <row r="109" spans="3:57" x14ac:dyDescent="0.15">
      <c r="C109" s="283">
        <v>37</v>
      </c>
      <c r="D109" cm="1">
        <f t="array" aca="1" ref="D109" ca="1">IF(INDIRECT("'"&amp;$A$69&amp;"'!"&amp;D$68&amp;$C109+72)&lt;&gt;INDIRECT("'"&amp;$A$70&amp;"'!"&amp;D$68&amp;$C109+72),1,0)</f>
        <v>0</v>
      </c>
      <c r="E109" cm="1">
        <f t="array" aca="1" ref="E109" ca="1">IF(INDIRECT("'"&amp;$A$69&amp;"'!"&amp;E$68&amp;$C109+72)&lt;&gt;INDIRECT("'"&amp;$A$70&amp;"'!"&amp;E$68&amp;$C109+72),1,0)</f>
        <v>0</v>
      </c>
      <c r="F109" cm="1">
        <f t="array" aca="1" ref="F109" ca="1">IF(INDIRECT("'"&amp;$A$69&amp;"'!"&amp;F$68&amp;$C109+72)&lt;&gt;INDIRECT("'"&amp;$A$70&amp;"'!"&amp;F$68&amp;$C109+72),1,0)</f>
        <v>0</v>
      </c>
      <c r="G109" cm="1">
        <f t="array" aca="1" ref="G109" ca="1">IF(INDIRECT("'"&amp;$A$69&amp;"'!"&amp;G$68&amp;$C109+72)&lt;&gt;INDIRECT("'"&amp;$A$70&amp;"'!"&amp;G$68&amp;$C109+72),1,0)</f>
        <v>0</v>
      </c>
      <c r="H109" cm="1">
        <f t="array" aca="1" ref="H109" ca="1">IF(INDIRECT("'"&amp;$A$69&amp;"'!"&amp;H$68&amp;$C109+72)&lt;&gt;INDIRECT("'"&amp;$A$70&amp;"'!"&amp;H$68&amp;$C109+72),1,0)</f>
        <v>0</v>
      </c>
      <c r="I109" cm="1">
        <f t="array" aca="1" ref="I109" ca="1">IF(INDIRECT("'"&amp;$A$69&amp;"'!"&amp;I$68&amp;$C109+72)&lt;&gt;INDIRECT("'"&amp;$A$70&amp;"'!"&amp;I$68&amp;$C109+72),1,0)</f>
        <v>0</v>
      </c>
      <c r="J109" cm="1">
        <f t="array" aca="1" ref="J109" ca="1">IF(INDIRECT("'"&amp;$A$69&amp;"'!"&amp;J$68&amp;$C109+72)&lt;&gt;INDIRECT("'"&amp;$A$70&amp;"'!"&amp;J$68&amp;$C109+72),1,0)</f>
        <v>0</v>
      </c>
      <c r="K109" cm="1">
        <f t="array" aca="1" ref="K109" ca="1">IF(INDIRECT("'"&amp;$A$69&amp;"'!"&amp;K$68&amp;$C109+72)&lt;&gt;INDIRECT("'"&amp;$A$70&amp;"'!"&amp;K$68&amp;$C109+72),1,0)</f>
        <v>0</v>
      </c>
      <c r="L109" cm="1">
        <f t="array" aca="1" ref="L109" ca="1">IF(INDIRECT("'"&amp;$A$69&amp;"'!"&amp;L$68&amp;$C109+72)&lt;&gt;INDIRECT("'"&amp;$A$70&amp;"'!"&amp;L$68&amp;$C109+72),1,0)</f>
        <v>0</v>
      </c>
      <c r="M109" cm="1">
        <f t="array" aca="1" ref="M109" ca="1">IF(INDIRECT("'"&amp;$A$69&amp;"'!"&amp;M$68&amp;$C109+72)&lt;&gt;INDIRECT("'"&amp;$A$70&amp;"'!"&amp;M$68&amp;$C109+72),1,0)</f>
        <v>0</v>
      </c>
      <c r="N109" cm="1">
        <f t="array" aca="1" ref="N109" ca="1">IF(INDIRECT("'"&amp;$A$69&amp;"'!"&amp;N$68&amp;$C109+72)&lt;&gt;INDIRECT("'"&amp;$A$70&amp;"'!"&amp;N$68&amp;$C109+72),1,0)</f>
        <v>0</v>
      </c>
      <c r="O109" cm="1">
        <f t="array" aca="1" ref="O109" ca="1">IF(INDIRECT("'"&amp;$A$69&amp;"'!"&amp;O$68&amp;$C109+72)&lt;&gt;INDIRECT("'"&amp;$A$70&amp;"'!"&amp;O$68&amp;$C109+72),1,0)</f>
        <v>0</v>
      </c>
      <c r="P109" cm="1">
        <f t="array" aca="1" ref="P109" ca="1">IF(INDIRECT("'"&amp;$A$69&amp;"'!"&amp;P$68&amp;$C109+72)&lt;&gt;INDIRECT("'"&amp;$A$70&amp;"'!"&amp;P$68&amp;$C109+72),1,0)</f>
        <v>0</v>
      </c>
      <c r="Q109" cm="1">
        <f t="array" aca="1" ref="Q109" ca="1">IF(INDIRECT("'"&amp;$A$69&amp;"'!"&amp;Q$68&amp;$C109+72)&lt;&gt;INDIRECT("'"&amp;$A$70&amp;"'!"&amp;Q$68&amp;$C109+72),1,0)</f>
        <v>0</v>
      </c>
      <c r="R109" cm="1">
        <f t="array" aca="1" ref="R109" ca="1">IF(INDIRECT("'"&amp;$A$69&amp;"'!"&amp;R$68&amp;$C109+72)&lt;&gt;INDIRECT("'"&amp;$A$70&amp;"'!"&amp;R$68&amp;$C109+72),1,0)</f>
        <v>0</v>
      </c>
      <c r="S109" cm="1">
        <f t="array" aca="1" ref="S109" ca="1">IF(INDIRECT("'"&amp;$A$69&amp;"'!"&amp;S$68&amp;$C109+72)&lt;&gt;INDIRECT("'"&amp;$A$70&amp;"'!"&amp;S$68&amp;$C109+72),1,0)</f>
        <v>0</v>
      </c>
      <c r="T109" cm="1">
        <f t="array" aca="1" ref="T109" ca="1">IF(INDIRECT("'"&amp;$A$69&amp;"'!"&amp;T$68&amp;$C109+72)&lt;&gt;INDIRECT("'"&amp;$A$70&amp;"'!"&amp;T$68&amp;$C109+72),1,0)</f>
        <v>0</v>
      </c>
      <c r="U109" cm="1">
        <f t="array" aca="1" ref="U109" ca="1">IF(INDIRECT("'"&amp;$A$69&amp;"'!"&amp;U$68&amp;$C109+72)&lt;&gt;INDIRECT("'"&amp;$A$70&amp;"'!"&amp;U$68&amp;$C109+72),1,0)</f>
        <v>0</v>
      </c>
      <c r="V109" cm="1">
        <f t="array" aca="1" ref="V109" ca="1">IF(INDIRECT("'"&amp;$A$69&amp;"'!"&amp;V$68&amp;$C109+72)&lt;&gt;INDIRECT("'"&amp;$A$70&amp;"'!"&amp;V$68&amp;$C109+72),1,0)</f>
        <v>0</v>
      </c>
      <c r="W109" cm="1">
        <f t="array" aca="1" ref="W109" ca="1">IF(INDIRECT("'"&amp;$A$69&amp;"'!"&amp;W$68&amp;$C109+72)&lt;&gt;INDIRECT("'"&amp;$A$70&amp;"'!"&amp;W$68&amp;$C109+72),1,0)</f>
        <v>0</v>
      </c>
      <c r="X109" cm="1">
        <f t="array" aca="1" ref="X109" ca="1">IF(INDIRECT("'"&amp;$A$69&amp;"'!"&amp;X$68&amp;$C109+72)&lt;&gt;INDIRECT("'"&amp;$A$70&amp;"'!"&amp;X$68&amp;$C109+72),1,0)</f>
        <v>0</v>
      </c>
      <c r="Y109" cm="1">
        <f t="array" aca="1" ref="Y109" ca="1">IF(INDIRECT("'"&amp;$A$69&amp;"'!"&amp;Y$68&amp;$C109+72)&lt;&gt;INDIRECT("'"&amp;$A$70&amp;"'!"&amp;Y$68&amp;$C109+72),1,0)</f>
        <v>0</v>
      </c>
      <c r="Z109" cm="1">
        <f t="array" aca="1" ref="Z109" ca="1">IF(INDIRECT("'"&amp;$A$69&amp;"'!"&amp;Z$68&amp;$C109+72)&lt;&gt;INDIRECT("'"&amp;$A$70&amp;"'!"&amp;Z$68&amp;$C109+72),1,0)</f>
        <v>0</v>
      </c>
      <c r="AA109" cm="1">
        <f t="array" aca="1" ref="AA109" ca="1">IF(INDIRECT("'"&amp;$A$69&amp;"'!"&amp;AA$68&amp;$C109+72)&lt;&gt;INDIRECT("'"&amp;$A$70&amp;"'!"&amp;AA$68&amp;$C109+72),1,0)</f>
        <v>0</v>
      </c>
      <c r="AB109" cm="1">
        <f t="array" aca="1" ref="AB109" ca="1">IF(INDIRECT("'"&amp;$A$69&amp;"'!"&amp;AB$68&amp;$C109+72)&lt;&gt;INDIRECT("'"&amp;$A$70&amp;"'!"&amp;AB$68&amp;$C109+72),1,0)</f>
        <v>0</v>
      </c>
      <c r="AC109" cm="1">
        <f t="array" aca="1" ref="AC109" ca="1">IF(INDIRECT("'"&amp;$A$69&amp;"'!"&amp;AC$68&amp;$C109+72)&lt;&gt;INDIRECT("'"&amp;$A$70&amp;"'!"&amp;AC$68&amp;$C109+72),1,0)</f>
        <v>0</v>
      </c>
      <c r="AD109" cm="1">
        <f t="array" aca="1" ref="AD109" ca="1">IF(INDIRECT("'"&amp;$A$69&amp;"'!"&amp;AD$68&amp;$C109+72)&lt;&gt;INDIRECT("'"&amp;$A$70&amp;"'!"&amp;AD$68&amp;$C109+72),1,0)</f>
        <v>0</v>
      </c>
      <c r="AE109" cm="1">
        <f t="array" aca="1" ref="AE109" ca="1">IF(INDIRECT("'"&amp;$A$69&amp;"'!"&amp;AE$68&amp;$C109+72)&lt;&gt;INDIRECT("'"&amp;$A$70&amp;"'!"&amp;AE$68&amp;$C109+72),1,0)</f>
        <v>0</v>
      </c>
      <c r="AF109" cm="1">
        <f t="array" aca="1" ref="AF109" ca="1">IF(INDIRECT("'"&amp;$A$69&amp;"'!"&amp;AF$68&amp;$C109+72)&lt;&gt;INDIRECT("'"&amp;$A$70&amp;"'!"&amp;AF$68&amp;$C109+72),1,0)</f>
        <v>0</v>
      </c>
      <c r="AG109" cm="1">
        <f t="array" aca="1" ref="AG109" ca="1">IF(INDIRECT("'"&amp;$A$69&amp;"'!"&amp;AG$68&amp;$C109+72)&lt;&gt;INDIRECT("'"&amp;$A$70&amp;"'!"&amp;AG$68&amp;$C109+72),1,0)</f>
        <v>0</v>
      </c>
      <c r="AH109" cm="1">
        <f t="array" aca="1" ref="AH109" ca="1">IF(INDIRECT("'"&amp;$A$69&amp;"'!"&amp;AH$68&amp;$C109+72)&lt;&gt;INDIRECT("'"&amp;$A$70&amp;"'!"&amp;AH$68&amp;$C109+72),1,0)</f>
        <v>0</v>
      </c>
      <c r="AI109" cm="1">
        <f t="array" aca="1" ref="AI109" ca="1">IF(INDIRECT("'"&amp;$A$69&amp;"'!"&amp;AI$68&amp;$C109+72)&lt;&gt;INDIRECT("'"&amp;$A$70&amp;"'!"&amp;AI$68&amp;$C109+72),1,0)</f>
        <v>0</v>
      </c>
      <c r="AJ109" cm="1">
        <f t="array" aca="1" ref="AJ109" ca="1">IF(INDIRECT("'"&amp;$A$69&amp;"'!"&amp;AJ$68&amp;$C109+72)&lt;&gt;INDIRECT("'"&amp;$A$70&amp;"'!"&amp;AJ$68&amp;$C109+72),1,0)</f>
        <v>0</v>
      </c>
      <c r="AK109" cm="1">
        <f t="array" aca="1" ref="AK109" ca="1">IF(INDIRECT("'"&amp;$A$69&amp;"'!"&amp;AK$68&amp;$C109+72)&lt;&gt;INDIRECT("'"&amp;$A$70&amp;"'!"&amp;AK$68&amp;$C109+72),1,0)</f>
        <v>0</v>
      </c>
      <c r="AL109" cm="1">
        <f t="array" aca="1" ref="AL109" ca="1">IF(INDIRECT("'"&amp;$A$69&amp;"'!"&amp;AL$68&amp;$C109+72)&lt;&gt;INDIRECT("'"&amp;$A$70&amp;"'!"&amp;AL$68&amp;$C109+72),1,0)</f>
        <v>0</v>
      </c>
      <c r="AM109" cm="1">
        <f t="array" aca="1" ref="AM109" ca="1">IF(INDIRECT("'"&amp;$A$69&amp;"'!"&amp;AM$68&amp;$C109+72)&lt;&gt;INDIRECT("'"&amp;$A$70&amp;"'!"&amp;AM$68&amp;$C109+72),1,0)</f>
        <v>0</v>
      </c>
      <c r="AN109" cm="1">
        <f t="array" aca="1" ref="AN109" ca="1">IF(INDIRECT("'"&amp;$A$69&amp;"'!"&amp;AN$68&amp;$C109+72)&lt;&gt;INDIRECT("'"&amp;$A$70&amp;"'!"&amp;AN$68&amp;$C109+72),1,0)</f>
        <v>0</v>
      </c>
      <c r="AO109" cm="1">
        <f t="array" aca="1" ref="AO109" ca="1">IF(INDIRECT("'"&amp;$A$69&amp;"'!"&amp;AO$68&amp;$C109+72)&lt;&gt;INDIRECT("'"&amp;$A$70&amp;"'!"&amp;AO$68&amp;$C109+72),1,0)</f>
        <v>0</v>
      </c>
      <c r="AP109" cm="1">
        <f t="array" aca="1" ref="AP109" ca="1">IF(INDIRECT("'"&amp;$A$69&amp;"'!"&amp;AP$68&amp;$C109+72)&lt;&gt;INDIRECT("'"&amp;$A$70&amp;"'!"&amp;AP$68&amp;$C109+72),1,0)</f>
        <v>0</v>
      </c>
      <c r="AQ109" cm="1">
        <f t="array" aca="1" ref="AQ109" ca="1">IF(INDIRECT("'"&amp;$A$69&amp;"'!"&amp;AQ$68&amp;$C109+72)&lt;&gt;INDIRECT("'"&amp;$A$70&amp;"'!"&amp;AQ$68&amp;$C109+72),1,0)</f>
        <v>0</v>
      </c>
      <c r="AR109" cm="1">
        <f t="array" aca="1" ref="AR109" ca="1">IF(INDIRECT("'"&amp;$A$69&amp;"'!"&amp;AR$68&amp;$C109+72)&lt;&gt;INDIRECT("'"&amp;$A$70&amp;"'!"&amp;AR$68&amp;$C109+72),1,0)</f>
        <v>0</v>
      </c>
      <c r="AS109" cm="1">
        <f t="array" aca="1" ref="AS109" ca="1">IF(INDIRECT("'"&amp;$A$69&amp;"'!"&amp;AS$68&amp;$C109+72)&lt;&gt;INDIRECT("'"&amp;$A$70&amp;"'!"&amp;AS$68&amp;$C109+72),1,0)</f>
        <v>0</v>
      </c>
      <c r="AT109" cm="1">
        <f t="array" aca="1" ref="AT109" ca="1">IF(INDIRECT("'"&amp;$A$69&amp;"'!"&amp;AT$68&amp;$C109+72)&lt;&gt;INDIRECT("'"&amp;$A$70&amp;"'!"&amp;AT$68&amp;$C109+72),1,0)</f>
        <v>0</v>
      </c>
      <c r="AU109" cm="1">
        <f t="array" aca="1" ref="AU109" ca="1">IF(INDIRECT("'"&amp;$A$69&amp;"'!"&amp;AU$68&amp;$C109+72)&lt;&gt;INDIRECT("'"&amp;$A$70&amp;"'!"&amp;AU$68&amp;$C109+72),1,0)</f>
        <v>0</v>
      </c>
      <c r="AV109" cm="1">
        <f t="array" aca="1" ref="AV109" ca="1">IF(INDIRECT("'"&amp;$A$69&amp;"'!"&amp;AV$68&amp;$C109+72)&lt;&gt;INDIRECT("'"&amp;$A$70&amp;"'!"&amp;AV$68&amp;$C109+72),1,0)</f>
        <v>0</v>
      </c>
      <c r="AW109" cm="1">
        <f t="array" aca="1" ref="AW109" ca="1">IF(INDIRECT("'"&amp;$A$69&amp;"'!"&amp;AW$68&amp;$C109+72)&lt;&gt;INDIRECT("'"&amp;$A$70&amp;"'!"&amp;AW$68&amp;$C109+72),1,0)</f>
        <v>0</v>
      </c>
      <c r="AX109" cm="1">
        <f t="array" aca="1" ref="AX109" ca="1">IF(INDIRECT("'"&amp;$A$69&amp;"'!"&amp;AX$68&amp;$C109+72)&lt;&gt;INDIRECT("'"&amp;$A$70&amp;"'!"&amp;AX$68&amp;$C109+72),1,0)</f>
        <v>0</v>
      </c>
      <c r="AY109" cm="1">
        <f t="array" aca="1" ref="AY109" ca="1">IF(INDIRECT("'"&amp;$A$69&amp;"'!"&amp;AY$68&amp;$C109+72)&lt;&gt;INDIRECT("'"&amp;$A$70&amp;"'!"&amp;AY$68&amp;$C109+72),1,0)</f>
        <v>0</v>
      </c>
      <c r="AZ109" cm="1">
        <f t="array" aca="1" ref="AZ109" ca="1">IF(INDIRECT("'"&amp;$A$69&amp;"'!"&amp;AZ$68&amp;$C109+72)&lt;&gt;INDIRECT("'"&amp;$A$70&amp;"'!"&amp;AZ$68&amp;$C109+72),1,0)</f>
        <v>0</v>
      </c>
      <c r="BA109" cm="1">
        <f t="array" aca="1" ref="BA109" ca="1">IF(INDIRECT("'"&amp;$A$69&amp;"'!"&amp;BA$68&amp;$C109+72)&lt;&gt;INDIRECT("'"&amp;$A$70&amp;"'!"&amp;BA$68&amp;$C109+72),1,0)</f>
        <v>0</v>
      </c>
      <c r="BB109" cm="1">
        <f t="array" aca="1" ref="BB109" ca="1">IF(INDIRECT("'"&amp;$A$69&amp;"'!"&amp;BB$68&amp;$C109+72)&lt;&gt;INDIRECT("'"&amp;$A$70&amp;"'!"&amp;BB$68&amp;$C109+72),1,0)</f>
        <v>0</v>
      </c>
      <c r="BC109">
        <f t="shared" ca="1" si="0"/>
        <v>0</v>
      </c>
      <c r="BD109">
        <f t="shared" ca="1" si="1"/>
        <v>0</v>
      </c>
      <c r="BE109">
        <f t="shared" ca="1" si="2"/>
        <v>0</v>
      </c>
    </row>
    <row r="110" spans="3:57" x14ac:dyDescent="0.15">
      <c r="C110" s="283">
        <v>38</v>
      </c>
      <c r="D110" cm="1">
        <f t="array" aca="1" ref="D110" ca="1">IF(INDIRECT("'"&amp;$A$69&amp;"'!"&amp;D$68&amp;$C110+72)&lt;&gt;INDIRECT("'"&amp;$A$70&amp;"'!"&amp;D$68&amp;$C110+72),1,0)</f>
        <v>0</v>
      </c>
      <c r="E110" cm="1">
        <f t="array" aca="1" ref="E110" ca="1">IF(INDIRECT("'"&amp;$A$69&amp;"'!"&amp;E$68&amp;$C110+72)&lt;&gt;INDIRECT("'"&amp;$A$70&amp;"'!"&amp;E$68&amp;$C110+72),1,0)</f>
        <v>0</v>
      </c>
      <c r="F110" cm="1">
        <f t="array" aca="1" ref="F110" ca="1">IF(INDIRECT("'"&amp;$A$69&amp;"'!"&amp;F$68&amp;$C110+72)&lt;&gt;INDIRECT("'"&amp;$A$70&amp;"'!"&amp;F$68&amp;$C110+72),1,0)</f>
        <v>0</v>
      </c>
      <c r="G110" cm="1">
        <f t="array" aca="1" ref="G110" ca="1">IF(INDIRECT("'"&amp;$A$69&amp;"'!"&amp;G$68&amp;$C110+72)&lt;&gt;INDIRECT("'"&amp;$A$70&amp;"'!"&amp;G$68&amp;$C110+72),1,0)</f>
        <v>0</v>
      </c>
      <c r="H110" cm="1">
        <f t="array" aca="1" ref="H110" ca="1">IF(INDIRECT("'"&amp;$A$69&amp;"'!"&amp;H$68&amp;$C110+72)&lt;&gt;INDIRECT("'"&amp;$A$70&amp;"'!"&amp;H$68&amp;$C110+72),1,0)</f>
        <v>0</v>
      </c>
      <c r="I110" cm="1">
        <f t="array" aca="1" ref="I110" ca="1">IF(INDIRECT("'"&amp;$A$69&amp;"'!"&amp;I$68&amp;$C110+72)&lt;&gt;INDIRECT("'"&amp;$A$70&amp;"'!"&amp;I$68&amp;$C110+72),1,0)</f>
        <v>0</v>
      </c>
      <c r="J110" cm="1">
        <f t="array" aca="1" ref="J110" ca="1">IF(INDIRECT("'"&amp;$A$69&amp;"'!"&amp;J$68&amp;$C110+72)&lt;&gt;INDIRECT("'"&amp;$A$70&amp;"'!"&amp;J$68&amp;$C110+72),1,0)</f>
        <v>0</v>
      </c>
      <c r="K110" cm="1">
        <f t="array" aca="1" ref="K110" ca="1">IF(INDIRECT("'"&amp;$A$69&amp;"'!"&amp;K$68&amp;$C110+72)&lt;&gt;INDIRECT("'"&amp;$A$70&amp;"'!"&amp;K$68&amp;$C110+72),1,0)</f>
        <v>0</v>
      </c>
      <c r="L110" cm="1">
        <f t="array" aca="1" ref="L110" ca="1">IF(INDIRECT("'"&amp;$A$69&amp;"'!"&amp;L$68&amp;$C110+72)&lt;&gt;INDIRECT("'"&amp;$A$70&amp;"'!"&amp;L$68&amp;$C110+72),1,0)</f>
        <v>0</v>
      </c>
      <c r="M110" cm="1">
        <f t="array" aca="1" ref="M110" ca="1">IF(INDIRECT("'"&amp;$A$69&amp;"'!"&amp;M$68&amp;$C110+72)&lt;&gt;INDIRECT("'"&amp;$A$70&amp;"'!"&amp;M$68&amp;$C110+72),1,0)</f>
        <v>0</v>
      </c>
      <c r="N110" cm="1">
        <f t="array" aca="1" ref="N110" ca="1">IF(INDIRECT("'"&amp;$A$69&amp;"'!"&amp;N$68&amp;$C110+72)&lt;&gt;INDIRECT("'"&amp;$A$70&amp;"'!"&amp;N$68&amp;$C110+72),1,0)</f>
        <v>0</v>
      </c>
      <c r="O110" cm="1">
        <f t="array" aca="1" ref="O110" ca="1">IF(INDIRECT("'"&amp;$A$69&amp;"'!"&amp;O$68&amp;$C110+72)&lt;&gt;INDIRECT("'"&amp;$A$70&amp;"'!"&amp;O$68&amp;$C110+72),1,0)</f>
        <v>0</v>
      </c>
      <c r="P110" cm="1">
        <f t="array" aca="1" ref="P110" ca="1">IF(INDIRECT("'"&amp;$A$69&amp;"'!"&amp;P$68&amp;$C110+72)&lt;&gt;INDIRECT("'"&amp;$A$70&amp;"'!"&amp;P$68&amp;$C110+72),1,0)</f>
        <v>0</v>
      </c>
      <c r="Q110" cm="1">
        <f t="array" aca="1" ref="Q110" ca="1">IF(INDIRECT("'"&amp;$A$69&amp;"'!"&amp;Q$68&amp;$C110+72)&lt;&gt;INDIRECT("'"&amp;$A$70&amp;"'!"&amp;Q$68&amp;$C110+72),1,0)</f>
        <v>0</v>
      </c>
      <c r="R110" cm="1">
        <f t="array" aca="1" ref="R110" ca="1">IF(INDIRECT("'"&amp;$A$69&amp;"'!"&amp;R$68&amp;$C110+72)&lt;&gt;INDIRECT("'"&amp;$A$70&amp;"'!"&amp;R$68&amp;$C110+72),1,0)</f>
        <v>0</v>
      </c>
      <c r="S110" cm="1">
        <f t="array" aca="1" ref="S110" ca="1">IF(INDIRECT("'"&amp;$A$69&amp;"'!"&amp;S$68&amp;$C110+72)&lt;&gt;INDIRECT("'"&amp;$A$70&amp;"'!"&amp;S$68&amp;$C110+72),1,0)</f>
        <v>0</v>
      </c>
      <c r="T110" cm="1">
        <f t="array" aca="1" ref="T110" ca="1">IF(INDIRECT("'"&amp;$A$69&amp;"'!"&amp;T$68&amp;$C110+72)&lt;&gt;INDIRECT("'"&amp;$A$70&amp;"'!"&amp;T$68&amp;$C110+72),1,0)</f>
        <v>0</v>
      </c>
      <c r="U110" cm="1">
        <f t="array" aca="1" ref="U110" ca="1">IF(INDIRECT("'"&amp;$A$69&amp;"'!"&amp;U$68&amp;$C110+72)&lt;&gt;INDIRECT("'"&amp;$A$70&amp;"'!"&amp;U$68&amp;$C110+72),1,0)</f>
        <v>0</v>
      </c>
      <c r="V110" cm="1">
        <f t="array" aca="1" ref="V110" ca="1">IF(INDIRECT("'"&amp;$A$69&amp;"'!"&amp;V$68&amp;$C110+72)&lt;&gt;INDIRECT("'"&amp;$A$70&amp;"'!"&amp;V$68&amp;$C110+72),1,0)</f>
        <v>0</v>
      </c>
      <c r="W110" cm="1">
        <f t="array" aca="1" ref="W110" ca="1">IF(INDIRECT("'"&amp;$A$69&amp;"'!"&amp;W$68&amp;$C110+72)&lt;&gt;INDIRECT("'"&amp;$A$70&amp;"'!"&amp;W$68&amp;$C110+72),1,0)</f>
        <v>0</v>
      </c>
      <c r="X110" cm="1">
        <f t="array" aca="1" ref="X110" ca="1">IF(INDIRECT("'"&amp;$A$69&amp;"'!"&amp;X$68&amp;$C110+72)&lt;&gt;INDIRECT("'"&amp;$A$70&amp;"'!"&amp;X$68&amp;$C110+72),1,0)</f>
        <v>0</v>
      </c>
      <c r="Y110" cm="1">
        <f t="array" aca="1" ref="Y110" ca="1">IF(INDIRECT("'"&amp;$A$69&amp;"'!"&amp;Y$68&amp;$C110+72)&lt;&gt;INDIRECT("'"&amp;$A$70&amp;"'!"&amp;Y$68&amp;$C110+72),1,0)</f>
        <v>0</v>
      </c>
      <c r="Z110" cm="1">
        <f t="array" aca="1" ref="Z110" ca="1">IF(INDIRECT("'"&amp;$A$69&amp;"'!"&amp;Z$68&amp;$C110+72)&lt;&gt;INDIRECT("'"&amp;$A$70&amp;"'!"&amp;Z$68&amp;$C110+72),1,0)</f>
        <v>0</v>
      </c>
      <c r="AA110" cm="1">
        <f t="array" aca="1" ref="AA110" ca="1">IF(INDIRECT("'"&amp;$A$69&amp;"'!"&amp;AA$68&amp;$C110+72)&lt;&gt;INDIRECT("'"&amp;$A$70&amp;"'!"&amp;AA$68&amp;$C110+72),1,0)</f>
        <v>0</v>
      </c>
      <c r="AB110" cm="1">
        <f t="array" aca="1" ref="AB110" ca="1">IF(INDIRECT("'"&amp;$A$69&amp;"'!"&amp;AB$68&amp;$C110+72)&lt;&gt;INDIRECT("'"&amp;$A$70&amp;"'!"&amp;AB$68&amp;$C110+72),1,0)</f>
        <v>0</v>
      </c>
      <c r="AC110" cm="1">
        <f t="array" aca="1" ref="AC110" ca="1">IF(INDIRECT("'"&amp;$A$69&amp;"'!"&amp;AC$68&amp;$C110+72)&lt;&gt;INDIRECT("'"&amp;$A$70&amp;"'!"&amp;AC$68&amp;$C110+72),1,0)</f>
        <v>0</v>
      </c>
      <c r="AD110" cm="1">
        <f t="array" aca="1" ref="AD110" ca="1">IF(INDIRECT("'"&amp;$A$69&amp;"'!"&amp;AD$68&amp;$C110+72)&lt;&gt;INDIRECT("'"&amp;$A$70&amp;"'!"&amp;AD$68&amp;$C110+72),1,0)</f>
        <v>0</v>
      </c>
      <c r="AE110" cm="1">
        <f t="array" aca="1" ref="AE110" ca="1">IF(INDIRECT("'"&amp;$A$69&amp;"'!"&amp;AE$68&amp;$C110+72)&lt;&gt;INDIRECT("'"&amp;$A$70&amp;"'!"&amp;AE$68&amp;$C110+72),1,0)</f>
        <v>0</v>
      </c>
      <c r="AF110" cm="1">
        <f t="array" aca="1" ref="AF110" ca="1">IF(INDIRECT("'"&amp;$A$69&amp;"'!"&amp;AF$68&amp;$C110+72)&lt;&gt;INDIRECT("'"&amp;$A$70&amp;"'!"&amp;AF$68&amp;$C110+72),1,0)</f>
        <v>0</v>
      </c>
      <c r="AG110" cm="1">
        <f t="array" aca="1" ref="AG110" ca="1">IF(INDIRECT("'"&amp;$A$69&amp;"'!"&amp;AG$68&amp;$C110+72)&lt;&gt;INDIRECT("'"&amp;$A$70&amp;"'!"&amp;AG$68&amp;$C110+72),1,0)</f>
        <v>0</v>
      </c>
      <c r="AH110" cm="1">
        <f t="array" aca="1" ref="AH110" ca="1">IF(INDIRECT("'"&amp;$A$69&amp;"'!"&amp;AH$68&amp;$C110+72)&lt;&gt;INDIRECT("'"&amp;$A$70&amp;"'!"&amp;AH$68&amp;$C110+72),1,0)</f>
        <v>0</v>
      </c>
      <c r="AI110" cm="1">
        <f t="array" aca="1" ref="AI110" ca="1">IF(INDIRECT("'"&amp;$A$69&amp;"'!"&amp;AI$68&amp;$C110+72)&lt;&gt;INDIRECT("'"&amp;$A$70&amp;"'!"&amp;AI$68&amp;$C110+72),1,0)</f>
        <v>0</v>
      </c>
      <c r="AJ110" cm="1">
        <f t="array" aca="1" ref="AJ110" ca="1">IF(INDIRECT("'"&amp;$A$69&amp;"'!"&amp;AJ$68&amp;$C110+72)&lt;&gt;INDIRECT("'"&amp;$A$70&amp;"'!"&amp;AJ$68&amp;$C110+72),1,0)</f>
        <v>0</v>
      </c>
      <c r="AK110" cm="1">
        <f t="array" aca="1" ref="AK110" ca="1">IF(INDIRECT("'"&amp;$A$69&amp;"'!"&amp;AK$68&amp;$C110+72)&lt;&gt;INDIRECT("'"&amp;$A$70&amp;"'!"&amp;AK$68&amp;$C110+72),1,0)</f>
        <v>0</v>
      </c>
      <c r="AL110" cm="1">
        <f t="array" aca="1" ref="AL110" ca="1">IF(INDIRECT("'"&amp;$A$69&amp;"'!"&amp;AL$68&amp;$C110+72)&lt;&gt;INDIRECT("'"&amp;$A$70&amp;"'!"&amp;AL$68&amp;$C110+72),1,0)</f>
        <v>0</v>
      </c>
      <c r="AM110" cm="1">
        <f t="array" aca="1" ref="AM110" ca="1">IF(INDIRECT("'"&amp;$A$69&amp;"'!"&amp;AM$68&amp;$C110+72)&lt;&gt;INDIRECT("'"&amp;$A$70&amp;"'!"&amp;AM$68&amp;$C110+72),1,0)</f>
        <v>0</v>
      </c>
      <c r="AN110" cm="1">
        <f t="array" aca="1" ref="AN110" ca="1">IF(INDIRECT("'"&amp;$A$69&amp;"'!"&amp;AN$68&amp;$C110+72)&lt;&gt;INDIRECT("'"&amp;$A$70&amp;"'!"&amp;AN$68&amp;$C110+72),1,0)</f>
        <v>0</v>
      </c>
      <c r="AO110" cm="1">
        <f t="array" aca="1" ref="AO110" ca="1">IF(INDIRECT("'"&amp;$A$69&amp;"'!"&amp;AO$68&amp;$C110+72)&lt;&gt;INDIRECT("'"&amp;$A$70&amp;"'!"&amp;AO$68&amp;$C110+72),1,0)</f>
        <v>0</v>
      </c>
      <c r="AP110" cm="1">
        <f t="array" aca="1" ref="AP110" ca="1">IF(INDIRECT("'"&amp;$A$69&amp;"'!"&amp;AP$68&amp;$C110+72)&lt;&gt;INDIRECT("'"&amp;$A$70&amp;"'!"&amp;AP$68&amp;$C110+72),1,0)</f>
        <v>0</v>
      </c>
      <c r="AQ110" cm="1">
        <f t="array" aca="1" ref="AQ110" ca="1">IF(INDIRECT("'"&amp;$A$69&amp;"'!"&amp;AQ$68&amp;$C110+72)&lt;&gt;INDIRECT("'"&amp;$A$70&amp;"'!"&amp;AQ$68&amp;$C110+72),1,0)</f>
        <v>0</v>
      </c>
      <c r="AR110" cm="1">
        <f t="array" aca="1" ref="AR110" ca="1">IF(INDIRECT("'"&amp;$A$69&amp;"'!"&amp;AR$68&amp;$C110+72)&lt;&gt;INDIRECT("'"&amp;$A$70&amp;"'!"&amp;AR$68&amp;$C110+72),1,0)</f>
        <v>0</v>
      </c>
      <c r="AS110" cm="1">
        <f t="array" aca="1" ref="AS110" ca="1">IF(INDIRECT("'"&amp;$A$69&amp;"'!"&amp;AS$68&amp;$C110+72)&lt;&gt;INDIRECT("'"&amp;$A$70&amp;"'!"&amp;AS$68&amp;$C110+72),1,0)</f>
        <v>0</v>
      </c>
      <c r="AT110" cm="1">
        <f t="array" aca="1" ref="AT110" ca="1">IF(INDIRECT("'"&amp;$A$69&amp;"'!"&amp;AT$68&amp;$C110+72)&lt;&gt;INDIRECT("'"&amp;$A$70&amp;"'!"&amp;AT$68&amp;$C110+72),1,0)</f>
        <v>0</v>
      </c>
      <c r="AU110" cm="1">
        <f t="array" aca="1" ref="AU110" ca="1">IF(INDIRECT("'"&amp;$A$69&amp;"'!"&amp;AU$68&amp;$C110+72)&lt;&gt;INDIRECT("'"&amp;$A$70&amp;"'!"&amp;AU$68&amp;$C110+72),1,0)</f>
        <v>0</v>
      </c>
      <c r="AV110" cm="1">
        <f t="array" aca="1" ref="AV110" ca="1">IF(INDIRECT("'"&amp;$A$69&amp;"'!"&amp;AV$68&amp;$C110+72)&lt;&gt;INDIRECT("'"&amp;$A$70&amp;"'!"&amp;AV$68&amp;$C110+72),1,0)</f>
        <v>0</v>
      </c>
      <c r="AW110" cm="1">
        <f t="array" aca="1" ref="AW110" ca="1">IF(INDIRECT("'"&amp;$A$69&amp;"'!"&amp;AW$68&amp;$C110+72)&lt;&gt;INDIRECT("'"&amp;$A$70&amp;"'!"&amp;AW$68&amp;$C110+72),1,0)</f>
        <v>0</v>
      </c>
      <c r="AX110" cm="1">
        <f t="array" aca="1" ref="AX110" ca="1">IF(INDIRECT("'"&amp;$A$69&amp;"'!"&amp;AX$68&amp;$C110+72)&lt;&gt;INDIRECT("'"&amp;$A$70&amp;"'!"&amp;AX$68&amp;$C110+72),1,0)</f>
        <v>0</v>
      </c>
      <c r="AY110" cm="1">
        <f t="array" aca="1" ref="AY110" ca="1">IF(INDIRECT("'"&amp;$A$69&amp;"'!"&amp;AY$68&amp;$C110+72)&lt;&gt;INDIRECT("'"&amp;$A$70&amp;"'!"&amp;AY$68&amp;$C110+72),1,0)</f>
        <v>0</v>
      </c>
      <c r="AZ110" cm="1">
        <f t="array" aca="1" ref="AZ110" ca="1">IF(INDIRECT("'"&amp;$A$69&amp;"'!"&amp;AZ$68&amp;$C110+72)&lt;&gt;INDIRECT("'"&amp;$A$70&amp;"'!"&amp;AZ$68&amp;$C110+72),1,0)</f>
        <v>0</v>
      </c>
      <c r="BA110" cm="1">
        <f t="array" aca="1" ref="BA110" ca="1">IF(INDIRECT("'"&amp;$A$69&amp;"'!"&amp;BA$68&amp;$C110+72)&lt;&gt;INDIRECT("'"&amp;$A$70&amp;"'!"&amp;BA$68&amp;$C110+72),1,0)</f>
        <v>0</v>
      </c>
      <c r="BB110" cm="1">
        <f t="array" aca="1" ref="BB110" ca="1">IF(INDIRECT("'"&amp;$A$69&amp;"'!"&amp;BB$68&amp;$C110+72)&lt;&gt;INDIRECT("'"&amp;$A$70&amp;"'!"&amp;BB$68&amp;$C110+72),1,0)</f>
        <v>0</v>
      </c>
      <c r="BC110">
        <f t="shared" ca="1" si="0"/>
        <v>0</v>
      </c>
      <c r="BD110">
        <f t="shared" ca="1" si="1"/>
        <v>0</v>
      </c>
      <c r="BE110">
        <f t="shared" ca="1" si="2"/>
        <v>0</v>
      </c>
    </row>
    <row r="111" spans="3:57" x14ac:dyDescent="0.15">
      <c r="C111" s="283">
        <v>39</v>
      </c>
      <c r="D111" cm="1">
        <f t="array" aca="1" ref="D111" ca="1">IF(INDIRECT("'"&amp;$A$69&amp;"'!"&amp;D$68&amp;$C111+72)&lt;&gt;INDIRECT("'"&amp;$A$70&amp;"'!"&amp;D$68&amp;$C111+72),1,0)</f>
        <v>0</v>
      </c>
      <c r="E111" cm="1">
        <f t="array" aca="1" ref="E111" ca="1">IF(INDIRECT("'"&amp;$A$69&amp;"'!"&amp;E$68&amp;$C111+72)&lt;&gt;INDIRECT("'"&amp;$A$70&amp;"'!"&amp;E$68&amp;$C111+72),1,0)</f>
        <v>0</v>
      </c>
      <c r="F111" cm="1">
        <f t="array" aca="1" ref="F111" ca="1">IF(INDIRECT("'"&amp;$A$69&amp;"'!"&amp;F$68&amp;$C111+72)&lt;&gt;INDIRECT("'"&amp;$A$70&amp;"'!"&amp;F$68&amp;$C111+72),1,0)</f>
        <v>0</v>
      </c>
      <c r="G111" cm="1">
        <f t="array" aca="1" ref="G111" ca="1">IF(INDIRECT("'"&amp;$A$69&amp;"'!"&amp;G$68&amp;$C111+72)&lt;&gt;INDIRECT("'"&amp;$A$70&amp;"'!"&amp;G$68&amp;$C111+72),1,0)</f>
        <v>0</v>
      </c>
      <c r="H111" cm="1">
        <f t="array" aca="1" ref="H111" ca="1">IF(INDIRECT("'"&amp;$A$69&amp;"'!"&amp;H$68&amp;$C111+72)&lt;&gt;INDIRECT("'"&amp;$A$70&amp;"'!"&amp;H$68&amp;$C111+72),1,0)</f>
        <v>0</v>
      </c>
      <c r="I111" cm="1">
        <f t="array" aca="1" ref="I111" ca="1">IF(INDIRECT("'"&amp;$A$69&amp;"'!"&amp;I$68&amp;$C111+72)&lt;&gt;INDIRECT("'"&amp;$A$70&amp;"'!"&amp;I$68&amp;$C111+72),1,0)</f>
        <v>0</v>
      </c>
      <c r="J111" cm="1">
        <f t="array" aca="1" ref="J111" ca="1">IF(INDIRECT("'"&amp;$A$69&amp;"'!"&amp;J$68&amp;$C111+72)&lt;&gt;INDIRECT("'"&amp;$A$70&amp;"'!"&amp;J$68&amp;$C111+72),1,0)</f>
        <v>0</v>
      </c>
      <c r="K111" cm="1">
        <f t="array" aca="1" ref="K111" ca="1">IF(INDIRECT("'"&amp;$A$69&amp;"'!"&amp;K$68&amp;$C111+72)&lt;&gt;INDIRECT("'"&amp;$A$70&amp;"'!"&amp;K$68&amp;$C111+72),1,0)</f>
        <v>0</v>
      </c>
      <c r="L111" cm="1">
        <f t="array" aca="1" ref="L111" ca="1">IF(INDIRECT("'"&amp;$A$69&amp;"'!"&amp;L$68&amp;$C111+72)&lt;&gt;INDIRECT("'"&amp;$A$70&amp;"'!"&amp;L$68&amp;$C111+72),1,0)</f>
        <v>0</v>
      </c>
      <c r="M111" cm="1">
        <f t="array" aca="1" ref="M111" ca="1">IF(INDIRECT("'"&amp;$A$69&amp;"'!"&amp;M$68&amp;$C111+72)&lt;&gt;INDIRECT("'"&amp;$A$70&amp;"'!"&amp;M$68&amp;$C111+72),1,0)</f>
        <v>0</v>
      </c>
      <c r="N111" cm="1">
        <f t="array" aca="1" ref="N111" ca="1">IF(INDIRECT("'"&amp;$A$69&amp;"'!"&amp;N$68&amp;$C111+72)&lt;&gt;INDIRECT("'"&amp;$A$70&amp;"'!"&amp;N$68&amp;$C111+72),1,0)</f>
        <v>0</v>
      </c>
      <c r="O111" cm="1">
        <f t="array" aca="1" ref="O111" ca="1">IF(INDIRECT("'"&amp;$A$69&amp;"'!"&amp;O$68&amp;$C111+72)&lt;&gt;INDIRECT("'"&amp;$A$70&amp;"'!"&amp;O$68&amp;$C111+72),1,0)</f>
        <v>0</v>
      </c>
      <c r="P111" cm="1">
        <f t="array" aca="1" ref="P111" ca="1">IF(INDIRECT("'"&amp;$A$69&amp;"'!"&amp;P$68&amp;$C111+72)&lt;&gt;INDIRECT("'"&amp;$A$70&amp;"'!"&amp;P$68&amp;$C111+72),1,0)</f>
        <v>0</v>
      </c>
      <c r="Q111" cm="1">
        <f t="array" aca="1" ref="Q111" ca="1">IF(INDIRECT("'"&amp;$A$69&amp;"'!"&amp;Q$68&amp;$C111+72)&lt;&gt;INDIRECT("'"&amp;$A$70&amp;"'!"&amp;Q$68&amp;$C111+72),1,0)</f>
        <v>0</v>
      </c>
      <c r="R111" cm="1">
        <f t="array" aca="1" ref="R111" ca="1">IF(INDIRECT("'"&amp;$A$69&amp;"'!"&amp;R$68&amp;$C111+72)&lt;&gt;INDIRECT("'"&amp;$A$70&amp;"'!"&amp;R$68&amp;$C111+72),1,0)</f>
        <v>0</v>
      </c>
      <c r="S111" cm="1">
        <f t="array" aca="1" ref="S111" ca="1">IF(INDIRECT("'"&amp;$A$69&amp;"'!"&amp;S$68&amp;$C111+72)&lt;&gt;INDIRECT("'"&amp;$A$70&amp;"'!"&amp;S$68&amp;$C111+72),1,0)</f>
        <v>0</v>
      </c>
      <c r="T111" cm="1">
        <f t="array" aca="1" ref="T111" ca="1">IF(INDIRECT("'"&amp;$A$69&amp;"'!"&amp;T$68&amp;$C111+72)&lt;&gt;INDIRECT("'"&amp;$A$70&amp;"'!"&amp;T$68&amp;$C111+72),1,0)</f>
        <v>0</v>
      </c>
      <c r="U111" cm="1">
        <f t="array" aca="1" ref="U111" ca="1">IF(INDIRECT("'"&amp;$A$69&amp;"'!"&amp;U$68&amp;$C111+72)&lt;&gt;INDIRECT("'"&amp;$A$70&amp;"'!"&amp;U$68&amp;$C111+72),1,0)</f>
        <v>0</v>
      </c>
      <c r="V111" cm="1">
        <f t="array" aca="1" ref="V111" ca="1">IF(INDIRECT("'"&amp;$A$69&amp;"'!"&amp;V$68&amp;$C111+72)&lt;&gt;INDIRECT("'"&amp;$A$70&amp;"'!"&amp;V$68&amp;$C111+72),1,0)</f>
        <v>0</v>
      </c>
      <c r="W111" cm="1">
        <f t="array" aca="1" ref="W111" ca="1">IF(INDIRECT("'"&amp;$A$69&amp;"'!"&amp;W$68&amp;$C111+72)&lt;&gt;INDIRECT("'"&amp;$A$70&amp;"'!"&amp;W$68&amp;$C111+72),1,0)</f>
        <v>0</v>
      </c>
      <c r="X111" cm="1">
        <f t="array" aca="1" ref="X111" ca="1">IF(INDIRECT("'"&amp;$A$69&amp;"'!"&amp;X$68&amp;$C111+72)&lt;&gt;INDIRECT("'"&amp;$A$70&amp;"'!"&amp;X$68&amp;$C111+72),1,0)</f>
        <v>0</v>
      </c>
      <c r="Y111" cm="1">
        <f t="array" aca="1" ref="Y111" ca="1">IF(INDIRECT("'"&amp;$A$69&amp;"'!"&amp;Y$68&amp;$C111+72)&lt;&gt;INDIRECT("'"&amp;$A$70&amp;"'!"&amp;Y$68&amp;$C111+72),1,0)</f>
        <v>0</v>
      </c>
      <c r="Z111" cm="1">
        <f t="array" aca="1" ref="Z111" ca="1">IF(INDIRECT("'"&amp;$A$69&amp;"'!"&amp;Z$68&amp;$C111+72)&lt;&gt;INDIRECT("'"&amp;$A$70&amp;"'!"&amp;Z$68&amp;$C111+72),1,0)</f>
        <v>0</v>
      </c>
      <c r="AA111" cm="1">
        <f t="array" aca="1" ref="AA111" ca="1">IF(INDIRECT("'"&amp;$A$69&amp;"'!"&amp;AA$68&amp;$C111+72)&lt;&gt;INDIRECT("'"&amp;$A$70&amp;"'!"&amp;AA$68&amp;$C111+72),1,0)</f>
        <v>0</v>
      </c>
      <c r="AB111" cm="1">
        <f t="array" aca="1" ref="AB111" ca="1">IF(INDIRECT("'"&amp;$A$69&amp;"'!"&amp;AB$68&amp;$C111+72)&lt;&gt;INDIRECT("'"&amp;$A$70&amp;"'!"&amp;AB$68&amp;$C111+72),1,0)</f>
        <v>0</v>
      </c>
      <c r="AC111" cm="1">
        <f t="array" aca="1" ref="AC111" ca="1">IF(INDIRECT("'"&amp;$A$69&amp;"'!"&amp;AC$68&amp;$C111+72)&lt;&gt;INDIRECT("'"&amp;$A$70&amp;"'!"&amp;AC$68&amp;$C111+72),1,0)</f>
        <v>0</v>
      </c>
      <c r="AD111" cm="1">
        <f t="array" aca="1" ref="AD111" ca="1">IF(INDIRECT("'"&amp;$A$69&amp;"'!"&amp;AD$68&amp;$C111+72)&lt;&gt;INDIRECT("'"&amp;$A$70&amp;"'!"&amp;AD$68&amp;$C111+72),1,0)</f>
        <v>0</v>
      </c>
      <c r="AE111" cm="1">
        <f t="array" aca="1" ref="AE111" ca="1">IF(INDIRECT("'"&amp;$A$69&amp;"'!"&amp;AE$68&amp;$C111+72)&lt;&gt;INDIRECT("'"&amp;$A$70&amp;"'!"&amp;AE$68&amp;$C111+72),1,0)</f>
        <v>0</v>
      </c>
      <c r="AF111" cm="1">
        <f t="array" aca="1" ref="AF111" ca="1">IF(INDIRECT("'"&amp;$A$69&amp;"'!"&amp;AF$68&amp;$C111+72)&lt;&gt;INDIRECT("'"&amp;$A$70&amp;"'!"&amp;AF$68&amp;$C111+72),1,0)</f>
        <v>0</v>
      </c>
      <c r="AG111" cm="1">
        <f t="array" aca="1" ref="AG111" ca="1">IF(INDIRECT("'"&amp;$A$69&amp;"'!"&amp;AG$68&amp;$C111+72)&lt;&gt;INDIRECT("'"&amp;$A$70&amp;"'!"&amp;AG$68&amp;$C111+72),1,0)</f>
        <v>0</v>
      </c>
      <c r="AH111" cm="1">
        <f t="array" aca="1" ref="AH111" ca="1">IF(INDIRECT("'"&amp;$A$69&amp;"'!"&amp;AH$68&amp;$C111+72)&lt;&gt;INDIRECT("'"&amp;$A$70&amp;"'!"&amp;AH$68&amp;$C111+72),1,0)</f>
        <v>0</v>
      </c>
      <c r="AI111" cm="1">
        <f t="array" aca="1" ref="AI111" ca="1">IF(INDIRECT("'"&amp;$A$69&amp;"'!"&amp;AI$68&amp;$C111+72)&lt;&gt;INDIRECT("'"&amp;$A$70&amp;"'!"&amp;AI$68&amp;$C111+72),1,0)</f>
        <v>0</v>
      </c>
      <c r="AJ111" cm="1">
        <f t="array" aca="1" ref="AJ111" ca="1">IF(INDIRECT("'"&amp;$A$69&amp;"'!"&amp;AJ$68&amp;$C111+72)&lt;&gt;INDIRECT("'"&amp;$A$70&amp;"'!"&amp;AJ$68&amp;$C111+72),1,0)</f>
        <v>0</v>
      </c>
      <c r="AK111" cm="1">
        <f t="array" aca="1" ref="AK111" ca="1">IF(INDIRECT("'"&amp;$A$69&amp;"'!"&amp;AK$68&amp;$C111+72)&lt;&gt;INDIRECT("'"&amp;$A$70&amp;"'!"&amp;AK$68&amp;$C111+72),1,0)</f>
        <v>0</v>
      </c>
      <c r="AL111" cm="1">
        <f t="array" aca="1" ref="AL111" ca="1">IF(INDIRECT("'"&amp;$A$69&amp;"'!"&amp;AL$68&amp;$C111+72)&lt;&gt;INDIRECT("'"&amp;$A$70&amp;"'!"&amp;AL$68&amp;$C111+72),1,0)</f>
        <v>0</v>
      </c>
      <c r="AM111" cm="1">
        <f t="array" aca="1" ref="AM111" ca="1">IF(INDIRECT("'"&amp;$A$69&amp;"'!"&amp;AM$68&amp;$C111+72)&lt;&gt;INDIRECT("'"&amp;$A$70&amp;"'!"&amp;AM$68&amp;$C111+72),1,0)</f>
        <v>0</v>
      </c>
      <c r="AN111" cm="1">
        <f t="array" aca="1" ref="AN111" ca="1">IF(INDIRECT("'"&amp;$A$69&amp;"'!"&amp;AN$68&amp;$C111+72)&lt;&gt;INDIRECT("'"&amp;$A$70&amp;"'!"&amp;AN$68&amp;$C111+72),1,0)</f>
        <v>0</v>
      </c>
      <c r="AO111" cm="1">
        <f t="array" aca="1" ref="AO111" ca="1">IF(INDIRECT("'"&amp;$A$69&amp;"'!"&amp;AO$68&amp;$C111+72)&lt;&gt;INDIRECT("'"&amp;$A$70&amp;"'!"&amp;AO$68&amp;$C111+72),1,0)</f>
        <v>0</v>
      </c>
      <c r="AP111" cm="1">
        <f t="array" aca="1" ref="AP111" ca="1">IF(INDIRECT("'"&amp;$A$69&amp;"'!"&amp;AP$68&amp;$C111+72)&lt;&gt;INDIRECT("'"&amp;$A$70&amp;"'!"&amp;AP$68&amp;$C111+72),1,0)</f>
        <v>0</v>
      </c>
      <c r="AQ111" cm="1">
        <f t="array" aca="1" ref="AQ111" ca="1">IF(INDIRECT("'"&amp;$A$69&amp;"'!"&amp;AQ$68&amp;$C111+72)&lt;&gt;INDIRECT("'"&amp;$A$70&amp;"'!"&amp;AQ$68&amp;$C111+72),1,0)</f>
        <v>0</v>
      </c>
      <c r="AR111" cm="1">
        <f t="array" aca="1" ref="AR111" ca="1">IF(INDIRECT("'"&amp;$A$69&amp;"'!"&amp;AR$68&amp;$C111+72)&lt;&gt;INDIRECT("'"&amp;$A$70&amp;"'!"&amp;AR$68&amp;$C111+72),1,0)</f>
        <v>0</v>
      </c>
      <c r="AS111" cm="1">
        <f t="array" aca="1" ref="AS111" ca="1">IF(INDIRECT("'"&amp;$A$69&amp;"'!"&amp;AS$68&amp;$C111+72)&lt;&gt;INDIRECT("'"&amp;$A$70&amp;"'!"&amp;AS$68&amp;$C111+72),1,0)</f>
        <v>0</v>
      </c>
      <c r="AT111" cm="1">
        <f t="array" aca="1" ref="AT111" ca="1">IF(INDIRECT("'"&amp;$A$69&amp;"'!"&amp;AT$68&amp;$C111+72)&lt;&gt;INDIRECT("'"&amp;$A$70&amp;"'!"&amp;AT$68&amp;$C111+72),1,0)</f>
        <v>0</v>
      </c>
      <c r="AU111" cm="1">
        <f t="array" aca="1" ref="AU111" ca="1">IF(INDIRECT("'"&amp;$A$69&amp;"'!"&amp;AU$68&amp;$C111+72)&lt;&gt;INDIRECT("'"&amp;$A$70&amp;"'!"&amp;AU$68&amp;$C111+72),1,0)</f>
        <v>0</v>
      </c>
      <c r="AV111" cm="1">
        <f t="array" aca="1" ref="AV111" ca="1">IF(INDIRECT("'"&amp;$A$69&amp;"'!"&amp;AV$68&amp;$C111+72)&lt;&gt;INDIRECT("'"&amp;$A$70&amp;"'!"&amp;AV$68&amp;$C111+72),1,0)</f>
        <v>0</v>
      </c>
      <c r="AW111" cm="1">
        <f t="array" aca="1" ref="AW111" ca="1">IF(INDIRECT("'"&amp;$A$69&amp;"'!"&amp;AW$68&amp;$C111+72)&lt;&gt;INDIRECT("'"&amp;$A$70&amp;"'!"&amp;AW$68&amp;$C111+72),1,0)</f>
        <v>0</v>
      </c>
      <c r="AX111" cm="1">
        <f t="array" aca="1" ref="AX111" ca="1">IF(INDIRECT("'"&amp;$A$69&amp;"'!"&amp;AX$68&amp;$C111+72)&lt;&gt;INDIRECT("'"&amp;$A$70&amp;"'!"&amp;AX$68&amp;$C111+72),1,0)</f>
        <v>0</v>
      </c>
      <c r="AY111" cm="1">
        <f t="array" aca="1" ref="AY111" ca="1">IF(INDIRECT("'"&amp;$A$69&amp;"'!"&amp;AY$68&amp;$C111+72)&lt;&gt;INDIRECT("'"&amp;$A$70&amp;"'!"&amp;AY$68&amp;$C111+72),1,0)</f>
        <v>0</v>
      </c>
      <c r="AZ111" cm="1">
        <f t="array" aca="1" ref="AZ111" ca="1">IF(INDIRECT("'"&amp;$A$69&amp;"'!"&amp;AZ$68&amp;$C111+72)&lt;&gt;INDIRECT("'"&amp;$A$70&amp;"'!"&amp;AZ$68&amp;$C111+72),1,0)</f>
        <v>0</v>
      </c>
      <c r="BA111" cm="1">
        <f t="array" aca="1" ref="BA111" ca="1">IF(INDIRECT("'"&amp;$A$69&amp;"'!"&amp;BA$68&amp;$C111+72)&lt;&gt;INDIRECT("'"&amp;$A$70&amp;"'!"&amp;BA$68&amp;$C111+72),1,0)</f>
        <v>0</v>
      </c>
      <c r="BB111" cm="1">
        <f t="array" aca="1" ref="BB111" ca="1">IF(INDIRECT("'"&amp;$A$69&amp;"'!"&amp;BB$68&amp;$C111+72)&lt;&gt;INDIRECT("'"&amp;$A$70&amp;"'!"&amp;BB$68&amp;$C111+72),1,0)</f>
        <v>0</v>
      </c>
      <c r="BC111">
        <f t="shared" ca="1" si="0"/>
        <v>0</v>
      </c>
      <c r="BD111">
        <f t="shared" ca="1" si="1"/>
        <v>0</v>
      </c>
      <c r="BE111">
        <f t="shared" ca="1" si="2"/>
        <v>0</v>
      </c>
    </row>
    <row r="112" spans="3:57" x14ac:dyDescent="0.15">
      <c r="C112" s="283">
        <v>40</v>
      </c>
      <c r="D112" cm="1">
        <f t="array" aca="1" ref="D112" ca="1">IF(INDIRECT("'"&amp;$A$69&amp;"'!"&amp;D$68&amp;$C112+72)&lt;&gt;INDIRECT("'"&amp;$A$70&amp;"'!"&amp;D$68&amp;$C112+72),1,0)</f>
        <v>0</v>
      </c>
      <c r="E112" cm="1">
        <f t="array" aca="1" ref="E112" ca="1">IF(INDIRECT("'"&amp;$A$69&amp;"'!"&amp;E$68&amp;$C112+72)&lt;&gt;INDIRECT("'"&amp;$A$70&amp;"'!"&amp;E$68&amp;$C112+72),1,0)</f>
        <v>0</v>
      </c>
      <c r="F112" cm="1">
        <f t="array" aca="1" ref="F112" ca="1">IF(INDIRECT("'"&amp;$A$69&amp;"'!"&amp;F$68&amp;$C112+72)&lt;&gt;INDIRECT("'"&amp;$A$70&amp;"'!"&amp;F$68&amp;$C112+72),1,0)</f>
        <v>0</v>
      </c>
      <c r="G112" cm="1">
        <f t="array" aca="1" ref="G112" ca="1">IF(INDIRECT("'"&amp;$A$69&amp;"'!"&amp;G$68&amp;$C112+72)&lt;&gt;INDIRECT("'"&amp;$A$70&amp;"'!"&amp;G$68&amp;$C112+72),1,0)</f>
        <v>0</v>
      </c>
      <c r="H112" cm="1">
        <f t="array" aca="1" ref="H112" ca="1">IF(INDIRECT("'"&amp;$A$69&amp;"'!"&amp;H$68&amp;$C112+72)&lt;&gt;INDIRECT("'"&amp;$A$70&amp;"'!"&amp;H$68&amp;$C112+72),1,0)</f>
        <v>0</v>
      </c>
      <c r="I112" cm="1">
        <f t="array" aca="1" ref="I112" ca="1">IF(INDIRECT("'"&amp;$A$69&amp;"'!"&amp;I$68&amp;$C112+72)&lt;&gt;INDIRECT("'"&amp;$A$70&amp;"'!"&amp;I$68&amp;$C112+72),1,0)</f>
        <v>0</v>
      </c>
      <c r="J112" cm="1">
        <f t="array" aca="1" ref="J112" ca="1">IF(INDIRECT("'"&amp;$A$69&amp;"'!"&amp;J$68&amp;$C112+72)&lt;&gt;INDIRECT("'"&amp;$A$70&amp;"'!"&amp;J$68&amp;$C112+72),1,0)</f>
        <v>0</v>
      </c>
      <c r="K112" cm="1">
        <f t="array" aca="1" ref="K112" ca="1">IF(INDIRECT("'"&amp;$A$69&amp;"'!"&amp;K$68&amp;$C112+72)&lt;&gt;INDIRECT("'"&amp;$A$70&amp;"'!"&amp;K$68&amp;$C112+72),1,0)</f>
        <v>0</v>
      </c>
      <c r="L112" cm="1">
        <f t="array" aca="1" ref="L112" ca="1">IF(INDIRECT("'"&amp;$A$69&amp;"'!"&amp;L$68&amp;$C112+72)&lt;&gt;INDIRECT("'"&amp;$A$70&amp;"'!"&amp;L$68&amp;$C112+72),1,0)</f>
        <v>0</v>
      </c>
      <c r="M112" cm="1">
        <f t="array" aca="1" ref="M112" ca="1">IF(INDIRECT("'"&amp;$A$69&amp;"'!"&amp;M$68&amp;$C112+72)&lt;&gt;INDIRECT("'"&amp;$A$70&amp;"'!"&amp;M$68&amp;$C112+72),1,0)</f>
        <v>0</v>
      </c>
      <c r="N112" cm="1">
        <f t="array" aca="1" ref="N112" ca="1">IF(INDIRECT("'"&amp;$A$69&amp;"'!"&amp;N$68&amp;$C112+72)&lt;&gt;INDIRECT("'"&amp;$A$70&amp;"'!"&amp;N$68&amp;$C112+72),1,0)</f>
        <v>0</v>
      </c>
      <c r="O112" cm="1">
        <f t="array" aca="1" ref="O112" ca="1">IF(INDIRECT("'"&amp;$A$69&amp;"'!"&amp;O$68&amp;$C112+72)&lt;&gt;INDIRECT("'"&amp;$A$70&amp;"'!"&amp;O$68&amp;$C112+72),1,0)</f>
        <v>0</v>
      </c>
      <c r="P112" cm="1">
        <f t="array" aca="1" ref="P112" ca="1">IF(INDIRECT("'"&amp;$A$69&amp;"'!"&amp;P$68&amp;$C112+72)&lt;&gt;INDIRECT("'"&amp;$A$70&amp;"'!"&amp;P$68&amp;$C112+72),1,0)</f>
        <v>0</v>
      </c>
      <c r="Q112" cm="1">
        <f t="array" aca="1" ref="Q112" ca="1">IF(INDIRECT("'"&amp;$A$69&amp;"'!"&amp;Q$68&amp;$C112+72)&lt;&gt;INDIRECT("'"&amp;$A$70&amp;"'!"&amp;Q$68&amp;$C112+72),1,0)</f>
        <v>0</v>
      </c>
      <c r="R112" cm="1">
        <f t="array" aca="1" ref="R112" ca="1">IF(INDIRECT("'"&amp;$A$69&amp;"'!"&amp;R$68&amp;$C112+72)&lt;&gt;INDIRECT("'"&amp;$A$70&amp;"'!"&amp;R$68&amp;$C112+72),1,0)</f>
        <v>0</v>
      </c>
      <c r="S112" cm="1">
        <f t="array" aca="1" ref="S112" ca="1">IF(INDIRECT("'"&amp;$A$69&amp;"'!"&amp;S$68&amp;$C112+72)&lt;&gt;INDIRECT("'"&amp;$A$70&amp;"'!"&amp;S$68&amp;$C112+72),1,0)</f>
        <v>0</v>
      </c>
      <c r="T112" cm="1">
        <f t="array" aca="1" ref="T112" ca="1">IF(INDIRECT("'"&amp;$A$69&amp;"'!"&amp;T$68&amp;$C112+72)&lt;&gt;INDIRECT("'"&amp;$A$70&amp;"'!"&amp;T$68&amp;$C112+72),1,0)</f>
        <v>0</v>
      </c>
      <c r="U112" cm="1">
        <f t="array" aca="1" ref="U112" ca="1">IF(INDIRECT("'"&amp;$A$69&amp;"'!"&amp;U$68&amp;$C112+72)&lt;&gt;INDIRECT("'"&amp;$A$70&amp;"'!"&amp;U$68&amp;$C112+72),1,0)</f>
        <v>0</v>
      </c>
      <c r="V112" cm="1">
        <f t="array" aca="1" ref="V112" ca="1">IF(INDIRECT("'"&amp;$A$69&amp;"'!"&amp;V$68&amp;$C112+72)&lt;&gt;INDIRECT("'"&amp;$A$70&amp;"'!"&amp;V$68&amp;$C112+72),1,0)</f>
        <v>0</v>
      </c>
      <c r="W112" cm="1">
        <f t="array" aca="1" ref="W112" ca="1">IF(INDIRECT("'"&amp;$A$69&amp;"'!"&amp;W$68&amp;$C112+72)&lt;&gt;INDIRECT("'"&amp;$A$70&amp;"'!"&amp;W$68&amp;$C112+72),1,0)</f>
        <v>0</v>
      </c>
      <c r="X112" cm="1">
        <f t="array" aca="1" ref="X112" ca="1">IF(INDIRECT("'"&amp;$A$69&amp;"'!"&amp;X$68&amp;$C112+72)&lt;&gt;INDIRECT("'"&amp;$A$70&amp;"'!"&amp;X$68&amp;$C112+72),1,0)</f>
        <v>0</v>
      </c>
      <c r="Y112" cm="1">
        <f t="array" aca="1" ref="Y112" ca="1">IF(INDIRECT("'"&amp;$A$69&amp;"'!"&amp;Y$68&amp;$C112+72)&lt;&gt;INDIRECT("'"&amp;$A$70&amp;"'!"&amp;Y$68&amp;$C112+72),1,0)</f>
        <v>0</v>
      </c>
      <c r="Z112" cm="1">
        <f t="array" aca="1" ref="Z112" ca="1">IF(INDIRECT("'"&amp;$A$69&amp;"'!"&amp;Z$68&amp;$C112+72)&lt;&gt;INDIRECT("'"&amp;$A$70&amp;"'!"&amp;Z$68&amp;$C112+72),1,0)</f>
        <v>0</v>
      </c>
      <c r="AA112" cm="1">
        <f t="array" aca="1" ref="AA112" ca="1">IF(INDIRECT("'"&amp;$A$69&amp;"'!"&amp;AA$68&amp;$C112+72)&lt;&gt;INDIRECT("'"&amp;$A$70&amp;"'!"&amp;AA$68&amp;$C112+72),1,0)</f>
        <v>0</v>
      </c>
      <c r="AB112" cm="1">
        <f t="array" aca="1" ref="AB112" ca="1">IF(INDIRECT("'"&amp;$A$69&amp;"'!"&amp;AB$68&amp;$C112+72)&lt;&gt;INDIRECT("'"&amp;$A$70&amp;"'!"&amp;AB$68&amp;$C112+72),1,0)</f>
        <v>0</v>
      </c>
      <c r="AC112" cm="1">
        <f t="array" aca="1" ref="AC112" ca="1">IF(INDIRECT("'"&amp;$A$69&amp;"'!"&amp;AC$68&amp;$C112+72)&lt;&gt;INDIRECT("'"&amp;$A$70&amp;"'!"&amp;AC$68&amp;$C112+72),1,0)</f>
        <v>0</v>
      </c>
      <c r="AD112" cm="1">
        <f t="array" aca="1" ref="AD112" ca="1">IF(INDIRECT("'"&amp;$A$69&amp;"'!"&amp;AD$68&amp;$C112+72)&lt;&gt;INDIRECT("'"&amp;$A$70&amp;"'!"&amp;AD$68&amp;$C112+72),1,0)</f>
        <v>0</v>
      </c>
      <c r="AE112" cm="1">
        <f t="array" aca="1" ref="AE112" ca="1">IF(INDIRECT("'"&amp;$A$69&amp;"'!"&amp;AE$68&amp;$C112+72)&lt;&gt;INDIRECT("'"&amp;$A$70&amp;"'!"&amp;AE$68&amp;$C112+72),1,0)</f>
        <v>0</v>
      </c>
      <c r="AF112" cm="1">
        <f t="array" aca="1" ref="AF112" ca="1">IF(INDIRECT("'"&amp;$A$69&amp;"'!"&amp;AF$68&amp;$C112+72)&lt;&gt;INDIRECT("'"&amp;$A$70&amp;"'!"&amp;AF$68&amp;$C112+72),1,0)</f>
        <v>0</v>
      </c>
      <c r="AG112" cm="1">
        <f t="array" aca="1" ref="AG112" ca="1">IF(INDIRECT("'"&amp;$A$69&amp;"'!"&amp;AG$68&amp;$C112+72)&lt;&gt;INDIRECT("'"&amp;$A$70&amp;"'!"&amp;AG$68&amp;$C112+72),1,0)</f>
        <v>0</v>
      </c>
      <c r="AH112" cm="1">
        <f t="array" aca="1" ref="AH112" ca="1">IF(INDIRECT("'"&amp;$A$69&amp;"'!"&amp;AH$68&amp;$C112+72)&lt;&gt;INDIRECT("'"&amp;$A$70&amp;"'!"&amp;AH$68&amp;$C112+72),1,0)</f>
        <v>0</v>
      </c>
      <c r="AI112" cm="1">
        <f t="array" aca="1" ref="AI112" ca="1">IF(INDIRECT("'"&amp;$A$69&amp;"'!"&amp;AI$68&amp;$C112+72)&lt;&gt;INDIRECT("'"&amp;$A$70&amp;"'!"&amp;AI$68&amp;$C112+72),1,0)</f>
        <v>0</v>
      </c>
      <c r="AJ112" cm="1">
        <f t="array" aca="1" ref="AJ112" ca="1">IF(INDIRECT("'"&amp;$A$69&amp;"'!"&amp;AJ$68&amp;$C112+72)&lt;&gt;INDIRECT("'"&amp;$A$70&amp;"'!"&amp;AJ$68&amp;$C112+72),1,0)</f>
        <v>0</v>
      </c>
      <c r="AK112" cm="1">
        <f t="array" aca="1" ref="AK112" ca="1">IF(INDIRECT("'"&amp;$A$69&amp;"'!"&amp;AK$68&amp;$C112+72)&lt;&gt;INDIRECT("'"&amp;$A$70&amp;"'!"&amp;AK$68&amp;$C112+72),1,0)</f>
        <v>0</v>
      </c>
      <c r="AL112" cm="1">
        <f t="array" aca="1" ref="AL112" ca="1">IF(INDIRECT("'"&amp;$A$69&amp;"'!"&amp;AL$68&amp;$C112+72)&lt;&gt;INDIRECT("'"&amp;$A$70&amp;"'!"&amp;AL$68&amp;$C112+72),1,0)</f>
        <v>0</v>
      </c>
      <c r="AM112" cm="1">
        <f t="array" aca="1" ref="AM112" ca="1">IF(INDIRECT("'"&amp;$A$69&amp;"'!"&amp;AM$68&amp;$C112+72)&lt;&gt;INDIRECT("'"&amp;$A$70&amp;"'!"&amp;AM$68&amp;$C112+72),1,0)</f>
        <v>0</v>
      </c>
      <c r="AN112" cm="1">
        <f t="array" aca="1" ref="AN112" ca="1">IF(INDIRECT("'"&amp;$A$69&amp;"'!"&amp;AN$68&amp;$C112+72)&lt;&gt;INDIRECT("'"&amp;$A$70&amp;"'!"&amp;AN$68&amp;$C112+72),1,0)</f>
        <v>0</v>
      </c>
      <c r="AO112" cm="1">
        <f t="array" aca="1" ref="AO112" ca="1">IF(INDIRECT("'"&amp;$A$69&amp;"'!"&amp;AO$68&amp;$C112+72)&lt;&gt;INDIRECT("'"&amp;$A$70&amp;"'!"&amp;AO$68&amp;$C112+72),1,0)</f>
        <v>0</v>
      </c>
      <c r="AP112" cm="1">
        <f t="array" aca="1" ref="AP112" ca="1">IF(INDIRECT("'"&amp;$A$69&amp;"'!"&amp;AP$68&amp;$C112+72)&lt;&gt;INDIRECT("'"&amp;$A$70&amp;"'!"&amp;AP$68&amp;$C112+72),1,0)</f>
        <v>0</v>
      </c>
      <c r="AQ112" cm="1">
        <f t="array" aca="1" ref="AQ112" ca="1">IF(INDIRECT("'"&amp;$A$69&amp;"'!"&amp;AQ$68&amp;$C112+72)&lt;&gt;INDIRECT("'"&amp;$A$70&amp;"'!"&amp;AQ$68&amp;$C112+72),1,0)</f>
        <v>0</v>
      </c>
      <c r="AR112" cm="1">
        <f t="array" aca="1" ref="AR112" ca="1">IF(INDIRECT("'"&amp;$A$69&amp;"'!"&amp;AR$68&amp;$C112+72)&lt;&gt;INDIRECT("'"&amp;$A$70&amp;"'!"&amp;AR$68&amp;$C112+72),1,0)</f>
        <v>0</v>
      </c>
      <c r="AS112" cm="1">
        <f t="array" aca="1" ref="AS112" ca="1">IF(INDIRECT("'"&amp;$A$69&amp;"'!"&amp;AS$68&amp;$C112+72)&lt;&gt;INDIRECT("'"&amp;$A$70&amp;"'!"&amp;AS$68&amp;$C112+72),1,0)</f>
        <v>0</v>
      </c>
      <c r="AT112" cm="1">
        <f t="array" aca="1" ref="AT112" ca="1">IF(INDIRECT("'"&amp;$A$69&amp;"'!"&amp;AT$68&amp;$C112+72)&lt;&gt;INDIRECT("'"&amp;$A$70&amp;"'!"&amp;AT$68&amp;$C112+72),1,0)</f>
        <v>0</v>
      </c>
      <c r="AU112" cm="1">
        <f t="array" aca="1" ref="AU112" ca="1">IF(INDIRECT("'"&amp;$A$69&amp;"'!"&amp;AU$68&amp;$C112+72)&lt;&gt;INDIRECT("'"&amp;$A$70&amp;"'!"&amp;AU$68&amp;$C112+72),1,0)</f>
        <v>0</v>
      </c>
      <c r="AV112" cm="1">
        <f t="array" aca="1" ref="AV112" ca="1">IF(INDIRECT("'"&amp;$A$69&amp;"'!"&amp;AV$68&amp;$C112+72)&lt;&gt;INDIRECT("'"&amp;$A$70&amp;"'!"&amp;AV$68&amp;$C112+72),1,0)</f>
        <v>0</v>
      </c>
      <c r="AW112" cm="1">
        <f t="array" aca="1" ref="AW112" ca="1">IF(INDIRECT("'"&amp;$A$69&amp;"'!"&amp;AW$68&amp;$C112+72)&lt;&gt;INDIRECT("'"&amp;$A$70&amp;"'!"&amp;AW$68&amp;$C112+72),1,0)</f>
        <v>0</v>
      </c>
      <c r="AX112" cm="1">
        <f t="array" aca="1" ref="AX112" ca="1">IF(INDIRECT("'"&amp;$A$69&amp;"'!"&amp;AX$68&amp;$C112+72)&lt;&gt;INDIRECT("'"&amp;$A$70&amp;"'!"&amp;AX$68&amp;$C112+72),1,0)</f>
        <v>0</v>
      </c>
      <c r="AY112" cm="1">
        <f t="array" aca="1" ref="AY112" ca="1">IF(INDIRECT("'"&amp;$A$69&amp;"'!"&amp;AY$68&amp;$C112+72)&lt;&gt;INDIRECT("'"&amp;$A$70&amp;"'!"&amp;AY$68&amp;$C112+72),1,0)</f>
        <v>0</v>
      </c>
      <c r="AZ112" cm="1">
        <f t="array" aca="1" ref="AZ112" ca="1">IF(INDIRECT("'"&amp;$A$69&amp;"'!"&amp;AZ$68&amp;$C112+72)&lt;&gt;INDIRECT("'"&amp;$A$70&amp;"'!"&amp;AZ$68&amp;$C112+72),1,0)</f>
        <v>0</v>
      </c>
      <c r="BA112" cm="1">
        <f t="array" aca="1" ref="BA112" ca="1">IF(INDIRECT("'"&amp;$A$69&amp;"'!"&amp;BA$68&amp;$C112+72)&lt;&gt;INDIRECT("'"&amp;$A$70&amp;"'!"&amp;BA$68&amp;$C112+72),1,0)</f>
        <v>0</v>
      </c>
      <c r="BB112" cm="1">
        <f t="array" aca="1" ref="BB112" ca="1">IF(INDIRECT("'"&amp;$A$69&amp;"'!"&amp;BB$68&amp;$C112+72)&lt;&gt;INDIRECT("'"&amp;$A$70&amp;"'!"&amp;BB$68&amp;$C112+72),1,0)</f>
        <v>0</v>
      </c>
      <c r="BC112">
        <f t="shared" ca="1" si="0"/>
        <v>0</v>
      </c>
      <c r="BD112">
        <f t="shared" ca="1" si="1"/>
        <v>0</v>
      </c>
      <c r="BE112">
        <f t="shared" ca="1" si="2"/>
        <v>0</v>
      </c>
    </row>
    <row r="113" spans="3:57" x14ac:dyDescent="0.15">
      <c r="C113" s="283">
        <v>41</v>
      </c>
      <c r="D113" cm="1">
        <f t="array" aca="1" ref="D113" ca="1">IF(INDIRECT("'"&amp;$A$69&amp;"'!"&amp;D$68&amp;$C113+72)&lt;&gt;INDIRECT("'"&amp;$A$70&amp;"'!"&amp;D$68&amp;$C113+72),1,0)</f>
        <v>0</v>
      </c>
      <c r="E113" cm="1">
        <f t="array" aca="1" ref="E113" ca="1">IF(INDIRECT("'"&amp;$A$69&amp;"'!"&amp;E$68&amp;$C113+72)&lt;&gt;INDIRECT("'"&amp;$A$70&amp;"'!"&amp;E$68&amp;$C113+72),1,0)</f>
        <v>0</v>
      </c>
      <c r="F113" cm="1">
        <f t="array" aca="1" ref="F113" ca="1">IF(INDIRECT("'"&amp;$A$69&amp;"'!"&amp;F$68&amp;$C113+72)&lt;&gt;INDIRECT("'"&amp;$A$70&amp;"'!"&amp;F$68&amp;$C113+72),1,0)</f>
        <v>0</v>
      </c>
      <c r="G113" cm="1">
        <f t="array" aca="1" ref="G113" ca="1">IF(INDIRECT("'"&amp;$A$69&amp;"'!"&amp;G$68&amp;$C113+72)&lt;&gt;INDIRECT("'"&amp;$A$70&amp;"'!"&amp;G$68&amp;$C113+72),1,0)</f>
        <v>0</v>
      </c>
      <c r="H113" cm="1">
        <f t="array" aca="1" ref="H113" ca="1">IF(INDIRECT("'"&amp;$A$69&amp;"'!"&amp;H$68&amp;$C113+72)&lt;&gt;INDIRECT("'"&amp;$A$70&amp;"'!"&amp;H$68&amp;$C113+72),1,0)</f>
        <v>0</v>
      </c>
      <c r="I113" cm="1">
        <f t="array" aca="1" ref="I113" ca="1">IF(INDIRECT("'"&amp;$A$69&amp;"'!"&amp;I$68&amp;$C113+72)&lt;&gt;INDIRECT("'"&amp;$A$70&amp;"'!"&amp;I$68&amp;$C113+72),1,0)</f>
        <v>0</v>
      </c>
      <c r="J113" cm="1">
        <f t="array" aca="1" ref="J113" ca="1">IF(INDIRECT("'"&amp;$A$69&amp;"'!"&amp;J$68&amp;$C113+72)&lt;&gt;INDIRECT("'"&amp;$A$70&amp;"'!"&amp;J$68&amp;$C113+72),1,0)</f>
        <v>0</v>
      </c>
      <c r="K113" cm="1">
        <f t="array" aca="1" ref="K113" ca="1">IF(INDIRECT("'"&amp;$A$69&amp;"'!"&amp;K$68&amp;$C113+72)&lt;&gt;INDIRECT("'"&amp;$A$70&amp;"'!"&amp;K$68&amp;$C113+72),1,0)</f>
        <v>0</v>
      </c>
      <c r="L113" cm="1">
        <f t="array" aca="1" ref="L113" ca="1">IF(INDIRECT("'"&amp;$A$69&amp;"'!"&amp;L$68&amp;$C113+72)&lt;&gt;INDIRECT("'"&amp;$A$70&amp;"'!"&amp;L$68&amp;$C113+72),1,0)</f>
        <v>0</v>
      </c>
      <c r="M113" cm="1">
        <f t="array" aca="1" ref="M113" ca="1">IF(INDIRECT("'"&amp;$A$69&amp;"'!"&amp;M$68&amp;$C113+72)&lt;&gt;INDIRECT("'"&amp;$A$70&amp;"'!"&amp;M$68&amp;$C113+72),1,0)</f>
        <v>0</v>
      </c>
      <c r="N113" cm="1">
        <f t="array" aca="1" ref="N113" ca="1">IF(INDIRECT("'"&amp;$A$69&amp;"'!"&amp;N$68&amp;$C113+72)&lt;&gt;INDIRECT("'"&amp;$A$70&amp;"'!"&amp;N$68&amp;$C113+72),1,0)</f>
        <v>0</v>
      </c>
      <c r="O113" cm="1">
        <f t="array" aca="1" ref="O113" ca="1">IF(INDIRECT("'"&amp;$A$69&amp;"'!"&amp;O$68&amp;$C113+72)&lt;&gt;INDIRECT("'"&amp;$A$70&amp;"'!"&amp;O$68&amp;$C113+72),1,0)</f>
        <v>0</v>
      </c>
      <c r="P113" cm="1">
        <f t="array" aca="1" ref="P113" ca="1">IF(INDIRECT("'"&amp;$A$69&amp;"'!"&amp;P$68&amp;$C113+72)&lt;&gt;INDIRECT("'"&amp;$A$70&amp;"'!"&amp;P$68&amp;$C113+72),1,0)</f>
        <v>0</v>
      </c>
      <c r="Q113" cm="1">
        <f t="array" aca="1" ref="Q113" ca="1">IF(INDIRECT("'"&amp;$A$69&amp;"'!"&amp;Q$68&amp;$C113+72)&lt;&gt;INDIRECT("'"&amp;$A$70&amp;"'!"&amp;Q$68&amp;$C113+72),1,0)</f>
        <v>0</v>
      </c>
      <c r="R113" cm="1">
        <f t="array" aca="1" ref="R113" ca="1">IF(INDIRECT("'"&amp;$A$69&amp;"'!"&amp;R$68&amp;$C113+72)&lt;&gt;INDIRECT("'"&amp;$A$70&amp;"'!"&amp;R$68&amp;$C113+72),1,0)</f>
        <v>0</v>
      </c>
      <c r="S113" cm="1">
        <f t="array" aca="1" ref="S113" ca="1">IF(INDIRECT("'"&amp;$A$69&amp;"'!"&amp;S$68&amp;$C113+72)&lt;&gt;INDIRECT("'"&amp;$A$70&amp;"'!"&amp;S$68&amp;$C113+72),1,0)</f>
        <v>0</v>
      </c>
      <c r="T113" cm="1">
        <f t="array" aca="1" ref="T113" ca="1">IF(INDIRECT("'"&amp;$A$69&amp;"'!"&amp;T$68&amp;$C113+72)&lt;&gt;INDIRECT("'"&amp;$A$70&amp;"'!"&amp;T$68&amp;$C113+72),1,0)</f>
        <v>0</v>
      </c>
      <c r="U113" cm="1">
        <f t="array" aca="1" ref="U113" ca="1">IF(INDIRECT("'"&amp;$A$69&amp;"'!"&amp;U$68&amp;$C113+72)&lt;&gt;INDIRECT("'"&amp;$A$70&amp;"'!"&amp;U$68&amp;$C113+72),1,0)</f>
        <v>0</v>
      </c>
      <c r="V113" cm="1">
        <f t="array" aca="1" ref="V113" ca="1">IF(INDIRECT("'"&amp;$A$69&amp;"'!"&amp;V$68&amp;$C113+72)&lt;&gt;INDIRECT("'"&amp;$A$70&amp;"'!"&amp;V$68&amp;$C113+72),1,0)</f>
        <v>0</v>
      </c>
      <c r="W113" cm="1">
        <f t="array" aca="1" ref="W113" ca="1">IF(INDIRECT("'"&amp;$A$69&amp;"'!"&amp;W$68&amp;$C113+72)&lt;&gt;INDIRECT("'"&amp;$A$70&amp;"'!"&amp;W$68&amp;$C113+72),1,0)</f>
        <v>0</v>
      </c>
      <c r="X113" cm="1">
        <f t="array" aca="1" ref="X113" ca="1">IF(INDIRECT("'"&amp;$A$69&amp;"'!"&amp;X$68&amp;$C113+72)&lt;&gt;INDIRECT("'"&amp;$A$70&amp;"'!"&amp;X$68&amp;$C113+72),1,0)</f>
        <v>0</v>
      </c>
      <c r="Y113" cm="1">
        <f t="array" aca="1" ref="Y113" ca="1">IF(INDIRECT("'"&amp;$A$69&amp;"'!"&amp;Y$68&amp;$C113+72)&lt;&gt;INDIRECT("'"&amp;$A$70&amp;"'!"&amp;Y$68&amp;$C113+72),1,0)</f>
        <v>0</v>
      </c>
      <c r="Z113" cm="1">
        <f t="array" aca="1" ref="Z113" ca="1">IF(INDIRECT("'"&amp;$A$69&amp;"'!"&amp;Z$68&amp;$C113+72)&lt;&gt;INDIRECT("'"&amp;$A$70&amp;"'!"&amp;Z$68&amp;$C113+72),1,0)</f>
        <v>0</v>
      </c>
      <c r="AA113" cm="1">
        <f t="array" aca="1" ref="AA113" ca="1">IF(INDIRECT("'"&amp;$A$69&amp;"'!"&amp;AA$68&amp;$C113+72)&lt;&gt;INDIRECT("'"&amp;$A$70&amp;"'!"&amp;AA$68&amp;$C113+72),1,0)</f>
        <v>0</v>
      </c>
      <c r="AB113" cm="1">
        <f t="array" aca="1" ref="AB113" ca="1">IF(INDIRECT("'"&amp;$A$69&amp;"'!"&amp;AB$68&amp;$C113+72)&lt;&gt;INDIRECT("'"&amp;$A$70&amp;"'!"&amp;AB$68&amp;$C113+72),1,0)</f>
        <v>0</v>
      </c>
      <c r="AC113" cm="1">
        <f t="array" aca="1" ref="AC113" ca="1">IF(INDIRECT("'"&amp;$A$69&amp;"'!"&amp;AC$68&amp;$C113+72)&lt;&gt;INDIRECT("'"&amp;$A$70&amp;"'!"&amp;AC$68&amp;$C113+72),1,0)</f>
        <v>0</v>
      </c>
      <c r="AD113" cm="1">
        <f t="array" aca="1" ref="AD113" ca="1">IF(INDIRECT("'"&amp;$A$69&amp;"'!"&amp;AD$68&amp;$C113+72)&lt;&gt;INDIRECT("'"&amp;$A$70&amp;"'!"&amp;AD$68&amp;$C113+72),1,0)</f>
        <v>0</v>
      </c>
      <c r="AE113" cm="1">
        <f t="array" aca="1" ref="AE113" ca="1">IF(INDIRECT("'"&amp;$A$69&amp;"'!"&amp;AE$68&amp;$C113+72)&lt;&gt;INDIRECT("'"&amp;$A$70&amp;"'!"&amp;AE$68&amp;$C113+72),1,0)</f>
        <v>0</v>
      </c>
      <c r="AF113" cm="1">
        <f t="array" aca="1" ref="AF113" ca="1">IF(INDIRECT("'"&amp;$A$69&amp;"'!"&amp;AF$68&amp;$C113+72)&lt;&gt;INDIRECT("'"&amp;$A$70&amp;"'!"&amp;AF$68&amp;$C113+72),1,0)</f>
        <v>0</v>
      </c>
      <c r="AG113" cm="1">
        <f t="array" aca="1" ref="AG113" ca="1">IF(INDIRECT("'"&amp;$A$69&amp;"'!"&amp;AG$68&amp;$C113+72)&lt;&gt;INDIRECT("'"&amp;$A$70&amp;"'!"&amp;AG$68&amp;$C113+72),1,0)</f>
        <v>0</v>
      </c>
      <c r="AH113" cm="1">
        <f t="array" aca="1" ref="AH113" ca="1">IF(INDIRECT("'"&amp;$A$69&amp;"'!"&amp;AH$68&amp;$C113+72)&lt;&gt;INDIRECT("'"&amp;$A$70&amp;"'!"&amp;AH$68&amp;$C113+72),1,0)</f>
        <v>0</v>
      </c>
      <c r="AI113" cm="1">
        <f t="array" aca="1" ref="AI113" ca="1">IF(INDIRECT("'"&amp;$A$69&amp;"'!"&amp;AI$68&amp;$C113+72)&lt;&gt;INDIRECT("'"&amp;$A$70&amp;"'!"&amp;AI$68&amp;$C113+72),1,0)</f>
        <v>0</v>
      </c>
      <c r="AJ113" cm="1">
        <f t="array" aca="1" ref="AJ113" ca="1">IF(INDIRECT("'"&amp;$A$69&amp;"'!"&amp;AJ$68&amp;$C113+72)&lt;&gt;INDIRECT("'"&amp;$A$70&amp;"'!"&amp;AJ$68&amp;$C113+72),1,0)</f>
        <v>0</v>
      </c>
      <c r="AK113" cm="1">
        <f t="array" aca="1" ref="AK113" ca="1">IF(INDIRECT("'"&amp;$A$69&amp;"'!"&amp;AK$68&amp;$C113+72)&lt;&gt;INDIRECT("'"&amp;$A$70&amp;"'!"&amp;AK$68&amp;$C113+72),1,0)</f>
        <v>0</v>
      </c>
      <c r="AL113" cm="1">
        <f t="array" aca="1" ref="AL113" ca="1">IF(INDIRECT("'"&amp;$A$69&amp;"'!"&amp;AL$68&amp;$C113+72)&lt;&gt;INDIRECT("'"&amp;$A$70&amp;"'!"&amp;AL$68&amp;$C113+72),1,0)</f>
        <v>0</v>
      </c>
      <c r="AM113" cm="1">
        <f t="array" aca="1" ref="AM113" ca="1">IF(INDIRECT("'"&amp;$A$69&amp;"'!"&amp;AM$68&amp;$C113+72)&lt;&gt;INDIRECT("'"&amp;$A$70&amp;"'!"&amp;AM$68&amp;$C113+72),1,0)</f>
        <v>0</v>
      </c>
      <c r="AN113" cm="1">
        <f t="array" aca="1" ref="AN113" ca="1">IF(INDIRECT("'"&amp;$A$69&amp;"'!"&amp;AN$68&amp;$C113+72)&lt;&gt;INDIRECT("'"&amp;$A$70&amp;"'!"&amp;AN$68&amp;$C113+72),1,0)</f>
        <v>0</v>
      </c>
      <c r="AO113" cm="1">
        <f t="array" aca="1" ref="AO113" ca="1">IF(INDIRECT("'"&amp;$A$69&amp;"'!"&amp;AO$68&amp;$C113+72)&lt;&gt;INDIRECT("'"&amp;$A$70&amp;"'!"&amp;AO$68&amp;$C113+72),1,0)</f>
        <v>0</v>
      </c>
      <c r="AP113" cm="1">
        <f t="array" aca="1" ref="AP113" ca="1">IF(INDIRECT("'"&amp;$A$69&amp;"'!"&amp;AP$68&amp;$C113+72)&lt;&gt;INDIRECT("'"&amp;$A$70&amp;"'!"&amp;AP$68&amp;$C113+72),1,0)</f>
        <v>0</v>
      </c>
      <c r="AQ113" cm="1">
        <f t="array" aca="1" ref="AQ113" ca="1">IF(INDIRECT("'"&amp;$A$69&amp;"'!"&amp;AQ$68&amp;$C113+72)&lt;&gt;INDIRECT("'"&amp;$A$70&amp;"'!"&amp;AQ$68&amp;$C113+72),1,0)</f>
        <v>0</v>
      </c>
      <c r="AR113" cm="1">
        <f t="array" aca="1" ref="AR113" ca="1">IF(INDIRECT("'"&amp;$A$69&amp;"'!"&amp;AR$68&amp;$C113+72)&lt;&gt;INDIRECT("'"&amp;$A$70&amp;"'!"&amp;AR$68&amp;$C113+72),1,0)</f>
        <v>0</v>
      </c>
      <c r="AS113" cm="1">
        <f t="array" aca="1" ref="AS113" ca="1">IF(INDIRECT("'"&amp;$A$69&amp;"'!"&amp;AS$68&amp;$C113+72)&lt;&gt;INDIRECT("'"&amp;$A$70&amp;"'!"&amp;AS$68&amp;$C113+72),1,0)</f>
        <v>0</v>
      </c>
      <c r="AT113" cm="1">
        <f t="array" aca="1" ref="AT113" ca="1">IF(INDIRECT("'"&amp;$A$69&amp;"'!"&amp;AT$68&amp;$C113+72)&lt;&gt;INDIRECT("'"&amp;$A$70&amp;"'!"&amp;AT$68&amp;$C113+72),1,0)</f>
        <v>0</v>
      </c>
      <c r="AU113" cm="1">
        <f t="array" aca="1" ref="AU113" ca="1">IF(INDIRECT("'"&amp;$A$69&amp;"'!"&amp;AU$68&amp;$C113+72)&lt;&gt;INDIRECT("'"&amp;$A$70&amp;"'!"&amp;AU$68&amp;$C113+72),1,0)</f>
        <v>0</v>
      </c>
      <c r="AV113" cm="1">
        <f t="array" aca="1" ref="AV113" ca="1">IF(INDIRECT("'"&amp;$A$69&amp;"'!"&amp;AV$68&amp;$C113+72)&lt;&gt;INDIRECT("'"&amp;$A$70&amp;"'!"&amp;AV$68&amp;$C113+72),1,0)</f>
        <v>0</v>
      </c>
      <c r="AW113" cm="1">
        <f t="array" aca="1" ref="AW113" ca="1">IF(INDIRECT("'"&amp;$A$69&amp;"'!"&amp;AW$68&amp;$C113+72)&lt;&gt;INDIRECT("'"&amp;$A$70&amp;"'!"&amp;AW$68&amp;$C113+72),1,0)</f>
        <v>0</v>
      </c>
      <c r="AX113" cm="1">
        <f t="array" aca="1" ref="AX113" ca="1">IF(INDIRECT("'"&amp;$A$69&amp;"'!"&amp;AX$68&amp;$C113+72)&lt;&gt;INDIRECT("'"&amp;$A$70&amp;"'!"&amp;AX$68&amp;$C113+72),1,0)</f>
        <v>0</v>
      </c>
      <c r="AY113" cm="1">
        <f t="array" aca="1" ref="AY113" ca="1">IF(INDIRECT("'"&amp;$A$69&amp;"'!"&amp;AY$68&amp;$C113+72)&lt;&gt;INDIRECT("'"&amp;$A$70&amp;"'!"&amp;AY$68&amp;$C113+72),1,0)</f>
        <v>0</v>
      </c>
      <c r="AZ113" cm="1">
        <f t="array" aca="1" ref="AZ113" ca="1">IF(INDIRECT("'"&amp;$A$69&amp;"'!"&amp;AZ$68&amp;$C113+72)&lt;&gt;INDIRECT("'"&amp;$A$70&amp;"'!"&amp;AZ$68&amp;$C113+72),1,0)</f>
        <v>0</v>
      </c>
      <c r="BA113" cm="1">
        <f t="array" aca="1" ref="BA113" ca="1">IF(INDIRECT("'"&amp;$A$69&amp;"'!"&amp;BA$68&amp;$C113+72)&lt;&gt;INDIRECT("'"&amp;$A$70&amp;"'!"&amp;BA$68&amp;$C113+72),1,0)</f>
        <v>0</v>
      </c>
      <c r="BB113" cm="1">
        <f t="array" aca="1" ref="BB113" ca="1">IF(INDIRECT("'"&amp;$A$69&amp;"'!"&amp;BB$68&amp;$C113+72)&lt;&gt;INDIRECT("'"&amp;$A$70&amp;"'!"&amp;BB$68&amp;$C113+72),1,0)</f>
        <v>0</v>
      </c>
      <c r="BC113">
        <f t="shared" ca="1" si="0"/>
        <v>0</v>
      </c>
      <c r="BD113">
        <f t="shared" ca="1" si="1"/>
        <v>0</v>
      </c>
      <c r="BE113">
        <f t="shared" ca="1" si="2"/>
        <v>0</v>
      </c>
    </row>
    <row r="114" spans="3:57" x14ac:dyDescent="0.15">
      <c r="C114" s="283">
        <v>42</v>
      </c>
      <c r="D114" cm="1">
        <f t="array" aca="1" ref="D114" ca="1">IF(INDIRECT("'"&amp;$A$69&amp;"'!"&amp;D$68&amp;$C114+72)&lt;&gt;INDIRECT("'"&amp;$A$70&amp;"'!"&amp;D$68&amp;$C114+72),1,0)</f>
        <v>0</v>
      </c>
      <c r="E114" cm="1">
        <f t="array" aca="1" ref="E114" ca="1">IF(INDIRECT("'"&amp;$A$69&amp;"'!"&amp;E$68&amp;$C114+72)&lt;&gt;INDIRECT("'"&amp;$A$70&amp;"'!"&amp;E$68&amp;$C114+72),1,0)</f>
        <v>0</v>
      </c>
      <c r="F114" cm="1">
        <f t="array" aca="1" ref="F114" ca="1">IF(INDIRECT("'"&amp;$A$69&amp;"'!"&amp;F$68&amp;$C114+72)&lt;&gt;INDIRECT("'"&amp;$A$70&amp;"'!"&amp;F$68&amp;$C114+72),1,0)</f>
        <v>0</v>
      </c>
      <c r="G114" cm="1">
        <f t="array" aca="1" ref="G114" ca="1">IF(INDIRECT("'"&amp;$A$69&amp;"'!"&amp;G$68&amp;$C114+72)&lt;&gt;INDIRECT("'"&amp;$A$70&amp;"'!"&amp;G$68&amp;$C114+72),1,0)</f>
        <v>0</v>
      </c>
      <c r="H114" cm="1">
        <f t="array" aca="1" ref="H114" ca="1">IF(INDIRECT("'"&amp;$A$69&amp;"'!"&amp;H$68&amp;$C114+72)&lt;&gt;INDIRECT("'"&amp;$A$70&amp;"'!"&amp;H$68&amp;$C114+72),1,0)</f>
        <v>0</v>
      </c>
      <c r="I114" cm="1">
        <f t="array" aca="1" ref="I114" ca="1">IF(INDIRECT("'"&amp;$A$69&amp;"'!"&amp;I$68&amp;$C114+72)&lt;&gt;INDIRECT("'"&amp;$A$70&amp;"'!"&amp;I$68&amp;$C114+72),1,0)</f>
        <v>0</v>
      </c>
      <c r="J114" cm="1">
        <f t="array" aca="1" ref="J114" ca="1">IF(INDIRECT("'"&amp;$A$69&amp;"'!"&amp;J$68&amp;$C114+72)&lt;&gt;INDIRECT("'"&amp;$A$70&amp;"'!"&amp;J$68&amp;$C114+72),1,0)</f>
        <v>0</v>
      </c>
      <c r="K114" cm="1">
        <f t="array" aca="1" ref="K114" ca="1">IF(INDIRECT("'"&amp;$A$69&amp;"'!"&amp;K$68&amp;$C114+72)&lt;&gt;INDIRECT("'"&amp;$A$70&amp;"'!"&amp;K$68&amp;$C114+72),1,0)</f>
        <v>0</v>
      </c>
      <c r="L114" cm="1">
        <f t="array" aca="1" ref="L114" ca="1">IF(INDIRECT("'"&amp;$A$69&amp;"'!"&amp;L$68&amp;$C114+72)&lt;&gt;INDIRECT("'"&amp;$A$70&amp;"'!"&amp;L$68&amp;$C114+72),1,0)</f>
        <v>0</v>
      </c>
      <c r="M114" cm="1">
        <f t="array" aca="1" ref="M114" ca="1">IF(INDIRECT("'"&amp;$A$69&amp;"'!"&amp;M$68&amp;$C114+72)&lt;&gt;INDIRECT("'"&amp;$A$70&amp;"'!"&amp;M$68&amp;$C114+72),1,0)</f>
        <v>0</v>
      </c>
      <c r="N114" cm="1">
        <f t="array" aca="1" ref="N114" ca="1">IF(INDIRECT("'"&amp;$A$69&amp;"'!"&amp;N$68&amp;$C114+72)&lt;&gt;INDIRECT("'"&amp;$A$70&amp;"'!"&amp;N$68&amp;$C114+72),1,0)</f>
        <v>0</v>
      </c>
      <c r="O114" cm="1">
        <f t="array" aca="1" ref="O114" ca="1">IF(INDIRECT("'"&amp;$A$69&amp;"'!"&amp;O$68&amp;$C114+72)&lt;&gt;INDIRECT("'"&amp;$A$70&amp;"'!"&amp;O$68&amp;$C114+72),1,0)</f>
        <v>0</v>
      </c>
      <c r="P114" cm="1">
        <f t="array" aca="1" ref="P114" ca="1">IF(INDIRECT("'"&amp;$A$69&amp;"'!"&amp;P$68&amp;$C114+72)&lt;&gt;INDIRECT("'"&amp;$A$70&amp;"'!"&amp;P$68&amp;$C114+72),1,0)</f>
        <v>0</v>
      </c>
      <c r="Q114" cm="1">
        <f t="array" aca="1" ref="Q114" ca="1">IF(INDIRECT("'"&amp;$A$69&amp;"'!"&amp;Q$68&amp;$C114+72)&lt;&gt;INDIRECT("'"&amp;$A$70&amp;"'!"&amp;Q$68&amp;$C114+72),1,0)</f>
        <v>0</v>
      </c>
      <c r="R114" cm="1">
        <f t="array" aca="1" ref="R114" ca="1">IF(INDIRECT("'"&amp;$A$69&amp;"'!"&amp;R$68&amp;$C114+72)&lt;&gt;INDIRECT("'"&amp;$A$70&amp;"'!"&amp;R$68&amp;$C114+72),1,0)</f>
        <v>0</v>
      </c>
      <c r="S114" cm="1">
        <f t="array" aca="1" ref="S114" ca="1">IF(INDIRECT("'"&amp;$A$69&amp;"'!"&amp;S$68&amp;$C114+72)&lt;&gt;INDIRECT("'"&amp;$A$70&amp;"'!"&amp;S$68&amp;$C114+72),1,0)</f>
        <v>0</v>
      </c>
      <c r="T114" cm="1">
        <f t="array" aca="1" ref="T114" ca="1">IF(INDIRECT("'"&amp;$A$69&amp;"'!"&amp;T$68&amp;$C114+72)&lt;&gt;INDIRECT("'"&amp;$A$70&amp;"'!"&amp;T$68&amp;$C114+72),1,0)</f>
        <v>0</v>
      </c>
      <c r="U114" cm="1">
        <f t="array" aca="1" ref="U114" ca="1">IF(INDIRECT("'"&amp;$A$69&amp;"'!"&amp;U$68&amp;$C114+72)&lt;&gt;INDIRECT("'"&amp;$A$70&amp;"'!"&amp;U$68&amp;$C114+72),1,0)</f>
        <v>0</v>
      </c>
      <c r="V114" cm="1">
        <f t="array" aca="1" ref="V114" ca="1">IF(INDIRECT("'"&amp;$A$69&amp;"'!"&amp;V$68&amp;$C114+72)&lt;&gt;INDIRECT("'"&amp;$A$70&amp;"'!"&amp;V$68&amp;$C114+72),1,0)</f>
        <v>0</v>
      </c>
      <c r="W114" cm="1">
        <f t="array" aca="1" ref="W114" ca="1">IF(INDIRECT("'"&amp;$A$69&amp;"'!"&amp;W$68&amp;$C114+72)&lt;&gt;INDIRECT("'"&amp;$A$70&amp;"'!"&amp;W$68&amp;$C114+72),1,0)</f>
        <v>0</v>
      </c>
      <c r="X114" cm="1">
        <f t="array" aca="1" ref="X114" ca="1">IF(INDIRECT("'"&amp;$A$69&amp;"'!"&amp;X$68&amp;$C114+72)&lt;&gt;INDIRECT("'"&amp;$A$70&amp;"'!"&amp;X$68&amp;$C114+72),1,0)</f>
        <v>0</v>
      </c>
      <c r="Y114" cm="1">
        <f t="array" aca="1" ref="Y114" ca="1">IF(INDIRECT("'"&amp;$A$69&amp;"'!"&amp;Y$68&amp;$C114+72)&lt;&gt;INDIRECT("'"&amp;$A$70&amp;"'!"&amp;Y$68&amp;$C114+72),1,0)</f>
        <v>0</v>
      </c>
      <c r="Z114" cm="1">
        <f t="array" aca="1" ref="Z114" ca="1">IF(INDIRECT("'"&amp;$A$69&amp;"'!"&amp;Z$68&amp;$C114+72)&lt;&gt;INDIRECT("'"&amp;$A$70&amp;"'!"&amp;Z$68&amp;$C114+72),1,0)</f>
        <v>0</v>
      </c>
      <c r="AA114" cm="1">
        <f t="array" aca="1" ref="AA114" ca="1">IF(INDIRECT("'"&amp;$A$69&amp;"'!"&amp;AA$68&amp;$C114+72)&lt;&gt;INDIRECT("'"&amp;$A$70&amp;"'!"&amp;AA$68&amp;$C114+72),1,0)</f>
        <v>0</v>
      </c>
      <c r="AB114" cm="1">
        <f t="array" aca="1" ref="AB114" ca="1">IF(INDIRECT("'"&amp;$A$69&amp;"'!"&amp;AB$68&amp;$C114+72)&lt;&gt;INDIRECT("'"&amp;$A$70&amp;"'!"&amp;AB$68&amp;$C114+72),1,0)</f>
        <v>0</v>
      </c>
      <c r="AC114" cm="1">
        <f t="array" aca="1" ref="AC114" ca="1">IF(INDIRECT("'"&amp;$A$69&amp;"'!"&amp;AC$68&amp;$C114+72)&lt;&gt;INDIRECT("'"&amp;$A$70&amp;"'!"&amp;AC$68&amp;$C114+72),1,0)</f>
        <v>0</v>
      </c>
      <c r="AD114" cm="1">
        <f t="array" aca="1" ref="AD114" ca="1">IF(INDIRECT("'"&amp;$A$69&amp;"'!"&amp;AD$68&amp;$C114+72)&lt;&gt;INDIRECT("'"&amp;$A$70&amp;"'!"&amp;AD$68&amp;$C114+72),1,0)</f>
        <v>0</v>
      </c>
      <c r="AE114" cm="1">
        <f t="array" aca="1" ref="AE114" ca="1">IF(INDIRECT("'"&amp;$A$69&amp;"'!"&amp;AE$68&amp;$C114+72)&lt;&gt;INDIRECT("'"&amp;$A$70&amp;"'!"&amp;AE$68&amp;$C114+72),1,0)</f>
        <v>0</v>
      </c>
      <c r="AF114" cm="1">
        <f t="array" aca="1" ref="AF114" ca="1">IF(INDIRECT("'"&amp;$A$69&amp;"'!"&amp;AF$68&amp;$C114+72)&lt;&gt;INDIRECT("'"&amp;$A$70&amp;"'!"&amp;AF$68&amp;$C114+72),1,0)</f>
        <v>0</v>
      </c>
      <c r="AG114" cm="1">
        <f t="array" aca="1" ref="AG114" ca="1">IF(INDIRECT("'"&amp;$A$69&amp;"'!"&amp;AG$68&amp;$C114+72)&lt;&gt;INDIRECT("'"&amp;$A$70&amp;"'!"&amp;AG$68&amp;$C114+72),1,0)</f>
        <v>0</v>
      </c>
      <c r="AH114" cm="1">
        <f t="array" aca="1" ref="AH114" ca="1">IF(INDIRECT("'"&amp;$A$69&amp;"'!"&amp;AH$68&amp;$C114+72)&lt;&gt;INDIRECT("'"&amp;$A$70&amp;"'!"&amp;AH$68&amp;$C114+72),1,0)</f>
        <v>0</v>
      </c>
      <c r="AI114" cm="1">
        <f t="array" aca="1" ref="AI114" ca="1">IF(INDIRECT("'"&amp;$A$69&amp;"'!"&amp;AI$68&amp;$C114+72)&lt;&gt;INDIRECT("'"&amp;$A$70&amp;"'!"&amp;AI$68&amp;$C114+72),1,0)</f>
        <v>0</v>
      </c>
      <c r="AJ114" cm="1">
        <f t="array" aca="1" ref="AJ114" ca="1">IF(INDIRECT("'"&amp;$A$69&amp;"'!"&amp;AJ$68&amp;$C114+72)&lt;&gt;INDIRECT("'"&amp;$A$70&amp;"'!"&amp;AJ$68&amp;$C114+72),1,0)</f>
        <v>0</v>
      </c>
      <c r="AK114" cm="1">
        <f t="array" aca="1" ref="AK114" ca="1">IF(INDIRECT("'"&amp;$A$69&amp;"'!"&amp;AK$68&amp;$C114+72)&lt;&gt;INDIRECT("'"&amp;$A$70&amp;"'!"&amp;AK$68&amp;$C114+72),1,0)</f>
        <v>0</v>
      </c>
      <c r="AL114" cm="1">
        <f t="array" aca="1" ref="AL114" ca="1">IF(INDIRECT("'"&amp;$A$69&amp;"'!"&amp;AL$68&amp;$C114+72)&lt;&gt;INDIRECT("'"&amp;$A$70&amp;"'!"&amp;AL$68&amp;$C114+72),1,0)</f>
        <v>0</v>
      </c>
      <c r="AM114" cm="1">
        <f t="array" aca="1" ref="AM114" ca="1">IF(INDIRECT("'"&amp;$A$69&amp;"'!"&amp;AM$68&amp;$C114+72)&lt;&gt;INDIRECT("'"&amp;$A$70&amp;"'!"&amp;AM$68&amp;$C114+72),1,0)</f>
        <v>0</v>
      </c>
      <c r="AN114" cm="1">
        <f t="array" aca="1" ref="AN114" ca="1">IF(INDIRECT("'"&amp;$A$69&amp;"'!"&amp;AN$68&amp;$C114+72)&lt;&gt;INDIRECT("'"&amp;$A$70&amp;"'!"&amp;AN$68&amp;$C114+72),1,0)</f>
        <v>0</v>
      </c>
      <c r="AO114" cm="1">
        <f t="array" aca="1" ref="AO114" ca="1">IF(INDIRECT("'"&amp;$A$69&amp;"'!"&amp;AO$68&amp;$C114+72)&lt;&gt;INDIRECT("'"&amp;$A$70&amp;"'!"&amp;AO$68&amp;$C114+72),1,0)</f>
        <v>0</v>
      </c>
      <c r="AP114" cm="1">
        <f t="array" aca="1" ref="AP114" ca="1">IF(INDIRECT("'"&amp;$A$69&amp;"'!"&amp;AP$68&amp;$C114+72)&lt;&gt;INDIRECT("'"&amp;$A$70&amp;"'!"&amp;AP$68&amp;$C114+72),1,0)</f>
        <v>0</v>
      </c>
      <c r="AQ114" cm="1">
        <f t="array" aca="1" ref="AQ114" ca="1">IF(INDIRECT("'"&amp;$A$69&amp;"'!"&amp;AQ$68&amp;$C114+72)&lt;&gt;INDIRECT("'"&amp;$A$70&amp;"'!"&amp;AQ$68&amp;$C114+72),1,0)</f>
        <v>0</v>
      </c>
      <c r="AR114" cm="1">
        <f t="array" aca="1" ref="AR114" ca="1">IF(INDIRECT("'"&amp;$A$69&amp;"'!"&amp;AR$68&amp;$C114+72)&lt;&gt;INDIRECT("'"&amp;$A$70&amp;"'!"&amp;AR$68&amp;$C114+72),1,0)</f>
        <v>0</v>
      </c>
      <c r="AS114" cm="1">
        <f t="array" aca="1" ref="AS114" ca="1">IF(INDIRECT("'"&amp;$A$69&amp;"'!"&amp;AS$68&amp;$C114+72)&lt;&gt;INDIRECT("'"&amp;$A$70&amp;"'!"&amp;AS$68&amp;$C114+72),1,0)</f>
        <v>0</v>
      </c>
      <c r="AT114" cm="1">
        <f t="array" aca="1" ref="AT114" ca="1">IF(INDIRECT("'"&amp;$A$69&amp;"'!"&amp;AT$68&amp;$C114+72)&lt;&gt;INDIRECT("'"&amp;$A$70&amp;"'!"&amp;AT$68&amp;$C114+72),1,0)</f>
        <v>0</v>
      </c>
      <c r="AU114" cm="1">
        <f t="array" aca="1" ref="AU114" ca="1">IF(INDIRECT("'"&amp;$A$69&amp;"'!"&amp;AU$68&amp;$C114+72)&lt;&gt;INDIRECT("'"&amp;$A$70&amp;"'!"&amp;AU$68&amp;$C114+72),1,0)</f>
        <v>0</v>
      </c>
      <c r="AV114" cm="1">
        <f t="array" aca="1" ref="AV114" ca="1">IF(INDIRECT("'"&amp;$A$69&amp;"'!"&amp;AV$68&amp;$C114+72)&lt;&gt;INDIRECT("'"&amp;$A$70&amp;"'!"&amp;AV$68&amp;$C114+72),1,0)</f>
        <v>0</v>
      </c>
      <c r="AW114" cm="1">
        <f t="array" aca="1" ref="AW114" ca="1">IF(INDIRECT("'"&amp;$A$69&amp;"'!"&amp;AW$68&amp;$C114+72)&lt;&gt;INDIRECT("'"&amp;$A$70&amp;"'!"&amp;AW$68&amp;$C114+72),1,0)</f>
        <v>0</v>
      </c>
      <c r="AX114" cm="1">
        <f t="array" aca="1" ref="AX114" ca="1">IF(INDIRECT("'"&amp;$A$69&amp;"'!"&amp;AX$68&amp;$C114+72)&lt;&gt;INDIRECT("'"&amp;$A$70&amp;"'!"&amp;AX$68&amp;$C114+72),1,0)</f>
        <v>0</v>
      </c>
      <c r="AY114" cm="1">
        <f t="array" aca="1" ref="AY114" ca="1">IF(INDIRECT("'"&amp;$A$69&amp;"'!"&amp;AY$68&amp;$C114+72)&lt;&gt;INDIRECT("'"&amp;$A$70&amp;"'!"&amp;AY$68&amp;$C114+72),1,0)</f>
        <v>0</v>
      </c>
      <c r="AZ114" cm="1">
        <f t="array" aca="1" ref="AZ114" ca="1">IF(INDIRECT("'"&amp;$A$69&amp;"'!"&amp;AZ$68&amp;$C114+72)&lt;&gt;INDIRECT("'"&amp;$A$70&amp;"'!"&amp;AZ$68&amp;$C114+72),1,0)</f>
        <v>0</v>
      </c>
      <c r="BA114" cm="1">
        <f t="array" aca="1" ref="BA114" ca="1">IF(INDIRECT("'"&amp;$A$69&amp;"'!"&amp;BA$68&amp;$C114+72)&lt;&gt;INDIRECT("'"&amp;$A$70&amp;"'!"&amp;BA$68&amp;$C114+72),1,0)</f>
        <v>0</v>
      </c>
      <c r="BB114" cm="1">
        <f t="array" aca="1" ref="BB114" ca="1">IF(INDIRECT("'"&amp;$A$69&amp;"'!"&amp;BB$68&amp;$C114+72)&lt;&gt;INDIRECT("'"&amp;$A$70&amp;"'!"&amp;BB$68&amp;$C114+72),1,0)</f>
        <v>0</v>
      </c>
      <c r="BC114">
        <f t="shared" ca="1" si="0"/>
        <v>0</v>
      </c>
      <c r="BD114">
        <f t="shared" ca="1" si="1"/>
        <v>0</v>
      </c>
      <c r="BE114">
        <f t="shared" ca="1" si="2"/>
        <v>0</v>
      </c>
    </row>
    <row r="115" spans="3:57" x14ac:dyDescent="0.15">
      <c r="C115" s="283">
        <v>43</v>
      </c>
      <c r="D115" cm="1">
        <f t="array" aca="1" ref="D115" ca="1">IF(INDIRECT("'"&amp;$A$69&amp;"'!"&amp;D$68&amp;$C115+72)&lt;&gt;INDIRECT("'"&amp;$A$70&amp;"'!"&amp;D$68&amp;$C115+72),1,0)</f>
        <v>0</v>
      </c>
      <c r="E115" cm="1">
        <f t="array" aca="1" ref="E115" ca="1">IF(INDIRECT("'"&amp;$A$69&amp;"'!"&amp;E$68&amp;$C115+72)&lt;&gt;INDIRECT("'"&amp;$A$70&amp;"'!"&amp;E$68&amp;$C115+72),1,0)</f>
        <v>0</v>
      </c>
      <c r="F115" cm="1">
        <f t="array" aca="1" ref="F115" ca="1">IF(INDIRECT("'"&amp;$A$69&amp;"'!"&amp;F$68&amp;$C115+72)&lt;&gt;INDIRECT("'"&amp;$A$70&amp;"'!"&amp;F$68&amp;$C115+72),1,0)</f>
        <v>0</v>
      </c>
      <c r="G115" cm="1">
        <f t="array" aca="1" ref="G115" ca="1">IF(INDIRECT("'"&amp;$A$69&amp;"'!"&amp;G$68&amp;$C115+72)&lt;&gt;INDIRECT("'"&amp;$A$70&amp;"'!"&amp;G$68&amp;$C115+72),1,0)</f>
        <v>0</v>
      </c>
      <c r="H115" cm="1">
        <f t="array" aca="1" ref="H115" ca="1">IF(INDIRECT("'"&amp;$A$69&amp;"'!"&amp;H$68&amp;$C115+72)&lt;&gt;INDIRECT("'"&amp;$A$70&amp;"'!"&amp;H$68&amp;$C115+72),1,0)</f>
        <v>0</v>
      </c>
      <c r="I115" cm="1">
        <f t="array" aca="1" ref="I115" ca="1">IF(INDIRECT("'"&amp;$A$69&amp;"'!"&amp;I$68&amp;$C115+72)&lt;&gt;INDIRECT("'"&amp;$A$70&amp;"'!"&amp;I$68&amp;$C115+72),1,0)</f>
        <v>0</v>
      </c>
      <c r="J115" cm="1">
        <f t="array" aca="1" ref="J115" ca="1">IF(INDIRECT("'"&amp;$A$69&amp;"'!"&amp;J$68&amp;$C115+72)&lt;&gt;INDIRECT("'"&amp;$A$70&amp;"'!"&amp;J$68&amp;$C115+72),1,0)</f>
        <v>0</v>
      </c>
      <c r="K115" cm="1">
        <f t="array" aca="1" ref="K115" ca="1">IF(INDIRECT("'"&amp;$A$69&amp;"'!"&amp;K$68&amp;$C115+72)&lt;&gt;INDIRECT("'"&amp;$A$70&amp;"'!"&amp;K$68&amp;$C115+72),1,0)</f>
        <v>0</v>
      </c>
      <c r="L115" cm="1">
        <f t="array" aca="1" ref="L115" ca="1">IF(INDIRECT("'"&amp;$A$69&amp;"'!"&amp;L$68&amp;$C115+72)&lt;&gt;INDIRECT("'"&amp;$A$70&amp;"'!"&amp;L$68&amp;$C115+72),1,0)</f>
        <v>0</v>
      </c>
      <c r="M115" cm="1">
        <f t="array" aca="1" ref="M115" ca="1">IF(INDIRECT("'"&amp;$A$69&amp;"'!"&amp;M$68&amp;$C115+72)&lt;&gt;INDIRECT("'"&amp;$A$70&amp;"'!"&amp;M$68&amp;$C115+72),1,0)</f>
        <v>0</v>
      </c>
      <c r="N115" cm="1">
        <f t="array" aca="1" ref="N115" ca="1">IF(INDIRECT("'"&amp;$A$69&amp;"'!"&amp;N$68&amp;$C115+72)&lt;&gt;INDIRECT("'"&amp;$A$70&amp;"'!"&amp;N$68&amp;$C115+72),1,0)</f>
        <v>0</v>
      </c>
      <c r="O115" cm="1">
        <f t="array" aca="1" ref="O115" ca="1">IF(INDIRECT("'"&amp;$A$69&amp;"'!"&amp;O$68&amp;$C115+72)&lt;&gt;INDIRECT("'"&amp;$A$70&amp;"'!"&amp;O$68&amp;$C115+72),1,0)</f>
        <v>0</v>
      </c>
      <c r="P115" cm="1">
        <f t="array" aca="1" ref="P115" ca="1">IF(INDIRECT("'"&amp;$A$69&amp;"'!"&amp;P$68&amp;$C115+72)&lt;&gt;INDIRECT("'"&amp;$A$70&amp;"'!"&amp;P$68&amp;$C115+72),1,0)</f>
        <v>0</v>
      </c>
      <c r="Q115" cm="1">
        <f t="array" aca="1" ref="Q115" ca="1">IF(INDIRECT("'"&amp;$A$69&amp;"'!"&amp;Q$68&amp;$C115+72)&lt;&gt;INDIRECT("'"&amp;$A$70&amp;"'!"&amp;Q$68&amp;$C115+72),1,0)</f>
        <v>0</v>
      </c>
      <c r="R115" cm="1">
        <f t="array" aca="1" ref="R115" ca="1">IF(INDIRECT("'"&amp;$A$69&amp;"'!"&amp;R$68&amp;$C115+72)&lt;&gt;INDIRECT("'"&amp;$A$70&amp;"'!"&amp;R$68&amp;$C115+72),1,0)</f>
        <v>0</v>
      </c>
      <c r="S115" cm="1">
        <f t="array" aca="1" ref="S115" ca="1">IF(INDIRECT("'"&amp;$A$69&amp;"'!"&amp;S$68&amp;$C115+72)&lt;&gt;INDIRECT("'"&amp;$A$70&amp;"'!"&amp;S$68&amp;$C115+72),1,0)</f>
        <v>0</v>
      </c>
      <c r="T115" cm="1">
        <f t="array" aca="1" ref="T115" ca="1">IF(INDIRECT("'"&amp;$A$69&amp;"'!"&amp;T$68&amp;$C115+72)&lt;&gt;INDIRECT("'"&amp;$A$70&amp;"'!"&amp;T$68&amp;$C115+72),1,0)</f>
        <v>0</v>
      </c>
      <c r="U115" cm="1">
        <f t="array" aca="1" ref="U115" ca="1">IF(INDIRECT("'"&amp;$A$69&amp;"'!"&amp;U$68&amp;$C115+72)&lt;&gt;INDIRECT("'"&amp;$A$70&amp;"'!"&amp;U$68&amp;$C115+72),1,0)</f>
        <v>0</v>
      </c>
      <c r="V115" cm="1">
        <f t="array" aca="1" ref="V115" ca="1">IF(INDIRECT("'"&amp;$A$69&amp;"'!"&amp;V$68&amp;$C115+72)&lt;&gt;INDIRECT("'"&amp;$A$70&amp;"'!"&amp;V$68&amp;$C115+72),1,0)</f>
        <v>0</v>
      </c>
      <c r="W115" cm="1">
        <f t="array" aca="1" ref="W115" ca="1">IF(INDIRECT("'"&amp;$A$69&amp;"'!"&amp;W$68&amp;$C115+72)&lt;&gt;INDIRECT("'"&amp;$A$70&amp;"'!"&amp;W$68&amp;$C115+72),1,0)</f>
        <v>0</v>
      </c>
      <c r="X115" cm="1">
        <f t="array" aca="1" ref="X115" ca="1">IF(INDIRECT("'"&amp;$A$69&amp;"'!"&amp;X$68&amp;$C115+72)&lt;&gt;INDIRECT("'"&amp;$A$70&amp;"'!"&amp;X$68&amp;$C115+72),1,0)</f>
        <v>0</v>
      </c>
      <c r="Y115" cm="1">
        <f t="array" aca="1" ref="Y115" ca="1">IF(INDIRECT("'"&amp;$A$69&amp;"'!"&amp;Y$68&amp;$C115+72)&lt;&gt;INDIRECT("'"&amp;$A$70&amp;"'!"&amp;Y$68&amp;$C115+72),1,0)</f>
        <v>0</v>
      </c>
      <c r="Z115" cm="1">
        <f t="array" aca="1" ref="Z115" ca="1">IF(INDIRECT("'"&amp;$A$69&amp;"'!"&amp;Z$68&amp;$C115+72)&lt;&gt;INDIRECT("'"&amp;$A$70&amp;"'!"&amp;Z$68&amp;$C115+72),1,0)</f>
        <v>0</v>
      </c>
      <c r="AA115" cm="1">
        <f t="array" aca="1" ref="AA115" ca="1">IF(INDIRECT("'"&amp;$A$69&amp;"'!"&amp;AA$68&amp;$C115+72)&lt;&gt;INDIRECT("'"&amp;$A$70&amp;"'!"&amp;AA$68&amp;$C115+72),1,0)</f>
        <v>0</v>
      </c>
      <c r="AB115" cm="1">
        <f t="array" aca="1" ref="AB115" ca="1">IF(INDIRECT("'"&amp;$A$69&amp;"'!"&amp;AB$68&amp;$C115+72)&lt;&gt;INDIRECT("'"&amp;$A$70&amp;"'!"&amp;AB$68&amp;$C115+72),1,0)</f>
        <v>0</v>
      </c>
      <c r="AC115" cm="1">
        <f t="array" aca="1" ref="AC115" ca="1">IF(INDIRECT("'"&amp;$A$69&amp;"'!"&amp;AC$68&amp;$C115+72)&lt;&gt;INDIRECT("'"&amp;$A$70&amp;"'!"&amp;AC$68&amp;$C115+72),1,0)</f>
        <v>0</v>
      </c>
      <c r="AD115" cm="1">
        <f t="array" aca="1" ref="AD115" ca="1">IF(INDIRECT("'"&amp;$A$69&amp;"'!"&amp;AD$68&amp;$C115+72)&lt;&gt;INDIRECT("'"&amp;$A$70&amp;"'!"&amp;AD$68&amp;$C115+72),1,0)</f>
        <v>0</v>
      </c>
      <c r="AE115" cm="1">
        <f t="array" aca="1" ref="AE115" ca="1">IF(INDIRECT("'"&amp;$A$69&amp;"'!"&amp;AE$68&amp;$C115+72)&lt;&gt;INDIRECT("'"&amp;$A$70&amp;"'!"&amp;AE$68&amp;$C115+72),1,0)</f>
        <v>0</v>
      </c>
      <c r="AF115" cm="1">
        <f t="array" aca="1" ref="AF115" ca="1">IF(INDIRECT("'"&amp;$A$69&amp;"'!"&amp;AF$68&amp;$C115+72)&lt;&gt;INDIRECT("'"&amp;$A$70&amp;"'!"&amp;AF$68&amp;$C115+72),1,0)</f>
        <v>0</v>
      </c>
      <c r="AG115" cm="1">
        <f t="array" aca="1" ref="AG115" ca="1">IF(INDIRECT("'"&amp;$A$69&amp;"'!"&amp;AG$68&amp;$C115+72)&lt;&gt;INDIRECT("'"&amp;$A$70&amp;"'!"&amp;AG$68&amp;$C115+72),1,0)</f>
        <v>0</v>
      </c>
      <c r="AH115" cm="1">
        <f t="array" aca="1" ref="AH115" ca="1">IF(INDIRECT("'"&amp;$A$69&amp;"'!"&amp;AH$68&amp;$C115+72)&lt;&gt;INDIRECT("'"&amp;$A$70&amp;"'!"&amp;AH$68&amp;$C115+72),1,0)</f>
        <v>0</v>
      </c>
      <c r="AI115" cm="1">
        <f t="array" aca="1" ref="AI115" ca="1">IF(INDIRECT("'"&amp;$A$69&amp;"'!"&amp;AI$68&amp;$C115+72)&lt;&gt;INDIRECT("'"&amp;$A$70&amp;"'!"&amp;AI$68&amp;$C115+72),1,0)</f>
        <v>0</v>
      </c>
      <c r="AJ115" cm="1">
        <f t="array" aca="1" ref="AJ115" ca="1">IF(INDIRECT("'"&amp;$A$69&amp;"'!"&amp;AJ$68&amp;$C115+72)&lt;&gt;INDIRECT("'"&amp;$A$70&amp;"'!"&amp;AJ$68&amp;$C115+72),1,0)</f>
        <v>0</v>
      </c>
      <c r="AK115" cm="1">
        <f t="array" aca="1" ref="AK115" ca="1">IF(INDIRECT("'"&amp;$A$69&amp;"'!"&amp;AK$68&amp;$C115+72)&lt;&gt;INDIRECT("'"&amp;$A$70&amp;"'!"&amp;AK$68&amp;$C115+72),1,0)</f>
        <v>0</v>
      </c>
      <c r="AL115" cm="1">
        <f t="array" aca="1" ref="AL115" ca="1">IF(INDIRECT("'"&amp;$A$69&amp;"'!"&amp;AL$68&amp;$C115+72)&lt;&gt;INDIRECT("'"&amp;$A$70&amp;"'!"&amp;AL$68&amp;$C115+72),1,0)</f>
        <v>0</v>
      </c>
      <c r="AM115" cm="1">
        <f t="array" aca="1" ref="AM115" ca="1">IF(INDIRECT("'"&amp;$A$69&amp;"'!"&amp;AM$68&amp;$C115+72)&lt;&gt;INDIRECT("'"&amp;$A$70&amp;"'!"&amp;AM$68&amp;$C115+72),1,0)</f>
        <v>0</v>
      </c>
      <c r="AN115" cm="1">
        <f t="array" aca="1" ref="AN115" ca="1">IF(INDIRECT("'"&amp;$A$69&amp;"'!"&amp;AN$68&amp;$C115+72)&lt;&gt;INDIRECT("'"&amp;$A$70&amp;"'!"&amp;AN$68&amp;$C115+72),1,0)</f>
        <v>0</v>
      </c>
      <c r="AO115" cm="1">
        <f t="array" aca="1" ref="AO115" ca="1">IF(INDIRECT("'"&amp;$A$69&amp;"'!"&amp;AO$68&amp;$C115+72)&lt;&gt;INDIRECT("'"&amp;$A$70&amp;"'!"&amp;AO$68&amp;$C115+72),1,0)</f>
        <v>0</v>
      </c>
      <c r="AP115" cm="1">
        <f t="array" aca="1" ref="AP115" ca="1">IF(INDIRECT("'"&amp;$A$69&amp;"'!"&amp;AP$68&amp;$C115+72)&lt;&gt;INDIRECT("'"&amp;$A$70&amp;"'!"&amp;AP$68&amp;$C115+72),1,0)</f>
        <v>0</v>
      </c>
      <c r="AQ115" cm="1">
        <f t="array" aca="1" ref="AQ115" ca="1">IF(INDIRECT("'"&amp;$A$69&amp;"'!"&amp;AQ$68&amp;$C115+72)&lt;&gt;INDIRECT("'"&amp;$A$70&amp;"'!"&amp;AQ$68&amp;$C115+72),1,0)</f>
        <v>0</v>
      </c>
      <c r="AR115" cm="1">
        <f t="array" aca="1" ref="AR115" ca="1">IF(INDIRECT("'"&amp;$A$69&amp;"'!"&amp;AR$68&amp;$C115+72)&lt;&gt;INDIRECT("'"&amp;$A$70&amp;"'!"&amp;AR$68&amp;$C115+72),1,0)</f>
        <v>0</v>
      </c>
      <c r="AS115" cm="1">
        <f t="array" aca="1" ref="AS115" ca="1">IF(INDIRECT("'"&amp;$A$69&amp;"'!"&amp;AS$68&amp;$C115+72)&lt;&gt;INDIRECT("'"&amp;$A$70&amp;"'!"&amp;AS$68&amp;$C115+72),1,0)</f>
        <v>0</v>
      </c>
      <c r="AT115" cm="1">
        <f t="array" aca="1" ref="AT115" ca="1">IF(INDIRECT("'"&amp;$A$69&amp;"'!"&amp;AT$68&amp;$C115+72)&lt;&gt;INDIRECT("'"&amp;$A$70&amp;"'!"&amp;AT$68&amp;$C115+72),1,0)</f>
        <v>0</v>
      </c>
      <c r="AU115" cm="1">
        <f t="array" aca="1" ref="AU115" ca="1">IF(INDIRECT("'"&amp;$A$69&amp;"'!"&amp;AU$68&amp;$C115+72)&lt;&gt;INDIRECT("'"&amp;$A$70&amp;"'!"&amp;AU$68&amp;$C115+72),1,0)</f>
        <v>0</v>
      </c>
      <c r="AV115" cm="1">
        <f t="array" aca="1" ref="AV115" ca="1">IF(INDIRECT("'"&amp;$A$69&amp;"'!"&amp;AV$68&amp;$C115+72)&lt;&gt;INDIRECT("'"&amp;$A$70&amp;"'!"&amp;AV$68&amp;$C115+72),1,0)</f>
        <v>0</v>
      </c>
      <c r="AW115" cm="1">
        <f t="array" aca="1" ref="AW115" ca="1">IF(INDIRECT("'"&amp;$A$69&amp;"'!"&amp;AW$68&amp;$C115+72)&lt;&gt;INDIRECT("'"&amp;$A$70&amp;"'!"&amp;AW$68&amp;$C115+72),1,0)</f>
        <v>0</v>
      </c>
      <c r="AX115" cm="1">
        <f t="array" aca="1" ref="AX115" ca="1">IF(INDIRECT("'"&amp;$A$69&amp;"'!"&amp;AX$68&amp;$C115+72)&lt;&gt;INDIRECT("'"&amp;$A$70&amp;"'!"&amp;AX$68&amp;$C115+72),1,0)</f>
        <v>0</v>
      </c>
      <c r="AY115" cm="1">
        <f t="array" aca="1" ref="AY115" ca="1">IF(INDIRECT("'"&amp;$A$69&amp;"'!"&amp;AY$68&amp;$C115+72)&lt;&gt;INDIRECT("'"&amp;$A$70&amp;"'!"&amp;AY$68&amp;$C115+72),1,0)</f>
        <v>0</v>
      </c>
      <c r="AZ115" cm="1">
        <f t="array" aca="1" ref="AZ115" ca="1">IF(INDIRECT("'"&amp;$A$69&amp;"'!"&amp;AZ$68&amp;$C115+72)&lt;&gt;INDIRECT("'"&amp;$A$70&amp;"'!"&amp;AZ$68&amp;$C115+72),1,0)</f>
        <v>0</v>
      </c>
      <c r="BA115" cm="1">
        <f t="array" aca="1" ref="BA115" ca="1">IF(INDIRECT("'"&amp;$A$69&amp;"'!"&amp;BA$68&amp;$C115+72)&lt;&gt;INDIRECT("'"&amp;$A$70&amp;"'!"&amp;BA$68&amp;$C115+72),1,0)</f>
        <v>0</v>
      </c>
      <c r="BB115" cm="1">
        <f t="array" aca="1" ref="BB115" ca="1">IF(INDIRECT("'"&amp;$A$69&amp;"'!"&amp;BB$68&amp;$C115+72)&lt;&gt;INDIRECT("'"&amp;$A$70&amp;"'!"&amp;BB$68&amp;$C115+72),1,0)</f>
        <v>0</v>
      </c>
      <c r="BC115">
        <f t="shared" ca="1" si="0"/>
        <v>0</v>
      </c>
      <c r="BD115">
        <f t="shared" ca="1" si="1"/>
        <v>0</v>
      </c>
      <c r="BE115">
        <f t="shared" ca="1" si="2"/>
        <v>0</v>
      </c>
    </row>
    <row r="116" spans="3:57" x14ac:dyDescent="0.15">
      <c r="C116" s="283">
        <v>44</v>
      </c>
      <c r="D116" cm="1">
        <f t="array" aca="1" ref="D116" ca="1">IF(INDIRECT("'"&amp;$A$69&amp;"'!"&amp;D$68&amp;$C116+72)&lt;&gt;INDIRECT("'"&amp;$A$70&amp;"'!"&amp;D$68&amp;$C116+72),1,0)</f>
        <v>0</v>
      </c>
      <c r="E116" cm="1">
        <f t="array" aca="1" ref="E116" ca="1">IF(INDIRECT("'"&amp;$A$69&amp;"'!"&amp;E$68&amp;$C116+72)&lt;&gt;INDIRECT("'"&amp;$A$70&amp;"'!"&amp;E$68&amp;$C116+72),1,0)</f>
        <v>0</v>
      </c>
      <c r="F116" cm="1">
        <f t="array" aca="1" ref="F116" ca="1">IF(INDIRECT("'"&amp;$A$69&amp;"'!"&amp;F$68&amp;$C116+72)&lt;&gt;INDIRECT("'"&amp;$A$70&amp;"'!"&amp;F$68&amp;$C116+72),1,0)</f>
        <v>0</v>
      </c>
      <c r="G116" cm="1">
        <f t="array" aca="1" ref="G116" ca="1">IF(INDIRECT("'"&amp;$A$69&amp;"'!"&amp;G$68&amp;$C116+72)&lt;&gt;INDIRECT("'"&amp;$A$70&amp;"'!"&amp;G$68&amp;$C116+72),1,0)</f>
        <v>0</v>
      </c>
      <c r="H116" cm="1">
        <f t="array" aca="1" ref="H116" ca="1">IF(INDIRECT("'"&amp;$A$69&amp;"'!"&amp;H$68&amp;$C116+72)&lt;&gt;INDIRECT("'"&amp;$A$70&amp;"'!"&amp;H$68&amp;$C116+72),1,0)</f>
        <v>0</v>
      </c>
      <c r="I116" cm="1">
        <f t="array" aca="1" ref="I116" ca="1">IF(INDIRECT("'"&amp;$A$69&amp;"'!"&amp;I$68&amp;$C116+72)&lt;&gt;INDIRECT("'"&amp;$A$70&amp;"'!"&amp;I$68&amp;$C116+72),1,0)</f>
        <v>0</v>
      </c>
      <c r="J116" cm="1">
        <f t="array" aca="1" ref="J116" ca="1">IF(INDIRECT("'"&amp;$A$69&amp;"'!"&amp;J$68&amp;$C116+72)&lt;&gt;INDIRECT("'"&amp;$A$70&amp;"'!"&amp;J$68&amp;$C116+72),1,0)</f>
        <v>0</v>
      </c>
      <c r="K116" cm="1">
        <f t="array" aca="1" ref="K116" ca="1">IF(INDIRECT("'"&amp;$A$69&amp;"'!"&amp;K$68&amp;$C116+72)&lt;&gt;INDIRECT("'"&amp;$A$70&amp;"'!"&amp;K$68&amp;$C116+72),1,0)</f>
        <v>0</v>
      </c>
      <c r="L116" cm="1">
        <f t="array" aca="1" ref="L116" ca="1">IF(INDIRECT("'"&amp;$A$69&amp;"'!"&amp;L$68&amp;$C116+72)&lt;&gt;INDIRECT("'"&amp;$A$70&amp;"'!"&amp;L$68&amp;$C116+72),1,0)</f>
        <v>0</v>
      </c>
      <c r="M116" cm="1">
        <f t="array" aca="1" ref="M116" ca="1">IF(INDIRECT("'"&amp;$A$69&amp;"'!"&amp;M$68&amp;$C116+72)&lt;&gt;INDIRECT("'"&amp;$A$70&amp;"'!"&amp;M$68&amp;$C116+72),1,0)</f>
        <v>0</v>
      </c>
      <c r="N116" cm="1">
        <f t="array" aca="1" ref="N116" ca="1">IF(INDIRECT("'"&amp;$A$69&amp;"'!"&amp;N$68&amp;$C116+72)&lt;&gt;INDIRECT("'"&amp;$A$70&amp;"'!"&amp;N$68&amp;$C116+72),1,0)</f>
        <v>0</v>
      </c>
      <c r="O116" cm="1">
        <f t="array" aca="1" ref="O116" ca="1">IF(INDIRECT("'"&amp;$A$69&amp;"'!"&amp;O$68&amp;$C116+72)&lt;&gt;INDIRECT("'"&amp;$A$70&amp;"'!"&amp;O$68&amp;$C116+72),1,0)</f>
        <v>0</v>
      </c>
      <c r="P116" cm="1">
        <f t="array" aca="1" ref="P116" ca="1">IF(INDIRECT("'"&amp;$A$69&amp;"'!"&amp;P$68&amp;$C116+72)&lt;&gt;INDIRECT("'"&amp;$A$70&amp;"'!"&amp;P$68&amp;$C116+72),1,0)</f>
        <v>0</v>
      </c>
      <c r="Q116" cm="1">
        <f t="array" aca="1" ref="Q116" ca="1">IF(INDIRECT("'"&amp;$A$69&amp;"'!"&amp;Q$68&amp;$C116+72)&lt;&gt;INDIRECT("'"&amp;$A$70&amp;"'!"&amp;Q$68&amp;$C116+72),1,0)</f>
        <v>0</v>
      </c>
      <c r="R116" cm="1">
        <f t="array" aca="1" ref="R116" ca="1">IF(INDIRECT("'"&amp;$A$69&amp;"'!"&amp;R$68&amp;$C116+72)&lt;&gt;INDIRECT("'"&amp;$A$70&amp;"'!"&amp;R$68&amp;$C116+72),1,0)</f>
        <v>0</v>
      </c>
      <c r="S116" cm="1">
        <f t="array" aca="1" ref="S116" ca="1">IF(INDIRECT("'"&amp;$A$69&amp;"'!"&amp;S$68&amp;$C116+72)&lt;&gt;INDIRECT("'"&amp;$A$70&amp;"'!"&amp;S$68&amp;$C116+72),1,0)</f>
        <v>0</v>
      </c>
      <c r="T116" cm="1">
        <f t="array" aca="1" ref="T116" ca="1">IF(INDIRECT("'"&amp;$A$69&amp;"'!"&amp;T$68&amp;$C116+72)&lt;&gt;INDIRECT("'"&amp;$A$70&amp;"'!"&amp;T$68&amp;$C116+72),1,0)</f>
        <v>0</v>
      </c>
      <c r="U116" cm="1">
        <f t="array" aca="1" ref="U116" ca="1">IF(INDIRECT("'"&amp;$A$69&amp;"'!"&amp;U$68&amp;$C116+72)&lt;&gt;INDIRECT("'"&amp;$A$70&amp;"'!"&amp;U$68&amp;$C116+72),1,0)</f>
        <v>0</v>
      </c>
      <c r="V116" cm="1">
        <f t="array" aca="1" ref="V116" ca="1">IF(INDIRECT("'"&amp;$A$69&amp;"'!"&amp;V$68&amp;$C116+72)&lt;&gt;INDIRECT("'"&amp;$A$70&amp;"'!"&amp;V$68&amp;$C116+72),1,0)</f>
        <v>0</v>
      </c>
      <c r="W116" cm="1">
        <f t="array" aca="1" ref="W116" ca="1">IF(INDIRECT("'"&amp;$A$69&amp;"'!"&amp;W$68&amp;$C116+72)&lt;&gt;INDIRECT("'"&amp;$A$70&amp;"'!"&amp;W$68&amp;$C116+72),1,0)</f>
        <v>0</v>
      </c>
      <c r="X116" cm="1">
        <f t="array" aca="1" ref="X116" ca="1">IF(INDIRECT("'"&amp;$A$69&amp;"'!"&amp;X$68&amp;$C116+72)&lt;&gt;INDIRECT("'"&amp;$A$70&amp;"'!"&amp;X$68&amp;$C116+72),1,0)</f>
        <v>0</v>
      </c>
      <c r="Y116" cm="1">
        <f t="array" aca="1" ref="Y116" ca="1">IF(INDIRECT("'"&amp;$A$69&amp;"'!"&amp;Y$68&amp;$C116+72)&lt;&gt;INDIRECT("'"&amp;$A$70&amp;"'!"&amp;Y$68&amp;$C116+72),1,0)</f>
        <v>0</v>
      </c>
      <c r="Z116" cm="1">
        <f t="array" aca="1" ref="Z116" ca="1">IF(INDIRECT("'"&amp;$A$69&amp;"'!"&amp;Z$68&amp;$C116+72)&lt;&gt;INDIRECT("'"&amp;$A$70&amp;"'!"&amp;Z$68&amp;$C116+72),1,0)</f>
        <v>0</v>
      </c>
      <c r="AA116" cm="1">
        <f t="array" aca="1" ref="AA116" ca="1">IF(INDIRECT("'"&amp;$A$69&amp;"'!"&amp;AA$68&amp;$C116+72)&lt;&gt;INDIRECT("'"&amp;$A$70&amp;"'!"&amp;AA$68&amp;$C116+72),1,0)</f>
        <v>0</v>
      </c>
      <c r="AB116" cm="1">
        <f t="array" aca="1" ref="AB116" ca="1">IF(INDIRECT("'"&amp;$A$69&amp;"'!"&amp;AB$68&amp;$C116+72)&lt;&gt;INDIRECT("'"&amp;$A$70&amp;"'!"&amp;AB$68&amp;$C116+72),1,0)</f>
        <v>0</v>
      </c>
      <c r="AC116" cm="1">
        <f t="array" aca="1" ref="AC116" ca="1">IF(INDIRECT("'"&amp;$A$69&amp;"'!"&amp;AC$68&amp;$C116+72)&lt;&gt;INDIRECT("'"&amp;$A$70&amp;"'!"&amp;AC$68&amp;$C116+72),1,0)</f>
        <v>0</v>
      </c>
      <c r="AD116" cm="1">
        <f t="array" aca="1" ref="AD116" ca="1">IF(INDIRECT("'"&amp;$A$69&amp;"'!"&amp;AD$68&amp;$C116+72)&lt;&gt;INDIRECT("'"&amp;$A$70&amp;"'!"&amp;AD$68&amp;$C116+72),1,0)</f>
        <v>0</v>
      </c>
      <c r="AE116" cm="1">
        <f t="array" aca="1" ref="AE116" ca="1">IF(INDIRECT("'"&amp;$A$69&amp;"'!"&amp;AE$68&amp;$C116+72)&lt;&gt;INDIRECT("'"&amp;$A$70&amp;"'!"&amp;AE$68&amp;$C116+72),1,0)</f>
        <v>0</v>
      </c>
      <c r="AF116" cm="1">
        <f t="array" aca="1" ref="AF116" ca="1">IF(INDIRECT("'"&amp;$A$69&amp;"'!"&amp;AF$68&amp;$C116+72)&lt;&gt;INDIRECT("'"&amp;$A$70&amp;"'!"&amp;AF$68&amp;$C116+72),1,0)</f>
        <v>0</v>
      </c>
      <c r="AG116" cm="1">
        <f t="array" aca="1" ref="AG116" ca="1">IF(INDIRECT("'"&amp;$A$69&amp;"'!"&amp;AG$68&amp;$C116+72)&lt;&gt;INDIRECT("'"&amp;$A$70&amp;"'!"&amp;AG$68&amp;$C116+72),1,0)</f>
        <v>0</v>
      </c>
      <c r="AH116" cm="1">
        <f t="array" aca="1" ref="AH116" ca="1">IF(INDIRECT("'"&amp;$A$69&amp;"'!"&amp;AH$68&amp;$C116+72)&lt;&gt;INDIRECT("'"&amp;$A$70&amp;"'!"&amp;AH$68&amp;$C116+72),1,0)</f>
        <v>0</v>
      </c>
      <c r="AI116" cm="1">
        <f t="array" aca="1" ref="AI116" ca="1">IF(INDIRECT("'"&amp;$A$69&amp;"'!"&amp;AI$68&amp;$C116+72)&lt;&gt;INDIRECT("'"&amp;$A$70&amp;"'!"&amp;AI$68&amp;$C116+72),1,0)</f>
        <v>0</v>
      </c>
      <c r="AJ116" cm="1">
        <f t="array" aca="1" ref="AJ116" ca="1">IF(INDIRECT("'"&amp;$A$69&amp;"'!"&amp;AJ$68&amp;$C116+72)&lt;&gt;INDIRECT("'"&amp;$A$70&amp;"'!"&amp;AJ$68&amp;$C116+72),1,0)</f>
        <v>0</v>
      </c>
      <c r="AK116" cm="1">
        <f t="array" aca="1" ref="AK116" ca="1">IF(INDIRECT("'"&amp;$A$69&amp;"'!"&amp;AK$68&amp;$C116+72)&lt;&gt;INDIRECT("'"&amp;$A$70&amp;"'!"&amp;AK$68&amp;$C116+72),1,0)</f>
        <v>0</v>
      </c>
      <c r="AL116" cm="1">
        <f t="array" aca="1" ref="AL116" ca="1">IF(INDIRECT("'"&amp;$A$69&amp;"'!"&amp;AL$68&amp;$C116+72)&lt;&gt;INDIRECT("'"&amp;$A$70&amp;"'!"&amp;AL$68&amp;$C116+72),1,0)</f>
        <v>0</v>
      </c>
      <c r="AM116" cm="1">
        <f t="array" aca="1" ref="AM116" ca="1">IF(INDIRECT("'"&amp;$A$69&amp;"'!"&amp;AM$68&amp;$C116+72)&lt;&gt;INDIRECT("'"&amp;$A$70&amp;"'!"&amp;AM$68&amp;$C116+72),1,0)</f>
        <v>0</v>
      </c>
      <c r="AN116" cm="1">
        <f t="array" aca="1" ref="AN116" ca="1">IF(INDIRECT("'"&amp;$A$69&amp;"'!"&amp;AN$68&amp;$C116+72)&lt;&gt;INDIRECT("'"&amp;$A$70&amp;"'!"&amp;AN$68&amp;$C116+72),1,0)</f>
        <v>0</v>
      </c>
      <c r="AO116" cm="1">
        <f t="array" aca="1" ref="AO116" ca="1">IF(INDIRECT("'"&amp;$A$69&amp;"'!"&amp;AO$68&amp;$C116+72)&lt;&gt;INDIRECT("'"&amp;$A$70&amp;"'!"&amp;AO$68&amp;$C116+72),1,0)</f>
        <v>0</v>
      </c>
      <c r="AP116" cm="1">
        <f t="array" aca="1" ref="AP116" ca="1">IF(INDIRECT("'"&amp;$A$69&amp;"'!"&amp;AP$68&amp;$C116+72)&lt;&gt;INDIRECT("'"&amp;$A$70&amp;"'!"&amp;AP$68&amp;$C116+72),1,0)</f>
        <v>0</v>
      </c>
      <c r="AQ116" cm="1">
        <f t="array" aca="1" ref="AQ116" ca="1">IF(INDIRECT("'"&amp;$A$69&amp;"'!"&amp;AQ$68&amp;$C116+72)&lt;&gt;INDIRECT("'"&amp;$A$70&amp;"'!"&amp;AQ$68&amp;$C116+72),1,0)</f>
        <v>0</v>
      </c>
      <c r="AR116" cm="1">
        <f t="array" aca="1" ref="AR116" ca="1">IF(INDIRECT("'"&amp;$A$69&amp;"'!"&amp;AR$68&amp;$C116+72)&lt;&gt;INDIRECT("'"&amp;$A$70&amp;"'!"&amp;AR$68&amp;$C116+72),1,0)</f>
        <v>0</v>
      </c>
      <c r="AS116" cm="1">
        <f t="array" aca="1" ref="AS116" ca="1">IF(INDIRECT("'"&amp;$A$69&amp;"'!"&amp;AS$68&amp;$C116+72)&lt;&gt;INDIRECT("'"&amp;$A$70&amp;"'!"&amp;AS$68&amp;$C116+72),1,0)</f>
        <v>0</v>
      </c>
      <c r="AT116" cm="1">
        <f t="array" aca="1" ref="AT116" ca="1">IF(INDIRECT("'"&amp;$A$69&amp;"'!"&amp;AT$68&amp;$C116+72)&lt;&gt;INDIRECT("'"&amp;$A$70&amp;"'!"&amp;AT$68&amp;$C116+72),1,0)</f>
        <v>0</v>
      </c>
      <c r="AU116" cm="1">
        <f t="array" aca="1" ref="AU116" ca="1">IF(INDIRECT("'"&amp;$A$69&amp;"'!"&amp;AU$68&amp;$C116+72)&lt;&gt;INDIRECT("'"&amp;$A$70&amp;"'!"&amp;AU$68&amp;$C116+72),1,0)</f>
        <v>0</v>
      </c>
      <c r="AV116" cm="1">
        <f t="array" aca="1" ref="AV116" ca="1">IF(INDIRECT("'"&amp;$A$69&amp;"'!"&amp;AV$68&amp;$C116+72)&lt;&gt;INDIRECT("'"&amp;$A$70&amp;"'!"&amp;AV$68&amp;$C116+72),1,0)</f>
        <v>0</v>
      </c>
      <c r="AW116" cm="1">
        <f t="array" aca="1" ref="AW116" ca="1">IF(INDIRECT("'"&amp;$A$69&amp;"'!"&amp;AW$68&amp;$C116+72)&lt;&gt;INDIRECT("'"&amp;$A$70&amp;"'!"&amp;AW$68&amp;$C116+72),1,0)</f>
        <v>0</v>
      </c>
      <c r="AX116" cm="1">
        <f t="array" aca="1" ref="AX116" ca="1">IF(INDIRECT("'"&amp;$A$69&amp;"'!"&amp;AX$68&amp;$C116+72)&lt;&gt;INDIRECT("'"&amp;$A$70&amp;"'!"&amp;AX$68&amp;$C116+72),1,0)</f>
        <v>0</v>
      </c>
      <c r="AY116" cm="1">
        <f t="array" aca="1" ref="AY116" ca="1">IF(INDIRECT("'"&amp;$A$69&amp;"'!"&amp;AY$68&amp;$C116+72)&lt;&gt;INDIRECT("'"&amp;$A$70&amp;"'!"&amp;AY$68&amp;$C116+72),1,0)</f>
        <v>0</v>
      </c>
      <c r="AZ116" cm="1">
        <f t="array" aca="1" ref="AZ116" ca="1">IF(INDIRECT("'"&amp;$A$69&amp;"'!"&amp;AZ$68&amp;$C116+72)&lt;&gt;INDIRECT("'"&amp;$A$70&amp;"'!"&amp;AZ$68&amp;$C116+72),1,0)</f>
        <v>0</v>
      </c>
      <c r="BA116" cm="1">
        <f t="array" aca="1" ref="BA116" ca="1">IF(INDIRECT("'"&amp;$A$69&amp;"'!"&amp;BA$68&amp;$C116+72)&lt;&gt;INDIRECT("'"&amp;$A$70&amp;"'!"&amp;BA$68&amp;$C116+72),1,0)</f>
        <v>0</v>
      </c>
      <c r="BB116" cm="1">
        <f t="array" aca="1" ref="BB116" ca="1">IF(INDIRECT("'"&amp;$A$69&amp;"'!"&amp;BB$68&amp;$C116+72)&lt;&gt;INDIRECT("'"&amp;$A$70&amp;"'!"&amp;BB$68&amp;$C116+72),1,0)</f>
        <v>0</v>
      </c>
      <c r="BC116">
        <f t="shared" ca="1" si="0"/>
        <v>0</v>
      </c>
      <c r="BD116">
        <f t="shared" ca="1" si="1"/>
        <v>0</v>
      </c>
      <c r="BE116">
        <f t="shared" ca="1" si="2"/>
        <v>0</v>
      </c>
    </row>
    <row r="117" spans="3:57" x14ac:dyDescent="0.15">
      <c r="C117" s="283">
        <v>45</v>
      </c>
      <c r="D117" cm="1">
        <f t="array" aca="1" ref="D117" ca="1">IF(INDIRECT("'"&amp;$A$69&amp;"'!"&amp;D$68&amp;$C117+72)&lt;&gt;INDIRECT("'"&amp;$A$70&amp;"'!"&amp;D$68&amp;$C117+72),1,0)</f>
        <v>0</v>
      </c>
      <c r="E117" cm="1">
        <f t="array" aca="1" ref="E117" ca="1">IF(INDIRECT("'"&amp;$A$69&amp;"'!"&amp;E$68&amp;$C117+72)&lt;&gt;INDIRECT("'"&amp;$A$70&amp;"'!"&amp;E$68&amp;$C117+72),1,0)</f>
        <v>0</v>
      </c>
      <c r="F117" cm="1">
        <f t="array" aca="1" ref="F117" ca="1">IF(INDIRECT("'"&amp;$A$69&amp;"'!"&amp;F$68&amp;$C117+72)&lt;&gt;INDIRECT("'"&amp;$A$70&amp;"'!"&amp;F$68&amp;$C117+72),1,0)</f>
        <v>0</v>
      </c>
      <c r="G117" cm="1">
        <f t="array" aca="1" ref="G117" ca="1">IF(INDIRECT("'"&amp;$A$69&amp;"'!"&amp;G$68&amp;$C117+72)&lt;&gt;INDIRECT("'"&amp;$A$70&amp;"'!"&amp;G$68&amp;$C117+72),1,0)</f>
        <v>0</v>
      </c>
      <c r="H117" cm="1">
        <f t="array" aca="1" ref="H117" ca="1">IF(INDIRECT("'"&amp;$A$69&amp;"'!"&amp;H$68&amp;$C117+72)&lt;&gt;INDIRECT("'"&amp;$A$70&amp;"'!"&amp;H$68&amp;$C117+72),1,0)</f>
        <v>0</v>
      </c>
      <c r="I117" cm="1">
        <f t="array" aca="1" ref="I117" ca="1">IF(INDIRECT("'"&amp;$A$69&amp;"'!"&amp;I$68&amp;$C117+72)&lt;&gt;INDIRECT("'"&amp;$A$70&amp;"'!"&amp;I$68&amp;$C117+72),1,0)</f>
        <v>0</v>
      </c>
      <c r="J117" cm="1">
        <f t="array" aca="1" ref="J117" ca="1">IF(INDIRECT("'"&amp;$A$69&amp;"'!"&amp;J$68&amp;$C117+72)&lt;&gt;INDIRECT("'"&amp;$A$70&amp;"'!"&amp;J$68&amp;$C117+72),1,0)</f>
        <v>0</v>
      </c>
      <c r="K117" cm="1">
        <f t="array" aca="1" ref="K117" ca="1">IF(INDIRECT("'"&amp;$A$69&amp;"'!"&amp;K$68&amp;$C117+72)&lt;&gt;INDIRECT("'"&amp;$A$70&amp;"'!"&amp;K$68&amp;$C117+72),1,0)</f>
        <v>0</v>
      </c>
      <c r="L117" cm="1">
        <f t="array" aca="1" ref="L117" ca="1">IF(INDIRECT("'"&amp;$A$69&amp;"'!"&amp;L$68&amp;$C117+72)&lt;&gt;INDIRECT("'"&amp;$A$70&amp;"'!"&amp;L$68&amp;$C117+72),1,0)</f>
        <v>0</v>
      </c>
      <c r="M117" cm="1">
        <f t="array" aca="1" ref="M117" ca="1">IF(INDIRECT("'"&amp;$A$69&amp;"'!"&amp;M$68&amp;$C117+72)&lt;&gt;INDIRECT("'"&amp;$A$70&amp;"'!"&amp;M$68&amp;$C117+72),1,0)</f>
        <v>0</v>
      </c>
      <c r="N117" cm="1">
        <f t="array" aca="1" ref="N117" ca="1">IF(INDIRECT("'"&amp;$A$69&amp;"'!"&amp;N$68&amp;$C117+72)&lt;&gt;INDIRECT("'"&amp;$A$70&amp;"'!"&amp;N$68&amp;$C117+72),1,0)</f>
        <v>0</v>
      </c>
      <c r="O117" cm="1">
        <f t="array" aca="1" ref="O117" ca="1">IF(INDIRECT("'"&amp;$A$69&amp;"'!"&amp;O$68&amp;$C117+72)&lt;&gt;INDIRECT("'"&amp;$A$70&amp;"'!"&amp;O$68&amp;$C117+72),1,0)</f>
        <v>0</v>
      </c>
      <c r="P117" cm="1">
        <f t="array" aca="1" ref="P117" ca="1">IF(INDIRECT("'"&amp;$A$69&amp;"'!"&amp;P$68&amp;$C117+72)&lt;&gt;INDIRECT("'"&amp;$A$70&amp;"'!"&amp;P$68&amp;$C117+72),1,0)</f>
        <v>0</v>
      </c>
      <c r="Q117" cm="1">
        <f t="array" aca="1" ref="Q117" ca="1">IF(INDIRECT("'"&amp;$A$69&amp;"'!"&amp;Q$68&amp;$C117+72)&lt;&gt;INDIRECT("'"&amp;$A$70&amp;"'!"&amp;Q$68&amp;$C117+72),1,0)</f>
        <v>0</v>
      </c>
      <c r="R117" cm="1">
        <f t="array" aca="1" ref="R117" ca="1">IF(INDIRECT("'"&amp;$A$69&amp;"'!"&amp;R$68&amp;$C117+72)&lt;&gt;INDIRECT("'"&amp;$A$70&amp;"'!"&amp;R$68&amp;$C117+72),1,0)</f>
        <v>0</v>
      </c>
      <c r="S117" cm="1">
        <f t="array" aca="1" ref="S117" ca="1">IF(INDIRECT("'"&amp;$A$69&amp;"'!"&amp;S$68&amp;$C117+72)&lt;&gt;INDIRECT("'"&amp;$A$70&amp;"'!"&amp;S$68&amp;$C117+72),1,0)</f>
        <v>0</v>
      </c>
      <c r="T117" cm="1">
        <f t="array" aca="1" ref="T117" ca="1">IF(INDIRECT("'"&amp;$A$69&amp;"'!"&amp;T$68&amp;$C117+72)&lt;&gt;INDIRECT("'"&amp;$A$70&amp;"'!"&amp;T$68&amp;$C117+72),1,0)</f>
        <v>0</v>
      </c>
      <c r="U117" cm="1">
        <f t="array" aca="1" ref="U117" ca="1">IF(INDIRECT("'"&amp;$A$69&amp;"'!"&amp;U$68&amp;$C117+72)&lt;&gt;INDIRECT("'"&amp;$A$70&amp;"'!"&amp;U$68&amp;$C117+72),1,0)</f>
        <v>0</v>
      </c>
      <c r="V117" cm="1">
        <f t="array" aca="1" ref="V117" ca="1">IF(INDIRECT("'"&amp;$A$69&amp;"'!"&amp;V$68&amp;$C117+72)&lt;&gt;INDIRECT("'"&amp;$A$70&amp;"'!"&amp;V$68&amp;$C117+72),1,0)</f>
        <v>0</v>
      </c>
      <c r="W117" cm="1">
        <f t="array" aca="1" ref="W117" ca="1">IF(INDIRECT("'"&amp;$A$69&amp;"'!"&amp;W$68&amp;$C117+72)&lt;&gt;INDIRECT("'"&amp;$A$70&amp;"'!"&amp;W$68&amp;$C117+72),1,0)</f>
        <v>0</v>
      </c>
      <c r="X117" cm="1">
        <f t="array" aca="1" ref="X117" ca="1">IF(INDIRECT("'"&amp;$A$69&amp;"'!"&amp;X$68&amp;$C117+72)&lt;&gt;INDIRECT("'"&amp;$A$70&amp;"'!"&amp;X$68&amp;$C117+72),1,0)</f>
        <v>0</v>
      </c>
      <c r="Y117" cm="1">
        <f t="array" aca="1" ref="Y117" ca="1">IF(INDIRECT("'"&amp;$A$69&amp;"'!"&amp;Y$68&amp;$C117+72)&lt;&gt;INDIRECT("'"&amp;$A$70&amp;"'!"&amp;Y$68&amp;$C117+72),1,0)</f>
        <v>0</v>
      </c>
      <c r="Z117" cm="1">
        <f t="array" aca="1" ref="Z117" ca="1">IF(INDIRECT("'"&amp;$A$69&amp;"'!"&amp;Z$68&amp;$C117+72)&lt;&gt;INDIRECT("'"&amp;$A$70&amp;"'!"&amp;Z$68&amp;$C117+72),1,0)</f>
        <v>0</v>
      </c>
      <c r="AA117" cm="1">
        <f t="array" aca="1" ref="AA117" ca="1">IF(INDIRECT("'"&amp;$A$69&amp;"'!"&amp;AA$68&amp;$C117+72)&lt;&gt;INDIRECT("'"&amp;$A$70&amp;"'!"&amp;AA$68&amp;$C117+72),1,0)</f>
        <v>0</v>
      </c>
      <c r="AB117" cm="1">
        <f t="array" aca="1" ref="AB117" ca="1">IF(INDIRECT("'"&amp;$A$69&amp;"'!"&amp;AB$68&amp;$C117+72)&lt;&gt;INDIRECT("'"&amp;$A$70&amp;"'!"&amp;AB$68&amp;$C117+72),1,0)</f>
        <v>0</v>
      </c>
      <c r="AC117" cm="1">
        <f t="array" aca="1" ref="AC117" ca="1">IF(INDIRECT("'"&amp;$A$69&amp;"'!"&amp;AC$68&amp;$C117+72)&lt;&gt;INDIRECT("'"&amp;$A$70&amp;"'!"&amp;AC$68&amp;$C117+72),1,0)</f>
        <v>0</v>
      </c>
      <c r="AD117" cm="1">
        <f t="array" aca="1" ref="AD117" ca="1">IF(INDIRECT("'"&amp;$A$69&amp;"'!"&amp;AD$68&amp;$C117+72)&lt;&gt;INDIRECT("'"&amp;$A$70&amp;"'!"&amp;AD$68&amp;$C117+72),1,0)</f>
        <v>0</v>
      </c>
      <c r="AE117" cm="1">
        <f t="array" aca="1" ref="AE117" ca="1">IF(INDIRECT("'"&amp;$A$69&amp;"'!"&amp;AE$68&amp;$C117+72)&lt;&gt;INDIRECT("'"&amp;$A$70&amp;"'!"&amp;AE$68&amp;$C117+72),1,0)</f>
        <v>0</v>
      </c>
      <c r="AF117" cm="1">
        <f t="array" aca="1" ref="AF117" ca="1">IF(INDIRECT("'"&amp;$A$69&amp;"'!"&amp;AF$68&amp;$C117+72)&lt;&gt;INDIRECT("'"&amp;$A$70&amp;"'!"&amp;AF$68&amp;$C117+72),1,0)</f>
        <v>0</v>
      </c>
      <c r="AG117" cm="1">
        <f t="array" aca="1" ref="AG117" ca="1">IF(INDIRECT("'"&amp;$A$69&amp;"'!"&amp;AG$68&amp;$C117+72)&lt;&gt;INDIRECT("'"&amp;$A$70&amp;"'!"&amp;AG$68&amp;$C117+72),1,0)</f>
        <v>0</v>
      </c>
      <c r="AH117" cm="1">
        <f t="array" aca="1" ref="AH117" ca="1">IF(INDIRECT("'"&amp;$A$69&amp;"'!"&amp;AH$68&amp;$C117+72)&lt;&gt;INDIRECT("'"&amp;$A$70&amp;"'!"&amp;AH$68&amp;$C117+72),1,0)</f>
        <v>0</v>
      </c>
      <c r="AI117" cm="1">
        <f t="array" aca="1" ref="AI117" ca="1">IF(INDIRECT("'"&amp;$A$69&amp;"'!"&amp;AI$68&amp;$C117+72)&lt;&gt;INDIRECT("'"&amp;$A$70&amp;"'!"&amp;AI$68&amp;$C117+72),1,0)</f>
        <v>0</v>
      </c>
      <c r="AJ117" cm="1">
        <f t="array" aca="1" ref="AJ117" ca="1">IF(INDIRECT("'"&amp;$A$69&amp;"'!"&amp;AJ$68&amp;$C117+72)&lt;&gt;INDIRECT("'"&amp;$A$70&amp;"'!"&amp;AJ$68&amp;$C117+72),1,0)</f>
        <v>0</v>
      </c>
      <c r="AK117" cm="1">
        <f t="array" aca="1" ref="AK117" ca="1">IF(INDIRECT("'"&amp;$A$69&amp;"'!"&amp;AK$68&amp;$C117+72)&lt;&gt;INDIRECT("'"&amp;$A$70&amp;"'!"&amp;AK$68&amp;$C117+72),1,0)</f>
        <v>0</v>
      </c>
      <c r="AL117" cm="1">
        <f t="array" aca="1" ref="AL117" ca="1">IF(INDIRECT("'"&amp;$A$69&amp;"'!"&amp;AL$68&amp;$C117+72)&lt;&gt;INDIRECT("'"&amp;$A$70&amp;"'!"&amp;AL$68&amp;$C117+72),1,0)</f>
        <v>0</v>
      </c>
      <c r="AM117" cm="1">
        <f t="array" aca="1" ref="AM117" ca="1">IF(INDIRECT("'"&amp;$A$69&amp;"'!"&amp;AM$68&amp;$C117+72)&lt;&gt;INDIRECT("'"&amp;$A$70&amp;"'!"&amp;AM$68&amp;$C117+72),1,0)</f>
        <v>0</v>
      </c>
      <c r="AN117" cm="1">
        <f t="array" aca="1" ref="AN117" ca="1">IF(INDIRECT("'"&amp;$A$69&amp;"'!"&amp;AN$68&amp;$C117+72)&lt;&gt;INDIRECT("'"&amp;$A$70&amp;"'!"&amp;AN$68&amp;$C117+72),1,0)</f>
        <v>0</v>
      </c>
      <c r="AO117" cm="1">
        <f t="array" aca="1" ref="AO117" ca="1">IF(INDIRECT("'"&amp;$A$69&amp;"'!"&amp;AO$68&amp;$C117+72)&lt;&gt;INDIRECT("'"&amp;$A$70&amp;"'!"&amp;AO$68&amp;$C117+72),1,0)</f>
        <v>0</v>
      </c>
      <c r="AP117" cm="1">
        <f t="array" aca="1" ref="AP117" ca="1">IF(INDIRECT("'"&amp;$A$69&amp;"'!"&amp;AP$68&amp;$C117+72)&lt;&gt;INDIRECT("'"&amp;$A$70&amp;"'!"&amp;AP$68&amp;$C117+72),1,0)</f>
        <v>0</v>
      </c>
      <c r="AQ117" cm="1">
        <f t="array" aca="1" ref="AQ117" ca="1">IF(INDIRECT("'"&amp;$A$69&amp;"'!"&amp;AQ$68&amp;$C117+72)&lt;&gt;INDIRECT("'"&amp;$A$70&amp;"'!"&amp;AQ$68&amp;$C117+72),1,0)</f>
        <v>0</v>
      </c>
      <c r="AR117" cm="1">
        <f t="array" aca="1" ref="AR117" ca="1">IF(INDIRECT("'"&amp;$A$69&amp;"'!"&amp;AR$68&amp;$C117+72)&lt;&gt;INDIRECT("'"&amp;$A$70&amp;"'!"&amp;AR$68&amp;$C117+72),1,0)</f>
        <v>0</v>
      </c>
      <c r="AS117" cm="1">
        <f t="array" aca="1" ref="AS117" ca="1">IF(INDIRECT("'"&amp;$A$69&amp;"'!"&amp;AS$68&amp;$C117+72)&lt;&gt;INDIRECT("'"&amp;$A$70&amp;"'!"&amp;AS$68&amp;$C117+72),1,0)</f>
        <v>0</v>
      </c>
      <c r="AT117" cm="1">
        <f t="array" aca="1" ref="AT117" ca="1">IF(INDIRECT("'"&amp;$A$69&amp;"'!"&amp;AT$68&amp;$C117+72)&lt;&gt;INDIRECT("'"&amp;$A$70&amp;"'!"&amp;AT$68&amp;$C117+72),1,0)</f>
        <v>0</v>
      </c>
      <c r="AU117" cm="1">
        <f t="array" aca="1" ref="AU117" ca="1">IF(INDIRECT("'"&amp;$A$69&amp;"'!"&amp;AU$68&amp;$C117+72)&lt;&gt;INDIRECT("'"&amp;$A$70&amp;"'!"&amp;AU$68&amp;$C117+72),1,0)</f>
        <v>0</v>
      </c>
      <c r="AV117" cm="1">
        <f t="array" aca="1" ref="AV117" ca="1">IF(INDIRECT("'"&amp;$A$69&amp;"'!"&amp;AV$68&amp;$C117+72)&lt;&gt;INDIRECT("'"&amp;$A$70&amp;"'!"&amp;AV$68&amp;$C117+72),1,0)</f>
        <v>0</v>
      </c>
      <c r="AW117" cm="1">
        <f t="array" aca="1" ref="AW117" ca="1">IF(INDIRECT("'"&amp;$A$69&amp;"'!"&amp;AW$68&amp;$C117+72)&lt;&gt;INDIRECT("'"&amp;$A$70&amp;"'!"&amp;AW$68&amp;$C117+72),1,0)</f>
        <v>0</v>
      </c>
      <c r="AX117" cm="1">
        <f t="array" aca="1" ref="AX117" ca="1">IF(INDIRECT("'"&amp;$A$69&amp;"'!"&amp;AX$68&amp;$C117+72)&lt;&gt;INDIRECT("'"&amp;$A$70&amp;"'!"&amp;AX$68&amp;$C117+72),1,0)</f>
        <v>0</v>
      </c>
      <c r="AY117" cm="1">
        <f t="array" aca="1" ref="AY117" ca="1">IF(INDIRECT("'"&amp;$A$69&amp;"'!"&amp;AY$68&amp;$C117+72)&lt;&gt;INDIRECT("'"&amp;$A$70&amp;"'!"&amp;AY$68&amp;$C117+72),1,0)</f>
        <v>0</v>
      </c>
      <c r="AZ117" cm="1">
        <f t="array" aca="1" ref="AZ117" ca="1">IF(INDIRECT("'"&amp;$A$69&amp;"'!"&amp;AZ$68&amp;$C117+72)&lt;&gt;INDIRECT("'"&amp;$A$70&amp;"'!"&amp;AZ$68&amp;$C117+72),1,0)</f>
        <v>0</v>
      </c>
      <c r="BA117" cm="1">
        <f t="array" aca="1" ref="BA117" ca="1">IF(INDIRECT("'"&amp;$A$69&amp;"'!"&amp;BA$68&amp;$C117+72)&lt;&gt;INDIRECT("'"&amp;$A$70&amp;"'!"&amp;BA$68&amp;$C117+72),1,0)</f>
        <v>0</v>
      </c>
      <c r="BB117" cm="1">
        <f t="array" aca="1" ref="BB117" ca="1">IF(INDIRECT("'"&amp;$A$69&amp;"'!"&amp;BB$68&amp;$C117+72)&lt;&gt;INDIRECT("'"&amp;$A$70&amp;"'!"&amp;BB$68&amp;$C117+72),1,0)</f>
        <v>0</v>
      </c>
      <c r="BC117">
        <f t="shared" ca="1" si="0"/>
        <v>0</v>
      </c>
      <c r="BD117">
        <f t="shared" ca="1" si="1"/>
        <v>0</v>
      </c>
      <c r="BE117">
        <f t="shared" ca="1" si="2"/>
        <v>0</v>
      </c>
    </row>
    <row r="118" spans="3:57" x14ac:dyDescent="0.15">
      <c r="C118" s="283">
        <v>46</v>
      </c>
      <c r="D118" cm="1">
        <f t="array" aca="1" ref="D118" ca="1">IF(INDIRECT("'"&amp;$A$69&amp;"'!"&amp;D$68&amp;$C118+72)&lt;&gt;INDIRECT("'"&amp;$A$70&amp;"'!"&amp;D$68&amp;$C118+72),1,0)</f>
        <v>0</v>
      </c>
      <c r="E118" cm="1">
        <f t="array" aca="1" ref="E118" ca="1">IF(INDIRECT("'"&amp;$A$69&amp;"'!"&amp;E$68&amp;$C118+72)&lt;&gt;INDIRECT("'"&amp;$A$70&amp;"'!"&amp;E$68&amp;$C118+72),1,0)</f>
        <v>0</v>
      </c>
      <c r="F118" cm="1">
        <f t="array" aca="1" ref="F118" ca="1">IF(INDIRECT("'"&amp;$A$69&amp;"'!"&amp;F$68&amp;$C118+72)&lt;&gt;INDIRECT("'"&amp;$A$70&amp;"'!"&amp;F$68&amp;$C118+72),1,0)</f>
        <v>0</v>
      </c>
      <c r="G118" cm="1">
        <f t="array" aca="1" ref="G118" ca="1">IF(INDIRECT("'"&amp;$A$69&amp;"'!"&amp;G$68&amp;$C118+72)&lt;&gt;INDIRECT("'"&amp;$A$70&amp;"'!"&amp;G$68&amp;$C118+72),1,0)</f>
        <v>0</v>
      </c>
      <c r="H118" cm="1">
        <f t="array" aca="1" ref="H118" ca="1">IF(INDIRECT("'"&amp;$A$69&amp;"'!"&amp;H$68&amp;$C118+72)&lt;&gt;INDIRECT("'"&amp;$A$70&amp;"'!"&amp;H$68&amp;$C118+72),1,0)</f>
        <v>0</v>
      </c>
      <c r="I118" cm="1">
        <f t="array" aca="1" ref="I118" ca="1">IF(INDIRECT("'"&amp;$A$69&amp;"'!"&amp;I$68&amp;$C118+72)&lt;&gt;INDIRECT("'"&amp;$A$70&amp;"'!"&amp;I$68&amp;$C118+72),1,0)</f>
        <v>0</v>
      </c>
      <c r="J118" cm="1">
        <f t="array" aca="1" ref="J118" ca="1">IF(INDIRECT("'"&amp;$A$69&amp;"'!"&amp;J$68&amp;$C118+72)&lt;&gt;INDIRECT("'"&amp;$A$70&amp;"'!"&amp;J$68&amp;$C118+72),1,0)</f>
        <v>0</v>
      </c>
      <c r="K118" cm="1">
        <f t="array" aca="1" ref="K118" ca="1">IF(INDIRECT("'"&amp;$A$69&amp;"'!"&amp;K$68&amp;$C118+72)&lt;&gt;INDIRECT("'"&amp;$A$70&amp;"'!"&amp;K$68&amp;$C118+72),1,0)</f>
        <v>0</v>
      </c>
      <c r="L118" cm="1">
        <f t="array" aca="1" ref="L118" ca="1">IF(INDIRECT("'"&amp;$A$69&amp;"'!"&amp;L$68&amp;$C118+72)&lt;&gt;INDIRECT("'"&amp;$A$70&amp;"'!"&amp;L$68&amp;$C118+72),1,0)</f>
        <v>0</v>
      </c>
      <c r="M118" cm="1">
        <f t="array" aca="1" ref="M118" ca="1">IF(INDIRECT("'"&amp;$A$69&amp;"'!"&amp;M$68&amp;$C118+72)&lt;&gt;INDIRECT("'"&amp;$A$70&amp;"'!"&amp;M$68&amp;$C118+72),1,0)</f>
        <v>0</v>
      </c>
      <c r="N118" cm="1">
        <f t="array" aca="1" ref="N118" ca="1">IF(INDIRECT("'"&amp;$A$69&amp;"'!"&amp;N$68&amp;$C118+72)&lt;&gt;INDIRECT("'"&amp;$A$70&amp;"'!"&amp;N$68&amp;$C118+72),1,0)</f>
        <v>0</v>
      </c>
      <c r="O118" cm="1">
        <f t="array" aca="1" ref="O118" ca="1">IF(INDIRECT("'"&amp;$A$69&amp;"'!"&amp;O$68&amp;$C118+72)&lt;&gt;INDIRECT("'"&amp;$A$70&amp;"'!"&amp;O$68&amp;$C118+72),1,0)</f>
        <v>0</v>
      </c>
      <c r="P118" cm="1">
        <f t="array" aca="1" ref="P118" ca="1">IF(INDIRECT("'"&amp;$A$69&amp;"'!"&amp;P$68&amp;$C118+72)&lt;&gt;INDIRECT("'"&amp;$A$70&amp;"'!"&amp;P$68&amp;$C118+72),1,0)</f>
        <v>0</v>
      </c>
      <c r="Q118" cm="1">
        <f t="array" aca="1" ref="Q118" ca="1">IF(INDIRECT("'"&amp;$A$69&amp;"'!"&amp;Q$68&amp;$C118+72)&lt;&gt;INDIRECT("'"&amp;$A$70&amp;"'!"&amp;Q$68&amp;$C118+72),1,0)</f>
        <v>0</v>
      </c>
      <c r="R118" cm="1">
        <f t="array" aca="1" ref="R118" ca="1">IF(INDIRECT("'"&amp;$A$69&amp;"'!"&amp;R$68&amp;$C118+72)&lt;&gt;INDIRECT("'"&amp;$A$70&amp;"'!"&amp;R$68&amp;$C118+72),1,0)</f>
        <v>0</v>
      </c>
      <c r="S118" cm="1">
        <f t="array" aca="1" ref="S118" ca="1">IF(INDIRECT("'"&amp;$A$69&amp;"'!"&amp;S$68&amp;$C118+72)&lt;&gt;INDIRECT("'"&amp;$A$70&amp;"'!"&amp;S$68&amp;$C118+72),1,0)</f>
        <v>0</v>
      </c>
      <c r="T118" cm="1">
        <f t="array" aca="1" ref="T118" ca="1">IF(INDIRECT("'"&amp;$A$69&amp;"'!"&amp;T$68&amp;$C118+72)&lt;&gt;INDIRECT("'"&amp;$A$70&amp;"'!"&amp;T$68&amp;$C118+72),1,0)</f>
        <v>0</v>
      </c>
      <c r="U118" cm="1">
        <f t="array" aca="1" ref="U118" ca="1">IF(INDIRECT("'"&amp;$A$69&amp;"'!"&amp;U$68&amp;$C118+72)&lt;&gt;INDIRECT("'"&amp;$A$70&amp;"'!"&amp;U$68&amp;$C118+72),1,0)</f>
        <v>0</v>
      </c>
      <c r="V118" cm="1">
        <f t="array" aca="1" ref="V118" ca="1">IF(INDIRECT("'"&amp;$A$69&amp;"'!"&amp;V$68&amp;$C118+72)&lt;&gt;INDIRECT("'"&amp;$A$70&amp;"'!"&amp;V$68&amp;$C118+72),1,0)</f>
        <v>0</v>
      </c>
      <c r="W118" cm="1">
        <f t="array" aca="1" ref="W118" ca="1">IF(INDIRECT("'"&amp;$A$69&amp;"'!"&amp;W$68&amp;$C118+72)&lt;&gt;INDIRECT("'"&amp;$A$70&amp;"'!"&amp;W$68&amp;$C118+72),1,0)</f>
        <v>0</v>
      </c>
      <c r="X118" cm="1">
        <f t="array" aca="1" ref="X118" ca="1">IF(INDIRECT("'"&amp;$A$69&amp;"'!"&amp;X$68&amp;$C118+72)&lt;&gt;INDIRECT("'"&amp;$A$70&amp;"'!"&amp;X$68&amp;$C118+72),1,0)</f>
        <v>0</v>
      </c>
      <c r="Y118" cm="1">
        <f t="array" aca="1" ref="Y118" ca="1">IF(INDIRECT("'"&amp;$A$69&amp;"'!"&amp;Y$68&amp;$C118+72)&lt;&gt;INDIRECT("'"&amp;$A$70&amp;"'!"&amp;Y$68&amp;$C118+72),1,0)</f>
        <v>0</v>
      </c>
      <c r="Z118" cm="1">
        <f t="array" aca="1" ref="Z118" ca="1">IF(INDIRECT("'"&amp;$A$69&amp;"'!"&amp;Z$68&amp;$C118+72)&lt;&gt;INDIRECT("'"&amp;$A$70&amp;"'!"&amp;Z$68&amp;$C118+72),1,0)</f>
        <v>0</v>
      </c>
      <c r="AA118" cm="1">
        <f t="array" aca="1" ref="AA118" ca="1">IF(INDIRECT("'"&amp;$A$69&amp;"'!"&amp;AA$68&amp;$C118+72)&lt;&gt;INDIRECT("'"&amp;$A$70&amp;"'!"&amp;AA$68&amp;$C118+72),1,0)</f>
        <v>0</v>
      </c>
      <c r="AB118" cm="1">
        <f t="array" aca="1" ref="AB118" ca="1">IF(INDIRECT("'"&amp;$A$69&amp;"'!"&amp;AB$68&amp;$C118+72)&lt;&gt;INDIRECT("'"&amp;$A$70&amp;"'!"&amp;AB$68&amp;$C118+72),1,0)</f>
        <v>0</v>
      </c>
      <c r="AC118" cm="1">
        <f t="array" aca="1" ref="AC118" ca="1">IF(INDIRECT("'"&amp;$A$69&amp;"'!"&amp;AC$68&amp;$C118+72)&lt;&gt;INDIRECT("'"&amp;$A$70&amp;"'!"&amp;AC$68&amp;$C118+72),1,0)</f>
        <v>0</v>
      </c>
      <c r="AD118" cm="1">
        <f t="array" aca="1" ref="AD118" ca="1">IF(INDIRECT("'"&amp;$A$69&amp;"'!"&amp;AD$68&amp;$C118+72)&lt;&gt;INDIRECT("'"&amp;$A$70&amp;"'!"&amp;AD$68&amp;$C118+72),1,0)</f>
        <v>0</v>
      </c>
      <c r="AE118" cm="1">
        <f t="array" aca="1" ref="AE118" ca="1">IF(INDIRECT("'"&amp;$A$69&amp;"'!"&amp;AE$68&amp;$C118+72)&lt;&gt;INDIRECT("'"&amp;$A$70&amp;"'!"&amp;AE$68&amp;$C118+72),1,0)</f>
        <v>0</v>
      </c>
      <c r="AF118" cm="1">
        <f t="array" aca="1" ref="AF118" ca="1">IF(INDIRECT("'"&amp;$A$69&amp;"'!"&amp;AF$68&amp;$C118+72)&lt;&gt;INDIRECT("'"&amp;$A$70&amp;"'!"&amp;AF$68&amp;$C118+72),1,0)</f>
        <v>0</v>
      </c>
      <c r="AG118" cm="1">
        <f t="array" aca="1" ref="AG118" ca="1">IF(INDIRECT("'"&amp;$A$69&amp;"'!"&amp;AG$68&amp;$C118+72)&lt;&gt;INDIRECT("'"&amp;$A$70&amp;"'!"&amp;AG$68&amp;$C118+72),1,0)</f>
        <v>0</v>
      </c>
      <c r="AH118" cm="1">
        <f t="array" aca="1" ref="AH118" ca="1">IF(INDIRECT("'"&amp;$A$69&amp;"'!"&amp;AH$68&amp;$C118+72)&lt;&gt;INDIRECT("'"&amp;$A$70&amp;"'!"&amp;AH$68&amp;$C118+72),1,0)</f>
        <v>0</v>
      </c>
      <c r="AI118" cm="1">
        <f t="array" aca="1" ref="AI118" ca="1">IF(INDIRECT("'"&amp;$A$69&amp;"'!"&amp;AI$68&amp;$C118+72)&lt;&gt;INDIRECT("'"&amp;$A$70&amp;"'!"&amp;AI$68&amp;$C118+72),1,0)</f>
        <v>0</v>
      </c>
      <c r="AJ118" cm="1">
        <f t="array" aca="1" ref="AJ118" ca="1">IF(INDIRECT("'"&amp;$A$69&amp;"'!"&amp;AJ$68&amp;$C118+72)&lt;&gt;INDIRECT("'"&amp;$A$70&amp;"'!"&amp;AJ$68&amp;$C118+72),1,0)</f>
        <v>0</v>
      </c>
      <c r="AK118" cm="1">
        <f t="array" aca="1" ref="AK118" ca="1">IF(INDIRECT("'"&amp;$A$69&amp;"'!"&amp;AK$68&amp;$C118+72)&lt;&gt;INDIRECT("'"&amp;$A$70&amp;"'!"&amp;AK$68&amp;$C118+72),1,0)</f>
        <v>0</v>
      </c>
      <c r="AL118" cm="1">
        <f t="array" aca="1" ref="AL118" ca="1">IF(INDIRECT("'"&amp;$A$69&amp;"'!"&amp;AL$68&amp;$C118+72)&lt;&gt;INDIRECT("'"&amp;$A$70&amp;"'!"&amp;AL$68&amp;$C118+72),1,0)</f>
        <v>0</v>
      </c>
      <c r="AM118" cm="1">
        <f t="array" aca="1" ref="AM118" ca="1">IF(INDIRECT("'"&amp;$A$69&amp;"'!"&amp;AM$68&amp;$C118+72)&lt;&gt;INDIRECT("'"&amp;$A$70&amp;"'!"&amp;AM$68&amp;$C118+72),1,0)</f>
        <v>0</v>
      </c>
      <c r="AN118" cm="1">
        <f t="array" aca="1" ref="AN118" ca="1">IF(INDIRECT("'"&amp;$A$69&amp;"'!"&amp;AN$68&amp;$C118+72)&lt;&gt;INDIRECT("'"&amp;$A$70&amp;"'!"&amp;AN$68&amp;$C118+72),1,0)</f>
        <v>0</v>
      </c>
      <c r="AO118" cm="1">
        <f t="array" aca="1" ref="AO118" ca="1">IF(INDIRECT("'"&amp;$A$69&amp;"'!"&amp;AO$68&amp;$C118+72)&lt;&gt;INDIRECT("'"&amp;$A$70&amp;"'!"&amp;AO$68&amp;$C118+72),1,0)</f>
        <v>0</v>
      </c>
      <c r="AP118" cm="1">
        <f t="array" aca="1" ref="AP118" ca="1">IF(INDIRECT("'"&amp;$A$69&amp;"'!"&amp;AP$68&amp;$C118+72)&lt;&gt;INDIRECT("'"&amp;$A$70&amp;"'!"&amp;AP$68&amp;$C118+72),1,0)</f>
        <v>0</v>
      </c>
      <c r="AQ118" cm="1">
        <f t="array" aca="1" ref="AQ118" ca="1">IF(INDIRECT("'"&amp;$A$69&amp;"'!"&amp;AQ$68&amp;$C118+72)&lt;&gt;INDIRECT("'"&amp;$A$70&amp;"'!"&amp;AQ$68&amp;$C118+72),1,0)</f>
        <v>0</v>
      </c>
      <c r="AR118" cm="1">
        <f t="array" aca="1" ref="AR118" ca="1">IF(INDIRECT("'"&amp;$A$69&amp;"'!"&amp;AR$68&amp;$C118+72)&lt;&gt;INDIRECT("'"&amp;$A$70&amp;"'!"&amp;AR$68&amp;$C118+72),1,0)</f>
        <v>0</v>
      </c>
      <c r="AS118" cm="1">
        <f t="array" aca="1" ref="AS118" ca="1">IF(INDIRECT("'"&amp;$A$69&amp;"'!"&amp;AS$68&amp;$C118+72)&lt;&gt;INDIRECT("'"&amp;$A$70&amp;"'!"&amp;AS$68&amp;$C118+72),1,0)</f>
        <v>0</v>
      </c>
      <c r="AT118" cm="1">
        <f t="array" aca="1" ref="AT118" ca="1">IF(INDIRECT("'"&amp;$A$69&amp;"'!"&amp;AT$68&amp;$C118+72)&lt;&gt;INDIRECT("'"&amp;$A$70&amp;"'!"&amp;AT$68&amp;$C118+72),1,0)</f>
        <v>0</v>
      </c>
      <c r="AU118" cm="1">
        <f t="array" aca="1" ref="AU118" ca="1">IF(INDIRECT("'"&amp;$A$69&amp;"'!"&amp;AU$68&amp;$C118+72)&lt;&gt;INDIRECT("'"&amp;$A$70&amp;"'!"&amp;AU$68&amp;$C118+72),1,0)</f>
        <v>0</v>
      </c>
      <c r="AV118" cm="1">
        <f t="array" aca="1" ref="AV118" ca="1">IF(INDIRECT("'"&amp;$A$69&amp;"'!"&amp;AV$68&amp;$C118+72)&lt;&gt;INDIRECT("'"&amp;$A$70&amp;"'!"&amp;AV$68&amp;$C118+72),1,0)</f>
        <v>0</v>
      </c>
      <c r="AW118" cm="1">
        <f t="array" aca="1" ref="AW118" ca="1">IF(INDIRECT("'"&amp;$A$69&amp;"'!"&amp;AW$68&amp;$C118+72)&lt;&gt;INDIRECT("'"&amp;$A$70&amp;"'!"&amp;AW$68&amp;$C118+72),1,0)</f>
        <v>0</v>
      </c>
      <c r="AX118" cm="1">
        <f t="array" aca="1" ref="AX118" ca="1">IF(INDIRECT("'"&amp;$A$69&amp;"'!"&amp;AX$68&amp;$C118+72)&lt;&gt;INDIRECT("'"&amp;$A$70&amp;"'!"&amp;AX$68&amp;$C118+72),1,0)</f>
        <v>0</v>
      </c>
      <c r="AY118" cm="1">
        <f t="array" aca="1" ref="AY118" ca="1">IF(INDIRECT("'"&amp;$A$69&amp;"'!"&amp;AY$68&amp;$C118+72)&lt;&gt;INDIRECT("'"&amp;$A$70&amp;"'!"&amp;AY$68&amp;$C118+72),1,0)</f>
        <v>0</v>
      </c>
      <c r="AZ118" cm="1">
        <f t="array" aca="1" ref="AZ118" ca="1">IF(INDIRECT("'"&amp;$A$69&amp;"'!"&amp;AZ$68&amp;$C118+72)&lt;&gt;INDIRECT("'"&amp;$A$70&amp;"'!"&amp;AZ$68&amp;$C118+72),1,0)</f>
        <v>0</v>
      </c>
      <c r="BA118" cm="1">
        <f t="array" aca="1" ref="BA118" ca="1">IF(INDIRECT("'"&amp;$A$69&amp;"'!"&amp;BA$68&amp;$C118+72)&lt;&gt;INDIRECT("'"&amp;$A$70&amp;"'!"&amp;BA$68&amp;$C118+72),1,0)</f>
        <v>0</v>
      </c>
      <c r="BB118" cm="1">
        <f t="array" aca="1" ref="BB118" ca="1">IF(INDIRECT("'"&amp;$A$69&amp;"'!"&amp;BB$68&amp;$C118+72)&lt;&gt;INDIRECT("'"&amp;$A$70&amp;"'!"&amp;BB$68&amp;$C118+72),1,0)</f>
        <v>0</v>
      </c>
      <c r="BC118">
        <f t="shared" ca="1" si="0"/>
        <v>0</v>
      </c>
      <c r="BD118">
        <f t="shared" ca="1" si="1"/>
        <v>0</v>
      </c>
      <c r="BE118">
        <f t="shared" ca="1" si="2"/>
        <v>0</v>
      </c>
    </row>
    <row r="119" spans="3:57" x14ac:dyDescent="0.15">
      <c r="C119" s="283">
        <v>47</v>
      </c>
      <c r="D119" cm="1">
        <f t="array" aca="1" ref="D119" ca="1">IF(INDIRECT("'"&amp;$A$69&amp;"'!"&amp;D$68&amp;$C119+72)&lt;&gt;INDIRECT("'"&amp;$A$70&amp;"'!"&amp;D$68&amp;$C119+72),1,0)</f>
        <v>0</v>
      </c>
      <c r="E119" cm="1">
        <f t="array" aca="1" ref="E119" ca="1">IF(INDIRECT("'"&amp;$A$69&amp;"'!"&amp;E$68&amp;$C119+72)&lt;&gt;INDIRECT("'"&amp;$A$70&amp;"'!"&amp;E$68&amp;$C119+72),1,0)</f>
        <v>0</v>
      </c>
      <c r="F119" cm="1">
        <f t="array" aca="1" ref="F119" ca="1">IF(INDIRECT("'"&amp;$A$69&amp;"'!"&amp;F$68&amp;$C119+72)&lt;&gt;INDIRECT("'"&amp;$A$70&amp;"'!"&amp;F$68&amp;$C119+72),1,0)</f>
        <v>0</v>
      </c>
      <c r="G119" cm="1">
        <f t="array" aca="1" ref="G119" ca="1">IF(INDIRECT("'"&amp;$A$69&amp;"'!"&amp;G$68&amp;$C119+72)&lt;&gt;INDIRECT("'"&amp;$A$70&amp;"'!"&amp;G$68&amp;$C119+72),1,0)</f>
        <v>0</v>
      </c>
      <c r="H119" cm="1">
        <f t="array" aca="1" ref="H119" ca="1">IF(INDIRECT("'"&amp;$A$69&amp;"'!"&amp;H$68&amp;$C119+72)&lt;&gt;INDIRECT("'"&amp;$A$70&amp;"'!"&amp;H$68&amp;$C119+72),1,0)</f>
        <v>0</v>
      </c>
      <c r="I119" cm="1">
        <f t="array" aca="1" ref="I119" ca="1">IF(INDIRECT("'"&amp;$A$69&amp;"'!"&amp;I$68&amp;$C119+72)&lt;&gt;INDIRECT("'"&amp;$A$70&amp;"'!"&amp;I$68&amp;$C119+72),1,0)</f>
        <v>0</v>
      </c>
      <c r="J119" cm="1">
        <f t="array" aca="1" ref="J119" ca="1">IF(INDIRECT("'"&amp;$A$69&amp;"'!"&amp;J$68&amp;$C119+72)&lt;&gt;INDIRECT("'"&amp;$A$70&amp;"'!"&amp;J$68&amp;$C119+72),1,0)</f>
        <v>0</v>
      </c>
      <c r="K119" cm="1">
        <f t="array" aca="1" ref="K119" ca="1">IF(INDIRECT("'"&amp;$A$69&amp;"'!"&amp;K$68&amp;$C119+72)&lt;&gt;INDIRECT("'"&amp;$A$70&amp;"'!"&amp;K$68&amp;$C119+72),1,0)</f>
        <v>0</v>
      </c>
      <c r="L119" cm="1">
        <f t="array" aca="1" ref="L119" ca="1">IF(INDIRECT("'"&amp;$A$69&amp;"'!"&amp;L$68&amp;$C119+72)&lt;&gt;INDIRECT("'"&amp;$A$70&amp;"'!"&amp;L$68&amp;$C119+72),1,0)</f>
        <v>0</v>
      </c>
      <c r="M119" cm="1">
        <f t="array" aca="1" ref="M119" ca="1">IF(INDIRECT("'"&amp;$A$69&amp;"'!"&amp;M$68&amp;$C119+72)&lt;&gt;INDIRECT("'"&amp;$A$70&amp;"'!"&amp;M$68&amp;$C119+72),1,0)</f>
        <v>0</v>
      </c>
      <c r="N119" cm="1">
        <f t="array" aca="1" ref="N119" ca="1">IF(INDIRECT("'"&amp;$A$69&amp;"'!"&amp;N$68&amp;$C119+72)&lt;&gt;INDIRECT("'"&amp;$A$70&amp;"'!"&amp;N$68&amp;$C119+72),1,0)</f>
        <v>0</v>
      </c>
      <c r="O119" cm="1">
        <f t="array" aca="1" ref="O119" ca="1">IF(INDIRECT("'"&amp;$A$69&amp;"'!"&amp;O$68&amp;$C119+72)&lt;&gt;INDIRECT("'"&amp;$A$70&amp;"'!"&amp;O$68&amp;$C119+72),1,0)</f>
        <v>0</v>
      </c>
      <c r="P119" cm="1">
        <f t="array" aca="1" ref="P119" ca="1">IF(INDIRECT("'"&amp;$A$69&amp;"'!"&amp;P$68&amp;$C119+72)&lt;&gt;INDIRECT("'"&amp;$A$70&amp;"'!"&amp;P$68&amp;$C119+72),1,0)</f>
        <v>0</v>
      </c>
      <c r="Q119" cm="1">
        <f t="array" aca="1" ref="Q119" ca="1">IF(INDIRECT("'"&amp;$A$69&amp;"'!"&amp;Q$68&amp;$C119+72)&lt;&gt;INDIRECT("'"&amp;$A$70&amp;"'!"&amp;Q$68&amp;$C119+72),1,0)</f>
        <v>0</v>
      </c>
      <c r="R119" cm="1">
        <f t="array" aca="1" ref="R119" ca="1">IF(INDIRECT("'"&amp;$A$69&amp;"'!"&amp;R$68&amp;$C119+72)&lt;&gt;INDIRECT("'"&amp;$A$70&amp;"'!"&amp;R$68&amp;$C119+72),1,0)</f>
        <v>0</v>
      </c>
      <c r="S119" cm="1">
        <f t="array" aca="1" ref="S119" ca="1">IF(INDIRECT("'"&amp;$A$69&amp;"'!"&amp;S$68&amp;$C119+72)&lt;&gt;INDIRECT("'"&amp;$A$70&amp;"'!"&amp;S$68&amp;$C119+72),1,0)</f>
        <v>0</v>
      </c>
      <c r="T119" cm="1">
        <f t="array" aca="1" ref="T119" ca="1">IF(INDIRECT("'"&amp;$A$69&amp;"'!"&amp;T$68&amp;$C119+72)&lt;&gt;INDIRECT("'"&amp;$A$70&amp;"'!"&amp;T$68&amp;$C119+72),1,0)</f>
        <v>0</v>
      </c>
      <c r="U119" cm="1">
        <f t="array" aca="1" ref="U119" ca="1">IF(INDIRECT("'"&amp;$A$69&amp;"'!"&amp;U$68&amp;$C119+72)&lt;&gt;INDIRECT("'"&amp;$A$70&amp;"'!"&amp;U$68&amp;$C119+72),1,0)</f>
        <v>0</v>
      </c>
      <c r="V119" cm="1">
        <f t="array" aca="1" ref="V119" ca="1">IF(INDIRECT("'"&amp;$A$69&amp;"'!"&amp;V$68&amp;$C119+72)&lt;&gt;INDIRECT("'"&amp;$A$70&amp;"'!"&amp;V$68&amp;$C119+72),1,0)</f>
        <v>0</v>
      </c>
      <c r="W119" cm="1">
        <f t="array" aca="1" ref="W119" ca="1">IF(INDIRECT("'"&amp;$A$69&amp;"'!"&amp;W$68&amp;$C119+72)&lt;&gt;INDIRECT("'"&amp;$A$70&amp;"'!"&amp;W$68&amp;$C119+72),1,0)</f>
        <v>0</v>
      </c>
      <c r="X119" cm="1">
        <f t="array" aca="1" ref="X119" ca="1">IF(INDIRECT("'"&amp;$A$69&amp;"'!"&amp;X$68&amp;$C119+72)&lt;&gt;INDIRECT("'"&amp;$A$70&amp;"'!"&amp;X$68&amp;$C119+72),1,0)</f>
        <v>0</v>
      </c>
      <c r="Y119" cm="1">
        <f t="array" aca="1" ref="Y119" ca="1">IF(INDIRECT("'"&amp;$A$69&amp;"'!"&amp;Y$68&amp;$C119+72)&lt;&gt;INDIRECT("'"&amp;$A$70&amp;"'!"&amp;Y$68&amp;$C119+72),1,0)</f>
        <v>0</v>
      </c>
      <c r="Z119" cm="1">
        <f t="array" aca="1" ref="Z119" ca="1">IF(INDIRECT("'"&amp;$A$69&amp;"'!"&amp;Z$68&amp;$C119+72)&lt;&gt;INDIRECT("'"&amp;$A$70&amp;"'!"&amp;Z$68&amp;$C119+72),1,0)</f>
        <v>0</v>
      </c>
      <c r="AA119" cm="1">
        <f t="array" aca="1" ref="AA119" ca="1">IF(INDIRECT("'"&amp;$A$69&amp;"'!"&amp;AA$68&amp;$C119+72)&lt;&gt;INDIRECT("'"&amp;$A$70&amp;"'!"&amp;AA$68&amp;$C119+72),1,0)</f>
        <v>0</v>
      </c>
      <c r="AB119" cm="1">
        <f t="array" aca="1" ref="AB119" ca="1">IF(INDIRECT("'"&amp;$A$69&amp;"'!"&amp;AB$68&amp;$C119+72)&lt;&gt;INDIRECT("'"&amp;$A$70&amp;"'!"&amp;AB$68&amp;$C119+72),1,0)</f>
        <v>0</v>
      </c>
      <c r="AC119" cm="1">
        <f t="array" aca="1" ref="AC119" ca="1">IF(INDIRECT("'"&amp;$A$69&amp;"'!"&amp;AC$68&amp;$C119+72)&lt;&gt;INDIRECT("'"&amp;$A$70&amp;"'!"&amp;AC$68&amp;$C119+72),1,0)</f>
        <v>0</v>
      </c>
      <c r="AD119" cm="1">
        <f t="array" aca="1" ref="AD119" ca="1">IF(INDIRECT("'"&amp;$A$69&amp;"'!"&amp;AD$68&amp;$C119+72)&lt;&gt;INDIRECT("'"&amp;$A$70&amp;"'!"&amp;AD$68&amp;$C119+72),1,0)</f>
        <v>0</v>
      </c>
      <c r="AE119" cm="1">
        <f t="array" aca="1" ref="AE119" ca="1">IF(INDIRECT("'"&amp;$A$69&amp;"'!"&amp;AE$68&amp;$C119+72)&lt;&gt;INDIRECT("'"&amp;$A$70&amp;"'!"&amp;AE$68&amp;$C119+72),1,0)</f>
        <v>0</v>
      </c>
      <c r="AF119" cm="1">
        <f t="array" aca="1" ref="AF119" ca="1">IF(INDIRECT("'"&amp;$A$69&amp;"'!"&amp;AF$68&amp;$C119+72)&lt;&gt;INDIRECT("'"&amp;$A$70&amp;"'!"&amp;AF$68&amp;$C119+72),1,0)</f>
        <v>0</v>
      </c>
      <c r="AG119" cm="1">
        <f t="array" aca="1" ref="AG119" ca="1">IF(INDIRECT("'"&amp;$A$69&amp;"'!"&amp;AG$68&amp;$C119+72)&lt;&gt;INDIRECT("'"&amp;$A$70&amp;"'!"&amp;AG$68&amp;$C119+72),1,0)</f>
        <v>0</v>
      </c>
      <c r="AH119" cm="1">
        <f t="array" aca="1" ref="AH119" ca="1">IF(INDIRECT("'"&amp;$A$69&amp;"'!"&amp;AH$68&amp;$C119+72)&lt;&gt;INDIRECT("'"&amp;$A$70&amp;"'!"&amp;AH$68&amp;$C119+72),1,0)</f>
        <v>0</v>
      </c>
      <c r="AI119" cm="1">
        <f t="array" aca="1" ref="AI119" ca="1">IF(INDIRECT("'"&amp;$A$69&amp;"'!"&amp;AI$68&amp;$C119+72)&lt;&gt;INDIRECT("'"&amp;$A$70&amp;"'!"&amp;AI$68&amp;$C119+72),1,0)</f>
        <v>0</v>
      </c>
      <c r="AJ119" cm="1">
        <f t="array" aca="1" ref="AJ119" ca="1">IF(INDIRECT("'"&amp;$A$69&amp;"'!"&amp;AJ$68&amp;$C119+72)&lt;&gt;INDIRECT("'"&amp;$A$70&amp;"'!"&amp;AJ$68&amp;$C119+72),1,0)</f>
        <v>0</v>
      </c>
      <c r="AK119" cm="1">
        <f t="array" aca="1" ref="AK119" ca="1">IF(INDIRECT("'"&amp;$A$69&amp;"'!"&amp;AK$68&amp;$C119+72)&lt;&gt;INDIRECT("'"&amp;$A$70&amp;"'!"&amp;AK$68&amp;$C119+72),1,0)</f>
        <v>0</v>
      </c>
      <c r="AL119" cm="1">
        <f t="array" aca="1" ref="AL119" ca="1">IF(INDIRECT("'"&amp;$A$69&amp;"'!"&amp;AL$68&amp;$C119+72)&lt;&gt;INDIRECT("'"&amp;$A$70&amp;"'!"&amp;AL$68&amp;$C119+72),1,0)</f>
        <v>0</v>
      </c>
      <c r="AM119" cm="1">
        <f t="array" aca="1" ref="AM119" ca="1">IF(INDIRECT("'"&amp;$A$69&amp;"'!"&amp;AM$68&amp;$C119+72)&lt;&gt;INDIRECT("'"&amp;$A$70&amp;"'!"&amp;AM$68&amp;$C119+72),1,0)</f>
        <v>0</v>
      </c>
      <c r="AN119" cm="1">
        <f t="array" aca="1" ref="AN119" ca="1">IF(INDIRECT("'"&amp;$A$69&amp;"'!"&amp;AN$68&amp;$C119+72)&lt;&gt;INDIRECT("'"&amp;$A$70&amp;"'!"&amp;AN$68&amp;$C119+72),1,0)</f>
        <v>0</v>
      </c>
      <c r="AO119" cm="1">
        <f t="array" aca="1" ref="AO119" ca="1">IF(INDIRECT("'"&amp;$A$69&amp;"'!"&amp;AO$68&amp;$C119+72)&lt;&gt;INDIRECT("'"&amp;$A$70&amp;"'!"&amp;AO$68&amp;$C119+72),1,0)</f>
        <v>0</v>
      </c>
      <c r="AP119" cm="1">
        <f t="array" aca="1" ref="AP119" ca="1">IF(INDIRECT("'"&amp;$A$69&amp;"'!"&amp;AP$68&amp;$C119+72)&lt;&gt;INDIRECT("'"&amp;$A$70&amp;"'!"&amp;AP$68&amp;$C119+72),1,0)</f>
        <v>0</v>
      </c>
      <c r="AQ119" cm="1">
        <f t="array" aca="1" ref="AQ119" ca="1">IF(INDIRECT("'"&amp;$A$69&amp;"'!"&amp;AQ$68&amp;$C119+72)&lt;&gt;INDIRECT("'"&amp;$A$70&amp;"'!"&amp;AQ$68&amp;$C119+72),1,0)</f>
        <v>0</v>
      </c>
      <c r="AR119" cm="1">
        <f t="array" aca="1" ref="AR119" ca="1">IF(INDIRECT("'"&amp;$A$69&amp;"'!"&amp;AR$68&amp;$C119+72)&lt;&gt;INDIRECT("'"&amp;$A$70&amp;"'!"&amp;AR$68&amp;$C119+72),1,0)</f>
        <v>0</v>
      </c>
      <c r="AS119" cm="1">
        <f t="array" aca="1" ref="AS119" ca="1">IF(INDIRECT("'"&amp;$A$69&amp;"'!"&amp;AS$68&amp;$C119+72)&lt;&gt;INDIRECT("'"&amp;$A$70&amp;"'!"&amp;AS$68&amp;$C119+72),1,0)</f>
        <v>0</v>
      </c>
      <c r="AT119" cm="1">
        <f t="array" aca="1" ref="AT119" ca="1">IF(INDIRECT("'"&amp;$A$69&amp;"'!"&amp;AT$68&amp;$C119+72)&lt;&gt;INDIRECT("'"&amp;$A$70&amp;"'!"&amp;AT$68&amp;$C119+72),1,0)</f>
        <v>0</v>
      </c>
      <c r="AU119" cm="1">
        <f t="array" aca="1" ref="AU119" ca="1">IF(INDIRECT("'"&amp;$A$69&amp;"'!"&amp;AU$68&amp;$C119+72)&lt;&gt;INDIRECT("'"&amp;$A$70&amp;"'!"&amp;AU$68&amp;$C119+72),1,0)</f>
        <v>0</v>
      </c>
      <c r="AV119" cm="1">
        <f t="array" aca="1" ref="AV119" ca="1">IF(INDIRECT("'"&amp;$A$69&amp;"'!"&amp;AV$68&amp;$C119+72)&lt;&gt;INDIRECT("'"&amp;$A$70&amp;"'!"&amp;AV$68&amp;$C119+72),1,0)</f>
        <v>0</v>
      </c>
      <c r="AW119" cm="1">
        <f t="array" aca="1" ref="AW119" ca="1">IF(INDIRECT("'"&amp;$A$69&amp;"'!"&amp;AW$68&amp;$C119+72)&lt;&gt;INDIRECT("'"&amp;$A$70&amp;"'!"&amp;AW$68&amp;$C119+72),1,0)</f>
        <v>0</v>
      </c>
      <c r="AX119" cm="1">
        <f t="array" aca="1" ref="AX119" ca="1">IF(INDIRECT("'"&amp;$A$69&amp;"'!"&amp;AX$68&amp;$C119+72)&lt;&gt;INDIRECT("'"&amp;$A$70&amp;"'!"&amp;AX$68&amp;$C119+72),1,0)</f>
        <v>0</v>
      </c>
      <c r="AY119" cm="1">
        <f t="array" aca="1" ref="AY119" ca="1">IF(INDIRECT("'"&amp;$A$69&amp;"'!"&amp;AY$68&amp;$C119+72)&lt;&gt;INDIRECT("'"&amp;$A$70&amp;"'!"&amp;AY$68&amp;$C119+72),1,0)</f>
        <v>0</v>
      </c>
      <c r="AZ119" cm="1">
        <f t="array" aca="1" ref="AZ119" ca="1">IF(INDIRECT("'"&amp;$A$69&amp;"'!"&amp;AZ$68&amp;$C119+72)&lt;&gt;INDIRECT("'"&amp;$A$70&amp;"'!"&amp;AZ$68&amp;$C119+72),1,0)</f>
        <v>0</v>
      </c>
      <c r="BA119" cm="1">
        <f t="array" aca="1" ref="BA119" ca="1">IF(INDIRECT("'"&amp;$A$69&amp;"'!"&amp;BA$68&amp;$C119+72)&lt;&gt;INDIRECT("'"&amp;$A$70&amp;"'!"&amp;BA$68&amp;$C119+72),1,0)</f>
        <v>0</v>
      </c>
      <c r="BB119" cm="1">
        <f t="array" aca="1" ref="BB119" ca="1">IF(INDIRECT("'"&amp;$A$69&amp;"'!"&amp;BB$68&amp;$C119+72)&lt;&gt;INDIRECT("'"&amp;$A$70&amp;"'!"&amp;BB$68&amp;$C119+72),1,0)</f>
        <v>0</v>
      </c>
      <c r="BC119">
        <f t="shared" ca="1" si="0"/>
        <v>0</v>
      </c>
      <c r="BD119">
        <f t="shared" ca="1" si="1"/>
        <v>0</v>
      </c>
      <c r="BE119">
        <f t="shared" ca="1" si="2"/>
        <v>0</v>
      </c>
    </row>
    <row r="120" spans="3:57" x14ac:dyDescent="0.15">
      <c r="C120" s="283">
        <v>48</v>
      </c>
      <c r="D120" cm="1">
        <f t="array" aca="1" ref="D120" ca="1">IF(INDIRECT("'"&amp;$A$69&amp;"'!"&amp;D$68&amp;$C120+72)&lt;&gt;INDIRECT("'"&amp;$A$70&amp;"'!"&amp;D$68&amp;$C120+72),1,0)</f>
        <v>0</v>
      </c>
      <c r="E120" cm="1">
        <f t="array" aca="1" ref="E120" ca="1">IF(INDIRECT("'"&amp;$A$69&amp;"'!"&amp;E$68&amp;$C120+72)&lt;&gt;INDIRECT("'"&amp;$A$70&amp;"'!"&amp;E$68&amp;$C120+72),1,0)</f>
        <v>0</v>
      </c>
      <c r="F120" cm="1">
        <f t="array" aca="1" ref="F120" ca="1">IF(INDIRECT("'"&amp;$A$69&amp;"'!"&amp;F$68&amp;$C120+72)&lt;&gt;INDIRECT("'"&amp;$A$70&amp;"'!"&amp;F$68&amp;$C120+72),1,0)</f>
        <v>0</v>
      </c>
      <c r="G120" cm="1">
        <f t="array" aca="1" ref="G120" ca="1">IF(INDIRECT("'"&amp;$A$69&amp;"'!"&amp;G$68&amp;$C120+72)&lt;&gt;INDIRECT("'"&amp;$A$70&amp;"'!"&amp;G$68&amp;$C120+72),1,0)</f>
        <v>0</v>
      </c>
      <c r="H120" cm="1">
        <f t="array" aca="1" ref="H120" ca="1">IF(INDIRECT("'"&amp;$A$69&amp;"'!"&amp;H$68&amp;$C120+72)&lt;&gt;INDIRECT("'"&amp;$A$70&amp;"'!"&amp;H$68&amp;$C120+72),1,0)</f>
        <v>0</v>
      </c>
      <c r="I120" cm="1">
        <f t="array" aca="1" ref="I120" ca="1">IF(INDIRECT("'"&amp;$A$69&amp;"'!"&amp;I$68&amp;$C120+72)&lt;&gt;INDIRECT("'"&amp;$A$70&amp;"'!"&amp;I$68&amp;$C120+72),1,0)</f>
        <v>0</v>
      </c>
      <c r="J120" cm="1">
        <f t="array" aca="1" ref="J120" ca="1">IF(INDIRECT("'"&amp;$A$69&amp;"'!"&amp;J$68&amp;$C120+72)&lt;&gt;INDIRECT("'"&amp;$A$70&amp;"'!"&amp;J$68&amp;$C120+72),1,0)</f>
        <v>0</v>
      </c>
      <c r="K120" cm="1">
        <f t="array" aca="1" ref="K120" ca="1">IF(INDIRECT("'"&amp;$A$69&amp;"'!"&amp;K$68&amp;$C120+72)&lt;&gt;INDIRECT("'"&amp;$A$70&amp;"'!"&amp;K$68&amp;$C120+72),1,0)</f>
        <v>0</v>
      </c>
      <c r="L120" cm="1">
        <f t="array" aca="1" ref="L120" ca="1">IF(INDIRECT("'"&amp;$A$69&amp;"'!"&amp;L$68&amp;$C120+72)&lt;&gt;INDIRECT("'"&amp;$A$70&amp;"'!"&amp;L$68&amp;$C120+72),1,0)</f>
        <v>0</v>
      </c>
      <c r="M120" cm="1">
        <f t="array" aca="1" ref="M120" ca="1">IF(INDIRECT("'"&amp;$A$69&amp;"'!"&amp;M$68&amp;$C120+72)&lt;&gt;INDIRECT("'"&amp;$A$70&amp;"'!"&amp;M$68&amp;$C120+72),1,0)</f>
        <v>0</v>
      </c>
      <c r="N120" cm="1">
        <f t="array" aca="1" ref="N120" ca="1">IF(INDIRECT("'"&amp;$A$69&amp;"'!"&amp;N$68&amp;$C120+72)&lt;&gt;INDIRECT("'"&amp;$A$70&amp;"'!"&amp;N$68&amp;$C120+72),1,0)</f>
        <v>0</v>
      </c>
      <c r="O120" cm="1">
        <f t="array" aca="1" ref="O120" ca="1">IF(INDIRECT("'"&amp;$A$69&amp;"'!"&amp;O$68&amp;$C120+72)&lt;&gt;INDIRECT("'"&amp;$A$70&amp;"'!"&amp;O$68&amp;$C120+72),1,0)</f>
        <v>0</v>
      </c>
      <c r="P120" cm="1">
        <f t="array" aca="1" ref="P120" ca="1">IF(INDIRECT("'"&amp;$A$69&amp;"'!"&amp;P$68&amp;$C120+72)&lt;&gt;INDIRECT("'"&amp;$A$70&amp;"'!"&amp;P$68&amp;$C120+72),1,0)</f>
        <v>0</v>
      </c>
      <c r="Q120" cm="1">
        <f t="array" aca="1" ref="Q120" ca="1">IF(INDIRECT("'"&amp;$A$69&amp;"'!"&amp;Q$68&amp;$C120+72)&lt;&gt;INDIRECT("'"&amp;$A$70&amp;"'!"&amp;Q$68&amp;$C120+72),1,0)</f>
        <v>0</v>
      </c>
      <c r="R120" cm="1">
        <f t="array" aca="1" ref="R120" ca="1">IF(INDIRECT("'"&amp;$A$69&amp;"'!"&amp;R$68&amp;$C120+72)&lt;&gt;INDIRECT("'"&amp;$A$70&amp;"'!"&amp;R$68&amp;$C120+72),1,0)</f>
        <v>0</v>
      </c>
      <c r="S120" cm="1">
        <f t="array" aca="1" ref="S120" ca="1">IF(INDIRECT("'"&amp;$A$69&amp;"'!"&amp;S$68&amp;$C120+72)&lt;&gt;INDIRECT("'"&amp;$A$70&amp;"'!"&amp;S$68&amp;$C120+72),1,0)</f>
        <v>0</v>
      </c>
      <c r="T120" cm="1">
        <f t="array" aca="1" ref="T120" ca="1">IF(INDIRECT("'"&amp;$A$69&amp;"'!"&amp;T$68&amp;$C120+72)&lt;&gt;INDIRECT("'"&amp;$A$70&amp;"'!"&amp;T$68&amp;$C120+72),1,0)</f>
        <v>0</v>
      </c>
      <c r="U120" cm="1">
        <f t="array" aca="1" ref="U120" ca="1">IF(INDIRECT("'"&amp;$A$69&amp;"'!"&amp;U$68&amp;$C120+72)&lt;&gt;INDIRECT("'"&amp;$A$70&amp;"'!"&amp;U$68&amp;$C120+72),1,0)</f>
        <v>0</v>
      </c>
      <c r="V120" cm="1">
        <f t="array" aca="1" ref="V120" ca="1">IF(INDIRECT("'"&amp;$A$69&amp;"'!"&amp;V$68&amp;$C120+72)&lt;&gt;INDIRECT("'"&amp;$A$70&amp;"'!"&amp;V$68&amp;$C120+72),1,0)</f>
        <v>0</v>
      </c>
      <c r="W120" cm="1">
        <f t="array" aca="1" ref="W120" ca="1">IF(INDIRECT("'"&amp;$A$69&amp;"'!"&amp;W$68&amp;$C120+72)&lt;&gt;INDIRECT("'"&amp;$A$70&amp;"'!"&amp;W$68&amp;$C120+72),1,0)</f>
        <v>0</v>
      </c>
      <c r="X120" cm="1">
        <f t="array" aca="1" ref="X120" ca="1">IF(INDIRECT("'"&amp;$A$69&amp;"'!"&amp;X$68&amp;$C120+72)&lt;&gt;INDIRECT("'"&amp;$A$70&amp;"'!"&amp;X$68&amp;$C120+72),1,0)</f>
        <v>0</v>
      </c>
      <c r="Y120" cm="1">
        <f t="array" aca="1" ref="Y120" ca="1">IF(INDIRECT("'"&amp;$A$69&amp;"'!"&amp;Y$68&amp;$C120+72)&lt;&gt;INDIRECT("'"&amp;$A$70&amp;"'!"&amp;Y$68&amp;$C120+72),1,0)</f>
        <v>0</v>
      </c>
      <c r="Z120" cm="1">
        <f t="array" aca="1" ref="Z120" ca="1">IF(INDIRECT("'"&amp;$A$69&amp;"'!"&amp;Z$68&amp;$C120+72)&lt;&gt;INDIRECT("'"&amp;$A$70&amp;"'!"&amp;Z$68&amp;$C120+72),1,0)</f>
        <v>0</v>
      </c>
      <c r="AA120" cm="1">
        <f t="array" aca="1" ref="AA120" ca="1">IF(INDIRECT("'"&amp;$A$69&amp;"'!"&amp;AA$68&amp;$C120+72)&lt;&gt;INDIRECT("'"&amp;$A$70&amp;"'!"&amp;AA$68&amp;$C120+72),1,0)</f>
        <v>0</v>
      </c>
      <c r="AB120" cm="1">
        <f t="array" aca="1" ref="AB120" ca="1">IF(INDIRECT("'"&amp;$A$69&amp;"'!"&amp;AB$68&amp;$C120+72)&lt;&gt;INDIRECT("'"&amp;$A$70&amp;"'!"&amp;AB$68&amp;$C120+72),1,0)</f>
        <v>0</v>
      </c>
      <c r="AC120" cm="1">
        <f t="array" aca="1" ref="AC120" ca="1">IF(INDIRECT("'"&amp;$A$69&amp;"'!"&amp;AC$68&amp;$C120+72)&lt;&gt;INDIRECT("'"&amp;$A$70&amp;"'!"&amp;AC$68&amp;$C120+72),1,0)</f>
        <v>0</v>
      </c>
      <c r="AD120" cm="1">
        <f t="array" aca="1" ref="AD120" ca="1">IF(INDIRECT("'"&amp;$A$69&amp;"'!"&amp;AD$68&amp;$C120+72)&lt;&gt;INDIRECT("'"&amp;$A$70&amp;"'!"&amp;AD$68&amp;$C120+72),1,0)</f>
        <v>0</v>
      </c>
      <c r="AE120" cm="1">
        <f t="array" aca="1" ref="AE120" ca="1">IF(INDIRECT("'"&amp;$A$69&amp;"'!"&amp;AE$68&amp;$C120+72)&lt;&gt;INDIRECT("'"&amp;$A$70&amp;"'!"&amp;AE$68&amp;$C120+72),1,0)</f>
        <v>0</v>
      </c>
      <c r="AF120" cm="1">
        <f t="array" aca="1" ref="AF120" ca="1">IF(INDIRECT("'"&amp;$A$69&amp;"'!"&amp;AF$68&amp;$C120+72)&lt;&gt;INDIRECT("'"&amp;$A$70&amp;"'!"&amp;AF$68&amp;$C120+72),1,0)</f>
        <v>0</v>
      </c>
      <c r="AG120" cm="1">
        <f t="array" aca="1" ref="AG120" ca="1">IF(INDIRECT("'"&amp;$A$69&amp;"'!"&amp;AG$68&amp;$C120+72)&lt;&gt;INDIRECT("'"&amp;$A$70&amp;"'!"&amp;AG$68&amp;$C120+72),1,0)</f>
        <v>0</v>
      </c>
      <c r="AH120" cm="1">
        <f t="array" aca="1" ref="AH120" ca="1">IF(INDIRECT("'"&amp;$A$69&amp;"'!"&amp;AH$68&amp;$C120+72)&lt;&gt;INDIRECT("'"&amp;$A$70&amp;"'!"&amp;AH$68&amp;$C120+72),1,0)</f>
        <v>0</v>
      </c>
      <c r="AI120" cm="1">
        <f t="array" aca="1" ref="AI120" ca="1">IF(INDIRECT("'"&amp;$A$69&amp;"'!"&amp;AI$68&amp;$C120+72)&lt;&gt;INDIRECT("'"&amp;$A$70&amp;"'!"&amp;AI$68&amp;$C120+72),1,0)</f>
        <v>0</v>
      </c>
      <c r="AJ120" cm="1">
        <f t="array" aca="1" ref="AJ120" ca="1">IF(INDIRECT("'"&amp;$A$69&amp;"'!"&amp;AJ$68&amp;$C120+72)&lt;&gt;INDIRECT("'"&amp;$A$70&amp;"'!"&amp;AJ$68&amp;$C120+72),1,0)</f>
        <v>0</v>
      </c>
      <c r="AK120" cm="1">
        <f t="array" aca="1" ref="AK120" ca="1">IF(INDIRECT("'"&amp;$A$69&amp;"'!"&amp;AK$68&amp;$C120+72)&lt;&gt;INDIRECT("'"&amp;$A$70&amp;"'!"&amp;AK$68&amp;$C120+72),1,0)</f>
        <v>0</v>
      </c>
      <c r="AL120" cm="1">
        <f t="array" aca="1" ref="AL120" ca="1">IF(INDIRECT("'"&amp;$A$69&amp;"'!"&amp;AL$68&amp;$C120+72)&lt;&gt;INDIRECT("'"&amp;$A$70&amp;"'!"&amp;AL$68&amp;$C120+72),1,0)</f>
        <v>0</v>
      </c>
      <c r="AM120" cm="1">
        <f t="array" aca="1" ref="AM120" ca="1">IF(INDIRECT("'"&amp;$A$69&amp;"'!"&amp;AM$68&amp;$C120+72)&lt;&gt;INDIRECT("'"&amp;$A$70&amp;"'!"&amp;AM$68&amp;$C120+72),1,0)</f>
        <v>0</v>
      </c>
      <c r="AN120" cm="1">
        <f t="array" aca="1" ref="AN120" ca="1">IF(INDIRECT("'"&amp;$A$69&amp;"'!"&amp;AN$68&amp;$C120+72)&lt;&gt;INDIRECT("'"&amp;$A$70&amp;"'!"&amp;AN$68&amp;$C120+72),1,0)</f>
        <v>0</v>
      </c>
      <c r="AO120" cm="1">
        <f t="array" aca="1" ref="AO120" ca="1">IF(INDIRECT("'"&amp;$A$69&amp;"'!"&amp;AO$68&amp;$C120+72)&lt;&gt;INDIRECT("'"&amp;$A$70&amp;"'!"&amp;AO$68&amp;$C120+72),1,0)</f>
        <v>0</v>
      </c>
      <c r="AP120" cm="1">
        <f t="array" aca="1" ref="AP120" ca="1">IF(INDIRECT("'"&amp;$A$69&amp;"'!"&amp;AP$68&amp;$C120+72)&lt;&gt;INDIRECT("'"&amp;$A$70&amp;"'!"&amp;AP$68&amp;$C120+72),1,0)</f>
        <v>0</v>
      </c>
      <c r="AQ120" cm="1">
        <f t="array" aca="1" ref="AQ120" ca="1">IF(INDIRECT("'"&amp;$A$69&amp;"'!"&amp;AQ$68&amp;$C120+72)&lt;&gt;INDIRECT("'"&amp;$A$70&amp;"'!"&amp;AQ$68&amp;$C120+72),1,0)</f>
        <v>0</v>
      </c>
      <c r="AR120" cm="1">
        <f t="array" aca="1" ref="AR120" ca="1">IF(INDIRECT("'"&amp;$A$69&amp;"'!"&amp;AR$68&amp;$C120+72)&lt;&gt;INDIRECT("'"&amp;$A$70&amp;"'!"&amp;AR$68&amp;$C120+72),1,0)</f>
        <v>0</v>
      </c>
      <c r="AS120" cm="1">
        <f t="array" aca="1" ref="AS120" ca="1">IF(INDIRECT("'"&amp;$A$69&amp;"'!"&amp;AS$68&amp;$C120+72)&lt;&gt;INDIRECT("'"&amp;$A$70&amp;"'!"&amp;AS$68&amp;$C120+72),1,0)</f>
        <v>0</v>
      </c>
      <c r="AT120" cm="1">
        <f t="array" aca="1" ref="AT120" ca="1">IF(INDIRECT("'"&amp;$A$69&amp;"'!"&amp;AT$68&amp;$C120+72)&lt;&gt;INDIRECT("'"&amp;$A$70&amp;"'!"&amp;AT$68&amp;$C120+72),1,0)</f>
        <v>0</v>
      </c>
      <c r="AU120" cm="1">
        <f t="array" aca="1" ref="AU120" ca="1">IF(INDIRECT("'"&amp;$A$69&amp;"'!"&amp;AU$68&amp;$C120+72)&lt;&gt;INDIRECT("'"&amp;$A$70&amp;"'!"&amp;AU$68&amp;$C120+72),1,0)</f>
        <v>0</v>
      </c>
      <c r="AV120" cm="1">
        <f t="array" aca="1" ref="AV120" ca="1">IF(INDIRECT("'"&amp;$A$69&amp;"'!"&amp;AV$68&amp;$C120+72)&lt;&gt;INDIRECT("'"&amp;$A$70&amp;"'!"&amp;AV$68&amp;$C120+72),1,0)</f>
        <v>0</v>
      </c>
      <c r="AW120" cm="1">
        <f t="array" aca="1" ref="AW120" ca="1">IF(INDIRECT("'"&amp;$A$69&amp;"'!"&amp;AW$68&amp;$C120+72)&lt;&gt;INDIRECT("'"&amp;$A$70&amp;"'!"&amp;AW$68&amp;$C120+72),1,0)</f>
        <v>0</v>
      </c>
      <c r="AX120" cm="1">
        <f t="array" aca="1" ref="AX120" ca="1">IF(INDIRECT("'"&amp;$A$69&amp;"'!"&amp;AX$68&amp;$C120+72)&lt;&gt;INDIRECT("'"&amp;$A$70&amp;"'!"&amp;AX$68&amp;$C120+72),1,0)</f>
        <v>0</v>
      </c>
      <c r="AY120" cm="1">
        <f t="array" aca="1" ref="AY120" ca="1">IF(INDIRECT("'"&amp;$A$69&amp;"'!"&amp;AY$68&amp;$C120+72)&lt;&gt;INDIRECT("'"&amp;$A$70&amp;"'!"&amp;AY$68&amp;$C120+72),1,0)</f>
        <v>0</v>
      </c>
      <c r="AZ120" cm="1">
        <f t="array" aca="1" ref="AZ120" ca="1">IF(INDIRECT("'"&amp;$A$69&amp;"'!"&amp;AZ$68&amp;$C120+72)&lt;&gt;INDIRECT("'"&amp;$A$70&amp;"'!"&amp;AZ$68&amp;$C120+72),1,0)</f>
        <v>0</v>
      </c>
      <c r="BA120" cm="1">
        <f t="array" aca="1" ref="BA120" ca="1">IF(INDIRECT("'"&amp;$A$69&amp;"'!"&amp;BA$68&amp;$C120+72)&lt;&gt;INDIRECT("'"&amp;$A$70&amp;"'!"&amp;BA$68&amp;$C120+72),1,0)</f>
        <v>0</v>
      </c>
      <c r="BB120" cm="1">
        <f t="array" aca="1" ref="BB120" ca="1">IF(INDIRECT("'"&amp;$A$69&amp;"'!"&amp;BB$68&amp;$C120+72)&lt;&gt;INDIRECT("'"&amp;$A$70&amp;"'!"&amp;BB$68&amp;$C120+72),1,0)</f>
        <v>0</v>
      </c>
      <c r="BC120">
        <f t="shared" ca="1" si="0"/>
        <v>0</v>
      </c>
      <c r="BD120">
        <f t="shared" ca="1" si="1"/>
        <v>0</v>
      </c>
      <c r="BE120">
        <f t="shared" ca="1" si="2"/>
        <v>0</v>
      </c>
    </row>
    <row r="121" spans="3:57" x14ac:dyDescent="0.15">
      <c r="C121" s="283">
        <v>49</v>
      </c>
      <c r="D121" cm="1">
        <f t="array" aca="1" ref="D121" ca="1">IF(INDIRECT("'"&amp;$A$69&amp;"'!"&amp;D$68&amp;$C121+72)&lt;&gt;INDIRECT("'"&amp;$A$70&amp;"'!"&amp;D$68&amp;$C121+72),1,0)</f>
        <v>0</v>
      </c>
      <c r="E121" cm="1">
        <f t="array" aca="1" ref="E121" ca="1">IF(INDIRECT("'"&amp;$A$69&amp;"'!"&amp;E$68&amp;$C121+72)&lt;&gt;INDIRECT("'"&amp;$A$70&amp;"'!"&amp;E$68&amp;$C121+72),1,0)</f>
        <v>0</v>
      </c>
      <c r="F121" cm="1">
        <f t="array" aca="1" ref="F121" ca="1">IF(INDIRECT("'"&amp;$A$69&amp;"'!"&amp;F$68&amp;$C121+72)&lt;&gt;INDIRECT("'"&amp;$A$70&amp;"'!"&amp;F$68&amp;$C121+72),1,0)</f>
        <v>0</v>
      </c>
      <c r="G121" cm="1">
        <f t="array" aca="1" ref="G121" ca="1">IF(INDIRECT("'"&amp;$A$69&amp;"'!"&amp;G$68&amp;$C121+72)&lt;&gt;INDIRECT("'"&amp;$A$70&amp;"'!"&amp;G$68&amp;$C121+72),1,0)</f>
        <v>0</v>
      </c>
      <c r="H121" cm="1">
        <f t="array" aca="1" ref="H121" ca="1">IF(INDIRECT("'"&amp;$A$69&amp;"'!"&amp;H$68&amp;$C121+72)&lt;&gt;INDIRECT("'"&amp;$A$70&amp;"'!"&amp;H$68&amp;$C121+72),1,0)</f>
        <v>0</v>
      </c>
      <c r="I121" cm="1">
        <f t="array" aca="1" ref="I121" ca="1">IF(INDIRECT("'"&amp;$A$69&amp;"'!"&amp;I$68&amp;$C121+72)&lt;&gt;INDIRECT("'"&amp;$A$70&amp;"'!"&amp;I$68&amp;$C121+72),1,0)</f>
        <v>0</v>
      </c>
      <c r="J121" cm="1">
        <f t="array" aca="1" ref="J121" ca="1">IF(INDIRECT("'"&amp;$A$69&amp;"'!"&amp;J$68&amp;$C121+72)&lt;&gt;INDIRECT("'"&amp;$A$70&amp;"'!"&amp;J$68&amp;$C121+72),1,0)</f>
        <v>0</v>
      </c>
      <c r="K121" cm="1">
        <f t="array" aca="1" ref="K121" ca="1">IF(INDIRECT("'"&amp;$A$69&amp;"'!"&amp;K$68&amp;$C121+72)&lt;&gt;INDIRECT("'"&amp;$A$70&amp;"'!"&amp;K$68&amp;$C121+72),1,0)</f>
        <v>0</v>
      </c>
      <c r="L121" cm="1">
        <f t="array" aca="1" ref="L121" ca="1">IF(INDIRECT("'"&amp;$A$69&amp;"'!"&amp;L$68&amp;$C121+72)&lt;&gt;INDIRECT("'"&amp;$A$70&amp;"'!"&amp;L$68&amp;$C121+72),1,0)</f>
        <v>0</v>
      </c>
      <c r="M121" cm="1">
        <f t="array" aca="1" ref="M121" ca="1">IF(INDIRECT("'"&amp;$A$69&amp;"'!"&amp;M$68&amp;$C121+72)&lt;&gt;INDIRECT("'"&amp;$A$70&amp;"'!"&amp;M$68&amp;$C121+72),1,0)</f>
        <v>0</v>
      </c>
      <c r="N121" cm="1">
        <f t="array" aca="1" ref="N121" ca="1">IF(INDIRECT("'"&amp;$A$69&amp;"'!"&amp;N$68&amp;$C121+72)&lt;&gt;INDIRECT("'"&amp;$A$70&amp;"'!"&amp;N$68&amp;$C121+72),1,0)</f>
        <v>0</v>
      </c>
      <c r="O121" cm="1">
        <f t="array" aca="1" ref="O121" ca="1">IF(INDIRECT("'"&amp;$A$69&amp;"'!"&amp;O$68&amp;$C121+72)&lt;&gt;INDIRECT("'"&amp;$A$70&amp;"'!"&amp;O$68&amp;$C121+72),1,0)</f>
        <v>0</v>
      </c>
      <c r="P121" cm="1">
        <f t="array" aca="1" ref="P121" ca="1">IF(INDIRECT("'"&amp;$A$69&amp;"'!"&amp;P$68&amp;$C121+72)&lt;&gt;INDIRECT("'"&amp;$A$70&amp;"'!"&amp;P$68&amp;$C121+72),1,0)</f>
        <v>0</v>
      </c>
      <c r="Q121" cm="1">
        <f t="array" aca="1" ref="Q121" ca="1">IF(INDIRECT("'"&amp;$A$69&amp;"'!"&amp;Q$68&amp;$C121+72)&lt;&gt;INDIRECT("'"&amp;$A$70&amp;"'!"&amp;Q$68&amp;$C121+72),1,0)</f>
        <v>0</v>
      </c>
      <c r="R121" cm="1">
        <f t="array" aca="1" ref="R121" ca="1">IF(INDIRECT("'"&amp;$A$69&amp;"'!"&amp;R$68&amp;$C121+72)&lt;&gt;INDIRECT("'"&amp;$A$70&amp;"'!"&amp;R$68&amp;$C121+72),1,0)</f>
        <v>0</v>
      </c>
      <c r="S121" cm="1">
        <f t="array" aca="1" ref="S121" ca="1">IF(INDIRECT("'"&amp;$A$69&amp;"'!"&amp;S$68&amp;$C121+72)&lt;&gt;INDIRECT("'"&amp;$A$70&amp;"'!"&amp;S$68&amp;$C121+72),1,0)</f>
        <v>0</v>
      </c>
      <c r="T121" cm="1">
        <f t="array" aca="1" ref="T121" ca="1">IF(INDIRECT("'"&amp;$A$69&amp;"'!"&amp;T$68&amp;$C121+72)&lt;&gt;INDIRECT("'"&amp;$A$70&amp;"'!"&amp;T$68&amp;$C121+72),1,0)</f>
        <v>0</v>
      </c>
      <c r="U121" cm="1">
        <f t="array" aca="1" ref="U121" ca="1">IF(INDIRECT("'"&amp;$A$69&amp;"'!"&amp;U$68&amp;$C121+72)&lt;&gt;INDIRECT("'"&amp;$A$70&amp;"'!"&amp;U$68&amp;$C121+72),1,0)</f>
        <v>0</v>
      </c>
      <c r="V121" cm="1">
        <f t="array" aca="1" ref="V121" ca="1">IF(INDIRECT("'"&amp;$A$69&amp;"'!"&amp;V$68&amp;$C121+72)&lt;&gt;INDIRECT("'"&amp;$A$70&amp;"'!"&amp;V$68&amp;$C121+72),1,0)</f>
        <v>0</v>
      </c>
      <c r="W121" cm="1">
        <f t="array" aca="1" ref="W121" ca="1">IF(INDIRECT("'"&amp;$A$69&amp;"'!"&amp;W$68&amp;$C121+72)&lt;&gt;INDIRECT("'"&amp;$A$70&amp;"'!"&amp;W$68&amp;$C121+72),1,0)</f>
        <v>0</v>
      </c>
      <c r="X121" cm="1">
        <f t="array" aca="1" ref="X121" ca="1">IF(INDIRECT("'"&amp;$A$69&amp;"'!"&amp;X$68&amp;$C121+72)&lt;&gt;INDIRECT("'"&amp;$A$70&amp;"'!"&amp;X$68&amp;$C121+72),1,0)</f>
        <v>0</v>
      </c>
      <c r="Y121" cm="1">
        <f t="array" aca="1" ref="Y121" ca="1">IF(INDIRECT("'"&amp;$A$69&amp;"'!"&amp;Y$68&amp;$C121+72)&lt;&gt;INDIRECT("'"&amp;$A$70&amp;"'!"&amp;Y$68&amp;$C121+72),1,0)</f>
        <v>0</v>
      </c>
      <c r="Z121" cm="1">
        <f t="array" aca="1" ref="Z121" ca="1">IF(INDIRECT("'"&amp;$A$69&amp;"'!"&amp;Z$68&amp;$C121+72)&lt;&gt;INDIRECT("'"&amp;$A$70&amp;"'!"&amp;Z$68&amp;$C121+72),1,0)</f>
        <v>0</v>
      </c>
      <c r="AA121" cm="1">
        <f t="array" aca="1" ref="AA121" ca="1">IF(INDIRECT("'"&amp;$A$69&amp;"'!"&amp;AA$68&amp;$C121+72)&lt;&gt;INDIRECT("'"&amp;$A$70&amp;"'!"&amp;AA$68&amp;$C121+72),1,0)</f>
        <v>0</v>
      </c>
      <c r="AB121" cm="1">
        <f t="array" aca="1" ref="AB121" ca="1">IF(INDIRECT("'"&amp;$A$69&amp;"'!"&amp;AB$68&amp;$C121+72)&lt;&gt;INDIRECT("'"&amp;$A$70&amp;"'!"&amp;AB$68&amp;$C121+72),1,0)</f>
        <v>0</v>
      </c>
      <c r="AC121" cm="1">
        <f t="array" aca="1" ref="AC121" ca="1">IF(INDIRECT("'"&amp;$A$69&amp;"'!"&amp;AC$68&amp;$C121+72)&lt;&gt;INDIRECT("'"&amp;$A$70&amp;"'!"&amp;AC$68&amp;$C121+72),1,0)</f>
        <v>0</v>
      </c>
      <c r="AD121" cm="1">
        <f t="array" aca="1" ref="AD121" ca="1">IF(INDIRECT("'"&amp;$A$69&amp;"'!"&amp;AD$68&amp;$C121+72)&lt;&gt;INDIRECT("'"&amp;$A$70&amp;"'!"&amp;AD$68&amp;$C121+72),1,0)</f>
        <v>0</v>
      </c>
      <c r="AE121" cm="1">
        <f t="array" aca="1" ref="AE121" ca="1">IF(INDIRECT("'"&amp;$A$69&amp;"'!"&amp;AE$68&amp;$C121+72)&lt;&gt;INDIRECT("'"&amp;$A$70&amp;"'!"&amp;AE$68&amp;$C121+72),1,0)</f>
        <v>0</v>
      </c>
      <c r="AF121" cm="1">
        <f t="array" aca="1" ref="AF121" ca="1">IF(INDIRECT("'"&amp;$A$69&amp;"'!"&amp;AF$68&amp;$C121+72)&lt;&gt;INDIRECT("'"&amp;$A$70&amp;"'!"&amp;AF$68&amp;$C121+72),1,0)</f>
        <v>0</v>
      </c>
      <c r="AG121" cm="1">
        <f t="array" aca="1" ref="AG121" ca="1">IF(INDIRECT("'"&amp;$A$69&amp;"'!"&amp;AG$68&amp;$C121+72)&lt;&gt;INDIRECT("'"&amp;$A$70&amp;"'!"&amp;AG$68&amp;$C121+72),1,0)</f>
        <v>0</v>
      </c>
      <c r="AH121" cm="1">
        <f t="array" aca="1" ref="AH121" ca="1">IF(INDIRECT("'"&amp;$A$69&amp;"'!"&amp;AH$68&amp;$C121+72)&lt;&gt;INDIRECT("'"&amp;$A$70&amp;"'!"&amp;AH$68&amp;$C121+72),1,0)</f>
        <v>0</v>
      </c>
      <c r="AI121" cm="1">
        <f t="array" aca="1" ref="AI121" ca="1">IF(INDIRECT("'"&amp;$A$69&amp;"'!"&amp;AI$68&amp;$C121+72)&lt;&gt;INDIRECT("'"&amp;$A$70&amp;"'!"&amp;AI$68&amp;$C121+72),1,0)</f>
        <v>0</v>
      </c>
      <c r="AJ121" cm="1">
        <f t="array" aca="1" ref="AJ121" ca="1">IF(INDIRECT("'"&amp;$A$69&amp;"'!"&amp;AJ$68&amp;$C121+72)&lt;&gt;INDIRECT("'"&amp;$A$70&amp;"'!"&amp;AJ$68&amp;$C121+72),1,0)</f>
        <v>0</v>
      </c>
      <c r="AK121" cm="1">
        <f t="array" aca="1" ref="AK121" ca="1">IF(INDIRECT("'"&amp;$A$69&amp;"'!"&amp;AK$68&amp;$C121+72)&lt;&gt;INDIRECT("'"&amp;$A$70&amp;"'!"&amp;AK$68&amp;$C121+72),1,0)</f>
        <v>0</v>
      </c>
      <c r="AL121" cm="1">
        <f t="array" aca="1" ref="AL121" ca="1">IF(INDIRECT("'"&amp;$A$69&amp;"'!"&amp;AL$68&amp;$C121+72)&lt;&gt;INDIRECT("'"&amp;$A$70&amp;"'!"&amp;AL$68&amp;$C121+72),1,0)</f>
        <v>0</v>
      </c>
      <c r="AM121" cm="1">
        <f t="array" aca="1" ref="AM121" ca="1">IF(INDIRECT("'"&amp;$A$69&amp;"'!"&amp;AM$68&amp;$C121+72)&lt;&gt;INDIRECT("'"&amp;$A$70&amp;"'!"&amp;AM$68&amp;$C121+72),1,0)</f>
        <v>0</v>
      </c>
      <c r="AN121" cm="1">
        <f t="array" aca="1" ref="AN121" ca="1">IF(INDIRECT("'"&amp;$A$69&amp;"'!"&amp;AN$68&amp;$C121+72)&lt;&gt;INDIRECT("'"&amp;$A$70&amp;"'!"&amp;AN$68&amp;$C121+72),1,0)</f>
        <v>0</v>
      </c>
      <c r="AO121" cm="1">
        <f t="array" aca="1" ref="AO121" ca="1">IF(INDIRECT("'"&amp;$A$69&amp;"'!"&amp;AO$68&amp;$C121+72)&lt;&gt;INDIRECT("'"&amp;$A$70&amp;"'!"&amp;AO$68&amp;$C121+72),1,0)</f>
        <v>0</v>
      </c>
      <c r="AP121" cm="1">
        <f t="array" aca="1" ref="AP121" ca="1">IF(INDIRECT("'"&amp;$A$69&amp;"'!"&amp;AP$68&amp;$C121+72)&lt;&gt;INDIRECT("'"&amp;$A$70&amp;"'!"&amp;AP$68&amp;$C121+72),1,0)</f>
        <v>0</v>
      </c>
      <c r="AQ121" cm="1">
        <f t="array" aca="1" ref="AQ121" ca="1">IF(INDIRECT("'"&amp;$A$69&amp;"'!"&amp;AQ$68&amp;$C121+72)&lt;&gt;INDIRECT("'"&amp;$A$70&amp;"'!"&amp;AQ$68&amp;$C121+72),1,0)</f>
        <v>0</v>
      </c>
      <c r="AR121" cm="1">
        <f t="array" aca="1" ref="AR121" ca="1">IF(INDIRECT("'"&amp;$A$69&amp;"'!"&amp;AR$68&amp;$C121+72)&lt;&gt;INDIRECT("'"&amp;$A$70&amp;"'!"&amp;AR$68&amp;$C121+72),1,0)</f>
        <v>0</v>
      </c>
      <c r="AS121" cm="1">
        <f t="array" aca="1" ref="AS121" ca="1">IF(INDIRECT("'"&amp;$A$69&amp;"'!"&amp;AS$68&amp;$C121+72)&lt;&gt;INDIRECT("'"&amp;$A$70&amp;"'!"&amp;AS$68&amp;$C121+72),1,0)</f>
        <v>0</v>
      </c>
      <c r="AT121" cm="1">
        <f t="array" aca="1" ref="AT121" ca="1">IF(INDIRECT("'"&amp;$A$69&amp;"'!"&amp;AT$68&amp;$C121+72)&lt;&gt;INDIRECT("'"&amp;$A$70&amp;"'!"&amp;AT$68&amp;$C121+72),1,0)</f>
        <v>0</v>
      </c>
      <c r="AU121" cm="1">
        <f t="array" aca="1" ref="AU121" ca="1">IF(INDIRECT("'"&amp;$A$69&amp;"'!"&amp;AU$68&amp;$C121+72)&lt;&gt;INDIRECT("'"&amp;$A$70&amp;"'!"&amp;AU$68&amp;$C121+72),1,0)</f>
        <v>0</v>
      </c>
      <c r="AV121" cm="1">
        <f t="array" aca="1" ref="AV121" ca="1">IF(INDIRECT("'"&amp;$A$69&amp;"'!"&amp;AV$68&amp;$C121+72)&lt;&gt;INDIRECT("'"&amp;$A$70&amp;"'!"&amp;AV$68&amp;$C121+72),1,0)</f>
        <v>0</v>
      </c>
      <c r="AW121" cm="1">
        <f t="array" aca="1" ref="AW121" ca="1">IF(INDIRECT("'"&amp;$A$69&amp;"'!"&amp;AW$68&amp;$C121+72)&lt;&gt;INDIRECT("'"&amp;$A$70&amp;"'!"&amp;AW$68&amp;$C121+72),1,0)</f>
        <v>0</v>
      </c>
      <c r="AX121" cm="1">
        <f t="array" aca="1" ref="AX121" ca="1">IF(INDIRECT("'"&amp;$A$69&amp;"'!"&amp;AX$68&amp;$C121+72)&lt;&gt;INDIRECT("'"&amp;$A$70&amp;"'!"&amp;AX$68&amp;$C121+72),1,0)</f>
        <v>0</v>
      </c>
      <c r="AY121" cm="1">
        <f t="array" aca="1" ref="AY121" ca="1">IF(INDIRECT("'"&amp;$A$69&amp;"'!"&amp;AY$68&amp;$C121+72)&lt;&gt;INDIRECT("'"&amp;$A$70&amp;"'!"&amp;AY$68&amp;$C121+72),1,0)</f>
        <v>0</v>
      </c>
      <c r="AZ121" cm="1">
        <f t="array" aca="1" ref="AZ121" ca="1">IF(INDIRECT("'"&amp;$A$69&amp;"'!"&amp;AZ$68&amp;$C121+72)&lt;&gt;INDIRECT("'"&amp;$A$70&amp;"'!"&amp;AZ$68&amp;$C121+72),1,0)</f>
        <v>0</v>
      </c>
      <c r="BA121" cm="1">
        <f t="array" aca="1" ref="BA121" ca="1">IF(INDIRECT("'"&amp;$A$69&amp;"'!"&amp;BA$68&amp;$C121+72)&lt;&gt;INDIRECT("'"&amp;$A$70&amp;"'!"&amp;BA$68&amp;$C121+72),1,0)</f>
        <v>0</v>
      </c>
      <c r="BB121" cm="1">
        <f t="array" aca="1" ref="BB121" ca="1">IF(INDIRECT("'"&amp;$A$69&amp;"'!"&amp;BB$68&amp;$C121+72)&lt;&gt;INDIRECT("'"&amp;$A$70&amp;"'!"&amp;BB$68&amp;$C121+72),1,0)</f>
        <v>0</v>
      </c>
      <c r="BC121">
        <f t="shared" ca="1" si="0"/>
        <v>0</v>
      </c>
      <c r="BD121">
        <f t="shared" ca="1" si="1"/>
        <v>0</v>
      </c>
      <c r="BE121">
        <f t="shared" ca="1" si="2"/>
        <v>0</v>
      </c>
    </row>
    <row r="122" spans="3:57" x14ac:dyDescent="0.15">
      <c r="C122" s="283">
        <v>50</v>
      </c>
      <c r="D122" cm="1">
        <f t="array" aca="1" ref="D122" ca="1">IF(INDIRECT("'"&amp;$A$69&amp;"'!"&amp;D$68&amp;$C122+72)&lt;&gt;INDIRECT("'"&amp;$A$70&amp;"'!"&amp;D$68&amp;$C122+72),1,0)</f>
        <v>0</v>
      </c>
      <c r="E122" cm="1">
        <f t="array" aca="1" ref="E122" ca="1">IF(INDIRECT("'"&amp;$A$69&amp;"'!"&amp;E$68&amp;$C122+72)&lt;&gt;INDIRECT("'"&amp;$A$70&amp;"'!"&amp;E$68&amp;$C122+72),1,0)</f>
        <v>0</v>
      </c>
      <c r="F122" cm="1">
        <f t="array" aca="1" ref="F122" ca="1">IF(INDIRECT("'"&amp;$A$69&amp;"'!"&amp;F$68&amp;$C122+72)&lt;&gt;INDIRECT("'"&amp;$A$70&amp;"'!"&amp;F$68&amp;$C122+72),1,0)</f>
        <v>0</v>
      </c>
      <c r="G122" cm="1">
        <f t="array" aca="1" ref="G122" ca="1">IF(INDIRECT("'"&amp;$A$69&amp;"'!"&amp;G$68&amp;$C122+72)&lt;&gt;INDIRECT("'"&amp;$A$70&amp;"'!"&amp;G$68&amp;$C122+72),1,0)</f>
        <v>0</v>
      </c>
      <c r="H122" cm="1">
        <f t="array" aca="1" ref="H122" ca="1">IF(INDIRECT("'"&amp;$A$69&amp;"'!"&amp;H$68&amp;$C122+72)&lt;&gt;INDIRECT("'"&amp;$A$70&amp;"'!"&amp;H$68&amp;$C122+72),1,0)</f>
        <v>0</v>
      </c>
      <c r="I122" cm="1">
        <f t="array" aca="1" ref="I122" ca="1">IF(INDIRECT("'"&amp;$A$69&amp;"'!"&amp;I$68&amp;$C122+72)&lt;&gt;INDIRECT("'"&amp;$A$70&amp;"'!"&amp;I$68&amp;$C122+72),1,0)</f>
        <v>0</v>
      </c>
      <c r="J122" cm="1">
        <f t="array" aca="1" ref="J122" ca="1">IF(INDIRECT("'"&amp;$A$69&amp;"'!"&amp;J$68&amp;$C122+72)&lt;&gt;INDIRECT("'"&amp;$A$70&amp;"'!"&amp;J$68&amp;$C122+72),1,0)</f>
        <v>0</v>
      </c>
      <c r="K122" cm="1">
        <f t="array" aca="1" ref="K122" ca="1">IF(INDIRECT("'"&amp;$A$69&amp;"'!"&amp;K$68&amp;$C122+72)&lt;&gt;INDIRECT("'"&amp;$A$70&amp;"'!"&amp;K$68&amp;$C122+72),1,0)</f>
        <v>0</v>
      </c>
      <c r="L122" cm="1">
        <f t="array" aca="1" ref="L122" ca="1">IF(INDIRECT("'"&amp;$A$69&amp;"'!"&amp;L$68&amp;$C122+72)&lt;&gt;INDIRECT("'"&amp;$A$70&amp;"'!"&amp;L$68&amp;$C122+72),1,0)</f>
        <v>0</v>
      </c>
      <c r="M122" cm="1">
        <f t="array" aca="1" ref="M122" ca="1">IF(INDIRECT("'"&amp;$A$69&amp;"'!"&amp;M$68&amp;$C122+72)&lt;&gt;INDIRECT("'"&amp;$A$70&amp;"'!"&amp;M$68&amp;$C122+72),1,0)</f>
        <v>0</v>
      </c>
      <c r="N122" cm="1">
        <f t="array" aca="1" ref="N122" ca="1">IF(INDIRECT("'"&amp;$A$69&amp;"'!"&amp;N$68&amp;$C122+72)&lt;&gt;INDIRECT("'"&amp;$A$70&amp;"'!"&amp;N$68&amp;$C122+72),1,0)</f>
        <v>0</v>
      </c>
      <c r="O122" cm="1">
        <f t="array" aca="1" ref="O122" ca="1">IF(INDIRECT("'"&amp;$A$69&amp;"'!"&amp;O$68&amp;$C122+72)&lt;&gt;INDIRECT("'"&amp;$A$70&amp;"'!"&amp;O$68&amp;$C122+72),1,0)</f>
        <v>0</v>
      </c>
      <c r="P122" cm="1">
        <f t="array" aca="1" ref="P122" ca="1">IF(INDIRECT("'"&amp;$A$69&amp;"'!"&amp;P$68&amp;$C122+72)&lt;&gt;INDIRECT("'"&amp;$A$70&amp;"'!"&amp;P$68&amp;$C122+72),1,0)</f>
        <v>0</v>
      </c>
      <c r="Q122" cm="1">
        <f t="array" aca="1" ref="Q122" ca="1">IF(INDIRECT("'"&amp;$A$69&amp;"'!"&amp;Q$68&amp;$C122+72)&lt;&gt;INDIRECT("'"&amp;$A$70&amp;"'!"&amp;Q$68&amp;$C122+72),1,0)</f>
        <v>0</v>
      </c>
      <c r="R122" cm="1">
        <f t="array" aca="1" ref="R122" ca="1">IF(INDIRECT("'"&amp;$A$69&amp;"'!"&amp;R$68&amp;$C122+72)&lt;&gt;INDIRECT("'"&amp;$A$70&amp;"'!"&amp;R$68&amp;$C122+72),1,0)</f>
        <v>0</v>
      </c>
      <c r="S122" cm="1">
        <f t="array" aca="1" ref="S122" ca="1">IF(INDIRECT("'"&amp;$A$69&amp;"'!"&amp;S$68&amp;$C122+72)&lt;&gt;INDIRECT("'"&amp;$A$70&amp;"'!"&amp;S$68&amp;$C122+72),1,0)</f>
        <v>0</v>
      </c>
      <c r="T122" cm="1">
        <f t="array" aca="1" ref="T122" ca="1">IF(INDIRECT("'"&amp;$A$69&amp;"'!"&amp;T$68&amp;$C122+72)&lt;&gt;INDIRECT("'"&amp;$A$70&amp;"'!"&amp;T$68&amp;$C122+72),1,0)</f>
        <v>0</v>
      </c>
      <c r="U122" cm="1">
        <f t="array" aca="1" ref="U122" ca="1">IF(INDIRECT("'"&amp;$A$69&amp;"'!"&amp;U$68&amp;$C122+72)&lt;&gt;INDIRECT("'"&amp;$A$70&amp;"'!"&amp;U$68&amp;$C122+72),1,0)</f>
        <v>0</v>
      </c>
      <c r="V122" cm="1">
        <f t="array" aca="1" ref="V122" ca="1">IF(INDIRECT("'"&amp;$A$69&amp;"'!"&amp;V$68&amp;$C122+72)&lt;&gt;INDIRECT("'"&amp;$A$70&amp;"'!"&amp;V$68&amp;$C122+72),1,0)</f>
        <v>0</v>
      </c>
      <c r="W122" cm="1">
        <f t="array" aca="1" ref="W122" ca="1">IF(INDIRECT("'"&amp;$A$69&amp;"'!"&amp;W$68&amp;$C122+72)&lt;&gt;INDIRECT("'"&amp;$A$70&amp;"'!"&amp;W$68&amp;$C122+72),1,0)</f>
        <v>0</v>
      </c>
      <c r="X122" cm="1">
        <f t="array" aca="1" ref="X122" ca="1">IF(INDIRECT("'"&amp;$A$69&amp;"'!"&amp;X$68&amp;$C122+72)&lt;&gt;INDIRECT("'"&amp;$A$70&amp;"'!"&amp;X$68&amp;$C122+72),1,0)</f>
        <v>0</v>
      </c>
      <c r="Y122" cm="1">
        <f t="array" aca="1" ref="Y122" ca="1">IF(INDIRECT("'"&amp;$A$69&amp;"'!"&amp;Y$68&amp;$C122+72)&lt;&gt;INDIRECT("'"&amp;$A$70&amp;"'!"&amp;Y$68&amp;$C122+72),1,0)</f>
        <v>0</v>
      </c>
      <c r="Z122" cm="1">
        <f t="array" aca="1" ref="Z122" ca="1">IF(INDIRECT("'"&amp;$A$69&amp;"'!"&amp;Z$68&amp;$C122+72)&lt;&gt;INDIRECT("'"&amp;$A$70&amp;"'!"&amp;Z$68&amp;$C122+72),1,0)</f>
        <v>0</v>
      </c>
      <c r="AA122" cm="1">
        <f t="array" aca="1" ref="AA122" ca="1">IF(INDIRECT("'"&amp;$A$69&amp;"'!"&amp;AA$68&amp;$C122+72)&lt;&gt;INDIRECT("'"&amp;$A$70&amp;"'!"&amp;AA$68&amp;$C122+72),1,0)</f>
        <v>0</v>
      </c>
      <c r="AB122" cm="1">
        <f t="array" aca="1" ref="AB122" ca="1">IF(INDIRECT("'"&amp;$A$69&amp;"'!"&amp;AB$68&amp;$C122+72)&lt;&gt;INDIRECT("'"&amp;$A$70&amp;"'!"&amp;AB$68&amp;$C122+72),1,0)</f>
        <v>0</v>
      </c>
      <c r="AC122" cm="1">
        <f t="array" aca="1" ref="AC122" ca="1">IF(INDIRECT("'"&amp;$A$69&amp;"'!"&amp;AC$68&amp;$C122+72)&lt;&gt;INDIRECT("'"&amp;$A$70&amp;"'!"&amp;AC$68&amp;$C122+72),1,0)</f>
        <v>0</v>
      </c>
      <c r="AD122" cm="1">
        <f t="array" aca="1" ref="AD122" ca="1">IF(INDIRECT("'"&amp;$A$69&amp;"'!"&amp;AD$68&amp;$C122+72)&lt;&gt;INDIRECT("'"&amp;$A$70&amp;"'!"&amp;AD$68&amp;$C122+72),1,0)</f>
        <v>0</v>
      </c>
      <c r="AE122" cm="1">
        <f t="array" aca="1" ref="AE122" ca="1">IF(INDIRECT("'"&amp;$A$69&amp;"'!"&amp;AE$68&amp;$C122+72)&lt;&gt;INDIRECT("'"&amp;$A$70&amp;"'!"&amp;AE$68&amp;$C122+72),1,0)</f>
        <v>0</v>
      </c>
      <c r="AF122" cm="1">
        <f t="array" aca="1" ref="AF122" ca="1">IF(INDIRECT("'"&amp;$A$69&amp;"'!"&amp;AF$68&amp;$C122+72)&lt;&gt;INDIRECT("'"&amp;$A$70&amp;"'!"&amp;AF$68&amp;$C122+72),1,0)</f>
        <v>0</v>
      </c>
      <c r="AG122" cm="1">
        <f t="array" aca="1" ref="AG122" ca="1">IF(INDIRECT("'"&amp;$A$69&amp;"'!"&amp;AG$68&amp;$C122+72)&lt;&gt;INDIRECT("'"&amp;$A$70&amp;"'!"&amp;AG$68&amp;$C122+72),1,0)</f>
        <v>0</v>
      </c>
      <c r="AH122" cm="1">
        <f t="array" aca="1" ref="AH122" ca="1">IF(INDIRECT("'"&amp;$A$69&amp;"'!"&amp;AH$68&amp;$C122+72)&lt;&gt;INDIRECT("'"&amp;$A$70&amp;"'!"&amp;AH$68&amp;$C122+72),1,0)</f>
        <v>0</v>
      </c>
      <c r="AI122" cm="1">
        <f t="array" aca="1" ref="AI122" ca="1">IF(INDIRECT("'"&amp;$A$69&amp;"'!"&amp;AI$68&amp;$C122+72)&lt;&gt;INDIRECT("'"&amp;$A$70&amp;"'!"&amp;AI$68&amp;$C122+72),1,0)</f>
        <v>0</v>
      </c>
      <c r="AJ122" cm="1">
        <f t="array" aca="1" ref="AJ122" ca="1">IF(INDIRECT("'"&amp;$A$69&amp;"'!"&amp;AJ$68&amp;$C122+72)&lt;&gt;INDIRECT("'"&amp;$A$70&amp;"'!"&amp;AJ$68&amp;$C122+72),1,0)</f>
        <v>0</v>
      </c>
      <c r="AK122" cm="1">
        <f t="array" aca="1" ref="AK122" ca="1">IF(INDIRECT("'"&amp;$A$69&amp;"'!"&amp;AK$68&amp;$C122+72)&lt;&gt;INDIRECT("'"&amp;$A$70&amp;"'!"&amp;AK$68&amp;$C122+72),1,0)</f>
        <v>0</v>
      </c>
      <c r="AL122" cm="1">
        <f t="array" aca="1" ref="AL122" ca="1">IF(INDIRECT("'"&amp;$A$69&amp;"'!"&amp;AL$68&amp;$C122+72)&lt;&gt;INDIRECT("'"&amp;$A$70&amp;"'!"&amp;AL$68&amp;$C122+72),1,0)</f>
        <v>0</v>
      </c>
      <c r="AM122" cm="1">
        <f t="array" aca="1" ref="AM122" ca="1">IF(INDIRECT("'"&amp;$A$69&amp;"'!"&amp;AM$68&amp;$C122+72)&lt;&gt;INDIRECT("'"&amp;$A$70&amp;"'!"&amp;AM$68&amp;$C122+72),1,0)</f>
        <v>0</v>
      </c>
      <c r="AN122" cm="1">
        <f t="array" aca="1" ref="AN122" ca="1">IF(INDIRECT("'"&amp;$A$69&amp;"'!"&amp;AN$68&amp;$C122+72)&lt;&gt;INDIRECT("'"&amp;$A$70&amp;"'!"&amp;AN$68&amp;$C122+72),1,0)</f>
        <v>0</v>
      </c>
      <c r="AO122" cm="1">
        <f t="array" aca="1" ref="AO122" ca="1">IF(INDIRECT("'"&amp;$A$69&amp;"'!"&amp;AO$68&amp;$C122+72)&lt;&gt;INDIRECT("'"&amp;$A$70&amp;"'!"&amp;AO$68&amp;$C122+72),1,0)</f>
        <v>0</v>
      </c>
      <c r="AP122" cm="1">
        <f t="array" aca="1" ref="AP122" ca="1">IF(INDIRECT("'"&amp;$A$69&amp;"'!"&amp;AP$68&amp;$C122+72)&lt;&gt;INDIRECT("'"&amp;$A$70&amp;"'!"&amp;AP$68&amp;$C122+72),1,0)</f>
        <v>0</v>
      </c>
      <c r="AQ122" cm="1">
        <f t="array" aca="1" ref="AQ122" ca="1">IF(INDIRECT("'"&amp;$A$69&amp;"'!"&amp;AQ$68&amp;$C122+72)&lt;&gt;INDIRECT("'"&amp;$A$70&amp;"'!"&amp;AQ$68&amp;$C122+72),1,0)</f>
        <v>0</v>
      </c>
      <c r="AR122" cm="1">
        <f t="array" aca="1" ref="AR122" ca="1">IF(INDIRECT("'"&amp;$A$69&amp;"'!"&amp;AR$68&amp;$C122+72)&lt;&gt;INDIRECT("'"&amp;$A$70&amp;"'!"&amp;AR$68&amp;$C122+72),1,0)</f>
        <v>0</v>
      </c>
      <c r="AS122" cm="1">
        <f t="array" aca="1" ref="AS122" ca="1">IF(INDIRECT("'"&amp;$A$69&amp;"'!"&amp;AS$68&amp;$C122+72)&lt;&gt;INDIRECT("'"&amp;$A$70&amp;"'!"&amp;AS$68&amp;$C122+72),1,0)</f>
        <v>0</v>
      </c>
      <c r="AT122" cm="1">
        <f t="array" aca="1" ref="AT122" ca="1">IF(INDIRECT("'"&amp;$A$69&amp;"'!"&amp;AT$68&amp;$C122+72)&lt;&gt;INDIRECT("'"&amp;$A$70&amp;"'!"&amp;AT$68&amp;$C122+72),1,0)</f>
        <v>0</v>
      </c>
      <c r="AU122" cm="1">
        <f t="array" aca="1" ref="AU122" ca="1">IF(INDIRECT("'"&amp;$A$69&amp;"'!"&amp;AU$68&amp;$C122+72)&lt;&gt;INDIRECT("'"&amp;$A$70&amp;"'!"&amp;AU$68&amp;$C122+72),1,0)</f>
        <v>0</v>
      </c>
      <c r="AV122" cm="1">
        <f t="array" aca="1" ref="AV122" ca="1">IF(INDIRECT("'"&amp;$A$69&amp;"'!"&amp;AV$68&amp;$C122+72)&lt;&gt;INDIRECT("'"&amp;$A$70&amp;"'!"&amp;AV$68&amp;$C122+72),1,0)</f>
        <v>0</v>
      </c>
      <c r="AW122" cm="1">
        <f t="array" aca="1" ref="AW122" ca="1">IF(INDIRECT("'"&amp;$A$69&amp;"'!"&amp;AW$68&amp;$C122+72)&lt;&gt;INDIRECT("'"&amp;$A$70&amp;"'!"&amp;AW$68&amp;$C122+72),1,0)</f>
        <v>0</v>
      </c>
      <c r="AX122" cm="1">
        <f t="array" aca="1" ref="AX122" ca="1">IF(INDIRECT("'"&amp;$A$69&amp;"'!"&amp;AX$68&amp;$C122+72)&lt;&gt;INDIRECT("'"&amp;$A$70&amp;"'!"&amp;AX$68&amp;$C122+72),1,0)</f>
        <v>0</v>
      </c>
      <c r="AY122" cm="1">
        <f t="array" aca="1" ref="AY122" ca="1">IF(INDIRECT("'"&amp;$A$69&amp;"'!"&amp;AY$68&amp;$C122+72)&lt;&gt;INDIRECT("'"&amp;$A$70&amp;"'!"&amp;AY$68&amp;$C122+72),1,0)</f>
        <v>0</v>
      </c>
      <c r="AZ122" cm="1">
        <f t="array" aca="1" ref="AZ122" ca="1">IF(INDIRECT("'"&amp;$A$69&amp;"'!"&amp;AZ$68&amp;$C122+72)&lt;&gt;INDIRECT("'"&amp;$A$70&amp;"'!"&amp;AZ$68&amp;$C122+72),1,0)</f>
        <v>0</v>
      </c>
      <c r="BA122" cm="1">
        <f t="array" aca="1" ref="BA122" ca="1">IF(INDIRECT("'"&amp;$A$69&amp;"'!"&amp;BA$68&amp;$C122+72)&lt;&gt;INDIRECT("'"&amp;$A$70&amp;"'!"&amp;BA$68&amp;$C122+72),1,0)</f>
        <v>0</v>
      </c>
      <c r="BB122" cm="1">
        <f t="array" aca="1" ref="BB122" ca="1">IF(INDIRECT("'"&amp;$A$69&amp;"'!"&amp;BB$68&amp;$C122+72)&lt;&gt;INDIRECT("'"&amp;$A$70&amp;"'!"&amp;BB$68&amp;$C122+72),1,0)</f>
        <v>0</v>
      </c>
      <c r="BC122">
        <f t="shared" ca="1" si="0"/>
        <v>0</v>
      </c>
      <c r="BD122">
        <f t="shared" ca="1" si="1"/>
        <v>0</v>
      </c>
      <c r="BE122">
        <f t="shared" ca="1" si="2"/>
        <v>0</v>
      </c>
    </row>
    <row r="123" spans="3:57" x14ac:dyDescent="0.15">
      <c r="C123" s="283">
        <v>51</v>
      </c>
      <c r="D123" cm="1">
        <f t="array" aca="1" ref="D123" ca="1">IF(INDIRECT("'"&amp;$A$69&amp;"'!"&amp;D$68&amp;$C123+72)&lt;&gt;INDIRECT("'"&amp;$A$70&amp;"'!"&amp;D$68&amp;$C123+72),1,0)</f>
        <v>0</v>
      </c>
      <c r="E123" cm="1">
        <f t="array" aca="1" ref="E123" ca="1">IF(INDIRECT("'"&amp;$A$69&amp;"'!"&amp;E$68&amp;$C123+72)&lt;&gt;INDIRECT("'"&amp;$A$70&amp;"'!"&amp;E$68&amp;$C123+72),1,0)</f>
        <v>0</v>
      </c>
      <c r="F123" cm="1">
        <f t="array" aca="1" ref="F123" ca="1">IF(INDIRECT("'"&amp;$A$69&amp;"'!"&amp;F$68&amp;$C123+72)&lt;&gt;INDIRECT("'"&amp;$A$70&amp;"'!"&amp;F$68&amp;$C123+72),1,0)</f>
        <v>0</v>
      </c>
      <c r="G123" cm="1">
        <f t="array" aca="1" ref="G123" ca="1">IF(INDIRECT("'"&amp;$A$69&amp;"'!"&amp;G$68&amp;$C123+72)&lt;&gt;INDIRECT("'"&amp;$A$70&amp;"'!"&amp;G$68&amp;$C123+72),1,0)</f>
        <v>0</v>
      </c>
      <c r="H123" cm="1">
        <f t="array" aca="1" ref="H123" ca="1">IF(INDIRECT("'"&amp;$A$69&amp;"'!"&amp;H$68&amp;$C123+72)&lt;&gt;INDIRECT("'"&amp;$A$70&amp;"'!"&amp;H$68&amp;$C123+72),1,0)</f>
        <v>0</v>
      </c>
      <c r="I123" cm="1">
        <f t="array" aca="1" ref="I123" ca="1">IF(INDIRECT("'"&amp;$A$69&amp;"'!"&amp;I$68&amp;$C123+72)&lt;&gt;INDIRECT("'"&amp;$A$70&amp;"'!"&amp;I$68&amp;$C123+72),1,0)</f>
        <v>0</v>
      </c>
      <c r="J123" cm="1">
        <f t="array" aca="1" ref="J123" ca="1">IF(INDIRECT("'"&amp;$A$69&amp;"'!"&amp;J$68&amp;$C123+72)&lt;&gt;INDIRECT("'"&amp;$A$70&amp;"'!"&amp;J$68&amp;$C123+72),1,0)</f>
        <v>0</v>
      </c>
      <c r="K123" cm="1">
        <f t="array" aca="1" ref="K123" ca="1">IF(INDIRECT("'"&amp;$A$69&amp;"'!"&amp;K$68&amp;$C123+72)&lt;&gt;INDIRECT("'"&amp;$A$70&amp;"'!"&amp;K$68&amp;$C123+72),1,0)</f>
        <v>0</v>
      </c>
      <c r="L123" cm="1">
        <f t="array" aca="1" ref="L123" ca="1">IF(INDIRECT("'"&amp;$A$69&amp;"'!"&amp;L$68&amp;$C123+72)&lt;&gt;INDIRECT("'"&amp;$A$70&amp;"'!"&amp;L$68&amp;$C123+72),1,0)</f>
        <v>0</v>
      </c>
      <c r="M123" cm="1">
        <f t="array" aca="1" ref="M123" ca="1">IF(INDIRECT("'"&amp;$A$69&amp;"'!"&amp;M$68&amp;$C123+72)&lt;&gt;INDIRECT("'"&amp;$A$70&amp;"'!"&amp;M$68&amp;$C123+72),1,0)</f>
        <v>0</v>
      </c>
      <c r="N123" cm="1">
        <f t="array" aca="1" ref="N123" ca="1">IF(INDIRECT("'"&amp;$A$69&amp;"'!"&amp;N$68&amp;$C123+72)&lt;&gt;INDIRECT("'"&amp;$A$70&amp;"'!"&amp;N$68&amp;$C123+72),1,0)</f>
        <v>0</v>
      </c>
      <c r="O123" cm="1">
        <f t="array" aca="1" ref="O123" ca="1">IF(INDIRECT("'"&amp;$A$69&amp;"'!"&amp;O$68&amp;$C123+72)&lt;&gt;INDIRECT("'"&amp;$A$70&amp;"'!"&amp;O$68&amp;$C123+72),1,0)</f>
        <v>0</v>
      </c>
      <c r="P123" cm="1">
        <f t="array" aca="1" ref="P123" ca="1">IF(INDIRECT("'"&amp;$A$69&amp;"'!"&amp;P$68&amp;$C123+72)&lt;&gt;INDIRECT("'"&amp;$A$70&amp;"'!"&amp;P$68&amp;$C123+72),1,0)</f>
        <v>0</v>
      </c>
      <c r="Q123" cm="1">
        <f t="array" aca="1" ref="Q123" ca="1">IF(INDIRECT("'"&amp;$A$69&amp;"'!"&amp;Q$68&amp;$C123+72)&lt;&gt;INDIRECT("'"&amp;$A$70&amp;"'!"&amp;Q$68&amp;$C123+72),1,0)</f>
        <v>0</v>
      </c>
      <c r="R123" cm="1">
        <f t="array" aca="1" ref="R123" ca="1">IF(INDIRECT("'"&amp;$A$69&amp;"'!"&amp;R$68&amp;$C123+72)&lt;&gt;INDIRECT("'"&amp;$A$70&amp;"'!"&amp;R$68&amp;$C123+72),1,0)</f>
        <v>0</v>
      </c>
      <c r="S123" cm="1">
        <f t="array" aca="1" ref="S123" ca="1">IF(INDIRECT("'"&amp;$A$69&amp;"'!"&amp;S$68&amp;$C123+72)&lt;&gt;INDIRECT("'"&amp;$A$70&amp;"'!"&amp;S$68&amp;$C123+72),1,0)</f>
        <v>0</v>
      </c>
      <c r="T123" cm="1">
        <f t="array" aca="1" ref="T123" ca="1">IF(INDIRECT("'"&amp;$A$69&amp;"'!"&amp;T$68&amp;$C123+72)&lt;&gt;INDIRECT("'"&amp;$A$70&amp;"'!"&amp;T$68&amp;$C123+72),1,0)</f>
        <v>0</v>
      </c>
      <c r="U123" cm="1">
        <f t="array" aca="1" ref="U123" ca="1">IF(INDIRECT("'"&amp;$A$69&amp;"'!"&amp;U$68&amp;$C123+72)&lt;&gt;INDIRECT("'"&amp;$A$70&amp;"'!"&amp;U$68&amp;$C123+72),1,0)</f>
        <v>0</v>
      </c>
      <c r="V123" cm="1">
        <f t="array" aca="1" ref="V123" ca="1">IF(INDIRECT("'"&amp;$A$69&amp;"'!"&amp;V$68&amp;$C123+72)&lt;&gt;INDIRECT("'"&amp;$A$70&amp;"'!"&amp;V$68&amp;$C123+72),1,0)</f>
        <v>0</v>
      </c>
      <c r="W123" cm="1">
        <f t="array" aca="1" ref="W123" ca="1">IF(INDIRECT("'"&amp;$A$69&amp;"'!"&amp;W$68&amp;$C123+72)&lt;&gt;INDIRECT("'"&amp;$A$70&amp;"'!"&amp;W$68&amp;$C123+72),1,0)</f>
        <v>0</v>
      </c>
      <c r="X123" cm="1">
        <f t="array" aca="1" ref="X123" ca="1">IF(INDIRECT("'"&amp;$A$69&amp;"'!"&amp;X$68&amp;$C123+72)&lt;&gt;INDIRECT("'"&amp;$A$70&amp;"'!"&amp;X$68&amp;$C123+72),1,0)</f>
        <v>0</v>
      </c>
      <c r="Y123" cm="1">
        <f t="array" aca="1" ref="Y123" ca="1">IF(INDIRECT("'"&amp;$A$69&amp;"'!"&amp;Y$68&amp;$C123+72)&lt;&gt;INDIRECT("'"&amp;$A$70&amp;"'!"&amp;Y$68&amp;$C123+72),1,0)</f>
        <v>0</v>
      </c>
      <c r="Z123" cm="1">
        <f t="array" aca="1" ref="Z123" ca="1">IF(INDIRECT("'"&amp;$A$69&amp;"'!"&amp;Z$68&amp;$C123+72)&lt;&gt;INDIRECT("'"&amp;$A$70&amp;"'!"&amp;Z$68&amp;$C123+72),1,0)</f>
        <v>0</v>
      </c>
      <c r="AA123" cm="1">
        <f t="array" aca="1" ref="AA123" ca="1">IF(INDIRECT("'"&amp;$A$69&amp;"'!"&amp;AA$68&amp;$C123+72)&lt;&gt;INDIRECT("'"&amp;$A$70&amp;"'!"&amp;AA$68&amp;$C123+72),1,0)</f>
        <v>0</v>
      </c>
      <c r="AB123" cm="1">
        <f t="array" aca="1" ref="AB123" ca="1">IF(INDIRECT("'"&amp;$A$69&amp;"'!"&amp;AB$68&amp;$C123+72)&lt;&gt;INDIRECT("'"&amp;$A$70&amp;"'!"&amp;AB$68&amp;$C123+72),1,0)</f>
        <v>0</v>
      </c>
      <c r="AC123" cm="1">
        <f t="array" aca="1" ref="AC123" ca="1">IF(INDIRECT("'"&amp;$A$69&amp;"'!"&amp;AC$68&amp;$C123+72)&lt;&gt;INDIRECT("'"&amp;$A$70&amp;"'!"&amp;AC$68&amp;$C123+72),1,0)</f>
        <v>0</v>
      </c>
      <c r="AD123" cm="1">
        <f t="array" aca="1" ref="AD123" ca="1">IF(INDIRECT("'"&amp;$A$69&amp;"'!"&amp;AD$68&amp;$C123+72)&lt;&gt;INDIRECT("'"&amp;$A$70&amp;"'!"&amp;AD$68&amp;$C123+72),1,0)</f>
        <v>0</v>
      </c>
      <c r="AE123" cm="1">
        <f t="array" aca="1" ref="AE123" ca="1">IF(INDIRECT("'"&amp;$A$69&amp;"'!"&amp;AE$68&amp;$C123+72)&lt;&gt;INDIRECT("'"&amp;$A$70&amp;"'!"&amp;AE$68&amp;$C123+72),1,0)</f>
        <v>0</v>
      </c>
      <c r="AF123" cm="1">
        <f t="array" aca="1" ref="AF123" ca="1">IF(INDIRECT("'"&amp;$A$69&amp;"'!"&amp;AF$68&amp;$C123+72)&lt;&gt;INDIRECT("'"&amp;$A$70&amp;"'!"&amp;AF$68&amp;$C123+72),1,0)</f>
        <v>0</v>
      </c>
      <c r="AG123" cm="1">
        <f t="array" aca="1" ref="AG123" ca="1">IF(INDIRECT("'"&amp;$A$69&amp;"'!"&amp;AG$68&amp;$C123+72)&lt;&gt;INDIRECT("'"&amp;$A$70&amp;"'!"&amp;AG$68&amp;$C123+72),1,0)</f>
        <v>0</v>
      </c>
      <c r="AH123" cm="1">
        <f t="array" aca="1" ref="AH123" ca="1">IF(INDIRECT("'"&amp;$A$69&amp;"'!"&amp;AH$68&amp;$C123+72)&lt;&gt;INDIRECT("'"&amp;$A$70&amp;"'!"&amp;AH$68&amp;$C123+72),1,0)</f>
        <v>0</v>
      </c>
      <c r="AI123" cm="1">
        <f t="array" aca="1" ref="AI123" ca="1">IF(INDIRECT("'"&amp;$A$69&amp;"'!"&amp;AI$68&amp;$C123+72)&lt;&gt;INDIRECT("'"&amp;$A$70&amp;"'!"&amp;AI$68&amp;$C123+72),1,0)</f>
        <v>0</v>
      </c>
      <c r="AJ123" cm="1">
        <f t="array" aca="1" ref="AJ123" ca="1">IF(INDIRECT("'"&amp;$A$69&amp;"'!"&amp;AJ$68&amp;$C123+72)&lt;&gt;INDIRECT("'"&amp;$A$70&amp;"'!"&amp;AJ$68&amp;$C123+72),1,0)</f>
        <v>0</v>
      </c>
      <c r="AK123" cm="1">
        <f t="array" aca="1" ref="AK123" ca="1">IF(INDIRECT("'"&amp;$A$69&amp;"'!"&amp;AK$68&amp;$C123+72)&lt;&gt;INDIRECT("'"&amp;$A$70&amp;"'!"&amp;AK$68&amp;$C123+72),1,0)</f>
        <v>0</v>
      </c>
      <c r="AL123" cm="1">
        <f t="array" aca="1" ref="AL123" ca="1">IF(INDIRECT("'"&amp;$A$69&amp;"'!"&amp;AL$68&amp;$C123+72)&lt;&gt;INDIRECT("'"&amp;$A$70&amp;"'!"&amp;AL$68&amp;$C123+72),1,0)</f>
        <v>0</v>
      </c>
      <c r="AM123" cm="1">
        <f t="array" aca="1" ref="AM123" ca="1">IF(INDIRECT("'"&amp;$A$69&amp;"'!"&amp;AM$68&amp;$C123+72)&lt;&gt;INDIRECT("'"&amp;$A$70&amp;"'!"&amp;AM$68&amp;$C123+72),1,0)</f>
        <v>0</v>
      </c>
      <c r="AN123" cm="1">
        <f t="array" aca="1" ref="AN123" ca="1">IF(INDIRECT("'"&amp;$A$69&amp;"'!"&amp;AN$68&amp;$C123+72)&lt;&gt;INDIRECT("'"&amp;$A$70&amp;"'!"&amp;AN$68&amp;$C123+72),1,0)</f>
        <v>0</v>
      </c>
      <c r="AO123" cm="1">
        <f t="array" aca="1" ref="AO123" ca="1">IF(INDIRECT("'"&amp;$A$69&amp;"'!"&amp;AO$68&amp;$C123+72)&lt;&gt;INDIRECT("'"&amp;$A$70&amp;"'!"&amp;AO$68&amp;$C123+72),1,0)</f>
        <v>0</v>
      </c>
      <c r="AP123" cm="1">
        <f t="array" aca="1" ref="AP123" ca="1">IF(INDIRECT("'"&amp;$A$69&amp;"'!"&amp;AP$68&amp;$C123+72)&lt;&gt;INDIRECT("'"&amp;$A$70&amp;"'!"&amp;AP$68&amp;$C123+72),1,0)</f>
        <v>0</v>
      </c>
      <c r="AQ123" cm="1">
        <f t="array" aca="1" ref="AQ123" ca="1">IF(INDIRECT("'"&amp;$A$69&amp;"'!"&amp;AQ$68&amp;$C123+72)&lt;&gt;INDIRECT("'"&amp;$A$70&amp;"'!"&amp;AQ$68&amp;$C123+72),1,0)</f>
        <v>0</v>
      </c>
      <c r="AR123" cm="1">
        <f t="array" aca="1" ref="AR123" ca="1">IF(INDIRECT("'"&amp;$A$69&amp;"'!"&amp;AR$68&amp;$C123+72)&lt;&gt;INDIRECT("'"&amp;$A$70&amp;"'!"&amp;AR$68&amp;$C123+72),1,0)</f>
        <v>0</v>
      </c>
      <c r="AS123" cm="1">
        <f t="array" aca="1" ref="AS123" ca="1">IF(INDIRECT("'"&amp;$A$69&amp;"'!"&amp;AS$68&amp;$C123+72)&lt;&gt;INDIRECT("'"&amp;$A$70&amp;"'!"&amp;AS$68&amp;$C123+72),1,0)</f>
        <v>0</v>
      </c>
      <c r="AT123" cm="1">
        <f t="array" aca="1" ref="AT123" ca="1">IF(INDIRECT("'"&amp;$A$69&amp;"'!"&amp;AT$68&amp;$C123+72)&lt;&gt;INDIRECT("'"&amp;$A$70&amp;"'!"&amp;AT$68&amp;$C123+72),1,0)</f>
        <v>0</v>
      </c>
      <c r="AU123" cm="1">
        <f t="array" aca="1" ref="AU123" ca="1">IF(INDIRECT("'"&amp;$A$69&amp;"'!"&amp;AU$68&amp;$C123+72)&lt;&gt;INDIRECT("'"&amp;$A$70&amp;"'!"&amp;AU$68&amp;$C123+72),1,0)</f>
        <v>0</v>
      </c>
      <c r="AV123" cm="1">
        <f t="array" aca="1" ref="AV123" ca="1">IF(INDIRECT("'"&amp;$A$69&amp;"'!"&amp;AV$68&amp;$C123+72)&lt;&gt;INDIRECT("'"&amp;$A$70&amp;"'!"&amp;AV$68&amp;$C123+72),1,0)</f>
        <v>0</v>
      </c>
      <c r="AW123" cm="1">
        <f t="array" aca="1" ref="AW123" ca="1">IF(INDIRECT("'"&amp;$A$69&amp;"'!"&amp;AW$68&amp;$C123+72)&lt;&gt;INDIRECT("'"&amp;$A$70&amp;"'!"&amp;AW$68&amp;$C123+72),1,0)</f>
        <v>0</v>
      </c>
      <c r="AX123" cm="1">
        <f t="array" aca="1" ref="AX123" ca="1">IF(INDIRECT("'"&amp;$A$69&amp;"'!"&amp;AX$68&amp;$C123+72)&lt;&gt;INDIRECT("'"&amp;$A$70&amp;"'!"&amp;AX$68&amp;$C123+72),1,0)</f>
        <v>0</v>
      </c>
      <c r="AY123" cm="1">
        <f t="array" aca="1" ref="AY123" ca="1">IF(INDIRECT("'"&amp;$A$69&amp;"'!"&amp;AY$68&amp;$C123+72)&lt;&gt;INDIRECT("'"&amp;$A$70&amp;"'!"&amp;AY$68&amp;$C123+72),1,0)</f>
        <v>0</v>
      </c>
      <c r="AZ123" cm="1">
        <f t="array" aca="1" ref="AZ123" ca="1">IF(INDIRECT("'"&amp;$A$69&amp;"'!"&amp;AZ$68&amp;$C123+72)&lt;&gt;INDIRECT("'"&amp;$A$70&amp;"'!"&amp;AZ$68&amp;$C123+72),1,0)</f>
        <v>0</v>
      </c>
      <c r="BA123" cm="1">
        <f t="array" aca="1" ref="BA123" ca="1">IF(INDIRECT("'"&amp;$A$69&amp;"'!"&amp;BA$68&amp;$C123+72)&lt;&gt;INDIRECT("'"&amp;$A$70&amp;"'!"&amp;BA$68&amp;$C123+72),1,0)</f>
        <v>0</v>
      </c>
      <c r="BB123" cm="1">
        <f t="array" aca="1" ref="BB123" ca="1">IF(INDIRECT("'"&amp;$A$69&amp;"'!"&amp;BB$68&amp;$C123+72)&lt;&gt;INDIRECT("'"&amp;$A$70&amp;"'!"&amp;BB$68&amp;$C123+72),1,0)</f>
        <v>0</v>
      </c>
      <c r="BC123">
        <f t="shared" ca="1" si="0"/>
        <v>0</v>
      </c>
      <c r="BD123">
        <f t="shared" ca="1" si="1"/>
        <v>0</v>
      </c>
      <c r="BE123">
        <f t="shared" ca="1" si="2"/>
        <v>0</v>
      </c>
    </row>
    <row r="124" spans="3:57" x14ac:dyDescent="0.15">
      <c r="C124" s="283">
        <v>52</v>
      </c>
      <c r="D124" cm="1">
        <f t="array" aca="1" ref="D124" ca="1">IF(INDIRECT("'"&amp;$A$69&amp;"'!"&amp;D$68&amp;$C124+72)&lt;&gt;INDIRECT("'"&amp;$A$70&amp;"'!"&amp;D$68&amp;$C124+72),1,0)</f>
        <v>0</v>
      </c>
      <c r="E124" cm="1">
        <f t="array" aca="1" ref="E124" ca="1">IF(INDIRECT("'"&amp;$A$69&amp;"'!"&amp;E$68&amp;$C124+72)&lt;&gt;INDIRECT("'"&amp;$A$70&amp;"'!"&amp;E$68&amp;$C124+72),1,0)</f>
        <v>0</v>
      </c>
      <c r="F124" cm="1">
        <f t="array" aca="1" ref="F124" ca="1">IF(INDIRECT("'"&amp;$A$69&amp;"'!"&amp;F$68&amp;$C124+72)&lt;&gt;INDIRECT("'"&amp;$A$70&amp;"'!"&amp;F$68&amp;$C124+72),1,0)</f>
        <v>0</v>
      </c>
      <c r="G124" cm="1">
        <f t="array" aca="1" ref="G124" ca="1">IF(INDIRECT("'"&amp;$A$69&amp;"'!"&amp;G$68&amp;$C124+72)&lt;&gt;INDIRECT("'"&amp;$A$70&amp;"'!"&amp;G$68&amp;$C124+72),1,0)</f>
        <v>0</v>
      </c>
      <c r="H124" cm="1">
        <f t="array" aca="1" ref="H124" ca="1">IF(INDIRECT("'"&amp;$A$69&amp;"'!"&amp;H$68&amp;$C124+72)&lt;&gt;INDIRECT("'"&amp;$A$70&amp;"'!"&amp;H$68&amp;$C124+72),1,0)</f>
        <v>0</v>
      </c>
      <c r="I124" cm="1">
        <f t="array" aca="1" ref="I124" ca="1">IF(INDIRECT("'"&amp;$A$69&amp;"'!"&amp;I$68&amp;$C124+72)&lt;&gt;INDIRECT("'"&amp;$A$70&amp;"'!"&amp;I$68&amp;$C124+72),1,0)</f>
        <v>0</v>
      </c>
      <c r="J124" cm="1">
        <f t="array" aca="1" ref="J124" ca="1">IF(INDIRECT("'"&amp;$A$69&amp;"'!"&amp;J$68&amp;$C124+72)&lt;&gt;INDIRECT("'"&amp;$A$70&amp;"'!"&amp;J$68&amp;$C124+72),1,0)</f>
        <v>0</v>
      </c>
      <c r="K124" cm="1">
        <f t="array" aca="1" ref="K124" ca="1">IF(INDIRECT("'"&amp;$A$69&amp;"'!"&amp;K$68&amp;$C124+72)&lt;&gt;INDIRECT("'"&amp;$A$70&amp;"'!"&amp;K$68&amp;$C124+72),1,0)</f>
        <v>0</v>
      </c>
      <c r="L124" cm="1">
        <f t="array" aca="1" ref="L124" ca="1">IF(INDIRECT("'"&amp;$A$69&amp;"'!"&amp;L$68&amp;$C124+72)&lt;&gt;INDIRECT("'"&amp;$A$70&amp;"'!"&amp;L$68&amp;$C124+72),1,0)</f>
        <v>0</v>
      </c>
      <c r="M124" cm="1">
        <f t="array" aca="1" ref="M124" ca="1">IF(INDIRECT("'"&amp;$A$69&amp;"'!"&amp;M$68&amp;$C124+72)&lt;&gt;INDIRECT("'"&amp;$A$70&amp;"'!"&amp;M$68&amp;$C124+72),1,0)</f>
        <v>0</v>
      </c>
      <c r="N124" cm="1">
        <f t="array" aca="1" ref="N124" ca="1">IF(INDIRECT("'"&amp;$A$69&amp;"'!"&amp;N$68&amp;$C124+72)&lt;&gt;INDIRECT("'"&amp;$A$70&amp;"'!"&amp;N$68&amp;$C124+72),1,0)</f>
        <v>0</v>
      </c>
      <c r="O124" cm="1">
        <f t="array" aca="1" ref="O124" ca="1">IF(INDIRECT("'"&amp;$A$69&amp;"'!"&amp;O$68&amp;$C124+72)&lt;&gt;INDIRECT("'"&amp;$A$70&amp;"'!"&amp;O$68&amp;$C124+72),1,0)</f>
        <v>0</v>
      </c>
      <c r="P124" cm="1">
        <f t="array" aca="1" ref="P124" ca="1">IF(INDIRECT("'"&amp;$A$69&amp;"'!"&amp;P$68&amp;$C124+72)&lt;&gt;INDIRECT("'"&amp;$A$70&amp;"'!"&amp;P$68&amp;$C124+72),1,0)</f>
        <v>0</v>
      </c>
      <c r="Q124" cm="1">
        <f t="array" aca="1" ref="Q124" ca="1">IF(INDIRECT("'"&amp;$A$69&amp;"'!"&amp;Q$68&amp;$C124+72)&lt;&gt;INDIRECT("'"&amp;$A$70&amp;"'!"&amp;Q$68&amp;$C124+72),1,0)</f>
        <v>0</v>
      </c>
      <c r="R124" cm="1">
        <f t="array" aca="1" ref="R124" ca="1">IF(INDIRECT("'"&amp;$A$69&amp;"'!"&amp;R$68&amp;$C124+72)&lt;&gt;INDIRECT("'"&amp;$A$70&amp;"'!"&amp;R$68&amp;$C124+72),1,0)</f>
        <v>0</v>
      </c>
      <c r="S124" cm="1">
        <f t="array" aca="1" ref="S124" ca="1">IF(INDIRECT("'"&amp;$A$69&amp;"'!"&amp;S$68&amp;$C124+72)&lt;&gt;INDIRECT("'"&amp;$A$70&amp;"'!"&amp;S$68&amp;$C124+72),1,0)</f>
        <v>0</v>
      </c>
      <c r="T124" cm="1">
        <f t="array" aca="1" ref="T124" ca="1">IF(INDIRECT("'"&amp;$A$69&amp;"'!"&amp;T$68&amp;$C124+72)&lt;&gt;INDIRECT("'"&amp;$A$70&amp;"'!"&amp;T$68&amp;$C124+72),1,0)</f>
        <v>0</v>
      </c>
      <c r="U124" cm="1">
        <f t="array" aca="1" ref="U124" ca="1">IF(INDIRECT("'"&amp;$A$69&amp;"'!"&amp;U$68&amp;$C124+72)&lt;&gt;INDIRECT("'"&amp;$A$70&amp;"'!"&amp;U$68&amp;$C124+72),1,0)</f>
        <v>0</v>
      </c>
      <c r="V124" cm="1">
        <f t="array" aca="1" ref="V124" ca="1">IF(INDIRECT("'"&amp;$A$69&amp;"'!"&amp;V$68&amp;$C124+72)&lt;&gt;INDIRECT("'"&amp;$A$70&amp;"'!"&amp;V$68&amp;$C124+72),1,0)</f>
        <v>0</v>
      </c>
      <c r="W124" cm="1">
        <f t="array" aca="1" ref="W124" ca="1">IF(INDIRECT("'"&amp;$A$69&amp;"'!"&amp;W$68&amp;$C124+72)&lt;&gt;INDIRECT("'"&amp;$A$70&amp;"'!"&amp;W$68&amp;$C124+72),1,0)</f>
        <v>0</v>
      </c>
      <c r="X124" cm="1">
        <f t="array" aca="1" ref="X124" ca="1">IF(INDIRECT("'"&amp;$A$69&amp;"'!"&amp;X$68&amp;$C124+72)&lt;&gt;INDIRECT("'"&amp;$A$70&amp;"'!"&amp;X$68&amp;$C124+72),1,0)</f>
        <v>0</v>
      </c>
      <c r="Y124" cm="1">
        <f t="array" aca="1" ref="Y124" ca="1">IF(INDIRECT("'"&amp;$A$69&amp;"'!"&amp;Y$68&amp;$C124+72)&lt;&gt;INDIRECT("'"&amp;$A$70&amp;"'!"&amp;Y$68&amp;$C124+72),1,0)</f>
        <v>0</v>
      </c>
      <c r="Z124" cm="1">
        <f t="array" aca="1" ref="Z124" ca="1">IF(INDIRECT("'"&amp;$A$69&amp;"'!"&amp;Z$68&amp;$C124+72)&lt;&gt;INDIRECT("'"&amp;$A$70&amp;"'!"&amp;Z$68&amp;$C124+72),1,0)</f>
        <v>0</v>
      </c>
      <c r="AA124" cm="1">
        <f t="array" aca="1" ref="AA124" ca="1">IF(INDIRECT("'"&amp;$A$69&amp;"'!"&amp;AA$68&amp;$C124+72)&lt;&gt;INDIRECT("'"&amp;$A$70&amp;"'!"&amp;AA$68&amp;$C124+72),1,0)</f>
        <v>0</v>
      </c>
      <c r="AB124" cm="1">
        <f t="array" aca="1" ref="AB124" ca="1">IF(INDIRECT("'"&amp;$A$69&amp;"'!"&amp;AB$68&amp;$C124+72)&lt;&gt;INDIRECT("'"&amp;$A$70&amp;"'!"&amp;AB$68&amp;$C124+72),1,0)</f>
        <v>0</v>
      </c>
      <c r="AC124" cm="1">
        <f t="array" aca="1" ref="AC124" ca="1">IF(INDIRECT("'"&amp;$A$69&amp;"'!"&amp;AC$68&amp;$C124+72)&lt;&gt;INDIRECT("'"&amp;$A$70&amp;"'!"&amp;AC$68&amp;$C124+72),1,0)</f>
        <v>0</v>
      </c>
      <c r="AD124" cm="1">
        <f t="array" aca="1" ref="AD124" ca="1">IF(INDIRECT("'"&amp;$A$69&amp;"'!"&amp;AD$68&amp;$C124+72)&lt;&gt;INDIRECT("'"&amp;$A$70&amp;"'!"&amp;AD$68&amp;$C124+72),1,0)</f>
        <v>0</v>
      </c>
      <c r="AE124" cm="1">
        <f t="array" aca="1" ref="AE124" ca="1">IF(INDIRECT("'"&amp;$A$69&amp;"'!"&amp;AE$68&amp;$C124+72)&lt;&gt;INDIRECT("'"&amp;$A$70&amp;"'!"&amp;AE$68&amp;$C124+72),1,0)</f>
        <v>0</v>
      </c>
      <c r="AF124" cm="1">
        <f t="array" aca="1" ref="AF124" ca="1">IF(INDIRECT("'"&amp;$A$69&amp;"'!"&amp;AF$68&amp;$C124+72)&lt;&gt;INDIRECT("'"&amp;$A$70&amp;"'!"&amp;AF$68&amp;$C124+72),1,0)</f>
        <v>0</v>
      </c>
      <c r="AG124" cm="1">
        <f t="array" aca="1" ref="AG124" ca="1">IF(INDIRECT("'"&amp;$A$69&amp;"'!"&amp;AG$68&amp;$C124+72)&lt;&gt;INDIRECT("'"&amp;$A$70&amp;"'!"&amp;AG$68&amp;$C124+72),1,0)</f>
        <v>0</v>
      </c>
      <c r="AH124" cm="1">
        <f t="array" aca="1" ref="AH124" ca="1">IF(INDIRECT("'"&amp;$A$69&amp;"'!"&amp;AH$68&amp;$C124+72)&lt;&gt;INDIRECT("'"&amp;$A$70&amp;"'!"&amp;AH$68&amp;$C124+72),1,0)</f>
        <v>0</v>
      </c>
      <c r="AI124" cm="1">
        <f t="array" aca="1" ref="AI124" ca="1">IF(INDIRECT("'"&amp;$A$69&amp;"'!"&amp;AI$68&amp;$C124+72)&lt;&gt;INDIRECT("'"&amp;$A$70&amp;"'!"&amp;AI$68&amp;$C124+72),1,0)</f>
        <v>0</v>
      </c>
      <c r="AJ124" cm="1">
        <f t="array" aca="1" ref="AJ124" ca="1">IF(INDIRECT("'"&amp;$A$69&amp;"'!"&amp;AJ$68&amp;$C124+72)&lt;&gt;INDIRECT("'"&amp;$A$70&amp;"'!"&amp;AJ$68&amp;$C124+72),1,0)</f>
        <v>0</v>
      </c>
      <c r="AK124" cm="1">
        <f t="array" aca="1" ref="AK124" ca="1">IF(INDIRECT("'"&amp;$A$69&amp;"'!"&amp;AK$68&amp;$C124+72)&lt;&gt;INDIRECT("'"&amp;$A$70&amp;"'!"&amp;AK$68&amp;$C124+72),1,0)</f>
        <v>0</v>
      </c>
      <c r="AL124" cm="1">
        <f t="array" aca="1" ref="AL124" ca="1">IF(INDIRECT("'"&amp;$A$69&amp;"'!"&amp;AL$68&amp;$C124+72)&lt;&gt;INDIRECT("'"&amp;$A$70&amp;"'!"&amp;AL$68&amp;$C124+72),1,0)</f>
        <v>0</v>
      </c>
      <c r="AM124" cm="1">
        <f t="array" aca="1" ref="AM124" ca="1">IF(INDIRECT("'"&amp;$A$69&amp;"'!"&amp;AM$68&amp;$C124+72)&lt;&gt;INDIRECT("'"&amp;$A$70&amp;"'!"&amp;AM$68&amp;$C124+72),1,0)</f>
        <v>0</v>
      </c>
      <c r="AN124" cm="1">
        <f t="array" aca="1" ref="AN124" ca="1">IF(INDIRECT("'"&amp;$A$69&amp;"'!"&amp;AN$68&amp;$C124+72)&lt;&gt;INDIRECT("'"&amp;$A$70&amp;"'!"&amp;AN$68&amp;$C124+72),1,0)</f>
        <v>0</v>
      </c>
      <c r="AO124" cm="1">
        <f t="array" aca="1" ref="AO124" ca="1">IF(INDIRECT("'"&amp;$A$69&amp;"'!"&amp;AO$68&amp;$C124+72)&lt;&gt;INDIRECT("'"&amp;$A$70&amp;"'!"&amp;AO$68&amp;$C124+72),1,0)</f>
        <v>0</v>
      </c>
      <c r="AP124" cm="1">
        <f t="array" aca="1" ref="AP124" ca="1">IF(INDIRECT("'"&amp;$A$69&amp;"'!"&amp;AP$68&amp;$C124+72)&lt;&gt;INDIRECT("'"&amp;$A$70&amp;"'!"&amp;AP$68&amp;$C124+72),1,0)</f>
        <v>0</v>
      </c>
      <c r="AQ124" cm="1">
        <f t="array" aca="1" ref="AQ124" ca="1">IF(INDIRECT("'"&amp;$A$69&amp;"'!"&amp;AQ$68&amp;$C124+72)&lt;&gt;INDIRECT("'"&amp;$A$70&amp;"'!"&amp;AQ$68&amp;$C124+72),1,0)</f>
        <v>0</v>
      </c>
      <c r="AR124" cm="1">
        <f t="array" aca="1" ref="AR124" ca="1">IF(INDIRECT("'"&amp;$A$69&amp;"'!"&amp;AR$68&amp;$C124+72)&lt;&gt;INDIRECT("'"&amp;$A$70&amp;"'!"&amp;AR$68&amp;$C124+72),1,0)</f>
        <v>0</v>
      </c>
      <c r="AS124" cm="1">
        <f t="array" aca="1" ref="AS124" ca="1">IF(INDIRECT("'"&amp;$A$69&amp;"'!"&amp;AS$68&amp;$C124+72)&lt;&gt;INDIRECT("'"&amp;$A$70&amp;"'!"&amp;AS$68&amp;$C124+72),1,0)</f>
        <v>0</v>
      </c>
      <c r="AT124" cm="1">
        <f t="array" aca="1" ref="AT124" ca="1">IF(INDIRECT("'"&amp;$A$69&amp;"'!"&amp;AT$68&amp;$C124+72)&lt;&gt;INDIRECT("'"&amp;$A$70&amp;"'!"&amp;AT$68&amp;$C124+72),1,0)</f>
        <v>0</v>
      </c>
      <c r="AU124" cm="1">
        <f t="array" aca="1" ref="AU124" ca="1">IF(INDIRECT("'"&amp;$A$69&amp;"'!"&amp;AU$68&amp;$C124+72)&lt;&gt;INDIRECT("'"&amp;$A$70&amp;"'!"&amp;AU$68&amp;$C124+72),1,0)</f>
        <v>0</v>
      </c>
      <c r="AV124" cm="1">
        <f t="array" aca="1" ref="AV124" ca="1">IF(INDIRECT("'"&amp;$A$69&amp;"'!"&amp;AV$68&amp;$C124+72)&lt;&gt;INDIRECT("'"&amp;$A$70&amp;"'!"&amp;AV$68&amp;$C124+72),1,0)</f>
        <v>0</v>
      </c>
      <c r="AW124" cm="1">
        <f t="array" aca="1" ref="AW124" ca="1">IF(INDIRECT("'"&amp;$A$69&amp;"'!"&amp;AW$68&amp;$C124+72)&lt;&gt;INDIRECT("'"&amp;$A$70&amp;"'!"&amp;AW$68&amp;$C124+72),1,0)</f>
        <v>0</v>
      </c>
      <c r="AX124" cm="1">
        <f t="array" aca="1" ref="AX124" ca="1">IF(INDIRECT("'"&amp;$A$69&amp;"'!"&amp;AX$68&amp;$C124+72)&lt;&gt;INDIRECT("'"&amp;$A$70&amp;"'!"&amp;AX$68&amp;$C124+72),1,0)</f>
        <v>0</v>
      </c>
      <c r="AY124" cm="1">
        <f t="array" aca="1" ref="AY124" ca="1">IF(INDIRECT("'"&amp;$A$69&amp;"'!"&amp;AY$68&amp;$C124+72)&lt;&gt;INDIRECT("'"&amp;$A$70&amp;"'!"&amp;AY$68&amp;$C124+72),1,0)</f>
        <v>0</v>
      </c>
      <c r="AZ124" cm="1">
        <f t="array" aca="1" ref="AZ124" ca="1">IF(INDIRECT("'"&amp;$A$69&amp;"'!"&amp;AZ$68&amp;$C124+72)&lt;&gt;INDIRECT("'"&amp;$A$70&amp;"'!"&amp;AZ$68&amp;$C124+72),1,0)</f>
        <v>0</v>
      </c>
      <c r="BA124" cm="1">
        <f t="array" aca="1" ref="BA124" ca="1">IF(INDIRECT("'"&amp;$A$69&amp;"'!"&amp;BA$68&amp;$C124+72)&lt;&gt;INDIRECT("'"&amp;$A$70&amp;"'!"&amp;BA$68&amp;$C124+72),1,0)</f>
        <v>0</v>
      </c>
      <c r="BB124" cm="1">
        <f t="array" aca="1" ref="BB124" ca="1">IF(INDIRECT("'"&amp;$A$69&amp;"'!"&amp;BB$68&amp;$C124+72)&lt;&gt;INDIRECT("'"&amp;$A$70&amp;"'!"&amp;BB$68&amp;$C124+72),1,0)</f>
        <v>0</v>
      </c>
      <c r="BC124">
        <f t="shared" ca="1" si="0"/>
        <v>0</v>
      </c>
      <c r="BD124">
        <f t="shared" ca="1" si="1"/>
        <v>0</v>
      </c>
      <c r="BE124">
        <f t="shared" ca="1" si="2"/>
        <v>0</v>
      </c>
    </row>
    <row r="125" spans="3:57" x14ac:dyDescent="0.15">
      <c r="C125" s="283">
        <v>53</v>
      </c>
      <c r="D125" cm="1">
        <f t="array" aca="1" ref="D125" ca="1">IF(INDIRECT("'"&amp;$A$69&amp;"'!"&amp;D$68&amp;$C125+72)&lt;&gt;INDIRECT("'"&amp;$A$70&amp;"'!"&amp;D$68&amp;$C125+72),1,0)</f>
        <v>0</v>
      </c>
      <c r="E125" cm="1">
        <f t="array" aca="1" ref="E125" ca="1">IF(INDIRECT("'"&amp;$A$69&amp;"'!"&amp;E$68&amp;$C125+72)&lt;&gt;INDIRECT("'"&amp;$A$70&amp;"'!"&amp;E$68&amp;$C125+72),1,0)</f>
        <v>0</v>
      </c>
      <c r="F125" cm="1">
        <f t="array" aca="1" ref="F125" ca="1">IF(INDIRECT("'"&amp;$A$69&amp;"'!"&amp;F$68&amp;$C125+72)&lt;&gt;INDIRECT("'"&amp;$A$70&amp;"'!"&amp;F$68&amp;$C125+72),1,0)</f>
        <v>0</v>
      </c>
      <c r="G125" cm="1">
        <f t="array" aca="1" ref="G125" ca="1">IF(INDIRECT("'"&amp;$A$69&amp;"'!"&amp;G$68&amp;$C125+72)&lt;&gt;INDIRECT("'"&amp;$A$70&amp;"'!"&amp;G$68&amp;$C125+72),1,0)</f>
        <v>0</v>
      </c>
      <c r="H125" cm="1">
        <f t="array" aca="1" ref="H125" ca="1">IF(INDIRECT("'"&amp;$A$69&amp;"'!"&amp;H$68&amp;$C125+72)&lt;&gt;INDIRECT("'"&amp;$A$70&amp;"'!"&amp;H$68&amp;$C125+72),1,0)</f>
        <v>0</v>
      </c>
      <c r="I125" cm="1">
        <f t="array" aca="1" ref="I125" ca="1">IF(INDIRECT("'"&amp;$A$69&amp;"'!"&amp;I$68&amp;$C125+72)&lt;&gt;INDIRECT("'"&amp;$A$70&amp;"'!"&amp;I$68&amp;$C125+72),1,0)</f>
        <v>0</v>
      </c>
      <c r="J125" cm="1">
        <f t="array" aca="1" ref="J125" ca="1">IF(INDIRECT("'"&amp;$A$69&amp;"'!"&amp;J$68&amp;$C125+72)&lt;&gt;INDIRECT("'"&amp;$A$70&amp;"'!"&amp;J$68&amp;$C125+72),1,0)</f>
        <v>0</v>
      </c>
      <c r="K125" cm="1">
        <f t="array" aca="1" ref="K125" ca="1">IF(INDIRECT("'"&amp;$A$69&amp;"'!"&amp;K$68&amp;$C125+72)&lt;&gt;INDIRECT("'"&amp;$A$70&amp;"'!"&amp;K$68&amp;$C125+72),1,0)</f>
        <v>0</v>
      </c>
      <c r="L125" cm="1">
        <f t="array" aca="1" ref="L125" ca="1">IF(INDIRECT("'"&amp;$A$69&amp;"'!"&amp;L$68&amp;$C125+72)&lt;&gt;INDIRECT("'"&amp;$A$70&amp;"'!"&amp;L$68&amp;$C125+72),1,0)</f>
        <v>0</v>
      </c>
      <c r="M125" cm="1">
        <f t="array" aca="1" ref="M125" ca="1">IF(INDIRECT("'"&amp;$A$69&amp;"'!"&amp;M$68&amp;$C125+72)&lt;&gt;INDIRECT("'"&amp;$A$70&amp;"'!"&amp;M$68&amp;$C125+72),1,0)</f>
        <v>0</v>
      </c>
      <c r="N125" cm="1">
        <f t="array" aca="1" ref="N125" ca="1">IF(INDIRECT("'"&amp;$A$69&amp;"'!"&amp;N$68&amp;$C125+72)&lt;&gt;INDIRECT("'"&amp;$A$70&amp;"'!"&amp;N$68&amp;$C125+72),1,0)</f>
        <v>0</v>
      </c>
      <c r="O125" cm="1">
        <f t="array" aca="1" ref="O125" ca="1">IF(INDIRECT("'"&amp;$A$69&amp;"'!"&amp;O$68&amp;$C125+72)&lt;&gt;INDIRECT("'"&amp;$A$70&amp;"'!"&amp;O$68&amp;$C125+72),1,0)</f>
        <v>0</v>
      </c>
      <c r="P125" cm="1">
        <f t="array" aca="1" ref="P125" ca="1">IF(INDIRECT("'"&amp;$A$69&amp;"'!"&amp;P$68&amp;$C125+72)&lt;&gt;INDIRECT("'"&amp;$A$70&amp;"'!"&amp;P$68&amp;$C125+72),1,0)</f>
        <v>0</v>
      </c>
      <c r="Q125" cm="1">
        <f t="array" aca="1" ref="Q125" ca="1">IF(INDIRECT("'"&amp;$A$69&amp;"'!"&amp;Q$68&amp;$C125+72)&lt;&gt;INDIRECT("'"&amp;$A$70&amp;"'!"&amp;Q$68&amp;$C125+72),1,0)</f>
        <v>0</v>
      </c>
      <c r="R125" cm="1">
        <f t="array" aca="1" ref="R125" ca="1">IF(INDIRECT("'"&amp;$A$69&amp;"'!"&amp;R$68&amp;$C125+72)&lt;&gt;INDIRECT("'"&amp;$A$70&amp;"'!"&amp;R$68&amp;$C125+72),1,0)</f>
        <v>0</v>
      </c>
      <c r="S125" cm="1">
        <f t="array" aca="1" ref="S125" ca="1">IF(INDIRECT("'"&amp;$A$69&amp;"'!"&amp;S$68&amp;$C125+72)&lt;&gt;INDIRECT("'"&amp;$A$70&amp;"'!"&amp;S$68&amp;$C125+72),1,0)</f>
        <v>0</v>
      </c>
      <c r="T125" cm="1">
        <f t="array" aca="1" ref="T125" ca="1">IF(INDIRECT("'"&amp;$A$69&amp;"'!"&amp;T$68&amp;$C125+72)&lt;&gt;INDIRECT("'"&amp;$A$70&amp;"'!"&amp;T$68&amp;$C125+72),1,0)</f>
        <v>0</v>
      </c>
      <c r="U125" cm="1">
        <f t="array" aca="1" ref="U125" ca="1">IF(INDIRECT("'"&amp;$A$69&amp;"'!"&amp;U$68&amp;$C125+72)&lt;&gt;INDIRECT("'"&amp;$A$70&amp;"'!"&amp;U$68&amp;$C125+72),1,0)</f>
        <v>0</v>
      </c>
      <c r="V125" cm="1">
        <f t="array" aca="1" ref="V125" ca="1">IF(INDIRECT("'"&amp;$A$69&amp;"'!"&amp;V$68&amp;$C125+72)&lt;&gt;INDIRECT("'"&amp;$A$70&amp;"'!"&amp;V$68&amp;$C125+72),1,0)</f>
        <v>0</v>
      </c>
      <c r="W125" cm="1">
        <f t="array" aca="1" ref="W125" ca="1">IF(INDIRECT("'"&amp;$A$69&amp;"'!"&amp;W$68&amp;$C125+72)&lt;&gt;INDIRECT("'"&amp;$A$70&amp;"'!"&amp;W$68&amp;$C125+72),1,0)</f>
        <v>0</v>
      </c>
      <c r="X125" cm="1">
        <f t="array" aca="1" ref="X125" ca="1">IF(INDIRECT("'"&amp;$A$69&amp;"'!"&amp;X$68&amp;$C125+72)&lt;&gt;INDIRECT("'"&amp;$A$70&amp;"'!"&amp;X$68&amp;$C125+72),1,0)</f>
        <v>0</v>
      </c>
      <c r="Y125" cm="1">
        <f t="array" aca="1" ref="Y125" ca="1">IF(INDIRECT("'"&amp;$A$69&amp;"'!"&amp;Y$68&amp;$C125+72)&lt;&gt;INDIRECT("'"&amp;$A$70&amp;"'!"&amp;Y$68&amp;$C125+72),1,0)</f>
        <v>0</v>
      </c>
      <c r="Z125" cm="1">
        <f t="array" aca="1" ref="Z125" ca="1">IF(INDIRECT("'"&amp;$A$69&amp;"'!"&amp;Z$68&amp;$C125+72)&lt;&gt;INDIRECT("'"&amp;$A$70&amp;"'!"&amp;Z$68&amp;$C125+72),1,0)</f>
        <v>0</v>
      </c>
      <c r="AA125" cm="1">
        <f t="array" aca="1" ref="AA125" ca="1">IF(INDIRECT("'"&amp;$A$69&amp;"'!"&amp;AA$68&amp;$C125+72)&lt;&gt;INDIRECT("'"&amp;$A$70&amp;"'!"&amp;AA$68&amp;$C125+72),1,0)</f>
        <v>0</v>
      </c>
      <c r="AB125" cm="1">
        <f t="array" aca="1" ref="AB125" ca="1">IF(INDIRECT("'"&amp;$A$69&amp;"'!"&amp;AB$68&amp;$C125+72)&lt;&gt;INDIRECT("'"&amp;$A$70&amp;"'!"&amp;AB$68&amp;$C125+72),1,0)</f>
        <v>0</v>
      </c>
      <c r="AC125" cm="1">
        <f t="array" aca="1" ref="AC125" ca="1">IF(INDIRECT("'"&amp;$A$69&amp;"'!"&amp;AC$68&amp;$C125+72)&lt;&gt;INDIRECT("'"&amp;$A$70&amp;"'!"&amp;AC$68&amp;$C125+72),1,0)</f>
        <v>0</v>
      </c>
      <c r="AD125" cm="1">
        <f t="array" aca="1" ref="AD125" ca="1">IF(INDIRECT("'"&amp;$A$69&amp;"'!"&amp;AD$68&amp;$C125+72)&lt;&gt;INDIRECT("'"&amp;$A$70&amp;"'!"&amp;AD$68&amp;$C125+72),1,0)</f>
        <v>0</v>
      </c>
      <c r="AE125" cm="1">
        <f t="array" aca="1" ref="AE125" ca="1">IF(INDIRECT("'"&amp;$A$69&amp;"'!"&amp;AE$68&amp;$C125+72)&lt;&gt;INDIRECT("'"&amp;$A$70&amp;"'!"&amp;AE$68&amp;$C125+72),1,0)</f>
        <v>0</v>
      </c>
      <c r="AF125" cm="1">
        <f t="array" aca="1" ref="AF125" ca="1">IF(INDIRECT("'"&amp;$A$69&amp;"'!"&amp;AF$68&amp;$C125+72)&lt;&gt;INDIRECT("'"&amp;$A$70&amp;"'!"&amp;AF$68&amp;$C125+72),1,0)</f>
        <v>0</v>
      </c>
      <c r="AG125" cm="1">
        <f t="array" aca="1" ref="AG125" ca="1">IF(INDIRECT("'"&amp;$A$69&amp;"'!"&amp;AG$68&amp;$C125+72)&lt;&gt;INDIRECT("'"&amp;$A$70&amp;"'!"&amp;AG$68&amp;$C125+72),1,0)</f>
        <v>0</v>
      </c>
      <c r="AH125" cm="1">
        <f t="array" aca="1" ref="AH125" ca="1">IF(INDIRECT("'"&amp;$A$69&amp;"'!"&amp;AH$68&amp;$C125+72)&lt;&gt;INDIRECT("'"&amp;$A$70&amp;"'!"&amp;AH$68&amp;$C125+72),1,0)</f>
        <v>0</v>
      </c>
      <c r="AI125" cm="1">
        <f t="array" aca="1" ref="AI125" ca="1">IF(INDIRECT("'"&amp;$A$69&amp;"'!"&amp;AI$68&amp;$C125+72)&lt;&gt;INDIRECT("'"&amp;$A$70&amp;"'!"&amp;AI$68&amp;$C125+72),1,0)</f>
        <v>0</v>
      </c>
      <c r="AJ125" cm="1">
        <f t="array" aca="1" ref="AJ125" ca="1">IF(INDIRECT("'"&amp;$A$69&amp;"'!"&amp;AJ$68&amp;$C125+72)&lt;&gt;INDIRECT("'"&amp;$A$70&amp;"'!"&amp;AJ$68&amp;$C125+72),1,0)</f>
        <v>0</v>
      </c>
      <c r="AK125" cm="1">
        <f t="array" aca="1" ref="AK125" ca="1">IF(INDIRECT("'"&amp;$A$69&amp;"'!"&amp;AK$68&amp;$C125+72)&lt;&gt;INDIRECT("'"&amp;$A$70&amp;"'!"&amp;AK$68&amp;$C125+72),1,0)</f>
        <v>0</v>
      </c>
      <c r="AL125" cm="1">
        <f t="array" aca="1" ref="AL125" ca="1">IF(INDIRECT("'"&amp;$A$69&amp;"'!"&amp;AL$68&amp;$C125+72)&lt;&gt;INDIRECT("'"&amp;$A$70&amp;"'!"&amp;AL$68&amp;$C125+72),1,0)</f>
        <v>0</v>
      </c>
      <c r="AM125" cm="1">
        <f t="array" aca="1" ref="AM125" ca="1">IF(INDIRECT("'"&amp;$A$69&amp;"'!"&amp;AM$68&amp;$C125+72)&lt;&gt;INDIRECT("'"&amp;$A$70&amp;"'!"&amp;AM$68&amp;$C125+72),1,0)</f>
        <v>0</v>
      </c>
      <c r="AN125" cm="1">
        <f t="array" aca="1" ref="AN125" ca="1">IF(INDIRECT("'"&amp;$A$69&amp;"'!"&amp;AN$68&amp;$C125+72)&lt;&gt;INDIRECT("'"&amp;$A$70&amp;"'!"&amp;AN$68&amp;$C125+72),1,0)</f>
        <v>0</v>
      </c>
      <c r="AO125" cm="1">
        <f t="array" aca="1" ref="AO125" ca="1">IF(INDIRECT("'"&amp;$A$69&amp;"'!"&amp;AO$68&amp;$C125+72)&lt;&gt;INDIRECT("'"&amp;$A$70&amp;"'!"&amp;AO$68&amp;$C125+72),1,0)</f>
        <v>0</v>
      </c>
      <c r="AP125" cm="1">
        <f t="array" aca="1" ref="AP125" ca="1">IF(INDIRECT("'"&amp;$A$69&amp;"'!"&amp;AP$68&amp;$C125+72)&lt;&gt;INDIRECT("'"&amp;$A$70&amp;"'!"&amp;AP$68&amp;$C125+72),1,0)</f>
        <v>0</v>
      </c>
      <c r="AQ125" cm="1">
        <f t="array" aca="1" ref="AQ125" ca="1">IF(INDIRECT("'"&amp;$A$69&amp;"'!"&amp;AQ$68&amp;$C125+72)&lt;&gt;INDIRECT("'"&amp;$A$70&amp;"'!"&amp;AQ$68&amp;$C125+72),1,0)</f>
        <v>0</v>
      </c>
      <c r="AR125" cm="1">
        <f t="array" aca="1" ref="AR125" ca="1">IF(INDIRECT("'"&amp;$A$69&amp;"'!"&amp;AR$68&amp;$C125+72)&lt;&gt;INDIRECT("'"&amp;$A$70&amp;"'!"&amp;AR$68&amp;$C125+72),1,0)</f>
        <v>0</v>
      </c>
      <c r="AS125" cm="1">
        <f t="array" aca="1" ref="AS125" ca="1">IF(INDIRECT("'"&amp;$A$69&amp;"'!"&amp;AS$68&amp;$C125+72)&lt;&gt;INDIRECT("'"&amp;$A$70&amp;"'!"&amp;AS$68&amp;$C125+72),1,0)</f>
        <v>0</v>
      </c>
      <c r="AT125" cm="1">
        <f t="array" aca="1" ref="AT125" ca="1">IF(INDIRECT("'"&amp;$A$69&amp;"'!"&amp;AT$68&amp;$C125+72)&lt;&gt;INDIRECT("'"&amp;$A$70&amp;"'!"&amp;AT$68&amp;$C125+72),1,0)</f>
        <v>0</v>
      </c>
      <c r="AU125" cm="1">
        <f t="array" aca="1" ref="AU125" ca="1">IF(INDIRECT("'"&amp;$A$69&amp;"'!"&amp;AU$68&amp;$C125+72)&lt;&gt;INDIRECT("'"&amp;$A$70&amp;"'!"&amp;AU$68&amp;$C125+72),1,0)</f>
        <v>0</v>
      </c>
      <c r="AV125" cm="1">
        <f t="array" aca="1" ref="AV125" ca="1">IF(INDIRECT("'"&amp;$A$69&amp;"'!"&amp;AV$68&amp;$C125+72)&lt;&gt;INDIRECT("'"&amp;$A$70&amp;"'!"&amp;AV$68&amp;$C125+72),1,0)</f>
        <v>0</v>
      </c>
      <c r="AW125" cm="1">
        <f t="array" aca="1" ref="AW125" ca="1">IF(INDIRECT("'"&amp;$A$69&amp;"'!"&amp;AW$68&amp;$C125+72)&lt;&gt;INDIRECT("'"&amp;$A$70&amp;"'!"&amp;AW$68&amp;$C125+72),1,0)</f>
        <v>0</v>
      </c>
      <c r="AX125" cm="1">
        <f t="array" aca="1" ref="AX125" ca="1">IF(INDIRECT("'"&amp;$A$69&amp;"'!"&amp;AX$68&amp;$C125+72)&lt;&gt;INDIRECT("'"&amp;$A$70&amp;"'!"&amp;AX$68&amp;$C125+72),1,0)</f>
        <v>0</v>
      </c>
      <c r="AY125" cm="1">
        <f t="array" aca="1" ref="AY125" ca="1">IF(INDIRECT("'"&amp;$A$69&amp;"'!"&amp;AY$68&amp;$C125+72)&lt;&gt;INDIRECT("'"&amp;$A$70&amp;"'!"&amp;AY$68&amp;$C125+72),1,0)</f>
        <v>0</v>
      </c>
      <c r="AZ125" cm="1">
        <f t="array" aca="1" ref="AZ125" ca="1">IF(INDIRECT("'"&amp;$A$69&amp;"'!"&amp;AZ$68&amp;$C125+72)&lt;&gt;INDIRECT("'"&amp;$A$70&amp;"'!"&amp;AZ$68&amp;$C125+72),1,0)</f>
        <v>0</v>
      </c>
      <c r="BA125" cm="1">
        <f t="array" aca="1" ref="BA125" ca="1">IF(INDIRECT("'"&amp;$A$69&amp;"'!"&amp;BA$68&amp;$C125+72)&lt;&gt;INDIRECT("'"&amp;$A$70&amp;"'!"&amp;BA$68&amp;$C125+72),1,0)</f>
        <v>0</v>
      </c>
      <c r="BB125" cm="1">
        <f t="array" aca="1" ref="BB125" ca="1">IF(INDIRECT("'"&amp;$A$69&amp;"'!"&amp;BB$68&amp;$C125+72)&lt;&gt;INDIRECT("'"&amp;$A$70&amp;"'!"&amp;BB$68&amp;$C125+72),1,0)</f>
        <v>0</v>
      </c>
      <c r="BC125">
        <f t="shared" ca="1" si="0"/>
        <v>0</v>
      </c>
      <c r="BD125">
        <f t="shared" ca="1" si="1"/>
        <v>0</v>
      </c>
      <c r="BE125">
        <f t="shared" ca="1" si="2"/>
        <v>0</v>
      </c>
    </row>
    <row r="126" spans="3:57" x14ac:dyDescent="0.15">
      <c r="C126" s="283">
        <v>54</v>
      </c>
      <c r="D126" cm="1">
        <f t="array" aca="1" ref="D126" ca="1">IF(INDIRECT("'"&amp;$A$69&amp;"'!"&amp;D$68&amp;$C126+72)&lt;&gt;INDIRECT("'"&amp;$A$70&amp;"'!"&amp;D$68&amp;$C126+72),1,0)</f>
        <v>0</v>
      </c>
      <c r="E126" cm="1">
        <f t="array" aca="1" ref="E126" ca="1">IF(INDIRECT("'"&amp;$A$69&amp;"'!"&amp;E$68&amp;$C126+72)&lt;&gt;INDIRECT("'"&amp;$A$70&amp;"'!"&amp;E$68&amp;$C126+72),1,0)</f>
        <v>0</v>
      </c>
      <c r="F126" cm="1">
        <f t="array" aca="1" ref="F126" ca="1">IF(INDIRECT("'"&amp;$A$69&amp;"'!"&amp;F$68&amp;$C126+72)&lt;&gt;INDIRECT("'"&amp;$A$70&amp;"'!"&amp;F$68&amp;$C126+72),1,0)</f>
        <v>0</v>
      </c>
      <c r="G126" cm="1">
        <f t="array" aca="1" ref="G126" ca="1">IF(INDIRECT("'"&amp;$A$69&amp;"'!"&amp;G$68&amp;$C126+72)&lt;&gt;INDIRECT("'"&amp;$A$70&amp;"'!"&amp;G$68&amp;$C126+72),1,0)</f>
        <v>0</v>
      </c>
      <c r="H126" cm="1">
        <f t="array" aca="1" ref="H126" ca="1">IF(INDIRECT("'"&amp;$A$69&amp;"'!"&amp;H$68&amp;$C126+72)&lt;&gt;INDIRECT("'"&amp;$A$70&amp;"'!"&amp;H$68&amp;$C126+72),1,0)</f>
        <v>0</v>
      </c>
      <c r="I126" cm="1">
        <f t="array" aca="1" ref="I126" ca="1">IF(INDIRECT("'"&amp;$A$69&amp;"'!"&amp;I$68&amp;$C126+72)&lt;&gt;INDIRECT("'"&amp;$A$70&amp;"'!"&amp;I$68&amp;$C126+72),1,0)</f>
        <v>0</v>
      </c>
      <c r="J126" cm="1">
        <f t="array" aca="1" ref="J126" ca="1">IF(INDIRECT("'"&amp;$A$69&amp;"'!"&amp;J$68&amp;$C126+72)&lt;&gt;INDIRECT("'"&amp;$A$70&amp;"'!"&amp;J$68&amp;$C126+72),1,0)</f>
        <v>0</v>
      </c>
      <c r="K126" cm="1">
        <f t="array" aca="1" ref="K126" ca="1">IF(INDIRECT("'"&amp;$A$69&amp;"'!"&amp;K$68&amp;$C126+72)&lt;&gt;INDIRECT("'"&amp;$A$70&amp;"'!"&amp;K$68&amp;$C126+72),1,0)</f>
        <v>0</v>
      </c>
      <c r="L126" cm="1">
        <f t="array" aca="1" ref="L126" ca="1">IF(INDIRECT("'"&amp;$A$69&amp;"'!"&amp;L$68&amp;$C126+72)&lt;&gt;INDIRECT("'"&amp;$A$70&amp;"'!"&amp;L$68&amp;$C126+72),1,0)</f>
        <v>0</v>
      </c>
      <c r="M126" cm="1">
        <f t="array" aca="1" ref="M126" ca="1">IF(INDIRECT("'"&amp;$A$69&amp;"'!"&amp;M$68&amp;$C126+72)&lt;&gt;INDIRECT("'"&amp;$A$70&amp;"'!"&amp;M$68&amp;$C126+72),1,0)</f>
        <v>0</v>
      </c>
      <c r="N126" cm="1">
        <f t="array" aca="1" ref="N126" ca="1">IF(INDIRECT("'"&amp;$A$69&amp;"'!"&amp;N$68&amp;$C126+72)&lt;&gt;INDIRECT("'"&amp;$A$70&amp;"'!"&amp;N$68&amp;$C126+72),1,0)</f>
        <v>0</v>
      </c>
      <c r="O126" cm="1">
        <f t="array" aca="1" ref="O126" ca="1">IF(INDIRECT("'"&amp;$A$69&amp;"'!"&amp;O$68&amp;$C126+72)&lt;&gt;INDIRECT("'"&amp;$A$70&amp;"'!"&amp;O$68&amp;$C126+72),1,0)</f>
        <v>0</v>
      </c>
      <c r="P126" cm="1">
        <f t="array" aca="1" ref="P126" ca="1">IF(INDIRECT("'"&amp;$A$69&amp;"'!"&amp;P$68&amp;$C126+72)&lt;&gt;INDIRECT("'"&amp;$A$70&amp;"'!"&amp;P$68&amp;$C126+72),1,0)</f>
        <v>0</v>
      </c>
      <c r="Q126" cm="1">
        <f t="array" aca="1" ref="Q126" ca="1">IF(INDIRECT("'"&amp;$A$69&amp;"'!"&amp;Q$68&amp;$C126+72)&lt;&gt;INDIRECT("'"&amp;$A$70&amp;"'!"&amp;Q$68&amp;$C126+72),1,0)</f>
        <v>0</v>
      </c>
      <c r="R126" cm="1">
        <f t="array" aca="1" ref="R126" ca="1">IF(INDIRECT("'"&amp;$A$69&amp;"'!"&amp;R$68&amp;$C126+72)&lt;&gt;INDIRECT("'"&amp;$A$70&amp;"'!"&amp;R$68&amp;$C126+72),1,0)</f>
        <v>0</v>
      </c>
      <c r="S126" cm="1">
        <f t="array" aca="1" ref="S126" ca="1">IF(INDIRECT("'"&amp;$A$69&amp;"'!"&amp;S$68&amp;$C126+72)&lt;&gt;INDIRECT("'"&amp;$A$70&amp;"'!"&amp;S$68&amp;$C126+72),1,0)</f>
        <v>0</v>
      </c>
      <c r="T126" cm="1">
        <f t="array" aca="1" ref="T126" ca="1">IF(INDIRECT("'"&amp;$A$69&amp;"'!"&amp;T$68&amp;$C126+72)&lt;&gt;INDIRECT("'"&amp;$A$70&amp;"'!"&amp;T$68&amp;$C126+72),1,0)</f>
        <v>0</v>
      </c>
      <c r="U126" cm="1">
        <f t="array" aca="1" ref="U126" ca="1">IF(INDIRECT("'"&amp;$A$69&amp;"'!"&amp;U$68&amp;$C126+72)&lt;&gt;INDIRECT("'"&amp;$A$70&amp;"'!"&amp;U$68&amp;$C126+72),1,0)</f>
        <v>0</v>
      </c>
      <c r="V126" cm="1">
        <f t="array" aca="1" ref="V126" ca="1">IF(INDIRECT("'"&amp;$A$69&amp;"'!"&amp;V$68&amp;$C126+72)&lt;&gt;INDIRECT("'"&amp;$A$70&amp;"'!"&amp;V$68&amp;$C126+72),1,0)</f>
        <v>0</v>
      </c>
      <c r="W126" cm="1">
        <f t="array" aca="1" ref="W126" ca="1">IF(INDIRECT("'"&amp;$A$69&amp;"'!"&amp;W$68&amp;$C126+72)&lt;&gt;INDIRECT("'"&amp;$A$70&amp;"'!"&amp;W$68&amp;$C126+72),1,0)</f>
        <v>0</v>
      </c>
      <c r="X126" cm="1">
        <f t="array" aca="1" ref="X126" ca="1">IF(INDIRECT("'"&amp;$A$69&amp;"'!"&amp;X$68&amp;$C126+72)&lt;&gt;INDIRECT("'"&amp;$A$70&amp;"'!"&amp;X$68&amp;$C126+72),1,0)</f>
        <v>0</v>
      </c>
      <c r="Y126" cm="1">
        <f t="array" aca="1" ref="Y126" ca="1">IF(INDIRECT("'"&amp;$A$69&amp;"'!"&amp;Y$68&amp;$C126+72)&lt;&gt;INDIRECT("'"&amp;$A$70&amp;"'!"&amp;Y$68&amp;$C126+72),1,0)</f>
        <v>0</v>
      </c>
      <c r="Z126" cm="1">
        <f t="array" aca="1" ref="Z126" ca="1">IF(INDIRECT("'"&amp;$A$69&amp;"'!"&amp;Z$68&amp;$C126+72)&lt;&gt;INDIRECT("'"&amp;$A$70&amp;"'!"&amp;Z$68&amp;$C126+72),1,0)</f>
        <v>0</v>
      </c>
      <c r="AA126" cm="1">
        <f t="array" aca="1" ref="AA126" ca="1">IF(INDIRECT("'"&amp;$A$69&amp;"'!"&amp;AA$68&amp;$C126+72)&lt;&gt;INDIRECT("'"&amp;$A$70&amp;"'!"&amp;AA$68&amp;$C126+72),1,0)</f>
        <v>0</v>
      </c>
      <c r="AB126" cm="1">
        <f t="array" aca="1" ref="AB126" ca="1">IF(INDIRECT("'"&amp;$A$69&amp;"'!"&amp;AB$68&amp;$C126+72)&lt;&gt;INDIRECT("'"&amp;$A$70&amp;"'!"&amp;AB$68&amp;$C126+72),1,0)</f>
        <v>0</v>
      </c>
      <c r="AC126" cm="1">
        <f t="array" aca="1" ref="AC126" ca="1">IF(INDIRECT("'"&amp;$A$69&amp;"'!"&amp;AC$68&amp;$C126+72)&lt;&gt;INDIRECT("'"&amp;$A$70&amp;"'!"&amp;AC$68&amp;$C126+72),1,0)</f>
        <v>0</v>
      </c>
      <c r="AD126" cm="1">
        <f t="array" aca="1" ref="AD126" ca="1">IF(INDIRECT("'"&amp;$A$69&amp;"'!"&amp;AD$68&amp;$C126+72)&lt;&gt;INDIRECT("'"&amp;$A$70&amp;"'!"&amp;AD$68&amp;$C126+72),1,0)</f>
        <v>0</v>
      </c>
      <c r="AE126" cm="1">
        <f t="array" aca="1" ref="AE126" ca="1">IF(INDIRECT("'"&amp;$A$69&amp;"'!"&amp;AE$68&amp;$C126+72)&lt;&gt;INDIRECT("'"&amp;$A$70&amp;"'!"&amp;AE$68&amp;$C126+72),1,0)</f>
        <v>0</v>
      </c>
      <c r="AF126" cm="1">
        <f t="array" aca="1" ref="AF126" ca="1">IF(INDIRECT("'"&amp;$A$69&amp;"'!"&amp;AF$68&amp;$C126+72)&lt;&gt;INDIRECT("'"&amp;$A$70&amp;"'!"&amp;AF$68&amp;$C126+72),1,0)</f>
        <v>0</v>
      </c>
      <c r="AG126" cm="1">
        <f t="array" aca="1" ref="AG126" ca="1">IF(INDIRECT("'"&amp;$A$69&amp;"'!"&amp;AG$68&amp;$C126+72)&lt;&gt;INDIRECT("'"&amp;$A$70&amp;"'!"&amp;AG$68&amp;$C126+72),1,0)</f>
        <v>0</v>
      </c>
      <c r="AH126" cm="1">
        <f t="array" aca="1" ref="AH126" ca="1">IF(INDIRECT("'"&amp;$A$69&amp;"'!"&amp;AH$68&amp;$C126+72)&lt;&gt;INDIRECT("'"&amp;$A$70&amp;"'!"&amp;AH$68&amp;$C126+72),1,0)</f>
        <v>0</v>
      </c>
      <c r="AI126" cm="1">
        <f t="array" aca="1" ref="AI126" ca="1">IF(INDIRECT("'"&amp;$A$69&amp;"'!"&amp;AI$68&amp;$C126+72)&lt;&gt;INDIRECT("'"&amp;$A$70&amp;"'!"&amp;AI$68&amp;$C126+72),1,0)</f>
        <v>0</v>
      </c>
      <c r="AJ126" cm="1">
        <f t="array" aca="1" ref="AJ126" ca="1">IF(INDIRECT("'"&amp;$A$69&amp;"'!"&amp;AJ$68&amp;$C126+72)&lt;&gt;INDIRECT("'"&amp;$A$70&amp;"'!"&amp;AJ$68&amp;$C126+72),1,0)</f>
        <v>0</v>
      </c>
      <c r="AK126" cm="1">
        <f t="array" aca="1" ref="AK126" ca="1">IF(INDIRECT("'"&amp;$A$69&amp;"'!"&amp;AK$68&amp;$C126+72)&lt;&gt;INDIRECT("'"&amp;$A$70&amp;"'!"&amp;AK$68&amp;$C126+72),1,0)</f>
        <v>0</v>
      </c>
      <c r="AL126" cm="1">
        <f t="array" aca="1" ref="AL126" ca="1">IF(INDIRECT("'"&amp;$A$69&amp;"'!"&amp;AL$68&amp;$C126+72)&lt;&gt;INDIRECT("'"&amp;$A$70&amp;"'!"&amp;AL$68&amp;$C126+72),1,0)</f>
        <v>0</v>
      </c>
      <c r="AM126" cm="1">
        <f t="array" aca="1" ref="AM126" ca="1">IF(INDIRECT("'"&amp;$A$69&amp;"'!"&amp;AM$68&amp;$C126+72)&lt;&gt;INDIRECT("'"&amp;$A$70&amp;"'!"&amp;AM$68&amp;$C126+72),1,0)</f>
        <v>0</v>
      </c>
      <c r="AN126" cm="1">
        <f t="array" aca="1" ref="AN126" ca="1">IF(INDIRECT("'"&amp;$A$69&amp;"'!"&amp;AN$68&amp;$C126+72)&lt;&gt;INDIRECT("'"&amp;$A$70&amp;"'!"&amp;AN$68&amp;$C126+72),1,0)</f>
        <v>0</v>
      </c>
      <c r="AO126" cm="1">
        <f t="array" aca="1" ref="AO126" ca="1">IF(INDIRECT("'"&amp;$A$69&amp;"'!"&amp;AO$68&amp;$C126+72)&lt;&gt;INDIRECT("'"&amp;$A$70&amp;"'!"&amp;AO$68&amp;$C126+72),1,0)</f>
        <v>0</v>
      </c>
      <c r="AP126" cm="1">
        <f t="array" aca="1" ref="AP126" ca="1">IF(INDIRECT("'"&amp;$A$69&amp;"'!"&amp;AP$68&amp;$C126+72)&lt;&gt;INDIRECT("'"&amp;$A$70&amp;"'!"&amp;AP$68&amp;$C126+72),1,0)</f>
        <v>0</v>
      </c>
      <c r="AQ126" cm="1">
        <f t="array" aca="1" ref="AQ126" ca="1">IF(INDIRECT("'"&amp;$A$69&amp;"'!"&amp;AQ$68&amp;$C126+72)&lt;&gt;INDIRECT("'"&amp;$A$70&amp;"'!"&amp;AQ$68&amp;$C126+72),1,0)</f>
        <v>0</v>
      </c>
      <c r="AR126" cm="1">
        <f t="array" aca="1" ref="AR126" ca="1">IF(INDIRECT("'"&amp;$A$69&amp;"'!"&amp;AR$68&amp;$C126+72)&lt;&gt;INDIRECT("'"&amp;$A$70&amp;"'!"&amp;AR$68&amp;$C126+72),1,0)</f>
        <v>0</v>
      </c>
      <c r="AS126" cm="1">
        <f t="array" aca="1" ref="AS126" ca="1">IF(INDIRECT("'"&amp;$A$69&amp;"'!"&amp;AS$68&amp;$C126+72)&lt;&gt;INDIRECT("'"&amp;$A$70&amp;"'!"&amp;AS$68&amp;$C126+72),1,0)</f>
        <v>0</v>
      </c>
      <c r="AT126" cm="1">
        <f t="array" aca="1" ref="AT126" ca="1">IF(INDIRECT("'"&amp;$A$69&amp;"'!"&amp;AT$68&amp;$C126+72)&lt;&gt;INDIRECT("'"&amp;$A$70&amp;"'!"&amp;AT$68&amp;$C126+72),1,0)</f>
        <v>0</v>
      </c>
      <c r="AU126" cm="1">
        <f t="array" aca="1" ref="AU126" ca="1">IF(INDIRECT("'"&amp;$A$69&amp;"'!"&amp;AU$68&amp;$C126+72)&lt;&gt;INDIRECT("'"&amp;$A$70&amp;"'!"&amp;AU$68&amp;$C126+72),1,0)</f>
        <v>0</v>
      </c>
      <c r="AV126" cm="1">
        <f t="array" aca="1" ref="AV126" ca="1">IF(INDIRECT("'"&amp;$A$69&amp;"'!"&amp;AV$68&amp;$C126+72)&lt;&gt;INDIRECT("'"&amp;$A$70&amp;"'!"&amp;AV$68&amp;$C126+72),1,0)</f>
        <v>0</v>
      </c>
      <c r="AW126" cm="1">
        <f t="array" aca="1" ref="AW126" ca="1">IF(INDIRECT("'"&amp;$A$69&amp;"'!"&amp;AW$68&amp;$C126+72)&lt;&gt;INDIRECT("'"&amp;$A$70&amp;"'!"&amp;AW$68&amp;$C126+72),1,0)</f>
        <v>0</v>
      </c>
      <c r="AX126" cm="1">
        <f t="array" aca="1" ref="AX126" ca="1">IF(INDIRECT("'"&amp;$A$69&amp;"'!"&amp;AX$68&amp;$C126+72)&lt;&gt;INDIRECT("'"&amp;$A$70&amp;"'!"&amp;AX$68&amp;$C126+72),1,0)</f>
        <v>0</v>
      </c>
      <c r="AY126" cm="1">
        <f t="array" aca="1" ref="AY126" ca="1">IF(INDIRECT("'"&amp;$A$69&amp;"'!"&amp;AY$68&amp;$C126+72)&lt;&gt;INDIRECT("'"&amp;$A$70&amp;"'!"&amp;AY$68&amp;$C126+72),1,0)</f>
        <v>0</v>
      </c>
      <c r="AZ126" cm="1">
        <f t="array" aca="1" ref="AZ126" ca="1">IF(INDIRECT("'"&amp;$A$69&amp;"'!"&amp;AZ$68&amp;$C126+72)&lt;&gt;INDIRECT("'"&amp;$A$70&amp;"'!"&amp;AZ$68&amp;$C126+72),1,0)</f>
        <v>0</v>
      </c>
      <c r="BA126" cm="1">
        <f t="array" aca="1" ref="BA126" ca="1">IF(INDIRECT("'"&amp;$A$69&amp;"'!"&amp;BA$68&amp;$C126+72)&lt;&gt;INDIRECT("'"&amp;$A$70&amp;"'!"&amp;BA$68&amp;$C126+72),1,0)</f>
        <v>0</v>
      </c>
      <c r="BB126" cm="1">
        <f t="array" aca="1" ref="BB126" ca="1">IF(INDIRECT("'"&amp;$A$69&amp;"'!"&amp;BB$68&amp;$C126+72)&lt;&gt;INDIRECT("'"&amp;$A$70&amp;"'!"&amp;BB$68&amp;$C126+72),1,0)</f>
        <v>0</v>
      </c>
      <c r="BC126">
        <f t="shared" ca="1" si="0"/>
        <v>0</v>
      </c>
      <c r="BD126">
        <f t="shared" ca="1" si="1"/>
        <v>0</v>
      </c>
      <c r="BE126">
        <f t="shared" ca="1" si="2"/>
        <v>0</v>
      </c>
    </row>
    <row r="127" spans="3:57" x14ac:dyDescent="0.15">
      <c r="C127" s="283">
        <v>55</v>
      </c>
      <c r="D127" cm="1">
        <f t="array" aca="1" ref="D127" ca="1">IF(INDIRECT("'"&amp;$A$69&amp;"'!"&amp;D$68&amp;$C127+72)&lt;&gt;INDIRECT("'"&amp;$A$70&amp;"'!"&amp;D$68&amp;$C127+72),1,0)</f>
        <v>0</v>
      </c>
      <c r="E127" cm="1">
        <f t="array" aca="1" ref="E127" ca="1">IF(INDIRECT("'"&amp;$A$69&amp;"'!"&amp;E$68&amp;$C127+72)&lt;&gt;INDIRECT("'"&amp;$A$70&amp;"'!"&amp;E$68&amp;$C127+72),1,0)</f>
        <v>0</v>
      </c>
      <c r="F127" cm="1">
        <f t="array" aca="1" ref="F127" ca="1">IF(INDIRECT("'"&amp;$A$69&amp;"'!"&amp;F$68&amp;$C127+72)&lt;&gt;INDIRECT("'"&amp;$A$70&amp;"'!"&amp;F$68&amp;$C127+72),1,0)</f>
        <v>0</v>
      </c>
      <c r="G127" cm="1">
        <f t="array" aca="1" ref="G127" ca="1">IF(INDIRECT("'"&amp;$A$69&amp;"'!"&amp;G$68&amp;$C127+72)&lt;&gt;INDIRECT("'"&amp;$A$70&amp;"'!"&amp;G$68&amp;$C127+72),1,0)</f>
        <v>0</v>
      </c>
      <c r="H127" cm="1">
        <f t="array" aca="1" ref="H127" ca="1">IF(INDIRECT("'"&amp;$A$69&amp;"'!"&amp;H$68&amp;$C127+72)&lt;&gt;INDIRECT("'"&amp;$A$70&amp;"'!"&amp;H$68&amp;$C127+72),1,0)</f>
        <v>0</v>
      </c>
      <c r="I127" cm="1">
        <f t="array" aca="1" ref="I127" ca="1">IF(INDIRECT("'"&amp;$A$69&amp;"'!"&amp;I$68&amp;$C127+72)&lt;&gt;INDIRECT("'"&amp;$A$70&amp;"'!"&amp;I$68&amp;$C127+72),1,0)</f>
        <v>0</v>
      </c>
      <c r="J127" cm="1">
        <f t="array" aca="1" ref="J127" ca="1">IF(INDIRECT("'"&amp;$A$69&amp;"'!"&amp;J$68&amp;$C127+72)&lt;&gt;INDIRECT("'"&amp;$A$70&amp;"'!"&amp;J$68&amp;$C127+72),1,0)</f>
        <v>0</v>
      </c>
      <c r="K127" cm="1">
        <f t="array" aca="1" ref="K127" ca="1">IF(INDIRECT("'"&amp;$A$69&amp;"'!"&amp;K$68&amp;$C127+72)&lt;&gt;INDIRECT("'"&amp;$A$70&amp;"'!"&amp;K$68&amp;$C127+72),1,0)</f>
        <v>0</v>
      </c>
      <c r="L127" cm="1">
        <f t="array" aca="1" ref="L127" ca="1">IF(INDIRECT("'"&amp;$A$69&amp;"'!"&amp;L$68&amp;$C127+72)&lt;&gt;INDIRECT("'"&amp;$A$70&amp;"'!"&amp;L$68&amp;$C127+72),1,0)</f>
        <v>0</v>
      </c>
      <c r="M127" cm="1">
        <f t="array" aca="1" ref="M127" ca="1">IF(INDIRECT("'"&amp;$A$69&amp;"'!"&amp;M$68&amp;$C127+72)&lt;&gt;INDIRECT("'"&amp;$A$70&amp;"'!"&amp;M$68&amp;$C127+72),1,0)</f>
        <v>0</v>
      </c>
      <c r="N127" cm="1">
        <f t="array" aca="1" ref="N127" ca="1">IF(INDIRECT("'"&amp;$A$69&amp;"'!"&amp;N$68&amp;$C127+72)&lt;&gt;INDIRECT("'"&amp;$A$70&amp;"'!"&amp;N$68&amp;$C127+72),1,0)</f>
        <v>0</v>
      </c>
      <c r="O127" cm="1">
        <f t="array" aca="1" ref="O127" ca="1">IF(INDIRECT("'"&amp;$A$69&amp;"'!"&amp;O$68&amp;$C127+72)&lt;&gt;INDIRECT("'"&amp;$A$70&amp;"'!"&amp;O$68&amp;$C127+72),1,0)</f>
        <v>0</v>
      </c>
      <c r="P127" cm="1">
        <f t="array" aca="1" ref="P127" ca="1">IF(INDIRECT("'"&amp;$A$69&amp;"'!"&amp;P$68&amp;$C127+72)&lt;&gt;INDIRECT("'"&amp;$A$70&amp;"'!"&amp;P$68&amp;$C127+72),1,0)</f>
        <v>0</v>
      </c>
      <c r="Q127" cm="1">
        <f t="array" aca="1" ref="Q127" ca="1">IF(INDIRECT("'"&amp;$A$69&amp;"'!"&amp;Q$68&amp;$C127+72)&lt;&gt;INDIRECT("'"&amp;$A$70&amp;"'!"&amp;Q$68&amp;$C127+72),1,0)</f>
        <v>0</v>
      </c>
      <c r="R127" cm="1">
        <f t="array" aca="1" ref="R127" ca="1">IF(INDIRECT("'"&amp;$A$69&amp;"'!"&amp;R$68&amp;$C127+72)&lt;&gt;INDIRECT("'"&amp;$A$70&amp;"'!"&amp;R$68&amp;$C127+72),1,0)</f>
        <v>0</v>
      </c>
      <c r="S127" cm="1">
        <f t="array" aca="1" ref="S127" ca="1">IF(INDIRECT("'"&amp;$A$69&amp;"'!"&amp;S$68&amp;$C127+72)&lt;&gt;INDIRECT("'"&amp;$A$70&amp;"'!"&amp;S$68&amp;$C127+72),1,0)</f>
        <v>0</v>
      </c>
      <c r="T127" cm="1">
        <f t="array" aca="1" ref="T127" ca="1">IF(INDIRECT("'"&amp;$A$69&amp;"'!"&amp;T$68&amp;$C127+72)&lt;&gt;INDIRECT("'"&amp;$A$70&amp;"'!"&amp;T$68&amp;$C127+72),1,0)</f>
        <v>0</v>
      </c>
      <c r="U127" cm="1">
        <f t="array" aca="1" ref="U127" ca="1">IF(INDIRECT("'"&amp;$A$69&amp;"'!"&amp;U$68&amp;$C127+72)&lt;&gt;INDIRECT("'"&amp;$A$70&amp;"'!"&amp;U$68&amp;$C127+72),1,0)</f>
        <v>0</v>
      </c>
      <c r="V127" cm="1">
        <f t="array" aca="1" ref="V127" ca="1">IF(INDIRECT("'"&amp;$A$69&amp;"'!"&amp;V$68&amp;$C127+72)&lt;&gt;INDIRECT("'"&amp;$A$70&amp;"'!"&amp;V$68&amp;$C127+72),1,0)</f>
        <v>0</v>
      </c>
      <c r="W127" cm="1">
        <f t="array" aca="1" ref="W127" ca="1">IF(INDIRECT("'"&amp;$A$69&amp;"'!"&amp;W$68&amp;$C127+72)&lt;&gt;INDIRECT("'"&amp;$A$70&amp;"'!"&amp;W$68&amp;$C127+72),1,0)</f>
        <v>0</v>
      </c>
      <c r="X127" cm="1">
        <f t="array" aca="1" ref="X127" ca="1">IF(INDIRECT("'"&amp;$A$69&amp;"'!"&amp;X$68&amp;$C127+72)&lt;&gt;INDIRECT("'"&amp;$A$70&amp;"'!"&amp;X$68&amp;$C127+72),1,0)</f>
        <v>0</v>
      </c>
      <c r="Y127" cm="1">
        <f t="array" aca="1" ref="Y127" ca="1">IF(INDIRECT("'"&amp;$A$69&amp;"'!"&amp;Y$68&amp;$C127+72)&lt;&gt;INDIRECT("'"&amp;$A$70&amp;"'!"&amp;Y$68&amp;$C127+72),1,0)</f>
        <v>0</v>
      </c>
      <c r="Z127" cm="1">
        <f t="array" aca="1" ref="Z127" ca="1">IF(INDIRECT("'"&amp;$A$69&amp;"'!"&amp;Z$68&amp;$C127+72)&lt;&gt;INDIRECT("'"&amp;$A$70&amp;"'!"&amp;Z$68&amp;$C127+72),1,0)</f>
        <v>0</v>
      </c>
      <c r="AA127" cm="1">
        <f t="array" aca="1" ref="AA127" ca="1">IF(INDIRECT("'"&amp;$A$69&amp;"'!"&amp;AA$68&amp;$C127+72)&lt;&gt;INDIRECT("'"&amp;$A$70&amp;"'!"&amp;AA$68&amp;$C127+72),1,0)</f>
        <v>0</v>
      </c>
      <c r="AB127" cm="1">
        <f t="array" aca="1" ref="AB127" ca="1">IF(INDIRECT("'"&amp;$A$69&amp;"'!"&amp;AB$68&amp;$C127+72)&lt;&gt;INDIRECT("'"&amp;$A$70&amp;"'!"&amp;AB$68&amp;$C127+72),1,0)</f>
        <v>0</v>
      </c>
      <c r="AC127" cm="1">
        <f t="array" aca="1" ref="AC127" ca="1">IF(INDIRECT("'"&amp;$A$69&amp;"'!"&amp;AC$68&amp;$C127+72)&lt;&gt;INDIRECT("'"&amp;$A$70&amp;"'!"&amp;AC$68&amp;$C127+72),1,0)</f>
        <v>0</v>
      </c>
      <c r="AD127" cm="1">
        <f t="array" aca="1" ref="AD127" ca="1">IF(INDIRECT("'"&amp;$A$69&amp;"'!"&amp;AD$68&amp;$C127+72)&lt;&gt;INDIRECT("'"&amp;$A$70&amp;"'!"&amp;AD$68&amp;$C127+72),1,0)</f>
        <v>0</v>
      </c>
      <c r="AE127" cm="1">
        <f t="array" aca="1" ref="AE127" ca="1">IF(INDIRECT("'"&amp;$A$69&amp;"'!"&amp;AE$68&amp;$C127+72)&lt;&gt;INDIRECT("'"&amp;$A$70&amp;"'!"&amp;AE$68&amp;$C127+72),1,0)</f>
        <v>0</v>
      </c>
      <c r="AF127" cm="1">
        <f t="array" aca="1" ref="AF127" ca="1">IF(INDIRECT("'"&amp;$A$69&amp;"'!"&amp;AF$68&amp;$C127+72)&lt;&gt;INDIRECT("'"&amp;$A$70&amp;"'!"&amp;AF$68&amp;$C127+72),1,0)</f>
        <v>0</v>
      </c>
      <c r="AG127" cm="1">
        <f t="array" aca="1" ref="AG127" ca="1">IF(INDIRECT("'"&amp;$A$69&amp;"'!"&amp;AG$68&amp;$C127+72)&lt;&gt;INDIRECT("'"&amp;$A$70&amp;"'!"&amp;AG$68&amp;$C127+72),1,0)</f>
        <v>0</v>
      </c>
      <c r="AH127" cm="1">
        <f t="array" aca="1" ref="AH127" ca="1">IF(INDIRECT("'"&amp;$A$69&amp;"'!"&amp;AH$68&amp;$C127+72)&lt;&gt;INDIRECT("'"&amp;$A$70&amp;"'!"&amp;AH$68&amp;$C127+72),1,0)</f>
        <v>0</v>
      </c>
      <c r="AI127" cm="1">
        <f t="array" aca="1" ref="AI127" ca="1">IF(INDIRECT("'"&amp;$A$69&amp;"'!"&amp;AI$68&amp;$C127+72)&lt;&gt;INDIRECT("'"&amp;$A$70&amp;"'!"&amp;AI$68&amp;$C127+72),1,0)</f>
        <v>0</v>
      </c>
      <c r="AJ127" cm="1">
        <f t="array" aca="1" ref="AJ127" ca="1">IF(INDIRECT("'"&amp;$A$69&amp;"'!"&amp;AJ$68&amp;$C127+72)&lt;&gt;INDIRECT("'"&amp;$A$70&amp;"'!"&amp;AJ$68&amp;$C127+72),1,0)</f>
        <v>0</v>
      </c>
      <c r="AK127" cm="1">
        <f t="array" aca="1" ref="AK127" ca="1">IF(INDIRECT("'"&amp;$A$69&amp;"'!"&amp;AK$68&amp;$C127+72)&lt;&gt;INDIRECT("'"&amp;$A$70&amp;"'!"&amp;AK$68&amp;$C127+72),1,0)</f>
        <v>0</v>
      </c>
      <c r="AL127" cm="1">
        <f t="array" aca="1" ref="AL127" ca="1">IF(INDIRECT("'"&amp;$A$69&amp;"'!"&amp;AL$68&amp;$C127+72)&lt;&gt;INDIRECT("'"&amp;$A$70&amp;"'!"&amp;AL$68&amp;$C127+72),1,0)</f>
        <v>0</v>
      </c>
      <c r="AM127" cm="1">
        <f t="array" aca="1" ref="AM127" ca="1">IF(INDIRECT("'"&amp;$A$69&amp;"'!"&amp;AM$68&amp;$C127+72)&lt;&gt;INDIRECT("'"&amp;$A$70&amp;"'!"&amp;AM$68&amp;$C127+72),1,0)</f>
        <v>0</v>
      </c>
      <c r="AN127" cm="1">
        <f t="array" aca="1" ref="AN127" ca="1">IF(INDIRECT("'"&amp;$A$69&amp;"'!"&amp;AN$68&amp;$C127+72)&lt;&gt;INDIRECT("'"&amp;$A$70&amp;"'!"&amp;AN$68&amp;$C127+72),1,0)</f>
        <v>0</v>
      </c>
      <c r="AO127" cm="1">
        <f t="array" aca="1" ref="AO127" ca="1">IF(INDIRECT("'"&amp;$A$69&amp;"'!"&amp;AO$68&amp;$C127+72)&lt;&gt;INDIRECT("'"&amp;$A$70&amp;"'!"&amp;AO$68&amp;$C127+72),1,0)</f>
        <v>0</v>
      </c>
      <c r="AP127" cm="1">
        <f t="array" aca="1" ref="AP127" ca="1">IF(INDIRECT("'"&amp;$A$69&amp;"'!"&amp;AP$68&amp;$C127+72)&lt;&gt;INDIRECT("'"&amp;$A$70&amp;"'!"&amp;AP$68&amp;$C127+72),1,0)</f>
        <v>0</v>
      </c>
      <c r="AQ127" cm="1">
        <f t="array" aca="1" ref="AQ127" ca="1">IF(INDIRECT("'"&amp;$A$69&amp;"'!"&amp;AQ$68&amp;$C127+72)&lt;&gt;INDIRECT("'"&amp;$A$70&amp;"'!"&amp;AQ$68&amp;$C127+72),1,0)</f>
        <v>0</v>
      </c>
      <c r="AR127" cm="1">
        <f t="array" aca="1" ref="AR127" ca="1">IF(INDIRECT("'"&amp;$A$69&amp;"'!"&amp;AR$68&amp;$C127+72)&lt;&gt;INDIRECT("'"&amp;$A$70&amp;"'!"&amp;AR$68&amp;$C127+72),1,0)</f>
        <v>0</v>
      </c>
      <c r="AS127" cm="1">
        <f t="array" aca="1" ref="AS127" ca="1">IF(INDIRECT("'"&amp;$A$69&amp;"'!"&amp;AS$68&amp;$C127+72)&lt;&gt;INDIRECT("'"&amp;$A$70&amp;"'!"&amp;AS$68&amp;$C127+72),1,0)</f>
        <v>0</v>
      </c>
      <c r="AT127" cm="1">
        <f t="array" aca="1" ref="AT127" ca="1">IF(INDIRECT("'"&amp;$A$69&amp;"'!"&amp;AT$68&amp;$C127+72)&lt;&gt;INDIRECT("'"&amp;$A$70&amp;"'!"&amp;AT$68&amp;$C127+72),1,0)</f>
        <v>0</v>
      </c>
      <c r="AU127" cm="1">
        <f t="array" aca="1" ref="AU127" ca="1">IF(INDIRECT("'"&amp;$A$69&amp;"'!"&amp;AU$68&amp;$C127+72)&lt;&gt;INDIRECT("'"&amp;$A$70&amp;"'!"&amp;AU$68&amp;$C127+72),1,0)</f>
        <v>0</v>
      </c>
      <c r="AV127" cm="1">
        <f t="array" aca="1" ref="AV127" ca="1">IF(INDIRECT("'"&amp;$A$69&amp;"'!"&amp;AV$68&amp;$C127+72)&lt;&gt;INDIRECT("'"&amp;$A$70&amp;"'!"&amp;AV$68&amp;$C127+72),1,0)</f>
        <v>0</v>
      </c>
      <c r="AW127" cm="1">
        <f t="array" aca="1" ref="AW127" ca="1">IF(INDIRECT("'"&amp;$A$69&amp;"'!"&amp;AW$68&amp;$C127+72)&lt;&gt;INDIRECT("'"&amp;$A$70&amp;"'!"&amp;AW$68&amp;$C127+72),1,0)</f>
        <v>0</v>
      </c>
      <c r="AX127" cm="1">
        <f t="array" aca="1" ref="AX127" ca="1">IF(INDIRECT("'"&amp;$A$69&amp;"'!"&amp;AX$68&amp;$C127+72)&lt;&gt;INDIRECT("'"&amp;$A$70&amp;"'!"&amp;AX$68&amp;$C127+72),1,0)</f>
        <v>0</v>
      </c>
      <c r="AY127" cm="1">
        <f t="array" aca="1" ref="AY127" ca="1">IF(INDIRECT("'"&amp;$A$69&amp;"'!"&amp;AY$68&amp;$C127+72)&lt;&gt;INDIRECT("'"&amp;$A$70&amp;"'!"&amp;AY$68&amp;$C127+72),1,0)</f>
        <v>0</v>
      </c>
      <c r="AZ127" cm="1">
        <f t="array" aca="1" ref="AZ127" ca="1">IF(INDIRECT("'"&amp;$A$69&amp;"'!"&amp;AZ$68&amp;$C127+72)&lt;&gt;INDIRECT("'"&amp;$A$70&amp;"'!"&amp;AZ$68&amp;$C127+72),1,0)</f>
        <v>0</v>
      </c>
      <c r="BA127" cm="1">
        <f t="array" aca="1" ref="BA127" ca="1">IF(INDIRECT("'"&amp;$A$69&amp;"'!"&amp;BA$68&amp;$C127+72)&lt;&gt;INDIRECT("'"&amp;$A$70&amp;"'!"&amp;BA$68&amp;$C127+72),1,0)</f>
        <v>0</v>
      </c>
      <c r="BB127" cm="1">
        <f t="array" aca="1" ref="BB127" ca="1">IF(INDIRECT("'"&amp;$A$69&amp;"'!"&amp;BB$68&amp;$C127+72)&lt;&gt;INDIRECT("'"&amp;$A$70&amp;"'!"&amp;BB$68&amp;$C127+72),1,0)</f>
        <v>0</v>
      </c>
      <c r="BC127">
        <f t="shared" ca="1" si="0"/>
        <v>0</v>
      </c>
      <c r="BD127">
        <f t="shared" ca="1" si="1"/>
        <v>0</v>
      </c>
      <c r="BE127">
        <f t="shared" ca="1" si="2"/>
        <v>0</v>
      </c>
    </row>
    <row r="128" spans="3:57" x14ac:dyDescent="0.15">
      <c r="C128" s="283">
        <v>56</v>
      </c>
      <c r="D128" cm="1">
        <f t="array" aca="1" ref="D128" ca="1">IF(INDIRECT("'"&amp;$A$69&amp;"'!"&amp;D$68&amp;$C128+72)&lt;&gt;INDIRECT("'"&amp;$A$70&amp;"'!"&amp;D$68&amp;$C128+72),1,0)</f>
        <v>0</v>
      </c>
      <c r="E128" cm="1">
        <f t="array" aca="1" ref="E128" ca="1">IF(INDIRECT("'"&amp;$A$69&amp;"'!"&amp;E$68&amp;$C128+72)&lt;&gt;INDIRECT("'"&amp;$A$70&amp;"'!"&amp;E$68&amp;$C128+72),1,0)</f>
        <v>0</v>
      </c>
      <c r="F128" cm="1">
        <f t="array" aca="1" ref="F128" ca="1">IF(INDIRECT("'"&amp;$A$69&amp;"'!"&amp;F$68&amp;$C128+72)&lt;&gt;INDIRECT("'"&amp;$A$70&amp;"'!"&amp;F$68&amp;$C128+72),1,0)</f>
        <v>0</v>
      </c>
      <c r="G128" cm="1">
        <f t="array" aca="1" ref="G128" ca="1">IF(INDIRECT("'"&amp;$A$69&amp;"'!"&amp;G$68&amp;$C128+72)&lt;&gt;INDIRECT("'"&amp;$A$70&amp;"'!"&amp;G$68&amp;$C128+72),1,0)</f>
        <v>0</v>
      </c>
      <c r="H128" cm="1">
        <f t="array" aca="1" ref="H128" ca="1">IF(INDIRECT("'"&amp;$A$69&amp;"'!"&amp;H$68&amp;$C128+72)&lt;&gt;INDIRECT("'"&amp;$A$70&amp;"'!"&amp;H$68&amp;$C128+72),1,0)</f>
        <v>0</v>
      </c>
      <c r="I128" cm="1">
        <f t="array" aca="1" ref="I128" ca="1">IF(INDIRECT("'"&amp;$A$69&amp;"'!"&amp;I$68&amp;$C128+72)&lt;&gt;INDIRECT("'"&amp;$A$70&amp;"'!"&amp;I$68&amp;$C128+72),1,0)</f>
        <v>0</v>
      </c>
      <c r="J128" cm="1">
        <f t="array" aca="1" ref="J128" ca="1">IF(INDIRECT("'"&amp;$A$69&amp;"'!"&amp;J$68&amp;$C128+72)&lt;&gt;INDIRECT("'"&amp;$A$70&amp;"'!"&amp;J$68&amp;$C128+72),1,0)</f>
        <v>0</v>
      </c>
      <c r="K128" cm="1">
        <f t="array" aca="1" ref="K128" ca="1">IF(INDIRECT("'"&amp;$A$69&amp;"'!"&amp;K$68&amp;$C128+72)&lt;&gt;INDIRECT("'"&amp;$A$70&amp;"'!"&amp;K$68&amp;$C128+72),1,0)</f>
        <v>0</v>
      </c>
      <c r="L128" cm="1">
        <f t="array" aca="1" ref="L128" ca="1">IF(INDIRECT("'"&amp;$A$69&amp;"'!"&amp;L$68&amp;$C128+72)&lt;&gt;INDIRECT("'"&amp;$A$70&amp;"'!"&amp;L$68&amp;$C128+72),1,0)</f>
        <v>0</v>
      </c>
      <c r="M128" cm="1">
        <f t="array" aca="1" ref="M128" ca="1">IF(INDIRECT("'"&amp;$A$69&amp;"'!"&amp;M$68&amp;$C128+72)&lt;&gt;INDIRECT("'"&amp;$A$70&amp;"'!"&amp;M$68&amp;$C128+72),1,0)</f>
        <v>0</v>
      </c>
      <c r="N128" cm="1">
        <f t="array" aca="1" ref="N128" ca="1">IF(INDIRECT("'"&amp;$A$69&amp;"'!"&amp;N$68&amp;$C128+72)&lt;&gt;INDIRECT("'"&amp;$A$70&amp;"'!"&amp;N$68&amp;$C128+72),1,0)</f>
        <v>0</v>
      </c>
      <c r="O128" cm="1">
        <f t="array" aca="1" ref="O128" ca="1">IF(INDIRECT("'"&amp;$A$69&amp;"'!"&amp;O$68&amp;$C128+72)&lt;&gt;INDIRECT("'"&amp;$A$70&amp;"'!"&amp;O$68&amp;$C128+72),1,0)</f>
        <v>0</v>
      </c>
      <c r="P128" cm="1">
        <f t="array" aca="1" ref="P128" ca="1">IF(INDIRECT("'"&amp;$A$69&amp;"'!"&amp;P$68&amp;$C128+72)&lt;&gt;INDIRECT("'"&amp;$A$70&amp;"'!"&amp;P$68&amp;$C128+72),1,0)</f>
        <v>0</v>
      </c>
      <c r="Q128" cm="1">
        <f t="array" aca="1" ref="Q128" ca="1">IF(INDIRECT("'"&amp;$A$69&amp;"'!"&amp;Q$68&amp;$C128+72)&lt;&gt;INDIRECT("'"&amp;$A$70&amp;"'!"&amp;Q$68&amp;$C128+72),1,0)</f>
        <v>0</v>
      </c>
      <c r="R128" cm="1">
        <f t="array" aca="1" ref="R128" ca="1">IF(INDIRECT("'"&amp;$A$69&amp;"'!"&amp;R$68&amp;$C128+72)&lt;&gt;INDIRECT("'"&amp;$A$70&amp;"'!"&amp;R$68&amp;$C128+72),1,0)</f>
        <v>0</v>
      </c>
      <c r="S128" cm="1">
        <f t="array" aca="1" ref="S128" ca="1">IF(INDIRECT("'"&amp;$A$69&amp;"'!"&amp;S$68&amp;$C128+72)&lt;&gt;INDIRECT("'"&amp;$A$70&amp;"'!"&amp;S$68&amp;$C128+72),1,0)</f>
        <v>0</v>
      </c>
      <c r="T128" cm="1">
        <f t="array" aca="1" ref="T128" ca="1">IF(INDIRECT("'"&amp;$A$69&amp;"'!"&amp;T$68&amp;$C128+72)&lt;&gt;INDIRECT("'"&amp;$A$70&amp;"'!"&amp;T$68&amp;$C128+72),1,0)</f>
        <v>0</v>
      </c>
      <c r="U128" cm="1">
        <f t="array" aca="1" ref="U128" ca="1">IF(INDIRECT("'"&amp;$A$69&amp;"'!"&amp;U$68&amp;$C128+72)&lt;&gt;INDIRECT("'"&amp;$A$70&amp;"'!"&amp;U$68&amp;$C128+72),1,0)</f>
        <v>0</v>
      </c>
      <c r="V128" cm="1">
        <f t="array" aca="1" ref="V128" ca="1">IF(INDIRECT("'"&amp;$A$69&amp;"'!"&amp;V$68&amp;$C128+72)&lt;&gt;INDIRECT("'"&amp;$A$70&amp;"'!"&amp;V$68&amp;$C128+72),1,0)</f>
        <v>0</v>
      </c>
      <c r="W128" cm="1">
        <f t="array" aca="1" ref="W128" ca="1">IF(INDIRECT("'"&amp;$A$69&amp;"'!"&amp;W$68&amp;$C128+72)&lt;&gt;INDIRECT("'"&amp;$A$70&amp;"'!"&amp;W$68&amp;$C128+72),1,0)</f>
        <v>0</v>
      </c>
      <c r="X128" cm="1">
        <f t="array" aca="1" ref="X128" ca="1">IF(INDIRECT("'"&amp;$A$69&amp;"'!"&amp;X$68&amp;$C128+72)&lt;&gt;INDIRECT("'"&amp;$A$70&amp;"'!"&amp;X$68&amp;$C128+72),1,0)</f>
        <v>0</v>
      </c>
      <c r="Y128" cm="1">
        <f t="array" aca="1" ref="Y128" ca="1">IF(INDIRECT("'"&amp;$A$69&amp;"'!"&amp;Y$68&amp;$C128+72)&lt;&gt;INDIRECT("'"&amp;$A$70&amp;"'!"&amp;Y$68&amp;$C128+72),1,0)</f>
        <v>0</v>
      </c>
      <c r="Z128" cm="1">
        <f t="array" aca="1" ref="Z128" ca="1">IF(INDIRECT("'"&amp;$A$69&amp;"'!"&amp;Z$68&amp;$C128+72)&lt;&gt;INDIRECT("'"&amp;$A$70&amp;"'!"&amp;Z$68&amp;$C128+72),1,0)</f>
        <v>0</v>
      </c>
      <c r="AA128" cm="1">
        <f t="array" aca="1" ref="AA128" ca="1">IF(INDIRECT("'"&amp;$A$69&amp;"'!"&amp;AA$68&amp;$C128+72)&lt;&gt;INDIRECT("'"&amp;$A$70&amp;"'!"&amp;AA$68&amp;$C128+72),1,0)</f>
        <v>0</v>
      </c>
      <c r="AB128" cm="1">
        <f t="array" aca="1" ref="AB128" ca="1">IF(INDIRECT("'"&amp;$A$69&amp;"'!"&amp;AB$68&amp;$C128+72)&lt;&gt;INDIRECT("'"&amp;$A$70&amp;"'!"&amp;AB$68&amp;$C128+72),1,0)</f>
        <v>0</v>
      </c>
      <c r="AC128" cm="1">
        <f t="array" aca="1" ref="AC128" ca="1">IF(INDIRECT("'"&amp;$A$69&amp;"'!"&amp;AC$68&amp;$C128+72)&lt;&gt;INDIRECT("'"&amp;$A$70&amp;"'!"&amp;AC$68&amp;$C128+72),1,0)</f>
        <v>0</v>
      </c>
      <c r="AD128" cm="1">
        <f t="array" aca="1" ref="AD128" ca="1">IF(INDIRECT("'"&amp;$A$69&amp;"'!"&amp;AD$68&amp;$C128+72)&lt;&gt;INDIRECT("'"&amp;$A$70&amp;"'!"&amp;AD$68&amp;$C128+72),1,0)</f>
        <v>0</v>
      </c>
      <c r="AE128" cm="1">
        <f t="array" aca="1" ref="AE128" ca="1">IF(INDIRECT("'"&amp;$A$69&amp;"'!"&amp;AE$68&amp;$C128+72)&lt;&gt;INDIRECT("'"&amp;$A$70&amp;"'!"&amp;AE$68&amp;$C128+72),1,0)</f>
        <v>0</v>
      </c>
      <c r="AF128" cm="1">
        <f t="array" aca="1" ref="AF128" ca="1">IF(INDIRECT("'"&amp;$A$69&amp;"'!"&amp;AF$68&amp;$C128+72)&lt;&gt;INDIRECT("'"&amp;$A$70&amp;"'!"&amp;AF$68&amp;$C128+72),1,0)</f>
        <v>0</v>
      </c>
      <c r="AG128" cm="1">
        <f t="array" aca="1" ref="AG128" ca="1">IF(INDIRECT("'"&amp;$A$69&amp;"'!"&amp;AG$68&amp;$C128+72)&lt;&gt;INDIRECT("'"&amp;$A$70&amp;"'!"&amp;AG$68&amp;$C128+72),1,0)</f>
        <v>0</v>
      </c>
      <c r="AH128" cm="1">
        <f t="array" aca="1" ref="AH128" ca="1">IF(INDIRECT("'"&amp;$A$69&amp;"'!"&amp;AH$68&amp;$C128+72)&lt;&gt;INDIRECT("'"&amp;$A$70&amp;"'!"&amp;AH$68&amp;$C128+72),1,0)</f>
        <v>0</v>
      </c>
      <c r="AI128" cm="1">
        <f t="array" aca="1" ref="AI128" ca="1">IF(INDIRECT("'"&amp;$A$69&amp;"'!"&amp;AI$68&amp;$C128+72)&lt;&gt;INDIRECT("'"&amp;$A$70&amp;"'!"&amp;AI$68&amp;$C128+72),1,0)</f>
        <v>0</v>
      </c>
      <c r="AJ128" cm="1">
        <f t="array" aca="1" ref="AJ128" ca="1">IF(INDIRECT("'"&amp;$A$69&amp;"'!"&amp;AJ$68&amp;$C128+72)&lt;&gt;INDIRECT("'"&amp;$A$70&amp;"'!"&amp;AJ$68&amp;$C128+72),1,0)</f>
        <v>0</v>
      </c>
      <c r="AK128" cm="1">
        <f t="array" aca="1" ref="AK128" ca="1">IF(INDIRECT("'"&amp;$A$69&amp;"'!"&amp;AK$68&amp;$C128+72)&lt;&gt;INDIRECT("'"&amp;$A$70&amp;"'!"&amp;AK$68&amp;$C128+72),1,0)</f>
        <v>0</v>
      </c>
      <c r="AL128" cm="1">
        <f t="array" aca="1" ref="AL128" ca="1">IF(INDIRECT("'"&amp;$A$69&amp;"'!"&amp;AL$68&amp;$C128+72)&lt;&gt;INDIRECT("'"&amp;$A$70&amp;"'!"&amp;AL$68&amp;$C128+72),1,0)</f>
        <v>0</v>
      </c>
      <c r="AM128" cm="1">
        <f t="array" aca="1" ref="AM128" ca="1">IF(INDIRECT("'"&amp;$A$69&amp;"'!"&amp;AM$68&amp;$C128+72)&lt;&gt;INDIRECT("'"&amp;$A$70&amp;"'!"&amp;AM$68&amp;$C128+72),1,0)</f>
        <v>0</v>
      </c>
      <c r="AN128" cm="1">
        <f t="array" aca="1" ref="AN128" ca="1">IF(INDIRECT("'"&amp;$A$69&amp;"'!"&amp;AN$68&amp;$C128+72)&lt;&gt;INDIRECT("'"&amp;$A$70&amp;"'!"&amp;AN$68&amp;$C128+72),1,0)</f>
        <v>0</v>
      </c>
      <c r="AO128" cm="1">
        <f t="array" aca="1" ref="AO128" ca="1">IF(INDIRECT("'"&amp;$A$69&amp;"'!"&amp;AO$68&amp;$C128+72)&lt;&gt;INDIRECT("'"&amp;$A$70&amp;"'!"&amp;AO$68&amp;$C128+72),1,0)</f>
        <v>0</v>
      </c>
      <c r="AP128" cm="1">
        <f t="array" aca="1" ref="AP128" ca="1">IF(INDIRECT("'"&amp;$A$69&amp;"'!"&amp;AP$68&amp;$C128+72)&lt;&gt;INDIRECT("'"&amp;$A$70&amp;"'!"&amp;AP$68&amp;$C128+72),1,0)</f>
        <v>0</v>
      </c>
      <c r="AQ128" cm="1">
        <f t="array" aca="1" ref="AQ128" ca="1">IF(INDIRECT("'"&amp;$A$69&amp;"'!"&amp;AQ$68&amp;$C128+72)&lt;&gt;INDIRECT("'"&amp;$A$70&amp;"'!"&amp;AQ$68&amp;$C128+72),1,0)</f>
        <v>0</v>
      </c>
      <c r="AR128" cm="1">
        <f t="array" aca="1" ref="AR128" ca="1">IF(INDIRECT("'"&amp;$A$69&amp;"'!"&amp;AR$68&amp;$C128+72)&lt;&gt;INDIRECT("'"&amp;$A$70&amp;"'!"&amp;AR$68&amp;$C128+72),1,0)</f>
        <v>0</v>
      </c>
      <c r="AS128" cm="1">
        <f t="array" aca="1" ref="AS128" ca="1">IF(INDIRECT("'"&amp;$A$69&amp;"'!"&amp;AS$68&amp;$C128+72)&lt;&gt;INDIRECT("'"&amp;$A$70&amp;"'!"&amp;AS$68&amp;$C128+72),1,0)</f>
        <v>0</v>
      </c>
      <c r="AT128" cm="1">
        <f t="array" aca="1" ref="AT128" ca="1">IF(INDIRECT("'"&amp;$A$69&amp;"'!"&amp;AT$68&amp;$C128+72)&lt;&gt;INDIRECT("'"&amp;$A$70&amp;"'!"&amp;AT$68&amp;$C128+72),1,0)</f>
        <v>0</v>
      </c>
      <c r="AU128" cm="1">
        <f t="array" aca="1" ref="AU128" ca="1">IF(INDIRECT("'"&amp;$A$69&amp;"'!"&amp;AU$68&amp;$C128+72)&lt;&gt;INDIRECT("'"&amp;$A$70&amp;"'!"&amp;AU$68&amp;$C128+72),1,0)</f>
        <v>0</v>
      </c>
      <c r="AV128" cm="1">
        <f t="array" aca="1" ref="AV128" ca="1">IF(INDIRECT("'"&amp;$A$69&amp;"'!"&amp;AV$68&amp;$C128+72)&lt;&gt;INDIRECT("'"&amp;$A$70&amp;"'!"&amp;AV$68&amp;$C128+72),1,0)</f>
        <v>0</v>
      </c>
      <c r="AW128" cm="1">
        <f t="array" aca="1" ref="AW128" ca="1">IF(INDIRECT("'"&amp;$A$69&amp;"'!"&amp;AW$68&amp;$C128+72)&lt;&gt;INDIRECT("'"&amp;$A$70&amp;"'!"&amp;AW$68&amp;$C128+72),1,0)</f>
        <v>0</v>
      </c>
      <c r="AX128" cm="1">
        <f t="array" aca="1" ref="AX128" ca="1">IF(INDIRECT("'"&amp;$A$69&amp;"'!"&amp;AX$68&amp;$C128+72)&lt;&gt;INDIRECT("'"&amp;$A$70&amp;"'!"&amp;AX$68&amp;$C128+72),1,0)</f>
        <v>0</v>
      </c>
      <c r="AY128" cm="1">
        <f t="array" aca="1" ref="AY128" ca="1">IF(INDIRECT("'"&amp;$A$69&amp;"'!"&amp;AY$68&amp;$C128+72)&lt;&gt;INDIRECT("'"&amp;$A$70&amp;"'!"&amp;AY$68&amp;$C128+72),1,0)</f>
        <v>0</v>
      </c>
      <c r="AZ128" cm="1">
        <f t="array" aca="1" ref="AZ128" ca="1">IF(INDIRECT("'"&amp;$A$69&amp;"'!"&amp;AZ$68&amp;$C128+72)&lt;&gt;INDIRECT("'"&amp;$A$70&amp;"'!"&amp;AZ$68&amp;$C128+72),1,0)</f>
        <v>0</v>
      </c>
      <c r="BA128" cm="1">
        <f t="array" aca="1" ref="BA128" ca="1">IF(INDIRECT("'"&amp;$A$69&amp;"'!"&amp;BA$68&amp;$C128+72)&lt;&gt;INDIRECT("'"&amp;$A$70&amp;"'!"&amp;BA$68&amp;$C128+72),1,0)</f>
        <v>0</v>
      </c>
      <c r="BB128" cm="1">
        <f t="array" aca="1" ref="BB128" ca="1">IF(INDIRECT("'"&amp;$A$69&amp;"'!"&amp;BB$68&amp;$C128+72)&lt;&gt;INDIRECT("'"&amp;$A$70&amp;"'!"&amp;BB$68&amp;$C128+72),1,0)</f>
        <v>0</v>
      </c>
      <c r="BC128">
        <f t="shared" ca="1" si="0"/>
        <v>0</v>
      </c>
      <c r="BD128">
        <f t="shared" ca="1" si="1"/>
        <v>0</v>
      </c>
      <c r="BE128">
        <f t="shared" ca="1" si="2"/>
        <v>0</v>
      </c>
    </row>
    <row r="129" spans="3:57" x14ac:dyDescent="0.15">
      <c r="C129" s="283">
        <v>57</v>
      </c>
      <c r="D129" cm="1">
        <f t="array" aca="1" ref="D129" ca="1">IF(INDIRECT("'"&amp;$A$69&amp;"'!"&amp;D$68&amp;$C129+72)&lt;&gt;INDIRECT("'"&amp;$A$70&amp;"'!"&amp;D$68&amp;$C129+72),1,0)</f>
        <v>0</v>
      </c>
      <c r="E129" cm="1">
        <f t="array" aca="1" ref="E129" ca="1">IF(INDIRECT("'"&amp;$A$69&amp;"'!"&amp;E$68&amp;$C129+72)&lt;&gt;INDIRECT("'"&amp;$A$70&amp;"'!"&amp;E$68&amp;$C129+72),1,0)</f>
        <v>0</v>
      </c>
      <c r="F129" cm="1">
        <f t="array" aca="1" ref="F129" ca="1">IF(INDIRECT("'"&amp;$A$69&amp;"'!"&amp;F$68&amp;$C129+72)&lt;&gt;INDIRECT("'"&amp;$A$70&amp;"'!"&amp;F$68&amp;$C129+72),1,0)</f>
        <v>0</v>
      </c>
      <c r="G129" cm="1">
        <f t="array" aca="1" ref="G129" ca="1">IF(INDIRECT("'"&amp;$A$69&amp;"'!"&amp;G$68&amp;$C129+72)&lt;&gt;INDIRECT("'"&amp;$A$70&amp;"'!"&amp;G$68&amp;$C129+72),1,0)</f>
        <v>0</v>
      </c>
      <c r="H129" cm="1">
        <f t="array" aca="1" ref="H129" ca="1">IF(INDIRECT("'"&amp;$A$69&amp;"'!"&amp;H$68&amp;$C129+72)&lt;&gt;INDIRECT("'"&amp;$A$70&amp;"'!"&amp;H$68&amp;$C129+72),1,0)</f>
        <v>0</v>
      </c>
      <c r="I129" cm="1">
        <f t="array" aca="1" ref="I129" ca="1">IF(INDIRECT("'"&amp;$A$69&amp;"'!"&amp;I$68&amp;$C129+72)&lt;&gt;INDIRECT("'"&amp;$A$70&amp;"'!"&amp;I$68&amp;$C129+72),1,0)</f>
        <v>0</v>
      </c>
      <c r="J129" cm="1">
        <f t="array" aca="1" ref="J129" ca="1">IF(INDIRECT("'"&amp;$A$69&amp;"'!"&amp;J$68&amp;$C129+72)&lt;&gt;INDIRECT("'"&amp;$A$70&amp;"'!"&amp;J$68&amp;$C129+72),1,0)</f>
        <v>0</v>
      </c>
      <c r="K129" cm="1">
        <f t="array" aca="1" ref="K129" ca="1">IF(INDIRECT("'"&amp;$A$69&amp;"'!"&amp;K$68&amp;$C129+72)&lt;&gt;INDIRECT("'"&amp;$A$70&amp;"'!"&amp;K$68&amp;$C129+72),1,0)</f>
        <v>0</v>
      </c>
      <c r="L129" cm="1">
        <f t="array" aca="1" ref="L129" ca="1">IF(INDIRECT("'"&amp;$A$69&amp;"'!"&amp;L$68&amp;$C129+72)&lt;&gt;INDIRECT("'"&amp;$A$70&amp;"'!"&amp;L$68&amp;$C129+72),1,0)</f>
        <v>0</v>
      </c>
      <c r="M129" cm="1">
        <f t="array" aca="1" ref="M129" ca="1">IF(INDIRECT("'"&amp;$A$69&amp;"'!"&amp;M$68&amp;$C129+72)&lt;&gt;INDIRECT("'"&amp;$A$70&amp;"'!"&amp;M$68&amp;$C129+72),1,0)</f>
        <v>0</v>
      </c>
      <c r="N129" cm="1">
        <f t="array" aca="1" ref="N129" ca="1">IF(INDIRECT("'"&amp;$A$69&amp;"'!"&amp;N$68&amp;$C129+72)&lt;&gt;INDIRECT("'"&amp;$A$70&amp;"'!"&amp;N$68&amp;$C129+72),1,0)</f>
        <v>0</v>
      </c>
      <c r="O129" cm="1">
        <f t="array" aca="1" ref="O129" ca="1">IF(INDIRECT("'"&amp;$A$69&amp;"'!"&amp;O$68&amp;$C129+72)&lt;&gt;INDIRECT("'"&amp;$A$70&amp;"'!"&amp;O$68&amp;$C129+72),1,0)</f>
        <v>0</v>
      </c>
      <c r="P129" cm="1">
        <f t="array" aca="1" ref="P129" ca="1">IF(INDIRECT("'"&amp;$A$69&amp;"'!"&amp;P$68&amp;$C129+72)&lt;&gt;INDIRECT("'"&amp;$A$70&amp;"'!"&amp;P$68&amp;$C129+72),1,0)</f>
        <v>0</v>
      </c>
      <c r="Q129" cm="1">
        <f t="array" aca="1" ref="Q129" ca="1">IF(INDIRECT("'"&amp;$A$69&amp;"'!"&amp;Q$68&amp;$C129+72)&lt;&gt;INDIRECT("'"&amp;$A$70&amp;"'!"&amp;Q$68&amp;$C129+72),1,0)</f>
        <v>0</v>
      </c>
      <c r="R129" cm="1">
        <f t="array" aca="1" ref="R129" ca="1">IF(INDIRECT("'"&amp;$A$69&amp;"'!"&amp;R$68&amp;$C129+72)&lt;&gt;INDIRECT("'"&amp;$A$70&amp;"'!"&amp;R$68&amp;$C129+72),1,0)</f>
        <v>0</v>
      </c>
      <c r="S129" cm="1">
        <f t="array" aca="1" ref="S129" ca="1">IF(INDIRECT("'"&amp;$A$69&amp;"'!"&amp;S$68&amp;$C129+72)&lt;&gt;INDIRECT("'"&amp;$A$70&amp;"'!"&amp;S$68&amp;$C129+72),1,0)</f>
        <v>0</v>
      </c>
      <c r="T129" cm="1">
        <f t="array" aca="1" ref="T129" ca="1">IF(INDIRECT("'"&amp;$A$69&amp;"'!"&amp;T$68&amp;$C129+72)&lt;&gt;INDIRECT("'"&amp;$A$70&amp;"'!"&amp;T$68&amp;$C129+72),1,0)</f>
        <v>0</v>
      </c>
      <c r="U129" cm="1">
        <f t="array" aca="1" ref="U129" ca="1">IF(INDIRECT("'"&amp;$A$69&amp;"'!"&amp;U$68&amp;$C129+72)&lt;&gt;INDIRECT("'"&amp;$A$70&amp;"'!"&amp;U$68&amp;$C129+72),1,0)</f>
        <v>0</v>
      </c>
      <c r="V129" cm="1">
        <f t="array" aca="1" ref="V129" ca="1">IF(INDIRECT("'"&amp;$A$69&amp;"'!"&amp;V$68&amp;$C129+72)&lt;&gt;INDIRECT("'"&amp;$A$70&amp;"'!"&amp;V$68&amp;$C129+72),1,0)</f>
        <v>0</v>
      </c>
      <c r="W129" cm="1">
        <f t="array" aca="1" ref="W129" ca="1">IF(INDIRECT("'"&amp;$A$69&amp;"'!"&amp;W$68&amp;$C129+72)&lt;&gt;INDIRECT("'"&amp;$A$70&amp;"'!"&amp;W$68&amp;$C129+72),1,0)</f>
        <v>0</v>
      </c>
      <c r="X129" cm="1">
        <f t="array" aca="1" ref="X129" ca="1">IF(INDIRECT("'"&amp;$A$69&amp;"'!"&amp;X$68&amp;$C129+72)&lt;&gt;INDIRECT("'"&amp;$A$70&amp;"'!"&amp;X$68&amp;$C129+72),1,0)</f>
        <v>0</v>
      </c>
      <c r="Y129" cm="1">
        <f t="array" aca="1" ref="Y129" ca="1">IF(INDIRECT("'"&amp;$A$69&amp;"'!"&amp;Y$68&amp;$C129+72)&lt;&gt;INDIRECT("'"&amp;$A$70&amp;"'!"&amp;Y$68&amp;$C129+72),1,0)</f>
        <v>0</v>
      </c>
      <c r="Z129" cm="1">
        <f t="array" aca="1" ref="Z129" ca="1">IF(INDIRECT("'"&amp;$A$69&amp;"'!"&amp;Z$68&amp;$C129+72)&lt;&gt;INDIRECT("'"&amp;$A$70&amp;"'!"&amp;Z$68&amp;$C129+72),1,0)</f>
        <v>0</v>
      </c>
      <c r="AA129" cm="1">
        <f t="array" aca="1" ref="AA129" ca="1">IF(INDIRECT("'"&amp;$A$69&amp;"'!"&amp;AA$68&amp;$C129+72)&lt;&gt;INDIRECT("'"&amp;$A$70&amp;"'!"&amp;AA$68&amp;$C129+72),1,0)</f>
        <v>0</v>
      </c>
      <c r="AB129" cm="1">
        <f t="array" aca="1" ref="AB129" ca="1">IF(INDIRECT("'"&amp;$A$69&amp;"'!"&amp;AB$68&amp;$C129+72)&lt;&gt;INDIRECT("'"&amp;$A$70&amp;"'!"&amp;AB$68&amp;$C129+72),1,0)</f>
        <v>0</v>
      </c>
      <c r="AC129" cm="1">
        <f t="array" aca="1" ref="AC129" ca="1">IF(INDIRECT("'"&amp;$A$69&amp;"'!"&amp;AC$68&amp;$C129+72)&lt;&gt;INDIRECT("'"&amp;$A$70&amp;"'!"&amp;AC$68&amp;$C129+72),1,0)</f>
        <v>0</v>
      </c>
      <c r="AD129" cm="1">
        <f t="array" aca="1" ref="AD129" ca="1">IF(INDIRECT("'"&amp;$A$69&amp;"'!"&amp;AD$68&amp;$C129+72)&lt;&gt;INDIRECT("'"&amp;$A$70&amp;"'!"&amp;AD$68&amp;$C129+72),1,0)</f>
        <v>0</v>
      </c>
      <c r="AE129" cm="1">
        <f t="array" aca="1" ref="AE129" ca="1">IF(INDIRECT("'"&amp;$A$69&amp;"'!"&amp;AE$68&amp;$C129+72)&lt;&gt;INDIRECT("'"&amp;$A$70&amp;"'!"&amp;AE$68&amp;$C129+72),1,0)</f>
        <v>0</v>
      </c>
      <c r="AF129" cm="1">
        <f t="array" aca="1" ref="AF129" ca="1">IF(INDIRECT("'"&amp;$A$69&amp;"'!"&amp;AF$68&amp;$C129+72)&lt;&gt;INDIRECT("'"&amp;$A$70&amp;"'!"&amp;AF$68&amp;$C129+72),1,0)</f>
        <v>0</v>
      </c>
      <c r="AG129" cm="1">
        <f t="array" aca="1" ref="AG129" ca="1">IF(INDIRECT("'"&amp;$A$69&amp;"'!"&amp;AG$68&amp;$C129+72)&lt;&gt;INDIRECT("'"&amp;$A$70&amp;"'!"&amp;AG$68&amp;$C129+72),1,0)</f>
        <v>0</v>
      </c>
      <c r="AH129" cm="1">
        <f t="array" aca="1" ref="AH129" ca="1">IF(INDIRECT("'"&amp;$A$69&amp;"'!"&amp;AH$68&amp;$C129+72)&lt;&gt;INDIRECT("'"&amp;$A$70&amp;"'!"&amp;AH$68&amp;$C129+72),1,0)</f>
        <v>0</v>
      </c>
      <c r="AI129" cm="1">
        <f t="array" aca="1" ref="AI129" ca="1">IF(INDIRECT("'"&amp;$A$69&amp;"'!"&amp;AI$68&amp;$C129+72)&lt;&gt;INDIRECT("'"&amp;$A$70&amp;"'!"&amp;AI$68&amp;$C129+72),1,0)</f>
        <v>0</v>
      </c>
      <c r="AJ129" cm="1">
        <f t="array" aca="1" ref="AJ129" ca="1">IF(INDIRECT("'"&amp;$A$69&amp;"'!"&amp;AJ$68&amp;$C129+72)&lt;&gt;INDIRECT("'"&amp;$A$70&amp;"'!"&amp;AJ$68&amp;$C129+72),1,0)</f>
        <v>0</v>
      </c>
      <c r="AK129" cm="1">
        <f t="array" aca="1" ref="AK129" ca="1">IF(INDIRECT("'"&amp;$A$69&amp;"'!"&amp;AK$68&amp;$C129+72)&lt;&gt;INDIRECT("'"&amp;$A$70&amp;"'!"&amp;AK$68&amp;$C129+72),1,0)</f>
        <v>0</v>
      </c>
      <c r="AL129" cm="1">
        <f t="array" aca="1" ref="AL129" ca="1">IF(INDIRECT("'"&amp;$A$69&amp;"'!"&amp;AL$68&amp;$C129+72)&lt;&gt;INDIRECT("'"&amp;$A$70&amp;"'!"&amp;AL$68&amp;$C129+72),1,0)</f>
        <v>0</v>
      </c>
      <c r="AM129" cm="1">
        <f t="array" aca="1" ref="AM129" ca="1">IF(INDIRECT("'"&amp;$A$69&amp;"'!"&amp;AM$68&amp;$C129+72)&lt;&gt;INDIRECT("'"&amp;$A$70&amp;"'!"&amp;AM$68&amp;$C129+72),1,0)</f>
        <v>0</v>
      </c>
      <c r="AN129" cm="1">
        <f t="array" aca="1" ref="AN129" ca="1">IF(INDIRECT("'"&amp;$A$69&amp;"'!"&amp;AN$68&amp;$C129+72)&lt;&gt;INDIRECT("'"&amp;$A$70&amp;"'!"&amp;AN$68&amp;$C129+72),1,0)</f>
        <v>0</v>
      </c>
      <c r="AO129" cm="1">
        <f t="array" aca="1" ref="AO129" ca="1">IF(INDIRECT("'"&amp;$A$69&amp;"'!"&amp;AO$68&amp;$C129+72)&lt;&gt;INDIRECT("'"&amp;$A$70&amp;"'!"&amp;AO$68&amp;$C129+72),1,0)</f>
        <v>0</v>
      </c>
      <c r="AP129" cm="1">
        <f t="array" aca="1" ref="AP129" ca="1">IF(INDIRECT("'"&amp;$A$69&amp;"'!"&amp;AP$68&amp;$C129+72)&lt;&gt;INDIRECT("'"&amp;$A$70&amp;"'!"&amp;AP$68&amp;$C129+72),1,0)</f>
        <v>0</v>
      </c>
      <c r="AQ129" cm="1">
        <f t="array" aca="1" ref="AQ129" ca="1">IF(INDIRECT("'"&amp;$A$69&amp;"'!"&amp;AQ$68&amp;$C129+72)&lt;&gt;INDIRECT("'"&amp;$A$70&amp;"'!"&amp;AQ$68&amp;$C129+72),1,0)</f>
        <v>0</v>
      </c>
      <c r="AR129" cm="1">
        <f t="array" aca="1" ref="AR129" ca="1">IF(INDIRECT("'"&amp;$A$69&amp;"'!"&amp;AR$68&amp;$C129+72)&lt;&gt;INDIRECT("'"&amp;$A$70&amp;"'!"&amp;AR$68&amp;$C129+72),1,0)</f>
        <v>0</v>
      </c>
      <c r="AS129" cm="1">
        <f t="array" aca="1" ref="AS129" ca="1">IF(INDIRECT("'"&amp;$A$69&amp;"'!"&amp;AS$68&amp;$C129+72)&lt;&gt;INDIRECT("'"&amp;$A$70&amp;"'!"&amp;AS$68&amp;$C129+72),1,0)</f>
        <v>0</v>
      </c>
      <c r="AT129" cm="1">
        <f t="array" aca="1" ref="AT129" ca="1">IF(INDIRECT("'"&amp;$A$69&amp;"'!"&amp;AT$68&amp;$C129+72)&lt;&gt;INDIRECT("'"&amp;$A$70&amp;"'!"&amp;AT$68&amp;$C129+72),1,0)</f>
        <v>0</v>
      </c>
      <c r="AU129" cm="1">
        <f t="array" aca="1" ref="AU129" ca="1">IF(INDIRECT("'"&amp;$A$69&amp;"'!"&amp;AU$68&amp;$C129+72)&lt;&gt;INDIRECT("'"&amp;$A$70&amp;"'!"&amp;AU$68&amp;$C129+72),1,0)</f>
        <v>0</v>
      </c>
      <c r="AV129" cm="1">
        <f t="array" aca="1" ref="AV129" ca="1">IF(INDIRECT("'"&amp;$A$69&amp;"'!"&amp;AV$68&amp;$C129+72)&lt;&gt;INDIRECT("'"&amp;$A$70&amp;"'!"&amp;AV$68&amp;$C129+72),1,0)</f>
        <v>0</v>
      </c>
      <c r="AW129" cm="1">
        <f t="array" aca="1" ref="AW129" ca="1">IF(INDIRECT("'"&amp;$A$69&amp;"'!"&amp;AW$68&amp;$C129+72)&lt;&gt;INDIRECT("'"&amp;$A$70&amp;"'!"&amp;AW$68&amp;$C129+72),1,0)</f>
        <v>0</v>
      </c>
      <c r="AX129" cm="1">
        <f t="array" aca="1" ref="AX129" ca="1">IF(INDIRECT("'"&amp;$A$69&amp;"'!"&amp;AX$68&amp;$C129+72)&lt;&gt;INDIRECT("'"&amp;$A$70&amp;"'!"&amp;AX$68&amp;$C129+72),1,0)</f>
        <v>0</v>
      </c>
      <c r="AY129" cm="1">
        <f t="array" aca="1" ref="AY129" ca="1">IF(INDIRECT("'"&amp;$A$69&amp;"'!"&amp;AY$68&amp;$C129+72)&lt;&gt;INDIRECT("'"&amp;$A$70&amp;"'!"&amp;AY$68&amp;$C129+72),1,0)</f>
        <v>0</v>
      </c>
      <c r="AZ129" cm="1">
        <f t="array" aca="1" ref="AZ129" ca="1">IF(INDIRECT("'"&amp;$A$69&amp;"'!"&amp;AZ$68&amp;$C129+72)&lt;&gt;INDIRECT("'"&amp;$A$70&amp;"'!"&amp;AZ$68&amp;$C129+72),1,0)</f>
        <v>0</v>
      </c>
      <c r="BA129" cm="1">
        <f t="array" aca="1" ref="BA129" ca="1">IF(INDIRECT("'"&amp;$A$69&amp;"'!"&amp;BA$68&amp;$C129+72)&lt;&gt;INDIRECT("'"&amp;$A$70&amp;"'!"&amp;BA$68&amp;$C129+72),1,0)</f>
        <v>0</v>
      </c>
      <c r="BB129" cm="1">
        <f t="array" aca="1" ref="BB129" ca="1">IF(INDIRECT("'"&amp;$A$69&amp;"'!"&amp;BB$68&amp;$C129+72)&lt;&gt;INDIRECT("'"&amp;$A$70&amp;"'!"&amp;BB$68&amp;$C129+72),1,0)</f>
        <v>0</v>
      </c>
      <c r="BC129">
        <f t="shared" ca="1" si="0"/>
        <v>0</v>
      </c>
      <c r="BD129">
        <f t="shared" ca="1" si="1"/>
        <v>0</v>
      </c>
      <c r="BE129">
        <f t="shared" ca="1" si="2"/>
        <v>0</v>
      </c>
    </row>
    <row r="130" spans="3:57" x14ac:dyDescent="0.15">
      <c r="C130" s="283">
        <v>58</v>
      </c>
      <c r="D130" cm="1">
        <f t="array" aca="1" ref="D130" ca="1">IF(INDIRECT("'"&amp;$A$69&amp;"'!"&amp;D$68&amp;$C130+72)&lt;&gt;INDIRECT("'"&amp;$A$70&amp;"'!"&amp;D$68&amp;$C130+72),1,0)</f>
        <v>0</v>
      </c>
      <c r="E130" cm="1">
        <f t="array" aca="1" ref="E130" ca="1">IF(INDIRECT("'"&amp;$A$69&amp;"'!"&amp;E$68&amp;$C130+72)&lt;&gt;INDIRECT("'"&amp;$A$70&amp;"'!"&amp;E$68&amp;$C130+72),1,0)</f>
        <v>0</v>
      </c>
      <c r="F130" cm="1">
        <f t="array" aca="1" ref="F130" ca="1">IF(INDIRECT("'"&amp;$A$69&amp;"'!"&amp;F$68&amp;$C130+72)&lt;&gt;INDIRECT("'"&amp;$A$70&amp;"'!"&amp;F$68&amp;$C130+72),1,0)</f>
        <v>0</v>
      </c>
      <c r="G130" cm="1">
        <f t="array" aca="1" ref="G130" ca="1">IF(INDIRECT("'"&amp;$A$69&amp;"'!"&amp;G$68&amp;$C130+72)&lt;&gt;INDIRECT("'"&amp;$A$70&amp;"'!"&amp;G$68&amp;$C130+72),1,0)</f>
        <v>0</v>
      </c>
      <c r="H130" cm="1">
        <f t="array" aca="1" ref="H130" ca="1">IF(INDIRECT("'"&amp;$A$69&amp;"'!"&amp;H$68&amp;$C130+72)&lt;&gt;INDIRECT("'"&amp;$A$70&amp;"'!"&amp;H$68&amp;$C130+72),1,0)</f>
        <v>0</v>
      </c>
      <c r="I130" cm="1">
        <f t="array" aca="1" ref="I130" ca="1">IF(INDIRECT("'"&amp;$A$69&amp;"'!"&amp;I$68&amp;$C130+72)&lt;&gt;INDIRECT("'"&amp;$A$70&amp;"'!"&amp;I$68&amp;$C130+72),1,0)</f>
        <v>0</v>
      </c>
      <c r="J130" cm="1">
        <f t="array" aca="1" ref="J130" ca="1">IF(INDIRECT("'"&amp;$A$69&amp;"'!"&amp;J$68&amp;$C130+72)&lt;&gt;INDIRECT("'"&amp;$A$70&amp;"'!"&amp;J$68&amp;$C130+72),1,0)</f>
        <v>0</v>
      </c>
      <c r="K130" cm="1">
        <f t="array" aca="1" ref="K130" ca="1">IF(INDIRECT("'"&amp;$A$69&amp;"'!"&amp;K$68&amp;$C130+72)&lt;&gt;INDIRECT("'"&amp;$A$70&amp;"'!"&amp;K$68&amp;$C130+72),1,0)</f>
        <v>0</v>
      </c>
      <c r="L130" cm="1">
        <f t="array" aca="1" ref="L130" ca="1">IF(INDIRECT("'"&amp;$A$69&amp;"'!"&amp;L$68&amp;$C130+72)&lt;&gt;INDIRECT("'"&amp;$A$70&amp;"'!"&amp;L$68&amp;$C130+72),1,0)</f>
        <v>0</v>
      </c>
      <c r="M130" cm="1">
        <f t="array" aca="1" ref="M130" ca="1">IF(INDIRECT("'"&amp;$A$69&amp;"'!"&amp;M$68&amp;$C130+72)&lt;&gt;INDIRECT("'"&amp;$A$70&amp;"'!"&amp;M$68&amp;$C130+72),1,0)</f>
        <v>0</v>
      </c>
      <c r="N130" cm="1">
        <f t="array" aca="1" ref="N130" ca="1">IF(INDIRECT("'"&amp;$A$69&amp;"'!"&amp;N$68&amp;$C130+72)&lt;&gt;INDIRECT("'"&amp;$A$70&amp;"'!"&amp;N$68&amp;$C130+72),1,0)</f>
        <v>0</v>
      </c>
      <c r="O130" cm="1">
        <f t="array" aca="1" ref="O130" ca="1">IF(INDIRECT("'"&amp;$A$69&amp;"'!"&amp;O$68&amp;$C130+72)&lt;&gt;INDIRECT("'"&amp;$A$70&amp;"'!"&amp;O$68&amp;$C130+72),1,0)</f>
        <v>0</v>
      </c>
      <c r="P130" cm="1">
        <f t="array" aca="1" ref="P130" ca="1">IF(INDIRECT("'"&amp;$A$69&amp;"'!"&amp;P$68&amp;$C130+72)&lt;&gt;INDIRECT("'"&amp;$A$70&amp;"'!"&amp;P$68&amp;$C130+72),1,0)</f>
        <v>0</v>
      </c>
      <c r="Q130" cm="1">
        <f t="array" aca="1" ref="Q130" ca="1">IF(INDIRECT("'"&amp;$A$69&amp;"'!"&amp;Q$68&amp;$C130+72)&lt;&gt;INDIRECT("'"&amp;$A$70&amp;"'!"&amp;Q$68&amp;$C130+72),1,0)</f>
        <v>0</v>
      </c>
      <c r="R130" cm="1">
        <f t="array" aca="1" ref="R130" ca="1">IF(INDIRECT("'"&amp;$A$69&amp;"'!"&amp;R$68&amp;$C130+72)&lt;&gt;INDIRECT("'"&amp;$A$70&amp;"'!"&amp;R$68&amp;$C130+72),1,0)</f>
        <v>0</v>
      </c>
      <c r="S130" cm="1">
        <f t="array" aca="1" ref="S130" ca="1">IF(INDIRECT("'"&amp;$A$69&amp;"'!"&amp;S$68&amp;$C130+72)&lt;&gt;INDIRECT("'"&amp;$A$70&amp;"'!"&amp;S$68&amp;$C130+72),1,0)</f>
        <v>0</v>
      </c>
      <c r="T130" cm="1">
        <f t="array" aca="1" ref="T130" ca="1">IF(INDIRECT("'"&amp;$A$69&amp;"'!"&amp;T$68&amp;$C130+72)&lt;&gt;INDIRECT("'"&amp;$A$70&amp;"'!"&amp;T$68&amp;$C130+72),1,0)</f>
        <v>0</v>
      </c>
      <c r="U130" cm="1">
        <f t="array" aca="1" ref="U130" ca="1">IF(INDIRECT("'"&amp;$A$69&amp;"'!"&amp;U$68&amp;$C130+72)&lt;&gt;INDIRECT("'"&amp;$A$70&amp;"'!"&amp;U$68&amp;$C130+72),1,0)</f>
        <v>0</v>
      </c>
      <c r="V130" cm="1">
        <f t="array" aca="1" ref="V130" ca="1">IF(INDIRECT("'"&amp;$A$69&amp;"'!"&amp;V$68&amp;$C130+72)&lt;&gt;INDIRECT("'"&amp;$A$70&amp;"'!"&amp;V$68&amp;$C130+72),1,0)</f>
        <v>0</v>
      </c>
      <c r="W130" cm="1">
        <f t="array" aca="1" ref="W130" ca="1">IF(INDIRECT("'"&amp;$A$69&amp;"'!"&amp;W$68&amp;$C130+72)&lt;&gt;INDIRECT("'"&amp;$A$70&amp;"'!"&amp;W$68&amp;$C130+72),1,0)</f>
        <v>0</v>
      </c>
      <c r="X130" cm="1">
        <f t="array" aca="1" ref="X130" ca="1">IF(INDIRECT("'"&amp;$A$69&amp;"'!"&amp;X$68&amp;$C130+72)&lt;&gt;INDIRECT("'"&amp;$A$70&amp;"'!"&amp;X$68&amp;$C130+72),1,0)</f>
        <v>0</v>
      </c>
      <c r="Y130" cm="1">
        <f t="array" aca="1" ref="Y130" ca="1">IF(INDIRECT("'"&amp;$A$69&amp;"'!"&amp;Y$68&amp;$C130+72)&lt;&gt;INDIRECT("'"&amp;$A$70&amp;"'!"&amp;Y$68&amp;$C130+72),1,0)</f>
        <v>0</v>
      </c>
      <c r="Z130" cm="1">
        <f t="array" aca="1" ref="Z130" ca="1">IF(INDIRECT("'"&amp;$A$69&amp;"'!"&amp;Z$68&amp;$C130+72)&lt;&gt;INDIRECT("'"&amp;$A$70&amp;"'!"&amp;Z$68&amp;$C130+72),1,0)</f>
        <v>0</v>
      </c>
      <c r="AA130" cm="1">
        <f t="array" aca="1" ref="AA130" ca="1">IF(INDIRECT("'"&amp;$A$69&amp;"'!"&amp;AA$68&amp;$C130+72)&lt;&gt;INDIRECT("'"&amp;$A$70&amp;"'!"&amp;AA$68&amp;$C130+72),1,0)</f>
        <v>0</v>
      </c>
      <c r="AB130" cm="1">
        <f t="array" aca="1" ref="AB130" ca="1">IF(INDIRECT("'"&amp;$A$69&amp;"'!"&amp;AB$68&amp;$C130+72)&lt;&gt;INDIRECT("'"&amp;$A$70&amp;"'!"&amp;AB$68&amp;$C130+72),1,0)</f>
        <v>0</v>
      </c>
      <c r="AC130" cm="1">
        <f t="array" aca="1" ref="AC130" ca="1">IF(INDIRECT("'"&amp;$A$69&amp;"'!"&amp;AC$68&amp;$C130+72)&lt;&gt;INDIRECT("'"&amp;$A$70&amp;"'!"&amp;AC$68&amp;$C130+72),1,0)</f>
        <v>0</v>
      </c>
      <c r="AD130" cm="1">
        <f t="array" aca="1" ref="AD130" ca="1">IF(INDIRECT("'"&amp;$A$69&amp;"'!"&amp;AD$68&amp;$C130+72)&lt;&gt;INDIRECT("'"&amp;$A$70&amp;"'!"&amp;AD$68&amp;$C130+72),1,0)</f>
        <v>0</v>
      </c>
      <c r="AE130" cm="1">
        <f t="array" aca="1" ref="AE130" ca="1">IF(INDIRECT("'"&amp;$A$69&amp;"'!"&amp;AE$68&amp;$C130+72)&lt;&gt;INDIRECT("'"&amp;$A$70&amp;"'!"&amp;AE$68&amp;$C130+72),1,0)</f>
        <v>0</v>
      </c>
      <c r="AF130" cm="1">
        <f t="array" aca="1" ref="AF130" ca="1">IF(INDIRECT("'"&amp;$A$69&amp;"'!"&amp;AF$68&amp;$C130+72)&lt;&gt;INDIRECT("'"&amp;$A$70&amp;"'!"&amp;AF$68&amp;$C130+72),1,0)</f>
        <v>0</v>
      </c>
      <c r="AG130" cm="1">
        <f t="array" aca="1" ref="AG130" ca="1">IF(INDIRECT("'"&amp;$A$69&amp;"'!"&amp;AG$68&amp;$C130+72)&lt;&gt;INDIRECT("'"&amp;$A$70&amp;"'!"&amp;AG$68&amp;$C130+72),1,0)</f>
        <v>0</v>
      </c>
      <c r="AH130" cm="1">
        <f t="array" aca="1" ref="AH130" ca="1">IF(INDIRECT("'"&amp;$A$69&amp;"'!"&amp;AH$68&amp;$C130+72)&lt;&gt;INDIRECT("'"&amp;$A$70&amp;"'!"&amp;AH$68&amp;$C130+72),1,0)</f>
        <v>0</v>
      </c>
      <c r="AI130" cm="1">
        <f t="array" aca="1" ref="AI130" ca="1">IF(INDIRECT("'"&amp;$A$69&amp;"'!"&amp;AI$68&amp;$C130+72)&lt;&gt;INDIRECT("'"&amp;$A$70&amp;"'!"&amp;AI$68&amp;$C130+72),1,0)</f>
        <v>0</v>
      </c>
      <c r="AJ130" cm="1">
        <f t="array" aca="1" ref="AJ130" ca="1">IF(INDIRECT("'"&amp;$A$69&amp;"'!"&amp;AJ$68&amp;$C130+72)&lt;&gt;INDIRECT("'"&amp;$A$70&amp;"'!"&amp;AJ$68&amp;$C130+72),1,0)</f>
        <v>0</v>
      </c>
      <c r="AK130" cm="1">
        <f t="array" aca="1" ref="AK130" ca="1">IF(INDIRECT("'"&amp;$A$69&amp;"'!"&amp;AK$68&amp;$C130+72)&lt;&gt;INDIRECT("'"&amp;$A$70&amp;"'!"&amp;AK$68&amp;$C130+72),1,0)</f>
        <v>0</v>
      </c>
      <c r="AL130" cm="1">
        <f t="array" aca="1" ref="AL130" ca="1">IF(INDIRECT("'"&amp;$A$69&amp;"'!"&amp;AL$68&amp;$C130+72)&lt;&gt;INDIRECT("'"&amp;$A$70&amp;"'!"&amp;AL$68&amp;$C130+72),1,0)</f>
        <v>0</v>
      </c>
      <c r="AM130" cm="1">
        <f t="array" aca="1" ref="AM130" ca="1">IF(INDIRECT("'"&amp;$A$69&amp;"'!"&amp;AM$68&amp;$C130+72)&lt;&gt;INDIRECT("'"&amp;$A$70&amp;"'!"&amp;AM$68&amp;$C130+72),1,0)</f>
        <v>0</v>
      </c>
      <c r="AN130" cm="1">
        <f t="array" aca="1" ref="AN130" ca="1">IF(INDIRECT("'"&amp;$A$69&amp;"'!"&amp;AN$68&amp;$C130+72)&lt;&gt;INDIRECT("'"&amp;$A$70&amp;"'!"&amp;AN$68&amp;$C130+72),1,0)</f>
        <v>0</v>
      </c>
      <c r="AO130" cm="1">
        <f t="array" aca="1" ref="AO130" ca="1">IF(INDIRECT("'"&amp;$A$69&amp;"'!"&amp;AO$68&amp;$C130+72)&lt;&gt;INDIRECT("'"&amp;$A$70&amp;"'!"&amp;AO$68&amp;$C130+72),1,0)</f>
        <v>0</v>
      </c>
      <c r="AP130" cm="1">
        <f t="array" aca="1" ref="AP130" ca="1">IF(INDIRECT("'"&amp;$A$69&amp;"'!"&amp;AP$68&amp;$C130+72)&lt;&gt;INDIRECT("'"&amp;$A$70&amp;"'!"&amp;AP$68&amp;$C130+72),1,0)</f>
        <v>0</v>
      </c>
      <c r="AQ130" cm="1">
        <f t="array" aca="1" ref="AQ130" ca="1">IF(INDIRECT("'"&amp;$A$69&amp;"'!"&amp;AQ$68&amp;$C130+72)&lt;&gt;INDIRECT("'"&amp;$A$70&amp;"'!"&amp;AQ$68&amp;$C130+72),1,0)</f>
        <v>0</v>
      </c>
      <c r="AR130" cm="1">
        <f t="array" aca="1" ref="AR130" ca="1">IF(INDIRECT("'"&amp;$A$69&amp;"'!"&amp;AR$68&amp;$C130+72)&lt;&gt;INDIRECT("'"&amp;$A$70&amp;"'!"&amp;AR$68&amp;$C130+72),1,0)</f>
        <v>0</v>
      </c>
      <c r="AS130" cm="1">
        <f t="array" aca="1" ref="AS130" ca="1">IF(INDIRECT("'"&amp;$A$69&amp;"'!"&amp;AS$68&amp;$C130+72)&lt;&gt;INDIRECT("'"&amp;$A$70&amp;"'!"&amp;AS$68&amp;$C130+72),1,0)</f>
        <v>0</v>
      </c>
      <c r="AT130" cm="1">
        <f t="array" aca="1" ref="AT130" ca="1">IF(INDIRECT("'"&amp;$A$69&amp;"'!"&amp;AT$68&amp;$C130+72)&lt;&gt;INDIRECT("'"&amp;$A$70&amp;"'!"&amp;AT$68&amp;$C130+72),1,0)</f>
        <v>0</v>
      </c>
      <c r="AU130" cm="1">
        <f t="array" aca="1" ref="AU130" ca="1">IF(INDIRECT("'"&amp;$A$69&amp;"'!"&amp;AU$68&amp;$C130+72)&lt;&gt;INDIRECT("'"&amp;$A$70&amp;"'!"&amp;AU$68&amp;$C130+72),1,0)</f>
        <v>0</v>
      </c>
      <c r="AV130" cm="1">
        <f t="array" aca="1" ref="AV130" ca="1">IF(INDIRECT("'"&amp;$A$69&amp;"'!"&amp;AV$68&amp;$C130+72)&lt;&gt;INDIRECT("'"&amp;$A$70&amp;"'!"&amp;AV$68&amp;$C130+72),1,0)</f>
        <v>0</v>
      </c>
      <c r="AW130" cm="1">
        <f t="array" aca="1" ref="AW130" ca="1">IF(INDIRECT("'"&amp;$A$69&amp;"'!"&amp;AW$68&amp;$C130+72)&lt;&gt;INDIRECT("'"&amp;$A$70&amp;"'!"&amp;AW$68&amp;$C130+72),1,0)</f>
        <v>0</v>
      </c>
      <c r="AX130" cm="1">
        <f t="array" aca="1" ref="AX130" ca="1">IF(INDIRECT("'"&amp;$A$69&amp;"'!"&amp;AX$68&amp;$C130+72)&lt;&gt;INDIRECT("'"&amp;$A$70&amp;"'!"&amp;AX$68&amp;$C130+72),1,0)</f>
        <v>0</v>
      </c>
      <c r="AY130" cm="1">
        <f t="array" aca="1" ref="AY130" ca="1">IF(INDIRECT("'"&amp;$A$69&amp;"'!"&amp;AY$68&amp;$C130+72)&lt;&gt;INDIRECT("'"&amp;$A$70&amp;"'!"&amp;AY$68&amp;$C130+72),1,0)</f>
        <v>0</v>
      </c>
      <c r="AZ130" cm="1">
        <f t="array" aca="1" ref="AZ130" ca="1">IF(INDIRECT("'"&amp;$A$69&amp;"'!"&amp;AZ$68&amp;$C130+72)&lt;&gt;INDIRECT("'"&amp;$A$70&amp;"'!"&amp;AZ$68&amp;$C130+72),1,0)</f>
        <v>0</v>
      </c>
      <c r="BA130" cm="1">
        <f t="array" aca="1" ref="BA130" ca="1">IF(INDIRECT("'"&amp;$A$69&amp;"'!"&amp;BA$68&amp;$C130+72)&lt;&gt;INDIRECT("'"&amp;$A$70&amp;"'!"&amp;BA$68&amp;$C130+72),1,0)</f>
        <v>0</v>
      </c>
      <c r="BB130" cm="1">
        <f t="array" aca="1" ref="BB130" ca="1">IF(INDIRECT("'"&amp;$A$69&amp;"'!"&amp;BB$68&amp;$C130+72)&lt;&gt;INDIRECT("'"&amp;$A$70&amp;"'!"&amp;BB$68&amp;$C130+72),1,0)</f>
        <v>0</v>
      </c>
      <c r="BC130">
        <f t="shared" ca="1" si="0"/>
        <v>0</v>
      </c>
      <c r="BD130">
        <f t="shared" ca="1" si="1"/>
        <v>0</v>
      </c>
      <c r="BE130">
        <f t="shared" ca="1" si="2"/>
        <v>0</v>
      </c>
    </row>
    <row r="131" spans="3:57" x14ac:dyDescent="0.15">
      <c r="C131" s="283">
        <v>59</v>
      </c>
      <c r="D131" cm="1">
        <f t="array" aca="1" ref="D131" ca="1">IF(INDIRECT("'"&amp;$A$69&amp;"'!"&amp;D$68&amp;$C131+72)&lt;&gt;INDIRECT("'"&amp;$A$70&amp;"'!"&amp;D$68&amp;$C131+72),1,0)</f>
        <v>0</v>
      </c>
      <c r="E131" cm="1">
        <f t="array" aca="1" ref="E131" ca="1">IF(INDIRECT("'"&amp;$A$69&amp;"'!"&amp;E$68&amp;$C131+72)&lt;&gt;INDIRECT("'"&amp;$A$70&amp;"'!"&amp;E$68&amp;$C131+72),1,0)</f>
        <v>0</v>
      </c>
      <c r="F131" cm="1">
        <f t="array" aca="1" ref="F131" ca="1">IF(INDIRECT("'"&amp;$A$69&amp;"'!"&amp;F$68&amp;$C131+72)&lt;&gt;INDIRECT("'"&amp;$A$70&amp;"'!"&amp;F$68&amp;$C131+72),1,0)</f>
        <v>0</v>
      </c>
      <c r="G131" cm="1">
        <f t="array" aca="1" ref="G131" ca="1">IF(INDIRECT("'"&amp;$A$69&amp;"'!"&amp;G$68&amp;$C131+72)&lt;&gt;INDIRECT("'"&amp;$A$70&amp;"'!"&amp;G$68&amp;$C131+72),1,0)</f>
        <v>0</v>
      </c>
      <c r="H131" cm="1">
        <f t="array" aca="1" ref="H131" ca="1">IF(INDIRECT("'"&amp;$A$69&amp;"'!"&amp;H$68&amp;$C131+72)&lt;&gt;INDIRECT("'"&amp;$A$70&amp;"'!"&amp;H$68&amp;$C131+72),1,0)</f>
        <v>0</v>
      </c>
      <c r="I131" cm="1">
        <f t="array" aca="1" ref="I131" ca="1">IF(INDIRECT("'"&amp;$A$69&amp;"'!"&amp;I$68&amp;$C131+72)&lt;&gt;INDIRECT("'"&amp;$A$70&amp;"'!"&amp;I$68&amp;$C131+72),1,0)</f>
        <v>0</v>
      </c>
      <c r="J131" cm="1">
        <f t="array" aca="1" ref="J131" ca="1">IF(INDIRECT("'"&amp;$A$69&amp;"'!"&amp;J$68&amp;$C131+72)&lt;&gt;INDIRECT("'"&amp;$A$70&amp;"'!"&amp;J$68&amp;$C131+72),1,0)</f>
        <v>0</v>
      </c>
      <c r="K131" cm="1">
        <f t="array" aca="1" ref="K131" ca="1">IF(INDIRECT("'"&amp;$A$69&amp;"'!"&amp;K$68&amp;$C131+72)&lt;&gt;INDIRECT("'"&amp;$A$70&amp;"'!"&amp;K$68&amp;$C131+72),1,0)</f>
        <v>0</v>
      </c>
      <c r="L131" cm="1">
        <f t="array" aca="1" ref="L131" ca="1">IF(INDIRECT("'"&amp;$A$69&amp;"'!"&amp;L$68&amp;$C131+72)&lt;&gt;INDIRECT("'"&amp;$A$70&amp;"'!"&amp;L$68&amp;$C131+72),1,0)</f>
        <v>0</v>
      </c>
      <c r="M131" cm="1">
        <f t="array" aca="1" ref="M131" ca="1">IF(INDIRECT("'"&amp;$A$69&amp;"'!"&amp;M$68&amp;$C131+72)&lt;&gt;INDIRECT("'"&amp;$A$70&amp;"'!"&amp;M$68&amp;$C131+72),1,0)</f>
        <v>0</v>
      </c>
      <c r="N131" cm="1">
        <f t="array" aca="1" ref="N131" ca="1">IF(INDIRECT("'"&amp;$A$69&amp;"'!"&amp;N$68&amp;$C131+72)&lt;&gt;INDIRECT("'"&amp;$A$70&amp;"'!"&amp;N$68&amp;$C131+72),1,0)</f>
        <v>0</v>
      </c>
      <c r="O131" cm="1">
        <f t="array" aca="1" ref="O131" ca="1">IF(INDIRECT("'"&amp;$A$69&amp;"'!"&amp;O$68&amp;$C131+72)&lt;&gt;INDIRECT("'"&amp;$A$70&amp;"'!"&amp;O$68&amp;$C131+72),1,0)</f>
        <v>0</v>
      </c>
      <c r="P131" cm="1">
        <f t="array" aca="1" ref="P131" ca="1">IF(INDIRECT("'"&amp;$A$69&amp;"'!"&amp;P$68&amp;$C131+72)&lt;&gt;INDIRECT("'"&amp;$A$70&amp;"'!"&amp;P$68&amp;$C131+72),1,0)</f>
        <v>0</v>
      </c>
      <c r="Q131" cm="1">
        <f t="array" aca="1" ref="Q131" ca="1">IF(INDIRECT("'"&amp;$A$69&amp;"'!"&amp;Q$68&amp;$C131+72)&lt;&gt;INDIRECT("'"&amp;$A$70&amp;"'!"&amp;Q$68&amp;$C131+72),1,0)</f>
        <v>0</v>
      </c>
      <c r="R131" cm="1">
        <f t="array" aca="1" ref="R131" ca="1">IF(INDIRECT("'"&amp;$A$69&amp;"'!"&amp;R$68&amp;$C131+72)&lt;&gt;INDIRECT("'"&amp;$A$70&amp;"'!"&amp;R$68&amp;$C131+72),1,0)</f>
        <v>0</v>
      </c>
      <c r="S131" cm="1">
        <f t="array" aca="1" ref="S131" ca="1">IF(INDIRECT("'"&amp;$A$69&amp;"'!"&amp;S$68&amp;$C131+72)&lt;&gt;INDIRECT("'"&amp;$A$70&amp;"'!"&amp;S$68&amp;$C131+72),1,0)</f>
        <v>0</v>
      </c>
      <c r="T131" cm="1">
        <f t="array" aca="1" ref="T131" ca="1">IF(INDIRECT("'"&amp;$A$69&amp;"'!"&amp;T$68&amp;$C131+72)&lt;&gt;INDIRECT("'"&amp;$A$70&amp;"'!"&amp;T$68&amp;$C131+72),1,0)</f>
        <v>0</v>
      </c>
      <c r="U131" cm="1">
        <f t="array" aca="1" ref="U131" ca="1">IF(INDIRECT("'"&amp;$A$69&amp;"'!"&amp;U$68&amp;$C131+72)&lt;&gt;INDIRECT("'"&amp;$A$70&amp;"'!"&amp;U$68&amp;$C131+72),1,0)</f>
        <v>0</v>
      </c>
      <c r="V131" cm="1">
        <f t="array" aca="1" ref="V131" ca="1">IF(INDIRECT("'"&amp;$A$69&amp;"'!"&amp;V$68&amp;$C131+72)&lt;&gt;INDIRECT("'"&amp;$A$70&amp;"'!"&amp;V$68&amp;$C131+72),1,0)</f>
        <v>0</v>
      </c>
      <c r="W131" cm="1">
        <f t="array" aca="1" ref="W131" ca="1">IF(INDIRECT("'"&amp;$A$69&amp;"'!"&amp;W$68&amp;$C131+72)&lt;&gt;INDIRECT("'"&amp;$A$70&amp;"'!"&amp;W$68&amp;$C131+72),1,0)</f>
        <v>0</v>
      </c>
      <c r="X131" cm="1">
        <f t="array" aca="1" ref="X131" ca="1">IF(INDIRECT("'"&amp;$A$69&amp;"'!"&amp;X$68&amp;$C131+72)&lt;&gt;INDIRECT("'"&amp;$A$70&amp;"'!"&amp;X$68&amp;$C131+72),1,0)</f>
        <v>0</v>
      </c>
      <c r="Y131" cm="1">
        <f t="array" aca="1" ref="Y131" ca="1">IF(INDIRECT("'"&amp;$A$69&amp;"'!"&amp;Y$68&amp;$C131+72)&lt;&gt;INDIRECT("'"&amp;$A$70&amp;"'!"&amp;Y$68&amp;$C131+72),1,0)</f>
        <v>0</v>
      </c>
      <c r="Z131" cm="1">
        <f t="array" aca="1" ref="Z131" ca="1">IF(INDIRECT("'"&amp;$A$69&amp;"'!"&amp;Z$68&amp;$C131+72)&lt;&gt;INDIRECT("'"&amp;$A$70&amp;"'!"&amp;Z$68&amp;$C131+72),1,0)</f>
        <v>0</v>
      </c>
      <c r="AA131" cm="1">
        <f t="array" aca="1" ref="AA131" ca="1">IF(INDIRECT("'"&amp;$A$69&amp;"'!"&amp;AA$68&amp;$C131+72)&lt;&gt;INDIRECT("'"&amp;$A$70&amp;"'!"&amp;AA$68&amp;$C131+72),1,0)</f>
        <v>0</v>
      </c>
      <c r="AB131" cm="1">
        <f t="array" aca="1" ref="AB131" ca="1">IF(INDIRECT("'"&amp;$A$69&amp;"'!"&amp;AB$68&amp;$C131+72)&lt;&gt;INDIRECT("'"&amp;$A$70&amp;"'!"&amp;AB$68&amp;$C131+72),1,0)</f>
        <v>0</v>
      </c>
      <c r="AC131" cm="1">
        <f t="array" aca="1" ref="AC131" ca="1">IF(INDIRECT("'"&amp;$A$69&amp;"'!"&amp;AC$68&amp;$C131+72)&lt;&gt;INDIRECT("'"&amp;$A$70&amp;"'!"&amp;AC$68&amp;$C131+72),1,0)</f>
        <v>0</v>
      </c>
      <c r="AD131" cm="1">
        <f t="array" aca="1" ref="AD131" ca="1">IF(INDIRECT("'"&amp;$A$69&amp;"'!"&amp;AD$68&amp;$C131+72)&lt;&gt;INDIRECT("'"&amp;$A$70&amp;"'!"&amp;AD$68&amp;$C131+72),1,0)</f>
        <v>0</v>
      </c>
      <c r="AE131" cm="1">
        <f t="array" aca="1" ref="AE131" ca="1">IF(INDIRECT("'"&amp;$A$69&amp;"'!"&amp;AE$68&amp;$C131+72)&lt;&gt;INDIRECT("'"&amp;$A$70&amp;"'!"&amp;AE$68&amp;$C131+72),1,0)</f>
        <v>0</v>
      </c>
      <c r="AF131" cm="1">
        <f t="array" aca="1" ref="AF131" ca="1">IF(INDIRECT("'"&amp;$A$69&amp;"'!"&amp;AF$68&amp;$C131+72)&lt;&gt;INDIRECT("'"&amp;$A$70&amp;"'!"&amp;AF$68&amp;$C131+72),1,0)</f>
        <v>0</v>
      </c>
      <c r="AG131" cm="1">
        <f t="array" aca="1" ref="AG131" ca="1">IF(INDIRECT("'"&amp;$A$69&amp;"'!"&amp;AG$68&amp;$C131+72)&lt;&gt;INDIRECT("'"&amp;$A$70&amp;"'!"&amp;AG$68&amp;$C131+72),1,0)</f>
        <v>0</v>
      </c>
      <c r="AH131" cm="1">
        <f t="array" aca="1" ref="AH131" ca="1">IF(INDIRECT("'"&amp;$A$69&amp;"'!"&amp;AH$68&amp;$C131+72)&lt;&gt;INDIRECT("'"&amp;$A$70&amp;"'!"&amp;AH$68&amp;$C131+72),1,0)</f>
        <v>0</v>
      </c>
      <c r="AI131" cm="1">
        <f t="array" aca="1" ref="AI131" ca="1">IF(INDIRECT("'"&amp;$A$69&amp;"'!"&amp;AI$68&amp;$C131+72)&lt;&gt;INDIRECT("'"&amp;$A$70&amp;"'!"&amp;AI$68&amp;$C131+72),1,0)</f>
        <v>0</v>
      </c>
      <c r="AJ131" cm="1">
        <f t="array" aca="1" ref="AJ131" ca="1">IF(INDIRECT("'"&amp;$A$69&amp;"'!"&amp;AJ$68&amp;$C131+72)&lt;&gt;INDIRECT("'"&amp;$A$70&amp;"'!"&amp;AJ$68&amp;$C131+72),1,0)</f>
        <v>0</v>
      </c>
      <c r="AK131" cm="1">
        <f t="array" aca="1" ref="AK131" ca="1">IF(INDIRECT("'"&amp;$A$69&amp;"'!"&amp;AK$68&amp;$C131+72)&lt;&gt;INDIRECT("'"&amp;$A$70&amp;"'!"&amp;AK$68&amp;$C131+72),1,0)</f>
        <v>0</v>
      </c>
      <c r="AL131" cm="1">
        <f t="array" aca="1" ref="AL131" ca="1">IF(INDIRECT("'"&amp;$A$69&amp;"'!"&amp;AL$68&amp;$C131+72)&lt;&gt;INDIRECT("'"&amp;$A$70&amp;"'!"&amp;AL$68&amp;$C131+72),1,0)</f>
        <v>0</v>
      </c>
      <c r="AM131" cm="1">
        <f t="array" aca="1" ref="AM131" ca="1">IF(INDIRECT("'"&amp;$A$69&amp;"'!"&amp;AM$68&amp;$C131+72)&lt;&gt;INDIRECT("'"&amp;$A$70&amp;"'!"&amp;AM$68&amp;$C131+72),1,0)</f>
        <v>0</v>
      </c>
      <c r="AN131" cm="1">
        <f t="array" aca="1" ref="AN131" ca="1">IF(INDIRECT("'"&amp;$A$69&amp;"'!"&amp;AN$68&amp;$C131+72)&lt;&gt;INDIRECT("'"&amp;$A$70&amp;"'!"&amp;AN$68&amp;$C131+72),1,0)</f>
        <v>0</v>
      </c>
      <c r="AO131" cm="1">
        <f t="array" aca="1" ref="AO131" ca="1">IF(INDIRECT("'"&amp;$A$69&amp;"'!"&amp;AO$68&amp;$C131+72)&lt;&gt;INDIRECT("'"&amp;$A$70&amp;"'!"&amp;AO$68&amp;$C131+72),1,0)</f>
        <v>0</v>
      </c>
      <c r="AP131" cm="1">
        <f t="array" aca="1" ref="AP131" ca="1">IF(INDIRECT("'"&amp;$A$69&amp;"'!"&amp;AP$68&amp;$C131+72)&lt;&gt;INDIRECT("'"&amp;$A$70&amp;"'!"&amp;AP$68&amp;$C131+72),1,0)</f>
        <v>0</v>
      </c>
      <c r="AQ131" cm="1">
        <f t="array" aca="1" ref="AQ131" ca="1">IF(INDIRECT("'"&amp;$A$69&amp;"'!"&amp;AQ$68&amp;$C131+72)&lt;&gt;INDIRECT("'"&amp;$A$70&amp;"'!"&amp;AQ$68&amp;$C131+72),1,0)</f>
        <v>0</v>
      </c>
      <c r="AR131" cm="1">
        <f t="array" aca="1" ref="AR131" ca="1">IF(INDIRECT("'"&amp;$A$69&amp;"'!"&amp;AR$68&amp;$C131+72)&lt;&gt;INDIRECT("'"&amp;$A$70&amp;"'!"&amp;AR$68&amp;$C131+72),1,0)</f>
        <v>0</v>
      </c>
      <c r="AS131" cm="1">
        <f t="array" aca="1" ref="AS131" ca="1">IF(INDIRECT("'"&amp;$A$69&amp;"'!"&amp;AS$68&amp;$C131+72)&lt;&gt;INDIRECT("'"&amp;$A$70&amp;"'!"&amp;AS$68&amp;$C131+72),1,0)</f>
        <v>0</v>
      </c>
      <c r="AT131" cm="1">
        <f t="array" aca="1" ref="AT131" ca="1">IF(INDIRECT("'"&amp;$A$69&amp;"'!"&amp;AT$68&amp;$C131+72)&lt;&gt;INDIRECT("'"&amp;$A$70&amp;"'!"&amp;AT$68&amp;$C131+72),1,0)</f>
        <v>0</v>
      </c>
      <c r="AU131" cm="1">
        <f t="array" aca="1" ref="AU131" ca="1">IF(INDIRECT("'"&amp;$A$69&amp;"'!"&amp;AU$68&amp;$C131+72)&lt;&gt;INDIRECT("'"&amp;$A$70&amp;"'!"&amp;AU$68&amp;$C131+72),1,0)</f>
        <v>0</v>
      </c>
      <c r="AV131" cm="1">
        <f t="array" aca="1" ref="AV131" ca="1">IF(INDIRECT("'"&amp;$A$69&amp;"'!"&amp;AV$68&amp;$C131+72)&lt;&gt;INDIRECT("'"&amp;$A$70&amp;"'!"&amp;AV$68&amp;$C131+72),1,0)</f>
        <v>0</v>
      </c>
      <c r="AW131" cm="1">
        <f t="array" aca="1" ref="AW131" ca="1">IF(INDIRECT("'"&amp;$A$69&amp;"'!"&amp;AW$68&amp;$C131+72)&lt;&gt;INDIRECT("'"&amp;$A$70&amp;"'!"&amp;AW$68&amp;$C131+72),1,0)</f>
        <v>0</v>
      </c>
      <c r="AX131" cm="1">
        <f t="array" aca="1" ref="AX131" ca="1">IF(INDIRECT("'"&amp;$A$69&amp;"'!"&amp;AX$68&amp;$C131+72)&lt;&gt;INDIRECT("'"&amp;$A$70&amp;"'!"&amp;AX$68&amp;$C131+72),1,0)</f>
        <v>0</v>
      </c>
      <c r="AY131" cm="1">
        <f t="array" aca="1" ref="AY131" ca="1">IF(INDIRECT("'"&amp;$A$69&amp;"'!"&amp;AY$68&amp;$C131+72)&lt;&gt;INDIRECT("'"&amp;$A$70&amp;"'!"&amp;AY$68&amp;$C131+72),1,0)</f>
        <v>0</v>
      </c>
      <c r="AZ131" cm="1">
        <f t="array" aca="1" ref="AZ131" ca="1">IF(INDIRECT("'"&amp;$A$69&amp;"'!"&amp;AZ$68&amp;$C131+72)&lt;&gt;INDIRECT("'"&amp;$A$70&amp;"'!"&amp;AZ$68&amp;$C131+72),1,0)</f>
        <v>0</v>
      </c>
      <c r="BA131" cm="1">
        <f t="array" aca="1" ref="BA131" ca="1">IF(INDIRECT("'"&amp;$A$69&amp;"'!"&amp;BA$68&amp;$C131+72)&lt;&gt;INDIRECT("'"&amp;$A$70&amp;"'!"&amp;BA$68&amp;$C131+72),1,0)</f>
        <v>0</v>
      </c>
      <c r="BB131" cm="1">
        <f t="array" aca="1" ref="BB131" ca="1">IF(INDIRECT("'"&amp;$A$69&amp;"'!"&amp;BB$68&amp;$C131+72)&lt;&gt;INDIRECT("'"&amp;$A$70&amp;"'!"&amp;BB$68&amp;$C131+72),1,0)</f>
        <v>0</v>
      </c>
      <c r="BC131">
        <f t="shared" ca="1" si="0"/>
        <v>0</v>
      </c>
      <c r="BD131">
        <f t="shared" ca="1" si="1"/>
        <v>0</v>
      </c>
      <c r="BE131">
        <f t="shared" ca="1" si="2"/>
        <v>0</v>
      </c>
    </row>
    <row r="132" spans="3:57" x14ac:dyDescent="0.15">
      <c r="C132" s="283">
        <v>60</v>
      </c>
      <c r="D132" cm="1">
        <f t="array" aca="1" ref="D132" ca="1">IF(INDIRECT("'"&amp;$A$69&amp;"'!"&amp;D$68&amp;$C132+72)&lt;&gt;INDIRECT("'"&amp;$A$70&amp;"'!"&amp;D$68&amp;$C132+72),1,0)</f>
        <v>0</v>
      </c>
      <c r="E132" cm="1">
        <f t="array" aca="1" ref="E132" ca="1">IF(INDIRECT("'"&amp;$A$69&amp;"'!"&amp;E$68&amp;$C132+72)&lt;&gt;INDIRECT("'"&amp;$A$70&amp;"'!"&amp;E$68&amp;$C132+72),1,0)</f>
        <v>0</v>
      </c>
      <c r="F132" cm="1">
        <f t="array" aca="1" ref="F132" ca="1">IF(INDIRECT("'"&amp;$A$69&amp;"'!"&amp;F$68&amp;$C132+72)&lt;&gt;INDIRECT("'"&amp;$A$70&amp;"'!"&amp;F$68&amp;$C132+72),1,0)</f>
        <v>0</v>
      </c>
      <c r="G132" cm="1">
        <f t="array" aca="1" ref="G132" ca="1">IF(INDIRECT("'"&amp;$A$69&amp;"'!"&amp;G$68&amp;$C132+72)&lt;&gt;INDIRECT("'"&amp;$A$70&amp;"'!"&amp;G$68&amp;$C132+72),1,0)</f>
        <v>0</v>
      </c>
      <c r="H132" cm="1">
        <f t="array" aca="1" ref="H132" ca="1">IF(INDIRECT("'"&amp;$A$69&amp;"'!"&amp;H$68&amp;$C132+72)&lt;&gt;INDIRECT("'"&amp;$A$70&amp;"'!"&amp;H$68&amp;$C132+72),1,0)</f>
        <v>0</v>
      </c>
      <c r="I132" cm="1">
        <f t="array" aca="1" ref="I132" ca="1">IF(INDIRECT("'"&amp;$A$69&amp;"'!"&amp;I$68&amp;$C132+72)&lt;&gt;INDIRECT("'"&amp;$A$70&amp;"'!"&amp;I$68&amp;$C132+72),1,0)</f>
        <v>0</v>
      </c>
      <c r="J132" cm="1">
        <f t="array" aca="1" ref="J132" ca="1">IF(INDIRECT("'"&amp;$A$69&amp;"'!"&amp;J$68&amp;$C132+72)&lt;&gt;INDIRECT("'"&amp;$A$70&amp;"'!"&amp;J$68&amp;$C132+72),1,0)</f>
        <v>0</v>
      </c>
      <c r="K132" cm="1">
        <f t="array" aca="1" ref="K132" ca="1">IF(INDIRECT("'"&amp;$A$69&amp;"'!"&amp;K$68&amp;$C132+72)&lt;&gt;INDIRECT("'"&amp;$A$70&amp;"'!"&amp;K$68&amp;$C132+72),1,0)</f>
        <v>0</v>
      </c>
      <c r="L132" cm="1">
        <f t="array" aca="1" ref="L132" ca="1">IF(INDIRECT("'"&amp;$A$69&amp;"'!"&amp;L$68&amp;$C132+72)&lt;&gt;INDIRECT("'"&amp;$A$70&amp;"'!"&amp;L$68&amp;$C132+72),1,0)</f>
        <v>0</v>
      </c>
      <c r="M132" cm="1">
        <f t="array" aca="1" ref="M132" ca="1">IF(INDIRECT("'"&amp;$A$69&amp;"'!"&amp;M$68&amp;$C132+72)&lt;&gt;INDIRECT("'"&amp;$A$70&amp;"'!"&amp;M$68&amp;$C132+72),1,0)</f>
        <v>0</v>
      </c>
      <c r="N132" cm="1">
        <f t="array" aca="1" ref="N132" ca="1">IF(INDIRECT("'"&amp;$A$69&amp;"'!"&amp;N$68&amp;$C132+72)&lt;&gt;INDIRECT("'"&amp;$A$70&amp;"'!"&amp;N$68&amp;$C132+72),1,0)</f>
        <v>0</v>
      </c>
      <c r="O132" cm="1">
        <f t="array" aca="1" ref="O132" ca="1">IF(INDIRECT("'"&amp;$A$69&amp;"'!"&amp;O$68&amp;$C132+72)&lt;&gt;INDIRECT("'"&amp;$A$70&amp;"'!"&amp;O$68&amp;$C132+72),1,0)</f>
        <v>0</v>
      </c>
      <c r="P132" cm="1">
        <f t="array" aca="1" ref="P132" ca="1">IF(INDIRECT("'"&amp;$A$69&amp;"'!"&amp;P$68&amp;$C132+72)&lt;&gt;INDIRECT("'"&amp;$A$70&amp;"'!"&amp;P$68&amp;$C132+72),1,0)</f>
        <v>0</v>
      </c>
      <c r="Q132" cm="1">
        <f t="array" aca="1" ref="Q132" ca="1">IF(INDIRECT("'"&amp;$A$69&amp;"'!"&amp;Q$68&amp;$C132+72)&lt;&gt;INDIRECT("'"&amp;$A$70&amp;"'!"&amp;Q$68&amp;$C132+72),1,0)</f>
        <v>0</v>
      </c>
      <c r="R132" cm="1">
        <f t="array" aca="1" ref="R132" ca="1">IF(INDIRECT("'"&amp;$A$69&amp;"'!"&amp;R$68&amp;$C132+72)&lt;&gt;INDIRECT("'"&amp;$A$70&amp;"'!"&amp;R$68&amp;$C132+72),1,0)</f>
        <v>0</v>
      </c>
      <c r="S132" cm="1">
        <f t="array" aca="1" ref="S132" ca="1">IF(INDIRECT("'"&amp;$A$69&amp;"'!"&amp;S$68&amp;$C132+72)&lt;&gt;INDIRECT("'"&amp;$A$70&amp;"'!"&amp;S$68&amp;$C132+72),1,0)</f>
        <v>0</v>
      </c>
      <c r="T132" cm="1">
        <f t="array" aca="1" ref="T132" ca="1">IF(INDIRECT("'"&amp;$A$69&amp;"'!"&amp;T$68&amp;$C132+72)&lt;&gt;INDIRECT("'"&amp;$A$70&amp;"'!"&amp;T$68&amp;$C132+72),1,0)</f>
        <v>0</v>
      </c>
      <c r="U132" cm="1">
        <f t="array" aca="1" ref="U132" ca="1">IF(INDIRECT("'"&amp;$A$69&amp;"'!"&amp;U$68&amp;$C132+72)&lt;&gt;INDIRECT("'"&amp;$A$70&amp;"'!"&amp;U$68&amp;$C132+72),1,0)</f>
        <v>0</v>
      </c>
      <c r="V132" cm="1">
        <f t="array" aca="1" ref="V132" ca="1">IF(INDIRECT("'"&amp;$A$69&amp;"'!"&amp;V$68&amp;$C132+72)&lt;&gt;INDIRECT("'"&amp;$A$70&amp;"'!"&amp;V$68&amp;$C132+72),1,0)</f>
        <v>0</v>
      </c>
      <c r="W132" cm="1">
        <f t="array" aca="1" ref="W132" ca="1">IF(INDIRECT("'"&amp;$A$69&amp;"'!"&amp;W$68&amp;$C132+72)&lt;&gt;INDIRECT("'"&amp;$A$70&amp;"'!"&amp;W$68&amp;$C132+72),1,0)</f>
        <v>0</v>
      </c>
      <c r="X132" cm="1">
        <f t="array" aca="1" ref="X132" ca="1">IF(INDIRECT("'"&amp;$A$69&amp;"'!"&amp;X$68&amp;$C132+72)&lt;&gt;INDIRECT("'"&amp;$A$70&amp;"'!"&amp;X$68&amp;$C132+72),1,0)</f>
        <v>0</v>
      </c>
      <c r="Y132" cm="1">
        <f t="array" aca="1" ref="Y132" ca="1">IF(INDIRECT("'"&amp;$A$69&amp;"'!"&amp;Y$68&amp;$C132+72)&lt;&gt;INDIRECT("'"&amp;$A$70&amp;"'!"&amp;Y$68&amp;$C132+72),1,0)</f>
        <v>0</v>
      </c>
      <c r="Z132" cm="1">
        <f t="array" aca="1" ref="Z132" ca="1">IF(INDIRECT("'"&amp;$A$69&amp;"'!"&amp;Z$68&amp;$C132+72)&lt;&gt;INDIRECT("'"&amp;$A$70&amp;"'!"&amp;Z$68&amp;$C132+72),1,0)</f>
        <v>0</v>
      </c>
      <c r="AA132" cm="1">
        <f t="array" aca="1" ref="AA132" ca="1">IF(INDIRECT("'"&amp;$A$69&amp;"'!"&amp;AA$68&amp;$C132+72)&lt;&gt;INDIRECT("'"&amp;$A$70&amp;"'!"&amp;AA$68&amp;$C132+72),1,0)</f>
        <v>0</v>
      </c>
      <c r="AB132" cm="1">
        <f t="array" aca="1" ref="AB132" ca="1">IF(INDIRECT("'"&amp;$A$69&amp;"'!"&amp;AB$68&amp;$C132+72)&lt;&gt;INDIRECT("'"&amp;$A$70&amp;"'!"&amp;AB$68&amp;$C132+72),1,0)</f>
        <v>0</v>
      </c>
      <c r="AC132" cm="1">
        <f t="array" aca="1" ref="AC132" ca="1">IF(INDIRECT("'"&amp;$A$69&amp;"'!"&amp;AC$68&amp;$C132+72)&lt;&gt;INDIRECT("'"&amp;$A$70&amp;"'!"&amp;AC$68&amp;$C132+72),1,0)</f>
        <v>0</v>
      </c>
      <c r="AD132" cm="1">
        <f t="array" aca="1" ref="AD132" ca="1">IF(INDIRECT("'"&amp;$A$69&amp;"'!"&amp;AD$68&amp;$C132+72)&lt;&gt;INDIRECT("'"&amp;$A$70&amp;"'!"&amp;AD$68&amp;$C132+72),1,0)</f>
        <v>0</v>
      </c>
      <c r="AE132" cm="1">
        <f t="array" aca="1" ref="AE132" ca="1">IF(INDIRECT("'"&amp;$A$69&amp;"'!"&amp;AE$68&amp;$C132+72)&lt;&gt;INDIRECT("'"&amp;$A$70&amp;"'!"&amp;AE$68&amp;$C132+72),1,0)</f>
        <v>0</v>
      </c>
      <c r="AF132" cm="1">
        <f t="array" aca="1" ref="AF132" ca="1">IF(INDIRECT("'"&amp;$A$69&amp;"'!"&amp;AF$68&amp;$C132+72)&lt;&gt;INDIRECT("'"&amp;$A$70&amp;"'!"&amp;AF$68&amp;$C132+72),1,0)</f>
        <v>0</v>
      </c>
      <c r="AG132" cm="1">
        <f t="array" aca="1" ref="AG132" ca="1">IF(INDIRECT("'"&amp;$A$69&amp;"'!"&amp;AG$68&amp;$C132+72)&lt;&gt;INDIRECT("'"&amp;$A$70&amp;"'!"&amp;AG$68&amp;$C132+72),1,0)</f>
        <v>0</v>
      </c>
      <c r="AH132" cm="1">
        <f t="array" aca="1" ref="AH132" ca="1">IF(INDIRECT("'"&amp;$A$69&amp;"'!"&amp;AH$68&amp;$C132+72)&lt;&gt;INDIRECT("'"&amp;$A$70&amp;"'!"&amp;AH$68&amp;$C132+72),1,0)</f>
        <v>0</v>
      </c>
      <c r="AI132" cm="1">
        <f t="array" aca="1" ref="AI132" ca="1">IF(INDIRECT("'"&amp;$A$69&amp;"'!"&amp;AI$68&amp;$C132+72)&lt;&gt;INDIRECT("'"&amp;$A$70&amp;"'!"&amp;AI$68&amp;$C132+72),1,0)</f>
        <v>0</v>
      </c>
      <c r="AJ132" cm="1">
        <f t="array" aca="1" ref="AJ132" ca="1">IF(INDIRECT("'"&amp;$A$69&amp;"'!"&amp;AJ$68&amp;$C132+72)&lt;&gt;INDIRECT("'"&amp;$A$70&amp;"'!"&amp;AJ$68&amp;$C132+72),1,0)</f>
        <v>0</v>
      </c>
      <c r="AK132" cm="1">
        <f t="array" aca="1" ref="AK132" ca="1">IF(INDIRECT("'"&amp;$A$69&amp;"'!"&amp;AK$68&amp;$C132+72)&lt;&gt;INDIRECT("'"&amp;$A$70&amp;"'!"&amp;AK$68&amp;$C132+72),1,0)</f>
        <v>0</v>
      </c>
      <c r="AL132" cm="1">
        <f t="array" aca="1" ref="AL132" ca="1">IF(INDIRECT("'"&amp;$A$69&amp;"'!"&amp;AL$68&amp;$C132+72)&lt;&gt;INDIRECT("'"&amp;$A$70&amp;"'!"&amp;AL$68&amp;$C132+72),1,0)</f>
        <v>0</v>
      </c>
      <c r="AM132" cm="1">
        <f t="array" aca="1" ref="AM132" ca="1">IF(INDIRECT("'"&amp;$A$69&amp;"'!"&amp;AM$68&amp;$C132+72)&lt;&gt;INDIRECT("'"&amp;$A$70&amp;"'!"&amp;AM$68&amp;$C132+72),1,0)</f>
        <v>0</v>
      </c>
      <c r="AN132" cm="1">
        <f t="array" aca="1" ref="AN132" ca="1">IF(INDIRECT("'"&amp;$A$69&amp;"'!"&amp;AN$68&amp;$C132+72)&lt;&gt;INDIRECT("'"&amp;$A$70&amp;"'!"&amp;AN$68&amp;$C132+72),1,0)</f>
        <v>0</v>
      </c>
      <c r="AO132" cm="1">
        <f t="array" aca="1" ref="AO132" ca="1">IF(INDIRECT("'"&amp;$A$69&amp;"'!"&amp;AO$68&amp;$C132+72)&lt;&gt;INDIRECT("'"&amp;$A$70&amp;"'!"&amp;AO$68&amp;$C132+72),1,0)</f>
        <v>0</v>
      </c>
      <c r="AP132" cm="1">
        <f t="array" aca="1" ref="AP132" ca="1">IF(INDIRECT("'"&amp;$A$69&amp;"'!"&amp;AP$68&amp;$C132+72)&lt;&gt;INDIRECT("'"&amp;$A$70&amp;"'!"&amp;AP$68&amp;$C132+72),1,0)</f>
        <v>0</v>
      </c>
      <c r="AQ132" cm="1">
        <f t="array" aca="1" ref="AQ132" ca="1">IF(INDIRECT("'"&amp;$A$69&amp;"'!"&amp;AQ$68&amp;$C132+72)&lt;&gt;INDIRECT("'"&amp;$A$70&amp;"'!"&amp;AQ$68&amp;$C132+72),1,0)</f>
        <v>0</v>
      </c>
      <c r="AR132" cm="1">
        <f t="array" aca="1" ref="AR132" ca="1">IF(INDIRECT("'"&amp;$A$69&amp;"'!"&amp;AR$68&amp;$C132+72)&lt;&gt;INDIRECT("'"&amp;$A$70&amp;"'!"&amp;AR$68&amp;$C132+72),1,0)</f>
        <v>0</v>
      </c>
      <c r="AS132" cm="1">
        <f t="array" aca="1" ref="AS132" ca="1">IF(INDIRECT("'"&amp;$A$69&amp;"'!"&amp;AS$68&amp;$C132+72)&lt;&gt;INDIRECT("'"&amp;$A$70&amp;"'!"&amp;AS$68&amp;$C132+72),1,0)</f>
        <v>0</v>
      </c>
      <c r="AT132" cm="1">
        <f t="array" aca="1" ref="AT132" ca="1">IF(INDIRECT("'"&amp;$A$69&amp;"'!"&amp;AT$68&amp;$C132+72)&lt;&gt;INDIRECT("'"&amp;$A$70&amp;"'!"&amp;AT$68&amp;$C132+72),1,0)</f>
        <v>0</v>
      </c>
      <c r="AU132" cm="1">
        <f t="array" aca="1" ref="AU132" ca="1">IF(INDIRECT("'"&amp;$A$69&amp;"'!"&amp;AU$68&amp;$C132+72)&lt;&gt;INDIRECT("'"&amp;$A$70&amp;"'!"&amp;AU$68&amp;$C132+72),1,0)</f>
        <v>0</v>
      </c>
      <c r="AV132" cm="1">
        <f t="array" aca="1" ref="AV132" ca="1">IF(INDIRECT("'"&amp;$A$69&amp;"'!"&amp;AV$68&amp;$C132+72)&lt;&gt;INDIRECT("'"&amp;$A$70&amp;"'!"&amp;AV$68&amp;$C132+72),1,0)</f>
        <v>0</v>
      </c>
      <c r="AW132" cm="1">
        <f t="array" aca="1" ref="AW132" ca="1">IF(INDIRECT("'"&amp;$A$69&amp;"'!"&amp;AW$68&amp;$C132+72)&lt;&gt;INDIRECT("'"&amp;$A$70&amp;"'!"&amp;AW$68&amp;$C132+72),1,0)</f>
        <v>0</v>
      </c>
      <c r="AX132" cm="1">
        <f t="array" aca="1" ref="AX132" ca="1">IF(INDIRECT("'"&amp;$A$69&amp;"'!"&amp;AX$68&amp;$C132+72)&lt;&gt;INDIRECT("'"&amp;$A$70&amp;"'!"&amp;AX$68&amp;$C132+72),1,0)</f>
        <v>0</v>
      </c>
      <c r="AY132" cm="1">
        <f t="array" aca="1" ref="AY132" ca="1">IF(INDIRECT("'"&amp;$A$69&amp;"'!"&amp;AY$68&amp;$C132+72)&lt;&gt;INDIRECT("'"&amp;$A$70&amp;"'!"&amp;AY$68&amp;$C132+72),1,0)</f>
        <v>0</v>
      </c>
      <c r="AZ132" cm="1">
        <f t="array" aca="1" ref="AZ132" ca="1">IF(INDIRECT("'"&amp;$A$69&amp;"'!"&amp;AZ$68&amp;$C132+72)&lt;&gt;INDIRECT("'"&amp;$A$70&amp;"'!"&amp;AZ$68&amp;$C132+72),1,0)</f>
        <v>0</v>
      </c>
      <c r="BA132" cm="1">
        <f t="array" aca="1" ref="BA132" ca="1">IF(INDIRECT("'"&amp;$A$69&amp;"'!"&amp;BA$68&amp;$C132+72)&lt;&gt;INDIRECT("'"&amp;$A$70&amp;"'!"&amp;BA$68&amp;$C132+72),1,0)</f>
        <v>0</v>
      </c>
      <c r="BB132" cm="1">
        <f t="array" aca="1" ref="BB132" ca="1">IF(INDIRECT("'"&amp;$A$69&amp;"'!"&amp;BB$68&amp;$C132+72)&lt;&gt;INDIRECT("'"&amp;$A$70&amp;"'!"&amp;BB$68&amp;$C132+72),1,0)</f>
        <v>0</v>
      </c>
      <c r="BC132">
        <f t="shared" ca="1" si="0"/>
        <v>0</v>
      </c>
      <c r="BD132">
        <f t="shared" ca="1" si="1"/>
        <v>0</v>
      </c>
      <c r="BE132">
        <f t="shared" ca="1" si="2"/>
        <v>0</v>
      </c>
    </row>
    <row r="133" spans="3:57" x14ac:dyDescent="0.15">
      <c r="C133" s="283">
        <v>61</v>
      </c>
      <c r="D133" cm="1">
        <f t="array" aca="1" ref="D133" ca="1">IF(INDIRECT("'"&amp;$A$69&amp;"'!"&amp;D$68&amp;$C133+72)&lt;&gt;INDIRECT("'"&amp;$A$70&amp;"'!"&amp;D$68&amp;$C133+72),1,0)</f>
        <v>0</v>
      </c>
      <c r="E133" cm="1">
        <f t="array" aca="1" ref="E133" ca="1">IF(INDIRECT("'"&amp;$A$69&amp;"'!"&amp;E$68&amp;$C133+72)&lt;&gt;INDIRECT("'"&amp;$A$70&amp;"'!"&amp;E$68&amp;$C133+72),1,0)</f>
        <v>0</v>
      </c>
      <c r="F133" cm="1">
        <f t="array" aca="1" ref="F133" ca="1">IF(INDIRECT("'"&amp;$A$69&amp;"'!"&amp;F$68&amp;$C133+72)&lt;&gt;INDIRECT("'"&amp;$A$70&amp;"'!"&amp;F$68&amp;$C133+72),1,0)</f>
        <v>0</v>
      </c>
      <c r="G133" cm="1">
        <f t="array" aca="1" ref="G133" ca="1">IF(INDIRECT("'"&amp;$A$69&amp;"'!"&amp;G$68&amp;$C133+72)&lt;&gt;INDIRECT("'"&amp;$A$70&amp;"'!"&amp;G$68&amp;$C133+72),1,0)</f>
        <v>0</v>
      </c>
      <c r="H133" cm="1">
        <f t="array" aca="1" ref="H133" ca="1">IF(INDIRECT("'"&amp;$A$69&amp;"'!"&amp;H$68&amp;$C133+72)&lt;&gt;INDIRECT("'"&amp;$A$70&amp;"'!"&amp;H$68&amp;$C133+72),1,0)</f>
        <v>0</v>
      </c>
      <c r="I133" cm="1">
        <f t="array" aca="1" ref="I133" ca="1">IF(INDIRECT("'"&amp;$A$69&amp;"'!"&amp;I$68&amp;$C133+72)&lt;&gt;INDIRECT("'"&amp;$A$70&amp;"'!"&amp;I$68&amp;$C133+72),1,0)</f>
        <v>0</v>
      </c>
      <c r="J133" cm="1">
        <f t="array" aca="1" ref="J133" ca="1">IF(INDIRECT("'"&amp;$A$69&amp;"'!"&amp;J$68&amp;$C133+72)&lt;&gt;INDIRECT("'"&amp;$A$70&amp;"'!"&amp;J$68&amp;$C133+72),1,0)</f>
        <v>0</v>
      </c>
      <c r="K133" cm="1">
        <f t="array" aca="1" ref="K133" ca="1">IF(INDIRECT("'"&amp;$A$69&amp;"'!"&amp;K$68&amp;$C133+72)&lt;&gt;INDIRECT("'"&amp;$A$70&amp;"'!"&amp;K$68&amp;$C133+72),1,0)</f>
        <v>0</v>
      </c>
      <c r="L133" cm="1">
        <f t="array" aca="1" ref="L133" ca="1">IF(INDIRECT("'"&amp;$A$69&amp;"'!"&amp;L$68&amp;$C133+72)&lt;&gt;INDIRECT("'"&amp;$A$70&amp;"'!"&amp;L$68&amp;$C133+72),1,0)</f>
        <v>0</v>
      </c>
      <c r="M133" cm="1">
        <f t="array" aca="1" ref="M133" ca="1">IF(INDIRECT("'"&amp;$A$69&amp;"'!"&amp;M$68&amp;$C133+72)&lt;&gt;INDIRECT("'"&amp;$A$70&amp;"'!"&amp;M$68&amp;$C133+72),1,0)</f>
        <v>0</v>
      </c>
      <c r="N133" cm="1">
        <f t="array" aca="1" ref="N133" ca="1">IF(INDIRECT("'"&amp;$A$69&amp;"'!"&amp;N$68&amp;$C133+72)&lt;&gt;INDIRECT("'"&amp;$A$70&amp;"'!"&amp;N$68&amp;$C133+72),1,0)</f>
        <v>0</v>
      </c>
      <c r="O133" cm="1">
        <f t="array" aca="1" ref="O133" ca="1">IF(INDIRECT("'"&amp;$A$69&amp;"'!"&amp;O$68&amp;$C133+72)&lt;&gt;INDIRECT("'"&amp;$A$70&amp;"'!"&amp;O$68&amp;$C133+72),1,0)</f>
        <v>0</v>
      </c>
      <c r="P133" cm="1">
        <f t="array" aca="1" ref="P133" ca="1">IF(INDIRECT("'"&amp;$A$69&amp;"'!"&amp;P$68&amp;$C133+72)&lt;&gt;INDIRECT("'"&amp;$A$70&amp;"'!"&amp;P$68&amp;$C133+72),1,0)</f>
        <v>0</v>
      </c>
      <c r="Q133" cm="1">
        <f t="array" aca="1" ref="Q133" ca="1">IF(INDIRECT("'"&amp;$A$69&amp;"'!"&amp;Q$68&amp;$C133+72)&lt;&gt;INDIRECT("'"&amp;$A$70&amp;"'!"&amp;Q$68&amp;$C133+72),1,0)</f>
        <v>0</v>
      </c>
      <c r="R133" cm="1">
        <f t="array" aca="1" ref="R133" ca="1">IF(INDIRECT("'"&amp;$A$69&amp;"'!"&amp;R$68&amp;$C133+72)&lt;&gt;INDIRECT("'"&amp;$A$70&amp;"'!"&amp;R$68&amp;$C133+72),1,0)</f>
        <v>0</v>
      </c>
      <c r="S133" cm="1">
        <f t="array" aca="1" ref="S133" ca="1">IF(INDIRECT("'"&amp;$A$69&amp;"'!"&amp;S$68&amp;$C133+72)&lt;&gt;INDIRECT("'"&amp;$A$70&amp;"'!"&amp;S$68&amp;$C133+72),1,0)</f>
        <v>0</v>
      </c>
      <c r="T133" cm="1">
        <f t="array" aca="1" ref="T133" ca="1">IF(INDIRECT("'"&amp;$A$69&amp;"'!"&amp;T$68&amp;$C133+72)&lt;&gt;INDIRECT("'"&amp;$A$70&amp;"'!"&amp;T$68&amp;$C133+72),1,0)</f>
        <v>0</v>
      </c>
      <c r="U133" cm="1">
        <f t="array" aca="1" ref="U133" ca="1">IF(INDIRECT("'"&amp;$A$69&amp;"'!"&amp;U$68&amp;$C133+72)&lt;&gt;INDIRECT("'"&amp;$A$70&amp;"'!"&amp;U$68&amp;$C133+72),1,0)</f>
        <v>0</v>
      </c>
      <c r="V133" cm="1">
        <f t="array" aca="1" ref="V133" ca="1">IF(INDIRECT("'"&amp;$A$69&amp;"'!"&amp;V$68&amp;$C133+72)&lt;&gt;INDIRECT("'"&amp;$A$70&amp;"'!"&amp;V$68&amp;$C133+72),1,0)</f>
        <v>0</v>
      </c>
      <c r="W133" cm="1">
        <f t="array" aca="1" ref="W133" ca="1">IF(INDIRECT("'"&amp;$A$69&amp;"'!"&amp;W$68&amp;$C133+72)&lt;&gt;INDIRECT("'"&amp;$A$70&amp;"'!"&amp;W$68&amp;$C133+72),1,0)</f>
        <v>0</v>
      </c>
      <c r="X133" cm="1">
        <f t="array" aca="1" ref="X133" ca="1">IF(INDIRECT("'"&amp;$A$69&amp;"'!"&amp;X$68&amp;$C133+72)&lt;&gt;INDIRECT("'"&amp;$A$70&amp;"'!"&amp;X$68&amp;$C133+72),1,0)</f>
        <v>0</v>
      </c>
      <c r="Y133" cm="1">
        <f t="array" aca="1" ref="Y133" ca="1">IF(INDIRECT("'"&amp;$A$69&amp;"'!"&amp;Y$68&amp;$C133+72)&lt;&gt;INDIRECT("'"&amp;$A$70&amp;"'!"&amp;Y$68&amp;$C133+72),1,0)</f>
        <v>0</v>
      </c>
      <c r="Z133" cm="1">
        <f t="array" aca="1" ref="Z133" ca="1">IF(INDIRECT("'"&amp;$A$69&amp;"'!"&amp;Z$68&amp;$C133+72)&lt;&gt;INDIRECT("'"&amp;$A$70&amp;"'!"&amp;Z$68&amp;$C133+72),1,0)</f>
        <v>0</v>
      </c>
      <c r="AA133" cm="1">
        <f t="array" aca="1" ref="AA133" ca="1">IF(INDIRECT("'"&amp;$A$69&amp;"'!"&amp;AA$68&amp;$C133+72)&lt;&gt;INDIRECT("'"&amp;$A$70&amp;"'!"&amp;AA$68&amp;$C133+72),1,0)</f>
        <v>0</v>
      </c>
      <c r="AB133" cm="1">
        <f t="array" aca="1" ref="AB133" ca="1">IF(INDIRECT("'"&amp;$A$69&amp;"'!"&amp;AB$68&amp;$C133+72)&lt;&gt;INDIRECT("'"&amp;$A$70&amp;"'!"&amp;AB$68&amp;$C133+72),1,0)</f>
        <v>0</v>
      </c>
      <c r="AC133" cm="1">
        <f t="array" aca="1" ref="AC133" ca="1">IF(INDIRECT("'"&amp;$A$69&amp;"'!"&amp;AC$68&amp;$C133+72)&lt;&gt;INDIRECT("'"&amp;$A$70&amp;"'!"&amp;AC$68&amp;$C133+72),1,0)</f>
        <v>0</v>
      </c>
      <c r="AD133" cm="1">
        <f t="array" aca="1" ref="AD133" ca="1">IF(INDIRECT("'"&amp;$A$69&amp;"'!"&amp;AD$68&amp;$C133+72)&lt;&gt;INDIRECT("'"&amp;$A$70&amp;"'!"&amp;AD$68&amp;$C133+72),1,0)</f>
        <v>0</v>
      </c>
      <c r="AE133" cm="1">
        <f t="array" aca="1" ref="AE133" ca="1">IF(INDIRECT("'"&amp;$A$69&amp;"'!"&amp;AE$68&amp;$C133+72)&lt;&gt;INDIRECT("'"&amp;$A$70&amp;"'!"&amp;AE$68&amp;$C133+72),1,0)</f>
        <v>0</v>
      </c>
      <c r="AF133" cm="1">
        <f t="array" aca="1" ref="AF133" ca="1">IF(INDIRECT("'"&amp;$A$69&amp;"'!"&amp;AF$68&amp;$C133+72)&lt;&gt;INDIRECT("'"&amp;$A$70&amp;"'!"&amp;AF$68&amp;$C133+72),1,0)</f>
        <v>0</v>
      </c>
      <c r="AG133" cm="1">
        <f t="array" aca="1" ref="AG133" ca="1">IF(INDIRECT("'"&amp;$A$69&amp;"'!"&amp;AG$68&amp;$C133+72)&lt;&gt;INDIRECT("'"&amp;$A$70&amp;"'!"&amp;AG$68&amp;$C133+72),1,0)</f>
        <v>0</v>
      </c>
      <c r="AH133" cm="1">
        <f t="array" aca="1" ref="AH133" ca="1">IF(INDIRECT("'"&amp;$A$69&amp;"'!"&amp;AH$68&amp;$C133+72)&lt;&gt;INDIRECT("'"&amp;$A$70&amp;"'!"&amp;AH$68&amp;$C133+72),1,0)</f>
        <v>0</v>
      </c>
      <c r="AI133" cm="1">
        <f t="array" aca="1" ref="AI133" ca="1">IF(INDIRECT("'"&amp;$A$69&amp;"'!"&amp;AI$68&amp;$C133+72)&lt;&gt;INDIRECT("'"&amp;$A$70&amp;"'!"&amp;AI$68&amp;$C133+72),1,0)</f>
        <v>0</v>
      </c>
      <c r="AJ133" cm="1">
        <f t="array" aca="1" ref="AJ133" ca="1">IF(INDIRECT("'"&amp;$A$69&amp;"'!"&amp;AJ$68&amp;$C133+72)&lt;&gt;INDIRECT("'"&amp;$A$70&amp;"'!"&amp;AJ$68&amp;$C133+72),1,0)</f>
        <v>0</v>
      </c>
      <c r="AK133" cm="1">
        <f t="array" aca="1" ref="AK133" ca="1">IF(INDIRECT("'"&amp;$A$69&amp;"'!"&amp;AK$68&amp;$C133+72)&lt;&gt;INDIRECT("'"&amp;$A$70&amp;"'!"&amp;AK$68&amp;$C133+72),1,0)</f>
        <v>0</v>
      </c>
      <c r="AL133" cm="1">
        <f t="array" aca="1" ref="AL133" ca="1">IF(INDIRECT("'"&amp;$A$69&amp;"'!"&amp;AL$68&amp;$C133+72)&lt;&gt;INDIRECT("'"&amp;$A$70&amp;"'!"&amp;AL$68&amp;$C133+72),1,0)</f>
        <v>0</v>
      </c>
      <c r="AM133" cm="1">
        <f t="array" aca="1" ref="AM133" ca="1">IF(INDIRECT("'"&amp;$A$69&amp;"'!"&amp;AM$68&amp;$C133+72)&lt;&gt;INDIRECT("'"&amp;$A$70&amp;"'!"&amp;AM$68&amp;$C133+72),1,0)</f>
        <v>0</v>
      </c>
      <c r="AN133" cm="1">
        <f t="array" aca="1" ref="AN133" ca="1">IF(INDIRECT("'"&amp;$A$69&amp;"'!"&amp;AN$68&amp;$C133+72)&lt;&gt;INDIRECT("'"&amp;$A$70&amp;"'!"&amp;AN$68&amp;$C133+72),1,0)</f>
        <v>0</v>
      </c>
      <c r="AO133" cm="1">
        <f t="array" aca="1" ref="AO133" ca="1">IF(INDIRECT("'"&amp;$A$69&amp;"'!"&amp;AO$68&amp;$C133+72)&lt;&gt;INDIRECT("'"&amp;$A$70&amp;"'!"&amp;AO$68&amp;$C133+72),1,0)</f>
        <v>0</v>
      </c>
      <c r="AP133" cm="1">
        <f t="array" aca="1" ref="AP133" ca="1">IF(INDIRECT("'"&amp;$A$69&amp;"'!"&amp;AP$68&amp;$C133+72)&lt;&gt;INDIRECT("'"&amp;$A$70&amp;"'!"&amp;AP$68&amp;$C133+72),1,0)</f>
        <v>0</v>
      </c>
      <c r="AQ133" cm="1">
        <f t="array" aca="1" ref="AQ133" ca="1">IF(INDIRECT("'"&amp;$A$69&amp;"'!"&amp;AQ$68&amp;$C133+72)&lt;&gt;INDIRECT("'"&amp;$A$70&amp;"'!"&amp;AQ$68&amp;$C133+72),1,0)</f>
        <v>0</v>
      </c>
      <c r="AR133" cm="1">
        <f t="array" aca="1" ref="AR133" ca="1">IF(INDIRECT("'"&amp;$A$69&amp;"'!"&amp;AR$68&amp;$C133+72)&lt;&gt;INDIRECT("'"&amp;$A$70&amp;"'!"&amp;AR$68&amp;$C133+72),1,0)</f>
        <v>0</v>
      </c>
      <c r="AS133" cm="1">
        <f t="array" aca="1" ref="AS133" ca="1">IF(INDIRECT("'"&amp;$A$69&amp;"'!"&amp;AS$68&amp;$C133+72)&lt;&gt;INDIRECT("'"&amp;$A$70&amp;"'!"&amp;AS$68&amp;$C133+72),1,0)</f>
        <v>0</v>
      </c>
      <c r="AT133" cm="1">
        <f t="array" aca="1" ref="AT133" ca="1">IF(INDIRECT("'"&amp;$A$69&amp;"'!"&amp;AT$68&amp;$C133+72)&lt;&gt;INDIRECT("'"&amp;$A$70&amp;"'!"&amp;AT$68&amp;$C133+72),1,0)</f>
        <v>0</v>
      </c>
      <c r="AU133" cm="1">
        <f t="array" aca="1" ref="AU133" ca="1">IF(INDIRECT("'"&amp;$A$69&amp;"'!"&amp;AU$68&amp;$C133+72)&lt;&gt;INDIRECT("'"&amp;$A$70&amp;"'!"&amp;AU$68&amp;$C133+72),1,0)</f>
        <v>0</v>
      </c>
      <c r="AV133" cm="1">
        <f t="array" aca="1" ref="AV133" ca="1">IF(INDIRECT("'"&amp;$A$69&amp;"'!"&amp;AV$68&amp;$C133+72)&lt;&gt;INDIRECT("'"&amp;$A$70&amp;"'!"&amp;AV$68&amp;$C133+72),1,0)</f>
        <v>0</v>
      </c>
      <c r="AW133" cm="1">
        <f t="array" aca="1" ref="AW133" ca="1">IF(INDIRECT("'"&amp;$A$69&amp;"'!"&amp;AW$68&amp;$C133+72)&lt;&gt;INDIRECT("'"&amp;$A$70&amp;"'!"&amp;AW$68&amp;$C133+72),1,0)</f>
        <v>0</v>
      </c>
      <c r="AX133" cm="1">
        <f t="array" aca="1" ref="AX133" ca="1">IF(INDIRECT("'"&amp;$A$69&amp;"'!"&amp;AX$68&amp;$C133+72)&lt;&gt;INDIRECT("'"&amp;$A$70&amp;"'!"&amp;AX$68&amp;$C133+72),1,0)</f>
        <v>0</v>
      </c>
      <c r="AY133" cm="1">
        <f t="array" aca="1" ref="AY133" ca="1">IF(INDIRECT("'"&amp;$A$69&amp;"'!"&amp;AY$68&amp;$C133+72)&lt;&gt;INDIRECT("'"&amp;$A$70&amp;"'!"&amp;AY$68&amp;$C133+72),1,0)</f>
        <v>0</v>
      </c>
      <c r="AZ133" cm="1">
        <f t="array" aca="1" ref="AZ133" ca="1">IF(INDIRECT("'"&amp;$A$69&amp;"'!"&amp;AZ$68&amp;$C133+72)&lt;&gt;INDIRECT("'"&amp;$A$70&amp;"'!"&amp;AZ$68&amp;$C133+72),1,0)</f>
        <v>0</v>
      </c>
      <c r="BA133" cm="1">
        <f t="array" aca="1" ref="BA133" ca="1">IF(INDIRECT("'"&amp;$A$69&amp;"'!"&amp;BA$68&amp;$C133+72)&lt;&gt;INDIRECT("'"&amp;$A$70&amp;"'!"&amp;BA$68&amp;$C133+72),1,0)</f>
        <v>0</v>
      </c>
      <c r="BB133" cm="1">
        <f t="array" aca="1" ref="BB133" ca="1">IF(INDIRECT("'"&amp;$A$69&amp;"'!"&amp;BB$68&amp;$C133+72)&lt;&gt;INDIRECT("'"&amp;$A$70&amp;"'!"&amp;BB$68&amp;$C133+72),1,0)</f>
        <v>0</v>
      </c>
      <c r="BC133">
        <f t="shared" ca="1" si="0"/>
        <v>0</v>
      </c>
      <c r="BD133">
        <f t="shared" ca="1" si="1"/>
        <v>0</v>
      </c>
      <c r="BE133">
        <f t="shared" ca="1" si="2"/>
        <v>0</v>
      </c>
    </row>
    <row r="134" spans="3:57" x14ac:dyDescent="0.15">
      <c r="C134" s="283">
        <v>62</v>
      </c>
      <c r="D134" cm="1">
        <f t="array" aca="1" ref="D134" ca="1">IF(INDIRECT("'"&amp;$A$69&amp;"'!"&amp;D$68&amp;$C134+72)&lt;&gt;INDIRECT("'"&amp;$A$70&amp;"'!"&amp;D$68&amp;$C134+72),1,0)</f>
        <v>0</v>
      </c>
      <c r="E134" cm="1">
        <f t="array" aca="1" ref="E134" ca="1">IF(INDIRECT("'"&amp;$A$69&amp;"'!"&amp;E$68&amp;$C134+72)&lt;&gt;INDIRECT("'"&amp;$A$70&amp;"'!"&amp;E$68&amp;$C134+72),1,0)</f>
        <v>0</v>
      </c>
      <c r="F134" cm="1">
        <f t="array" aca="1" ref="F134" ca="1">IF(INDIRECT("'"&amp;$A$69&amp;"'!"&amp;F$68&amp;$C134+72)&lt;&gt;INDIRECT("'"&amp;$A$70&amp;"'!"&amp;F$68&amp;$C134+72),1,0)</f>
        <v>0</v>
      </c>
      <c r="G134" cm="1">
        <f t="array" aca="1" ref="G134" ca="1">IF(INDIRECT("'"&amp;$A$69&amp;"'!"&amp;G$68&amp;$C134+72)&lt;&gt;INDIRECT("'"&amp;$A$70&amp;"'!"&amp;G$68&amp;$C134+72),1,0)</f>
        <v>0</v>
      </c>
      <c r="H134" cm="1">
        <f t="array" aca="1" ref="H134" ca="1">IF(INDIRECT("'"&amp;$A$69&amp;"'!"&amp;H$68&amp;$C134+72)&lt;&gt;INDIRECT("'"&amp;$A$70&amp;"'!"&amp;H$68&amp;$C134+72),1,0)</f>
        <v>0</v>
      </c>
      <c r="I134" cm="1">
        <f t="array" aca="1" ref="I134" ca="1">IF(INDIRECT("'"&amp;$A$69&amp;"'!"&amp;I$68&amp;$C134+72)&lt;&gt;INDIRECT("'"&amp;$A$70&amp;"'!"&amp;I$68&amp;$C134+72),1,0)</f>
        <v>0</v>
      </c>
      <c r="J134" cm="1">
        <f t="array" aca="1" ref="J134" ca="1">IF(INDIRECT("'"&amp;$A$69&amp;"'!"&amp;J$68&amp;$C134+72)&lt;&gt;INDIRECT("'"&amp;$A$70&amp;"'!"&amp;J$68&amp;$C134+72),1,0)</f>
        <v>0</v>
      </c>
      <c r="K134" cm="1">
        <f t="array" aca="1" ref="K134" ca="1">IF(INDIRECT("'"&amp;$A$69&amp;"'!"&amp;K$68&amp;$C134+72)&lt;&gt;INDIRECT("'"&amp;$A$70&amp;"'!"&amp;K$68&amp;$C134+72),1,0)</f>
        <v>0</v>
      </c>
      <c r="L134" cm="1">
        <f t="array" aca="1" ref="L134" ca="1">IF(INDIRECT("'"&amp;$A$69&amp;"'!"&amp;L$68&amp;$C134+72)&lt;&gt;INDIRECT("'"&amp;$A$70&amp;"'!"&amp;L$68&amp;$C134+72),1,0)</f>
        <v>0</v>
      </c>
      <c r="M134" cm="1">
        <f t="array" aca="1" ref="M134" ca="1">IF(INDIRECT("'"&amp;$A$69&amp;"'!"&amp;M$68&amp;$C134+72)&lt;&gt;INDIRECT("'"&amp;$A$70&amp;"'!"&amp;M$68&amp;$C134+72),1,0)</f>
        <v>0</v>
      </c>
      <c r="N134" cm="1">
        <f t="array" aca="1" ref="N134" ca="1">IF(INDIRECT("'"&amp;$A$69&amp;"'!"&amp;N$68&amp;$C134+72)&lt;&gt;INDIRECT("'"&amp;$A$70&amp;"'!"&amp;N$68&amp;$C134+72),1,0)</f>
        <v>0</v>
      </c>
      <c r="O134" cm="1">
        <f t="array" aca="1" ref="O134" ca="1">IF(INDIRECT("'"&amp;$A$69&amp;"'!"&amp;O$68&amp;$C134+72)&lt;&gt;INDIRECT("'"&amp;$A$70&amp;"'!"&amp;O$68&amp;$C134+72),1,0)</f>
        <v>0</v>
      </c>
      <c r="P134" cm="1">
        <f t="array" aca="1" ref="P134" ca="1">IF(INDIRECT("'"&amp;$A$69&amp;"'!"&amp;P$68&amp;$C134+72)&lt;&gt;INDIRECT("'"&amp;$A$70&amp;"'!"&amp;P$68&amp;$C134+72),1,0)</f>
        <v>0</v>
      </c>
      <c r="Q134" cm="1">
        <f t="array" aca="1" ref="Q134" ca="1">IF(INDIRECT("'"&amp;$A$69&amp;"'!"&amp;Q$68&amp;$C134+72)&lt;&gt;INDIRECT("'"&amp;$A$70&amp;"'!"&amp;Q$68&amp;$C134+72),1,0)</f>
        <v>0</v>
      </c>
      <c r="R134" cm="1">
        <f t="array" aca="1" ref="R134" ca="1">IF(INDIRECT("'"&amp;$A$69&amp;"'!"&amp;R$68&amp;$C134+72)&lt;&gt;INDIRECT("'"&amp;$A$70&amp;"'!"&amp;R$68&amp;$C134+72),1,0)</f>
        <v>0</v>
      </c>
      <c r="S134" cm="1">
        <f t="array" aca="1" ref="S134" ca="1">IF(INDIRECT("'"&amp;$A$69&amp;"'!"&amp;S$68&amp;$C134+72)&lt;&gt;INDIRECT("'"&amp;$A$70&amp;"'!"&amp;S$68&amp;$C134+72),1,0)</f>
        <v>0</v>
      </c>
      <c r="T134" cm="1">
        <f t="array" aca="1" ref="T134" ca="1">IF(INDIRECT("'"&amp;$A$69&amp;"'!"&amp;T$68&amp;$C134+72)&lt;&gt;INDIRECT("'"&amp;$A$70&amp;"'!"&amp;T$68&amp;$C134+72),1,0)</f>
        <v>0</v>
      </c>
      <c r="U134" cm="1">
        <f t="array" aca="1" ref="U134" ca="1">IF(INDIRECT("'"&amp;$A$69&amp;"'!"&amp;U$68&amp;$C134+72)&lt;&gt;INDIRECT("'"&amp;$A$70&amp;"'!"&amp;U$68&amp;$C134+72),1,0)</f>
        <v>0</v>
      </c>
      <c r="V134" cm="1">
        <f t="array" aca="1" ref="V134" ca="1">IF(INDIRECT("'"&amp;$A$69&amp;"'!"&amp;V$68&amp;$C134+72)&lt;&gt;INDIRECT("'"&amp;$A$70&amp;"'!"&amp;V$68&amp;$C134+72),1,0)</f>
        <v>0</v>
      </c>
      <c r="W134" cm="1">
        <f t="array" aca="1" ref="W134" ca="1">IF(INDIRECT("'"&amp;$A$69&amp;"'!"&amp;W$68&amp;$C134+72)&lt;&gt;INDIRECT("'"&amp;$A$70&amp;"'!"&amp;W$68&amp;$C134+72),1,0)</f>
        <v>0</v>
      </c>
      <c r="X134" cm="1">
        <f t="array" aca="1" ref="X134" ca="1">IF(INDIRECT("'"&amp;$A$69&amp;"'!"&amp;X$68&amp;$C134+72)&lt;&gt;INDIRECT("'"&amp;$A$70&amp;"'!"&amp;X$68&amp;$C134+72),1,0)</f>
        <v>0</v>
      </c>
      <c r="Y134" cm="1">
        <f t="array" aca="1" ref="Y134" ca="1">IF(INDIRECT("'"&amp;$A$69&amp;"'!"&amp;Y$68&amp;$C134+72)&lt;&gt;INDIRECT("'"&amp;$A$70&amp;"'!"&amp;Y$68&amp;$C134+72),1,0)</f>
        <v>0</v>
      </c>
      <c r="Z134" cm="1">
        <f t="array" aca="1" ref="Z134" ca="1">IF(INDIRECT("'"&amp;$A$69&amp;"'!"&amp;Z$68&amp;$C134+72)&lt;&gt;INDIRECT("'"&amp;$A$70&amp;"'!"&amp;Z$68&amp;$C134+72),1,0)</f>
        <v>0</v>
      </c>
      <c r="AA134" cm="1">
        <f t="array" aca="1" ref="AA134" ca="1">IF(INDIRECT("'"&amp;$A$69&amp;"'!"&amp;AA$68&amp;$C134+72)&lt;&gt;INDIRECT("'"&amp;$A$70&amp;"'!"&amp;AA$68&amp;$C134+72),1,0)</f>
        <v>0</v>
      </c>
      <c r="AB134" cm="1">
        <f t="array" aca="1" ref="AB134" ca="1">IF(INDIRECT("'"&amp;$A$69&amp;"'!"&amp;AB$68&amp;$C134+72)&lt;&gt;INDIRECT("'"&amp;$A$70&amp;"'!"&amp;AB$68&amp;$C134+72),1,0)</f>
        <v>0</v>
      </c>
      <c r="AC134" cm="1">
        <f t="array" aca="1" ref="AC134" ca="1">IF(INDIRECT("'"&amp;$A$69&amp;"'!"&amp;AC$68&amp;$C134+72)&lt;&gt;INDIRECT("'"&amp;$A$70&amp;"'!"&amp;AC$68&amp;$C134+72),1,0)</f>
        <v>0</v>
      </c>
      <c r="AD134" cm="1">
        <f t="array" aca="1" ref="AD134" ca="1">IF(INDIRECT("'"&amp;$A$69&amp;"'!"&amp;AD$68&amp;$C134+72)&lt;&gt;INDIRECT("'"&amp;$A$70&amp;"'!"&amp;AD$68&amp;$C134+72),1,0)</f>
        <v>0</v>
      </c>
      <c r="AE134" cm="1">
        <f t="array" aca="1" ref="AE134" ca="1">IF(INDIRECT("'"&amp;$A$69&amp;"'!"&amp;AE$68&amp;$C134+72)&lt;&gt;INDIRECT("'"&amp;$A$70&amp;"'!"&amp;AE$68&amp;$C134+72),1,0)</f>
        <v>0</v>
      </c>
      <c r="AF134" cm="1">
        <f t="array" aca="1" ref="AF134" ca="1">IF(INDIRECT("'"&amp;$A$69&amp;"'!"&amp;AF$68&amp;$C134+72)&lt;&gt;INDIRECT("'"&amp;$A$70&amp;"'!"&amp;AF$68&amp;$C134+72),1,0)</f>
        <v>0</v>
      </c>
      <c r="AG134" cm="1">
        <f t="array" aca="1" ref="AG134" ca="1">IF(INDIRECT("'"&amp;$A$69&amp;"'!"&amp;AG$68&amp;$C134+72)&lt;&gt;INDIRECT("'"&amp;$A$70&amp;"'!"&amp;AG$68&amp;$C134+72),1,0)</f>
        <v>0</v>
      </c>
      <c r="AH134" cm="1">
        <f t="array" aca="1" ref="AH134" ca="1">IF(INDIRECT("'"&amp;$A$69&amp;"'!"&amp;AH$68&amp;$C134+72)&lt;&gt;INDIRECT("'"&amp;$A$70&amp;"'!"&amp;AH$68&amp;$C134+72),1,0)</f>
        <v>0</v>
      </c>
      <c r="AI134" cm="1">
        <f t="array" aca="1" ref="AI134" ca="1">IF(INDIRECT("'"&amp;$A$69&amp;"'!"&amp;AI$68&amp;$C134+72)&lt;&gt;INDIRECT("'"&amp;$A$70&amp;"'!"&amp;AI$68&amp;$C134+72),1,0)</f>
        <v>0</v>
      </c>
      <c r="AJ134" cm="1">
        <f t="array" aca="1" ref="AJ134" ca="1">IF(INDIRECT("'"&amp;$A$69&amp;"'!"&amp;AJ$68&amp;$C134+72)&lt;&gt;INDIRECT("'"&amp;$A$70&amp;"'!"&amp;AJ$68&amp;$C134+72),1,0)</f>
        <v>0</v>
      </c>
      <c r="AK134" cm="1">
        <f t="array" aca="1" ref="AK134" ca="1">IF(INDIRECT("'"&amp;$A$69&amp;"'!"&amp;AK$68&amp;$C134+72)&lt;&gt;INDIRECT("'"&amp;$A$70&amp;"'!"&amp;AK$68&amp;$C134+72),1,0)</f>
        <v>0</v>
      </c>
      <c r="AL134" cm="1">
        <f t="array" aca="1" ref="AL134" ca="1">IF(INDIRECT("'"&amp;$A$69&amp;"'!"&amp;AL$68&amp;$C134+72)&lt;&gt;INDIRECT("'"&amp;$A$70&amp;"'!"&amp;AL$68&amp;$C134+72),1,0)</f>
        <v>0</v>
      </c>
      <c r="AM134" cm="1">
        <f t="array" aca="1" ref="AM134" ca="1">IF(INDIRECT("'"&amp;$A$69&amp;"'!"&amp;AM$68&amp;$C134+72)&lt;&gt;INDIRECT("'"&amp;$A$70&amp;"'!"&amp;AM$68&amp;$C134+72),1,0)</f>
        <v>0</v>
      </c>
      <c r="AN134" cm="1">
        <f t="array" aca="1" ref="AN134" ca="1">IF(INDIRECT("'"&amp;$A$69&amp;"'!"&amp;AN$68&amp;$C134+72)&lt;&gt;INDIRECT("'"&amp;$A$70&amp;"'!"&amp;AN$68&amp;$C134+72),1,0)</f>
        <v>0</v>
      </c>
      <c r="AO134" cm="1">
        <f t="array" aca="1" ref="AO134" ca="1">IF(INDIRECT("'"&amp;$A$69&amp;"'!"&amp;AO$68&amp;$C134+72)&lt;&gt;INDIRECT("'"&amp;$A$70&amp;"'!"&amp;AO$68&amp;$C134+72),1,0)</f>
        <v>0</v>
      </c>
      <c r="AP134" cm="1">
        <f t="array" aca="1" ref="AP134" ca="1">IF(INDIRECT("'"&amp;$A$69&amp;"'!"&amp;AP$68&amp;$C134+72)&lt;&gt;INDIRECT("'"&amp;$A$70&amp;"'!"&amp;AP$68&amp;$C134+72),1,0)</f>
        <v>0</v>
      </c>
      <c r="AQ134" cm="1">
        <f t="array" aca="1" ref="AQ134" ca="1">IF(INDIRECT("'"&amp;$A$69&amp;"'!"&amp;AQ$68&amp;$C134+72)&lt;&gt;INDIRECT("'"&amp;$A$70&amp;"'!"&amp;AQ$68&amp;$C134+72),1,0)</f>
        <v>0</v>
      </c>
      <c r="AR134" cm="1">
        <f t="array" aca="1" ref="AR134" ca="1">IF(INDIRECT("'"&amp;$A$69&amp;"'!"&amp;AR$68&amp;$C134+72)&lt;&gt;INDIRECT("'"&amp;$A$70&amp;"'!"&amp;AR$68&amp;$C134+72),1,0)</f>
        <v>0</v>
      </c>
      <c r="AS134" cm="1">
        <f t="array" aca="1" ref="AS134" ca="1">IF(INDIRECT("'"&amp;$A$69&amp;"'!"&amp;AS$68&amp;$C134+72)&lt;&gt;INDIRECT("'"&amp;$A$70&amp;"'!"&amp;AS$68&amp;$C134+72),1,0)</f>
        <v>0</v>
      </c>
      <c r="AT134" cm="1">
        <f t="array" aca="1" ref="AT134" ca="1">IF(INDIRECT("'"&amp;$A$69&amp;"'!"&amp;AT$68&amp;$C134+72)&lt;&gt;INDIRECT("'"&amp;$A$70&amp;"'!"&amp;AT$68&amp;$C134+72),1,0)</f>
        <v>0</v>
      </c>
      <c r="AU134" cm="1">
        <f t="array" aca="1" ref="AU134" ca="1">IF(INDIRECT("'"&amp;$A$69&amp;"'!"&amp;AU$68&amp;$C134+72)&lt;&gt;INDIRECT("'"&amp;$A$70&amp;"'!"&amp;AU$68&amp;$C134+72),1,0)</f>
        <v>0</v>
      </c>
      <c r="AV134" cm="1">
        <f t="array" aca="1" ref="AV134" ca="1">IF(INDIRECT("'"&amp;$A$69&amp;"'!"&amp;AV$68&amp;$C134+72)&lt;&gt;INDIRECT("'"&amp;$A$70&amp;"'!"&amp;AV$68&amp;$C134+72),1,0)</f>
        <v>0</v>
      </c>
      <c r="AW134" cm="1">
        <f t="array" aca="1" ref="AW134" ca="1">IF(INDIRECT("'"&amp;$A$69&amp;"'!"&amp;AW$68&amp;$C134+72)&lt;&gt;INDIRECT("'"&amp;$A$70&amp;"'!"&amp;AW$68&amp;$C134+72),1,0)</f>
        <v>0</v>
      </c>
      <c r="AX134" cm="1">
        <f t="array" aca="1" ref="AX134" ca="1">IF(INDIRECT("'"&amp;$A$69&amp;"'!"&amp;AX$68&amp;$C134+72)&lt;&gt;INDIRECT("'"&amp;$A$70&amp;"'!"&amp;AX$68&amp;$C134+72),1,0)</f>
        <v>0</v>
      </c>
      <c r="AY134" cm="1">
        <f t="array" aca="1" ref="AY134" ca="1">IF(INDIRECT("'"&amp;$A$69&amp;"'!"&amp;AY$68&amp;$C134+72)&lt;&gt;INDIRECT("'"&amp;$A$70&amp;"'!"&amp;AY$68&amp;$C134+72),1,0)</f>
        <v>0</v>
      </c>
      <c r="AZ134" cm="1">
        <f t="array" aca="1" ref="AZ134" ca="1">IF(INDIRECT("'"&amp;$A$69&amp;"'!"&amp;AZ$68&amp;$C134+72)&lt;&gt;INDIRECT("'"&amp;$A$70&amp;"'!"&amp;AZ$68&amp;$C134+72),1,0)</f>
        <v>0</v>
      </c>
      <c r="BA134" cm="1">
        <f t="array" aca="1" ref="BA134" ca="1">IF(INDIRECT("'"&amp;$A$69&amp;"'!"&amp;BA$68&amp;$C134+72)&lt;&gt;INDIRECT("'"&amp;$A$70&amp;"'!"&amp;BA$68&amp;$C134+72),1,0)</f>
        <v>0</v>
      </c>
      <c r="BB134" cm="1">
        <f t="array" aca="1" ref="BB134" ca="1">IF(INDIRECT("'"&amp;$A$69&amp;"'!"&amp;BB$68&amp;$C134+72)&lt;&gt;INDIRECT("'"&amp;$A$70&amp;"'!"&amp;BB$68&amp;$C134+72),1,0)</f>
        <v>0</v>
      </c>
      <c r="BC134">
        <f t="shared" ca="1" si="0"/>
        <v>0</v>
      </c>
      <c r="BD134">
        <f t="shared" ca="1" si="1"/>
        <v>0</v>
      </c>
      <c r="BE134">
        <f t="shared" ca="1" si="2"/>
        <v>0</v>
      </c>
    </row>
    <row r="135" spans="3:57" x14ac:dyDescent="0.15">
      <c r="C135" s="283">
        <v>63</v>
      </c>
      <c r="D135" cm="1">
        <f t="array" aca="1" ref="D135" ca="1">IF(INDIRECT("'"&amp;$A$69&amp;"'!"&amp;D$68&amp;$C135+72)&lt;&gt;INDIRECT("'"&amp;$A$70&amp;"'!"&amp;D$68&amp;$C135+72),1,0)</f>
        <v>0</v>
      </c>
      <c r="E135" cm="1">
        <f t="array" aca="1" ref="E135" ca="1">IF(INDIRECT("'"&amp;$A$69&amp;"'!"&amp;E$68&amp;$C135+72)&lt;&gt;INDIRECT("'"&amp;$A$70&amp;"'!"&amp;E$68&amp;$C135+72),1,0)</f>
        <v>0</v>
      </c>
      <c r="F135" cm="1">
        <f t="array" aca="1" ref="F135" ca="1">IF(INDIRECT("'"&amp;$A$69&amp;"'!"&amp;F$68&amp;$C135+72)&lt;&gt;INDIRECT("'"&amp;$A$70&amp;"'!"&amp;F$68&amp;$C135+72),1,0)</f>
        <v>0</v>
      </c>
      <c r="G135" cm="1">
        <f t="array" aca="1" ref="G135" ca="1">IF(INDIRECT("'"&amp;$A$69&amp;"'!"&amp;G$68&amp;$C135+72)&lt;&gt;INDIRECT("'"&amp;$A$70&amp;"'!"&amp;G$68&amp;$C135+72),1,0)</f>
        <v>0</v>
      </c>
      <c r="H135" cm="1">
        <f t="array" aca="1" ref="H135" ca="1">IF(INDIRECT("'"&amp;$A$69&amp;"'!"&amp;H$68&amp;$C135+72)&lt;&gt;INDIRECT("'"&amp;$A$70&amp;"'!"&amp;H$68&amp;$C135+72),1,0)</f>
        <v>0</v>
      </c>
      <c r="I135" cm="1">
        <f t="array" aca="1" ref="I135" ca="1">IF(INDIRECT("'"&amp;$A$69&amp;"'!"&amp;I$68&amp;$C135+72)&lt;&gt;INDIRECT("'"&amp;$A$70&amp;"'!"&amp;I$68&amp;$C135+72),1,0)</f>
        <v>0</v>
      </c>
      <c r="J135" cm="1">
        <f t="array" aca="1" ref="J135" ca="1">IF(INDIRECT("'"&amp;$A$69&amp;"'!"&amp;J$68&amp;$C135+72)&lt;&gt;INDIRECT("'"&amp;$A$70&amp;"'!"&amp;J$68&amp;$C135+72),1,0)</f>
        <v>0</v>
      </c>
      <c r="K135" cm="1">
        <f t="array" aca="1" ref="K135" ca="1">IF(INDIRECT("'"&amp;$A$69&amp;"'!"&amp;K$68&amp;$C135+72)&lt;&gt;INDIRECT("'"&amp;$A$70&amp;"'!"&amp;K$68&amp;$C135+72),1,0)</f>
        <v>0</v>
      </c>
      <c r="L135" cm="1">
        <f t="array" aca="1" ref="L135" ca="1">IF(INDIRECT("'"&amp;$A$69&amp;"'!"&amp;L$68&amp;$C135+72)&lt;&gt;INDIRECT("'"&amp;$A$70&amp;"'!"&amp;L$68&amp;$C135+72),1,0)</f>
        <v>0</v>
      </c>
      <c r="M135" cm="1">
        <f t="array" aca="1" ref="M135" ca="1">IF(INDIRECT("'"&amp;$A$69&amp;"'!"&amp;M$68&amp;$C135+72)&lt;&gt;INDIRECT("'"&amp;$A$70&amp;"'!"&amp;M$68&amp;$C135+72),1,0)</f>
        <v>0</v>
      </c>
      <c r="N135" cm="1">
        <f t="array" aca="1" ref="N135" ca="1">IF(INDIRECT("'"&amp;$A$69&amp;"'!"&amp;N$68&amp;$C135+72)&lt;&gt;INDIRECT("'"&amp;$A$70&amp;"'!"&amp;N$68&amp;$C135+72),1,0)</f>
        <v>0</v>
      </c>
      <c r="O135" cm="1">
        <f t="array" aca="1" ref="O135" ca="1">IF(INDIRECT("'"&amp;$A$69&amp;"'!"&amp;O$68&amp;$C135+72)&lt;&gt;INDIRECT("'"&amp;$A$70&amp;"'!"&amp;O$68&amp;$C135+72),1,0)</f>
        <v>0</v>
      </c>
      <c r="P135" cm="1">
        <f t="array" aca="1" ref="P135" ca="1">IF(INDIRECT("'"&amp;$A$69&amp;"'!"&amp;P$68&amp;$C135+72)&lt;&gt;INDIRECT("'"&amp;$A$70&amp;"'!"&amp;P$68&amp;$C135+72),1,0)</f>
        <v>0</v>
      </c>
      <c r="Q135" cm="1">
        <f t="array" aca="1" ref="Q135" ca="1">IF(INDIRECT("'"&amp;$A$69&amp;"'!"&amp;Q$68&amp;$C135+72)&lt;&gt;INDIRECT("'"&amp;$A$70&amp;"'!"&amp;Q$68&amp;$C135+72),1,0)</f>
        <v>0</v>
      </c>
      <c r="R135" cm="1">
        <f t="array" aca="1" ref="R135" ca="1">IF(INDIRECT("'"&amp;$A$69&amp;"'!"&amp;R$68&amp;$C135+72)&lt;&gt;INDIRECT("'"&amp;$A$70&amp;"'!"&amp;R$68&amp;$C135+72),1,0)</f>
        <v>0</v>
      </c>
      <c r="S135" cm="1">
        <f t="array" aca="1" ref="S135" ca="1">IF(INDIRECT("'"&amp;$A$69&amp;"'!"&amp;S$68&amp;$C135+72)&lt;&gt;INDIRECT("'"&amp;$A$70&amp;"'!"&amp;S$68&amp;$C135+72),1,0)</f>
        <v>0</v>
      </c>
      <c r="T135" cm="1">
        <f t="array" aca="1" ref="T135" ca="1">IF(INDIRECT("'"&amp;$A$69&amp;"'!"&amp;T$68&amp;$C135+72)&lt;&gt;INDIRECT("'"&amp;$A$70&amp;"'!"&amp;T$68&amp;$C135+72),1,0)</f>
        <v>0</v>
      </c>
      <c r="U135" cm="1">
        <f t="array" aca="1" ref="U135" ca="1">IF(INDIRECT("'"&amp;$A$69&amp;"'!"&amp;U$68&amp;$C135+72)&lt;&gt;INDIRECT("'"&amp;$A$70&amp;"'!"&amp;U$68&amp;$C135+72),1,0)</f>
        <v>0</v>
      </c>
      <c r="V135" cm="1">
        <f t="array" aca="1" ref="V135" ca="1">IF(INDIRECT("'"&amp;$A$69&amp;"'!"&amp;V$68&amp;$C135+72)&lt;&gt;INDIRECT("'"&amp;$A$70&amp;"'!"&amp;V$68&amp;$C135+72),1,0)</f>
        <v>0</v>
      </c>
      <c r="W135" cm="1">
        <f t="array" aca="1" ref="W135" ca="1">IF(INDIRECT("'"&amp;$A$69&amp;"'!"&amp;W$68&amp;$C135+72)&lt;&gt;INDIRECT("'"&amp;$A$70&amp;"'!"&amp;W$68&amp;$C135+72),1,0)</f>
        <v>0</v>
      </c>
      <c r="X135" cm="1">
        <f t="array" aca="1" ref="X135" ca="1">IF(INDIRECT("'"&amp;$A$69&amp;"'!"&amp;X$68&amp;$C135+72)&lt;&gt;INDIRECT("'"&amp;$A$70&amp;"'!"&amp;X$68&amp;$C135+72),1,0)</f>
        <v>0</v>
      </c>
      <c r="Y135" cm="1">
        <f t="array" aca="1" ref="Y135" ca="1">IF(INDIRECT("'"&amp;$A$69&amp;"'!"&amp;Y$68&amp;$C135+72)&lt;&gt;INDIRECT("'"&amp;$A$70&amp;"'!"&amp;Y$68&amp;$C135+72),1,0)</f>
        <v>0</v>
      </c>
      <c r="Z135" cm="1">
        <f t="array" aca="1" ref="Z135" ca="1">IF(INDIRECT("'"&amp;$A$69&amp;"'!"&amp;Z$68&amp;$C135+72)&lt;&gt;INDIRECT("'"&amp;$A$70&amp;"'!"&amp;Z$68&amp;$C135+72),1,0)</f>
        <v>0</v>
      </c>
      <c r="AA135" cm="1">
        <f t="array" aca="1" ref="AA135" ca="1">IF(INDIRECT("'"&amp;$A$69&amp;"'!"&amp;AA$68&amp;$C135+72)&lt;&gt;INDIRECT("'"&amp;$A$70&amp;"'!"&amp;AA$68&amp;$C135+72),1,0)</f>
        <v>0</v>
      </c>
      <c r="AB135" cm="1">
        <f t="array" aca="1" ref="AB135" ca="1">IF(INDIRECT("'"&amp;$A$69&amp;"'!"&amp;AB$68&amp;$C135+72)&lt;&gt;INDIRECT("'"&amp;$A$70&amp;"'!"&amp;AB$68&amp;$C135+72),1,0)</f>
        <v>0</v>
      </c>
      <c r="AC135" cm="1">
        <f t="array" aca="1" ref="AC135" ca="1">IF(INDIRECT("'"&amp;$A$69&amp;"'!"&amp;AC$68&amp;$C135+72)&lt;&gt;INDIRECT("'"&amp;$A$70&amp;"'!"&amp;AC$68&amp;$C135+72),1,0)</f>
        <v>0</v>
      </c>
      <c r="AD135" cm="1">
        <f t="array" aca="1" ref="AD135" ca="1">IF(INDIRECT("'"&amp;$A$69&amp;"'!"&amp;AD$68&amp;$C135+72)&lt;&gt;INDIRECT("'"&amp;$A$70&amp;"'!"&amp;AD$68&amp;$C135+72),1,0)</f>
        <v>0</v>
      </c>
      <c r="AE135" cm="1">
        <f t="array" aca="1" ref="AE135" ca="1">IF(INDIRECT("'"&amp;$A$69&amp;"'!"&amp;AE$68&amp;$C135+72)&lt;&gt;INDIRECT("'"&amp;$A$70&amp;"'!"&amp;AE$68&amp;$C135+72),1,0)</f>
        <v>0</v>
      </c>
      <c r="AF135" cm="1">
        <f t="array" aca="1" ref="AF135" ca="1">IF(INDIRECT("'"&amp;$A$69&amp;"'!"&amp;AF$68&amp;$C135+72)&lt;&gt;INDIRECT("'"&amp;$A$70&amp;"'!"&amp;AF$68&amp;$C135+72),1,0)</f>
        <v>0</v>
      </c>
      <c r="AG135" cm="1">
        <f t="array" aca="1" ref="AG135" ca="1">IF(INDIRECT("'"&amp;$A$69&amp;"'!"&amp;AG$68&amp;$C135+72)&lt;&gt;INDIRECT("'"&amp;$A$70&amp;"'!"&amp;AG$68&amp;$C135+72),1,0)</f>
        <v>0</v>
      </c>
      <c r="AH135" cm="1">
        <f t="array" aca="1" ref="AH135" ca="1">IF(INDIRECT("'"&amp;$A$69&amp;"'!"&amp;AH$68&amp;$C135+72)&lt;&gt;INDIRECT("'"&amp;$A$70&amp;"'!"&amp;AH$68&amp;$C135+72),1,0)</f>
        <v>0</v>
      </c>
      <c r="AI135" cm="1">
        <f t="array" aca="1" ref="AI135" ca="1">IF(INDIRECT("'"&amp;$A$69&amp;"'!"&amp;AI$68&amp;$C135+72)&lt;&gt;INDIRECT("'"&amp;$A$70&amp;"'!"&amp;AI$68&amp;$C135+72),1,0)</f>
        <v>0</v>
      </c>
      <c r="AJ135" cm="1">
        <f t="array" aca="1" ref="AJ135" ca="1">IF(INDIRECT("'"&amp;$A$69&amp;"'!"&amp;AJ$68&amp;$C135+72)&lt;&gt;INDIRECT("'"&amp;$A$70&amp;"'!"&amp;AJ$68&amp;$C135+72),1,0)</f>
        <v>0</v>
      </c>
      <c r="AK135" cm="1">
        <f t="array" aca="1" ref="AK135" ca="1">IF(INDIRECT("'"&amp;$A$69&amp;"'!"&amp;AK$68&amp;$C135+72)&lt;&gt;INDIRECT("'"&amp;$A$70&amp;"'!"&amp;AK$68&amp;$C135+72),1,0)</f>
        <v>0</v>
      </c>
      <c r="AL135" cm="1">
        <f t="array" aca="1" ref="AL135" ca="1">IF(INDIRECT("'"&amp;$A$69&amp;"'!"&amp;AL$68&amp;$C135+72)&lt;&gt;INDIRECT("'"&amp;$A$70&amp;"'!"&amp;AL$68&amp;$C135+72),1,0)</f>
        <v>0</v>
      </c>
      <c r="AM135" cm="1">
        <f t="array" aca="1" ref="AM135" ca="1">IF(INDIRECT("'"&amp;$A$69&amp;"'!"&amp;AM$68&amp;$C135+72)&lt;&gt;INDIRECT("'"&amp;$A$70&amp;"'!"&amp;AM$68&amp;$C135+72),1,0)</f>
        <v>0</v>
      </c>
      <c r="AN135" cm="1">
        <f t="array" aca="1" ref="AN135" ca="1">IF(INDIRECT("'"&amp;$A$69&amp;"'!"&amp;AN$68&amp;$C135+72)&lt;&gt;INDIRECT("'"&amp;$A$70&amp;"'!"&amp;AN$68&amp;$C135+72),1,0)</f>
        <v>0</v>
      </c>
      <c r="AO135" cm="1">
        <f t="array" aca="1" ref="AO135" ca="1">IF(INDIRECT("'"&amp;$A$69&amp;"'!"&amp;AO$68&amp;$C135+72)&lt;&gt;INDIRECT("'"&amp;$A$70&amp;"'!"&amp;AO$68&amp;$C135+72),1,0)</f>
        <v>0</v>
      </c>
      <c r="AP135" cm="1">
        <f t="array" aca="1" ref="AP135" ca="1">IF(INDIRECT("'"&amp;$A$69&amp;"'!"&amp;AP$68&amp;$C135+72)&lt;&gt;INDIRECT("'"&amp;$A$70&amp;"'!"&amp;AP$68&amp;$C135+72),1,0)</f>
        <v>0</v>
      </c>
      <c r="AQ135" cm="1">
        <f t="array" aca="1" ref="AQ135" ca="1">IF(INDIRECT("'"&amp;$A$69&amp;"'!"&amp;AQ$68&amp;$C135+72)&lt;&gt;INDIRECT("'"&amp;$A$70&amp;"'!"&amp;AQ$68&amp;$C135+72),1,0)</f>
        <v>0</v>
      </c>
      <c r="AR135" cm="1">
        <f t="array" aca="1" ref="AR135" ca="1">IF(INDIRECT("'"&amp;$A$69&amp;"'!"&amp;AR$68&amp;$C135+72)&lt;&gt;INDIRECT("'"&amp;$A$70&amp;"'!"&amp;AR$68&amp;$C135+72),1,0)</f>
        <v>0</v>
      </c>
      <c r="AS135" cm="1">
        <f t="array" aca="1" ref="AS135" ca="1">IF(INDIRECT("'"&amp;$A$69&amp;"'!"&amp;AS$68&amp;$C135+72)&lt;&gt;INDIRECT("'"&amp;$A$70&amp;"'!"&amp;AS$68&amp;$C135+72),1,0)</f>
        <v>0</v>
      </c>
      <c r="AT135" cm="1">
        <f t="array" aca="1" ref="AT135" ca="1">IF(INDIRECT("'"&amp;$A$69&amp;"'!"&amp;AT$68&amp;$C135+72)&lt;&gt;INDIRECT("'"&amp;$A$70&amp;"'!"&amp;AT$68&amp;$C135+72),1,0)</f>
        <v>0</v>
      </c>
      <c r="AU135" cm="1">
        <f t="array" aca="1" ref="AU135" ca="1">IF(INDIRECT("'"&amp;$A$69&amp;"'!"&amp;AU$68&amp;$C135+72)&lt;&gt;INDIRECT("'"&amp;$A$70&amp;"'!"&amp;AU$68&amp;$C135+72),1,0)</f>
        <v>0</v>
      </c>
      <c r="AV135" cm="1">
        <f t="array" aca="1" ref="AV135" ca="1">IF(INDIRECT("'"&amp;$A$69&amp;"'!"&amp;AV$68&amp;$C135+72)&lt;&gt;INDIRECT("'"&amp;$A$70&amp;"'!"&amp;AV$68&amp;$C135+72),1,0)</f>
        <v>0</v>
      </c>
      <c r="AW135" cm="1">
        <f t="array" aca="1" ref="AW135" ca="1">IF(INDIRECT("'"&amp;$A$69&amp;"'!"&amp;AW$68&amp;$C135+72)&lt;&gt;INDIRECT("'"&amp;$A$70&amp;"'!"&amp;AW$68&amp;$C135+72),1,0)</f>
        <v>0</v>
      </c>
      <c r="AX135" cm="1">
        <f t="array" aca="1" ref="AX135" ca="1">IF(INDIRECT("'"&amp;$A$69&amp;"'!"&amp;AX$68&amp;$C135+72)&lt;&gt;INDIRECT("'"&amp;$A$70&amp;"'!"&amp;AX$68&amp;$C135+72),1,0)</f>
        <v>0</v>
      </c>
      <c r="AY135" cm="1">
        <f t="array" aca="1" ref="AY135" ca="1">IF(INDIRECT("'"&amp;$A$69&amp;"'!"&amp;AY$68&amp;$C135+72)&lt;&gt;INDIRECT("'"&amp;$A$70&amp;"'!"&amp;AY$68&amp;$C135+72),1,0)</f>
        <v>0</v>
      </c>
      <c r="AZ135" cm="1">
        <f t="array" aca="1" ref="AZ135" ca="1">IF(INDIRECT("'"&amp;$A$69&amp;"'!"&amp;AZ$68&amp;$C135+72)&lt;&gt;INDIRECT("'"&amp;$A$70&amp;"'!"&amp;AZ$68&amp;$C135+72),1,0)</f>
        <v>0</v>
      </c>
      <c r="BA135" cm="1">
        <f t="array" aca="1" ref="BA135" ca="1">IF(INDIRECT("'"&amp;$A$69&amp;"'!"&amp;BA$68&amp;$C135+72)&lt;&gt;INDIRECT("'"&amp;$A$70&amp;"'!"&amp;BA$68&amp;$C135+72),1,0)</f>
        <v>0</v>
      </c>
      <c r="BB135" cm="1">
        <f t="array" aca="1" ref="BB135" ca="1">IF(INDIRECT("'"&amp;$A$69&amp;"'!"&amp;BB$68&amp;$C135+72)&lt;&gt;INDIRECT("'"&amp;$A$70&amp;"'!"&amp;BB$68&amp;$C135+72),1,0)</f>
        <v>0</v>
      </c>
      <c r="BC135">
        <f t="shared" ca="1" si="0"/>
        <v>0</v>
      </c>
      <c r="BD135">
        <f t="shared" ca="1" si="1"/>
        <v>0</v>
      </c>
      <c r="BE135">
        <f t="shared" ca="1" si="2"/>
        <v>0</v>
      </c>
    </row>
    <row r="136" spans="3:57" x14ac:dyDescent="0.15">
      <c r="C136" s="283">
        <v>64</v>
      </c>
      <c r="D136" cm="1">
        <f t="array" aca="1" ref="D136" ca="1">IF(INDIRECT("'"&amp;$A$69&amp;"'!"&amp;D$68&amp;$C136+72)&lt;&gt;INDIRECT("'"&amp;$A$70&amp;"'!"&amp;D$68&amp;$C136+72),1,0)</f>
        <v>0</v>
      </c>
      <c r="E136" cm="1">
        <f t="array" aca="1" ref="E136" ca="1">IF(INDIRECT("'"&amp;$A$69&amp;"'!"&amp;E$68&amp;$C136+72)&lt;&gt;INDIRECT("'"&amp;$A$70&amp;"'!"&amp;E$68&amp;$C136+72),1,0)</f>
        <v>0</v>
      </c>
      <c r="F136" cm="1">
        <f t="array" aca="1" ref="F136" ca="1">IF(INDIRECT("'"&amp;$A$69&amp;"'!"&amp;F$68&amp;$C136+72)&lt;&gt;INDIRECT("'"&amp;$A$70&amp;"'!"&amp;F$68&amp;$C136+72),1,0)</f>
        <v>0</v>
      </c>
      <c r="G136" cm="1">
        <f t="array" aca="1" ref="G136" ca="1">IF(INDIRECT("'"&amp;$A$69&amp;"'!"&amp;G$68&amp;$C136+72)&lt;&gt;INDIRECT("'"&amp;$A$70&amp;"'!"&amp;G$68&amp;$C136+72),1,0)</f>
        <v>0</v>
      </c>
      <c r="H136" cm="1">
        <f t="array" aca="1" ref="H136" ca="1">IF(INDIRECT("'"&amp;$A$69&amp;"'!"&amp;H$68&amp;$C136+72)&lt;&gt;INDIRECT("'"&amp;$A$70&amp;"'!"&amp;H$68&amp;$C136+72),1,0)</f>
        <v>0</v>
      </c>
      <c r="I136" cm="1">
        <f t="array" aca="1" ref="I136" ca="1">IF(INDIRECT("'"&amp;$A$69&amp;"'!"&amp;I$68&amp;$C136+72)&lt;&gt;INDIRECT("'"&amp;$A$70&amp;"'!"&amp;I$68&amp;$C136+72),1,0)</f>
        <v>0</v>
      </c>
      <c r="J136" cm="1">
        <f t="array" aca="1" ref="J136" ca="1">IF(INDIRECT("'"&amp;$A$69&amp;"'!"&amp;J$68&amp;$C136+72)&lt;&gt;INDIRECT("'"&amp;$A$70&amp;"'!"&amp;J$68&amp;$C136+72),1,0)</f>
        <v>0</v>
      </c>
      <c r="K136" cm="1">
        <f t="array" aca="1" ref="K136" ca="1">IF(INDIRECT("'"&amp;$A$69&amp;"'!"&amp;K$68&amp;$C136+72)&lt;&gt;INDIRECT("'"&amp;$A$70&amp;"'!"&amp;K$68&amp;$C136+72),1,0)</f>
        <v>0</v>
      </c>
      <c r="L136" cm="1">
        <f t="array" aca="1" ref="L136" ca="1">IF(INDIRECT("'"&amp;$A$69&amp;"'!"&amp;L$68&amp;$C136+72)&lt;&gt;INDIRECT("'"&amp;$A$70&amp;"'!"&amp;L$68&amp;$C136+72),1,0)</f>
        <v>0</v>
      </c>
      <c r="M136" cm="1">
        <f t="array" aca="1" ref="M136" ca="1">IF(INDIRECT("'"&amp;$A$69&amp;"'!"&amp;M$68&amp;$C136+72)&lt;&gt;INDIRECT("'"&amp;$A$70&amp;"'!"&amp;M$68&amp;$C136+72),1,0)</f>
        <v>0</v>
      </c>
      <c r="N136" cm="1">
        <f t="array" aca="1" ref="N136" ca="1">IF(INDIRECT("'"&amp;$A$69&amp;"'!"&amp;N$68&amp;$C136+72)&lt;&gt;INDIRECT("'"&amp;$A$70&amp;"'!"&amp;N$68&amp;$C136+72),1,0)</f>
        <v>0</v>
      </c>
      <c r="O136" cm="1">
        <f t="array" aca="1" ref="O136" ca="1">IF(INDIRECT("'"&amp;$A$69&amp;"'!"&amp;O$68&amp;$C136+72)&lt;&gt;INDIRECT("'"&amp;$A$70&amp;"'!"&amp;O$68&amp;$C136+72),1,0)</f>
        <v>0</v>
      </c>
      <c r="P136" cm="1">
        <f t="array" aca="1" ref="P136" ca="1">IF(INDIRECT("'"&amp;$A$69&amp;"'!"&amp;P$68&amp;$C136+72)&lt;&gt;INDIRECT("'"&amp;$A$70&amp;"'!"&amp;P$68&amp;$C136+72),1,0)</f>
        <v>0</v>
      </c>
      <c r="Q136" cm="1">
        <f t="array" aca="1" ref="Q136" ca="1">IF(INDIRECT("'"&amp;$A$69&amp;"'!"&amp;Q$68&amp;$C136+72)&lt;&gt;INDIRECT("'"&amp;$A$70&amp;"'!"&amp;Q$68&amp;$C136+72),1,0)</f>
        <v>0</v>
      </c>
      <c r="R136" cm="1">
        <f t="array" aca="1" ref="R136" ca="1">IF(INDIRECT("'"&amp;$A$69&amp;"'!"&amp;R$68&amp;$C136+72)&lt;&gt;INDIRECT("'"&amp;$A$70&amp;"'!"&amp;R$68&amp;$C136+72),1,0)</f>
        <v>0</v>
      </c>
      <c r="S136" cm="1">
        <f t="array" aca="1" ref="S136" ca="1">IF(INDIRECT("'"&amp;$A$69&amp;"'!"&amp;S$68&amp;$C136+72)&lt;&gt;INDIRECT("'"&amp;$A$70&amp;"'!"&amp;S$68&amp;$C136+72),1,0)</f>
        <v>0</v>
      </c>
      <c r="T136" cm="1">
        <f t="array" aca="1" ref="T136" ca="1">IF(INDIRECT("'"&amp;$A$69&amp;"'!"&amp;T$68&amp;$C136+72)&lt;&gt;INDIRECT("'"&amp;$A$70&amp;"'!"&amp;T$68&amp;$C136+72),1,0)</f>
        <v>0</v>
      </c>
      <c r="U136" cm="1">
        <f t="array" aca="1" ref="U136" ca="1">IF(INDIRECT("'"&amp;$A$69&amp;"'!"&amp;U$68&amp;$C136+72)&lt;&gt;INDIRECT("'"&amp;$A$70&amp;"'!"&amp;U$68&amp;$C136+72),1,0)</f>
        <v>0</v>
      </c>
      <c r="V136" cm="1">
        <f t="array" aca="1" ref="V136" ca="1">IF(INDIRECT("'"&amp;$A$69&amp;"'!"&amp;V$68&amp;$C136+72)&lt;&gt;INDIRECT("'"&amp;$A$70&amp;"'!"&amp;V$68&amp;$C136+72),1,0)</f>
        <v>0</v>
      </c>
      <c r="W136" cm="1">
        <f t="array" aca="1" ref="W136" ca="1">IF(INDIRECT("'"&amp;$A$69&amp;"'!"&amp;W$68&amp;$C136+72)&lt;&gt;INDIRECT("'"&amp;$A$70&amp;"'!"&amp;W$68&amp;$C136+72),1,0)</f>
        <v>0</v>
      </c>
      <c r="X136" cm="1">
        <f t="array" aca="1" ref="X136" ca="1">IF(INDIRECT("'"&amp;$A$69&amp;"'!"&amp;X$68&amp;$C136+72)&lt;&gt;INDIRECT("'"&amp;$A$70&amp;"'!"&amp;X$68&amp;$C136+72),1,0)</f>
        <v>0</v>
      </c>
      <c r="Y136" cm="1">
        <f t="array" aca="1" ref="Y136" ca="1">IF(INDIRECT("'"&amp;$A$69&amp;"'!"&amp;Y$68&amp;$C136+72)&lt;&gt;INDIRECT("'"&amp;$A$70&amp;"'!"&amp;Y$68&amp;$C136+72),1,0)</f>
        <v>0</v>
      </c>
      <c r="Z136" cm="1">
        <f t="array" aca="1" ref="Z136" ca="1">IF(INDIRECT("'"&amp;$A$69&amp;"'!"&amp;Z$68&amp;$C136+72)&lt;&gt;INDIRECT("'"&amp;$A$70&amp;"'!"&amp;Z$68&amp;$C136+72),1,0)</f>
        <v>0</v>
      </c>
      <c r="AA136" cm="1">
        <f t="array" aca="1" ref="AA136" ca="1">IF(INDIRECT("'"&amp;$A$69&amp;"'!"&amp;AA$68&amp;$C136+72)&lt;&gt;INDIRECT("'"&amp;$A$70&amp;"'!"&amp;AA$68&amp;$C136+72),1,0)</f>
        <v>0</v>
      </c>
      <c r="AB136" cm="1">
        <f t="array" aca="1" ref="AB136" ca="1">IF(INDIRECT("'"&amp;$A$69&amp;"'!"&amp;AB$68&amp;$C136+72)&lt;&gt;INDIRECT("'"&amp;$A$70&amp;"'!"&amp;AB$68&amp;$C136+72),1,0)</f>
        <v>0</v>
      </c>
      <c r="AC136" cm="1">
        <f t="array" aca="1" ref="AC136" ca="1">IF(INDIRECT("'"&amp;$A$69&amp;"'!"&amp;AC$68&amp;$C136+72)&lt;&gt;INDIRECT("'"&amp;$A$70&amp;"'!"&amp;AC$68&amp;$C136+72),1,0)</f>
        <v>0</v>
      </c>
      <c r="AD136" cm="1">
        <f t="array" aca="1" ref="AD136" ca="1">IF(INDIRECT("'"&amp;$A$69&amp;"'!"&amp;AD$68&amp;$C136+72)&lt;&gt;INDIRECT("'"&amp;$A$70&amp;"'!"&amp;AD$68&amp;$C136+72),1,0)</f>
        <v>0</v>
      </c>
      <c r="AE136" cm="1">
        <f t="array" aca="1" ref="AE136" ca="1">IF(INDIRECT("'"&amp;$A$69&amp;"'!"&amp;AE$68&amp;$C136+72)&lt;&gt;INDIRECT("'"&amp;$A$70&amp;"'!"&amp;AE$68&amp;$C136+72),1,0)</f>
        <v>0</v>
      </c>
      <c r="AF136" cm="1">
        <f t="array" aca="1" ref="AF136" ca="1">IF(INDIRECT("'"&amp;$A$69&amp;"'!"&amp;AF$68&amp;$C136+72)&lt;&gt;INDIRECT("'"&amp;$A$70&amp;"'!"&amp;AF$68&amp;$C136+72),1,0)</f>
        <v>0</v>
      </c>
      <c r="AG136" cm="1">
        <f t="array" aca="1" ref="AG136" ca="1">IF(INDIRECT("'"&amp;$A$69&amp;"'!"&amp;AG$68&amp;$C136+72)&lt;&gt;INDIRECT("'"&amp;$A$70&amp;"'!"&amp;AG$68&amp;$C136+72),1,0)</f>
        <v>0</v>
      </c>
      <c r="AH136" cm="1">
        <f t="array" aca="1" ref="AH136" ca="1">IF(INDIRECT("'"&amp;$A$69&amp;"'!"&amp;AH$68&amp;$C136+72)&lt;&gt;INDIRECT("'"&amp;$A$70&amp;"'!"&amp;AH$68&amp;$C136+72),1,0)</f>
        <v>0</v>
      </c>
      <c r="AI136" cm="1">
        <f t="array" aca="1" ref="AI136" ca="1">IF(INDIRECT("'"&amp;$A$69&amp;"'!"&amp;AI$68&amp;$C136+72)&lt;&gt;INDIRECT("'"&amp;$A$70&amp;"'!"&amp;AI$68&amp;$C136+72),1,0)</f>
        <v>0</v>
      </c>
      <c r="AJ136" cm="1">
        <f t="array" aca="1" ref="AJ136" ca="1">IF(INDIRECT("'"&amp;$A$69&amp;"'!"&amp;AJ$68&amp;$C136+72)&lt;&gt;INDIRECT("'"&amp;$A$70&amp;"'!"&amp;AJ$68&amp;$C136+72),1,0)</f>
        <v>0</v>
      </c>
      <c r="AK136" cm="1">
        <f t="array" aca="1" ref="AK136" ca="1">IF(INDIRECT("'"&amp;$A$69&amp;"'!"&amp;AK$68&amp;$C136+72)&lt;&gt;INDIRECT("'"&amp;$A$70&amp;"'!"&amp;AK$68&amp;$C136+72),1,0)</f>
        <v>0</v>
      </c>
      <c r="AL136" cm="1">
        <f t="array" aca="1" ref="AL136" ca="1">IF(INDIRECT("'"&amp;$A$69&amp;"'!"&amp;AL$68&amp;$C136+72)&lt;&gt;INDIRECT("'"&amp;$A$70&amp;"'!"&amp;AL$68&amp;$C136+72),1,0)</f>
        <v>0</v>
      </c>
      <c r="AM136" cm="1">
        <f t="array" aca="1" ref="AM136" ca="1">IF(INDIRECT("'"&amp;$A$69&amp;"'!"&amp;AM$68&amp;$C136+72)&lt;&gt;INDIRECT("'"&amp;$A$70&amp;"'!"&amp;AM$68&amp;$C136+72),1,0)</f>
        <v>0</v>
      </c>
      <c r="AN136" cm="1">
        <f t="array" aca="1" ref="AN136" ca="1">IF(INDIRECT("'"&amp;$A$69&amp;"'!"&amp;AN$68&amp;$C136+72)&lt;&gt;INDIRECT("'"&amp;$A$70&amp;"'!"&amp;AN$68&amp;$C136+72),1,0)</f>
        <v>0</v>
      </c>
      <c r="AO136" cm="1">
        <f t="array" aca="1" ref="AO136" ca="1">IF(INDIRECT("'"&amp;$A$69&amp;"'!"&amp;AO$68&amp;$C136+72)&lt;&gt;INDIRECT("'"&amp;$A$70&amp;"'!"&amp;AO$68&amp;$C136+72),1,0)</f>
        <v>0</v>
      </c>
      <c r="AP136" cm="1">
        <f t="array" aca="1" ref="AP136" ca="1">IF(INDIRECT("'"&amp;$A$69&amp;"'!"&amp;AP$68&amp;$C136+72)&lt;&gt;INDIRECT("'"&amp;$A$70&amp;"'!"&amp;AP$68&amp;$C136+72),1,0)</f>
        <v>0</v>
      </c>
      <c r="AQ136" cm="1">
        <f t="array" aca="1" ref="AQ136" ca="1">IF(INDIRECT("'"&amp;$A$69&amp;"'!"&amp;AQ$68&amp;$C136+72)&lt;&gt;INDIRECT("'"&amp;$A$70&amp;"'!"&amp;AQ$68&amp;$C136+72),1,0)</f>
        <v>0</v>
      </c>
      <c r="AR136" cm="1">
        <f t="array" aca="1" ref="AR136" ca="1">IF(INDIRECT("'"&amp;$A$69&amp;"'!"&amp;AR$68&amp;$C136+72)&lt;&gt;INDIRECT("'"&amp;$A$70&amp;"'!"&amp;AR$68&amp;$C136+72),1,0)</f>
        <v>0</v>
      </c>
      <c r="AS136" cm="1">
        <f t="array" aca="1" ref="AS136" ca="1">IF(INDIRECT("'"&amp;$A$69&amp;"'!"&amp;AS$68&amp;$C136+72)&lt;&gt;INDIRECT("'"&amp;$A$70&amp;"'!"&amp;AS$68&amp;$C136+72),1,0)</f>
        <v>0</v>
      </c>
      <c r="AT136" cm="1">
        <f t="array" aca="1" ref="AT136" ca="1">IF(INDIRECT("'"&amp;$A$69&amp;"'!"&amp;AT$68&amp;$C136+72)&lt;&gt;INDIRECT("'"&amp;$A$70&amp;"'!"&amp;AT$68&amp;$C136+72),1,0)</f>
        <v>0</v>
      </c>
      <c r="AU136" cm="1">
        <f t="array" aca="1" ref="AU136" ca="1">IF(INDIRECT("'"&amp;$A$69&amp;"'!"&amp;AU$68&amp;$C136+72)&lt;&gt;INDIRECT("'"&amp;$A$70&amp;"'!"&amp;AU$68&amp;$C136+72),1,0)</f>
        <v>0</v>
      </c>
      <c r="AV136" cm="1">
        <f t="array" aca="1" ref="AV136" ca="1">IF(INDIRECT("'"&amp;$A$69&amp;"'!"&amp;AV$68&amp;$C136+72)&lt;&gt;INDIRECT("'"&amp;$A$70&amp;"'!"&amp;AV$68&amp;$C136+72),1,0)</f>
        <v>0</v>
      </c>
      <c r="AW136" cm="1">
        <f t="array" aca="1" ref="AW136" ca="1">IF(INDIRECT("'"&amp;$A$69&amp;"'!"&amp;AW$68&amp;$C136+72)&lt;&gt;INDIRECT("'"&amp;$A$70&amp;"'!"&amp;AW$68&amp;$C136+72),1,0)</f>
        <v>0</v>
      </c>
      <c r="AX136" cm="1">
        <f t="array" aca="1" ref="AX136" ca="1">IF(INDIRECT("'"&amp;$A$69&amp;"'!"&amp;AX$68&amp;$C136+72)&lt;&gt;INDIRECT("'"&amp;$A$70&amp;"'!"&amp;AX$68&amp;$C136+72),1,0)</f>
        <v>0</v>
      </c>
      <c r="AY136" cm="1">
        <f t="array" aca="1" ref="AY136" ca="1">IF(INDIRECT("'"&amp;$A$69&amp;"'!"&amp;AY$68&amp;$C136+72)&lt;&gt;INDIRECT("'"&amp;$A$70&amp;"'!"&amp;AY$68&amp;$C136+72),1,0)</f>
        <v>0</v>
      </c>
      <c r="AZ136" cm="1">
        <f t="array" aca="1" ref="AZ136" ca="1">IF(INDIRECT("'"&amp;$A$69&amp;"'!"&amp;AZ$68&amp;$C136+72)&lt;&gt;INDIRECT("'"&amp;$A$70&amp;"'!"&amp;AZ$68&amp;$C136+72),1,0)</f>
        <v>0</v>
      </c>
      <c r="BA136" cm="1">
        <f t="array" aca="1" ref="BA136" ca="1">IF(INDIRECT("'"&amp;$A$69&amp;"'!"&amp;BA$68&amp;$C136+72)&lt;&gt;INDIRECT("'"&amp;$A$70&amp;"'!"&amp;BA$68&amp;$C136+72),1,0)</f>
        <v>0</v>
      </c>
      <c r="BB136" cm="1">
        <f t="array" aca="1" ref="BB136" ca="1">IF(INDIRECT("'"&amp;$A$69&amp;"'!"&amp;BB$68&amp;$C136+72)&lt;&gt;INDIRECT("'"&amp;$A$70&amp;"'!"&amp;BB$68&amp;$C136+72),1,0)</f>
        <v>0</v>
      </c>
      <c r="BC136">
        <f t="shared" ca="1" si="0"/>
        <v>0</v>
      </c>
      <c r="BD136">
        <f t="shared" ca="1" si="1"/>
        <v>0</v>
      </c>
      <c r="BE136">
        <f t="shared" ca="1" si="2"/>
        <v>0</v>
      </c>
    </row>
    <row r="137" spans="3:57" x14ac:dyDescent="0.15">
      <c r="C137" s="283">
        <v>65</v>
      </c>
      <c r="D137" cm="1">
        <f t="array" aca="1" ref="D137" ca="1">IF(INDIRECT("'"&amp;$A$69&amp;"'!"&amp;D$68&amp;$C137+72)&lt;&gt;INDIRECT("'"&amp;$A$70&amp;"'!"&amp;D$68&amp;$C137+72),1,0)</f>
        <v>0</v>
      </c>
      <c r="E137" cm="1">
        <f t="array" aca="1" ref="E137" ca="1">IF(INDIRECT("'"&amp;$A$69&amp;"'!"&amp;E$68&amp;$C137+72)&lt;&gt;INDIRECT("'"&amp;$A$70&amp;"'!"&amp;E$68&amp;$C137+72),1,0)</f>
        <v>0</v>
      </c>
      <c r="F137" cm="1">
        <f t="array" aca="1" ref="F137" ca="1">IF(INDIRECT("'"&amp;$A$69&amp;"'!"&amp;F$68&amp;$C137+72)&lt;&gt;INDIRECT("'"&amp;$A$70&amp;"'!"&amp;F$68&amp;$C137+72),1,0)</f>
        <v>0</v>
      </c>
      <c r="G137" cm="1">
        <f t="array" aca="1" ref="G137" ca="1">IF(INDIRECT("'"&amp;$A$69&amp;"'!"&amp;G$68&amp;$C137+72)&lt;&gt;INDIRECT("'"&amp;$A$70&amp;"'!"&amp;G$68&amp;$C137+72),1,0)</f>
        <v>0</v>
      </c>
      <c r="H137" cm="1">
        <f t="array" aca="1" ref="H137" ca="1">IF(INDIRECT("'"&amp;$A$69&amp;"'!"&amp;H$68&amp;$C137+72)&lt;&gt;INDIRECT("'"&amp;$A$70&amp;"'!"&amp;H$68&amp;$C137+72),1,0)</f>
        <v>0</v>
      </c>
      <c r="I137" cm="1">
        <f t="array" aca="1" ref="I137" ca="1">IF(INDIRECT("'"&amp;$A$69&amp;"'!"&amp;I$68&amp;$C137+72)&lt;&gt;INDIRECT("'"&amp;$A$70&amp;"'!"&amp;I$68&amp;$C137+72),1,0)</f>
        <v>0</v>
      </c>
      <c r="J137" cm="1">
        <f t="array" aca="1" ref="J137" ca="1">IF(INDIRECT("'"&amp;$A$69&amp;"'!"&amp;J$68&amp;$C137+72)&lt;&gt;INDIRECT("'"&amp;$A$70&amp;"'!"&amp;J$68&amp;$C137+72),1,0)</f>
        <v>0</v>
      </c>
      <c r="K137" cm="1">
        <f t="array" aca="1" ref="K137" ca="1">IF(INDIRECT("'"&amp;$A$69&amp;"'!"&amp;K$68&amp;$C137+72)&lt;&gt;INDIRECT("'"&amp;$A$70&amp;"'!"&amp;K$68&amp;$C137+72),1,0)</f>
        <v>0</v>
      </c>
      <c r="L137" cm="1">
        <f t="array" aca="1" ref="L137" ca="1">IF(INDIRECT("'"&amp;$A$69&amp;"'!"&amp;L$68&amp;$C137+72)&lt;&gt;INDIRECT("'"&amp;$A$70&amp;"'!"&amp;L$68&amp;$C137+72),1,0)</f>
        <v>0</v>
      </c>
      <c r="M137" cm="1">
        <f t="array" aca="1" ref="M137" ca="1">IF(INDIRECT("'"&amp;$A$69&amp;"'!"&amp;M$68&amp;$C137+72)&lt;&gt;INDIRECT("'"&amp;$A$70&amp;"'!"&amp;M$68&amp;$C137+72),1,0)</f>
        <v>0</v>
      </c>
      <c r="N137" cm="1">
        <f t="array" aca="1" ref="N137" ca="1">IF(INDIRECT("'"&amp;$A$69&amp;"'!"&amp;N$68&amp;$C137+72)&lt;&gt;INDIRECT("'"&amp;$A$70&amp;"'!"&amp;N$68&amp;$C137+72),1,0)</f>
        <v>0</v>
      </c>
      <c r="O137" cm="1">
        <f t="array" aca="1" ref="O137" ca="1">IF(INDIRECT("'"&amp;$A$69&amp;"'!"&amp;O$68&amp;$C137+72)&lt;&gt;INDIRECT("'"&amp;$A$70&amp;"'!"&amp;O$68&amp;$C137+72),1,0)</f>
        <v>0</v>
      </c>
      <c r="P137" cm="1">
        <f t="array" aca="1" ref="P137" ca="1">IF(INDIRECT("'"&amp;$A$69&amp;"'!"&amp;P$68&amp;$C137+72)&lt;&gt;INDIRECT("'"&amp;$A$70&amp;"'!"&amp;P$68&amp;$C137+72),1,0)</f>
        <v>0</v>
      </c>
      <c r="Q137" cm="1">
        <f t="array" aca="1" ref="Q137" ca="1">IF(INDIRECT("'"&amp;$A$69&amp;"'!"&amp;Q$68&amp;$C137+72)&lt;&gt;INDIRECT("'"&amp;$A$70&amp;"'!"&amp;Q$68&amp;$C137+72),1,0)</f>
        <v>0</v>
      </c>
      <c r="R137" cm="1">
        <f t="array" aca="1" ref="R137" ca="1">IF(INDIRECT("'"&amp;$A$69&amp;"'!"&amp;R$68&amp;$C137+72)&lt;&gt;INDIRECT("'"&amp;$A$70&amp;"'!"&amp;R$68&amp;$C137+72),1,0)</f>
        <v>0</v>
      </c>
      <c r="S137" cm="1">
        <f t="array" aca="1" ref="S137" ca="1">IF(INDIRECT("'"&amp;$A$69&amp;"'!"&amp;S$68&amp;$C137+72)&lt;&gt;INDIRECT("'"&amp;$A$70&amp;"'!"&amp;S$68&amp;$C137+72),1,0)</f>
        <v>0</v>
      </c>
      <c r="T137" cm="1">
        <f t="array" aca="1" ref="T137" ca="1">IF(INDIRECT("'"&amp;$A$69&amp;"'!"&amp;T$68&amp;$C137+72)&lt;&gt;INDIRECT("'"&amp;$A$70&amp;"'!"&amp;T$68&amp;$C137+72),1,0)</f>
        <v>0</v>
      </c>
      <c r="U137" cm="1">
        <f t="array" aca="1" ref="U137" ca="1">IF(INDIRECT("'"&amp;$A$69&amp;"'!"&amp;U$68&amp;$C137+72)&lt;&gt;INDIRECT("'"&amp;$A$70&amp;"'!"&amp;U$68&amp;$C137+72),1,0)</f>
        <v>0</v>
      </c>
      <c r="V137" cm="1">
        <f t="array" aca="1" ref="V137" ca="1">IF(INDIRECT("'"&amp;$A$69&amp;"'!"&amp;V$68&amp;$C137+72)&lt;&gt;INDIRECT("'"&amp;$A$70&amp;"'!"&amp;V$68&amp;$C137+72),1,0)</f>
        <v>0</v>
      </c>
      <c r="W137" cm="1">
        <f t="array" aca="1" ref="W137" ca="1">IF(INDIRECT("'"&amp;$A$69&amp;"'!"&amp;W$68&amp;$C137+72)&lt;&gt;INDIRECT("'"&amp;$A$70&amp;"'!"&amp;W$68&amp;$C137+72),1,0)</f>
        <v>0</v>
      </c>
      <c r="X137" cm="1">
        <f t="array" aca="1" ref="X137" ca="1">IF(INDIRECT("'"&amp;$A$69&amp;"'!"&amp;X$68&amp;$C137+72)&lt;&gt;INDIRECT("'"&amp;$A$70&amp;"'!"&amp;X$68&amp;$C137+72),1,0)</f>
        <v>0</v>
      </c>
      <c r="Y137" cm="1">
        <f t="array" aca="1" ref="Y137" ca="1">IF(INDIRECT("'"&amp;$A$69&amp;"'!"&amp;Y$68&amp;$C137+72)&lt;&gt;INDIRECT("'"&amp;$A$70&amp;"'!"&amp;Y$68&amp;$C137+72),1,0)</f>
        <v>0</v>
      </c>
      <c r="Z137" cm="1">
        <f t="array" aca="1" ref="Z137" ca="1">IF(INDIRECT("'"&amp;$A$69&amp;"'!"&amp;Z$68&amp;$C137+72)&lt;&gt;INDIRECT("'"&amp;$A$70&amp;"'!"&amp;Z$68&amp;$C137+72),1,0)</f>
        <v>0</v>
      </c>
      <c r="AA137" cm="1">
        <f t="array" aca="1" ref="AA137" ca="1">IF(INDIRECT("'"&amp;$A$69&amp;"'!"&amp;AA$68&amp;$C137+72)&lt;&gt;INDIRECT("'"&amp;$A$70&amp;"'!"&amp;AA$68&amp;$C137+72),1,0)</f>
        <v>0</v>
      </c>
      <c r="AB137" cm="1">
        <f t="array" aca="1" ref="AB137" ca="1">IF(INDIRECT("'"&amp;$A$69&amp;"'!"&amp;AB$68&amp;$C137+72)&lt;&gt;INDIRECT("'"&amp;$A$70&amp;"'!"&amp;AB$68&amp;$C137+72),1,0)</f>
        <v>0</v>
      </c>
      <c r="AC137" cm="1">
        <f t="array" aca="1" ref="AC137" ca="1">IF(INDIRECT("'"&amp;$A$69&amp;"'!"&amp;AC$68&amp;$C137+72)&lt;&gt;INDIRECT("'"&amp;$A$70&amp;"'!"&amp;AC$68&amp;$C137+72),1,0)</f>
        <v>0</v>
      </c>
      <c r="AD137" cm="1">
        <f t="array" aca="1" ref="AD137" ca="1">IF(INDIRECT("'"&amp;$A$69&amp;"'!"&amp;AD$68&amp;$C137+72)&lt;&gt;INDIRECT("'"&amp;$A$70&amp;"'!"&amp;AD$68&amp;$C137+72),1,0)</f>
        <v>0</v>
      </c>
      <c r="AE137" cm="1">
        <f t="array" aca="1" ref="AE137" ca="1">IF(INDIRECT("'"&amp;$A$69&amp;"'!"&amp;AE$68&amp;$C137+72)&lt;&gt;INDIRECT("'"&amp;$A$70&amp;"'!"&amp;AE$68&amp;$C137+72),1,0)</f>
        <v>0</v>
      </c>
      <c r="AF137" cm="1">
        <f t="array" aca="1" ref="AF137" ca="1">IF(INDIRECT("'"&amp;$A$69&amp;"'!"&amp;AF$68&amp;$C137+72)&lt;&gt;INDIRECT("'"&amp;$A$70&amp;"'!"&amp;AF$68&amp;$C137+72),1,0)</f>
        <v>0</v>
      </c>
      <c r="AG137" cm="1">
        <f t="array" aca="1" ref="AG137" ca="1">IF(INDIRECT("'"&amp;$A$69&amp;"'!"&amp;AG$68&amp;$C137+72)&lt;&gt;INDIRECT("'"&amp;$A$70&amp;"'!"&amp;AG$68&amp;$C137+72),1,0)</f>
        <v>0</v>
      </c>
      <c r="AH137" cm="1">
        <f t="array" aca="1" ref="AH137" ca="1">IF(INDIRECT("'"&amp;$A$69&amp;"'!"&amp;AH$68&amp;$C137+72)&lt;&gt;INDIRECT("'"&amp;$A$70&amp;"'!"&amp;AH$68&amp;$C137+72),1,0)</f>
        <v>0</v>
      </c>
      <c r="AI137" cm="1">
        <f t="array" aca="1" ref="AI137" ca="1">IF(INDIRECT("'"&amp;$A$69&amp;"'!"&amp;AI$68&amp;$C137+72)&lt;&gt;INDIRECT("'"&amp;$A$70&amp;"'!"&amp;AI$68&amp;$C137+72),1,0)</f>
        <v>0</v>
      </c>
      <c r="AJ137" cm="1">
        <f t="array" aca="1" ref="AJ137" ca="1">IF(INDIRECT("'"&amp;$A$69&amp;"'!"&amp;AJ$68&amp;$C137+72)&lt;&gt;INDIRECT("'"&amp;$A$70&amp;"'!"&amp;AJ$68&amp;$C137+72),1,0)</f>
        <v>0</v>
      </c>
      <c r="AK137" cm="1">
        <f t="array" aca="1" ref="AK137" ca="1">IF(INDIRECT("'"&amp;$A$69&amp;"'!"&amp;AK$68&amp;$C137+72)&lt;&gt;INDIRECT("'"&amp;$A$70&amp;"'!"&amp;AK$68&amp;$C137+72),1,0)</f>
        <v>0</v>
      </c>
      <c r="AL137" cm="1">
        <f t="array" aca="1" ref="AL137" ca="1">IF(INDIRECT("'"&amp;$A$69&amp;"'!"&amp;AL$68&amp;$C137+72)&lt;&gt;INDIRECT("'"&amp;$A$70&amp;"'!"&amp;AL$68&amp;$C137+72),1,0)</f>
        <v>0</v>
      </c>
      <c r="AM137" cm="1">
        <f t="array" aca="1" ref="AM137" ca="1">IF(INDIRECT("'"&amp;$A$69&amp;"'!"&amp;AM$68&amp;$C137+72)&lt;&gt;INDIRECT("'"&amp;$A$70&amp;"'!"&amp;AM$68&amp;$C137+72),1,0)</f>
        <v>0</v>
      </c>
      <c r="AN137" cm="1">
        <f t="array" aca="1" ref="AN137" ca="1">IF(INDIRECT("'"&amp;$A$69&amp;"'!"&amp;AN$68&amp;$C137+72)&lt;&gt;INDIRECT("'"&amp;$A$70&amp;"'!"&amp;AN$68&amp;$C137+72),1,0)</f>
        <v>0</v>
      </c>
      <c r="AO137" cm="1">
        <f t="array" aca="1" ref="AO137" ca="1">IF(INDIRECT("'"&amp;$A$69&amp;"'!"&amp;AO$68&amp;$C137+72)&lt;&gt;INDIRECT("'"&amp;$A$70&amp;"'!"&amp;AO$68&amp;$C137+72),1,0)</f>
        <v>0</v>
      </c>
      <c r="AP137" cm="1">
        <f t="array" aca="1" ref="AP137" ca="1">IF(INDIRECT("'"&amp;$A$69&amp;"'!"&amp;AP$68&amp;$C137+72)&lt;&gt;INDIRECT("'"&amp;$A$70&amp;"'!"&amp;AP$68&amp;$C137+72),1,0)</f>
        <v>0</v>
      </c>
      <c r="AQ137" cm="1">
        <f t="array" aca="1" ref="AQ137" ca="1">IF(INDIRECT("'"&amp;$A$69&amp;"'!"&amp;AQ$68&amp;$C137+72)&lt;&gt;INDIRECT("'"&amp;$A$70&amp;"'!"&amp;AQ$68&amp;$C137+72),1,0)</f>
        <v>0</v>
      </c>
      <c r="AR137" cm="1">
        <f t="array" aca="1" ref="AR137" ca="1">IF(INDIRECT("'"&amp;$A$69&amp;"'!"&amp;AR$68&amp;$C137+72)&lt;&gt;INDIRECT("'"&amp;$A$70&amp;"'!"&amp;AR$68&amp;$C137+72),1,0)</f>
        <v>0</v>
      </c>
      <c r="AS137" cm="1">
        <f t="array" aca="1" ref="AS137" ca="1">IF(INDIRECT("'"&amp;$A$69&amp;"'!"&amp;AS$68&amp;$C137+72)&lt;&gt;INDIRECT("'"&amp;$A$70&amp;"'!"&amp;AS$68&amp;$C137+72),1,0)</f>
        <v>0</v>
      </c>
      <c r="AT137" cm="1">
        <f t="array" aca="1" ref="AT137" ca="1">IF(INDIRECT("'"&amp;$A$69&amp;"'!"&amp;AT$68&amp;$C137+72)&lt;&gt;INDIRECT("'"&amp;$A$70&amp;"'!"&amp;AT$68&amp;$C137+72),1,0)</f>
        <v>0</v>
      </c>
      <c r="AU137" cm="1">
        <f t="array" aca="1" ref="AU137" ca="1">IF(INDIRECT("'"&amp;$A$69&amp;"'!"&amp;AU$68&amp;$C137+72)&lt;&gt;INDIRECT("'"&amp;$A$70&amp;"'!"&amp;AU$68&amp;$C137+72),1,0)</f>
        <v>0</v>
      </c>
      <c r="AV137" cm="1">
        <f t="array" aca="1" ref="AV137" ca="1">IF(INDIRECT("'"&amp;$A$69&amp;"'!"&amp;AV$68&amp;$C137+72)&lt;&gt;INDIRECT("'"&amp;$A$70&amp;"'!"&amp;AV$68&amp;$C137+72),1,0)</f>
        <v>0</v>
      </c>
      <c r="AW137" cm="1">
        <f t="array" aca="1" ref="AW137" ca="1">IF(INDIRECT("'"&amp;$A$69&amp;"'!"&amp;AW$68&amp;$C137+72)&lt;&gt;INDIRECT("'"&amp;$A$70&amp;"'!"&amp;AW$68&amp;$C137+72),1,0)</f>
        <v>0</v>
      </c>
      <c r="AX137" cm="1">
        <f t="array" aca="1" ref="AX137" ca="1">IF(INDIRECT("'"&amp;$A$69&amp;"'!"&amp;AX$68&amp;$C137+72)&lt;&gt;INDIRECT("'"&amp;$A$70&amp;"'!"&amp;AX$68&amp;$C137+72),1,0)</f>
        <v>0</v>
      </c>
      <c r="AY137" cm="1">
        <f t="array" aca="1" ref="AY137" ca="1">IF(INDIRECT("'"&amp;$A$69&amp;"'!"&amp;AY$68&amp;$C137+72)&lt;&gt;INDIRECT("'"&amp;$A$70&amp;"'!"&amp;AY$68&amp;$C137+72),1,0)</f>
        <v>0</v>
      </c>
      <c r="AZ137" cm="1">
        <f t="array" aca="1" ref="AZ137" ca="1">IF(INDIRECT("'"&amp;$A$69&amp;"'!"&amp;AZ$68&amp;$C137+72)&lt;&gt;INDIRECT("'"&amp;$A$70&amp;"'!"&amp;AZ$68&amp;$C137+72),1,0)</f>
        <v>0</v>
      </c>
      <c r="BA137" cm="1">
        <f t="array" aca="1" ref="BA137" ca="1">IF(INDIRECT("'"&amp;$A$69&amp;"'!"&amp;BA$68&amp;$C137+72)&lt;&gt;INDIRECT("'"&amp;$A$70&amp;"'!"&amp;BA$68&amp;$C137+72),1,0)</f>
        <v>0</v>
      </c>
      <c r="BB137" cm="1">
        <f t="array" aca="1" ref="BB137" ca="1">IF(INDIRECT("'"&amp;$A$69&amp;"'!"&amp;BB$68&amp;$C137+72)&lt;&gt;INDIRECT("'"&amp;$A$70&amp;"'!"&amp;BB$68&amp;$C137+72),1,0)</f>
        <v>0</v>
      </c>
      <c r="BC137">
        <f t="shared" ca="1" si="0"/>
        <v>0</v>
      </c>
      <c r="BD137">
        <f t="shared" ca="1" si="1"/>
        <v>0</v>
      </c>
      <c r="BE137">
        <f t="shared" ca="1" si="2"/>
        <v>0</v>
      </c>
    </row>
    <row r="138" spans="3:57" x14ac:dyDescent="0.15">
      <c r="C138" s="283">
        <v>66</v>
      </c>
      <c r="D138" cm="1">
        <f t="array" aca="1" ref="D138" ca="1">IF(INDIRECT("'"&amp;$A$69&amp;"'!"&amp;D$68&amp;$C138+72)&lt;&gt;INDIRECT("'"&amp;$A$70&amp;"'!"&amp;D$68&amp;$C138+72),1,0)</f>
        <v>0</v>
      </c>
      <c r="E138" cm="1">
        <f t="array" aca="1" ref="E138" ca="1">IF(INDIRECT("'"&amp;$A$69&amp;"'!"&amp;E$68&amp;$C138+72)&lt;&gt;INDIRECT("'"&amp;$A$70&amp;"'!"&amp;E$68&amp;$C138+72),1,0)</f>
        <v>0</v>
      </c>
      <c r="F138" cm="1">
        <f t="array" aca="1" ref="F138" ca="1">IF(INDIRECT("'"&amp;$A$69&amp;"'!"&amp;F$68&amp;$C138+72)&lt;&gt;INDIRECT("'"&amp;$A$70&amp;"'!"&amp;F$68&amp;$C138+72),1,0)</f>
        <v>0</v>
      </c>
      <c r="G138" cm="1">
        <f t="array" aca="1" ref="G138" ca="1">IF(INDIRECT("'"&amp;$A$69&amp;"'!"&amp;G$68&amp;$C138+72)&lt;&gt;INDIRECT("'"&amp;$A$70&amp;"'!"&amp;G$68&amp;$C138+72),1,0)</f>
        <v>0</v>
      </c>
      <c r="H138" cm="1">
        <f t="array" aca="1" ref="H138" ca="1">IF(INDIRECT("'"&amp;$A$69&amp;"'!"&amp;H$68&amp;$C138+72)&lt;&gt;INDIRECT("'"&amp;$A$70&amp;"'!"&amp;H$68&amp;$C138+72),1,0)</f>
        <v>0</v>
      </c>
      <c r="I138" cm="1">
        <f t="array" aca="1" ref="I138" ca="1">IF(INDIRECT("'"&amp;$A$69&amp;"'!"&amp;I$68&amp;$C138+72)&lt;&gt;INDIRECT("'"&amp;$A$70&amp;"'!"&amp;I$68&amp;$C138+72),1,0)</f>
        <v>0</v>
      </c>
      <c r="J138" cm="1">
        <f t="array" aca="1" ref="J138" ca="1">IF(INDIRECT("'"&amp;$A$69&amp;"'!"&amp;J$68&amp;$C138+72)&lt;&gt;INDIRECT("'"&amp;$A$70&amp;"'!"&amp;J$68&amp;$C138+72),1,0)</f>
        <v>0</v>
      </c>
      <c r="K138" cm="1">
        <f t="array" aca="1" ref="K138" ca="1">IF(INDIRECT("'"&amp;$A$69&amp;"'!"&amp;K$68&amp;$C138+72)&lt;&gt;INDIRECT("'"&amp;$A$70&amp;"'!"&amp;K$68&amp;$C138+72),1,0)</f>
        <v>0</v>
      </c>
      <c r="L138" cm="1">
        <f t="array" aca="1" ref="L138" ca="1">IF(INDIRECT("'"&amp;$A$69&amp;"'!"&amp;L$68&amp;$C138+72)&lt;&gt;INDIRECT("'"&amp;$A$70&amp;"'!"&amp;L$68&amp;$C138+72),1,0)</f>
        <v>0</v>
      </c>
      <c r="M138" cm="1">
        <f t="array" aca="1" ref="M138" ca="1">IF(INDIRECT("'"&amp;$A$69&amp;"'!"&amp;M$68&amp;$C138+72)&lt;&gt;INDIRECT("'"&amp;$A$70&amp;"'!"&amp;M$68&amp;$C138+72),1,0)</f>
        <v>0</v>
      </c>
      <c r="N138" cm="1">
        <f t="array" aca="1" ref="N138" ca="1">IF(INDIRECT("'"&amp;$A$69&amp;"'!"&amp;N$68&amp;$C138+72)&lt;&gt;INDIRECT("'"&amp;$A$70&amp;"'!"&amp;N$68&amp;$C138+72),1,0)</f>
        <v>0</v>
      </c>
      <c r="O138" cm="1">
        <f t="array" aca="1" ref="O138" ca="1">IF(INDIRECT("'"&amp;$A$69&amp;"'!"&amp;O$68&amp;$C138+72)&lt;&gt;INDIRECT("'"&amp;$A$70&amp;"'!"&amp;O$68&amp;$C138+72),1,0)</f>
        <v>0</v>
      </c>
      <c r="P138" cm="1">
        <f t="array" aca="1" ref="P138" ca="1">IF(INDIRECT("'"&amp;$A$69&amp;"'!"&amp;P$68&amp;$C138+72)&lt;&gt;INDIRECT("'"&amp;$A$70&amp;"'!"&amp;P$68&amp;$C138+72),1,0)</f>
        <v>0</v>
      </c>
      <c r="Q138" cm="1">
        <f t="array" aca="1" ref="Q138" ca="1">IF(INDIRECT("'"&amp;$A$69&amp;"'!"&amp;Q$68&amp;$C138+72)&lt;&gt;INDIRECT("'"&amp;$A$70&amp;"'!"&amp;Q$68&amp;$C138+72),1,0)</f>
        <v>0</v>
      </c>
      <c r="R138" cm="1">
        <f t="array" aca="1" ref="R138" ca="1">IF(INDIRECT("'"&amp;$A$69&amp;"'!"&amp;R$68&amp;$C138+72)&lt;&gt;INDIRECT("'"&amp;$A$70&amp;"'!"&amp;R$68&amp;$C138+72),1,0)</f>
        <v>0</v>
      </c>
      <c r="S138" cm="1">
        <f t="array" aca="1" ref="S138" ca="1">IF(INDIRECT("'"&amp;$A$69&amp;"'!"&amp;S$68&amp;$C138+72)&lt;&gt;INDIRECT("'"&amp;$A$70&amp;"'!"&amp;S$68&amp;$C138+72),1,0)</f>
        <v>0</v>
      </c>
      <c r="T138" cm="1">
        <f t="array" aca="1" ref="T138" ca="1">IF(INDIRECT("'"&amp;$A$69&amp;"'!"&amp;T$68&amp;$C138+72)&lt;&gt;INDIRECT("'"&amp;$A$70&amp;"'!"&amp;T$68&amp;$C138+72),1,0)</f>
        <v>0</v>
      </c>
      <c r="U138" cm="1">
        <f t="array" aca="1" ref="U138" ca="1">IF(INDIRECT("'"&amp;$A$69&amp;"'!"&amp;U$68&amp;$C138+72)&lt;&gt;INDIRECT("'"&amp;$A$70&amp;"'!"&amp;U$68&amp;$C138+72),1,0)</f>
        <v>0</v>
      </c>
      <c r="V138" cm="1">
        <f t="array" aca="1" ref="V138" ca="1">IF(INDIRECT("'"&amp;$A$69&amp;"'!"&amp;V$68&amp;$C138+72)&lt;&gt;INDIRECT("'"&amp;$A$70&amp;"'!"&amp;V$68&amp;$C138+72),1,0)</f>
        <v>0</v>
      </c>
      <c r="W138" cm="1">
        <f t="array" aca="1" ref="W138" ca="1">IF(INDIRECT("'"&amp;$A$69&amp;"'!"&amp;W$68&amp;$C138+72)&lt;&gt;INDIRECT("'"&amp;$A$70&amp;"'!"&amp;W$68&amp;$C138+72),1,0)</f>
        <v>0</v>
      </c>
      <c r="X138" cm="1">
        <f t="array" aca="1" ref="X138" ca="1">IF(INDIRECT("'"&amp;$A$69&amp;"'!"&amp;X$68&amp;$C138+72)&lt;&gt;INDIRECT("'"&amp;$A$70&amp;"'!"&amp;X$68&amp;$C138+72),1,0)</f>
        <v>0</v>
      </c>
      <c r="Y138" cm="1">
        <f t="array" aca="1" ref="Y138" ca="1">IF(INDIRECT("'"&amp;$A$69&amp;"'!"&amp;Y$68&amp;$C138+72)&lt;&gt;INDIRECT("'"&amp;$A$70&amp;"'!"&amp;Y$68&amp;$C138+72),1,0)</f>
        <v>0</v>
      </c>
      <c r="Z138" cm="1">
        <f t="array" aca="1" ref="Z138" ca="1">IF(INDIRECT("'"&amp;$A$69&amp;"'!"&amp;Z$68&amp;$C138+72)&lt;&gt;INDIRECT("'"&amp;$A$70&amp;"'!"&amp;Z$68&amp;$C138+72),1,0)</f>
        <v>0</v>
      </c>
      <c r="AA138" cm="1">
        <f t="array" aca="1" ref="AA138" ca="1">IF(INDIRECT("'"&amp;$A$69&amp;"'!"&amp;AA$68&amp;$C138+72)&lt;&gt;INDIRECT("'"&amp;$A$70&amp;"'!"&amp;AA$68&amp;$C138+72),1,0)</f>
        <v>0</v>
      </c>
      <c r="AB138" cm="1">
        <f t="array" aca="1" ref="AB138" ca="1">IF(INDIRECT("'"&amp;$A$69&amp;"'!"&amp;AB$68&amp;$C138+72)&lt;&gt;INDIRECT("'"&amp;$A$70&amp;"'!"&amp;AB$68&amp;$C138+72),1,0)</f>
        <v>0</v>
      </c>
      <c r="AC138" cm="1">
        <f t="array" aca="1" ref="AC138" ca="1">IF(INDIRECT("'"&amp;$A$69&amp;"'!"&amp;AC$68&amp;$C138+72)&lt;&gt;INDIRECT("'"&amp;$A$70&amp;"'!"&amp;AC$68&amp;$C138+72),1,0)</f>
        <v>0</v>
      </c>
      <c r="AD138" cm="1">
        <f t="array" aca="1" ref="AD138" ca="1">IF(INDIRECT("'"&amp;$A$69&amp;"'!"&amp;AD$68&amp;$C138+72)&lt;&gt;INDIRECT("'"&amp;$A$70&amp;"'!"&amp;AD$68&amp;$C138+72),1,0)</f>
        <v>0</v>
      </c>
      <c r="AE138" cm="1">
        <f t="array" aca="1" ref="AE138" ca="1">IF(INDIRECT("'"&amp;$A$69&amp;"'!"&amp;AE$68&amp;$C138+72)&lt;&gt;INDIRECT("'"&amp;$A$70&amp;"'!"&amp;AE$68&amp;$C138+72),1,0)</f>
        <v>0</v>
      </c>
      <c r="AF138" cm="1">
        <f t="array" aca="1" ref="AF138" ca="1">IF(INDIRECT("'"&amp;$A$69&amp;"'!"&amp;AF$68&amp;$C138+72)&lt;&gt;INDIRECT("'"&amp;$A$70&amp;"'!"&amp;AF$68&amp;$C138+72),1,0)</f>
        <v>0</v>
      </c>
      <c r="AG138" cm="1">
        <f t="array" aca="1" ref="AG138" ca="1">IF(INDIRECT("'"&amp;$A$69&amp;"'!"&amp;AG$68&amp;$C138+72)&lt;&gt;INDIRECT("'"&amp;$A$70&amp;"'!"&amp;AG$68&amp;$C138+72),1,0)</f>
        <v>0</v>
      </c>
      <c r="AH138" cm="1">
        <f t="array" aca="1" ref="AH138" ca="1">IF(INDIRECT("'"&amp;$A$69&amp;"'!"&amp;AH$68&amp;$C138+72)&lt;&gt;INDIRECT("'"&amp;$A$70&amp;"'!"&amp;AH$68&amp;$C138+72),1,0)</f>
        <v>0</v>
      </c>
      <c r="AI138" cm="1">
        <f t="array" aca="1" ref="AI138" ca="1">IF(INDIRECT("'"&amp;$A$69&amp;"'!"&amp;AI$68&amp;$C138+72)&lt;&gt;INDIRECT("'"&amp;$A$70&amp;"'!"&amp;AI$68&amp;$C138+72),1,0)</f>
        <v>0</v>
      </c>
      <c r="AJ138" cm="1">
        <f t="array" aca="1" ref="AJ138" ca="1">IF(INDIRECT("'"&amp;$A$69&amp;"'!"&amp;AJ$68&amp;$C138+72)&lt;&gt;INDIRECT("'"&amp;$A$70&amp;"'!"&amp;AJ$68&amp;$C138+72),1,0)</f>
        <v>0</v>
      </c>
      <c r="AK138" cm="1">
        <f t="array" aca="1" ref="AK138" ca="1">IF(INDIRECT("'"&amp;$A$69&amp;"'!"&amp;AK$68&amp;$C138+72)&lt;&gt;INDIRECT("'"&amp;$A$70&amp;"'!"&amp;AK$68&amp;$C138+72),1,0)</f>
        <v>0</v>
      </c>
      <c r="AL138" cm="1">
        <f t="array" aca="1" ref="AL138" ca="1">IF(INDIRECT("'"&amp;$A$69&amp;"'!"&amp;AL$68&amp;$C138+72)&lt;&gt;INDIRECT("'"&amp;$A$70&amp;"'!"&amp;AL$68&amp;$C138+72),1,0)</f>
        <v>0</v>
      </c>
      <c r="AM138" cm="1">
        <f t="array" aca="1" ref="AM138" ca="1">IF(INDIRECT("'"&amp;$A$69&amp;"'!"&amp;AM$68&amp;$C138+72)&lt;&gt;INDIRECT("'"&amp;$A$70&amp;"'!"&amp;AM$68&amp;$C138+72),1,0)</f>
        <v>0</v>
      </c>
      <c r="AN138" cm="1">
        <f t="array" aca="1" ref="AN138" ca="1">IF(INDIRECT("'"&amp;$A$69&amp;"'!"&amp;AN$68&amp;$C138+72)&lt;&gt;INDIRECT("'"&amp;$A$70&amp;"'!"&amp;AN$68&amp;$C138+72),1,0)</f>
        <v>0</v>
      </c>
      <c r="AO138" cm="1">
        <f t="array" aca="1" ref="AO138" ca="1">IF(INDIRECT("'"&amp;$A$69&amp;"'!"&amp;AO$68&amp;$C138+72)&lt;&gt;INDIRECT("'"&amp;$A$70&amp;"'!"&amp;AO$68&amp;$C138+72),1,0)</f>
        <v>0</v>
      </c>
      <c r="AP138" cm="1">
        <f t="array" aca="1" ref="AP138" ca="1">IF(INDIRECT("'"&amp;$A$69&amp;"'!"&amp;AP$68&amp;$C138+72)&lt;&gt;INDIRECT("'"&amp;$A$70&amp;"'!"&amp;AP$68&amp;$C138+72),1,0)</f>
        <v>0</v>
      </c>
      <c r="AQ138" cm="1">
        <f t="array" aca="1" ref="AQ138" ca="1">IF(INDIRECT("'"&amp;$A$69&amp;"'!"&amp;AQ$68&amp;$C138+72)&lt;&gt;INDIRECT("'"&amp;$A$70&amp;"'!"&amp;AQ$68&amp;$C138+72),1,0)</f>
        <v>0</v>
      </c>
      <c r="AR138" cm="1">
        <f t="array" aca="1" ref="AR138" ca="1">IF(INDIRECT("'"&amp;$A$69&amp;"'!"&amp;AR$68&amp;$C138+72)&lt;&gt;INDIRECT("'"&amp;$A$70&amp;"'!"&amp;AR$68&amp;$C138+72),1,0)</f>
        <v>0</v>
      </c>
      <c r="AS138" cm="1">
        <f t="array" aca="1" ref="AS138" ca="1">IF(INDIRECT("'"&amp;$A$69&amp;"'!"&amp;AS$68&amp;$C138+72)&lt;&gt;INDIRECT("'"&amp;$A$70&amp;"'!"&amp;AS$68&amp;$C138+72),1,0)</f>
        <v>0</v>
      </c>
      <c r="AT138" cm="1">
        <f t="array" aca="1" ref="AT138" ca="1">IF(INDIRECT("'"&amp;$A$69&amp;"'!"&amp;AT$68&amp;$C138+72)&lt;&gt;INDIRECT("'"&amp;$A$70&amp;"'!"&amp;AT$68&amp;$C138+72),1,0)</f>
        <v>0</v>
      </c>
      <c r="AU138" cm="1">
        <f t="array" aca="1" ref="AU138" ca="1">IF(INDIRECT("'"&amp;$A$69&amp;"'!"&amp;AU$68&amp;$C138+72)&lt;&gt;INDIRECT("'"&amp;$A$70&amp;"'!"&amp;AU$68&amp;$C138+72),1,0)</f>
        <v>0</v>
      </c>
      <c r="AV138" cm="1">
        <f t="array" aca="1" ref="AV138" ca="1">IF(INDIRECT("'"&amp;$A$69&amp;"'!"&amp;AV$68&amp;$C138+72)&lt;&gt;INDIRECT("'"&amp;$A$70&amp;"'!"&amp;AV$68&amp;$C138+72),1,0)</f>
        <v>0</v>
      </c>
      <c r="AW138" cm="1">
        <f t="array" aca="1" ref="AW138" ca="1">IF(INDIRECT("'"&amp;$A$69&amp;"'!"&amp;AW$68&amp;$C138+72)&lt;&gt;INDIRECT("'"&amp;$A$70&amp;"'!"&amp;AW$68&amp;$C138+72),1,0)</f>
        <v>0</v>
      </c>
      <c r="AX138" cm="1">
        <f t="array" aca="1" ref="AX138" ca="1">IF(INDIRECT("'"&amp;$A$69&amp;"'!"&amp;AX$68&amp;$C138+72)&lt;&gt;INDIRECT("'"&amp;$A$70&amp;"'!"&amp;AX$68&amp;$C138+72),1,0)</f>
        <v>0</v>
      </c>
      <c r="AY138" cm="1">
        <f t="array" aca="1" ref="AY138" ca="1">IF(INDIRECT("'"&amp;$A$69&amp;"'!"&amp;AY$68&amp;$C138+72)&lt;&gt;INDIRECT("'"&amp;$A$70&amp;"'!"&amp;AY$68&amp;$C138+72),1,0)</f>
        <v>0</v>
      </c>
      <c r="AZ138" cm="1">
        <f t="array" aca="1" ref="AZ138" ca="1">IF(INDIRECT("'"&amp;$A$69&amp;"'!"&amp;AZ$68&amp;$C138+72)&lt;&gt;INDIRECT("'"&amp;$A$70&amp;"'!"&amp;AZ$68&amp;$C138+72),1,0)</f>
        <v>0</v>
      </c>
      <c r="BA138" cm="1">
        <f t="array" aca="1" ref="BA138" ca="1">IF(INDIRECT("'"&amp;$A$69&amp;"'!"&amp;BA$68&amp;$C138+72)&lt;&gt;INDIRECT("'"&amp;$A$70&amp;"'!"&amp;BA$68&amp;$C138+72),1,0)</f>
        <v>0</v>
      </c>
      <c r="BB138" cm="1">
        <f t="array" aca="1" ref="BB138" ca="1">IF(INDIRECT("'"&amp;$A$69&amp;"'!"&amp;BB$68&amp;$C138+72)&lt;&gt;INDIRECT("'"&amp;$A$70&amp;"'!"&amp;BB$68&amp;$C138+72),1,0)</f>
        <v>0</v>
      </c>
      <c r="BC138">
        <f t="shared" ref="BC138:BC201" ca="1" si="3">IFERROR(MIN(SUM(D138:BB138),1),1)</f>
        <v>0</v>
      </c>
      <c r="BD138">
        <f t="shared" ref="BD138:BD201" ca="1" si="4">IFERROR(IF(SUM(D138:Q138,Z138:BB138)&gt;0,0,MIN(SUM(R138:Y138),1)),0)</f>
        <v>0</v>
      </c>
      <c r="BE138">
        <f t="shared" ref="BE138:BE201" ca="1" si="5">IF(AND(BC138=1,BD138=0),1,0)</f>
        <v>0</v>
      </c>
    </row>
    <row r="139" spans="3:57" x14ac:dyDescent="0.15">
      <c r="C139" s="283">
        <v>67</v>
      </c>
      <c r="D139" cm="1">
        <f t="array" aca="1" ref="D139" ca="1">IF(INDIRECT("'"&amp;$A$69&amp;"'!"&amp;D$68&amp;$C139+72)&lt;&gt;INDIRECT("'"&amp;$A$70&amp;"'!"&amp;D$68&amp;$C139+72),1,0)</f>
        <v>0</v>
      </c>
      <c r="E139" cm="1">
        <f t="array" aca="1" ref="E139" ca="1">IF(INDIRECT("'"&amp;$A$69&amp;"'!"&amp;E$68&amp;$C139+72)&lt;&gt;INDIRECT("'"&amp;$A$70&amp;"'!"&amp;E$68&amp;$C139+72),1,0)</f>
        <v>0</v>
      </c>
      <c r="F139" cm="1">
        <f t="array" aca="1" ref="F139" ca="1">IF(INDIRECT("'"&amp;$A$69&amp;"'!"&amp;F$68&amp;$C139+72)&lt;&gt;INDIRECT("'"&amp;$A$70&amp;"'!"&amp;F$68&amp;$C139+72),1,0)</f>
        <v>0</v>
      </c>
      <c r="G139" cm="1">
        <f t="array" aca="1" ref="G139" ca="1">IF(INDIRECT("'"&amp;$A$69&amp;"'!"&amp;G$68&amp;$C139+72)&lt;&gt;INDIRECT("'"&amp;$A$70&amp;"'!"&amp;G$68&amp;$C139+72),1,0)</f>
        <v>0</v>
      </c>
      <c r="H139" cm="1">
        <f t="array" aca="1" ref="H139" ca="1">IF(INDIRECT("'"&amp;$A$69&amp;"'!"&amp;H$68&amp;$C139+72)&lt;&gt;INDIRECT("'"&amp;$A$70&amp;"'!"&amp;H$68&amp;$C139+72),1,0)</f>
        <v>0</v>
      </c>
      <c r="I139" cm="1">
        <f t="array" aca="1" ref="I139" ca="1">IF(INDIRECT("'"&amp;$A$69&amp;"'!"&amp;I$68&amp;$C139+72)&lt;&gt;INDIRECT("'"&amp;$A$70&amp;"'!"&amp;I$68&amp;$C139+72),1,0)</f>
        <v>0</v>
      </c>
      <c r="J139" cm="1">
        <f t="array" aca="1" ref="J139" ca="1">IF(INDIRECT("'"&amp;$A$69&amp;"'!"&amp;J$68&amp;$C139+72)&lt;&gt;INDIRECT("'"&amp;$A$70&amp;"'!"&amp;J$68&amp;$C139+72),1,0)</f>
        <v>0</v>
      </c>
      <c r="K139" cm="1">
        <f t="array" aca="1" ref="K139" ca="1">IF(INDIRECT("'"&amp;$A$69&amp;"'!"&amp;K$68&amp;$C139+72)&lt;&gt;INDIRECT("'"&amp;$A$70&amp;"'!"&amp;K$68&amp;$C139+72),1,0)</f>
        <v>0</v>
      </c>
      <c r="L139" cm="1">
        <f t="array" aca="1" ref="L139" ca="1">IF(INDIRECT("'"&amp;$A$69&amp;"'!"&amp;L$68&amp;$C139+72)&lt;&gt;INDIRECT("'"&amp;$A$70&amp;"'!"&amp;L$68&amp;$C139+72),1,0)</f>
        <v>0</v>
      </c>
      <c r="M139" cm="1">
        <f t="array" aca="1" ref="M139" ca="1">IF(INDIRECT("'"&amp;$A$69&amp;"'!"&amp;M$68&amp;$C139+72)&lt;&gt;INDIRECT("'"&amp;$A$70&amp;"'!"&amp;M$68&amp;$C139+72),1,0)</f>
        <v>0</v>
      </c>
      <c r="N139" cm="1">
        <f t="array" aca="1" ref="N139" ca="1">IF(INDIRECT("'"&amp;$A$69&amp;"'!"&amp;N$68&amp;$C139+72)&lt;&gt;INDIRECT("'"&amp;$A$70&amp;"'!"&amp;N$68&amp;$C139+72),1,0)</f>
        <v>0</v>
      </c>
      <c r="O139" cm="1">
        <f t="array" aca="1" ref="O139" ca="1">IF(INDIRECT("'"&amp;$A$69&amp;"'!"&amp;O$68&amp;$C139+72)&lt;&gt;INDIRECT("'"&amp;$A$70&amp;"'!"&amp;O$68&amp;$C139+72),1,0)</f>
        <v>0</v>
      </c>
      <c r="P139" cm="1">
        <f t="array" aca="1" ref="P139" ca="1">IF(INDIRECT("'"&amp;$A$69&amp;"'!"&amp;P$68&amp;$C139+72)&lt;&gt;INDIRECT("'"&amp;$A$70&amp;"'!"&amp;P$68&amp;$C139+72),1,0)</f>
        <v>0</v>
      </c>
      <c r="Q139" cm="1">
        <f t="array" aca="1" ref="Q139" ca="1">IF(INDIRECT("'"&amp;$A$69&amp;"'!"&amp;Q$68&amp;$C139+72)&lt;&gt;INDIRECT("'"&amp;$A$70&amp;"'!"&amp;Q$68&amp;$C139+72),1,0)</f>
        <v>0</v>
      </c>
      <c r="R139" cm="1">
        <f t="array" aca="1" ref="R139" ca="1">IF(INDIRECT("'"&amp;$A$69&amp;"'!"&amp;R$68&amp;$C139+72)&lt;&gt;INDIRECT("'"&amp;$A$70&amp;"'!"&amp;R$68&amp;$C139+72),1,0)</f>
        <v>0</v>
      </c>
      <c r="S139" cm="1">
        <f t="array" aca="1" ref="S139" ca="1">IF(INDIRECT("'"&amp;$A$69&amp;"'!"&amp;S$68&amp;$C139+72)&lt;&gt;INDIRECT("'"&amp;$A$70&amp;"'!"&amp;S$68&amp;$C139+72),1,0)</f>
        <v>0</v>
      </c>
      <c r="T139" cm="1">
        <f t="array" aca="1" ref="T139" ca="1">IF(INDIRECT("'"&amp;$A$69&amp;"'!"&amp;T$68&amp;$C139+72)&lt;&gt;INDIRECT("'"&amp;$A$70&amp;"'!"&amp;T$68&amp;$C139+72),1,0)</f>
        <v>0</v>
      </c>
      <c r="U139" cm="1">
        <f t="array" aca="1" ref="U139" ca="1">IF(INDIRECT("'"&amp;$A$69&amp;"'!"&amp;U$68&amp;$C139+72)&lt;&gt;INDIRECT("'"&amp;$A$70&amp;"'!"&amp;U$68&amp;$C139+72),1,0)</f>
        <v>0</v>
      </c>
      <c r="V139" cm="1">
        <f t="array" aca="1" ref="V139" ca="1">IF(INDIRECT("'"&amp;$A$69&amp;"'!"&amp;V$68&amp;$C139+72)&lt;&gt;INDIRECT("'"&amp;$A$70&amp;"'!"&amp;V$68&amp;$C139+72),1,0)</f>
        <v>0</v>
      </c>
      <c r="W139" cm="1">
        <f t="array" aca="1" ref="W139" ca="1">IF(INDIRECT("'"&amp;$A$69&amp;"'!"&amp;W$68&amp;$C139+72)&lt;&gt;INDIRECT("'"&amp;$A$70&amp;"'!"&amp;W$68&amp;$C139+72),1,0)</f>
        <v>0</v>
      </c>
      <c r="X139" cm="1">
        <f t="array" aca="1" ref="X139" ca="1">IF(INDIRECT("'"&amp;$A$69&amp;"'!"&amp;X$68&amp;$C139+72)&lt;&gt;INDIRECT("'"&amp;$A$70&amp;"'!"&amp;X$68&amp;$C139+72),1,0)</f>
        <v>0</v>
      </c>
      <c r="Y139" cm="1">
        <f t="array" aca="1" ref="Y139" ca="1">IF(INDIRECT("'"&amp;$A$69&amp;"'!"&amp;Y$68&amp;$C139+72)&lt;&gt;INDIRECT("'"&amp;$A$70&amp;"'!"&amp;Y$68&amp;$C139+72),1,0)</f>
        <v>0</v>
      </c>
      <c r="Z139" cm="1">
        <f t="array" aca="1" ref="Z139" ca="1">IF(INDIRECT("'"&amp;$A$69&amp;"'!"&amp;Z$68&amp;$C139+72)&lt;&gt;INDIRECT("'"&amp;$A$70&amp;"'!"&amp;Z$68&amp;$C139+72),1,0)</f>
        <v>0</v>
      </c>
      <c r="AA139" cm="1">
        <f t="array" aca="1" ref="AA139" ca="1">IF(INDIRECT("'"&amp;$A$69&amp;"'!"&amp;AA$68&amp;$C139+72)&lt;&gt;INDIRECT("'"&amp;$A$70&amp;"'!"&amp;AA$68&amp;$C139+72),1,0)</f>
        <v>0</v>
      </c>
      <c r="AB139" cm="1">
        <f t="array" aca="1" ref="AB139" ca="1">IF(INDIRECT("'"&amp;$A$69&amp;"'!"&amp;AB$68&amp;$C139+72)&lt;&gt;INDIRECT("'"&amp;$A$70&amp;"'!"&amp;AB$68&amp;$C139+72),1,0)</f>
        <v>0</v>
      </c>
      <c r="AC139" cm="1">
        <f t="array" aca="1" ref="AC139" ca="1">IF(INDIRECT("'"&amp;$A$69&amp;"'!"&amp;AC$68&amp;$C139+72)&lt;&gt;INDIRECT("'"&amp;$A$70&amp;"'!"&amp;AC$68&amp;$C139+72),1,0)</f>
        <v>0</v>
      </c>
      <c r="AD139" cm="1">
        <f t="array" aca="1" ref="AD139" ca="1">IF(INDIRECT("'"&amp;$A$69&amp;"'!"&amp;AD$68&amp;$C139+72)&lt;&gt;INDIRECT("'"&amp;$A$70&amp;"'!"&amp;AD$68&amp;$C139+72),1,0)</f>
        <v>0</v>
      </c>
      <c r="AE139" cm="1">
        <f t="array" aca="1" ref="AE139" ca="1">IF(INDIRECT("'"&amp;$A$69&amp;"'!"&amp;AE$68&amp;$C139+72)&lt;&gt;INDIRECT("'"&amp;$A$70&amp;"'!"&amp;AE$68&amp;$C139+72),1,0)</f>
        <v>0</v>
      </c>
      <c r="AF139" cm="1">
        <f t="array" aca="1" ref="AF139" ca="1">IF(INDIRECT("'"&amp;$A$69&amp;"'!"&amp;AF$68&amp;$C139+72)&lt;&gt;INDIRECT("'"&amp;$A$70&amp;"'!"&amp;AF$68&amp;$C139+72),1,0)</f>
        <v>0</v>
      </c>
      <c r="AG139" cm="1">
        <f t="array" aca="1" ref="AG139" ca="1">IF(INDIRECT("'"&amp;$A$69&amp;"'!"&amp;AG$68&amp;$C139+72)&lt;&gt;INDIRECT("'"&amp;$A$70&amp;"'!"&amp;AG$68&amp;$C139+72),1,0)</f>
        <v>0</v>
      </c>
      <c r="AH139" cm="1">
        <f t="array" aca="1" ref="AH139" ca="1">IF(INDIRECT("'"&amp;$A$69&amp;"'!"&amp;AH$68&amp;$C139+72)&lt;&gt;INDIRECT("'"&amp;$A$70&amp;"'!"&amp;AH$68&amp;$C139+72),1,0)</f>
        <v>0</v>
      </c>
      <c r="AI139" cm="1">
        <f t="array" aca="1" ref="AI139" ca="1">IF(INDIRECT("'"&amp;$A$69&amp;"'!"&amp;AI$68&amp;$C139+72)&lt;&gt;INDIRECT("'"&amp;$A$70&amp;"'!"&amp;AI$68&amp;$C139+72),1,0)</f>
        <v>0</v>
      </c>
      <c r="AJ139" cm="1">
        <f t="array" aca="1" ref="AJ139" ca="1">IF(INDIRECT("'"&amp;$A$69&amp;"'!"&amp;AJ$68&amp;$C139+72)&lt;&gt;INDIRECT("'"&amp;$A$70&amp;"'!"&amp;AJ$68&amp;$C139+72),1,0)</f>
        <v>0</v>
      </c>
      <c r="AK139" cm="1">
        <f t="array" aca="1" ref="AK139" ca="1">IF(INDIRECT("'"&amp;$A$69&amp;"'!"&amp;AK$68&amp;$C139+72)&lt;&gt;INDIRECT("'"&amp;$A$70&amp;"'!"&amp;AK$68&amp;$C139+72),1,0)</f>
        <v>0</v>
      </c>
      <c r="AL139" cm="1">
        <f t="array" aca="1" ref="AL139" ca="1">IF(INDIRECT("'"&amp;$A$69&amp;"'!"&amp;AL$68&amp;$C139+72)&lt;&gt;INDIRECT("'"&amp;$A$70&amp;"'!"&amp;AL$68&amp;$C139+72),1,0)</f>
        <v>0</v>
      </c>
      <c r="AM139" cm="1">
        <f t="array" aca="1" ref="AM139" ca="1">IF(INDIRECT("'"&amp;$A$69&amp;"'!"&amp;AM$68&amp;$C139+72)&lt;&gt;INDIRECT("'"&amp;$A$70&amp;"'!"&amp;AM$68&amp;$C139+72),1,0)</f>
        <v>0</v>
      </c>
      <c r="AN139" cm="1">
        <f t="array" aca="1" ref="AN139" ca="1">IF(INDIRECT("'"&amp;$A$69&amp;"'!"&amp;AN$68&amp;$C139+72)&lt;&gt;INDIRECT("'"&amp;$A$70&amp;"'!"&amp;AN$68&amp;$C139+72),1,0)</f>
        <v>0</v>
      </c>
      <c r="AO139" cm="1">
        <f t="array" aca="1" ref="AO139" ca="1">IF(INDIRECT("'"&amp;$A$69&amp;"'!"&amp;AO$68&amp;$C139+72)&lt;&gt;INDIRECT("'"&amp;$A$70&amp;"'!"&amp;AO$68&amp;$C139+72),1,0)</f>
        <v>0</v>
      </c>
      <c r="AP139" cm="1">
        <f t="array" aca="1" ref="AP139" ca="1">IF(INDIRECT("'"&amp;$A$69&amp;"'!"&amp;AP$68&amp;$C139+72)&lt;&gt;INDIRECT("'"&amp;$A$70&amp;"'!"&amp;AP$68&amp;$C139+72),1,0)</f>
        <v>0</v>
      </c>
      <c r="AQ139" cm="1">
        <f t="array" aca="1" ref="AQ139" ca="1">IF(INDIRECT("'"&amp;$A$69&amp;"'!"&amp;AQ$68&amp;$C139+72)&lt;&gt;INDIRECT("'"&amp;$A$70&amp;"'!"&amp;AQ$68&amp;$C139+72),1,0)</f>
        <v>0</v>
      </c>
      <c r="AR139" cm="1">
        <f t="array" aca="1" ref="AR139" ca="1">IF(INDIRECT("'"&amp;$A$69&amp;"'!"&amp;AR$68&amp;$C139+72)&lt;&gt;INDIRECT("'"&amp;$A$70&amp;"'!"&amp;AR$68&amp;$C139+72),1,0)</f>
        <v>0</v>
      </c>
      <c r="AS139" cm="1">
        <f t="array" aca="1" ref="AS139" ca="1">IF(INDIRECT("'"&amp;$A$69&amp;"'!"&amp;AS$68&amp;$C139+72)&lt;&gt;INDIRECT("'"&amp;$A$70&amp;"'!"&amp;AS$68&amp;$C139+72),1,0)</f>
        <v>0</v>
      </c>
      <c r="AT139" cm="1">
        <f t="array" aca="1" ref="AT139" ca="1">IF(INDIRECT("'"&amp;$A$69&amp;"'!"&amp;AT$68&amp;$C139+72)&lt;&gt;INDIRECT("'"&amp;$A$70&amp;"'!"&amp;AT$68&amp;$C139+72),1,0)</f>
        <v>0</v>
      </c>
      <c r="AU139" cm="1">
        <f t="array" aca="1" ref="AU139" ca="1">IF(INDIRECT("'"&amp;$A$69&amp;"'!"&amp;AU$68&amp;$C139+72)&lt;&gt;INDIRECT("'"&amp;$A$70&amp;"'!"&amp;AU$68&amp;$C139+72),1,0)</f>
        <v>0</v>
      </c>
      <c r="AV139" cm="1">
        <f t="array" aca="1" ref="AV139" ca="1">IF(INDIRECT("'"&amp;$A$69&amp;"'!"&amp;AV$68&amp;$C139+72)&lt;&gt;INDIRECT("'"&amp;$A$70&amp;"'!"&amp;AV$68&amp;$C139+72),1,0)</f>
        <v>0</v>
      </c>
      <c r="AW139" cm="1">
        <f t="array" aca="1" ref="AW139" ca="1">IF(INDIRECT("'"&amp;$A$69&amp;"'!"&amp;AW$68&amp;$C139+72)&lt;&gt;INDIRECT("'"&amp;$A$70&amp;"'!"&amp;AW$68&amp;$C139+72),1,0)</f>
        <v>0</v>
      </c>
      <c r="AX139" cm="1">
        <f t="array" aca="1" ref="AX139" ca="1">IF(INDIRECT("'"&amp;$A$69&amp;"'!"&amp;AX$68&amp;$C139+72)&lt;&gt;INDIRECT("'"&amp;$A$70&amp;"'!"&amp;AX$68&amp;$C139+72),1,0)</f>
        <v>0</v>
      </c>
      <c r="AY139" cm="1">
        <f t="array" aca="1" ref="AY139" ca="1">IF(INDIRECT("'"&amp;$A$69&amp;"'!"&amp;AY$68&amp;$C139+72)&lt;&gt;INDIRECT("'"&amp;$A$70&amp;"'!"&amp;AY$68&amp;$C139+72),1,0)</f>
        <v>0</v>
      </c>
      <c r="AZ139" cm="1">
        <f t="array" aca="1" ref="AZ139" ca="1">IF(INDIRECT("'"&amp;$A$69&amp;"'!"&amp;AZ$68&amp;$C139+72)&lt;&gt;INDIRECT("'"&amp;$A$70&amp;"'!"&amp;AZ$68&amp;$C139+72),1,0)</f>
        <v>0</v>
      </c>
      <c r="BA139" cm="1">
        <f t="array" aca="1" ref="BA139" ca="1">IF(INDIRECT("'"&amp;$A$69&amp;"'!"&amp;BA$68&amp;$C139+72)&lt;&gt;INDIRECT("'"&amp;$A$70&amp;"'!"&amp;BA$68&amp;$C139+72),1,0)</f>
        <v>0</v>
      </c>
      <c r="BB139" cm="1">
        <f t="array" aca="1" ref="BB139" ca="1">IF(INDIRECT("'"&amp;$A$69&amp;"'!"&amp;BB$68&amp;$C139+72)&lt;&gt;INDIRECT("'"&amp;$A$70&amp;"'!"&amp;BB$68&amp;$C139+72),1,0)</f>
        <v>0</v>
      </c>
      <c r="BC139">
        <f t="shared" ca="1" si="3"/>
        <v>0</v>
      </c>
      <c r="BD139">
        <f t="shared" ca="1" si="4"/>
        <v>0</v>
      </c>
      <c r="BE139">
        <f t="shared" ca="1" si="5"/>
        <v>0</v>
      </c>
    </row>
    <row r="140" spans="3:57" x14ac:dyDescent="0.15">
      <c r="C140" s="283">
        <v>68</v>
      </c>
      <c r="D140" cm="1">
        <f t="array" aca="1" ref="D140" ca="1">IF(INDIRECT("'"&amp;$A$69&amp;"'!"&amp;D$68&amp;$C140+72)&lt;&gt;INDIRECT("'"&amp;$A$70&amp;"'!"&amp;D$68&amp;$C140+72),1,0)</f>
        <v>0</v>
      </c>
      <c r="E140" cm="1">
        <f t="array" aca="1" ref="E140" ca="1">IF(INDIRECT("'"&amp;$A$69&amp;"'!"&amp;E$68&amp;$C140+72)&lt;&gt;INDIRECT("'"&amp;$A$70&amp;"'!"&amp;E$68&amp;$C140+72),1,0)</f>
        <v>0</v>
      </c>
      <c r="F140" cm="1">
        <f t="array" aca="1" ref="F140" ca="1">IF(INDIRECT("'"&amp;$A$69&amp;"'!"&amp;F$68&amp;$C140+72)&lt;&gt;INDIRECT("'"&amp;$A$70&amp;"'!"&amp;F$68&amp;$C140+72),1,0)</f>
        <v>0</v>
      </c>
      <c r="G140" cm="1">
        <f t="array" aca="1" ref="G140" ca="1">IF(INDIRECT("'"&amp;$A$69&amp;"'!"&amp;G$68&amp;$C140+72)&lt;&gt;INDIRECT("'"&amp;$A$70&amp;"'!"&amp;G$68&amp;$C140+72),1,0)</f>
        <v>0</v>
      </c>
      <c r="H140" cm="1">
        <f t="array" aca="1" ref="H140" ca="1">IF(INDIRECT("'"&amp;$A$69&amp;"'!"&amp;H$68&amp;$C140+72)&lt;&gt;INDIRECT("'"&amp;$A$70&amp;"'!"&amp;H$68&amp;$C140+72),1,0)</f>
        <v>0</v>
      </c>
      <c r="I140" cm="1">
        <f t="array" aca="1" ref="I140" ca="1">IF(INDIRECT("'"&amp;$A$69&amp;"'!"&amp;I$68&amp;$C140+72)&lt;&gt;INDIRECT("'"&amp;$A$70&amp;"'!"&amp;I$68&amp;$C140+72),1,0)</f>
        <v>0</v>
      </c>
      <c r="J140" cm="1">
        <f t="array" aca="1" ref="J140" ca="1">IF(INDIRECT("'"&amp;$A$69&amp;"'!"&amp;J$68&amp;$C140+72)&lt;&gt;INDIRECT("'"&amp;$A$70&amp;"'!"&amp;J$68&amp;$C140+72),1,0)</f>
        <v>0</v>
      </c>
      <c r="K140" cm="1">
        <f t="array" aca="1" ref="K140" ca="1">IF(INDIRECT("'"&amp;$A$69&amp;"'!"&amp;K$68&amp;$C140+72)&lt;&gt;INDIRECT("'"&amp;$A$70&amp;"'!"&amp;K$68&amp;$C140+72),1,0)</f>
        <v>0</v>
      </c>
      <c r="L140" cm="1">
        <f t="array" aca="1" ref="L140" ca="1">IF(INDIRECT("'"&amp;$A$69&amp;"'!"&amp;L$68&amp;$C140+72)&lt;&gt;INDIRECT("'"&amp;$A$70&amp;"'!"&amp;L$68&amp;$C140+72),1,0)</f>
        <v>0</v>
      </c>
      <c r="M140" cm="1">
        <f t="array" aca="1" ref="M140" ca="1">IF(INDIRECT("'"&amp;$A$69&amp;"'!"&amp;M$68&amp;$C140+72)&lt;&gt;INDIRECT("'"&amp;$A$70&amp;"'!"&amp;M$68&amp;$C140+72),1,0)</f>
        <v>0</v>
      </c>
      <c r="N140" cm="1">
        <f t="array" aca="1" ref="N140" ca="1">IF(INDIRECT("'"&amp;$A$69&amp;"'!"&amp;N$68&amp;$C140+72)&lt;&gt;INDIRECT("'"&amp;$A$70&amp;"'!"&amp;N$68&amp;$C140+72),1,0)</f>
        <v>0</v>
      </c>
      <c r="O140" cm="1">
        <f t="array" aca="1" ref="O140" ca="1">IF(INDIRECT("'"&amp;$A$69&amp;"'!"&amp;O$68&amp;$C140+72)&lt;&gt;INDIRECT("'"&amp;$A$70&amp;"'!"&amp;O$68&amp;$C140+72),1,0)</f>
        <v>0</v>
      </c>
      <c r="P140" cm="1">
        <f t="array" aca="1" ref="P140" ca="1">IF(INDIRECT("'"&amp;$A$69&amp;"'!"&amp;P$68&amp;$C140+72)&lt;&gt;INDIRECT("'"&amp;$A$70&amp;"'!"&amp;P$68&amp;$C140+72),1,0)</f>
        <v>0</v>
      </c>
      <c r="Q140" cm="1">
        <f t="array" aca="1" ref="Q140" ca="1">IF(INDIRECT("'"&amp;$A$69&amp;"'!"&amp;Q$68&amp;$C140+72)&lt;&gt;INDIRECT("'"&amp;$A$70&amp;"'!"&amp;Q$68&amp;$C140+72),1,0)</f>
        <v>0</v>
      </c>
      <c r="R140" cm="1">
        <f t="array" aca="1" ref="R140" ca="1">IF(INDIRECT("'"&amp;$A$69&amp;"'!"&amp;R$68&amp;$C140+72)&lt;&gt;INDIRECT("'"&amp;$A$70&amp;"'!"&amp;R$68&amp;$C140+72),1,0)</f>
        <v>0</v>
      </c>
      <c r="S140" cm="1">
        <f t="array" aca="1" ref="S140" ca="1">IF(INDIRECT("'"&amp;$A$69&amp;"'!"&amp;S$68&amp;$C140+72)&lt;&gt;INDIRECT("'"&amp;$A$70&amp;"'!"&amp;S$68&amp;$C140+72),1,0)</f>
        <v>0</v>
      </c>
      <c r="T140" cm="1">
        <f t="array" aca="1" ref="T140" ca="1">IF(INDIRECT("'"&amp;$A$69&amp;"'!"&amp;T$68&amp;$C140+72)&lt;&gt;INDIRECT("'"&amp;$A$70&amp;"'!"&amp;T$68&amp;$C140+72),1,0)</f>
        <v>0</v>
      </c>
      <c r="U140" cm="1">
        <f t="array" aca="1" ref="U140" ca="1">IF(INDIRECT("'"&amp;$A$69&amp;"'!"&amp;U$68&amp;$C140+72)&lt;&gt;INDIRECT("'"&amp;$A$70&amp;"'!"&amp;U$68&amp;$C140+72),1,0)</f>
        <v>0</v>
      </c>
      <c r="V140" cm="1">
        <f t="array" aca="1" ref="V140" ca="1">IF(INDIRECT("'"&amp;$A$69&amp;"'!"&amp;V$68&amp;$C140+72)&lt;&gt;INDIRECT("'"&amp;$A$70&amp;"'!"&amp;V$68&amp;$C140+72),1,0)</f>
        <v>0</v>
      </c>
      <c r="W140" cm="1">
        <f t="array" aca="1" ref="W140" ca="1">IF(INDIRECT("'"&amp;$A$69&amp;"'!"&amp;W$68&amp;$C140+72)&lt;&gt;INDIRECT("'"&amp;$A$70&amp;"'!"&amp;W$68&amp;$C140+72),1,0)</f>
        <v>0</v>
      </c>
      <c r="X140" cm="1">
        <f t="array" aca="1" ref="X140" ca="1">IF(INDIRECT("'"&amp;$A$69&amp;"'!"&amp;X$68&amp;$C140+72)&lt;&gt;INDIRECT("'"&amp;$A$70&amp;"'!"&amp;X$68&amp;$C140+72),1,0)</f>
        <v>0</v>
      </c>
      <c r="Y140" cm="1">
        <f t="array" aca="1" ref="Y140" ca="1">IF(INDIRECT("'"&amp;$A$69&amp;"'!"&amp;Y$68&amp;$C140+72)&lt;&gt;INDIRECT("'"&amp;$A$70&amp;"'!"&amp;Y$68&amp;$C140+72),1,0)</f>
        <v>0</v>
      </c>
      <c r="Z140" cm="1">
        <f t="array" aca="1" ref="Z140" ca="1">IF(INDIRECT("'"&amp;$A$69&amp;"'!"&amp;Z$68&amp;$C140+72)&lt;&gt;INDIRECT("'"&amp;$A$70&amp;"'!"&amp;Z$68&amp;$C140+72),1,0)</f>
        <v>0</v>
      </c>
      <c r="AA140" cm="1">
        <f t="array" aca="1" ref="AA140" ca="1">IF(INDIRECT("'"&amp;$A$69&amp;"'!"&amp;AA$68&amp;$C140+72)&lt;&gt;INDIRECT("'"&amp;$A$70&amp;"'!"&amp;AA$68&amp;$C140+72),1,0)</f>
        <v>0</v>
      </c>
      <c r="AB140" cm="1">
        <f t="array" aca="1" ref="AB140" ca="1">IF(INDIRECT("'"&amp;$A$69&amp;"'!"&amp;AB$68&amp;$C140+72)&lt;&gt;INDIRECT("'"&amp;$A$70&amp;"'!"&amp;AB$68&amp;$C140+72),1,0)</f>
        <v>0</v>
      </c>
      <c r="AC140" cm="1">
        <f t="array" aca="1" ref="AC140" ca="1">IF(INDIRECT("'"&amp;$A$69&amp;"'!"&amp;AC$68&amp;$C140+72)&lt;&gt;INDIRECT("'"&amp;$A$70&amp;"'!"&amp;AC$68&amp;$C140+72),1,0)</f>
        <v>0</v>
      </c>
      <c r="AD140" cm="1">
        <f t="array" aca="1" ref="AD140" ca="1">IF(INDIRECT("'"&amp;$A$69&amp;"'!"&amp;AD$68&amp;$C140+72)&lt;&gt;INDIRECT("'"&amp;$A$70&amp;"'!"&amp;AD$68&amp;$C140+72),1,0)</f>
        <v>0</v>
      </c>
      <c r="AE140" cm="1">
        <f t="array" aca="1" ref="AE140" ca="1">IF(INDIRECT("'"&amp;$A$69&amp;"'!"&amp;AE$68&amp;$C140+72)&lt;&gt;INDIRECT("'"&amp;$A$70&amp;"'!"&amp;AE$68&amp;$C140+72),1,0)</f>
        <v>0</v>
      </c>
      <c r="AF140" cm="1">
        <f t="array" aca="1" ref="AF140" ca="1">IF(INDIRECT("'"&amp;$A$69&amp;"'!"&amp;AF$68&amp;$C140+72)&lt;&gt;INDIRECT("'"&amp;$A$70&amp;"'!"&amp;AF$68&amp;$C140+72),1,0)</f>
        <v>0</v>
      </c>
      <c r="AG140" cm="1">
        <f t="array" aca="1" ref="AG140" ca="1">IF(INDIRECT("'"&amp;$A$69&amp;"'!"&amp;AG$68&amp;$C140+72)&lt;&gt;INDIRECT("'"&amp;$A$70&amp;"'!"&amp;AG$68&amp;$C140+72),1,0)</f>
        <v>0</v>
      </c>
      <c r="AH140" cm="1">
        <f t="array" aca="1" ref="AH140" ca="1">IF(INDIRECT("'"&amp;$A$69&amp;"'!"&amp;AH$68&amp;$C140+72)&lt;&gt;INDIRECT("'"&amp;$A$70&amp;"'!"&amp;AH$68&amp;$C140+72),1,0)</f>
        <v>0</v>
      </c>
      <c r="AI140" cm="1">
        <f t="array" aca="1" ref="AI140" ca="1">IF(INDIRECT("'"&amp;$A$69&amp;"'!"&amp;AI$68&amp;$C140+72)&lt;&gt;INDIRECT("'"&amp;$A$70&amp;"'!"&amp;AI$68&amp;$C140+72),1,0)</f>
        <v>0</v>
      </c>
      <c r="AJ140" cm="1">
        <f t="array" aca="1" ref="AJ140" ca="1">IF(INDIRECT("'"&amp;$A$69&amp;"'!"&amp;AJ$68&amp;$C140+72)&lt;&gt;INDIRECT("'"&amp;$A$70&amp;"'!"&amp;AJ$68&amp;$C140+72),1,0)</f>
        <v>0</v>
      </c>
      <c r="AK140" cm="1">
        <f t="array" aca="1" ref="AK140" ca="1">IF(INDIRECT("'"&amp;$A$69&amp;"'!"&amp;AK$68&amp;$C140+72)&lt;&gt;INDIRECT("'"&amp;$A$70&amp;"'!"&amp;AK$68&amp;$C140+72),1,0)</f>
        <v>0</v>
      </c>
      <c r="AL140" cm="1">
        <f t="array" aca="1" ref="AL140" ca="1">IF(INDIRECT("'"&amp;$A$69&amp;"'!"&amp;AL$68&amp;$C140+72)&lt;&gt;INDIRECT("'"&amp;$A$70&amp;"'!"&amp;AL$68&amp;$C140+72),1,0)</f>
        <v>0</v>
      </c>
      <c r="AM140" cm="1">
        <f t="array" aca="1" ref="AM140" ca="1">IF(INDIRECT("'"&amp;$A$69&amp;"'!"&amp;AM$68&amp;$C140+72)&lt;&gt;INDIRECT("'"&amp;$A$70&amp;"'!"&amp;AM$68&amp;$C140+72),1,0)</f>
        <v>0</v>
      </c>
      <c r="AN140" cm="1">
        <f t="array" aca="1" ref="AN140" ca="1">IF(INDIRECT("'"&amp;$A$69&amp;"'!"&amp;AN$68&amp;$C140+72)&lt;&gt;INDIRECT("'"&amp;$A$70&amp;"'!"&amp;AN$68&amp;$C140+72),1,0)</f>
        <v>0</v>
      </c>
      <c r="AO140" cm="1">
        <f t="array" aca="1" ref="AO140" ca="1">IF(INDIRECT("'"&amp;$A$69&amp;"'!"&amp;AO$68&amp;$C140+72)&lt;&gt;INDIRECT("'"&amp;$A$70&amp;"'!"&amp;AO$68&amp;$C140+72),1,0)</f>
        <v>0</v>
      </c>
      <c r="AP140" cm="1">
        <f t="array" aca="1" ref="AP140" ca="1">IF(INDIRECT("'"&amp;$A$69&amp;"'!"&amp;AP$68&amp;$C140+72)&lt;&gt;INDIRECT("'"&amp;$A$70&amp;"'!"&amp;AP$68&amp;$C140+72),1,0)</f>
        <v>0</v>
      </c>
      <c r="AQ140" cm="1">
        <f t="array" aca="1" ref="AQ140" ca="1">IF(INDIRECT("'"&amp;$A$69&amp;"'!"&amp;AQ$68&amp;$C140+72)&lt;&gt;INDIRECT("'"&amp;$A$70&amp;"'!"&amp;AQ$68&amp;$C140+72),1,0)</f>
        <v>0</v>
      </c>
      <c r="AR140" cm="1">
        <f t="array" aca="1" ref="AR140" ca="1">IF(INDIRECT("'"&amp;$A$69&amp;"'!"&amp;AR$68&amp;$C140+72)&lt;&gt;INDIRECT("'"&amp;$A$70&amp;"'!"&amp;AR$68&amp;$C140+72),1,0)</f>
        <v>0</v>
      </c>
      <c r="AS140" cm="1">
        <f t="array" aca="1" ref="AS140" ca="1">IF(INDIRECT("'"&amp;$A$69&amp;"'!"&amp;AS$68&amp;$C140+72)&lt;&gt;INDIRECT("'"&amp;$A$70&amp;"'!"&amp;AS$68&amp;$C140+72),1,0)</f>
        <v>0</v>
      </c>
      <c r="AT140" cm="1">
        <f t="array" aca="1" ref="AT140" ca="1">IF(INDIRECT("'"&amp;$A$69&amp;"'!"&amp;AT$68&amp;$C140+72)&lt;&gt;INDIRECT("'"&amp;$A$70&amp;"'!"&amp;AT$68&amp;$C140+72),1,0)</f>
        <v>0</v>
      </c>
      <c r="AU140" cm="1">
        <f t="array" aca="1" ref="AU140" ca="1">IF(INDIRECT("'"&amp;$A$69&amp;"'!"&amp;AU$68&amp;$C140+72)&lt;&gt;INDIRECT("'"&amp;$A$70&amp;"'!"&amp;AU$68&amp;$C140+72),1,0)</f>
        <v>0</v>
      </c>
      <c r="AV140" cm="1">
        <f t="array" aca="1" ref="AV140" ca="1">IF(INDIRECT("'"&amp;$A$69&amp;"'!"&amp;AV$68&amp;$C140+72)&lt;&gt;INDIRECT("'"&amp;$A$70&amp;"'!"&amp;AV$68&amp;$C140+72),1,0)</f>
        <v>0</v>
      </c>
      <c r="AW140" cm="1">
        <f t="array" aca="1" ref="AW140" ca="1">IF(INDIRECT("'"&amp;$A$69&amp;"'!"&amp;AW$68&amp;$C140+72)&lt;&gt;INDIRECT("'"&amp;$A$70&amp;"'!"&amp;AW$68&amp;$C140+72),1,0)</f>
        <v>0</v>
      </c>
      <c r="AX140" cm="1">
        <f t="array" aca="1" ref="AX140" ca="1">IF(INDIRECT("'"&amp;$A$69&amp;"'!"&amp;AX$68&amp;$C140+72)&lt;&gt;INDIRECT("'"&amp;$A$70&amp;"'!"&amp;AX$68&amp;$C140+72),1,0)</f>
        <v>0</v>
      </c>
      <c r="AY140" cm="1">
        <f t="array" aca="1" ref="AY140" ca="1">IF(INDIRECT("'"&amp;$A$69&amp;"'!"&amp;AY$68&amp;$C140+72)&lt;&gt;INDIRECT("'"&amp;$A$70&amp;"'!"&amp;AY$68&amp;$C140+72),1,0)</f>
        <v>0</v>
      </c>
      <c r="AZ140" cm="1">
        <f t="array" aca="1" ref="AZ140" ca="1">IF(INDIRECT("'"&amp;$A$69&amp;"'!"&amp;AZ$68&amp;$C140+72)&lt;&gt;INDIRECT("'"&amp;$A$70&amp;"'!"&amp;AZ$68&amp;$C140+72),1,0)</f>
        <v>0</v>
      </c>
      <c r="BA140" cm="1">
        <f t="array" aca="1" ref="BA140" ca="1">IF(INDIRECT("'"&amp;$A$69&amp;"'!"&amp;BA$68&amp;$C140+72)&lt;&gt;INDIRECT("'"&amp;$A$70&amp;"'!"&amp;BA$68&amp;$C140+72),1,0)</f>
        <v>0</v>
      </c>
      <c r="BB140" cm="1">
        <f t="array" aca="1" ref="BB140" ca="1">IF(INDIRECT("'"&amp;$A$69&amp;"'!"&amp;BB$68&amp;$C140+72)&lt;&gt;INDIRECT("'"&amp;$A$70&amp;"'!"&amp;BB$68&amp;$C140+72),1,0)</f>
        <v>0</v>
      </c>
      <c r="BC140">
        <f t="shared" ca="1" si="3"/>
        <v>0</v>
      </c>
      <c r="BD140">
        <f t="shared" ca="1" si="4"/>
        <v>0</v>
      </c>
      <c r="BE140">
        <f t="shared" ca="1" si="5"/>
        <v>0</v>
      </c>
    </row>
    <row r="141" spans="3:57" x14ac:dyDescent="0.15">
      <c r="C141" s="283">
        <v>69</v>
      </c>
      <c r="D141" cm="1">
        <f t="array" aca="1" ref="D141" ca="1">IF(INDIRECT("'"&amp;$A$69&amp;"'!"&amp;D$68&amp;$C141+72)&lt;&gt;INDIRECT("'"&amp;$A$70&amp;"'!"&amp;D$68&amp;$C141+72),1,0)</f>
        <v>0</v>
      </c>
      <c r="E141" cm="1">
        <f t="array" aca="1" ref="E141" ca="1">IF(INDIRECT("'"&amp;$A$69&amp;"'!"&amp;E$68&amp;$C141+72)&lt;&gt;INDIRECT("'"&amp;$A$70&amp;"'!"&amp;E$68&amp;$C141+72),1,0)</f>
        <v>0</v>
      </c>
      <c r="F141" cm="1">
        <f t="array" aca="1" ref="F141" ca="1">IF(INDIRECT("'"&amp;$A$69&amp;"'!"&amp;F$68&amp;$C141+72)&lt;&gt;INDIRECT("'"&amp;$A$70&amp;"'!"&amp;F$68&amp;$C141+72),1,0)</f>
        <v>0</v>
      </c>
      <c r="G141" cm="1">
        <f t="array" aca="1" ref="G141" ca="1">IF(INDIRECT("'"&amp;$A$69&amp;"'!"&amp;G$68&amp;$C141+72)&lt;&gt;INDIRECT("'"&amp;$A$70&amp;"'!"&amp;G$68&amp;$C141+72),1,0)</f>
        <v>0</v>
      </c>
      <c r="H141" cm="1">
        <f t="array" aca="1" ref="H141" ca="1">IF(INDIRECT("'"&amp;$A$69&amp;"'!"&amp;H$68&amp;$C141+72)&lt;&gt;INDIRECT("'"&amp;$A$70&amp;"'!"&amp;H$68&amp;$C141+72),1,0)</f>
        <v>0</v>
      </c>
      <c r="I141" cm="1">
        <f t="array" aca="1" ref="I141" ca="1">IF(INDIRECT("'"&amp;$A$69&amp;"'!"&amp;I$68&amp;$C141+72)&lt;&gt;INDIRECT("'"&amp;$A$70&amp;"'!"&amp;I$68&amp;$C141+72),1,0)</f>
        <v>0</v>
      </c>
      <c r="J141" cm="1">
        <f t="array" aca="1" ref="J141" ca="1">IF(INDIRECT("'"&amp;$A$69&amp;"'!"&amp;J$68&amp;$C141+72)&lt;&gt;INDIRECT("'"&amp;$A$70&amp;"'!"&amp;J$68&amp;$C141+72),1,0)</f>
        <v>0</v>
      </c>
      <c r="K141" cm="1">
        <f t="array" aca="1" ref="K141" ca="1">IF(INDIRECT("'"&amp;$A$69&amp;"'!"&amp;K$68&amp;$C141+72)&lt;&gt;INDIRECT("'"&amp;$A$70&amp;"'!"&amp;K$68&amp;$C141+72),1,0)</f>
        <v>0</v>
      </c>
      <c r="L141" cm="1">
        <f t="array" aca="1" ref="L141" ca="1">IF(INDIRECT("'"&amp;$A$69&amp;"'!"&amp;L$68&amp;$C141+72)&lt;&gt;INDIRECT("'"&amp;$A$70&amp;"'!"&amp;L$68&amp;$C141+72),1,0)</f>
        <v>0</v>
      </c>
      <c r="M141" cm="1">
        <f t="array" aca="1" ref="M141" ca="1">IF(INDIRECT("'"&amp;$A$69&amp;"'!"&amp;M$68&amp;$C141+72)&lt;&gt;INDIRECT("'"&amp;$A$70&amp;"'!"&amp;M$68&amp;$C141+72),1,0)</f>
        <v>0</v>
      </c>
      <c r="N141" cm="1">
        <f t="array" aca="1" ref="N141" ca="1">IF(INDIRECT("'"&amp;$A$69&amp;"'!"&amp;N$68&amp;$C141+72)&lt;&gt;INDIRECT("'"&amp;$A$70&amp;"'!"&amp;N$68&amp;$C141+72),1,0)</f>
        <v>0</v>
      </c>
      <c r="O141" cm="1">
        <f t="array" aca="1" ref="O141" ca="1">IF(INDIRECT("'"&amp;$A$69&amp;"'!"&amp;O$68&amp;$C141+72)&lt;&gt;INDIRECT("'"&amp;$A$70&amp;"'!"&amp;O$68&amp;$C141+72),1,0)</f>
        <v>0</v>
      </c>
      <c r="P141" cm="1">
        <f t="array" aca="1" ref="P141" ca="1">IF(INDIRECT("'"&amp;$A$69&amp;"'!"&amp;P$68&amp;$C141+72)&lt;&gt;INDIRECT("'"&amp;$A$70&amp;"'!"&amp;P$68&amp;$C141+72),1,0)</f>
        <v>0</v>
      </c>
      <c r="Q141" cm="1">
        <f t="array" aca="1" ref="Q141" ca="1">IF(INDIRECT("'"&amp;$A$69&amp;"'!"&amp;Q$68&amp;$C141+72)&lt;&gt;INDIRECT("'"&amp;$A$70&amp;"'!"&amp;Q$68&amp;$C141+72),1,0)</f>
        <v>0</v>
      </c>
      <c r="R141" cm="1">
        <f t="array" aca="1" ref="R141" ca="1">IF(INDIRECT("'"&amp;$A$69&amp;"'!"&amp;R$68&amp;$C141+72)&lt;&gt;INDIRECT("'"&amp;$A$70&amp;"'!"&amp;R$68&amp;$C141+72),1,0)</f>
        <v>0</v>
      </c>
      <c r="S141" cm="1">
        <f t="array" aca="1" ref="S141" ca="1">IF(INDIRECT("'"&amp;$A$69&amp;"'!"&amp;S$68&amp;$C141+72)&lt;&gt;INDIRECT("'"&amp;$A$70&amp;"'!"&amp;S$68&amp;$C141+72),1,0)</f>
        <v>0</v>
      </c>
      <c r="T141" cm="1">
        <f t="array" aca="1" ref="T141" ca="1">IF(INDIRECT("'"&amp;$A$69&amp;"'!"&amp;T$68&amp;$C141+72)&lt;&gt;INDIRECT("'"&amp;$A$70&amp;"'!"&amp;T$68&amp;$C141+72),1,0)</f>
        <v>0</v>
      </c>
      <c r="U141" cm="1">
        <f t="array" aca="1" ref="U141" ca="1">IF(INDIRECT("'"&amp;$A$69&amp;"'!"&amp;U$68&amp;$C141+72)&lt;&gt;INDIRECT("'"&amp;$A$70&amp;"'!"&amp;U$68&amp;$C141+72),1,0)</f>
        <v>0</v>
      </c>
      <c r="V141" cm="1">
        <f t="array" aca="1" ref="V141" ca="1">IF(INDIRECT("'"&amp;$A$69&amp;"'!"&amp;V$68&amp;$C141+72)&lt;&gt;INDIRECT("'"&amp;$A$70&amp;"'!"&amp;V$68&amp;$C141+72),1,0)</f>
        <v>0</v>
      </c>
      <c r="W141" cm="1">
        <f t="array" aca="1" ref="W141" ca="1">IF(INDIRECT("'"&amp;$A$69&amp;"'!"&amp;W$68&amp;$C141+72)&lt;&gt;INDIRECT("'"&amp;$A$70&amp;"'!"&amp;W$68&amp;$C141+72),1,0)</f>
        <v>0</v>
      </c>
      <c r="X141" cm="1">
        <f t="array" aca="1" ref="X141" ca="1">IF(INDIRECT("'"&amp;$A$69&amp;"'!"&amp;X$68&amp;$C141+72)&lt;&gt;INDIRECT("'"&amp;$A$70&amp;"'!"&amp;X$68&amp;$C141+72),1,0)</f>
        <v>0</v>
      </c>
      <c r="Y141" cm="1">
        <f t="array" aca="1" ref="Y141" ca="1">IF(INDIRECT("'"&amp;$A$69&amp;"'!"&amp;Y$68&amp;$C141+72)&lt;&gt;INDIRECT("'"&amp;$A$70&amp;"'!"&amp;Y$68&amp;$C141+72),1,0)</f>
        <v>0</v>
      </c>
      <c r="Z141" cm="1">
        <f t="array" aca="1" ref="Z141" ca="1">IF(INDIRECT("'"&amp;$A$69&amp;"'!"&amp;Z$68&amp;$C141+72)&lt;&gt;INDIRECT("'"&amp;$A$70&amp;"'!"&amp;Z$68&amp;$C141+72),1,0)</f>
        <v>0</v>
      </c>
      <c r="AA141" cm="1">
        <f t="array" aca="1" ref="AA141" ca="1">IF(INDIRECT("'"&amp;$A$69&amp;"'!"&amp;AA$68&amp;$C141+72)&lt;&gt;INDIRECT("'"&amp;$A$70&amp;"'!"&amp;AA$68&amp;$C141+72),1,0)</f>
        <v>0</v>
      </c>
      <c r="AB141" cm="1">
        <f t="array" aca="1" ref="AB141" ca="1">IF(INDIRECT("'"&amp;$A$69&amp;"'!"&amp;AB$68&amp;$C141+72)&lt;&gt;INDIRECT("'"&amp;$A$70&amp;"'!"&amp;AB$68&amp;$C141+72),1,0)</f>
        <v>0</v>
      </c>
      <c r="AC141" cm="1">
        <f t="array" aca="1" ref="AC141" ca="1">IF(INDIRECT("'"&amp;$A$69&amp;"'!"&amp;AC$68&amp;$C141+72)&lt;&gt;INDIRECT("'"&amp;$A$70&amp;"'!"&amp;AC$68&amp;$C141+72),1,0)</f>
        <v>0</v>
      </c>
      <c r="AD141" cm="1">
        <f t="array" aca="1" ref="AD141" ca="1">IF(INDIRECT("'"&amp;$A$69&amp;"'!"&amp;AD$68&amp;$C141+72)&lt;&gt;INDIRECT("'"&amp;$A$70&amp;"'!"&amp;AD$68&amp;$C141+72),1,0)</f>
        <v>0</v>
      </c>
      <c r="AE141" cm="1">
        <f t="array" aca="1" ref="AE141" ca="1">IF(INDIRECT("'"&amp;$A$69&amp;"'!"&amp;AE$68&amp;$C141+72)&lt;&gt;INDIRECT("'"&amp;$A$70&amp;"'!"&amp;AE$68&amp;$C141+72),1,0)</f>
        <v>0</v>
      </c>
      <c r="AF141" cm="1">
        <f t="array" aca="1" ref="AF141" ca="1">IF(INDIRECT("'"&amp;$A$69&amp;"'!"&amp;AF$68&amp;$C141+72)&lt;&gt;INDIRECT("'"&amp;$A$70&amp;"'!"&amp;AF$68&amp;$C141+72),1,0)</f>
        <v>0</v>
      </c>
      <c r="AG141" cm="1">
        <f t="array" aca="1" ref="AG141" ca="1">IF(INDIRECT("'"&amp;$A$69&amp;"'!"&amp;AG$68&amp;$C141+72)&lt;&gt;INDIRECT("'"&amp;$A$70&amp;"'!"&amp;AG$68&amp;$C141+72),1,0)</f>
        <v>0</v>
      </c>
      <c r="AH141" cm="1">
        <f t="array" aca="1" ref="AH141" ca="1">IF(INDIRECT("'"&amp;$A$69&amp;"'!"&amp;AH$68&amp;$C141+72)&lt;&gt;INDIRECT("'"&amp;$A$70&amp;"'!"&amp;AH$68&amp;$C141+72),1,0)</f>
        <v>0</v>
      </c>
      <c r="AI141" cm="1">
        <f t="array" aca="1" ref="AI141" ca="1">IF(INDIRECT("'"&amp;$A$69&amp;"'!"&amp;AI$68&amp;$C141+72)&lt;&gt;INDIRECT("'"&amp;$A$70&amp;"'!"&amp;AI$68&amp;$C141+72),1,0)</f>
        <v>0</v>
      </c>
      <c r="AJ141" cm="1">
        <f t="array" aca="1" ref="AJ141" ca="1">IF(INDIRECT("'"&amp;$A$69&amp;"'!"&amp;AJ$68&amp;$C141+72)&lt;&gt;INDIRECT("'"&amp;$A$70&amp;"'!"&amp;AJ$68&amp;$C141+72),1,0)</f>
        <v>0</v>
      </c>
      <c r="AK141" cm="1">
        <f t="array" aca="1" ref="AK141" ca="1">IF(INDIRECT("'"&amp;$A$69&amp;"'!"&amp;AK$68&amp;$C141+72)&lt;&gt;INDIRECT("'"&amp;$A$70&amp;"'!"&amp;AK$68&amp;$C141+72),1,0)</f>
        <v>0</v>
      </c>
      <c r="AL141" cm="1">
        <f t="array" aca="1" ref="AL141" ca="1">IF(INDIRECT("'"&amp;$A$69&amp;"'!"&amp;AL$68&amp;$C141+72)&lt;&gt;INDIRECT("'"&amp;$A$70&amp;"'!"&amp;AL$68&amp;$C141+72),1,0)</f>
        <v>0</v>
      </c>
      <c r="AM141" cm="1">
        <f t="array" aca="1" ref="AM141" ca="1">IF(INDIRECT("'"&amp;$A$69&amp;"'!"&amp;AM$68&amp;$C141+72)&lt;&gt;INDIRECT("'"&amp;$A$70&amp;"'!"&amp;AM$68&amp;$C141+72),1,0)</f>
        <v>0</v>
      </c>
      <c r="AN141" cm="1">
        <f t="array" aca="1" ref="AN141" ca="1">IF(INDIRECT("'"&amp;$A$69&amp;"'!"&amp;AN$68&amp;$C141+72)&lt;&gt;INDIRECT("'"&amp;$A$70&amp;"'!"&amp;AN$68&amp;$C141+72),1,0)</f>
        <v>0</v>
      </c>
      <c r="AO141" cm="1">
        <f t="array" aca="1" ref="AO141" ca="1">IF(INDIRECT("'"&amp;$A$69&amp;"'!"&amp;AO$68&amp;$C141+72)&lt;&gt;INDIRECT("'"&amp;$A$70&amp;"'!"&amp;AO$68&amp;$C141+72),1,0)</f>
        <v>0</v>
      </c>
      <c r="AP141" cm="1">
        <f t="array" aca="1" ref="AP141" ca="1">IF(INDIRECT("'"&amp;$A$69&amp;"'!"&amp;AP$68&amp;$C141+72)&lt;&gt;INDIRECT("'"&amp;$A$70&amp;"'!"&amp;AP$68&amp;$C141+72),1,0)</f>
        <v>0</v>
      </c>
      <c r="AQ141" cm="1">
        <f t="array" aca="1" ref="AQ141" ca="1">IF(INDIRECT("'"&amp;$A$69&amp;"'!"&amp;AQ$68&amp;$C141+72)&lt;&gt;INDIRECT("'"&amp;$A$70&amp;"'!"&amp;AQ$68&amp;$C141+72),1,0)</f>
        <v>0</v>
      </c>
      <c r="AR141" cm="1">
        <f t="array" aca="1" ref="AR141" ca="1">IF(INDIRECT("'"&amp;$A$69&amp;"'!"&amp;AR$68&amp;$C141+72)&lt;&gt;INDIRECT("'"&amp;$A$70&amp;"'!"&amp;AR$68&amp;$C141+72),1,0)</f>
        <v>0</v>
      </c>
      <c r="AS141" cm="1">
        <f t="array" aca="1" ref="AS141" ca="1">IF(INDIRECT("'"&amp;$A$69&amp;"'!"&amp;AS$68&amp;$C141+72)&lt;&gt;INDIRECT("'"&amp;$A$70&amp;"'!"&amp;AS$68&amp;$C141+72),1,0)</f>
        <v>0</v>
      </c>
      <c r="AT141" cm="1">
        <f t="array" aca="1" ref="AT141" ca="1">IF(INDIRECT("'"&amp;$A$69&amp;"'!"&amp;AT$68&amp;$C141+72)&lt;&gt;INDIRECT("'"&amp;$A$70&amp;"'!"&amp;AT$68&amp;$C141+72),1,0)</f>
        <v>0</v>
      </c>
      <c r="AU141" cm="1">
        <f t="array" aca="1" ref="AU141" ca="1">IF(INDIRECT("'"&amp;$A$69&amp;"'!"&amp;AU$68&amp;$C141+72)&lt;&gt;INDIRECT("'"&amp;$A$70&amp;"'!"&amp;AU$68&amp;$C141+72),1,0)</f>
        <v>0</v>
      </c>
      <c r="AV141" cm="1">
        <f t="array" aca="1" ref="AV141" ca="1">IF(INDIRECT("'"&amp;$A$69&amp;"'!"&amp;AV$68&amp;$C141+72)&lt;&gt;INDIRECT("'"&amp;$A$70&amp;"'!"&amp;AV$68&amp;$C141+72),1,0)</f>
        <v>0</v>
      </c>
      <c r="AW141" cm="1">
        <f t="array" aca="1" ref="AW141" ca="1">IF(INDIRECT("'"&amp;$A$69&amp;"'!"&amp;AW$68&amp;$C141+72)&lt;&gt;INDIRECT("'"&amp;$A$70&amp;"'!"&amp;AW$68&amp;$C141+72),1,0)</f>
        <v>0</v>
      </c>
      <c r="AX141" cm="1">
        <f t="array" aca="1" ref="AX141" ca="1">IF(INDIRECT("'"&amp;$A$69&amp;"'!"&amp;AX$68&amp;$C141+72)&lt;&gt;INDIRECT("'"&amp;$A$70&amp;"'!"&amp;AX$68&amp;$C141+72),1,0)</f>
        <v>0</v>
      </c>
      <c r="AY141" cm="1">
        <f t="array" aca="1" ref="AY141" ca="1">IF(INDIRECT("'"&amp;$A$69&amp;"'!"&amp;AY$68&amp;$C141+72)&lt;&gt;INDIRECT("'"&amp;$A$70&amp;"'!"&amp;AY$68&amp;$C141+72),1,0)</f>
        <v>0</v>
      </c>
      <c r="AZ141" cm="1">
        <f t="array" aca="1" ref="AZ141" ca="1">IF(INDIRECT("'"&amp;$A$69&amp;"'!"&amp;AZ$68&amp;$C141+72)&lt;&gt;INDIRECT("'"&amp;$A$70&amp;"'!"&amp;AZ$68&amp;$C141+72),1,0)</f>
        <v>0</v>
      </c>
      <c r="BA141" cm="1">
        <f t="array" aca="1" ref="BA141" ca="1">IF(INDIRECT("'"&amp;$A$69&amp;"'!"&amp;BA$68&amp;$C141+72)&lt;&gt;INDIRECT("'"&amp;$A$70&amp;"'!"&amp;BA$68&amp;$C141+72),1,0)</f>
        <v>0</v>
      </c>
      <c r="BB141" cm="1">
        <f t="array" aca="1" ref="BB141" ca="1">IF(INDIRECT("'"&amp;$A$69&amp;"'!"&amp;BB$68&amp;$C141+72)&lt;&gt;INDIRECT("'"&amp;$A$70&amp;"'!"&amp;BB$68&amp;$C141+72),1,0)</f>
        <v>0</v>
      </c>
      <c r="BC141">
        <f t="shared" ca="1" si="3"/>
        <v>0</v>
      </c>
      <c r="BD141">
        <f t="shared" ca="1" si="4"/>
        <v>0</v>
      </c>
      <c r="BE141">
        <f t="shared" ca="1" si="5"/>
        <v>0</v>
      </c>
    </row>
    <row r="142" spans="3:57" x14ac:dyDescent="0.15">
      <c r="C142" s="283">
        <v>70</v>
      </c>
      <c r="D142" cm="1">
        <f t="array" aca="1" ref="D142" ca="1">IF(INDIRECT("'"&amp;$A$69&amp;"'!"&amp;D$68&amp;$C142+72)&lt;&gt;INDIRECT("'"&amp;$A$70&amp;"'!"&amp;D$68&amp;$C142+72),1,0)</f>
        <v>0</v>
      </c>
      <c r="E142" cm="1">
        <f t="array" aca="1" ref="E142" ca="1">IF(INDIRECT("'"&amp;$A$69&amp;"'!"&amp;E$68&amp;$C142+72)&lt;&gt;INDIRECT("'"&amp;$A$70&amp;"'!"&amp;E$68&amp;$C142+72),1,0)</f>
        <v>0</v>
      </c>
      <c r="F142" cm="1">
        <f t="array" aca="1" ref="F142" ca="1">IF(INDIRECT("'"&amp;$A$69&amp;"'!"&amp;F$68&amp;$C142+72)&lt;&gt;INDIRECT("'"&amp;$A$70&amp;"'!"&amp;F$68&amp;$C142+72),1,0)</f>
        <v>0</v>
      </c>
      <c r="G142" cm="1">
        <f t="array" aca="1" ref="G142" ca="1">IF(INDIRECT("'"&amp;$A$69&amp;"'!"&amp;G$68&amp;$C142+72)&lt;&gt;INDIRECT("'"&amp;$A$70&amp;"'!"&amp;G$68&amp;$C142+72),1,0)</f>
        <v>0</v>
      </c>
      <c r="H142" cm="1">
        <f t="array" aca="1" ref="H142" ca="1">IF(INDIRECT("'"&amp;$A$69&amp;"'!"&amp;H$68&amp;$C142+72)&lt;&gt;INDIRECT("'"&amp;$A$70&amp;"'!"&amp;H$68&amp;$C142+72),1,0)</f>
        <v>0</v>
      </c>
      <c r="I142" cm="1">
        <f t="array" aca="1" ref="I142" ca="1">IF(INDIRECT("'"&amp;$A$69&amp;"'!"&amp;I$68&amp;$C142+72)&lt;&gt;INDIRECT("'"&amp;$A$70&amp;"'!"&amp;I$68&amp;$C142+72),1,0)</f>
        <v>0</v>
      </c>
      <c r="J142" cm="1">
        <f t="array" aca="1" ref="J142" ca="1">IF(INDIRECT("'"&amp;$A$69&amp;"'!"&amp;J$68&amp;$C142+72)&lt;&gt;INDIRECT("'"&amp;$A$70&amp;"'!"&amp;J$68&amp;$C142+72),1,0)</f>
        <v>0</v>
      </c>
      <c r="K142" cm="1">
        <f t="array" aca="1" ref="K142" ca="1">IF(INDIRECT("'"&amp;$A$69&amp;"'!"&amp;K$68&amp;$C142+72)&lt;&gt;INDIRECT("'"&amp;$A$70&amp;"'!"&amp;K$68&amp;$C142+72),1,0)</f>
        <v>0</v>
      </c>
      <c r="L142" cm="1">
        <f t="array" aca="1" ref="L142" ca="1">IF(INDIRECT("'"&amp;$A$69&amp;"'!"&amp;L$68&amp;$C142+72)&lt;&gt;INDIRECT("'"&amp;$A$70&amp;"'!"&amp;L$68&amp;$C142+72),1,0)</f>
        <v>0</v>
      </c>
      <c r="M142" cm="1">
        <f t="array" aca="1" ref="M142" ca="1">IF(INDIRECT("'"&amp;$A$69&amp;"'!"&amp;M$68&amp;$C142+72)&lt;&gt;INDIRECT("'"&amp;$A$70&amp;"'!"&amp;M$68&amp;$C142+72),1,0)</f>
        <v>0</v>
      </c>
      <c r="N142" cm="1">
        <f t="array" aca="1" ref="N142" ca="1">IF(INDIRECT("'"&amp;$A$69&amp;"'!"&amp;N$68&amp;$C142+72)&lt;&gt;INDIRECT("'"&amp;$A$70&amp;"'!"&amp;N$68&amp;$C142+72),1,0)</f>
        <v>0</v>
      </c>
      <c r="O142" cm="1">
        <f t="array" aca="1" ref="O142" ca="1">IF(INDIRECT("'"&amp;$A$69&amp;"'!"&amp;O$68&amp;$C142+72)&lt;&gt;INDIRECT("'"&amp;$A$70&amp;"'!"&amp;O$68&amp;$C142+72),1,0)</f>
        <v>0</v>
      </c>
      <c r="P142" cm="1">
        <f t="array" aca="1" ref="P142" ca="1">IF(INDIRECT("'"&amp;$A$69&amp;"'!"&amp;P$68&amp;$C142+72)&lt;&gt;INDIRECT("'"&amp;$A$70&amp;"'!"&amp;P$68&amp;$C142+72),1,0)</f>
        <v>0</v>
      </c>
      <c r="Q142" cm="1">
        <f t="array" aca="1" ref="Q142" ca="1">IF(INDIRECT("'"&amp;$A$69&amp;"'!"&amp;Q$68&amp;$C142+72)&lt;&gt;INDIRECT("'"&amp;$A$70&amp;"'!"&amp;Q$68&amp;$C142+72),1,0)</f>
        <v>0</v>
      </c>
      <c r="R142" cm="1">
        <f t="array" aca="1" ref="R142" ca="1">IF(INDIRECT("'"&amp;$A$69&amp;"'!"&amp;R$68&amp;$C142+72)&lt;&gt;INDIRECT("'"&amp;$A$70&amp;"'!"&amp;R$68&amp;$C142+72),1,0)</f>
        <v>0</v>
      </c>
      <c r="S142" cm="1">
        <f t="array" aca="1" ref="S142" ca="1">IF(INDIRECT("'"&amp;$A$69&amp;"'!"&amp;S$68&amp;$C142+72)&lt;&gt;INDIRECT("'"&amp;$A$70&amp;"'!"&amp;S$68&amp;$C142+72),1,0)</f>
        <v>0</v>
      </c>
      <c r="T142" cm="1">
        <f t="array" aca="1" ref="T142" ca="1">IF(INDIRECT("'"&amp;$A$69&amp;"'!"&amp;T$68&amp;$C142+72)&lt;&gt;INDIRECT("'"&amp;$A$70&amp;"'!"&amp;T$68&amp;$C142+72),1,0)</f>
        <v>0</v>
      </c>
      <c r="U142" cm="1">
        <f t="array" aca="1" ref="U142" ca="1">IF(INDIRECT("'"&amp;$A$69&amp;"'!"&amp;U$68&amp;$C142+72)&lt;&gt;INDIRECT("'"&amp;$A$70&amp;"'!"&amp;U$68&amp;$C142+72),1,0)</f>
        <v>0</v>
      </c>
      <c r="V142" cm="1">
        <f t="array" aca="1" ref="V142" ca="1">IF(INDIRECT("'"&amp;$A$69&amp;"'!"&amp;V$68&amp;$C142+72)&lt;&gt;INDIRECT("'"&amp;$A$70&amp;"'!"&amp;V$68&amp;$C142+72),1,0)</f>
        <v>0</v>
      </c>
      <c r="W142" cm="1">
        <f t="array" aca="1" ref="W142" ca="1">IF(INDIRECT("'"&amp;$A$69&amp;"'!"&amp;W$68&amp;$C142+72)&lt;&gt;INDIRECT("'"&amp;$A$70&amp;"'!"&amp;W$68&amp;$C142+72),1,0)</f>
        <v>0</v>
      </c>
      <c r="X142" cm="1">
        <f t="array" aca="1" ref="X142" ca="1">IF(INDIRECT("'"&amp;$A$69&amp;"'!"&amp;X$68&amp;$C142+72)&lt;&gt;INDIRECT("'"&amp;$A$70&amp;"'!"&amp;X$68&amp;$C142+72),1,0)</f>
        <v>0</v>
      </c>
      <c r="Y142" cm="1">
        <f t="array" aca="1" ref="Y142" ca="1">IF(INDIRECT("'"&amp;$A$69&amp;"'!"&amp;Y$68&amp;$C142+72)&lt;&gt;INDIRECT("'"&amp;$A$70&amp;"'!"&amp;Y$68&amp;$C142+72),1,0)</f>
        <v>0</v>
      </c>
      <c r="Z142" cm="1">
        <f t="array" aca="1" ref="Z142" ca="1">IF(INDIRECT("'"&amp;$A$69&amp;"'!"&amp;Z$68&amp;$C142+72)&lt;&gt;INDIRECT("'"&amp;$A$70&amp;"'!"&amp;Z$68&amp;$C142+72),1,0)</f>
        <v>0</v>
      </c>
      <c r="AA142" cm="1">
        <f t="array" aca="1" ref="AA142" ca="1">IF(INDIRECT("'"&amp;$A$69&amp;"'!"&amp;AA$68&amp;$C142+72)&lt;&gt;INDIRECT("'"&amp;$A$70&amp;"'!"&amp;AA$68&amp;$C142+72),1,0)</f>
        <v>0</v>
      </c>
      <c r="AB142" cm="1">
        <f t="array" aca="1" ref="AB142" ca="1">IF(INDIRECT("'"&amp;$A$69&amp;"'!"&amp;AB$68&amp;$C142+72)&lt;&gt;INDIRECT("'"&amp;$A$70&amp;"'!"&amp;AB$68&amp;$C142+72),1,0)</f>
        <v>0</v>
      </c>
      <c r="AC142" cm="1">
        <f t="array" aca="1" ref="AC142" ca="1">IF(INDIRECT("'"&amp;$A$69&amp;"'!"&amp;AC$68&amp;$C142+72)&lt;&gt;INDIRECT("'"&amp;$A$70&amp;"'!"&amp;AC$68&amp;$C142+72),1,0)</f>
        <v>0</v>
      </c>
      <c r="AD142" cm="1">
        <f t="array" aca="1" ref="AD142" ca="1">IF(INDIRECT("'"&amp;$A$69&amp;"'!"&amp;AD$68&amp;$C142+72)&lt;&gt;INDIRECT("'"&amp;$A$70&amp;"'!"&amp;AD$68&amp;$C142+72),1,0)</f>
        <v>0</v>
      </c>
      <c r="AE142" cm="1">
        <f t="array" aca="1" ref="AE142" ca="1">IF(INDIRECT("'"&amp;$A$69&amp;"'!"&amp;AE$68&amp;$C142+72)&lt;&gt;INDIRECT("'"&amp;$A$70&amp;"'!"&amp;AE$68&amp;$C142+72),1,0)</f>
        <v>0</v>
      </c>
      <c r="AF142" cm="1">
        <f t="array" aca="1" ref="AF142" ca="1">IF(INDIRECT("'"&amp;$A$69&amp;"'!"&amp;AF$68&amp;$C142+72)&lt;&gt;INDIRECT("'"&amp;$A$70&amp;"'!"&amp;AF$68&amp;$C142+72),1,0)</f>
        <v>0</v>
      </c>
      <c r="AG142" cm="1">
        <f t="array" aca="1" ref="AG142" ca="1">IF(INDIRECT("'"&amp;$A$69&amp;"'!"&amp;AG$68&amp;$C142+72)&lt;&gt;INDIRECT("'"&amp;$A$70&amp;"'!"&amp;AG$68&amp;$C142+72),1,0)</f>
        <v>0</v>
      </c>
      <c r="AH142" cm="1">
        <f t="array" aca="1" ref="AH142" ca="1">IF(INDIRECT("'"&amp;$A$69&amp;"'!"&amp;AH$68&amp;$C142+72)&lt;&gt;INDIRECT("'"&amp;$A$70&amp;"'!"&amp;AH$68&amp;$C142+72),1,0)</f>
        <v>0</v>
      </c>
      <c r="AI142" cm="1">
        <f t="array" aca="1" ref="AI142" ca="1">IF(INDIRECT("'"&amp;$A$69&amp;"'!"&amp;AI$68&amp;$C142+72)&lt;&gt;INDIRECT("'"&amp;$A$70&amp;"'!"&amp;AI$68&amp;$C142+72),1,0)</f>
        <v>0</v>
      </c>
      <c r="AJ142" cm="1">
        <f t="array" aca="1" ref="AJ142" ca="1">IF(INDIRECT("'"&amp;$A$69&amp;"'!"&amp;AJ$68&amp;$C142+72)&lt;&gt;INDIRECT("'"&amp;$A$70&amp;"'!"&amp;AJ$68&amp;$C142+72),1,0)</f>
        <v>0</v>
      </c>
      <c r="AK142" cm="1">
        <f t="array" aca="1" ref="AK142" ca="1">IF(INDIRECT("'"&amp;$A$69&amp;"'!"&amp;AK$68&amp;$C142+72)&lt;&gt;INDIRECT("'"&amp;$A$70&amp;"'!"&amp;AK$68&amp;$C142+72),1,0)</f>
        <v>0</v>
      </c>
      <c r="AL142" cm="1">
        <f t="array" aca="1" ref="AL142" ca="1">IF(INDIRECT("'"&amp;$A$69&amp;"'!"&amp;AL$68&amp;$C142+72)&lt;&gt;INDIRECT("'"&amp;$A$70&amp;"'!"&amp;AL$68&amp;$C142+72),1,0)</f>
        <v>0</v>
      </c>
      <c r="AM142" cm="1">
        <f t="array" aca="1" ref="AM142" ca="1">IF(INDIRECT("'"&amp;$A$69&amp;"'!"&amp;AM$68&amp;$C142+72)&lt;&gt;INDIRECT("'"&amp;$A$70&amp;"'!"&amp;AM$68&amp;$C142+72),1,0)</f>
        <v>0</v>
      </c>
      <c r="AN142" cm="1">
        <f t="array" aca="1" ref="AN142" ca="1">IF(INDIRECT("'"&amp;$A$69&amp;"'!"&amp;AN$68&amp;$C142+72)&lt;&gt;INDIRECT("'"&amp;$A$70&amp;"'!"&amp;AN$68&amp;$C142+72),1,0)</f>
        <v>0</v>
      </c>
      <c r="AO142" cm="1">
        <f t="array" aca="1" ref="AO142" ca="1">IF(INDIRECT("'"&amp;$A$69&amp;"'!"&amp;AO$68&amp;$C142+72)&lt;&gt;INDIRECT("'"&amp;$A$70&amp;"'!"&amp;AO$68&amp;$C142+72),1,0)</f>
        <v>0</v>
      </c>
      <c r="AP142" cm="1">
        <f t="array" aca="1" ref="AP142" ca="1">IF(INDIRECT("'"&amp;$A$69&amp;"'!"&amp;AP$68&amp;$C142+72)&lt;&gt;INDIRECT("'"&amp;$A$70&amp;"'!"&amp;AP$68&amp;$C142+72),1,0)</f>
        <v>0</v>
      </c>
      <c r="AQ142" cm="1">
        <f t="array" aca="1" ref="AQ142" ca="1">IF(INDIRECT("'"&amp;$A$69&amp;"'!"&amp;AQ$68&amp;$C142+72)&lt;&gt;INDIRECT("'"&amp;$A$70&amp;"'!"&amp;AQ$68&amp;$C142+72),1,0)</f>
        <v>0</v>
      </c>
      <c r="AR142" cm="1">
        <f t="array" aca="1" ref="AR142" ca="1">IF(INDIRECT("'"&amp;$A$69&amp;"'!"&amp;AR$68&amp;$C142+72)&lt;&gt;INDIRECT("'"&amp;$A$70&amp;"'!"&amp;AR$68&amp;$C142+72),1,0)</f>
        <v>0</v>
      </c>
      <c r="AS142" cm="1">
        <f t="array" aca="1" ref="AS142" ca="1">IF(INDIRECT("'"&amp;$A$69&amp;"'!"&amp;AS$68&amp;$C142+72)&lt;&gt;INDIRECT("'"&amp;$A$70&amp;"'!"&amp;AS$68&amp;$C142+72),1,0)</f>
        <v>0</v>
      </c>
      <c r="AT142" cm="1">
        <f t="array" aca="1" ref="AT142" ca="1">IF(INDIRECT("'"&amp;$A$69&amp;"'!"&amp;AT$68&amp;$C142+72)&lt;&gt;INDIRECT("'"&amp;$A$70&amp;"'!"&amp;AT$68&amp;$C142+72),1,0)</f>
        <v>0</v>
      </c>
      <c r="AU142" cm="1">
        <f t="array" aca="1" ref="AU142" ca="1">IF(INDIRECT("'"&amp;$A$69&amp;"'!"&amp;AU$68&amp;$C142+72)&lt;&gt;INDIRECT("'"&amp;$A$70&amp;"'!"&amp;AU$68&amp;$C142+72),1,0)</f>
        <v>0</v>
      </c>
      <c r="AV142" cm="1">
        <f t="array" aca="1" ref="AV142" ca="1">IF(INDIRECT("'"&amp;$A$69&amp;"'!"&amp;AV$68&amp;$C142+72)&lt;&gt;INDIRECT("'"&amp;$A$70&amp;"'!"&amp;AV$68&amp;$C142+72),1,0)</f>
        <v>0</v>
      </c>
      <c r="AW142" cm="1">
        <f t="array" aca="1" ref="AW142" ca="1">IF(INDIRECT("'"&amp;$A$69&amp;"'!"&amp;AW$68&amp;$C142+72)&lt;&gt;INDIRECT("'"&amp;$A$70&amp;"'!"&amp;AW$68&amp;$C142+72),1,0)</f>
        <v>0</v>
      </c>
      <c r="AX142" cm="1">
        <f t="array" aca="1" ref="AX142" ca="1">IF(INDIRECT("'"&amp;$A$69&amp;"'!"&amp;AX$68&amp;$C142+72)&lt;&gt;INDIRECT("'"&amp;$A$70&amp;"'!"&amp;AX$68&amp;$C142+72),1,0)</f>
        <v>0</v>
      </c>
      <c r="AY142" cm="1">
        <f t="array" aca="1" ref="AY142" ca="1">IF(INDIRECT("'"&amp;$A$69&amp;"'!"&amp;AY$68&amp;$C142+72)&lt;&gt;INDIRECT("'"&amp;$A$70&amp;"'!"&amp;AY$68&amp;$C142+72),1,0)</f>
        <v>0</v>
      </c>
      <c r="AZ142" cm="1">
        <f t="array" aca="1" ref="AZ142" ca="1">IF(INDIRECT("'"&amp;$A$69&amp;"'!"&amp;AZ$68&amp;$C142+72)&lt;&gt;INDIRECT("'"&amp;$A$70&amp;"'!"&amp;AZ$68&amp;$C142+72),1,0)</f>
        <v>0</v>
      </c>
      <c r="BA142" cm="1">
        <f t="array" aca="1" ref="BA142" ca="1">IF(INDIRECT("'"&amp;$A$69&amp;"'!"&amp;BA$68&amp;$C142+72)&lt;&gt;INDIRECT("'"&amp;$A$70&amp;"'!"&amp;BA$68&amp;$C142+72),1,0)</f>
        <v>0</v>
      </c>
      <c r="BB142" cm="1">
        <f t="array" aca="1" ref="BB142" ca="1">IF(INDIRECT("'"&amp;$A$69&amp;"'!"&amp;BB$68&amp;$C142+72)&lt;&gt;INDIRECT("'"&amp;$A$70&amp;"'!"&amp;BB$68&amp;$C142+72),1,0)</f>
        <v>0</v>
      </c>
      <c r="BC142">
        <f t="shared" ca="1" si="3"/>
        <v>0</v>
      </c>
      <c r="BD142">
        <f t="shared" ca="1" si="4"/>
        <v>0</v>
      </c>
      <c r="BE142">
        <f t="shared" ca="1" si="5"/>
        <v>0</v>
      </c>
    </row>
    <row r="143" spans="3:57" x14ac:dyDescent="0.15">
      <c r="C143" s="283">
        <v>71</v>
      </c>
      <c r="D143" cm="1">
        <f t="array" aca="1" ref="D143" ca="1">IF(INDIRECT("'"&amp;$A$69&amp;"'!"&amp;D$68&amp;$C143+72)&lt;&gt;INDIRECT("'"&amp;$A$70&amp;"'!"&amp;D$68&amp;$C143+72),1,0)</f>
        <v>0</v>
      </c>
      <c r="E143" cm="1">
        <f t="array" aca="1" ref="E143" ca="1">IF(INDIRECT("'"&amp;$A$69&amp;"'!"&amp;E$68&amp;$C143+72)&lt;&gt;INDIRECT("'"&amp;$A$70&amp;"'!"&amp;E$68&amp;$C143+72),1,0)</f>
        <v>0</v>
      </c>
      <c r="F143" cm="1">
        <f t="array" aca="1" ref="F143" ca="1">IF(INDIRECT("'"&amp;$A$69&amp;"'!"&amp;F$68&amp;$C143+72)&lt;&gt;INDIRECT("'"&amp;$A$70&amp;"'!"&amp;F$68&amp;$C143+72),1,0)</f>
        <v>0</v>
      </c>
      <c r="G143" cm="1">
        <f t="array" aca="1" ref="G143" ca="1">IF(INDIRECT("'"&amp;$A$69&amp;"'!"&amp;G$68&amp;$C143+72)&lt;&gt;INDIRECT("'"&amp;$A$70&amp;"'!"&amp;G$68&amp;$C143+72),1,0)</f>
        <v>0</v>
      </c>
      <c r="H143" cm="1">
        <f t="array" aca="1" ref="H143" ca="1">IF(INDIRECT("'"&amp;$A$69&amp;"'!"&amp;H$68&amp;$C143+72)&lt;&gt;INDIRECT("'"&amp;$A$70&amp;"'!"&amp;H$68&amp;$C143+72),1,0)</f>
        <v>0</v>
      </c>
      <c r="I143" cm="1">
        <f t="array" aca="1" ref="I143" ca="1">IF(INDIRECT("'"&amp;$A$69&amp;"'!"&amp;I$68&amp;$C143+72)&lt;&gt;INDIRECT("'"&amp;$A$70&amp;"'!"&amp;I$68&amp;$C143+72),1,0)</f>
        <v>0</v>
      </c>
      <c r="J143" cm="1">
        <f t="array" aca="1" ref="J143" ca="1">IF(INDIRECT("'"&amp;$A$69&amp;"'!"&amp;J$68&amp;$C143+72)&lt;&gt;INDIRECT("'"&amp;$A$70&amp;"'!"&amp;J$68&amp;$C143+72),1,0)</f>
        <v>0</v>
      </c>
      <c r="K143" cm="1">
        <f t="array" aca="1" ref="K143" ca="1">IF(INDIRECT("'"&amp;$A$69&amp;"'!"&amp;K$68&amp;$C143+72)&lt;&gt;INDIRECT("'"&amp;$A$70&amp;"'!"&amp;K$68&amp;$C143+72),1,0)</f>
        <v>0</v>
      </c>
      <c r="L143" cm="1">
        <f t="array" aca="1" ref="L143" ca="1">IF(INDIRECT("'"&amp;$A$69&amp;"'!"&amp;L$68&amp;$C143+72)&lt;&gt;INDIRECT("'"&amp;$A$70&amp;"'!"&amp;L$68&amp;$C143+72),1,0)</f>
        <v>0</v>
      </c>
      <c r="M143" cm="1">
        <f t="array" aca="1" ref="M143" ca="1">IF(INDIRECT("'"&amp;$A$69&amp;"'!"&amp;M$68&amp;$C143+72)&lt;&gt;INDIRECT("'"&amp;$A$70&amp;"'!"&amp;M$68&amp;$C143+72),1,0)</f>
        <v>0</v>
      </c>
      <c r="N143" cm="1">
        <f t="array" aca="1" ref="N143" ca="1">IF(INDIRECT("'"&amp;$A$69&amp;"'!"&amp;N$68&amp;$C143+72)&lt;&gt;INDIRECT("'"&amp;$A$70&amp;"'!"&amp;N$68&amp;$C143+72),1,0)</f>
        <v>0</v>
      </c>
      <c r="O143" cm="1">
        <f t="array" aca="1" ref="O143" ca="1">IF(INDIRECT("'"&amp;$A$69&amp;"'!"&amp;O$68&amp;$C143+72)&lt;&gt;INDIRECT("'"&amp;$A$70&amp;"'!"&amp;O$68&amp;$C143+72),1,0)</f>
        <v>0</v>
      </c>
      <c r="P143" cm="1">
        <f t="array" aca="1" ref="P143" ca="1">IF(INDIRECT("'"&amp;$A$69&amp;"'!"&amp;P$68&amp;$C143+72)&lt;&gt;INDIRECT("'"&amp;$A$70&amp;"'!"&amp;P$68&amp;$C143+72),1,0)</f>
        <v>0</v>
      </c>
      <c r="Q143" cm="1">
        <f t="array" aca="1" ref="Q143" ca="1">IF(INDIRECT("'"&amp;$A$69&amp;"'!"&amp;Q$68&amp;$C143+72)&lt;&gt;INDIRECT("'"&amp;$A$70&amp;"'!"&amp;Q$68&amp;$C143+72),1,0)</f>
        <v>0</v>
      </c>
      <c r="R143" cm="1">
        <f t="array" aca="1" ref="R143" ca="1">IF(INDIRECT("'"&amp;$A$69&amp;"'!"&amp;R$68&amp;$C143+72)&lt;&gt;INDIRECT("'"&amp;$A$70&amp;"'!"&amp;R$68&amp;$C143+72),1,0)</f>
        <v>0</v>
      </c>
      <c r="S143" cm="1">
        <f t="array" aca="1" ref="S143" ca="1">IF(INDIRECT("'"&amp;$A$69&amp;"'!"&amp;S$68&amp;$C143+72)&lt;&gt;INDIRECT("'"&amp;$A$70&amp;"'!"&amp;S$68&amp;$C143+72),1,0)</f>
        <v>0</v>
      </c>
      <c r="T143" cm="1">
        <f t="array" aca="1" ref="T143" ca="1">IF(INDIRECT("'"&amp;$A$69&amp;"'!"&amp;T$68&amp;$C143+72)&lt;&gt;INDIRECT("'"&amp;$A$70&amp;"'!"&amp;T$68&amp;$C143+72),1,0)</f>
        <v>0</v>
      </c>
      <c r="U143" cm="1">
        <f t="array" aca="1" ref="U143" ca="1">IF(INDIRECT("'"&amp;$A$69&amp;"'!"&amp;U$68&amp;$C143+72)&lt;&gt;INDIRECT("'"&amp;$A$70&amp;"'!"&amp;U$68&amp;$C143+72),1,0)</f>
        <v>0</v>
      </c>
      <c r="V143" cm="1">
        <f t="array" aca="1" ref="V143" ca="1">IF(INDIRECT("'"&amp;$A$69&amp;"'!"&amp;V$68&amp;$C143+72)&lt;&gt;INDIRECT("'"&amp;$A$70&amp;"'!"&amp;V$68&amp;$C143+72),1,0)</f>
        <v>0</v>
      </c>
      <c r="W143" cm="1">
        <f t="array" aca="1" ref="W143" ca="1">IF(INDIRECT("'"&amp;$A$69&amp;"'!"&amp;W$68&amp;$C143+72)&lt;&gt;INDIRECT("'"&amp;$A$70&amp;"'!"&amp;W$68&amp;$C143+72),1,0)</f>
        <v>0</v>
      </c>
      <c r="X143" cm="1">
        <f t="array" aca="1" ref="X143" ca="1">IF(INDIRECT("'"&amp;$A$69&amp;"'!"&amp;X$68&amp;$C143+72)&lt;&gt;INDIRECT("'"&amp;$A$70&amp;"'!"&amp;X$68&amp;$C143+72),1,0)</f>
        <v>0</v>
      </c>
      <c r="Y143" cm="1">
        <f t="array" aca="1" ref="Y143" ca="1">IF(INDIRECT("'"&amp;$A$69&amp;"'!"&amp;Y$68&amp;$C143+72)&lt;&gt;INDIRECT("'"&amp;$A$70&amp;"'!"&amp;Y$68&amp;$C143+72),1,0)</f>
        <v>0</v>
      </c>
      <c r="Z143" cm="1">
        <f t="array" aca="1" ref="Z143" ca="1">IF(INDIRECT("'"&amp;$A$69&amp;"'!"&amp;Z$68&amp;$C143+72)&lt;&gt;INDIRECT("'"&amp;$A$70&amp;"'!"&amp;Z$68&amp;$C143+72),1,0)</f>
        <v>0</v>
      </c>
      <c r="AA143" cm="1">
        <f t="array" aca="1" ref="AA143" ca="1">IF(INDIRECT("'"&amp;$A$69&amp;"'!"&amp;AA$68&amp;$C143+72)&lt;&gt;INDIRECT("'"&amp;$A$70&amp;"'!"&amp;AA$68&amp;$C143+72),1,0)</f>
        <v>0</v>
      </c>
      <c r="AB143" cm="1">
        <f t="array" aca="1" ref="AB143" ca="1">IF(INDIRECT("'"&amp;$A$69&amp;"'!"&amp;AB$68&amp;$C143+72)&lt;&gt;INDIRECT("'"&amp;$A$70&amp;"'!"&amp;AB$68&amp;$C143+72),1,0)</f>
        <v>0</v>
      </c>
      <c r="AC143" cm="1">
        <f t="array" aca="1" ref="AC143" ca="1">IF(INDIRECT("'"&amp;$A$69&amp;"'!"&amp;AC$68&amp;$C143+72)&lt;&gt;INDIRECT("'"&amp;$A$70&amp;"'!"&amp;AC$68&amp;$C143+72),1,0)</f>
        <v>0</v>
      </c>
      <c r="AD143" cm="1">
        <f t="array" aca="1" ref="AD143" ca="1">IF(INDIRECT("'"&amp;$A$69&amp;"'!"&amp;AD$68&amp;$C143+72)&lt;&gt;INDIRECT("'"&amp;$A$70&amp;"'!"&amp;AD$68&amp;$C143+72),1,0)</f>
        <v>0</v>
      </c>
      <c r="AE143" cm="1">
        <f t="array" aca="1" ref="AE143" ca="1">IF(INDIRECT("'"&amp;$A$69&amp;"'!"&amp;AE$68&amp;$C143+72)&lt;&gt;INDIRECT("'"&amp;$A$70&amp;"'!"&amp;AE$68&amp;$C143+72),1,0)</f>
        <v>0</v>
      </c>
      <c r="AF143" cm="1">
        <f t="array" aca="1" ref="AF143" ca="1">IF(INDIRECT("'"&amp;$A$69&amp;"'!"&amp;AF$68&amp;$C143+72)&lt;&gt;INDIRECT("'"&amp;$A$70&amp;"'!"&amp;AF$68&amp;$C143+72),1,0)</f>
        <v>0</v>
      </c>
      <c r="AG143" cm="1">
        <f t="array" aca="1" ref="AG143" ca="1">IF(INDIRECT("'"&amp;$A$69&amp;"'!"&amp;AG$68&amp;$C143+72)&lt;&gt;INDIRECT("'"&amp;$A$70&amp;"'!"&amp;AG$68&amp;$C143+72),1,0)</f>
        <v>0</v>
      </c>
      <c r="AH143" cm="1">
        <f t="array" aca="1" ref="AH143" ca="1">IF(INDIRECT("'"&amp;$A$69&amp;"'!"&amp;AH$68&amp;$C143+72)&lt;&gt;INDIRECT("'"&amp;$A$70&amp;"'!"&amp;AH$68&amp;$C143+72),1,0)</f>
        <v>0</v>
      </c>
      <c r="AI143" cm="1">
        <f t="array" aca="1" ref="AI143" ca="1">IF(INDIRECT("'"&amp;$A$69&amp;"'!"&amp;AI$68&amp;$C143+72)&lt;&gt;INDIRECT("'"&amp;$A$70&amp;"'!"&amp;AI$68&amp;$C143+72),1,0)</f>
        <v>0</v>
      </c>
      <c r="AJ143" cm="1">
        <f t="array" aca="1" ref="AJ143" ca="1">IF(INDIRECT("'"&amp;$A$69&amp;"'!"&amp;AJ$68&amp;$C143+72)&lt;&gt;INDIRECT("'"&amp;$A$70&amp;"'!"&amp;AJ$68&amp;$C143+72),1,0)</f>
        <v>0</v>
      </c>
      <c r="AK143" cm="1">
        <f t="array" aca="1" ref="AK143" ca="1">IF(INDIRECT("'"&amp;$A$69&amp;"'!"&amp;AK$68&amp;$C143+72)&lt;&gt;INDIRECT("'"&amp;$A$70&amp;"'!"&amp;AK$68&amp;$C143+72),1,0)</f>
        <v>0</v>
      </c>
      <c r="AL143" cm="1">
        <f t="array" aca="1" ref="AL143" ca="1">IF(INDIRECT("'"&amp;$A$69&amp;"'!"&amp;AL$68&amp;$C143+72)&lt;&gt;INDIRECT("'"&amp;$A$70&amp;"'!"&amp;AL$68&amp;$C143+72),1,0)</f>
        <v>0</v>
      </c>
      <c r="AM143" cm="1">
        <f t="array" aca="1" ref="AM143" ca="1">IF(INDIRECT("'"&amp;$A$69&amp;"'!"&amp;AM$68&amp;$C143+72)&lt;&gt;INDIRECT("'"&amp;$A$70&amp;"'!"&amp;AM$68&amp;$C143+72),1,0)</f>
        <v>0</v>
      </c>
      <c r="AN143" cm="1">
        <f t="array" aca="1" ref="AN143" ca="1">IF(INDIRECT("'"&amp;$A$69&amp;"'!"&amp;AN$68&amp;$C143+72)&lt;&gt;INDIRECT("'"&amp;$A$70&amp;"'!"&amp;AN$68&amp;$C143+72),1,0)</f>
        <v>0</v>
      </c>
      <c r="AO143" cm="1">
        <f t="array" aca="1" ref="AO143" ca="1">IF(INDIRECT("'"&amp;$A$69&amp;"'!"&amp;AO$68&amp;$C143+72)&lt;&gt;INDIRECT("'"&amp;$A$70&amp;"'!"&amp;AO$68&amp;$C143+72),1,0)</f>
        <v>0</v>
      </c>
      <c r="AP143" cm="1">
        <f t="array" aca="1" ref="AP143" ca="1">IF(INDIRECT("'"&amp;$A$69&amp;"'!"&amp;AP$68&amp;$C143+72)&lt;&gt;INDIRECT("'"&amp;$A$70&amp;"'!"&amp;AP$68&amp;$C143+72),1,0)</f>
        <v>0</v>
      </c>
      <c r="AQ143" cm="1">
        <f t="array" aca="1" ref="AQ143" ca="1">IF(INDIRECT("'"&amp;$A$69&amp;"'!"&amp;AQ$68&amp;$C143+72)&lt;&gt;INDIRECT("'"&amp;$A$70&amp;"'!"&amp;AQ$68&amp;$C143+72),1,0)</f>
        <v>0</v>
      </c>
      <c r="AR143" cm="1">
        <f t="array" aca="1" ref="AR143" ca="1">IF(INDIRECT("'"&amp;$A$69&amp;"'!"&amp;AR$68&amp;$C143+72)&lt;&gt;INDIRECT("'"&amp;$A$70&amp;"'!"&amp;AR$68&amp;$C143+72),1,0)</f>
        <v>0</v>
      </c>
      <c r="AS143" cm="1">
        <f t="array" aca="1" ref="AS143" ca="1">IF(INDIRECT("'"&amp;$A$69&amp;"'!"&amp;AS$68&amp;$C143+72)&lt;&gt;INDIRECT("'"&amp;$A$70&amp;"'!"&amp;AS$68&amp;$C143+72),1,0)</f>
        <v>0</v>
      </c>
      <c r="AT143" cm="1">
        <f t="array" aca="1" ref="AT143" ca="1">IF(INDIRECT("'"&amp;$A$69&amp;"'!"&amp;AT$68&amp;$C143+72)&lt;&gt;INDIRECT("'"&amp;$A$70&amp;"'!"&amp;AT$68&amp;$C143+72),1,0)</f>
        <v>0</v>
      </c>
      <c r="AU143" cm="1">
        <f t="array" aca="1" ref="AU143" ca="1">IF(INDIRECT("'"&amp;$A$69&amp;"'!"&amp;AU$68&amp;$C143+72)&lt;&gt;INDIRECT("'"&amp;$A$70&amp;"'!"&amp;AU$68&amp;$C143+72),1,0)</f>
        <v>0</v>
      </c>
      <c r="AV143" cm="1">
        <f t="array" aca="1" ref="AV143" ca="1">IF(INDIRECT("'"&amp;$A$69&amp;"'!"&amp;AV$68&amp;$C143+72)&lt;&gt;INDIRECT("'"&amp;$A$70&amp;"'!"&amp;AV$68&amp;$C143+72),1,0)</f>
        <v>0</v>
      </c>
      <c r="AW143" cm="1">
        <f t="array" aca="1" ref="AW143" ca="1">IF(INDIRECT("'"&amp;$A$69&amp;"'!"&amp;AW$68&amp;$C143+72)&lt;&gt;INDIRECT("'"&amp;$A$70&amp;"'!"&amp;AW$68&amp;$C143+72),1,0)</f>
        <v>0</v>
      </c>
      <c r="AX143" cm="1">
        <f t="array" aca="1" ref="AX143" ca="1">IF(INDIRECT("'"&amp;$A$69&amp;"'!"&amp;AX$68&amp;$C143+72)&lt;&gt;INDIRECT("'"&amp;$A$70&amp;"'!"&amp;AX$68&amp;$C143+72),1,0)</f>
        <v>0</v>
      </c>
      <c r="AY143" cm="1">
        <f t="array" aca="1" ref="AY143" ca="1">IF(INDIRECT("'"&amp;$A$69&amp;"'!"&amp;AY$68&amp;$C143+72)&lt;&gt;INDIRECT("'"&amp;$A$70&amp;"'!"&amp;AY$68&amp;$C143+72),1,0)</f>
        <v>0</v>
      </c>
      <c r="AZ143" cm="1">
        <f t="array" aca="1" ref="AZ143" ca="1">IF(INDIRECT("'"&amp;$A$69&amp;"'!"&amp;AZ$68&amp;$C143+72)&lt;&gt;INDIRECT("'"&amp;$A$70&amp;"'!"&amp;AZ$68&amp;$C143+72),1,0)</f>
        <v>0</v>
      </c>
      <c r="BA143" cm="1">
        <f t="array" aca="1" ref="BA143" ca="1">IF(INDIRECT("'"&amp;$A$69&amp;"'!"&amp;BA$68&amp;$C143+72)&lt;&gt;INDIRECT("'"&amp;$A$70&amp;"'!"&amp;BA$68&amp;$C143+72),1,0)</f>
        <v>0</v>
      </c>
      <c r="BB143" cm="1">
        <f t="array" aca="1" ref="BB143" ca="1">IF(INDIRECT("'"&amp;$A$69&amp;"'!"&amp;BB$68&amp;$C143+72)&lt;&gt;INDIRECT("'"&amp;$A$70&amp;"'!"&amp;BB$68&amp;$C143+72),1,0)</f>
        <v>0</v>
      </c>
      <c r="BC143">
        <f t="shared" ca="1" si="3"/>
        <v>0</v>
      </c>
      <c r="BD143">
        <f t="shared" ca="1" si="4"/>
        <v>0</v>
      </c>
      <c r="BE143">
        <f t="shared" ca="1" si="5"/>
        <v>0</v>
      </c>
    </row>
    <row r="144" spans="3:57" x14ac:dyDescent="0.15">
      <c r="C144" s="283">
        <v>72</v>
      </c>
      <c r="D144" cm="1">
        <f t="array" aca="1" ref="D144" ca="1">IF(INDIRECT("'"&amp;$A$69&amp;"'!"&amp;D$68&amp;$C144+72)&lt;&gt;INDIRECT("'"&amp;$A$70&amp;"'!"&amp;D$68&amp;$C144+72),1,0)</f>
        <v>0</v>
      </c>
      <c r="E144" cm="1">
        <f t="array" aca="1" ref="E144" ca="1">IF(INDIRECT("'"&amp;$A$69&amp;"'!"&amp;E$68&amp;$C144+72)&lt;&gt;INDIRECT("'"&amp;$A$70&amp;"'!"&amp;E$68&amp;$C144+72),1,0)</f>
        <v>0</v>
      </c>
      <c r="F144" cm="1">
        <f t="array" aca="1" ref="F144" ca="1">IF(INDIRECT("'"&amp;$A$69&amp;"'!"&amp;F$68&amp;$C144+72)&lt;&gt;INDIRECT("'"&amp;$A$70&amp;"'!"&amp;F$68&amp;$C144+72),1,0)</f>
        <v>0</v>
      </c>
      <c r="G144" cm="1">
        <f t="array" aca="1" ref="G144" ca="1">IF(INDIRECT("'"&amp;$A$69&amp;"'!"&amp;G$68&amp;$C144+72)&lt;&gt;INDIRECT("'"&amp;$A$70&amp;"'!"&amp;G$68&amp;$C144+72),1,0)</f>
        <v>0</v>
      </c>
      <c r="H144" cm="1">
        <f t="array" aca="1" ref="H144" ca="1">IF(INDIRECT("'"&amp;$A$69&amp;"'!"&amp;H$68&amp;$C144+72)&lt;&gt;INDIRECT("'"&amp;$A$70&amp;"'!"&amp;H$68&amp;$C144+72),1,0)</f>
        <v>0</v>
      </c>
      <c r="I144" cm="1">
        <f t="array" aca="1" ref="I144" ca="1">IF(INDIRECT("'"&amp;$A$69&amp;"'!"&amp;I$68&amp;$C144+72)&lt;&gt;INDIRECT("'"&amp;$A$70&amp;"'!"&amp;I$68&amp;$C144+72),1,0)</f>
        <v>0</v>
      </c>
      <c r="J144" cm="1">
        <f t="array" aca="1" ref="J144" ca="1">IF(INDIRECT("'"&amp;$A$69&amp;"'!"&amp;J$68&amp;$C144+72)&lt;&gt;INDIRECT("'"&amp;$A$70&amp;"'!"&amp;J$68&amp;$C144+72),1,0)</f>
        <v>0</v>
      </c>
      <c r="K144" cm="1">
        <f t="array" aca="1" ref="K144" ca="1">IF(INDIRECT("'"&amp;$A$69&amp;"'!"&amp;K$68&amp;$C144+72)&lt;&gt;INDIRECT("'"&amp;$A$70&amp;"'!"&amp;K$68&amp;$C144+72),1,0)</f>
        <v>0</v>
      </c>
      <c r="L144" cm="1">
        <f t="array" aca="1" ref="L144" ca="1">IF(INDIRECT("'"&amp;$A$69&amp;"'!"&amp;L$68&amp;$C144+72)&lt;&gt;INDIRECT("'"&amp;$A$70&amp;"'!"&amp;L$68&amp;$C144+72),1,0)</f>
        <v>0</v>
      </c>
      <c r="M144" cm="1">
        <f t="array" aca="1" ref="M144" ca="1">IF(INDIRECT("'"&amp;$A$69&amp;"'!"&amp;M$68&amp;$C144+72)&lt;&gt;INDIRECT("'"&amp;$A$70&amp;"'!"&amp;M$68&amp;$C144+72),1,0)</f>
        <v>0</v>
      </c>
      <c r="N144" cm="1">
        <f t="array" aca="1" ref="N144" ca="1">IF(INDIRECT("'"&amp;$A$69&amp;"'!"&amp;N$68&amp;$C144+72)&lt;&gt;INDIRECT("'"&amp;$A$70&amp;"'!"&amp;N$68&amp;$C144+72),1,0)</f>
        <v>0</v>
      </c>
      <c r="O144" cm="1">
        <f t="array" aca="1" ref="O144" ca="1">IF(INDIRECT("'"&amp;$A$69&amp;"'!"&amp;O$68&amp;$C144+72)&lt;&gt;INDIRECT("'"&amp;$A$70&amp;"'!"&amp;O$68&amp;$C144+72),1,0)</f>
        <v>0</v>
      </c>
      <c r="P144" cm="1">
        <f t="array" aca="1" ref="P144" ca="1">IF(INDIRECT("'"&amp;$A$69&amp;"'!"&amp;P$68&amp;$C144+72)&lt;&gt;INDIRECT("'"&amp;$A$70&amp;"'!"&amp;P$68&amp;$C144+72),1,0)</f>
        <v>0</v>
      </c>
      <c r="Q144" cm="1">
        <f t="array" aca="1" ref="Q144" ca="1">IF(INDIRECT("'"&amp;$A$69&amp;"'!"&amp;Q$68&amp;$C144+72)&lt;&gt;INDIRECT("'"&amp;$A$70&amp;"'!"&amp;Q$68&amp;$C144+72),1,0)</f>
        <v>0</v>
      </c>
      <c r="R144" cm="1">
        <f t="array" aca="1" ref="R144" ca="1">IF(INDIRECT("'"&amp;$A$69&amp;"'!"&amp;R$68&amp;$C144+72)&lt;&gt;INDIRECT("'"&amp;$A$70&amp;"'!"&amp;R$68&amp;$C144+72),1,0)</f>
        <v>0</v>
      </c>
      <c r="S144" cm="1">
        <f t="array" aca="1" ref="S144" ca="1">IF(INDIRECT("'"&amp;$A$69&amp;"'!"&amp;S$68&amp;$C144+72)&lt;&gt;INDIRECT("'"&amp;$A$70&amp;"'!"&amp;S$68&amp;$C144+72),1,0)</f>
        <v>0</v>
      </c>
      <c r="T144" cm="1">
        <f t="array" aca="1" ref="T144" ca="1">IF(INDIRECT("'"&amp;$A$69&amp;"'!"&amp;T$68&amp;$C144+72)&lt;&gt;INDIRECT("'"&amp;$A$70&amp;"'!"&amp;T$68&amp;$C144+72),1,0)</f>
        <v>0</v>
      </c>
      <c r="U144" cm="1">
        <f t="array" aca="1" ref="U144" ca="1">IF(INDIRECT("'"&amp;$A$69&amp;"'!"&amp;U$68&amp;$C144+72)&lt;&gt;INDIRECT("'"&amp;$A$70&amp;"'!"&amp;U$68&amp;$C144+72),1,0)</f>
        <v>0</v>
      </c>
      <c r="V144" cm="1">
        <f t="array" aca="1" ref="V144" ca="1">IF(INDIRECT("'"&amp;$A$69&amp;"'!"&amp;V$68&amp;$C144+72)&lt;&gt;INDIRECT("'"&amp;$A$70&amp;"'!"&amp;V$68&amp;$C144+72),1,0)</f>
        <v>0</v>
      </c>
      <c r="W144" cm="1">
        <f t="array" aca="1" ref="W144" ca="1">IF(INDIRECT("'"&amp;$A$69&amp;"'!"&amp;W$68&amp;$C144+72)&lt;&gt;INDIRECT("'"&amp;$A$70&amp;"'!"&amp;W$68&amp;$C144+72),1,0)</f>
        <v>0</v>
      </c>
      <c r="X144" cm="1">
        <f t="array" aca="1" ref="X144" ca="1">IF(INDIRECT("'"&amp;$A$69&amp;"'!"&amp;X$68&amp;$C144+72)&lt;&gt;INDIRECT("'"&amp;$A$70&amp;"'!"&amp;X$68&amp;$C144+72),1,0)</f>
        <v>0</v>
      </c>
      <c r="Y144" cm="1">
        <f t="array" aca="1" ref="Y144" ca="1">IF(INDIRECT("'"&amp;$A$69&amp;"'!"&amp;Y$68&amp;$C144+72)&lt;&gt;INDIRECT("'"&amp;$A$70&amp;"'!"&amp;Y$68&amp;$C144+72),1,0)</f>
        <v>0</v>
      </c>
      <c r="Z144" cm="1">
        <f t="array" aca="1" ref="Z144" ca="1">IF(INDIRECT("'"&amp;$A$69&amp;"'!"&amp;Z$68&amp;$C144+72)&lt;&gt;INDIRECT("'"&amp;$A$70&amp;"'!"&amp;Z$68&amp;$C144+72),1,0)</f>
        <v>0</v>
      </c>
      <c r="AA144" cm="1">
        <f t="array" aca="1" ref="AA144" ca="1">IF(INDIRECT("'"&amp;$A$69&amp;"'!"&amp;AA$68&amp;$C144+72)&lt;&gt;INDIRECT("'"&amp;$A$70&amp;"'!"&amp;AA$68&amp;$C144+72),1,0)</f>
        <v>0</v>
      </c>
      <c r="AB144" cm="1">
        <f t="array" aca="1" ref="AB144" ca="1">IF(INDIRECT("'"&amp;$A$69&amp;"'!"&amp;AB$68&amp;$C144+72)&lt;&gt;INDIRECT("'"&amp;$A$70&amp;"'!"&amp;AB$68&amp;$C144+72),1,0)</f>
        <v>0</v>
      </c>
      <c r="AC144" cm="1">
        <f t="array" aca="1" ref="AC144" ca="1">IF(INDIRECT("'"&amp;$A$69&amp;"'!"&amp;AC$68&amp;$C144+72)&lt;&gt;INDIRECT("'"&amp;$A$70&amp;"'!"&amp;AC$68&amp;$C144+72),1,0)</f>
        <v>0</v>
      </c>
      <c r="AD144" cm="1">
        <f t="array" aca="1" ref="AD144" ca="1">IF(INDIRECT("'"&amp;$A$69&amp;"'!"&amp;AD$68&amp;$C144+72)&lt;&gt;INDIRECT("'"&amp;$A$70&amp;"'!"&amp;AD$68&amp;$C144+72),1,0)</f>
        <v>0</v>
      </c>
      <c r="AE144" cm="1">
        <f t="array" aca="1" ref="AE144" ca="1">IF(INDIRECT("'"&amp;$A$69&amp;"'!"&amp;AE$68&amp;$C144+72)&lt;&gt;INDIRECT("'"&amp;$A$70&amp;"'!"&amp;AE$68&amp;$C144+72),1,0)</f>
        <v>0</v>
      </c>
      <c r="AF144" cm="1">
        <f t="array" aca="1" ref="AF144" ca="1">IF(INDIRECT("'"&amp;$A$69&amp;"'!"&amp;AF$68&amp;$C144+72)&lt;&gt;INDIRECT("'"&amp;$A$70&amp;"'!"&amp;AF$68&amp;$C144+72),1,0)</f>
        <v>0</v>
      </c>
      <c r="AG144" cm="1">
        <f t="array" aca="1" ref="AG144" ca="1">IF(INDIRECT("'"&amp;$A$69&amp;"'!"&amp;AG$68&amp;$C144+72)&lt;&gt;INDIRECT("'"&amp;$A$70&amp;"'!"&amp;AG$68&amp;$C144+72),1,0)</f>
        <v>0</v>
      </c>
      <c r="AH144" cm="1">
        <f t="array" aca="1" ref="AH144" ca="1">IF(INDIRECT("'"&amp;$A$69&amp;"'!"&amp;AH$68&amp;$C144+72)&lt;&gt;INDIRECT("'"&amp;$A$70&amp;"'!"&amp;AH$68&amp;$C144+72),1,0)</f>
        <v>0</v>
      </c>
      <c r="AI144" cm="1">
        <f t="array" aca="1" ref="AI144" ca="1">IF(INDIRECT("'"&amp;$A$69&amp;"'!"&amp;AI$68&amp;$C144+72)&lt;&gt;INDIRECT("'"&amp;$A$70&amp;"'!"&amp;AI$68&amp;$C144+72),1,0)</f>
        <v>0</v>
      </c>
      <c r="AJ144" cm="1">
        <f t="array" aca="1" ref="AJ144" ca="1">IF(INDIRECT("'"&amp;$A$69&amp;"'!"&amp;AJ$68&amp;$C144+72)&lt;&gt;INDIRECT("'"&amp;$A$70&amp;"'!"&amp;AJ$68&amp;$C144+72),1,0)</f>
        <v>0</v>
      </c>
      <c r="AK144" cm="1">
        <f t="array" aca="1" ref="AK144" ca="1">IF(INDIRECT("'"&amp;$A$69&amp;"'!"&amp;AK$68&amp;$C144+72)&lt;&gt;INDIRECT("'"&amp;$A$70&amp;"'!"&amp;AK$68&amp;$C144+72),1,0)</f>
        <v>0</v>
      </c>
      <c r="AL144" cm="1">
        <f t="array" aca="1" ref="AL144" ca="1">IF(INDIRECT("'"&amp;$A$69&amp;"'!"&amp;AL$68&amp;$C144+72)&lt;&gt;INDIRECT("'"&amp;$A$70&amp;"'!"&amp;AL$68&amp;$C144+72),1,0)</f>
        <v>0</v>
      </c>
      <c r="AM144" cm="1">
        <f t="array" aca="1" ref="AM144" ca="1">IF(INDIRECT("'"&amp;$A$69&amp;"'!"&amp;AM$68&amp;$C144+72)&lt;&gt;INDIRECT("'"&amp;$A$70&amp;"'!"&amp;AM$68&amp;$C144+72),1,0)</f>
        <v>0</v>
      </c>
      <c r="AN144" cm="1">
        <f t="array" aca="1" ref="AN144" ca="1">IF(INDIRECT("'"&amp;$A$69&amp;"'!"&amp;AN$68&amp;$C144+72)&lt;&gt;INDIRECT("'"&amp;$A$70&amp;"'!"&amp;AN$68&amp;$C144+72),1,0)</f>
        <v>0</v>
      </c>
      <c r="AO144" cm="1">
        <f t="array" aca="1" ref="AO144" ca="1">IF(INDIRECT("'"&amp;$A$69&amp;"'!"&amp;AO$68&amp;$C144+72)&lt;&gt;INDIRECT("'"&amp;$A$70&amp;"'!"&amp;AO$68&amp;$C144+72),1,0)</f>
        <v>0</v>
      </c>
      <c r="AP144" cm="1">
        <f t="array" aca="1" ref="AP144" ca="1">IF(INDIRECT("'"&amp;$A$69&amp;"'!"&amp;AP$68&amp;$C144+72)&lt;&gt;INDIRECT("'"&amp;$A$70&amp;"'!"&amp;AP$68&amp;$C144+72),1,0)</f>
        <v>0</v>
      </c>
      <c r="AQ144" cm="1">
        <f t="array" aca="1" ref="AQ144" ca="1">IF(INDIRECT("'"&amp;$A$69&amp;"'!"&amp;AQ$68&amp;$C144+72)&lt;&gt;INDIRECT("'"&amp;$A$70&amp;"'!"&amp;AQ$68&amp;$C144+72),1,0)</f>
        <v>0</v>
      </c>
      <c r="AR144" cm="1">
        <f t="array" aca="1" ref="AR144" ca="1">IF(INDIRECT("'"&amp;$A$69&amp;"'!"&amp;AR$68&amp;$C144+72)&lt;&gt;INDIRECT("'"&amp;$A$70&amp;"'!"&amp;AR$68&amp;$C144+72),1,0)</f>
        <v>0</v>
      </c>
      <c r="AS144" cm="1">
        <f t="array" aca="1" ref="AS144" ca="1">IF(INDIRECT("'"&amp;$A$69&amp;"'!"&amp;AS$68&amp;$C144+72)&lt;&gt;INDIRECT("'"&amp;$A$70&amp;"'!"&amp;AS$68&amp;$C144+72),1,0)</f>
        <v>0</v>
      </c>
      <c r="AT144" cm="1">
        <f t="array" aca="1" ref="AT144" ca="1">IF(INDIRECT("'"&amp;$A$69&amp;"'!"&amp;AT$68&amp;$C144+72)&lt;&gt;INDIRECT("'"&amp;$A$70&amp;"'!"&amp;AT$68&amp;$C144+72),1,0)</f>
        <v>0</v>
      </c>
      <c r="AU144" cm="1">
        <f t="array" aca="1" ref="AU144" ca="1">IF(INDIRECT("'"&amp;$A$69&amp;"'!"&amp;AU$68&amp;$C144+72)&lt;&gt;INDIRECT("'"&amp;$A$70&amp;"'!"&amp;AU$68&amp;$C144+72),1,0)</f>
        <v>0</v>
      </c>
      <c r="AV144" cm="1">
        <f t="array" aca="1" ref="AV144" ca="1">IF(INDIRECT("'"&amp;$A$69&amp;"'!"&amp;AV$68&amp;$C144+72)&lt;&gt;INDIRECT("'"&amp;$A$70&amp;"'!"&amp;AV$68&amp;$C144+72),1,0)</f>
        <v>0</v>
      </c>
      <c r="AW144" cm="1">
        <f t="array" aca="1" ref="AW144" ca="1">IF(INDIRECT("'"&amp;$A$69&amp;"'!"&amp;AW$68&amp;$C144+72)&lt;&gt;INDIRECT("'"&amp;$A$70&amp;"'!"&amp;AW$68&amp;$C144+72),1,0)</f>
        <v>0</v>
      </c>
      <c r="AX144" cm="1">
        <f t="array" aca="1" ref="AX144" ca="1">IF(INDIRECT("'"&amp;$A$69&amp;"'!"&amp;AX$68&amp;$C144+72)&lt;&gt;INDIRECT("'"&amp;$A$70&amp;"'!"&amp;AX$68&amp;$C144+72),1,0)</f>
        <v>0</v>
      </c>
      <c r="AY144" cm="1">
        <f t="array" aca="1" ref="AY144" ca="1">IF(INDIRECT("'"&amp;$A$69&amp;"'!"&amp;AY$68&amp;$C144+72)&lt;&gt;INDIRECT("'"&amp;$A$70&amp;"'!"&amp;AY$68&amp;$C144+72),1,0)</f>
        <v>0</v>
      </c>
      <c r="AZ144" cm="1">
        <f t="array" aca="1" ref="AZ144" ca="1">IF(INDIRECT("'"&amp;$A$69&amp;"'!"&amp;AZ$68&amp;$C144+72)&lt;&gt;INDIRECT("'"&amp;$A$70&amp;"'!"&amp;AZ$68&amp;$C144+72),1,0)</f>
        <v>0</v>
      </c>
      <c r="BA144" cm="1">
        <f t="array" aca="1" ref="BA144" ca="1">IF(INDIRECT("'"&amp;$A$69&amp;"'!"&amp;BA$68&amp;$C144+72)&lt;&gt;INDIRECT("'"&amp;$A$70&amp;"'!"&amp;BA$68&amp;$C144+72),1,0)</f>
        <v>0</v>
      </c>
      <c r="BB144" cm="1">
        <f t="array" aca="1" ref="BB144" ca="1">IF(INDIRECT("'"&amp;$A$69&amp;"'!"&amp;BB$68&amp;$C144+72)&lt;&gt;INDIRECT("'"&amp;$A$70&amp;"'!"&amp;BB$68&amp;$C144+72),1,0)</f>
        <v>0</v>
      </c>
      <c r="BC144">
        <f t="shared" ca="1" si="3"/>
        <v>0</v>
      </c>
      <c r="BD144">
        <f t="shared" ca="1" si="4"/>
        <v>0</v>
      </c>
      <c r="BE144">
        <f t="shared" ca="1" si="5"/>
        <v>0</v>
      </c>
    </row>
    <row r="145" spans="3:57" x14ac:dyDescent="0.15">
      <c r="C145" s="283">
        <v>73</v>
      </c>
      <c r="D145" cm="1">
        <f t="array" aca="1" ref="D145" ca="1">IF(INDIRECT("'"&amp;$A$69&amp;"'!"&amp;D$68&amp;$C145+72)&lt;&gt;INDIRECT("'"&amp;$A$70&amp;"'!"&amp;D$68&amp;$C145+72),1,0)</f>
        <v>0</v>
      </c>
      <c r="E145" cm="1">
        <f t="array" aca="1" ref="E145" ca="1">IF(INDIRECT("'"&amp;$A$69&amp;"'!"&amp;E$68&amp;$C145+72)&lt;&gt;INDIRECT("'"&amp;$A$70&amp;"'!"&amp;E$68&amp;$C145+72),1,0)</f>
        <v>0</v>
      </c>
      <c r="F145" cm="1">
        <f t="array" aca="1" ref="F145" ca="1">IF(INDIRECT("'"&amp;$A$69&amp;"'!"&amp;F$68&amp;$C145+72)&lt;&gt;INDIRECT("'"&amp;$A$70&amp;"'!"&amp;F$68&amp;$C145+72),1,0)</f>
        <v>0</v>
      </c>
      <c r="G145" cm="1">
        <f t="array" aca="1" ref="G145" ca="1">IF(INDIRECT("'"&amp;$A$69&amp;"'!"&amp;G$68&amp;$C145+72)&lt;&gt;INDIRECT("'"&amp;$A$70&amp;"'!"&amp;G$68&amp;$C145+72),1,0)</f>
        <v>0</v>
      </c>
      <c r="H145" cm="1">
        <f t="array" aca="1" ref="H145" ca="1">IF(INDIRECT("'"&amp;$A$69&amp;"'!"&amp;H$68&amp;$C145+72)&lt;&gt;INDIRECT("'"&amp;$A$70&amp;"'!"&amp;H$68&amp;$C145+72),1,0)</f>
        <v>0</v>
      </c>
      <c r="I145" cm="1">
        <f t="array" aca="1" ref="I145" ca="1">IF(INDIRECT("'"&amp;$A$69&amp;"'!"&amp;I$68&amp;$C145+72)&lt;&gt;INDIRECT("'"&amp;$A$70&amp;"'!"&amp;I$68&amp;$C145+72),1,0)</f>
        <v>0</v>
      </c>
      <c r="J145" cm="1">
        <f t="array" aca="1" ref="J145" ca="1">IF(INDIRECT("'"&amp;$A$69&amp;"'!"&amp;J$68&amp;$C145+72)&lt;&gt;INDIRECT("'"&amp;$A$70&amp;"'!"&amp;J$68&amp;$C145+72),1,0)</f>
        <v>0</v>
      </c>
      <c r="K145" cm="1">
        <f t="array" aca="1" ref="K145" ca="1">IF(INDIRECT("'"&amp;$A$69&amp;"'!"&amp;K$68&amp;$C145+72)&lt;&gt;INDIRECT("'"&amp;$A$70&amp;"'!"&amp;K$68&amp;$C145+72),1,0)</f>
        <v>0</v>
      </c>
      <c r="L145" cm="1">
        <f t="array" aca="1" ref="L145" ca="1">IF(INDIRECT("'"&amp;$A$69&amp;"'!"&amp;L$68&amp;$C145+72)&lt;&gt;INDIRECT("'"&amp;$A$70&amp;"'!"&amp;L$68&amp;$C145+72),1,0)</f>
        <v>0</v>
      </c>
      <c r="M145" cm="1">
        <f t="array" aca="1" ref="M145" ca="1">IF(INDIRECT("'"&amp;$A$69&amp;"'!"&amp;M$68&amp;$C145+72)&lt;&gt;INDIRECT("'"&amp;$A$70&amp;"'!"&amp;M$68&amp;$C145+72),1,0)</f>
        <v>0</v>
      </c>
      <c r="N145" cm="1">
        <f t="array" aca="1" ref="N145" ca="1">IF(INDIRECT("'"&amp;$A$69&amp;"'!"&amp;N$68&amp;$C145+72)&lt;&gt;INDIRECT("'"&amp;$A$70&amp;"'!"&amp;N$68&amp;$C145+72),1,0)</f>
        <v>0</v>
      </c>
      <c r="O145" cm="1">
        <f t="array" aca="1" ref="O145" ca="1">IF(INDIRECT("'"&amp;$A$69&amp;"'!"&amp;O$68&amp;$C145+72)&lt;&gt;INDIRECT("'"&amp;$A$70&amp;"'!"&amp;O$68&amp;$C145+72),1,0)</f>
        <v>0</v>
      </c>
      <c r="P145" cm="1">
        <f t="array" aca="1" ref="P145" ca="1">IF(INDIRECT("'"&amp;$A$69&amp;"'!"&amp;P$68&amp;$C145+72)&lt;&gt;INDIRECT("'"&amp;$A$70&amp;"'!"&amp;P$68&amp;$C145+72),1,0)</f>
        <v>0</v>
      </c>
      <c r="Q145" cm="1">
        <f t="array" aca="1" ref="Q145" ca="1">IF(INDIRECT("'"&amp;$A$69&amp;"'!"&amp;Q$68&amp;$C145+72)&lt;&gt;INDIRECT("'"&amp;$A$70&amp;"'!"&amp;Q$68&amp;$C145+72),1,0)</f>
        <v>0</v>
      </c>
      <c r="R145" cm="1">
        <f t="array" aca="1" ref="R145" ca="1">IF(INDIRECT("'"&amp;$A$69&amp;"'!"&amp;R$68&amp;$C145+72)&lt;&gt;INDIRECT("'"&amp;$A$70&amp;"'!"&amp;R$68&amp;$C145+72),1,0)</f>
        <v>0</v>
      </c>
      <c r="S145" cm="1">
        <f t="array" aca="1" ref="S145" ca="1">IF(INDIRECT("'"&amp;$A$69&amp;"'!"&amp;S$68&amp;$C145+72)&lt;&gt;INDIRECT("'"&amp;$A$70&amp;"'!"&amp;S$68&amp;$C145+72),1,0)</f>
        <v>0</v>
      </c>
      <c r="T145" cm="1">
        <f t="array" aca="1" ref="T145" ca="1">IF(INDIRECT("'"&amp;$A$69&amp;"'!"&amp;T$68&amp;$C145+72)&lt;&gt;INDIRECT("'"&amp;$A$70&amp;"'!"&amp;T$68&amp;$C145+72),1,0)</f>
        <v>0</v>
      </c>
      <c r="U145" cm="1">
        <f t="array" aca="1" ref="U145" ca="1">IF(INDIRECT("'"&amp;$A$69&amp;"'!"&amp;U$68&amp;$C145+72)&lt;&gt;INDIRECT("'"&amp;$A$70&amp;"'!"&amp;U$68&amp;$C145+72),1,0)</f>
        <v>0</v>
      </c>
      <c r="V145" cm="1">
        <f t="array" aca="1" ref="V145" ca="1">IF(INDIRECT("'"&amp;$A$69&amp;"'!"&amp;V$68&amp;$C145+72)&lt;&gt;INDIRECT("'"&amp;$A$70&amp;"'!"&amp;V$68&amp;$C145+72),1,0)</f>
        <v>0</v>
      </c>
      <c r="W145" cm="1">
        <f t="array" aca="1" ref="W145" ca="1">IF(INDIRECT("'"&amp;$A$69&amp;"'!"&amp;W$68&amp;$C145+72)&lt;&gt;INDIRECT("'"&amp;$A$70&amp;"'!"&amp;W$68&amp;$C145+72),1,0)</f>
        <v>0</v>
      </c>
      <c r="X145" cm="1">
        <f t="array" aca="1" ref="X145" ca="1">IF(INDIRECT("'"&amp;$A$69&amp;"'!"&amp;X$68&amp;$C145+72)&lt;&gt;INDIRECT("'"&amp;$A$70&amp;"'!"&amp;X$68&amp;$C145+72),1,0)</f>
        <v>0</v>
      </c>
      <c r="Y145" cm="1">
        <f t="array" aca="1" ref="Y145" ca="1">IF(INDIRECT("'"&amp;$A$69&amp;"'!"&amp;Y$68&amp;$C145+72)&lt;&gt;INDIRECT("'"&amp;$A$70&amp;"'!"&amp;Y$68&amp;$C145+72),1,0)</f>
        <v>0</v>
      </c>
      <c r="Z145" cm="1">
        <f t="array" aca="1" ref="Z145" ca="1">IF(INDIRECT("'"&amp;$A$69&amp;"'!"&amp;Z$68&amp;$C145+72)&lt;&gt;INDIRECT("'"&amp;$A$70&amp;"'!"&amp;Z$68&amp;$C145+72),1,0)</f>
        <v>0</v>
      </c>
      <c r="AA145" cm="1">
        <f t="array" aca="1" ref="AA145" ca="1">IF(INDIRECT("'"&amp;$A$69&amp;"'!"&amp;AA$68&amp;$C145+72)&lt;&gt;INDIRECT("'"&amp;$A$70&amp;"'!"&amp;AA$68&amp;$C145+72),1,0)</f>
        <v>0</v>
      </c>
      <c r="AB145" cm="1">
        <f t="array" aca="1" ref="AB145" ca="1">IF(INDIRECT("'"&amp;$A$69&amp;"'!"&amp;AB$68&amp;$C145+72)&lt;&gt;INDIRECT("'"&amp;$A$70&amp;"'!"&amp;AB$68&amp;$C145+72),1,0)</f>
        <v>0</v>
      </c>
      <c r="AC145" cm="1">
        <f t="array" aca="1" ref="AC145" ca="1">IF(INDIRECT("'"&amp;$A$69&amp;"'!"&amp;AC$68&amp;$C145+72)&lt;&gt;INDIRECT("'"&amp;$A$70&amp;"'!"&amp;AC$68&amp;$C145+72),1,0)</f>
        <v>0</v>
      </c>
      <c r="AD145" cm="1">
        <f t="array" aca="1" ref="AD145" ca="1">IF(INDIRECT("'"&amp;$A$69&amp;"'!"&amp;AD$68&amp;$C145+72)&lt;&gt;INDIRECT("'"&amp;$A$70&amp;"'!"&amp;AD$68&amp;$C145+72),1,0)</f>
        <v>0</v>
      </c>
      <c r="AE145" cm="1">
        <f t="array" aca="1" ref="AE145" ca="1">IF(INDIRECT("'"&amp;$A$69&amp;"'!"&amp;AE$68&amp;$C145+72)&lt;&gt;INDIRECT("'"&amp;$A$70&amp;"'!"&amp;AE$68&amp;$C145+72),1,0)</f>
        <v>0</v>
      </c>
      <c r="AF145" cm="1">
        <f t="array" aca="1" ref="AF145" ca="1">IF(INDIRECT("'"&amp;$A$69&amp;"'!"&amp;AF$68&amp;$C145+72)&lt;&gt;INDIRECT("'"&amp;$A$70&amp;"'!"&amp;AF$68&amp;$C145+72),1,0)</f>
        <v>0</v>
      </c>
      <c r="AG145" cm="1">
        <f t="array" aca="1" ref="AG145" ca="1">IF(INDIRECT("'"&amp;$A$69&amp;"'!"&amp;AG$68&amp;$C145+72)&lt;&gt;INDIRECT("'"&amp;$A$70&amp;"'!"&amp;AG$68&amp;$C145+72),1,0)</f>
        <v>0</v>
      </c>
      <c r="AH145" cm="1">
        <f t="array" aca="1" ref="AH145" ca="1">IF(INDIRECT("'"&amp;$A$69&amp;"'!"&amp;AH$68&amp;$C145+72)&lt;&gt;INDIRECT("'"&amp;$A$70&amp;"'!"&amp;AH$68&amp;$C145+72),1,0)</f>
        <v>0</v>
      </c>
      <c r="AI145" cm="1">
        <f t="array" aca="1" ref="AI145" ca="1">IF(INDIRECT("'"&amp;$A$69&amp;"'!"&amp;AI$68&amp;$C145+72)&lt;&gt;INDIRECT("'"&amp;$A$70&amp;"'!"&amp;AI$68&amp;$C145+72),1,0)</f>
        <v>0</v>
      </c>
      <c r="AJ145" cm="1">
        <f t="array" aca="1" ref="AJ145" ca="1">IF(INDIRECT("'"&amp;$A$69&amp;"'!"&amp;AJ$68&amp;$C145+72)&lt;&gt;INDIRECT("'"&amp;$A$70&amp;"'!"&amp;AJ$68&amp;$C145+72),1,0)</f>
        <v>0</v>
      </c>
      <c r="AK145" cm="1">
        <f t="array" aca="1" ref="AK145" ca="1">IF(INDIRECT("'"&amp;$A$69&amp;"'!"&amp;AK$68&amp;$C145+72)&lt;&gt;INDIRECT("'"&amp;$A$70&amp;"'!"&amp;AK$68&amp;$C145+72),1,0)</f>
        <v>0</v>
      </c>
      <c r="AL145" cm="1">
        <f t="array" aca="1" ref="AL145" ca="1">IF(INDIRECT("'"&amp;$A$69&amp;"'!"&amp;AL$68&amp;$C145+72)&lt;&gt;INDIRECT("'"&amp;$A$70&amp;"'!"&amp;AL$68&amp;$C145+72),1,0)</f>
        <v>0</v>
      </c>
      <c r="AM145" cm="1">
        <f t="array" aca="1" ref="AM145" ca="1">IF(INDIRECT("'"&amp;$A$69&amp;"'!"&amp;AM$68&amp;$C145+72)&lt;&gt;INDIRECT("'"&amp;$A$70&amp;"'!"&amp;AM$68&amp;$C145+72),1,0)</f>
        <v>0</v>
      </c>
      <c r="AN145" cm="1">
        <f t="array" aca="1" ref="AN145" ca="1">IF(INDIRECT("'"&amp;$A$69&amp;"'!"&amp;AN$68&amp;$C145+72)&lt;&gt;INDIRECT("'"&amp;$A$70&amp;"'!"&amp;AN$68&amp;$C145+72),1,0)</f>
        <v>0</v>
      </c>
      <c r="AO145" cm="1">
        <f t="array" aca="1" ref="AO145" ca="1">IF(INDIRECT("'"&amp;$A$69&amp;"'!"&amp;AO$68&amp;$C145+72)&lt;&gt;INDIRECT("'"&amp;$A$70&amp;"'!"&amp;AO$68&amp;$C145+72),1,0)</f>
        <v>0</v>
      </c>
      <c r="AP145" cm="1">
        <f t="array" aca="1" ref="AP145" ca="1">IF(INDIRECT("'"&amp;$A$69&amp;"'!"&amp;AP$68&amp;$C145+72)&lt;&gt;INDIRECT("'"&amp;$A$70&amp;"'!"&amp;AP$68&amp;$C145+72),1,0)</f>
        <v>0</v>
      </c>
      <c r="AQ145" cm="1">
        <f t="array" aca="1" ref="AQ145" ca="1">IF(INDIRECT("'"&amp;$A$69&amp;"'!"&amp;AQ$68&amp;$C145+72)&lt;&gt;INDIRECT("'"&amp;$A$70&amp;"'!"&amp;AQ$68&amp;$C145+72),1,0)</f>
        <v>0</v>
      </c>
      <c r="AR145" cm="1">
        <f t="array" aca="1" ref="AR145" ca="1">IF(INDIRECT("'"&amp;$A$69&amp;"'!"&amp;AR$68&amp;$C145+72)&lt;&gt;INDIRECT("'"&amp;$A$70&amp;"'!"&amp;AR$68&amp;$C145+72),1,0)</f>
        <v>0</v>
      </c>
      <c r="AS145" cm="1">
        <f t="array" aca="1" ref="AS145" ca="1">IF(INDIRECT("'"&amp;$A$69&amp;"'!"&amp;AS$68&amp;$C145+72)&lt;&gt;INDIRECT("'"&amp;$A$70&amp;"'!"&amp;AS$68&amp;$C145+72),1,0)</f>
        <v>0</v>
      </c>
      <c r="AT145" cm="1">
        <f t="array" aca="1" ref="AT145" ca="1">IF(INDIRECT("'"&amp;$A$69&amp;"'!"&amp;AT$68&amp;$C145+72)&lt;&gt;INDIRECT("'"&amp;$A$70&amp;"'!"&amp;AT$68&amp;$C145+72),1,0)</f>
        <v>0</v>
      </c>
      <c r="AU145" cm="1">
        <f t="array" aca="1" ref="AU145" ca="1">IF(INDIRECT("'"&amp;$A$69&amp;"'!"&amp;AU$68&amp;$C145+72)&lt;&gt;INDIRECT("'"&amp;$A$70&amp;"'!"&amp;AU$68&amp;$C145+72),1,0)</f>
        <v>0</v>
      </c>
      <c r="AV145" cm="1">
        <f t="array" aca="1" ref="AV145" ca="1">IF(INDIRECT("'"&amp;$A$69&amp;"'!"&amp;AV$68&amp;$C145+72)&lt;&gt;INDIRECT("'"&amp;$A$70&amp;"'!"&amp;AV$68&amp;$C145+72),1,0)</f>
        <v>0</v>
      </c>
      <c r="AW145" cm="1">
        <f t="array" aca="1" ref="AW145" ca="1">IF(INDIRECT("'"&amp;$A$69&amp;"'!"&amp;AW$68&amp;$C145+72)&lt;&gt;INDIRECT("'"&amp;$A$70&amp;"'!"&amp;AW$68&amp;$C145+72),1,0)</f>
        <v>0</v>
      </c>
      <c r="AX145" cm="1">
        <f t="array" aca="1" ref="AX145" ca="1">IF(INDIRECT("'"&amp;$A$69&amp;"'!"&amp;AX$68&amp;$C145+72)&lt;&gt;INDIRECT("'"&amp;$A$70&amp;"'!"&amp;AX$68&amp;$C145+72),1,0)</f>
        <v>0</v>
      </c>
      <c r="AY145" cm="1">
        <f t="array" aca="1" ref="AY145" ca="1">IF(INDIRECT("'"&amp;$A$69&amp;"'!"&amp;AY$68&amp;$C145+72)&lt;&gt;INDIRECT("'"&amp;$A$70&amp;"'!"&amp;AY$68&amp;$C145+72),1,0)</f>
        <v>0</v>
      </c>
      <c r="AZ145" cm="1">
        <f t="array" aca="1" ref="AZ145" ca="1">IF(INDIRECT("'"&amp;$A$69&amp;"'!"&amp;AZ$68&amp;$C145+72)&lt;&gt;INDIRECT("'"&amp;$A$70&amp;"'!"&amp;AZ$68&amp;$C145+72),1,0)</f>
        <v>0</v>
      </c>
      <c r="BA145" cm="1">
        <f t="array" aca="1" ref="BA145" ca="1">IF(INDIRECT("'"&amp;$A$69&amp;"'!"&amp;BA$68&amp;$C145+72)&lt;&gt;INDIRECT("'"&amp;$A$70&amp;"'!"&amp;BA$68&amp;$C145+72),1,0)</f>
        <v>0</v>
      </c>
      <c r="BB145" cm="1">
        <f t="array" aca="1" ref="BB145" ca="1">IF(INDIRECT("'"&amp;$A$69&amp;"'!"&amp;BB$68&amp;$C145+72)&lt;&gt;INDIRECT("'"&amp;$A$70&amp;"'!"&amp;BB$68&amp;$C145+72),1,0)</f>
        <v>0</v>
      </c>
      <c r="BC145">
        <f t="shared" ca="1" si="3"/>
        <v>0</v>
      </c>
      <c r="BD145">
        <f t="shared" ca="1" si="4"/>
        <v>0</v>
      </c>
      <c r="BE145">
        <f t="shared" ca="1" si="5"/>
        <v>0</v>
      </c>
    </row>
    <row r="146" spans="3:57" x14ac:dyDescent="0.15">
      <c r="C146" s="283">
        <v>74</v>
      </c>
      <c r="D146" cm="1">
        <f t="array" aca="1" ref="D146" ca="1">IF(INDIRECT("'"&amp;$A$69&amp;"'!"&amp;D$68&amp;$C146+72)&lt;&gt;INDIRECT("'"&amp;$A$70&amp;"'!"&amp;D$68&amp;$C146+72),1,0)</f>
        <v>0</v>
      </c>
      <c r="E146" cm="1">
        <f t="array" aca="1" ref="E146" ca="1">IF(INDIRECT("'"&amp;$A$69&amp;"'!"&amp;E$68&amp;$C146+72)&lt;&gt;INDIRECT("'"&amp;$A$70&amp;"'!"&amp;E$68&amp;$C146+72),1,0)</f>
        <v>0</v>
      </c>
      <c r="F146" cm="1">
        <f t="array" aca="1" ref="F146" ca="1">IF(INDIRECT("'"&amp;$A$69&amp;"'!"&amp;F$68&amp;$C146+72)&lt;&gt;INDIRECT("'"&amp;$A$70&amp;"'!"&amp;F$68&amp;$C146+72),1,0)</f>
        <v>0</v>
      </c>
      <c r="G146" cm="1">
        <f t="array" aca="1" ref="G146" ca="1">IF(INDIRECT("'"&amp;$A$69&amp;"'!"&amp;G$68&amp;$C146+72)&lt;&gt;INDIRECT("'"&amp;$A$70&amp;"'!"&amp;G$68&amp;$C146+72),1,0)</f>
        <v>0</v>
      </c>
      <c r="H146" cm="1">
        <f t="array" aca="1" ref="H146" ca="1">IF(INDIRECT("'"&amp;$A$69&amp;"'!"&amp;H$68&amp;$C146+72)&lt;&gt;INDIRECT("'"&amp;$A$70&amp;"'!"&amp;H$68&amp;$C146+72),1,0)</f>
        <v>0</v>
      </c>
      <c r="I146" cm="1">
        <f t="array" aca="1" ref="I146" ca="1">IF(INDIRECT("'"&amp;$A$69&amp;"'!"&amp;I$68&amp;$C146+72)&lt;&gt;INDIRECT("'"&amp;$A$70&amp;"'!"&amp;I$68&amp;$C146+72),1,0)</f>
        <v>0</v>
      </c>
      <c r="J146" cm="1">
        <f t="array" aca="1" ref="J146" ca="1">IF(INDIRECT("'"&amp;$A$69&amp;"'!"&amp;J$68&amp;$C146+72)&lt;&gt;INDIRECT("'"&amp;$A$70&amp;"'!"&amp;J$68&amp;$C146+72),1,0)</f>
        <v>0</v>
      </c>
      <c r="K146" cm="1">
        <f t="array" aca="1" ref="K146" ca="1">IF(INDIRECT("'"&amp;$A$69&amp;"'!"&amp;K$68&amp;$C146+72)&lt;&gt;INDIRECT("'"&amp;$A$70&amp;"'!"&amp;K$68&amp;$C146+72),1,0)</f>
        <v>0</v>
      </c>
      <c r="L146" cm="1">
        <f t="array" aca="1" ref="L146" ca="1">IF(INDIRECT("'"&amp;$A$69&amp;"'!"&amp;L$68&amp;$C146+72)&lt;&gt;INDIRECT("'"&amp;$A$70&amp;"'!"&amp;L$68&amp;$C146+72),1,0)</f>
        <v>0</v>
      </c>
      <c r="M146" cm="1">
        <f t="array" aca="1" ref="M146" ca="1">IF(INDIRECT("'"&amp;$A$69&amp;"'!"&amp;M$68&amp;$C146+72)&lt;&gt;INDIRECT("'"&amp;$A$70&amp;"'!"&amp;M$68&amp;$C146+72),1,0)</f>
        <v>0</v>
      </c>
      <c r="N146" cm="1">
        <f t="array" aca="1" ref="N146" ca="1">IF(INDIRECT("'"&amp;$A$69&amp;"'!"&amp;N$68&amp;$C146+72)&lt;&gt;INDIRECT("'"&amp;$A$70&amp;"'!"&amp;N$68&amp;$C146+72),1,0)</f>
        <v>0</v>
      </c>
      <c r="O146" cm="1">
        <f t="array" aca="1" ref="O146" ca="1">IF(INDIRECT("'"&amp;$A$69&amp;"'!"&amp;O$68&amp;$C146+72)&lt;&gt;INDIRECT("'"&amp;$A$70&amp;"'!"&amp;O$68&amp;$C146+72),1,0)</f>
        <v>0</v>
      </c>
      <c r="P146" cm="1">
        <f t="array" aca="1" ref="P146" ca="1">IF(INDIRECT("'"&amp;$A$69&amp;"'!"&amp;P$68&amp;$C146+72)&lt;&gt;INDIRECT("'"&amp;$A$70&amp;"'!"&amp;P$68&amp;$C146+72),1,0)</f>
        <v>0</v>
      </c>
      <c r="Q146" cm="1">
        <f t="array" aca="1" ref="Q146" ca="1">IF(INDIRECT("'"&amp;$A$69&amp;"'!"&amp;Q$68&amp;$C146+72)&lt;&gt;INDIRECT("'"&amp;$A$70&amp;"'!"&amp;Q$68&amp;$C146+72),1,0)</f>
        <v>0</v>
      </c>
      <c r="R146" cm="1">
        <f t="array" aca="1" ref="R146" ca="1">IF(INDIRECT("'"&amp;$A$69&amp;"'!"&amp;R$68&amp;$C146+72)&lt;&gt;INDIRECT("'"&amp;$A$70&amp;"'!"&amp;R$68&amp;$C146+72),1,0)</f>
        <v>0</v>
      </c>
      <c r="S146" cm="1">
        <f t="array" aca="1" ref="S146" ca="1">IF(INDIRECT("'"&amp;$A$69&amp;"'!"&amp;S$68&amp;$C146+72)&lt;&gt;INDIRECT("'"&amp;$A$70&amp;"'!"&amp;S$68&amp;$C146+72),1,0)</f>
        <v>0</v>
      </c>
      <c r="T146" cm="1">
        <f t="array" aca="1" ref="T146" ca="1">IF(INDIRECT("'"&amp;$A$69&amp;"'!"&amp;T$68&amp;$C146+72)&lt;&gt;INDIRECT("'"&amp;$A$70&amp;"'!"&amp;T$68&amp;$C146+72),1,0)</f>
        <v>0</v>
      </c>
      <c r="U146" cm="1">
        <f t="array" aca="1" ref="U146" ca="1">IF(INDIRECT("'"&amp;$A$69&amp;"'!"&amp;U$68&amp;$C146+72)&lt;&gt;INDIRECT("'"&amp;$A$70&amp;"'!"&amp;U$68&amp;$C146+72),1,0)</f>
        <v>0</v>
      </c>
      <c r="V146" cm="1">
        <f t="array" aca="1" ref="V146" ca="1">IF(INDIRECT("'"&amp;$A$69&amp;"'!"&amp;V$68&amp;$C146+72)&lt;&gt;INDIRECT("'"&amp;$A$70&amp;"'!"&amp;V$68&amp;$C146+72),1,0)</f>
        <v>0</v>
      </c>
      <c r="W146" cm="1">
        <f t="array" aca="1" ref="W146" ca="1">IF(INDIRECT("'"&amp;$A$69&amp;"'!"&amp;W$68&amp;$C146+72)&lt;&gt;INDIRECT("'"&amp;$A$70&amp;"'!"&amp;W$68&amp;$C146+72),1,0)</f>
        <v>0</v>
      </c>
      <c r="X146" cm="1">
        <f t="array" aca="1" ref="X146" ca="1">IF(INDIRECT("'"&amp;$A$69&amp;"'!"&amp;X$68&amp;$C146+72)&lt;&gt;INDIRECT("'"&amp;$A$70&amp;"'!"&amp;X$68&amp;$C146+72),1,0)</f>
        <v>0</v>
      </c>
      <c r="Y146" cm="1">
        <f t="array" aca="1" ref="Y146" ca="1">IF(INDIRECT("'"&amp;$A$69&amp;"'!"&amp;Y$68&amp;$C146+72)&lt;&gt;INDIRECT("'"&amp;$A$70&amp;"'!"&amp;Y$68&amp;$C146+72),1,0)</f>
        <v>0</v>
      </c>
      <c r="Z146" cm="1">
        <f t="array" aca="1" ref="Z146" ca="1">IF(INDIRECT("'"&amp;$A$69&amp;"'!"&amp;Z$68&amp;$C146+72)&lt;&gt;INDIRECT("'"&amp;$A$70&amp;"'!"&amp;Z$68&amp;$C146+72),1,0)</f>
        <v>0</v>
      </c>
      <c r="AA146" cm="1">
        <f t="array" aca="1" ref="AA146" ca="1">IF(INDIRECT("'"&amp;$A$69&amp;"'!"&amp;AA$68&amp;$C146+72)&lt;&gt;INDIRECT("'"&amp;$A$70&amp;"'!"&amp;AA$68&amp;$C146+72),1,0)</f>
        <v>0</v>
      </c>
      <c r="AB146" cm="1">
        <f t="array" aca="1" ref="AB146" ca="1">IF(INDIRECT("'"&amp;$A$69&amp;"'!"&amp;AB$68&amp;$C146+72)&lt;&gt;INDIRECT("'"&amp;$A$70&amp;"'!"&amp;AB$68&amp;$C146+72),1,0)</f>
        <v>0</v>
      </c>
      <c r="AC146" cm="1">
        <f t="array" aca="1" ref="AC146" ca="1">IF(INDIRECT("'"&amp;$A$69&amp;"'!"&amp;AC$68&amp;$C146+72)&lt;&gt;INDIRECT("'"&amp;$A$70&amp;"'!"&amp;AC$68&amp;$C146+72),1,0)</f>
        <v>0</v>
      </c>
      <c r="AD146" cm="1">
        <f t="array" aca="1" ref="AD146" ca="1">IF(INDIRECT("'"&amp;$A$69&amp;"'!"&amp;AD$68&amp;$C146+72)&lt;&gt;INDIRECT("'"&amp;$A$70&amp;"'!"&amp;AD$68&amp;$C146+72),1,0)</f>
        <v>0</v>
      </c>
      <c r="AE146" cm="1">
        <f t="array" aca="1" ref="AE146" ca="1">IF(INDIRECT("'"&amp;$A$69&amp;"'!"&amp;AE$68&amp;$C146+72)&lt;&gt;INDIRECT("'"&amp;$A$70&amp;"'!"&amp;AE$68&amp;$C146+72),1,0)</f>
        <v>0</v>
      </c>
      <c r="AF146" cm="1">
        <f t="array" aca="1" ref="AF146" ca="1">IF(INDIRECT("'"&amp;$A$69&amp;"'!"&amp;AF$68&amp;$C146+72)&lt;&gt;INDIRECT("'"&amp;$A$70&amp;"'!"&amp;AF$68&amp;$C146+72),1,0)</f>
        <v>0</v>
      </c>
      <c r="AG146" cm="1">
        <f t="array" aca="1" ref="AG146" ca="1">IF(INDIRECT("'"&amp;$A$69&amp;"'!"&amp;AG$68&amp;$C146+72)&lt;&gt;INDIRECT("'"&amp;$A$70&amp;"'!"&amp;AG$68&amp;$C146+72),1,0)</f>
        <v>0</v>
      </c>
      <c r="AH146" cm="1">
        <f t="array" aca="1" ref="AH146" ca="1">IF(INDIRECT("'"&amp;$A$69&amp;"'!"&amp;AH$68&amp;$C146+72)&lt;&gt;INDIRECT("'"&amp;$A$70&amp;"'!"&amp;AH$68&amp;$C146+72),1,0)</f>
        <v>0</v>
      </c>
      <c r="AI146" cm="1">
        <f t="array" aca="1" ref="AI146" ca="1">IF(INDIRECT("'"&amp;$A$69&amp;"'!"&amp;AI$68&amp;$C146+72)&lt;&gt;INDIRECT("'"&amp;$A$70&amp;"'!"&amp;AI$68&amp;$C146+72),1,0)</f>
        <v>0</v>
      </c>
      <c r="AJ146" cm="1">
        <f t="array" aca="1" ref="AJ146" ca="1">IF(INDIRECT("'"&amp;$A$69&amp;"'!"&amp;AJ$68&amp;$C146+72)&lt;&gt;INDIRECT("'"&amp;$A$70&amp;"'!"&amp;AJ$68&amp;$C146+72),1,0)</f>
        <v>0</v>
      </c>
      <c r="AK146" cm="1">
        <f t="array" aca="1" ref="AK146" ca="1">IF(INDIRECT("'"&amp;$A$69&amp;"'!"&amp;AK$68&amp;$C146+72)&lt;&gt;INDIRECT("'"&amp;$A$70&amp;"'!"&amp;AK$68&amp;$C146+72),1,0)</f>
        <v>0</v>
      </c>
      <c r="AL146" cm="1">
        <f t="array" aca="1" ref="AL146" ca="1">IF(INDIRECT("'"&amp;$A$69&amp;"'!"&amp;AL$68&amp;$C146+72)&lt;&gt;INDIRECT("'"&amp;$A$70&amp;"'!"&amp;AL$68&amp;$C146+72),1,0)</f>
        <v>0</v>
      </c>
      <c r="AM146" cm="1">
        <f t="array" aca="1" ref="AM146" ca="1">IF(INDIRECT("'"&amp;$A$69&amp;"'!"&amp;AM$68&amp;$C146+72)&lt;&gt;INDIRECT("'"&amp;$A$70&amp;"'!"&amp;AM$68&amp;$C146+72),1,0)</f>
        <v>0</v>
      </c>
      <c r="AN146" cm="1">
        <f t="array" aca="1" ref="AN146" ca="1">IF(INDIRECT("'"&amp;$A$69&amp;"'!"&amp;AN$68&amp;$C146+72)&lt;&gt;INDIRECT("'"&amp;$A$70&amp;"'!"&amp;AN$68&amp;$C146+72),1,0)</f>
        <v>0</v>
      </c>
      <c r="AO146" cm="1">
        <f t="array" aca="1" ref="AO146" ca="1">IF(INDIRECT("'"&amp;$A$69&amp;"'!"&amp;AO$68&amp;$C146+72)&lt;&gt;INDIRECT("'"&amp;$A$70&amp;"'!"&amp;AO$68&amp;$C146+72),1,0)</f>
        <v>0</v>
      </c>
      <c r="AP146" cm="1">
        <f t="array" aca="1" ref="AP146" ca="1">IF(INDIRECT("'"&amp;$A$69&amp;"'!"&amp;AP$68&amp;$C146+72)&lt;&gt;INDIRECT("'"&amp;$A$70&amp;"'!"&amp;AP$68&amp;$C146+72),1,0)</f>
        <v>0</v>
      </c>
      <c r="AQ146" cm="1">
        <f t="array" aca="1" ref="AQ146" ca="1">IF(INDIRECT("'"&amp;$A$69&amp;"'!"&amp;AQ$68&amp;$C146+72)&lt;&gt;INDIRECT("'"&amp;$A$70&amp;"'!"&amp;AQ$68&amp;$C146+72),1,0)</f>
        <v>0</v>
      </c>
      <c r="AR146" cm="1">
        <f t="array" aca="1" ref="AR146" ca="1">IF(INDIRECT("'"&amp;$A$69&amp;"'!"&amp;AR$68&amp;$C146+72)&lt;&gt;INDIRECT("'"&amp;$A$70&amp;"'!"&amp;AR$68&amp;$C146+72),1,0)</f>
        <v>0</v>
      </c>
      <c r="AS146" cm="1">
        <f t="array" aca="1" ref="AS146" ca="1">IF(INDIRECT("'"&amp;$A$69&amp;"'!"&amp;AS$68&amp;$C146+72)&lt;&gt;INDIRECT("'"&amp;$A$70&amp;"'!"&amp;AS$68&amp;$C146+72),1,0)</f>
        <v>0</v>
      </c>
      <c r="AT146" cm="1">
        <f t="array" aca="1" ref="AT146" ca="1">IF(INDIRECT("'"&amp;$A$69&amp;"'!"&amp;AT$68&amp;$C146+72)&lt;&gt;INDIRECT("'"&amp;$A$70&amp;"'!"&amp;AT$68&amp;$C146+72),1,0)</f>
        <v>0</v>
      </c>
      <c r="AU146" cm="1">
        <f t="array" aca="1" ref="AU146" ca="1">IF(INDIRECT("'"&amp;$A$69&amp;"'!"&amp;AU$68&amp;$C146+72)&lt;&gt;INDIRECT("'"&amp;$A$70&amp;"'!"&amp;AU$68&amp;$C146+72),1,0)</f>
        <v>0</v>
      </c>
      <c r="AV146" cm="1">
        <f t="array" aca="1" ref="AV146" ca="1">IF(INDIRECT("'"&amp;$A$69&amp;"'!"&amp;AV$68&amp;$C146+72)&lt;&gt;INDIRECT("'"&amp;$A$70&amp;"'!"&amp;AV$68&amp;$C146+72),1,0)</f>
        <v>0</v>
      </c>
      <c r="AW146" cm="1">
        <f t="array" aca="1" ref="AW146" ca="1">IF(INDIRECT("'"&amp;$A$69&amp;"'!"&amp;AW$68&amp;$C146+72)&lt;&gt;INDIRECT("'"&amp;$A$70&amp;"'!"&amp;AW$68&amp;$C146+72),1,0)</f>
        <v>0</v>
      </c>
      <c r="AX146" cm="1">
        <f t="array" aca="1" ref="AX146" ca="1">IF(INDIRECT("'"&amp;$A$69&amp;"'!"&amp;AX$68&amp;$C146+72)&lt;&gt;INDIRECT("'"&amp;$A$70&amp;"'!"&amp;AX$68&amp;$C146+72),1,0)</f>
        <v>0</v>
      </c>
      <c r="AY146" cm="1">
        <f t="array" aca="1" ref="AY146" ca="1">IF(INDIRECT("'"&amp;$A$69&amp;"'!"&amp;AY$68&amp;$C146+72)&lt;&gt;INDIRECT("'"&amp;$A$70&amp;"'!"&amp;AY$68&amp;$C146+72),1,0)</f>
        <v>0</v>
      </c>
      <c r="AZ146" cm="1">
        <f t="array" aca="1" ref="AZ146" ca="1">IF(INDIRECT("'"&amp;$A$69&amp;"'!"&amp;AZ$68&amp;$C146+72)&lt;&gt;INDIRECT("'"&amp;$A$70&amp;"'!"&amp;AZ$68&amp;$C146+72),1,0)</f>
        <v>0</v>
      </c>
      <c r="BA146" cm="1">
        <f t="array" aca="1" ref="BA146" ca="1">IF(INDIRECT("'"&amp;$A$69&amp;"'!"&amp;BA$68&amp;$C146+72)&lt;&gt;INDIRECT("'"&amp;$A$70&amp;"'!"&amp;BA$68&amp;$C146+72),1,0)</f>
        <v>0</v>
      </c>
      <c r="BB146" cm="1">
        <f t="array" aca="1" ref="BB146" ca="1">IF(INDIRECT("'"&amp;$A$69&amp;"'!"&amp;BB$68&amp;$C146+72)&lt;&gt;INDIRECT("'"&amp;$A$70&amp;"'!"&amp;BB$68&amp;$C146+72),1,0)</f>
        <v>0</v>
      </c>
      <c r="BC146">
        <f t="shared" ca="1" si="3"/>
        <v>0</v>
      </c>
      <c r="BD146">
        <f t="shared" ca="1" si="4"/>
        <v>0</v>
      </c>
      <c r="BE146">
        <f t="shared" ca="1" si="5"/>
        <v>0</v>
      </c>
    </row>
    <row r="147" spans="3:57" x14ac:dyDescent="0.15">
      <c r="C147" s="283">
        <v>75</v>
      </c>
      <c r="D147" cm="1">
        <f t="array" aca="1" ref="D147" ca="1">IF(INDIRECT("'"&amp;$A$69&amp;"'!"&amp;D$68&amp;$C147+72)&lt;&gt;INDIRECT("'"&amp;$A$70&amp;"'!"&amp;D$68&amp;$C147+72),1,0)</f>
        <v>0</v>
      </c>
      <c r="E147" cm="1">
        <f t="array" aca="1" ref="E147" ca="1">IF(INDIRECT("'"&amp;$A$69&amp;"'!"&amp;E$68&amp;$C147+72)&lt;&gt;INDIRECT("'"&amp;$A$70&amp;"'!"&amp;E$68&amp;$C147+72),1,0)</f>
        <v>0</v>
      </c>
      <c r="F147" cm="1">
        <f t="array" aca="1" ref="F147" ca="1">IF(INDIRECT("'"&amp;$A$69&amp;"'!"&amp;F$68&amp;$C147+72)&lt;&gt;INDIRECT("'"&amp;$A$70&amp;"'!"&amp;F$68&amp;$C147+72),1,0)</f>
        <v>0</v>
      </c>
      <c r="G147" cm="1">
        <f t="array" aca="1" ref="G147" ca="1">IF(INDIRECT("'"&amp;$A$69&amp;"'!"&amp;G$68&amp;$C147+72)&lt;&gt;INDIRECT("'"&amp;$A$70&amp;"'!"&amp;G$68&amp;$C147+72),1,0)</f>
        <v>0</v>
      </c>
      <c r="H147" cm="1">
        <f t="array" aca="1" ref="H147" ca="1">IF(INDIRECT("'"&amp;$A$69&amp;"'!"&amp;H$68&amp;$C147+72)&lt;&gt;INDIRECT("'"&amp;$A$70&amp;"'!"&amp;H$68&amp;$C147+72),1,0)</f>
        <v>0</v>
      </c>
      <c r="I147" cm="1">
        <f t="array" aca="1" ref="I147" ca="1">IF(INDIRECT("'"&amp;$A$69&amp;"'!"&amp;I$68&amp;$C147+72)&lt;&gt;INDIRECT("'"&amp;$A$70&amp;"'!"&amp;I$68&amp;$C147+72),1,0)</f>
        <v>0</v>
      </c>
      <c r="J147" cm="1">
        <f t="array" aca="1" ref="J147" ca="1">IF(INDIRECT("'"&amp;$A$69&amp;"'!"&amp;J$68&amp;$C147+72)&lt;&gt;INDIRECT("'"&amp;$A$70&amp;"'!"&amp;J$68&amp;$C147+72),1,0)</f>
        <v>0</v>
      </c>
      <c r="K147" cm="1">
        <f t="array" aca="1" ref="K147" ca="1">IF(INDIRECT("'"&amp;$A$69&amp;"'!"&amp;K$68&amp;$C147+72)&lt;&gt;INDIRECT("'"&amp;$A$70&amp;"'!"&amp;K$68&amp;$C147+72),1,0)</f>
        <v>0</v>
      </c>
      <c r="L147" cm="1">
        <f t="array" aca="1" ref="L147" ca="1">IF(INDIRECT("'"&amp;$A$69&amp;"'!"&amp;L$68&amp;$C147+72)&lt;&gt;INDIRECT("'"&amp;$A$70&amp;"'!"&amp;L$68&amp;$C147+72),1,0)</f>
        <v>0</v>
      </c>
      <c r="M147" cm="1">
        <f t="array" aca="1" ref="M147" ca="1">IF(INDIRECT("'"&amp;$A$69&amp;"'!"&amp;M$68&amp;$C147+72)&lt;&gt;INDIRECT("'"&amp;$A$70&amp;"'!"&amp;M$68&amp;$C147+72),1,0)</f>
        <v>0</v>
      </c>
      <c r="N147" cm="1">
        <f t="array" aca="1" ref="N147" ca="1">IF(INDIRECT("'"&amp;$A$69&amp;"'!"&amp;N$68&amp;$C147+72)&lt;&gt;INDIRECT("'"&amp;$A$70&amp;"'!"&amp;N$68&amp;$C147+72),1,0)</f>
        <v>0</v>
      </c>
      <c r="O147" cm="1">
        <f t="array" aca="1" ref="O147" ca="1">IF(INDIRECT("'"&amp;$A$69&amp;"'!"&amp;O$68&amp;$C147+72)&lt;&gt;INDIRECT("'"&amp;$A$70&amp;"'!"&amp;O$68&amp;$C147+72),1,0)</f>
        <v>0</v>
      </c>
      <c r="P147" cm="1">
        <f t="array" aca="1" ref="P147" ca="1">IF(INDIRECT("'"&amp;$A$69&amp;"'!"&amp;P$68&amp;$C147+72)&lt;&gt;INDIRECT("'"&amp;$A$70&amp;"'!"&amp;P$68&amp;$C147+72),1,0)</f>
        <v>0</v>
      </c>
      <c r="Q147" cm="1">
        <f t="array" aca="1" ref="Q147" ca="1">IF(INDIRECT("'"&amp;$A$69&amp;"'!"&amp;Q$68&amp;$C147+72)&lt;&gt;INDIRECT("'"&amp;$A$70&amp;"'!"&amp;Q$68&amp;$C147+72),1,0)</f>
        <v>0</v>
      </c>
      <c r="R147" cm="1">
        <f t="array" aca="1" ref="R147" ca="1">IF(INDIRECT("'"&amp;$A$69&amp;"'!"&amp;R$68&amp;$C147+72)&lt;&gt;INDIRECT("'"&amp;$A$70&amp;"'!"&amp;R$68&amp;$C147+72),1,0)</f>
        <v>0</v>
      </c>
      <c r="S147" cm="1">
        <f t="array" aca="1" ref="S147" ca="1">IF(INDIRECT("'"&amp;$A$69&amp;"'!"&amp;S$68&amp;$C147+72)&lt;&gt;INDIRECT("'"&amp;$A$70&amp;"'!"&amp;S$68&amp;$C147+72),1,0)</f>
        <v>0</v>
      </c>
      <c r="T147" cm="1">
        <f t="array" aca="1" ref="T147" ca="1">IF(INDIRECT("'"&amp;$A$69&amp;"'!"&amp;T$68&amp;$C147+72)&lt;&gt;INDIRECT("'"&amp;$A$70&amp;"'!"&amp;T$68&amp;$C147+72),1,0)</f>
        <v>0</v>
      </c>
      <c r="U147" cm="1">
        <f t="array" aca="1" ref="U147" ca="1">IF(INDIRECT("'"&amp;$A$69&amp;"'!"&amp;U$68&amp;$C147+72)&lt;&gt;INDIRECT("'"&amp;$A$70&amp;"'!"&amp;U$68&amp;$C147+72),1,0)</f>
        <v>0</v>
      </c>
      <c r="V147" cm="1">
        <f t="array" aca="1" ref="V147" ca="1">IF(INDIRECT("'"&amp;$A$69&amp;"'!"&amp;V$68&amp;$C147+72)&lt;&gt;INDIRECT("'"&amp;$A$70&amp;"'!"&amp;V$68&amp;$C147+72),1,0)</f>
        <v>0</v>
      </c>
      <c r="W147" cm="1">
        <f t="array" aca="1" ref="W147" ca="1">IF(INDIRECT("'"&amp;$A$69&amp;"'!"&amp;W$68&amp;$C147+72)&lt;&gt;INDIRECT("'"&amp;$A$70&amp;"'!"&amp;W$68&amp;$C147+72),1,0)</f>
        <v>0</v>
      </c>
      <c r="X147" cm="1">
        <f t="array" aca="1" ref="X147" ca="1">IF(INDIRECT("'"&amp;$A$69&amp;"'!"&amp;X$68&amp;$C147+72)&lt;&gt;INDIRECT("'"&amp;$A$70&amp;"'!"&amp;X$68&amp;$C147+72),1,0)</f>
        <v>0</v>
      </c>
      <c r="Y147" cm="1">
        <f t="array" aca="1" ref="Y147" ca="1">IF(INDIRECT("'"&amp;$A$69&amp;"'!"&amp;Y$68&amp;$C147+72)&lt;&gt;INDIRECT("'"&amp;$A$70&amp;"'!"&amp;Y$68&amp;$C147+72),1,0)</f>
        <v>0</v>
      </c>
      <c r="Z147" cm="1">
        <f t="array" aca="1" ref="Z147" ca="1">IF(INDIRECT("'"&amp;$A$69&amp;"'!"&amp;Z$68&amp;$C147+72)&lt;&gt;INDIRECT("'"&amp;$A$70&amp;"'!"&amp;Z$68&amp;$C147+72),1,0)</f>
        <v>0</v>
      </c>
      <c r="AA147" cm="1">
        <f t="array" aca="1" ref="AA147" ca="1">IF(INDIRECT("'"&amp;$A$69&amp;"'!"&amp;AA$68&amp;$C147+72)&lt;&gt;INDIRECT("'"&amp;$A$70&amp;"'!"&amp;AA$68&amp;$C147+72),1,0)</f>
        <v>0</v>
      </c>
      <c r="AB147" cm="1">
        <f t="array" aca="1" ref="AB147" ca="1">IF(INDIRECT("'"&amp;$A$69&amp;"'!"&amp;AB$68&amp;$C147+72)&lt;&gt;INDIRECT("'"&amp;$A$70&amp;"'!"&amp;AB$68&amp;$C147+72),1,0)</f>
        <v>0</v>
      </c>
      <c r="AC147" cm="1">
        <f t="array" aca="1" ref="AC147" ca="1">IF(INDIRECT("'"&amp;$A$69&amp;"'!"&amp;AC$68&amp;$C147+72)&lt;&gt;INDIRECT("'"&amp;$A$70&amp;"'!"&amp;AC$68&amp;$C147+72),1,0)</f>
        <v>0</v>
      </c>
      <c r="AD147" cm="1">
        <f t="array" aca="1" ref="AD147" ca="1">IF(INDIRECT("'"&amp;$A$69&amp;"'!"&amp;AD$68&amp;$C147+72)&lt;&gt;INDIRECT("'"&amp;$A$70&amp;"'!"&amp;AD$68&amp;$C147+72),1,0)</f>
        <v>0</v>
      </c>
      <c r="AE147" cm="1">
        <f t="array" aca="1" ref="AE147" ca="1">IF(INDIRECT("'"&amp;$A$69&amp;"'!"&amp;AE$68&amp;$C147+72)&lt;&gt;INDIRECT("'"&amp;$A$70&amp;"'!"&amp;AE$68&amp;$C147+72),1,0)</f>
        <v>0</v>
      </c>
      <c r="AF147" cm="1">
        <f t="array" aca="1" ref="AF147" ca="1">IF(INDIRECT("'"&amp;$A$69&amp;"'!"&amp;AF$68&amp;$C147+72)&lt;&gt;INDIRECT("'"&amp;$A$70&amp;"'!"&amp;AF$68&amp;$C147+72),1,0)</f>
        <v>0</v>
      </c>
      <c r="AG147" cm="1">
        <f t="array" aca="1" ref="AG147" ca="1">IF(INDIRECT("'"&amp;$A$69&amp;"'!"&amp;AG$68&amp;$C147+72)&lt;&gt;INDIRECT("'"&amp;$A$70&amp;"'!"&amp;AG$68&amp;$C147+72),1,0)</f>
        <v>0</v>
      </c>
      <c r="AH147" cm="1">
        <f t="array" aca="1" ref="AH147" ca="1">IF(INDIRECT("'"&amp;$A$69&amp;"'!"&amp;AH$68&amp;$C147+72)&lt;&gt;INDIRECT("'"&amp;$A$70&amp;"'!"&amp;AH$68&amp;$C147+72),1,0)</f>
        <v>0</v>
      </c>
      <c r="AI147" cm="1">
        <f t="array" aca="1" ref="AI147" ca="1">IF(INDIRECT("'"&amp;$A$69&amp;"'!"&amp;AI$68&amp;$C147+72)&lt;&gt;INDIRECT("'"&amp;$A$70&amp;"'!"&amp;AI$68&amp;$C147+72),1,0)</f>
        <v>0</v>
      </c>
      <c r="AJ147" cm="1">
        <f t="array" aca="1" ref="AJ147" ca="1">IF(INDIRECT("'"&amp;$A$69&amp;"'!"&amp;AJ$68&amp;$C147+72)&lt;&gt;INDIRECT("'"&amp;$A$70&amp;"'!"&amp;AJ$68&amp;$C147+72),1,0)</f>
        <v>0</v>
      </c>
      <c r="AK147" cm="1">
        <f t="array" aca="1" ref="AK147" ca="1">IF(INDIRECT("'"&amp;$A$69&amp;"'!"&amp;AK$68&amp;$C147+72)&lt;&gt;INDIRECT("'"&amp;$A$70&amp;"'!"&amp;AK$68&amp;$C147+72),1,0)</f>
        <v>0</v>
      </c>
      <c r="AL147" cm="1">
        <f t="array" aca="1" ref="AL147" ca="1">IF(INDIRECT("'"&amp;$A$69&amp;"'!"&amp;AL$68&amp;$C147+72)&lt;&gt;INDIRECT("'"&amp;$A$70&amp;"'!"&amp;AL$68&amp;$C147+72),1,0)</f>
        <v>0</v>
      </c>
      <c r="AM147" cm="1">
        <f t="array" aca="1" ref="AM147" ca="1">IF(INDIRECT("'"&amp;$A$69&amp;"'!"&amp;AM$68&amp;$C147+72)&lt;&gt;INDIRECT("'"&amp;$A$70&amp;"'!"&amp;AM$68&amp;$C147+72),1,0)</f>
        <v>0</v>
      </c>
      <c r="AN147" cm="1">
        <f t="array" aca="1" ref="AN147" ca="1">IF(INDIRECT("'"&amp;$A$69&amp;"'!"&amp;AN$68&amp;$C147+72)&lt;&gt;INDIRECT("'"&amp;$A$70&amp;"'!"&amp;AN$68&amp;$C147+72),1,0)</f>
        <v>0</v>
      </c>
      <c r="AO147" cm="1">
        <f t="array" aca="1" ref="AO147" ca="1">IF(INDIRECT("'"&amp;$A$69&amp;"'!"&amp;AO$68&amp;$C147+72)&lt;&gt;INDIRECT("'"&amp;$A$70&amp;"'!"&amp;AO$68&amp;$C147+72),1,0)</f>
        <v>0</v>
      </c>
      <c r="AP147" cm="1">
        <f t="array" aca="1" ref="AP147" ca="1">IF(INDIRECT("'"&amp;$A$69&amp;"'!"&amp;AP$68&amp;$C147+72)&lt;&gt;INDIRECT("'"&amp;$A$70&amp;"'!"&amp;AP$68&amp;$C147+72),1,0)</f>
        <v>0</v>
      </c>
      <c r="AQ147" cm="1">
        <f t="array" aca="1" ref="AQ147" ca="1">IF(INDIRECT("'"&amp;$A$69&amp;"'!"&amp;AQ$68&amp;$C147+72)&lt;&gt;INDIRECT("'"&amp;$A$70&amp;"'!"&amp;AQ$68&amp;$C147+72),1,0)</f>
        <v>0</v>
      </c>
      <c r="AR147" cm="1">
        <f t="array" aca="1" ref="AR147" ca="1">IF(INDIRECT("'"&amp;$A$69&amp;"'!"&amp;AR$68&amp;$C147+72)&lt;&gt;INDIRECT("'"&amp;$A$70&amp;"'!"&amp;AR$68&amp;$C147+72),1,0)</f>
        <v>0</v>
      </c>
      <c r="AS147" cm="1">
        <f t="array" aca="1" ref="AS147" ca="1">IF(INDIRECT("'"&amp;$A$69&amp;"'!"&amp;AS$68&amp;$C147+72)&lt;&gt;INDIRECT("'"&amp;$A$70&amp;"'!"&amp;AS$68&amp;$C147+72),1,0)</f>
        <v>0</v>
      </c>
      <c r="AT147" cm="1">
        <f t="array" aca="1" ref="AT147" ca="1">IF(INDIRECT("'"&amp;$A$69&amp;"'!"&amp;AT$68&amp;$C147+72)&lt;&gt;INDIRECT("'"&amp;$A$70&amp;"'!"&amp;AT$68&amp;$C147+72),1,0)</f>
        <v>0</v>
      </c>
      <c r="AU147" cm="1">
        <f t="array" aca="1" ref="AU147" ca="1">IF(INDIRECT("'"&amp;$A$69&amp;"'!"&amp;AU$68&amp;$C147+72)&lt;&gt;INDIRECT("'"&amp;$A$70&amp;"'!"&amp;AU$68&amp;$C147+72),1,0)</f>
        <v>0</v>
      </c>
      <c r="AV147" cm="1">
        <f t="array" aca="1" ref="AV147" ca="1">IF(INDIRECT("'"&amp;$A$69&amp;"'!"&amp;AV$68&amp;$C147+72)&lt;&gt;INDIRECT("'"&amp;$A$70&amp;"'!"&amp;AV$68&amp;$C147+72),1,0)</f>
        <v>0</v>
      </c>
      <c r="AW147" cm="1">
        <f t="array" aca="1" ref="AW147" ca="1">IF(INDIRECT("'"&amp;$A$69&amp;"'!"&amp;AW$68&amp;$C147+72)&lt;&gt;INDIRECT("'"&amp;$A$70&amp;"'!"&amp;AW$68&amp;$C147+72),1,0)</f>
        <v>0</v>
      </c>
      <c r="AX147" cm="1">
        <f t="array" aca="1" ref="AX147" ca="1">IF(INDIRECT("'"&amp;$A$69&amp;"'!"&amp;AX$68&amp;$C147+72)&lt;&gt;INDIRECT("'"&amp;$A$70&amp;"'!"&amp;AX$68&amp;$C147+72),1,0)</f>
        <v>0</v>
      </c>
      <c r="AY147" cm="1">
        <f t="array" aca="1" ref="AY147" ca="1">IF(INDIRECT("'"&amp;$A$69&amp;"'!"&amp;AY$68&amp;$C147+72)&lt;&gt;INDIRECT("'"&amp;$A$70&amp;"'!"&amp;AY$68&amp;$C147+72),1,0)</f>
        <v>0</v>
      </c>
      <c r="AZ147" cm="1">
        <f t="array" aca="1" ref="AZ147" ca="1">IF(INDIRECT("'"&amp;$A$69&amp;"'!"&amp;AZ$68&amp;$C147+72)&lt;&gt;INDIRECT("'"&amp;$A$70&amp;"'!"&amp;AZ$68&amp;$C147+72),1,0)</f>
        <v>0</v>
      </c>
      <c r="BA147" cm="1">
        <f t="array" aca="1" ref="BA147" ca="1">IF(INDIRECT("'"&amp;$A$69&amp;"'!"&amp;BA$68&amp;$C147+72)&lt;&gt;INDIRECT("'"&amp;$A$70&amp;"'!"&amp;BA$68&amp;$C147+72),1,0)</f>
        <v>0</v>
      </c>
      <c r="BB147" cm="1">
        <f t="array" aca="1" ref="BB147" ca="1">IF(INDIRECT("'"&amp;$A$69&amp;"'!"&amp;BB$68&amp;$C147+72)&lt;&gt;INDIRECT("'"&amp;$A$70&amp;"'!"&amp;BB$68&amp;$C147+72),1,0)</f>
        <v>0</v>
      </c>
      <c r="BC147">
        <f t="shared" ca="1" si="3"/>
        <v>0</v>
      </c>
      <c r="BD147">
        <f t="shared" ca="1" si="4"/>
        <v>0</v>
      </c>
      <c r="BE147">
        <f t="shared" ca="1" si="5"/>
        <v>0</v>
      </c>
    </row>
    <row r="148" spans="3:57" x14ac:dyDescent="0.15">
      <c r="C148" s="283">
        <v>76</v>
      </c>
      <c r="D148" cm="1">
        <f t="array" aca="1" ref="D148" ca="1">IF(INDIRECT("'"&amp;$A$69&amp;"'!"&amp;D$68&amp;$C148+72)&lt;&gt;INDIRECT("'"&amp;$A$70&amp;"'!"&amp;D$68&amp;$C148+72),1,0)</f>
        <v>0</v>
      </c>
      <c r="E148" cm="1">
        <f t="array" aca="1" ref="E148" ca="1">IF(INDIRECT("'"&amp;$A$69&amp;"'!"&amp;E$68&amp;$C148+72)&lt;&gt;INDIRECT("'"&amp;$A$70&amp;"'!"&amp;E$68&amp;$C148+72),1,0)</f>
        <v>0</v>
      </c>
      <c r="F148" cm="1">
        <f t="array" aca="1" ref="F148" ca="1">IF(INDIRECT("'"&amp;$A$69&amp;"'!"&amp;F$68&amp;$C148+72)&lt;&gt;INDIRECT("'"&amp;$A$70&amp;"'!"&amp;F$68&amp;$C148+72),1,0)</f>
        <v>0</v>
      </c>
      <c r="G148" cm="1">
        <f t="array" aca="1" ref="G148" ca="1">IF(INDIRECT("'"&amp;$A$69&amp;"'!"&amp;G$68&amp;$C148+72)&lt;&gt;INDIRECT("'"&amp;$A$70&amp;"'!"&amp;G$68&amp;$C148+72),1,0)</f>
        <v>0</v>
      </c>
      <c r="H148" cm="1">
        <f t="array" aca="1" ref="H148" ca="1">IF(INDIRECT("'"&amp;$A$69&amp;"'!"&amp;H$68&amp;$C148+72)&lt;&gt;INDIRECT("'"&amp;$A$70&amp;"'!"&amp;H$68&amp;$C148+72),1,0)</f>
        <v>0</v>
      </c>
      <c r="I148" cm="1">
        <f t="array" aca="1" ref="I148" ca="1">IF(INDIRECT("'"&amp;$A$69&amp;"'!"&amp;I$68&amp;$C148+72)&lt;&gt;INDIRECT("'"&amp;$A$70&amp;"'!"&amp;I$68&amp;$C148+72),1,0)</f>
        <v>0</v>
      </c>
      <c r="J148" cm="1">
        <f t="array" aca="1" ref="J148" ca="1">IF(INDIRECT("'"&amp;$A$69&amp;"'!"&amp;J$68&amp;$C148+72)&lt;&gt;INDIRECT("'"&amp;$A$70&amp;"'!"&amp;J$68&amp;$C148+72),1,0)</f>
        <v>0</v>
      </c>
      <c r="K148" cm="1">
        <f t="array" aca="1" ref="K148" ca="1">IF(INDIRECT("'"&amp;$A$69&amp;"'!"&amp;K$68&amp;$C148+72)&lt;&gt;INDIRECT("'"&amp;$A$70&amp;"'!"&amp;K$68&amp;$C148+72),1,0)</f>
        <v>0</v>
      </c>
      <c r="L148" cm="1">
        <f t="array" aca="1" ref="L148" ca="1">IF(INDIRECT("'"&amp;$A$69&amp;"'!"&amp;L$68&amp;$C148+72)&lt;&gt;INDIRECT("'"&amp;$A$70&amp;"'!"&amp;L$68&amp;$C148+72),1,0)</f>
        <v>0</v>
      </c>
      <c r="M148" cm="1">
        <f t="array" aca="1" ref="M148" ca="1">IF(INDIRECT("'"&amp;$A$69&amp;"'!"&amp;M$68&amp;$C148+72)&lt;&gt;INDIRECT("'"&amp;$A$70&amp;"'!"&amp;M$68&amp;$C148+72),1,0)</f>
        <v>0</v>
      </c>
      <c r="N148" cm="1">
        <f t="array" aca="1" ref="N148" ca="1">IF(INDIRECT("'"&amp;$A$69&amp;"'!"&amp;N$68&amp;$C148+72)&lt;&gt;INDIRECT("'"&amp;$A$70&amp;"'!"&amp;N$68&amp;$C148+72),1,0)</f>
        <v>0</v>
      </c>
      <c r="O148" cm="1">
        <f t="array" aca="1" ref="O148" ca="1">IF(INDIRECT("'"&amp;$A$69&amp;"'!"&amp;O$68&amp;$C148+72)&lt;&gt;INDIRECT("'"&amp;$A$70&amp;"'!"&amp;O$68&amp;$C148+72),1,0)</f>
        <v>0</v>
      </c>
      <c r="P148" cm="1">
        <f t="array" aca="1" ref="P148" ca="1">IF(INDIRECT("'"&amp;$A$69&amp;"'!"&amp;P$68&amp;$C148+72)&lt;&gt;INDIRECT("'"&amp;$A$70&amp;"'!"&amp;P$68&amp;$C148+72),1,0)</f>
        <v>0</v>
      </c>
      <c r="Q148" cm="1">
        <f t="array" aca="1" ref="Q148" ca="1">IF(INDIRECT("'"&amp;$A$69&amp;"'!"&amp;Q$68&amp;$C148+72)&lt;&gt;INDIRECT("'"&amp;$A$70&amp;"'!"&amp;Q$68&amp;$C148+72),1,0)</f>
        <v>0</v>
      </c>
      <c r="R148" cm="1">
        <f t="array" aca="1" ref="R148" ca="1">IF(INDIRECT("'"&amp;$A$69&amp;"'!"&amp;R$68&amp;$C148+72)&lt;&gt;INDIRECT("'"&amp;$A$70&amp;"'!"&amp;R$68&amp;$C148+72),1,0)</f>
        <v>0</v>
      </c>
      <c r="S148" cm="1">
        <f t="array" aca="1" ref="S148" ca="1">IF(INDIRECT("'"&amp;$A$69&amp;"'!"&amp;S$68&amp;$C148+72)&lt;&gt;INDIRECT("'"&amp;$A$70&amp;"'!"&amp;S$68&amp;$C148+72),1,0)</f>
        <v>0</v>
      </c>
      <c r="T148" cm="1">
        <f t="array" aca="1" ref="T148" ca="1">IF(INDIRECT("'"&amp;$A$69&amp;"'!"&amp;T$68&amp;$C148+72)&lt;&gt;INDIRECT("'"&amp;$A$70&amp;"'!"&amp;T$68&amp;$C148+72),1,0)</f>
        <v>0</v>
      </c>
      <c r="U148" cm="1">
        <f t="array" aca="1" ref="U148" ca="1">IF(INDIRECT("'"&amp;$A$69&amp;"'!"&amp;U$68&amp;$C148+72)&lt;&gt;INDIRECT("'"&amp;$A$70&amp;"'!"&amp;U$68&amp;$C148+72),1,0)</f>
        <v>0</v>
      </c>
      <c r="V148" cm="1">
        <f t="array" aca="1" ref="V148" ca="1">IF(INDIRECT("'"&amp;$A$69&amp;"'!"&amp;V$68&amp;$C148+72)&lt;&gt;INDIRECT("'"&amp;$A$70&amp;"'!"&amp;V$68&amp;$C148+72),1,0)</f>
        <v>0</v>
      </c>
      <c r="W148" cm="1">
        <f t="array" aca="1" ref="W148" ca="1">IF(INDIRECT("'"&amp;$A$69&amp;"'!"&amp;W$68&amp;$C148+72)&lt;&gt;INDIRECT("'"&amp;$A$70&amp;"'!"&amp;W$68&amp;$C148+72),1,0)</f>
        <v>0</v>
      </c>
      <c r="X148" cm="1">
        <f t="array" aca="1" ref="X148" ca="1">IF(INDIRECT("'"&amp;$A$69&amp;"'!"&amp;X$68&amp;$C148+72)&lt;&gt;INDIRECT("'"&amp;$A$70&amp;"'!"&amp;X$68&amp;$C148+72),1,0)</f>
        <v>0</v>
      </c>
      <c r="Y148" cm="1">
        <f t="array" aca="1" ref="Y148" ca="1">IF(INDIRECT("'"&amp;$A$69&amp;"'!"&amp;Y$68&amp;$C148+72)&lt;&gt;INDIRECT("'"&amp;$A$70&amp;"'!"&amp;Y$68&amp;$C148+72),1,0)</f>
        <v>0</v>
      </c>
      <c r="Z148" cm="1">
        <f t="array" aca="1" ref="Z148" ca="1">IF(INDIRECT("'"&amp;$A$69&amp;"'!"&amp;Z$68&amp;$C148+72)&lt;&gt;INDIRECT("'"&amp;$A$70&amp;"'!"&amp;Z$68&amp;$C148+72),1,0)</f>
        <v>0</v>
      </c>
      <c r="AA148" cm="1">
        <f t="array" aca="1" ref="AA148" ca="1">IF(INDIRECT("'"&amp;$A$69&amp;"'!"&amp;AA$68&amp;$C148+72)&lt;&gt;INDIRECT("'"&amp;$A$70&amp;"'!"&amp;AA$68&amp;$C148+72),1,0)</f>
        <v>0</v>
      </c>
      <c r="AB148" cm="1">
        <f t="array" aca="1" ref="AB148" ca="1">IF(INDIRECT("'"&amp;$A$69&amp;"'!"&amp;AB$68&amp;$C148+72)&lt;&gt;INDIRECT("'"&amp;$A$70&amp;"'!"&amp;AB$68&amp;$C148+72),1,0)</f>
        <v>0</v>
      </c>
      <c r="AC148" cm="1">
        <f t="array" aca="1" ref="AC148" ca="1">IF(INDIRECT("'"&amp;$A$69&amp;"'!"&amp;AC$68&amp;$C148+72)&lt;&gt;INDIRECT("'"&amp;$A$70&amp;"'!"&amp;AC$68&amp;$C148+72),1,0)</f>
        <v>0</v>
      </c>
      <c r="AD148" cm="1">
        <f t="array" aca="1" ref="AD148" ca="1">IF(INDIRECT("'"&amp;$A$69&amp;"'!"&amp;AD$68&amp;$C148+72)&lt;&gt;INDIRECT("'"&amp;$A$70&amp;"'!"&amp;AD$68&amp;$C148+72),1,0)</f>
        <v>0</v>
      </c>
      <c r="AE148" cm="1">
        <f t="array" aca="1" ref="AE148" ca="1">IF(INDIRECT("'"&amp;$A$69&amp;"'!"&amp;AE$68&amp;$C148+72)&lt;&gt;INDIRECT("'"&amp;$A$70&amp;"'!"&amp;AE$68&amp;$C148+72),1,0)</f>
        <v>0</v>
      </c>
      <c r="AF148" cm="1">
        <f t="array" aca="1" ref="AF148" ca="1">IF(INDIRECT("'"&amp;$A$69&amp;"'!"&amp;AF$68&amp;$C148+72)&lt;&gt;INDIRECT("'"&amp;$A$70&amp;"'!"&amp;AF$68&amp;$C148+72),1,0)</f>
        <v>0</v>
      </c>
      <c r="AG148" cm="1">
        <f t="array" aca="1" ref="AG148" ca="1">IF(INDIRECT("'"&amp;$A$69&amp;"'!"&amp;AG$68&amp;$C148+72)&lt;&gt;INDIRECT("'"&amp;$A$70&amp;"'!"&amp;AG$68&amp;$C148+72),1,0)</f>
        <v>0</v>
      </c>
      <c r="AH148" cm="1">
        <f t="array" aca="1" ref="AH148" ca="1">IF(INDIRECT("'"&amp;$A$69&amp;"'!"&amp;AH$68&amp;$C148+72)&lt;&gt;INDIRECT("'"&amp;$A$70&amp;"'!"&amp;AH$68&amp;$C148+72),1,0)</f>
        <v>0</v>
      </c>
      <c r="AI148" cm="1">
        <f t="array" aca="1" ref="AI148" ca="1">IF(INDIRECT("'"&amp;$A$69&amp;"'!"&amp;AI$68&amp;$C148+72)&lt;&gt;INDIRECT("'"&amp;$A$70&amp;"'!"&amp;AI$68&amp;$C148+72),1,0)</f>
        <v>0</v>
      </c>
      <c r="AJ148" cm="1">
        <f t="array" aca="1" ref="AJ148" ca="1">IF(INDIRECT("'"&amp;$A$69&amp;"'!"&amp;AJ$68&amp;$C148+72)&lt;&gt;INDIRECT("'"&amp;$A$70&amp;"'!"&amp;AJ$68&amp;$C148+72),1,0)</f>
        <v>0</v>
      </c>
      <c r="AK148" cm="1">
        <f t="array" aca="1" ref="AK148" ca="1">IF(INDIRECT("'"&amp;$A$69&amp;"'!"&amp;AK$68&amp;$C148+72)&lt;&gt;INDIRECT("'"&amp;$A$70&amp;"'!"&amp;AK$68&amp;$C148+72),1,0)</f>
        <v>0</v>
      </c>
      <c r="AL148" cm="1">
        <f t="array" aca="1" ref="AL148" ca="1">IF(INDIRECT("'"&amp;$A$69&amp;"'!"&amp;AL$68&amp;$C148+72)&lt;&gt;INDIRECT("'"&amp;$A$70&amp;"'!"&amp;AL$68&amp;$C148+72),1,0)</f>
        <v>0</v>
      </c>
      <c r="AM148" cm="1">
        <f t="array" aca="1" ref="AM148" ca="1">IF(INDIRECT("'"&amp;$A$69&amp;"'!"&amp;AM$68&amp;$C148+72)&lt;&gt;INDIRECT("'"&amp;$A$70&amp;"'!"&amp;AM$68&amp;$C148+72),1,0)</f>
        <v>0</v>
      </c>
      <c r="AN148" cm="1">
        <f t="array" aca="1" ref="AN148" ca="1">IF(INDIRECT("'"&amp;$A$69&amp;"'!"&amp;AN$68&amp;$C148+72)&lt;&gt;INDIRECT("'"&amp;$A$70&amp;"'!"&amp;AN$68&amp;$C148+72),1,0)</f>
        <v>0</v>
      </c>
      <c r="AO148" cm="1">
        <f t="array" aca="1" ref="AO148" ca="1">IF(INDIRECT("'"&amp;$A$69&amp;"'!"&amp;AO$68&amp;$C148+72)&lt;&gt;INDIRECT("'"&amp;$A$70&amp;"'!"&amp;AO$68&amp;$C148+72),1,0)</f>
        <v>0</v>
      </c>
      <c r="AP148" cm="1">
        <f t="array" aca="1" ref="AP148" ca="1">IF(INDIRECT("'"&amp;$A$69&amp;"'!"&amp;AP$68&amp;$C148+72)&lt;&gt;INDIRECT("'"&amp;$A$70&amp;"'!"&amp;AP$68&amp;$C148+72),1,0)</f>
        <v>0</v>
      </c>
      <c r="AQ148" cm="1">
        <f t="array" aca="1" ref="AQ148" ca="1">IF(INDIRECT("'"&amp;$A$69&amp;"'!"&amp;AQ$68&amp;$C148+72)&lt;&gt;INDIRECT("'"&amp;$A$70&amp;"'!"&amp;AQ$68&amp;$C148+72),1,0)</f>
        <v>0</v>
      </c>
      <c r="AR148" cm="1">
        <f t="array" aca="1" ref="AR148" ca="1">IF(INDIRECT("'"&amp;$A$69&amp;"'!"&amp;AR$68&amp;$C148+72)&lt;&gt;INDIRECT("'"&amp;$A$70&amp;"'!"&amp;AR$68&amp;$C148+72),1,0)</f>
        <v>0</v>
      </c>
      <c r="AS148" cm="1">
        <f t="array" aca="1" ref="AS148" ca="1">IF(INDIRECT("'"&amp;$A$69&amp;"'!"&amp;AS$68&amp;$C148+72)&lt;&gt;INDIRECT("'"&amp;$A$70&amp;"'!"&amp;AS$68&amp;$C148+72),1,0)</f>
        <v>0</v>
      </c>
      <c r="AT148" cm="1">
        <f t="array" aca="1" ref="AT148" ca="1">IF(INDIRECT("'"&amp;$A$69&amp;"'!"&amp;AT$68&amp;$C148+72)&lt;&gt;INDIRECT("'"&amp;$A$70&amp;"'!"&amp;AT$68&amp;$C148+72),1,0)</f>
        <v>0</v>
      </c>
      <c r="AU148" cm="1">
        <f t="array" aca="1" ref="AU148" ca="1">IF(INDIRECT("'"&amp;$A$69&amp;"'!"&amp;AU$68&amp;$C148+72)&lt;&gt;INDIRECT("'"&amp;$A$70&amp;"'!"&amp;AU$68&amp;$C148+72),1,0)</f>
        <v>0</v>
      </c>
      <c r="AV148" cm="1">
        <f t="array" aca="1" ref="AV148" ca="1">IF(INDIRECT("'"&amp;$A$69&amp;"'!"&amp;AV$68&amp;$C148+72)&lt;&gt;INDIRECT("'"&amp;$A$70&amp;"'!"&amp;AV$68&amp;$C148+72),1,0)</f>
        <v>0</v>
      </c>
      <c r="AW148" cm="1">
        <f t="array" aca="1" ref="AW148" ca="1">IF(INDIRECT("'"&amp;$A$69&amp;"'!"&amp;AW$68&amp;$C148+72)&lt;&gt;INDIRECT("'"&amp;$A$70&amp;"'!"&amp;AW$68&amp;$C148+72),1,0)</f>
        <v>0</v>
      </c>
      <c r="AX148" cm="1">
        <f t="array" aca="1" ref="AX148" ca="1">IF(INDIRECT("'"&amp;$A$69&amp;"'!"&amp;AX$68&amp;$C148+72)&lt;&gt;INDIRECT("'"&amp;$A$70&amp;"'!"&amp;AX$68&amp;$C148+72),1,0)</f>
        <v>0</v>
      </c>
      <c r="AY148" cm="1">
        <f t="array" aca="1" ref="AY148" ca="1">IF(INDIRECT("'"&amp;$A$69&amp;"'!"&amp;AY$68&amp;$C148+72)&lt;&gt;INDIRECT("'"&amp;$A$70&amp;"'!"&amp;AY$68&amp;$C148+72),1,0)</f>
        <v>0</v>
      </c>
      <c r="AZ148" cm="1">
        <f t="array" aca="1" ref="AZ148" ca="1">IF(INDIRECT("'"&amp;$A$69&amp;"'!"&amp;AZ$68&amp;$C148+72)&lt;&gt;INDIRECT("'"&amp;$A$70&amp;"'!"&amp;AZ$68&amp;$C148+72),1,0)</f>
        <v>0</v>
      </c>
      <c r="BA148" cm="1">
        <f t="array" aca="1" ref="BA148" ca="1">IF(INDIRECT("'"&amp;$A$69&amp;"'!"&amp;BA$68&amp;$C148+72)&lt;&gt;INDIRECT("'"&amp;$A$70&amp;"'!"&amp;BA$68&amp;$C148+72),1,0)</f>
        <v>0</v>
      </c>
      <c r="BB148" cm="1">
        <f t="array" aca="1" ref="BB148" ca="1">IF(INDIRECT("'"&amp;$A$69&amp;"'!"&amp;BB$68&amp;$C148+72)&lt;&gt;INDIRECT("'"&amp;$A$70&amp;"'!"&amp;BB$68&amp;$C148+72),1,0)</f>
        <v>0</v>
      </c>
      <c r="BC148">
        <f t="shared" ca="1" si="3"/>
        <v>0</v>
      </c>
      <c r="BD148">
        <f t="shared" ca="1" si="4"/>
        <v>0</v>
      </c>
      <c r="BE148">
        <f t="shared" ca="1" si="5"/>
        <v>0</v>
      </c>
    </row>
    <row r="149" spans="3:57" x14ac:dyDescent="0.15">
      <c r="C149" s="283">
        <v>77</v>
      </c>
      <c r="D149" cm="1">
        <f t="array" aca="1" ref="D149" ca="1">IF(INDIRECT("'"&amp;$A$69&amp;"'!"&amp;D$68&amp;$C149+72)&lt;&gt;INDIRECT("'"&amp;$A$70&amp;"'!"&amp;D$68&amp;$C149+72),1,0)</f>
        <v>0</v>
      </c>
      <c r="E149" cm="1">
        <f t="array" aca="1" ref="E149" ca="1">IF(INDIRECT("'"&amp;$A$69&amp;"'!"&amp;E$68&amp;$C149+72)&lt;&gt;INDIRECT("'"&amp;$A$70&amp;"'!"&amp;E$68&amp;$C149+72),1,0)</f>
        <v>0</v>
      </c>
      <c r="F149" cm="1">
        <f t="array" aca="1" ref="F149" ca="1">IF(INDIRECT("'"&amp;$A$69&amp;"'!"&amp;F$68&amp;$C149+72)&lt;&gt;INDIRECT("'"&amp;$A$70&amp;"'!"&amp;F$68&amp;$C149+72),1,0)</f>
        <v>0</v>
      </c>
      <c r="G149" cm="1">
        <f t="array" aca="1" ref="G149" ca="1">IF(INDIRECT("'"&amp;$A$69&amp;"'!"&amp;G$68&amp;$C149+72)&lt;&gt;INDIRECT("'"&amp;$A$70&amp;"'!"&amp;G$68&amp;$C149+72),1,0)</f>
        <v>0</v>
      </c>
      <c r="H149" cm="1">
        <f t="array" aca="1" ref="H149" ca="1">IF(INDIRECT("'"&amp;$A$69&amp;"'!"&amp;H$68&amp;$C149+72)&lt;&gt;INDIRECT("'"&amp;$A$70&amp;"'!"&amp;H$68&amp;$C149+72),1,0)</f>
        <v>0</v>
      </c>
      <c r="I149" cm="1">
        <f t="array" aca="1" ref="I149" ca="1">IF(INDIRECT("'"&amp;$A$69&amp;"'!"&amp;I$68&amp;$C149+72)&lt;&gt;INDIRECT("'"&amp;$A$70&amp;"'!"&amp;I$68&amp;$C149+72),1,0)</f>
        <v>0</v>
      </c>
      <c r="J149" cm="1">
        <f t="array" aca="1" ref="J149" ca="1">IF(INDIRECT("'"&amp;$A$69&amp;"'!"&amp;J$68&amp;$C149+72)&lt;&gt;INDIRECT("'"&amp;$A$70&amp;"'!"&amp;J$68&amp;$C149+72),1,0)</f>
        <v>0</v>
      </c>
      <c r="K149" cm="1">
        <f t="array" aca="1" ref="K149" ca="1">IF(INDIRECT("'"&amp;$A$69&amp;"'!"&amp;K$68&amp;$C149+72)&lt;&gt;INDIRECT("'"&amp;$A$70&amp;"'!"&amp;K$68&amp;$C149+72),1,0)</f>
        <v>0</v>
      </c>
      <c r="L149" cm="1">
        <f t="array" aca="1" ref="L149" ca="1">IF(INDIRECT("'"&amp;$A$69&amp;"'!"&amp;L$68&amp;$C149+72)&lt;&gt;INDIRECT("'"&amp;$A$70&amp;"'!"&amp;L$68&amp;$C149+72),1,0)</f>
        <v>0</v>
      </c>
      <c r="M149" cm="1">
        <f t="array" aca="1" ref="M149" ca="1">IF(INDIRECT("'"&amp;$A$69&amp;"'!"&amp;M$68&amp;$C149+72)&lt;&gt;INDIRECT("'"&amp;$A$70&amp;"'!"&amp;M$68&amp;$C149+72),1,0)</f>
        <v>0</v>
      </c>
      <c r="N149" cm="1">
        <f t="array" aca="1" ref="N149" ca="1">IF(INDIRECT("'"&amp;$A$69&amp;"'!"&amp;N$68&amp;$C149+72)&lt;&gt;INDIRECT("'"&amp;$A$70&amp;"'!"&amp;N$68&amp;$C149+72),1,0)</f>
        <v>0</v>
      </c>
      <c r="O149" cm="1">
        <f t="array" aca="1" ref="O149" ca="1">IF(INDIRECT("'"&amp;$A$69&amp;"'!"&amp;O$68&amp;$C149+72)&lt;&gt;INDIRECT("'"&amp;$A$70&amp;"'!"&amp;O$68&amp;$C149+72),1,0)</f>
        <v>0</v>
      </c>
      <c r="P149" cm="1">
        <f t="array" aca="1" ref="P149" ca="1">IF(INDIRECT("'"&amp;$A$69&amp;"'!"&amp;P$68&amp;$C149+72)&lt;&gt;INDIRECT("'"&amp;$A$70&amp;"'!"&amp;P$68&amp;$C149+72),1,0)</f>
        <v>0</v>
      </c>
      <c r="Q149" cm="1">
        <f t="array" aca="1" ref="Q149" ca="1">IF(INDIRECT("'"&amp;$A$69&amp;"'!"&amp;Q$68&amp;$C149+72)&lt;&gt;INDIRECT("'"&amp;$A$70&amp;"'!"&amp;Q$68&amp;$C149+72),1,0)</f>
        <v>0</v>
      </c>
      <c r="R149" cm="1">
        <f t="array" aca="1" ref="R149" ca="1">IF(INDIRECT("'"&amp;$A$69&amp;"'!"&amp;R$68&amp;$C149+72)&lt;&gt;INDIRECT("'"&amp;$A$70&amp;"'!"&amp;R$68&amp;$C149+72),1,0)</f>
        <v>0</v>
      </c>
      <c r="S149" cm="1">
        <f t="array" aca="1" ref="S149" ca="1">IF(INDIRECT("'"&amp;$A$69&amp;"'!"&amp;S$68&amp;$C149+72)&lt;&gt;INDIRECT("'"&amp;$A$70&amp;"'!"&amp;S$68&amp;$C149+72),1,0)</f>
        <v>0</v>
      </c>
      <c r="T149" cm="1">
        <f t="array" aca="1" ref="T149" ca="1">IF(INDIRECT("'"&amp;$A$69&amp;"'!"&amp;T$68&amp;$C149+72)&lt;&gt;INDIRECT("'"&amp;$A$70&amp;"'!"&amp;T$68&amp;$C149+72),1,0)</f>
        <v>0</v>
      </c>
      <c r="U149" cm="1">
        <f t="array" aca="1" ref="U149" ca="1">IF(INDIRECT("'"&amp;$A$69&amp;"'!"&amp;U$68&amp;$C149+72)&lt;&gt;INDIRECT("'"&amp;$A$70&amp;"'!"&amp;U$68&amp;$C149+72),1,0)</f>
        <v>0</v>
      </c>
      <c r="V149" cm="1">
        <f t="array" aca="1" ref="V149" ca="1">IF(INDIRECT("'"&amp;$A$69&amp;"'!"&amp;V$68&amp;$C149+72)&lt;&gt;INDIRECT("'"&amp;$A$70&amp;"'!"&amp;V$68&amp;$C149+72),1,0)</f>
        <v>0</v>
      </c>
      <c r="W149" cm="1">
        <f t="array" aca="1" ref="W149" ca="1">IF(INDIRECT("'"&amp;$A$69&amp;"'!"&amp;W$68&amp;$C149+72)&lt;&gt;INDIRECT("'"&amp;$A$70&amp;"'!"&amp;W$68&amp;$C149+72),1,0)</f>
        <v>0</v>
      </c>
      <c r="X149" cm="1">
        <f t="array" aca="1" ref="X149" ca="1">IF(INDIRECT("'"&amp;$A$69&amp;"'!"&amp;X$68&amp;$C149+72)&lt;&gt;INDIRECT("'"&amp;$A$70&amp;"'!"&amp;X$68&amp;$C149+72),1,0)</f>
        <v>0</v>
      </c>
      <c r="Y149" cm="1">
        <f t="array" aca="1" ref="Y149" ca="1">IF(INDIRECT("'"&amp;$A$69&amp;"'!"&amp;Y$68&amp;$C149+72)&lt;&gt;INDIRECT("'"&amp;$A$70&amp;"'!"&amp;Y$68&amp;$C149+72),1,0)</f>
        <v>0</v>
      </c>
      <c r="Z149" cm="1">
        <f t="array" aca="1" ref="Z149" ca="1">IF(INDIRECT("'"&amp;$A$69&amp;"'!"&amp;Z$68&amp;$C149+72)&lt;&gt;INDIRECT("'"&amp;$A$70&amp;"'!"&amp;Z$68&amp;$C149+72),1,0)</f>
        <v>0</v>
      </c>
      <c r="AA149" cm="1">
        <f t="array" aca="1" ref="AA149" ca="1">IF(INDIRECT("'"&amp;$A$69&amp;"'!"&amp;AA$68&amp;$C149+72)&lt;&gt;INDIRECT("'"&amp;$A$70&amp;"'!"&amp;AA$68&amp;$C149+72),1,0)</f>
        <v>0</v>
      </c>
      <c r="AB149" cm="1">
        <f t="array" aca="1" ref="AB149" ca="1">IF(INDIRECT("'"&amp;$A$69&amp;"'!"&amp;AB$68&amp;$C149+72)&lt;&gt;INDIRECT("'"&amp;$A$70&amp;"'!"&amp;AB$68&amp;$C149+72),1,0)</f>
        <v>0</v>
      </c>
      <c r="AC149" cm="1">
        <f t="array" aca="1" ref="AC149" ca="1">IF(INDIRECT("'"&amp;$A$69&amp;"'!"&amp;AC$68&amp;$C149+72)&lt;&gt;INDIRECT("'"&amp;$A$70&amp;"'!"&amp;AC$68&amp;$C149+72),1,0)</f>
        <v>0</v>
      </c>
      <c r="AD149" cm="1">
        <f t="array" aca="1" ref="AD149" ca="1">IF(INDIRECT("'"&amp;$A$69&amp;"'!"&amp;AD$68&amp;$C149+72)&lt;&gt;INDIRECT("'"&amp;$A$70&amp;"'!"&amp;AD$68&amp;$C149+72),1,0)</f>
        <v>0</v>
      </c>
      <c r="AE149" cm="1">
        <f t="array" aca="1" ref="AE149" ca="1">IF(INDIRECT("'"&amp;$A$69&amp;"'!"&amp;AE$68&amp;$C149+72)&lt;&gt;INDIRECT("'"&amp;$A$70&amp;"'!"&amp;AE$68&amp;$C149+72),1,0)</f>
        <v>0</v>
      </c>
      <c r="AF149" cm="1">
        <f t="array" aca="1" ref="AF149" ca="1">IF(INDIRECT("'"&amp;$A$69&amp;"'!"&amp;AF$68&amp;$C149+72)&lt;&gt;INDIRECT("'"&amp;$A$70&amp;"'!"&amp;AF$68&amp;$C149+72),1,0)</f>
        <v>0</v>
      </c>
      <c r="AG149" cm="1">
        <f t="array" aca="1" ref="AG149" ca="1">IF(INDIRECT("'"&amp;$A$69&amp;"'!"&amp;AG$68&amp;$C149+72)&lt;&gt;INDIRECT("'"&amp;$A$70&amp;"'!"&amp;AG$68&amp;$C149+72),1,0)</f>
        <v>0</v>
      </c>
      <c r="AH149" cm="1">
        <f t="array" aca="1" ref="AH149" ca="1">IF(INDIRECT("'"&amp;$A$69&amp;"'!"&amp;AH$68&amp;$C149+72)&lt;&gt;INDIRECT("'"&amp;$A$70&amp;"'!"&amp;AH$68&amp;$C149+72),1,0)</f>
        <v>0</v>
      </c>
      <c r="AI149" cm="1">
        <f t="array" aca="1" ref="AI149" ca="1">IF(INDIRECT("'"&amp;$A$69&amp;"'!"&amp;AI$68&amp;$C149+72)&lt;&gt;INDIRECT("'"&amp;$A$70&amp;"'!"&amp;AI$68&amp;$C149+72),1,0)</f>
        <v>0</v>
      </c>
      <c r="AJ149" cm="1">
        <f t="array" aca="1" ref="AJ149" ca="1">IF(INDIRECT("'"&amp;$A$69&amp;"'!"&amp;AJ$68&amp;$C149+72)&lt;&gt;INDIRECT("'"&amp;$A$70&amp;"'!"&amp;AJ$68&amp;$C149+72),1,0)</f>
        <v>0</v>
      </c>
      <c r="AK149" cm="1">
        <f t="array" aca="1" ref="AK149" ca="1">IF(INDIRECT("'"&amp;$A$69&amp;"'!"&amp;AK$68&amp;$C149+72)&lt;&gt;INDIRECT("'"&amp;$A$70&amp;"'!"&amp;AK$68&amp;$C149+72),1,0)</f>
        <v>0</v>
      </c>
      <c r="AL149" cm="1">
        <f t="array" aca="1" ref="AL149" ca="1">IF(INDIRECT("'"&amp;$A$69&amp;"'!"&amp;AL$68&amp;$C149+72)&lt;&gt;INDIRECT("'"&amp;$A$70&amp;"'!"&amp;AL$68&amp;$C149+72),1,0)</f>
        <v>0</v>
      </c>
      <c r="AM149" cm="1">
        <f t="array" aca="1" ref="AM149" ca="1">IF(INDIRECT("'"&amp;$A$69&amp;"'!"&amp;AM$68&amp;$C149+72)&lt;&gt;INDIRECT("'"&amp;$A$70&amp;"'!"&amp;AM$68&amp;$C149+72),1,0)</f>
        <v>0</v>
      </c>
      <c r="AN149" cm="1">
        <f t="array" aca="1" ref="AN149" ca="1">IF(INDIRECT("'"&amp;$A$69&amp;"'!"&amp;AN$68&amp;$C149+72)&lt;&gt;INDIRECT("'"&amp;$A$70&amp;"'!"&amp;AN$68&amp;$C149+72),1,0)</f>
        <v>0</v>
      </c>
      <c r="AO149" cm="1">
        <f t="array" aca="1" ref="AO149" ca="1">IF(INDIRECT("'"&amp;$A$69&amp;"'!"&amp;AO$68&amp;$C149+72)&lt;&gt;INDIRECT("'"&amp;$A$70&amp;"'!"&amp;AO$68&amp;$C149+72),1,0)</f>
        <v>0</v>
      </c>
      <c r="AP149" cm="1">
        <f t="array" aca="1" ref="AP149" ca="1">IF(INDIRECT("'"&amp;$A$69&amp;"'!"&amp;AP$68&amp;$C149+72)&lt;&gt;INDIRECT("'"&amp;$A$70&amp;"'!"&amp;AP$68&amp;$C149+72),1,0)</f>
        <v>0</v>
      </c>
      <c r="AQ149" cm="1">
        <f t="array" aca="1" ref="AQ149" ca="1">IF(INDIRECT("'"&amp;$A$69&amp;"'!"&amp;AQ$68&amp;$C149+72)&lt;&gt;INDIRECT("'"&amp;$A$70&amp;"'!"&amp;AQ$68&amp;$C149+72),1,0)</f>
        <v>0</v>
      </c>
      <c r="AR149" cm="1">
        <f t="array" aca="1" ref="AR149" ca="1">IF(INDIRECT("'"&amp;$A$69&amp;"'!"&amp;AR$68&amp;$C149+72)&lt;&gt;INDIRECT("'"&amp;$A$70&amp;"'!"&amp;AR$68&amp;$C149+72),1,0)</f>
        <v>0</v>
      </c>
      <c r="AS149" cm="1">
        <f t="array" aca="1" ref="AS149" ca="1">IF(INDIRECT("'"&amp;$A$69&amp;"'!"&amp;AS$68&amp;$C149+72)&lt;&gt;INDIRECT("'"&amp;$A$70&amp;"'!"&amp;AS$68&amp;$C149+72),1,0)</f>
        <v>0</v>
      </c>
      <c r="AT149" cm="1">
        <f t="array" aca="1" ref="AT149" ca="1">IF(INDIRECT("'"&amp;$A$69&amp;"'!"&amp;AT$68&amp;$C149+72)&lt;&gt;INDIRECT("'"&amp;$A$70&amp;"'!"&amp;AT$68&amp;$C149+72),1,0)</f>
        <v>0</v>
      </c>
      <c r="AU149" cm="1">
        <f t="array" aca="1" ref="AU149" ca="1">IF(INDIRECT("'"&amp;$A$69&amp;"'!"&amp;AU$68&amp;$C149+72)&lt;&gt;INDIRECT("'"&amp;$A$70&amp;"'!"&amp;AU$68&amp;$C149+72),1,0)</f>
        <v>0</v>
      </c>
      <c r="AV149" cm="1">
        <f t="array" aca="1" ref="AV149" ca="1">IF(INDIRECT("'"&amp;$A$69&amp;"'!"&amp;AV$68&amp;$C149+72)&lt;&gt;INDIRECT("'"&amp;$A$70&amp;"'!"&amp;AV$68&amp;$C149+72),1,0)</f>
        <v>0</v>
      </c>
      <c r="AW149" cm="1">
        <f t="array" aca="1" ref="AW149" ca="1">IF(INDIRECT("'"&amp;$A$69&amp;"'!"&amp;AW$68&amp;$C149+72)&lt;&gt;INDIRECT("'"&amp;$A$70&amp;"'!"&amp;AW$68&amp;$C149+72),1,0)</f>
        <v>0</v>
      </c>
      <c r="AX149" cm="1">
        <f t="array" aca="1" ref="AX149" ca="1">IF(INDIRECT("'"&amp;$A$69&amp;"'!"&amp;AX$68&amp;$C149+72)&lt;&gt;INDIRECT("'"&amp;$A$70&amp;"'!"&amp;AX$68&amp;$C149+72),1,0)</f>
        <v>0</v>
      </c>
      <c r="AY149" cm="1">
        <f t="array" aca="1" ref="AY149" ca="1">IF(INDIRECT("'"&amp;$A$69&amp;"'!"&amp;AY$68&amp;$C149+72)&lt;&gt;INDIRECT("'"&amp;$A$70&amp;"'!"&amp;AY$68&amp;$C149+72),1,0)</f>
        <v>0</v>
      </c>
      <c r="AZ149" cm="1">
        <f t="array" aca="1" ref="AZ149" ca="1">IF(INDIRECT("'"&amp;$A$69&amp;"'!"&amp;AZ$68&amp;$C149+72)&lt;&gt;INDIRECT("'"&amp;$A$70&amp;"'!"&amp;AZ$68&amp;$C149+72),1,0)</f>
        <v>0</v>
      </c>
      <c r="BA149" cm="1">
        <f t="array" aca="1" ref="BA149" ca="1">IF(INDIRECT("'"&amp;$A$69&amp;"'!"&amp;BA$68&amp;$C149+72)&lt;&gt;INDIRECT("'"&amp;$A$70&amp;"'!"&amp;BA$68&amp;$C149+72),1,0)</f>
        <v>0</v>
      </c>
      <c r="BB149" cm="1">
        <f t="array" aca="1" ref="BB149" ca="1">IF(INDIRECT("'"&amp;$A$69&amp;"'!"&amp;BB$68&amp;$C149+72)&lt;&gt;INDIRECT("'"&amp;$A$70&amp;"'!"&amp;BB$68&amp;$C149+72),1,0)</f>
        <v>0</v>
      </c>
      <c r="BC149">
        <f t="shared" ca="1" si="3"/>
        <v>0</v>
      </c>
      <c r="BD149">
        <f t="shared" ca="1" si="4"/>
        <v>0</v>
      </c>
      <c r="BE149">
        <f t="shared" ca="1" si="5"/>
        <v>0</v>
      </c>
    </row>
    <row r="150" spans="3:57" x14ac:dyDescent="0.15">
      <c r="C150" s="283">
        <v>78</v>
      </c>
      <c r="D150" cm="1">
        <f t="array" aca="1" ref="D150" ca="1">IF(INDIRECT("'"&amp;$A$69&amp;"'!"&amp;D$68&amp;$C150+72)&lt;&gt;INDIRECT("'"&amp;$A$70&amp;"'!"&amp;D$68&amp;$C150+72),1,0)</f>
        <v>0</v>
      </c>
      <c r="E150" cm="1">
        <f t="array" aca="1" ref="E150" ca="1">IF(INDIRECT("'"&amp;$A$69&amp;"'!"&amp;E$68&amp;$C150+72)&lt;&gt;INDIRECT("'"&amp;$A$70&amp;"'!"&amp;E$68&amp;$C150+72),1,0)</f>
        <v>0</v>
      </c>
      <c r="F150" cm="1">
        <f t="array" aca="1" ref="F150" ca="1">IF(INDIRECT("'"&amp;$A$69&amp;"'!"&amp;F$68&amp;$C150+72)&lt;&gt;INDIRECT("'"&amp;$A$70&amp;"'!"&amp;F$68&amp;$C150+72),1,0)</f>
        <v>0</v>
      </c>
      <c r="G150" cm="1">
        <f t="array" aca="1" ref="G150" ca="1">IF(INDIRECT("'"&amp;$A$69&amp;"'!"&amp;G$68&amp;$C150+72)&lt;&gt;INDIRECT("'"&amp;$A$70&amp;"'!"&amp;G$68&amp;$C150+72),1,0)</f>
        <v>0</v>
      </c>
      <c r="H150" cm="1">
        <f t="array" aca="1" ref="H150" ca="1">IF(INDIRECT("'"&amp;$A$69&amp;"'!"&amp;H$68&amp;$C150+72)&lt;&gt;INDIRECT("'"&amp;$A$70&amp;"'!"&amp;H$68&amp;$C150+72),1,0)</f>
        <v>0</v>
      </c>
      <c r="I150" cm="1">
        <f t="array" aca="1" ref="I150" ca="1">IF(INDIRECT("'"&amp;$A$69&amp;"'!"&amp;I$68&amp;$C150+72)&lt;&gt;INDIRECT("'"&amp;$A$70&amp;"'!"&amp;I$68&amp;$C150+72),1,0)</f>
        <v>0</v>
      </c>
      <c r="J150" cm="1">
        <f t="array" aca="1" ref="J150" ca="1">IF(INDIRECT("'"&amp;$A$69&amp;"'!"&amp;J$68&amp;$C150+72)&lt;&gt;INDIRECT("'"&amp;$A$70&amp;"'!"&amp;J$68&amp;$C150+72),1,0)</f>
        <v>0</v>
      </c>
      <c r="K150" cm="1">
        <f t="array" aca="1" ref="K150" ca="1">IF(INDIRECT("'"&amp;$A$69&amp;"'!"&amp;K$68&amp;$C150+72)&lt;&gt;INDIRECT("'"&amp;$A$70&amp;"'!"&amp;K$68&amp;$C150+72),1,0)</f>
        <v>0</v>
      </c>
      <c r="L150" cm="1">
        <f t="array" aca="1" ref="L150" ca="1">IF(INDIRECT("'"&amp;$A$69&amp;"'!"&amp;L$68&amp;$C150+72)&lt;&gt;INDIRECT("'"&amp;$A$70&amp;"'!"&amp;L$68&amp;$C150+72),1,0)</f>
        <v>0</v>
      </c>
      <c r="M150" cm="1">
        <f t="array" aca="1" ref="M150" ca="1">IF(INDIRECT("'"&amp;$A$69&amp;"'!"&amp;M$68&amp;$C150+72)&lt;&gt;INDIRECT("'"&amp;$A$70&amp;"'!"&amp;M$68&amp;$C150+72),1,0)</f>
        <v>0</v>
      </c>
      <c r="N150" cm="1">
        <f t="array" aca="1" ref="N150" ca="1">IF(INDIRECT("'"&amp;$A$69&amp;"'!"&amp;N$68&amp;$C150+72)&lt;&gt;INDIRECT("'"&amp;$A$70&amp;"'!"&amp;N$68&amp;$C150+72),1,0)</f>
        <v>0</v>
      </c>
      <c r="O150" cm="1">
        <f t="array" aca="1" ref="O150" ca="1">IF(INDIRECT("'"&amp;$A$69&amp;"'!"&amp;O$68&amp;$C150+72)&lt;&gt;INDIRECT("'"&amp;$A$70&amp;"'!"&amp;O$68&amp;$C150+72),1,0)</f>
        <v>0</v>
      </c>
      <c r="P150" cm="1">
        <f t="array" aca="1" ref="P150" ca="1">IF(INDIRECT("'"&amp;$A$69&amp;"'!"&amp;P$68&amp;$C150+72)&lt;&gt;INDIRECT("'"&amp;$A$70&amp;"'!"&amp;P$68&amp;$C150+72),1,0)</f>
        <v>0</v>
      </c>
      <c r="Q150" cm="1">
        <f t="array" aca="1" ref="Q150" ca="1">IF(INDIRECT("'"&amp;$A$69&amp;"'!"&amp;Q$68&amp;$C150+72)&lt;&gt;INDIRECT("'"&amp;$A$70&amp;"'!"&amp;Q$68&amp;$C150+72),1,0)</f>
        <v>0</v>
      </c>
      <c r="R150" cm="1">
        <f t="array" aca="1" ref="R150" ca="1">IF(INDIRECT("'"&amp;$A$69&amp;"'!"&amp;R$68&amp;$C150+72)&lt;&gt;INDIRECT("'"&amp;$A$70&amp;"'!"&amp;R$68&amp;$C150+72),1,0)</f>
        <v>0</v>
      </c>
      <c r="S150" cm="1">
        <f t="array" aca="1" ref="S150" ca="1">IF(INDIRECT("'"&amp;$A$69&amp;"'!"&amp;S$68&amp;$C150+72)&lt;&gt;INDIRECT("'"&amp;$A$70&amp;"'!"&amp;S$68&amp;$C150+72),1,0)</f>
        <v>0</v>
      </c>
      <c r="T150" cm="1">
        <f t="array" aca="1" ref="T150" ca="1">IF(INDIRECT("'"&amp;$A$69&amp;"'!"&amp;T$68&amp;$C150+72)&lt;&gt;INDIRECT("'"&amp;$A$70&amp;"'!"&amp;T$68&amp;$C150+72),1,0)</f>
        <v>0</v>
      </c>
      <c r="U150" cm="1">
        <f t="array" aca="1" ref="U150" ca="1">IF(INDIRECT("'"&amp;$A$69&amp;"'!"&amp;U$68&amp;$C150+72)&lt;&gt;INDIRECT("'"&amp;$A$70&amp;"'!"&amp;U$68&amp;$C150+72),1,0)</f>
        <v>0</v>
      </c>
      <c r="V150" cm="1">
        <f t="array" aca="1" ref="V150" ca="1">IF(INDIRECT("'"&amp;$A$69&amp;"'!"&amp;V$68&amp;$C150+72)&lt;&gt;INDIRECT("'"&amp;$A$70&amp;"'!"&amp;V$68&amp;$C150+72),1,0)</f>
        <v>0</v>
      </c>
      <c r="W150" cm="1">
        <f t="array" aca="1" ref="W150" ca="1">IF(INDIRECT("'"&amp;$A$69&amp;"'!"&amp;W$68&amp;$C150+72)&lt;&gt;INDIRECT("'"&amp;$A$70&amp;"'!"&amp;W$68&amp;$C150+72),1,0)</f>
        <v>0</v>
      </c>
      <c r="X150" cm="1">
        <f t="array" aca="1" ref="X150" ca="1">IF(INDIRECT("'"&amp;$A$69&amp;"'!"&amp;X$68&amp;$C150+72)&lt;&gt;INDIRECT("'"&amp;$A$70&amp;"'!"&amp;X$68&amp;$C150+72),1,0)</f>
        <v>0</v>
      </c>
      <c r="Y150" cm="1">
        <f t="array" aca="1" ref="Y150" ca="1">IF(INDIRECT("'"&amp;$A$69&amp;"'!"&amp;Y$68&amp;$C150+72)&lt;&gt;INDIRECT("'"&amp;$A$70&amp;"'!"&amp;Y$68&amp;$C150+72),1,0)</f>
        <v>0</v>
      </c>
      <c r="Z150" cm="1">
        <f t="array" aca="1" ref="Z150" ca="1">IF(INDIRECT("'"&amp;$A$69&amp;"'!"&amp;Z$68&amp;$C150+72)&lt;&gt;INDIRECT("'"&amp;$A$70&amp;"'!"&amp;Z$68&amp;$C150+72),1,0)</f>
        <v>0</v>
      </c>
      <c r="AA150" cm="1">
        <f t="array" aca="1" ref="AA150" ca="1">IF(INDIRECT("'"&amp;$A$69&amp;"'!"&amp;AA$68&amp;$C150+72)&lt;&gt;INDIRECT("'"&amp;$A$70&amp;"'!"&amp;AA$68&amp;$C150+72),1,0)</f>
        <v>0</v>
      </c>
      <c r="AB150" cm="1">
        <f t="array" aca="1" ref="AB150" ca="1">IF(INDIRECT("'"&amp;$A$69&amp;"'!"&amp;AB$68&amp;$C150+72)&lt;&gt;INDIRECT("'"&amp;$A$70&amp;"'!"&amp;AB$68&amp;$C150+72),1,0)</f>
        <v>0</v>
      </c>
      <c r="AC150" cm="1">
        <f t="array" aca="1" ref="AC150" ca="1">IF(INDIRECT("'"&amp;$A$69&amp;"'!"&amp;AC$68&amp;$C150+72)&lt;&gt;INDIRECT("'"&amp;$A$70&amp;"'!"&amp;AC$68&amp;$C150+72),1,0)</f>
        <v>0</v>
      </c>
      <c r="AD150" cm="1">
        <f t="array" aca="1" ref="AD150" ca="1">IF(INDIRECT("'"&amp;$A$69&amp;"'!"&amp;AD$68&amp;$C150+72)&lt;&gt;INDIRECT("'"&amp;$A$70&amp;"'!"&amp;AD$68&amp;$C150+72),1,0)</f>
        <v>0</v>
      </c>
      <c r="AE150" cm="1">
        <f t="array" aca="1" ref="AE150" ca="1">IF(INDIRECT("'"&amp;$A$69&amp;"'!"&amp;AE$68&amp;$C150+72)&lt;&gt;INDIRECT("'"&amp;$A$70&amp;"'!"&amp;AE$68&amp;$C150+72),1,0)</f>
        <v>0</v>
      </c>
      <c r="AF150" cm="1">
        <f t="array" aca="1" ref="AF150" ca="1">IF(INDIRECT("'"&amp;$A$69&amp;"'!"&amp;AF$68&amp;$C150+72)&lt;&gt;INDIRECT("'"&amp;$A$70&amp;"'!"&amp;AF$68&amp;$C150+72),1,0)</f>
        <v>0</v>
      </c>
      <c r="AG150" cm="1">
        <f t="array" aca="1" ref="AG150" ca="1">IF(INDIRECT("'"&amp;$A$69&amp;"'!"&amp;AG$68&amp;$C150+72)&lt;&gt;INDIRECT("'"&amp;$A$70&amp;"'!"&amp;AG$68&amp;$C150+72),1,0)</f>
        <v>0</v>
      </c>
      <c r="AH150" cm="1">
        <f t="array" aca="1" ref="AH150" ca="1">IF(INDIRECT("'"&amp;$A$69&amp;"'!"&amp;AH$68&amp;$C150+72)&lt;&gt;INDIRECT("'"&amp;$A$70&amp;"'!"&amp;AH$68&amp;$C150+72),1,0)</f>
        <v>0</v>
      </c>
      <c r="AI150" cm="1">
        <f t="array" aca="1" ref="AI150" ca="1">IF(INDIRECT("'"&amp;$A$69&amp;"'!"&amp;AI$68&amp;$C150+72)&lt;&gt;INDIRECT("'"&amp;$A$70&amp;"'!"&amp;AI$68&amp;$C150+72),1,0)</f>
        <v>0</v>
      </c>
      <c r="AJ150" cm="1">
        <f t="array" aca="1" ref="AJ150" ca="1">IF(INDIRECT("'"&amp;$A$69&amp;"'!"&amp;AJ$68&amp;$C150+72)&lt;&gt;INDIRECT("'"&amp;$A$70&amp;"'!"&amp;AJ$68&amp;$C150+72),1,0)</f>
        <v>0</v>
      </c>
      <c r="AK150" cm="1">
        <f t="array" aca="1" ref="AK150" ca="1">IF(INDIRECT("'"&amp;$A$69&amp;"'!"&amp;AK$68&amp;$C150+72)&lt;&gt;INDIRECT("'"&amp;$A$70&amp;"'!"&amp;AK$68&amp;$C150+72),1,0)</f>
        <v>0</v>
      </c>
      <c r="AL150" cm="1">
        <f t="array" aca="1" ref="AL150" ca="1">IF(INDIRECT("'"&amp;$A$69&amp;"'!"&amp;AL$68&amp;$C150+72)&lt;&gt;INDIRECT("'"&amp;$A$70&amp;"'!"&amp;AL$68&amp;$C150+72),1,0)</f>
        <v>0</v>
      </c>
      <c r="AM150" cm="1">
        <f t="array" aca="1" ref="AM150" ca="1">IF(INDIRECT("'"&amp;$A$69&amp;"'!"&amp;AM$68&amp;$C150+72)&lt;&gt;INDIRECT("'"&amp;$A$70&amp;"'!"&amp;AM$68&amp;$C150+72),1,0)</f>
        <v>0</v>
      </c>
      <c r="AN150" cm="1">
        <f t="array" aca="1" ref="AN150" ca="1">IF(INDIRECT("'"&amp;$A$69&amp;"'!"&amp;AN$68&amp;$C150+72)&lt;&gt;INDIRECT("'"&amp;$A$70&amp;"'!"&amp;AN$68&amp;$C150+72),1,0)</f>
        <v>0</v>
      </c>
      <c r="AO150" cm="1">
        <f t="array" aca="1" ref="AO150" ca="1">IF(INDIRECT("'"&amp;$A$69&amp;"'!"&amp;AO$68&amp;$C150+72)&lt;&gt;INDIRECT("'"&amp;$A$70&amp;"'!"&amp;AO$68&amp;$C150+72),1,0)</f>
        <v>0</v>
      </c>
      <c r="AP150" cm="1">
        <f t="array" aca="1" ref="AP150" ca="1">IF(INDIRECT("'"&amp;$A$69&amp;"'!"&amp;AP$68&amp;$C150+72)&lt;&gt;INDIRECT("'"&amp;$A$70&amp;"'!"&amp;AP$68&amp;$C150+72),1,0)</f>
        <v>0</v>
      </c>
      <c r="AQ150" cm="1">
        <f t="array" aca="1" ref="AQ150" ca="1">IF(INDIRECT("'"&amp;$A$69&amp;"'!"&amp;AQ$68&amp;$C150+72)&lt;&gt;INDIRECT("'"&amp;$A$70&amp;"'!"&amp;AQ$68&amp;$C150+72),1,0)</f>
        <v>0</v>
      </c>
      <c r="AR150" cm="1">
        <f t="array" aca="1" ref="AR150" ca="1">IF(INDIRECT("'"&amp;$A$69&amp;"'!"&amp;AR$68&amp;$C150+72)&lt;&gt;INDIRECT("'"&amp;$A$70&amp;"'!"&amp;AR$68&amp;$C150+72),1,0)</f>
        <v>0</v>
      </c>
      <c r="AS150" cm="1">
        <f t="array" aca="1" ref="AS150" ca="1">IF(INDIRECT("'"&amp;$A$69&amp;"'!"&amp;AS$68&amp;$C150+72)&lt;&gt;INDIRECT("'"&amp;$A$70&amp;"'!"&amp;AS$68&amp;$C150+72),1,0)</f>
        <v>0</v>
      </c>
      <c r="AT150" cm="1">
        <f t="array" aca="1" ref="AT150" ca="1">IF(INDIRECT("'"&amp;$A$69&amp;"'!"&amp;AT$68&amp;$C150+72)&lt;&gt;INDIRECT("'"&amp;$A$70&amp;"'!"&amp;AT$68&amp;$C150+72),1,0)</f>
        <v>0</v>
      </c>
      <c r="AU150" cm="1">
        <f t="array" aca="1" ref="AU150" ca="1">IF(INDIRECT("'"&amp;$A$69&amp;"'!"&amp;AU$68&amp;$C150+72)&lt;&gt;INDIRECT("'"&amp;$A$70&amp;"'!"&amp;AU$68&amp;$C150+72),1,0)</f>
        <v>0</v>
      </c>
      <c r="AV150" cm="1">
        <f t="array" aca="1" ref="AV150" ca="1">IF(INDIRECT("'"&amp;$A$69&amp;"'!"&amp;AV$68&amp;$C150+72)&lt;&gt;INDIRECT("'"&amp;$A$70&amp;"'!"&amp;AV$68&amp;$C150+72),1,0)</f>
        <v>0</v>
      </c>
      <c r="AW150" cm="1">
        <f t="array" aca="1" ref="AW150" ca="1">IF(INDIRECT("'"&amp;$A$69&amp;"'!"&amp;AW$68&amp;$C150+72)&lt;&gt;INDIRECT("'"&amp;$A$70&amp;"'!"&amp;AW$68&amp;$C150+72),1,0)</f>
        <v>0</v>
      </c>
      <c r="AX150" cm="1">
        <f t="array" aca="1" ref="AX150" ca="1">IF(INDIRECT("'"&amp;$A$69&amp;"'!"&amp;AX$68&amp;$C150+72)&lt;&gt;INDIRECT("'"&amp;$A$70&amp;"'!"&amp;AX$68&amp;$C150+72),1,0)</f>
        <v>0</v>
      </c>
      <c r="AY150" cm="1">
        <f t="array" aca="1" ref="AY150" ca="1">IF(INDIRECT("'"&amp;$A$69&amp;"'!"&amp;AY$68&amp;$C150+72)&lt;&gt;INDIRECT("'"&amp;$A$70&amp;"'!"&amp;AY$68&amp;$C150+72),1,0)</f>
        <v>0</v>
      </c>
      <c r="AZ150" cm="1">
        <f t="array" aca="1" ref="AZ150" ca="1">IF(INDIRECT("'"&amp;$A$69&amp;"'!"&amp;AZ$68&amp;$C150+72)&lt;&gt;INDIRECT("'"&amp;$A$70&amp;"'!"&amp;AZ$68&amp;$C150+72),1,0)</f>
        <v>0</v>
      </c>
      <c r="BA150" cm="1">
        <f t="array" aca="1" ref="BA150" ca="1">IF(INDIRECT("'"&amp;$A$69&amp;"'!"&amp;BA$68&amp;$C150+72)&lt;&gt;INDIRECT("'"&amp;$A$70&amp;"'!"&amp;BA$68&amp;$C150+72),1,0)</f>
        <v>0</v>
      </c>
      <c r="BB150" cm="1">
        <f t="array" aca="1" ref="BB150" ca="1">IF(INDIRECT("'"&amp;$A$69&amp;"'!"&amp;BB$68&amp;$C150+72)&lt;&gt;INDIRECT("'"&amp;$A$70&amp;"'!"&amp;BB$68&amp;$C150+72),1,0)</f>
        <v>0</v>
      </c>
      <c r="BC150">
        <f t="shared" ca="1" si="3"/>
        <v>0</v>
      </c>
      <c r="BD150">
        <f t="shared" ca="1" si="4"/>
        <v>0</v>
      </c>
      <c r="BE150">
        <f t="shared" ca="1" si="5"/>
        <v>0</v>
      </c>
    </row>
    <row r="151" spans="3:57" x14ac:dyDescent="0.15">
      <c r="C151" s="283">
        <v>79</v>
      </c>
      <c r="D151" cm="1">
        <f t="array" aca="1" ref="D151" ca="1">IF(INDIRECT("'"&amp;$A$69&amp;"'!"&amp;D$68&amp;$C151+72)&lt;&gt;INDIRECT("'"&amp;$A$70&amp;"'!"&amp;D$68&amp;$C151+72),1,0)</f>
        <v>0</v>
      </c>
      <c r="E151" cm="1">
        <f t="array" aca="1" ref="E151" ca="1">IF(INDIRECT("'"&amp;$A$69&amp;"'!"&amp;E$68&amp;$C151+72)&lt;&gt;INDIRECT("'"&amp;$A$70&amp;"'!"&amp;E$68&amp;$C151+72),1,0)</f>
        <v>0</v>
      </c>
      <c r="F151" cm="1">
        <f t="array" aca="1" ref="F151" ca="1">IF(INDIRECT("'"&amp;$A$69&amp;"'!"&amp;F$68&amp;$C151+72)&lt;&gt;INDIRECT("'"&amp;$A$70&amp;"'!"&amp;F$68&amp;$C151+72),1,0)</f>
        <v>0</v>
      </c>
      <c r="G151" cm="1">
        <f t="array" aca="1" ref="G151" ca="1">IF(INDIRECT("'"&amp;$A$69&amp;"'!"&amp;G$68&amp;$C151+72)&lt;&gt;INDIRECT("'"&amp;$A$70&amp;"'!"&amp;G$68&amp;$C151+72),1,0)</f>
        <v>0</v>
      </c>
      <c r="H151" cm="1">
        <f t="array" aca="1" ref="H151" ca="1">IF(INDIRECT("'"&amp;$A$69&amp;"'!"&amp;H$68&amp;$C151+72)&lt;&gt;INDIRECT("'"&amp;$A$70&amp;"'!"&amp;H$68&amp;$C151+72),1,0)</f>
        <v>0</v>
      </c>
      <c r="I151" cm="1">
        <f t="array" aca="1" ref="I151" ca="1">IF(INDIRECT("'"&amp;$A$69&amp;"'!"&amp;I$68&amp;$C151+72)&lt;&gt;INDIRECT("'"&amp;$A$70&amp;"'!"&amp;I$68&amp;$C151+72),1,0)</f>
        <v>0</v>
      </c>
      <c r="J151" cm="1">
        <f t="array" aca="1" ref="J151" ca="1">IF(INDIRECT("'"&amp;$A$69&amp;"'!"&amp;J$68&amp;$C151+72)&lt;&gt;INDIRECT("'"&amp;$A$70&amp;"'!"&amp;J$68&amp;$C151+72),1,0)</f>
        <v>0</v>
      </c>
      <c r="K151" cm="1">
        <f t="array" aca="1" ref="K151" ca="1">IF(INDIRECT("'"&amp;$A$69&amp;"'!"&amp;K$68&amp;$C151+72)&lt;&gt;INDIRECT("'"&amp;$A$70&amp;"'!"&amp;K$68&amp;$C151+72),1,0)</f>
        <v>0</v>
      </c>
      <c r="L151" cm="1">
        <f t="array" aca="1" ref="L151" ca="1">IF(INDIRECT("'"&amp;$A$69&amp;"'!"&amp;L$68&amp;$C151+72)&lt;&gt;INDIRECT("'"&amp;$A$70&amp;"'!"&amp;L$68&amp;$C151+72),1,0)</f>
        <v>0</v>
      </c>
      <c r="M151" cm="1">
        <f t="array" aca="1" ref="M151" ca="1">IF(INDIRECT("'"&amp;$A$69&amp;"'!"&amp;M$68&amp;$C151+72)&lt;&gt;INDIRECT("'"&amp;$A$70&amp;"'!"&amp;M$68&amp;$C151+72),1,0)</f>
        <v>0</v>
      </c>
      <c r="N151" cm="1">
        <f t="array" aca="1" ref="N151" ca="1">IF(INDIRECT("'"&amp;$A$69&amp;"'!"&amp;N$68&amp;$C151+72)&lt;&gt;INDIRECT("'"&amp;$A$70&amp;"'!"&amp;N$68&amp;$C151+72),1,0)</f>
        <v>0</v>
      </c>
      <c r="O151" cm="1">
        <f t="array" aca="1" ref="O151" ca="1">IF(INDIRECT("'"&amp;$A$69&amp;"'!"&amp;O$68&amp;$C151+72)&lt;&gt;INDIRECT("'"&amp;$A$70&amp;"'!"&amp;O$68&amp;$C151+72),1,0)</f>
        <v>0</v>
      </c>
      <c r="P151" cm="1">
        <f t="array" aca="1" ref="P151" ca="1">IF(INDIRECT("'"&amp;$A$69&amp;"'!"&amp;P$68&amp;$C151+72)&lt;&gt;INDIRECT("'"&amp;$A$70&amp;"'!"&amp;P$68&amp;$C151+72),1,0)</f>
        <v>0</v>
      </c>
      <c r="Q151" cm="1">
        <f t="array" aca="1" ref="Q151" ca="1">IF(INDIRECT("'"&amp;$A$69&amp;"'!"&amp;Q$68&amp;$C151+72)&lt;&gt;INDIRECT("'"&amp;$A$70&amp;"'!"&amp;Q$68&amp;$C151+72),1,0)</f>
        <v>0</v>
      </c>
      <c r="R151" cm="1">
        <f t="array" aca="1" ref="R151" ca="1">IF(INDIRECT("'"&amp;$A$69&amp;"'!"&amp;R$68&amp;$C151+72)&lt;&gt;INDIRECT("'"&amp;$A$70&amp;"'!"&amp;R$68&amp;$C151+72),1,0)</f>
        <v>0</v>
      </c>
      <c r="S151" cm="1">
        <f t="array" aca="1" ref="S151" ca="1">IF(INDIRECT("'"&amp;$A$69&amp;"'!"&amp;S$68&amp;$C151+72)&lt;&gt;INDIRECT("'"&amp;$A$70&amp;"'!"&amp;S$68&amp;$C151+72),1,0)</f>
        <v>0</v>
      </c>
      <c r="T151" cm="1">
        <f t="array" aca="1" ref="T151" ca="1">IF(INDIRECT("'"&amp;$A$69&amp;"'!"&amp;T$68&amp;$C151+72)&lt;&gt;INDIRECT("'"&amp;$A$70&amp;"'!"&amp;T$68&amp;$C151+72),1,0)</f>
        <v>0</v>
      </c>
      <c r="U151" cm="1">
        <f t="array" aca="1" ref="U151" ca="1">IF(INDIRECT("'"&amp;$A$69&amp;"'!"&amp;U$68&amp;$C151+72)&lt;&gt;INDIRECT("'"&amp;$A$70&amp;"'!"&amp;U$68&amp;$C151+72),1,0)</f>
        <v>0</v>
      </c>
      <c r="V151" cm="1">
        <f t="array" aca="1" ref="V151" ca="1">IF(INDIRECT("'"&amp;$A$69&amp;"'!"&amp;V$68&amp;$C151+72)&lt;&gt;INDIRECT("'"&amp;$A$70&amp;"'!"&amp;V$68&amp;$C151+72),1,0)</f>
        <v>0</v>
      </c>
      <c r="W151" cm="1">
        <f t="array" aca="1" ref="W151" ca="1">IF(INDIRECT("'"&amp;$A$69&amp;"'!"&amp;W$68&amp;$C151+72)&lt;&gt;INDIRECT("'"&amp;$A$70&amp;"'!"&amp;W$68&amp;$C151+72),1,0)</f>
        <v>0</v>
      </c>
      <c r="X151" cm="1">
        <f t="array" aca="1" ref="X151" ca="1">IF(INDIRECT("'"&amp;$A$69&amp;"'!"&amp;X$68&amp;$C151+72)&lt;&gt;INDIRECT("'"&amp;$A$70&amp;"'!"&amp;X$68&amp;$C151+72),1,0)</f>
        <v>0</v>
      </c>
      <c r="Y151" cm="1">
        <f t="array" aca="1" ref="Y151" ca="1">IF(INDIRECT("'"&amp;$A$69&amp;"'!"&amp;Y$68&amp;$C151+72)&lt;&gt;INDIRECT("'"&amp;$A$70&amp;"'!"&amp;Y$68&amp;$C151+72),1,0)</f>
        <v>0</v>
      </c>
      <c r="Z151" cm="1">
        <f t="array" aca="1" ref="Z151" ca="1">IF(INDIRECT("'"&amp;$A$69&amp;"'!"&amp;Z$68&amp;$C151+72)&lt;&gt;INDIRECT("'"&amp;$A$70&amp;"'!"&amp;Z$68&amp;$C151+72),1,0)</f>
        <v>0</v>
      </c>
      <c r="AA151" cm="1">
        <f t="array" aca="1" ref="AA151" ca="1">IF(INDIRECT("'"&amp;$A$69&amp;"'!"&amp;AA$68&amp;$C151+72)&lt;&gt;INDIRECT("'"&amp;$A$70&amp;"'!"&amp;AA$68&amp;$C151+72),1,0)</f>
        <v>0</v>
      </c>
      <c r="AB151" cm="1">
        <f t="array" aca="1" ref="AB151" ca="1">IF(INDIRECT("'"&amp;$A$69&amp;"'!"&amp;AB$68&amp;$C151+72)&lt;&gt;INDIRECT("'"&amp;$A$70&amp;"'!"&amp;AB$68&amp;$C151+72),1,0)</f>
        <v>0</v>
      </c>
      <c r="AC151" cm="1">
        <f t="array" aca="1" ref="AC151" ca="1">IF(INDIRECT("'"&amp;$A$69&amp;"'!"&amp;AC$68&amp;$C151+72)&lt;&gt;INDIRECT("'"&amp;$A$70&amp;"'!"&amp;AC$68&amp;$C151+72),1,0)</f>
        <v>0</v>
      </c>
      <c r="AD151" cm="1">
        <f t="array" aca="1" ref="AD151" ca="1">IF(INDIRECT("'"&amp;$A$69&amp;"'!"&amp;AD$68&amp;$C151+72)&lt;&gt;INDIRECT("'"&amp;$A$70&amp;"'!"&amp;AD$68&amp;$C151+72),1,0)</f>
        <v>0</v>
      </c>
      <c r="AE151" cm="1">
        <f t="array" aca="1" ref="AE151" ca="1">IF(INDIRECT("'"&amp;$A$69&amp;"'!"&amp;AE$68&amp;$C151+72)&lt;&gt;INDIRECT("'"&amp;$A$70&amp;"'!"&amp;AE$68&amp;$C151+72),1,0)</f>
        <v>0</v>
      </c>
      <c r="AF151" cm="1">
        <f t="array" aca="1" ref="AF151" ca="1">IF(INDIRECT("'"&amp;$A$69&amp;"'!"&amp;AF$68&amp;$C151+72)&lt;&gt;INDIRECT("'"&amp;$A$70&amp;"'!"&amp;AF$68&amp;$C151+72),1,0)</f>
        <v>0</v>
      </c>
      <c r="AG151" cm="1">
        <f t="array" aca="1" ref="AG151" ca="1">IF(INDIRECT("'"&amp;$A$69&amp;"'!"&amp;AG$68&amp;$C151+72)&lt;&gt;INDIRECT("'"&amp;$A$70&amp;"'!"&amp;AG$68&amp;$C151+72),1,0)</f>
        <v>0</v>
      </c>
      <c r="AH151" cm="1">
        <f t="array" aca="1" ref="AH151" ca="1">IF(INDIRECT("'"&amp;$A$69&amp;"'!"&amp;AH$68&amp;$C151+72)&lt;&gt;INDIRECT("'"&amp;$A$70&amp;"'!"&amp;AH$68&amp;$C151+72),1,0)</f>
        <v>0</v>
      </c>
      <c r="AI151" cm="1">
        <f t="array" aca="1" ref="AI151" ca="1">IF(INDIRECT("'"&amp;$A$69&amp;"'!"&amp;AI$68&amp;$C151+72)&lt;&gt;INDIRECT("'"&amp;$A$70&amp;"'!"&amp;AI$68&amp;$C151+72),1,0)</f>
        <v>0</v>
      </c>
      <c r="AJ151" cm="1">
        <f t="array" aca="1" ref="AJ151" ca="1">IF(INDIRECT("'"&amp;$A$69&amp;"'!"&amp;AJ$68&amp;$C151+72)&lt;&gt;INDIRECT("'"&amp;$A$70&amp;"'!"&amp;AJ$68&amp;$C151+72),1,0)</f>
        <v>0</v>
      </c>
      <c r="AK151" cm="1">
        <f t="array" aca="1" ref="AK151" ca="1">IF(INDIRECT("'"&amp;$A$69&amp;"'!"&amp;AK$68&amp;$C151+72)&lt;&gt;INDIRECT("'"&amp;$A$70&amp;"'!"&amp;AK$68&amp;$C151+72),1,0)</f>
        <v>0</v>
      </c>
      <c r="AL151" cm="1">
        <f t="array" aca="1" ref="AL151" ca="1">IF(INDIRECT("'"&amp;$A$69&amp;"'!"&amp;AL$68&amp;$C151+72)&lt;&gt;INDIRECT("'"&amp;$A$70&amp;"'!"&amp;AL$68&amp;$C151+72),1,0)</f>
        <v>0</v>
      </c>
      <c r="AM151" cm="1">
        <f t="array" aca="1" ref="AM151" ca="1">IF(INDIRECT("'"&amp;$A$69&amp;"'!"&amp;AM$68&amp;$C151+72)&lt;&gt;INDIRECT("'"&amp;$A$70&amp;"'!"&amp;AM$68&amp;$C151+72),1,0)</f>
        <v>0</v>
      </c>
      <c r="AN151" cm="1">
        <f t="array" aca="1" ref="AN151" ca="1">IF(INDIRECT("'"&amp;$A$69&amp;"'!"&amp;AN$68&amp;$C151+72)&lt;&gt;INDIRECT("'"&amp;$A$70&amp;"'!"&amp;AN$68&amp;$C151+72),1,0)</f>
        <v>0</v>
      </c>
      <c r="AO151" cm="1">
        <f t="array" aca="1" ref="AO151" ca="1">IF(INDIRECT("'"&amp;$A$69&amp;"'!"&amp;AO$68&amp;$C151+72)&lt;&gt;INDIRECT("'"&amp;$A$70&amp;"'!"&amp;AO$68&amp;$C151+72),1,0)</f>
        <v>0</v>
      </c>
      <c r="AP151" cm="1">
        <f t="array" aca="1" ref="AP151" ca="1">IF(INDIRECT("'"&amp;$A$69&amp;"'!"&amp;AP$68&amp;$C151+72)&lt;&gt;INDIRECT("'"&amp;$A$70&amp;"'!"&amp;AP$68&amp;$C151+72),1,0)</f>
        <v>0</v>
      </c>
      <c r="AQ151" cm="1">
        <f t="array" aca="1" ref="AQ151" ca="1">IF(INDIRECT("'"&amp;$A$69&amp;"'!"&amp;AQ$68&amp;$C151+72)&lt;&gt;INDIRECT("'"&amp;$A$70&amp;"'!"&amp;AQ$68&amp;$C151+72),1,0)</f>
        <v>0</v>
      </c>
      <c r="AR151" cm="1">
        <f t="array" aca="1" ref="AR151" ca="1">IF(INDIRECT("'"&amp;$A$69&amp;"'!"&amp;AR$68&amp;$C151+72)&lt;&gt;INDIRECT("'"&amp;$A$70&amp;"'!"&amp;AR$68&amp;$C151+72),1,0)</f>
        <v>0</v>
      </c>
      <c r="AS151" cm="1">
        <f t="array" aca="1" ref="AS151" ca="1">IF(INDIRECT("'"&amp;$A$69&amp;"'!"&amp;AS$68&amp;$C151+72)&lt;&gt;INDIRECT("'"&amp;$A$70&amp;"'!"&amp;AS$68&amp;$C151+72),1,0)</f>
        <v>0</v>
      </c>
      <c r="AT151" cm="1">
        <f t="array" aca="1" ref="AT151" ca="1">IF(INDIRECT("'"&amp;$A$69&amp;"'!"&amp;AT$68&amp;$C151+72)&lt;&gt;INDIRECT("'"&amp;$A$70&amp;"'!"&amp;AT$68&amp;$C151+72),1,0)</f>
        <v>0</v>
      </c>
      <c r="AU151" cm="1">
        <f t="array" aca="1" ref="AU151" ca="1">IF(INDIRECT("'"&amp;$A$69&amp;"'!"&amp;AU$68&amp;$C151+72)&lt;&gt;INDIRECT("'"&amp;$A$70&amp;"'!"&amp;AU$68&amp;$C151+72),1,0)</f>
        <v>0</v>
      </c>
      <c r="AV151" cm="1">
        <f t="array" aca="1" ref="AV151" ca="1">IF(INDIRECT("'"&amp;$A$69&amp;"'!"&amp;AV$68&amp;$C151+72)&lt;&gt;INDIRECT("'"&amp;$A$70&amp;"'!"&amp;AV$68&amp;$C151+72),1,0)</f>
        <v>0</v>
      </c>
      <c r="AW151" cm="1">
        <f t="array" aca="1" ref="AW151" ca="1">IF(INDIRECT("'"&amp;$A$69&amp;"'!"&amp;AW$68&amp;$C151+72)&lt;&gt;INDIRECT("'"&amp;$A$70&amp;"'!"&amp;AW$68&amp;$C151+72),1,0)</f>
        <v>0</v>
      </c>
      <c r="AX151" cm="1">
        <f t="array" aca="1" ref="AX151" ca="1">IF(INDIRECT("'"&amp;$A$69&amp;"'!"&amp;AX$68&amp;$C151+72)&lt;&gt;INDIRECT("'"&amp;$A$70&amp;"'!"&amp;AX$68&amp;$C151+72),1,0)</f>
        <v>0</v>
      </c>
      <c r="AY151" cm="1">
        <f t="array" aca="1" ref="AY151" ca="1">IF(INDIRECT("'"&amp;$A$69&amp;"'!"&amp;AY$68&amp;$C151+72)&lt;&gt;INDIRECT("'"&amp;$A$70&amp;"'!"&amp;AY$68&amp;$C151+72),1,0)</f>
        <v>0</v>
      </c>
      <c r="AZ151" cm="1">
        <f t="array" aca="1" ref="AZ151" ca="1">IF(INDIRECT("'"&amp;$A$69&amp;"'!"&amp;AZ$68&amp;$C151+72)&lt;&gt;INDIRECT("'"&amp;$A$70&amp;"'!"&amp;AZ$68&amp;$C151+72),1,0)</f>
        <v>0</v>
      </c>
      <c r="BA151" cm="1">
        <f t="array" aca="1" ref="BA151" ca="1">IF(INDIRECT("'"&amp;$A$69&amp;"'!"&amp;BA$68&amp;$C151+72)&lt;&gt;INDIRECT("'"&amp;$A$70&amp;"'!"&amp;BA$68&amp;$C151+72),1,0)</f>
        <v>0</v>
      </c>
      <c r="BB151" cm="1">
        <f t="array" aca="1" ref="BB151" ca="1">IF(INDIRECT("'"&amp;$A$69&amp;"'!"&amp;BB$68&amp;$C151+72)&lt;&gt;INDIRECT("'"&amp;$A$70&amp;"'!"&amp;BB$68&amp;$C151+72),1,0)</f>
        <v>0</v>
      </c>
      <c r="BC151">
        <f t="shared" ca="1" si="3"/>
        <v>0</v>
      </c>
      <c r="BD151">
        <f t="shared" ca="1" si="4"/>
        <v>0</v>
      </c>
      <c r="BE151">
        <f t="shared" ca="1" si="5"/>
        <v>0</v>
      </c>
    </row>
    <row r="152" spans="3:57" x14ac:dyDescent="0.15">
      <c r="C152" s="283">
        <v>80</v>
      </c>
      <c r="D152" cm="1">
        <f t="array" aca="1" ref="D152" ca="1">IF(INDIRECT("'"&amp;$A$69&amp;"'!"&amp;D$68&amp;$C152+72)&lt;&gt;INDIRECT("'"&amp;$A$70&amp;"'!"&amp;D$68&amp;$C152+72),1,0)</f>
        <v>0</v>
      </c>
      <c r="E152" cm="1">
        <f t="array" aca="1" ref="E152" ca="1">IF(INDIRECT("'"&amp;$A$69&amp;"'!"&amp;E$68&amp;$C152+72)&lt;&gt;INDIRECT("'"&amp;$A$70&amp;"'!"&amp;E$68&amp;$C152+72),1,0)</f>
        <v>0</v>
      </c>
      <c r="F152" cm="1">
        <f t="array" aca="1" ref="F152" ca="1">IF(INDIRECT("'"&amp;$A$69&amp;"'!"&amp;F$68&amp;$C152+72)&lt;&gt;INDIRECT("'"&amp;$A$70&amp;"'!"&amp;F$68&amp;$C152+72),1,0)</f>
        <v>0</v>
      </c>
      <c r="G152" cm="1">
        <f t="array" aca="1" ref="G152" ca="1">IF(INDIRECT("'"&amp;$A$69&amp;"'!"&amp;G$68&amp;$C152+72)&lt;&gt;INDIRECT("'"&amp;$A$70&amp;"'!"&amp;G$68&amp;$C152+72),1,0)</f>
        <v>0</v>
      </c>
      <c r="H152" cm="1">
        <f t="array" aca="1" ref="H152" ca="1">IF(INDIRECT("'"&amp;$A$69&amp;"'!"&amp;H$68&amp;$C152+72)&lt;&gt;INDIRECT("'"&amp;$A$70&amp;"'!"&amp;H$68&amp;$C152+72),1,0)</f>
        <v>0</v>
      </c>
      <c r="I152" cm="1">
        <f t="array" aca="1" ref="I152" ca="1">IF(INDIRECT("'"&amp;$A$69&amp;"'!"&amp;I$68&amp;$C152+72)&lt;&gt;INDIRECT("'"&amp;$A$70&amp;"'!"&amp;I$68&amp;$C152+72),1,0)</f>
        <v>0</v>
      </c>
      <c r="J152" cm="1">
        <f t="array" aca="1" ref="J152" ca="1">IF(INDIRECT("'"&amp;$A$69&amp;"'!"&amp;J$68&amp;$C152+72)&lt;&gt;INDIRECT("'"&amp;$A$70&amp;"'!"&amp;J$68&amp;$C152+72),1,0)</f>
        <v>0</v>
      </c>
      <c r="K152" cm="1">
        <f t="array" aca="1" ref="K152" ca="1">IF(INDIRECT("'"&amp;$A$69&amp;"'!"&amp;K$68&amp;$C152+72)&lt;&gt;INDIRECT("'"&amp;$A$70&amp;"'!"&amp;K$68&amp;$C152+72),1,0)</f>
        <v>0</v>
      </c>
      <c r="L152" cm="1">
        <f t="array" aca="1" ref="L152" ca="1">IF(INDIRECT("'"&amp;$A$69&amp;"'!"&amp;L$68&amp;$C152+72)&lt;&gt;INDIRECT("'"&amp;$A$70&amp;"'!"&amp;L$68&amp;$C152+72),1,0)</f>
        <v>0</v>
      </c>
      <c r="M152" cm="1">
        <f t="array" aca="1" ref="M152" ca="1">IF(INDIRECT("'"&amp;$A$69&amp;"'!"&amp;M$68&amp;$C152+72)&lt;&gt;INDIRECT("'"&amp;$A$70&amp;"'!"&amp;M$68&amp;$C152+72),1,0)</f>
        <v>0</v>
      </c>
      <c r="N152" cm="1">
        <f t="array" aca="1" ref="N152" ca="1">IF(INDIRECT("'"&amp;$A$69&amp;"'!"&amp;N$68&amp;$C152+72)&lt;&gt;INDIRECT("'"&amp;$A$70&amp;"'!"&amp;N$68&amp;$C152+72),1,0)</f>
        <v>0</v>
      </c>
      <c r="O152" cm="1">
        <f t="array" aca="1" ref="O152" ca="1">IF(INDIRECT("'"&amp;$A$69&amp;"'!"&amp;O$68&amp;$C152+72)&lt;&gt;INDIRECT("'"&amp;$A$70&amp;"'!"&amp;O$68&amp;$C152+72),1,0)</f>
        <v>0</v>
      </c>
      <c r="P152" cm="1">
        <f t="array" aca="1" ref="P152" ca="1">IF(INDIRECT("'"&amp;$A$69&amp;"'!"&amp;P$68&amp;$C152+72)&lt;&gt;INDIRECT("'"&amp;$A$70&amp;"'!"&amp;P$68&amp;$C152+72),1,0)</f>
        <v>0</v>
      </c>
      <c r="Q152" cm="1">
        <f t="array" aca="1" ref="Q152" ca="1">IF(INDIRECT("'"&amp;$A$69&amp;"'!"&amp;Q$68&amp;$C152+72)&lt;&gt;INDIRECT("'"&amp;$A$70&amp;"'!"&amp;Q$68&amp;$C152+72),1,0)</f>
        <v>0</v>
      </c>
      <c r="R152" cm="1">
        <f t="array" aca="1" ref="R152" ca="1">IF(INDIRECT("'"&amp;$A$69&amp;"'!"&amp;R$68&amp;$C152+72)&lt;&gt;INDIRECT("'"&amp;$A$70&amp;"'!"&amp;R$68&amp;$C152+72),1,0)</f>
        <v>0</v>
      </c>
      <c r="S152" cm="1">
        <f t="array" aca="1" ref="S152" ca="1">IF(INDIRECT("'"&amp;$A$69&amp;"'!"&amp;S$68&amp;$C152+72)&lt;&gt;INDIRECT("'"&amp;$A$70&amp;"'!"&amp;S$68&amp;$C152+72),1,0)</f>
        <v>0</v>
      </c>
      <c r="T152" cm="1">
        <f t="array" aca="1" ref="T152" ca="1">IF(INDIRECT("'"&amp;$A$69&amp;"'!"&amp;T$68&amp;$C152+72)&lt;&gt;INDIRECT("'"&amp;$A$70&amp;"'!"&amp;T$68&amp;$C152+72),1,0)</f>
        <v>0</v>
      </c>
      <c r="U152" cm="1">
        <f t="array" aca="1" ref="U152" ca="1">IF(INDIRECT("'"&amp;$A$69&amp;"'!"&amp;U$68&amp;$C152+72)&lt;&gt;INDIRECT("'"&amp;$A$70&amp;"'!"&amp;U$68&amp;$C152+72),1,0)</f>
        <v>0</v>
      </c>
      <c r="V152" cm="1">
        <f t="array" aca="1" ref="V152" ca="1">IF(INDIRECT("'"&amp;$A$69&amp;"'!"&amp;V$68&amp;$C152+72)&lt;&gt;INDIRECT("'"&amp;$A$70&amp;"'!"&amp;V$68&amp;$C152+72),1,0)</f>
        <v>0</v>
      </c>
      <c r="W152" cm="1">
        <f t="array" aca="1" ref="W152" ca="1">IF(INDIRECT("'"&amp;$A$69&amp;"'!"&amp;W$68&amp;$C152+72)&lt;&gt;INDIRECT("'"&amp;$A$70&amp;"'!"&amp;W$68&amp;$C152+72),1,0)</f>
        <v>0</v>
      </c>
      <c r="X152" cm="1">
        <f t="array" aca="1" ref="X152" ca="1">IF(INDIRECT("'"&amp;$A$69&amp;"'!"&amp;X$68&amp;$C152+72)&lt;&gt;INDIRECT("'"&amp;$A$70&amp;"'!"&amp;X$68&amp;$C152+72),1,0)</f>
        <v>0</v>
      </c>
      <c r="Y152" cm="1">
        <f t="array" aca="1" ref="Y152" ca="1">IF(INDIRECT("'"&amp;$A$69&amp;"'!"&amp;Y$68&amp;$C152+72)&lt;&gt;INDIRECT("'"&amp;$A$70&amp;"'!"&amp;Y$68&amp;$C152+72),1,0)</f>
        <v>0</v>
      </c>
      <c r="Z152" cm="1">
        <f t="array" aca="1" ref="Z152" ca="1">IF(INDIRECT("'"&amp;$A$69&amp;"'!"&amp;Z$68&amp;$C152+72)&lt;&gt;INDIRECT("'"&amp;$A$70&amp;"'!"&amp;Z$68&amp;$C152+72),1,0)</f>
        <v>0</v>
      </c>
      <c r="AA152" cm="1">
        <f t="array" aca="1" ref="AA152" ca="1">IF(INDIRECT("'"&amp;$A$69&amp;"'!"&amp;AA$68&amp;$C152+72)&lt;&gt;INDIRECT("'"&amp;$A$70&amp;"'!"&amp;AA$68&amp;$C152+72),1,0)</f>
        <v>0</v>
      </c>
      <c r="AB152" cm="1">
        <f t="array" aca="1" ref="AB152" ca="1">IF(INDIRECT("'"&amp;$A$69&amp;"'!"&amp;AB$68&amp;$C152+72)&lt;&gt;INDIRECT("'"&amp;$A$70&amp;"'!"&amp;AB$68&amp;$C152+72),1,0)</f>
        <v>0</v>
      </c>
      <c r="AC152" cm="1">
        <f t="array" aca="1" ref="AC152" ca="1">IF(INDIRECT("'"&amp;$A$69&amp;"'!"&amp;AC$68&amp;$C152+72)&lt;&gt;INDIRECT("'"&amp;$A$70&amp;"'!"&amp;AC$68&amp;$C152+72),1,0)</f>
        <v>0</v>
      </c>
      <c r="AD152" cm="1">
        <f t="array" aca="1" ref="AD152" ca="1">IF(INDIRECT("'"&amp;$A$69&amp;"'!"&amp;AD$68&amp;$C152+72)&lt;&gt;INDIRECT("'"&amp;$A$70&amp;"'!"&amp;AD$68&amp;$C152+72),1,0)</f>
        <v>0</v>
      </c>
      <c r="AE152" cm="1">
        <f t="array" aca="1" ref="AE152" ca="1">IF(INDIRECT("'"&amp;$A$69&amp;"'!"&amp;AE$68&amp;$C152+72)&lt;&gt;INDIRECT("'"&amp;$A$70&amp;"'!"&amp;AE$68&amp;$C152+72),1,0)</f>
        <v>0</v>
      </c>
      <c r="AF152" cm="1">
        <f t="array" aca="1" ref="AF152" ca="1">IF(INDIRECT("'"&amp;$A$69&amp;"'!"&amp;AF$68&amp;$C152+72)&lt;&gt;INDIRECT("'"&amp;$A$70&amp;"'!"&amp;AF$68&amp;$C152+72),1,0)</f>
        <v>0</v>
      </c>
      <c r="AG152" cm="1">
        <f t="array" aca="1" ref="AG152" ca="1">IF(INDIRECT("'"&amp;$A$69&amp;"'!"&amp;AG$68&amp;$C152+72)&lt;&gt;INDIRECT("'"&amp;$A$70&amp;"'!"&amp;AG$68&amp;$C152+72),1,0)</f>
        <v>0</v>
      </c>
      <c r="AH152" cm="1">
        <f t="array" aca="1" ref="AH152" ca="1">IF(INDIRECT("'"&amp;$A$69&amp;"'!"&amp;AH$68&amp;$C152+72)&lt;&gt;INDIRECT("'"&amp;$A$70&amp;"'!"&amp;AH$68&amp;$C152+72),1,0)</f>
        <v>0</v>
      </c>
      <c r="AI152" cm="1">
        <f t="array" aca="1" ref="AI152" ca="1">IF(INDIRECT("'"&amp;$A$69&amp;"'!"&amp;AI$68&amp;$C152+72)&lt;&gt;INDIRECT("'"&amp;$A$70&amp;"'!"&amp;AI$68&amp;$C152+72),1,0)</f>
        <v>0</v>
      </c>
      <c r="AJ152" cm="1">
        <f t="array" aca="1" ref="AJ152" ca="1">IF(INDIRECT("'"&amp;$A$69&amp;"'!"&amp;AJ$68&amp;$C152+72)&lt;&gt;INDIRECT("'"&amp;$A$70&amp;"'!"&amp;AJ$68&amp;$C152+72),1,0)</f>
        <v>0</v>
      </c>
      <c r="AK152" cm="1">
        <f t="array" aca="1" ref="AK152" ca="1">IF(INDIRECT("'"&amp;$A$69&amp;"'!"&amp;AK$68&amp;$C152+72)&lt;&gt;INDIRECT("'"&amp;$A$70&amp;"'!"&amp;AK$68&amp;$C152+72),1,0)</f>
        <v>0</v>
      </c>
      <c r="AL152" cm="1">
        <f t="array" aca="1" ref="AL152" ca="1">IF(INDIRECT("'"&amp;$A$69&amp;"'!"&amp;AL$68&amp;$C152+72)&lt;&gt;INDIRECT("'"&amp;$A$70&amp;"'!"&amp;AL$68&amp;$C152+72),1,0)</f>
        <v>0</v>
      </c>
      <c r="AM152" cm="1">
        <f t="array" aca="1" ref="AM152" ca="1">IF(INDIRECT("'"&amp;$A$69&amp;"'!"&amp;AM$68&amp;$C152+72)&lt;&gt;INDIRECT("'"&amp;$A$70&amp;"'!"&amp;AM$68&amp;$C152+72),1,0)</f>
        <v>0</v>
      </c>
      <c r="AN152" cm="1">
        <f t="array" aca="1" ref="AN152" ca="1">IF(INDIRECT("'"&amp;$A$69&amp;"'!"&amp;AN$68&amp;$C152+72)&lt;&gt;INDIRECT("'"&amp;$A$70&amp;"'!"&amp;AN$68&amp;$C152+72),1,0)</f>
        <v>0</v>
      </c>
      <c r="AO152" cm="1">
        <f t="array" aca="1" ref="AO152" ca="1">IF(INDIRECT("'"&amp;$A$69&amp;"'!"&amp;AO$68&amp;$C152+72)&lt;&gt;INDIRECT("'"&amp;$A$70&amp;"'!"&amp;AO$68&amp;$C152+72),1,0)</f>
        <v>0</v>
      </c>
      <c r="AP152" cm="1">
        <f t="array" aca="1" ref="AP152" ca="1">IF(INDIRECT("'"&amp;$A$69&amp;"'!"&amp;AP$68&amp;$C152+72)&lt;&gt;INDIRECT("'"&amp;$A$70&amp;"'!"&amp;AP$68&amp;$C152+72),1,0)</f>
        <v>0</v>
      </c>
      <c r="AQ152" cm="1">
        <f t="array" aca="1" ref="AQ152" ca="1">IF(INDIRECT("'"&amp;$A$69&amp;"'!"&amp;AQ$68&amp;$C152+72)&lt;&gt;INDIRECT("'"&amp;$A$70&amp;"'!"&amp;AQ$68&amp;$C152+72),1,0)</f>
        <v>0</v>
      </c>
      <c r="AR152" cm="1">
        <f t="array" aca="1" ref="AR152" ca="1">IF(INDIRECT("'"&amp;$A$69&amp;"'!"&amp;AR$68&amp;$C152+72)&lt;&gt;INDIRECT("'"&amp;$A$70&amp;"'!"&amp;AR$68&amp;$C152+72),1,0)</f>
        <v>0</v>
      </c>
      <c r="AS152" cm="1">
        <f t="array" aca="1" ref="AS152" ca="1">IF(INDIRECT("'"&amp;$A$69&amp;"'!"&amp;AS$68&amp;$C152+72)&lt;&gt;INDIRECT("'"&amp;$A$70&amp;"'!"&amp;AS$68&amp;$C152+72),1,0)</f>
        <v>0</v>
      </c>
      <c r="AT152" cm="1">
        <f t="array" aca="1" ref="AT152" ca="1">IF(INDIRECT("'"&amp;$A$69&amp;"'!"&amp;AT$68&amp;$C152+72)&lt;&gt;INDIRECT("'"&amp;$A$70&amp;"'!"&amp;AT$68&amp;$C152+72),1,0)</f>
        <v>0</v>
      </c>
      <c r="AU152" cm="1">
        <f t="array" aca="1" ref="AU152" ca="1">IF(INDIRECT("'"&amp;$A$69&amp;"'!"&amp;AU$68&amp;$C152+72)&lt;&gt;INDIRECT("'"&amp;$A$70&amp;"'!"&amp;AU$68&amp;$C152+72),1,0)</f>
        <v>0</v>
      </c>
      <c r="AV152" cm="1">
        <f t="array" aca="1" ref="AV152" ca="1">IF(INDIRECT("'"&amp;$A$69&amp;"'!"&amp;AV$68&amp;$C152+72)&lt;&gt;INDIRECT("'"&amp;$A$70&amp;"'!"&amp;AV$68&amp;$C152+72),1,0)</f>
        <v>0</v>
      </c>
      <c r="AW152" cm="1">
        <f t="array" aca="1" ref="AW152" ca="1">IF(INDIRECT("'"&amp;$A$69&amp;"'!"&amp;AW$68&amp;$C152+72)&lt;&gt;INDIRECT("'"&amp;$A$70&amp;"'!"&amp;AW$68&amp;$C152+72),1,0)</f>
        <v>0</v>
      </c>
      <c r="AX152" cm="1">
        <f t="array" aca="1" ref="AX152" ca="1">IF(INDIRECT("'"&amp;$A$69&amp;"'!"&amp;AX$68&amp;$C152+72)&lt;&gt;INDIRECT("'"&amp;$A$70&amp;"'!"&amp;AX$68&amp;$C152+72),1,0)</f>
        <v>0</v>
      </c>
      <c r="AY152" cm="1">
        <f t="array" aca="1" ref="AY152" ca="1">IF(INDIRECT("'"&amp;$A$69&amp;"'!"&amp;AY$68&amp;$C152+72)&lt;&gt;INDIRECT("'"&amp;$A$70&amp;"'!"&amp;AY$68&amp;$C152+72),1,0)</f>
        <v>0</v>
      </c>
      <c r="AZ152" cm="1">
        <f t="array" aca="1" ref="AZ152" ca="1">IF(INDIRECT("'"&amp;$A$69&amp;"'!"&amp;AZ$68&amp;$C152+72)&lt;&gt;INDIRECT("'"&amp;$A$70&amp;"'!"&amp;AZ$68&amp;$C152+72),1,0)</f>
        <v>0</v>
      </c>
      <c r="BA152" cm="1">
        <f t="array" aca="1" ref="BA152" ca="1">IF(INDIRECT("'"&amp;$A$69&amp;"'!"&amp;BA$68&amp;$C152+72)&lt;&gt;INDIRECT("'"&amp;$A$70&amp;"'!"&amp;BA$68&amp;$C152+72),1,0)</f>
        <v>0</v>
      </c>
      <c r="BB152" cm="1">
        <f t="array" aca="1" ref="BB152" ca="1">IF(INDIRECT("'"&amp;$A$69&amp;"'!"&amp;BB$68&amp;$C152+72)&lt;&gt;INDIRECT("'"&amp;$A$70&amp;"'!"&amp;BB$68&amp;$C152+72),1,0)</f>
        <v>0</v>
      </c>
      <c r="BC152">
        <f t="shared" ca="1" si="3"/>
        <v>0</v>
      </c>
      <c r="BD152">
        <f t="shared" ca="1" si="4"/>
        <v>0</v>
      </c>
      <c r="BE152">
        <f t="shared" ca="1" si="5"/>
        <v>0</v>
      </c>
    </row>
    <row r="153" spans="3:57" x14ac:dyDescent="0.15">
      <c r="C153" s="283">
        <v>81</v>
      </c>
      <c r="D153" cm="1">
        <f t="array" aca="1" ref="D153" ca="1">IF(INDIRECT("'"&amp;$A$69&amp;"'!"&amp;D$68&amp;$C153+72)&lt;&gt;INDIRECT("'"&amp;$A$70&amp;"'!"&amp;D$68&amp;$C153+72),1,0)</f>
        <v>0</v>
      </c>
      <c r="E153" cm="1">
        <f t="array" aca="1" ref="E153" ca="1">IF(INDIRECT("'"&amp;$A$69&amp;"'!"&amp;E$68&amp;$C153+72)&lt;&gt;INDIRECT("'"&amp;$A$70&amp;"'!"&amp;E$68&amp;$C153+72),1,0)</f>
        <v>0</v>
      </c>
      <c r="F153" cm="1">
        <f t="array" aca="1" ref="F153" ca="1">IF(INDIRECT("'"&amp;$A$69&amp;"'!"&amp;F$68&amp;$C153+72)&lt;&gt;INDIRECT("'"&amp;$A$70&amp;"'!"&amp;F$68&amp;$C153+72),1,0)</f>
        <v>0</v>
      </c>
      <c r="G153" cm="1">
        <f t="array" aca="1" ref="G153" ca="1">IF(INDIRECT("'"&amp;$A$69&amp;"'!"&amp;G$68&amp;$C153+72)&lt;&gt;INDIRECT("'"&amp;$A$70&amp;"'!"&amp;G$68&amp;$C153+72),1,0)</f>
        <v>0</v>
      </c>
      <c r="H153" cm="1">
        <f t="array" aca="1" ref="H153" ca="1">IF(INDIRECT("'"&amp;$A$69&amp;"'!"&amp;H$68&amp;$C153+72)&lt;&gt;INDIRECT("'"&amp;$A$70&amp;"'!"&amp;H$68&amp;$C153+72),1,0)</f>
        <v>0</v>
      </c>
      <c r="I153" cm="1">
        <f t="array" aca="1" ref="I153" ca="1">IF(INDIRECT("'"&amp;$A$69&amp;"'!"&amp;I$68&amp;$C153+72)&lt;&gt;INDIRECT("'"&amp;$A$70&amp;"'!"&amp;I$68&amp;$C153+72),1,0)</f>
        <v>0</v>
      </c>
      <c r="J153" cm="1">
        <f t="array" aca="1" ref="J153" ca="1">IF(INDIRECT("'"&amp;$A$69&amp;"'!"&amp;J$68&amp;$C153+72)&lt;&gt;INDIRECT("'"&amp;$A$70&amp;"'!"&amp;J$68&amp;$C153+72),1,0)</f>
        <v>0</v>
      </c>
      <c r="K153" cm="1">
        <f t="array" aca="1" ref="K153" ca="1">IF(INDIRECT("'"&amp;$A$69&amp;"'!"&amp;K$68&amp;$C153+72)&lt;&gt;INDIRECT("'"&amp;$A$70&amp;"'!"&amp;K$68&amp;$C153+72),1,0)</f>
        <v>0</v>
      </c>
      <c r="L153" cm="1">
        <f t="array" aca="1" ref="L153" ca="1">IF(INDIRECT("'"&amp;$A$69&amp;"'!"&amp;L$68&amp;$C153+72)&lt;&gt;INDIRECT("'"&amp;$A$70&amp;"'!"&amp;L$68&amp;$C153+72),1,0)</f>
        <v>0</v>
      </c>
      <c r="M153" cm="1">
        <f t="array" aca="1" ref="M153" ca="1">IF(INDIRECT("'"&amp;$A$69&amp;"'!"&amp;M$68&amp;$C153+72)&lt;&gt;INDIRECT("'"&amp;$A$70&amp;"'!"&amp;M$68&amp;$C153+72),1,0)</f>
        <v>0</v>
      </c>
      <c r="N153" cm="1">
        <f t="array" aca="1" ref="N153" ca="1">IF(INDIRECT("'"&amp;$A$69&amp;"'!"&amp;N$68&amp;$C153+72)&lt;&gt;INDIRECT("'"&amp;$A$70&amp;"'!"&amp;N$68&amp;$C153+72),1,0)</f>
        <v>0</v>
      </c>
      <c r="O153" cm="1">
        <f t="array" aca="1" ref="O153" ca="1">IF(INDIRECT("'"&amp;$A$69&amp;"'!"&amp;O$68&amp;$C153+72)&lt;&gt;INDIRECT("'"&amp;$A$70&amp;"'!"&amp;O$68&amp;$C153+72),1,0)</f>
        <v>0</v>
      </c>
      <c r="P153" cm="1">
        <f t="array" aca="1" ref="P153" ca="1">IF(INDIRECT("'"&amp;$A$69&amp;"'!"&amp;P$68&amp;$C153+72)&lt;&gt;INDIRECT("'"&amp;$A$70&amp;"'!"&amp;P$68&amp;$C153+72),1,0)</f>
        <v>0</v>
      </c>
      <c r="Q153" cm="1">
        <f t="array" aca="1" ref="Q153" ca="1">IF(INDIRECT("'"&amp;$A$69&amp;"'!"&amp;Q$68&amp;$C153+72)&lt;&gt;INDIRECT("'"&amp;$A$70&amp;"'!"&amp;Q$68&amp;$C153+72),1,0)</f>
        <v>0</v>
      </c>
      <c r="R153" cm="1">
        <f t="array" aca="1" ref="R153" ca="1">IF(INDIRECT("'"&amp;$A$69&amp;"'!"&amp;R$68&amp;$C153+72)&lt;&gt;INDIRECT("'"&amp;$A$70&amp;"'!"&amp;R$68&amp;$C153+72),1,0)</f>
        <v>0</v>
      </c>
      <c r="S153" cm="1">
        <f t="array" aca="1" ref="S153" ca="1">IF(INDIRECT("'"&amp;$A$69&amp;"'!"&amp;S$68&amp;$C153+72)&lt;&gt;INDIRECT("'"&amp;$A$70&amp;"'!"&amp;S$68&amp;$C153+72),1,0)</f>
        <v>0</v>
      </c>
      <c r="T153" cm="1">
        <f t="array" aca="1" ref="T153" ca="1">IF(INDIRECT("'"&amp;$A$69&amp;"'!"&amp;T$68&amp;$C153+72)&lt;&gt;INDIRECT("'"&amp;$A$70&amp;"'!"&amp;T$68&amp;$C153+72),1,0)</f>
        <v>0</v>
      </c>
      <c r="U153" cm="1">
        <f t="array" aca="1" ref="U153" ca="1">IF(INDIRECT("'"&amp;$A$69&amp;"'!"&amp;U$68&amp;$C153+72)&lt;&gt;INDIRECT("'"&amp;$A$70&amp;"'!"&amp;U$68&amp;$C153+72),1,0)</f>
        <v>0</v>
      </c>
      <c r="V153" cm="1">
        <f t="array" aca="1" ref="V153" ca="1">IF(INDIRECT("'"&amp;$A$69&amp;"'!"&amp;V$68&amp;$C153+72)&lt;&gt;INDIRECT("'"&amp;$A$70&amp;"'!"&amp;V$68&amp;$C153+72),1,0)</f>
        <v>0</v>
      </c>
      <c r="W153" cm="1">
        <f t="array" aca="1" ref="W153" ca="1">IF(INDIRECT("'"&amp;$A$69&amp;"'!"&amp;W$68&amp;$C153+72)&lt;&gt;INDIRECT("'"&amp;$A$70&amp;"'!"&amp;W$68&amp;$C153+72),1,0)</f>
        <v>0</v>
      </c>
      <c r="X153" cm="1">
        <f t="array" aca="1" ref="X153" ca="1">IF(INDIRECT("'"&amp;$A$69&amp;"'!"&amp;X$68&amp;$C153+72)&lt;&gt;INDIRECT("'"&amp;$A$70&amp;"'!"&amp;X$68&amp;$C153+72),1,0)</f>
        <v>0</v>
      </c>
      <c r="Y153" cm="1">
        <f t="array" aca="1" ref="Y153" ca="1">IF(INDIRECT("'"&amp;$A$69&amp;"'!"&amp;Y$68&amp;$C153+72)&lt;&gt;INDIRECT("'"&amp;$A$70&amp;"'!"&amp;Y$68&amp;$C153+72),1,0)</f>
        <v>0</v>
      </c>
      <c r="Z153" cm="1">
        <f t="array" aca="1" ref="Z153" ca="1">IF(INDIRECT("'"&amp;$A$69&amp;"'!"&amp;Z$68&amp;$C153+72)&lt;&gt;INDIRECT("'"&amp;$A$70&amp;"'!"&amp;Z$68&amp;$C153+72),1,0)</f>
        <v>0</v>
      </c>
      <c r="AA153" cm="1">
        <f t="array" aca="1" ref="AA153" ca="1">IF(INDIRECT("'"&amp;$A$69&amp;"'!"&amp;AA$68&amp;$C153+72)&lt;&gt;INDIRECT("'"&amp;$A$70&amp;"'!"&amp;AA$68&amp;$C153+72),1,0)</f>
        <v>0</v>
      </c>
      <c r="AB153" cm="1">
        <f t="array" aca="1" ref="AB153" ca="1">IF(INDIRECT("'"&amp;$A$69&amp;"'!"&amp;AB$68&amp;$C153+72)&lt;&gt;INDIRECT("'"&amp;$A$70&amp;"'!"&amp;AB$68&amp;$C153+72),1,0)</f>
        <v>0</v>
      </c>
      <c r="AC153" cm="1">
        <f t="array" aca="1" ref="AC153" ca="1">IF(INDIRECT("'"&amp;$A$69&amp;"'!"&amp;AC$68&amp;$C153+72)&lt;&gt;INDIRECT("'"&amp;$A$70&amp;"'!"&amp;AC$68&amp;$C153+72),1,0)</f>
        <v>0</v>
      </c>
      <c r="AD153" cm="1">
        <f t="array" aca="1" ref="AD153" ca="1">IF(INDIRECT("'"&amp;$A$69&amp;"'!"&amp;AD$68&amp;$C153+72)&lt;&gt;INDIRECT("'"&amp;$A$70&amp;"'!"&amp;AD$68&amp;$C153+72),1,0)</f>
        <v>0</v>
      </c>
      <c r="AE153" cm="1">
        <f t="array" aca="1" ref="AE153" ca="1">IF(INDIRECT("'"&amp;$A$69&amp;"'!"&amp;AE$68&amp;$C153+72)&lt;&gt;INDIRECT("'"&amp;$A$70&amp;"'!"&amp;AE$68&amp;$C153+72),1,0)</f>
        <v>0</v>
      </c>
      <c r="AF153" cm="1">
        <f t="array" aca="1" ref="AF153" ca="1">IF(INDIRECT("'"&amp;$A$69&amp;"'!"&amp;AF$68&amp;$C153+72)&lt;&gt;INDIRECT("'"&amp;$A$70&amp;"'!"&amp;AF$68&amp;$C153+72),1,0)</f>
        <v>0</v>
      </c>
      <c r="AG153" cm="1">
        <f t="array" aca="1" ref="AG153" ca="1">IF(INDIRECT("'"&amp;$A$69&amp;"'!"&amp;AG$68&amp;$C153+72)&lt;&gt;INDIRECT("'"&amp;$A$70&amp;"'!"&amp;AG$68&amp;$C153+72),1,0)</f>
        <v>0</v>
      </c>
      <c r="AH153" cm="1">
        <f t="array" aca="1" ref="AH153" ca="1">IF(INDIRECT("'"&amp;$A$69&amp;"'!"&amp;AH$68&amp;$C153+72)&lt;&gt;INDIRECT("'"&amp;$A$70&amp;"'!"&amp;AH$68&amp;$C153+72),1,0)</f>
        <v>0</v>
      </c>
      <c r="AI153" cm="1">
        <f t="array" aca="1" ref="AI153" ca="1">IF(INDIRECT("'"&amp;$A$69&amp;"'!"&amp;AI$68&amp;$C153+72)&lt;&gt;INDIRECT("'"&amp;$A$70&amp;"'!"&amp;AI$68&amp;$C153+72),1,0)</f>
        <v>0</v>
      </c>
      <c r="AJ153" cm="1">
        <f t="array" aca="1" ref="AJ153" ca="1">IF(INDIRECT("'"&amp;$A$69&amp;"'!"&amp;AJ$68&amp;$C153+72)&lt;&gt;INDIRECT("'"&amp;$A$70&amp;"'!"&amp;AJ$68&amp;$C153+72),1,0)</f>
        <v>0</v>
      </c>
      <c r="AK153" cm="1">
        <f t="array" aca="1" ref="AK153" ca="1">IF(INDIRECT("'"&amp;$A$69&amp;"'!"&amp;AK$68&amp;$C153+72)&lt;&gt;INDIRECT("'"&amp;$A$70&amp;"'!"&amp;AK$68&amp;$C153+72),1,0)</f>
        <v>0</v>
      </c>
      <c r="AL153" cm="1">
        <f t="array" aca="1" ref="AL153" ca="1">IF(INDIRECT("'"&amp;$A$69&amp;"'!"&amp;AL$68&amp;$C153+72)&lt;&gt;INDIRECT("'"&amp;$A$70&amp;"'!"&amp;AL$68&amp;$C153+72),1,0)</f>
        <v>0</v>
      </c>
      <c r="AM153" cm="1">
        <f t="array" aca="1" ref="AM153" ca="1">IF(INDIRECT("'"&amp;$A$69&amp;"'!"&amp;AM$68&amp;$C153+72)&lt;&gt;INDIRECT("'"&amp;$A$70&amp;"'!"&amp;AM$68&amp;$C153+72),1,0)</f>
        <v>0</v>
      </c>
      <c r="AN153" cm="1">
        <f t="array" aca="1" ref="AN153" ca="1">IF(INDIRECT("'"&amp;$A$69&amp;"'!"&amp;AN$68&amp;$C153+72)&lt;&gt;INDIRECT("'"&amp;$A$70&amp;"'!"&amp;AN$68&amp;$C153+72),1,0)</f>
        <v>0</v>
      </c>
      <c r="AO153" cm="1">
        <f t="array" aca="1" ref="AO153" ca="1">IF(INDIRECT("'"&amp;$A$69&amp;"'!"&amp;AO$68&amp;$C153+72)&lt;&gt;INDIRECT("'"&amp;$A$70&amp;"'!"&amp;AO$68&amp;$C153+72),1,0)</f>
        <v>0</v>
      </c>
      <c r="AP153" cm="1">
        <f t="array" aca="1" ref="AP153" ca="1">IF(INDIRECT("'"&amp;$A$69&amp;"'!"&amp;AP$68&amp;$C153+72)&lt;&gt;INDIRECT("'"&amp;$A$70&amp;"'!"&amp;AP$68&amp;$C153+72),1,0)</f>
        <v>0</v>
      </c>
      <c r="AQ153" cm="1">
        <f t="array" aca="1" ref="AQ153" ca="1">IF(INDIRECT("'"&amp;$A$69&amp;"'!"&amp;AQ$68&amp;$C153+72)&lt;&gt;INDIRECT("'"&amp;$A$70&amp;"'!"&amp;AQ$68&amp;$C153+72),1,0)</f>
        <v>0</v>
      </c>
      <c r="AR153" cm="1">
        <f t="array" aca="1" ref="AR153" ca="1">IF(INDIRECT("'"&amp;$A$69&amp;"'!"&amp;AR$68&amp;$C153+72)&lt;&gt;INDIRECT("'"&amp;$A$70&amp;"'!"&amp;AR$68&amp;$C153+72),1,0)</f>
        <v>0</v>
      </c>
      <c r="AS153" cm="1">
        <f t="array" aca="1" ref="AS153" ca="1">IF(INDIRECT("'"&amp;$A$69&amp;"'!"&amp;AS$68&amp;$C153+72)&lt;&gt;INDIRECT("'"&amp;$A$70&amp;"'!"&amp;AS$68&amp;$C153+72),1,0)</f>
        <v>0</v>
      </c>
      <c r="AT153" cm="1">
        <f t="array" aca="1" ref="AT153" ca="1">IF(INDIRECT("'"&amp;$A$69&amp;"'!"&amp;AT$68&amp;$C153+72)&lt;&gt;INDIRECT("'"&amp;$A$70&amp;"'!"&amp;AT$68&amp;$C153+72),1,0)</f>
        <v>0</v>
      </c>
      <c r="AU153" cm="1">
        <f t="array" aca="1" ref="AU153" ca="1">IF(INDIRECT("'"&amp;$A$69&amp;"'!"&amp;AU$68&amp;$C153+72)&lt;&gt;INDIRECT("'"&amp;$A$70&amp;"'!"&amp;AU$68&amp;$C153+72),1,0)</f>
        <v>0</v>
      </c>
      <c r="AV153" cm="1">
        <f t="array" aca="1" ref="AV153" ca="1">IF(INDIRECT("'"&amp;$A$69&amp;"'!"&amp;AV$68&amp;$C153+72)&lt;&gt;INDIRECT("'"&amp;$A$70&amp;"'!"&amp;AV$68&amp;$C153+72),1,0)</f>
        <v>0</v>
      </c>
      <c r="AW153" cm="1">
        <f t="array" aca="1" ref="AW153" ca="1">IF(INDIRECT("'"&amp;$A$69&amp;"'!"&amp;AW$68&amp;$C153+72)&lt;&gt;INDIRECT("'"&amp;$A$70&amp;"'!"&amp;AW$68&amp;$C153+72),1,0)</f>
        <v>0</v>
      </c>
      <c r="AX153" cm="1">
        <f t="array" aca="1" ref="AX153" ca="1">IF(INDIRECT("'"&amp;$A$69&amp;"'!"&amp;AX$68&amp;$C153+72)&lt;&gt;INDIRECT("'"&amp;$A$70&amp;"'!"&amp;AX$68&amp;$C153+72),1,0)</f>
        <v>0</v>
      </c>
      <c r="AY153" cm="1">
        <f t="array" aca="1" ref="AY153" ca="1">IF(INDIRECT("'"&amp;$A$69&amp;"'!"&amp;AY$68&amp;$C153+72)&lt;&gt;INDIRECT("'"&amp;$A$70&amp;"'!"&amp;AY$68&amp;$C153+72),1,0)</f>
        <v>0</v>
      </c>
      <c r="AZ153" cm="1">
        <f t="array" aca="1" ref="AZ153" ca="1">IF(INDIRECT("'"&amp;$A$69&amp;"'!"&amp;AZ$68&amp;$C153+72)&lt;&gt;INDIRECT("'"&amp;$A$70&amp;"'!"&amp;AZ$68&amp;$C153+72),1,0)</f>
        <v>0</v>
      </c>
      <c r="BA153" cm="1">
        <f t="array" aca="1" ref="BA153" ca="1">IF(INDIRECT("'"&amp;$A$69&amp;"'!"&amp;BA$68&amp;$C153+72)&lt;&gt;INDIRECT("'"&amp;$A$70&amp;"'!"&amp;BA$68&amp;$C153+72),1,0)</f>
        <v>0</v>
      </c>
      <c r="BB153" cm="1">
        <f t="array" aca="1" ref="BB153" ca="1">IF(INDIRECT("'"&amp;$A$69&amp;"'!"&amp;BB$68&amp;$C153+72)&lt;&gt;INDIRECT("'"&amp;$A$70&amp;"'!"&amp;BB$68&amp;$C153+72),1,0)</f>
        <v>0</v>
      </c>
      <c r="BC153">
        <f t="shared" ca="1" si="3"/>
        <v>0</v>
      </c>
      <c r="BD153">
        <f t="shared" ca="1" si="4"/>
        <v>0</v>
      </c>
      <c r="BE153">
        <f t="shared" ca="1" si="5"/>
        <v>0</v>
      </c>
    </row>
    <row r="154" spans="3:57" x14ac:dyDescent="0.15">
      <c r="C154" s="283">
        <v>82</v>
      </c>
      <c r="D154" cm="1">
        <f t="array" aca="1" ref="D154" ca="1">IF(INDIRECT("'"&amp;$A$69&amp;"'!"&amp;D$68&amp;$C154+72)&lt;&gt;INDIRECT("'"&amp;$A$70&amp;"'!"&amp;D$68&amp;$C154+72),1,0)</f>
        <v>0</v>
      </c>
      <c r="E154" cm="1">
        <f t="array" aca="1" ref="E154" ca="1">IF(INDIRECT("'"&amp;$A$69&amp;"'!"&amp;E$68&amp;$C154+72)&lt;&gt;INDIRECT("'"&amp;$A$70&amp;"'!"&amp;E$68&amp;$C154+72),1,0)</f>
        <v>0</v>
      </c>
      <c r="F154" cm="1">
        <f t="array" aca="1" ref="F154" ca="1">IF(INDIRECT("'"&amp;$A$69&amp;"'!"&amp;F$68&amp;$C154+72)&lt;&gt;INDIRECT("'"&amp;$A$70&amp;"'!"&amp;F$68&amp;$C154+72),1,0)</f>
        <v>0</v>
      </c>
      <c r="G154" cm="1">
        <f t="array" aca="1" ref="G154" ca="1">IF(INDIRECT("'"&amp;$A$69&amp;"'!"&amp;G$68&amp;$C154+72)&lt;&gt;INDIRECT("'"&amp;$A$70&amp;"'!"&amp;G$68&amp;$C154+72),1,0)</f>
        <v>0</v>
      </c>
      <c r="H154" cm="1">
        <f t="array" aca="1" ref="H154" ca="1">IF(INDIRECT("'"&amp;$A$69&amp;"'!"&amp;H$68&amp;$C154+72)&lt;&gt;INDIRECT("'"&amp;$A$70&amp;"'!"&amp;H$68&amp;$C154+72),1,0)</f>
        <v>0</v>
      </c>
      <c r="I154" cm="1">
        <f t="array" aca="1" ref="I154" ca="1">IF(INDIRECT("'"&amp;$A$69&amp;"'!"&amp;I$68&amp;$C154+72)&lt;&gt;INDIRECT("'"&amp;$A$70&amp;"'!"&amp;I$68&amp;$C154+72),1,0)</f>
        <v>0</v>
      </c>
      <c r="J154" cm="1">
        <f t="array" aca="1" ref="J154" ca="1">IF(INDIRECT("'"&amp;$A$69&amp;"'!"&amp;J$68&amp;$C154+72)&lt;&gt;INDIRECT("'"&amp;$A$70&amp;"'!"&amp;J$68&amp;$C154+72),1,0)</f>
        <v>0</v>
      </c>
      <c r="K154" cm="1">
        <f t="array" aca="1" ref="K154" ca="1">IF(INDIRECT("'"&amp;$A$69&amp;"'!"&amp;K$68&amp;$C154+72)&lt;&gt;INDIRECT("'"&amp;$A$70&amp;"'!"&amp;K$68&amp;$C154+72),1,0)</f>
        <v>0</v>
      </c>
      <c r="L154" cm="1">
        <f t="array" aca="1" ref="L154" ca="1">IF(INDIRECT("'"&amp;$A$69&amp;"'!"&amp;L$68&amp;$C154+72)&lt;&gt;INDIRECT("'"&amp;$A$70&amp;"'!"&amp;L$68&amp;$C154+72),1,0)</f>
        <v>0</v>
      </c>
      <c r="M154" cm="1">
        <f t="array" aca="1" ref="M154" ca="1">IF(INDIRECT("'"&amp;$A$69&amp;"'!"&amp;M$68&amp;$C154+72)&lt;&gt;INDIRECT("'"&amp;$A$70&amp;"'!"&amp;M$68&amp;$C154+72),1,0)</f>
        <v>0</v>
      </c>
      <c r="N154" cm="1">
        <f t="array" aca="1" ref="N154" ca="1">IF(INDIRECT("'"&amp;$A$69&amp;"'!"&amp;N$68&amp;$C154+72)&lt;&gt;INDIRECT("'"&amp;$A$70&amp;"'!"&amp;N$68&amp;$C154+72),1,0)</f>
        <v>0</v>
      </c>
      <c r="O154" cm="1">
        <f t="array" aca="1" ref="O154" ca="1">IF(INDIRECT("'"&amp;$A$69&amp;"'!"&amp;O$68&amp;$C154+72)&lt;&gt;INDIRECT("'"&amp;$A$70&amp;"'!"&amp;O$68&amp;$C154+72),1,0)</f>
        <v>0</v>
      </c>
      <c r="P154" cm="1">
        <f t="array" aca="1" ref="P154" ca="1">IF(INDIRECT("'"&amp;$A$69&amp;"'!"&amp;P$68&amp;$C154+72)&lt;&gt;INDIRECT("'"&amp;$A$70&amp;"'!"&amp;P$68&amp;$C154+72),1,0)</f>
        <v>0</v>
      </c>
      <c r="Q154" cm="1">
        <f t="array" aca="1" ref="Q154" ca="1">IF(INDIRECT("'"&amp;$A$69&amp;"'!"&amp;Q$68&amp;$C154+72)&lt;&gt;INDIRECT("'"&amp;$A$70&amp;"'!"&amp;Q$68&amp;$C154+72),1,0)</f>
        <v>0</v>
      </c>
      <c r="R154" cm="1">
        <f t="array" aca="1" ref="R154" ca="1">IF(INDIRECT("'"&amp;$A$69&amp;"'!"&amp;R$68&amp;$C154+72)&lt;&gt;INDIRECT("'"&amp;$A$70&amp;"'!"&amp;R$68&amp;$C154+72),1,0)</f>
        <v>0</v>
      </c>
      <c r="S154" cm="1">
        <f t="array" aca="1" ref="S154" ca="1">IF(INDIRECT("'"&amp;$A$69&amp;"'!"&amp;S$68&amp;$C154+72)&lt;&gt;INDIRECT("'"&amp;$A$70&amp;"'!"&amp;S$68&amp;$C154+72),1,0)</f>
        <v>0</v>
      </c>
      <c r="T154" cm="1">
        <f t="array" aca="1" ref="T154" ca="1">IF(INDIRECT("'"&amp;$A$69&amp;"'!"&amp;T$68&amp;$C154+72)&lt;&gt;INDIRECT("'"&amp;$A$70&amp;"'!"&amp;T$68&amp;$C154+72),1,0)</f>
        <v>0</v>
      </c>
      <c r="U154" cm="1">
        <f t="array" aca="1" ref="U154" ca="1">IF(INDIRECT("'"&amp;$A$69&amp;"'!"&amp;U$68&amp;$C154+72)&lt;&gt;INDIRECT("'"&amp;$A$70&amp;"'!"&amp;U$68&amp;$C154+72),1,0)</f>
        <v>0</v>
      </c>
      <c r="V154" cm="1">
        <f t="array" aca="1" ref="V154" ca="1">IF(INDIRECT("'"&amp;$A$69&amp;"'!"&amp;V$68&amp;$C154+72)&lt;&gt;INDIRECT("'"&amp;$A$70&amp;"'!"&amp;V$68&amp;$C154+72),1,0)</f>
        <v>0</v>
      </c>
      <c r="W154" cm="1">
        <f t="array" aca="1" ref="W154" ca="1">IF(INDIRECT("'"&amp;$A$69&amp;"'!"&amp;W$68&amp;$C154+72)&lt;&gt;INDIRECT("'"&amp;$A$70&amp;"'!"&amp;W$68&amp;$C154+72),1,0)</f>
        <v>0</v>
      </c>
      <c r="X154" cm="1">
        <f t="array" aca="1" ref="X154" ca="1">IF(INDIRECT("'"&amp;$A$69&amp;"'!"&amp;X$68&amp;$C154+72)&lt;&gt;INDIRECT("'"&amp;$A$70&amp;"'!"&amp;X$68&amp;$C154+72),1,0)</f>
        <v>0</v>
      </c>
      <c r="Y154" cm="1">
        <f t="array" aca="1" ref="Y154" ca="1">IF(INDIRECT("'"&amp;$A$69&amp;"'!"&amp;Y$68&amp;$C154+72)&lt;&gt;INDIRECT("'"&amp;$A$70&amp;"'!"&amp;Y$68&amp;$C154+72),1,0)</f>
        <v>0</v>
      </c>
      <c r="Z154" cm="1">
        <f t="array" aca="1" ref="Z154" ca="1">IF(INDIRECT("'"&amp;$A$69&amp;"'!"&amp;Z$68&amp;$C154+72)&lt;&gt;INDIRECT("'"&amp;$A$70&amp;"'!"&amp;Z$68&amp;$C154+72),1,0)</f>
        <v>0</v>
      </c>
      <c r="AA154" cm="1">
        <f t="array" aca="1" ref="AA154" ca="1">IF(INDIRECT("'"&amp;$A$69&amp;"'!"&amp;AA$68&amp;$C154+72)&lt;&gt;INDIRECT("'"&amp;$A$70&amp;"'!"&amp;AA$68&amp;$C154+72),1,0)</f>
        <v>0</v>
      </c>
      <c r="AB154" cm="1">
        <f t="array" aca="1" ref="AB154" ca="1">IF(INDIRECT("'"&amp;$A$69&amp;"'!"&amp;AB$68&amp;$C154+72)&lt;&gt;INDIRECT("'"&amp;$A$70&amp;"'!"&amp;AB$68&amp;$C154+72),1,0)</f>
        <v>0</v>
      </c>
      <c r="AC154" cm="1">
        <f t="array" aca="1" ref="AC154" ca="1">IF(INDIRECT("'"&amp;$A$69&amp;"'!"&amp;AC$68&amp;$C154+72)&lt;&gt;INDIRECT("'"&amp;$A$70&amp;"'!"&amp;AC$68&amp;$C154+72),1,0)</f>
        <v>0</v>
      </c>
      <c r="AD154" cm="1">
        <f t="array" aca="1" ref="AD154" ca="1">IF(INDIRECT("'"&amp;$A$69&amp;"'!"&amp;AD$68&amp;$C154+72)&lt;&gt;INDIRECT("'"&amp;$A$70&amp;"'!"&amp;AD$68&amp;$C154+72),1,0)</f>
        <v>0</v>
      </c>
      <c r="AE154" cm="1">
        <f t="array" aca="1" ref="AE154" ca="1">IF(INDIRECT("'"&amp;$A$69&amp;"'!"&amp;AE$68&amp;$C154+72)&lt;&gt;INDIRECT("'"&amp;$A$70&amp;"'!"&amp;AE$68&amp;$C154+72),1,0)</f>
        <v>0</v>
      </c>
      <c r="AF154" cm="1">
        <f t="array" aca="1" ref="AF154" ca="1">IF(INDIRECT("'"&amp;$A$69&amp;"'!"&amp;AF$68&amp;$C154+72)&lt;&gt;INDIRECT("'"&amp;$A$70&amp;"'!"&amp;AF$68&amp;$C154+72),1,0)</f>
        <v>0</v>
      </c>
      <c r="AG154" cm="1">
        <f t="array" aca="1" ref="AG154" ca="1">IF(INDIRECT("'"&amp;$A$69&amp;"'!"&amp;AG$68&amp;$C154+72)&lt;&gt;INDIRECT("'"&amp;$A$70&amp;"'!"&amp;AG$68&amp;$C154+72),1,0)</f>
        <v>0</v>
      </c>
      <c r="AH154" cm="1">
        <f t="array" aca="1" ref="AH154" ca="1">IF(INDIRECT("'"&amp;$A$69&amp;"'!"&amp;AH$68&amp;$C154+72)&lt;&gt;INDIRECT("'"&amp;$A$70&amp;"'!"&amp;AH$68&amp;$C154+72),1,0)</f>
        <v>0</v>
      </c>
      <c r="AI154" cm="1">
        <f t="array" aca="1" ref="AI154" ca="1">IF(INDIRECT("'"&amp;$A$69&amp;"'!"&amp;AI$68&amp;$C154+72)&lt;&gt;INDIRECT("'"&amp;$A$70&amp;"'!"&amp;AI$68&amp;$C154+72),1,0)</f>
        <v>0</v>
      </c>
      <c r="AJ154" cm="1">
        <f t="array" aca="1" ref="AJ154" ca="1">IF(INDIRECT("'"&amp;$A$69&amp;"'!"&amp;AJ$68&amp;$C154+72)&lt;&gt;INDIRECT("'"&amp;$A$70&amp;"'!"&amp;AJ$68&amp;$C154+72),1,0)</f>
        <v>0</v>
      </c>
      <c r="AK154" cm="1">
        <f t="array" aca="1" ref="AK154" ca="1">IF(INDIRECT("'"&amp;$A$69&amp;"'!"&amp;AK$68&amp;$C154+72)&lt;&gt;INDIRECT("'"&amp;$A$70&amp;"'!"&amp;AK$68&amp;$C154+72),1,0)</f>
        <v>0</v>
      </c>
      <c r="AL154" cm="1">
        <f t="array" aca="1" ref="AL154" ca="1">IF(INDIRECT("'"&amp;$A$69&amp;"'!"&amp;AL$68&amp;$C154+72)&lt;&gt;INDIRECT("'"&amp;$A$70&amp;"'!"&amp;AL$68&amp;$C154+72),1,0)</f>
        <v>0</v>
      </c>
      <c r="AM154" cm="1">
        <f t="array" aca="1" ref="AM154" ca="1">IF(INDIRECT("'"&amp;$A$69&amp;"'!"&amp;AM$68&amp;$C154+72)&lt;&gt;INDIRECT("'"&amp;$A$70&amp;"'!"&amp;AM$68&amp;$C154+72),1,0)</f>
        <v>0</v>
      </c>
      <c r="AN154" cm="1">
        <f t="array" aca="1" ref="AN154" ca="1">IF(INDIRECT("'"&amp;$A$69&amp;"'!"&amp;AN$68&amp;$C154+72)&lt;&gt;INDIRECT("'"&amp;$A$70&amp;"'!"&amp;AN$68&amp;$C154+72),1,0)</f>
        <v>0</v>
      </c>
      <c r="AO154" cm="1">
        <f t="array" aca="1" ref="AO154" ca="1">IF(INDIRECT("'"&amp;$A$69&amp;"'!"&amp;AO$68&amp;$C154+72)&lt;&gt;INDIRECT("'"&amp;$A$70&amp;"'!"&amp;AO$68&amp;$C154+72),1,0)</f>
        <v>0</v>
      </c>
      <c r="AP154" cm="1">
        <f t="array" aca="1" ref="AP154" ca="1">IF(INDIRECT("'"&amp;$A$69&amp;"'!"&amp;AP$68&amp;$C154+72)&lt;&gt;INDIRECT("'"&amp;$A$70&amp;"'!"&amp;AP$68&amp;$C154+72),1,0)</f>
        <v>0</v>
      </c>
      <c r="AQ154" cm="1">
        <f t="array" aca="1" ref="AQ154" ca="1">IF(INDIRECT("'"&amp;$A$69&amp;"'!"&amp;AQ$68&amp;$C154+72)&lt;&gt;INDIRECT("'"&amp;$A$70&amp;"'!"&amp;AQ$68&amp;$C154+72),1,0)</f>
        <v>0</v>
      </c>
      <c r="AR154" cm="1">
        <f t="array" aca="1" ref="AR154" ca="1">IF(INDIRECT("'"&amp;$A$69&amp;"'!"&amp;AR$68&amp;$C154+72)&lt;&gt;INDIRECT("'"&amp;$A$70&amp;"'!"&amp;AR$68&amp;$C154+72),1,0)</f>
        <v>0</v>
      </c>
      <c r="AS154" cm="1">
        <f t="array" aca="1" ref="AS154" ca="1">IF(INDIRECT("'"&amp;$A$69&amp;"'!"&amp;AS$68&amp;$C154+72)&lt;&gt;INDIRECT("'"&amp;$A$70&amp;"'!"&amp;AS$68&amp;$C154+72),1,0)</f>
        <v>0</v>
      </c>
      <c r="AT154" cm="1">
        <f t="array" aca="1" ref="AT154" ca="1">IF(INDIRECT("'"&amp;$A$69&amp;"'!"&amp;AT$68&amp;$C154+72)&lt;&gt;INDIRECT("'"&amp;$A$70&amp;"'!"&amp;AT$68&amp;$C154+72),1,0)</f>
        <v>0</v>
      </c>
      <c r="AU154" cm="1">
        <f t="array" aca="1" ref="AU154" ca="1">IF(INDIRECT("'"&amp;$A$69&amp;"'!"&amp;AU$68&amp;$C154+72)&lt;&gt;INDIRECT("'"&amp;$A$70&amp;"'!"&amp;AU$68&amp;$C154+72),1,0)</f>
        <v>0</v>
      </c>
      <c r="AV154" cm="1">
        <f t="array" aca="1" ref="AV154" ca="1">IF(INDIRECT("'"&amp;$A$69&amp;"'!"&amp;AV$68&amp;$C154+72)&lt;&gt;INDIRECT("'"&amp;$A$70&amp;"'!"&amp;AV$68&amp;$C154+72),1,0)</f>
        <v>0</v>
      </c>
      <c r="AW154" cm="1">
        <f t="array" aca="1" ref="AW154" ca="1">IF(INDIRECT("'"&amp;$A$69&amp;"'!"&amp;AW$68&amp;$C154+72)&lt;&gt;INDIRECT("'"&amp;$A$70&amp;"'!"&amp;AW$68&amp;$C154+72),1,0)</f>
        <v>0</v>
      </c>
      <c r="AX154" cm="1">
        <f t="array" aca="1" ref="AX154" ca="1">IF(INDIRECT("'"&amp;$A$69&amp;"'!"&amp;AX$68&amp;$C154+72)&lt;&gt;INDIRECT("'"&amp;$A$70&amp;"'!"&amp;AX$68&amp;$C154+72),1,0)</f>
        <v>0</v>
      </c>
      <c r="AY154" cm="1">
        <f t="array" aca="1" ref="AY154" ca="1">IF(INDIRECT("'"&amp;$A$69&amp;"'!"&amp;AY$68&amp;$C154+72)&lt;&gt;INDIRECT("'"&amp;$A$70&amp;"'!"&amp;AY$68&amp;$C154+72),1,0)</f>
        <v>0</v>
      </c>
      <c r="AZ154" cm="1">
        <f t="array" aca="1" ref="AZ154" ca="1">IF(INDIRECT("'"&amp;$A$69&amp;"'!"&amp;AZ$68&amp;$C154+72)&lt;&gt;INDIRECT("'"&amp;$A$70&amp;"'!"&amp;AZ$68&amp;$C154+72),1,0)</f>
        <v>0</v>
      </c>
      <c r="BA154" cm="1">
        <f t="array" aca="1" ref="BA154" ca="1">IF(INDIRECT("'"&amp;$A$69&amp;"'!"&amp;BA$68&amp;$C154+72)&lt;&gt;INDIRECT("'"&amp;$A$70&amp;"'!"&amp;BA$68&amp;$C154+72),1,0)</f>
        <v>0</v>
      </c>
      <c r="BB154" cm="1">
        <f t="array" aca="1" ref="BB154" ca="1">IF(INDIRECT("'"&amp;$A$69&amp;"'!"&amp;BB$68&amp;$C154+72)&lt;&gt;INDIRECT("'"&amp;$A$70&amp;"'!"&amp;BB$68&amp;$C154+72),1,0)</f>
        <v>0</v>
      </c>
      <c r="BC154">
        <f t="shared" ca="1" si="3"/>
        <v>0</v>
      </c>
      <c r="BD154">
        <f t="shared" ca="1" si="4"/>
        <v>0</v>
      </c>
      <c r="BE154">
        <f t="shared" ca="1" si="5"/>
        <v>0</v>
      </c>
    </row>
    <row r="155" spans="3:57" x14ac:dyDescent="0.15">
      <c r="C155" s="283">
        <v>83</v>
      </c>
      <c r="D155" cm="1">
        <f t="array" aca="1" ref="D155" ca="1">IF(INDIRECT("'"&amp;$A$69&amp;"'!"&amp;D$68&amp;$C155+72)&lt;&gt;INDIRECT("'"&amp;$A$70&amp;"'!"&amp;D$68&amp;$C155+72),1,0)</f>
        <v>0</v>
      </c>
      <c r="E155" cm="1">
        <f t="array" aca="1" ref="E155" ca="1">IF(INDIRECT("'"&amp;$A$69&amp;"'!"&amp;E$68&amp;$C155+72)&lt;&gt;INDIRECT("'"&amp;$A$70&amp;"'!"&amp;E$68&amp;$C155+72),1,0)</f>
        <v>0</v>
      </c>
      <c r="F155" cm="1">
        <f t="array" aca="1" ref="F155" ca="1">IF(INDIRECT("'"&amp;$A$69&amp;"'!"&amp;F$68&amp;$C155+72)&lt;&gt;INDIRECT("'"&amp;$A$70&amp;"'!"&amp;F$68&amp;$C155+72),1,0)</f>
        <v>0</v>
      </c>
      <c r="G155" cm="1">
        <f t="array" aca="1" ref="G155" ca="1">IF(INDIRECT("'"&amp;$A$69&amp;"'!"&amp;G$68&amp;$C155+72)&lt;&gt;INDIRECT("'"&amp;$A$70&amp;"'!"&amp;G$68&amp;$C155+72),1,0)</f>
        <v>0</v>
      </c>
      <c r="H155" cm="1">
        <f t="array" aca="1" ref="H155" ca="1">IF(INDIRECT("'"&amp;$A$69&amp;"'!"&amp;H$68&amp;$C155+72)&lt;&gt;INDIRECT("'"&amp;$A$70&amp;"'!"&amp;H$68&amp;$C155+72),1,0)</f>
        <v>0</v>
      </c>
      <c r="I155" cm="1">
        <f t="array" aca="1" ref="I155" ca="1">IF(INDIRECT("'"&amp;$A$69&amp;"'!"&amp;I$68&amp;$C155+72)&lt;&gt;INDIRECT("'"&amp;$A$70&amp;"'!"&amp;I$68&amp;$C155+72),1,0)</f>
        <v>0</v>
      </c>
      <c r="J155" cm="1">
        <f t="array" aca="1" ref="J155" ca="1">IF(INDIRECT("'"&amp;$A$69&amp;"'!"&amp;J$68&amp;$C155+72)&lt;&gt;INDIRECT("'"&amp;$A$70&amp;"'!"&amp;J$68&amp;$C155+72),1,0)</f>
        <v>0</v>
      </c>
      <c r="K155" cm="1">
        <f t="array" aca="1" ref="K155" ca="1">IF(INDIRECT("'"&amp;$A$69&amp;"'!"&amp;K$68&amp;$C155+72)&lt;&gt;INDIRECT("'"&amp;$A$70&amp;"'!"&amp;K$68&amp;$C155+72),1,0)</f>
        <v>0</v>
      </c>
      <c r="L155" cm="1">
        <f t="array" aca="1" ref="L155" ca="1">IF(INDIRECT("'"&amp;$A$69&amp;"'!"&amp;L$68&amp;$C155+72)&lt;&gt;INDIRECT("'"&amp;$A$70&amp;"'!"&amp;L$68&amp;$C155+72),1,0)</f>
        <v>0</v>
      </c>
      <c r="M155" cm="1">
        <f t="array" aca="1" ref="M155" ca="1">IF(INDIRECT("'"&amp;$A$69&amp;"'!"&amp;M$68&amp;$C155+72)&lt;&gt;INDIRECT("'"&amp;$A$70&amp;"'!"&amp;M$68&amp;$C155+72),1,0)</f>
        <v>0</v>
      </c>
      <c r="N155" cm="1">
        <f t="array" aca="1" ref="N155" ca="1">IF(INDIRECT("'"&amp;$A$69&amp;"'!"&amp;N$68&amp;$C155+72)&lt;&gt;INDIRECT("'"&amp;$A$70&amp;"'!"&amp;N$68&amp;$C155+72),1,0)</f>
        <v>0</v>
      </c>
      <c r="O155" cm="1">
        <f t="array" aca="1" ref="O155" ca="1">IF(INDIRECT("'"&amp;$A$69&amp;"'!"&amp;O$68&amp;$C155+72)&lt;&gt;INDIRECT("'"&amp;$A$70&amp;"'!"&amp;O$68&amp;$C155+72),1,0)</f>
        <v>0</v>
      </c>
      <c r="P155" cm="1">
        <f t="array" aca="1" ref="P155" ca="1">IF(INDIRECT("'"&amp;$A$69&amp;"'!"&amp;P$68&amp;$C155+72)&lt;&gt;INDIRECT("'"&amp;$A$70&amp;"'!"&amp;P$68&amp;$C155+72),1,0)</f>
        <v>0</v>
      </c>
      <c r="Q155" cm="1">
        <f t="array" aca="1" ref="Q155" ca="1">IF(INDIRECT("'"&amp;$A$69&amp;"'!"&amp;Q$68&amp;$C155+72)&lt;&gt;INDIRECT("'"&amp;$A$70&amp;"'!"&amp;Q$68&amp;$C155+72),1,0)</f>
        <v>0</v>
      </c>
      <c r="R155" cm="1">
        <f t="array" aca="1" ref="R155" ca="1">IF(INDIRECT("'"&amp;$A$69&amp;"'!"&amp;R$68&amp;$C155+72)&lt;&gt;INDIRECT("'"&amp;$A$70&amp;"'!"&amp;R$68&amp;$C155+72),1,0)</f>
        <v>0</v>
      </c>
      <c r="S155" cm="1">
        <f t="array" aca="1" ref="S155" ca="1">IF(INDIRECT("'"&amp;$A$69&amp;"'!"&amp;S$68&amp;$C155+72)&lt;&gt;INDIRECT("'"&amp;$A$70&amp;"'!"&amp;S$68&amp;$C155+72),1,0)</f>
        <v>0</v>
      </c>
      <c r="T155" cm="1">
        <f t="array" aca="1" ref="T155" ca="1">IF(INDIRECT("'"&amp;$A$69&amp;"'!"&amp;T$68&amp;$C155+72)&lt;&gt;INDIRECT("'"&amp;$A$70&amp;"'!"&amp;T$68&amp;$C155+72),1,0)</f>
        <v>0</v>
      </c>
      <c r="U155" cm="1">
        <f t="array" aca="1" ref="U155" ca="1">IF(INDIRECT("'"&amp;$A$69&amp;"'!"&amp;U$68&amp;$C155+72)&lt;&gt;INDIRECT("'"&amp;$A$70&amp;"'!"&amp;U$68&amp;$C155+72),1,0)</f>
        <v>0</v>
      </c>
      <c r="V155" cm="1">
        <f t="array" aca="1" ref="V155" ca="1">IF(INDIRECT("'"&amp;$A$69&amp;"'!"&amp;V$68&amp;$C155+72)&lt;&gt;INDIRECT("'"&amp;$A$70&amp;"'!"&amp;V$68&amp;$C155+72),1,0)</f>
        <v>0</v>
      </c>
      <c r="W155" cm="1">
        <f t="array" aca="1" ref="W155" ca="1">IF(INDIRECT("'"&amp;$A$69&amp;"'!"&amp;W$68&amp;$C155+72)&lt;&gt;INDIRECT("'"&amp;$A$70&amp;"'!"&amp;W$68&amp;$C155+72),1,0)</f>
        <v>0</v>
      </c>
      <c r="X155" cm="1">
        <f t="array" aca="1" ref="X155" ca="1">IF(INDIRECT("'"&amp;$A$69&amp;"'!"&amp;X$68&amp;$C155+72)&lt;&gt;INDIRECT("'"&amp;$A$70&amp;"'!"&amp;X$68&amp;$C155+72),1,0)</f>
        <v>0</v>
      </c>
      <c r="Y155" cm="1">
        <f t="array" aca="1" ref="Y155" ca="1">IF(INDIRECT("'"&amp;$A$69&amp;"'!"&amp;Y$68&amp;$C155+72)&lt;&gt;INDIRECT("'"&amp;$A$70&amp;"'!"&amp;Y$68&amp;$C155+72),1,0)</f>
        <v>0</v>
      </c>
      <c r="Z155" cm="1">
        <f t="array" aca="1" ref="Z155" ca="1">IF(INDIRECT("'"&amp;$A$69&amp;"'!"&amp;Z$68&amp;$C155+72)&lt;&gt;INDIRECT("'"&amp;$A$70&amp;"'!"&amp;Z$68&amp;$C155+72),1,0)</f>
        <v>0</v>
      </c>
      <c r="AA155" cm="1">
        <f t="array" aca="1" ref="AA155" ca="1">IF(INDIRECT("'"&amp;$A$69&amp;"'!"&amp;AA$68&amp;$C155+72)&lt;&gt;INDIRECT("'"&amp;$A$70&amp;"'!"&amp;AA$68&amp;$C155+72),1,0)</f>
        <v>0</v>
      </c>
      <c r="AB155" cm="1">
        <f t="array" aca="1" ref="AB155" ca="1">IF(INDIRECT("'"&amp;$A$69&amp;"'!"&amp;AB$68&amp;$C155+72)&lt;&gt;INDIRECT("'"&amp;$A$70&amp;"'!"&amp;AB$68&amp;$C155+72),1,0)</f>
        <v>0</v>
      </c>
      <c r="AC155" cm="1">
        <f t="array" aca="1" ref="AC155" ca="1">IF(INDIRECT("'"&amp;$A$69&amp;"'!"&amp;AC$68&amp;$C155+72)&lt;&gt;INDIRECT("'"&amp;$A$70&amp;"'!"&amp;AC$68&amp;$C155+72),1,0)</f>
        <v>0</v>
      </c>
      <c r="AD155" cm="1">
        <f t="array" aca="1" ref="AD155" ca="1">IF(INDIRECT("'"&amp;$A$69&amp;"'!"&amp;AD$68&amp;$C155+72)&lt;&gt;INDIRECT("'"&amp;$A$70&amp;"'!"&amp;AD$68&amp;$C155+72),1,0)</f>
        <v>0</v>
      </c>
      <c r="AE155" cm="1">
        <f t="array" aca="1" ref="AE155" ca="1">IF(INDIRECT("'"&amp;$A$69&amp;"'!"&amp;AE$68&amp;$C155+72)&lt;&gt;INDIRECT("'"&amp;$A$70&amp;"'!"&amp;AE$68&amp;$C155+72),1,0)</f>
        <v>0</v>
      </c>
      <c r="AF155" cm="1">
        <f t="array" aca="1" ref="AF155" ca="1">IF(INDIRECT("'"&amp;$A$69&amp;"'!"&amp;AF$68&amp;$C155+72)&lt;&gt;INDIRECT("'"&amp;$A$70&amp;"'!"&amp;AF$68&amp;$C155+72),1,0)</f>
        <v>0</v>
      </c>
      <c r="AG155" cm="1">
        <f t="array" aca="1" ref="AG155" ca="1">IF(INDIRECT("'"&amp;$A$69&amp;"'!"&amp;AG$68&amp;$C155+72)&lt;&gt;INDIRECT("'"&amp;$A$70&amp;"'!"&amp;AG$68&amp;$C155+72),1,0)</f>
        <v>0</v>
      </c>
      <c r="AH155" cm="1">
        <f t="array" aca="1" ref="AH155" ca="1">IF(INDIRECT("'"&amp;$A$69&amp;"'!"&amp;AH$68&amp;$C155+72)&lt;&gt;INDIRECT("'"&amp;$A$70&amp;"'!"&amp;AH$68&amp;$C155+72),1,0)</f>
        <v>0</v>
      </c>
      <c r="AI155" cm="1">
        <f t="array" aca="1" ref="AI155" ca="1">IF(INDIRECT("'"&amp;$A$69&amp;"'!"&amp;AI$68&amp;$C155+72)&lt;&gt;INDIRECT("'"&amp;$A$70&amp;"'!"&amp;AI$68&amp;$C155+72),1,0)</f>
        <v>0</v>
      </c>
      <c r="AJ155" cm="1">
        <f t="array" aca="1" ref="AJ155" ca="1">IF(INDIRECT("'"&amp;$A$69&amp;"'!"&amp;AJ$68&amp;$C155+72)&lt;&gt;INDIRECT("'"&amp;$A$70&amp;"'!"&amp;AJ$68&amp;$C155+72),1,0)</f>
        <v>0</v>
      </c>
      <c r="AK155" cm="1">
        <f t="array" aca="1" ref="AK155" ca="1">IF(INDIRECT("'"&amp;$A$69&amp;"'!"&amp;AK$68&amp;$C155+72)&lt;&gt;INDIRECT("'"&amp;$A$70&amp;"'!"&amp;AK$68&amp;$C155+72),1,0)</f>
        <v>0</v>
      </c>
      <c r="AL155" cm="1">
        <f t="array" aca="1" ref="AL155" ca="1">IF(INDIRECT("'"&amp;$A$69&amp;"'!"&amp;AL$68&amp;$C155+72)&lt;&gt;INDIRECT("'"&amp;$A$70&amp;"'!"&amp;AL$68&amp;$C155+72),1,0)</f>
        <v>0</v>
      </c>
      <c r="AM155" cm="1">
        <f t="array" aca="1" ref="AM155" ca="1">IF(INDIRECT("'"&amp;$A$69&amp;"'!"&amp;AM$68&amp;$C155+72)&lt;&gt;INDIRECT("'"&amp;$A$70&amp;"'!"&amp;AM$68&amp;$C155+72),1,0)</f>
        <v>0</v>
      </c>
      <c r="AN155" cm="1">
        <f t="array" aca="1" ref="AN155" ca="1">IF(INDIRECT("'"&amp;$A$69&amp;"'!"&amp;AN$68&amp;$C155+72)&lt;&gt;INDIRECT("'"&amp;$A$70&amp;"'!"&amp;AN$68&amp;$C155+72),1,0)</f>
        <v>0</v>
      </c>
      <c r="AO155" cm="1">
        <f t="array" aca="1" ref="AO155" ca="1">IF(INDIRECT("'"&amp;$A$69&amp;"'!"&amp;AO$68&amp;$C155+72)&lt;&gt;INDIRECT("'"&amp;$A$70&amp;"'!"&amp;AO$68&amp;$C155+72),1,0)</f>
        <v>0</v>
      </c>
      <c r="AP155" cm="1">
        <f t="array" aca="1" ref="AP155" ca="1">IF(INDIRECT("'"&amp;$A$69&amp;"'!"&amp;AP$68&amp;$C155+72)&lt;&gt;INDIRECT("'"&amp;$A$70&amp;"'!"&amp;AP$68&amp;$C155+72),1,0)</f>
        <v>0</v>
      </c>
      <c r="AQ155" cm="1">
        <f t="array" aca="1" ref="AQ155" ca="1">IF(INDIRECT("'"&amp;$A$69&amp;"'!"&amp;AQ$68&amp;$C155+72)&lt;&gt;INDIRECT("'"&amp;$A$70&amp;"'!"&amp;AQ$68&amp;$C155+72),1,0)</f>
        <v>0</v>
      </c>
      <c r="AR155" cm="1">
        <f t="array" aca="1" ref="AR155" ca="1">IF(INDIRECT("'"&amp;$A$69&amp;"'!"&amp;AR$68&amp;$C155+72)&lt;&gt;INDIRECT("'"&amp;$A$70&amp;"'!"&amp;AR$68&amp;$C155+72),1,0)</f>
        <v>0</v>
      </c>
      <c r="AS155" cm="1">
        <f t="array" aca="1" ref="AS155" ca="1">IF(INDIRECT("'"&amp;$A$69&amp;"'!"&amp;AS$68&amp;$C155+72)&lt;&gt;INDIRECT("'"&amp;$A$70&amp;"'!"&amp;AS$68&amp;$C155+72),1,0)</f>
        <v>0</v>
      </c>
      <c r="AT155" cm="1">
        <f t="array" aca="1" ref="AT155" ca="1">IF(INDIRECT("'"&amp;$A$69&amp;"'!"&amp;AT$68&amp;$C155+72)&lt;&gt;INDIRECT("'"&amp;$A$70&amp;"'!"&amp;AT$68&amp;$C155+72),1,0)</f>
        <v>0</v>
      </c>
      <c r="AU155" cm="1">
        <f t="array" aca="1" ref="AU155" ca="1">IF(INDIRECT("'"&amp;$A$69&amp;"'!"&amp;AU$68&amp;$C155+72)&lt;&gt;INDIRECT("'"&amp;$A$70&amp;"'!"&amp;AU$68&amp;$C155+72),1,0)</f>
        <v>0</v>
      </c>
      <c r="AV155" cm="1">
        <f t="array" aca="1" ref="AV155" ca="1">IF(INDIRECT("'"&amp;$A$69&amp;"'!"&amp;AV$68&amp;$C155+72)&lt;&gt;INDIRECT("'"&amp;$A$70&amp;"'!"&amp;AV$68&amp;$C155+72),1,0)</f>
        <v>0</v>
      </c>
      <c r="AW155" cm="1">
        <f t="array" aca="1" ref="AW155" ca="1">IF(INDIRECT("'"&amp;$A$69&amp;"'!"&amp;AW$68&amp;$C155+72)&lt;&gt;INDIRECT("'"&amp;$A$70&amp;"'!"&amp;AW$68&amp;$C155+72),1,0)</f>
        <v>0</v>
      </c>
      <c r="AX155" cm="1">
        <f t="array" aca="1" ref="AX155" ca="1">IF(INDIRECT("'"&amp;$A$69&amp;"'!"&amp;AX$68&amp;$C155+72)&lt;&gt;INDIRECT("'"&amp;$A$70&amp;"'!"&amp;AX$68&amp;$C155+72),1,0)</f>
        <v>0</v>
      </c>
      <c r="AY155" cm="1">
        <f t="array" aca="1" ref="AY155" ca="1">IF(INDIRECT("'"&amp;$A$69&amp;"'!"&amp;AY$68&amp;$C155+72)&lt;&gt;INDIRECT("'"&amp;$A$70&amp;"'!"&amp;AY$68&amp;$C155+72),1,0)</f>
        <v>0</v>
      </c>
      <c r="AZ155" cm="1">
        <f t="array" aca="1" ref="AZ155" ca="1">IF(INDIRECT("'"&amp;$A$69&amp;"'!"&amp;AZ$68&amp;$C155+72)&lt;&gt;INDIRECT("'"&amp;$A$70&amp;"'!"&amp;AZ$68&amp;$C155+72),1,0)</f>
        <v>0</v>
      </c>
      <c r="BA155" cm="1">
        <f t="array" aca="1" ref="BA155" ca="1">IF(INDIRECT("'"&amp;$A$69&amp;"'!"&amp;BA$68&amp;$C155+72)&lt;&gt;INDIRECT("'"&amp;$A$70&amp;"'!"&amp;BA$68&amp;$C155+72),1,0)</f>
        <v>0</v>
      </c>
      <c r="BB155" cm="1">
        <f t="array" aca="1" ref="BB155" ca="1">IF(INDIRECT("'"&amp;$A$69&amp;"'!"&amp;BB$68&amp;$C155+72)&lt;&gt;INDIRECT("'"&amp;$A$70&amp;"'!"&amp;BB$68&amp;$C155+72),1,0)</f>
        <v>0</v>
      </c>
      <c r="BC155">
        <f t="shared" ca="1" si="3"/>
        <v>0</v>
      </c>
      <c r="BD155">
        <f t="shared" ca="1" si="4"/>
        <v>0</v>
      </c>
      <c r="BE155">
        <f t="shared" ca="1" si="5"/>
        <v>0</v>
      </c>
    </row>
    <row r="156" spans="3:57" x14ac:dyDescent="0.15">
      <c r="C156" s="283">
        <v>84</v>
      </c>
      <c r="D156" cm="1">
        <f t="array" aca="1" ref="D156" ca="1">IF(INDIRECT("'"&amp;$A$69&amp;"'!"&amp;D$68&amp;$C156+72)&lt;&gt;INDIRECT("'"&amp;$A$70&amp;"'!"&amp;D$68&amp;$C156+72),1,0)</f>
        <v>0</v>
      </c>
      <c r="E156" cm="1">
        <f t="array" aca="1" ref="E156" ca="1">IF(INDIRECT("'"&amp;$A$69&amp;"'!"&amp;E$68&amp;$C156+72)&lt;&gt;INDIRECT("'"&amp;$A$70&amp;"'!"&amp;E$68&amp;$C156+72),1,0)</f>
        <v>0</v>
      </c>
      <c r="F156" cm="1">
        <f t="array" aca="1" ref="F156" ca="1">IF(INDIRECT("'"&amp;$A$69&amp;"'!"&amp;F$68&amp;$C156+72)&lt;&gt;INDIRECT("'"&amp;$A$70&amp;"'!"&amp;F$68&amp;$C156+72),1,0)</f>
        <v>0</v>
      </c>
      <c r="G156" cm="1">
        <f t="array" aca="1" ref="G156" ca="1">IF(INDIRECT("'"&amp;$A$69&amp;"'!"&amp;G$68&amp;$C156+72)&lt;&gt;INDIRECT("'"&amp;$A$70&amp;"'!"&amp;G$68&amp;$C156+72),1,0)</f>
        <v>0</v>
      </c>
      <c r="H156" cm="1">
        <f t="array" aca="1" ref="H156" ca="1">IF(INDIRECT("'"&amp;$A$69&amp;"'!"&amp;H$68&amp;$C156+72)&lt;&gt;INDIRECT("'"&amp;$A$70&amp;"'!"&amp;H$68&amp;$C156+72),1,0)</f>
        <v>0</v>
      </c>
      <c r="I156" cm="1">
        <f t="array" aca="1" ref="I156" ca="1">IF(INDIRECT("'"&amp;$A$69&amp;"'!"&amp;I$68&amp;$C156+72)&lt;&gt;INDIRECT("'"&amp;$A$70&amp;"'!"&amp;I$68&amp;$C156+72),1,0)</f>
        <v>0</v>
      </c>
      <c r="J156" cm="1">
        <f t="array" aca="1" ref="J156" ca="1">IF(INDIRECT("'"&amp;$A$69&amp;"'!"&amp;J$68&amp;$C156+72)&lt;&gt;INDIRECT("'"&amp;$A$70&amp;"'!"&amp;J$68&amp;$C156+72),1,0)</f>
        <v>0</v>
      </c>
      <c r="K156" cm="1">
        <f t="array" aca="1" ref="K156" ca="1">IF(INDIRECT("'"&amp;$A$69&amp;"'!"&amp;K$68&amp;$C156+72)&lt;&gt;INDIRECT("'"&amp;$A$70&amp;"'!"&amp;K$68&amp;$C156+72),1,0)</f>
        <v>0</v>
      </c>
      <c r="L156" cm="1">
        <f t="array" aca="1" ref="L156" ca="1">IF(INDIRECT("'"&amp;$A$69&amp;"'!"&amp;L$68&amp;$C156+72)&lt;&gt;INDIRECT("'"&amp;$A$70&amp;"'!"&amp;L$68&amp;$C156+72),1,0)</f>
        <v>0</v>
      </c>
      <c r="M156" cm="1">
        <f t="array" aca="1" ref="M156" ca="1">IF(INDIRECT("'"&amp;$A$69&amp;"'!"&amp;M$68&amp;$C156+72)&lt;&gt;INDIRECT("'"&amp;$A$70&amp;"'!"&amp;M$68&amp;$C156+72),1,0)</f>
        <v>0</v>
      </c>
      <c r="N156" cm="1">
        <f t="array" aca="1" ref="N156" ca="1">IF(INDIRECT("'"&amp;$A$69&amp;"'!"&amp;N$68&amp;$C156+72)&lt;&gt;INDIRECT("'"&amp;$A$70&amp;"'!"&amp;N$68&amp;$C156+72),1,0)</f>
        <v>0</v>
      </c>
      <c r="O156" cm="1">
        <f t="array" aca="1" ref="O156" ca="1">IF(INDIRECT("'"&amp;$A$69&amp;"'!"&amp;O$68&amp;$C156+72)&lt;&gt;INDIRECT("'"&amp;$A$70&amp;"'!"&amp;O$68&amp;$C156+72),1,0)</f>
        <v>0</v>
      </c>
      <c r="P156" cm="1">
        <f t="array" aca="1" ref="P156" ca="1">IF(INDIRECT("'"&amp;$A$69&amp;"'!"&amp;P$68&amp;$C156+72)&lt;&gt;INDIRECT("'"&amp;$A$70&amp;"'!"&amp;P$68&amp;$C156+72),1,0)</f>
        <v>0</v>
      </c>
      <c r="Q156" cm="1">
        <f t="array" aca="1" ref="Q156" ca="1">IF(INDIRECT("'"&amp;$A$69&amp;"'!"&amp;Q$68&amp;$C156+72)&lt;&gt;INDIRECT("'"&amp;$A$70&amp;"'!"&amp;Q$68&amp;$C156+72),1,0)</f>
        <v>0</v>
      </c>
      <c r="R156" cm="1">
        <f t="array" aca="1" ref="R156" ca="1">IF(INDIRECT("'"&amp;$A$69&amp;"'!"&amp;R$68&amp;$C156+72)&lt;&gt;INDIRECT("'"&amp;$A$70&amp;"'!"&amp;R$68&amp;$C156+72),1,0)</f>
        <v>0</v>
      </c>
      <c r="S156" cm="1">
        <f t="array" aca="1" ref="S156" ca="1">IF(INDIRECT("'"&amp;$A$69&amp;"'!"&amp;S$68&amp;$C156+72)&lt;&gt;INDIRECT("'"&amp;$A$70&amp;"'!"&amp;S$68&amp;$C156+72),1,0)</f>
        <v>0</v>
      </c>
      <c r="T156" cm="1">
        <f t="array" aca="1" ref="T156" ca="1">IF(INDIRECT("'"&amp;$A$69&amp;"'!"&amp;T$68&amp;$C156+72)&lt;&gt;INDIRECT("'"&amp;$A$70&amp;"'!"&amp;T$68&amp;$C156+72),1,0)</f>
        <v>0</v>
      </c>
      <c r="U156" cm="1">
        <f t="array" aca="1" ref="U156" ca="1">IF(INDIRECT("'"&amp;$A$69&amp;"'!"&amp;U$68&amp;$C156+72)&lt;&gt;INDIRECT("'"&amp;$A$70&amp;"'!"&amp;U$68&amp;$C156+72),1,0)</f>
        <v>0</v>
      </c>
      <c r="V156" cm="1">
        <f t="array" aca="1" ref="V156" ca="1">IF(INDIRECT("'"&amp;$A$69&amp;"'!"&amp;V$68&amp;$C156+72)&lt;&gt;INDIRECT("'"&amp;$A$70&amp;"'!"&amp;V$68&amp;$C156+72),1,0)</f>
        <v>0</v>
      </c>
      <c r="W156" cm="1">
        <f t="array" aca="1" ref="W156" ca="1">IF(INDIRECT("'"&amp;$A$69&amp;"'!"&amp;W$68&amp;$C156+72)&lt;&gt;INDIRECT("'"&amp;$A$70&amp;"'!"&amp;W$68&amp;$C156+72),1,0)</f>
        <v>0</v>
      </c>
      <c r="X156" cm="1">
        <f t="array" aca="1" ref="X156" ca="1">IF(INDIRECT("'"&amp;$A$69&amp;"'!"&amp;X$68&amp;$C156+72)&lt;&gt;INDIRECT("'"&amp;$A$70&amp;"'!"&amp;X$68&amp;$C156+72),1,0)</f>
        <v>0</v>
      </c>
      <c r="Y156" cm="1">
        <f t="array" aca="1" ref="Y156" ca="1">IF(INDIRECT("'"&amp;$A$69&amp;"'!"&amp;Y$68&amp;$C156+72)&lt;&gt;INDIRECT("'"&amp;$A$70&amp;"'!"&amp;Y$68&amp;$C156+72),1,0)</f>
        <v>0</v>
      </c>
      <c r="Z156" cm="1">
        <f t="array" aca="1" ref="Z156" ca="1">IF(INDIRECT("'"&amp;$A$69&amp;"'!"&amp;Z$68&amp;$C156+72)&lt;&gt;INDIRECT("'"&amp;$A$70&amp;"'!"&amp;Z$68&amp;$C156+72),1,0)</f>
        <v>0</v>
      </c>
      <c r="AA156" cm="1">
        <f t="array" aca="1" ref="AA156" ca="1">IF(INDIRECT("'"&amp;$A$69&amp;"'!"&amp;AA$68&amp;$C156+72)&lt;&gt;INDIRECT("'"&amp;$A$70&amp;"'!"&amp;AA$68&amp;$C156+72),1,0)</f>
        <v>0</v>
      </c>
      <c r="AB156" cm="1">
        <f t="array" aca="1" ref="AB156" ca="1">IF(INDIRECT("'"&amp;$A$69&amp;"'!"&amp;AB$68&amp;$C156+72)&lt;&gt;INDIRECT("'"&amp;$A$70&amp;"'!"&amp;AB$68&amp;$C156+72),1,0)</f>
        <v>0</v>
      </c>
      <c r="AC156" cm="1">
        <f t="array" aca="1" ref="AC156" ca="1">IF(INDIRECT("'"&amp;$A$69&amp;"'!"&amp;AC$68&amp;$C156+72)&lt;&gt;INDIRECT("'"&amp;$A$70&amp;"'!"&amp;AC$68&amp;$C156+72),1,0)</f>
        <v>0</v>
      </c>
      <c r="AD156" cm="1">
        <f t="array" aca="1" ref="AD156" ca="1">IF(INDIRECT("'"&amp;$A$69&amp;"'!"&amp;AD$68&amp;$C156+72)&lt;&gt;INDIRECT("'"&amp;$A$70&amp;"'!"&amp;AD$68&amp;$C156+72),1,0)</f>
        <v>0</v>
      </c>
      <c r="AE156" cm="1">
        <f t="array" aca="1" ref="AE156" ca="1">IF(INDIRECT("'"&amp;$A$69&amp;"'!"&amp;AE$68&amp;$C156+72)&lt;&gt;INDIRECT("'"&amp;$A$70&amp;"'!"&amp;AE$68&amp;$C156+72),1,0)</f>
        <v>0</v>
      </c>
      <c r="AF156" cm="1">
        <f t="array" aca="1" ref="AF156" ca="1">IF(INDIRECT("'"&amp;$A$69&amp;"'!"&amp;AF$68&amp;$C156+72)&lt;&gt;INDIRECT("'"&amp;$A$70&amp;"'!"&amp;AF$68&amp;$C156+72),1,0)</f>
        <v>0</v>
      </c>
      <c r="AG156" cm="1">
        <f t="array" aca="1" ref="AG156" ca="1">IF(INDIRECT("'"&amp;$A$69&amp;"'!"&amp;AG$68&amp;$C156+72)&lt;&gt;INDIRECT("'"&amp;$A$70&amp;"'!"&amp;AG$68&amp;$C156+72),1,0)</f>
        <v>0</v>
      </c>
      <c r="AH156" cm="1">
        <f t="array" aca="1" ref="AH156" ca="1">IF(INDIRECT("'"&amp;$A$69&amp;"'!"&amp;AH$68&amp;$C156+72)&lt;&gt;INDIRECT("'"&amp;$A$70&amp;"'!"&amp;AH$68&amp;$C156+72),1,0)</f>
        <v>0</v>
      </c>
      <c r="AI156" cm="1">
        <f t="array" aca="1" ref="AI156" ca="1">IF(INDIRECT("'"&amp;$A$69&amp;"'!"&amp;AI$68&amp;$C156+72)&lt;&gt;INDIRECT("'"&amp;$A$70&amp;"'!"&amp;AI$68&amp;$C156+72),1,0)</f>
        <v>0</v>
      </c>
      <c r="AJ156" cm="1">
        <f t="array" aca="1" ref="AJ156" ca="1">IF(INDIRECT("'"&amp;$A$69&amp;"'!"&amp;AJ$68&amp;$C156+72)&lt;&gt;INDIRECT("'"&amp;$A$70&amp;"'!"&amp;AJ$68&amp;$C156+72),1,0)</f>
        <v>0</v>
      </c>
      <c r="AK156" cm="1">
        <f t="array" aca="1" ref="AK156" ca="1">IF(INDIRECT("'"&amp;$A$69&amp;"'!"&amp;AK$68&amp;$C156+72)&lt;&gt;INDIRECT("'"&amp;$A$70&amp;"'!"&amp;AK$68&amp;$C156+72),1,0)</f>
        <v>0</v>
      </c>
      <c r="AL156" cm="1">
        <f t="array" aca="1" ref="AL156" ca="1">IF(INDIRECT("'"&amp;$A$69&amp;"'!"&amp;AL$68&amp;$C156+72)&lt;&gt;INDIRECT("'"&amp;$A$70&amp;"'!"&amp;AL$68&amp;$C156+72),1,0)</f>
        <v>0</v>
      </c>
      <c r="AM156" cm="1">
        <f t="array" aca="1" ref="AM156" ca="1">IF(INDIRECT("'"&amp;$A$69&amp;"'!"&amp;AM$68&amp;$C156+72)&lt;&gt;INDIRECT("'"&amp;$A$70&amp;"'!"&amp;AM$68&amp;$C156+72),1,0)</f>
        <v>0</v>
      </c>
      <c r="AN156" cm="1">
        <f t="array" aca="1" ref="AN156" ca="1">IF(INDIRECT("'"&amp;$A$69&amp;"'!"&amp;AN$68&amp;$C156+72)&lt;&gt;INDIRECT("'"&amp;$A$70&amp;"'!"&amp;AN$68&amp;$C156+72),1,0)</f>
        <v>0</v>
      </c>
      <c r="AO156" cm="1">
        <f t="array" aca="1" ref="AO156" ca="1">IF(INDIRECT("'"&amp;$A$69&amp;"'!"&amp;AO$68&amp;$C156+72)&lt;&gt;INDIRECT("'"&amp;$A$70&amp;"'!"&amp;AO$68&amp;$C156+72),1,0)</f>
        <v>0</v>
      </c>
      <c r="AP156" cm="1">
        <f t="array" aca="1" ref="AP156" ca="1">IF(INDIRECT("'"&amp;$A$69&amp;"'!"&amp;AP$68&amp;$C156+72)&lt;&gt;INDIRECT("'"&amp;$A$70&amp;"'!"&amp;AP$68&amp;$C156+72),1,0)</f>
        <v>0</v>
      </c>
      <c r="AQ156" cm="1">
        <f t="array" aca="1" ref="AQ156" ca="1">IF(INDIRECT("'"&amp;$A$69&amp;"'!"&amp;AQ$68&amp;$C156+72)&lt;&gt;INDIRECT("'"&amp;$A$70&amp;"'!"&amp;AQ$68&amp;$C156+72),1,0)</f>
        <v>0</v>
      </c>
      <c r="AR156" cm="1">
        <f t="array" aca="1" ref="AR156" ca="1">IF(INDIRECT("'"&amp;$A$69&amp;"'!"&amp;AR$68&amp;$C156+72)&lt;&gt;INDIRECT("'"&amp;$A$70&amp;"'!"&amp;AR$68&amp;$C156+72),1,0)</f>
        <v>0</v>
      </c>
      <c r="AS156" cm="1">
        <f t="array" aca="1" ref="AS156" ca="1">IF(INDIRECT("'"&amp;$A$69&amp;"'!"&amp;AS$68&amp;$C156+72)&lt;&gt;INDIRECT("'"&amp;$A$70&amp;"'!"&amp;AS$68&amp;$C156+72),1,0)</f>
        <v>0</v>
      </c>
      <c r="AT156" cm="1">
        <f t="array" aca="1" ref="AT156" ca="1">IF(INDIRECT("'"&amp;$A$69&amp;"'!"&amp;AT$68&amp;$C156+72)&lt;&gt;INDIRECT("'"&amp;$A$70&amp;"'!"&amp;AT$68&amp;$C156+72),1,0)</f>
        <v>0</v>
      </c>
      <c r="AU156" cm="1">
        <f t="array" aca="1" ref="AU156" ca="1">IF(INDIRECT("'"&amp;$A$69&amp;"'!"&amp;AU$68&amp;$C156+72)&lt;&gt;INDIRECT("'"&amp;$A$70&amp;"'!"&amp;AU$68&amp;$C156+72),1,0)</f>
        <v>0</v>
      </c>
      <c r="AV156" cm="1">
        <f t="array" aca="1" ref="AV156" ca="1">IF(INDIRECT("'"&amp;$A$69&amp;"'!"&amp;AV$68&amp;$C156+72)&lt;&gt;INDIRECT("'"&amp;$A$70&amp;"'!"&amp;AV$68&amp;$C156+72),1,0)</f>
        <v>0</v>
      </c>
      <c r="AW156" cm="1">
        <f t="array" aca="1" ref="AW156" ca="1">IF(INDIRECT("'"&amp;$A$69&amp;"'!"&amp;AW$68&amp;$C156+72)&lt;&gt;INDIRECT("'"&amp;$A$70&amp;"'!"&amp;AW$68&amp;$C156+72),1,0)</f>
        <v>0</v>
      </c>
      <c r="AX156" cm="1">
        <f t="array" aca="1" ref="AX156" ca="1">IF(INDIRECT("'"&amp;$A$69&amp;"'!"&amp;AX$68&amp;$C156+72)&lt;&gt;INDIRECT("'"&amp;$A$70&amp;"'!"&amp;AX$68&amp;$C156+72),1,0)</f>
        <v>0</v>
      </c>
      <c r="AY156" cm="1">
        <f t="array" aca="1" ref="AY156" ca="1">IF(INDIRECT("'"&amp;$A$69&amp;"'!"&amp;AY$68&amp;$C156+72)&lt;&gt;INDIRECT("'"&amp;$A$70&amp;"'!"&amp;AY$68&amp;$C156+72),1,0)</f>
        <v>0</v>
      </c>
      <c r="AZ156" cm="1">
        <f t="array" aca="1" ref="AZ156" ca="1">IF(INDIRECT("'"&amp;$A$69&amp;"'!"&amp;AZ$68&amp;$C156+72)&lt;&gt;INDIRECT("'"&amp;$A$70&amp;"'!"&amp;AZ$68&amp;$C156+72),1,0)</f>
        <v>0</v>
      </c>
      <c r="BA156" cm="1">
        <f t="array" aca="1" ref="BA156" ca="1">IF(INDIRECT("'"&amp;$A$69&amp;"'!"&amp;BA$68&amp;$C156+72)&lt;&gt;INDIRECT("'"&amp;$A$70&amp;"'!"&amp;BA$68&amp;$C156+72),1,0)</f>
        <v>0</v>
      </c>
      <c r="BB156" cm="1">
        <f t="array" aca="1" ref="BB156" ca="1">IF(INDIRECT("'"&amp;$A$69&amp;"'!"&amp;BB$68&amp;$C156+72)&lt;&gt;INDIRECT("'"&amp;$A$70&amp;"'!"&amp;BB$68&amp;$C156+72),1,0)</f>
        <v>0</v>
      </c>
      <c r="BC156">
        <f t="shared" ca="1" si="3"/>
        <v>0</v>
      </c>
      <c r="BD156">
        <f t="shared" ca="1" si="4"/>
        <v>0</v>
      </c>
      <c r="BE156">
        <f t="shared" ca="1" si="5"/>
        <v>0</v>
      </c>
    </row>
    <row r="157" spans="3:57" x14ac:dyDescent="0.15">
      <c r="C157" s="283">
        <v>85</v>
      </c>
      <c r="D157" cm="1">
        <f t="array" aca="1" ref="D157" ca="1">IF(INDIRECT("'"&amp;$A$69&amp;"'!"&amp;D$68&amp;$C157+72)&lt;&gt;INDIRECT("'"&amp;$A$70&amp;"'!"&amp;D$68&amp;$C157+72),1,0)</f>
        <v>0</v>
      </c>
      <c r="E157" cm="1">
        <f t="array" aca="1" ref="E157" ca="1">IF(INDIRECT("'"&amp;$A$69&amp;"'!"&amp;E$68&amp;$C157+72)&lt;&gt;INDIRECT("'"&amp;$A$70&amp;"'!"&amp;E$68&amp;$C157+72),1,0)</f>
        <v>0</v>
      </c>
      <c r="F157" cm="1">
        <f t="array" aca="1" ref="F157" ca="1">IF(INDIRECT("'"&amp;$A$69&amp;"'!"&amp;F$68&amp;$C157+72)&lt;&gt;INDIRECT("'"&amp;$A$70&amp;"'!"&amp;F$68&amp;$C157+72),1,0)</f>
        <v>0</v>
      </c>
      <c r="G157" cm="1">
        <f t="array" aca="1" ref="G157" ca="1">IF(INDIRECT("'"&amp;$A$69&amp;"'!"&amp;G$68&amp;$C157+72)&lt;&gt;INDIRECT("'"&amp;$A$70&amp;"'!"&amp;G$68&amp;$C157+72),1,0)</f>
        <v>0</v>
      </c>
      <c r="H157" cm="1">
        <f t="array" aca="1" ref="H157" ca="1">IF(INDIRECT("'"&amp;$A$69&amp;"'!"&amp;H$68&amp;$C157+72)&lt;&gt;INDIRECT("'"&amp;$A$70&amp;"'!"&amp;H$68&amp;$C157+72),1,0)</f>
        <v>0</v>
      </c>
      <c r="I157" cm="1">
        <f t="array" aca="1" ref="I157" ca="1">IF(INDIRECT("'"&amp;$A$69&amp;"'!"&amp;I$68&amp;$C157+72)&lt;&gt;INDIRECT("'"&amp;$A$70&amp;"'!"&amp;I$68&amp;$C157+72),1,0)</f>
        <v>0</v>
      </c>
      <c r="J157" cm="1">
        <f t="array" aca="1" ref="J157" ca="1">IF(INDIRECT("'"&amp;$A$69&amp;"'!"&amp;J$68&amp;$C157+72)&lt;&gt;INDIRECT("'"&amp;$A$70&amp;"'!"&amp;J$68&amp;$C157+72),1,0)</f>
        <v>0</v>
      </c>
      <c r="K157" cm="1">
        <f t="array" aca="1" ref="K157" ca="1">IF(INDIRECT("'"&amp;$A$69&amp;"'!"&amp;K$68&amp;$C157+72)&lt;&gt;INDIRECT("'"&amp;$A$70&amp;"'!"&amp;K$68&amp;$C157+72),1,0)</f>
        <v>0</v>
      </c>
      <c r="L157" cm="1">
        <f t="array" aca="1" ref="L157" ca="1">IF(INDIRECT("'"&amp;$A$69&amp;"'!"&amp;L$68&amp;$C157+72)&lt;&gt;INDIRECT("'"&amp;$A$70&amp;"'!"&amp;L$68&amp;$C157+72),1,0)</f>
        <v>0</v>
      </c>
      <c r="M157" cm="1">
        <f t="array" aca="1" ref="M157" ca="1">IF(INDIRECT("'"&amp;$A$69&amp;"'!"&amp;M$68&amp;$C157+72)&lt;&gt;INDIRECT("'"&amp;$A$70&amp;"'!"&amp;M$68&amp;$C157+72),1,0)</f>
        <v>0</v>
      </c>
      <c r="N157" cm="1">
        <f t="array" aca="1" ref="N157" ca="1">IF(INDIRECT("'"&amp;$A$69&amp;"'!"&amp;N$68&amp;$C157+72)&lt;&gt;INDIRECT("'"&amp;$A$70&amp;"'!"&amp;N$68&amp;$C157+72),1,0)</f>
        <v>0</v>
      </c>
      <c r="O157" cm="1">
        <f t="array" aca="1" ref="O157" ca="1">IF(INDIRECT("'"&amp;$A$69&amp;"'!"&amp;O$68&amp;$C157+72)&lt;&gt;INDIRECT("'"&amp;$A$70&amp;"'!"&amp;O$68&amp;$C157+72),1,0)</f>
        <v>0</v>
      </c>
      <c r="P157" cm="1">
        <f t="array" aca="1" ref="P157" ca="1">IF(INDIRECT("'"&amp;$A$69&amp;"'!"&amp;P$68&amp;$C157+72)&lt;&gt;INDIRECT("'"&amp;$A$70&amp;"'!"&amp;P$68&amp;$C157+72),1,0)</f>
        <v>0</v>
      </c>
      <c r="Q157" cm="1">
        <f t="array" aca="1" ref="Q157" ca="1">IF(INDIRECT("'"&amp;$A$69&amp;"'!"&amp;Q$68&amp;$C157+72)&lt;&gt;INDIRECT("'"&amp;$A$70&amp;"'!"&amp;Q$68&amp;$C157+72),1,0)</f>
        <v>0</v>
      </c>
      <c r="R157" cm="1">
        <f t="array" aca="1" ref="R157" ca="1">IF(INDIRECT("'"&amp;$A$69&amp;"'!"&amp;R$68&amp;$C157+72)&lt;&gt;INDIRECT("'"&amp;$A$70&amp;"'!"&amp;R$68&amp;$C157+72),1,0)</f>
        <v>0</v>
      </c>
      <c r="S157" cm="1">
        <f t="array" aca="1" ref="S157" ca="1">IF(INDIRECT("'"&amp;$A$69&amp;"'!"&amp;S$68&amp;$C157+72)&lt;&gt;INDIRECT("'"&amp;$A$70&amp;"'!"&amp;S$68&amp;$C157+72),1,0)</f>
        <v>0</v>
      </c>
      <c r="T157" cm="1">
        <f t="array" aca="1" ref="T157" ca="1">IF(INDIRECT("'"&amp;$A$69&amp;"'!"&amp;T$68&amp;$C157+72)&lt;&gt;INDIRECT("'"&amp;$A$70&amp;"'!"&amp;T$68&amp;$C157+72),1,0)</f>
        <v>0</v>
      </c>
      <c r="U157" cm="1">
        <f t="array" aca="1" ref="U157" ca="1">IF(INDIRECT("'"&amp;$A$69&amp;"'!"&amp;U$68&amp;$C157+72)&lt;&gt;INDIRECT("'"&amp;$A$70&amp;"'!"&amp;U$68&amp;$C157+72),1,0)</f>
        <v>0</v>
      </c>
      <c r="V157" cm="1">
        <f t="array" aca="1" ref="V157" ca="1">IF(INDIRECT("'"&amp;$A$69&amp;"'!"&amp;V$68&amp;$C157+72)&lt;&gt;INDIRECT("'"&amp;$A$70&amp;"'!"&amp;V$68&amp;$C157+72),1,0)</f>
        <v>0</v>
      </c>
      <c r="W157" cm="1">
        <f t="array" aca="1" ref="W157" ca="1">IF(INDIRECT("'"&amp;$A$69&amp;"'!"&amp;W$68&amp;$C157+72)&lt;&gt;INDIRECT("'"&amp;$A$70&amp;"'!"&amp;W$68&amp;$C157+72),1,0)</f>
        <v>0</v>
      </c>
      <c r="X157" cm="1">
        <f t="array" aca="1" ref="X157" ca="1">IF(INDIRECT("'"&amp;$A$69&amp;"'!"&amp;X$68&amp;$C157+72)&lt;&gt;INDIRECT("'"&amp;$A$70&amp;"'!"&amp;X$68&amp;$C157+72),1,0)</f>
        <v>0</v>
      </c>
      <c r="Y157" cm="1">
        <f t="array" aca="1" ref="Y157" ca="1">IF(INDIRECT("'"&amp;$A$69&amp;"'!"&amp;Y$68&amp;$C157+72)&lt;&gt;INDIRECT("'"&amp;$A$70&amp;"'!"&amp;Y$68&amp;$C157+72),1,0)</f>
        <v>0</v>
      </c>
      <c r="Z157" cm="1">
        <f t="array" aca="1" ref="Z157" ca="1">IF(INDIRECT("'"&amp;$A$69&amp;"'!"&amp;Z$68&amp;$C157+72)&lt;&gt;INDIRECT("'"&amp;$A$70&amp;"'!"&amp;Z$68&amp;$C157+72),1,0)</f>
        <v>0</v>
      </c>
      <c r="AA157" cm="1">
        <f t="array" aca="1" ref="AA157" ca="1">IF(INDIRECT("'"&amp;$A$69&amp;"'!"&amp;AA$68&amp;$C157+72)&lt;&gt;INDIRECT("'"&amp;$A$70&amp;"'!"&amp;AA$68&amp;$C157+72),1,0)</f>
        <v>0</v>
      </c>
      <c r="AB157" cm="1">
        <f t="array" aca="1" ref="AB157" ca="1">IF(INDIRECT("'"&amp;$A$69&amp;"'!"&amp;AB$68&amp;$C157+72)&lt;&gt;INDIRECT("'"&amp;$A$70&amp;"'!"&amp;AB$68&amp;$C157+72),1,0)</f>
        <v>0</v>
      </c>
      <c r="AC157" cm="1">
        <f t="array" aca="1" ref="AC157" ca="1">IF(INDIRECT("'"&amp;$A$69&amp;"'!"&amp;AC$68&amp;$C157+72)&lt;&gt;INDIRECT("'"&amp;$A$70&amp;"'!"&amp;AC$68&amp;$C157+72),1,0)</f>
        <v>0</v>
      </c>
      <c r="AD157" cm="1">
        <f t="array" aca="1" ref="AD157" ca="1">IF(INDIRECT("'"&amp;$A$69&amp;"'!"&amp;AD$68&amp;$C157+72)&lt;&gt;INDIRECT("'"&amp;$A$70&amp;"'!"&amp;AD$68&amp;$C157+72),1,0)</f>
        <v>0</v>
      </c>
      <c r="AE157" cm="1">
        <f t="array" aca="1" ref="AE157" ca="1">IF(INDIRECT("'"&amp;$A$69&amp;"'!"&amp;AE$68&amp;$C157+72)&lt;&gt;INDIRECT("'"&amp;$A$70&amp;"'!"&amp;AE$68&amp;$C157+72),1,0)</f>
        <v>0</v>
      </c>
      <c r="AF157" cm="1">
        <f t="array" aca="1" ref="AF157" ca="1">IF(INDIRECT("'"&amp;$A$69&amp;"'!"&amp;AF$68&amp;$C157+72)&lt;&gt;INDIRECT("'"&amp;$A$70&amp;"'!"&amp;AF$68&amp;$C157+72),1,0)</f>
        <v>0</v>
      </c>
      <c r="AG157" cm="1">
        <f t="array" aca="1" ref="AG157" ca="1">IF(INDIRECT("'"&amp;$A$69&amp;"'!"&amp;AG$68&amp;$C157+72)&lt;&gt;INDIRECT("'"&amp;$A$70&amp;"'!"&amp;AG$68&amp;$C157+72),1,0)</f>
        <v>0</v>
      </c>
      <c r="AH157" cm="1">
        <f t="array" aca="1" ref="AH157" ca="1">IF(INDIRECT("'"&amp;$A$69&amp;"'!"&amp;AH$68&amp;$C157+72)&lt;&gt;INDIRECT("'"&amp;$A$70&amp;"'!"&amp;AH$68&amp;$C157+72),1,0)</f>
        <v>0</v>
      </c>
      <c r="AI157" cm="1">
        <f t="array" aca="1" ref="AI157" ca="1">IF(INDIRECT("'"&amp;$A$69&amp;"'!"&amp;AI$68&amp;$C157+72)&lt;&gt;INDIRECT("'"&amp;$A$70&amp;"'!"&amp;AI$68&amp;$C157+72),1,0)</f>
        <v>0</v>
      </c>
      <c r="AJ157" cm="1">
        <f t="array" aca="1" ref="AJ157" ca="1">IF(INDIRECT("'"&amp;$A$69&amp;"'!"&amp;AJ$68&amp;$C157+72)&lt;&gt;INDIRECT("'"&amp;$A$70&amp;"'!"&amp;AJ$68&amp;$C157+72),1,0)</f>
        <v>0</v>
      </c>
      <c r="AK157" cm="1">
        <f t="array" aca="1" ref="AK157" ca="1">IF(INDIRECT("'"&amp;$A$69&amp;"'!"&amp;AK$68&amp;$C157+72)&lt;&gt;INDIRECT("'"&amp;$A$70&amp;"'!"&amp;AK$68&amp;$C157+72),1,0)</f>
        <v>0</v>
      </c>
      <c r="AL157" cm="1">
        <f t="array" aca="1" ref="AL157" ca="1">IF(INDIRECT("'"&amp;$A$69&amp;"'!"&amp;AL$68&amp;$C157+72)&lt;&gt;INDIRECT("'"&amp;$A$70&amp;"'!"&amp;AL$68&amp;$C157+72),1,0)</f>
        <v>0</v>
      </c>
      <c r="AM157" cm="1">
        <f t="array" aca="1" ref="AM157" ca="1">IF(INDIRECT("'"&amp;$A$69&amp;"'!"&amp;AM$68&amp;$C157+72)&lt;&gt;INDIRECT("'"&amp;$A$70&amp;"'!"&amp;AM$68&amp;$C157+72),1,0)</f>
        <v>0</v>
      </c>
      <c r="AN157" cm="1">
        <f t="array" aca="1" ref="AN157" ca="1">IF(INDIRECT("'"&amp;$A$69&amp;"'!"&amp;AN$68&amp;$C157+72)&lt;&gt;INDIRECT("'"&amp;$A$70&amp;"'!"&amp;AN$68&amp;$C157+72),1,0)</f>
        <v>0</v>
      </c>
      <c r="AO157" cm="1">
        <f t="array" aca="1" ref="AO157" ca="1">IF(INDIRECT("'"&amp;$A$69&amp;"'!"&amp;AO$68&amp;$C157+72)&lt;&gt;INDIRECT("'"&amp;$A$70&amp;"'!"&amp;AO$68&amp;$C157+72),1,0)</f>
        <v>0</v>
      </c>
      <c r="AP157" cm="1">
        <f t="array" aca="1" ref="AP157" ca="1">IF(INDIRECT("'"&amp;$A$69&amp;"'!"&amp;AP$68&amp;$C157+72)&lt;&gt;INDIRECT("'"&amp;$A$70&amp;"'!"&amp;AP$68&amp;$C157+72),1,0)</f>
        <v>0</v>
      </c>
      <c r="AQ157" cm="1">
        <f t="array" aca="1" ref="AQ157" ca="1">IF(INDIRECT("'"&amp;$A$69&amp;"'!"&amp;AQ$68&amp;$C157+72)&lt;&gt;INDIRECT("'"&amp;$A$70&amp;"'!"&amp;AQ$68&amp;$C157+72),1,0)</f>
        <v>0</v>
      </c>
      <c r="AR157" cm="1">
        <f t="array" aca="1" ref="AR157" ca="1">IF(INDIRECT("'"&amp;$A$69&amp;"'!"&amp;AR$68&amp;$C157+72)&lt;&gt;INDIRECT("'"&amp;$A$70&amp;"'!"&amp;AR$68&amp;$C157+72),1,0)</f>
        <v>0</v>
      </c>
      <c r="AS157" cm="1">
        <f t="array" aca="1" ref="AS157" ca="1">IF(INDIRECT("'"&amp;$A$69&amp;"'!"&amp;AS$68&amp;$C157+72)&lt;&gt;INDIRECT("'"&amp;$A$70&amp;"'!"&amp;AS$68&amp;$C157+72),1,0)</f>
        <v>0</v>
      </c>
      <c r="AT157" cm="1">
        <f t="array" aca="1" ref="AT157" ca="1">IF(INDIRECT("'"&amp;$A$69&amp;"'!"&amp;AT$68&amp;$C157+72)&lt;&gt;INDIRECT("'"&amp;$A$70&amp;"'!"&amp;AT$68&amp;$C157+72),1,0)</f>
        <v>0</v>
      </c>
      <c r="AU157" cm="1">
        <f t="array" aca="1" ref="AU157" ca="1">IF(INDIRECT("'"&amp;$A$69&amp;"'!"&amp;AU$68&amp;$C157+72)&lt;&gt;INDIRECT("'"&amp;$A$70&amp;"'!"&amp;AU$68&amp;$C157+72),1,0)</f>
        <v>0</v>
      </c>
      <c r="AV157" cm="1">
        <f t="array" aca="1" ref="AV157" ca="1">IF(INDIRECT("'"&amp;$A$69&amp;"'!"&amp;AV$68&amp;$C157+72)&lt;&gt;INDIRECT("'"&amp;$A$70&amp;"'!"&amp;AV$68&amp;$C157+72),1,0)</f>
        <v>0</v>
      </c>
      <c r="AW157" cm="1">
        <f t="array" aca="1" ref="AW157" ca="1">IF(INDIRECT("'"&amp;$A$69&amp;"'!"&amp;AW$68&amp;$C157+72)&lt;&gt;INDIRECT("'"&amp;$A$70&amp;"'!"&amp;AW$68&amp;$C157+72),1,0)</f>
        <v>0</v>
      </c>
      <c r="AX157" cm="1">
        <f t="array" aca="1" ref="AX157" ca="1">IF(INDIRECT("'"&amp;$A$69&amp;"'!"&amp;AX$68&amp;$C157+72)&lt;&gt;INDIRECT("'"&amp;$A$70&amp;"'!"&amp;AX$68&amp;$C157+72),1,0)</f>
        <v>0</v>
      </c>
      <c r="AY157" cm="1">
        <f t="array" aca="1" ref="AY157" ca="1">IF(INDIRECT("'"&amp;$A$69&amp;"'!"&amp;AY$68&amp;$C157+72)&lt;&gt;INDIRECT("'"&amp;$A$70&amp;"'!"&amp;AY$68&amp;$C157+72),1,0)</f>
        <v>0</v>
      </c>
      <c r="AZ157" cm="1">
        <f t="array" aca="1" ref="AZ157" ca="1">IF(INDIRECT("'"&amp;$A$69&amp;"'!"&amp;AZ$68&amp;$C157+72)&lt;&gt;INDIRECT("'"&amp;$A$70&amp;"'!"&amp;AZ$68&amp;$C157+72),1,0)</f>
        <v>0</v>
      </c>
      <c r="BA157" cm="1">
        <f t="array" aca="1" ref="BA157" ca="1">IF(INDIRECT("'"&amp;$A$69&amp;"'!"&amp;BA$68&amp;$C157+72)&lt;&gt;INDIRECT("'"&amp;$A$70&amp;"'!"&amp;BA$68&amp;$C157+72),1,0)</f>
        <v>0</v>
      </c>
      <c r="BB157" cm="1">
        <f t="array" aca="1" ref="BB157" ca="1">IF(INDIRECT("'"&amp;$A$69&amp;"'!"&amp;BB$68&amp;$C157+72)&lt;&gt;INDIRECT("'"&amp;$A$70&amp;"'!"&amp;BB$68&amp;$C157+72),1,0)</f>
        <v>0</v>
      </c>
      <c r="BC157">
        <f t="shared" ca="1" si="3"/>
        <v>0</v>
      </c>
      <c r="BD157">
        <f t="shared" ca="1" si="4"/>
        <v>0</v>
      </c>
      <c r="BE157">
        <f t="shared" ca="1" si="5"/>
        <v>0</v>
      </c>
    </row>
    <row r="158" spans="3:57" x14ac:dyDescent="0.15">
      <c r="C158" s="283">
        <v>86</v>
      </c>
      <c r="D158" cm="1">
        <f t="array" aca="1" ref="D158" ca="1">IF(INDIRECT("'"&amp;$A$69&amp;"'!"&amp;D$68&amp;$C158+72)&lt;&gt;INDIRECT("'"&amp;$A$70&amp;"'!"&amp;D$68&amp;$C158+72),1,0)</f>
        <v>0</v>
      </c>
      <c r="E158" cm="1">
        <f t="array" aca="1" ref="E158" ca="1">IF(INDIRECT("'"&amp;$A$69&amp;"'!"&amp;E$68&amp;$C158+72)&lt;&gt;INDIRECT("'"&amp;$A$70&amp;"'!"&amp;E$68&amp;$C158+72),1,0)</f>
        <v>0</v>
      </c>
      <c r="F158" cm="1">
        <f t="array" aca="1" ref="F158" ca="1">IF(INDIRECT("'"&amp;$A$69&amp;"'!"&amp;F$68&amp;$C158+72)&lt;&gt;INDIRECT("'"&amp;$A$70&amp;"'!"&amp;F$68&amp;$C158+72),1,0)</f>
        <v>0</v>
      </c>
      <c r="G158" cm="1">
        <f t="array" aca="1" ref="G158" ca="1">IF(INDIRECT("'"&amp;$A$69&amp;"'!"&amp;G$68&amp;$C158+72)&lt;&gt;INDIRECT("'"&amp;$A$70&amp;"'!"&amp;G$68&amp;$C158+72),1,0)</f>
        <v>0</v>
      </c>
      <c r="H158" cm="1">
        <f t="array" aca="1" ref="H158" ca="1">IF(INDIRECT("'"&amp;$A$69&amp;"'!"&amp;H$68&amp;$C158+72)&lt;&gt;INDIRECT("'"&amp;$A$70&amp;"'!"&amp;H$68&amp;$C158+72),1,0)</f>
        <v>0</v>
      </c>
      <c r="I158" cm="1">
        <f t="array" aca="1" ref="I158" ca="1">IF(INDIRECT("'"&amp;$A$69&amp;"'!"&amp;I$68&amp;$C158+72)&lt;&gt;INDIRECT("'"&amp;$A$70&amp;"'!"&amp;I$68&amp;$C158+72),1,0)</f>
        <v>0</v>
      </c>
      <c r="J158" cm="1">
        <f t="array" aca="1" ref="J158" ca="1">IF(INDIRECT("'"&amp;$A$69&amp;"'!"&amp;J$68&amp;$C158+72)&lt;&gt;INDIRECT("'"&amp;$A$70&amp;"'!"&amp;J$68&amp;$C158+72),1,0)</f>
        <v>0</v>
      </c>
      <c r="K158" cm="1">
        <f t="array" aca="1" ref="K158" ca="1">IF(INDIRECT("'"&amp;$A$69&amp;"'!"&amp;K$68&amp;$C158+72)&lt;&gt;INDIRECT("'"&amp;$A$70&amp;"'!"&amp;K$68&amp;$C158+72),1,0)</f>
        <v>0</v>
      </c>
      <c r="L158" cm="1">
        <f t="array" aca="1" ref="L158" ca="1">IF(INDIRECT("'"&amp;$A$69&amp;"'!"&amp;L$68&amp;$C158+72)&lt;&gt;INDIRECT("'"&amp;$A$70&amp;"'!"&amp;L$68&amp;$C158+72),1,0)</f>
        <v>0</v>
      </c>
      <c r="M158" cm="1">
        <f t="array" aca="1" ref="M158" ca="1">IF(INDIRECT("'"&amp;$A$69&amp;"'!"&amp;M$68&amp;$C158+72)&lt;&gt;INDIRECT("'"&amp;$A$70&amp;"'!"&amp;M$68&amp;$C158+72),1,0)</f>
        <v>0</v>
      </c>
      <c r="N158" cm="1">
        <f t="array" aca="1" ref="N158" ca="1">IF(INDIRECT("'"&amp;$A$69&amp;"'!"&amp;N$68&amp;$C158+72)&lt;&gt;INDIRECT("'"&amp;$A$70&amp;"'!"&amp;N$68&amp;$C158+72),1,0)</f>
        <v>0</v>
      </c>
      <c r="O158" cm="1">
        <f t="array" aca="1" ref="O158" ca="1">IF(INDIRECT("'"&amp;$A$69&amp;"'!"&amp;O$68&amp;$C158+72)&lt;&gt;INDIRECT("'"&amp;$A$70&amp;"'!"&amp;O$68&amp;$C158+72),1,0)</f>
        <v>0</v>
      </c>
      <c r="P158" cm="1">
        <f t="array" aca="1" ref="P158" ca="1">IF(INDIRECT("'"&amp;$A$69&amp;"'!"&amp;P$68&amp;$C158+72)&lt;&gt;INDIRECT("'"&amp;$A$70&amp;"'!"&amp;P$68&amp;$C158+72),1,0)</f>
        <v>0</v>
      </c>
      <c r="Q158" cm="1">
        <f t="array" aca="1" ref="Q158" ca="1">IF(INDIRECT("'"&amp;$A$69&amp;"'!"&amp;Q$68&amp;$C158+72)&lt;&gt;INDIRECT("'"&amp;$A$70&amp;"'!"&amp;Q$68&amp;$C158+72),1,0)</f>
        <v>0</v>
      </c>
      <c r="R158" cm="1">
        <f t="array" aca="1" ref="R158" ca="1">IF(INDIRECT("'"&amp;$A$69&amp;"'!"&amp;R$68&amp;$C158+72)&lt;&gt;INDIRECT("'"&amp;$A$70&amp;"'!"&amp;R$68&amp;$C158+72),1,0)</f>
        <v>0</v>
      </c>
      <c r="S158" cm="1">
        <f t="array" aca="1" ref="S158" ca="1">IF(INDIRECT("'"&amp;$A$69&amp;"'!"&amp;S$68&amp;$C158+72)&lt;&gt;INDIRECT("'"&amp;$A$70&amp;"'!"&amp;S$68&amp;$C158+72),1,0)</f>
        <v>0</v>
      </c>
      <c r="T158" cm="1">
        <f t="array" aca="1" ref="T158" ca="1">IF(INDIRECT("'"&amp;$A$69&amp;"'!"&amp;T$68&amp;$C158+72)&lt;&gt;INDIRECT("'"&amp;$A$70&amp;"'!"&amp;T$68&amp;$C158+72),1,0)</f>
        <v>0</v>
      </c>
      <c r="U158" cm="1">
        <f t="array" aca="1" ref="U158" ca="1">IF(INDIRECT("'"&amp;$A$69&amp;"'!"&amp;U$68&amp;$C158+72)&lt;&gt;INDIRECT("'"&amp;$A$70&amp;"'!"&amp;U$68&amp;$C158+72),1,0)</f>
        <v>0</v>
      </c>
      <c r="V158" cm="1">
        <f t="array" aca="1" ref="V158" ca="1">IF(INDIRECT("'"&amp;$A$69&amp;"'!"&amp;V$68&amp;$C158+72)&lt;&gt;INDIRECT("'"&amp;$A$70&amp;"'!"&amp;V$68&amp;$C158+72),1,0)</f>
        <v>0</v>
      </c>
      <c r="W158" cm="1">
        <f t="array" aca="1" ref="W158" ca="1">IF(INDIRECT("'"&amp;$A$69&amp;"'!"&amp;W$68&amp;$C158+72)&lt;&gt;INDIRECT("'"&amp;$A$70&amp;"'!"&amp;W$68&amp;$C158+72),1,0)</f>
        <v>0</v>
      </c>
      <c r="X158" cm="1">
        <f t="array" aca="1" ref="X158" ca="1">IF(INDIRECT("'"&amp;$A$69&amp;"'!"&amp;X$68&amp;$C158+72)&lt;&gt;INDIRECT("'"&amp;$A$70&amp;"'!"&amp;X$68&amp;$C158+72),1,0)</f>
        <v>0</v>
      </c>
      <c r="Y158" cm="1">
        <f t="array" aca="1" ref="Y158" ca="1">IF(INDIRECT("'"&amp;$A$69&amp;"'!"&amp;Y$68&amp;$C158+72)&lt;&gt;INDIRECT("'"&amp;$A$70&amp;"'!"&amp;Y$68&amp;$C158+72),1,0)</f>
        <v>0</v>
      </c>
      <c r="Z158" cm="1">
        <f t="array" aca="1" ref="Z158" ca="1">IF(INDIRECT("'"&amp;$A$69&amp;"'!"&amp;Z$68&amp;$C158+72)&lt;&gt;INDIRECT("'"&amp;$A$70&amp;"'!"&amp;Z$68&amp;$C158+72),1,0)</f>
        <v>0</v>
      </c>
      <c r="AA158" cm="1">
        <f t="array" aca="1" ref="AA158" ca="1">IF(INDIRECT("'"&amp;$A$69&amp;"'!"&amp;AA$68&amp;$C158+72)&lt;&gt;INDIRECT("'"&amp;$A$70&amp;"'!"&amp;AA$68&amp;$C158+72),1,0)</f>
        <v>0</v>
      </c>
      <c r="AB158" cm="1">
        <f t="array" aca="1" ref="AB158" ca="1">IF(INDIRECT("'"&amp;$A$69&amp;"'!"&amp;AB$68&amp;$C158+72)&lt;&gt;INDIRECT("'"&amp;$A$70&amp;"'!"&amp;AB$68&amp;$C158+72),1,0)</f>
        <v>0</v>
      </c>
      <c r="AC158" cm="1">
        <f t="array" aca="1" ref="AC158" ca="1">IF(INDIRECT("'"&amp;$A$69&amp;"'!"&amp;AC$68&amp;$C158+72)&lt;&gt;INDIRECT("'"&amp;$A$70&amp;"'!"&amp;AC$68&amp;$C158+72),1,0)</f>
        <v>0</v>
      </c>
      <c r="AD158" cm="1">
        <f t="array" aca="1" ref="AD158" ca="1">IF(INDIRECT("'"&amp;$A$69&amp;"'!"&amp;AD$68&amp;$C158+72)&lt;&gt;INDIRECT("'"&amp;$A$70&amp;"'!"&amp;AD$68&amp;$C158+72),1,0)</f>
        <v>0</v>
      </c>
      <c r="AE158" cm="1">
        <f t="array" aca="1" ref="AE158" ca="1">IF(INDIRECT("'"&amp;$A$69&amp;"'!"&amp;AE$68&amp;$C158+72)&lt;&gt;INDIRECT("'"&amp;$A$70&amp;"'!"&amp;AE$68&amp;$C158+72),1,0)</f>
        <v>0</v>
      </c>
      <c r="AF158" cm="1">
        <f t="array" aca="1" ref="AF158" ca="1">IF(INDIRECT("'"&amp;$A$69&amp;"'!"&amp;AF$68&amp;$C158+72)&lt;&gt;INDIRECT("'"&amp;$A$70&amp;"'!"&amp;AF$68&amp;$C158+72),1,0)</f>
        <v>0</v>
      </c>
      <c r="AG158" cm="1">
        <f t="array" aca="1" ref="AG158" ca="1">IF(INDIRECT("'"&amp;$A$69&amp;"'!"&amp;AG$68&amp;$C158+72)&lt;&gt;INDIRECT("'"&amp;$A$70&amp;"'!"&amp;AG$68&amp;$C158+72),1,0)</f>
        <v>0</v>
      </c>
      <c r="AH158" cm="1">
        <f t="array" aca="1" ref="AH158" ca="1">IF(INDIRECT("'"&amp;$A$69&amp;"'!"&amp;AH$68&amp;$C158+72)&lt;&gt;INDIRECT("'"&amp;$A$70&amp;"'!"&amp;AH$68&amp;$C158+72),1,0)</f>
        <v>0</v>
      </c>
      <c r="AI158" cm="1">
        <f t="array" aca="1" ref="AI158" ca="1">IF(INDIRECT("'"&amp;$A$69&amp;"'!"&amp;AI$68&amp;$C158+72)&lt;&gt;INDIRECT("'"&amp;$A$70&amp;"'!"&amp;AI$68&amp;$C158+72),1,0)</f>
        <v>0</v>
      </c>
      <c r="AJ158" cm="1">
        <f t="array" aca="1" ref="AJ158" ca="1">IF(INDIRECT("'"&amp;$A$69&amp;"'!"&amp;AJ$68&amp;$C158+72)&lt;&gt;INDIRECT("'"&amp;$A$70&amp;"'!"&amp;AJ$68&amp;$C158+72),1,0)</f>
        <v>0</v>
      </c>
      <c r="AK158" cm="1">
        <f t="array" aca="1" ref="AK158" ca="1">IF(INDIRECT("'"&amp;$A$69&amp;"'!"&amp;AK$68&amp;$C158+72)&lt;&gt;INDIRECT("'"&amp;$A$70&amp;"'!"&amp;AK$68&amp;$C158+72),1,0)</f>
        <v>0</v>
      </c>
      <c r="AL158" cm="1">
        <f t="array" aca="1" ref="AL158" ca="1">IF(INDIRECT("'"&amp;$A$69&amp;"'!"&amp;AL$68&amp;$C158+72)&lt;&gt;INDIRECT("'"&amp;$A$70&amp;"'!"&amp;AL$68&amp;$C158+72),1,0)</f>
        <v>0</v>
      </c>
      <c r="AM158" cm="1">
        <f t="array" aca="1" ref="AM158" ca="1">IF(INDIRECT("'"&amp;$A$69&amp;"'!"&amp;AM$68&amp;$C158+72)&lt;&gt;INDIRECT("'"&amp;$A$70&amp;"'!"&amp;AM$68&amp;$C158+72),1,0)</f>
        <v>0</v>
      </c>
      <c r="AN158" cm="1">
        <f t="array" aca="1" ref="AN158" ca="1">IF(INDIRECT("'"&amp;$A$69&amp;"'!"&amp;AN$68&amp;$C158+72)&lt;&gt;INDIRECT("'"&amp;$A$70&amp;"'!"&amp;AN$68&amp;$C158+72),1,0)</f>
        <v>0</v>
      </c>
      <c r="AO158" cm="1">
        <f t="array" aca="1" ref="AO158" ca="1">IF(INDIRECT("'"&amp;$A$69&amp;"'!"&amp;AO$68&amp;$C158+72)&lt;&gt;INDIRECT("'"&amp;$A$70&amp;"'!"&amp;AO$68&amp;$C158+72),1,0)</f>
        <v>0</v>
      </c>
      <c r="AP158" cm="1">
        <f t="array" aca="1" ref="AP158" ca="1">IF(INDIRECT("'"&amp;$A$69&amp;"'!"&amp;AP$68&amp;$C158+72)&lt;&gt;INDIRECT("'"&amp;$A$70&amp;"'!"&amp;AP$68&amp;$C158+72),1,0)</f>
        <v>0</v>
      </c>
      <c r="AQ158" cm="1">
        <f t="array" aca="1" ref="AQ158" ca="1">IF(INDIRECT("'"&amp;$A$69&amp;"'!"&amp;AQ$68&amp;$C158+72)&lt;&gt;INDIRECT("'"&amp;$A$70&amp;"'!"&amp;AQ$68&amp;$C158+72),1,0)</f>
        <v>0</v>
      </c>
      <c r="AR158" cm="1">
        <f t="array" aca="1" ref="AR158" ca="1">IF(INDIRECT("'"&amp;$A$69&amp;"'!"&amp;AR$68&amp;$C158+72)&lt;&gt;INDIRECT("'"&amp;$A$70&amp;"'!"&amp;AR$68&amp;$C158+72),1,0)</f>
        <v>0</v>
      </c>
      <c r="AS158" cm="1">
        <f t="array" aca="1" ref="AS158" ca="1">IF(INDIRECT("'"&amp;$A$69&amp;"'!"&amp;AS$68&amp;$C158+72)&lt;&gt;INDIRECT("'"&amp;$A$70&amp;"'!"&amp;AS$68&amp;$C158+72),1,0)</f>
        <v>0</v>
      </c>
      <c r="AT158" cm="1">
        <f t="array" aca="1" ref="AT158" ca="1">IF(INDIRECT("'"&amp;$A$69&amp;"'!"&amp;AT$68&amp;$C158+72)&lt;&gt;INDIRECT("'"&amp;$A$70&amp;"'!"&amp;AT$68&amp;$C158+72),1,0)</f>
        <v>0</v>
      </c>
      <c r="AU158" cm="1">
        <f t="array" aca="1" ref="AU158" ca="1">IF(INDIRECT("'"&amp;$A$69&amp;"'!"&amp;AU$68&amp;$C158+72)&lt;&gt;INDIRECT("'"&amp;$A$70&amp;"'!"&amp;AU$68&amp;$C158+72),1,0)</f>
        <v>0</v>
      </c>
      <c r="AV158" cm="1">
        <f t="array" aca="1" ref="AV158" ca="1">IF(INDIRECT("'"&amp;$A$69&amp;"'!"&amp;AV$68&amp;$C158+72)&lt;&gt;INDIRECT("'"&amp;$A$70&amp;"'!"&amp;AV$68&amp;$C158+72),1,0)</f>
        <v>0</v>
      </c>
      <c r="AW158" cm="1">
        <f t="array" aca="1" ref="AW158" ca="1">IF(INDIRECT("'"&amp;$A$69&amp;"'!"&amp;AW$68&amp;$C158+72)&lt;&gt;INDIRECT("'"&amp;$A$70&amp;"'!"&amp;AW$68&amp;$C158+72),1,0)</f>
        <v>0</v>
      </c>
      <c r="AX158" cm="1">
        <f t="array" aca="1" ref="AX158" ca="1">IF(INDIRECT("'"&amp;$A$69&amp;"'!"&amp;AX$68&amp;$C158+72)&lt;&gt;INDIRECT("'"&amp;$A$70&amp;"'!"&amp;AX$68&amp;$C158+72),1,0)</f>
        <v>0</v>
      </c>
      <c r="AY158" cm="1">
        <f t="array" aca="1" ref="AY158" ca="1">IF(INDIRECT("'"&amp;$A$69&amp;"'!"&amp;AY$68&amp;$C158+72)&lt;&gt;INDIRECT("'"&amp;$A$70&amp;"'!"&amp;AY$68&amp;$C158+72),1,0)</f>
        <v>0</v>
      </c>
      <c r="AZ158" cm="1">
        <f t="array" aca="1" ref="AZ158" ca="1">IF(INDIRECT("'"&amp;$A$69&amp;"'!"&amp;AZ$68&amp;$C158+72)&lt;&gt;INDIRECT("'"&amp;$A$70&amp;"'!"&amp;AZ$68&amp;$C158+72),1,0)</f>
        <v>0</v>
      </c>
      <c r="BA158" cm="1">
        <f t="array" aca="1" ref="BA158" ca="1">IF(INDIRECT("'"&amp;$A$69&amp;"'!"&amp;BA$68&amp;$C158+72)&lt;&gt;INDIRECT("'"&amp;$A$70&amp;"'!"&amp;BA$68&amp;$C158+72),1,0)</f>
        <v>0</v>
      </c>
      <c r="BB158" cm="1">
        <f t="array" aca="1" ref="BB158" ca="1">IF(INDIRECT("'"&amp;$A$69&amp;"'!"&amp;BB$68&amp;$C158+72)&lt;&gt;INDIRECT("'"&amp;$A$70&amp;"'!"&amp;BB$68&amp;$C158+72),1,0)</f>
        <v>0</v>
      </c>
      <c r="BC158">
        <f t="shared" ca="1" si="3"/>
        <v>0</v>
      </c>
      <c r="BD158">
        <f t="shared" ca="1" si="4"/>
        <v>0</v>
      </c>
      <c r="BE158">
        <f t="shared" ca="1" si="5"/>
        <v>0</v>
      </c>
    </row>
    <row r="159" spans="3:57" x14ac:dyDescent="0.15">
      <c r="C159" s="283">
        <v>87</v>
      </c>
      <c r="D159" cm="1">
        <f t="array" aca="1" ref="D159" ca="1">IF(INDIRECT("'"&amp;$A$69&amp;"'!"&amp;D$68&amp;$C159+72)&lt;&gt;INDIRECT("'"&amp;$A$70&amp;"'!"&amp;D$68&amp;$C159+72),1,0)</f>
        <v>0</v>
      </c>
      <c r="E159" cm="1">
        <f t="array" aca="1" ref="E159" ca="1">IF(INDIRECT("'"&amp;$A$69&amp;"'!"&amp;E$68&amp;$C159+72)&lt;&gt;INDIRECT("'"&amp;$A$70&amp;"'!"&amp;E$68&amp;$C159+72),1,0)</f>
        <v>0</v>
      </c>
      <c r="F159" cm="1">
        <f t="array" aca="1" ref="F159" ca="1">IF(INDIRECT("'"&amp;$A$69&amp;"'!"&amp;F$68&amp;$C159+72)&lt;&gt;INDIRECT("'"&amp;$A$70&amp;"'!"&amp;F$68&amp;$C159+72),1,0)</f>
        <v>0</v>
      </c>
      <c r="G159" cm="1">
        <f t="array" aca="1" ref="G159" ca="1">IF(INDIRECT("'"&amp;$A$69&amp;"'!"&amp;G$68&amp;$C159+72)&lt;&gt;INDIRECT("'"&amp;$A$70&amp;"'!"&amp;G$68&amp;$C159+72),1,0)</f>
        <v>0</v>
      </c>
      <c r="H159" cm="1">
        <f t="array" aca="1" ref="H159" ca="1">IF(INDIRECT("'"&amp;$A$69&amp;"'!"&amp;H$68&amp;$C159+72)&lt;&gt;INDIRECT("'"&amp;$A$70&amp;"'!"&amp;H$68&amp;$C159+72),1,0)</f>
        <v>0</v>
      </c>
      <c r="I159" cm="1">
        <f t="array" aca="1" ref="I159" ca="1">IF(INDIRECT("'"&amp;$A$69&amp;"'!"&amp;I$68&amp;$C159+72)&lt;&gt;INDIRECT("'"&amp;$A$70&amp;"'!"&amp;I$68&amp;$C159+72),1,0)</f>
        <v>0</v>
      </c>
      <c r="J159" cm="1">
        <f t="array" aca="1" ref="J159" ca="1">IF(INDIRECT("'"&amp;$A$69&amp;"'!"&amp;J$68&amp;$C159+72)&lt;&gt;INDIRECT("'"&amp;$A$70&amp;"'!"&amp;J$68&amp;$C159+72),1,0)</f>
        <v>0</v>
      </c>
      <c r="K159" cm="1">
        <f t="array" aca="1" ref="K159" ca="1">IF(INDIRECT("'"&amp;$A$69&amp;"'!"&amp;K$68&amp;$C159+72)&lt;&gt;INDIRECT("'"&amp;$A$70&amp;"'!"&amp;K$68&amp;$C159+72),1,0)</f>
        <v>0</v>
      </c>
      <c r="L159" cm="1">
        <f t="array" aca="1" ref="L159" ca="1">IF(INDIRECT("'"&amp;$A$69&amp;"'!"&amp;L$68&amp;$C159+72)&lt;&gt;INDIRECT("'"&amp;$A$70&amp;"'!"&amp;L$68&amp;$C159+72),1,0)</f>
        <v>0</v>
      </c>
      <c r="M159" cm="1">
        <f t="array" aca="1" ref="M159" ca="1">IF(INDIRECT("'"&amp;$A$69&amp;"'!"&amp;M$68&amp;$C159+72)&lt;&gt;INDIRECT("'"&amp;$A$70&amp;"'!"&amp;M$68&amp;$C159+72),1,0)</f>
        <v>0</v>
      </c>
      <c r="N159" cm="1">
        <f t="array" aca="1" ref="N159" ca="1">IF(INDIRECT("'"&amp;$A$69&amp;"'!"&amp;N$68&amp;$C159+72)&lt;&gt;INDIRECT("'"&amp;$A$70&amp;"'!"&amp;N$68&amp;$C159+72),1,0)</f>
        <v>0</v>
      </c>
      <c r="O159" cm="1">
        <f t="array" aca="1" ref="O159" ca="1">IF(INDIRECT("'"&amp;$A$69&amp;"'!"&amp;O$68&amp;$C159+72)&lt;&gt;INDIRECT("'"&amp;$A$70&amp;"'!"&amp;O$68&amp;$C159+72),1,0)</f>
        <v>0</v>
      </c>
      <c r="P159" cm="1">
        <f t="array" aca="1" ref="P159" ca="1">IF(INDIRECT("'"&amp;$A$69&amp;"'!"&amp;P$68&amp;$C159+72)&lt;&gt;INDIRECT("'"&amp;$A$70&amp;"'!"&amp;P$68&amp;$C159+72),1,0)</f>
        <v>0</v>
      </c>
      <c r="Q159" cm="1">
        <f t="array" aca="1" ref="Q159" ca="1">IF(INDIRECT("'"&amp;$A$69&amp;"'!"&amp;Q$68&amp;$C159+72)&lt;&gt;INDIRECT("'"&amp;$A$70&amp;"'!"&amp;Q$68&amp;$C159+72),1,0)</f>
        <v>0</v>
      </c>
      <c r="R159" cm="1">
        <f t="array" aca="1" ref="R159" ca="1">IF(INDIRECT("'"&amp;$A$69&amp;"'!"&amp;R$68&amp;$C159+72)&lt;&gt;INDIRECT("'"&amp;$A$70&amp;"'!"&amp;R$68&amp;$C159+72),1,0)</f>
        <v>0</v>
      </c>
      <c r="S159" cm="1">
        <f t="array" aca="1" ref="S159" ca="1">IF(INDIRECT("'"&amp;$A$69&amp;"'!"&amp;S$68&amp;$C159+72)&lt;&gt;INDIRECT("'"&amp;$A$70&amp;"'!"&amp;S$68&amp;$C159+72),1,0)</f>
        <v>0</v>
      </c>
      <c r="T159" cm="1">
        <f t="array" aca="1" ref="T159" ca="1">IF(INDIRECT("'"&amp;$A$69&amp;"'!"&amp;T$68&amp;$C159+72)&lt;&gt;INDIRECT("'"&amp;$A$70&amp;"'!"&amp;T$68&amp;$C159+72),1,0)</f>
        <v>0</v>
      </c>
      <c r="U159" cm="1">
        <f t="array" aca="1" ref="U159" ca="1">IF(INDIRECT("'"&amp;$A$69&amp;"'!"&amp;U$68&amp;$C159+72)&lt;&gt;INDIRECT("'"&amp;$A$70&amp;"'!"&amp;U$68&amp;$C159+72),1,0)</f>
        <v>0</v>
      </c>
      <c r="V159" cm="1">
        <f t="array" aca="1" ref="V159" ca="1">IF(INDIRECT("'"&amp;$A$69&amp;"'!"&amp;V$68&amp;$C159+72)&lt;&gt;INDIRECT("'"&amp;$A$70&amp;"'!"&amp;V$68&amp;$C159+72),1,0)</f>
        <v>0</v>
      </c>
      <c r="W159" cm="1">
        <f t="array" aca="1" ref="W159" ca="1">IF(INDIRECT("'"&amp;$A$69&amp;"'!"&amp;W$68&amp;$C159+72)&lt;&gt;INDIRECT("'"&amp;$A$70&amp;"'!"&amp;W$68&amp;$C159+72),1,0)</f>
        <v>0</v>
      </c>
      <c r="X159" cm="1">
        <f t="array" aca="1" ref="X159" ca="1">IF(INDIRECT("'"&amp;$A$69&amp;"'!"&amp;X$68&amp;$C159+72)&lt;&gt;INDIRECT("'"&amp;$A$70&amp;"'!"&amp;X$68&amp;$C159+72),1,0)</f>
        <v>0</v>
      </c>
      <c r="Y159" cm="1">
        <f t="array" aca="1" ref="Y159" ca="1">IF(INDIRECT("'"&amp;$A$69&amp;"'!"&amp;Y$68&amp;$C159+72)&lt;&gt;INDIRECT("'"&amp;$A$70&amp;"'!"&amp;Y$68&amp;$C159+72),1,0)</f>
        <v>0</v>
      </c>
      <c r="Z159" cm="1">
        <f t="array" aca="1" ref="Z159" ca="1">IF(INDIRECT("'"&amp;$A$69&amp;"'!"&amp;Z$68&amp;$C159+72)&lt;&gt;INDIRECT("'"&amp;$A$70&amp;"'!"&amp;Z$68&amp;$C159+72),1,0)</f>
        <v>0</v>
      </c>
      <c r="AA159" cm="1">
        <f t="array" aca="1" ref="AA159" ca="1">IF(INDIRECT("'"&amp;$A$69&amp;"'!"&amp;AA$68&amp;$C159+72)&lt;&gt;INDIRECT("'"&amp;$A$70&amp;"'!"&amp;AA$68&amp;$C159+72),1,0)</f>
        <v>0</v>
      </c>
      <c r="AB159" cm="1">
        <f t="array" aca="1" ref="AB159" ca="1">IF(INDIRECT("'"&amp;$A$69&amp;"'!"&amp;AB$68&amp;$C159+72)&lt;&gt;INDIRECT("'"&amp;$A$70&amp;"'!"&amp;AB$68&amp;$C159+72),1,0)</f>
        <v>0</v>
      </c>
      <c r="AC159" cm="1">
        <f t="array" aca="1" ref="AC159" ca="1">IF(INDIRECT("'"&amp;$A$69&amp;"'!"&amp;AC$68&amp;$C159+72)&lt;&gt;INDIRECT("'"&amp;$A$70&amp;"'!"&amp;AC$68&amp;$C159+72),1,0)</f>
        <v>0</v>
      </c>
      <c r="AD159" cm="1">
        <f t="array" aca="1" ref="AD159" ca="1">IF(INDIRECT("'"&amp;$A$69&amp;"'!"&amp;AD$68&amp;$C159+72)&lt;&gt;INDIRECT("'"&amp;$A$70&amp;"'!"&amp;AD$68&amp;$C159+72),1,0)</f>
        <v>0</v>
      </c>
      <c r="AE159" cm="1">
        <f t="array" aca="1" ref="AE159" ca="1">IF(INDIRECT("'"&amp;$A$69&amp;"'!"&amp;AE$68&amp;$C159+72)&lt;&gt;INDIRECT("'"&amp;$A$70&amp;"'!"&amp;AE$68&amp;$C159+72),1,0)</f>
        <v>0</v>
      </c>
      <c r="AF159" cm="1">
        <f t="array" aca="1" ref="AF159" ca="1">IF(INDIRECT("'"&amp;$A$69&amp;"'!"&amp;AF$68&amp;$C159+72)&lt;&gt;INDIRECT("'"&amp;$A$70&amp;"'!"&amp;AF$68&amp;$C159+72),1,0)</f>
        <v>0</v>
      </c>
      <c r="AG159" cm="1">
        <f t="array" aca="1" ref="AG159" ca="1">IF(INDIRECT("'"&amp;$A$69&amp;"'!"&amp;AG$68&amp;$C159+72)&lt;&gt;INDIRECT("'"&amp;$A$70&amp;"'!"&amp;AG$68&amp;$C159+72),1,0)</f>
        <v>0</v>
      </c>
      <c r="AH159" cm="1">
        <f t="array" aca="1" ref="AH159" ca="1">IF(INDIRECT("'"&amp;$A$69&amp;"'!"&amp;AH$68&amp;$C159+72)&lt;&gt;INDIRECT("'"&amp;$A$70&amp;"'!"&amp;AH$68&amp;$C159+72),1,0)</f>
        <v>0</v>
      </c>
      <c r="AI159" cm="1">
        <f t="array" aca="1" ref="AI159" ca="1">IF(INDIRECT("'"&amp;$A$69&amp;"'!"&amp;AI$68&amp;$C159+72)&lt;&gt;INDIRECT("'"&amp;$A$70&amp;"'!"&amp;AI$68&amp;$C159+72),1,0)</f>
        <v>0</v>
      </c>
      <c r="AJ159" cm="1">
        <f t="array" aca="1" ref="AJ159" ca="1">IF(INDIRECT("'"&amp;$A$69&amp;"'!"&amp;AJ$68&amp;$C159+72)&lt;&gt;INDIRECT("'"&amp;$A$70&amp;"'!"&amp;AJ$68&amp;$C159+72),1,0)</f>
        <v>0</v>
      </c>
      <c r="AK159" cm="1">
        <f t="array" aca="1" ref="AK159" ca="1">IF(INDIRECT("'"&amp;$A$69&amp;"'!"&amp;AK$68&amp;$C159+72)&lt;&gt;INDIRECT("'"&amp;$A$70&amp;"'!"&amp;AK$68&amp;$C159+72),1,0)</f>
        <v>0</v>
      </c>
      <c r="AL159" cm="1">
        <f t="array" aca="1" ref="AL159" ca="1">IF(INDIRECT("'"&amp;$A$69&amp;"'!"&amp;AL$68&amp;$C159+72)&lt;&gt;INDIRECT("'"&amp;$A$70&amp;"'!"&amp;AL$68&amp;$C159+72),1,0)</f>
        <v>0</v>
      </c>
      <c r="AM159" cm="1">
        <f t="array" aca="1" ref="AM159" ca="1">IF(INDIRECT("'"&amp;$A$69&amp;"'!"&amp;AM$68&amp;$C159+72)&lt;&gt;INDIRECT("'"&amp;$A$70&amp;"'!"&amp;AM$68&amp;$C159+72),1,0)</f>
        <v>0</v>
      </c>
      <c r="AN159" cm="1">
        <f t="array" aca="1" ref="AN159" ca="1">IF(INDIRECT("'"&amp;$A$69&amp;"'!"&amp;AN$68&amp;$C159+72)&lt;&gt;INDIRECT("'"&amp;$A$70&amp;"'!"&amp;AN$68&amp;$C159+72),1,0)</f>
        <v>0</v>
      </c>
      <c r="AO159" cm="1">
        <f t="array" aca="1" ref="AO159" ca="1">IF(INDIRECT("'"&amp;$A$69&amp;"'!"&amp;AO$68&amp;$C159+72)&lt;&gt;INDIRECT("'"&amp;$A$70&amp;"'!"&amp;AO$68&amp;$C159+72),1,0)</f>
        <v>0</v>
      </c>
      <c r="AP159" cm="1">
        <f t="array" aca="1" ref="AP159" ca="1">IF(INDIRECT("'"&amp;$A$69&amp;"'!"&amp;AP$68&amp;$C159+72)&lt;&gt;INDIRECT("'"&amp;$A$70&amp;"'!"&amp;AP$68&amp;$C159+72),1,0)</f>
        <v>0</v>
      </c>
      <c r="AQ159" cm="1">
        <f t="array" aca="1" ref="AQ159" ca="1">IF(INDIRECT("'"&amp;$A$69&amp;"'!"&amp;AQ$68&amp;$C159+72)&lt;&gt;INDIRECT("'"&amp;$A$70&amp;"'!"&amp;AQ$68&amp;$C159+72),1,0)</f>
        <v>0</v>
      </c>
      <c r="AR159" cm="1">
        <f t="array" aca="1" ref="AR159" ca="1">IF(INDIRECT("'"&amp;$A$69&amp;"'!"&amp;AR$68&amp;$C159+72)&lt;&gt;INDIRECT("'"&amp;$A$70&amp;"'!"&amp;AR$68&amp;$C159+72),1,0)</f>
        <v>0</v>
      </c>
      <c r="AS159" cm="1">
        <f t="array" aca="1" ref="AS159" ca="1">IF(INDIRECT("'"&amp;$A$69&amp;"'!"&amp;AS$68&amp;$C159+72)&lt;&gt;INDIRECT("'"&amp;$A$70&amp;"'!"&amp;AS$68&amp;$C159+72),1,0)</f>
        <v>0</v>
      </c>
      <c r="AT159" cm="1">
        <f t="array" aca="1" ref="AT159" ca="1">IF(INDIRECT("'"&amp;$A$69&amp;"'!"&amp;AT$68&amp;$C159+72)&lt;&gt;INDIRECT("'"&amp;$A$70&amp;"'!"&amp;AT$68&amp;$C159+72),1,0)</f>
        <v>0</v>
      </c>
      <c r="AU159" cm="1">
        <f t="array" aca="1" ref="AU159" ca="1">IF(INDIRECT("'"&amp;$A$69&amp;"'!"&amp;AU$68&amp;$C159+72)&lt;&gt;INDIRECT("'"&amp;$A$70&amp;"'!"&amp;AU$68&amp;$C159+72),1,0)</f>
        <v>0</v>
      </c>
      <c r="AV159" cm="1">
        <f t="array" aca="1" ref="AV159" ca="1">IF(INDIRECT("'"&amp;$A$69&amp;"'!"&amp;AV$68&amp;$C159+72)&lt;&gt;INDIRECT("'"&amp;$A$70&amp;"'!"&amp;AV$68&amp;$C159+72),1,0)</f>
        <v>0</v>
      </c>
      <c r="AW159" cm="1">
        <f t="array" aca="1" ref="AW159" ca="1">IF(INDIRECT("'"&amp;$A$69&amp;"'!"&amp;AW$68&amp;$C159+72)&lt;&gt;INDIRECT("'"&amp;$A$70&amp;"'!"&amp;AW$68&amp;$C159+72),1,0)</f>
        <v>0</v>
      </c>
      <c r="AX159" cm="1">
        <f t="array" aca="1" ref="AX159" ca="1">IF(INDIRECT("'"&amp;$A$69&amp;"'!"&amp;AX$68&amp;$C159+72)&lt;&gt;INDIRECT("'"&amp;$A$70&amp;"'!"&amp;AX$68&amp;$C159+72),1,0)</f>
        <v>0</v>
      </c>
      <c r="AY159" cm="1">
        <f t="array" aca="1" ref="AY159" ca="1">IF(INDIRECT("'"&amp;$A$69&amp;"'!"&amp;AY$68&amp;$C159+72)&lt;&gt;INDIRECT("'"&amp;$A$70&amp;"'!"&amp;AY$68&amp;$C159+72),1,0)</f>
        <v>0</v>
      </c>
      <c r="AZ159" cm="1">
        <f t="array" aca="1" ref="AZ159" ca="1">IF(INDIRECT("'"&amp;$A$69&amp;"'!"&amp;AZ$68&amp;$C159+72)&lt;&gt;INDIRECT("'"&amp;$A$70&amp;"'!"&amp;AZ$68&amp;$C159+72),1,0)</f>
        <v>0</v>
      </c>
      <c r="BA159" cm="1">
        <f t="array" aca="1" ref="BA159" ca="1">IF(INDIRECT("'"&amp;$A$69&amp;"'!"&amp;BA$68&amp;$C159+72)&lt;&gt;INDIRECT("'"&amp;$A$70&amp;"'!"&amp;BA$68&amp;$C159+72),1,0)</f>
        <v>0</v>
      </c>
      <c r="BB159" cm="1">
        <f t="array" aca="1" ref="BB159" ca="1">IF(INDIRECT("'"&amp;$A$69&amp;"'!"&amp;BB$68&amp;$C159+72)&lt;&gt;INDIRECT("'"&amp;$A$70&amp;"'!"&amp;BB$68&amp;$C159+72),1,0)</f>
        <v>0</v>
      </c>
      <c r="BC159">
        <f t="shared" ca="1" si="3"/>
        <v>0</v>
      </c>
      <c r="BD159">
        <f t="shared" ca="1" si="4"/>
        <v>0</v>
      </c>
      <c r="BE159">
        <f t="shared" ca="1" si="5"/>
        <v>0</v>
      </c>
    </row>
    <row r="160" spans="3:57" x14ac:dyDescent="0.15">
      <c r="C160" s="283">
        <v>88</v>
      </c>
      <c r="D160" cm="1">
        <f t="array" aca="1" ref="D160" ca="1">IF(INDIRECT("'"&amp;$A$69&amp;"'!"&amp;D$68&amp;$C160+72)&lt;&gt;INDIRECT("'"&amp;$A$70&amp;"'!"&amp;D$68&amp;$C160+72),1,0)</f>
        <v>0</v>
      </c>
      <c r="E160" cm="1">
        <f t="array" aca="1" ref="E160" ca="1">IF(INDIRECT("'"&amp;$A$69&amp;"'!"&amp;E$68&amp;$C160+72)&lt;&gt;INDIRECT("'"&amp;$A$70&amp;"'!"&amp;E$68&amp;$C160+72),1,0)</f>
        <v>0</v>
      </c>
      <c r="F160" cm="1">
        <f t="array" aca="1" ref="F160" ca="1">IF(INDIRECT("'"&amp;$A$69&amp;"'!"&amp;F$68&amp;$C160+72)&lt;&gt;INDIRECT("'"&amp;$A$70&amp;"'!"&amp;F$68&amp;$C160+72),1,0)</f>
        <v>0</v>
      </c>
      <c r="G160" cm="1">
        <f t="array" aca="1" ref="G160" ca="1">IF(INDIRECT("'"&amp;$A$69&amp;"'!"&amp;G$68&amp;$C160+72)&lt;&gt;INDIRECT("'"&amp;$A$70&amp;"'!"&amp;G$68&amp;$C160+72),1,0)</f>
        <v>0</v>
      </c>
      <c r="H160" cm="1">
        <f t="array" aca="1" ref="H160" ca="1">IF(INDIRECT("'"&amp;$A$69&amp;"'!"&amp;H$68&amp;$C160+72)&lt;&gt;INDIRECT("'"&amp;$A$70&amp;"'!"&amp;H$68&amp;$C160+72),1,0)</f>
        <v>0</v>
      </c>
      <c r="I160" cm="1">
        <f t="array" aca="1" ref="I160" ca="1">IF(INDIRECT("'"&amp;$A$69&amp;"'!"&amp;I$68&amp;$C160+72)&lt;&gt;INDIRECT("'"&amp;$A$70&amp;"'!"&amp;I$68&amp;$C160+72),1,0)</f>
        <v>0</v>
      </c>
      <c r="J160" cm="1">
        <f t="array" aca="1" ref="J160" ca="1">IF(INDIRECT("'"&amp;$A$69&amp;"'!"&amp;J$68&amp;$C160+72)&lt;&gt;INDIRECT("'"&amp;$A$70&amp;"'!"&amp;J$68&amp;$C160+72),1,0)</f>
        <v>0</v>
      </c>
      <c r="K160" cm="1">
        <f t="array" aca="1" ref="K160" ca="1">IF(INDIRECT("'"&amp;$A$69&amp;"'!"&amp;K$68&amp;$C160+72)&lt;&gt;INDIRECT("'"&amp;$A$70&amp;"'!"&amp;K$68&amp;$C160+72),1,0)</f>
        <v>0</v>
      </c>
      <c r="L160" cm="1">
        <f t="array" aca="1" ref="L160" ca="1">IF(INDIRECT("'"&amp;$A$69&amp;"'!"&amp;L$68&amp;$C160+72)&lt;&gt;INDIRECT("'"&amp;$A$70&amp;"'!"&amp;L$68&amp;$C160+72),1,0)</f>
        <v>0</v>
      </c>
      <c r="M160" cm="1">
        <f t="array" aca="1" ref="M160" ca="1">IF(INDIRECT("'"&amp;$A$69&amp;"'!"&amp;M$68&amp;$C160+72)&lt;&gt;INDIRECT("'"&amp;$A$70&amp;"'!"&amp;M$68&amp;$C160+72),1,0)</f>
        <v>0</v>
      </c>
      <c r="N160" cm="1">
        <f t="array" aca="1" ref="N160" ca="1">IF(INDIRECT("'"&amp;$A$69&amp;"'!"&amp;N$68&amp;$C160+72)&lt;&gt;INDIRECT("'"&amp;$A$70&amp;"'!"&amp;N$68&amp;$C160+72),1,0)</f>
        <v>0</v>
      </c>
      <c r="O160" cm="1">
        <f t="array" aca="1" ref="O160" ca="1">IF(INDIRECT("'"&amp;$A$69&amp;"'!"&amp;O$68&amp;$C160+72)&lt;&gt;INDIRECT("'"&amp;$A$70&amp;"'!"&amp;O$68&amp;$C160+72),1,0)</f>
        <v>0</v>
      </c>
      <c r="P160" cm="1">
        <f t="array" aca="1" ref="P160" ca="1">IF(INDIRECT("'"&amp;$A$69&amp;"'!"&amp;P$68&amp;$C160+72)&lt;&gt;INDIRECT("'"&amp;$A$70&amp;"'!"&amp;P$68&amp;$C160+72),1,0)</f>
        <v>0</v>
      </c>
      <c r="Q160" cm="1">
        <f t="array" aca="1" ref="Q160" ca="1">IF(INDIRECT("'"&amp;$A$69&amp;"'!"&amp;Q$68&amp;$C160+72)&lt;&gt;INDIRECT("'"&amp;$A$70&amp;"'!"&amp;Q$68&amp;$C160+72),1,0)</f>
        <v>0</v>
      </c>
      <c r="R160" cm="1">
        <f t="array" aca="1" ref="R160" ca="1">IF(INDIRECT("'"&amp;$A$69&amp;"'!"&amp;R$68&amp;$C160+72)&lt;&gt;INDIRECT("'"&amp;$A$70&amp;"'!"&amp;R$68&amp;$C160+72),1,0)</f>
        <v>0</v>
      </c>
      <c r="S160" cm="1">
        <f t="array" aca="1" ref="S160" ca="1">IF(INDIRECT("'"&amp;$A$69&amp;"'!"&amp;S$68&amp;$C160+72)&lt;&gt;INDIRECT("'"&amp;$A$70&amp;"'!"&amp;S$68&amp;$C160+72),1,0)</f>
        <v>0</v>
      </c>
      <c r="T160" cm="1">
        <f t="array" aca="1" ref="T160" ca="1">IF(INDIRECT("'"&amp;$A$69&amp;"'!"&amp;T$68&amp;$C160+72)&lt;&gt;INDIRECT("'"&amp;$A$70&amp;"'!"&amp;T$68&amp;$C160+72),1,0)</f>
        <v>0</v>
      </c>
      <c r="U160" cm="1">
        <f t="array" aca="1" ref="U160" ca="1">IF(INDIRECT("'"&amp;$A$69&amp;"'!"&amp;U$68&amp;$C160+72)&lt;&gt;INDIRECT("'"&amp;$A$70&amp;"'!"&amp;U$68&amp;$C160+72),1,0)</f>
        <v>0</v>
      </c>
      <c r="V160" cm="1">
        <f t="array" aca="1" ref="V160" ca="1">IF(INDIRECT("'"&amp;$A$69&amp;"'!"&amp;V$68&amp;$C160+72)&lt;&gt;INDIRECT("'"&amp;$A$70&amp;"'!"&amp;V$68&amp;$C160+72),1,0)</f>
        <v>0</v>
      </c>
      <c r="W160" cm="1">
        <f t="array" aca="1" ref="W160" ca="1">IF(INDIRECT("'"&amp;$A$69&amp;"'!"&amp;W$68&amp;$C160+72)&lt;&gt;INDIRECT("'"&amp;$A$70&amp;"'!"&amp;W$68&amp;$C160+72),1,0)</f>
        <v>0</v>
      </c>
      <c r="X160" cm="1">
        <f t="array" aca="1" ref="X160" ca="1">IF(INDIRECT("'"&amp;$A$69&amp;"'!"&amp;X$68&amp;$C160+72)&lt;&gt;INDIRECT("'"&amp;$A$70&amp;"'!"&amp;X$68&amp;$C160+72),1,0)</f>
        <v>0</v>
      </c>
      <c r="Y160" cm="1">
        <f t="array" aca="1" ref="Y160" ca="1">IF(INDIRECT("'"&amp;$A$69&amp;"'!"&amp;Y$68&amp;$C160+72)&lt;&gt;INDIRECT("'"&amp;$A$70&amp;"'!"&amp;Y$68&amp;$C160+72),1,0)</f>
        <v>0</v>
      </c>
      <c r="Z160" cm="1">
        <f t="array" aca="1" ref="Z160" ca="1">IF(INDIRECT("'"&amp;$A$69&amp;"'!"&amp;Z$68&amp;$C160+72)&lt;&gt;INDIRECT("'"&amp;$A$70&amp;"'!"&amp;Z$68&amp;$C160+72),1,0)</f>
        <v>0</v>
      </c>
      <c r="AA160" cm="1">
        <f t="array" aca="1" ref="AA160" ca="1">IF(INDIRECT("'"&amp;$A$69&amp;"'!"&amp;AA$68&amp;$C160+72)&lt;&gt;INDIRECT("'"&amp;$A$70&amp;"'!"&amp;AA$68&amp;$C160+72),1,0)</f>
        <v>0</v>
      </c>
      <c r="AB160" cm="1">
        <f t="array" aca="1" ref="AB160" ca="1">IF(INDIRECT("'"&amp;$A$69&amp;"'!"&amp;AB$68&amp;$C160+72)&lt;&gt;INDIRECT("'"&amp;$A$70&amp;"'!"&amp;AB$68&amp;$C160+72),1,0)</f>
        <v>0</v>
      </c>
      <c r="AC160" cm="1">
        <f t="array" aca="1" ref="AC160" ca="1">IF(INDIRECT("'"&amp;$A$69&amp;"'!"&amp;AC$68&amp;$C160+72)&lt;&gt;INDIRECT("'"&amp;$A$70&amp;"'!"&amp;AC$68&amp;$C160+72),1,0)</f>
        <v>0</v>
      </c>
      <c r="AD160" cm="1">
        <f t="array" aca="1" ref="AD160" ca="1">IF(INDIRECT("'"&amp;$A$69&amp;"'!"&amp;AD$68&amp;$C160+72)&lt;&gt;INDIRECT("'"&amp;$A$70&amp;"'!"&amp;AD$68&amp;$C160+72),1,0)</f>
        <v>0</v>
      </c>
      <c r="AE160" cm="1">
        <f t="array" aca="1" ref="AE160" ca="1">IF(INDIRECT("'"&amp;$A$69&amp;"'!"&amp;AE$68&amp;$C160+72)&lt;&gt;INDIRECT("'"&amp;$A$70&amp;"'!"&amp;AE$68&amp;$C160+72),1,0)</f>
        <v>0</v>
      </c>
      <c r="AF160" cm="1">
        <f t="array" aca="1" ref="AF160" ca="1">IF(INDIRECT("'"&amp;$A$69&amp;"'!"&amp;AF$68&amp;$C160+72)&lt;&gt;INDIRECT("'"&amp;$A$70&amp;"'!"&amp;AF$68&amp;$C160+72),1,0)</f>
        <v>0</v>
      </c>
      <c r="AG160" cm="1">
        <f t="array" aca="1" ref="AG160" ca="1">IF(INDIRECT("'"&amp;$A$69&amp;"'!"&amp;AG$68&amp;$C160+72)&lt;&gt;INDIRECT("'"&amp;$A$70&amp;"'!"&amp;AG$68&amp;$C160+72),1,0)</f>
        <v>0</v>
      </c>
      <c r="AH160" cm="1">
        <f t="array" aca="1" ref="AH160" ca="1">IF(INDIRECT("'"&amp;$A$69&amp;"'!"&amp;AH$68&amp;$C160+72)&lt;&gt;INDIRECT("'"&amp;$A$70&amp;"'!"&amp;AH$68&amp;$C160+72),1,0)</f>
        <v>0</v>
      </c>
      <c r="AI160" cm="1">
        <f t="array" aca="1" ref="AI160" ca="1">IF(INDIRECT("'"&amp;$A$69&amp;"'!"&amp;AI$68&amp;$C160+72)&lt;&gt;INDIRECT("'"&amp;$A$70&amp;"'!"&amp;AI$68&amp;$C160+72),1,0)</f>
        <v>0</v>
      </c>
      <c r="AJ160" cm="1">
        <f t="array" aca="1" ref="AJ160" ca="1">IF(INDIRECT("'"&amp;$A$69&amp;"'!"&amp;AJ$68&amp;$C160+72)&lt;&gt;INDIRECT("'"&amp;$A$70&amp;"'!"&amp;AJ$68&amp;$C160+72),1,0)</f>
        <v>0</v>
      </c>
      <c r="AK160" cm="1">
        <f t="array" aca="1" ref="AK160" ca="1">IF(INDIRECT("'"&amp;$A$69&amp;"'!"&amp;AK$68&amp;$C160+72)&lt;&gt;INDIRECT("'"&amp;$A$70&amp;"'!"&amp;AK$68&amp;$C160+72),1,0)</f>
        <v>0</v>
      </c>
      <c r="AL160" cm="1">
        <f t="array" aca="1" ref="AL160" ca="1">IF(INDIRECT("'"&amp;$A$69&amp;"'!"&amp;AL$68&amp;$C160+72)&lt;&gt;INDIRECT("'"&amp;$A$70&amp;"'!"&amp;AL$68&amp;$C160+72),1,0)</f>
        <v>0</v>
      </c>
      <c r="AM160" cm="1">
        <f t="array" aca="1" ref="AM160" ca="1">IF(INDIRECT("'"&amp;$A$69&amp;"'!"&amp;AM$68&amp;$C160+72)&lt;&gt;INDIRECT("'"&amp;$A$70&amp;"'!"&amp;AM$68&amp;$C160+72),1,0)</f>
        <v>0</v>
      </c>
      <c r="AN160" cm="1">
        <f t="array" aca="1" ref="AN160" ca="1">IF(INDIRECT("'"&amp;$A$69&amp;"'!"&amp;AN$68&amp;$C160+72)&lt;&gt;INDIRECT("'"&amp;$A$70&amp;"'!"&amp;AN$68&amp;$C160+72),1,0)</f>
        <v>0</v>
      </c>
      <c r="AO160" cm="1">
        <f t="array" aca="1" ref="AO160" ca="1">IF(INDIRECT("'"&amp;$A$69&amp;"'!"&amp;AO$68&amp;$C160+72)&lt;&gt;INDIRECT("'"&amp;$A$70&amp;"'!"&amp;AO$68&amp;$C160+72),1,0)</f>
        <v>0</v>
      </c>
      <c r="AP160" cm="1">
        <f t="array" aca="1" ref="AP160" ca="1">IF(INDIRECT("'"&amp;$A$69&amp;"'!"&amp;AP$68&amp;$C160+72)&lt;&gt;INDIRECT("'"&amp;$A$70&amp;"'!"&amp;AP$68&amp;$C160+72),1,0)</f>
        <v>0</v>
      </c>
      <c r="AQ160" cm="1">
        <f t="array" aca="1" ref="AQ160" ca="1">IF(INDIRECT("'"&amp;$A$69&amp;"'!"&amp;AQ$68&amp;$C160+72)&lt;&gt;INDIRECT("'"&amp;$A$70&amp;"'!"&amp;AQ$68&amp;$C160+72),1,0)</f>
        <v>0</v>
      </c>
      <c r="AR160" cm="1">
        <f t="array" aca="1" ref="AR160" ca="1">IF(INDIRECT("'"&amp;$A$69&amp;"'!"&amp;AR$68&amp;$C160+72)&lt;&gt;INDIRECT("'"&amp;$A$70&amp;"'!"&amp;AR$68&amp;$C160+72),1,0)</f>
        <v>0</v>
      </c>
      <c r="AS160" cm="1">
        <f t="array" aca="1" ref="AS160" ca="1">IF(INDIRECT("'"&amp;$A$69&amp;"'!"&amp;AS$68&amp;$C160+72)&lt;&gt;INDIRECT("'"&amp;$A$70&amp;"'!"&amp;AS$68&amp;$C160+72),1,0)</f>
        <v>0</v>
      </c>
      <c r="AT160" cm="1">
        <f t="array" aca="1" ref="AT160" ca="1">IF(INDIRECT("'"&amp;$A$69&amp;"'!"&amp;AT$68&amp;$C160+72)&lt;&gt;INDIRECT("'"&amp;$A$70&amp;"'!"&amp;AT$68&amp;$C160+72),1,0)</f>
        <v>0</v>
      </c>
      <c r="AU160" cm="1">
        <f t="array" aca="1" ref="AU160" ca="1">IF(INDIRECT("'"&amp;$A$69&amp;"'!"&amp;AU$68&amp;$C160+72)&lt;&gt;INDIRECT("'"&amp;$A$70&amp;"'!"&amp;AU$68&amp;$C160+72),1,0)</f>
        <v>0</v>
      </c>
      <c r="AV160" cm="1">
        <f t="array" aca="1" ref="AV160" ca="1">IF(INDIRECT("'"&amp;$A$69&amp;"'!"&amp;AV$68&amp;$C160+72)&lt;&gt;INDIRECT("'"&amp;$A$70&amp;"'!"&amp;AV$68&amp;$C160+72),1,0)</f>
        <v>0</v>
      </c>
      <c r="AW160" cm="1">
        <f t="array" aca="1" ref="AW160" ca="1">IF(INDIRECT("'"&amp;$A$69&amp;"'!"&amp;AW$68&amp;$C160+72)&lt;&gt;INDIRECT("'"&amp;$A$70&amp;"'!"&amp;AW$68&amp;$C160+72),1,0)</f>
        <v>0</v>
      </c>
      <c r="AX160" cm="1">
        <f t="array" aca="1" ref="AX160" ca="1">IF(INDIRECT("'"&amp;$A$69&amp;"'!"&amp;AX$68&amp;$C160+72)&lt;&gt;INDIRECT("'"&amp;$A$70&amp;"'!"&amp;AX$68&amp;$C160+72),1,0)</f>
        <v>0</v>
      </c>
      <c r="AY160" cm="1">
        <f t="array" aca="1" ref="AY160" ca="1">IF(INDIRECT("'"&amp;$A$69&amp;"'!"&amp;AY$68&amp;$C160+72)&lt;&gt;INDIRECT("'"&amp;$A$70&amp;"'!"&amp;AY$68&amp;$C160+72),1,0)</f>
        <v>0</v>
      </c>
      <c r="AZ160" cm="1">
        <f t="array" aca="1" ref="AZ160" ca="1">IF(INDIRECT("'"&amp;$A$69&amp;"'!"&amp;AZ$68&amp;$C160+72)&lt;&gt;INDIRECT("'"&amp;$A$70&amp;"'!"&amp;AZ$68&amp;$C160+72),1,0)</f>
        <v>0</v>
      </c>
      <c r="BA160" cm="1">
        <f t="array" aca="1" ref="BA160" ca="1">IF(INDIRECT("'"&amp;$A$69&amp;"'!"&amp;BA$68&amp;$C160+72)&lt;&gt;INDIRECT("'"&amp;$A$70&amp;"'!"&amp;BA$68&amp;$C160+72),1,0)</f>
        <v>0</v>
      </c>
      <c r="BB160" cm="1">
        <f t="array" aca="1" ref="BB160" ca="1">IF(INDIRECT("'"&amp;$A$69&amp;"'!"&amp;BB$68&amp;$C160+72)&lt;&gt;INDIRECT("'"&amp;$A$70&amp;"'!"&amp;BB$68&amp;$C160+72),1,0)</f>
        <v>0</v>
      </c>
      <c r="BC160">
        <f t="shared" ca="1" si="3"/>
        <v>0</v>
      </c>
      <c r="BD160">
        <f t="shared" ca="1" si="4"/>
        <v>0</v>
      </c>
      <c r="BE160">
        <f t="shared" ca="1" si="5"/>
        <v>0</v>
      </c>
    </row>
    <row r="161" spans="3:57" x14ac:dyDescent="0.15">
      <c r="C161" s="283">
        <v>89</v>
      </c>
      <c r="D161" cm="1">
        <f t="array" aca="1" ref="D161" ca="1">IF(INDIRECT("'"&amp;$A$69&amp;"'!"&amp;D$68&amp;$C161+72)&lt;&gt;INDIRECT("'"&amp;$A$70&amp;"'!"&amp;D$68&amp;$C161+72),1,0)</f>
        <v>0</v>
      </c>
      <c r="E161" cm="1">
        <f t="array" aca="1" ref="E161" ca="1">IF(INDIRECT("'"&amp;$A$69&amp;"'!"&amp;E$68&amp;$C161+72)&lt;&gt;INDIRECT("'"&amp;$A$70&amp;"'!"&amp;E$68&amp;$C161+72),1,0)</f>
        <v>0</v>
      </c>
      <c r="F161" cm="1">
        <f t="array" aca="1" ref="F161" ca="1">IF(INDIRECT("'"&amp;$A$69&amp;"'!"&amp;F$68&amp;$C161+72)&lt;&gt;INDIRECT("'"&amp;$A$70&amp;"'!"&amp;F$68&amp;$C161+72),1,0)</f>
        <v>0</v>
      </c>
      <c r="G161" cm="1">
        <f t="array" aca="1" ref="G161" ca="1">IF(INDIRECT("'"&amp;$A$69&amp;"'!"&amp;G$68&amp;$C161+72)&lt;&gt;INDIRECT("'"&amp;$A$70&amp;"'!"&amp;G$68&amp;$C161+72),1,0)</f>
        <v>0</v>
      </c>
      <c r="H161" cm="1">
        <f t="array" aca="1" ref="H161" ca="1">IF(INDIRECT("'"&amp;$A$69&amp;"'!"&amp;H$68&amp;$C161+72)&lt;&gt;INDIRECT("'"&amp;$A$70&amp;"'!"&amp;H$68&amp;$C161+72),1,0)</f>
        <v>0</v>
      </c>
      <c r="I161" cm="1">
        <f t="array" aca="1" ref="I161" ca="1">IF(INDIRECT("'"&amp;$A$69&amp;"'!"&amp;I$68&amp;$C161+72)&lt;&gt;INDIRECT("'"&amp;$A$70&amp;"'!"&amp;I$68&amp;$C161+72),1,0)</f>
        <v>0</v>
      </c>
      <c r="J161" cm="1">
        <f t="array" aca="1" ref="J161" ca="1">IF(INDIRECT("'"&amp;$A$69&amp;"'!"&amp;J$68&amp;$C161+72)&lt;&gt;INDIRECT("'"&amp;$A$70&amp;"'!"&amp;J$68&amp;$C161+72),1,0)</f>
        <v>0</v>
      </c>
      <c r="K161" cm="1">
        <f t="array" aca="1" ref="K161" ca="1">IF(INDIRECT("'"&amp;$A$69&amp;"'!"&amp;K$68&amp;$C161+72)&lt;&gt;INDIRECT("'"&amp;$A$70&amp;"'!"&amp;K$68&amp;$C161+72),1,0)</f>
        <v>0</v>
      </c>
      <c r="L161" cm="1">
        <f t="array" aca="1" ref="L161" ca="1">IF(INDIRECT("'"&amp;$A$69&amp;"'!"&amp;L$68&amp;$C161+72)&lt;&gt;INDIRECT("'"&amp;$A$70&amp;"'!"&amp;L$68&amp;$C161+72),1,0)</f>
        <v>0</v>
      </c>
      <c r="M161" cm="1">
        <f t="array" aca="1" ref="M161" ca="1">IF(INDIRECT("'"&amp;$A$69&amp;"'!"&amp;M$68&amp;$C161+72)&lt;&gt;INDIRECT("'"&amp;$A$70&amp;"'!"&amp;M$68&amp;$C161+72),1,0)</f>
        <v>0</v>
      </c>
      <c r="N161" cm="1">
        <f t="array" aca="1" ref="N161" ca="1">IF(INDIRECT("'"&amp;$A$69&amp;"'!"&amp;N$68&amp;$C161+72)&lt;&gt;INDIRECT("'"&amp;$A$70&amp;"'!"&amp;N$68&amp;$C161+72),1,0)</f>
        <v>0</v>
      </c>
      <c r="O161" cm="1">
        <f t="array" aca="1" ref="O161" ca="1">IF(INDIRECT("'"&amp;$A$69&amp;"'!"&amp;O$68&amp;$C161+72)&lt;&gt;INDIRECT("'"&amp;$A$70&amp;"'!"&amp;O$68&amp;$C161+72),1,0)</f>
        <v>0</v>
      </c>
      <c r="P161" cm="1">
        <f t="array" aca="1" ref="P161" ca="1">IF(INDIRECT("'"&amp;$A$69&amp;"'!"&amp;P$68&amp;$C161+72)&lt;&gt;INDIRECT("'"&amp;$A$70&amp;"'!"&amp;P$68&amp;$C161+72),1,0)</f>
        <v>0</v>
      </c>
      <c r="Q161" cm="1">
        <f t="array" aca="1" ref="Q161" ca="1">IF(INDIRECT("'"&amp;$A$69&amp;"'!"&amp;Q$68&amp;$C161+72)&lt;&gt;INDIRECT("'"&amp;$A$70&amp;"'!"&amp;Q$68&amp;$C161+72),1,0)</f>
        <v>0</v>
      </c>
      <c r="R161" cm="1">
        <f t="array" aca="1" ref="R161" ca="1">IF(INDIRECT("'"&amp;$A$69&amp;"'!"&amp;R$68&amp;$C161+72)&lt;&gt;INDIRECT("'"&amp;$A$70&amp;"'!"&amp;R$68&amp;$C161+72),1,0)</f>
        <v>0</v>
      </c>
      <c r="S161" cm="1">
        <f t="array" aca="1" ref="S161" ca="1">IF(INDIRECT("'"&amp;$A$69&amp;"'!"&amp;S$68&amp;$C161+72)&lt;&gt;INDIRECT("'"&amp;$A$70&amp;"'!"&amp;S$68&amp;$C161+72),1,0)</f>
        <v>0</v>
      </c>
      <c r="T161" cm="1">
        <f t="array" aca="1" ref="T161" ca="1">IF(INDIRECT("'"&amp;$A$69&amp;"'!"&amp;T$68&amp;$C161+72)&lt;&gt;INDIRECT("'"&amp;$A$70&amp;"'!"&amp;T$68&amp;$C161+72),1,0)</f>
        <v>0</v>
      </c>
      <c r="U161" cm="1">
        <f t="array" aca="1" ref="U161" ca="1">IF(INDIRECT("'"&amp;$A$69&amp;"'!"&amp;U$68&amp;$C161+72)&lt;&gt;INDIRECT("'"&amp;$A$70&amp;"'!"&amp;U$68&amp;$C161+72),1,0)</f>
        <v>0</v>
      </c>
      <c r="V161" cm="1">
        <f t="array" aca="1" ref="V161" ca="1">IF(INDIRECT("'"&amp;$A$69&amp;"'!"&amp;V$68&amp;$C161+72)&lt;&gt;INDIRECT("'"&amp;$A$70&amp;"'!"&amp;V$68&amp;$C161+72),1,0)</f>
        <v>0</v>
      </c>
      <c r="W161" cm="1">
        <f t="array" aca="1" ref="W161" ca="1">IF(INDIRECT("'"&amp;$A$69&amp;"'!"&amp;W$68&amp;$C161+72)&lt;&gt;INDIRECT("'"&amp;$A$70&amp;"'!"&amp;W$68&amp;$C161+72),1,0)</f>
        <v>0</v>
      </c>
      <c r="X161" cm="1">
        <f t="array" aca="1" ref="X161" ca="1">IF(INDIRECT("'"&amp;$A$69&amp;"'!"&amp;X$68&amp;$C161+72)&lt;&gt;INDIRECT("'"&amp;$A$70&amp;"'!"&amp;X$68&amp;$C161+72),1,0)</f>
        <v>0</v>
      </c>
      <c r="Y161" cm="1">
        <f t="array" aca="1" ref="Y161" ca="1">IF(INDIRECT("'"&amp;$A$69&amp;"'!"&amp;Y$68&amp;$C161+72)&lt;&gt;INDIRECT("'"&amp;$A$70&amp;"'!"&amp;Y$68&amp;$C161+72),1,0)</f>
        <v>0</v>
      </c>
      <c r="Z161" cm="1">
        <f t="array" aca="1" ref="Z161" ca="1">IF(INDIRECT("'"&amp;$A$69&amp;"'!"&amp;Z$68&amp;$C161+72)&lt;&gt;INDIRECT("'"&amp;$A$70&amp;"'!"&amp;Z$68&amp;$C161+72),1,0)</f>
        <v>0</v>
      </c>
      <c r="AA161" cm="1">
        <f t="array" aca="1" ref="AA161" ca="1">IF(INDIRECT("'"&amp;$A$69&amp;"'!"&amp;AA$68&amp;$C161+72)&lt;&gt;INDIRECT("'"&amp;$A$70&amp;"'!"&amp;AA$68&amp;$C161+72),1,0)</f>
        <v>0</v>
      </c>
      <c r="AB161" cm="1">
        <f t="array" aca="1" ref="AB161" ca="1">IF(INDIRECT("'"&amp;$A$69&amp;"'!"&amp;AB$68&amp;$C161+72)&lt;&gt;INDIRECT("'"&amp;$A$70&amp;"'!"&amp;AB$68&amp;$C161+72),1,0)</f>
        <v>0</v>
      </c>
      <c r="AC161" cm="1">
        <f t="array" aca="1" ref="AC161" ca="1">IF(INDIRECT("'"&amp;$A$69&amp;"'!"&amp;AC$68&amp;$C161+72)&lt;&gt;INDIRECT("'"&amp;$A$70&amp;"'!"&amp;AC$68&amp;$C161+72),1,0)</f>
        <v>0</v>
      </c>
      <c r="AD161" cm="1">
        <f t="array" aca="1" ref="AD161" ca="1">IF(INDIRECT("'"&amp;$A$69&amp;"'!"&amp;AD$68&amp;$C161+72)&lt;&gt;INDIRECT("'"&amp;$A$70&amp;"'!"&amp;AD$68&amp;$C161+72),1,0)</f>
        <v>0</v>
      </c>
      <c r="AE161" cm="1">
        <f t="array" aca="1" ref="AE161" ca="1">IF(INDIRECT("'"&amp;$A$69&amp;"'!"&amp;AE$68&amp;$C161+72)&lt;&gt;INDIRECT("'"&amp;$A$70&amp;"'!"&amp;AE$68&amp;$C161+72),1,0)</f>
        <v>0</v>
      </c>
      <c r="AF161" cm="1">
        <f t="array" aca="1" ref="AF161" ca="1">IF(INDIRECT("'"&amp;$A$69&amp;"'!"&amp;AF$68&amp;$C161+72)&lt;&gt;INDIRECT("'"&amp;$A$70&amp;"'!"&amp;AF$68&amp;$C161+72),1,0)</f>
        <v>0</v>
      </c>
      <c r="AG161" cm="1">
        <f t="array" aca="1" ref="AG161" ca="1">IF(INDIRECT("'"&amp;$A$69&amp;"'!"&amp;AG$68&amp;$C161+72)&lt;&gt;INDIRECT("'"&amp;$A$70&amp;"'!"&amp;AG$68&amp;$C161+72),1,0)</f>
        <v>0</v>
      </c>
      <c r="AH161" cm="1">
        <f t="array" aca="1" ref="AH161" ca="1">IF(INDIRECT("'"&amp;$A$69&amp;"'!"&amp;AH$68&amp;$C161+72)&lt;&gt;INDIRECT("'"&amp;$A$70&amp;"'!"&amp;AH$68&amp;$C161+72),1,0)</f>
        <v>0</v>
      </c>
      <c r="AI161" cm="1">
        <f t="array" aca="1" ref="AI161" ca="1">IF(INDIRECT("'"&amp;$A$69&amp;"'!"&amp;AI$68&amp;$C161+72)&lt;&gt;INDIRECT("'"&amp;$A$70&amp;"'!"&amp;AI$68&amp;$C161+72),1,0)</f>
        <v>0</v>
      </c>
      <c r="AJ161" cm="1">
        <f t="array" aca="1" ref="AJ161" ca="1">IF(INDIRECT("'"&amp;$A$69&amp;"'!"&amp;AJ$68&amp;$C161+72)&lt;&gt;INDIRECT("'"&amp;$A$70&amp;"'!"&amp;AJ$68&amp;$C161+72),1,0)</f>
        <v>0</v>
      </c>
      <c r="AK161" cm="1">
        <f t="array" aca="1" ref="AK161" ca="1">IF(INDIRECT("'"&amp;$A$69&amp;"'!"&amp;AK$68&amp;$C161+72)&lt;&gt;INDIRECT("'"&amp;$A$70&amp;"'!"&amp;AK$68&amp;$C161+72),1,0)</f>
        <v>0</v>
      </c>
      <c r="AL161" cm="1">
        <f t="array" aca="1" ref="AL161" ca="1">IF(INDIRECT("'"&amp;$A$69&amp;"'!"&amp;AL$68&amp;$C161+72)&lt;&gt;INDIRECT("'"&amp;$A$70&amp;"'!"&amp;AL$68&amp;$C161+72),1,0)</f>
        <v>0</v>
      </c>
      <c r="AM161" cm="1">
        <f t="array" aca="1" ref="AM161" ca="1">IF(INDIRECT("'"&amp;$A$69&amp;"'!"&amp;AM$68&amp;$C161+72)&lt;&gt;INDIRECT("'"&amp;$A$70&amp;"'!"&amp;AM$68&amp;$C161+72),1,0)</f>
        <v>0</v>
      </c>
      <c r="AN161" cm="1">
        <f t="array" aca="1" ref="AN161" ca="1">IF(INDIRECT("'"&amp;$A$69&amp;"'!"&amp;AN$68&amp;$C161+72)&lt;&gt;INDIRECT("'"&amp;$A$70&amp;"'!"&amp;AN$68&amp;$C161+72),1,0)</f>
        <v>0</v>
      </c>
      <c r="AO161" cm="1">
        <f t="array" aca="1" ref="AO161" ca="1">IF(INDIRECT("'"&amp;$A$69&amp;"'!"&amp;AO$68&amp;$C161+72)&lt;&gt;INDIRECT("'"&amp;$A$70&amp;"'!"&amp;AO$68&amp;$C161+72),1,0)</f>
        <v>0</v>
      </c>
      <c r="AP161" cm="1">
        <f t="array" aca="1" ref="AP161" ca="1">IF(INDIRECT("'"&amp;$A$69&amp;"'!"&amp;AP$68&amp;$C161+72)&lt;&gt;INDIRECT("'"&amp;$A$70&amp;"'!"&amp;AP$68&amp;$C161+72),1,0)</f>
        <v>0</v>
      </c>
      <c r="AQ161" cm="1">
        <f t="array" aca="1" ref="AQ161" ca="1">IF(INDIRECT("'"&amp;$A$69&amp;"'!"&amp;AQ$68&amp;$C161+72)&lt;&gt;INDIRECT("'"&amp;$A$70&amp;"'!"&amp;AQ$68&amp;$C161+72),1,0)</f>
        <v>0</v>
      </c>
      <c r="AR161" cm="1">
        <f t="array" aca="1" ref="AR161" ca="1">IF(INDIRECT("'"&amp;$A$69&amp;"'!"&amp;AR$68&amp;$C161+72)&lt;&gt;INDIRECT("'"&amp;$A$70&amp;"'!"&amp;AR$68&amp;$C161+72),1,0)</f>
        <v>0</v>
      </c>
      <c r="AS161" cm="1">
        <f t="array" aca="1" ref="AS161" ca="1">IF(INDIRECT("'"&amp;$A$69&amp;"'!"&amp;AS$68&amp;$C161+72)&lt;&gt;INDIRECT("'"&amp;$A$70&amp;"'!"&amp;AS$68&amp;$C161+72),1,0)</f>
        <v>0</v>
      </c>
      <c r="AT161" cm="1">
        <f t="array" aca="1" ref="AT161" ca="1">IF(INDIRECT("'"&amp;$A$69&amp;"'!"&amp;AT$68&amp;$C161+72)&lt;&gt;INDIRECT("'"&amp;$A$70&amp;"'!"&amp;AT$68&amp;$C161+72),1,0)</f>
        <v>0</v>
      </c>
      <c r="AU161" cm="1">
        <f t="array" aca="1" ref="AU161" ca="1">IF(INDIRECT("'"&amp;$A$69&amp;"'!"&amp;AU$68&amp;$C161+72)&lt;&gt;INDIRECT("'"&amp;$A$70&amp;"'!"&amp;AU$68&amp;$C161+72),1,0)</f>
        <v>0</v>
      </c>
      <c r="AV161" cm="1">
        <f t="array" aca="1" ref="AV161" ca="1">IF(INDIRECT("'"&amp;$A$69&amp;"'!"&amp;AV$68&amp;$C161+72)&lt;&gt;INDIRECT("'"&amp;$A$70&amp;"'!"&amp;AV$68&amp;$C161+72),1,0)</f>
        <v>0</v>
      </c>
      <c r="AW161" cm="1">
        <f t="array" aca="1" ref="AW161" ca="1">IF(INDIRECT("'"&amp;$A$69&amp;"'!"&amp;AW$68&amp;$C161+72)&lt;&gt;INDIRECT("'"&amp;$A$70&amp;"'!"&amp;AW$68&amp;$C161+72),1,0)</f>
        <v>0</v>
      </c>
      <c r="AX161" cm="1">
        <f t="array" aca="1" ref="AX161" ca="1">IF(INDIRECT("'"&amp;$A$69&amp;"'!"&amp;AX$68&amp;$C161+72)&lt;&gt;INDIRECT("'"&amp;$A$70&amp;"'!"&amp;AX$68&amp;$C161+72),1,0)</f>
        <v>0</v>
      </c>
      <c r="AY161" cm="1">
        <f t="array" aca="1" ref="AY161" ca="1">IF(INDIRECT("'"&amp;$A$69&amp;"'!"&amp;AY$68&amp;$C161+72)&lt;&gt;INDIRECT("'"&amp;$A$70&amp;"'!"&amp;AY$68&amp;$C161+72),1,0)</f>
        <v>0</v>
      </c>
      <c r="AZ161" cm="1">
        <f t="array" aca="1" ref="AZ161" ca="1">IF(INDIRECT("'"&amp;$A$69&amp;"'!"&amp;AZ$68&amp;$C161+72)&lt;&gt;INDIRECT("'"&amp;$A$70&amp;"'!"&amp;AZ$68&amp;$C161+72),1,0)</f>
        <v>0</v>
      </c>
      <c r="BA161" cm="1">
        <f t="array" aca="1" ref="BA161" ca="1">IF(INDIRECT("'"&amp;$A$69&amp;"'!"&amp;BA$68&amp;$C161+72)&lt;&gt;INDIRECT("'"&amp;$A$70&amp;"'!"&amp;BA$68&amp;$C161+72),1,0)</f>
        <v>0</v>
      </c>
      <c r="BB161" cm="1">
        <f t="array" aca="1" ref="BB161" ca="1">IF(INDIRECT("'"&amp;$A$69&amp;"'!"&amp;BB$68&amp;$C161+72)&lt;&gt;INDIRECT("'"&amp;$A$70&amp;"'!"&amp;BB$68&amp;$C161+72),1,0)</f>
        <v>0</v>
      </c>
      <c r="BC161">
        <f t="shared" ca="1" si="3"/>
        <v>0</v>
      </c>
      <c r="BD161">
        <f t="shared" ca="1" si="4"/>
        <v>0</v>
      </c>
      <c r="BE161">
        <f t="shared" ca="1" si="5"/>
        <v>0</v>
      </c>
    </row>
    <row r="162" spans="3:57" x14ac:dyDescent="0.15">
      <c r="C162" s="283">
        <v>90</v>
      </c>
      <c r="D162" cm="1">
        <f t="array" aca="1" ref="D162" ca="1">IF(INDIRECT("'"&amp;$A$69&amp;"'!"&amp;D$68&amp;$C162+72)&lt;&gt;INDIRECT("'"&amp;$A$70&amp;"'!"&amp;D$68&amp;$C162+72),1,0)</f>
        <v>0</v>
      </c>
      <c r="E162" cm="1">
        <f t="array" aca="1" ref="E162" ca="1">IF(INDIRECT("'"&amp;$A$69&amp;"'!"&amp;E$68&amp;$C162+72)&lt;&gt;INDIRECT("'"&amp;$A$70&amp;"'!"&amp;E$68&amp;$C162+72),1,0)</f>
        <v>0</v>
      </c>
      <c r="F162" cm="1">
        <f t="array" aca="1" ref="F162" ca="1">IF(INDIRECT("'"&amp;$A$69&amp;"'!"&amp;F$68&amp;$C162+72)&lt;&gt;INDIRECT("'"&amp;$A$70&amp;"'!"&amp;F$68&amp;$C162+72),1,0)</f>
        <v>0</v>
      </c>
      <c r="G162" cm="1">
        <f t="array" aca="1" ref="G162" ca="1">IF(INDIRECT("'"&amp;$A$69&amp;"'!"&amp;G$68&amp;$C162+72)&lt;&gt;INDIRECT("'"&amp;$A$70&amp;"'!"&amp;G$68&amp;$C162+72),1,0)</f>
        <v>0</v>
      </c>
      <c r="H162" cm="1">
        <f t="array" aca="1" ref="H162" ca="1">IF(INDIRECT("'"&amp;$A$69&amp;"'!"&amp;H$68&amp;$C162+72)&lt;&gt;INDIRECT("'"&amp;$A$70&amp;"'!"&amp;H$68&amp;$C162+72),1,0)</f>
        <v>0</v>
      </c>
      <c r="I162" cm="1">
        <f t="array" aca="1" ref="I162" ca="1">IF(INDIRECT("'"&amp;$A$69&amp;"'!"&amp;I$68&amp;$C162+72)&lt;&gt;INDIRECT("'"&amp;$A$70&amp;"'!"&amp;I$68&amp;$C162+72),1,0)</f>
        <v>0</v>
      </c>
      <c r="J162" cm="1">
        <f t="array" aca="1" ref="J162" ca="1">IF(INDIRECT("'"&amp;$A$69&amp;"'!"&amp;J$68&amp;$C162+72)&lt;&gt;INDIRECT("'"&amp;$A$70&amp;"'!"&amp;J$68&amp;$C162+72),1,0)</f>
        <v>0</v>
      </c>
      <c r="K162" cm="1">
        <f t="array" aca="1" ref="K162" ca="1">IF(INDIRECT("'"&amp;$A$69&amp;"'!"&amp;K$68&amp;$C162+72)&lt;&gt;INDIRECT("'"&amp;$A$70&amp;"'!"&amp;K$68&amp;$C162+72),1,0)</f>
        <v>0</v>
      </c>
      <c r="L162" cm="1">
        <f t="array" aca="1" ref="L162" ca="1">IF(INDIRECT("'"&amp;$A$69&amp;"'!"&amp;L$68&amp;$C162+72)&lt;&gt;INDIRECT("'"&amp;$A$70&amp;"'!"&amp;L$68&amp;$C162+72),1,0)</f>
        <v>0</v>
      </c>
      <c r="M162" cm="1">
        <f t="array" aca="1" ref="M162" ca="1">IF(INDIRECT("'"&amp;$A$69&amp;"'!"&amp;M$68&amp;$C162+72)&lt;&gt;INDIRECT("'"&amp;$A$70&amp;"'!"&amp;M$68&amp;$C162+72),1,0)</f>
        <v>0</v>
      </c>
      <c r="N162" cm="1">
        <f t="array" aca="1" ref="N162" ca="1">IF(INDIRECT("'"&amp;$A$69&amp;"'!"&amp;N$68&amp;$C162+72)&lt;&gt;INDIRECT("'"&amp;$A$70&amp;"'!"&amp;N$68&amp;$C162+72),1,0)</f>
        <v>0</v>
      </c>
      <c r="O162" cm="1">
        <f t="array" aca="1" ref="O162" ca="1">IF(INDIRECT("'"&amp;$A$69&amp;"'!"&amp;O$68&amp;$C162+72)&lt;&gt;INDIRECT("'"&amp;$A$70&amp;"'!"&amp;O$68&amp;$C162+72),1,0)</f>
        <v>0</v>
      </c>
      <c r="P162" cm="1">
        <f t="array" aca="1" ref="P162" ca="1">IF(INDIRECT("'"&amp;$A$69&amp;"'!"&amp;P$68&amp;$C162+72)&lt;&gt;INDIRECT("'"&amp;$A$70&amp;"'!"&amp;P$68&amp;$C162+72),1,0)</f>
        <v>0</v>
      </c>
      <c r="Q162" cm="1">
        <f t="array" aca="1" ref="Q162" ca="1">IF(INDIRECT("'"&amp;$A$69&amp;"'!"&amp;Q$68&amp;$C162+72)&lt;&gt;INDIRECT("'"&amp;$A$70&amp;"'!"&amp;Q$68&amp;$C162+72),1,0)</f>
        <v>0</v>
      </c>
      <c r="R162" cm="1">
        <f t="array" aca="1" ref="R162" ca="1">IF(INDIRECT("'"&amp;$A$69&amp;"'!"&amp;R$68&amp;$C162+72)&lt;&gt;INDIRECT("'"&amp;$A$70&amp;"'!"&amp;R$68&amp;$C162+72),1,0)</f>
        <v>0</v>
      </c>
      <c r="S162" cm="1">
        <f t="array" aca="1" ref="S162" ca="1">IF(INDIRECT("'"&amp;$A$69&amp;"'!"&amp;S$68&amp;$C162+72)&lt;&gt;INDIRECT("'"&amp;$A$70&amp;"'!"&amp;S$68&amp;$C162+72),1,0)</f>
        <v>0</v>
      </c>
      <c r="T162" cm="1">
        <f t="array" aca="1" ref="T162" ca="1">IF(INDIRECT("'"&amp;$A$69&amp;"'!"&amp;T$68&amp;$C162+72)&lt;&gt;INDIRECT("'"&amp;$A$70&amp;"'!"&amp;T$68&amp;$C162+72),1,0)</f>
        <v>0</v>
      </c>
      <c r="U162" cm="1">
        <f t="array" aca="1" ref="U162" ca="1">IF(INDIRECT("'"&amp;$A$69&amp;"'!"&amp;U$68&amp;$C162+72)&lt;&gt;INDIRECT("'"&amp;$A$70&amp;"'!"&amp;U$68&amp;$C162+72),1,0)</f>
        <v>0</v>
      </c>
      <c r="V162" cm="1">
        <f t="array" aca="1" ref="V162" ca="1">IF(INDIRECT("'"&amp;$A$69&amp;"'!"&amp;V$68&amp;$C162+72)&lt;&gt;INDIRECT("'"&amp;$A$70&amp;"'!"&amp;V$68&amp;$C162+72),1,0)</f>
        <v>0</v>
      </c>
      <c r="W162" cm="1">
        <f t="array" aca="1" ref="W162" ca="1">IF(INDIRECT("'"&amp;$A$69&amp;"'!"&amp;W$68&amp;$C162+72)&lt;&gt;INDIRECT("'"&amp;$A$70&amp;"'!"&amp;W$68&amp;$C162+72),1,0)</f>
        <v>0</v>
      </c>
      <c r="X162" cm="1">
        <f t="array" aca="1" ref="X162" ca="1">IF(INDIRECT("'"&amp;$A$69&amp;"'!"&amp;X$68&amp;$C162+72)&lt;&gt;INDIRECT("'"&amp;$A$70&amp;"'!"&amp;X$68&amp;$C162+72),1,0)</f>
        <v>0</v>
      </c>
      <c r="Y162" cm="1">
        <f t="array" aca="1" ref="Y162" ca="1">IF(INDIRECT("'"&amp;$A$69&amp;"'!"&amp;Y$68&amp;$C162+72)&lt;&gt;INDIRECT("'"&amp;$A$70&amp;"'!"&amp;Y$68&amp;$C162+72),1,0)</f>
        <v>0</v>
      </c>
      <c r="Z162" cm="1">
        <f t="array" aca="1" ref="Z162" ca="1">IF(INDIRECT("'"&amp;$A$69&amp;"'!"&amp;Z$68&amp;$C162+72)&lt;&gt;INDIRECT("'"&amp;$A$70&amp;"'!"&amp;Z$68&amp;$C162+72),1,0)</f>
        <v>0</v>
      </c>
      <c r="AA162" cm="1">
        <f t="array" aca="1" ref="AA162" ca="1">IF(INDIRECT("'"&amp;$A$69&amp;"'!"&amp;AA$68&amp;$C162+72)&lt;&gt;INDIRECT("'"&amp;$A$70&amp;"'!"&amp;AA$68&amp;$C162+72),1,0)</f>
        <v>0</v>
      </c>
      <c r="AB162" cm="1">
        <f t="array" aca="1" ref="AB162" ca="1">IF(INDIRECT("'"&amp;$A$69&amp;"'!"&amp;AB$68&amp;$C162+72)&lt;&gt;INDIRECT("'"&amp;$A$70&amp;"'!"&amp;AB$68&amp;$C162+72),1,0)</f>
        <v>0</v>
      </c>
      <c r="AC162" cm="1">
        <f t="array" aca="1" ref="AC162" ca="1">IF(INDIRECT("'"&amp;$A$69&amp;"'!"&amp;AC$68&amp;$C162+72)&lt;&gt;INDIRECT("'"&amp;$A$70&amp;"'!"&amp;AC$68&amp;$C162+72),1,0)</f>
        <v>0</v>
      </c>
      <c r="AD162" cm="1">
        <f t="array" aca="1" ref="AD162" ca="1">IF(INDIRECT("'"&amp;$A$69&amp;"'!"&amp;AD$68&amp;$C162+72)&lt;&gt;INDIRECT("'"&amp;$A$70&amp;"'!"&amp;AD$68&amp;$C162+72),1,0)</f>
        <v>0</v>
      </c>
      <c r="AE162" cm="1">
        <f t="array" aca="1" ref="AE162" ca="1">IF(INDIRECT("'"&amp;$A$69&amp;"'!"&amp;AE$68&amp;$C162+72)&lt;&gt;INDIRECT("'"&amp;$A$70&amp;"'!"&amp;AE$68&amp;$C162+72),1,0)</f>
        <v>0</v>
      </c>
      <c r="AF162" cm="1">
        <f t="array" aca="1" ref="AF162" ca="1">IF(INDIRECT("'"&amp;$A$69&amp;"'!"&amp;AF$68&amp;$C162+72)&lt;&gt;INDIRECT("'"&amp;$A$70&amp;"'!"&amp;AF$68&amp;$C162+72),1,0)</f>
        <v>0</v>
      </c>
      <c r="AG162" cm="1">
        <f t="array" aca="1" ref="AG162" ca="1">IF(INDIRECT("'"&amp;$A$69&amp;"'!"&amp;AG$68&amp;$C162+72)&lt;&gt;INDIRECT("'"&amp;$A$70&amp;"'!"&amp;AG$68&amp;$C162+72),1,0)</f>
        <v>0</v>
      </c>
      <c r="AH162" cm="1">
        <f t="array" aca="1" ref="AH162" ca="1">IF(INDIRECT("'"&amp;$A$69&amp;"'!"&amp;AH$68&amp;$C162+72)&lt;&gt;INDIRECT("'"&amp;$A$70&amp;"'!"&amp;AH$68&amp;$C162+72),1,0)</f>
        <v>0</v>
      </c>
      <c r="AI162" cm="1">
        <f t="array" aca="1" ref="AI162" ca="1">IF(INDIRECT("'"&amp;$A$69&amp;"'!"&amp;AI$68&amp;$C162+72)&lt;&gt;INDIRECT("'"&amp;$A$70&amp;"'!"&amp;AI$68&amp;$C162+72),1,0)</f>
        <v>0</v>
      </c>
      <c r="AJ162" cm="1">
        <f t="array" aca="1" ref="AJ162" ca="1">IF(INDIRECT("'"&amp;$A$69&amp;"'!"&amp;AJ$68&amp;$C162+72)&lt;&gt;INDIRECT("'"&amp;$A$70&amp;"'!"&amp;AJ$68&amp;$C162+72),1,0)</f>
        <v>0</v>
      </c>
      <c r="AK162" cm="1">
        <f t="array" aca="1" ref="AK162" ca="1">IF(INDIRECT("'"&amp;$A$69&amp;"'!"&amp;AK$68&amp;$C162+72)&lt;&gt;INDIRECT("'"&amp;$A$70&amp;"'!"&amp;AK$68&amp;$C162+72),1,0)</f>
        <v>0</v>
      </c>
      <c r="AL162" cm="1">
        <f t="array" aca="1" ref="AL162" ca="1">IF(INDIRECT("'"&amp;$A$69&amp;"'!"&amp;AL$68&amp;$C162+72)&lt;&gt;INDIRECT("'"&amp;$A$70&amp;"'!"&amp;AL$68&amp;$C162+72),1,0)</f>
        <v>0</v>
      </c>
      <c r="AM162" cm="1">
        <f t="array" aca="1" ref="AM162" ca="1">IF(INDIRECT("'"&amp;$A$69&amp;"'!"&amp;AM$68&amp;$C162+72)&lt;&gt;INDIRECT("'"&amp;$A$70&amp;"'!"&amp;AM$68&amp;$C162+72),1,0)</f>
        <v>0</v>
      </c>
      <c r="AN162" cm="1">
        <f t="array" aca="1" ref="AN162" ca="1">IF(INDIRECT("'"&amp;$A$69&amp;"'!"&amp;AN$68&amp;$C162+72)&lt;&gt;INDIRECT("'"&amp;$A$70&amp;"'!"&amp;AN$68&amp;$C162+72),1,0)</f>
        <v>0</v>
      </c>
      <c r="AO162" cm="1">
        <f t="array" aca="1" ref="AO162" ca="1">IF(INDIRECT("'"&amp;$A$69&amp;"'!"&amp;AO$68&amp;$C162+72)&lt;&gt;INDIRECT("'"&amp;$A$70&amp;"'!"&amp;AO$68&amp;$C162+72),1,0)</f>
        <v>0</v>
      </c>
      <c r="AP162" cm="1">
        <f t="array" aca="1" ref="AP162" ca="1">IF(INDIRECT("'"&amp;$A$69&amp;"'!"&amp;AP$68&amp;$C162+72)&lt;&gt;INDIRECT("'"&amp;$A$70&amp;"'!"&amp;AP$68&amp;$C162+72),1,0)</f>
        <v>0</v>
      </c>
      <c r="AQ162" cm="1">
        <f t="array" aca="1" ref="AQ162" ca="1">IF(INDIRECT("'"&amp;$A$69&amp;"'!"&amp;AQ$68&amp;$C162+72)&lt;&gt;INDIRECT("'"&amp;$A$70&amp;"'!"&amp;AQ$68&amp;$C162+72),1,0)</f>
        <v>0</v>
      </c>
      <c r="AR162" cm="1">
        <f t="array" aca="1" ref="AR162" ca="1">IF(INDIRECT("'"&amp;$A$69&amp;"'!"&amp;AR$68&amp;$C162+72)&lt;&gt;INDIRECT("'"&amp;$A$70&amp;"'!"&amp;AR$68&amp;$C162+72),1,0)</f>
        <v>0</v>
      </c>
      <c r="AS162" cm="1">
        <f t="array" aca="1" ref="AS162" ca="1">IF(INDIRECT("'"&amp;$A$69&amp;"'!"&amp;AS$68&amp;$C162+72)&lt;&gt;INDIRECT("'"&amp;$A$70&amp;"'!"&amp;AS$68&amp;$C162+72),1,0)</f>
        <v>0</v>
      </c>
      <c r="AT162" cm="1">
        <f t="array" aca="1" ref="AT162" ca="1">IF(INDIRECT("'"&amp;$A$69&amp;"'!"&amp;AT$68&amp;$C162+72)&lt;&gt;INDIRECT("'"&amp;$A$70&amp;"'!"&amp;AT$68&amp;$C162+72),1,0)</f>
        <v>0</v>
      </c>
      <c r="AU162" cm="1">
        <f t="array" aca="1" ref="AU162" ca="1">IF(INDIRECT("'"&amp;$A$69&amp;"'!"&amp;AU$68&amp;$C162+72)&lt;&gt;INDIRECT("'"&amp;$A$70&amp;"'!"&amp;AU$68&amp;$C162+72),1,0)</f>
        <v>0</v>
      </c>
      <c r="AV162" cm="1">
        <f t="array" aca="1" ref="AV162" ca="1">IF(INDIRECT("'"&amp;$A$69&amp;"'!"&amp;AV$68&amp;$C162+72)&lt;&gt;INDIRECT("'"&amp;$A$70&amp;"'!"&amp;AV$68&amp;$C162+72),1,0)</f>
        <v>0</v>
      </c>
      <c r="AW162" cm="1">
        <f t="array" aca="1" ref="AW162" ca="1">IF(INDIRECT("'"&amp;$A$69&amp;"'!"&amp;AW$68&amp;$C162+72)&lt;&gt;INDIRECT("'"&amp;$A$70&amp;"'!"&amp;AW$68&amp;$C162+72),1,0)</f>
        <v>0</v>
      </c>
      <c r="AX162" cm="1">
        <f t="array" aca="1" ref="AX162" ca="1">IF(INDIRECT("'"&amp;$A$69&amp;"'!"&amp;AX$68&amp;$C162+72)&lt;&gt;INDIRECT("'"&amp;$A$70&amp;"'!"&amp;AX$68&amp;$C162+72),1,0)</f>
        <v>0</v>
      </c>
      <c r="AY162" cm="1">
        <f t="array" aca="1" ref="AY162" ca="1">IF(INDIRECT("'"&amp;$A$69&amp;"'!"&amp;AY$68&amp;$C162+72)&lt;&gt;INDIRECT("'"&amp;$A$70&amp;"'!"&amp;AY$68&amp;$C162+72),1,0)</f>
        <v>0</v>
      </c>
      <c r="AZ162" cm="1">
        <f t="array" aca="1" ref="AZ162" ca="1">IF(INDIRECT("'"&amp;$A$69&amp;"'!"&amp;AZ$68&amp;$C162+72)&lt;&gt;INDIRECT("'"&amp;$A$70&amp;"'!"&amp;AZ$68&amp;$C162+72),1,0)</f>
        <v>0</v>
      </c>
      <c r="BA162" cm="1">
        <f t="array" aca="1" ref="BA162" ca="1">IF(INDIRECT("'"&amp;$A$69&amp;"'!"&amp;BA$68&amp;$C162+72)&lt;&gt;INDIRECT("'"&amp;$A$70&amp;"'!"&amp;BA$68&amp;$C162+72),1,0)</f>
        <v>0</v>
      </c>
      <c r="BB162" cm="1">
        <f t="array" aca="1" ref="BB162" ca="1">IF(INDIRECT("'"&amp;$A$69&amp;"'!"&amp;BB$68&amp;$C162+72)&lt;&gt;INDIRECT("'"&amp;$A$70&amp;"'!"&amp;BB$68&amp;$C162+72),1,0)</f>
        <v>0</v>
      </c>
      <c r="BC162">
        <f t="shared" ca="1" si="3"/>
        <v>0</v>
      </c>
      <c r="BD162">
        <f t="shared" ca="1" si="4"/>
        <v>0</v>
      </c>
      <c r="BE162">
        <f t="shared" ca="1" si="5"/>
        <v>0</v>
      </c>
    </row>
    <row r="163" spans="3:57" x14ac:dyDescent="0.15">
      <c r="C163" s="283">
        <v>91</v>
      </c>
      <c r="D163" cm="1">
        <f t="array" aca="1" ref="D163" ca="1">IF(INDIRECT("'"&amp;$A$69&amp;"'!"&amp;D$68&amp;$C163+72)&lt;&gt;INDIRECT("'"&amp;$A$70&amp;"'!"&amp;D$68&amp;$C163+72),1,0)</f>
        <v>0</v>
      </c>
      <c r="E163" cm="1">
        <f t="array" aca="1" ref="E163" ca="1">IF(INDIRECT("'"&amp;$A$69&amp;"'!"&amp;E$68&amp;$C163+72)&lt;&gt;INDIRECT("'"&amp;$A$70&amp;"'!"&amp;E$68&amp;$C163+72),1,0)</f>
        <v>0</v>
      </c>
      <c r="F163" cm="1">
        <f t="array" aca="1" ref="F163" ca="1">IF(INDIRECT("'"&amp;$A$69&amp;"'!"&amp;F$68&amp;$C163+72)&lt;&gt;INDIRECT("'"&amp;$A$70&amp;"'!"&amp;F$68&amp;$C163+72),1,0)</f>
        <v>0</v>
      </c>
      <c r="G163" cm="1">
        <f t="array" aca="1" ref="G163" ca="1">IF(INDIRECT("'"&amp;$A$69&amp;"'!"&amp;G$68&amp;$C163+72)&lt;&gt;INDIRECT("'"&amp;$A$70&amp;"'!"&amp;G$68&amp;$C163+72),1,0)</f>
        <v>0</v>
      </c>
      <c r="H163" cm="1">
        <f t="array" aca="1" ref="H163" ca="1">IF(INDIRECT("'"&amp;$A$69&amp;"'!"&amp;H$68&amp;$C163+72)&lt;&gt;INDIRECT("'"&amp;$A$70&amp;"'!"&amp;H$68&amp;$C163+72),1,0)</f>
        <v>0</v>
      </c>
      <c r="I163" cm="1">
        <f t="array" aca="1" ref="I163" ca="1">IF(INDIRECT("'"&amp;$A$69&amp;"'!"&amp;I$68&amp;$C163+72)&lt;&gt;INDIRECT("'"&amp;$A$70&amp;"'!"&amp;I$68&amp;$C163+72),1,0)</f>
        <v>0</v>
      </c>
      <c r="J163" cm="1">
        <f t="array" aca="1" ref="J163" ca="1">IF(INDIRECT("'"&amp;$A$69&amp;"'!"&amp;J$68&amp;$C163+72)&lt;&gt;INDIRECT("'"&amp;$A$70&amp;"'!"&amp;J$68&amp;$C163+72),1,0)</f>
        <v>0</v>
      </c>
      <c r="K163" cm="1">
        <f t="array" aca="1" ref="K163" ca="1">IF(INDIRECT("'"&amp;$A$69&amp;"'!"&amp;K$68&amp;$C163+72)&lt;&gt;INDIRECT("'"&amp;$A$70&amp;"'!"&amp;K$68&amp;$C163+72),1,0)</f>
        <v>0</v>
      </c>
      <c r="L163" cm="1">
        <f t="array" aca="1" ref="L163" ca="1">IF(INDIRECT("'"&amp;$A$69&amp;"'!"&amp;L$68&amp;$C163+72)&lt;&gt;INDIRECT("'"&amp;$A$70&amp;"'!"&amp;L$68&amp;$C163+72),1,0)</f>
        <v>0</v>
      </c>
      <c r="M163" cm="1">
        <f t="array" aca="1" ref="M163" ca="1">IF(INDIRECT("'"&amp;$A$69&amp;"'!"&amp;M$68&amp;$C163+72)&lt;&gt;INDIRECT("'"&amp;$A$70&amp;"'!"&amp;M$68&amp;$C163+72),1,0)</f>
        <v>0</v>
      </c>
      <c r="N163" cm="1">
        <f t="array" aca="1" ref="N163" ca="1">IF(INDIRECT("'"&amp;$A$69&amp;"'!"&amp;N$68&amp;$C163+72)&lt;&gt;INDIRECT("'"&amp;$A$70&amp;"'!"&amp;N$68&amp;$C163+72),1,0)</f>
        <v>0</v>
      </c>
      <c r="O163" cm="1">
        <f t="array" aca="1" ref="O163" ca="1">IF(INDIRECT("'"&amp;$A$69&amp;"'!"&amp;O$68&amp;$C163+72)&lt;&gt;INDIRECT("'"&amp;$A$70&amp;"'!"&amp;O$68&amp;$C163+72),1,0)</f>
        <v>0</v>
      </c>
      <c r="P163" cm="1">
        <f t="array" aca="1" ref="P163" ca="1">IF(INDIRECT("'"&amp;$A$69&amp;"'!"&amp;P$68&amp;$C163+72)&lt;&gt;INDIRECT("'"&amp;$A$70&amp;"'!"&amp;P$68&amp;$C163+72),1,0)</f>
        <v>0</v>
      </c>
      <c r="Q163" cm="1">
        <f t="array" aca="1" ref="Q163" ca="1">IF(INDIRECT("'"&amp;$A$69&amp;"'!"&amp;Q$68&amp;$C163+72)&lt;&gt;INDIRECT("'"&amp;$A$70&amp;"'!"&amp;Q$68&amp;$C163+72),1,0)</f>
        <v>0</v>
      </c>
      <c r="R163" cm="1">
        <f t="array" aca="1" ref="R163" ca="1">IF(INDIRECT("'"&amp;$A$69&amp;"'!"&amp;R$68&amp;$C163+72)&lt;&gt;INDIRECT("'"&amp;$A$70&amp;"'!"&amp;R$68&amp;$C163+72),1,0)</f>
        <v>0</v>
      </c>
      <c r="S163" cm="1">
        <f t="array" aca="1" ref="S163" ca="1">IF(INDIRECT("'"&amp;$A$69&amp;"'!"&amp;S$68&amp;$C163+72)&lt;&gt;INDIRECT("'"&amp;$A$70&amp;"'!"&amp;S$68&amp;$C163+72),1,0)</f>
        <v>0</v>
      </c>
      <c r="T163" cm="1">
        <f t="array" aca="1" ref="T163" ca="1">IF(INDIRECT("'"&amp;$A$69&amp;"'!"&amp;T$68&amp;$C163+72)&lt;&gt;INDIRECT("'"&amp;$A$70&amp;"'!"&amp;T$68&amp;$C163+72),1,0)</f>
        <v>0</v>
      </c>
      <c r="U163" cm="1">
        <f t="array" aca="1" ref="U163" ca="1">IF(INDIRECT("'"&amp;$A$69&amp;"'!"&amp;U$68&amp;$C163+72)&lt;&gt;INDIRECT("'"&amp;$A$70&amp;"'!"&amp;U$68&amp;$C163+72),1,0)</f>
        <v>0</v>
      </c>
      <c r="V163" cm="1">
        <f t="array" aca="1" ref="V163" ca="1">IF(INDIRECT("'"&amp;$A$69&amp;"'!"&amp;V$68&amp;$C163+72)&lt;&gt;INDIRECT("'"&amp;$A$70&amp;"'!"&amp;V$68&amp;$C163+72),1,0)</f>
        <v>0</v>
      </c>
      <c r="W163" cm="1">
        <f t="array" aca="1" ref="W163" ca="1">IF(INDIRECT("'"&amp;$A$69&amp;"'!"&amp;W$68&amp;$C163+72)&lt;&gt;INDIRECT("'"&amp;$A$70&amp;"'!"&amp;W$68&amp;$C163+72),1,0)</f>
        <v>0</v>
      </c>
      <c r="X163" cm="1">
        <f t="array" aca="1" ref="X163" ca="1">IF(INDIRECT("'"&amp;$A$69&amp;"'!"&amp;X$68&amp;$C163+72)&lt;&gt;INDIRECT("'"&amp;$A$70&amp;"'!"&amp;X$68&amp;$C163+72),1,0)</f>
        <v>0</v>
      </c>
      <c r="Y163" cm="1">
        <f t="array" aca="1" ref="Y163" ca="1">IF(INDIRECT("'"&amp;$A$69&amp;"'!"&amp;Y$68&amp;$C163+72)&lt;&gt;INDIRECT("'"&amp;$A$70&amp;"'!"&amp;Y$68&amp;$C163+72),1,0)</f>
        <v>0</v>
      </c>
      <c r="Z163" cm="1">
        <f t="array" aca="1" ref="Z163" ca="1">IF(INDIRECT("'"&amp;$A$69&amp;"'!"&amp;Z$68&amp;$C163+72)&lt;&gt;INDIRECT("'"&amp;$A$70&amp;"'!"&amp;Z$68&amp;$C163+72),1,0)</f>
        <v>0</v>
      </c>
      <c r="AA163" cm="1">
        <f t="array" aca="1" ref="AA163" ca="1">IF(INDIRECT("'"&amp;$A$69&amp;"'!"&amp;AA$68&amp;$C163+72)&lt;&gt;INDIRECT("'"&amp;$A$70&amp;"'!"&amp;AA$68&amp;$C163+72),1,0)</f>
        <v>0</v>
      </c>
      <c r="AB163" cm="1">
        <f t="array" aca="1" ref="AB163" ca="1">IF(INDIRECT("'"&amp;$A$69&amp;"'!"&amp;AB$68&amp;$C163+72)&lt;&gt;INDIRECT("'"&amp;$A$70&amp;"'!"&amp;AB$68&amp;$C163+72),1,0)</f>
        <v>0</v>
      </c>
      <c r="AC163" cm="1">
        <f t="array" aca="1" ref="AC163" ca="1">IF(INDIRECT("'"&amp;$A$69&amp;"'!"&amp;AC$68&amp;$C163+72)&lt;&gt;INDIRECT("'"&amp;$A$70&amp;"'!"&amp;AC$68&amp;$C163+72),1,0)</f>
        <v>0</v>
      </c>
      <c r="AD163" cm="1">
        <f t="array" aca="1" ref="AD163" ca="1">IF(INDIRECT("'"&amp;$A$69&amp;"'!"&amp;AD$68&amp;$C163+72)&lt;&gt;INDIRECT("'"&amp;$A$70&amp;"'!"&amp;AD$68&amp;$C163+72),1,0)</f>
        <v>0</v>
      </c>
      <c r="AE163" cm="1">
        <f t="array" aca="1" ref="AE163" ca="1">IF(INDIRECT("'"&amp;$A$69&amp;"'!"&amp;AE$68&amp;$C163+72)&lt;&gt;INDIRECT("'"&amp;$A$70&amp;"'!"&amp;AE$68&amp;$C163+72),1,0)</f>
        <v>0</v>
      </c>
      <c r="AF163" cm="1">
        <f t="array" aca="1" ref="AF163" ca="1">IF(INDIRECT("'"&amp;$A$69&amp;"'!"&amp;AF$68&amp;$C163+72)&lt;&gt;INDIRECT("'"&amp;$A$70&amp;"'!"&amp;AF$68&amp;$C163+72),1,0)</f>
        <v>0</v>
      </c>
      <c r="AG163" cm="1">
        <f t="array" aca="1" ref="AG163" ca="1">IF(INDIRECT("'"&amp;$A$69&amp;"'!"&amp;AG$68&amp;$C163+72)&lt;&gt;INDIRECT("'"&amp;$A$70&amp;"'!"&amp;AG$68&amp;$C163+72),1,0)</f>
        <v>0</v>
      </c>
      <c r="AH163" cm="1">
        <f t="array" aca="1" ref="AH163" ca="1">IF(INDIRECT("'"&amp;$A$69&amp;"'!"&amp;AH$68&amp;$C163+72)&lt;&gt;INDIRECT("'"&amp;$A$70&amp;"'!"&amp;AH$68&amp;$C163+72),1,0)</f>
        <v>0</v>
      </c>
      <c r="AI163" cm="1">
        <f t="array" aca="1" ref="AI163" ca="1">IF(INDIRECT("'"&amp;$A$69&amp;"'!"&amp;AI$68&amp;$C163+72)&lt;&gt;INDIRECT("'"&amp;$A$70&amp;"'!"&amp;AI$68&amp;$C163+72),1,0)</f>
        <v>0</v>
      </c>
      <c r="AJ163" cm="1">
        <f t="array" aca="1" ref="AJ163" ca="1">IF(INDIRECT("'"&amp;$A$69&amp;"'!"&amp;AJ$68&amp;$C163+72)&lt;&gt;INDIRECT("'"&amp;$A$70&amp;"'!"&amp;AJ$68&amp;$C163+72),1,0)</f>
        <v>0</v>
      </c>
      <c r="AK163" cm="1">
        <f t="array" aca="1" ref="AK163" ca="1">IF(INDIRECT("'"&amp;$A$69&amp;"'!"&amp;AK$68&amp;$C163+72)&lt;&gt;INDIRECT("'"&amp;$A$70&amp;"'!"&amp;AK$68&amp;$C163+72),1,0)</f>
        <v>0</v>
      </c>
      <c r="AL163" cm="1">
        <f t="array" aca="1" ref="AL163" ca="1">IF(INDIRECT("'"&amp;$A$69&amp;"'!"&amp;AL$68&amp;$C163+72)&lt;&gt;INDIRECT("'"&amp;$A$70&amp;"'!"&amp;AL$68&amp;$C163+72),1,0)</f>
        <v>0</v>
      </c>
      <c r="AM163" cm="1">
        <f t="array" aca="1" ref="AM163" ca="1">IF(INDIRECT("'"&amp;$A$69&amp;"'!"&amp;AM$68&amp;$C163+72)&lt;&gt;INDIRECT("'"&amp;$A$70&amp;"'!"&amp;AM$68&amp;$C163+72),1,0)</f>
        <v>0</v>
      </c>
      <c r="AN163" cm="1">
        <f t="array" aca="1" ref="AN163" ca="1">IF(INDIRECT("'"&amp;$A$69&amp;"'!"&amp;AN$68&amp;$C163+72)&lt;&gt;INDIRECT("'"&amp;$A$70&amp;"'!"&amp;AN$68&amp;$C163+72),1,0)</f>
        <v>0</v>
      </c>
      <c r="AO163" cm="1">
        <f t="array" aca="1" ref="AO163" ca="1">IF(INDIRECT("'"&amp;$A$69&amp;"'!"&amp;AO$68&amp;$C163+72)&lt;&gt;INDIRECT("'"&amp;$A$70&amp;"'!"&amp;AO$68&amp;$C163+72),1,0)</f>
        <v>0</v>
      </c>
      <c r="AP163" cm="1">
        <f t="array" aca="1" ref="AP163" ca="1">IF(INDIRECT("'"&amp;$A$69&amp;"'!"&amp;AP$68&amp;$C163+72)&lt;&gt;INDIRECT("'"&amp;$A$70&amp;"'!"&amp;AP$68&amp;$C163+72),1,0)</f>
        <v>0</v>
      </c>
      <c r="AQ163" cm="1">
        <f t="array" aca="1" ref="AQ163" ca="1">IF(INDIRECT("'"&amp;$A$69&amp;"'!"&amp;AQ$68&amp;$C163+72)&lt;&gt;INDIRECT("'"&amp;$A$70&amp;"'!"&amp;AQ$68&amp;$C163+72),1,0)</f>
        <v>0</v>
      </c>
      <c r="AR163" cm="1">
        <f t="array" aca="1" ref="AR163" ca="1">IF(INDIRECT("'"&amp;$A$69&amp;"'!"&amp;AR$68&amp;$C163+72)&lt;&gt;INDIRECT("'"&amp;$A$70&amp;"'!"&amp;AR$68&amp;$C163+72),1,0)</f>
        <v>0</v>
      </c>
      <c r="AS163" cm="1">
        <f t="array" aca="1" ref="AS163" ca="1">IF(INDIRECT("'"&amp;$A$69&amp;"'!"&amp;AS$68&amp;$C163+72)&lt;&gt;INDIRECT("'"&amp;$A$70&amp;"'!"&amp;AS$68&amp;$C163+72),1,0)</f>
        <v>0</v>
      </c>
      <c r="AT163" cm="1">
        <f t="array" aca="1" ref="AT163" ca="1">IF(INDIRECT("'"&amp;$A$69&amp;"'!"&amp;AT$68&amp;$C163+72)&lt;&gt;INDIRECT("'"&amp;$A$70&amp;"'!"&amp;AT$68&amp;$C163+72),1,0)</f>
        <v>0</v>
      </c>
      <c r="AU163" cm="1">
        <f t="array" aca="1" ref="AU163" ca="1">IF(INDIRECT("'"&amp;$A$69&amp;"'!"&amp;AU$68&amp;$C163+72)&lt;&gt;INDIRECT("'"&amp;$A$70&amp;"'!"&amp;AU$68&amp;$C163+72),1,0)</f>
        <v>0</v>
      </c>
      <c r="AV163" cm="1">
        <f t="array" aca="1" ref="AV163" ca="1">IF(INDIRECT("'"&amp;$A$69&amp;"'!"&amp;AV$68&amp;$C163+72)&lt;&gt;INDIRECT("'"&amp;$A$70&amp;"'!"&amp;AV$68&amp;$C163+72),1,0)</f>
        <v>0</v>
      </c>
      <c r="AW163" cm="1">
        <f t="array" aca="1" ref="AW163" ca="1">IF(INDIRECT("'"&amp;$A$69&amp;"'!"&amp;AW$68&amp;$C163+72)&lt;&gt;INDIRECT("'"&amp;$A$70&amp;"'!"&amp;AW$68&amp;$C163+72),1,0)</f>
        <v>0</v>
      </c>
      <c r="AX163" cm="1">
        <f t="array" aca="1" ref="AX163" ca="1">IF(INDIRECT("'"&amp;$A$69&amp;"'!"&amp;AX$68&amp;$C163+72)&lt;&gt;INDIRECT("'"&amp;$A$70&amp;"'!"&amp;AX$68&amp;$C163+72),1,0)</f>
        <v>0</v>
      </c>
      <c r="AY163" cm="1">
        <f t="array" aca="1" ref="AY163" ca="1">IF(INDIRECT("'"&amp;$A$69&amp;"'!"&amp;AY$68&amp;$C163+72)&lt;&gt;INDIRECT("'"&amp;$A$70&amp;"'!"&amp;AY$68&amp;$C163+72),1,0)</f>
        <v>0</v>
      </c>
      <c r="AZ163" cm="1">
        <f t="array" aca="1" ref="AZ163" ca="1">IF(INDIRECT("'"&amp;$A$69&amp;"'!"&amp;AZ$68&amp;$C163+72)&lt;&gt;INDIRECT("'"&amp;$A$70&amp;"'!"&amp;AZ$68&amp;$C163+72),1,0)</f>
        <v>0</v>
      </c>
      <c r="BA163" cm="1">
        <f t="array" aca="1" ref="BA163" ca="1">IF(INDIRECT("'"&amp;$A$69&amp;"'!"&amp;BA$68&amp;$C163+72)&lt;&gt;INDIRECT("'"&amp;$A$70&amp;"'!"&amp;BA$68&amp;$C163+72),1,0)</f>
        <v>0</v>
      </c>
      <c r="BB163" cm="1">
        <f t="array" aca="1" ref="BB163" ca="1">IF(INDIRECT("'"&amp;$A$69&amp;"'!"&amp;BB$68&amp;$C163+72)&lt;&gt;INDIRECT("'"&amp;$A$70&amp;"'!"&amp;BB$68&amp;$C163+72),1,0)</f>
        <v>0</v>
      </c>
      <c r="BC163">
        <f t="shared" ca="1" si="3"/>
        <v>0</v>
      </c>
      <c r="BD163">
        <f t="shared" ca="1" si="4"/>
        <v>0</v>
      </c>
      <c r="BE163">
        <f t="shared" ca="1" si="5"/>
        <v>0</v>
      </c>
    </row>
    <row r="164" spans="3:57" x14ac:dyDescent="0.15">
      <c r="C164" s="283">
        <v>92</v>
      </c>
      <c r="D164" cm="1">
        <f t="array" aca="1" ref="D164" ca="1">IF(INDIRECT("'"&amp;$A$69&amp;"'!"&amp;D$68&amp;$C164+72)&lt;&gt;INDIRECT("'"&amp;$A$70&amp;"'!"&amp;D$68&amp;$C164+72),1,0)</f>
        <v>0</v>
      </c>
      <c r="E164" cm="1">
        <f t="array" aca="1" ref="E164" ca="1">IF(INDIRECT("'"&amp;$A$69&amp;"'!"&amp;E$68&amp;$C164+72)&lt;&gt;INDIRECT("'"&amp;$A$70&amp;"'!"&amp;E$68&amp;$C164+72),1,0)</f>
        <v>0</v>
      </c>
      <c r="F164" cm="1">
        <f t="array" aca="1" ref="F164" ca="1">IF(INDIRECT("'"&amp;$A$69&amp;"'!"&amp;F$68&amp;$C164+72)&lt;&gt;INDIRECT("'"&amp;$A$70&amp;"'!"&amp;F$68&amp;$C164+72),1,0)</f>
        <v>0</v>
      </c>
      <c r="G164" cm="1">
        <f t="array" aca="1" ref="G164" ca="1">IF(INDIRECT("'"&amp;$A$69&amp;"'!"&amp;G$68&amp;$C164+72)&lt;&gt;INDIRECT("'"&amp;$A$70&amp;"'!"&amp;G$68&amp;$C164+72),1,0)</f>
        <v>0</v>
      </c>
      <c r="H164" cm="1">
        <f t="array" aca="1" ref="H164" ca="1">IF(INDIRECT("'"&amp;$A$69&amp;"'!"&amp;H$68&amp;$C164+72)&lt;&gt;INDIRECT("'"&amp;$A$70&amp;"'!"&amp;H$68&amp;$C164+72),1,0)</f>
        <v>0</v>
      </c>
      <c r="I164" cm="1">
        <f t="array" aca="1" ref="I164" ca="1">IF(INDIRECT("'"&amp;$A$69&amp;"'!"&amp;I$68&amp;$C164+72)&lt;&gt;INDIRECT("'"&amp;$A$70&amp;"'!"&amp;I$68&amp;$C164+72),1,0)</f>
        <v>0</v>
      </c>
      <c r="J164" cm="1">
        <f t="array" aca="1" ref="J164" ca="1">IF(INDIRECT("'"&amp;$A$69&amp;"'!"&amp;J$68&amp;$C164+72)&lt;&gt;INDIRECT("'"&amp;$A$70&amp;"'!"&amp;J$68&amp;$C164+72),1,0)</f>
        <v>0</v>
      </c>
      <c r="K164" cm="1">
        <f t="array" aca="1" ref="K164" ca="1">IF(INDIRECT("'"&amp;$A$69&amp;"'!"&amp;K$68&amp;$C164+72)&lt;&gt;INDIRECT("'"&amp;$A$70&amp;"'!"&amp;K$68&amp;$C164+72),1,0)</f>
        <v>0</v>
      </c>
      <c r="L164" cm="1">
        <f t="array" aca="1" ref="L164" ca="1">IF(INDIRECT("'"&amp;$A$69&amp;"'!"&amp;L$68&amp;$C164+72)&lt;&gt;INDIRECT("'"&amp;$A$70&amp;"'!"&amp;L$68&amp;$C164+72),1,0)</f>
        <v>0</v>
      </c>
      <c r="M164" cm="1">
        <f t="array" aca="1" ref="M164" ca="1">IF(INDIRECT("'"&amp;$A$69&amp;"'!"&amp;M$68&amp;$C164+72)&lt;&gt;INDIRECT("'"&amp;$A$70&amp;"'!"&amp;M$68&amp;$C164+72),1,0)</f>
        <v>0</v>
      </c>
      <c r="N164" cm="1">
        <f t="array" aca="1" ref="N164" ca="1">IF(INDIRECT("'"&amp;$A$69&amp;"'!"&amp;N$68&amp;$C164+72)&lt;&gt;INDIRECT("'"&amp;$A$70&amp;"'!"&amp;N$68&amp;$C164+72),1,0)</f>
        <v>0</v>
      </c>
      <c r="O164" cm="1">
        <f t="array" aca="1" ref="O164" ca="1">IF(INDIRECT("'"&amp;$A$69&amp;"'!"&amp;O$68&amp;$C164+72)&lt;&gt;INDIRECT("'"&amp;$A$70&amp;"'!"&amp;O$68&amp;$C164+72),1,0)</f>
        <v>0</v>
      </c>
      <c r="P164" cm="1">
        <f t="array" aca="1" ref="P164" ca="1">IF(INDIRECT("'"&amp;$A$69&amp;"'!"&amp;P$68&amp;$C164+72)&lt;&gt;INDIRECT("'"&amp;$A$70&amp;"'!"&amp;P$68&amp;$C164+72),1,0)</f>
        <v>0</v>
      </c>
      <c r="Q164" cm="1">
        <f t="array" aca="1" ref="Q164" ca="1">IF(INDIRECT("'"&amp;$A$69&amp;"'!"&amp;Q$68&amp;$C164+72)&lt;&gt;INDIRECT("'"&amp;$A$70&amp;"'!"&amp;Q$68&amp;$C164+72),1,0)</f>
        <v>0</v>
      </c>
      <c r="R164" cm="1">
        <f t="array" aca="1" ref="R164" ca="1">IF(INDIRECT("'"&amp;$A$69&amp;"'!"&amp;R$68&amp;$C164+72)&lt;&gt;INDIRECT("'"&amp;$A$70&amp;"'!"&amp;R$68&amp;$C164+72),1,0)</f>
        <v>0</v>
      </c>
      <c r="S164" cm="1">
        <f t="array" aca="1" ref="S164" ca="1">IF(INDIRECT("'"&amp;$A$69&amp;"'!"&amp;S$68&amp;$C164+72)&lt;&gt;INDIRECT("'"&amp;$A$70&amp;"'!"&amp;S$68&amp;$C164+72),1,0)</f>
        <v>0</v>
      </c>
      <c r="T164" cm="1">
        <f t="array" aca="1" ref="T164" ca="1">IF(INDIRECT("'"&amp;$A$69&amp;"'!"&amp;T$68&amp;$C164+72)&lt;&gt;INDIRECT("'"&amp;$A$70&amp;"'!"&amp;T$68&amp;$C164+72),1,0)</f>
        <v>0</v>
      </c>
      <c r="U164" cm="1">
        <f t="array" aca="1" ref="U164" ca="1">IF(INDIRECT("'"&amp;$A$69&amp;"'!"&amp;U$68&amp;$C164+72)&lt;&gt;INDIRECT("'"&amp;$A$70&amp;"'!"&amp;U$68&amp;$C164+72),1,0)</f>
        <v>0</v>
      </c>
      <c r="V164" cm="1">
        <f t="array" aca="1" ref="V164" ca="1">IF(INDIRECT("'"&amp;$A$69&amp;"'!"&amp;V$68&amp;$C164+72)&lt;&gt;INDIRECT("'"&amp;$A$70&amp;"'!"&amp;V$68&amp;$C164+72),1,0)</f>
        <v>0</v>
      </c>
      <c r="W164" cm="1">
        <f t="array" aca="1" ref="W164" ca="1">IF(INDIRECT("'"&amp;$A$69&amp;"'!"&amp;W$68&amp;$C164+72)&lt;&gt;INDIRECT("'"&amp;$A$70&amp;"'!"&amp;W$68&amp;$C164+72),1,0)</f>
        <v>0</v>
      </c>
      <c r="X164" cm="1">
        <f t="array" aca="1" ref="X164" ca="1">IF(INDIRECT("'"&amp;$A$69&amp;"'!"&amp;X$68&amp;$C164+72)&lt;&gt;INDIRECT("'"&amp;$A$70&amp;"'!"&amp;X$68&amp;$C164+72),1,0)</f>
        <v>0</v>
      </c>
      <c r="Y164" cm="1">
        <f t="array" aca="1" ref="Y164" ca="1">IF(INDIRECT("'"&amp;$A$69&amp;"'!"&amp;Y$68&amp;$C164+72)&lt;&gt;INDIRECT("'"&amp;$A$70&amp;"'!"&amp;Y$68&amp;$C164+72),1,0)</f>
        <v>0</v>
      </c>
      <c r="Z164" cm="1">
        <f t="array" aca="1" ref="Z164" ca="1">IF(INDIRECT("'"&amp;$A$69&amp;"'!"&amp;Z$68&amp;$C164+72)&lt;&gt;INDIRECT("'"&amp;$A$70&amp;"'!"&amp;Z$68&amp;$C164+72),1,0)</f>
        <v>0</v>
      </c>
      <c r="AA164" cm="1">
        <f t="array" aca="1" ref="AA164" ca="1">IF(INDIRECT("'"&amp;$A$69&amp;"'!"&amp;AA$68&amp;$C164+72)&lt;&gt;INDIRECT("'"&amp;$A$70&amp;"'!"&amp;AA$68&amp;$C164+72),1,0)</f>
        <v>0</v>
      </c>
      <c r="AB164" cm="1">
        <f t="array" aca="1" ref="AB164" ca="1">IF(INDIRECT("'"&amp;$A$69&amp;"'!"&amp;AB$68&amp;$C164+72)&lt;&gt;INDIRECT("'"&amp;$A$70&amp;"'!"&amp;AB$68&amp;$C164+72),1,0)</f>
        <v>0</v>
      </c>
      <c r="AC164" cm="1">
        <f t="array" aca="1" ref="AC164" ca="1">IF(INDIRECT("'"&amp;$A$69&amp;"'!"&amp;AC$68&amp;$C164+72)&lt;&gt;INDIRECT("'"&amp;$A$70&amp;"'!"&amp;AC$68&amp;$C164+72),1,0)</f>
        <v>0</v>
      </c>
      <c r="AD164" cm="1">
        <f t="array" aca="1" ref="AD164" ca="1">IF(INDIRECT("'"&amp;$A$69&amp;"'!"&amp;AD$68&amp;$C164+72)&lt;&gt;INDIRECT("'"&amp;$A$70&amp;"'!"&amp;AD$68&amp;$C164+72),1,0)</f>
        <v>0</v>
      </c>
      <c r="AE164" cm="1">
        <f t="array" aca="1" ref="AE164" ca="1">IF(INDIRECT("'"&amp;$A$69&amp;"'!"&amp;AE$68&amp;$C164+72)&lt;&gt;INDIRECT("'"&amp;$A$70&amp;"'!"&amp;AE$68&amp;$C164+72),1,0)</f>
        <v>0</v>
      </c>
      <c r="AF164" cm="1">
        <f t="array" aca="1" ref="AF164" ca="1">IF(INDIRECT("'"&amp;$A$69&amp;"'!"&amp;AF$68&amp;$C164+72)&lt;&gt;INDIRECT("'"&amp;$A$70&amp;"'!"&amp;AF$68&amp;$C164+72),1,0)</f>
        <v>0</v>
      </c>
      <c r="AG164" cm="1">
        <f t="array" aca="1" ref="AG164" ca="1">IF(INDIRECT("'"&amp;$A$69&amp;"'!"&amp;AG$68&amp;$C164+72)&lt;&gt;INDIRECT("'"&amp;$A$70&amp;"'!"&amp;AG$68&amp;$C164+72),1,0)</f>
        <v>0</v>
      </c>
      <c r="AH164" cm="1">
        <f t="array" aca="1" ref="AH164" ca="1">IF(INDIRECT("'"&amp;$A$69&amp;"'!"&amp;AH$68&amp;$C164+72)&lt;&gt;INDIRECT("'"&amp;$A$70&amp;"'!"&amp;AH$68&amp;$C164+72),1,0)</f>
        <v>0</v>
      </c>
      <c r="AI164" cm="1">
        <f t="array" aca="1" ref="AI164" ca="1">IF(INDIRECT("'"&amp;$A$69&amp;"'!"&amp;AI$68&amp;$C164+72)&lt;&gt;INDIRECT("'"&amp;$A$70&amp;"'!"&amp;AI$68&amp;$C164+72),1,0)</f>
        <v>0</v>
      </c>
      <c r="AJ164" cm="1">
        <f t="array" aca="1" ref="AJ164" ca="1">IF(INDIRECT("'"&amp;$A$69&amp;"'!"&amp;AJ$68&amp;$C164+72)&lt;&gt;INDIRECT("'"&amp;$A$70&amp;"'!"&amp;AJ$68&amp;$C164+72),1,0)</f>
        <v>0</v>
      </c>
      <c r="AK164" cm="1">
        <f t="array" aca="1" ref="AK164" ca="1">IF(INDIRECT("'"&amp;$A$69&amp;"'!"&amp;AK$68&amp;$C164+72)&lt;&gt;INDIRECT("'"&amp;$A$70&amp;"'!"&amp;AK$68&amp;$C164+72),1,0)</f>
        <v>0</v>
      </c>
      <c r="AL164" cm="1">
        <f t="array" aca="1" ref="AL164" ca="1">IF(INDIRECT("'"&amp;$A$69&amp;"'!"&amp;AL$68&amp;$C164+72)&lt;&gt;INDIRECT("'"&amp;$A$70&amp;"'!"&amp;AL$68&amp;$C164+72),1,0)</f>
        <v>0</v>
      </c>
      <c r="AM164" cm="1">
        <f t="array" aca="1" ref="AM164" ca="1">IF(INDIRECT("'"&amp;$A$69&amp;"'!"&amp;AM$68&amp;$C164+72)&lt;&gt;INDIRECT("'"&amp;$A$70&amp;"'!"&amp;AM$68&amp;$C164+72),1,0)</f>
        <v>0</v>
      </c>
      <c r="AN164" cm="1">
        <f t="array" aca="1" ref="AN164" ca="1">IF(INDIRECT("'"&amp;$A$69&amp;"'!"&amp;AN$68&amp;$C164+72)&lt;&gt;INDIRECT("'"&amp;$A$70&amp;"'!"&amp;AN$68&amp;$C164+72),1,0)</f>
        <v>0</v>
      </c>
      <c r="AO164" cm="1">
        <f t="array" aca="1" ref="AO164" ca="1">IF(INDIRECT("'"&amp;$A$69&amp;"'!"&amp;AO$68&amp;$C164+72)&lt;&gt;INDIRECT("'"&amp;$A$70&amp;"'!"&amp;AO$68&amp;$C164+72),1,0)</f>
        <v>0</v>
      </c>
      <c r="AP164" cm="1">
        <f t="array" aca="1" ref="AP164" ca="1">IF(INDIRECT("'"&amp;$A$69&amp;"'!"&amp;AP$68&amp;$C164+72)&lt;&gt;INDIRECT("'"&amp;$A$70&amp;"'!"&amp;AP$68&amp;$C164+72),1,0)</f>
        <v>0</v>
      </c>
      <c r="AQ164" cm="1">
        <f t="array" aca="1" ref="AQ164" ca="1">IF(INDIRECT("'"&amp;$A$69&amp;"'!"&amp;AQ$68&amp;$C164+72)&lt;&gt;INDIRECT("'"&amp;$A$70&amp;"'!"&amp;AQ$68&amp;$C164+72),1,0)</f>
        <v>0</v>
      </c>
      <c r="AR164" cm="1">
        <f t="array" aca="1" ref="AR164" ca="1">IF(INDIRECT("'"&amp;$A$69&amp;"'!"&amp;AR$68&amp;$C164+72)&lt;&gt;INDIRECT("'"&amp;$A$70&amp;"'!"&amp;AR$68&amp;$C164+72),1,0)</f>
        <v>0</v>
      </c>
      <c r="AS164" cm="1">
        <f t="array" aca="1" ref="AS164" ca="1">IF(INDIRECT("'"&amp;$A$69&amp;"'!"&amp;AS$68&amp;$C164+72)&lt;&gt;INDIRECT("'"&amp;$A$70&amp;"'!"&amp;AS$68&amp;$C164+72),1,0)</f>
        <v>0</v>
      </c>
      <c r="AT164" cm="1">
        <f t="array" aca="1" ref="AT164" ca="1">IF(INDIRECT("'"&amp;$A$69&amp;"'!"&amp;AT$68&amp;$C164+72)&lt;&gt;INDIRECT("'"&amp;$A$70&amp;"'!"&amp;AT$68&amp;$C164+72),1,0)</f>
        <v>0</v>
      </c>
      <c r="AU164" cm="1">
        <f t="array" aca="1" ref="AU164" ca="1">IF(INDIRECT("'"&amp;$A$69&amp;"'!"&amp;AU$68&amp;$C164+72)&lt;&gt;INDIRECT("'"&amp;$A$70&amp;"'!"&amp;AU$68&amp;$C164+72),1,0)</f>
        <v>0</v>
      </c>
      <c r="AV164" cm="1">
        <f t="array" aca="1" ref="AV164" ca="1">IF(INDIRECT("'"&amp;$A$69&amp;"'!"&amp;AV$68&amp;$C164+72)&lt;&gt;INDIRECT("'"&amp;$A$70&amp;"'!"&amp;AV$68&amp;$C164+72),1,0)</f>
        <v>0</v>
      </c>
      <c r="AW164" cm="1">
        <f t="array" aca="1" ref="AW164" ca="1">IF(INDIRECT("'"&amp;$A$69&amp;"'!"&amp;AW$68&amp;$C164+72)&lt;&gt;INDIRECT("'"&amp;$A$70&amp;"'!"&amp;AW$68&amp;$C164+72),1,0)</f>
        <v>0</v>
      </c>
      <c r="AX164" cm="1">
        <f t="array" aca="1" ref="AX164" ca="1">IF(INDIRECT("'"&amp;$A$69&amp;"'!"&amp;AX$68&amp;$C164+72)&lt;&gt;INDIRECT("'"&amp;$A$70&amp;"'!"&amp;AX$68&amp;$C164+72),1,0)</f>
        <v>0</v>
      </c>
      <c r="AY164" cm="1">
        <f t="array" aca="1" ref="AY164" ca="1">IF(INDIRECT("'"&amp;$A$69&amp;"'!"&amp;AY$68&amp;$C164+72)&lt;&gt;INDIRECT("'"&amp;$A$70&amp;"'!"&amp;AY$68&amp;$C164+72),1,0)</f>
        <v>0</v>
      </c>
      <c r="AZ164" cm="1">
        <f t="array" aca="1" ref="AZ164" ca="1">IF(INDIRECT("'"&amp;$A$69&amp;"'!"&amp;AZ$68&amp;$C164+72)&lt;&gt;INDIRECT("'"&amp;$A$70&amp;"'!"&amp;AZ$68&amp;$C164+72),1,0)</f>
        <v>0</v>
      </c>
      <c r="BA164" cm="1">
        <f t="array" aca="1" ref="BA164" ca="1">IF(INDIRECT("'"&amp;$A$69&amp;"'!"&amp;BA$68&amp;$C164+72)&lt;&gt;INDIRECT("'"&amp;$A$70&amp;"'!"&amp;BA$68&amp;$C164+72),1,0)</f>
        <v>0</v>
      </c>
      <c r="BB164" cm="1">
        <f t="array" aca="1" ref="BB164" ca="1">IF(INDIRECT("'"&amp;$A$69&amp;"'!"&amp;BB$68&amp;$C164+72)&lt;&gt;INDIRECT("'"&amp;$A$70&amp;"'!"&amp;BB$68&amp;$C164+72),1,0)</f>
        <v>0</v>
      </c>
      <c r="BC164">
        <f t="shared" ca="1" si="3"/>
        <v>0</v>
      </c>
      <c r="BD164">
        <f t="shared" ca="1" si="4"/>
        <v>0</v>
      </c>
      <c r="BE164">
        <f t="shared" ca="1" si="5"/>
        <v>0</v>
      </c>
    </row>
    <row r="165" spans="3:57" x14ac:dyDescent="0.15">
      <c r="C165" s="283">
        <v>93</v>
      </c>
      <c r="D165" cm="1">
        <f t="array" aca="1" ref="D165" ca="1">IF(INDIRECT("'"&amp;$A$69&amp;"'!"&amp;D$68&amp;$C165+72)&lt;&gt;INDIRECT("'"&amp;$A$70&amp;"'!"&amp;D$68&amp;$C165+72),1,0)</f>
        <v>0</v>
      </c>
      <c r="E165" cm="1">
        <f t="array" aca="1" ref="E165" ca="1">IF(INDIRECT("'"&amp;$A$69&amp;"'!"&amp;E$68&amp;$C165+72)&lt;&gt;INDIRECT("'"&amp;$A$70&amp;"'!"&amp;E$68&amp;$C165+72),1,0)</f>
        <v>0</v>
      </c>
      <c r="F165" cm="1">
        <f t="array" aca="1" ref="F165" ca="1">IF(INDIRECT("'"&amp;$A$69&amp;"'!"&amp;F$68&amp;$C165+72)&lt;&gt;INDIRECT("'"&amp;$A$70&amp;"'!"&amp;F$68&amp;$C165+72),1,0)</f>
        <v>0</v>
      </c>
      <c r="G165" cm="1">
        <f t="array" aca="1" ref="G165" ca="1">IF(INDIRECT("'"&amp;$A$69&amp;"'!"&amp;G$68&amp;$C165+72)&lt;&gt;INDIRECT("'"&amp;$A$70&amp;"'!"&amp;G$68&amp;$C165+72),1,0)</f>
        <v>0</v>
      </c>
      <c r="H165" cm="1">
        <f t="array" aca="1" ref="H165" ca="1">IF(INDIRECT("'"&amp;$A$69&amp;"'!"&amp;H$68&amp;$C165+72)&lt;&gt;INDIRECT("'"&amp;$A$70&amp;"'!"&amp;H$68&amp;$C165+72),1,0)</f>
        <v>0</v>
      </c>
      <c r="I165" cm="1">
        <f t="array" aca="1" ref="I165" ca="1">IF(INDIRECT("'"&amp;$A$69&amp;"'!"&amp;I$68&amp;$C165+72)&lt;&gt;INDIRECT("'"&amp;$A$70&amp;"'!"&amp;I$68&amp;$C165+72),1,0)</f>
        <v>0</v>
      </c>
      <c r="J165" cm="1">
        <f t="array" aca="1" ref="J165" ca="1">IF(INDIRECT("'"&amp;$A$69&amp;"'!"&amp;J$68&amp;$C165+72)&lt;&gt;INDIRECT("'"&amp;$A$70&amp;"'!"&amp;J$68&amp;$C165+72),1,0)</f>
        <v>0</v>
      </c>
      <c r="K165" cm="1">
        <f t="array" aca="1" ref="K165" ca="1">IF(INDIRECT("'"&amp;$A$69&amp;"'!"&amp;K$68&amp;$C165+72)&lt;&gt;INDIRECT("'"&amp;$A$70&amp;"'!"&amp;K$68&amp;$C165+72),1,0)</f>
        <v>0</v>
      </c>
      <c r="L165" cm="1">
        <f t="array" aca="1" ref="L165" ca="1">IF(INDIRECT("'"&amp;$A$69&amp;"'!"&amp;L$68&amp;$C165+72)&lt;&gt;INDIRECT("'"&amp;$A$70&amp;"'!"&amp;L$68&amp;$C165+72),1,0)</f>
        <v>0</v>
      </c>
      <c r="M165" cm="1">
        <f t="array" aca="1" ref="M165" ca="1">IF(INDIRECT("'"&amp;$A$69&amp;"'!"&amp;M$68&amp;$C165+72)&lt;&gt;INDIRECT("'"&amp;$A$70&amp;"'!"&amp;M$68&amp;$C165+72),1,0)</f>
        <v>0</v>
      </c>
      <c r="N165" cm="1">
        <f t="array" aca="1" ref="N165" ca="1">IF(INDIRECT("'"&amp;$A$69&amp;"'!"&amp;N$68&amp;$C165+72)&lt;&gt;INDIRECT("'"&amp;$A$70&amp;"'!"&amp;N$68&amp;$C165+72),1,0)</f>
        <v>0</v>
      </c>
      <c r="O165" cm="1">
        <f t="array" aca="1" ref="O165" ca="1">IF(INDIRECT("'"&amp;$A$69&amp;"'!"&amp;O$68&amp;$C165+72)&lt;&gt;INDIRECT("'"&amp;$A$70&amp;"'!"&amp;O$68&amp;$C165+72),1,0)</f>
        <v>0</v>
      </c>
      <c r="P165" cm="1">
        <f t="array" aca="1" ref="P165" ca="1">IF(INDIRECT("'"&amp;$A$69&amp;"'!"&amp;P$68&amp;$C165+72)&lt;&gt;INDIRECT("'"&amp;$A$70&amp;"'!"&amp;P$68&amp;$C165+72),1,0)</f>
        <v>0</v>
      </c>
      <c r="Q165" cm="1">
        <f t="array" aca="1" ref="Q165" ca="1">IF(INDIRECT("'"&amp;$A$69&amp;"'!"&amp;Q$68&amp;$C165+72)&lt;&gt;INDIRECT("'"&amp;$A$70&amp;"'!"&amp;Q$68&amp;$C165+72),1,0)</f>
        <v>0</v>
      </c>
      <c r="R165" cm="1">
        <f t="array" aca="1" ref="R165" ca="1">IF(INDIRECT("'"&amp;$A$69&amp;"'!"&amp;R$68&amp;$C165+72)&lt;&gt;INDIRECT("'"&amp;$A$70&amp;"'!"&amp;R$68&amp;$C165+72),1,0)</f>
        <v>0</v>
      </c>
      <c r="S165" cm="1">
        <f t="array" aca="1" ref="S165" ca="1">IF(INDIRECT("'"&amp;$A$69&amp;"'!"&amp;S$68&amp;$C165+72)&lt;&gt;INDIRECT("'"&amp;$A$70&amp;"'!"&amp;S$68&amp;$C165+72),1,0)</f>
        <v>0</v>
      </c>
      <c r="T165" cm="1">
        <f t="array" aca="1" ref="T165" ca="1">IF(INDIRECT("'"&amp;$A$69&amp;"'!"&amp;T$68&amp;$C165+72)&lt;&gt;INDIRECT("'"&amp;$A$70&amp;"'!"&amp;T$68&amp;$C165+72),1,0)</f>
        <v>0</v>
      </c>
      <c r="U165" cm="1">
        <f t="array" aca="1" ref="U165" ca="1">IF(INDIRECT("'"&amp;$A$69&amp;"'!"&amp;U$68&amp;$C165+72)&lt;&gt;INDIRECT("'"&amp;$A$70&amp;"'!"&amp;U$68&amp;$C165+72),1,0)</f>
        <v>0</v>
      </c>
      <c r="V165" cm="1">
        <f t="array" aca="1" ref="V165" ca="1">IF(INDIRECT("'"&amp;$A$69&amp;"'!"&amp;V$68&amp;$C165+72)&lt;&gt;INDIRECT("'"&amp;$A$70&amp;"'!"&amp;V$68&amp;$C165+72),1,0)</f>
        <v>0</v>
      </c>
      <c r="W165" cm="1">
        <f t="array" aca="1" ref="W165" ca="1">IF(INDIRECT("'"&amp;$A$69&amp;"'!"&amp;W$68&amp;$C165+72)&lt;&gt;INDIRECT("'"&amp;$A$70&amp;"'!"&amp;W$68&amp;$C165+72),1,0)</f>
        <v>0</v>
      </c>
      <c r="X165" cm="1">
        <f t="array" aca="1" ref="X165" ca="1">IF(INDIRECT("'"&amp;$A$69&amp;"'!"&amp;X$68&amp;$C165+72)&lt;&gt;INDIRECT("'"&amp;$A$70&amp;"'!"&amp;X$68&amp;$C165+72),1,0)</f>
        <v>0</v>
      </c>
      <c r="Y165" cm="1">
        <f t="array" aca="1" ref="Y165" ca="1">IF(INDIRECT("'"&amp;$A$69&amp;"'!"&amp;Y$68&amp;$C165+72)&lt;&gt;INDIRECT("'"&amp;$A$70&amp;"'!"&amp;Y$68&amp;$C165+72),1,0)</f>
        <v>0</v>
      </c>
      <c r="Z165" cm="1">
        <f t="array" aca="1" ref="Z165" ca="1">IF(INDIRECT("'"&amp;$A$69&amp;"'!"&amp;Z$68&amp;$C165+72)&lt;&gt;INDIRECT("'"&amp;$A$70&amp;"'!"&amp;Z$68&amp;$C165+72),1,0)</f>
        <v>0</v>
      </c>
      <c r="AA165" cm="1">
        <f t="array" aca="1" ref="AA165" ca="1">IF(INDIRECT("'"&amp;$A$69&amp;"'!"&amp;AA$68&amp;$C165+72)&lt;&gt;INDIRECT("'"&amp;$A$70&amp;"'!"&amp;AA$68&amp;$C165+72),1,0)</f>
        <v>0</v>
      </c>
      <c r="AB165" cm="1">
        <f t="array" aca="1" ref="AB165" ca="1">IF(INDIRECT("'"&amp;$A$69&amp;"'!"&amp;AB$68&amp;$C165+72)&lt;&gt;INDIRECT("'"&amp;$A$70&amp;"'!"&amp;AB$68&amp;$C165+72),1,0)</f>
        <v>0</v>
      </c>
      <c r="AC165" cm="1">
        <f t="array" aca="1" ref="AC165" ca="1">IF(INDIRECT("'"&amp;$A$69&amp;"'!"&amp;AC$68&amp;$C165+72)&lt;&gt;INDIRECT("'"&amp;$A$70&amp;"'!"&amp;AC$68&amp;$C165+72),1,0)</f>
        <v>0</v>
      </c>
      <c r="AD165" cm="1">
        <f t="array" aca="1" ref="AD165" ca="1">IF(INDIRECT("'"&amp;$A$69&amp;"'!"&amp;AD$68&amp;$C165+72)&lt;&gt;INDIRECT("'"&amp;$A$70&amp;"'!"&amp;AD$68&amp;$C165+72),1,0)</f>
        <v>0</v>
      </c>
      <c r="AE165" cm="1">
        <f t="array" aca="1" ref="AE165" ca="1">IF(INDIRECT("'"&amp;$A$69&amp;"'!"&amp;AE$68&amp;$C165+72)&lt;&gt;INDIRECT("'"&amp;$A$70&amp;"'!"&amp;AE$68&amp;$C165+72),1,0)</f>
        <v>0</v>
      </c>
      <c r="AF165" cm="1">
        <f t="array" aca="1" ref="AF165" ca="1">IF(INDIRECT("'"&amp;$A$69&amp;"'!"&amp;AF$68&amp;$C165+72)&lt;&gt;INDIRECT("'"&amp;$A$70&amp;"'!"&amp;AF$68&amp;$C165+72),1,0)</f>
        <v>0</v>
      </c>
      <c r="AG165" cm="1">
        <f t="array" aca="1" ref="AG165" ca="1">IF(INDIRECT("'"&amp;$A$69&amp;"'!"&amp;AG$68&amp;$C165+72)&lt;&gt;INDIRECT("'"&amp;$A$70&amp;"'!"&amp;AG$68&amp;$C165+72),1,0)</f>
        <v>0</v>
      </c>
      <c r="AH165" cm="1">
        <f t="array" aca="1" ref="AH165" ca="1">IF(INDIRECT("'"&amp;$A$69&amp;"'!"&amp;AH$68&amp;$C165+72)&lt;&gt;INDIRECT("'"&amp;$A$70&amp;"'!"&amp;AH$68&amp;$C165+72),1,0)</f>
        <v>0</v>
      </c>
      <c r="AI165" cm="1">
        <f t="array" aca="1" ref="AI165" ca="1">IF(INDIRECT("'"&amp;$A$69&amp;"'!"&amp;AI$68&amp;$C165+72)&lt;&gt;INDIRECT("'"&amp;$A$70&amp;"'!"&amp;AI$68&amp;$C165+72),1,0)</f>
        <v>0</v>
      </c>
      <c r="AJ165" cm="1">
        <f t="array" aca="1" ref="AJ165" ca="1">IF(INDIRECT("'"&amp;$A$69&amp;"'!"&amp;AJ$68&amp;$C165+72)&lt;&gt;INDIRECT("'"&amp;$A$70&amp;"'!"&amp;AJ$68&amp;$C165+72),1,0)</f>
        <v>0</v>
      </c>
      <c r="AK165" cm="1">
        <f t="array" aca="1" ref="AK165" ca="1">IF(INDIRECT("'"&amp;$A$69&amp;"'!"&amp;AK$68&amp;$C165+72)&lt;&gt;INDIRECT("'"&amp;$A$70&amp;"'!"&amp;AK$68&amp;$C165+72),1,0)</f>
        <v>0</v>
      </c>
      <c r="AL165" cm="1">
        <f t="array" aca="1" ref="AL165" ca="1">IF(INDIRECT("'"&amp;$A$69&amp;"'!"&amp;AL$68&amp;$C165+72)&lt;&gt;INDIRECT("'"&amp;$A$70&amp;"'!"&amp;AL$68&amp;$C165+72),1,0)</f>
        <v>0</v>
      </c>
      <c r="AM165" cm="1">
        <f t="array" aca="1" ref="AM165" ca="1">IF(INDIRECT("'"&amp;$A$69&amp;"'!"&amp;AM$68&amp;$C165+72)&lt;&gt;INDIRECT("'"&amp;$A$70&amp;"'!"&amp;AM$68&amp;$C165+72),1,0)</f>
        <v>0</v>
      </c>
      <c r="AN165" cm="1">
        <f t="array" aca="1" ref="AN165" ca="1">IF(INDIRECT("'"&amp;$A$69&amp;"'!"&amp;AN$68&amp;$C165+72)&lt;&gt;INDIRECT("'"&amp;$A$70&amp;"'!"&amp;AN$68&amp;$C165+72),1,0)</f>
        <v>0</v>
      </c>
      <c r="AO165" cm="1">
        <f t="array" aca="1" ref="AO165" ca="1">IF(INDIRECT("'"&amp;$A$69&amp;"'!"&amp;AO$68&amp;$C165+72)&lt;&gt;INDIRECT("'"&amp;$A$70&amp;"'!"&amp;AO$68&amp;$C165+72),1,0)</f>
        <v>0</v>
      </c>
      <c r="AP165" cm="1">
        <f t="array" aca="1" ref="AP165" ca="1">IF(INDIRECT("'"&amp;$A$69&amp;"'!"&amp;AP$68&amp;$C165+72)&lt;&gt;INDIRECT("'"&amp;$A$70&amp;"'!"&amp;AP$68&amp;$C165+72),1,0)</f>
        <v>0</v>
      </c>
      <c r="AQ165" cm="1">
        <f t="array" aca="1" ref="AQ165" ca="1">IF(INDIRECT("'"&amp;$A$69&amp;"'!"&amp;AQ$68&amp;$C165+72)&lt;&gt;INDIRECT("'"&amp;$A$70&amp;"'!"&amp;AQ$68&amp;$C165+72),1,0)</f>
        <v>0</v>
      </c>
      <c r="AR165" cm="1">
        <f t="array" aca="1" ref="AR165" ca="1">IF(INDIRECT("'"&amp;$A$69&amp;"'!"&amp;AR$68&amp;$C165+72)&lt;&gt;INDIRECT("'"&amp;$A$70&amp;"'!"&amp;AR$68&amp;$C165+72),1,0)</f>
        <v>0</v>
      </c>
      <c r="AS165" cm="1">
        <f t="array" aca="1" ref="AS165" ca="1">IF(INDIRECT("'"&amp;$A$69&amp;"'!"&amp;AS$68&amp;$C165+72)&lt;&gt;INDIRECT("'"&amp;$A$70&amp;"'!"&amp;AS$68&amp;$C165+72),1,0)</f>
        <v>0</v>
      </c>
      <c r="AT165" cm="1">
        <f t="array" aca="1" ref="AT165" ca="1">IF(INDIRECT("'"&amp;$A$69&amp;"'!"&amp;AT$68&amp;$C165+72)&lt;&gt;INDIRECT("'"&amp;$A$70&amp;"'!"&amp;AT$68&amp;$C165+72),1,0)</f>
        <v>0</v>
      </c>
      <c r="AU165" cm="1">
        <f t="array" aca="1" ref="AU165" ca="1">IF(INDIRECT("'"&amp;$A$69&amp;"'!"&amp;AU$68&amp;$C165+72)&lt;&gt;INDIRECT("'"&amp;$A$70&amp;"'!"&amp;AU$68&amp;$C165+72),1,0)</f>
        <v>0</v>
      </c>
      <c r="AV165" cm="1">
        <f t="array" aca="1" ref="AV165" ca="1">IF(INDIRECT("'"&amp;$A$69&amp;"'!"&amp;AV$68&amp;$C165+72)&lt;&gt;INDIRECT("'"&amp;$A$70&amp;"'!"&amp;AV$68&amp;$C165+72),1,0)</f>
        <v>0</v>
      </c>
      <c r="AW165" cm="1">
        <f t="array" aca="1" ref="AW165" ca="1">IF(INDIRECT("'"&amp;$A$69&amp;"'!"&amp;AW$68&amp;$C165+72)&lt;&gt;INDIRECT("'"&amp;$A$70&amp;"'!"&amp;AW$68&amp;$C165+72),1,0)</f>
        <v>0</v>
      </c>
      <c r="AX165" cm="1">
        <f t="array" aca="1" ref="AX165" ca="1">IF(INDIRECT("'"&amp;$A$69&amp;"'!"&amp;AX$68&amp;$C165+72)&lt;&gt;INDIRECT("'"&amp;$A$70&amp;"'!"&amp;AX$68&amp;$C165+72),1,0)</f>
        <v>0</v>
      </c>
      <c r="AY165" cm="1">
        <f t="array" aca="1" ref="AY165" ca="1">IF(INDIRECT("'"&amp;$A$69&amp;"'!"&amp;AY$68&amp;$C165+72)&lt;&gt;INDIRECT("'"&amp;$A$70&amp;"'!"&amp;AY$68&amp;$C165+72),1,0)</f>
        <v>0</v>
      </c>
      <c r="AZ165" cm="1">
        <f t="array" aca="1" ref="AZ165" ca="1">IF(INDIRECT("'"&amp;$A$69&amp;"'!"&amp;AZ$68&amp;$C165+72)&lt;&gt;INDIRECT("'"&amp;$A$70&amp;"'!"&amp;AZ$68&amp;$C165+72),1,0)</f>
        <v>0</v>
      </c>
      <c r="BA165" cm="1">
        <f t="array" aca="1" ref="BA165" ca="1">IF(INDIRECT("'"&amp;$A$69&amp;"'!"&amp;BA$68&amp;$C165+72)&lt;&gt;INDIRECT("'"&amp;$A$70&amp;"'!"&amp;BA$68&amp;$C165+72),1,0)</f>
        <v>0</v>
      </c>
      <c r="BB165" cm="1">
        <f t="array" aca="1" ref="BB165" ca="1">IF(INDIRECT("'"&amp;$A$69&amp;"'!"&amp;BB$68&amp;$C165+72)&lt;&gt;INDIRECT("'"&amp;$A$70&amp;"'!"&amp;BB$68&amp;$C165+72),1,0)</f>
        <v>0</v>
      </c>
      <c r="BC165">
        <f t="shared" ca="1" si="3"/>
        <v>0</v>
      </c>
      <c r="BD165">
        <f t="shared" ca="1" si="4"/>
        <v>0</v>
      </c>
      <c r="BE165">
        <f t="shared" ca="1" si="5"/>
        <v>0</v>
      </c>
    </row>
    <row r="166" spans="3:57" x14ac:dyDescent="0.15">
      <c r="C166" s="283">
        <v>94</v>
      </c>
      <c r="D166" cm="1">
        <f t="array" aca="1" ref="D166" ca="1">IF(INDIRECT("'"&amp;$A$69&amp;"'!"&amp;D$68&amp;$C166+72)&lt;&gt;INDIRECT("'"&amp;$A$70&amp;"'!"&amp;D$68&amp;$C166+72),1,0)</f>
        <v>0</v>
      </c>
      <c r="E166" cm="1">
        <f t="array" aca="1" ref="E166" ca="1">IF(INDIRECT("'"&amp;$A$69&amp;"'!"&amp;E$68&amp;$C166+72)&lt;&gt;INDIRECT("'"&amp;$A$70&amp;"'!"&amp;E$68&amp;$C166+72),1,0)</f>
        <v>0</v>
      </c>
      <c r="F166" cm="1">
        <f t="array" aca="1" ref="F166" ca="1">IF(INDIRECT("'"&amp;$A$69&amp;"'!"&amp;F$68&amp;$C166+72)&lt;&gt;INDIRECT("'"&amp;$A$70&amp;"'!"&amp;F$68&amp;$C166+72),1,0)</f>
        <v>0</v>
      </c>
      <c r="G166" cm="1">
        <f t="array" aca="1" ref="G166" ca="1">IF(INDIRECT("'"&amp;$A$69&amp;"'!"&amp;G$68&amp;$C166+72)&lt;&gt;INDIRECT("'"&amp;$A$70&amp;"'!"&amp;G$68&amp;$C166+72),1,0)</f>
        <v>0</v>
      </c>
      <c r="H166" cm="1">
        <f t="array" aca="1" ref="H166" ca="1">IF(INDIRECT("'"&amp;$A$69&amp;"'!"&amp;H$68&amp;$C166+72)&lt;&gt;INDIRECT("'"&amp;$A$70&amp;"'!"&amp;H$68&amp;$C166+72),1,0)</f>
        <v>0</v>
      </c>
      <c r="I166" cm="1">
        <f t="array" aca="1" ref="I166" ca="1">IF(INDIRECT("'"&amp;$A$69&amp;"'!"&amp;I$68&amp;$C166+72)&lt;&gt;INDIRECT("'"&amp;$A$70&amp;"'!"&amp;I$68&amp;$C166+72),1,0)</f>
        <v>0</v>
      </c>
      <c r="J166" cm="1">
        <f t="array" aca="1" ref="J166" ca="1">IF(INDIRECT("'"&amp;$A$69&amp;"'!"&amp;J$68&amp;$C166+72)&lt;&gt;INDIRECT("'"&amp;$A$70&amp;"'!"&amp;J$68&amp;$C166+72),1,0)</f>
        <v>0</v>
      </c>
      <c r="K166" cm="1">
        <f t="array" aca="1" ref="K166" ca="1">IF(INDIRECT("'"&amp;$A$69&amp;"'!"&amp;K$68&amp;$C166+72)&lt;&gt;INDIRECT("'"&amp;$A$70&amp;"'!"&amp;K$68&amp;$C166+72),1,0)</f>
        <v>0</v>
      </c>
      <c r="L166" cm="1">
        <f t="array" aca="1" ref="L166" ca="1">IF(INDIRECT("'"&amp;$A$69&amp;"'!"&amp;L$68&amp;$C166+72)&lt;&gt;INDIRECT("'"&amp;$A$70&amp;"'!"&amp;L$68&amp;$C166+72),1,0)</f>
        <v>0</v>
      </c>
      <c r="M166" cm="1">
        <f t="array" aca="1" ref="M166" ca="1">IF(INDIRECT("'"&amp;$A$69&amp;"'!"&amp;M$68&amp;$C166+72)&lt;&gt;INDIRECT("'"&amp;$A$70&amp;"'!"&amp;M$68&amp;$C166+72),1,0)</f>
        <v>0</v>
      </c>
      <c r="N166" cm="1">
        <f t="array" aca="1" ref="N166" ca="1">IF(INDIRECT("'"&amp;$A$69&amp;"'!"&amp;N$68&amp;$C166+72)&lt;&gt;INDIRECT("'"&amp;$A$70&amp;"'!"&amp;N$68&amp;$C166+72),1,0)</f>
        <v>0</v>
      </c>
      <c r="O166" cm="1">
        <f t="array" aca="1" ref="O166" ca="1">IF(INDIRECT("'"&amp;$A$69&amp;"'!"&amp;O$68&amp;$C166+72)&lt;&gt;INDIRECT("'"&amp;$A$70&amp;"'!"&amp;O$68&amp;$C166+72),1,0)</f>
        <v>0</v>
      </c>
      <c r="P166" cm="1">
        <f t="array" aca="1" ref="P166" ca="1">IF(INDIRECT("'"&amp;$A$69&amp;"'!"&amp;P$68&amp;$C166+72)&lt;&gt;INDIRECT("'"&amp;$A$70&amp;"'!"&amp;P$68&amp;$C166+72),1,0)</f>
        <v>0</v>
      </c>
      <c r="Q166" cm="1">
        <f t="array" aca="1" ref="Q166" ca="1">IF(INDIRECT("'"&amp;$A$69&amp;"'!"&amp;Q$68&amp;$C166+72)&lt;&gt;INDIRECT("'"&amp;$A$70&amp;"'!"&amp;Q$68&amp;$C166+72),1,0)</f>
        <v>0</v>
      </c>
      <c r="R166" cm="1">
        <f t="array" aca="1" ref="R166" ca="1">IF(INDIRECT("'"&amp;$A$69&amp;"'!"&amp;R$68&amp;$C166+72)&lt;&gt;INDIRECT("'"&amp;$A$70&amp;"'!"&amp;R$68&amp;$C166+72),1,0)</f>
        <v>0</v>
      </c>
      <c r="S166" cm="1">
        <f t="array" aca="1" ref="S166" ca="1">IF(INDIRECT("'"&amp;$A$69&amp;"'!"&amp;S$68&amp;$C166+72)&lt;&gt;INDIRECT("'"&amp;$A$70&amp;"'!"&amp;S$68&amp;$C166+72),1,0)</f>
        <v>0</v>
      </c>
      <c r="T166" cm="1">
        <f t="array" aca="1" ref="T166" ca="1">IF(INDIRECT("'"&amp;$A$69&amp;"'!"&amp;T$68&amp;$C166+72)&lt;&gt;INDIRECT("'"&amp;$A$70&amp;"'!"&amp;T$68&amp;$C166+72),1,0)</f>
        <v>0</v>
      </c>
      <c r="U166" cm="1">
        <f t="array" aca="1" ref="U166" ca="1">IF(INDIRECT("'"&amp;$A$69&amp;"'!"&amp;U$68&amp;$C166+72)&lt;&gt;INDIRECT("'"&amp;$A$70&amp;"'!"&amp;U$68&amp;$C166+72),1,0)</f>
        <v>0</v>
      </c>
      <c r="V166" cm="1">
        <f t="array" aca="1" ref="V166" ca="1">IF(INDIRECT("'"&amp;$A$69&amp;"'!"&amp;V$68&amp;$C166+72)&lt;&gt;INDIRECT("'"&amp;$A$70&amp;"'!"&amp;V$68&amp;$C166+72),1,0)</f>
        <v>0</v>
      </c>
      <c r="W166" cm="1">
        <f t="array" aca="1" ref="W166" ca="1">IF(INDIRECT("'"&amp;$A$69&amp;"'!"&amp;W$68&amp;$C166+72)&lt;&gt;INDIRECT("'"&amp;$A$70&amp;"'!"&amp;W$68&amp;$C166+72),1,0)</f>
        <v>0</v>
      </c>
      <c r="X166" cm="1">
        <f t="array" aca="1" ref="X166" ca="1">IF(INDIRECT("'"&amp;$A$69&amp;"'!"&amp;X$68&amp;$C166+72)&lt;&gt;INDIRECT("'"&amp;$A$70&amp;"'!"&amp;X$68&amp;$C166+72),1,0)</f>
        <v>0</v>
      </c>
      <c r="Y166" cm="1">
        <f t="array" aca="1" ref="Y166" ca="1">IF(INDIRECT("'"&amp;$A$69&amp;"'!"&amp;Y$68&amp;$C166+72)&lt;&gt;INDIRECT("'"&amp;$A$70&amp;"'!"&amp;Y$68&amp;$C166+72),1,0)</f>
        <v>0</v>
      </c>
      <c r="Z166" cm="1">
        <f t="array" aca="1" ref="Z166" ca="1">IF(INDIRECT("'"&amp;$A$69&amp;"'!"&amp;Z$68&amp;$C166+72)&lt;&gt;INDIRECT("'"&amp;$A$70&amp;"'!"&amp;Z$68&amp;$C166+72),1,0)</f>
        <v>0</v>
      </c>
      <c r="AA166" cm="1">
        <f t="array" aca="1" ref="AA166" ca="1">IF(INDIRECT("'"&amp;$A$69&amp;"'!"&amp;AA$68&amp;$C166+72)&lt;&gt;INDIRECT("'"&amp;$A$70&amp;"'!"&amp;AA$68&amp;$C166+72),1,0)</f>
        <v>0</v>
      </c>
      <c r="AB166" cm="1">
        <f t="array" aca="1" ref="AB166" ca="1">IF(INDIRECT("'"&amp;$A$69&amp;"'!"&amp;AB$68&amp;$C166+72)&lt;&gt;INDIRECT("'"&amp;$A$70&amp;"'!"&amp;AB$68&amp;$C166+72),1,0)</f>
        <v>0</v>
      </c>
      <c r="AC166" cm="1">
        <f t="array" aca="1" ref="AC166" ca="1">IF(INDIRECT("'"&amp;$A$69&amp;"'!"&amp;AC$68&amp;$C166+72)&lt;&gt;INDIRECT("'"&amp;$A$70&amp;"'!"&amp;AC$68&amp;$C166+72),1,0)</f>
        <v>0</v>
      </c>
      <c r="AD166" cm="1">
        <f t="array" aca="1" ref="AD166" ca="1">IF(INDIRECT("'"&amp;$A$69&amp;"'!"&amp;AD$68&amp;$C166+72)&lt;&gt;INDIRECT("'"&amp;$A$70&amp;"'!"&amp;AD$68&amp;$C166+72),1,0)</f>
        <v>0</v>
      </c>
      <c r="AE166" cm="1">
        <f t="array" aca="1" ref="AE166" ca="1">IF(INDIRECT("'"&amp;$A$69&amp;"'!"&amp;AE$68&amp;$C166+72)&lt;&gt;INDIRECT("'"&amp;$A$70&amp;"'!"&amp;AE$68&amp;$C166+72),1,0)</f>
        <v>0</v>
      </c>
      <c r="AF166" cm="1">
        <f t="array" aca="1" ref="AF166" ca="1">IF(INDIRECT("'"&amp;$A$69&amp;"'!"&amp;AF$68&amp;$C166+72)&lt;&gt;INDIRECT("'"&amp;$A$70&amp;"'!"&amp;AF$68&amp;$C166+72),1,0)</f>
        <v>0</v>
      </c>
      <c r="AG166" cm="1">
        <f t="array" aca="1" ref="AG166" ca="1">IF(INDIRECT("'"&amp;$A$69&amp;"'!"&amp;AG$68&amp;$C166+72)&lt;&gt;INDIRECT("'"&amp;$A$70&amp;"'!"&amp;AG$68&amp;$C166+72),1,0)</f>
        <v>0</v>
      </c>
      <c r="AH166" cm="1">
        <f t="array" aca="1" ref="AH166" ca="1">IF(INDIRECT("'"&amp;$A$69&amp;"'!"&amp;AH$68&amp;$C166+72)&lt;&gt;INDIRECT("'"&amp;$A$70&amp;"'!"&amp;AH$68&amp;$C166+72),1,0)</f>
        <v>0</v>
      </c>
      <c r="AI166" cm="1">
        <f t="array" aca="1" ref="AI166" ca="1">IF(INDIRECT("'"&amp;$A$69&amp;"'!"&amp;AI$68&amp;$C166+72)&lt;&gt;INDIRECT("'"&amp;$A$70&amp;"'!"&amp;AI$68&amp;$C166+72),1,0)</f>
        <v>0</v>
      </c>
      <c r="AJ166" cm="1">
        <f t="array" aca="1" ref="AJ166" ca="1">IF(INDIRECT("'"&amp;$A$69&amp;"'!"&amp;AJ$68&amp;$C166+72)&lt;&gt;INDIRECT("'"&amp;$A$70&amp;"'!"&amp;AJ$68&amp;$C166+72),1,0)</f>
        <v>0</v>
      </c>
      <c r="AK166" cm="1">
        <f t="array" aca="1" ref="AK166" ca="1">IF(INDIRECT("'"&amp;$A$69&amp;"'!"&amp;AK$68&amp;$C166+72)&lt;&gt;INDIRECT("'"&amp;$A$70&amp;"'!"&amp;AK$68&amp;$C166+72),1,0)</f>
        <v>0</v>
      </c>
      <c r="AL166" cm="1">
        <f t="array" aca="1" ref="AL166" ca="1">IF(INDIRECT("'"&amp;$A$69&amp;"'!"&amp;AL$68&amp;$C166+72)&lt;&gt;INDIRECT("'"&amp;$A$70&amp;"'!"&amp;AL$68&amp;$C166+72),1,0)</f>
        <v>0</v>
      </c>
      <c r="AM166" cm="1">
        <f t="array" aca="1" ref="AM166" ca="1">IF(INDIRECT("'"&amp;$A$69&amp;"'!"&amp;AM$68&amp;$C166+72)&lt;&gt;INDIRECT("'"&amp;$A$70&amp;"'!"&amp;AM$68&amp;$C166+72),1,0)</f>
        <v>0</v>
      </c>
      <c r="AN166" cm="1">
        <f t="array" aca="1" ref="AN166" ca="1">IF(INDIRECT("'"&amp;$A$69&amp;"'!"&amp;AN$68&amp;$C166+72)&lt;&gt;INDIRECT("'"&amp;$A$70&amp;"'!"&amp;AN$68&amp;$C166+72),1,0)</f>
        <v>0</v>
      </c>
      <c r="AO166" cm="1">
        <f t="array" aca="1" ref="AO166" ca="1">IF(INDIRECT("'"&amp;$A$69&amp;"'!"&amp;AO$68&amp;$C166+72)&lt;&gt;INDIRECT("'"&amp;$A$70&amp;"'!"&amp;AO$68&amp;$C166+72),1,0)</f>
        <v>0</v>
      </c>
      <c r="AP166" cm="1">
        <f t="array" aca="1" ref="AP166" ca="1">IF(INDIRECT("'"&amp;$A$69&amp;"'!"&amp;AP$68&amp;$C166+72)&lt;&gt;INDIRECT("'"&amp;$A$70&amp;"'!"&amp;AP$68&amp;$C166+72),1,0)</f>
        <v>0</v>
      </c>
      <c r="AQ166" cm="1">
        <f t="array" aca="1" ref="AQ166" ca="1">IF(INDIRECT("'"&amp;$A$69&amp;"'!"&amp;AQ$68&amp;$C166+72)&lt;&gt;INDIRECT("'"&amp;$A$70&amp;"'!"&amp;AQ$68&amp;$C166+72),1,0)</f>
        <v>0</v>
      </c>
      <c r="AR166" cm="1">
        <f t="array" aca="1" ref="AR166" ca="1">IF(INDIRECT("'"&amp;$A$69&amp;"'!"&amp;AR$68&amp;$C166+72)&lt;&gt;INDIRECT("'"&amp;$A$70&amp;"'!"&amp;AR$68&amp;$C166+72),1,0)</f>
        <v>0</v>
      </c>
      <c r="AS166" cm="1">
        <f t="array" aca="1" ref="AS166" ca="1">IF(INDIRECT("'"&amp;$A$69&amp;"'!"&amp;AS$68&amp;$C166+72)&lt;&gt;INDIRECT("'"&amp;$A$70&amp;"'!"&amp;AS$68&amp;$C166+72),1,0)</f>
        <v>0</v>
      </c>
      <c r="AT166" cm="1">
        <f t="array" aca="1" ref="AT166" ca="1">IF(INDIRECT("'"&amp;$A$69&amp;"'!"&amp;AT$68&amp;$C166+72)&lt;&gt;INDIRECT("'"&amp;$A$70&amp;"'!"&amp;AT$68&amp;$C166+72),1,0)</f>
        <v>0</v>
      </c>
      <c r="AU166" cm="1">
        <f t="array" aca="1" ref="AU166" ca="1">IF(INDIRECT("'"&amp;$A$69&amp;"'!"&amp;AU$68&amp;$C166+72)&lt;&gt;INDIRECT("'"&amp;$A$70&amp;"'!"&amp;AU$68&amp;$C166+72),1,0)</f>
        <v>0</v>
      </c>
      <c r="AV166" cm="1">
        <f t="array" aca="1" ref="AV166" ca="1">IF(INDIRECT("'"&amp;$A$69&amp;"'!"&amp;AV$68&amp;$C166+72)&lt;&gt;INDIRECT("'"&amp;$A$70&amp;"'!"&amp;AV$68&amp;$C166+72),1,0)</f>
        <v>0</v>
      </c>
      <c r="AW166" cm="1">
        <f t="array" aca="1" ref="AW166" ca="1">IF(INDIRECT("'"&amp;$A$69&amp;"'!"&amp;AW$68&amp;$C166+72)&lt;&gt;INDIRECT("'"&amp;$A$70&amp;"'!"&amp;AW$68&amp;$C166+72),1,0)</f>
        <v>0</v>
      </c>
      <c r="AX166" cm="1">
        <f t="array" aca="1" ref="AX166" ca="1">IF(INDIRECT("'"&amp;$A$69&amp;"'!"&amp;AX$68&amp;$C166+72)&lt;&gt;INDIRECT("'"&amp;$A$70&amp;"'!"&amp;AX$68&amp;$C166+72),1,0)</f>
        <v>0</v>
      </c>
      <c r="AY166" cm="1">
        <f t="array" aca="1" ref="AY166" ca="1">IF(INDIRECT("'"&amp;$A$69&amp;"'!"&amp;AY$68&amp;$C166+72)&lt;&gt;INDIRECT("'"&amp;$A$70&amp;"'!"&amp;AY$68&amp;$C166+72),1,0)</f>
        <v>0</v>
      </c>
      <c r="AZ166" cm="1">
        <f t="array" aca="1" ref="AZ166" ca="1">IF(INDIRECT("'"&amp;$A$69&amp;"'!"&amp;AZ$68&amp;$C166+72)&lt;&gt;INDIRECT("'"&amp;$A$70&amp;"'!"&amp;AZ$68&amp;$C166+72),1,0)</f>
        <v>0</v>
      </c>
      <c r="BA166" cm="1">
        <f t="array" aca="1" ref="BA166" ca="1">IF(INDIRECT("'"&amp;$A$69&amp;"'!"&amp;BA$68&amp;$C166+72)&lt;&gt;INDIRECT("'"&amp;$A$70&amp;"'!"&amp;BA$68&amp;$C166+72),1,0)</f>
        <v>0</v>
      </c>
      <c r="BB166" cm="1">
        <f t="array" aca="1" ref="BB166" ca="1">IF(INDIRECT("'"&amp;$A$69&amp;"'!"&amp;BB$68&amp;$C166+72)&lt;&gt;INDIRECT("'"&amp;$A$70&amp;"'!"&amp;BB$68&amp;$C166+72),1,0)</f>
        <v>0</v>
      </c>
      <c r="BC166">
        <f t="shared" ca="1" si="3"/>
        <v>0</v>
      </c>
      <c r="BD166">
        <f t="shared" ca="1" si="4"/>
        <v>0</v>
      </c>
      <c r="BE166">
        <f t="shared" ca="1" si="5"/>
        <v>0</v>
      </c>
    </row>
    <row r="167" spans="3:57" x14ac:dyDescent="0.15">
      <c r="C167" s="283">
        <v>95</v>
      </c>
      <c r="D167" cm="1">
        <f t="array" aca="1" ref="D167" ca="1">IF(INDIRECT("'"&amp;$A$69&amp;"'!"&amp;D$68&amp;$C167+72)&lt;&gt;INDIRECT("'"&amp;$A$70&amp;"'!"&amp;D$68&amp;$C167+72),1,0)</f>
        <v>0</v>
      </c>
      <c r="E167" cm="1">
        <f t="array" aca="1" ref="E167" ca="1">IF(INDIRECT("'"&amp;$A$69&amp;"'!"&amp;E$68&amp;$C167+72)&lt;&gt;INDIRECT("'"&amp;$A$70&amp;"'!"&amp;E$68&amp;$C167+72),1,0)</f>
        <v>0</v>
      </c>
      <c r="F167" cm="1">
        <f t="array" aca="1" ref="F167" ca="1">IF(INDIRECT("'"&amp;$A$69&amp;"'!"&amp;F$68&amp;$C167+72)&lt;&gt;INDIRECT("'"&amp;$A$70&amp;"'!"&amp;F$68&amp;$C167+72),1,0)</f>
        <v>0</v>
      </c>
      <c r="G167" cm="1">
        <f t="array" aca="1" ref="G167" ca="1">IF(INDIRECT("'"&amp;$A$69&amp;"'!"&amp;G$68&amp;$C167+72)&lt;&gt;INDIRECT("'"&amp;$A$70&amp;"'!"&amp;G$68&amp;$C167+72),1,0)</f>
        <v>0</v>
      </c>
      <c r="H167" cm="1">
        <f t="array" aca="1" ref="H167" ca="1">IF(INDIRECT("'"&amp;$A$69&amp;"'!"&amp;H$68&amp;$C167+72)&lt;&gt;INDIRECT("'"&amp;$A$70&amp;"'!"&amp;H$68&amp;$C167+72),1,0)</f>
        <v>0</v>
      </c>
      <c r="I167" cm="1">
        <f t="array" aca="1" ref="I167" ca="1">IF(INDIRECT("'"&amp;$A$69&amp;"'!"&amp;I$68&amp;$C167+72)&lt;&gt;INDIRECT("'"&amp;$A$70&amp;"'!"&amp;I$68&amp;$C167+72),1,0)</f>
        <v>0</v>
      </c>
      <c r="J167" cm="1">
        <f t="array" aca="1" ref="J167" ca="1">IF(INDIRECT("'"&amp;$A$69&amp;"'!"&amp;J$68&amp;$C167+72)&lt;&gt;INDIRECT("'"&amp;$A$70&amp;"'!"&amp;J$68&amp;$C167+72),1,0)</f>
        <v>0</v>
      </c>
      <c r="K167" cm="1">
        <f t="array" aca="1" ref="K167" ca="1">IF(INDIRECT("'"&amp;$A$69&amp;"'!"&amp;K$68&amp;$C167+72)&lt;&gt;INDIRECT("'"&amp;$A$70&amp;"'!"&amp;K$68&amp;$C167+72),1,0)</f>
        <v>0</v>
      </c>
      <c r="L167" cm="1">
        <f t="array" aca="1" ref="L167" ca="1">IF(INDIRECT("'"&amp;$A$69&amp;"'!"&amp;L$68&amp;$C167+72)&lt;&gt;INDIRECT("'"&amp;$A$70&amp;"'!"&amp;L$68&amp;$C167+72),1,0)</f>
        <v>0</v>
      </c>
      <c r="M167" cm="1">
        <f t="array" aca="1" ref="M167" ca="1">IF(INDIRECT("'"&amp;$A$69&amp;"'!"&amp;M$68&amp;$C167+72)&lt;&gt;INDIRECT("'"&amp;$A$70&amp;"'!"&amp;M$68&amp;$C167+72),1,0)</f>
        <v>0</v>
      </c>
      <c r="N167" cm="1">
        <f t="array" aca="1" ref="N167" ca="1">IF(INDIRECT("'"&amp;$A$69&amp;"'!"&amp;N$68&amp;$C167+72)&lt;&gt;INDIRECT("'"&amp;$A$70&amp;"'!"&amp;N$68&amp;$C167+72),1,0)</f>
        <v>0</v>
      </c>
      <c r="O167" cm="1">
        <f t="array" aca="1" ref="O167" ca="1">IF(INDIRECT("'"&amp;$A$69&amp;"'!"&amp;O$68&amp;$C167+72)&lt;&gt;INDIRECT("'"&amp;$A$70&amp;"'!"&amp;O$68&amp;$C167+72),1,0)</f>
        <v>0</v>
      </c>
      <c r="P167" cm="1">
        <f t="array" aca="1" ref="P167" ca="1">IF(INDIRECT("'"&amp;$A$69&amp;"'!"&amp;P$68&amp;$C167+72)&lt;&gt;INDIRECT("'"&amp;$A$70&amp;"'!"&amp;P$68&amp;$C167+72),1,0)</f>
        <v>0</v>
      </c>
      <c r="Q167" cm="1">
        <f t="array" aca="1" ref="Q167" ca="1">IF(INDIRECT("'"&amp;$A$69&amp;"'!"&amp;Q$68&amp;$C167+72)&lt;&gt;INDIRECT("'"&amp;$A$70&amp;"'!"&amp;Q$68&amp;$C167+72),1,0)</f>
        <v>0</v>
      </c>
      <c r="R167" cm="1">
        <f t="array" aca="1" ref="R167" ca="1">IF(INDIRECT("'"&amp;$A$69&amp;"'!"&amp;R$68&amp;$C167+72)&lt;&gt;INDIRECT("'"&amp;$A$70&amp;"'!"&amp;R$68&amp;$C167+72),1,0)</f>
        <v>0</v>
      </c>
      <c r="S167" cm="1">
        <f t="array" aca="1" ref="S167" ca="1">IF(INDIRECT("'"&amp;$A$69&amp;"'!"&amp;S$68&amp;$C167+72)&lt;&gt;INDIRECT("'"&amp;$A$70&amp;"'!"&amp;S$68&amp;$C167+72),1,0)</f>
        <v>0</v>
      </c>
      <c r="T167" cm="1">
        <f t="array" aca="1" ref="T167" ca="1">IF(INDIRECT("'"&amp;$A$69&amp;"'!"&amp;T$68&amp;$C167+72)&lt;&gt;INDIRECT("'"&amp;$A$70&amp;"'!"&amp;T$68&amp;$C167+72),1,0)</f>
        <v>0</v>
      </c>
      <c r="U167" cm="1">
        <f t="array" aca="1" ref="U167" ca="1">IF(INDIRECT("'"&amp;$A$69&amp;"'!"&amp;U$68&amp;$C167+72)&lt;&gt;INDIRECT("'"&amp;$A$70&amp;"'!"&amp;U$68&amp;$C167+72),1,0)</f>
        <v>0</v>
      </c>
      <c r="V167" cm="1">
        <f t="array" aca="1" ref="V167" ca="1">IF(INDIRECT("'"&amp;$A$69&amp;"'!"&amp;V$68&amp;$C167+72)&lt;&gt;INDIRECT("'"&amp;$A$70&amp;"'!"&amp;V$68&amp;$C167+72),1,0)</f>
        <v>0</v>
      </c>
      <c r="W167" cm="1">
        <f t="array" aca="1" ref="W167" ca="1">IF(INDIRECT("'"&amp;$A$69&amp;"'!"&amp;W$68&amp;$C167+72)&lt;&gt;INDIRECT("'"&amp;$A$70&amp;"'!"&amp;W$68&amp;$C167+72),1,0)</f>
        <v>0</v>
      </c>
      <c r="X167" cm="1">
        <f t="array" aca="1" ref="X167" ca="1">IF(INDIRECT("'"&amp;$A$69&amp;"'!"&amp;X$68&amp;$C167+72)&lt;&gt;INDIRECT("'"&amp;$A$70&amp;"'!"&amp;X$68&amp;$C167+72),1,0)</f>
        <v>0</v>
      </c>
      <c r="Y167" cm="1">
        <f t="array" aca="1" ref="Y167" ca="1">IF(INDIRECT("'"&amp;$A$69&amp;"'!"&amp;Y$68&amp;$C167+72)&lt;&gt;INDIRECT("'"&amp;$A$70&amp;"'!"&amp;Y$68&amp;$C167+72),1,0)</f>
        <v>0</v>
      </c>
      <c r="Z167" cm="1">
        <f t="array" aca="1" ref="Z167" ca="1">IF(INDIRECT("'"&amp;$A$69&amp;"'!"&amp;Z$68&amp;$C167+72)&lt;&gt;INDIRECT("'"&amp;$A$70&amp;"'!"&amp;Z$68&amp;$C167+72),1,0)</f>
        <v>0</v>
      </c>
      <c r="AA167" cm="1">
        <f t="array" aca="1" ref="AA167" ca="1">IF(INDIRECT("'"&amp;$A$69&amp;"'!"&amp;AA$68&amp;$C167+72)&lt;&gt;INDIRECT("'"&amp;$A$70&amp;"'!"&amp;AA$68&amp;$C167+72),1,0)</f>
        <v>0</v>
      </c>
      <c r="AB167" cm="1">
        <f t="array" aca="1" ref="AB167" ca="1">IF(INDIRECT("'"&amp;$A$69&amp;"'!"&amp;AB$68&amp;$C167+72)&lt;&gt;INDIRECT("'"&amp;$A$70&amp;"'!"&amp;AB$68&amp;$C167+72),1,0)</f>
        <v>0</v>
      </c>
      <c r="AC167" cm="1">
        <f t="array" aca="1" ref="AC167" ca="1">IF(INDIRECT("'"&amp;$A$69&amp;"'!"&amp;AC$68&amp;$C167+72)&lt;&gt;INDIRECT("'"&amp;$A$70&amp;"'!"&amp;AC$68&amp;$C167+72),1,0)</f>
        <v>0</v>
      </c>
      <c r="AD167" cm="1">
        <f t="array" aca="1" ref="AD167" ca="1">IF(INDIRECT("'"&amp;$A$69&amp;"'!"&amp;AD$68&amp;$C167+72)&lt;&gt;INDIRECT("'"&amp;$A$70&amp;"'!"&amp;AD$68&amp;$C167+72),1,0)</f>
        <v>0</v>
      </c>
      <c r="AE167" cm="1">
        <f t="array" aca="1" ref="AE167" ca="1">IF(INDIRECT("'"&amp;$A$69&amp;"'!"&amp;AE$68&amp;$C167+72)&lt;&gt;INDIRECT("'"&amp;$A$70&amp;"'!"&amp;AE$68&amp;$C167+72),1,0)</f>
        <v>0</v>
      </c>
      <c r="AF167" cm="1">
        <f t="array" aca="1" ref="AF167" ca="1">IF(INDIRECT("'"&amp;$A$69&amp;"'!"&amp;AF$68&amp;$C167+72)&lt;&gt;INDIRECT("'"&amp;$A$70&amp;"'!"&amp;AF$68&amp;$C167+72),1,0)</f>
        <v>0</v>
      </c>
      <c r="AG167" cm="1">
        <f t="array" aca="1" ref="AG167" ca="1">IF(INDIRECT("'"&amp;$A$69&amp;"'!"&amp;AG$68&amp;$C167+72)&lt;&gt;INDIRECT("'"&amp;$A$70&amp;"'!"&amp;AG$68&amp;$C167+72),1,0)</f>
        <v>0</v>
      </c>
      <c r="AH167" cm="1">
        <f t="array" aca="1" ref="AH167" ca="1">IF(INDIRECT("'"&amp;$A$69&amp;"'!"&amp;AH$68&amp;$C167+72)&lt;&gt;INDIRECT("'"&amp;$A$70&amp;"'!"&amp;AH$68&amp;$C167+72),1,0)</f>
        <v>0</v>
      </c>
      <c r="AI167" cm="1">
        <f t="array" aca="1" ref="AI167" ca="1">IF(INDIRECT("'"&amp;$A$69&amp;"'!"&amp;AI$68&amp;$C167+72)&lt;&gt;INDIRECT("'"&amp;$A$70&amp;"'!"&amp;AI$68&amp;$C167+72),1,0)</f>
        <v>0</v>
      </c>
      <c r="AJ167" cm="1">
        <f t="array" aca="1" ref="AJ167" ca="1">IF(INDIRECT("'"&amp;$A$69&amp;"'!"&amp;AJ$68&amp;$C167+72)&lt;&gt;INDIRECT("'"&amp;$A$70&amp;"'!"&amp;AJ$68&amp;$C167+72),1,0)</f>
        <v>0</v>
      </c>
      <c r="AK167" cm="1">
        <f t="array" aca="1" ref="AK167" ca="1">IF(INDIRECT("'"&amp;$A$69&amp;"'!"&amp;AK$68&amp;$C167+72)&lt;&gt;INDIRECT("'"&amp;$A$70&amp;"'!"&amp;AK$68&amp;$C167+72),1,0)</f>
        <v>0</v>
      </c>
      <c r="AL167" cm="1">
        <f t="array" aca="1" ref="AL167" ca="1">IF(INDIRECT("'"&amp;$A$69&amp;"'!"&amp;AL$68&amp;$C167+72)&lt;&gt;INDIRECT("'"&amp;$A$70&amp;"'!"&amp;AL$68&amp;$C167+72),1,0)</f>
        <v>0</v>
      </c>
      <c r="AM167" cm="1">
        <f t="array" aca="1" ref="AM167" ca="1">IF(INDIRECT("'"&amp;$A$69&amp;"'!"&amp;AM$68&amp;$C167+72)&lt;&gt;INDIRECT("'"&amp;$A$70&amp;"'!"&amp;AM$68&amp;$C167+72),1,0)</f>
        <v>0</v>
      </c>
      <c r="AN167" cm="1">
        <f t="array" aca="1" ref="AN167" ca="1">IF(INDIRECT("'"&amp;$A$69&amp;"'!"&amp;AN$68&amp;$C167+72)&lt;&gt;INDIRECT("'"&amp;$A$70&amp;"'!"&amp;AN$68&amp;$C167+72),1,0)</f>
        <v>0</v>
      </c>
      <c r="AO167" cm="1">
        <f t="array" aca="1" ref="AO167" ca="1">IF(INDIRECT("'"&amp;$A$69&amp;"'!"&amp;AO$68&amp;$C167+72)&lt;&gt;INDIRECT("'"&amp;$A$70&amp;"'!"&amp;AO$68&amp;$C167+72),1,0)</f>
        <v>0</v>
      </c>
      <c r="AP167" cm="1">
        <f t="array" aca="1" ref="AP167" ca="1">IF(INDIRECT("'"&amp;$A$69&amp;"'!"&amp;AP$68&amp;$C167+72)&lt;&gt;INDIRECT("'"&amp;$A$70&amp;"'!"&amp;AP$68&amp;$C167+72),1,0)</f>
        <v>0</v>
      </c>
      <c r="AQ167" cm="1">
        <f t="array" aca="1" ref="AQ167" ca="1">IF(INDIRECT("'"&amp;$A$69&amp;"'!"&amp;AQ$68&amp;$C167+72)&lt;&gt;INDIRECT("'"&amp;$A$70&amp;"'!"&amp;AQ$68&amp;$C167+72),1,0)</f>
        <v>0</v>
      </c>
      <c r="AR167" cm="1">
        <f t="array" aca="1" ref="AR167" ca="1">IF(INDIRECT("'"&amp;$A$69&amp;"'!"&amp;AR$68&amp;$C167+72)&lt;&gt;INDIRECT("'"&amp;$A$70&amp;"'!"&amp;AR$68&amp;$C167+72),1,0)</f>
        <v>0</v>
      </c>
      <c r="AS167" cm="1">
        <f t="array" aca="1" ref="AS167" ca="1">IF(INDIRECT("'"&amp;$A$69&amp;"'!"&amp;AS$68&amp;$C167+72)&lt;&gt;INDIRECT("'"&amp;$A$70&amp;"'!"&amp;AS$68&amp;$C167+72),1,0)</f>
        <v>0</v>
      </c>
      <c r="AT167" cm="1">
        <f t="array" aca="1" ref="AT167" ca="1">IF(INDIRECT("'"&amp;$A$69&amp;"'!"&amp;AT$68&amp;$C167+72)&lt;&gt;INDIRECT("'"&amp;$A$70&amp;"'!"&amp;AT$68&amp;$C167+72),1,0)</f>
        <v>0</v>
      </c>
      <c r="AU167" cm="1">
        <f t="array" aca="1" ref="AU167" ca="1">IF(INDIRECT("'"&amp;$A$69&amp;"'!"&amp;AU$68&amp;$C167+72)&lt;&gt;INDIRECT("'"&amp;$A$70&amp;"'!"&amp;AU$68&amp;$C167+72),1,0)</f>
        <v>0</v>
      </c>
      <c r="AV167" cm="1">
        <f t="array" aca="1" ref="AV167" ca="1">IF(INDIRECT("'"&amp;$A$69&amp;"'!"&amp;AV$68&amp;$C167+72)&lt;&gt;INDIRECT("'"&amp;$A$70&amp;"'!"&amp;AV$68&amp;$C167+72),1,0)</f>
        <v>0</v>
      </c>
      <c r="AW167" cm="1">
        <f t="array" aca="1" ref="AW167" ca="1">IF(INDIRECT("'"&amp;$A$69&amp;"'!"&amp;AW$68&amp;$C167+72)&lt;&gt;INDIRECT("'"&amp;$A$70&amp;"'!"&amp;AW$68&amp;$C167+72),1,0)</f>
        <v>0</v>
      </c>
      <c r="AX167" cm="1">
        <f t="array" aca="1" ref="AX167" ca="1">IF(INDIRECT("'"&amp;$A$69&amp;"'!"&amp;AX$68&amp;$C167+72)&lt;&gt;INDIRECT("'"&amp;$A$70&amp;"'!"&amp;AX$68&amp;$C167+72),1,0)</f>
        <v>0</v>
      </c>
      <c r="AY167" cm="1">
        <f t="array" aca="1" ref="AY167" ca="1">IF(INDIRECT("'"&amp;$A$69&amp;"'!"&amp;AY$68&amp;$C167+72)&lt;&gt;INDIRECT("'"&amp;$A$70&amp;"'!"&amp;AY$68&amp;$C167+72),1,0)</f>
        <v>0</v>
      </c>
      <c r="AZ167" cm="1">
        <f t="array" aca="1" ref="AZ167" ca="1">IF(INDIRECT("'"&amp;$A$69&amp;"'!"&amp;AZ$68&amp;$C167+72)&lt;&gt;INDIRECT("'"&amp;$A$70&amp;"'!"&amp;AZ$68&amp;$C167+72),1,0)</f>
        <v>0</v>
      </c>
      <c r="BA167" cm="1">
        <f t="array" aca="1" ref="BA167" ca="1">IF(INDIRECT("'"&amp;$A$69&amp;"'!"&amp;BA$68&amp;$C167+72)&lt;&gt;INDIRECT("'"&amp;$A$70&amp;"'!"&amp;BA$68&amp;$C167+72),1,0)</f>
        <v>0</v>
      </c>
      <c r="BB167" cm="1">
        <f t="array" aca="1" ref="BB167" ca="1">IF(INDIRECT("'"&amp;$A$69&amp;"'!"&amp;BB$68&amp;$C167+72)&lt;&gt;INDIRECT("'"&amp;$A$70&amp;"'!"&amp;BB$68&amp;$C167+72),1,0)</f>
        <v>0</v>
      </c>
      <c r="BC167">
        <f t="shared" ca="1" si="3"/>
        <v>0</v>
      </c>
      <c r="BD167">
        <f t="shared" ca="1" si="4"/>
        <v>0</v>
      </c>
      <c r="BE167">
        <f t="shared" ca="1" si="5"/>
        <v>0</v>
      </c>
    </row>
    <row r="168" spans="3:57" x14ac:dyDescent="0.15">
      <c r="C168" s="283">
        <v>96</v>
      </c>
      <c r="D168" cm="1">
        <f t="array" aca="1" ref="D168" ca="1">IF(INDIRECT("'"&amp;$A$69&amp;"'!"&amp;D$68&amp;$C168+72)&lt;&gt;INDIRECT("'"&amp;$A$70&amp;"'!"&amp;D$68&amp;$C168+72),1,0)</f>
        <v>0</v>
      </c>
      <c r="E168" cm="1">
        <f t="array" aca="1" ref="E168" ca="1">IF(INDIRECT("'"&amp;$A$69&amp;"'!"&amp;E$68&amp;$C168+72)&lt;&gt;INDIRECT("'"&amp;$A$70&amp;"'!"&amp;E$68&amp;$C168+72),1,0)</f>
        <v>0</v>
      </c>
      <c r="F168" cm="1">
        <f t="array" aca="1" ref="F168" ca="1">IF(INDIRECT("'"&amp;$A$69&amp;"'!"&amp;F$68&amp;$C168+72)&lt;&gt;INDIRECT("'"&amp;$A$70&amp;"'!"&amp;F$68&amp;$C168+72),1,0)</f>
        <v>0</v>
      </c>
      <c r="G168" cm="1">
        <f t="array" aca="1" ref="G168" ca="1">IF(INDIRECT("'"&amp;$A$69&amp;"'!"&amp;G$68&amp;$C168+72)&lt;&gt;INDIRECT("'"&amp;$A$70&amp;"'!"&amp;G$68&amp;$C168+72),1,0)</f>
        <v>0</v>
      </c>
      <c r="H168" cm="1">
        <f t="array" aca="1" ref="H168" ca="1">IF(INDIRECT("'"&amp;$A$69&amp;"'!"&amp;H$68&amp;$C168+72)&lt;&gt;INDIRECT("'"&amp;$A$70&amp;"'!"&amp;H$68&amp;$C168+72),1,0)</f>
        <v>0</v>
      </c>
      <c r="I168" cm="1">
        <f t="array" aca="1" ref="I168" ca="1">IF(INDIRECT("'"&amp;$A$69&amp;"'!"&amp;I$68&amp;$C168+72)&lt;&gt;INDIRECT("'"&amp;$A$70&amp;"'!"&amp;I$68&amp;$C168+72),1,0)</f>
        <v>0</v>
      </c>
      <c r="J168" cm="1">
        <f t="array" aca="1" ref="J168" ca="1">IF(INDIRECT("'"&amp;$A$69&amp;"'!"&amp;J$68&amp;$C168+72)&lt;&gt;INDIRECT("'"&amp;$A$70&amp;"'!"&amp;J$68&amp;$C168+72),1,0)</f>
        <v>0</v>
      </c>
      <c r="K168" cm="1">
        <f t="array" aca="1" ref="K168" ca="1">IF(INDIRECT("'"&amp;$A$69&amp;"'!"&amp;K$68&amp;$C168+72)&lt;&gt;INDIRECT("'"&amp;$A$70&amp;"'!"&amp;K$68&amp;$C168+72),1,0)</f>
        <v>0</v>
      </c>
      <c r="L168" cm="1">
        <f t="array" aca="1" ref="L168" ca="1">IF(INDIRECT("'"&amp;$A$69&amp;"'!"&amp;L$68&amp;$C168+72)&lt;&gt;INDIRECT("'"&amp;$A$70&amp;"'!"&amp;L$68&amp;$C168+72),1,0)</f>
        <v>0</v>
      </c>
      <c r="M168" cm="1">
        <f t="array" aca="1" ref="M168" ca="1">IF(INDIRECT("'"&amp;$A$69&amp;"'!"&amp;M$68&amp;$C168+72)&lt;&gt;INDIRECT("'"&amp;$A$70&amp;"'!"&amp;M$68&amp;$C168+72),1,0)</f>
        <v>0</v>
      </c>
      <c r="N168" cm="1">
        <f t="array" aca="1" ref="N168" ca="1">IF(INDIRECT("'"&amp;$A$69&amp;"'!"&amp;N$68&amp;$C168+72)&lt;&gt;INDIRECT("'"&amp;$A$70&amp;"'!"&amp;N$68&amp;$C168+72),1,0)</f>
        <v>0</v>
      </c>
      <c r="O168" cm="1">
        <f t="array" aca="1" ref="O168" ca="1">IF(INDIRECT("'"&amp;$A$69&amp;"'!"&amp;O$68&amp;$C168+72)&lt;&gt;INDIRECT("'"&amp;$A$70&amp;"'!"&amp;O$68&amp;$C168+72),1,0)</f>
        <v>0</v>
      </c>
      <c r="P168" cm="1">
        <f t="array" aca="1" ref="P168" ca="1">IF(INDIRECT("'"&amp;$A$69&amp;"'!"&amp;P$68&amp;$C168+72)&lt;&gt;INDIRECT("'"&amp;$A$70&amp;"'!"&amp;P$68&amp;$C168+72),1,0)</f>
        <v>0</v>
      </c>
      <c r="Q168" cm="1">
        <f t="array" aca="1" ref="Q168" ca="1">IF(INDIRECT("'"&amp;$A$69&amp;"'!"&amp;Q$68&amp;$C168+72)&lt;&gt;INDIRECT("'"&amp;$A$70&amp;"'!"&amp;Q$68&amp;$C168+72),1,0)</f>
        <v>0</v>
      </c>
      <c r="R168" cm="1">
        <f t="array" aca="1" ref="R168" ca="1">IF(INDIRECT("'"&amp;$A$69&amp;"'!"&amp;R$68&amp;$C168+72)&lt;&gt;INDIRECT("'"&amp;$A$70&amp;"'!"&amp;R$68&amp;$C168+72),1,0)</f>
        <v>0</v>
      </c>
      <c r="S168" cm="1">
        <f t="array" aca="1" ref="S168" ca="1">IF(INDIRECT("'"&amp;$A$69&amp;"'!"&amp;S$68&amp;$C168+72)&lt;&gt;INDIRECT("'"&amp;$A$70&amp;"'!"&amp;S$68&amp;$C168+72),1,0)</f>
        <v>0</v>
      </c>
      <c r="T168" cm="1">
        <f t="array" aca="1" ref="T168" ca="1">IF(INDIRECT("'"&amp;$A$69&amp;"'!"&amp;T$68&amp;$C168+72)&lt;&gt;INDIRECT("'"&amp;$A$70&amp;"'!"&amp;T$68&amp;$C168+72),1,0)</f>
        <v>0</v>
      </c>
      <c r="U168" cm="1">
        <f t="array" aca="1" ref="U168" ca="1">IF(INDIRECT("'"&amp;$A$69&amp;"'!"&amp;U$68&amp;$C168+72)&lt;&gt;INDIRECT("'"&amp;$A$70&amp;"'!"&amp;U$68&amp;$C168+72),1,0)</f>
        <v>0</v>
      </c>
      <c r="V168" cm="1">
        <f t="array" aca="1" ref="V168" ca="1">IF(INDIRECT("'"&amp;$A$69&amp;"'!"&amp;V$68&amp;$C168+72)&lt;&gt;INDIRECT("'"&amp;$A$70&amp;"'!"&amp;V$68&amp;$C168+72),1,0)</f>
        <v>0</v>
      </c>
      <c r="W168" cm="1">
        <f t="array" aca="1" ref="W168" ca="1">IF(INDIRECT("'"&amp;$A$69&amp;"'!"&amp;W$68&amp;$C168+72)&lt;&gt;INDIRECT("'"&amp;$A$70&amp;"'!"&amp;W$68&amp;$C168+72),1,0)</f>
        <v>0</v>
      </c>
      <c r="X168" cm="1">
        <f t="array" aca="1" ref="X168" ca="1">IF(INDIRECT("'"&amp;$A$69&amp;"'!"&amp;X$68&amp;$C168+72)&lt;&gt;INDIRECT("'"&amp;$A$70&amp;"'!"&amp;X$68&amp;$C168+72),1,0)</f>
        <v>0</v>
      </c>
      <c r="Y168" cm="1">
        <f t="array" aca="1" ref="Y168" ca="1">IF(INDIRECT("'"&amp;$A$69&amp;"'!"&amp;Y$68&amp;$C168+72)&lt;&gt;INDIRECT("'"&amp;$A$70&amp;"'!"&amp;Y$68&amp;$C168+72),1,0)</f>
        <v>0</v>
      </c>
      <c r="Z168" cm="1">
        <f t="array" aca="1" ref="Z168" ca="1">IF(INDIRECT("'"&amp;$A$69&amp;"'!"&amp;Z$68&amp;$C168+72)&lt;&gt;INDIRECT("'"&amp;$A$70&amp;"'!"&amp;Z$68&amp;$C168+72),1,0)</f>
        <v>0</v>
      </c>
      <c r="AA168" cm="1">
        <f t="array" aca="1" ref="AA168" ca="1">IF(INDIRECT("'"&amp;$A$69&amp;"'!"&amp;AA$68&amp;$C168+72)&lt;&gt;INDIRECT("'"&amp;$A$70&amp;"'!"&amp;AA$68&amp;$C168+72),1,0)</f>
        <v>0</v>
      </c>
      <c r="AB168" cm="1">
        <f t="array" aca="1" ref="AB168" ca="1">IF(INDIRECT("'"&amp;$A$69&amp;"'!"&amp;AB$68&amp;$C168+72)&lt;&gt;INDIRECT("'"&amp;$A$70&amp;"'!"&amp;AB$68&amp;$C168+72),1,0)</f>
        <v>0</v>
      </c>
      <c r="AC168" cm="1">
        <f t="array" aca="1" ref="AC168" ca="1">IF(INDIRECT("'"&amp;$A$69&amp;"'!"&amp;AC$68&amp;$C168+72)&lt;&gt;INDIRECT("'"&amp;$A$70&amp;"'!"&amp;AC$68&amp;$C168+72),1,0)</f>
        <v>0</v>
      </c>
      <c r="AD168" cm="1">
        <f t="array" aca="1" ref="AD168" ca="1">IF(INDIRECT("'"&amp;$A$69&amp;"'!"&amp;AD$68&amp;$C168+72)&lt;&gt;INDIRECT("'"&amp;$A$70&amp;"'!"&amp;AD$68&amp;$C168+72),1,0)</f>
        <v>0</v>
      </c>
      <c r="AE168" cm="1">
        <f t="array" aca="1" ref="AE168" ca="1">IF(INDIRECT("'"&amp;$A$69&amp;"'!"&amp;AE$68&amp;$C168+72)&lt;&gt;INDIRECT("'"&amp;$A$70&amp;"'!"&amp;AE$68&amp;$C168+72),1,0)</f>
        <v>0</v>
      </c>
      <c r="AF168" cm="1">
        <f t="array" aca="1" ref="AF168" ca="1">IF(INDIRECT("'"&amp;$A$69&amp;"'!"&amp;AF$68&amp;$C168+72)&lt;&gt;INDIRECT("'"&amp;$A$70&amp;"'!"&amp;AF$68&amp;$C168+72),1,0)</f>
        <v>0</v>
      </c>
      <c r="AG168" cm="1">
        <f t="array" aca="1" ref="AG168" ca="1">IF(INDIRECT("'"&amp;$A$69&amp;"'!"&amp;AG$68&amp;$C168+72)&lt;&gt;INDIRECT("'"&amp;$A$70&amp;"'!"&amp;AG$68&amp;$C168+72),1,0)</f>
        <v>0</v>
      </c>
      <c r="AH168" cm="1">
        <f t="array" aca="1" ref="AH168" ca="1">IF(INDIRECT("'"&amp;$A$69&amp;"'!"&amp;AH$68&amp;$C168+72)&lt;&gt;INDIRECT("'"&amp;$A$70&amp;"'!"&amp;AH$68&amp;$C168+72),1,0)</f>
        <v>0</v>
      </c>
      <c r="AI168" cm="1">
        <f t="array" aca="1" ref="AI168" ca="1">IF(INDIRECT("'"&amp;$A$69&amp;"'!"&amp;AI$68&amp;$C168+72)&lt;&gt;INDIRECT("'"&amp;$A$70&amp;"'!"&amp;AI$68&amp;$C168+72),1,0)</f>
        <v>0</v>
      </c>
      <c r="AJ168" cm="1">
        <f t="array" aca="1" ref="AJ168" ca="1">IF(INDIRECT("'"&amp;$A$69&amp;"'!"&amp;AJ$68&amp;$C168+72)&lt;&gt;INDIRECT("'"&amp;$A$70&amp;"'!"&amp;AJ$68&amp;$C168+72),1,0)</f>
        <v>0</v>
      </c>
      <c r="AK168" cm="1">
        <f t="array" aca="1" ref="AK168" ca="1">IF(INDIRECT("'"&amp;$A$69&amp;"'!"&amp;AK$68&amp;$C168+72)&lt;&gt;INDIRECT("'"&amp;$A$70&amp;"'!"&amp;AK$68&amp;$C168+72),1,0)</f>
        <v>0</v>
      </c>
      <c r="AL168" cm="1">
        <f t="array" aca="1" ref="AL168" ca="1">IF(INDIRECT("'"&amp;$A$69&amp;"'!"&amp;AL$68&amp;$C168+72)&lt;&gt;INDIRECT("'"&amp;$A$70&amp;"'!"&amp;AL$68&amp;$C168+72),1,0)</f>
        <v>0</v>
      </c>
      <c r="AM168" cm="1">
        <f t="array" aca="1" ref="AM168" ca="1">IF(INDIRECT("'"&amp;$A$69&amp;"'!"&amp;AM$68&amp;$C168+72)&lt;&gt;INDIRECT("'"&amp;$A$70&amp;"'!"&amp;AM$68&amp;$C168+72),1,0)</f>
        <v>0</v>
      </c>
      <c r="AN168" cm="1">
        <f t="array" aca="1" ref="AN168" ca="1">IF(INDIRECT("'"&amp;$A$69&amp;"'!"&amp;AN$68&amp;$C168+72)&lt;&gt;INDIRECT("'"&amp;$A$70&amp;"'!"&amp;AN$68&amp;$C168+72),1,0)</f>
        <v>0</v>
      </c>
      <c r="AO168" cm="1">
        <f t="array" aca="1" ref="AO168" ca="1">IF(INDIRECT("'"&amp;$A$69&amp;"'!"&amp;AO$68&amp;$C168+72)&lt;&gt;INDIRECT("'"&amp;$A$70&amp;"'!"&amp;AO$68&amp;$C168+72),1,0)</f>
        <v>0</v>
      </c>
      <c r="AP168" cm="1">
        <f t="array" aca="1" ref="AP168" ca="1">IF(INDIRECT("'"&amp;$A$69&amp;"'!"&amp;AP$68&amp;$C168+72)&lt;&gt;INDIRECT("'"&amp;$A$70&amp;"'!"&amp;AP$68&amp;$C168+72),1,0)</f>
        <v>0</v>
      </c>
      <c r="AQ168" cm="1">
        <f t="array" aca="1" ref="AQ168" ca="1">IF(INDIRECT("'"&amp;$A$69&amp;"'!"&amp;AQ$68&amp;$C168+72)&lt;&gt;INDIRECT("'"&amp;$A$70&amp;"'!"&amp;AQ$68&amp;$C168+72),1,0)</f>
        <v>0</v>
      </c>
      <c r="AR168" cm="1">
        <f t="array" aca="1" ref="AR168" ca="1">IF(INDIRECT("'"&amp;$A$69&amp;"'!"&amp;AR$68&amp;$C168+72)&lt;&gt;INDIRECT("'"&amp;$A$70&amp;"'!"&amp;AR$68&amp;$C168+72),1,0)</f>
        <v>0</v>
      </c>
      <c r="AS168" cm="1">
        <f t="array" aca="1" ref="AS168" ca="1">IF(INDIRECT("'"&amp;$A$69&amp;"'!"&amp;AS$68&amp;$C168+72)&lt;&gt;INDIRECT("'"&amp;$A$70&amp;"'!"&amp;AS$68&amp;$C168+72),1,0)</f>
        <v>0</v>
      </c>
      <c r="AT168" cm="1">
        <f t="array" aca="1" ref="AT168" ca="1">IF(INDIRECT("'"&amp;$A$69&amp;"'!"&amp;AT$68&amp;$C168+72)&lt;&gt;INDIRECT("'"&amp;$A$70&amp;"'!"&amp;AT$68&amp;$C168+72),1,0)</f>
        <v>0</v>
      </c>
      <c r="AU168" cm="1">
        <f t="array" aca="1" ref="AU168" ca="1">IF(INDIRECT("'"&amp;$A$69&amp;"'!"&amp;AU$68&amp;$C168+72)&lt;&gt;INDIRECT("'"&amp;$A$70&amp;"'!"&amp;AU$68&amp;$C168+72),1,0)</f>
        <v>0</v>
      </c>
      <c r="AV168" cm="1">
        <f t="array" aca="1" ref="AV168" ca="1">IF(INDIRECT("'"&amp;$A$69&amp;"'!"&amp;AV$68&amp;$C168+72)&lt;&gt;INDIRECT("'"&amp;$A$70&amp;"'!"&amp;AV$68&amp;$C168+72),1,0)</f>
        <v>0</v>
      </c>
      <c r="AW168" cm="1">
        <f t="array" aca="1" ref="AW168" ca="1">IF(INDIRECT("'"&amp;$A$69&amp;"'!"&amp;AW$68&amp;$C168+72)&lt;&gt;INDIRECT("'"&amp;$A$70&amp;"'!"&amp;AW$68&amp;$C168+72),1,0)</f>
        <v>0</v>
      </c>
      <c r="AX168" cm="1">
        <f t="array" aca="1" ref="AX168" ca="1">IF(INDIRECT("'"&amp;$A$69&amp;"'!"&amp;AX$68&amp;$C168+72)&lt;&gt;INDIRECT("'"&amp;$A$70&amp;"'!"&amp;AX$68&amp;$C168+72),1,0)</f>
        <v>0</v>
      </c>
      <c r="AY168" cm="1">
        <f t="array" aca="1" ref="AY168" ca="1">IF(INDIRECT("'"&amp;$A$69&amp;"'!"&amp;AY$68&amp;$C168+72)&lt;&gt;INDIRECT("'"&amp;$A$70&amp;"'!"&amp;AY$68&amp;$C168+72),1,0)</f>
        <v>0</v>
      </c>
      <c r="AZ168" cm="1">
        <f t="array" aca="1" ref="AZ168" ca="1">IF(INDIRECT("'"&amp;$A$69&amp;"'!"&amp;AZ$68&amp;$C168+72)&lt;&gt;INDIRECT("'"&amp;$A$70&amp;"'!"&amp;AZ$68&amp;$C168+72),1,0)</f>
        <v>0</v>
      </c>
      <c r="BA168" cm="1">
        <f t="array" aca="1" ref="BA168" ca="1">IF(INDIRECT("'"&amp;$A$69&amp;"'!"&amp;BA$68&amp;$C168+72)&lt;&gt;INDIRECT("'"&amp;$A$70&amp;"'!"&amp;BA$68&amp;$C168+72),1,0)</f>
        <v>0</v>
      </c>
      <c r="BB168" cm="1">
        <f t="array" aca="1" ref="BB168" ca="1">IF(INDIRECT("'"&amp;$A$69&amp;"'!"&amp;BB$68&amp;$C168+72)&lt;&gt;INDIRECT("'"&amp;$A$70&amp;"'!"&amp;BB$68&amp;$C168+72),1,0)</f>
        <v>0</v>
      </c>
      <c r="BC168">
        <f t="shared" ca="1" si="3"/>
        <v>0</v>
      </c>
      <c r="BD168">
        <f t="shared" ca="1" si="4"/>
        <v>0</v>
      </c>
      <c r="BE168">
        <f t="shared" ca="1" si="5"/>
        <v>0</v>
      </c>
    </row>
    <row r="169" spans="3:57" x14ac:dyDescent="0.15">
      <c r="C169" s="283">
        <v>97</v>
      </c>
      <c r="D169" cm="1">
        <f t="array" aca="1" ref="D169" ca="1">IF(INDIRECT("'"&amp;$A$69&amp;"'!"&amp;D$68&amp;$C169+72)&lt;&gt;INDIRECT("'"&amp;$A$70&amp;"'!"&amp;D$68&amp;$C169+72),1,0)</f>
        <v>0</v>
      </c>
      <c r="E169" cm="1">
        <f t="array" aca="1" ref="E169" ca="1">IF(INDIRECT("'"&amp;$A$69&amp;"'!"&amp;E$68&amp;$C169+72)&lt;&gt;INDIRECT("'"&amp;$A$70&amp;"'!"&amp;E$68&amp;$C169+72),1,0)</f>
        <v>0</v>
      </c>
      <c r="F169" cm="1">
        <f t="array" aca="1" ref="F169" ca="1">IF(INDIRECT("'"&amp;$A$69&amp;"'!"&amp;F$68&amp;$C169+72)&lt;&gt;INDIRECT("'"&amp;$A$70&amp;"'!"&amp;F$68&amp;$C169+72),1,0)</f>
        <v>0</v>
      </c>
      <c r="G169" cm="1">
        <f t="array" aca="1" ref="G169" ca="1">IF(INDIRECT("'"&amp;$A$69&amp;"'!"&amp;G$68&amp;$C169+72)&lt;&gt;INDIRECT("'"&amp;$A$70&amp;"'!"&amp;G$68&amp;$C169+72),1,0)</f>
        <v>0</v>
      </c>
      <c r="H169" cm="1">
        <f t="array" aca="1" ref="H169" ca="1">IF(INDIRECT("'"&amp;$A$69&amp;"'!"&amp;H$68&amp;$C169+72)&lt;&gt;INDIRECT("'"&amp;$A$70&amp;"'!"&amp;H$68&amp;$C169+72),1,0)</f>
        <v>0</v>
      </c>
      <c r="I169" cm="1">
        <f t="array" aca="1" ref="I169" ca="1">IF(INDIRECT("'"&amp;$A$69&amp;"'!"&amp;I$68&amp;$C169+72)&lt;&gt;INDIRECT("'"&amp;$A$70&amp;"'!"&amp;I$68&amp;$C169+72),1,0)</f>
        <v>0</v>
      </c>
      <c r="J169" cm="1">
        <f t="array" aca="1" ref="J169" ca="1">IF(INDIRECT("'"&amp;$A$69&amp;"'!"&amp;J$68&amp;$C169+72)&lt;&gt;INDIRECT("'"&amp;$A$70&amp;"'!"&amp;J$68&amp;$C169+72),1,0)</f>
        <v>0</v>
      </c>
      <c r="K169" cm="1">
        <f t="array" aca="1" ref="K169" ca="1">IF(INDIRECT("'"&amp;$A$69&amp;"'!"&amp;K$68&amp;$C169+72)&lt;&gt;INDIRECT("'"&amp;$A$70&amp;"'!"&amp;K$68&amp;$C169+72),1,0)</f>
        <v>0</v>
      </c>
      <c r="L169" cm="1">
        <f t="array" aca="1" ref="L169" ca="1">IF(INDIRECT("'"&amp;$A$69&amp;"'!"&amp;L$68&amp;$C169+72)&lt;&gt;INDIRECT("'"&amp;$A$70&amp;"'!"&amp;L$68&amp;$C169+72),1,0)</f>
        <v>0</v>
      </c>
      <c r="M169" cm="1">
        <f t="array" aca="1" ref="M169" ca="1">IF(INDIRECT("'"&amp;$A$69&amp;"'!"&amp;M$68&amp;$C169+72)&lt;&gt;INDIRECT("'"&amp;$A$70&amp;"'!"&amp;M$68&amp;$C169+72),1,0)</f>
        <v>0</v>
      </c>
      <c r="N169" cm="1">
        <f t="array" aca="1" ref="N169" ca="1">IF(INDIRECT("'"&amp;$A$69&amp;"'!"&amp;N$68&amp;$C169+72)&lt;&gt;INDIRECT("'"&amp;$A$70&amp;"'!"&amp;N$68&amp;$C169+72),1,0)</f>
        <v>0</v>
      </c>
      <c r="O169" cm="1">
        <f t="array" aca="1" ref="O169" ca="1">IF(INDIRECT("'"&amp;$A$69&amp;"'!"&amp;O$68&amp;$C169+72)&lt;&gt;INDIRECT("'"&amp;$A$70&amp;"'!"&amp;O$68&amp;$C169+72),1,0)</f>
        <v>0</v>
      </c>
      <c r="P169" cm="1">
        <f t="array" aca="1" ref="P169" ca="1">IF(INDIRECT("'"&amp;$A$69&amp;"'!"&amp;P$68&amp;$C169+72)&lt;&gt;INDIRECT("'"&amp;$A$70&amp;"'!"&amp;P$68&amp;$C169+72),1,0)</f>
        <v>0</v>
      </c>
      <c r="Q169" cm="1">
        <f t="array" aca="1" ref="Q169" ca="1">IF(INDIRECT("'"&amp;$A$69&amp;"'!"&amp;Q$68&amp;$C169+72)&lt;&gt;INDIRECT("'"&amp;$A$70&amp;"'!"&amp;Q$68&amp;$C169+72),1,0)</f>
        <v>0</v>
      </c>
      <c r="R169" cm="1">
        <f t="array" aca="1" ref="R169" ca="1">IF(INDIRECT("'"&amp;$A$69&amp;"'!"&amp;R$68&amp;$C169+72)&lt;&gt;INDIRECT("'"&amp;$A$70&amp;"'!"&amp;R$68&amp;$C169+72),1,0)</f>
        <v>0</v>
      </c>
      <c r="S169" cm="1">
        <f t="array" aca="1" ref="S169" ca="1">IF(INDIRECT("'"&amp;$A$69&amp;"'!"&amp;S$68&amp;$C169+72)&lt;&gt;INDIRECT("'"&amp;$A$70&amp;"'!"&amp;S$68&amp;$C169+72),1,0)</f>
        <v>0</v>
      </c>
      <c r="T169" cm="1">
        <f t="array" aca="1" ref="T169" ca="1">IF(INDIRECT("'"&amp;$A$69&amp;"'!"&amp;T$68&amp;$C169+72)&lt;&gt;INDIRECT("'"&amp;$A$70&amp;"'!"&amp;T$68&amp;$C169+72),1,0)</f>
        <v>0</v>
      </c>
      <c r="U169" cm="1">
        <f t="array" aca="1" ref="U169" ca="1">IF(INDIRECT("'"&amp;$A$69&amp;"'!"&amp;U$68&amp;$C169+72)&lt;&gt;INDIRECT("'"&amp;$A$70&amp;"'!"&amp;U$68&amp;$C169+72),1,0)</f>
        <v>0</v>
      </c>
      <c r="V169" cm="1">
        <f t="array" aca="1" ref="V169" ca="1">IF(INDIRECT("'"&amp;$A$69&amp;"'!"&amp;V$68&amp;$C169+72)&lt;&gt;INDIRECT("'"&amp;$A$70&amp;"'!"&amp;V$68&amp;$C169+72),1,0)</f>
        <v>0</v>
      </c>
      <c r="W169" cm="1">
        <f t="array" aca="1" ref="W169" ca="1">IF(INDIRECT("'"&amp;$A$69&amp;"'!"&amp;W$68&amp;$C169+72)&lt;&gt;INDIRECT("'"&amp;$A$70&amp;"'!"&amp;W$68&amp;$C169+72),1,0)</f>
        <v>0</v>
      </c>
      <c r="X169" cm="1">
        <f t="array" aca="1" ref="X169" ca="1">IF(INDIRECT("'"&amp;$A$69&amp;"'!"&amp;X$68&amp;$C169+72)&lt;&gt;INDIRECT("'"&amp;$A$70&amp;"'!"&amp;X$68&amp;$C169+72),1,0)</f>
        <v>0</v>
      </c>
      <c r="Y169" cm="1">
        <f t="array" aca="1" ref="Y169" ca="1">IF(INDIRECT("'"&amp;$A$69&amp;"'!"&amp;Y$68&amp;$C169+72)&lt;&gt;INDIRECT("'"&amp;$A$70&amp;"'!"&amp;Y$68&amp;$C169+72),1,0)</f>
        <v>0</v>
      </c>
      <c r="Z169" cm="1">
        <f t="array" aca="1" ref="Z169" ca="1">IF(INDIRECT("'"&amp;$A$69&amp;"'!"&amp;Z$68&amp;$C169+72)&lt;&gt;INDIRECT("'"&amp;$A$70&amp;"'!"&amp;Z$68&amp;$C169+72),1,0)</f>
        <v>0</v>
      </c>
      <c r="AA169" cm="1">
        <f t="array" aca="1" ref="AA169" ca="1">IF(INDIRECT("'"&amp;$A$69&amp;"'!"&amp;AA$68&amp;$C169+72)&lt;&gt;INDIRECT("'"&amp;$A$70&amp;"'!"&amp;AA$68&amp;$C169+72),1,0)</f>
        <v>0</v>
      </c>
      <c r="AB169" cm="1">
        <f t="array" aca="1" ref="AB169" ca="1">IF(INDIRECT("'"&amp;$A$69&amp;"'!"&amp;AB$68&amp;$C169+72)&lt;&gt;INDIRECT("'"&amp;$A$70&amp;"'!"&amp;AB$68&amp;$C169+72),1,0)</f>
        <v>0</v>
      </c>
      <c r="AC169" cm="1">
        <f t="array" aca="1" ref="AC169" ca="1">IF(INDIRECT("'"&amp;$A$69&amp;"'!"&amp;AC$68&amp;$C169+72)&lt;&gt;INDIRECT("'"&amp;$A$70&amp;"'!"&amp;AC$68&amp;$C169+72),1,0)</f>
        <v>0</v>
      </c>
      <c r="AD169" cm="1">
        <f t="array" aca="1" ref="AD169" ca="1">IF(INDIRECT("'"&amp;$A$69&amp;"'!"&amp;AD$68&amp;$C169+72)&lt;&gt;INDIRECT("'"&amp;$A$70&amp;"'!"&amp;AD$68&amp;$C169+72),1,0)</f>
        <v>0</v>
      </c>
      <c r="AE169" cm="1">
        <f t="array" aca="1" ref="AE169" ca="1">IF(INDIRECT("'"&amp;$A$69&amp;"'!"&amp;AE$68&amp;$C169+72)&lt;&gt;INDIRECT("'"&amp;$A$70&amp;"'!"&amp;AE$68&amp;$C169+72),1,0)</f>
        <v>0</v>
      </c>
      <c r="AF169" cm="1">
        <f t="array" aca="1" ref="AF169" ca="1">IF(INDIRECT("'"&amp;$A$69&amp;"'!"&amp;AF$68&amp;$C169+72)&lt;&gt;INDIRECT("'"&amp;$A$70&amp;"'!"&amp;AF$68&amp;$C169+72),1,0)</f>
        <v>0</v>
      </c>
      <c r="AG169" cm="1">
        <f t="array" aca="1" ref="AG169" ca="1">IF(INDIRECT("'"&amp;$A$69&amp;"'!"&amp;AG$68&amp;$C169+72)&lt;&gt;INDIRECT("'"&amp;$A$70&amp;"'!"&amp;AG$68&amp;$C169+72),1,0)</f>
        <v>0</v>
      </c>
      <c r="AH169" cm="1">
        <f t="array" aca="1" ref="AH169" ca="1">IF(INDIRECT("'"&amp;$A$69&amp;"'!"&amp;AH$68&amp;$C169+72)&lt;&gt;INDIRECT("'"&amp;$A$70&amp;"'!"&amp;AH$68&amp;$C169+72),1,0)</f>
        <v>0</v>
      </c>
      <c r="AI169" cm="1">
        <f t="array" aca="1" ref="AI169" ca="1">IF(INDIRECT("'"&amp;$A$69&amp;"'!"&amp;AI$68&amp;$C169+72)&lt;&gt;INDIRECT("'"&amp;$A$70&amp;"'!"&amp;AI$68&amp;$C169+72),1,0)</f>
        <v>0</v>
      </c>
      <c r="AJ169" cm="1">
        <f t="array" aca="1" ref="AJ169" ca="1">IF(INDIRECT("'"&amp;$A$69&amp;"'!"&amp;AJ$68&amp;$C169+72)&lt;&gt;INDIRECT("'"&amp;$A$70&amp;"'!"&amp;AJ$68&amp;$C169+72),1,0)</f>
        <v>0</v>
      </c>
      <c r="AK169" cm="1">
        <f t="array" aca="1" ref="AK169" ca="1">IF(INDIRECT("'"&amp;$A$69&amp;"'!"&amp;AK$68&amp;$C169+72)&lt;&gt;INDIRECT("'"&amp;$A$70&amp;"'!"&amp;AK$68&amp;$C169+72),1,0)</f>
        <v>0</v>
      </c>
      <c r="AL169" cm="1">
        <f t="array" aca="1" ref="AL169" ca="1">IF(INDIRECT("'"&amp;$A$69&amp;"'!"&amp;AL$68&amp;$C169+72)&lt;&gt;INDIRECT("'"&amp;$A$70&amp;"'!"&amp;AL$68&amp;$C169+72),1,0)</f>
        <v>0</v>
      </c>
      <c r="AM169" cm="1">
        <f t="array" aca="1" ref="AM169" ca="1">IF(INDIRECT("'"&amp;$A$69&amp;"'!"&amp;AM$68&amp;$C169+72)&lt;&gt;INDIRECT("'"&amp;$A$70&amp;"'!"&amp;AM$68&amp;$C169+72),1,0)</f>
        <v>0</v>
      </c>
      <c r="AN169" cm="1">
        <f t="array" aca="1" ref="AN169" ca="1">IF(INDIRECT("'"&amp;$A$69&amp;"'!"&amp;AN$68&amp;$C169+72)&lt;&gt;INDIRECT("'"&amp;$A$70&amp;"'!"&amp;AN$68&amp;$C169+72),1,0)</f>
        <v>0</v>
      </c>
      <c r="AO169" cm="1">
        <f t="array" aca="1" ref="AO169" ca="1">IF(INDIRECT("'"&amp;$A$69&amp;"'!"&amp;AO$68&amp;$C169+72)&lt;&gt;INDIRECT("'"&amp;$A$70&amp;"'!"&amp;AO$68&amp;$C169+72),1,0)</f>
        <v>0</v>
      </c>
      <c r="AP169" cm="1">
        <f t="array" aca="1" ref="AP169" ca="1">IF(INDIRECT("'"&amp;$A$69&amp;"'!"&amp;AP$68&amp;$C169+72)&lt;&gt;INDIRECT("'"&amp;$A$70&amp;"'!"&amp;AP$68&amp;$C169+72),1,0)</f>
        <v>0</v>
      </c>
      <c r="AQ169" cm="1">
        <f t="array" aca="1" ref="AQ169" ca="1">IF(INDIRECT("'"&amp;$A$69&amp;"'!"&amp;AQ$68&amp;$C169+72)&lt;&gt;INDIRECT("'"&amp;$A$70&amp;"'!"&amp;AQ$68&amp;$C169+72),1,0)</f>
        <v>0</v>
      </c>
      <c r="AR169" cm="1">
        <f t="array" aca="1" ref="AR169" ca="1">IF(INDIRECT("'"&amp;$A$69&amp;"'!"&amp;AR$68&amp;$C169+72)&lt;&gt;INDIRECT("'"&amp;$A$70&amp;"'!"&amp;AR$68&amp;$C169+72),1,0)</f>
        <v>0</v>
      </c>
      <c r="AS169" cm="1">
        <f t="array" aca="1" ref="AS169" ca="1">IF(INDIRECT("'"&amp;$A$69&amp;"'!"&amp;AS$68&amp;$C169+72)&lt;&gt;INDIRECT("'"&amp;$A$70&amp;"'!"&amp;AS$68&amp;$C169+72),1,0)</f>
        <v>0</v>
      </c>
      <c r="AT169" cm="1">
        <f t="array" aca="1" ref="AT169" ca="1">IF(INDIRECT("'"&amp;$A$69&amp;"'!"&amp;AT$68&amp;$C169+72)&lt;&gt;INDIRECT("'"&amp;$A$70&amp;"'!"&amp;AT$68&amp;$C169+72),1,0)</f>
        <v>0</v>
      </c>
      <c r="AU169" cm="1">
        <f t="array" aca="1" ref="AU169" ca="1">IF(INDIRECT("'"&amp;$A$69&amp;"'!"&amp;AU$68&amp;$C169+72)&lt;&gt;INDIRECT("'"&amp;$A$70&amp;"'!"&amp;AU$68&amp;$C169+72),1,0)</f>
        <v>0</v>
      </c>
      <c r="AV169" cm="1">
        <f t="array" aca="1" ref="AV169" ca="1">IF(INDIRECT("'"&amp;$A$69&amp;"'!"&amp;AV$68&amp;$C169+72)&lt;&gt;INDIRECT("'"&amp;$A$70&amp;"'!"&amp;AV$68&amp;$C169+72),1,0)</f>
        <v>0</v>
      </c>
      <c r="AW169" cm="1">
        <f t="array" aca="1" ref="AW169" ca="1">IF(INDIRECT("'"&amp;$A$69&amp;"'!"&amp;AW$68&amp;$C169+72)&lt;&gt;INDIRECT("'"&amp;$A$70&amp;"'!"&amp;AW$68&amp;$C169+72),1,0)</f>
        <v>0</v>
      </c>
      <c r="AX169" cm="1">
        <f t="array" aca="1" ref="AX169" ca="1">IF(INDIRECT("'"&amp;$A$69&amp;"'!"&amp;AX$68&amp;$C169+72)&lt;&gt;INDIRECT("'"&amp;$A$70&amp;"'!"&amp;AX$68&amp;$C169+72),1,0)</f>
        <v>0</v>
      </c>
      <c r="AY169" cm="1">
        <f t="array" aca="1" ref="AY169" ca="1">IF(INDIRECT("'"&amp;$A$69&amp;"'!"&amp;AY$68&amp;$C169+72)&lt;&gt;INDIRECT("'"&amp;$A$70&amp;"'!"&amp;AY$68&amp;$C169+72),1,0)</f>
        <v>0</v>
      </c>
      <c r="AZ169" cm="1">
        <f t="array" aca="1" ref="AZ169" ca="1">IF(INDIRECT("'"&amp;$A$69&amp;"'!"&amp;AZ$68&amp;$C169+72)&lt;&gt;INDIRECT("'"&amp;$A$70&amp;"'!"&amp;AZ$68&amp;$C169+72),1,0)</f>
        <v>0</v>
      </c>
      <c r="BA169" cm="1">
        <f t="array" aca="1" ref="BA169" ca="1">IF(INDIRECT("'"&amp;$A$69&amp;"'!"&amp;BA$68&amp;$C169+72)&lt;&gt;INDIRECT("'"&amp;$A$70&amp;"'!"&amp;BA$68&amp;$C169+72),1,0)</f>
        <v>0</v>
      </c>
      <c r="BB169" cm="1">
        <f t="array" aca="1" ref="BB169" ca="1">IF(INDIRECT("'"&amp;$A$69&amp;"'!"&amp;BB$68&amp;$C169+72)&lt;&gt;INDIRECT("'"&amp;$A$70&amp;"'!"&amp;BB$68&amp;$C169+72),1,0)</f>
        <v>0</v>
      </c>
      <c r="BC169">
        <f t="shared" ca="1" si="3"/>
        <v>0</v>
      </c>
      <c r="BD169">
        <f t="shared" ca="1" si="4"/>
        <v>0</v>
      </c>
      <c r="BE169">
        <f t="shared" ca="1" si="5"/>
        <v>0</v>
      </c>
    </row>
    <row r="170" spans="3:57" x14ac:dyDescent="0.15">
      <c r="C170" s="283">
        <v>98</v>
      </c>
      <c r="D170" cm="1">
        <f t="array" aca="1" ref="D170" ca="1">IF(INDIRECT("'"&amp;$A$69&amp;"'!"&amp;D$68&amp;$C170+72)&lt;&gt;INDIRECT("'"&amp;$A$70&amp;"'!"&amp;D$68&amp;$C170+72),1,0)</f>
        <v>0</v>
      </c>
      <c r="E170" cm="1">
        <f t="array" aca="1" ref="E170" ca="1">IF(INDIRECT("'"&amp;$A$69&amp;"'!"&amp;E$68&amp;$C170+72)&lt;&gt;INDIRECT("'"&amp;$A$70&amp;"'!"&amp;E$68&amp;$C170+72),1,0)</f>
        <v>0</v>
      </c>
      <c r="F170" cm="1">
        <f t="array" aca="1" ref="F170" ca="1">IF(INDIRECT("'"&amp;$A$69&amp;"'!"&amp;F$68&amp;$C170+72)&lt;&gt;INDIRECT("'"&amp;$A$70&amp;"'!"&amp;F$68&amp;$C170+72),1,0)</f>
        <v>0</v>
      </c>
      <c r="G170" cm="1">
        <f t="array" aca="1" ref="G170" ca="1">IF(INDIRECT("'"&amp;$A$69&amp;"'!"&amp;G$68&amp;$C170+72)&lt;&gt;INDIRECT("'"&amp;$A$70&amp;"'!"&amp;G$68&amp;$C170+72),1,0)</f>
        <v>0</v>
      </c>
      <c r="H170" cm="1">
        <f t="array" aca="1" ref="H170" ca="1">IF(INDIRECT("'"&amp;$A$69&amp;"'!"&amp;H$68&amp;$C170+72)&lt;&gt;INDIRECT("'"&amp;$A$70&amp;"'!"&amp;H$68&amp;$C170+72),1,0)</f>
        <v>0</v>
      </c>
      <c r="I170" cm="1">
        <f t="array" aca="1" ref="I170" ca="1">IF(INDIRECT("'"&amp;$A$69&amp;"'!"&amp;I$68&amp;$C170+72)&lt;&gt;INDIRECT("'"&amp;$A$70&amp;"'!"&amp;I$68&amp;$C170+72),1,0)</f>
        <v>0</v>
      </c>
      <c r="J170" cm="1">
        <f t="array" aca="1" ref="J170" ca="1">IF(INDIRECT("'"&amp;$A$69&amp;"'!"&amp;J$68&amp;$C170+72)&lt;&gt;INDIRECT("'"&amp;$A$70&amp;"'!"&amp;J$68&amp;$C170+72),1,0)</f>
        <v>0</v>
      </c>
      <c r="K170" cm="1">
        <f t="array" aca="1" ref="K170" ca="1">IF(INDIRECT("'"&amp;$A$69&amp;"'!"&amp;K$68&amp;$C170+72)&lt;&gt;INDIRECT("'"&amp;$A$70&amp;"'!"&amp;K$68&amp;$C170+72),1,0)</f>
        <v>0</v>
      </c>
      <c r="L170" cm="1">
        <f t="array" aca="1" ref="L170" ca="1">IF(INDIRECT("'"&amp;$A$69&amp;"'!"&amp;L$68&amp;$C170+72)&lt;&gt;INDIRECT("'"&amp;$A$70&amp;"'!"&amp;L$68&amp;$C170+72),1,0)</f>
        <v>0</v>
      </c>
      <c r="M170" cm="1">
        <f t="array" aca="1" ref="M170" ca="1">IF(INDIRECT("'"&amp;$A$69&amp;"'!"&amp;M$68&amp;$C170+72)&lt;&gt;INDIRECT("'"&amp;$A$70&amp;"'!"&amp;M$68&amp;$C170+72),1,0)</f>
        <v>0</v>
      </c>
      <c r="N170" cm="1">
        <f t="array" aca="1" ref="N170" ca="1">IF(INDIRECT("'"&amp;$A$69&amp;"'!"&amp;N$68&amp;$C170+72)&lt;&gt;INDIRECT("'"&amp;$A$70&amp;"'!"&amp;N$68&amp;$C170+72),1,0)</f>
        <v>0</v>
      </c>
      <c r="O170" cm="1">
        <f t="array" aca="1" ref="O170" ca="1">IF(INDIRECT("'"&amp;$A$69&amp;"'!"&amp;O$68&amp;$C170+72)&lt;&gt;INDIRECT("'"&amp;$A$70&amp;"'!"&amp;O$68&amp;$C170+72),1,0)</f>
        <v>0</v>
      </c>
      <c r="P170" cm="1">
        <f t="array" aca="1" ref="P170" ca="1">IF(INDIRECT("'"&amp;$A$69&amp;"'!"&amp;P$68&amp;$C170+72)&lt;&gt;INDIRECT("'"&amp;$A$70&amp;"'!"&amp;P$68&amp;$C170+72),1,0)</f>
        <v>0</v>
      </c>
      <c r="Q170" cm="1">
        <f t="array" aca="1" ref="Q170" ca="1">IF(INDIRECT("'"&amp;$A$69&amp;"'!"&amp;Q$68&amp;$C170+72)&lt;&gt;INDIRECT("'"&amp;$A$70&amp;"'!"&amp;Q$68&amp;$C170+72),1,0)</f>
        <v>0</v>
      </c>
      <c r="R170" cm="1">
        <f t="array" aca="1" ref="R170" ca="1">IF(INDIRECT("'"&amp;$A$69&amp;"'!"&amp;R$68&amp;$C170+72)&lt;&gt;INDIRECT("'"&amp;$A$70&amp;"'!"&amp;R$68&amp;$C170+72),1,0)</f>
        <v>0</v>
      </c>
      <c r="S170" cm="1">
        <f t="array" aca="1" ref="S170" ca="1">IF(INDIRECT("'"&amp;$A$69&amp;"'!"&amp;S$68&amp;$C170+72)&lt;&gt;INDIRECT("'"&amp;$A$70&amp;"'!"&amp;S$68&amp;$C170+72),1,0)</f>
        <v>0</v>
      </c>
      <c r="T170" cm="1">
        <f t="array" aca="1" ref="T170" ca="1">IF(INDIRECT("'"&amp;$A$69&amp;"'!"&amp;T$68&amp;$C170+72)&lt;&gt;INDIRECT("'"&amp;$A$70&amp;"'!"&amp;T$68&amp;$C170+72),1,0)</f>
        <v>0</v>
      </c>
      <c r="U170" cm="1">
        <f t="array" aca="1" ref="U170" ca="1">IF(INDIRECT("'"&amp;$A$69&amp;"'!"&amp;U$68&amp;$C170+72)&lt;&gt;INDIRECT("'"&amp;$A$70&amp;"'!"&amp;U$68&amp;$C170+72),1,0)</f>
        <v>0</v>
      </c>
      <c r="V170" cm="1">
        <f t="array" aca="1" ref="V170" ca="1">IF(INDIRECT("'"&amp;$A$69&amp;"'!"&amp;V$68&amp;$C170+72)&lt;&gt;INDIRECT("'"&amp;$A$70&amp;"'!"&amp;V$68&amp;$C170+72),1,0)</f>
        <v>0</v>
      </c>
      <c r="W170" cm="1">
        <f t="array" aca="1" ref="W170" ca="1">IF(INDIRECT("'"&amp;$A$69&amp;"'!"&amp;W$68&amp;$C170+72)&lt;&gt;INDIRECT("'"&amp;$A$70&amp;"'!"&amp;W$68&amp;$C170+72),1,0)</f>
        <v>0</v>
      </c>
      <c r="X170" cm="1">
        <f t="array" aca="1" ref="X170" ca="1">IF(INDIRECT("'"&amp;$A$69&amp;"'!"&amp;X$68&amp;$C170+72)&lt;&gt;INDIRECT("'"&amp;$A$70&amp;"'!"&amp;X$68&amp;$C170+72),1,0)</f>
        <v>0</v>
      </c>
      <c r="Y170" cm="1">
        <f t="array" aca="1" ref="Y170" ca="1">IF(INDIRECT("'"&amp;$A$69&amp;"'!"&amp;Y$68&amp;$C170+72)&lt;&gt;INDIRECT("'"&amp;$A$70&amp;"'!"&amp;Y$68&amp;$C170+72),1,0)</f>
        <v>0</v>
      </c>
      <c r="Z170" cm="1">
        <f t="array" aca="1" ref="Z170" ca="1">IF(INDIRECT("'"&amp;$A$69&amp;"'!"&amp;Z$68&amp;$C170+72)&lt;&gt;INDIRECT("'"&amp;$A$70&amp;"'!"&amp;Z$68&amp;$C170+72),1,0)</f>
        <v>0</v>
      </c>
      <c r="AA170" cm="1">
        <f t="array" aca="1" ref="AA170" ca="1">IF(INDIRECT("'"&amp;$A$69&amp;"'!"&amp;AA$68&amp;$C170+72)&lt;&gt;INDIRECT("'"&amp;$A$70&amp;"'!"&amp;AA$68&amp;$C170+72),1,0)</f>
        <v>0</v>
      </c>
      <c r="AB170" cm="1">
        <f t="array" aca="1" ref="AB170" ca="1">IF(INDIRECT("'"&amp;$A$69&amp;"'!"&amp;AB$68&amp;$C170+72)&lt;&gt;INDIRECT("'"&amp;$A$70&amp;"'!"&amp;AB$68&amp;$C170+72),1,0)</f>
        <v>0</v>
      </c>
      <c r="AC170" cm="1">
        <f t="array" aca="1" ref="AC170" ca="1">IF(INDIRECT("'"&amp;$A$69&amp;"'!"&amp;AC$68&amp;$C170+72)&lt;&gt;INDIRECT("'"&amp;$A$70&amp;"'!"&amp;AC$68&amp;$C170+72),1,0)</f>
        <v>0</v>
      </c>
      <c r="AD170" cm="1">
        <f t="array" aca="1" ref="AD170" ca="1">IF(INDIRECT("'"&amp;$A$69&amp;"'!"&amp;AD$68&amp;$C170+72)&lt;&gt;INDIRECT("'"&amp;$A$70&amp;"'!"&amp;AD$68&amp;$C170+72),1,0)</f>
        <v>0</v>
      </c>
      <c r="AE170" cm="1">
        <f t="array" aca="1" ref="AE170" ca="1">IF(INDIRECT("'"&amp;$A$69&amp;"'!"&amp;AE$68&amp;$C170+72)&lt;&gt;INDIRECT("'"&amp;$A$70&amp;"'!"&amp;AE$68&amp;$C170+72),1,0)</f>
        <v>0</v>
      </c>
      <c r="AF170" cm="1">
        <f t="array" aca="1" ref="AF170" ca="1">IF(INDIRECT("'"&amp;$A$69&amp;"'!"&amp;AF$68&amp;$C170+72)&lt;&gt;INDIRECT("'"&amp;$A$70&amp;"'!"&amp;AF$68&amp;$C170+72),1,0)</f>
        <v>0</v>
      </c>
      <c r="AG170" cm="1">
        <f t="array" aca="1" ref="AG170" ca="1">IF(INDIRECT("'"&amp;$A$69&amp;"'!"&amp;AG$68&amp;$C170+72)&lt;&gt;INDIRECT("'"&amp;$A$70&amp;"'!"&amp;AG$68&amp;$C170+72),1,0)</f>
        <v>0</v>
      </c>
      <c r="AH170" cm="1">
        <f t="array" aca="1" ref="AH170" ca="1">IF(INDIRECT("'"&amp;$A$69&amp;"'!"&amp;AH$68&amp;$C170+72)&lt;&gt;INDIRECT("'"&amp;$A$70&amp;"'!"&amp;AH$68&amp;$C170+72),1,0)</f>
        <v>0</v>
      </c>
      <c r="AI170" cm="1">
        <f t="array" aca="1" ref="AI170" ca="1">IF(INDIRECT("'"&amp;$A$69&amp;"'!"&amp;AI$68&amp;$C170+72)&lt;&gt;INDIRECT("'"&amp;$A$70&amp;"'!"&amp;AI$68&amp;$C170+72),1,0)</f>
        <v>0</v>
      </c>
      <c r="AJ170" cm="1">
        <f t="array" aca="1" ref="AJ170" ca="1">IF(INDIRECT("'"&amp;$A$69&amp;"'!"&amp;AJ$68&amp;$C170+72)&lt;&gt;INDIRECT("'"&amp;$A$70&amp;"'!"&amp;AJ$68&amp;$C170+72),1,0)</f>
        <v>0</v>
      </c>
      <c r="AK170" cm="1">
        <f t="array" aca="1" ref="AK170" ca="1">IF(INDIRECT("'"&amp;$A$69&amp;"'!"&amp;AK$68&amp;$C170+72)&lt;&gt;INDIRECT("'"&amp;$A$70&amp;"'!"&amp;AK$68&amp;$C170+72),1,0)</f>
        <v>0</v>
      </c>
      <c r="AL170" cm="1">
        <f t="array" aca="1" ref="AL170" ca="1">IF(INDIRECT("'"&amp;$A$69&amp;"'!"&amp;AL$68&amp;$C170+72)&lt;&gt;INDIRECT("'"&amp;$A$70&amp;"'!"&amp;AL$68&amp;$C170+72),1,0)</f>
        <v>0</v>
      </c>
      <c r="AM170" cm="1">
        <f t="array" aca="1" ref="AM170" ca="1">IF(INDIRECT("'"&amp;$A$69&amp;"'!"&amp;AM$68&amp;$C170+72)&lt;&gt;INDIRECT("'"&amp;$A$70&amp;"'!"&amp;AM$68&amp;$C170+72),1,0)</f>
        <v>0</v>
      </c>
      <c r="AN170" cm="1">
        <f t="array" aca="1" ref="AN170" ca="1">IF(INDIRECT("'"&amp;$A$69&amp;"'!"&amp;AN$68&amp;$C170+72)&lt;&gt;INDIRECT("'"&amp;$A$70&amp;"'!"&amp;AN$68&amp;$C170+72),1,0)</f>
        <v>0</v>
      </c>
      <c r="AO170" cm="1">
        <f t="array" aca="1" ref="AO170" ca="1">IF(INDIRECT("'"&amp;$A$69&amp;"'!"&amp;AO$68&amp;$C170+72)&lt;&gt;INDIRECT("'"&amp;$A$70&amp;"'!"&amp;AO$68&amp;$C170+72),1,0)</f>
        <v>0</v>
      </c>
      <c r="AP170" cm="1">
        <f t="array" aca="1" ref="AP170" ca="1">IF(INDIRECT("'"&amp;$A$69&amp;"'!"&amp;AP$68&amp;$C170+72)&lt;&gt;INDIRECT("'"&amp;$A$70&amp;"'!"&amp;AP$68&amp;$C170+72),1,0)</f>
        <v>0</v>
      </c>
      <c r="AQ170" cm="1">
        <f t="array" aca="1" ref="AQ170" ca="1">IF(INDIRECT("'"&amp;$A$69&amp;"'!"&amp;AQ$68&amp;$C170+72)&lt;&gt;INDIRECT("'"&amp;$A$70&amp;"'!"&amp;AQ$68&amp;$C170+72),1,0)</f>
        <v>0</v>
      </c>
      <c r="AR170" cm="1">
        <f t="array" aca="1" ref="AR170" ca="1">IF(INDIRECT("'"&amp;$A$69&amp;"'!"&amp;AR$68&amp;$C170+72)&lt;&gt;INDIRECT("'"&amp;$A$70&amp;"'!"&amp;AR$68&amp;$C170+72),1,0)</f>
        <v>0</v>
      </c>
      <c r="AS170" cm="1">
        <f t="array" aca="1" ref="AS170" ca="1">IF(INDIRECT("'"&amp;$A$69&amp;"'!"&amp;AS$68&amp;$C170+72)&lt;&gt;INDIRECT("'"&amp;$A$70&amp;"'!"&amp;AS$68&amp;$C170+72),1,0)</f>
        <v>0</v>
      </c>
      <c r="AT170" cm="1">
        <f t="array" aca="1" ref="AT170" ca="1">IF(INDIRECT("'"&amp;$A$69&amp;"'!"&amp;AT$68&amp;$C170+72)&lt;&gt;INDIRECT("'"&amp;$A$70&amp;"'!"&amp;AT$68&amp;$C170+72),1,0)</f>
        <v>0</v>
      </c>
      <c r="AU170" cm="1">
        <f t="array" aca="1" ref="AU170" ca="1">IF(INDIRECT("'"&amp;$A$69&amp;"'!"&amp;AU$68&amp;$C170+72)&lt;&gt;INDIRECT("'"&amp;$A$70&amp;"'!"&amp;AU$68&amp;$C170+72),1,0)</f>
        <v>0</v>
      </c>
      <c r="AV170" cm="1">
        <f t="array" aca="1" ref="AV170" ca="1">IF(INDIRECT("'"&amp;$A$69&amp;"'!"&amp;AV$68&amp;$C170+72)&lt;&gt;INDIRECT("'"&amp;$A$70&amp;"'!"&amp;AV$68&amp;$C170+72),1,0)</f>
        <v>0</v>
      </c>
      <c r="AW170" cm="1">
        <f t="array" aca="1" ref="AW170" ca="1">IF(INDIRECT("'"&amp;$A$69&amp;"'!"&amp;AW$68&amp;$C170+72)&lt;&gt;INDIRECT("'"&amp;$A$70&amp;"'!"&amp;AW$68&amp;$C170+72),1,0)</f>
        <v>0</v>
      </c>
      <c r="AX170" cm="1">
        <f t="array" aca="1" ref="AX170" ca="1">IF(INDIRECT("'"&amp;$A$69&amp;"'!"&amp;AX$68&amp;$C170+72)&lt;&gt;INDIRECT("'"&amp;$A$70&amp;"'!"&amp;AX$68&amp;$C170+72),1,0)</f>
        <v>0</v>
      </c>
      <c r="AY170" cm="1">
        <f t="array" aca="1" ref="AY170" ca="1">IF(INDIRECT("'"&amp;$A$69&amp;"'!"&amp;AY$68&amp;$C170+72)&lt;&gt;INDIRECT("'"&amp;$A$70&amp;"'!"&amp;AY$68&amp;$C170+72),1,0)</f>
        <v>0</v>
      </c>
      <c r="AZ170" cm="1">
        <f t="array" aca="1" ref="AZ170" ca="1">IF(INDIRECT("'"&amp;$A$69&amp;"'!"&amp;AZ$68&amp;$C170+72)&lt;&gt;INDIRECT("'"&amp;$A$70&amp;"'!"&amp;AZ$68&amp;$C170+72),1,0)</f>
        <v>0</v>
      </c>
      <c r="BA170" cm="1">
        <f t="array" aca="1" ref="BA170" ca="1">IF(INDIRECT("'"&amp;$A$69&amp;"'!"&amp;BA$68&amp;$C170+72)&lt;&gt;INDIRECT("'"&amp;$A$70&amp;"'!"&amp;BA$68&amp;$C170+72),1,0)</f>
        <v>0</v>
      </c>
      <c r="BB170" cm="1">
        <f t="array" aca="1" ref="BB170" ca="1">IF(INDIRECT("'"&amp;$A$69&amp;"'!"&amp;BB$68&amp;$C170+72)&lt;&gt;INDIRECT("'"&amp;$A$70&amp;"'!"&amp;BB$68&amp;$C170+72),1,0)</f>
        <v>0</v>
      </c>
      <c r="BC170">
        <f t="shared" ca="1" si="3"/>
        <v>0</v>
      </c>
      <c r="BD170">
        <f t="shared" ca="1" si="4"/>
        <v>0</v>
      </c>
      <c r="BE170">
        <f t="shared" ca="1" si="5"/>
        <v>0</v>
      </c>
    </row>
    <row r="171" spans="3:57" x14ac:dyDescent="0.15">
      <c r="C171" s="283">
        <v>99</v>
      </c>
      <c r="D171" cm="1">
        <f t="array" aca="1" ref="D171" ca="1">IF(INDIRECT("'"&amp;$A$69&amp;"'!"&amp;D$68&amp;$C171+72)&lt;&gt;INDIRECT("'"&amp;$A$70&amp;"'!"&amp;D$68&amp;$C171+72),1,0)</f>
        <v>0</v>
      </c>
      <c r="E171" cm="1">
        <f t="array" aca="1" ref="E171" ca="1">IF(INDIRECT("'"&amp;$A$69&amp;"'!"&amp;E$68&amp;$C171+72)&lt;&gt;INDIRECT("'"&amp;$A$70&amp;"'!"&amp;E$68&amp;$C171+72),1,0)</f>
        <v>0</v>
      </c>
      <c r="F171" cm="1">
        <f t="array" aca="1" ref="F171" ca="1">IF(INDIRECT("'"&amp;$A$69&amp;"'!"&amp;F$68&amp;$C171+72)&lt;&gt;INDIRECT("'"&amp;$A$70&amp;"'!"&amp;F$68&amp;$C171+72),1,0)</f>
        <v>0</v>
      </c>
      <c r="G171" cm="1">
        <f t="array" aca="1" ref="G171" ca="1">IF(INDIRECT("'"&amp;$A$69&amp;"'!"&amp;G$68&amp;$C171+72)&lt;&gt;INDIRECT("'"&amp;$A$70&amp;"'!"&amp;G$68&amp;$C171+72),1,0)</f>
        <v>0</v>
      </c>
      <c r="H171" cm="1">
        <f t="array" aca="1" ref="H171" ca="1">IF(INDIRECT("'"&amp;$A$69&amp;"'!"&amp;H$68&amp;$C171+72)&lt;&gt;INDIRECT("'"&amp;$A$70&amp;"'!"&amp;H$68&amp;$C171+72),1,0)</f>
        <v>0</v>
      </c>
      <c r="I171" cm="1">
        <f t="array" aca="1" ref="I171" ca="1">IF(INDIRECT("'"&amp;$A$69&amp;"'!"&amp;I$68&amp;$C171+72)&lt;&gt;INDIRECT("'"&amp;$A$70&amp;"'!"&amp;I$68&amp;$C171+72),1,0)</f>
        <v>0</v>
      </c>
      <c r="J171" cm="1">
        <f t="array" aca="1" ref="J171" ca="1">IF(INDIRECT("'"&amp;$A$69&amp;"'!"&amp;J$68&amp;$C171+72)&lt;&gt;INDIRECT("'"&amp;$A$70&amp;"'!"&amp;J$68&amp;$C171+72),1,0)</f>
        <v>0</v>
      </c>
      <c r="K171" cm="1">
        <f t="array" aca="1" ref="K171" ca="1">IF(INDIRECT("'"&amp;$A$69&amp;"'!"&amp;K$68&amp;$C171+72)&lt;&gt;INDIRECT("'"&amp;$A$70&amp;"'!"&amp;K$68&amp;$C171+72),1,0)</f>
        <v>0</v>
      </c>
      <c r="L171" cm="1">
        <f t="array" aca="1" ref="L171" ca="1">IF(INDIRECT("'"&amp;$A$69&amp;"'!"&amp;L$68&amp;$C171+72)&lt;&gt;INDIRECT("'"&amp;$A$70&amp;"'!"&amp;L$68&amp;$C171+72),1,0)</f>
        <v>0</v>
      </c>
      <c r="M171" cm="1">
        <f t="array" aca="1" ref="M171" ca="1">IF(INDIRECT("'"&amp;$A$69&amp;"'!"&amp;M$68&amp;$C171+72)&lt;&gt;INDIRECT("'"&amp;$A$70&amp;"'!"&amp;M$68&amp;$C171+72),1,0)</f>
        <v>0</v>
      </c>
      <c r="N171" cm="1">
        <f t="array" aca="1" ref="N171" ca="1">IF(INDIRECT("'"&amp;$A$69&amp;"'!"&amp;N$68&amp;$C171+72)&lt;&gt;INDIRECT("'"&amp;$A$70&amp;"'!"&amp;N$68&amp;$C171+72),1,0)</f>
        <v>0</v>
      </c>
      <c r="O171" cm="1">
        <f t="array" aca="1" ref="O171" ca="1">IF(INDIRECT("'"&amp;$A$69&amp;"'!"&amp;O$68&amp;$C171+72)&lt;&gt;INDIRECT("'"&amp;$A$70&amp;"'!"&amp;O$68&amp;$C171+72),1,0)</f>
        <v>0</v>
      </c>
      <c r="P171" cm="1">
        <f t="array" aca="1" ref="P171" ca="1">IF(INDIRECT("'"&amp;$A$69&amp;"'!"&amp;P$68&amp;$C171+72)&lt;&gt;INDIRECT("'"&amp;$A$70&amp;"'!"&amp;P$68&amp;$C171+72),1,0)</f>
        <v>0</v>
      </c>
      <c r="Q171" cm="1">
        <f t="array" aca="1" ref="Q171" ca="1">IF(INDIRECT("'"&amp;$A$69&amp;"'!"&amp;Q$68&amp;$C171+72)&lt;&gt;INDIRECT("'"&amp;$A$70&amp;"'!"&amp;Q$68&amp;$C171+72),1,0)</f>
        <v>0</v>
      </c>
      <c r="R171" cm="1">
        <f t="array" aca="1" ref="R171" ca="1">IF(INDIRECT("'"&amp;$A$69&amp;"'!"&amp;R$68&amp;$C171+72)&lt;&gt;INDIRECT("'"&amp;$A$70&amp;"'!"&amp;R$68&amp;$C171+72),1,0)</f>
        <v>0</v>
      </c>
      <c r="S171" cm="1">
        <f t="array" aca="1" ref="S171" ca="1">IF(INDIRECT("'"&amp;$A$69&amp;"'!"&amp;S$68&amp;$C171+72)&lt;&gt;INDIRECT("'"&amp;$A$70&amp;"'!"&amp;S$68&amp;$C171+72),1,0)</f>
        <v>0</v>
      </c>
      <c r="T171" cm="1">
        <f t="array" aca="1" ref="T171" ca="1">IF(INDIRECT("'"&amp;$A$69&amp;"'!"&amp;T$68&amp;$C171+72)&lt;&gt;INDIRECT("'"&amp;$A$70&amp;"'!"&amp;T$68&amp;$C171+72),1,0)</f>
        <v>0</v>
      </c>
      <c r="U171" cm="1">
        <f t="array" aca="1" ref="U171" ca="1">IF(INDIRECT("'"&amp;$A$69&amp;"'!"&amp;U$68&amp;$C171+72)&lt;&gt;INDIRECT("'"&amp;$A$70&amp;"'!"&amp;U$68&amp;$C171+72),1,0)</f>
        <v>0</v>
      </c>
      <c r="V171" cm="1">
        <f t="array" aca="1" ref="V171" ca="1">IF(INDIRECT("'"&amp;$A$69&amp;"'!"&amp;V$68&amp;$C171+72)&lt;&gt;INDIRECT("'"&amp;$A$70&amp;"'!"&amp;V$68&amp;$C171+72),1,0)</f>
        <v>0</v>
      </c>
      <c r="W171" cm="1">
        <f t="array" aca="1" ref="W171" ca="1">IF(INDIRECT("'"&amp;$A$69&amp;"'!"&amp;W$68&amp;$C171+72)&lt;&gt;INDIRECT("'"&amp;$A$70&amp;"'!"&amp;W$68&amp;$C171+72),1,0)</f>
        <v>0</v>
      </c>
      <c r="X171" cm="1">
        <f t="array" aca="1" ref="X171" ca="1">IF(INDIRECT("'"&amp;$A$69&amp;"'!"&amp;X$68&amp;$C171+72)&lt;&gt;INDIRECT("'"&amp;$A$70&amp;"'!"&amp;X$68&amp;$C171+72),1,0)</f>
        <v>0</v>
      </c>
      <c r="Y171" cm="1">
        <f t="array" aca="1" ref="Y171" ca="1">IF(INDIRECT("'"&amp;$A$69&amp;"'!"&amp;Y$68&amp;$C171+72)&lt;&gt;INDIRECT("'"&amp;$A$70&amp;"'!"&amp;Y$68&amp;$C171+72),1,0)</f>
        <v>0</v>
      </c>
      <c r="Z171" cm="1">
        <f t="array" aca="1" ref="Z171" ca="1">IF(INDIRECT("'"&amp;$A$69&amp;"'!"&amp;Z$68&amp;$C171+72)&lt;&gt;INDIRECT("'"&amp;$A$70&amp;"'!"&amp;Z$68&amp;$C171+72),1,0)</f>
        <v>0</v>
      </c>
      <c r="AA171" cm="1">
        <f t="array" aca="1" ref="AA171" ca="1">IF(INDIRECT("'"&amp;$A$69&amp;"'!"&amp;AA$68&amp;$C171+72)&lt;&gt;INDIRECT("'"&amp;$A$70&amp;"'!"&amp;AA$68&amp;$C171+72),1,0)</f>
        <v>0</v>
      </c>
      <c r="AB171" cm="1">
        <f t="array" aca="1" ref="AB171" ca="1">IF(INDIRECT("'"&amp;$A$69&amp;"'!"&amp;AB$68&amp;$C171+72)&lt;&gt;INDIRECT("'"&amp;$A$70&amp;"'!"&amp;AB$68&amp;$C171+72),1,0)</f>
        <v>0</v>
      </c>
      <c r="AC171" cm="1">
        <f t="array" aca="1" ref="AC171" ca="1">IF(INDIRECT("'"&amp;$A$69&amp;"'!"&amp;AC$68&amp;$C171+72)&lt;&gt;INDIRECT("'"&amp;$A$70&amp;"'!"&amp;AC$68&amp;$C171+72),1,0)</f>
        <v>0</v>
      </c>
      <c r="AD171" cm="1">
        <f t="array" aca="1" ref="AD171" ca="1">IF(INDIRECT("'"&amp;$A$69&amp;"'!"&amp;AD$68&amp;$C171+72)&lt;&gt;INDIRECT("'"&amp;$A$70&amp;"'!"&amp;AD$68&amp;$C171+72),1,0)</f>
        <v>0</v>
      </c>
      <c r="AE171" cm="1">
        <f t="array" aca="1" ref="AE171" ca="1">IF(INDIRECT("'"&amp;$A$69&amp;"'!"&amp;AE$68&amp;$C171+72)&lt;&gt;INDIRECT("'"&amp;$A$70&amp;"'!"&amp;AE$68&amp;$C171+72),1,0)</f>
        <v>0</v>
      </c>
      <c r="AF171" cm="1">
        <f t="array" aca="1" ref="AF171" ca="1">IF(INDIRECT("'"&amp;$A$69&amp;"'!"&amp;AF$68&amp;$C171+72)&lt;&gt;INDIRECT("'"&amp;$A$70&amp;"'!"&amp;AF$68&amp;$C171+72),1,0)</f>
        <v>0</v>
      </c>
      <c r="AG171" cm="1">
        <f t="array" aca="1" ref="AG171" ca="1">IF(INDIRECT("'"&amp;$A$69&amp;"'!"&amp;AG$68&amp;$C171+72)&lt;&gt;INDIRECT("'"&amp;$A$70&amp;"'!"&amp;AG$68&amp;$C171+72),1,0)</f>
        <v>0</v>
      </c>
      <c r="AH171" cm="1">
        <f t="array" aca="1" ref="AH171" ca="1">IF(INDIRECT("'"&amp;$A$69&amp;"'!"&amp;AH$68&amp;$C171+72)&lt;&gt;INDIRECT("'"&amp;$A$70&amp;"'!"&amp;AH$68&amp;$C171+72),1,0)</f>
        <v>0</v>
      </c>
      <c r="AI171" cm="1">
        <f t="array" aca="1" ref="AI171" ca="1">IF(INDIRECT("'"&amp;$A$69&amp;"'!"&amp;AI$68&amp;$C171+72)&lt;&gt;INDIRECT("'"&amp;$A$70&amp;"'!"&amp;AI$68&amp;$C171+72),1,0)</f>
        <v>0</v>
      </c>
      <c r="AJ171" cm="1">
        <f t="array" aca="1" ref="AJ171" ca="1">IF(INDIRECT("'"&amp;$A$69&amp;"'!"&amp;AJ$68&amp;$C171+72)&lt;&gt;INDIRECT("'"&amp;$A$70&amp;"'!"&amp;AJ$68&amp;$C171+72),1,0)</f>
        <v>0</v>
      </c>
      <c r="AK171" cm="1">
        <f t="array" aca="1" ref="AK171" ca="1">IF(INDIRECT("'"&amp;$A$69&amp;"'!"&amp;AK$68&amp;$C171+72)&lt;&gt;INDIRECT("'"&amp;$A$70&amp;"'!"&amp;AK$68&amp;$C171+72),1,0)</f>
        <v>0</v>
      </c>
      <c r="AL171" cm="1">
        <f t="array" aca="1" ref="AL171" ca="1">IF(INDIRECT("'"&amp;$A$69&amp;"'!"&amp;AL$68&amp;$C171+72)&lt;&gt;INDIRECT("'"&amp;$A$70&amp;"'!"&amp;AL$68&amp;$C171+72),1,0)</f>
        <v>0</v>
      </c>
      <c r="AM171" cm="1">
        <f t="array" aca="1" ref="AM171" ca="1">IF(INDIRECT("'"&amp;$A$69&amp;"'!"&amp;AM$68&amp;$C171+72)&lt;&gt;INDIRECT("'"&amp;$A$70&amp;"'!"&amp;AM$68&amp;$C171+72),1,0)</f>
        <v>0</v>
      </c>
      <c r="AN171" cm="1">
        <f t="array" aca="1" ref="AN171" ca="1">IF(INDIRECT("'"&amp;$A$69&amp;"'!"&amp;AN$68&amp;$C171+72)&lt;&gt;INDIRECT("'"&amp;$A$70&amp;"'!"&amp;AN$68&amp;$C171+72),1,0)</f>
        <v>0</v>
      </c>
      <c r="AO171" cm="1">
        <f t="array" aca="1" ref="AO171" ca="1">IF(INDIRECT("'"&amp;$A$69&amp;"'!"&amp;AO$68&amp;$C171+72)&lt;&gt;INDIRECT("'"&amp;$A$70&amp;"'!"&amp;AO$68&amp;$C171+72),1,0)</f>
        <v>0</v>
      </c>
      <c r="AP171" cm="1">
        <f t="array" aca="1" ref="AP171" ca="1">IF(INDIRECT("'"&amp;$A$69&amp;"'!"&amp;AP$68&amp;$C171+72)&lt;&gt;INDIRECT("'"&amp;$A$70&amp;"'!"&amp;AP$68&amp;$C171+72),1,0)</f>
        <v>0</v>
      </c>
      <c r="AQ171" cm="1">
        <f t="array" aca="1" ref="AQ171" ca="1">IF(INDIRECT("'"&amp;$A$69&amp;"'!"&amp;AQ$68&amp;$C171+72)&lt;&gt;INDIRECT("'"&amp;$A$70&amp;"'!"&amp;AQ$68&amp;$C171+72),1,0)</f>
        <v>0</v>
      </c>
      <c r="AR171" cm="1">
        <f t="array" aca="1" ref="AR171" ca="1">IF(INDIRECT("'"&amp;$A$69&amp;"'!"&amp;AR$68&amp;$C171+72)&lt;&gt;INDIRECT("'"&amp;$A$70&amp;"'!"&amp;AR$68&amp;$C171+72),1,0)</f>
        <v>0</v>
      </c>
      <c r="AS171" cm="1">
        <f t="array" aca="1" ref="AS171" ca="1">IF(INDIRECT("'"&amp;$A$69&amp;"'!"&amp;AS$68&amp;$C171+72)&lt;&gt;INDIRECT("'"&amp;$A$70&amp;"'!"&amp;AS$68&amp;$C171+72),1,0)</f>
        <v>0</v>
      </c>
      <c r="AT171" cm="1">
        <f t="array" aca="1" ref="AT171" ca="1">IF(INDIRECT("'"&amp;$A$69&amp;"'!"&amp;AT$68&amp;$C171+72)&lt;&gt;INDIRECT("'"&amp;$A$70&amp;"'!"&amp;AT$68&amp;$C171+72),1,0)</f>
        <v>0</v>
      </c>
      <c r="AU171" cm="1">
        <f t="array" aca="1" ref="AU171" ca="1">IF(INDIRECT("'"&amp;$A$69&amp;"'!"&amp;AU$68&amp;$C171+72)&lt;&gt;INDIRECT("'"&amp;$A$70&amp;"'!"&amp;AU$68&amp;$C171+72),1,0)</f>
        <v>0</v>
      </c>
      <c r="AV171" cm="1">
        <f t="array" aca="1" ref="AV171" ca="1">IF(INDIRECT("'"&amp;$A$69&amp;"'!"&amp;AV$68&amp;$C171+72)&lt;&gt;INDIRECT("'"&amp;$A$70&amp;"'!"&amp;AV$68&amp;$C171+72),1,0)</f>
        <v>0</v>
      </c>
      <c r="AW171" cm="1">
        <f t="array" aca="1" ref="AW171" ca="1">IF(INDIRECT("'"&amp;$A$69&amp;"'!"&amp;AW$68&amp;$C171+72)&lt;&gt;INDIRECT("'"&amp;$A$70&amp;"'!"&amp;AW$68&amp;$C171+72),1,0)</f>
        <v>0</v>
      </c>
      <c r="AX171" cm="1">
        <f t="array" aca="1" ref="AX171" ca="1">IF(INDIRECT("'"&amp;$A$69&amp;"'!"&amp;AX$68&amp;$C171+72)&lt;&gt;INDIRECT("'"&amp;$A$70&amp;"'!"&amp;AX$68&amp;$C171+72),1,0)</f>
        <v>0</v>
      </c>
      <c r="AY171" cm="1">
        <f t="array" aca="1" ref="AY171" ca="1">IF(INDIRECT("'"&amp;$A$69&amp;"'!"&amp;AY$68&amp;$C171+72)&lt;&gt;INDIRECT("'"&amp;$A$70&amp;"'!"&amp;AY$68&amp;$C171+72),1,0)</f>
        <v>0</v>
      </c>
      <c r="AZ171" cm="1">
        <f t="array" aca="1" ref="AZ171" ca="1">IF(INDIRECT("'"&amp;$A$69&amp;"'!"&amp;AZ$68&amp;$C171+72)&lt;&gt;INDIRECT("'"&amp;$A$70&amp;"'!"&amp;AZ$68&amp;$C171+72),1,0)</f>
        <v>0</v>
      </c>
      <c r="BA171" cm="1">
        <f t="array" aca="1" ref="BA171" ca="1">IF(INDIRECT("'"&amp;$A$69&amp;"'!"&amp;BA$68&amp;$C171+72)&lt;&gt;INDIRECT("'"&amp;$A$70&amp;"'!"&amp;BA$68&amp;$C171+72),1,0)</f>
        <v>0</v>
      </c>
      <c r="BB171" cm="1">
        <f t="array" aca="1" ref="BB171" ca="1">IF(INDIRECT("'"&amp;$A$69&amp;"'!"&amp;BB$68&amp;$C171+72)&lt;&gt;INDIRECT("'"&amp;$A$70&amp;"'!"&amp;BB$68&amp;$C171+72),1,0)</f>
        <v>0</v>
      </c>
      <c r="BC171">
        <f t="shared" ca="1" si="3"/>
        <v>0</v>
      </c>
      <c r="BD171">
        <f t="shared" ca="1" si="4"/>
        <v>0</v>
      </c>
      <c r="BE171">
        <f t="shared" ca="1" si="5"/>
        <v>0</v>
      </c>
    </row>
    <row r="172" spans="3:57" x14ac:dyDescent="0.15">
      <c r="C172" s="283">
        <v>100</v>
      </c>
      <c r="D172" cm="1">
        <f t="array" aca="1" ref="D172" ca="1">IF(INDIRECT("'"&amp;$A$69&amp;"'!"&amp;D$68&amp;$C172+72)&lt;&gt;INDIRECT("'"&amp;$A$70&amp;"'!"&amp;D$68&amp;$C172+72),1,0)</f>
        <v>0</v>
      </c>
      <c r="E172" cm="1">
        <f t="array" aca="1" ref="E172" ca="1">IF(INDIRECT("'"&amp;$A$69&amp;"'!"&amp;E$68&amp;$C172+72)&lt;&gt;INDIRECT("'"&amp;$A$70&amp;"'!"&amp;E$68&amp;$C172+72),1,0)</f>
        <v>0</v>
      </c>
      <c r="F172" cm="1">
        <f t="array" aca="1" ref="F172" ca="1">IF(INDIRECT("'"&amp;$A$69&amp;"'!"&amp;F$68&amp;$C172+72)&lt;&gt;INDIRECT("'"&amp;$A$70&amp;"'!"&amp;F$68&amp;$C172+72),1,0)</f>
        <v>0</v>
      </c>
      <c r="G172" cm="1">
        <f t="array" aca="1" ref="G172" ca="1">IF(INDIRECT("'"&amp;$A$69&amp;"'!"&amp;G$68&amp;$C172+72)&lt;&gt;INDIRECT("'"&amp;$A$70&amp;"'!"&amp;G$68&amp;$C172+72),1,0)</f>
        <v>0</v>
      </c>
      <c r="H172" cm="1">
        <f t="array" aca="1" ref="H172" ca="1">IF(INDIRECT("'"&amp;$A$69&amp;"'!"&amp;H$68&amp;$C172+72)&lt;&gt;INDIRECT("'"&amp;$A$70&amp;"'!"&amp;H$68&amp;$C172+72),1,0)</f>
        <v>0</v>
      </c>
      <c r="I172" cm="1">
        <f t="array" aca="1" ref="I172" ca="1">IF(INDIRECT("'"&amp;$A$69&amp;"'!"&amp;I$68&amp;$C172+72)&lt;&gt;INDIRECT("'"&amp;$A$70&amp;"'!"&amp;I$68&amp;$C172+72),1,0)</f>
        <v>0</v>
      </c>
      <c r="J172" cm="1">
        <f t="array" aca="1" ref="J172" ca="1">IF(INDIRECT("'"&amp;$A$69&amp;"'!"&amp;J$68&amp;$C172+72)&lt;&gt;INDIRECT("'"&amp;$A$70&amp;"'!"&amp;J$68&amp;$C172+72),1,0)</f>
        <v>0</v>
      </c>
      <c r="K172" cm="1">
        <f t="array" aca="1" ref="K172" ca="1">IF(INDIRECT("'"&amp;$A$69&amp;"'!"&amp;K$68&amp;$C172+72)&lt;&gt;INDIRECT("'"&amp;$A$70&amp;"'!"&amp;K$68&amp;$C172+72),1,0)</f>
        <v>0</v>
      </c>
      <c r="L172" cm="1">
        <f t="array" aca="1" ref="L172" ca="1">IF(INDIRECT("'"&amp;$A$69&amp;"'!"&amp;L$68&amp;$C172+72)&lt;&gt;INDIRECT("'"&amp;$A$70&amp;"'!"&amp;L$68&amp;$C172+72),1,0)</f>
        <v>0</v>
      </c>
      <c r="M172" cm="1">
        <f t="array" aca="1" ref="M172" ca="1">IF(INDIRECT("'"&amp;$A$69&amp;"'!"&amp;M$68&amp;$C172+72)&lt;&gt;INDIRECT("'"&amp;$A$70&amp;"'!"&amp;M$68&amp;$C172+72),1,0)</f>
        <v>0</v>
      </c>
      <c r="N172" cm="1">
        <f t="array" aca="1" ref="N172" ca="1">IF(INDIRECT("'"&amp;$A$69&amp;"'!"&amp;N$68&amp;$C172+72)&lt;&gt;INDIRECT("'"&amp;$A$70&amp;"'!"&amp;N$68&amp;$C172+72),1,0)</f>
        <v>0</v>
      </c>
      <c r="O172" cm="1">
        <f t="array" aca="1" ref="O172" ca="1">IF(INDIRECT("'"&amp;$A$69&amp;"'!"&amp;O$68&amp;$C172+72)&lt;&gt;INDIRECT("'"&amp;$A$70&amp;"'!"&amp;O$68&amp;$C172+72),1,0)</f>
        <v>0</v>
      </c>
      <c r="P172" cm="1">
        <f t="array" aca="1" ref="P172" ca="1">IF(INDIRECT("'"&amp;$A$69&amp;"'!"&amp;P$68&amp;$C172+72)&lt;&gt;INDIRECT("'"&amp;$A$70&amp;"'!"&amp;P$68&amp;$C172+72),1,0)</f>
        <v>0</v>
      </c>
      <c r="Q172" cm="1">
        <f t="array" aca="1" ref="Q172" ca="1">IF(INDIRECT("'"&amp;$A$69&amp;"'!"&amp;Q$68&amp;$C172+72)&lt;&gt;INDIRECT("'"&amp;$A$70&amp;"'!"&amp;Q$68&amp;$C172+72),1,0)</f>
        <v>0</v>
      </c>
      <c r="R172" cm="1">
        <f t="array" aca="1" ref="R172" ca="1">IF(INDIRECT("'"&amp;$A$69&amp;"'!"&amp;R$68&amp;$C172+72)&lt;&gt;INDIRECT("'"&amp;$A$70&amp;"'!"&amp;R$68&amp;$C172+72),1,0)</f>
        <v>0</v>
      </c>
      <c r="S172" cm="1">
        <f t="array" aca="1" ref="S172" ca="1">IF(INDIRECT("'"&amp;$A$69&amp;"'!"&amp;S$68&amp;$C172+72)&lt;&gt;INDIRECT("'"&amp;$A$70&amp;"'!"&amp;S$68&amp;$C172+72),1,0)</f>
        <v>0</v>
      </c>
      <c r="T172" cm="1">
        <f t="array" aca="1" ref="T172" ca="1">IF(INDIRECT("'"&amp;$A$69&amp;"'!"&amp;T$68&amp;$C172+72)&lt;&gt;INDIRECT("'"&amp;$A$70&amp;"'!"&amp;T$68&amp;$C172+72),1,0)</f>
        <v>0</v>
      </c>
      <c r="U172" cm="1">
        <f t="array" aca="1" ref="U172" ca="1">IF(INDIRECT("'"&amp;$A$69&amp;"'!"&amp;U$68&amp;$C172+72)&lt;&gt;INDIRECT("'"&amp;$A$70&amp;"'!"&amp;U$68&amp;$C172+72),1,0)</f>
        <v>0</v>
      </c>
      <c r="V172" cm="1">
        <f t="array" aca="1" ref="V172" ca="1">IF(INDIRECT("'"&amp;$A$69&amp;"'!"&amp;V$68&amp;$C172+72)&lt;&gt;INDIRECT("'"&amp;$A$70&amp;"'!"&amp;V$68&amp;$C172+72),1,0)</f>
        <v>0</v>
      </c>
      <c r="W172" cm="1">
        <f t="array" aca="1" ref="W172" ca="1">IF(INDIRECT("'"&amp;$A$69&amp;"'!"&amp;W$68&amp;$C172+72)&lt;&gt;INDIRECT("'"&amp;$A$70&amp;"'!"&amp;W$68&amp;$C172+72),1,0)</f>
        <v>0</v>
      </c>
      <c r="X172" cm="1">
        <f t="array" aca="1" ref="X172" ca="1">IF(INDIRECT("'"&amp;$A$69&amp;"'!"&amp;X$68&amp;$C172+72)&lt;&gt;INDIRECT("'"&amp;$A$70&amp;"'!"&amp;X$68&amp;$C172+72),1,0)</f>
        <v>0</v>
      </c>
      <c r="Y172" cm="1">
        <f t="array" aca="1" ref="Y172" ca="1">IF(INDIRECT("'"&amp;$A$69&amp;"'!"&amp;Y$68&amp;$C172+72)&lt;&gt;INDIRECT("'"&amp;$A$70&amp;"'!"&amp;Y$68&amp;$C172+72),1,0)</f>
        <v>0</v>
      </c>
      <c r="Z172" cm="1">
        <f t="array" aca="1" ref="Z172" ca="1">IF(INDIRECT("'"&amp;$A$69&amp;"'!"&amp;Z$68&amp;$C172+72)&lt;&gt;INDIRECT("'"&amp;$A$70&amp;"'!"&amp;Z$68&amp;$C172+72),1,0)</f>
        <v>0</v>
      </c>
      <c r="AA172" cm="1">
        <f t="array" aca="1" ref="AA172" ca="1">IF(INDIRECT("'"&amp;$A$69&amp;"'!"&amp;AA$68&amp;$C172+72)&lt;&gt;INDIRECT("'"&amp;$A$70&amp;"'!"&amp;AA$68&amp;$C172+72),1,0)</f>
        <v>0</v>
      </c>
      <c r="AB172" cm="1">
        <f t="array" aca="1" ref="AB172" ca="1">IF(INDIRECT("'"&amp;$A$69&amp;"'!"&amp;AB$68&amp;$C172+72)&lt;&gt;INDIRECT("'"&amp;$A$70&amp;"'!"&amp;AB$68&amp;$C172+72),1,0)</f>
        <v>0</v>
      </c>
      <c r="AC172" cm="1">
        <f t="array" aca="1" ref="AC172" ca="1">IF(INDIRECT("'"&amp;$A$69&amp;"'!"&amp;AC$68&amp;$C172+72)&lt;&gt;INDIRECT("'"&amp;$A$70&amp;"'!"&amp;AC$68&amp;$C172+72),1,0)</f>
        <v>0</v>
      </c>
      <c r="AD172" cm="1">
        <f t="array" aca="1" ref="AD172" ca="1">IF(INDIRECT("'"&amp;$A$69&amp;"'!"&amp;AD$68&amp;$C172+72)&lt;&gt;INDIRECT("'"&amp;$A$70&amp;"'!"&amp;AD$68&amp;$C172+72),1,0)</f>
        <v>0</v>
      </c>
      <c r="AE172" cm="1">
        <f t="array" aca="1" ref="AE172" ca="1">IF(INDIRECT("'"&amp;$A$69&amp;"'!"&amp;AE$68&amp;$C172+72)&lt;&gt;INDIRECT("'"&amp;$A$70&amp;"'!"&amp;AE$68&amp;$C172+72),1,0)</f>
        <v>0</v>
      </c>
      <c r="AF172" cm="1">
        <f t="array" aca="1" ref="AF172" ca="1">IF(INDIRECT("'"&amp;$A$69&amp;"'!"&amp;AF$68&amp;$C172+72)&lt;&gt;INDIRECT("'"&amp;$A$70&amp;"'!"&amp;AF$68&amp;$C172+72),1,0)</f>
        <v>0</v>
      </c>
      <c r="AG172" cm="1">
        <f t="array" aca="1" ref="AG172" ca="1">IF(INDIRECT("'"&amp;$A$69&amp;"'!"&amp;AG$68&amp;$C172+72)&lt;&gt;INDIRECT("'"&amp;$A$70&amp;"'!"&amp;AG$68&amp;$C172+72),1,0)</f>
        <v>0</v>
      </c>
      <c r="AH172" cm="1">
        <f t="array" aca="1" ref="AH172" ca="1">IF(INDIRECT("'"&amp;$A$69&amp;"'!"&amp;AH$68&amp;$C172+72)&lt;&gt;INDIRECT("'"&amp;$A$70&amp;"'!"&amp;AH$68&amp;$C172+72),1,0)</f>
        <v>0</v>
      </c>
      <c r="AI172" cm="1">
        <f t="array" aca="1" ref="AI172" ca="1">IF(INDIRECT("'"&amp;$A$69&amp;"'!"&amp;AI$68&amp;$C172+72)&lt;&gt;INDIRECT("'"&amp;$A$70&amp;"'!"&amp;AI$68&amp;$C172+72),1,0)</f>
        <v>0</v>
      </c>
      <c r="AJ172" cm="1">
        <f t="array" aca="1" ref="AJ172" ca="1">IF(INDIRECT("'"&amp;$A$69&amp;"'!"&amp;AJ$68&amp;$C172+72)&lt;&gt;INDIRECT("'"&amp;$A$70&amp;"'!"&amp;AJ$68&amp;$C172+72),1,0)</f>
        <v>0</v>
      </c>
      <c r="AK172" cm="1">
        <f t="array" aca="1" ref="AK172" ca="1">IF(INDIRECT("'"&amp;$A$69&amp;"'!"&amp;AK$68&amp;$C172+72)&lt;&gt;INDIRECT("'"&amp;$A$70&amp;"'!"&amp;AK$68&amp;$C172+72),1,0)</f>
        <v>0</v>
      </c>
      <c r="AL172" cm="1">
        <f t="array" aca="1" ref="AL172" ca="1">IF(INDIRECT("'"&amp;$A$69&amp;"'!"&amp;AL$68&amp;$C172+72)&lt;&gt;INDIRECT("'"&amp;$A$70&amp;"'!"&amp;AL$68&amp;$C172+72),1,0)</f>
        <v>0</v>
      </c>
      <c r="AM172" cm="1">
        <f t="array" aca="1" ref="AM172" ca="1">IF(INDIRECT("'"&amp;$A$69&amp;"'!"&amp;AM$68&amp;$C172+72)&lt;&gt;INDIRECT("'"&amp;$A$70&amp;"'!"&amp;AM$68&amp;$C172+72),1,0)</f>
        <v>0</v>
      </c>
      <c r="AN172" cm="1">
        <f t="array" aca="1" ref="AN172" ca="1">IF(INDIRECT("'"&amp;$A$69&amp;"'!"&amp;AN$68&amp;$C172+72)&lt;&gt;INDIRECT("'"&amp;$A$70&amp;"'!"&amp;AN$68&amp;$C172+72),1,0)</f>
        <v>0</v>
      </c>
      <c r="AO172" cm="1">
        <f t="array" aca="1" ref="AO172" ca="1">IF(INDIRECT("'"&amp;$A$69&amp;"'!"&amp;AO$68&amp;$C172+72)&lt;&gt;INDIRECT("'"&amp;$A$70&amp;"'!"&amp;AO$68&amp;$C172+72),1,0)</f>
        <v>0</v>
      </c>
      <c r="AP172" cm="1">
        <f t="array" aca="1" ref="AP172" ca="1">IF(INDIRECT("'"&amp;$A$69&amp;"'!"&amp;AP$68&amp;$C172+72)&lt;&gt;INDIRECT("'"&amp;$A$70&amp;"'!"&amp;AP$68&amp;$C172+72),1,0)</f>
        <v>0</v>
      </c>
      <c r="AQ172" cm="1">
        <f t="array" aca="1" ref="AQ172" ca="1">IF(INDIRECT("'"&amp;$A$69&amp;"'!"&amp;AQ$68&amp;$C172+72)&lt;&gt;INDIRECT("'"&amp;$A$70&amp;"'!"&amp;AQ$68&amp;$C172+72),1,0)</f>
        <v>0</v>
      </c>
      <c r="AR172" cm="1">
        <f t="array" aca="1" ref="AR172" ca="1">IF(INDIRECT("'"&amp;$A$69&amp;"'!"&amp;AR$68&amp;$C172+72)&lt;&gt;INDIRECT("'"&amp;$A$70&amp;"'!"&amp;AR$68&amp;$C172+72),1,0)</f>
        <v>0</v>
      </c>
      <c r="AS172" cm="1">
        <f t="array" aca="1" ref="AS172" ca="1">IF(INDIRECT("'"&amp;$A$69&amp;"'!"&amp;AS$68&amp;$C172+72)&lt;&gt;INDIRECT("'"&amp;$A$70&amp;"'!"&amp;AS$68&amp;$C172+72),1,0)</f>
        <v>0</v>
      </c>
      <c r="AT172" cm="1">
        <f t="array" aca="1" ref="AT172" ca="1">IF(INDIRECT("'"&amp;$A$69&amp;"'!"&amp;AT$68&amp;$C172+72)&lt;&gt;INDIRECT("'"&amp;$A$70&amp;"'!"&amp;AT$68&amp;$C172+72),1,0)</f>
        <v>0</v>
      </c>
      <c r="AU172" cm="1">
        <f t="array" aca="1" ref="AU172" ca="1">IF(INDIRECT("'"&amp;$A$69&amp;"'!"&amp;AU$68&amp;$C172+72)&lt;&gt;INDIRECT("'"&amp;$A$70&amp;"'!"&amp;AU$68&amp;$C172+72),1,0)</f>
        <v>0</v>
      </c>
      <c r="AV172" cm="1">
        <f t="array" aca="1" ref="AV172" ca="1">IF(INDIRECT("'"&amp;$A$69&amp;"'!"&amp;AV$68&amp;$C172+72)&lt;&gt;INDIRECT("'"&amp;$A$70&amp;"'!"&amp;AV$68&amp;$C172+72),1,0)</f>
        <v>0</v>
      </c>
      <c r="AW172" cm="1">
        <f t="array" aca="1" ref="AW172" ca="1">IF(INDIRECT("'"&amp;$A$69&amp;"'!"&amp;AW$68&amp;$C172+72)&lt;&gt;INDIRECT("'"&amp;$A$70&amp;"'!"&amp;AW$68&amp;$C172+72),1,0)</f>
        <v>0</v>
      </c>
      <c r="AX172" cm="1">
        <f t="array" aca="1" ref="AX172" ca="1">IF(INDIRECT("'"&amp;$A$69&amp;"'!"&amp;AX$68&amp;$C172+72)&lt;&gt;INDIRECT("'"&amp;$A$70&amp;"'!"&amp;AX$68&amp;$C172+72),1,0)</f>
        <v>0</v>
      </c>
      <c r="AY172" cm="1">
        <f t="array" aca="1" ref="AY172" ca="1">IF(INDIRECT("'"&amp;$A$69&amp;"'!"&amp;AY$68&amp;$C172+72)&lt;&gt;INDIRECT("'"&amp;$A$70&amp;"'!"&amp;AY$68&amp;$C172+72),1,0)</f>
        <v>0</v>
      </c>
      <c r="AZ172" cm="1">
        <f t="array" aca="1" ref="AZ172" ca="1">IF(INDIRECT("'"&amp;$A$69&amp;"'!"&amp;AZ$68&amp;$C172+72)&lt;&gt;INDIRECT("'"&amp;$A$70&amp;"'!"&amp;AZ$68&amp;$C172+72),1,0)</f>
        <v>0</v>
      </c>
      <c r="BA172" cm="1">
        <f t="array" aca="1" ref="BA172" ca="1">IF(INDIRECT("'"&amp;$A$69&amp;"'!"&amp;BA$68&amp;$C172+72)&lt;&gt;INDIRECT("'"&amp;$A$70&amp;"'!"&amp;BA$68&amp;$C172+72),1,0)</f>
        <v>0</v>
      </c>
      <c r="BB172" cm="1">
        <f t="array" aca="1" ref="BB172" ca="1">IF(INDIRECT("'"&amp;$A$69&amp;"'!"&amp;BB$68&amp;$C172+72)&lt;&gt;INDIRECT("'"&amp;$A$70&amp;"'!"&amp;BB$68&amp;$C172+72),1,0)</f>
        <v>0</v>
      </c>
      <c r="BC172">
        <f t="shared" ca="1" si="3"/>
        <v>0</v>
      </c>
      <c r="BD172">
        <f t="shared" ca="1" si="4"/>
        <v>0</v>
      </c>
      <c r="BE172">
        <f t="shared" ca="1" si="5"/>
        <v>0</v>
      </c>
    </row>
    <row r="173" spans="3:57" x14ac:dyDescent="0.15">
      <c r="C173" s="283">
        <v>101</v>
      </c>
      <c r="D173" cm="1">
        <f t="array" aca="1" ref="D173" ca="1">IF(INDIRECT("'"&amp;$A$69&amp;"'!"&amp;D$68&amp;$C173+72)&lt;&gt;INDIRECT("'"&amp;$A$70&amp;"'!"&amp;D$68&amp;$C173+72),1,0)</f>
        <v>0</v>
      </c>
      <c r="E173" cm="1">
        <f t="array" aca="1" ref="E173" ca="1">IF(INDIRECT("'"&amp;$A$69&amp;"'!"&amp;E$68&amp;$C173+72)&lt;&gt;INDIRECT("'"&amp;$A$70&amp;"'!"&amp;E$68&amp;$C173+72),1,0)</f>
        <v>0</v>
      </c>
      <c r="F173" cm="1">
        <f t="array" aca="1" ref="F173" ca="1">IF(INDIRECT("'"&amp;$A$69&amp;"'!"&amp;F$68&amp;$C173+72)&lt;&gt;INDIRECT("'"&amp;$A$70&amp;"'!"&amp;F$68&amp;$C173+72),1,0)</f>
        <v>0</v>
      </c>
      <c r="G173" cm="1">
        <f t="array" aca="1" ref="G173" ca="1">IF(INDIRECT("'"&amp;$A$69&amp;"'!"&amp;G$68&amp;$C173+72)&lt;&gt;INDIRECT("'"&amp;$A$70&amp;"'!"&amp;G$68&amp;$C173+72),1,0)</f>
        <v>0</v>
      </c>
      <c r="H173" cm="1">
        <f t="array" aca="1" ref="H173" ca="1">IF(INDIRECT("'"&amp;$A$69&amp;"'!"&amp;H$68&amp;$C173+72)&lt;&gt;INDIRECT("'"&amp;$A$70&amp;"'!"&amp;H$68&amp;$C173+72),1,0)</f>
        <v>0</v>
      </c>
      <c r="I173" cm="1">
        <f t="array" aca="1" ref="I173" ca="1">IF(INDIRECT("'"&amp;$A$69&amp;"'!"&amp;I$68&amp;$C173+72)&lt;&gt;INDIRECT("'"&amp;$A$70&amp;"'!"&amp;I$68&amp;$C173+72),1,0)</f>
        <v>0</v>
      </c>
      <c r="J173" cm="1">
        <f t="array" aca="1" ref="J173" ca="1">IF(INDIRECT("'"&amp;$A$69&amp;"'!"&amp;J$68&amp;$C173+72)&lt;&gt;INDIRECT("'"&amp;$A$70&amp;"'!"&amp;J$68&amp;$C173+72),1,0)</f>
        <v>0</v>
      </c>
      <c r="K173" cm="1">
        <f t="array" aca="1" ref="K173" ca="1">IF(INDIRECT("'"&amp;$A$69&amp;"'!"&amp;K$68&amp;$C173+72)&lt;&gt;INDIRECT("'"&amp;$A$70&amp;"'!"&amp;K$68&amp;$C173+72),1,0)</f>
        <v>0</v>
      </c>
      <c r="L173" cm="1">
        <f t="array" aca="1" ref="L173" ca="1">IF(INDIRECT("'"&amp;$A$69&amp;"'!"&amp;L$68&amp;$C173+72)&lt;&gt;INDIRECT("'"&amp;$A$70&amp;"'!"&amp;L$68&amp;$C173+72),1,0)</f>
        <v>0</v>
      </c>
      <c r="M173" cm="1">
        <f t="array" aca="1" ref="M173" ca="1">IF(INDIRECT("'"&amp;$A$69&amp;"'!"&amp;M$68&amp;$C173+72)&lt;&gt;INDIRECT("'"&amp;$A$70&amp;"'!"&amp;M$68&amp;$C173+72),1,0)</f>
        <v>0</v>
      </c>
      <c r="N173" cm="1">
        <f t="array" aca="1" ref="N173" ca="1">IF(INDIRECT("'"&amp;$A$69&amp;"'!"&amp;N$68&amp;$C173+72)&lt;&gt;INDIRECT("'"&amp;$A$70&amp;"'!"&amp;N$68&amp;$C173+72),1,0)</f>
        <v>0</v>
      </c>
      <c r="O173" cm="1">
        <f t="array" aca="1" ref="O173" ca="1">IF(INDIRECT("'"&amp;$A$69&amp;"'!"&amp;O$68&amp;$C173+72)&lt;&gt;INDIRECT("'"&amp;$A$70&amp;"'!"&amp;O$68&amp;$C173+72),1,0)</f>
        <v>0</v>
      </c>
      <c r="P173" cm="1">
        <f t="array" aca="1" ref="P173" ca="1">IF(INDIRECT("'"&amp;$A$69&amp;"'!"&amp;P$68&amp;$C173+72)&lt;&gt;INDIRECT("'"&amp;$A$70&amp;"'!"&amp;P$68&amp;$C173+72),1,0)</f>
        <v>0</v>
      </c>
      <c r="Q173" cm="1">
        <f t="array" aca="1" ref="Q173" ca="1">IF(INDIRECT("'"&amp;$A$69&amp;"'!"&amp;Q$68&amp;$C173+72)&lt;&gt;INDIRECT("'"&amp;$A$70&amp;"'!"&amp;Q$68&amp;$C173+72),1,0)</f>
        <v>0</v>
      </c>
      <c r="R173" cm="1">
        <f t="array" aca="1" ref="R173" ca="1">IF(INDIRECT("'"&amp;$A$69&amp;"'!"&amp;R$68&amp;$C173+72)&lt;&gt;INDIRECT("'"&amp;$A$70&amp;"'!"&amp;R$68&amp;$C173+72),1,0)</f>
        <v>0</v>
      </c>
      <c r="S173" cm="1">
        <f t="array" aca="1" ref="S173" ca="1">IF(INDIRECT("'"&amp;$A$69&amp;"'!"&amp;S$68&amp;$C173+72)&lt;&gt;INDIRECT("'"&amp;$A$70&amp;"'!"&amp;S$68&amp;$C173+72),1,0)</f>
        <v>0</v>
      </c>
      <c r="T173" cm="1">
        <f t="array" aca="1" ref="T173" ca="1">IF(INDIRECT("'"&amp;$A$69&amp;"'!"&amp;T$68&amp;$C173+72)&lt;&gt;INDIRECT("'"&amp;$A$70&amp;"'!"&amp;T$68&amp;$C173+72),1,0)</f>
        <v>0</v>
      </c>
      <c r="U173" cm="1">
        <f t="array" aca="1" ref="U173" ca="1">IF(INDIRECT("'"&amp;$A$69&amp;"'!"&amp;U$68&amp;$C173+72)&lt;&gt;INDIRECT("'"&amp;$A$70&amp;"'!"&amp;U$68&amp;$C173+72),1,0)</f>
        <v>0</v>
      </c>
      <c r="V173" cm="1">
        <f t="array" aca="1" ref="V173" ca="1">IF(INDIRECT("'"&amp;$A$69&amp;"'!"&amp;V$68&amp;$C173+72)&lt;&gt;INDIRECT("'"&amp;$A$70&amp;"'!"&amp;V$68&amp;$C173+72),1,0)</f>
        <v>0</v>
      </c>
      <c r="W173" cm="1">
        <f t="array" aca="1" ref="W173" ca="1">IF(INDIRECT("'"&amp;$A$69&amp;"'!"&amp;W$68&amp;$C173+72)&lt;&gt;INDIRECT("'"&amp;$A$70&amp;"'!"&amp;W$68&amp;$C173+72),1,0)</f>
        <v>0</v>
      </c>
      <c r="X173" cm="1">
        <f t="array" aca="1" ref="X173" ca="1">IF(INDIRECT("'"&amp;$A$69&amp;"'!"&amp;X$68&amp;$C173+72)&lt;&gt;INDIRECT("'"&amp;$A$70&amp;"'!"&amp;X$68&amp;$C173+72),1,0)</f>
        <v>0</v>
      </c>
      <c r="Y173" cm="1">
        <f t="array" aca="1" ref="Y173" ca="1">IF(INDIRECT("'"&amp;$A$69&amp;"'!"&amp;Y$68&amp;$C173+72)&lt;&gt;INDIRECT("'"&amp;$A$70&amp;"'!"&amp;Y$68&amp;$C173+72),1,0)</f>
        <v>0</v>
      </c>
      <c r="Z173" cm="1">
        <f t="array" aca="1" ref="Z173" ca="1">IF(INDIRECT("'"&amp;$A$69&amp;"'!"&amp;Z$68&amp;$C173+72)&lt;&gt;INDIRECT("'"&amp;$A$70&amp;"'!"&amp;Z$68&amp;$C173+72),1,0)</f>
        <v>0</v>
      </c>
      <c r="AA173" cm="1">
        <f t="array" aca="1" ref="AA173" ca="1">IF(INDIRECT("'"&amp;$A$69&amp;"'!"&amp;AA$68&amp;$C173+72)&lt;&gt;INDIRECT("'"&amp;$A$70&amp;"'!"&amp;AA$68&amp;$C173+72),1,0)</f>
        <v>0</v>
      </c>
      <c r="AB173" cm="1">
        <f t="array" aca="1" ref="AB173" ca="1">IF(INDIRECT("'"&amp;$A$69&amp;"'!"&amp;AB$68&amp;$C173+72)&lt;&gt;INDIRECT("'"&amp;$A$70&amp;"'!"&amp;AB$68&amp;$C173+72),1,0)</f>
        <v>0</v>
      </c>
      <c r="AC173" cm="1">
        <f t="array" aca="1" ref="AC173" ca="1">IF(INDIRECT("'"&amp;$A$69&amp;"'!"&amp;AC$68&amp;$C173+72)&lt;&gt;INDIRECT("'"&amp;$A$70&amp;"'!"&amp;AC$68&amp;$C173+72),1,0)</f>
        <v>0</v>
      </c>
      <c r="AD173" cm="1">
        <f t="array" aca="1" ref="AD173" ca="1">IF(INDIRECT("'"&amp;$A$69&amp;"'!"&amp;AD$68&amp;$C173+72)&lt;&gt;INDIRECT("'"&amp;$A$70&amp;"'!"&amp;AD$68&amp;$C173+72),1,0)</f>
        <v>0</v>
      </c>
      <c r="AE173" cm="1">
        <f t="array" aca="1" ref="AE173" ca="1">IF(INDIRECT("'"&amp;$A$69&amp;"'!"&amp;AE$68&amp;$C173+72)&lt;&gt;INDIRECT("'"&amp;$A$70&amp;"'!"&amp;AE$68&amp;$C173+72),1,0)</f>
        <v>0</v>
      </c>
      <c r="AF173" cm="1">
        <f t="array" aca="1" ref="AF173" ca="1">IF(INDIRECT("'"&amp;$A$69&amp;"'!"&amp;AF$68&amp;$C173+72)&lt;&gt;INDIRECT("'"&amp;$A$70&amp;"'!"&amp;AF$68&amp;$C173+72),1,0)</f>
        <v>0</v>
      </c>
      <c r="AG173" cm="1">
        <f t="array" aca="1" ref="AG173" ca="1">IF(INDIRECT("'"&amp;$A$69&amp;"'!"&amp;AG$68&amp;$C173+72)&lt;&gt;INDIRECT("'"&amp;$A$70&amp;"'!"&amp;AG$68&amp;$C173+72),1,0)</f>
        <v>0</v>
      </c>
      <c r="AH173" cm="1">
        <f t="array" aca="1" ref="AH173" ca="1">IF(INDIRECT("'"&amp;$A$69&amp;"'!"&amp;AH$68&amp;$C173+72)&lt;&gt;INDIRECT("'"&amp;$A$70&amp;"'!"&amp;AH$68&amp;$C173+72),1,0)</f>
        <v>0</v>
      </c>
      <c r="AI173" cm="1">
        <f t="array" aca="1" ref="AI173" ca="1">IF(INDIRECT("'"&amp;$A$69&amp;"'!"&amp;AI$68&amp;$C173+72)&lt;&gt;INDIRECT("'"&amp;$A$70&amp;"'!"&amp;AI$68&amp;$C173+72),1,0)</f>
        <v>0</v>
      </c>
      <c r="AJ173" cm="1">
        <f t="array" aca="1" ref="AJ173" ca="1">IF(INDIRECT("'"&amp;$A$69&amp;"'!"&amp;AJ$68&amp;$C173+72)&lt;&gt;INDIRECT("'"&amp;$A$70&amp;"'!"&amp;AJ$68&amp;$C173+72),1,0)</f>
        <v>0</v>
      </c>
      <c r="AK173" cm="1">
        <f t="array" aca="1" ref="AK173" ca="1">IF(INDIRECT("'"&amp;$A$69&amp;"'!"&amp;AK$68&amp;$C173+72)&lt;&gt;INDIRECT("'"&amp;$A$70&amp;"'!"&amp;AK$68&amp;$C173+72),1,0)</f>
        <v>0</v>
      </c>
      <c r="AL173" cm="1">
        <f t="array" aca="1" ref="AL173" ca="1">IF(INDIRECT("'"&amp;$A$69&amp;"'!"&amp;AL$68&amp;$C173+72)&lt;&gt;INDIRECT("'"&amp;$A$70&amp;"'!"&amp;AL$68&amp;$C173+72),1,0)</f>
        <v>0</v>
      </c>
      <c r="AM173" cm="1">
        <f t="array" aca="1" ref="AM173" ca="1">IF(INDIRECT("'"&amp;$A$69&amp;"'!"&amp;AM$68&amp;$C173+72)&lt;&gt;INDIRECT("'"&amp;$A$70&amp;"'!"&amp;AM$68&amp;$C173+72),1,0)</f>
        <v>0</v>
      </c>
      <c r="AN173" cm="1">
        <f t="array" aca="1" ref="AN173" ca="1">IF(INDIRECT("'"&amp;$A$69&amp;"'!"&amp;AN$68&amp;$C173+72)&lt;&gt;INDIRECT("'"&amp;$A$70&amp;"'!"&amp;AN$68&amp;$C173+72),1,0)</f>
        <v>0</v>
      </c>
      <c r="AO173" cm="1">
        <f t="array" aca="1" ref="AO173" ca="1">IF(INDIRECT("'"&amp;$A$69&amp;"'!"&amp;AO$68&amp;$C173+72)&lt;&gt;INDIRECT("'"&amp;$A$70&amp;"'!"&amp;AO$68&amp;$C173+72),1,0)</f>
        <v>0</v>
      </c>
      <c r="AP173" cm="1">
        <f t="array" aca="1" ref="AP173" ca="1">IF(INDIRECT("'"&amp;$A$69&amp;"'!"&amp;AP$68&amp;$C173+72)&lt;&gt;INDIRECT("'"&amp;$A$70&amp;"'!"&amp;AP$68&amp;$C173+72),1,0)</f>
        <v>0</v>
      </c>
      <c r="AQ173" cm="1">
        <f t="array" aca="1" ref="AQ173" ca="1">IF(INDIRECT("'"&amp;$A$69&amp;"'!"&amp;AQ$68&amp;$C173+72)&lt;&gt;INDIRECT("'"&amp;$A$70&amp;"'!"&amp;AQ$68&amp;$C173+72),1,0)</f>
        <v>0</v>
      </c>
      <c r="AR173" cm="1">
        <f t="array" aca="1" ref="AR173" ca="1">IF(INDIRECT("'"&amp;$A$69&amp;"'!"&amp;AR$68&amp;$C173+72)&lt;&gt;INDIRECT("'"&amp;$A$70&amp;"'!"&amp;AR$68&amp;$C173+72),1,0)</f>
        <v>0</v>
      </c>
      <c r="AS173" cm="1">
        <f t="array" aca="1" ref="AS173" ca="1">IF(INDIRECT("'"&amp;$A$69&amp;"'!"&amp;AS$68&amp;$C173+72)&lt;&gt;INDIRECT("'"&amp;$A$70&amp;"'!"&amp;AS$68&amp;$C173+72),1,0)</f>
        <v>0</v>
      </c>
      <c r="AT173" cm="1">
        <f t="array" aca="1" ref="AT173" ca="1">IF(INDIRECT("'"&amp;$A$69&amp;"'!"&amp;AT$68&amp;$C173+72)&lt;&gt;INDIRECT("'"&amp;$A$70&amp;"'!"&amp;AT$68&amp;$C173+72),1,0)</f>
        <v>0</v>
      </c>
      <c r="AU173" cm="1">
        <f t="array" aca="1" ref="AU173" ca="1">IF(INDIRECT("'"&amp;$A$69&amp;"'!"&amp;AU$68&amp;$C173+72)&lt;&gt;INDIRECT("'"&amp;$A$70&amp;"'!"&amp;AU$68&amp;$C173+72),1,0)</f>
        <v>0</v>
      </c>
      <c r="AV173" cm="1">
        <f t="array" aca="1" ref="AV173" ca="1">IF(INDIRECT("'"&amp;$A$69&amp;"'!"&amp;AV$68&amp;$C173+72)&lt;&gt;INDIRECT("'"&amp;$A$70&amp;"'!"&amp;AV$68&amp;$C173+72),1,0)</f>
        <v>0</v>
      </c>
      <c r="AW173" cm="1">
        <f t="array" aca="1" ref="AW173" ca="1">IF(INDIRECT("'"&amp;$A$69&amp;"'!"&amp;AW$68&amp;$C173+72)&lt;&gt;INDIRECT("'"&amp;$A$70&amp;"'!"&amp;AW$68&amp;$C173+72),1,0)</f>
        <v>0</v>
      </c>
      <c r="AX173" cm="1">
        <f t="array" aca="1" ref="AX173" ca="1">IF(INDIRECT("'"&amp;$A$69&amp;"'!"&amp;AX$68&amp;$C173+72)&lt;&gt;INDIRECT("'"&amp;$A$70&amp;"'!"&amp;AX$68&amp;$C173+72),1,0)</f>
        <v>0</v>
      </c>
      <c r="AY173" cm="1">
        <f t="array" aca="1" ref="AY173" ca="1">IF(INDIRECT("'"&amp;$A$69&amp;"'!"&amp;AY$68&amp;$C173+72)&lt;&gt;INDIRECT("'"&amp;$A$70&amp;"'!"&amp;AY$68&amp;$C173+72),1,0)</f>
        <v>0</v>
      </c>
      <c r="AZ173" cm="1">
        <f t="array" aca="1" ref="AZ173" ca="1">IF(INDIRECT("'"&amp;$A$69&amp;"'!"&amp;AZ$68&amp;$C173+72)&lt;&gt;INDIRECT("'"&amp;$A$70&amp;"'!"&amp;AZ$68&amp;$C173+72),1,0)</f>
        <v>0</v>
      </c>
      <c r="BA173" cm="1">
        <f t="array" aca="1" ref="BA173" ca="1">IF(INDIRECT("'"&amp;$A$69&amp;"'!"&amp;BA$68&amp;$C173+72)&lt;&gt;INDIRECT("'"&amp;$A$70&amp;"'!"&amp;BA$68&amp;$C173+72),1,0)</f>
        <v>0</v>
      </c>
      <c r="BB173" cm="1">
        <f t="array" aca="1" ref="BB173" ca="1">IF(INDIRECT("'"&amp;$A$69&amp;"'!"&amp;BB$68&amp;$C173+72)&lt;&gt;INDIRECT("'"&amp;$A$70&amp;"'!"&amp;BB$68&amp;$C173+72),1,0)</f>
        <v>0</v>
      </c>
      <c r="BC173">
        <f t="shared" ca="1" si="3"/>
        <v>0</v>
      </c>
      <c r="BD173">
        <f t="shared" ca="1" si="4"/>
        <v>0</v>
      </c>
      <c r="BE173">
        <f t="shared" ca="1" si="5"/>
        <v>0</v>
      </c>
    </row>
    <row r="174" spans="3:57" x14ac:dyDescent="0.15">
      <c r="C174" s="283">
        <v>102</v>
      </c>
      <c r="D174" cm="1">
        <f t="array" aca="1" ref="D174" ca="1">IF(INDIRECT("'"&amp;$A$69&amp;"'!"&amp;D$68&amp;$C174+72)&lt;&gt;INDIRECT("'"&amp;$A$70&amp;"'!"&amp;D$68&amp;$C174+72),1,0)</f>
        <v>0</v>
      </c>
      <c r="E174" cm="1">
        <f t="array" aca="1" ref="E174" ca="1">IF(INDIRECT("'"&amp;$A$69&amp;"'!"&amp;E$68&amp;$C174+72)&lt;&gt;INDIRECT("'"&amp;$A$70&amp;"'!"&amp;E$68&amp;$C174+72),1,0)</f>
        <v>0</v>
      </c>
      <c r="F174" cm="1">
        <f t="array" aca="1" ref="F174" ca="1">IF(INDIRECT("'"&amp;$A$69&amp;"'!"&amp;F$68&amp;$C174+72)&lt;&gt;INDIRECT("'"&amp;$A$70&amp;"'!"&amp;F$68&amp;$C174+72),1,0)</f>
        <v>0</v>
      </c>
      <c r="G174" cm="1">
        <f t="array" aca="1" ref="G174" ca="1">IF(INDIRECT("'"&amp;$A$69&amp;"'!"&amp;G$68&amp;$C174+72)&lt;&gt;INDIRECT("'"&amp;$A$70&amp;"'!"&amp;G$68&amp;$C174+72),1,0)</f>
        <v>0</v>
      </c>
      <c r="H174" cm="1">
        <f t="array" aca="1" ref="H174" ca="1">IF(INDIRECT("'"&amp;$A$69&amp;"'!"&amp;H$68&amp;$C174+72)&lt;&gt;INDIRECT("'"&amp;$A$70&amp;"'!"&amp;H$68&amp;$C174+72),1,0)</f>
        <v>0</v>
      </c>
      <c r="I174" cm="1">
        <f t="array" aca="1" ref="I174" ca="1">IF(INDIRECT("'"&amp;$A$69&amp;"'!"&amp;I$68&amp;$C174+72)&lt;&gt;INDIRECT("'"&amp;$A$70&amp;"'!"&amp;I$68&amp;$C174+72),1,0)</f>
        <v>0</v>
      </c>
      <c r="J174" cm="1">
        <f t="array" aca="1" ref="J174" ca="1">IF(INDIRECT("'"&amp;$A$69&amp;"'!"&amp;J$68&amp;$C174+72)&lt;&gt;INDIRECT("'"&amp;$A$70&amp;"'!"&amp;J$68&amp;$C174+72),1,0)</f>
        <v>0</v>
      </c>
      <c r="K174" cm="1">
        <f t="array" aca="1" ref="K174" ca="1">IF(INDIRECT("'"&amp;$A$69&amp;"'!"&amp;K$68&amp;$C174+72)&lt;&gt;INDIRECT("'"&amp;$A$70&amp;"'!"&amp;K$68&amp;$C174+72),1,0)</f>
        <v>0</v>
      </c>
      <c r="L174" cm="1">
        <f t="array" aca="1" ref="L174" ca="1">IF(INDIRECT("'"&amp;$A$69&amp;"'!"&amp;L$68&amp;$C174+72)&lt;&gt;INDIRECT("'"&amp;$A$70&amp;"'!"&amp;L$68&amp;$C174+72),1,0)</f>
        <v>0</v>
      </c>
      <c r="M174" cm="1">
        <f t="array" aca="1" ref="M174" ca="1">IF(INDIRECT("'"&amp;$A$69&amp;"'!"&amp;M$68&amp;$C174+72)&lt;&gt;INDIRECT("'"&amp;$A$70&amp;"'!"&amp;M$68&amp;$C174+72),1,0)</f>
        <v>0</v>
      </c>
      <c r="N174" cm="1">
        <f t="array" aca="1" ref="N174" ca="1">IF(INDIRECT("'"&amp;$A$69&amp;"'!"&amp;N$68&amp;$C174+72)&lt;&gt;INDIRECT("'"&amp;$A$70&amp;"'!"&amp;N$68&amp;$C174+72),1,0)</f>
        <v>0</v>
      </c>
      <c r="O174" cm="1">
        <f t="array" aca="1" ref="O174" ca="1">IF(INDIRECT("'"&amp;$A$69&amp;"'!"&amp;O$68&amp;$C174+72)&lt;&gt;INDIRECT("'"&amp;$A$70&amp;"'!"&amp;O$68&amp;$C174+72),1,0)</f>
        <v>0</v>
      </c>
      <c r="P174" cm="1">
        <f t="array" aca="1" ref="P174" ca="1">IF(INDIRECT("'"&amp;$A$69&amp;"'!"&amp;P$68&amp;$C174+72)&lt;&gt;INDIRECT("'"&amp;$A$70&amp;"'!"&amp;P$68&amp;$C174+72),1,0)</f>
        <v>0</v>
      </c>
      <c r="Q174" cm="1">
        <f t="array" aca="1" ref="Q174" ca="1">IF(INDIRECT("'"&amp;$A$69&amp;"'!"&amp;Q$68&amp;$C174+72)&lt;&gt;INDIRECT("'"&amp;$A$70&amp;"'!"&amp;Q$68&amp;$C174+72),1,0)</f>
        <v>0</v>
      </c>
      <c r="R174" cm="1">
        <f t="array" aca="1" ref="R174" ca="1">IF(INDIRECT("'"&amp;$A$69&amp;"'!"&amp;R$68&amp;$C174+72)&lt;&gt;INDIRECT("'"&amp;$A$70&amp;"'!"&amp;R$68&amp;$C174+72),1,0)</f>
        <v>0</v>
      </c>
      <c r="S174" cm="1">
        <f t="array" aca="1" ref="S174" ca="1">IF(INDIRECT("'"&amp;$A$69&amp;"'!"&amp;S$68&amp;$C174+72)&lt;&gt;INDIRECT("'"&amp;$A$70&amp;"'!"&amp;S$68&amp;$C174+72),1,0)</f>
        <v>0</v>
      </c>
      <c r="T174" cm="1">
        <f t="array" aca="1" ref="T174" ca="1">IF(INDIRECT("'"&amp;$A$69&amp;"'!"&amp;T$68&amp;$C174+72)&lt;&gt;INDIRECT("'"&amp;$A$70&amp;"'!"&amp;T$68&amp;$C174+72),1,0)</f>
        <v>0</v>
      </c>
      <c r="U174" cm="1">
        <f t="array" aca="1" ref="U174" ca="1">IF(INDIRECT("'"&amp;$A$69&amp;"'!"&amp;U$68&amp;$C174+72)&lt;&gt;INDIRECT("'"&amp;$A$70&amp;"'!"&amp;U$68&amp;$C174+72),1,0)</f>
        <v>0</v>
      </c>
      <c r="V174" cm="1">
        <f t="array" aca="1" ref="V174" ca="1">IF(INDIRECT("'"&amp;$A$69&amp;"'!"&amp;V$68&amp;$C174+72)&lt;&gt;INDIRECT("'"&amp;$A$70&amp;"'!"&amp;V$68&amp;$C174+72),1,0)</f>
        <v>0</v>
      </c>
      <c r="W174" cm="1">
        <f t="array" aca="1" ref="W174" ca="1">IF(INDIRECT("'"&amp;$A$69&amp;"'!"&amp;W$68&amp;$C174+72)&lt;&gt;INDIRECT("'"&amp;$A$70&amp;"'!"&amp;W$68&amp;$C174+72),1,0)</f>
        <v>0</v>
      </c>
      <c r="X174" cm="1">
        <f t="array" aca="1" ref="X174" ca="1">IF(INDIRECT("'"&amp;$A$69&amp;"'!"&amp;X$68&amp;$C174+72)&lt;&gt;INDIRECT("'"&amp;$A$70&amp;"'!"&amp;X$68&amp;$C174+72),1,0)</f>
        <v>0</v>
      </c>
      <c r="Y174" cm="1">
        <f t="array" aca="1" ref="Y174" ca="1">IF(INDIRECT("'"&amp;$A$69&amp;"'!"&amp;Y$68&amp;$C174+72)&lt;&gt;INDIRECT("'"&amp;$A$70&amp;"'!"&amp;Y$68&amp;$C174+72),1,0)</f>
        <v>0</v>
      </c>
      <c r="Z174" cm="1">
        <f t="array" aca="1" ref="Z174" ca="1">IF(INDIRECT("'"&amp;$A$69&amp;"'!"&amp;Z$68&amp;$C174+72)&lt;&gt;INDIRECT("'"&amp;$A$70&amp;"'!"&amp;Z$68&amp;$C174+72),1,0)</f>
        <v>0</v>
      </c>
      <c r="AA174" cm="1">
        <f t="array" aca="1" ref="AA174" ca="1">IF(INDIRECT("'"&amp;$A$69&amp;"'!"&amp;AA$68&amp;$C174+72)&lt;&gt;INDIRECT("'"&amp;$A$70&amp;"'!"&amp;AA$68&amp;$C174+72),1,0)</f>
        <v>0</v>
      </c>
      <c r="AB174" cm="1">
        <f t="array" aca="1" ref="AB174" ca="1">IF(INDIRECT("'"&amp;$A$69&amp;"'!"&amp;AB$68&amp;$C174+72)&lt;&gt;INDIRECT("'"&amp;$A$70&amp;"'!"&amp;AB$68&amp;$C174+72),1,0)</f>
        <v>0</v>
      </c>
      <c r="AC174" cm="1">
        <f t="array" aca="1" ref="AC174" ca="1">IF(INDIRECT("'"&amp;$A$69&amp;"'!"&amp;AC$68&amp;$C174+72)&lt;&gt;INDIRECT("'"&amp;$A$70&amp;"'!"&amp;AC$68&amp;$C174+72),1,0)</f>
        <v>0</v>
      </c>
      <c r="AD174" cm="1">
        <f t="array" aca="1" ref="AD174" ca="1">IF(INDIRECT("'"&amp;$A$69&amp;"'!"&amp;AD$68&amp;$C174+72)&lt;&gt;INDIRECT("'"&amp;$A$70&amp;"'!"&amp;AD$68&amp;$C174+72),1,0)</f>
        <v>0</v>
      </c>
      <c r="AE174" cm="1">
        <f t="array" aca="1" ref="AE174" ca="1">IF(INDIRECT("'"&amp;$A$69&amp;"'!"&amp;AE$68&amp;$C174+72)&lt;&gt;INDIRECT("'"&amp;$A$70&amp;"'!"&amp;AE$68&amp;$C174+72),1,0)</f>
        <v>0</v>
      </c>
      <c r="AF174" cm="1">
        <f t="array" aca="1" ref="AF174" ca="1">IF(INDIRECT("'"&amp;$A$69&amp;"'!"&amp;AF$68&amp;$C174+72)&lt;&gt;INDIRECT("'"&amp;$A$70&amp;"'!"&amp;AF$68&amp;$C174+72),1,0)</f>
        <v>0</v>
      </c>
      <c r="AG174" cm="1">
        <f t="array" aca="1" ref="AG174" ca="1">IF(INDIRECT("'"&amp;$A$69&amp;"'!"&amp;AG$68&amp;$C174+72)&lt;&gt;INDIRECT("'"&amp;$A$70&amp;"'!"&amp;AG$68&amp;$C174+72),1,0)</f>
        <v>0</v>
      </c>
      <c r="AH174" cm="1">
        <f t="array" aca="1" ref="AH174" ca="1">IF(INDIRECT("'"&amp;$A$69&amp;"'!"&amp;AH$68&amp;$C174+72)&lt;&gt;INDIRECT("'"&amp;$A$70&amp;"'!"&amp;AH$68&amp;$C174+72),1,0)</f>
        <v>0</v>
      </c>
      <c r="AI174" cm="1">
        <f t="array" aca="1" ref="AI174" ca="1">IF(INDIRECT("'"&amp;$A$69&amp;"'!"&amp;AI$68&amp;$C174+72)&lt;&gt;INDIRECT("'"&amp;$A$70&amp;"'!"&amp;AI$68&amp;$C174+72),1,0)</f>
        <v>0</v>
      </c>
      <c r="AJ174" cm="1">
        <f t="array" aca="1" ref="AJ174" ca="1">IF(INDIRECT("'"&amp;$A$69&amp;"'!"&amp;AJ$68&amp;$C174+72)&lt;&gt;INDIRECT("'"&amp;$A$70&amp;"'!"&amp;AJ$68&amp;$C174+72),1,0)</f>
        <v>0</v>
      </c>
      <c r="AK174" cm="1">
        <f t="array" aca="1" ref="AK174" ca="1">IF(INDIRECT("'"&amp;$A$69&amp;"'!"&amp;AK$68&amp;$C174+72)&lt;&gt;INDIRECT("'"&amp;$A$70&amp;"'!"&amp;AK$68&amp;$C174+72),1,0)</f>
        <v>0</v>
      </c>
      <c r="AL174" cm="1">
        <f t="array" aca="1" ref="AL174" ca="1">IF(INDIRECT("'"&amp;$A$69&amp;"'!"&amp;AL$68&amp;$C174+72)&lt;&gt;INDIRECT("'"&amp;$A$70&amp;"'!"&amp;AL$68&amp;$C174+72),1,0)</f>
        <v>0</v>
      </c>
      <c r="AM174" cm="1">
        <f t="array" aca="1" ref="AM174" ca="1">IF(INDIRECT("'"&amp;$A$69&amp;"'!"&amp;AM$68&amp;$C174+72)&lt;&gt;INDIRECT("'"&amp;$A$70&amp;"'!"&amp;AM$68&amp;$C174+72),1,0)</f>
        <v>0</v>
      </c>
      <c r="AN174" cm="1">
        <f t="array" aca="1" ref="AN174" ca="1">IF(INDIRECT("'"&amp;$A$69&amp;"'!"&amp;AN$68&amp;$C174+72)&lt;&gt;INDIRECT("'"&amp;$A$70&amp;"'!"&amp;AN$68&amp;$C174+72),1,0)</f>
        <v>0</v>
      </c>
      <c r="AO174" cm="1">
        <f t="array" aca="1" ref="AO174" ca="1">IF(INDIRECT("'"&amp;$A$69&amp;"'!"&amp;AO$68&amp;$C174+72)&lt;&gt;INDIRECT("'"&amp;$A$70&amp;"'!"&amp;AO$68&amp;$C174+72),1,0)</f>
        <v>0</v>
      </c>
      <c r="AP174" cm="1">
        <f t="array" aca="1" ref="AP174" ca="1">IF(INDIRECT("'"&amp;$A$69&amp;"'!"&amp;AP$68&amp;$C174+72)&lt;&gt;INDIRECT("'"&amp;$A$70&amp;"'!"&amp;AP$68&amp;$C174+72),1,0)</f>
        <v>0</v>
      </c>
      <c r="AQ174" cm="1">
        <f t="array" aca="1" ref="AQ174" ca="1">IF(INDIRECT("'"&amp;$A$69&amp;"'!"&amp;AQ$68&amp;$C174+72)&lt;&gt;INDIRECT("'"&amp;$A$70&amp;"'!"&amp;AQ$68&amp;$C174+72),1,0)</f>
        <v>0</v>
      </c>
      <c r="AR174" cm="1">
        <f t="array" aca="1" ref="AR174" ca="1">IF(INDIRECT("'"&amp;$A$69&amp;"'!"&amp;AR$68&amp;$C174+72)&lt;&gt;INDIRECT("'"&amp;$A$70&amp;"'!"&amp;AR$68&amp;$C174+72),1,0)</f>
        <v>0</v>
      </c>
      <c r="AS174" cm="1">
        <f t="array" aca="1" ref="AS174" ca="1">IF(INDIRECT("'"&amp;$A$69&amp;"'!"&amp;AS$68&amp;$C174+72)&lt;&gt;INDIRECT("'"&amp;$A$70&amp;"'!"&amp;AS$68&amp;$C174+72),1,0)</f>
        <v>0</v>
      </c>
      <c r="AT174" cm="1">
        <f t="array" aca="1" ref="AT174" ca="1">IF(INDIRECT("'"&amp;$A$69&amp;"'!"&amp;AT$68&amp;$C174+72)&lt;&gt;INDIRECT("'"&amp;$A$70&amp;"'!"&amp;AT$68&amp;$C174+72),1,0)</f>
        <v>0</v>
      </c>
      <c r="AU174" cm="1">
        <f t="array" aca="1" ref="AU174" ca="1">IF(INDIRECT("'"&amp;$A$69&amp;"'!"&amp;AU$68&amp;$C174+72)&lt;&gt;INDIRECT("'"&amp;$A$70&amp;"'!"&amp;AU$68&amp;$C174+72),1,0)</f>
        <v>0</v>
      </c>
      <c r="AV174" cm="1">
        <f t="array" aca="1" ref="AV174" ca="1">IF(INDIRECT("'"&amp;$A$69&amp;"'!"&amp;AV$68&amp;$C174+72)&lt;&gt;INDIRECT("'"&amp;$A$70&amp;"'!"&amp;AV$68&amp;$C174+72),1,0)</f>
        <v>0</v>
      </c>
      <c r="AW174" cm="1">
        <f t="array" aca="1" ref="AW174" ca="1">IF(INDIRECT("'"&amp;$A$69&amp;"'!"&amp;AW$68&amp;$C174+72)&lt;&gt;INDIRECT("'"&amp;$A$70&amp;"'!"&amp;AW$68&amp;$C174+72),1,0)</f>
        <v>0</v>
      </c>
      <c r="AX174" cm="1">
        <f t="array" aca="1" ref="AX174" ca="1">IF(INDIRECT("'"&amp;$A$69&amp;"'!"&amp;AX$68&amp;$C174+72)&lt;&gt;INDIRECT("'"&amp;$A$70&amp;"'!"&amp;AX$68&amp;$C174+72),1,0)</f>
        <v>0</v>
      </c>
      <c r="AY174" cm="1">
        <f t="array" aca="1" ref="AY174" ca="1">IF(INDIRECT("'"&amp;$A$69&amp;"'!"&amp;AY$68&amp;$C174+72)&lt;&gt;INDIRECT("'"&amp;$A$70&amp;"'!"&amp;AY$68&amp;$C174+72),1,0)</f>
        <v>0</v>
      </c>
      <c r="AZ174" cm="1">
        <f t="array" aca="1" ref="AZ174" ca="1">IF(INDIRECT("'"&amp;$A$69&amp;"'!"&amp;AZ$68&amp;$C174+72)&lt;&gt;INDIRECT("'"&amp;$A$70&amp;"'!"&amp;AZ$68&amp;$C174+72),1,0)</f>
        <v>0</v>
      </c>
      <c r="BA174" cm="1">
        <f t="array" aca="1" ref="BA174" ca="1">IF(INDIRECT("'"&amp;$A$69&amp;"'!"&amp;BA$68&amp;$C174+72)&lt;&gt;INDIRECT("'"&amp;$A$70&amp;"'!"&amp;BA$68&amp;$C174+72),1,0)</f>
        <v>0</v>
      </c>
      <c r="BB174" cm="1">
        <f t="array" aca="1" ref="BB174" ca="1">IF(INDIRECT("'"&amp;$A$69&amp;"'!"&amp;BB$68&amp;$C174+72)&lt;&gt;INDIRECT("'"&amp;$A$70&amp;"'!"&amp;BB$68&amp;$C174+72),1,0)</f>
        <v>0</v>
      </c>
      <c r="BC174">
        <f t="shared" ca="1" si="3"/>
        <v>0</v>
      </c>
      <c r="BD174">
        <f t="shared" ca="1" si="4"/>
        <v>0</v>
      </c>
      <c r="BE174">
        <f t="shared" ca="1" si="5"/>
        <v>0</v>
      </c>
    </row>
    <row r="175" spans="3:57" x14ac:dyDescent="0.15">
      <c r="C175" s="283">
        <v>103</v>
      </c>
      <c r="D175" cm="1">
        <f t="array" aca="1" ref="D175" ca="1">IF(INDIRECT("'"&amp;$A$69&amp;"'!"&amp;D$68&amp;$C175+72)&lt;&gt;INDIRECT("'"&amp;$A$70&amp;"'!"&amp;D$68&amp;$C175+72),1,0)</f>
        <v>0</v>
      </c>
      <c r="E175" cm="1">
        <f t="array" aca="1" ref="E175" ca="1">IF(INDIRECT("'"&amp;$A$69&amp;"'!"&amp;E$68&amp;$C175+72)&lt;&gt;INDIRECT("'"&amp;$A$70&amp;"'!"&amp;E$68&amp;$C175+72),1,0)</f>
        <v>0</v>
      </c>
      <c r="F175" cm="1">
        <f t="array" aca="1" ref="F175" ca="1">IF(INDIRECT("'"&amp;$A$69&amp;"'!"&amp;F$68&amp;$C175+72)&lt;&gt;INDIRECT("'"&amp;$A$70&amp;"'!"&amp;F$68&amp;$C175+72),1,0)</f>
        <v>0</v>
      </c>
      <c r="G175" cm="1">
        <f t="array" aca="1" ref="G175" ca="1">IF(INDIRECT("'"&amp;$A$69&amp;"'!"&amp;G$68&amp;$C175+72)&lt;&gt;INDIRECT("'"&amp;$A$70&amp;"'!"&amp;G$68&amp;$C175+72),1,0)</f>
        <v>0</v>
      </c>
      <c r="H175" cm="1">
        <f t="array" aca="1" ref="H175" ca="1">IF(INDIRECT("'"&amp;$A$69&amp;"'!"&amp;H$68&amp;$C175+72)&lt;&gt;INDIRECT("'"&amp;$A$70&amp;"'!"&amp;H$68&amp;$C175+72),1,0)</f>
        <v>0</v>
      </c>
      <c r="I175" cm="1">
        <f t="array" aca="1" ref="I175" ca="1">IF(INDIRECT("'"&amp;$A$69&amp;"'!"&amp;I$68&amp;$C175+72)&lt;&gt;INDIRECT("'"&amp;$A$70&amp;"'!"&amp;I$68&amp;$C175+72),1,0)</f>
        <v>0</v>
      </c>
      <c r="J175" cm="1">
        <f t="array" aca="1" ref="J175" ca="1">IF(INDIRECT("'"&amp;$A$69&amp;"'!"&amp;J$68&amp;$C175+72)&lt;&gt;INDIRECT("'"&amp;$A$70&amp;"'!"&amp;J$68&amp;$C175+72),1,0)</f>
        <v>0</v>
      </c>
      <c r="K175" cm="1">
        <f t="array" aca="1" ref="K175" ca="1">IF(INDIRECT("'"&amp;$A$69&amp;"'!"&amp;K$68&amp;$C175+72)&lt;&gt;INDIRECT("'"&amp;$A$70&amp;"'!"&amp;K$68&amp;$C175+72),1,0)</f>
        <v>0</v>
      </c>
      <c r="L175" cm="1">
        <f t="array" aca="1" ref="L175" ca="1">IF(INDIRECT("'"&amp;$A$69&amp;"'!"&amp;L$68&amp;$C175+72)&lt;&gt;INDIRECT("'"&amp;$A$70&amp;"'!"&amp;L$68&amp;$C175+72),1,0)</f>
        <v>0</v>
      </c>
      <c r="M175" cm="1">
        <f t="array" aca="1" ref="M175" ca="1">IF(INDIRECT("'"&amp;$A$69&amp;"'!"&amp;M$68&amp;$C175+72)&lt;&gt;INDIRECT("'"&amp;$A$70&amp;"'!"&amp;M$68&amp;$C175+72),1,0)</f>
        <v>0</v>
      </c>
      <c r="N175" cm="1">
        <f t="array" aca="1" ref="N175" ca="1">IF(INDIRECT("'"&amp;$A$69&amp;"'!"&amp;N$68&amp;$C175+72)&lt;&gt;INDIRECT("'"&amp;$A$70&amp;"'!"&amp;N$68&amp;$C175+72),1,0)</f>
        <v>0</v>
      </c>
      <c r="O175" cm="1">
        <f t="array" aca="1" ref="O175" ca="1">IF(INDIRECT("'"&amp;$A$69&amp;"'!"&amp;O$68&amp;$C175+72)&lt;&gt;INDIRECT("'"&amp;$A$70&amp;"'!"&amp;O$68&amp;$C175+72),1,0)</f>
        <v>0</v>
      </c>
      <c r="P175" cm="1">
        <f t="array" aca="1" ref="P175" ca="1">IF(INDIRECT("'"&amp;$A$69&amp;"'!"&amp;P$68&amp;$C175+72)&lt;&gt;INDIRECT("'"&amp;$A$70&amp;"'!"&amp;P$68&amp;$C175+72),1,0)</f>
        <v>0</v>
      </c>
      <c r="Q175" cm="1">
        <f t="array" aca="1" ref="Q175" ca="1">IF(INDIRECT("'"&amp;$A$69&amp;"'!"&amp;Q$68&amp;$C175+72)&lt;&gt;INDIRECT("'"&amp;$A$70&amp;"'!"&amp;Q$68&amp;$C175+72),1,0)</f>
        <v>0</v>
      </c>
      <c r="R175" cm="1">
        <f t="array" aca="1" ref="R175" ca="1">IF(INDIRECT("'"&amp;$A$69&amp;"'!"&amp;R$68&amp;$C175+72)&lt;&gt;INDIRECT("'"&amp;$A$70&amp;"'!"&amp;R$68&amp;$C175+72),1,0)</f>
        <v>0</v>
      </c>
      <c r="S175" cm="1">
        <f t="array" aca="1" ref="S175" ca="1">IF(INDIRECT("'"&amp;$A$69&amp;"'!"&amp;S$68&amp;$C175+72)&lt;&gt;INDIRECT("'"&amp;$A$70&amp;"'!"&amp;S$68&amp;$C175+72),1,0)</f>
        <v>0</v>
      </c>
      <c r="T175" cm="1">
        <f t="array" aca="1" ref="T175" ca="1">IF(INDIRECT("'"&amp;$A$69&amp;"'!"&amp;T$68&amp;$C175+72)&lt;&gt;INDIRECT("'"&amp;$A$70&amp;"'!"&amp;T$68&amp;$C175+72),1,0)</f>
        <v>0</v>
      </c>
      <c r="U175" cm="1">
        <f t="array" aca="1" ref="U175" ca="1">IF(INDIRECT("'"&amp;$A$69&amp;"'!"&amp;U$68&amp;$C175+72)&lt;&gt;INDIRECT("'"&amp;$A$70&amp;"'!"&amp;U$68&amp;$C175+72),1,0)</f>
        <v>0</v>
      </c>
      <c r="V175" cm="1">
        <f t="array" aca="1" ref="V175" ca="1">IF(INDIRECT("'"&amp;$A$69&amp;"'!"&amp;V$68&amp;$C175+72)&lt;&gt;INDIRECT("'"&amp;$A$70&amp;"'!"&amp;V$68&amp;$C175+72),1,0)</f>
        <v>0</v>
      </c>
      <c r="W175" cm="1">
        <f t="array" aca="1" ref="W175" ca="1">IF(INDIRECT("'"&amp;$A$69&amp;"'!"&amp;W$68&amp;$C175+72)&lt;&gt;INDIRECT("'"&amp;$A$70&amp;"'!"&amp;W$68&amp;$C175+72),1,0)</f>
        <v>0</v>
      </c>
      <c r="X175" cm="1">
        <f t="array" aca="1" ref="X175" ca="1">IF(INDIRECT("'"&amp;$A$69&amp;"'!"&amp;X$68&amp;$C175+72)&lt;&gt;INDIRECT("'"&amp;$A$70&amp;"'!"&amp;X$68&amp;$C175+72),1,0)</f>
        <v>0</v>
      </c>
      <c r="Y175" cm="1">
        <f t="array" aca="1" ref="Y175" ca="1">IF(INDIRECT("'"&amp;$A$69&amp;"'!"&amp;Y$68&amp;$C175+72)&lt;&gt;INDIRECT("'"&amp;$A$70&amp;"'!"&amp;Y$68&amp;$C175+72),1,0)</f>
        <v>0</v>
      </c>
      <c r="Z175" cm="1">
        <f t="array" aca="1" ref="Z175" ca="1">IF(INDIRECT("'"&amp;$A$69&amp;"'!"&amp;Z$68&amp;$C175+72)&lt;&gt;INDIRECT("'"&amp;$A$70&amp;"'!"&amp;Z$68&amp;$C175+72),1,0)</f>
        <v>0</v>
      </c>
      <c r="AA175" cm="1">
        <f t="array" aca="1" ref="AA175" ca="1">IF(INDIRECT("'"&amp;$A$69&amp;"'!"&amp;AA$68&amp;$C175+72)&lt;&gt;INDIRECT("'"&amp;$A$70&amp;"'!"&amp;AA$68&amp;$C175+72),1,0)</f>
        <v>0</v>
      </c>
      <c r="AB175" cm="1">
        <f t="array" aca="1" ref="AB175" ca="1">IF(INDIRECT("'"&amp;$A$69&amp;"'!"&amp;AB$68&amp;$C175+72)&lt;&gt;INDIRECT("'"&amp;$A$70&amp;"'!"&amp;AB$68&amp;$C175+72),1,0)</f>
        <v>0</v>
      </c>
      <c r="AC175" cm="1">
        <f t="array" aca="1" ref="AC175" ca="1">IF(INDIRECT("'"&amp;$A$69&amp;"'!"&amp;AC$68&amp;$C175+72)&lt;&gt;INDIRECT("'"&amp;$A$70&amp;"'!"&amp;AC$68&amp;$C175+72),1,0)</f>
        <v>0</v>
      </c>
      <c r="AD175" cm="1">
        <f t="array" aca="1" ref="AD175" ca="1">IF(INDIRECT("'"&amp;$A$69&amp;"'!"&amp;AD$68&amp;$C175+72)&lt;&gt;INDIRECT("'"&amp;$A$70&amp;"'!"&amp;AD$68&amp;$C175+72),1,0)</f>
        <v>0</v>
      </c>
      <c r="AE175" cm="1">
        <f t="array" aca="1" ref="AE175" ca="1">IF(INDIRECT("'"&amp;$A$69&amp;"'!"&amp;AE$68&amp;$C175+72)&lt;&gt;INDIRECT("'"&amp;$A$70&amp;"'!"&amp;AE$68&amp;$C175+72),1,0)</f>
        <v>0</v>
      </c>
      <c r="AF175" cm="1">
        <f t="array" aca="1" ref="AF175" ca="1">IF(INDIRECT("'"&amp;$A$69&amp;"'!"&amp;AF$68&amp;$C175+72)&lt;&gt;INDIRECT("'"&amp;$A$70&amp;"'!"&amp;AF$68&amp;$C175+72),1,0)</f>
        <v>0</v>
      </c>
      <c r="AG175" cm="1">
        <f t="array" aca="1" ref="AG175" ca="1">IF(INDIRECT("'"&amp;$A$69&amp;"'!"&amp;AG$68&amp;$C175+72)&lt;&gt;INDIRECT("'"&amp;$A$70&amp;"'!"&amp;AG$68&amp;$C175+72),1,0)</f>
        <v>0</v>
      </c>
      <c r="AH175" cm="1">
        <f t="array" aca="1" ref="AH175" ca="1">IF(INDIRECT("'"&amp;$A$69&amp;"'!"&amp;AH$68&amp;$C175+72)&lt;&gt;INDIRECT("'"&amp;$A$70&amp;"'!"&amp;AH$68&amp;$C175+72),1,0)</f>
        <v>0</v>
      </c>
      <c r="AI175" cm="1">
        <f t="array" aca="1" ref="AI175" ca="1">IF(INDIRECT("'"&amp;$A$69&amp;"'!"&amp;AI$68&amp;$C175+72)&lt;&gt;INDIRECT("'"&amp;$A$70&amp;"'!"&amp;AI$68&amp;$C175+72),1,0)</f>
        <v>0</v>
      </c>
      <c r="AJ175" cm="1">
        <f t="array" aca="1" ref="AJ175" ca="1">IF(INDIRECT("'"&amp;$A$69&amp;"'!"&amp;AJ$68&amp;$C175+72)&lt;&gt;INDIRECT("'"&amp;$A$70&amp;"'!"&amp;AJ$68&amp;$C175+72),1,0)</f>
        <v>0</v>
      </c>
      <c r="AK175" cm="1">
        <f t="array" aca="1" ref="AK175" ca="1">IF(INDIRECT("'"&amp;$A$69&amp;"'!"&amp;AK$68&amp;$C175+72)&lt;&gt;INDIRECT("'"&amp;$A$70&amp;"'!"&amp;AK$68&amp;$C175+72),1,0)</f>
        <v>0</v>
      </c>
      <c r="AL175" cm="1">
        <f t="array" aca="1" ref="AL175" ca="1">IF(INDIRECT("'"&amp;$A$69&amp;"'!"&amp;AL$68&amp;$C175+72)&lt;&gt;INDIRECT("'"&amp;$A$70&amp;"'!"&amp;AL$68&amp;$C175+72),1,0)</f>
        <v>0</v>
      </c>
      <c r="AM175" cm="1">
        <f t="array" aca="1" ref="AM175" ca="1">IF(INDIRECT("'"&amp;$A$69&amp;"'!"&amp;AM$68&amp;$C175+72)&lt;&gt;INDIRECT("'"&amp;$A$70&amp;"'!"&amp;AM$68&amp;$C175+72),1,0)</f>
        <v>0</v>
      </c>
      <c r="AN175" cm="1">
        <f t="array" aca="1" ref="AN175" ca="1">IF(INDIRECT("'"&amp;$A$69&amp;"'!"&amp;AN$68&amp;$C175+72)&lt;&gt;INDIRECT("'"&amp;$A$70&amp;"'!"&amp;AN$68&amp;$C175+72),1,0)</f>
        <v>0</v>
      </c>
      <c r="AO175" cm="1">
        <f t="array" aca="1" ref="AO175" ca="1">IF(INDIRECT("'"&amp;$A$69&amp;"'!"&amp;AO$68&amp;$C175+72)&lt;&gt;INDIRECT("'"&amp;$A$70&amp;"'!"&amp;AO$68&amp;$C175+72),1,0)</f>
        <v>0</v>
      </c>
      <c r="AP175" cm="1">
        <f t="array" aca="1" ref="AP175" ca="1">IF(INDIRECT("'"&amp;$A$69&amp;"'!"&amp;AP$68&amp;$C175+72)&lt;&gt;INDIRECT("'"&amp;$A$70&amp;"'!"&amp;AP$68&amp;$C175+72),1,0)</f>
        <v>0</v>
      </c>
      <c r="AQ175" cm="1">
        <f t="array" aca="1" ref="AQ175" ca="1">IF(INDIRECT("'"&amp;$A$69&amp;"'!"&amp;AQ$68&amp;$C175+72)&lt;&gt;INDIRECT("'"&amp;$A$70&amp;"'!"&amp;AQ$68&amp;$C175+72),1,0)</f>
        <v>0</v>
      </c>
      <c r="AR175" cm="1">
        <f t="array" aca="1" ref="AR175" ca="1">IF(INDIRECT("'"&amp;$A$69&amp;"'!"&amp;AR$68&amp;$C175+72)&lt;&gt;INDIRECT("'"&amp;$A$70&amp;"'!"&amp;AR$68&amp;$C175+72),1,0)</f>
        <v>0</v>
      </c>
      <c r="AS175" cm="1">
        <f t="array" aca="1" ref="AS175" ca="1">IF(INDIRECT("'"&amp;$A$69&amp;"'!"&amp;AS$68&amp;$C175+72)&lt;&gt;INDIRECT("'"&amp;$A$70&amp;"'!"&amp;AS$68&amp;$C175+72),1,0)</f>
        <v>0</v>
      </c>
      <c r="AT175" cm="1">
        <f t="array" aca="1" ref="AT175" ca="1">IF(INDIRECT("'"&amp;$A$69&amp;"'!"&amp;AT$68&amp;$C175+72)&lt;&gt;INDIRECT("'"&amp;$A$70&amp;"'!"&amp;AT$68&amp;$C175+72),1,0)</f>
        <v>0</v>
      </c>
      <c r="AU175" cm="1">
        <f t="array" aca="1" ref="AU175" ca="1">IF(INDIRECT("'"&amp;$A$69&amp;"'!"&amp;AU$68&amp;$C175+72)&lt;&gt;INDIRECT("'"&amp;$A$70&amp;"'!"&amp;AU$68&amp;$C175+72),1,0)</f>
        <v>0</v>
      </c>
      <c r="AV175" cm="1">
        <f t="array" aca="1" ref="AV175" ca="1">IF(INDIRECT("'"&amp;$A$69&amp;"'!"&amp;AV$68&amp;$C175+72)&lt;&gt;INDIRECT("'"&amp;$A$70&amp;"'!"&amp;AV$68&amp;$C175+72),1,0)</f>
        <v>0</v>
      </c>
      <c r="AW175" cm="1">
        <f t="array" aca="1" ref="AW175" ca="1">IF(INDIRECT("'"&amp;$A$69&amp;"'!"&amp;AW$68&amp;$C175+72)&lt;&gt;INDIRECT("'"&amp;$A$70&amp;"'!"&amp;AW$68&amp;$C175+72),1,0)</f>
        <v>0</v>
      </c>
      <c r="AX175" cm="1">
        <f t="array" aca="1" ref="AX175" ca="1">IF(INDIRECT("'"&amp;$A$69&amp;"'!"&amp;AX$68&amp;$C175+72)&lt;&gt;INDIRECT("'"&amp;$A$70&amp;"'!"&amp;AX$68&amp;$C175+72),1,0)</f>
        <v>0</v>
      </c>
      <c r="AY175" cm="1">
        <f t="array" aca="1" ref="AY175" ca="1">IF(INDIRECT("'"&amp;$A$69&amp;"'!"&amp;AY$68&amp;$C175+72)&lt;&gt;INDIRECT("'"&amp;$A$70&amp;"'!"&amp;AY$68&amp;$C175+72),1,0)</f>
        <v>0</v>
      </c>
      <c r="AZ175" cm="1">
        <f t="array" aca="1" ref="AZ175" ca="1">IF(INDIRECT("'"&amp;$A$69&amp;"'!"&amp;AZ$68&amp;$C175+72)&lt;&gt;INDIRECT("'"&amp;$A$70&amp;"'!"&amp;AZ$68&amp;$C175+72),1,0)</f>
        <v>0</v>
      </c>
      <c r="BA175" cm="1">
        <f t="array" aca="1" ref="BA175" ca="1">IF(INDIRECT("'"&amp;$A$69&amp;"'!"&amp;BA$68&amp;$C175+72)&lt;&gt;INDIRECT("'"&amp;$A$70&amp;"'!"&amp;BA$68&amp;$C175+72),1,0)</f>
        <v>0</v>
      </c>
      <c r="BB175" cm="1">
        <f t="array" aca="1" ref="BB175" ca="1">IF(INDIRECT("'"&amp;$A$69&amp;"'!"&amp;BB$68&amp;$C175+72)&lt;&gt;INDIRECT("'"&amp;$A$70&amp;"'!"&amp;BB$68&amp;$C175+72),1,0)</f>
        <v>0</v>
      </c>
      <c r="BC175">
        <f t="shared" ca="1" si="3"/>
        <v>0</v>
      </c>
      <c r="BD175">
        <f t="shared" ca="1" si="4"/>
        <v>0</v>
      </c>
      <c r="BE175">
        <f t="shared" ca="1" si="5"/>
        <v>0</v>
      </c>
    </row>
    <row r="176" spans="3:57" x14ac:dyDescent="0.15">
      <c r="C176" s="283">
        <v>104</v>
      </c>
      <c r="D176" cm="1">
        <f t="array" aca="1" ref="D176" ca="1">IF(INDIRECT("'"&amp;$A$69&amp;"'!"&amp;D$68&amp;$C176+72)&lt;&gt;INDIRECT("'"&amp;$A$70&amp;"'!"&amp;D$68&amp;$C176+72),1,0)</f>
        <v>0</v>
      </c>
      <c r="E176" cm="1">
        <f t="array" aca="1" ref="E176" ca="1">IF(INDIRECT("'"&amp;$A$69&amp;"'!"&amp;E$68&amp;$C176+72)&lt;&gt;INDIRECT("'"&amp;$A$70&amp;"'!"&amp;E$68&amp;$C176+72),1,0)</f>
        <v>0</v>
      </c>
      <c r="F176" cm="1">
        <f t="array" aca="1" ref="F176" ca="1">IF(INDIRECT("'"&amp;$A$69&amp;"'!"&amp;F$68&amp;$C176+72)&lt;&gt;INDIRECT("'"&amp;$A$70&amp;"'!"&amp;F$68&amp;$C176+72),1,0)</f>
        <v>0</v>
      </c>
      <c r="G176" cm="1">
        <f t="array" aca="1" ref="G176" ca="1">IF(INDIRECT("'"&amp;$A$69&amp;"'!"&amp;G$68&amp;$C176+72)&lt;&gt;INDIRECT("'"&amp;$A$70&amp;"'!"&amp;G$68&amp;$C176+72),1,0)</f>
        <v>0</v>
      </c>
      <c r="H176" cm="1">
        <f t="array" aca="1" ref="H176" ca="1">IF(INDIRECT("'"&amp;$A$69&amp;"'!"&amp;H$68&amp;$C176+72)&lt;&gt;INDIRECT("'"&amp;$A$70&amp;"'!"&amp;H$68&amp;$C176+72),1,0)</f>
        <v>0</v>
      </c>
      <c r="I176" cm="1">
        <f t="array" aca="1" ref="I176" ca="1">IF(INDIRECT("'"&amp;$A$69&amp;"'!"&amp;I$68&amp;$C176+72)&lt;&gt;INDIRECT("'"&amp;$A$70&amp;"'!"&amp;I$68&amp;$C176+72),1,0)</f>
        <v>0</v>
      </c>
      <c r="J176" cm="1">
        <f t="array" aca="1" ref="J176" ca="1">IF(INDIRECT("'"&amp;$A$69&amp;"'!"&amp;J$68&amp;$C176+72)&lt;&gt;INDIRECT("'"&amp;$A$70&amp;"'!"&amp;J$68&amp;$C176+72),1,0)</f>
        <v>0</v>
      </c>
      <c r="K176" cm="1">
        <f t="array" aca="1" ref="K176" ca="1">IF(INDIRECT("'"&amp;$A$69&amp;"'!"&amp;K$68&amp;$C176+72)&lt;&gt;INDIRECT("'"&amp;$A$70&amp;"'!"&amp;K$68&amp;$C176+72),1,0)</f>
        <v>0</v>
      </c>
      <c r="L176" cm="1">
        <f t="array" aca="1" ref="L176" ca="1">IF(INDIRECT("'"&amp;$A$69&amp;"'!"&amp;L$68&amp;$C176+72)&lt;&gt;INDIRECT("'"&amp;$A$70&amp;"'!"&amp;L$68&amp;$C176+72),1,0)</f>
        <v>0</v>
      </c>
      <c r="M176" cm="1">
        <f t="array" aca="1" ref="M176" ca="1">IF(INDIRECT("'"&amp;$A$69&amp;"'!"&amp;M$68&amp;$C176+72)&lt;&gt;INDIRECT("'"&amp;$A$70&amp;"'!"&amp;M$68&amp;$C176+72),1,0)</f>
        <v>0</v>
      </c>
      <c r="N176" cm="1">
        <f t="array" aca="1" ref="N176" ca="1">IF(INDIRECT("'"&amp;$A$69&amp;"'!"&amp;N$68&amp;$C176+72)&lt;&gt;INDIRECT("'"&amp;$A$70&amp;"'!"&amp;N$68&amp;$C176+72),1,0)</f>
        <v>0</v>
      </c>
      <c r="O176" cm="1">
        <f t="array" aca="1" ref="O176" ca="1">IF(INDIRECT("'"&amp;$A$69&amp;"'!"&amp;O$68&amp;$C176+72)&lt;&gt;INDIRECT("'"&amp;$A$70&amp;"'!"&amp;O$68&amp;$C176+72),1,0)</f>
        <v>0</v>
      </c>
      <c r="P176" cm="1">
        <f t="array" aca="1" ref="P176" ca="1">IF(INDIRECT("'"&amp;$A$69&amp;"'!"&amp;P$68&amp;$C176+72)&lt;&gt;INDIRECT("'"&amp;$A$70&amp;"'!"&amp;P$68&amp;$C176+72),1,0)</f>
        <v>0</v>
      </c>
      <c r="Q176" cm="1">
        <f t="array" aca="1" ref="Q176" ca="1">IF(INDIRECT("'"&amp;$A$69&amp;"'!"&amp;Q$68&amp;$C176+72)&lt;&gt;INDIRECT("'"&amp;$A$70&amp;"'!"&amp;Q$68&amp;$C176+72),1,0)</f>
        <v>0</v>
      </c>
      <c r="R176" cm="1">
        <f t="array" aca="1" ref="R176" ca="1">IF(INDIRECT("'"&amp;$A$69&amp;"'!"&amp;R$68&amp;$C176+72)&lt;&gt;INDIRECT("'"&amp;$A$70&amp;"'!"&amp;R$68&amp;$C176+72),1,0)</f>
        <v>0</v>
      </c>
      <c r="S176" cm="1">
        <f t="array" aca="1" ref="S176" ca="1">IF(INDIRECT("'"&amp;$A$69&amp;"'!"&amp;S$68&amp;$C176+72)&lt;&gt;INDIRECT("'"&amp;$A$70&amp;"'!"&amp;S$68&amp;$C176+72),1,0)</f>
        <v>0</v>
      </c>
      <c r="T176" cm="1">
        <f t="array" aca="1" ref="T176" ca="1">IF(INDIRECT("'"&amp;$A$69&amp;"'!"&amp;T$68&amp;$C176+72)&lt;&gt;INDIRECT("'"&amp;$A$70&amp;"'!"&amp;T$68&amp;$C176+72),1,0)</f>
        <v>0</v>
      </c>
      <c r="U176" cm="1">
        <f t="array" aca="1" ref="U176" ca="1">IF(INDIRECT("'"&amp;$A$69&amp;"'!"&amp;U$68&amp;$C176+72)&lt;&gt;INDIRECT("'"&amp;$A$70&amp;"'!"&amp;U$68&amp;$C176+72),1,0)</f>
        <v>0</v>
      </c>
      <c r="V176" cm="1">
        <f t="array" aca="1" ref="V176" ca="1">IF(INDIRECT("'"&amp;$A$69&amp;"'!"&amp;V$68&amp;$C176+72)&lt;&gt;INDIRECT("'"&amp;$A$70&amp;"'!"&amp;V$68&amp;$C176+72),1,0)</f>
        <v>0</v>
      </c>
      <c r="W176" cm="1">
        <f t="array" aca="1" ref="W176" ca="1">IF(INDIRECT("'"&amp;$A$69&amp;"'!"&amp;W$68&amp;$C176+72)&lt;&gt;INDIRECT("'"&amp;$A$70&amp;"'!"&amp;W$68&amp;$C176+72),1,0)</f>
        <v>0</v>
      </c>
      <c r="X176" cm="1">
        <f t="array" aca="1" ref="X176" ca="1">IF(INDIRECT("'"&amp;$A$69&amp;"'!"&amp;X$68&amp;$C176+72)&lt;&gt;INDIRECT("'"&amp;$A$70&amp;"'!"&amp;X$68&amp;$C176+72),1,0)</f>
        <v>0</v>
      </c>
      <c r="Y176" cm="1">
        <f t="array" aca="1" ref="Y176" ca="1">IF(INDIRECT("'"&amp;$A$69&amp;"'!"&amp;Y$68&amp;$C176+72)&lt;&gt;INDIRECT("'"&amp;$A$70&amp;"'!"&amp;Y$68&amp;$C176+72),1,0)</f>
        <v>0</v>
      </c>
      <c r="Z176" cm="1">
        <f t="array" aca="1" ref="Z176" ca="1">IF(INDIRECT("'"&amp;$A$69&amp;"'!"&amp;Z$68&amp;$C176+72)&lt;&gt;INDIRECT("'"&amp;$A$70&amp;"'!"&amp;Z$68&amp;$C176+72),1,0)</f>
        <v>0</v>
      </c>
      <c r="AA176" cm="1">
        <f t="array" aca="1" ref="AA176" ca="1">IF(INDIRECT("'"&amp;$A$69&amp;"'!"&amp;AA$68&amp;$C176+72)&lt;&gt;INDIRECT("'"&amp;$A$70&amp;"'!"&amp;AA$68&amp;$C176+72),1,0)</f>
        <v>0</v>
      </c>
      <c r="AB176" cm="1">
        <f t="array" aca="1" ref="AB176" ca="1">IF(INDIRECT("'"&amp;$A$69&amp;"'!"&amp;AB$68&amp;$C176+72)&lt;&gt;INDIRECT("'"&amp;$A$70&amp;"'!"&amp;AB$68&amp;$C176+72),1,0)</f>
        <v>0</v>
      </c>
      <c r="AC176" cm="1">
        <f t="array" aca="1" ref="AC176" ca="1">IF(INDIRECT("'"&amp;$A$69&amp;"'!"&amp;AC$68&amp;$C176+72)&lt;&gt;INDIRECT("'"&amp;$A$70&amp;"'!"&amp;AC$68&amp;$C176+72),1,0)</f>
        <v>0</v>
      </c>
      <c r="AD176" cm="1">
        <f t="array" aca="1" ref="AD176" ca="1">IF(INDIRECT("'"&amp;$A$69&amp;"'!"&amp;AD$68&amp;$C176+72)&lt;&gt;INDIRECT("'"&amp;$A$70&amp;"'!"&amp;AD$68&amp;$C176+72),1,0)</f>
        <v>0</v>
      </c>
      <c r="AE176" cm="1">
        <f t="array" aca="1" ref="AE176" ca="1">IF(INDIRECT("'"&amp;$A$69&amp;"'!"&amp;AE$68&amp;$C176+72)&lt;&gt;INDIRECT("'"&amp;$A$70&amp;"'!"&amp;AE$68&amp;$C176+72),1,0)</f>
        <v>0</v>
      </c>
      <c r="AF176" cm="1">
        <f t="array" aca="1" ref="AF176" ca="1">IF(INDIRECT("'"&amp;$A$69&amp;"'!"&amp;AF$68&amp;$C176+72)&lt;&gt;INDIRECT("'"&amp;$A$70&amp;"'!"&amp;AF$68&amp;$C176+72),1,0)</f>
        <v>0</v>
      </c>
      <c r="AG176" cm="1">
        <f t="array" aca="1" ref="AG176" ca="1">IF(INDIRECT("'"&amp;$A$69&amp;"'!"&amp;AG$68&amp;$C176+72)&lt;&gt;INDIRECT("'"&amp;$A$70&amp;"'!"&amp;AG$68&amp;$C176+72),1,0)</f>
        <v>0</v>
      </c>
      <c r="AH176" cm="1">
        <f t="array" aca="1" ref="AH176" ca="1">IF(INDIRECT("'"&amp;$A$69&amp;"'!"&amp;AH$68&amp;$C176+72)&lt;&gt;INDIRECT("'"&amp;$A$70&amp;"'!"&amp;AH$68&amp;$C176+72),1,0)</f>
        <v>0</v>
      </c>
      <c r="AI176" cm="1">
        <f t="array" aca="1" ref="AI176" ca="1">IF(INDIRECT("'"&amp;$A$69&amp;"'!"&amp;AI$68&amp;$C176+72)&lt;&gt;INDIRECT("'"&amp;$A$70&amp;"'!"&amp;AI$68&amp;$C176+72),1,0)</f>
        <v>0</v>
      </c>
      <c r="AJ176" cm="1">
        <f t="array" aca="1" ref="AJ176" ca="1">IF(INDIRECT("'"&amp;$A$69&amp;"'!"&amp;AJ$68&amp;$C176+72)&lt;&gt;INDIRECT("'"&amp;$A$70&amp;"'!"&amp;AJ$68&amp;$C176+72),1,0)</f>
        <v>0</v>
      </c>
      <c r="AK176" cm="1">
        <f t="array" aca="1" ref="AK176" ca="1">IF(INDIRECT("'"&amp;$A$69&amp;"'!"&amp;AK$68&amp;$C176+72)&lt;&gt;INDIRECT("'"&amp;$A$70&amp;"'!"&amp;AK$68&amp;$C176+72),1,0)</f>
        <v>0</v>
      </c>
      <c r="AL176" cm="1">
        <f t="array" aca="1" ref="AL176" ca="1">IF(INDIRECT("'"&amp;$A$69&amp;"'!"&amp;AL$68&amp;$C176+72)&lt;&gt;INDIRECT("'"&amp;$A$70&amp;"'!"&amp;AL$68&amp;$C176+72),1,0)</f>
        <v>0</v>
      </c>
      <c r="AM176" cm="1">
        <f t="array" aca="1" ref="AM176" ca="1">IF(INDIRECT("'"&amp;$A$69&amp;"'!"&amp;AM$68&amp;$C176+72)&lt;&gt;INDIRECT("'"&amp;$A$70&amp;"'!"&amp;AM$68&amp;$C176+72),1,0)</f>
        <v>0</v>
      </c>
      <c r="AN176" cm="1">
        <f t="array" aca="1" ref="AN176" ca="1">IF(INDIRECT("'"&amp;$A$69&amp;"'!"&amp;AN$68&amp;$C176+72)&lt;&gt;INDIRECT("'"&amp;$A$70&amp;"'!"&amp;AN$68&amp;$C176+72),1,0)</f>
        <v>0</v>
      </c>
      <c r="AO176" cm="1">
        <f t="array" aca="1" ref="AO176" ca="1">IF(INDIRECT("'"&amp;$A$69&amp;"'!"&amp;AO$68&amp;$C176+72)&lt;&gt;INDIRECT("'"&amp;$A$70&amp;"'!"&amp;AO$68&amp;$C176+72),1,0)</f>
        <v>0</v>
      </c>
      <c r="AP176" cm="1">
        <f t="array" aca="1" ref="AP176" ca="1">IF(INDIRECT("'"&amp;$A$69&amp;"'!"&amp;AP$68&amp;$C176+72)&lt;&gt;INDIRECT("'"&amp;$A$70&amp;"'!"&amp;AP$68&amp;$C176+72),1,0)</f>
        <v>0</v>
      </c>
      <c r="AQ176" cm="1">
        <f t="array" aca="1" ref="AQ176" ca="1">IF(INDIRECT("'"&amp;$A$69&amp;"'!"&amp;AQ$68&amp;$C176+72)&lt;&gt;INDIRECT("'"&amp;$A$70&amp;"'!"&amp;AQ$68&amp;$C176+72),1,0)</f>
        <v>0</v>
      </c>
      <c r="AR176" cm="1">
        <f t="array" aca="1" ref="AR176" ca="1">IF(INDIRECT("'"&amp;$A$69&amp;"'!"&amp;AR$68&amp;$C176+72)&lt;&gt;INDIRECT("'"&amp;$A$70&amp;"'!"&amp;AR$68&amp;$C176+72),1,0)</f>
        <v>0</v>
      </c>
      <c r="AS176" cm="1">
        <f t="array" aca="1" ref="AS176" ca="1">IF(INDIRECT("'"&amp;$A$69&amp;"'!"&amp;AS$68&amp;$C176+72)&lt;&gt;INDIRECT("'"&amp;$A$70&amp;"'!"&amp;AS$68&amp;$C176+72),1,0)</f>
        <v>0</v>
      </c>
      <c r="AT176" cm="1">
        <f t="array" aca="1" ref="AT176" ca="1">IF(INDIRECT("'"&amp;$A$69&amp;"'!"&amp;AT$68&amp;$C176+72)&lt;&gt;INDIRECT("'"&amp;$A$70&amp;"'!"&amp;AT$68&amp;$C176+72),1,0)</f>
        <v>0</v>
      </c>
      <c r="AU176" cm="1">
        <f t="array" aca="1" ref="AU176" ca="1">IF(INDIRECT("'"&amp;$A$69&amp;"'!"&amp;AU$68&amp;$C176+72)&lt;&gt;INDIRECT("'"&amp;$A$70&amp;"'!"&amp;AU$68&amp;$C176+72),1,0)</f>
        <v>0</v>
      </c>
      <c r="AV176" cm="1">
        <f t="array" aca="1" ref="AV176" ca="1">IF(INDIRECT("'"&amp;$A$69&amp;"'!"&amp;AV$68&amp;$C176+72)&lt;&gt;INDIRECT("'"&amp;$A$70&amp;"'!"&amp;AV$68&amp;$C176+72),1,0)</f>
        <v>0</v>
      </c>
      <c r="AW176" cm="1">
        <f t="array" aca="1" ref="AW176" ca="1">IF(INDIRECT("'"&amp;$A$69&amp;"'!"&amp;AW$68&amp;$C176+72)&lt;&gt;INDIRECT("'"&amp;$A$70&amp;"'!"&amp;AW$68&amp;$C176+72),1,0)</f>
        <v>0</v>
      </c>
      <c r="AX176" cm="1">
        <f t="array" aca="1" ref="AX176" ca="1">IF(INDIRECT("'"&amp;$A$69&amp;"'!"&amp;AX$68&amp;$C176+72)&lt;&gt;INDIRECT("'"&amp;$A$70&amp;"'!"&amp;AX$68&amp;$C176+72),1,0)</f>
        <v>0</v>
      </c>
      <c r="AY176" cm="1">
        <f t="array" aca="1" ref="AY176" ca="1">IF(INDIRECT("'"&amp;$A$69&amp;"'!"&amp;AY$68&amp;$C176+72)&lt;&gt;INDIRECT("'"&amp;$A$70&amp;"'!"&amp;AY$68&amp;$C176+72),1,0)</f>
        <v>0</v>
      </c>
      <c r="AZ176" cm="1">
        <f t="array" aca="1" ref="AZ176" ca="1">IF(INDIRECT("'"&amp;$A$69&amp;"'!"&amp;AZ$68&amp;$C176+72)&lt;&gt;INDIRECT("'"&amp;$A$70&amp;"'!"&amp;AZ$68&amp;$C176+72),1,0)</f>
        <v>0</v>
      </c>
      <c r="BA176" cm="1">
        <f t="array" aca="1" ref="BA176" ca="1">IF(INDIRECT("'"&amp;$A$69&amp;"'!"&amp;BA$68&amp;$C176+72)&lt;&gt;INDIRECT("'"&amp;$A$70&amp;"'!"&amp;BA$68&amp;$C176+72),1,0)</f>
        <v>0</v>
      </c>
      <c r="BB176" cm="1">
        <f t="array" aca="1" ref="BB176" ca="1">IF(INDIRECT("'"&amp;$A$69&amp;"'!"&amp;BB$68&amp;$C176+72)&lt;&gt;INDIRECT("'"&amp;$A$70&amp;"'!"&amp;BB$68&amp;$C176+72),1,0)</f>
        <v>0</v>
      </c>
      <c r="BC176">
        <f t="shared" ca="1" si="3"/>
        <v>0</v>
      </c>
      <c r="BD176">
        <f t="shared" ca="1" si="4"/>
        <v>0</v>
      </c>
      <c r="BE176">
        <f t="shared" ca="1" si="5"/>
        <v>0</v>
      </c>
    </row>
    <row r="177" spans="3:57" x14ac:dyDescent="0.15">
      <c r="C177" s="283">
        <v>105</v>
      </c>
      <c r="D177" cm="1">
        <f t="array" aca="1" ref="D177" ca="1">IF(INDIRECT("'"&amp;$A$69&amp;"'!"&amp;D$68&amp;$C177+72)&lt;&gt;INDIRECT("'"&amp;$A$70&amp;"'!"&amp;D$68&amp;$C177+72),1,0)</f>
        <v>0</v>
      </c>
      <c r="E177" cm="1">
        <f t="array" aca="1" ref="E177" ca="1">IF(INDIRECT("'"&amp;$A$69&amp;"'!"&amp;E$68&amp;$C177+72)&lt;&gt;INDIRECT("'"&amp;$A$70&amp;"'!"&amp;E$68&amp;$C177+72),1,0)</f>
        <v>0</v>
      </c>
      <c r="F177" cm="1">
        <f t="array" aca="1" ref="F177" ca="1">IF(INDIRECT("'"&amp;$A$69&amp;"'!"&amp;F$68&amp;$C177+72)&lt;&gt;INDIRECT("'"&amp;$A$70&amp;"'!"&amp;F$68&amp;$C177+72),1,0)</f>
        <v>0</v>
      </c>
      <c r="G177" cm="1">
        <f t="array" aca="1" ref="G177" ca="1">IF(INDIRECT("'"&amp;$A$69&amp;"'!"&amp;G$68&amp;$C177+72)&lt;&gt;INDIRECT("'"&amp;$A$70&amp;"'!"&amp;G$68&amp;$C177+72),1,0)</f>
        <v>0</v>
      </c>
      <c r="H177" cm="1">
        <f t="array" aca="1" ref="H177" ca="1">IF(INDIRECT("'"&amp;$A$69&amp;"'!"&amp;H$68&amp;$C177+72)&lt;&gt;INDIRECT("'"&amp;$A$70&amp;"'!"&amp;H$68&amp;$C177+72),1,0)</f>
        <v>0</v>
      </c>
      <c r="I177" cm="1">
        <f t="array" aca="1" ref="I177" ca="1">IF(INDIRECT("'"&amp;$A$69&amp;"'!"&amp;I$68&amp;$C177+72)&lt;&gt;INDIRECT("'"&amp;$A$70&amp;"'!"&amp;I$68&amp;$C177+72),1,0)</f>
        <v>0</v>
      </c>
      <c r="J177" cm="1">
        <f t="array" aca="1" ref="J177" ca="1">IF(INDIRECT("'"&amp;$A$69&amp;"'!"&amp;J$68&amp;$C177+72)&lt;&gt;INDIRECT("'"&amp;$A$70&amp;"'!"&amp;J$68&amp;$C177+72),1,0)</f>
        <v>0</v>
      </c>
      <c r="K177" cm="1">
        <f t="array" aca="1" ref="K177" ca="1">IF(INDIRECT("'"&amp;$A$69&amp;"'!"&amp;K$68&amp;$C177+72)&lt;&gt;INDIRECT("'"&amp;$A$70&amp;"'!"&amp;K$68&amp;$C177+72),1,0)</f>
        <v>0</v>
      </c>
      <c r="L177" cm="1">
        <f t="array" aca="1" ref="L177" ca="1">IF(INDIRECT("'"&amp;$A$69&amp;"'!"&amp;L$68&amp;$C177+72)&lt;&gt;INDIRECT("'"&amp;$A$70&amp;"'!"&amp;L$68&amp;$C177+72),1,0)</f>
        <v>0</v>
      </c>
      <c r="M177" cm="1">
        <f t="array" aca="1" ref="M177" ca="1">IF(INDIRECT("'"&amp;$A$69&amp;"'!"&amp;M$68&amp;$C177+72)&lt;&gt;INDIRECT("'"&amp;$A$70&amp;"'!"&amp;M$68&amp;$C177+72),1,0)</f>
        <v>0</v>
      </c>
      <c r="N177" cm="1">
        <f t="array" aca="1" ref="N177" ca="1">IF(INDIRECT("'"&amp;$A$69&amp;"'!"&amp;N$68&amp;$C177+72)&lt;&gt;INDIRECT("'"&amp;$A$70&amp;"'!"&amp;N$68&amp;$C177+72),1,0)</f>
        <v>0</v>
      </c>
      <c r="O177" cm="1">
        <f t="array" aca="1" ref="O177" ca="1">IF(INDIRECT("'"&amp;$A$69&amp;"'!"&amp;O$68&amp;$C177+72)&lt;&gt;INDIRECT("'"&amp;$A$70&amp;"'!"&amp;O$68&amp;$C177+72),1,0)</f>
        <v>0</v>
      </c>
      <c r="P177" cm="1">
        <f t="array" aca="1" ref="P177" ca="1">IF(INDIRECT("'"&amp;$A$69&amp;"'!"&amp;P$68&amp;$C177+72)&lt;&gt;INDIRECT("'"&amp;$A$70&amp;"'!"&amp;P$68&amp;$C177+72),1,0)</f>
        <v>0</v>
      </c>
      <c r="Q177" cm="1">
        <f t="array" aca="1" ref="Q177" ca="1">IF(INDIRECT("'"&amp;$A$69&amp;"'!"&amp;Q$68&amp;$C177+72)&lt;&gt;INDIRECT("'"&amp;$A$70&amp;"'!"&amp;Q$68&amp;$C177+72),1,0)</f>
        <v>0</v>
      </c>
      <c r="R177" cm="1">
        <f t="array" aca="1" ref="R177" ca="1">IF(INDIRECT("'"&amp;$A$69&amp;"'!"&amp;R$68&amp;$C177+72)&lt;&gt;INDIRECT("'"&amp;$A$70&amp;"'!"&amp;R$68&amp;$C177+72),1,0)</f>
        <v>0</v>
      </c>
      <c r="S177" cm="1">
        <f t="array" aca="1" ref="S177" ca="1">IF(INDIRECT("'"&amp;$A$69&amp;"'!"&amp;S$68&amp;$C177+72)&lt;&gt;INDIRECT("'"&amp;$A$70&amp;"'!"&amp;S$68&amp;$C177+72),1,0)</f>
        <v>0</v>
      </c>
      <c r="T177" cm="1">
        <f t="array" aca="1" ref="T177" ca="1">IF(INDIRECT("'"&amp;$A$69&amp;"'!"&amp;T$68&amp;$C177+72)&lt;&gt;INDIRECT("'"&amp;$A$70&amp;"'!"&amp;T$68&amp;$C177+72),1,0)</f>
        <v>0</v>
      </c>
      <c r="U177" cm="1">
        <f t="array" aca="1" ref="U177" ca="1">IF(INDIRECT("'"&amp;$A$69&amp;"'!"&amp;U$68&amp;$C177+72)&lt;&gt;INDIRECT("'"&amp;$A$70&amp;"'!"&amp;U$68&amp;$C177+72),1,0)</f>
        <v>0</v>
      </c>
      <c r="V177" cm="1">
        <f t="array" aca="1" ref="V177" ca="1">IF(INDIRECT("'"&amp;$A$69&amp;"'!"&amp;V$68&amp;$C177+72)&lt;&gt;INDIRECT("'"&amp;$A$70&amp;"'!"&amp;V$68&amp;$C177+72),1,0)</f>
        <v>0</v>
      </c>
      <c r="W177" cm="1">
        <f t="array" aca="1" ref="W177" ca="1">IF(INDIRECT("'"&amp;$A$69&amp;"'!"&amp;W$68&amp;$C177+72)&lt;&gt;INDIRECT("'"&amp;$A$70&amp;"'!"&amp;W$68&amp;$C177+72),1,0)</f>
        <v>0</v>
      </c>
      <c r="X177" cm="1">
        <f t="array" aca="1" ref="X177" ca="1">IF(INDIRECT("'"&amp;$A$69&amp;"'!"&amp;X$68&amp;$C177+72)&lt;&gt;INDIRECT("'"&amp;$A$70&amp;"'!"&amp;X$68&amp;$C177+72),1,0)</f>
        <v>0</v>
      </c>
      <c r="Y177" cm="1">
        <f t="array" aca="1" ref="Y177" ca="1">IF(INDIRECT("'"&amp;$A$69&amp;"'!"&amp;Y$68&amp;$C177+72)&lt;&gt;INDIRECT("'"&amp;$A$70&amp;"'!"&amp;Y$68&amp;$C177+72),1,0)</f>
        <v>0</v>
      </c>
      <c r="Z177" cm="1">
        <f t="array" aca="1" ref="Z177" ca="1">IF(INDIRECT("'"&amp;$A$69&amp;"'!"&amp;Z$68&amp;$C177+72)&lt;&gt;INDIRECT("'"&amp;$A$70&amp;"'!"&amp;Z$68&amp;$C177+72),1,0)</f>
        <v>0</v>
      </c>
      <c r="AA177" cm="1">
        <f t="array" aca="1" ref="AA177" ca="1">IF(INDIRECT("'"&amp;$A$69&amp;"'!"&amp;AA$68&amp;$C177+72)&lt;&gt;INDIRECT("'"&amp;$A$70&amp;"'!"&amp;AA$68&amp;$C177+72),1,0)</f>
        <v>0</v>
      </c>
      <c r="AB177" cm="1">
        <f t="array" aca="1" ref="AB177" ca="1">IF(INDIRECT("'"&amp;$A$69&amp;"'!"&amp;AB$68&amp;$C177+72)&lt;&gt;INDIRECT("'"&amp;$A$70&amp;"'!"&amp;AB$68&amp;$C177+72),1,0)</f>
        <v>0</v>
      </c>
      <c r="AC177" cm="1">
        <f t="array" aca="1" ref="AC177" ca="1">IF(INDIRECT("'"&amp;$A$69&amp;"'!"&amp;AC$68&amp;$C177+72)&lt;&gt;INDIRECT("'"&amp;$A$70&amp;"'!"&amp;AC$68&amp;$C177+72),1,0)</f>
        <v>0</v>
      </c>
      <c r="AD177" cm="1">
        <f t="array" aca="1" ref="AD177" ca="1">IF(INDIRECT("'"&amp;$A$69&amp;"'!"&amp;AD$68&amp;$C177+72)&lt;&gt;INDIRECT("'"&amp;$A$70&amp;"'!"&amp;AD$68&amp;$C177+72),1,0)</f>
        <v>0</v>
      </c>
      <c r="AE177" cm="1">
        <f t="array" aca="1" ref="AE177" ca="1">IF(INDIRECT("'"&amp;$A$69&amp;"'!"&amp;AE$68&amp;$C177+72)&lt;&gt;INDIRECT("'"&amp;$A$70&amp;"'!"&amp;AE$68&amp;$C177+72),1,0)</f>
        <v>0</v>
      </c>
      <c r="AF177" cm="1">
        <f t="array" aca="1" ref="AF177" ca="1">IF(INDIRECT("'"&amp;$A$69&amp;"'!"&amp;AF$68&amp;$C177+72)&lt;&gt;INDIRECT("'"&amp;$A$70&amp;"'!"&amp;AF$68&amp;$C177+72),1,0)</f>
        <v>0</v>
      </c>
      <c r="AG177" cm="1">
        <f t="array" aca="1" ref="AG177" ca="1">IF(INDIRECT("'"&amp;$A$69&amp;"'!"&amp;AG$68&amp;$C177+72)&lt;&gt;INDIRECT("'"&amp;$A$70&amp;"'!"&amp;AG$68&amp;$C177+72),1,0)</f>
        <v>0</v>
      </c>
      <c r="AH177" cm="1">
        <f t="array" aca="1" ref="AH177" ca="1">IF(INDIRECT("'"&amp;$A$69&amp;"'!"&amp;AH$68&amp;$C177+72)&lt;&gt;INDIRECT("'"&amp;$A$70&amp;"'!"&amp;AH$68&amp;$C177+72),1,0)</f>
        <v>0</v>
      </c>
      <c r="AI177" cm="1">
        <f t="array" aca="1" ref="AI177" ca="1">IF(INDIRECT("'"&amp;$A$69&amp;"'!"&amp;AI$68&amp;$C177+72)&lt;&gt;INDIRECT("'"&amp;$A$70&amp;"'!"&amp;AI$68&amp;$C177+72),1,0)</f>
        <v>0</v>
      </c>
      <c r="AJ177" cm="1">
        <f t="array" aca="1" ref="AJ177" ca="1">IF(INDIRECT("'"&amp;$A$69&amp;"'!"&amp;AJ$68&amp;$C177+72)&lt;&gt;INDIRECT("'"&amp;$A$70&amp;"'!"&amp;AJ$68&amp;$C177+72),1,0)</f>
        <v>0</v>
      </c>
      <c r="AK177" cm="1">
        <f t="array" aca="1" ref="AK177" ca="1">IF(INDIRECT("'"&amp;$A$69&amp;"'!"&amp;AK$68&amp;$C177+72)&lt;&gt;INDIRECT("'"&amp;$A$70&amp;"'!"&amp;AK$68&amp;$C177+72),1,0)</f>
        <v>0</v>
      </c>
      <c r="AL177" cm="1">
        <f t="array" aca="1" ref="AL177" ca="1">IF(INDIRECT("'"&amp;$A$69&amp;"'!"&amp;AL$68&amp;$C177+72)&lt;&gt;INDIRECT("'"&amp;$A$70&amp;"'!"&amp;AL$68&amp;$C177+72),1,0)</f>
        <v>0</v>
      </c>
      <c r="AM177" cm="1">
        <f t="array" aca="1" ref="AM177" ca="1">IF(INDIRECT("'"&amp;$A$69&amp;"'!"&amp;AM$68&amp;$C177+72)&lt;&gt;INDIRECT("'"&amp;$A$70&amp;"'!"&amp;AM$68&amp;$C177+72),1,0)</f>
        <v>0</v>
      </c>
      <c r="AN177" cm="1">
        <f t="array" aca="1" ref="AN177" ca="1">IF(INDIRECT("'"&amp;$A$69&amp;"'!"&amp;AN$68&amp;$C177+72)&lt;&gt;INDIRECT("'"&amp;$A$70&amp;"'!"&amp;AN$68&amp;$C177+72),1,0)</f>
        <v>0</v>
      </c>
      <c r="AO177" cm="1">
        <f t="array" aca="1" ref="AO177" ca="1">IF(INDIRECT("'"&amp;$A$69&amp;"'!"&amp;AO$68&amp;$C177+72)&lt;&gt;INDIRECT("'"&amp;$A$70&amp;"'!"&amp;AO$68&amp;$C177+72),1,0)</f>
        <v>0</v>
      </c>
      <c r="AP177" cm="1">
        <f t="array" aca="1" ref="AP177" ca="1">IF(INDIRECT("'"&amp;$A$69&amp;"'!"&amp;AP$68&amp;$C177+72)&lt;&gt;INDIRECT("'"&amp;$A$70&amp;"'!"&amp;AP$68&amp;$C177+72),1,0)</f>
        <v>0</v>
      </c>
      <c r="AQ177" cm="1">
        <f t="array" aca="1" ref="AQ177" ca="1">IF(INDIRECT("'"&amp;$A$69&amp;"'!"&amp;AQ$68&amp;$C177+72)&lt;&gt;INDIRECT("'"&amp;$A$70&amp;"'!"&amp;AQ$68&amp;$C177+72),1,0)</f>
        <v>0</v>
      </c>
      <c r="AR177" cm="1">
        <f t="array" aca="1" ref="AR177" ca="1">IF(INDIRECT("'"&amp;$A$69&amp;"'!"&amp;AR$68&amp;$C177+72)&lt;&gt;INDIRECT("'"&amp;$A$70&amp;"'!"&amp;AR$68&amp;$C177+72),1,0)</f>
        <v>0</v>
      </c>
      <c r="AS177" cm="1">
        <f t="array" aca="1" ref="AS177" ca="1">IF(INDIRECT("'"&amp;$A$69&amp;"'!"&amp;AS$68&amp;$C177+72)&lt;&gt;INDIRECT("'"&amp;$A$70&amp;"'!"&amp;AS$68&amp;$C177+72),1,0)</f>
        <v>0</v>
      </c>
      <c r="AT177" cm="1">
        <f t="array" aca="1" ref="AT177" ca="1">IF(INDIRECT("'"&amp;$A$69&amp;"'!"&amp;AT$68&amp;$C177+72)&lt;&gt;INDIRECT("'"&amp;$A$70&amp;"'!"&amp;AT$68&amp;$C177+72),1,0)</f>
        <v>0</v>
      </c>
      <c r="AU177" cm="1">
        <f t="array" aca="1" ref="AU177" ca="1">IF(INDIRECT("'"&amp;$A$69&amp;"'!"&amp;AU$68&amp;$C177+72)&lt;&gt;INDIRECT("'"&amp;$A$70&amp;"'!"&amp;AU$68&amp;$C177+72),1,0)</f>
        <v>0</v>
      </c>
      <c r="AV177" cm="1">
        <f t="array" aca="1" ref="AV177" ca="1">IF(INDIRECT("'"&amp;$A$69&amp;"'!"&amp;AV$68&amp;$C177+72)&lt;&gt;INDIRECT("'"&amp;$A$70&amp;"'!"&amp;AV$68&amp;$C177+72),1,0)</f>
        <v>0</v>
      </c>
      <c r="AW177" cm="1">
        <f t="array" aca="1" ref="AW177" ca="1">IF(INDIRECT("'"&amp;$A$69&amp;"'!"&amp;AW$68&amp;$C177+72)&lt;&gt;INDIRECT("'"&amp;$A$70&amp;"'!"&amp;AW$68&amp;$C177+72),1,0)</f>
        <v>0</v>
      </c>
      <c r="AX177" cm="1">
        <f t="array" aca="1" ref="AX177" ca="1">IF(INDIRECT("'"&amp;$A$69&amp;"'!"&amp;AX$68&amp;$C177+72)&lt;&gt;INDIRECT("'"&amp;$A$70&amp;"'!"&amp;AX$68&amp;$C177+72),1,0)</f>
        <v>0</v>
      </c>
      <c r="AY177" cm="1">
        <f t="array" aca="1" ref="AY177" ca="1">IF(INDIRECT("'"&amp;$A$69&amp;"'!"&amp;AY$68&amp;$C177+72)&lt;&gt;INDIRECT("'"&amp;$A$70&amp;"'!"&amp;AY$68&amp;$C177+72),1,0)</f>
        <v>0</v>
      </c>
      <c r="AZ177" cm="1">
        <f t="array" aca="1" ref="AZ177" ca="1">IF(INDIRECT("'"&amp;$A$69&amp;"'!"&amp;AZ$68&amp;$C177+72)&lt;&gt;INDIRECT("'"&amp;$A$70&amp;"'!"&amp;AZ$68&amp;$C177+72),1,0)</f>
        <v>0</v>
      </c>
      <c r="BA177" cm="1">
        <f t="array" aca="1" ref="BA177" ca="1">IF(INDIRECT("'"&amp;$A$69&amp;"'!"&amp;BA$68&amp;$C177+72)&lt;&gt;INDIRECT("'"&amp;$A$70&amp;"'!"&amp;BA$68&amp;$C177+72),1,0)</f>
        <v>0</v>
      </c>
      <c r="BB177" cm="1">
        <f t="array" aca="1" ref="BB177" ca="1">IF(INDIRECT("'"&amp;$A$69&amp;"'!"&amp;BB$68&amp;$C177+72)&lt;&gt;INDIRECT("'"&amp;$A$70&amp;"'!"&amp;BB$68&amp;$C177+72),1,0)</f>
        <v>0</v>
      </c>
      <c r="BC177">
        <f t="shared" ca="1" si="3"/>
        <v>0</v>
      </c>
      <c r="BD177">
        <f t="shared" ca="1" si="4"/>
        <v>0</v>
      </c>
      <c r="BE177">
        <f t="shared" ca="1" si="5"/>
        <v>0</v>
      </c>
    </row>
    <row r="178" spans="3:57" x14ac:dyDescent="0.15">
      <c r="C178" s="283">
        <v>106</v>
      </c>
      <c r="D178" cm="1">
        <f t="array" aca="1" ref="D178" ca="1">IF(INDIRECT("'"&amp;$A$69&amp;"'!"&amp;D$68&amp;$C178+72)&lt;&gt;INDIRECT("'"&amp;$A$70&amp;"'!"&amp;D$68&amp;$C178+72),1,0)</f>
        <v>0</v>
      </c>
      <c r="E178" cm="1">
        <f t="array" aca="1" ref="E178" ca="1">IF(INDIRECT("'"&amp;$A$69&amp;"'!"&amp;E$68&amp;$C178+72)&lt;&gt;INDIRECT("'"&amp;$A$70&amp;"'!"&amp;E$68&amp;$C178+72),1,0)</f>
        <v>0</v>
      </c>
      <c r="F178" cm="1">
        <f t="array" aca="1" ref="F178" ca="1">IF(INDIRECT("'"&amp;$A$69&amp;"'!"&amp;F$68&amp;$C178+72)&lt;&gt;INDIRECT("'"&amp;$A$70&amp;"'!"&amp;F$68&amp;$C178+72),1,0)</f>
        <v>0</v>
      </c>
      <c r="G178" cm="1">
        <f t="array" aca="1" ref="G178" ca="1">IF(INDIRECT("'"&amp;$A$69&amp;"'!"&amp;G$68&amp;$C178+72)&lt;&gt;INDIRECT("'"&amp;$A$70&amp;"'!"&amp;G$68&amp;$C178+72),1,0)</f>
        <v>0</v>
      </c>
      <c r="H178" cm="1">
        <f t="array" aca="1" ref="H178" ca="1">IF(INDIRECT("'"&amp;$A$69&amp;"'!"&amp;H$68&amp;$C178+72)&lt;&gt;INDIRECT("'"&amp;$A$70&amp;"'!"&amp;H$68&amp;$C178+72),1,0)</f>
        <v>0</v>
      </c>
      <c r="I178" cm="1">
        <f t="array" aca="1" ref="I178" ca="1">IF(INDIRECT("'"&amp;$A$69&amp;"'!"&amp;I$68&amp;$C178+72)&lt;&gt;INDIRECT("'"&amp;$A$70&amp;"'!"&amp;I$68&amp;$C178+72),1,0)</f>
        <v>0</v>
      </c>
      <c r="J178" cm="1">
        <f t="array" aca="1" ref="J178" ca="1">IF(INDIRECT("'"&amp;$A$69&amp;"'!"&amp;J$68&amp;$C178+72)&lt;&gt;INDIRECT("'"&amp;$A$70&amp;"'!"&amp;J$68&amp;$C178+72),1,0)</f>
        <v>0</v>
      </c>
      <c r="K178" cm="1">
        <f t="array" aca="1" ref="K178" ca="1">IF(INDIRECT("'"&amp;$A$69&amp;"'!"&amp;K$68&amp;$C178+72)&lt;&gt;INDIRECT("'"&amp;$A$70&amp;"'!"&amp;K$68&amp;$C178+72),1,0)</f>
        <v>0</v>
      </c>
      <c r="L178" cm="1">
        <f t="array" aca="1" ref="L178" ca="1">IF(INDIRECT("'"&amp;$A$69&amp;"'!"&amp;L$68&amp;$C178+72)&lt;&gt;INDIRECT("'"&amp;$A$70&amp;"'!"&amp;L$68&amp;$C178+72),1,0)</f>
        <v>0</v>
      </c>
      <c r="M178" cm="1">
        <f t="array" aca="1" ref="M178" ca="1">IF(INDIRECT("'"&amp;$A$69&amp;"'!"&amp;M$68&amp;$C178+72)&lt;&gt;INDIRECT("'"&amp;$A$70&amp;"'!"&amp;M$68&amp;$C178+72),1,0)</f>
        <v>0</v>
      </c>
      <c r="N178" cm="1">
        <f t="array" aca="1" ref="N178" ca="1">IF(INDIRECT("'"&amp;$A$69&amp;"'!"&amp;N$68&amp;$C178+72)&lt;&gt;INDIRECT("'"&amp;$A$70&amp;"'!"&amp;N$68&amp;$C178+72),1,0)</f>
        <v>0</v>
      </c>
      <c r="O178" cm="1">
        <f t="array" aca="1" ref="O178" ca="1">IF(INDIRECT("'"&amp;$A$69&amp;"'!"&amp;O$68&amp;$C178+72)&lt;&gt;INDIRECT("'"&amp;$A$70&amp;"'!"&amp;O$68&amp;$C178+72),1,0)</f>
        <v>0</v>
      </c>
      <c r="P178" cm="1">
        <f t="array" aca="1" ref="P178" ca="1">IF(INDIRECT("'"&amp;$A$69&amp;"'!"&amp;P$68&amp;$C178+72)&lt;&gt;INDIRECT("'"&amp;$A$70&amp;"'!"&amp;P$68&amp;$C178+72),1,0)</f>
        <v>0</v>
      </c>
      <c r="Q178" cm="1">
        <f t="array" aca="1" ref="Q178" ca="1">IF(INDIRECT("'"&amp;$A$69&amp;"'!"&amp;Q$68&amp;$C178+72)&lt;&gt;INDIRECT("'"&amp;$A$70&amp;"'!"&amp;Q$68&amp;$C178+72),1,0)</f>
        <v>0</v>
      </c>
      <c r="R178" cm="1">
        <f t="array" aca="1" ref="R178" ca="1">IF(INDIRECT("'"&amp;$A$69&amp;"'!"&amp;R$68&amp;$C178+72)&lt;&gt;INDIRECT("'"&amp;$A$70&amp;"'!"&amp;R$68&amp;$C178+72),1,0)</f>
        <v>0</v>
      </c>
      <c r="S178" cm="1">
        <f t="array" aca="1" ref="S178" ca="1">IF(INDIRECT("'"&amp;$A$69&amp;"'!"&amp;S$68&amp;$C178+72)&lt;&gt;INDIRECT("'"&amp;$A$70&amp;"'!"&amp;S$68&amp;$C178+72),1,0)</f>
        <v>0</v>
      </c>
      <c r="T178" cm="1">
        <f t="array" aca="1" ref="T178" ca="1">IF(INDIRECT("'"&amp;$A$69&amp;"'!"&amp;T$68&amp;$C178+72)&lt;&gt;INDIRECT("'"&amp;$A$70&amp;"'!"&amp;T$68&amp;$C178+72),1,0)</f>
        <v>0</v>
      </c>
      <c r="U178" cm="1">
        <f t="array" aca="1" ref="U178" ca="1">IF(INDIRECT("'"&amp;$A$69&amp;"'!"&amp;U$68&amp;$C178+72)&lt;&gt;INDIRECT("'"&amp;$A$70&amp;"'!"&amp;U$68&amp;$C178+72),1,0)</f>
        <v>0</v>
      </c>
      <c r="V178" cm="1">
        <f t="array" aca="1" ref="V178" ca="1">IF(INDIRECT("'"&amp;$A$69&amp;"'!"&amp;V$68&amp;$C178+72)&lt;&gt;INDIRECT("'"&amp;$A$70&amp;"'!"&amp;V$68&amp;$C178+72),1,0)</f>
        <v>0</v>
      </c>
      <c r="W178" cm="1">
        <f t="array" aca="1" ref="W178" ca="1">IF(INDIRECT("'"&amp;$A$69&amp;"'!"&amp;W$68&amp;$C178+72)&lt;&gt;INDIRECT("'"&amp;$A$70&amp;"'!"&amp;W$68&amp;$C178+72),1,0)</f>
        <v>0</v>
      </c>
      <c r="X178" cm="1">
        <f t="array" aca="1" ref="X178" ca="1">IF(INDIRECT("'"&amp;$A$69&amp;"'!"&amp;X$68&amp;$C178+72)&lt;&gt;INDIRECT("'"&amp;$A$70&amp;"'!"&amp;X$68&amp;$C178+72),1,0)</f>
        <v>0</v>
      </c>
      <c r="Y178" cm="1">
        <f t="array" aca="1" ref="Y178" ca="1">IF(INDIRECT("'"&amp;$A$69&amp;"'!"&amp;Y$68&amp;$C178+72)&lt;&gt;INDIRECT("'"&amp;$A$70&amp;"'!"&amp;Y$68&amp;$C178+72),1,0)</f>
        <v>0</v>
      </c>
      <c r="Z178" cm="1">
        <f t="array" aca="1" ref="Z178" ca="1">IF(INDIRECT("'"&amp;$A$69&amp;"'!"&amp;Z$68&amp;$C178+72)&lt;&gt;INDIRECT("'"&amp;$A$70&amp;"'!"&amp;Z$68&amp;$C178+72),1,0)</f>
        <v>0</v>
      </c>
      <c r="AA178" cm="1">
        <f t="array" aca="1" ref="AA178" ca="1">IF(INDIRECT("'"&amp;$A$69&amp;"'!"&amp;AA$68&amp;$C178+72)&lt;&gt;INDIRECT("'"&amp;$A$70&amp;"'!"&amp;AA$68&amp;$C178+72),1,0)</f>
        <v>0</v>
      </c>
      <c r="AB178" cm="1">
        <f t="array" aca="1" ref="AB178" ca="1">IF(INDIRECT("'"&amp;$A$69&amp;"'!"&amp;AB$68&amp;$C178+72)&lt;&gt;INDIRECT("'"&amp;$A$70&amp;"'!"&amp;AB$68&amp;$C178+72),1,0)</f>
        <v>0</v>
      </c>
      <c r="AC178" cm="1">
        <f t="array" aca="1" ref="AC178" ca="1">IF(INDIRECT("'"&amp;$A$69&amp;"'!"&amp;AC$68&amp;$C178+72)&lt;&gt;INDIRECT("'"&amp;$A$70&amp;"'!"&amp;AC$68&amp;$C178+72),1,0)</f>
        <v>0</v>
      </c>
      <c r="AD178" cm="1">
        <f t="array" aca="1" ref="AD178" ca="1">IF(INDIRECT("'"&amp;$A$69&amp;"'!"&amp;AD$68&amp;$C178+72)&lt;&gt;INDIRECT("'"&amp;$A$70&amp;"'!"&amp;AD$68&amp;$C178+72),1,0)</f>
        <v>0</v>
      </c>
      <c r="AE178" cm="1">
        <f t="array" aca="1" ref="AE178" ca="1">IF(INDIRECT("'"&amp;$A$69&amp;"'!"&amp;AE$68&amp;$C178+72)&lt;&gt;INDIRECT("'"&amp;$A$70&amp;"'!"&amp;AE$68&amp;$C178+72),1,0)</f>
        <v>0</v>
      </c>
      <c r="AF178" cm="1">
        <f t="array" aca="1" ref="AF178" ca="1">IF(INDIRECT("'"&amp;$A$69&amp;"'!"&amp;AF$68&amp;$C178+72)&lt;&gt;INDIRECT("'"&amp;$A$70&amp;"'!"&amp;AF$68&amp;$C178+72),1,0)</f>
        <v>0</v>
      </c>
      <c r="AG178" cm="1">
        <f t="array" aca="1" ref="AG178" ca="1">IF(INDIRECT("'"&amp;$A$69&amp;"'!"&amp;AG$68&amp;$C178+72)&lt;&gt;INDIRECT("'"&amp;$A$70&amp;"'!"&amp;AG$68&amp;$C178+72),1,0)</f>
        <v>0</v>
      </c>
      <c r="AH178" cm="1">
        <f t="array" aca="1" ref="AH178" ca="1">IF(INDIRECT("'"&amp;$A$69&amp;"'!"&amp;AH$68&amp;$C178+72)&lt;&gt;INDIRECT("'"&amp;$A$70&amp;"'!"&amp;AH$68&amp;$C178+72),1,0)</f>
        <v>0</v>
      </c>
      <c r="AI178" cm="1">
        <f t="array" aca="1" ref="AI178" ca="1">IF(INDIRECT("'"&amp;$A$69&amp;"'!"&amp;AI$68&amp;$C178+72)&lt;&gt;INDIRECT("'"&amp;$A$70&amp;"'!"&amp;AI$68&amp;$C178+72),1,0)</f>
        <v>0</v>
      </c>
      <c r="AJ178" cm="1">
        <f t="array" aca="1" ref="AJ178" ca="1">IF(INDIRECT("'"&amp;$A$69&amp;"'!"&amp;AJ$68&amp;$C178+72)&lt;&gt;INDIRECT("'"&amp;$A$70&amp;"'!"&amp;AJ$68&amp;$C178+72),1,0)</f>
        <v>0</v>
      </c>
      <c r="AK178" cm="1">
        <f t="array" aca="1" ref="AK178" ca="1">IF(INDIRECT("'"&amp;$A$69&amp;"'!"&amp;AK$68&amp;$C178+72)&lt;&gt;INDIRECT("'"&amp;$A$70&amp;"'!"&amp;AK$68&amp;$C178+72),1,0)</f>
        <v>0</v>
      </c>
      <c r="AL178" cm="1">
        <f t="array" aca="1" ref="AL178" ca="1">IF(INDIRECT("'"&amp;$A$69&amp;"'!"&amp;AL$68&amp;$C178+72)&lt;&gt;INDIRECT("'"&amp;$A$70&amp;"'!"&amp;AL$68&amp;$C178+72),1,0)</f>
        <v>0</v>
      </c>
      <c r="AM178" cm="1">
        <f t="array" aca="1" ref="AM178" ca="1">IF(INDIRECT("'"&amp;$A$69&amp;"'!"&amp;AM$68&amp;$C178+72)&lt;&gt;INDIRECT("'"&amp;$A$70&amp;"'!"&amp;AM$68&amp;$C178+72),1,0)</f>
        <v>0</v>
      </c>
      <c r="AN178" cm="1">
        <f t="array" aca="1" ref="AN178" ca="1">IF(INDIRECT("'"&amp;$A$69&amp;"'!"&amp;AN$68&amp;$C178+72)&lt;&gt;INDIRECT("'"&amp;$A$70&amp;"'!"&amp;AN$68&amp;$C178+72),1,0)</f>
        <v>0</v>
      </c>
      <c r="AO178" cm="1">
        <f t="array" aca="1" ref="AO178" ca="1">IF(INDIRECT("'"&amp;$A$69&amp;"'!"&amp;AO$68&amp;$C178+72)&lt;&gt;INDIRECT("'"&amp;$A$70&amp;"'!"&amp;AO$68&amp;$C178+72),1,0)</f>
        <v>0</v>
      </c>
      <c r="AP178" cm="1">
        <f t="array" aca="1" ref="AP178" ca="1">IF(INDIRECT("'"&amp;$A$69&amp;"'!"&amp;AP$68&amp;$C178+72)&lt;&gt;INDIRECT("'"&amp;$A$70&amp;"'!"&amp;AP$68&amp;$C178+72),1,0)</f>
        <v>0</v>
      </c>
      <c r="AQ178" cm="1">
        <f t="array" aca="1" ref="AQ178" ca="1">IF(INDIRECT("'"&amp;$A$69&amp;"'!"&amp;AQ$68&amp;$C178+72)&lt;&gt;INDIRECT("'"&amp;$A$70&amp;"'!"&amp;AQ$68&amp;$C178+72),1,0)</f>
        <v>0</v>
      </c>
      <c r="AR178" cm="1">
        <f t="array" aca="1" ref="AR178" ca="1">IF(INDIRECT("'"&amp;$A$69&amp;"'!"&amp;AR$68&amp;$C178+72)&lt;&gt;INDIRECT("'"&amp;$A$70&amp;"'!"&amp;AR$68&amp;$C178+72),1,0)</f>
        <v>0</v>
      </c>
      <c r="AS178" cm="1">
        <f t="array" aca="1" ref="AS178" ca="1">IF(INDIRECT("'"&amp;$A$69&amp;"'!"&amp;AS$68&amp;$C178+72)&lt;&gt;INDIRECT("'"&amp;$A$70&amp;"'!"&amp;AS$68&amp;$C178+72),1,0)</f>
        <v>0</v>
      </c>
      <c r="AT178" cm="1">
        <f t="array" aca="1" ref="AT178" ca="1">IF(INDIRECT("'"&amp;$A$69&amp;"'!"&amp;AT$68&amp;$C178+72)&lt;&gt;INDIRECT("'"&amp;$A$70&amp;"'!"&amp;AT$68&amp;$C178+72),1,0)</f>
        <v>0</v>
      </c>
      <c r="AU178" cm="1">
        <f t="array" aca="1" ref="AU178" ca="1">IF(INDIRECT("'"&amp;$A$69&amp;"'!"&amp;AU$68&amp;$C178+72)&lt;&gt;INDIRECT("'"&amp;$A$70&amp;"'!"&amp;AU$68&amp;$C178+72),1,0)</f>
        <v>0</v>
      </c>
      <c r="AV178" cm="1">
        <f t="array" aca="1" ref="AV178" ca="1">IF(INDIRECT("'"&amp;$A$69&amp;"'!"&amp;AV$68&amp;$C178+72)&lt;&gt;INDIRECT("'"&amp;$A$70&amp;"'!"&amp;AV$68&amp;$C178+72),1,0)</f>
        <v>0</v>
      </c>
      <c r="AW178" cm="1">
        <f t="array" aca="1" ref="AW178" ca="1">IF(INDIRECT("'"&amp;$A$69&amp;"'!"&amp;AW$68&amp;$C178+72)&lt;&gt;INDIRECT("'"&amp;$A$70&amp;"'!"&amp;AW$68&amp;$C178+72),1,0)</f>
        <v>0</v>
      </c>
      <c r="AX178" cm="1">
        <f t="array" aca="1" ref="AX178" ca="1">IF(INDIRECT("'"&amp;$A$69&amp;"'!"&amp;AX$68&amp;$C178+72)&lt;&gt;INDIRECT("'"&amp;$A$70&amp;"'!"&amp;AX$68&amp;$C178+72),1,0)</f>
        <v>0</v>
      </c>
      <c r="AY178" cm="1">
        <f t="array" aca="1" ref="AY178" ca="1">IF(INDIRECT("'"&amp;$A$69&amp;"'!"&amp;AY$68&amp;$C178+72)&lt;&gt;INDIRECT("'"&amp;$A$70&amp;"'!"&amp;AY$68&amp;$C178+72),1,0)</f>
        <v>0</v>
      </c>
      <c r="AZ178" cm="1">
        <f t="array" aca="1" ref="AZ178" ca="1">IF(INDIRECT("'"&amp;$A$69&amp;"'!"&amp;AZ$68&amp;$C178+72)&lt;&gt;INDIRECT("'"&amp;$A$70&amp;"'!"&amp;AZ$68&amp;$C178+72),1,0)</f>
        <v>0</v>
      </c>
      <c r="BA178" cm="1">
        <f t="array" aca="1" ref="BA178" ca="1">IF(INDIRECT("'"&amp;$A$69&amp;"'!"&amp;BA$68&amp;$C178+72)&lt;&gt;INDIRECT("'"&amp;$A$70&amp;"'!"&amp;BA$68&amp;$C178+72),1,0)</f>
        <v>0</v>
      </c>
      <c r="BB178" cm="1">
        <f t="array" aca="1" ref="BB178" ca="1">IF(INDIRECT("'"&amp;$A$69&amp;"'!"&amp;BB$68&amp;$C178+72)&lt;&gt;INDIRECT("'"&amp;$A$70&amp;"'!"&amp;BB$68&amp;$C178+72),1,0)</f>
        <v>0</v>
      </c>
      <c r="BC178">
        <f t="shared" ca="1" si="3"/>
        <v>0</v>
      </c>
      <c r="BD178">
        <f t="shared" ca="1" si="4"/>
        <v>0</v>
      </c>
      <c r="BE178">
        <f t="shared" ca="1" si="5"/>
        <v>0</v>
      </c>
    </row>
    <row r="179" spans="3:57" x14ac:dyDescent="0.15">
      <c r="C179" s="283">
        <v>107</v>
      </c>
      <c r="D179" cm="1">
        <f t="array" aca="1" ref="D179" ca="1">IF(INDIRECT("'"&amp;$A$69&amp;"'!"&amp;D$68&amp;$C179+72)&lt;&gt;INDIRECT("'"&amp;$A$70&amp;"'!"&amp;D$68&amp;$C179+72),1,0)</f>
        <v>0</v>
      </c>
      <c r="E179" cm="1">
        <f t="array" aca="1" ref="E179" ca="1">IF(INDIRECT("'"&amp;$A$69&amp;"'!"&amp;E$68&amp;$C179+72)&lt;&gt;INDIRECT("'"&amp;$A$70&amp;"'!"&amp;E$68&amp;$C179+72),1,0)</f>
        <v>0</v>
      </c>
      <c r="F179" cm="1">
        <f t="array" aca="1" ref="F179" ca="1">IF(INDIRECT("'"&amp;$A$69&amp;"'!"&amp;F$68&amp;$C179+72)&lt;&gt;INDIRECT("'"&amp;$A$70&amp;"'!"&amp;F$68&amp;$C179+72),1,0)</f>
        <v>0</v>
      </c>
      <c r="G179" cm="1">
        <f t="array" aca="1" ref="G179" ca="1">IF(INDIRECT("'"&amp;$A$69&amp;"'!"&amp;G$68&amp;$C179+72)&lt;&gt;INDIRECT("'"&amp;$A$70&amp;"'!"&amp;G$68&amp;$C179+72),1,0)</f>
        <v>0</v>
      </c>
      <c r="H179" cm="1">
        <f t="array" aca="1" ref="H179" ca="1">IF(INDIRECT("'"&amp;$A$69&amp;"'!"&amp;H$68&amp;$C179+72)&lt;&gt;INDIRECT("'"&amp;$A$70&amp;"'!"&amp;H$68&amp;$C179+72),1,0)</f>
        <v>0</v>
      </c>
      <c r="I179" cm="1">
        <f t="array" aca="1" ref="I179" ca="1">IF(INDIRECT("'"&amp;$A$69&amp;"'!"&amp;I$68&amp;$C179+72)&lt;&gt;INDIRECT("'"&amp;$A$70&amp;"'!"&amp;I$68&amp;$C179+72),1,0)</f>
        <v>0</v>
      </c>
      <c r="J179" cm="1">
        <f t="array" aca="1" ref="J179" ca="1">IF(INDIRECT("'"&amp;$A$69&amp;"'!"&amp;J$68&amp;$C179+72)&lt;&gt;INDIRECT("'"&amp;$A$70&amp;"'!"&amp;J$68&amp;$C179+72),1,0)</f>
        <v>0</v>
      </c>
      <c r="K179" cm="1">
        <f t="array" aca="1" ref="K179" ca="1">IF(INDIRECT("'"&amp;$A$69&amp;"'!"&amp;K$68&amp;$C179+72)&lt;&gt;INDIRECT("'"&amp;$A$70&amp;"'!"&amp;K$68&amp;$C179+72),1,0)</f>
        <v>0</v>
      </c>
      <c r="L179" cm="1">
        <f t="array" aca="1" ref="L179" ca="1">IF(INDIRECT("'"&amp;$A$69&amp;"'!"&amp;L$68&amp;$C179+72)&lt;&gt;INDIRECT("'"&amp;$A$70&amp;"'!"&amp;L$68&amp;$C179+72),1,0)</f>
        <v>0</v>
      </c>
      <c r="M179" cm="1">
        <f t="array" aca="1" ref="M179" ca="1">IF(INDIRECT("'"&amp;$A$69&amp;"'!"&amp;M$68&amp;$C179+72)&lt;&gt;INDIRECT("'"&amp;$A$70&amp;"'!"&amp;M$68&amp;$C179+72),1,0)</f>
        <v>0</v>
      </c>
      <c r="N179" cm="1">
        <f t="array" aca="1" ref="N179" ca="1">IF(INDIRECT("'"&amp;$A$69&amp;"'!"&amp;N$68&amp;$C179+72)&lt;&gt;INDIRECT("'"&amp;$A$70&amp;"'!"&amp;N$68&amp;$C179+72),1,0)</f>
        <v>0</v>
      </c>
      <c r="O179" cm="1">
        <f t="array" aca="1" ref="O179" ca="1">IF(INDIRECT("'"&amp;$A$69&amp;"'!"&amp;O$68&amp;$C179+72)&lt;&gt;INDIRECT("'"&amp;$A$70&amp;"'!"&amp;O$68&amp;$C179+72),1,0)</f>
        <v>0</v>
      </c>
      <c r="P179" cm="1">
        <f t="array" aca="1" ref="P179" ca="1">IF(INDIRECT("'"&amp;$A$69&amp;"'!"&amp;P$68&amp;$C179+72)&lt;&gt;INDIRECT("'"&amp;$A$70&amp;"'!"&amp;P$68&amp;$C179+72),1,0)</f>
        <v>0</v>
      </c>
      <c r="Q179" cm="1">
        <f t="array" aca="1" ref="Q179" ca="1">IF(INDIRECT("'"&amp;$A$69&amp;"'!"&amp;Q$68&amp;$C179+72)&lt;&gt;INDIRECT("'"&amp;$A$70&amp;"'!"&amp;Q$68&amp;$C179+72),1,0)</f>
        <v>0</v>
      </c>
      <c r="R179" cm="1">
        <f t="array" aca="1" ref="R179" ca="1">IF(INDIRECT("'"&amp;$A$69&amp;"'!"&amp;R$68&amp;$C179+72)&lt;&gt;INDIRECT("'"&amp;$A$70&amp;"'!"&amp;R$68&amp;$C179+72),1,0)</f>
        <v>0</v>
      </c>
      <c r="S179" cm="1">
        <f t="array" aca="1" ref="S179" ca="1">IF(INDIRECT("'"&amp;$A$69&amp;"'!"&amp;S$68&amp;$C179+72)&lt;&gt;INDIRECT("'"&amp;$A$70&amp;"'!"&amp;S$68&amp;$C179+72),1,0)</f>
        <v>0</v>
      </c>
      <c r="T179" cm="1">
        <f t="array" aca="1" ref="T179" ca="1">IF(INDIRECT("'"&amp;$A$69&amp;"'!"&amp;T$68&amp;$C179+72)&lt;&gt;INDIRECT("'"&amp;$A$70&amp;"'!"&amp;T$68&amp;$C179+72),1,0)</f>
        <v>0</v>
      </c>
      <c r="U179" cm="1">
        <f t="array" aca="1" ref="U179" ca="1">IF(INDIRECT("'"&amp;$A$69&amp;"'!"&amp;U$68&amp;$C179+72)&lt;&gt;INDIRECT("'"&amp;$A$70&amp;"'!"&amp;U$68&amp;$C179+72),1,0)</f>
        <v>0</v>
      </c>
      <c r="V179" cm="1">
        <f t="array" aca="1" ref="V179" ca="1">IF(INDIRECT("'"&amp;$A$69&amp;"'!"&amp;V$68&amp;$C179+72)&lt;&gt;INDIRECT("'"&amp;$A$70&amp;"'!"&amp;V$68&amp;$C179+72),1,0)</f>
        <v>0</v>
      </c>
      <c r="W179" cm="1">
        <f t="array" aca="1" ref="W179" ca="1">IF(INDIRECT("'"&amp;$A$69&amp;"'!"&amp;W$68&amp;$C179+72)&lt;&gt;INDIRECT("'"&amp;$A$70&amp;"'!"&amp;W$68&amp;$C179+72),1,0)</f>
        <v>0</v>
      </c>
      <c r="X179" cm="1">
        <f t="array" aca="1" ref="X179" ca="1">IF(INDIRECT("'"&amp;$A$69&amp;"'!"&amp;X$68&amp;$C179+72)&lt;&gt;INDIRECT("'"&amp;$A$70&amp;"'!"&amp;X$68&amp;$C179+72),1,0)</f>
        <v>0</v>
      </c>
      <c r="Y179" cm="1">
        <f t="array" aca="1" ref="Y179" ca="1">IF(INDIRECT("'"&amp;$A$69&amp;"'!"&amp;Y$68&amp;$C179+72)&lt;&gt;INDIRECT("'"&amp;$A$70&amp;"'!"&amp;Y$68&amp;$C179+72),1,0)</f>
        <v>0</v>
      </c>
      <c r="Z179" cm="1">
        <f t="array" aca="1" ref="Z179" ca="1">IF(INDIRECT("'"&amp;$A$69&amp;"'!"&amp;Z$68&amp;$C179+72)&lt;&gt;INDIRECT("'"&amp;$A$70&amp;"'!"&amp;Z$68&amp;$C179+72),1,0)</f>
        <v>0</v>
      </c>
      <c r="AA179" cm="1">
        <f t="array" aca="1" ref="AA179" ca="1">IF(INDIRECT("'"&amp;$A$69&amp;"'!"&amp;AA$68&amp;$C179+72)&lt;&gt;INDIRECT("'"&amp;$A$70&amp;"'!"&amp;AA$68&amp;$C179+72),1,0)</f>
        <v>0</v>
      </c>
      <c r="AB179" cm="1">
        <f t="array" aca="1" ref="AB179" ca="1">IF(INDIRECT("'"&amp;$A$69&amp;"'!"&amp;AB$68&amp;$C179+72)&lt;&gt;INDIRECT("'"&amp;$A$70&amp;"'!"&amp;AB$68&amp;$C179+72),1,0)</f>
        <v>0</v>
      </c>
      <c r="AC179" cm="1">
        <f t="array" aca="1" ref="AC179" ca="1">IF(INDIRECT("'"&amp;$A$69&amp;"'!"&amp;AC$68&amp;$C179+72)&lt;&gt;INDIRECT("'"&amp;$A$70&amp;"'!"&amp;AC$68&amp;$C179+72),1,0)</f>
        <v>0</v>
      </c>
      <c r="AD179" cm="1">
        <f t="array" aca="1" ref="AD179" ca="1">IF(INDIRECT("'"&amp;$A$69&amp;"'!"&amp;AD$68&amp;$C179+72)&lt;&gt;INDIRECT("'"&amp;$A$70&amp;"'!"&amp;AD$68&amp;$C179+72),1,0)</f>
        <v>0</v>
      </c>
      <c r="AE179" cm="1">
        <f t="array" aca="1" ref="AE179" ca="1">IF(INDIRECT("'"&amp;$A$69&amp;"'!"&amp;AE$68&amp;$C179+72)&lt;&gt;INDIRECT("'"&amp;$A$70&amp;"'!"&amp;AE$68&amp;$C179+72),1,0)</f>
        <v>0</v>
      </c>
      <c r="AF179" cm="1">
        <f t="array" aca="1" ref="AF179" ca="1">IF(INDIRECT("'"&amp;$A$69&amp;"'!"&amp;AF$68&amp;$C179+72)&lt;&gt;INDIRECT("'"&amp;$A$70&amp;"'!"&amp;AF$68&amp;$C179+72),1,0)</f>
        <v>0</v>
      </c>
      <c r="AG179" cm="1">
        <f t="array" aca="1" ref="AG179" ca="1">IF(INDIRECT("'"&amp;$A$69&amp;"'!"&amp;AG$68&amp;$C179+72)&lt;&gt;INDIRECT("'"&amp;$A$70&amp;"'!"&amp;AG$68&amp;$C179+72),1,0)</f>
        <v>0</v>
      </c>
      <c r="AH179" cm="1">
        <f t="array" aca="1" ref="AH179" ca="1">IF(INDIRECT("'"&amp;$A$69&amp;"'!"&amp;AH$68&amp;$C179+72)&lt;&gt;INDIRECT("'"&amp;$A$70&amp;"'!"&amp;AH$68&amp;$C179+72),1,0)</f>
        <v>0</v>
      </c>
      <c r="AI179" cm="1">
        <f t="array" aca="1" ref="AI179" ca="1">IF(INDIRECT("'"&amp;$A$69&amp;"'!"&amp;AI$68&amp;$C179+72)&lt;&gt;INDIRECT("'"&amp;$A$70&amp;"'!"&amp;AI$68&amp;$C179+72),1,0)</f>
        <v>0</v>
      </c>
      <c r="AJ179" cm="1">
        <f t="array" aca="1" ref="AJ179" ca="1">IF(INDIRECT("'"&amp;$A$69&amp;"'!"&amp;AJ$68&amp;$C179+72)&lt;&gt;INDIRECT("'"&amp;$A$70&amp;"'!"&amp;AJ$68&amp;$C179+72),1,0)</f>
        <v>0</v>
      </c>
      <c r="AK179" cm="1">
        <f t="array" aca="1" ref="AK179" ca="1">IF(INDIRECT("'"&amp;$A$69&amp;"'!"&amp;AK$68&amp;$C179+72)&lt;&gt;INDIRECT("'"&amp;$A$70&amp;"'!"&amp;AK$68&amp;$C179+72),1,0)</f>
        <v>0</v>
      </c>
      <c r="AL179" cm="1">
        <f t="array" aca="1" ref="AL179" ca="1">IF(INDIRECT("'"&amp;$A$69&amp;"'!"&amp;AL$68&amp;$C179+72)&lt;&gt;INDIRECT("'"&amp;$A$70&amp;"'!"&amp;AL$68&amp;$C179+72),1,0)</f>
        <v>0</v>
      </c>
      <c r="AM179" cm="1">
        <f t="array" aca="1" ref="AM179" ca="1">IF(INDIRECT("'"&amp;$A$69&amp;"'!"&amp;AM$68&amp;$C179+72)&lt;&gt;INDIRECT("'"&amp;$A$70&amp;"'!"&amp;AM$68&amp;$C179+72),1,0)</f>
        <v>0</v>
      </c>
      <c r="AN179" cm="1">
        <f t="array" aca="1" ref="AN179" ca="1">IF(INDIRECT("'"&amp;$A$69&amp;"'!"&amp;AN$68&amp;$C179+72)&lt;&gt;INDIRECT("'"&amp;$A$70&amp;"'!"&amp;AN$68&amp;$C179+72),1,0)</f>
        <v>0</v>
      </c>
      <c r="AO179" cm="1">
        <f t="array" aca="1" ref="AO179" ca="1">IF(INDIRECT("'"&amp;$A$69&amp;"'!"&amp;AO$68&amp;$C179+72)&lt;&gt;INDIRECT("'"&amp;$A$70&amp;"'!"&amp;AO$68&amp;$C179+72),1,0)</f>
        <v>0</v>
      </c>
      <c r="AP179" cm="1">
        <f t="array" aca="1" ref="AP179" ca="1">IF(INDIRECT("'"&amp;$A$69&amp;"'!"&amp;AP$68&amp;$C179+72)&lt;&gt;INDIRECT("'"&amp;$A$70&amp;"'!"&amp;AP$68&amp;$C179+72),1,0)</f>
        <v>0</v>
      </c>
      <c r="AQ179" cm="1">
        <f t="array" aca="1" ref="AQ179" ca="1">IF(INDIRECT("'"&amp;$A$69&amp;"'!"&amp;AQ$68&amp;$C179+72)&lt;&gt;INDIRECT("'"&amp;$A$70&amp;"'!"&amp;AQ$68&amp;$C179+72),1,0)</f>
        <v>0</v>
      </c>
      <c r="AR179" cm="1">
        <f t="array" aca="1" ref="AR179" ca="1">IF(INDIRECT("'"&amp;$A$69&amp;"'!"&amp;AR$68&amp;$C179+72)&lt;&gt;INDIRECT("'"&amp;$A$70&amp;"'!"&amp;AR$68&amp;$C179+72),1,0)</f>
        <v>0</v>
      </c>
      <c r="AS179" cm="1">
        <f t="array" aca="1" ref="AS179" ca="1">IF(INDIRECT("'"&amp;$A$69&amp;"'!"&amp;AS$68&amp;$C179+72)&lt;&gt;INDIRECT("'"&amp;$A$70&amp;"'!"&amp;AS$68&amp;$C179+72),1,0)</f>
        <v>0</v>
      </c>
      <c r="AT179" cm="1">
        <f t="array" aca="1" ref="AT179" ca="1">IF(INDIRECT("'"&amp;$A$69&amp;"'!"&amp;AT$68&amp;$C179+72)&lt;&gt;INDIRECT("'"&amp;$A$70&amp;"'!"&amp;AT$68&amp;$C179+72),1,0)</f>
        <v>0</v>
      </c>
      <c r="AU179" cm="1">
        <f t="array" aca="1" ref="AU179" ca="1">IF(INDIRECT("'"&amp;$A$69&amp;"'!"&amp;AU$68&amp;$C179+72)&lt;&gt;INDIRECT("'"&amp;$A$70&amp;"'!"&amp;AU$68&amp;$C179+72),1,0)</f>
        <v>0</v>
      </c>
      <c r="AV179" cm="1">
        <f t="array" aca="1" ref="AV179" ca="1">IF(INDIRECT("'"&amp;$A$69&amp;"'!"&amp;AV$68&amp;$C179+72)&lt;&gt;INDIRECT("'"&amp;$A$70&amp;"'!"&amp;AV$68&amp;$C179+72),1,0)</f>
        <v>0</v>
      </c>
      <c r="AW179" cm="1">
        <f t="array" aca="1" ref="AW179" ca="1">IF(INDIRECT("'"&amp;$A$69&amp;"'!"&amp;AW$68&amp;$C179+72)&lt;&gt;INDIRECT("'"&amp;$A$70&amp;"'!"&amp;AW$68&amp;$C179+72),1,0)</f>
        <v>0</v>
      </c>
      <c r="AX179" cm="1">
        <f t="array" aca="1" ref="AX179" ca="1">IF(INDIRECT("'"&amp;$A$69&amp;"'!"&amp;AX$68&amp;$C179+72)&lt;&gt;INDIRECT("'"&amp;$A$70&amp;"'!"&amp;AX$68&amp;$C179+72),1,0)</f>
        <v>0</v>
      </c>
      <c r="AY179" cm="1">
        <f t="array" aca="1" ref="AY179" ca="1">IF(INDIRECT("'"&amp;$A$69&amp;"'!"&amp;AY$68&amp;$C179+72)&lt;&gt;INDIRECT("'"&amp;$A$70&amp;"'!"&amp;AY$68&amp;$C179+72),1,0)</f>
        <v>0</v>
      </c>
      <c r="AZ179" cm="1">
        <f t="array" aca="1" ref="AZ179" ca="1">IF(INDIRECT("'"&amp;$A$69&amp;"'!"&amp;AZ$68&amp;$C179+72)&lt;&gt;INDIRECT("'"&amp;$A$70&amp;"'!"&amp;AZ$68&amp;$C179+72),1,0)</f>
        <v>0</v>
      </c>
      <c r="BA179" cm="1">
        <f t="array" aca="1" ref="BA179" ca="1">IF(INDIRECT("'"&amp;$A$69&amp;"'!"&amp;BA$68&amp;$C179+72)&lt;&gt;INDIRECT("'"&amp;$A$70&amp;"'!"&amp;BA$68&amp;$C179+72),1,0)</f>
        <v>0</v>
      </c>
      <c r="BB179" cm="1">
        <f t="array" aca="1" ref="BB179" ca="1">IF(INDIRECT("'"&amp;$A$69&amp;"'!"&amp;BB$68&amp;$C179+72)&lt;&gt;INDIRECT("'"&amp;$A$70&amp;"'!"&amp;BB$68&amp;$C179+72),1,0)</f>
        <v>0</v>
      </c>
      <c r="BC179">
        <f t="shared" ca="1" si="3"/>
        <v>0</v>
      </c>
      <c r="BD179">
        <f t="shared" ca="1" si="4"/>
        <v>0</v>
      </c>
      <c r="BE179">
        <f t="shared" ca="1" si="5"/>
        <v>0</v>
      </c>
    </row>
    <row r="180" spans="3:57" x14ac:dyDescent="0.15">
      <c r="C180" s="283">
        <v>108</v>
      </c>
      <c r="D180" cm="1">
        <f t="array" aca="1" ref="D180" ca="1">IF(INDIRECT("'"&amp;$A$69&amp;"'!"&amp;D$68&amp;$C180+72)&lt;&gt;INDIRECT("'"&amp;$A$70&amp;"'!"&amp;D$68&amp;$C180+72),1,0)</f>
        <v>0</v>
      </c>
      <c r="E180" cm="1">
        <f t="array" aca="1" ref="E180" ca="1">IF(INDIRECT("'"&amp;$A$69&amp;"'!"&amp;E$68&amp;$C180+72)&lt;&gt;INDIRECT("'"&amp;$A$70&amp;"'!"&amp;E$68&amp;$C180+72),1,0)</f>
        <v>0</v>
      </c>
      <c r="F180" cm="1">
        <f t="array" aca="1" ref="F180" ca="1">IF(INDIRECT("'"&amp;$A$69&amp;"'!"&amp;F$68&amp;$C180+72)&lt;&gt;INDIRECT("'"&amp;$A$70&amp;"'!"&amp;F$68&amp;$C180+72),1,0)</f>
        <v>0</v>
      </c>
      <c r="G180" cm="1">
        <f t="array" aca="1" ref="G180" ca="1">IF(INDIRECT("'"&amp;$A$69&amp;"'!"&amp;G$68&amp;$C180+72)&lt;&gt;INDIRECT("'"&amp;$A$70&amp;"'!"&amp;G$68&amp;$C180+72),1,0)</f>
        <v>0</v>
      </c>
      <c r="H180" cm="1">
        <f t="array" aca="1" ref="H180" ca="1">IF(INDIRECT("'"&amp;$A$69&amp;"'!"&amp;H$68&amp;$C180+72)&lt;&gt;INDIRECT("'"&amp;$A$70&amp;"'!"&amp;H$68&amp;$C180+72),1,0)</f>
        <v>0</v>
      </c>
      <c r="I180" cm="1">
        <f t="array" aca="1" ref="I180" ca="1">IF(INDIRECT("'"&amp;$A$69&amp;"'!"&amp;I$68&amp;$C180+72)&lt;&gt;INDIRECT("'"&amp;$A$70&amp;"'!"&amp;I$68&amp;$C180+72),1,0)</f>
        <v>0</v>
      </c>
      <c r="J180" cm="1">
        <f t="array" aca="1" ref="J180" ca="1">IF(INDIRECT("'"&amp;$A$69&amp;"'!"&amp;J$68&amp;$C180+72)&lt;&gt;INDIRECT("'"&amp;$A$70&amp;"'!"&amp;J$68&amp;$C180+72),1,0)</f>
        <v>0</v>
      </c>
      <c r="K180" cm="1">
        <f t="array" aca="1" ref="K180" ca="1">IF(INDIRECT("'"&amp;$A$69&amp;"'!"&amp;K$68&amp;$C180+72)&lt;&gt;INDIRECT("'"&amp;$A$70&amp;"'!"&amp;K$68&amp;$C180+72),1,0)</f>
        <v>0</v>
      </c>
      <c r="L180" cm="1">
        <f t="array" aca="1" ref="L180" ca="1">IF(INDIRECT("'"&amp;$A$69&amp;"'!"&amp;L$68&amp;$C180+72)&lt;&gt;INDIRECT("'"&amp;$A$70&amp;"'!"&amp;L$68&amp;$C180+72),1,0)</f>
        <v>0</v>
      </c>
      <c r="M180" cm="1">
        <f t="array" aca="1" ref="M180" ca="1">IF(INDIRECT("'"&amp;$A$69&amp;"'!"&amp;M$68&amp;$C180+72)&lt;&gt;INDIRECT("'"&amp;$A$70&amp;"'!"&amp;M$68&amp;$C180+72),1,0)</f>
        <v>0</v>
      </c>
      <c r="N180" cm="1">
        <f t="array" aca="1" ref="N180" ca="1">IF(INDIRECT("'"&amp;$A$69&amp;"'!"&amp;N$68&amp;$C180+72)&lt;&gt;INDIRECT("'"&amp;$A$70&amp;"'!"&amp;N$68&amp;$C180+72),1,0)</f>
        <v>0</v>
      </c>
      <c r="O180" cm="1">
        <f t="array" aca="1" ref="O180" ca="1">IF(INDIRECT("'"&amp;$A$69&amp;"'!"&amp;O$68&amp;$C180+72)&lt;&gt;INDIRECT("'"&amp;$A$70&amp;"'!"&amp;O$68&amp;$C180+72),1,0)</f>
        <v>0</v>
      </c>
      <c r="P180" cm="1">
        <f t="array" aca="1" ref="P180" ca="1">IF(INDIRECT("'"&amp;$A$69&amp;"'!"&amp;P$68&amp;$C180+72)&lt;&gt;INDIRECT("'"&amp;$A$70&amp;"'!"&amp;P$68&amp;$C180+72),1,0)</f>
        <v>0</v>
      </c>
      <c r="Q180" cm="1">
        <f t="array" aca="1" ref="Q180" ca="1">IF(INDIRECT("'"&amp;$A$69&amp;"'!"&amp;Q$68&amp;$C180+72)&lt;&gt;INDIRECT("'"&amp;$A$70&amp;"'!"&amp;Q$68&amp;$C180+72),1,0)</f>
        <v>0</v>
      </c>
      <c r="R180" cm="1">
        <f t="array" aca="1" ref="R180" ca="1">IF(INDIRECT("'"&amp;$A$69&amp;"'!"&amp;R$68&amp;$C180+72)&lt;&gt;INDIRECT("'"&amp;$A$70&amp;"'!"&amp;R$68&amp;$C180+72),1,0)</f>
        <v>0</v>
      </c>
      <c r="S180" cm="1">
        <f t="array" aca="1" ref="S180" ca="1">IF(INDIRECT("'"&amp;$A$69&amp;"'!"&amp;S$68&amp;$C180+72)&lt;&gt;INDIRECT("'"&amp;$A$70&amp;"'!"&amp;S$68&amp;$C180+72),1,0)</f>
        <v>0</v>
      </c>
      <c r="T180" cm="1">
        <f t="array" aca="1" ref="T180" ca="1">IF(INDIRECT("'"&amp;$A$69&amp;"'!"&amp;T$68&amp;$C180+72)&lt;&gt;INDIRECT("'"&amp;$A$70&amp;"'!"&amp;T$68&amp;$C180+72),1,0)</f>
        <v>0</v>
      </c>
      <c r="U180" cm="1">
        <f t="array" aca="1" ref="U180" ca="1">IF(INDIRECT("'"&amp;$A$69&amp;"'!"&amp;U$68&amp;$C180+72)&lt;&gt;INDIRECT("'"&amp;$A$70&amp;"'!"&amp;U$68&amp;$C180+72),1,0)</f>
        <v>0</v>
      </c>
      <c r="V180" cm="1">
        <f t="array" aca="1" ref="V180" ca="1">IF(INDIRECT("'"&amp;$A$69&amp;"'!"&amp;V$68&amp;$C180+72)&lt;&gt;INDIRECT("'"&amp;$A$70&amp;"'!"&amp;V$68&amp;$C180+72),1,0)</f>
        <v>0</v>
      </c>
      <c r="W180" cm="1">
        <f t="array" aca="1" ref="W180" ca="1">IF(INDIRECT("'"&amp;$A$69&amp;"'!"&amp;W$68&amp;$C180+72)&lt;&gt;INDIRECT("'"&amp;$A$70&amp;"'!"&amp;W$68&amp;$C180+72),1,0)</f>
        <v>0</v>
      </c>
      <c r="X180" cm="1">
        <f t="array" aca="1" ref="X180" ca="1">IF(INDIRECT("'"&amp;$A$69&amp;"'!"&amp;X$68&amp;$C180+72)&lt;&gt;INDIRECT("'"&amp;$A$70&amp;"'!"&amp;X$68&amp;$C180+72),1,0)</f>
        <v>0</v>
      </c>
      <c r="Y180" cm="1">
        <f t="array" aca="1" ref="Y180" ca="1">IF(INDIRECT("'"&amp;$A$69&amp;"'!"&amp;Y$68&amp;$C180+72)&lt;&gt;INDIRECT("'"&amp;$A$70&amp;"'!"&amp;Y$68&amp;$C180+72),1,0)</f>
        <v>0</v>
      </c>
      <c r="Z180" cm="1">
        <f t="array" aca="1" ref="Z180" ca="1">IF(INDIRECT("'"&amp;$A$69&amp;"'!"&amp;Z$68&amp;$C180+72)&lt;&gt;INDIRECT("'"&amp;$A$70&amp;"'!"&amp;Z$68&amp;$C180+72),1,0)</f>
        <v>0</v>
      </c>
      <c r="AA180" cm="1">
        <f t="array" aca="1" ref="AA180" ca="1">IF(INDIRECT("'"&amp;$A$69&amp;"'!"&amp;AA$68&amp;$C180+72)&lt;&gt;INDIRECT("'"&amp;$A$70&amp;"'!"&amp;AA$68&amp;$C180+72),1,0)</f>
        <v>0</v>
      </c>
      <c r="AB180" cm="1">
        <f t="array" aca="1" ref="AB180" ca="1">IF(INDIRECT("'"&amp;$A$69&amp;"'!"&amp;AB$68&amp;$C180+72)&lt;&gt;INDIRECT("'"&amp;$A$70&amp;"'!"&amp;AB$68&amp;$C180+72),1,0)</f>
        <v>0</v>
      </c>
      <c r="AC180" cm="1">
        <f t="array" aca="1" ref="AC180" ca="1">IF(INDIRECT("'"&amp;$A$69&amp;"'!"&amp;AC$68&amp;$C180+72)&lt;&gt;INDIRECT("'"&amp;$A$70&amp;"'!"&amp;AC$68&amp;$C180+72),1,0)</f>
        <v>0</v>
      </c>
      <c r="AD180" cm="1">
        <f t="array" aca="1" ref="AD180" ca="1">IF(INDIRECT("'"&amp;$A$69&amp;"'!"&amp;AD$68&amp;$C180+72)&lt;&gt;INDIRECT("'"&amp;$A$70&amp;"'!"&amp;AD$68&amp;$C180+72),1,0)</f>
        <v>0</v>
      </c>
      <c r="AE180" cm="1">
        <f t="array" aca="1" ref="AE180" ca="1">IF(INDIRECT("'"&amp;$A$69&amp;"'!"&amp;AE$68&amp;$C180+72)&lt;&gt;INDIRECT("'"&amp;$A$70&amp;"'!"&amp;AE$68&amp;$C180+72),1,0)</f>
        <v>0</v>
      </c>
      <c r="AF180" cm="1">
        <f t="array" aca="1" ref="AF180" ca="1">IF(INDIRECT("'"&amp;$A$69&amp;"'!"&amp;AF$68&amp;$C180+72)&lt;&gt;INDIRECT("'"&amp;$A$70&amp;"'!"&amp;AF$68&amp;$C180+72),1,0)</f>
        <v>0</v>
      </c>
      <c r="AG180" cm="1">
        <f t="array" aca="1" ref="AG180" ca="1">IF(INDIRECT("'"&amp;$A$69&amp;"'!"&amp;AG$68&amp;$C180+72)&lt;&gt;INDIRECT("'"&amp;$A$70&amp;"'!"&amp;AG$68&amp;$C180+72),1,0)</f>
        <v>0</v>
      </c>
      <c r="AH180" cm="1">
        <f t="array" aca="1" ref="AH180" ca="1">IF(INDIRECT("'"&amp;$A$69&amp;"'!"&amp;AH$68&amp;$C180+72)&lt;&gt;INDIRECT("'"&amp;$A$70&amp;"'!"&amp;AH$68&amp;$C180+72),1,0)</f>
        <v>0</v>
      </c>
      <c r="AI180" cm="1">
        <f t="array" aca="1" ref="AI180" ca="1">IF(INDIRECT("'"&amp;$A$69&amp;"'!"&amp;AI$68&amp;$C180+72)&lt;&gt;INDIRECT("'"&amp;$A$70&amp;"'!"&amp;AI$68&amp;$C180+72),1,0)</f>
        <v>0</v>
      </c>
      <c r="AJ180" cm="1">
        <f t="array" aca="1" ref="AJ180" ca="1">IF(INDIRECT("'"&amp;$A$69&amp;"'!"&amp;AJ$68&amp;$C180+72)&lt;&gt;INDIRECT("'"&amp;$A$70&amp;"'!"&amp;AJ$68&amp;$C180+72),1,0)</f>
        <v>0</v>
      </c>
      <c r="AK180" cm="1">
        <f t="array" aca="1" ref="AK180" ca="1">IF(INDIRECT("'"&amp;$A$69&amp;"'!"&amp;AK$68&amp;$C180+72)&lt;&gt;INDIRECT("'"&amp;$A$70&amp;"'!"&amp;AK$68&amp;$C180+72),1,0)</f>
        <v>0</v>
      </c>
      <c r="AL180" cm="1">
        <f t="array" aca="1" ref="AL180" ca="1">IF(INDIRECT("'"&amp;$A$69&amp;"'!"&amp;AL$68&amp;$C180+72)&lt;&gt;INDIRECT("'"&amp;$A$70&amp;"'!"&amp;AL$68&amp;$C180+72),1,0)</f>
        <v>0</v>
      </c>
      <c r="AM180" cm="1">
        <f t="array" aca="1" ref="AM180" ca="1">IF(INDIRECT("'"&amp;$A$69&amp;"'!"&amp;AM$68&amp;$C180+72)&lt;&gt;INDIRECT("'"&amp;$A$70&amp;"'!"&amp;AM$68&amp;$C180+72),1,0)</f>
        <v>0</v>
      </c>
      <c r="AN180" cm="1">
        <f t="array" aca="1" ref="AN180" ca="1">IF(INDIRECT("'"&amp;$A$69&amp;"'!"&amp;AN$68&amp;$C180+72)&lt;&gt;INDIRECT("'"&amp;$A$70&amp;"'!"&amp;AN$68&amp;$C180+72),1,0)</f>
        <v>0</v>
      </c>
      <c r="AO180" cm="1">
        <f t="array" aca="1" ref="AO180" ca="1">IF(INDIRECT("'"&amp;$A$69&amp;"'!"&amp;AO$68&amp;$C180+72)&lt;&gt;INDIRECT("'"&amp;$A$70&amp;"'!"&amp;AO$68&amp;$C180+72),1,0)</f>
        <v>0</v>
      </c>
      <c r="AP180" cm="1">
        <f t="array" aca="1" ref="AP180" ca="1">IF(INDIRECT("'"&amp;$A$69&amp;"'!"&amp;AP$68&amp;$C180+72)&lt;&gt;INDIRECT("'"&amp;$A$70&amp;"'!"&amp;AP$68&amp;$C180+72),1,0)</f>
        <v>0</v>
      </c>
      <c r="AQ180" cm="1">
        <f t="array" aca="1" ref="AQ180" ca="1">IF(INDIRECT("'"&amp;$A$69&amp;"'!"&amp;AQ$68&amp;$C180+72)&lt;&gt;INDIRECT("'"&amp;$A$70&amp;"'!"&amp;AQ$68&amp;$C180+72),1,0)</f>
        <v>0</v>
      </c>
      <c r="AR180" cm="1">
        <f t="array" aca="1" ref="AR180" ca="1">IF(INDIRECT("'"&amp;$A$69&amp;"'!"&amp;AR$68&amp;$C180+72)&lt;&gt;INDIRECT("'"&amp;$A$70&amp;"'!"&amp;AR$68&amp;$C180+72),1,0)</f>
        <v>0</v>
      </c>
      <c r="AS180" cm="1">
        <f t="array" aca="1" ref="AS180" ca="1">IF(INDIRECT("'"&amp;$A$69&amp;"'!"&amp;AS$68&amp;$C180+72)&lt;&gt;INDIRECT("'"&amp;$A$70&amp;"'!"&amp;AS$68&amp;$C180+72),1,0)</f>
        <v>0</v>
      </c>
      <c r="AT180" cm="1">
        <f t="array" aca="1" ref="AT180" ca="1">IF(INDIRECT("'"&amp;$A$69&amp;"'!"&amp;AT$68&amp;$C180+72)&lt;&gt;INDIRECT("'"&amp;$A$70&amp;"'!"&amp;AT$68&amp;$C180+72),1,0)</f>
        <v>0</v>
      </c>
      <c r="AU180" cm="1">
        <f t="array" aca="1" ref="AU180" ca="1">IF(INDIRECT("'"&amp;$A$69&amp;"'!"&amp;AU$68&amp;$C180+72)&lt;&gt;INDIRECT("'"&amp;$A$70&amp;"'!"&amp;AU$68&amp;$C180+72),1,0)</f>
        <v>0</v>
      </c>
      <c r="AV180" cm="1">
        <f t="array" aca="1" ref="AV180" ca="1">IF(INDIRECT("'"&amp;$A$69&amp;"'!"&amp;AV$68&amp;$C180+72)&lt;&gt;INDIRECT("'"&amp;$A$70&amp;"'!"&amp;AV$68&amp;$C180+72),1,0)</f>
        <v>0</v>
      </c>
      <c r="AW180" cm="1">
        <f t="array" aca="1" ref="AW180" ca="1">IF(INDIRECT("'"&amp;$A$69&amp;"'!"&amp;AW$68&amp;$C180+72)&lt;&gt;INDIRECT("'"&amp;$A$70&amp;"'!"&amp;AW$68&amp;$C180+72),1,0)</f>
        <v>0</v>
      </c>
      <c r="AX180" cm="1">
        <f t="array" aca="1" ref="AX180" ca="1">IF(INDIRECT("'"&amp;$A$69&amp;"'!"&amp;AX$68&amp;$C180+72)&lt;&gt;INDIRECT("'"&amp;$A$70&amp;"'!"&amp;AX$68&amp;$C180+72),1,0)</f>
        <v>0</v>
      </c>
      <c r="AY180" cm="1">
        <f t="array" aca="1" ref="AY180" ca="1">IF(INDIRECT("'"&amp;$A$69&amp;"'!"&amp;AY$68&amp;$C180+72)&lt;&gt;INDIRECT("'"&amp;$A$70&amp;"'!"&amp;AY$68&amp;$C180+72),1,0)</f>
        <v>0</v>
      </c>
      <c r="AZ180" cm="1">
        <f t="array" aca="1" ref="AZ180" ca="1">IF(INDIRECT("'"&amp;$A$69&amp;"'!"&amp;AZ$68&amp;$C180+72)&lt;&gt;INDIRECT("'"&amp;$A$70&amp;"'!"&amp;AZ$68&amp;$C180+72),1,0)</f>
        <v>0</v>
      </c>
      <c r="BA180" cm="1">
        <f t="array" aca="1" ref="BA180" ca="1">IF(INDIRECT("'"&amp;$A$69&amp;"'!"&amp;BA$68&amp;$C180+72)&lt;&gt;INDIRECT("'"&amp;$A$70&amp;"'!"&amp;BA$68&amp;$C180+72),1,0)</f>
        <v>0</v>
      </c>
      <c r="BB180" cm="1">
        <f t="array" aca="1" ref="BB180" ca="1">IF(INDIRECT("'"&amp;$A$69&amp;"'!"&amp;BB$68&amp;$C180+72)&lt;&gt;INDIRECT("'"&amp;$A$70&amp;"'!"&amp;BB$68&amp;$C180+72),1,0)</f>
        <v>0</v>
      </c>
      <c r="BC180">
        <f t="shared" ca="1" si="3"/>
        <v>0</v>
      </c>
      <c r="BD180">
        <f t="shared" ca="1" si="4"/>
        <v>0</v>
      </c>
      <c r="BE180">
        <f t="shared" ca="1" si="5"/>
        <v>0</v>
      </c>
    </row>
    <row r="181" spans="3:57" x14ac:dyDescent="0.15">
      <c r="C181" s="283">
        <v>109</v>
      </c>
      <c r="D181" cm="1">
        <f t="array" aca="1" ref="D181" ca="1">IF(INDIRECT("'"&amp;$A$69&amp;"'!"&amp;D$68&amp;$C181+72)&lt;&gt;INDIRECT("'"&amp;$A$70&amp;"'!"&amp;D$68&amp;$C181+72),1,0)</f>
        <v>0</v>
      </c>
      <c r="E181" cm="1">
        <f t="array" aca="1" ref="E181" ca="1">IF(INDIRECT("'"&amp;$A$69&amp;"'!"&amp;E$68&amp;$C181+72)&lt;&gt;INDIRECT("'"&amp;$A$70&amp;"'!"&amp;E$68&amp;$C181+72),1,0)</f>
        <v>0</v>
      </c>
      <c r="F181" cm="1">
        <f t="array" aca="1" ref="F181" ca="1">IF(INDIRECT("'"&amp;$A$69&amp;"'!"&amp;F$68&amp;$C181+72)&lt;&gt;INDIRECT("'"&amp;$A$70&amp;"'!"&amp;F$68&amp;$C181+72),1,0)</f>
        <v>0</v>
      </c>
      <c r="G181" cm="1">
        <f t="array" aca="1" ref="G181" ca="1">IF(INDIRECT("'"&amp;$A$69&amp;"'!"&amp;G$68&amp;$C181+72)&lt;&gt;INDIRECT("'"&amp;$A$70&amp;"'!"&amp;G$68&amp;$C181+72),1,0)</f>
        <v>0</v>
      </c>
      <c r="H181" cm="1">
        <f t="array" aca="1" ref="H181" ca="1">IF(INDIRECT("'"&amp;$A$69&amp;"'!"&amp;H$68&amp;$C181+72)&lt;&gt;INDIRECT("'"&amp;$A$70&amp;"'!"&amp;H$68&amp;$C181+72),1,0)</f>
        <v>0</v>
      </c>
      <c r="I181" cm="1">
        <f t="array" aca="1" ref="I181" ca="1">IF(INDIRECT("'"&amp;$A$69&amp;"'!"&amp;I$68&amp;$C181+72)&lt;&gt;INDIRECT("'"&amp;$A$70&amp;"'!"&amp;I$68&amp;$C181+72),1,0)</f>
        <v>0</v>
      </c>
      <c r="J181" cm="1">
        <f t="array" aca="1" ref="J181" ca="1">IF(INDIRECT("'"&amp;$A$69&amp;"'!"&amp;J$68&amp;$C181+72)&lt;&gt;INDIRECT("'"&amp;$A$70&amp;"'!"&amp;J$68&amp;$C181+72),1,0)</f>
        <v>0</v>
      </c>
      <c r="K181" cm="1">
        <f t="array" aca="1" ref="K181" ca="1">IF(INDIRECT("'"&amp;$A$69&amp;"'!"&amp;K$68&amp;$C181+72)&lt;&gt;INDIRECT("'"&amp;$A$70&amp;"'!"&amp;K$68&amp;$C181+72),1,0)</f>
        <v>0</v>
      </c>
      <c r="L181" cm="1">
        <f t="array" aca="1" ref="L181" ca="1">IF(INDIRECT("'"&amp;$A$69&amp;"'!"&amp;L$68&amp;$C181+72)&lt;&gt;INDIRECT("'"&amp;$A$70&amp;"'!"&amp;L$68&amp;$C181+72),1,0)</f>
        <v>0</v>
      </c>
      <c r="M181" cm="1">
        <f t="array" aca="1" ref="M181" ca="1">IF(INDIRECT("'"&amp;$A$69&amp;"'!"&amp;M$68&amp;$C181+72)&lt;&gt;INDIRECT("'"&amp;$A$70&amp;"'!"&amp;M$68&amp;$C181+72),1,0)</f>
        <v>0</v>
      </c>
      <c r="N181" cm="1">
        <f t="array" aca="1" ref="N181" ca="1">IF(INDIRECT("'"&amp;$A$69&amp;"'!"&amp;N$68&amp;$C181+72)&lt;&gt;INDIRECT("'"&amp;$A$70&amp;"'!"&amp;N$68&amp;$C181+72),1,0)</f>
        <v>0</v>
      </c>
      <c r="O181" cm="1">
        <f t="array" aca="1" ref="O181" ca="1">IF(INDIRECT("'"&amp;$A$69&amp;"'!"&amp;O$68&amp;$C181+72)&lt;&gt;INDIRECT("'"&amp;$A$70&amp;"'!"&amp;O$68&amp;$C181+72),1,0)</f>
        <v>0</v>
      </c>
      <c r="P181" cm="1">
        <f t="array" aca="1" ref="P181" ca="1">IF(INDIRECT("'"&amp;$A$69&amp;"'!"&amp;P$68&amp;$C181+72)&lt;&gt;INDIRECT("'"&amp;$A$70&amp;"'!"&amp;P$68&amp;$C181+72),1,0)</f>
        <v>0</v>
      </c>
      <c r="Q181" cm="1">
        <f t="array" aca="1" ref="Q181" ca="1">IF(INDIRECT("'"&amp;$A$69&amp;"'!"&amp;Q$68&amp;$C181+72)&lt;&gt;INDIRECT("'"&amp;$A$70&amp;"'!"&amp;Q$68&amp;$C181+72),1,0)</f>
        <v>0</v>
      </c>
      <c r="R181" cm="1">
        <f t="array" aca="1" ref="R181" ca="1">IF(INDIRECT("'"&amp;$A$69&amp;"'!"&amp;R$68&amp;$C181+72)&lt;&gt;INDIRECT("'"&amp;$A$70&amp;"'!"&amp;R$68&amp;$C181+72),1,0)</f>
        <v>0</v>
      </c>
      <c r="S181" cm="1">
        <f t="array" aca="1" ref="S181" ca="1">IF(INDIRECT("'"&amp;$A$69&amp;"'!"&amp;S$68&amp;$C181+72)&lt;&gt;INDIRECT("'"&amp;$A$70&amp;"'!"&amp;S$68&amp;$C181+72),1,0)</f>
        <v>0</v>
      </c>
      <c r="T181" cm="1">
        <f t="array" aca="1" ref="T181" ca="1">IF(INDIRECT("'"&amp;$A$69&amp;"'!"&amp;T$68&amp;$C181+72)&lt;&gt;INDIRECT("'"&amp;$A$70&amp;"'!"&amp;T$68&amp;$C181+72),1,0)</f>
        <v>0</v>
      </c>
      <c r="U181" cm="1">
        <f t="array" aca="1" ref="U181" ca="1">IF(INDIRECT("'"&amp;$A$69&amp;"'!"&amp;U$68&amp;$C181+72)&lt;&gt;INDIRECT("'"&amp;$A$70&amp;"'!"&amp;U$68&amp;$C181+72),1,0)</f>
        <v>0</v>
      </c>
      <c r="V181" cm="1">
        <f t="array" aca="1" ref="V181" ca="1">IF(INDIRECT("'"&amp;$A$69&amp;"'!"&amp;V$68&amp;$C181+72)&lt;&gt;INDIRECT("'"&amp;$A$70&amp;"'!"&amp;V$68&amp;$C181+72),1,0)</f>
        <v>0</v>
      </c>
      <c r="W181" cm="1">
        <f t="array" aca="1" ref="W181" ca="1">IF(INDIRECT("'"&amp;$A$69&amp;"'!"&amp;W$68&amp;$C181+72)&lt;&gt;INDIRECT("'"&amp;$A$70&amp;"'!"&amp;W$68&amp;$C181+72),1,0)</f>
        <v>0</v>
      </c>
      <c r="X181" cm="1">
        <f t="array" aca="1" ref="X181" ca="1">IF(INDIRECT("'"&amp;$A$69&amp;"'!"&amp;X$68&amp;$C181+72)&lt;&gt;INDIRECT("'"&amp;$A$70&amp;"'!"&amp;X$68&amp;$C181+72),1,0)</f>
        <v>0</v>
      </c>
      <c r="Y181" cm="1">
        <f t="array" aca="1" ref="Y181" ca="1">IF(INDIRECT("'"&amp;$A$69&amp;"'!"&amp;Y$68&amp;$C181+72)&lt;&gt;INDIRECT("'"&amp;$A$70&amp;"'!"&amp;Y$68&amp;$C181+72),1,0)</f>
        <v>0</v>
      </c>
      <c r="Z181" cm="1">
        <f t="array" aca="1" ref="Z181" ca="1">IF(INDIRECT("'"&amp;$A$69&amp;"'!"&amp;Z$68&amp;$C181+72)&lt;&gt;INDIRECT("'"&amp;$A$70&amp;"'!"&amp;Z$68&amp;$C181+72),1,0)</f>
        <v>0</v>
      </c>
      <c r="AA181" cm="1">
        <f t="array" aca="1" ref="AA181" ca="1">IF(INDIRECT("'"&amp;$A$69&amp;"'!"&amp;AA$68&amp;$C181+72)&lt;&gt;INDIRECT("'"&amp;$A$70&amp;"'!"&amp;AA$68&amp;$C181+72),1,0)</f>
        <v>0</v>
      </c>
      <c r="AB181" cm="1">
        <f t="array" aca="1" ref="AB181" ca="1">IF(INDIRECT("'"&amp;$A$69&amp;"'!"&amp;AB$68&amp;$C181+72)&lt;&gt;INDIRECT("'"&amp;$A$70&amp;"'!"&amp;AB$68&amp;$C181+72),1,0)</f>
        <v>0</v>
      </c>
      <c r="AC181" cm="1">
        <f t="array" aca="1" ref="AC181" ca="1">IF(INDIRECT("'"&amp;$A$69&amp;"'!"&amp;AC$68&amp;$C181+72)&lt;&gt;INDIRECT("'"&amp;$A$70&amp;"'!"&amp;AC$68&amp;$C181+72),1,0)</f>
        <v>0</v>
      </c>
      <c r="AD181" cm="1">
        <f t="array" aca="1" ref="AD181" ca="1">IF(INDIRECT("'"&amp;$A$69&amp;"'!"&amp;AD$68&amp;$C181+72)&lt;&gt;INDIRECT("'"&amp;$A$70&amp;"'!"&amp;AD$68&amp;$C181+72),1,0)</f>
        <v>0</v>
      </c>
      <c r="AE181" cm="1">
        <f t="array" aca="1" ref="AE181" ca="1">IF(INDIRECT("'"&amp;$A$69&amp;"'!"&amp;AE$68&amp;$C181+72)&lt;&gt;INDIRECT("'"&amp;$A$70&amp;"'!"&amp;AE$68&amp;$C181+72),1,0)</f>
        <v>0</v>
      </c>
      <c r="AF181" cm="1">
        <f t="array" aca="1" ref="AF181" ca="1">IF(INDIRECT("'"&amp;$A$69&amp;"'!"&amp;AF$68&amp;$C181+72)&lt;&gt;INDIRECT("'"&amp;$A$70&amp;"'!"&amp;AF$68&amp;$C181+72),1,0)</f>
        <v>0</v>
      </c>
      <c r="AG181" cm="1">
        <f t="array" aca="1" ref="AG181" ca="1">IF(INDIRECT("'"&amp;$A$69&amp;"'!"&amp;AG$68&amp;$C181+72)&lt;&gt;INDIRECT("'"&amp;$A$70&amp;"'!"&amp;AG$68&amp;$C181+72),1,0)</f>
        <v>0</v>
      </c>
      <c r="AH181" cm="1">
        <f t="array" aca="1" ref="AH181" ca="1">IF(INDIRECT("'"&amp;$A$69&amp;"'!"&amp;AH$68&amp;$C181+72)&lt;&gt;INDIRECT("'"&amp;$A$70&amp;"'!"&amp;AH$68&amp;$C181+72),1,0)</f>
        <v>0</v>
      </c>
      <c r="AI181" cm="1">
        <f t="array" aca="1" ref="AI181" ca="1">IF(INDIRECT("'"&amp;$A$69&amp;"'!"&amp;AI$68&amp;$C181+72)&lt;&gt;INDIRECT("'"&amp;$A$70&amp;"'!"&amp;AI$68&amp;$C181+72),1,0)</f>
        <v>0</v>
      </c>
      <c r="AJ181" cm="1">
        <f t="array" aca="1" ref="AJ181" ca="1">IF(INDIRECT("'"&amp;$A$69&amp;"'!"&amp;AJ$68&amp;$C181+72)&lt;&gt;INDIRECT("'"&amp;$A$70&amp;"'!"&amp;AJ$68&amp;$C181+72),1,0)</f>
        <v>0</v>
      </c>
      <c r="AK181" cm="1">
        <f t="array" aca="1" ref="AK181" ca="1">IF(INDIRECT("'"&amp;$A$69&amp;"'!"&amp;AK$68&amp;$C181+72)&lt;&gt;INDIRECT("'"&amp;$A$70&amp;"'!"&amp;AK$68&amp;$C181+72),1,0)</f>
        <v>0</v>
      </c>
      <c r="AL181" cm="1">
        <f t="array" aca="1" ref="AL181" ca="1">IF(INDIRECT("'"&amp;$A$69&amp;"'!"&amp;AL$68&amp;$C181+72)&lt;&gt;INDIRECT("'"&amp;$A$70&amp;"'!"&amp;AL$68&amp;$C181+72),1,0)</f>
        <v>0</v>
      </c>
      <c r="AM181" cm="1">
        <f t="array" aca="1" ref="AM181" ca="1">IF(INDIRECT("'"&amp;$A$69&amp;"'!"&amp;AM$68&amp;$C181+72)&lt;&gt;INDIRECT("'"&amp;$A$70&amp;"'!"&amp;AM$68&amp;$C181+72),1,0)</f>
        <v>0</v>
      </c>
      <c r="AN181" cm="1">
        <f t="array" aca="1" ref="AN181" ca="1">IF(INDIRECT("'"&amp;$A$69&amp;"'!"&amp;AN$68&amp;$C181+72)&lt;&gt;INDIRECT("'"&amp;$A$70&amp;"'!"&amp;AN$68&amp;$C181+72),1,0)</f>
        <v>0</v>
      </c>
      <c r="AO181" cm="1">
        <f t="array" aca="1" ref="AO181" ca="1">IF(INDIRECT("'"&amp;$A$69&amp;"'!"&amp;AO$68&amp;$C181+72)&lt;&gt;INDIRECT("'"&amp;$A$70&amp;"'!"&amp;AO$68&amp;$C181+72),1,0)</f>
        <v>0</v>
      </c>
      <c r="AP181" cm="1">
        <f t="array" aca="1" ref="AP181" ca="1">IF(INDIRECT("'"&amp;$A$69&amp;"'!"&amp;AP$68&amp;$C181+72)&lt;&gt;INDIRECT("'"&amp;$A$70&amp;"'!"&amp;AP$68&amp;$C181+72),1,0)</f>
        <v>0</v>
      </c>
      <c r="AQ181" cm="1">
        <f t="array" aca="1" ref="AQ181" ca="1">IF(INDIRECT("'"&amp;$A$69&amp;"'!"&amp;AQ$68&amp;$C181+72)&lt;&gt;INDIRECT("'"&amp;$A$70&amp;"'!"&amp;AQ$68&amp;$C181+72),1,0)</f>
        <v>0</v>
      </c>
      <c r="AR181" cm="1">
        <f t="array" aca="1" ref="AR181" ca="1">IF(INDIRECT("'"&amp;$A$69&amp;"'!"&amp;AR$68&amp;$C181+72)&lt;&gt;INDIRECT("'"&amp;$A$70&amp;"'!"&amp;AR$68&amp;$C181+72),1,0)</f>
        <v>0</v>
      </c>
      <c r="AS181" cm="1">
        <f t="array" aca="1" ref="AS181" ca="1">IF(INDIRECT("'"&amp;$A$69&amp;"'!"&amp;AS$68&amp;$C181+72)&lt;&gt;INDIRECT("'"&amp;$A$70&amp;"'!"&amp;AS$68&amp;$C181+72),1,0)</f>
        <v>0</v>
      </c>
      <c r="AT181" cm="1">
        <f t="array" aca="1" ref="AT181" ca="1">IF(INDIRECT("'"&amp;$A$69&amp;"'!"&amp;AT$68&amp;$C181+72)&lt;&gt;INDIRECT("'"&amp;$A$70&amp;"'!"&amp;AT$68&amp;$C181+72),1,0)</f>
        <v>0</v>
      </c>
      <c r="AU181" cm="1">
        <f t="array" aca="1" ref="AU181" ca="1">IF(INDIRECT("'"&amp;$A$69&amp;"'!"&amp;AU$68&amp;$C181+72)&lt;&gt;INDIRECT("'"&amp;$A$70&amp;"'!"&amp;AU$68&amp;$C181+72),1,0)</f>
        <v>0</v>
      </c>
      <c r="AV181" cm="1">
        <f t="array" aca="1" ref="AV181" ca="1">IF(INDIRECT("'"&amp;$A$69&amp;"'!"&amp;AV$68&amp;$C181+72)&lt;&gt;INDIRECT("'"&amp;$A$70&amp;"'!"&amp;AV$68&amp;$C181+72),1,0)</f>
        <v>0</v>
      </c>
      <c r="AW181" cm="1">
        <f t="array" aca="1" ref="AW181" ca="1">IF(INDIRECT("'"&amp;$A$69&amp;"'!"&amp;AW$68&amp;$C181+72)&lt;&gt;INDIRECT("'"&amp;$A$70&amp;"'!"&amp;AW$68&amp;$C181+72),1,0)</f>
        <v>0</v>
      </c>
      <c r="AX181" cm="1">
        <f t="array" aca="1" ref="AX181" ca="1">IF(INDIRECT("'"&amp;$A$69&amp;"'!"&amp;AX$68&amp;$C181+72)&lt;&gt;INDIRECT("'"&amp;$A$70&amp;"'!"&amp;AX$68&amp;$C181+72),1,0)</f>
        <v>0</v>
      </c>
      <c r="AY181" cm="1">
        <f t="array" aca="1" ref="AY181" ca="1">IF(INDIRECT("'"&amp;$A$69&amp;"'!"&amp;AY$68&amp;$C181+72)&lt;&gt;INDIRECT("'"&amp;$A$70&amp;"'!"&amp;AY$68&amp;$C181+72),1,0)</f>
        <v>0</v>
      </c>
      <c r="AZ181" cm="1">
        <f t="array" aca="1" ref="AZ181" ca="1">IF(INDIRECT("'"&amp;$A$69&amp;"'!"&amp;AZ$68&amp;$C181+72)&lt;&gt;INDIRECT("'"&amp;$A$70&amp;"'!"&amp;AZ$68&amp;$C181+72),1,0)</f>
        <v>0</v>
      </c>
      <c r="BA181" cm="1">
        <f t="array" aca="1" ref="BA181" ca="1">IF(INDIRECT("'"&amp;$A$69&amp;"'!"&amp;BA$68&amp;$C181+72)&lt;&gt;INDIRECT("'"&amp;$A$70&amp;"'!"&amp;BA$68&amp;$C181+72),1,0)</f>
        <v>0</v>
      </c>
      <c r="BB181" cm="1">
        <f t="array" aca="1" ref="BB181" ca="1">IF(INDIRECT("'"&amp;$A$69&amp;"'!"&amp;BB$68&amp;$C181+72)&lt;&gt;INDIRECT("'"&amp;$A$70&amp;"'!"&amp;BB$68&amp;$C181+72),1,0)</f>
        <v>0</v>
      </c>
      <c r="BC181">
        <f t="shared" ca="1" si="3"/>
        <v>0</v>
      </c>
      <c r="BD181">
        <f t="shared" ca="1" si="4"/>
        <v>0</v>
      </c>
      <c r="BE181">
        <f t="shared" ca="1" si="5"/>
        <v>0</v>
      </c>
    </row>
    <row r="182" spans="3:57" x14ac:dyDescent="0.15">
      <c r="C182" s="283">
        <v>110</v>
      </c>
      <c r="D182" cm="1">
        <f t="array" aca="1" ref="D182" ca="1">IF(INDIRECT("'"&amp;$A$69&amp;"'!"&amp;D$68&amp;$C182+72)&lt;&gt;INDIRECT("'"&amp;$A$70&amp;"'!"&amp;D$68&amp;$C182+72),1,0)</f>
        <v>0</v>
      </c>
      <c r="E182" cm="1">
        <f t="array" aca="1" ref="E182" ca="1">IF(INDIRECT("'"&amp;$A$69&amp;"'!"&amp;E$68&amp;$C182+72)&lt;&gt;INDIRECT("'"&amp;$A$70&amp;"'!"&amp;E$68&amp;$C182+72),1,0)</f>
        <v>0</v>
      </c>
      <c r="F182" cm="1">
        <f t="array" aca="1" ref="F182" ca="1">IF(INDIRECT("'"&amp;$A$69&amp;"'!"&amp;F$68&amp;$C182+72)&lt;&gt;INDIRECT("'"&amp;$A$70&amp;"'!"&amp;F$68&amp;$C182+72),1,0)</f>
        <v>0</v>
      </c>
      <c r="G182" cm="1">
        <f t="array" aca="1" ref="G182" ca="1">IF(INDIRECT("'"&amp;$A$69&amp;"'!"&amp;G$68&amp;$C182+72)&lt;&gt;INDIRECT("'"&amp;$A$70&amp;"'!"&amp;G$68&amp;$C182+72),1,0)</f>
        <v>0</v>
      </c>
      <c r="H182" cm="1">
        <f t="array" aca="1" ref="H182" ca="1">IF(INDIRECT("'"&amp;$A$69&amp;"'!"&amp;H$68&amp;$C182+72)&lt;&gt;INDIRECT("'"&amp;$A$70&amp;"'!"&amp;H$68&amp;$C182+72),1,0)</f>
        <v>0</v>
      </c>
      <c r="I182" cm="1">
        <f t="array" aca="1" ref="I182" ca="1">IF(INDIRECT("'"&amp;$A$69&amp;"'!"&amp;I$68&amp;$C182+72)&lt;&gt;INDIRECT("'"&amp;$A$70&amp;"'!"&amp;I$68&amp;$C182+72),1,0)</f>
        <v>0</v>
      </c>
      <c r="J182" cm="1">
        <f t="array" aca="1" ref="J182" ca="1">IF(INDIRECT("'"&amp;$A$69&amp;"'!"&amp;J$68&amp;$C182+72)&lt;&gt;INDIRECT("'"&amp;$A$70&amp;"'!"&amp;J$68&amp;$C182+72),1,0)</f>
        <v>0</v>
      </c>
      <c r="K182" cm="1">
        <f t="array" aca="1" ref="K182" ca="1">IF(INDIRECT("'"&amp;$A$69&amp;"'!"&amp;K$68&amp;$C182+72)&lt;&gt;INDIRECT("'"&amp;$A$70&amp;"'!"&amp;K$68&amp;$C182+72),1,0)</f>
        <v>0</v>
      </c>
      <c r="L182" cm="1">
        <f t="array" aca="1" ref="L182" ca="1">IF(INDIRECT("'"&amp;$A$69&amp;"'!"&amp;L$68&amp;$C182+72)&lt;&gt;INDIRECT("'"&amp;$A$70&amp;"'!"&amp;L$68&amp;$C182+72),1,0)</f>
        <v>0</v>
      </c>
      <c r="M182" cm="1">
        <f t="array" aca="1" ref="M182" ca="1">IF(INDIRECT("'"&amp;$A$69&amp;"'!"&amp;M$68&amp;$C182+72)&lt;&gt;INDIRECT("'"&amp;$A$70&amp;"'!"&amp;M$68&amp;$C182+72),1,0)</f>
        <v>0</v>
      </c>
      <c r="N182" cm="1">
        <f t="array" aca="1" ref="N182" ca="1">IF(INDIRECT("'"&amp;$A$69&amp;"'!"&amp;N$68&amp;$C182+72)&lt;&gt;INDIRECT("'"&amp;$A$70&amp;"'!"&amp;N$68&amp;$C182+72),1,0)</f>
        <v>0</v>
      </c>
      <c r="O182" cm="1">
        <f t="array" aca="1" ref="O182" ca="1">IF(INDIRECT("'"&amp;$A$69&amp;"'!"&amp;O$68&amp;$C182+72)&lt;&gt;INDIRECT("'"&amp;$A$70&amp;"'!"&amp;O$68&amp;$C182+72),1,0)</f>
        <v>0</v>
      </c>
      <c r="P182" cm="1">
        <f t="array" aca="1" ref="P182" ca="1">IF(INDIRECT("'"&amp;$A$69&amp;"'!"&amp;P$68&amp;$C182+72)&lt;&gt;INDIRECT("'"&amp;$A$70&amp;"'!"&amp;P$68&amp;$C182+72),1,0)</f>
        <v>0</v>
      </c>
      <c r="Q182" cm="1">
        <f t="array" aca="1" ref="Q182" ca="1">IF(INDIRECT("'"&amp;$A$69&amp;"'!"&amp;Q$68&amp;$C182+72)&lt;&gt;INDIRECT("'"&amp;$A$70&amp;"'!"&amp;Q$68&amp;$C182+72),1,0)</f>
        <v>0</v>
      </c>
      <c r="R182" cm="1">
        <f t="array" aca="1" ref="R182" ca="1">IF(INDIRECT("'"&amp;$A$69&amp;"'!"&amp;R$68&amp;$C182+72)&lt;&gt;INDIRECT("'"&amp;$A$70&amp;"'!"&amp;R$68&amp;$C182+72),1,0)</f>
        <v>0</v>
      </c>
      <c r="S182" cm="1">
        <f t="array" aca="1" ref="S182" ca="1">IF(INDIRECT("'"&amp;$A$69&amp;"'!"&amp;S$68&amp;$C182+72)&lt;&gt;INDIRECT("'"&amp;$A$70&amp;"'!"&amp;S$68&amp;$C182+72),1,0)</f>
        <v>0</v>
      </c>
      <c r="T182" cm="1">
        <f t="array" aca="1" ref="T182" ca="1">IF(INDIRECT("'"&amp;$A$69&amp;"'!"&amp;T$68&amp;$C182+72)&lt;&gt;INDIRECT("'"&amp;$A$70&amp;"'!"&amp;T$68&amp;$C182+72),1,0)</f>
        <v>0</v>
      </c>
      <c r="U182" cm="1">
        <f t="array" aca="1" ref="U182" ca="1">IF(INDIRECT("'"&amp;$A$69&amp;"'!"&amp;U$68&amp;$C182+72)&lt;&gt;INDIRECT("'"&amp;$A$70&amp;"'!"&amp;U$68&amp;$C182+72),1,0)</f>
        <v>0</v>
      </c>
      <c r="V182" cm="1">
        <f t="array" aca="1" ref="V182" ca="1">IF(INDIRECT("'"&amp;$A$69&amp;"'!"&amp;V$68&amp;$C182+72)&lt;&gt;INDIRECT("'"&amp;$A$70&amp;"'!"&amp;V$68&amp;$C182+72),1,0)</f>
        <v>0</v>
      </c>
      <c r="W182" cm="1">
        <f t="array" aca="1" ref="W182" ca="1">IF(INDIRECT("'"&amp;$A$69&amp;"'!"&amp;W$68&amp;$C182+72)&lt;&gt;INDIRECT("'"&amp;$A$70&amp;"'!"&amp;W$68&amp;$C182+72),1,0)</f>
        <v>0</v>
      </c>
      <c r="X182" cm="1">
        <f t="array" aca="1" ref="X182" ca="1">IF(INDIRECT("'"&amp;$A$69&amp;"'!"&amp;X$68&amp;$C182+72)&lt;&gt;INDIRECT("'"&amp;$A$70&amp;"'!"&amp;X$68&amp;$C182+72),1,0)</f>
        <v>0</v>
      </c>
      <c r="Y182" cm="1">
        <f t="array" aca="1" ref="Y182" ca="1">IF(INDIRECT("'"&amp;$A$69&amp;"'!"&amp;Y$68&amp;$C182+72)&lt;&gt;INDIRECT("'"&amp;$A$70&amp;"'!"&amp;Y$68&amp;$C182+72),1,0)</f>
        <v>0</v>
      </c>
      <c r="Z182" cm="1">
        <f t="array" aca="1" ref="Z182" ca="1">IF(INDIRECT("'"&amp;$A$69&amp;"'!"&amp;Z$68&amp;$C182+72)&lt;&gt;INDIRECT("'"&amp;$A$70&amp;"'!"&amp;Z$68&amp;$C182+72),1,0)</f>
        <v>0</v>
      </c>
      <c r="AA182" cm="1">
        <f t="array" aca="1" ref="AA182" ca="1">IF(INDIRECT("'"&amp;$A$69&amp;"'!"&amp;AA$68&amp;$C182+72)&lt;&gt;INDIRECT("'"&amp;$A$70&amp;"'!"&amp;AA$68&amp;$C182+72),1,0)</f>
        <v>0</v>
      </c>
      <c r="AB182" cm="1">
        <f t="array" aca="1" ref="AB182" ca="1">IF(INDIRECT("'"&amp;$A$69&amp;"'!"&amp;AB$68&amp;$C182+72)&lt;&gt;INDIRECT("'"&amp;$A$70&amp;"'!"&amp;AB$68&amp;$C182+72),1,0)</f>
        <v>0</v>
      </c>
      <c r="AC182" cm="1">
        <f t="array" aca="1" ref="AC182" ca="1">IF(INDIRECT("'"&amp;$A$69&amp;"'!"&amp;AC$68&amp;$C182+72)&lt;&gt;INDIRECT("'"&amp;$A$70&amp;"'!"&amp;AC$68&amp;$C182+72),1,0)</f>
        <v>0</v>
      </c>
      <c r="AD182" cm="1">
        <f t="array" aca="1" ref="AD182" ca="1">IF(INDIRECT("'"&amp;$A$69&amp;"'!"&amp;AD$68&amp;$C182+72)&lt;&gt;INDIRECT("'"&amp;$A$70&amp;"'!"&amp;AD$68&amp;$C182+72),1,0)</f>
        <v>0</v>
      </c>
      <c r="AE182" cm="1">
        <f t="array" aca="1" ref="AE182" ca="1">IF(INDIRECT("'"&amp;$A$69&amp;"'!"&amp;AE$68&amp;$C182+72)&lt;&gt;INDIRECT("'"&amp;$A$70&amp;"'!"&amp;AE$68&amp;$C182+72),1,0)</f>
        <v>0</v>
      </c>
      <c r="AF182" cm="1">
        <f t="array" aca="1" ref="AF182" ca="1">IF(INDIRECT("'"&amp;$A$69&amp;"'!"&amp;AF$68&amp;$C182+72)&lt;&gt;INDIRECT("'"&amp;$A$70&amp;"'!"&amp;AF$68&amp;$C182+72),1,0)</f>
        <v>0</v>
      </c>
      <c r="AG182" cm="1">
        <f t="array" aca="1" ref="AG182" ca="1">IF(INDIRECT("'"&amp;$A$69&amp;"'!"&amp;AG$68&amp;$C182+72)&lt;&gt;INDIRECT("'"&amp;$A$70&amp;"'!"&amp;AG$68&amp;$C182+72),1,0)</f>
        <v>0</v>
      </c>
      <c r="AH182" cm="1">
        <f t="array" aca="1" ref="AH182" ca="1">IF(INDIRECT("'"&amp;$A$69&amp;"'!"&amp;AH$68&amp;$C182+72)&lt;&gt;INDIRECT("'"&amp;$A$70&amp;"'!"&amp;AH$68&amp;$C182+72),1,0)</f>
        <v>0</v>
      </c>
      <c r="AI182" cm="1">
        <f t="array" aca="1" ref="AI182" ca="1">IF(INDIRECT("'"&amp;$A$69&amp;"'!"&amp;AI$68&amp;$C182+72)&lt;&gt;INDIRECT("'"&amp;$A$70&amp;"'!"&amp;AI$68&amp;$C182+72),1,0)</f>
        <v>0</v>
      </c>
      <c r="AJ182" cm="1">
        <f t="array" aca="1" ref="AJ182" ca="1">IF(INDIRECT("'"&amp;$A$69&amp;"'!"&amp;AJ$68&amp;$C182+72)&lt;&gt;INDIRECT("'"&amp;$A$70&amp;"'!"&amp;AJ$68&amp;$C182+72),1,0)</f>
        <v>0</v>
      </c>
      <c r="AK182" cm="1">
        <f t="array" aca="1" ref="AK182" ca="1">IF(INDIRECT("'"&amp;$A$69&amp;"'!"&amp;AK$68&amp;$C182+72)&lt;&gt;INDIRECT("'"&amp;$A$70&amp;"'!"&amp;AK$68&amp;$C182+72),1,0)</f>
        <v>0</v>
      </c>
      <c r="AL182" cm="1">
        <f t="array" aca="1" ref="AL182" ca="1">IF(INDIRECT("'"&amp;$A$69&amp;"'!"&amp;AL$68&amp;$C182+72)&lt;&gt;INDIRECT("'"&amp;$A$70&amp;"'!"&amp;AL$68&amp;$C182+72),1,0)</f>
        <v>0</v>
      </c>
      <c r="AM182" cm="1">
        <f t="array" aca="1" ref="AM182" ca="1">IF(INDIRECT("'"&amp;$A$69&amp;"'!"&amp;AM$68&amp;$C182+72)&lt;&gt;INDIRECT("'"&amp;$A$70&amp;"'!"&amp;AM$68&amp;$C182+72),1,0)</f>
        <v>0</v>
      </c>
      <c r="AN182" cm="1">
        <f t="array" aca="1" ref="AN182" ca="1">IF(INDIRECT("'"&amp;$A$69&amp;"'!"&amp;AN$68&amp;$C182+72)&lt;&gt;INDIRECT("'"&amp;$A$70&amp;"'!"&amp;AN$68&amp;$C182+72),1,0)</f>
        <v>0</v>
      </c>
      <c r="AO182" cm="1">
        <f t="array" aca="1" ref="AO182" ca="1">IF(INDIRECT("'"&amp;$A$69&amp;"'!"&amp;AO$68&amp;$C182+72)&lt;&gt;INDIRECT("'"&amp;$A$70&amp;"'!"&amp;AO$68&amp;$C182+72),1,0)</f>
        <v>0</v>
      </c>
      <c r="AP182" cm="1">
        <f t="array" aca="1" ref="AP182" ca="1">IF(INDIRECT("'"&amp;$A$69&amp;"'!"&amp;AP$68&amp;$C182+72)&lt;&gt;INDIRECT("'"&amp;$A$70&amp;"'!"&amp;AP$68&amp;$C182+72),1,0)</f>
        <v>0</v>
      </c>
      <c r="AQ182" cm="1">
        <f t="array" aca="1" ref="AQ182" ca="1">IF(INDIRECT("'"&amp;$A$69&amp;"'!"&amp;AQ$68&amp;$C182+72)&lt;&gt;INDIRECT("'"&amp;$A$70&amp;"'!"&amp;AQ$68&amp;$C182+72),1,0)</f>
        <v>0</v>
      </c>
      <c r="AR182" cm="1">
        <f t="array" aca="1" ref="AR182" ca="1">IF(INDIRECT("'"&amp;$A$69&amp;"'!"&amp;AR$68&amp;$C182+72)&lt;&gt;INDIRECT("'"&amp;$A$70&amp;"'!"&amp;AR$68&amp;$C182+72),1,0)</f>
        <v>0</v>
      </c>
      <c r="AS182" cm="1">
        <f t="array" aca="1" ref="AS182" ca="1">IF(INDIRECT("'"&amp;$A$69&amp;"'!"&amp;AS$68&amp;$C182+72)&lt;&gt;INDIRECT("'"&amp;$A$70&amp;"'!"&amp;AS$68&amp;$C182+72),1,0)</f>
        <v>0</v>
      </c>
      <c r="AT182" cm="1">
        <f t="array" aca="1" ref="AT182" ca="1">IF(INDIRECT("'"&amp;$A$69&amp;"'!"&amp;AT$68&amp;$C182+72)&lt;&gt;INDIRECT("'"&amp;$A$70&amp;"'!"&amp;AT$68&amp;$C182+72),1,0)</f>
        <v>0</v>
      </c>
      <c r="AU182" cm="1">
        <f t="array" aca="1" ref="AU182" ca="1">IF(INDIRECT("'"&amp;$A$69&amp;"'!"&amp;AU$68&amp;$C182+72)&lt;&gt;INDIRECT("'"&amp;$A$70&amp;"'!"&amp;AU$68&amp;$C182+72),1,0)</f>
        <v>0</v>
      </c>
      <c r="AV182" cm="1">
        <f t="array" aca="1" ref="AV182" ca="1">IF(INDIRECT("'"&amp;$A$69&amp;"'!"&amp;AV$68&amp;$C182+72)&lt;&gt;INDIRECT("'"&amp;$A$70&amp;"'!"&amp;AV$68&amp;$C182+72),1,0)</f>
        <v>0</v>
      </c>
      <c r="AW182" cm="1">
        <f t="array" aca="1" ref="AW182" ca="1">IF(INDIRECT("'"&amp;$A$69&amp;"'!"&amp;AW$68&amp;$C182+72)&lt;&gt;INDIRECT("'"&amp;$A$70&amp;"'!"&amp;AW$68&amp;$C182+72),1,0)</f>
        <v>0</v>
      </c>
      <c r="AX182" cm="1">
        <f t="array" aca="1" ref="AX182" ca="1">IF(INDIRECT("'"&amp;$A$69&amp;"'!"&amp;AX$68&amp;$C182+72)&lt;&gt;INDIRECT("'"&amp;$A$70&amp;"'!"&amp;AX$68&amp;$C182+72),1,0)</f>
        <v>0</v>
      </c>
      <c r="AY182" cm="1">
        <f t="array" aca="1" ref="AY182" ca="1">IF(INDIRECT("'"&amp;$A$69&amp;"'!"&amp;AY$68&amp;$C182+72)&lt;&gt;INDIRECT("'"&amp;$A$70&amp;"'!"&amp;AY$68&amp;$C182+72),1,0)</f>
        <v>0</v>
      </c>
      <c r="AZ182" cm="1">
        <f t="array" aca="1" ref="AZ182" ca="1">IF(INDIRECT("'"&amp;$A$69&amp;"'!"&amp;AZ$68&amp;$C182+72)&lt;&gt;INDIRECT("'"&amp;$A$70&amp;"'!"&amp;AZ$68&amp;$C182+72),1,0)</f>
        <v>0</v>
      </c>
      <c r="BA182" cm="1">
        <f t="array" aca="1" ref="BA182" ca="1">IF(INDIRECT("'"&amp;$A$69&amp;"'!"&amp;BA$68&amp;$C182+72)&lt;&gt;INDIRECT("'"&amp;$A$70&amp;"'!"&amp;BA$68&amp;$C182+72),1,0)</f>
        <v>0</v>
      </c>
      <c r="BB182" cm="1">
        <f t="array" aca="1" ref="BB182" ca="1">IF(INDIRECT("'"&amp;$A$69&amp;"'!"&amp;BB$68&amp;$C182+72)&lt;&gt;INDIRECT("'"&amp;$A$70&amp;"'!"&amp;BB$68&amp;$C182+72),1,0)</f>
        <v>0</v>
      </c>
      <c r="BC182">
        <f t="shared" ca="1" si="3"/>
        <v>0</v>
      </c>
      <c r="BD182">
        <f t="shared" ca="1" si="4"/>
        <v>0</v>
      </c>
      <c r="BE182">
        <f t="shared" ca="1" si="5"/>
        <v>0</v>
      </c>
    </row>
    <row r="183" spans="3:57" x14ac:dyDescent="0.15">
      <c r="C183" s="283">
        <v>111</v>
      </c>
      <c r="D183" cm="1">
        <f t="array" aca="1" ref="D183" ca="1">IF(INDIRECT("'"&amp;$A$69&amp;"'!"&amp;D$68&amp;$C183+72)&lt;&gt;INDIRECT("'"&amp;$A$70&amp;"'!"&amp;D$68&amp;$C183+72),1,0)</f>
        <v>0</v>
      </c>
      <c r="E183" cm="1">
        <f t="array" aca="1" ref="E183" ca="1">IF(INDIRECT("'"&amp;$A$69&amp;"'!"&amp;E$68&amp;$C183+72)&lt;&gt;INDIRECT("'"&amp;$A$70&amp;"'!"&amp;E$68&amp;$C183+72),1,0)</f>
        <v>0</v>
      </c>
      <c r="F183" cm="1">
        <f t="array" aca="1" ref="F183" ca="1">IF(INDIRECT("'"&amp;$A$69&amp;"'!"&amp;F$68&amp;$C183+72)&lt;&gt;INDIRECT("'"&amp;$A$70&amp;"'!"&amp;F$68&amp;$C183+72),1,0)</f>
        <v>0</v>
      </c>
      <c r="G183" cm="1">
        <f t="array" aca="1" ref="G183" ca="1">IF(INDIRECT("'"&amp;$A$69&amp;"'!"&amp;G$68&amp;$C183+72)&lt;&gt;INDIRECT("'"&amp;$A$70&amp;"'!"&amp;G$68&amp;$C183+72),1,0)</f>
        <v>0</v>
      </c>
      <c r="H183" cm="1">
        <f t="array" aca="1" ref="H183" ca="1">IF(INDIRECT("'"&amp;$A$69&amp;"'!"&amp;H$68&amp;$C183+72)&lt;&gt;INDIRECT("'"&amp;$A$70&amp;"'!"&amp;H$68&amp;$C183+72),1,0)</f>
        <v>0</v>
      </c>
      <c r="I183" cm="1">
        <f t="array" aca="1" ref="I183" ca="1">IF(INDIRECT("'"&amp;$A$69&amp;"'!"&amp;I$68&amp;$C183+72)&lt;&gt;INDIRECT("'"&amp;$A$70&amp;"'!"&amp;I$68&amp;$C183+72),1,0)</f>
        <v>0</v>
      </c>
      <c r="J183" cm="1">
        <f t="array" aca="1" ref="J183" ca="1">IF(INDIRECT("'"&amp;$A$69&amp;"'!"&amp;J$68&amp;$C183+72)&lt;&gt;INDIRECT("'"&amp;$A$70&amp;"'!"&amp;J$68&amp;$C183+72),1,0)</f>
        <v>0</v>
      </c>
      <c r="K183" cm="1">
        <f t="array" aca="1" ref="K183" ca="1">IF(INDIRECT("'"&amp;$A$69&amp;"'!"&amp;K$68&amp;$C183+72)&lt;&gt;INDIRECT("'"&amp;$A$70&amp;"'!"&amp;K$68&amp;$C183+72),1,0)</f>
        <v>0</v>
      </c>
      <c r="L183" cm="1">
        <f t="array" aca="1" ref="L183" ca="1">IF(INDIRECT("'"&amp;$A$69&amp;"'!"&amp;L$68&amp;$C183+72)&lt;&gt;INDIRECT("'"&amp;$A$70&amp;"'!"&amp;L$68&amp;$C183+72),1,0)</f>
        <v>0</v>
      </c>
      <c r="M183" cm="1">
        <f t="array" aca="1" ref="M183" ca="1">IF(INDIRECT("'"&amp;$A$69&amp;"'!"&amp;M$68&amp;$C183+72)&lt;&gt;INDIRECT("'"&amp;$A$70&amp;"'!"&amp;M$68&amp;$C183+72),1,0)</f>
        <v>0</v>
      </c>
      <c r="N183" cm="1">
        <f t="array" aca="1" ref="N183" ca="1">IF(INDIRECT("'"&amp;$A$69&amp;"'!"&amp;N$68&amp;$C183+72)&lt;&gt;INDIRECT("'"&amp;$A$70&amp;"'!"&amp;N$68&amp;$C183+72),1,0)</f>
        <v>0</v>
      </c>
      <c r="O183" cm="1">
        <f t="array" aca="1" ref="O183" ca="1">IF(INDIRECT("'"&amp;$A$69&amp;"'!"&amp;O$68&amp;$C183+72)&lt;&gt;INDIRECT("'"&amp;$A$70&amp;"'!"&amp;O$68&amp;$C183+72),1,0)</f>
        <v>0</v>
      </c>
      <c r="P183" cm="1">
        <f t="array" aca="1" ref="P183" ca="1">IF(INDIRECT("'"&amp;$A$69&amp;"'!"&amp;P$68&amp;$C183+72)&lt;&gt;INDIRECT("'"&amp;$A$70&amp;"'!"&amp;P$68&amp;$C183+72),1,0)</f>
        <v>0</v>
      </c>
      <c r="Q183" cm="1">
        <f t="array" aca="1" ref="Q183" ca="1">IF(INDIRECT("'"&amp;$A$69&amp;"'!"&amp;Q$68&amp;$C183+72)&lt;&gt;INDIRECT("'"&amp;$A$70&amp;"'!"&amp;Q$68&amp;$C183+72),1,0)</f>
        <v>0</v>
      </c>
      <c r="R183" cm="1">
        <f t="array" aca="1" ref="R183" ca="1">IF(INDIRECT("'"&amp;$A$69&amp;"'!"&amp;R$68&amp;$C183+72)&lt;&gt;INDIRECT("'"&amp;$A$70&amp;"'!"&amp;R$68&amp;$C183+72),1,0)</f>
        <v>0</v>
      </c>
      <c r="S183" cm="1">
        <f t="array" aca="1" ref="S183" ca="1">IF(INDIRECT("'"&amp;$A$69&amp;"'!"&amp;S$68&amp;$C183+72)&lt;&gt;INDIRECT("'"&amp;$A$70&amp;"'!"&amp;S$68&amp;$C183+72),1,0)</f>
        <v>0</v>
      </c>
      <c r="T183" cm="1">
        <f t="array" aca="1" ref="T183" ca="1">IF(INDIRECT("'"&amp;$A$69&amp;"'!"&amp;T$68&amp;$C183+72)&lt;&gt;INDIRECT("'"&amp;$A$70&amp;"'!"&amp;T$68&amp;$C183+72),1,0)</f>
        <v>0</v>
      </c>
      <c r="U183" cm="1">
        <f t="array" aca="1" ref="U183" ca="1">IF(INDIRECT("'"&amp;$A$69&amp;"'!"&amp;U$68&amp;$C183+72)&lt;&gt;INDIRECT("'"&amp;$A$70&amp;"'!"&amp;U$68&amp;$C183+72),1,0)</f>
        <v>0</v>
      </c>
      <c r="V183" cm="1">
        <f t="array" aca="1" ref="V183" ca="1">IF(INDIRECT("'"&amp;$A$69&amp;"'!"&amp;V$68&amp;$C183+72)&lt;&gt;INDIRECT("'"&amp;$A$70&amp;"'!"&amp;V$68&amp;$C183+72),1,0)</f>
        <v>0</v>
      </c>
      <c r="W183" cm="1">
        <f t="array" aca="1" ref="W183" ca="1">IF(INDIRECT("'"&amp;$A$69&amp;"'!"&amp;W$68&amp;$C183+72)&lt;&gt;INDIRECT("'"&amp;$A$70&amp;"'!"&amp;W$68&amp;$C183+72),1,0)</f>
        <v>0</v>
      </c>
      <c r="X183" cm="1">
        <f t="array" aca="1" ref="X183" ca="1">IF(INDIRECT("'"&amp;$A$69&amp;"'!"&amp;X$68&amp;$C183+72)&lt;&gt;INDIRECT("'"&amp;$A$70&amp;"'!"&amp;X$68&amp;$C183+72),1,0)</f>
        <v>0</v>
      </c>
      <c r="Y183" cm="1">
        <f t="array" aca="1" ref="Y183" ca="1">IF(INDIRECT("'"&amp;$A$69&amp;"'!"&amp;Y$68&amp;$C183+72)&lt;&gt;INDIRECT("'"&amp;$A$70&amp;"'!"&amp;Y$68&amp;$C183+72),1,0)</f>
        <v>0</v>
      </c>
      <c r="Z183" cm="1">
        <f t="array" aca="1" ref="Z183" ca="1">IF(INDIRECT("'"&amp;$A$69&amp;"'!"&amp;Z$68&amp;$C183+72)&lt;&gt;INDIRECT("'"&amp;$A$70&amp;"'!"&amp;Z$68&amp;$C183+72),1,0)</f>
        <v>0</v>
      </c>
      <c r="AA183" cm="1">
        <f t="array" aca="1" ref="AA183" ca="1">IF(INDIRECT("'"&amp;$A$69&amp;"'!"&amp;AA$68&amp;$C183+72)&lt;&gt;INDIRECT("'"&amp;$A$70&amp;"'!"&amp;AA$68&amp;$C183+72),1,0)</f>
        <v>0</v>
      </c>
      <c r="AB183" cm="1">
        <f t="array" aca="1" ref="AB183" ca="1">IF(INDIRECT("'"&amp;$A$69&amp;"'!"&amp;AB$68&amp;$C183+72)&lt;&gt;INDIRECT("'"&amp;$A$70&amp;"'!"&amp;AB$68&amp;$C183+72),1,0)</f>
        <v>0</v>
      </c>
      <c r="AC183" cm="1">
        <f t="array" aca="1" ref="AC183" ca="1">IF(INDIRECT("'"&amp;$A$69&amp;"'!"&amp;AC$68&amp;$C183+72)&lt;&gt;INDIRECT("'"&amp;$A$70&amp;"'!"&amp;AC$68&amp;$C183+72),1,0)</f>
        <v>0</v>
      </c>
      <c r="AD183" cm="1">
        <f t="array" aca="1" ref="AD183" ca="1">IF(INDIRECT("'"&amp;$A$69&amp;"'!"&amp;AD$68&amp;$C183+72)&lt;&gt;INDIRECT("'"&amp;$A$70&amp;"'!"&amp;AD$68&amp;$C183+72),1,0)</f>
        <v>0</v>
      </c>
      <c r="AE183" cm="1">
        <f t="array" aca="1" ref="AE183" ca="1">IF(INDIRECT("'"&amp;$A$69&amp;"'!"&amp;AE$68&amp;$C183+72)&lt;&gt;INDIRECT("'"&amp;$A$70&amp;"'!"&amp;AE$68&amp;$C183+72),1,0)</f>
        <v>0</v>
      </c>
      <c r="AF183" cm="1">
        <f t="array" aca="1" ref="AF183" ca="1">IF(INDIRECT("'"&amp;$A$69&amp;"'!"&amp;AF$68&amp;$C183+72)&lt;&gt;INDIRECT("'"&amp;$A$70&amp;"'!"&amp;AF$68&amp;$C183+72),1,0)</f>
        <v>0</v>
      </c>
      <c r="AG183" cm="1">
        <f t="array" aca="1" ref="AG183" ca="1">IF(INDIRECT("'"&amp;$A$69&amp;"'!"&amp;AG$68&amp;$C183+72)&lt;&gt;INDIRECT("'"&amp;$A$70&amp;"'!"&amp;AG$68&amp;$C183+72),1,0)</f>
        <v>0</v>
      </c>
      <c r="AH183" cm="1">
        <f t="array" aca="1" ref="AH183" ca="1">IF(INDIRECT("'"&amp;$A$69&amp;"'!"&amp;AH$68&amp;$C183+72)&lt;&gt;INDIRECT("'"&amp;$A$70&amp;"'!"&amp;AH$68&amp;$C183+72),1,0)</f>
        <v>0</v>
      </c>
      <c r="AI183" cm="1">
        <f t="array" aca="1" ref="AI183" ca="1">IF(INDIRECT("'"&amp;$A$69&amp;"'!"&amp;AI$68&amp;$C183+72)&lt;&gt;INDIRECT("'"&amp;$A$70&amp;"'!"&amp;AI$68&amp;$C183+72),1,0)</f>
        <v>0</v>
      </c>
      <c r="AJ183" cm="1">
        <f t="array" aca="1" ref="AJ183" ca="1">IF(INDIRECT("'"&amp;$A$69&amp;"'!"&amp;AJ$68&amp;$C183+72)&lt;&gt;INDIRECT("'"&amp;$A$70&amp;"'!"&amp;AJ$68&amp;$C183+72),1,0)</f>
        <v>0</v>
      </c>
      <c r="AK183" cm="1">
        <f t="array" aca="1" ref="AK183" ca="1">IF(INDIRECT("'"&amp;$A$69&amp;"'!"&amp;AK$68&amp;$C183+72)&lt;&gt;INDIRECT("'"&amp;$A$70&amp;"'!"&amp;AK$68&amp;$C183+72),1,0)</f>
        <v>0</v>
      </c>
      <c r="AL183" cm="1">
        <f t="array" aca="1" ref="AL183" ca="1">IF(INDIRECT("'"&amp;$A$69&amp;"'!"&amp;AL$68&amp;$C183+72)&lt;&gt;INDIRECT("'"&amp;$A$70&amp;"'!"&amp;AL$68&amp;$C183+72),1,0)</f>
        <v>0</v>
      </c>
      <c r="AM183" cm="1">
        <f t="array" aca="1" ref="AM183" ca="1">IF(INDIRECT("'"&amp;$A$69&amp;"'!"&amp;AM$68&amp;$C183+72)&lt;&gt;INDIRECT("'"&amp;$A$70&amp;"'!"&amp;AM$68&amp;$C183+72),1,0)</f>
        <v>0</v>
      </c>
      <c r="AN183" cm="1">
        <f t="array" aca="1" ref="AN183" ca="1">IF(INDIRECT("'"&amp;$A$69&amp;"'!"&amp;AN$68&amp;$C183+72)&lt;&gt;INDIRECT("'"&amp;$A$70&amp;"'!"&amp;AN$68&amp;$C183+72),1,0)</f>
        <v>0</v>
      </c>
      <c r="AO183" cm="1">
        <f t="array" aca="1" ref="AO183" ca="1">IF(INDIRECT("'"&amp;$A$69&amp;"'!"&amp;AO$68&amp;$C183+72)&lt;&gt;INDIRECT("'"&amp;$A$70&amp;"'!"&amp;AO$68&amp;$C183+72),1,0)</f>
        <v>0</v>
      </c>
      <c r="AP183" cm="1">
        <f t="array" aca="1" ref="AP183" ca="1">IF(INDIRECT("'"&amp;$A$69&amp;"'!"&amp;AP$68&amp;$C183+72)&lt;&gt;INDIRECT("'"&amp;$A$70&amp;"'!"&amp;AP$68&amp;$C183+72),1,0)</f>
        <v>0</v>
      </c>
      <c r="AQ183" cm="1">
        <f t="array" aca="1" ref="AQ183" ca="1">IF(INDIRECT("'"&amp;$A$69&amp;"'!"&amp;AQ$68&amp;$C183+72)&lt;&gt;INDIRECT("'"&amp;$A$70&amp;"'!"&amp;AQ$68&amp;$C183+72),1,0)</f>
        <v>0</v>
      </c>
      <c r="AR183" cm="1">
        <f t="array" aca="1" ref="AR183" ca="1">IF(INDIRECT("'"&amp;$A$69&amp;"'!"&amp;AR$68&amp;$C183+72)&lt;&gt;INDIRECT("'"&amp;$A$70&amp;"'!"&amp;AR$68&amp;$C183+72),1,0)</f>
        <v>0</v>
      </c>
      <c r="AS183" cm="1">
        <f t="array" aca="1" ref="AS183" ca="1">IF(INDIRECT("'"&amp;$A$69&amp;"'!"&amp;AS$68&amp;$C183+72)&lt;&gt;INDIRECT("'"&amp;$A$70&amp;"'!"&amp;AS$68&amp;$C183+72),1,0)</f>
        <v>0</v>
      </c>
      <c r="AT183" cm="1">
        <f t="array" aca="1" ref="AT183" ca="1">IF(INDIRECT("'"&amp;$A$69&amp;"'!"&amp;AT$68&amp;$C183+72)&lt;&gt;INDIRECT("'"&amp;$A$70&amp;"'!"&amp;AT$68&amp;$C183+72),1,0)</f>
        <v>0</v>
      </c>
      <c r="AU183" cm="1">
        <f t="array" aca="1" ref="AU183" ca="1">IF(INDIRECT("'"&amp;$A$69&amp;"'!"&amp;AU$68&amp;$C183+72)&lt;&gt;INDIRECT("'"&amp;$A$70&amp;"'!"&amp;AU$68&amp;$C183+72),1,0)</f>
        <v>0</v>
      </c>
      <c r="AV183" cm="1">
        <f t="array" aca="1" ref="AV183" ca="1">IF(INDIRECT("'"&amp;$A$69&amp;"'!"&amp;AV$68&amp;$C183+72)&lt;&gt;INDIRECT("'"&amp;$A$70&amp;"'!"&amp;AV$68&amp;$C183+72),1,0)</f>
        <v>0</v>
      </c>
      <c r="AW183" cm="1">
        <f t="array" aca="1" ref="AW183" ca="1">IF(INDIRECT("'"&amp;$A$69&amp;"'!"&amp;AW$68&amp;$C183+72)&lt;&gt;INDIRECT("'"&amp;$A$70&amp;"'!"&amp;AW$68&amp;$C183+72),1,0)</f>
        <v>0</v>
      </c>
      <c r="AX183" cm="1">
        <f t="array" aca="1" ref="AX183" ca="1">IF(INDIRECT("'"&amp;$A$69&amp;"'!"&amp;AX$68&amp;$C183+72)&lt;&gt;INDIRECT("'"&amp;$A$70&amp;"'!"&amp;AX$68&amp;$C183+72),1,0)</f>
        <v>0</v>
      </c>
      <c r="AY183" cm="1">
        <f t="array" aca="1" ref="AY183" ca="1">IF(INDIRECT("'"&amp;$A$69&amp;"'!"&amp;AY$68&amp;$C183+72)&lt;&gt;INDIRECT("'"&amp;$A$70&amp;"'!"&amp;AY$68&amp;$C183+72),1,0)</f>
        <v>0</v>
      </c>
      <c r="AZ183" cm="1">
        <f t="array" aca="1" ref="AZ183" ca="1">IF(INDIRECT("'"&amp;$A$69&amp;"'!"&amp;AZ$68&amp;$C183+72)&lt;&gt;INDIRECT("'"&amp;$A$70&amp;"'!"&amp;AZ$68&amp;$C183+72),1,0)</f>
        <v>0</v>
      </c>
      <c r="BA183" cm="1">
        <f t="array" aca="1" ref="BA183" ca="1">IF(INDIRECT("'"&amp;$A$69&amp;"'!"&amp;BA$68&amp;$C183+72)&lt;&gt;INDIRECT("'"&amp;$A$70&amp;"'!"&amp;BA$68&amp;$C183+72),1,0)</f>
        <v>0</v>
      </c>
      <c r="BB183" cm="1">
        <f t="array" aca="1" ref="BB183" ca="1">IF(INDIRECT("'"&amp;$A$69&amp;"'!"&amp;BB$68&amp;$C183+72)&lt;&gt;INDIRECT("'"&amp;$A$70&amp;"'!"&amp;BB$68&amp;$C183+72),1,0)</f>
        <v>0</v>
      </c>
      <c r="BC183">
        <f t="shared" ca="1" si="3"/>
        <v>0</v>
      </c>
      <c r="BD183">
        <f t="shared" ca="1" si="4"/>
        <v>0</v>
      </c>
      <c r="BE183">
        <f t="shared" ca="1" si="5"/>
        <v>0</v>
      </c>
    </row>
    <row r="184" spans="3:57" x14ac:dyDescent="0.15">
      <c r="C184" s="283">
        <v>112</v>
      </c>
      <c r="D184" cm="1">
        <f t="array" aca="1" ref="D184" ca="1">IF(INDIRECT("'"&amp;$A$69&amp;"'!"&amp;D$68&amp;$C184+72)&lt;&gt;INDIRECT("'"&amp;$A$70&amp;"'!"&amp;D$68&amp;$C184+72),1,0)</f>
        <v>0</v>
      </c>
      <c r="E184" cm="1">
        <f t="array" aca="1" ref="E184" ca="1">IF(INDIRECT("'"&amp;$A$69&amp;"'!"&amp;E$68&amp;$C184+72)&lt;&gt;INDIRECT("'"&amp;$A$70&amp;"'!"&amp;E$68&amp;$C184+72),1,0)</f>
        <v>0</v>
      </c>
      <c r="F184" cm="1">
        <f t="array" aca="1" ref="F184" ca="1">IF(INDIRECT("'"&amp;$A$69&amp;"'!"&amp;F$68&amp;$C184+72)&lt;&gt;INDIRECT("'"&amp;$A$70&amp;"'!"&amp;F$68&amp;$C184+72),1,0)</f>
        <v>0</v>
      </c>
      <c r="G184" cm="1">
        <f t="array" aca="1" ref="G184" ca="1">IF(INDIRECT("'"&amp;$A$69&amp;"'!"&amp;G$68&amp;$C184+72)&lt;&gt;INDIRECT("'"&amp;$A$70&amp;"'!"&amp;G$68&amp;$C184+72),1,0)</f>
        <v>0</v>
      </c>
      <c r="H184" cm="1">
        <f t="array" aca="1" ref="H184" ca="1">IF(INDIRECT("'"&amp;$A$69&amp;"'!"&amp;H$68&amp;$C184+72)&lt;&gt;INDIRECT("'"&amp;$A$70&amp;"'!"&amp;H$68&amp;$C184+72),1,0)</f>
        <v>0</v>
      </c>
      <c r="I184" cm="1">
        <f t="array" aca="1" ref="I184" ca="1">IF(INDIRECT("'"&amp;$A$69&amp;"'!"&amp;I$68&amp;$C184+72)&lt;&gt;INDIRECT("'"&amp;$A$70&amp;"'!"&amp;I$68&amp;$C184+72),1,0)</f>
        <v>0</v>
      </c>
      <c r="J184" cm="1">
        <f t="array" aca="1" ref="J184" ca="1">IF(INDIRECT("'"&amp;$A$69&amp;"'!"&amp;J$68&amp;$C184+72)&lt;&gt;INDIRECT("'"&amp;$A$70&amp;"'!"&amp;J$68&amp;$C184+72),1,0)</f>
        <v>0</v>
      </c>
      <c r="K184" cm="1">
        <f t="array" aca="1" ref="K184" ca="1">IF(INDIRECT("'"&amp;$A$69&amp;"'!"&amp;K$68&amp;$C184+72)&lt;&gt;INDIRECT("'"&amp;$A$70&amp;"'!"&amp;K$68&amp;$C184+72),1,0)</f>
        <v>0</v>
      </c>
      <c r="L184" cm="1">
        <f t="array" aca="1" ref="L184" ca="1">IF(INDIRECT("'"&amp;$A$69&amp;"'!"&amp;L$68&amp;$C184+72)&lt;&gt;INDIRECT("'"&amp;$A$70&amp;"'!"&amp;L$68&amp;$C184+72),1,0)</f>
        <v>0</v>
      </c>
      <c r="M184" cm="1">
        <f t="array" aca="1" ref="M184" ca="1">IF(INDIRECT("'"&amp;$A$69&amp;"'!"&amp;M$68&amp;$C184+72)&lt;&gt;INDIRECT("'"&amp;$A$70&amp;"'!"&amp;M$68&amp;$C184+72),1,0)</f>
        <v>0</v>
      </c>
      <c r="N184" cm="1">
        <f t="array" aca="1" ref="N184" ca="1">IF(INDIRECT("'"&amp;$A$69&amp;"'!"&amp;N$68&amp;$C184+72)&lt;&gt;INDIRECT("'"&amp;$A$70&amp;"'!"&amp;N$68&amp;$C184+72),1,0)</f>
        <v>0</v>
      </c>
      <c r="O184" cm="1">
        <f t="array" aca="1" ref="O184" ca="1">IF(INDIRECT("'"&amp;$A$69&amp;"'!"&amp;O$68&amp;$C184+72)&lt;&gt;INDIRECT("'"&amp;$A$70&amp;"'!"&amp;O$68&amp;$C184+72),1,0)</f>
        <v>0</v>
      </c>
      <c r="P184" cm="1">
        <f t="array" aca="1" ref="P184" ca="1">IF(INDIRECT("'"&amp;$A$69&amp;"'!"&amp;P$68&amp;$C184+72)&lt;&gt;INDIRECT("'"&amp;$A$70&amp;"'!"&amp;P$68&amp;$C184+72),1,0)</f>
        <v>0</v>
      </c>
      <c r="Q184" cm="1">
        <f t="array" aca="1" ref="Q184" ca="1">IF(INDIRECT("'"&amp;$A$69&amp;"'!"&amp;Q$68&amp;$C184+72)&lt;&gt;INDIRECT("'"&amp;$A$70&amp;"'!"&amp;Q$68&amp;$C184+72),1,0)</f>
        <v>0</v>
      </c>
      <c r="R184" cm="1">
        <f t="array" aca="1" ref="R184" ca="1">IF(INDIRECT("'"&amp;$A$69&amp;"'!"&amp;R$68&amp;$C184+72)&lt;&gt;INDIRECT("'"&amp;$A$70&amp;"'!"&amp;R$68&amp;$C184+72),1,0)</f>
        <v>0</v>
      </c>
      <c r="S184" cm="1">
        <f t="array" aca="1" ref="S184" ca="1">IF(INDIRECT("'"&amp;$A$69&amp;"'!"&amp;S$68&amp;$C184+72)&lt;&gt;INDIRECT("'"&amp;$A$70&amp;"'!"&amp;S$68&amp;$C184+72),1,0)</f>
        <v>0</v>
      </c>
      <c r="T184" cm="1">
        <f t="array" aca="1" ref="T184" ca="1">IF(INDIRECT("'"&amp;$A$69&amp;"'!"&amp;T$68&amp;$C184+72)&lt;&gt;INDIRECT("'"&amp;$A$70&amp;"'!"&amp;T$68&amp;$C184+72),1,0)</f>
        <v>0</v>
      </c>
      <c r="U184" cm="1">
        <f t="array" aca="1" ref="U184" ca="1">IF(INDIRECT("'"&amp;$A$69&amp;"'!"&amp;U$68&amp;$C184+72)&lt;&gt;INDIRECT("'"&amp;$A$70&amp;"'!"&amp;U$68&amp;$C184+72),1,0)</f>
        <v>0</v>
      </c>
      <c r="V184" cm="1">
        <f t="array" aca="1" ref="V184" ca="1">IF(INDIRECT("'"&amp;$A$69&amp;"'!"&amp;V$68&amp;$C184+72)&lt;&gt;INDIRECT("'"&amp;$A$70&amp;"'!"&amp;V$68&amp;$C184+72),1,0)</f>
        <v>0</v>
      </c>
      <c r="W184" cm="1">
        <f t="array" aca="1" ref="W184" ca="1">IF(INDIRECT("'"&amp;$A$69&amp;"'!"&amp;W$68&amp;$C184+72)&lt;&gt;INDIRECT("'"&amp;$A$70&amp;"'!"&amp;W$68&amp;$C184+72),1,0)</f>
        <v>0</v>
      </c>
      <c r="X184" cm="1">
        <f t="array" aca="1" ref="X184" ca="1">IF(INDIRECT("'"&amp;$A$69&amp;"'!"&amp;X$68&amp;$C184+72)&lt;&gt;INDIRECT("'"&amp;$A$70&amp;"'!"&amp;X$68&amp;$C184+72),1,0)</f>
        <v>0</v>
      </c>
      <c r="Y184" cm="1">
        <f t="array" aca="1" ref="Y184" ca="1">IF(INDIRECT("'"&amp;$A$69&amp;"'!"&amp;Y$68&amp;$C184+72)&lt;&gt;INDIRECT("'"&amp;$A$70&amp;"'!"&amp;Y$68&amp;$C184+72),1,0)</f>
        <v>0</v>
      </c>
      <c r="Z184" cm="1">
        <f t="array" aca="1" ref="Z184" ca="1">IF(INDIRECT("'"&amp;$A$69&amp;"'!"&amp;Z$68&amp;$C184+72)&lt;&gt;INDIRECT("'"&amp;$A$70&amp;"'!"&amp;Z$68&amp;$C184+72),1,0)</f>
        <v>0</v>
      </c>
      <c r="AA184" cm="1">
        <f t="array" aca="1" ref="AA184" ca="1">IF(INDIRECT("'"&amp;$A$69&amp;"'!"&amp;AA$68&amp;$C184+72)&lt;&gt;INDIRECT("'"&amp;$A$70&amp;"'!"&amp;AA$68&amp;$C184+72),1,0)</f>
        <v>0</v>
      </c>
      <c r="AB184" cm="1">
        <f t="array" aca="1" ref="AB184" ca="1">IF(INDIRECT("'"&amp;$A$69&amp;"'!"&amp;AB$68&amp;$C184+72)&lt;&gt;INDIRECT("'"&amp;$A$70&amp;"'!"&amp;AB$68&amp;$C184+72),1,0)</f>
        <v>0</v>
      </c>
      <c r="AC184" cm="1">
        <f t="array" aca="1" ref="AC184" ca="1">IF(INDIRECT("'"&amp;$A$69&amp;"'!"&amp;AC$68&amp;$C184+72)&lt;&gt;INDIRECT("'"&amp;$A$70&amp;"'!"&amp;AC$68&amp;$C184+72),1,0)</f>
        <v>0</v>
      </c>
      <c r="AD184" cm="1">
        <f t="array" aca="1" ref="AD184" ca="1">IF(INDIRECT("'"&amp;$A$69&amp;"'!"&amp;AD$68&amp;$C184+72)&lt;&gt;INDIRECT("'"&amp;$A$70&amp;"'!"&amp;AD$68&amp;$C184+72),1,0)</f>
        <v>0</v>
      </c>
      <c r="AE184" cm="1">
        <f t="array" aca="1" ref="AE184" ca="1">IF(INDIRECT("'"&amp;$A$69&amp;"'!"&amp;AE$68&amp;$C184+72)&lt;&gt;INDIRECT("'"&amp;$A$70&amp;"'!"&amp;AE$68&amp;$C184+72),1,0)</f>
        <v>0</v>
      </c>
      <c r="AF184" cm="1">
        <f t="array" aca="1" ref="AF184" ca="1">IF(INDIRECT("'"&amp;$A$69&amp;"'!"&amp;AF$68&amp;$C184+72)&lt;&gt;INDIRECT("'"&amp;$A$70&amp;"'!"&amp;AF$68&amp;$C184+72),1,0)</f>
        <v>0</v>
      </c>
      <c r="AG184" cm="1">
        <f t="array" aca="1" ref="AG184" ca="1">IF(INDIRECT("'"&amp;$A$69&amp;"'!"&amp;AG$68&amp;$C184+72)&lt;&gt;INDIRECT("'"&amp;$A$70&amp;"'!"&amp;AG$68&amp;$C184+72),1,0)</f>
        <v>0</v>
      </c>
      <c r="AH184" cm="1">
        <f t="array" aca="1" ref="AH184" ca="1">IF(INDIRECT("'"&amp;$A$69&amp;"'!"&amp;AH$68&amp;$C184+72)&lt;&gt;INDIRECT("'"&amp;$A$70&amp;"'!"&amp;AH$68&amp;$C184+72),1,0)</f>
        <v>0</v>
      </c>
      <c r="AI184" cm="1">
        <f t="array" aca="1" ref="AI184" ca="1">IF(INDIRECT("'"&amp;$A$69&amp;"'!"&amp;AI$68&amp;$C184+72)&lt;&gt;INDIRECT("'"&amp;$A$70&amp;"'!"&amp;AI$68&amp;$C184+72),1,0)</f>
        <v>0</v>
      </c>
      <c r="AJ184" cm="1">
        <f t="array" aca="1" ref="AJ184" ca="1">IF(INDIRECT("'"&amp;$A$69&amp;"'!"&amp;AJ$68&amp;$C184+72)&lt;&gt;INDIRECT("'"&amp;$A$70&amp;"'!"&amp;AJ$68&amp;$C184+72),1,0)</f>
        <v>0</v>
      </c>
      <c r="AK184" cm="1">
        <f t="array" aca="1" ref="AK184" ca="1">IF(INDIRECT("'"&amp;$A$69&amp;"'!"&amp;AK$68&amp;$C184+72)&lt;&gt;INDIRECT("'"&amp;$A$70&amp;"'!"&amp;AK$68&amp;$C184+72),1,0)</f>
        <v>0</v>
      </c>
      <c r="AL184" cm="1">
        <f t="array" aca="1" ref="AL184" ca="1">IF(INDIRECT("'"&amp;$A$69&amp;"'!"&amp;AL$68&amp;$C184+72)&lt;&gt;INDIRECT("'"&amp;$A$70&amp;"'!"&amp;AL$68&amp;$C184+72),1,0)</f>
        <v>0</v>
      </c>
      <c r="AM184" cm="1">
        <f t="array" aca="1" ref="AM184" ca="1">IF(INDIRECT("'"&amp;$A$69&amp;"'!"&amp;AM$68&amp;$C184+72)&lt;&gt;INDIRECT("'"&amp;$A$70&amp;"'!"&amp;AM$68&amp;$C184+72),1,0)</f>
        <v>0</v>
      </c>
      <c r="AN184" cm="1">
        <f t="array" aca="1" ref="AN184" ca="1">IF(INDIRECT("'"&amp;$A$69&amp;"'!"&amp;AN$68&amp;$C184+72)&lt;&gt;INDIRECT("'"&amp;$A$70&amp;"'!"&amp;AN$68&amp;$C184+72),1,0)</f>
        <v>0</v>
      </c>
      <c r="AO184" cm="1">
        <f t="array" aca="1" ref="AO184" ca="1">IF(INDIRECT("'"&amp;$A$69&amp;"'!"&amp;AO$68&amp;$C184+72)&lt;&gt;INDIRECT("'"&amp;$A$70&amp;"'!"&amp;AO$68&amp;$C184+72),1,0)</f>
        <v>0</v>
      </c>
      <c r="AP184" cm="1">
        <f t="array" aca="1" ref="AP184" ca="1">IF(INDIRECT("'"&amp;$A$69&amp;"'!"&amp;AP$68&amp;$C184+72)&lt;&gt;INDIRECT("'"&amp;$A$70&amp;"'!"&amp;AP$68&amp;$C184+72),1,0)</f>
        <v>0</v>
      </c>
      <c r="AQ184" cm="1">
        <f t="array" aca="1" ref="AQ184" ca="1">IF(INDIRECT("'"&amp;$A$69&amp;"'!"&amp;AQ$68&amp;$C184+72)&lt;&gt;INDIRECT("'"&amp;$A$70&amp;"'!"&amp;AQ$68&amp;$C184+72),1,0)</f>
        <v>0</v>
      </c>
      <c r="AR184" cm="1">
        <f t="array" aca="1" ref="AR184" ca="1">IF(INDIRECT("'"&amp;$A$69&amp;"'!"&amp;AR$68&amp;$C184+72)&lt;&gt;INDIRECT("'"&amp;$A$70&amp;"'!"&amp;AR$68&amp;$C184+72),1,0)</f>
        <v>0</v>
      </c>
      <c r="AS184" cm="1">
        <f t="array" aca="1" ref="AS184" ca="1">IF(INDIRECT("'"&amp;$A$69&amp;"'!"&amp;AS$68&amp;$C184+72)&lt;&gt;INDIRECT("'"&amp;$A$70&amp;"'!"&amp;AS$68&amp;$C184+72),1,0)</f>
        <v>0</v>
      </c>
      <c r="AT184" cm="1">
        <f t="array" aca="1" ref="AT184" ca="1">IF(INDIRECT("'"&amp;$A$69&amp;"'!"&amp;AT$68&amp;$C184+72)&lt;&gt;INDIRECT("'"&amp;$A$70&amp;"'!"&amp;AT$68&amp;$C184+72),1,0)</f>
        <v>0</v>
      </c>
      <c r="AU184" cm="1">
        <f t="array" aca="1" ref="AU184" ca="1">IF(INDIRECT("'"&amp;$A$69&amp;"'!"&amp;AU$68&amp;$C184+72)&lt;&gt;INDIRECT("'"&amp;$A$70&amp;"'!"&amp;AU$68&amp;$C184+72),1,0)</f>
        <v>0</v>
      </c>
      <c r="AV184" cm="1">
        <f t="array" aca="1" ref="AV184" ca="1">IF(INDIRECT("'"&amp;$A$69&amp;"'!"&amp;AV$68&amp;$C184+72)&lt;&gt;INDIRECT("'"&amp;$A$70&amp;"'!"&amp;AV$68&amp;$C184+72),1,0)</f>
        <v>0</v>
      </c>
      <c r="AW184" cm="1">
        <f t="array" aca="1" ref="AW184" ca="1">IF(INDIRECT("'"&amp;$A$69&amp;"'!"&amp;AW$68&amp;$C184+72)&lt;&gt;INDIRECT("'"&amp;$A$70&amp;"'!"&amp;AW$68&amp;$C184+72),1,0)</f>
        <v>0</v>
      </c>
      <c r="AX184" cm="1">
        <f t="array" aca="1" ref="AX184" ca="1">IF(INDIRECT("'"&amp;$A$69&amp;"'!"&amp;AX$68&amp;$C184+72)&lt;&gt;INDIRECT("'"&amp;$A$70&amp;"'!"&amp;AX$68&amp;$C184+72),1,0)</f>
        <v>0</v>
      </c>
      <c r="AY184" cm="1">
        <f t="array" aca="1" ref="AY184" ca="1">IF(INDIRECT("'"&amp;$A$69&amp;"'!"&amp;AY$68&amp;$C184+72)&lt;&gt;INDIRECT("'"&amp;$A$70&amp;"'!"&amp;AY$68&amp;$C184+72),1,0)</f>
        <v>0</v>
      </c>
      <c r="AZ184" cm="1">
        <f t="array" aca="1" ref="AZ184" ca="1">IF(INDIRECT("'"&amp;$A$69&amp;"'!"&amp;AZ$68&amp;$C184+72)&lt;&gt;INDIRECT("'"&amp;$A$70&amp;"'!"&amp;AZ$68&amp;$C184+72),1,0)</f>
        <v>0</v>
      </c>
      <c r="BA184" cm="1">
        <f t="array" aca="1" ref="BA184" ca="1">IF(INDIRECT("'"&amp;$A$69&amp;"'!"&amp;BA$68&amp;$C184+72)&lt;&gt;INDIRECT("'"&amp;$A$70&amp;"'!"&amp;BA$68&amp;$C184+72),1,0)</f>
        <v>0</v>
      </c>
      <c r="BB184" cm="1">
        <f t="array" aca="1" ref="BB184" ca="1">IF(INDIRECT("'"&amp;$A$69&amp;"'!"&amp;BB$68&amp;$C184+72)&lt;&gt;INDIRECT("'"&amp;$A$70&amp;"'!"&amp;BB$68&amp;$C184+72),1,0)</f>
        <v>0</v>
      </c>
      <c r="BC184">
        <f t="shared" ca="1" si="3"/>
        <v>0</v>
      </c>
      <c r="BD184">
        <f t="shared" ca="1" si="4"/>
        <v>0</v>
      </c>
      <c r="BE184">
        <f t="shared" ca="1" si="5"/>
        <v>0</v>
      </c>
    </row>
    <row r="185" spans="3:57" x14ac:dyDescent="0.15">
      <c r="C185" s="283">
        <v>113</v>
      </c>
      <c r="D185" cm="1">
        <f t="array" aca="1" ref="D185" ca="1">IF(INDIRECT("'"&amp;$A$69&amp;"'!"&amp;D$68&amp;$C185+72)&lt;&gt;INDIRECT("'"&amp;$A$70&amp;"'!"&amp;D$68&amp;$C185+72),1,0)</f>
        <v>0</v>
      </c>
      <c r="E185" cm="1">
        <f t="array" aca="1" ref="E185" ca="1">IF(INDIRECT("'"&amp;$A$69&amp;"'!"&amp;E$68&amp;$C185+72)&lt;&gt;INDIRECT("'"&amp;$A$70&amp;"'!"&amp;E$68&amp;$C185+72),1,0)</f>
        <v>0</v>
      </c>
      <c r="F185" cm="1">
        <f t="array" aca="1" ref="F185" ca="1">IF(INDIRECT("'"&amp;$A$69&amp;"'!"&amp;F$68&amp;$C185+72)&lt;&gt;INDIRECT("'"&amp;$A$70&amp;"'!"&amp;F$68&amp;$C185+72),1,0)</f>
        <v>0</v>
      </c>
      <c r="G185" cm="1">
        <f t="array" aca="1" ref="G185" ca="1">IF(INDIRECT("'"&amp;$A$69&amp;"'!"&amp;G$68&amp;$C185+72)&lt;&gt;INDIRECT("'"&amp;$A$70&amp;"'!"&amp;G$68&amp;$C185+72),1,0)</f>
        <v>0</v>
      </c>
      <c r="H185" cm="1">
        <f t="array" aca="1" ref="H185" ca="1">IF(INDIRECT("'"&amp;$A$69&amp;"'!"&amp;H$68&amp;$C185+72)&lt;&gt;INDIRECT("'"&amp;$A$70&amp;"'!"&amp;H$68&amp;$C185+72),1,0)</f>
        <v>0</v>
      </c>
      <c r="I185" cm="1">
        <f t="array" aca="1" ref="I185" ca="1">IF(INDIRECT("'"&amp;$A$69&amp;"'!"&amp;I$68&amp;$C185+72)&lt;&gt;INDIRECT("'"&amp;$A$70&amp;"'!"&amp;I$68&amp;$C185+72),1,0)</f>
        <v>0</v>
      </c>
      <c r="J185" cm="1">
        <f t="array" aca="1" ref="J185" ca="1">IF(INDIRECT("'"&amp;$A$69&amp;"'!"&amp;J$68&amp;$C185+72)&lt;&gt;INDIRECT("'"&amp;$A$70&amp;"'!"&amp;J$68&amp;$C185+72),1,0)</f>
        <v>0</v>
      </c>
      <c r="K185" cm="1">
        <f t="array" aca="1" ref="K185" ca="1">IF(INDIRECT("'"&amp;$A$69&amp;"'!"&amp;K$68&amp;$C185+72)&lt;&gt;INDIRECT("'"&amp;$A$70&amp;"'!"&amp;K$68&amp;$C185+72),1,0)</f>
        <v>0</v>
      </c>
      <c r="L185" cm="1">
        <f t="array" aca="1" ref="L185" ca="1">IF(INDIRECT("'"&amp;$A$69&amp;"'!"&amp;L$68&amp;$C185+72)&lt;&gt;INDIRECT("'"&amp;$A$70&amp;"'!"&amp;L$68&amp;$C185+72),1,0)</f>
        <v>0</v>
      </c>
      <c r="M185" cm="1">
        <f t="array" aca="1" ref="M185" ca="1">IF(INDIRECT("'"&amp;$A$69&amp;"'!"&amp;M$68&amp;$C185+72)&lt;&gt;INDIRECT("'"&amp;$A$70&amp;"'!"&amp;M$68&amp;$C185+72),1,0)</f>
        <v>0</v>
      </c>
      <c r="N185" cm="1">
        <f t="array" aca="1" ref="N185" ca="1">IF(INDIRECT("'"&amp;$A$69&amp;"'!"&amp;N$68&amp;$C185+72)&lt;&gt;INDIRECT("'"&amp;$A$70&amp;"'!"&amp;N$68&amp;$C185+72),1,0)</f>
        <v>0</v>
      </c>
      <c r="O185" cm="1">
        <f t="array" aca="1" ref="O185" ca="1">IF(INDIRECT("'"&amp;$A$69&amp;"'!"&amp;O$68&amp;$C185+72)&lt;&gt;INDIRECT("'"&amp;$A$70&amp;"'!"&amp;O$68&amp;$C185+72),1,0)</f>
        <v>0</v>
      </c>
      <c r="P185" cm="1">
        <f t="array" aca="1" ref="P185" ca="1">IF(INDIRECT("'"&amp;$A$69&amp;"'!"&amp;P$68&amp;$C185+72)&lt;&gt;INDIRECT("'"&amp;$A$70&amp;"'!"&amp;P$68&amp;$C185+72),1,0)</f>
        <v>0</v>
      </c>
      <c r="Q185" cm="1">
        <f t="array" aca="1" ref="Q185" ca="1">IF(INDIRECT("'"&amp;$A$69&amp;"'!"&amp;Q$68&amp;$C185+72)&lt;&gt;INDIRECT("'"&amp;$A$70&amp;"'!"&amp;Q$68&amp;$C185+72),1,0)</f>
        <v>0</v>
      </c>
      <c r="R185" cm="1">
        <f t="array" aca="1" ref="R185" ca="1">IF(INDIRECT("'"&amp;$A$69&amp;"'!"&amp;R$68&amp;$C185+72)&lt;&gt;INDIRECT("'"&amp;$A$70&amp;"'!"&amp;R$68&amp;$C185+72),1,0)</f>
        <v>0</v>
      </c>
      <c r="S185" cm="1">
        <f t="array" aca="1" ref="S185" ca="1">IF(INDIRECT("'"&amp;$A$69&amp;"'!"&amp;S$68&amp;$C185+72)&lt;&gt;INDIRECT("'"&amp;$A$70&amp;"'!"&amp;S$68&amp;$C185+72),1,0)</f>
        <v>0</v>
      </c>
      <c r="T185" cm="1">
        <f t="array" aca="1" ref="T185" ca="1">IF(INDIRECT("'"&amp;$A$69&amp;"'!"&amp;T$68&amp;$C185+72)&lt;&gt;INDIRECT("'"&amp;$A$70&amp;"'!"&amp;T$68&amp;$C185+72),1,0)</f>
        <v>0</v>
      </c>
      <c r="U185" cm="1">
        <f t="array" aca="1" ref="U185" ca="1">IF(INDIRECT("'"&amp;$A$69&amp;"'!"&amp;U$68&amp;$C185+72)&lt;&gt;INDIRECT("'"&amp;$A$70&amp;"'!"&amp;U$68&amp;$C185+72),1,0)</f>
        <v>0</v>
      </c>
      <c r="V185" cm="1">
        <f t="array" aca="1" ref="V185" ca="1">IF(INDIRECT("'"&amp;$A$69&amp;"'!"&amp;V$68&amp;$C185+72)&lt;&gt;INDIRECT("'"&amp;$A$70&amp;"'!"&amp;V$68&amp;$C185+72),1,0)</f>
        <v>0</v>
      </c>
      <c r="W185" cm="1">
        <f t="array" aca="1" ref="W185" ca="1">IF(INDIRECT("'"&amp;$A$69&amp;"'!"&amp;W$68&amp;$C185+72)&lt;&gt;INDIRECT("'"&amp;$A$70&amp;"'!"&amp;W$68&amp;$C185+72),1,0)</f>
        <v>0</v>
      </c>
      <c r="X185" cm="1">
        <f t="array" aca="1" ref="X185" ca="1">IF(INDIRECT("'"&amp;$A$69&amp;"'!"&amp;X$68&amp;$C185+72)&lt;&gt;INDIRECT("'"&amp;$A$70&amp;"'!"&amp;X$68&amp;$C185+72),1,0)</f>
        <v>0</v>
      </c>
      <c r="Y185" cm="1">
        <f t="array" aca="1" ref="Y185" ca="1">IF(INDIRECT("'"&amp;$A$69&amp;"'!"&amp;Y$68&amp;$C185+72)&lt;&gt;INDIRECT("'"&amp;$A$70&amp;"'!"&amp;Y$68&amp;$C185+72),1,0)</f>
        <v>0</v>
      </c>
      <c r="Z185" cm="1">
        <f t="array" aca="1" ref="Z185" ca="1">IF(INDIRECT("'"&amp;$A$69&amp;"'!"&amp;Z$68&amp;$C185+72)&lt;&gt;INDIRECT("'"&amp;$A$70&amp;"'!"&amp;Z$68&amp;$C185+72),1,0)</f>
        <v>0</v>
      </c>
      <c r="AA185" cm="1">
        <f t="array" aca="1" ref="AA185" ca="1">IF(INDIRECT("'"&amp;$A$69&amp;"'!"&amp;AA$68&amp;$C185+72)&lt;&gt;INDIRECT("'"&amp;$A$70&amp;"'!"&amp;AA$68&amp;$C185+72),1,0)</f>
        <v>0</v>
      </c>
      <c r="AB185" cm="1">
        <f t="array" aca="1" ref="AB185" ca="1">IF(INDIRECT("'"&amp;$A$69&amp;"'!"&amp;AB$68&amp;$C185+72)&lt;&gt;INDIRECT("'"&amp;$A$70&amp;"'!"&amp;AB$68&amp;$C185+72),1,0)</f>
        <v>0</v>
      </c>
      <c r="AC185" cm="1">
        <f t="array" aca="1" ref="AC185" ca="1">IF(INDIRECT("'"&amp;$A$69&amp;"'!"&amp;AC$68&amp;$C185+72)&lt;&gt;INDIRECT("'"&amp;$A$70&amp;"'!"&amp;AC$68&amp;$C185+72),1,0)</f>
        <v>0</v>
      </c>
      <c r="AD185" cm="1">
        <f t="array" aca="1" ref="AD185" ca="1">IF(INDIRECT("'"&amp;$A$69&amp;"'!"&amp;AD$68&amp;$C185+72)&lt;&gt;INDIRECT("'"&amp;$A$70&amp;"'!"&amp;AD$68&amp;$C185+72),1,0)</f>
        <v>0</v>
      </c>
      <c r="AE185" cm="1">
        <f t="array" aca="1" ref="AE185" ca="1">IF(INDIRECT("'"&amp;$A$69&amp;"'!"&amp;AE$68&amp;$C185+72)&lt;&gt;INDIRECT("'"&amp;$A$70&amp;"'!"&amp;AE$68&amp;$C185+72),1,0)</f>
        <v>0</v>
      </c>
      <c r="AF185" cm="1">
        <f t="array" aca="1" ref="AF185" ca="1">IF(INDIRECT("'"&amp;$A$69&amp;"'!"&amp;AF$68&amp;$C185+72)&lt;&gt;INDIRECT("'"&amp;$A$70&amp;"'!"&amp;AF$68&amp;$C185+72),1,0)</f>
        <v>0</v>
      </c>
      <c r="AG185" cm="1">
        <f t="array" aca="1" ref="AG185" ca="1">IF(INDIRECT("'"&amp;$A$69&amp;"'!"&amp;AG$68&amp;$C185+72)&lt;&gt;INDIRECT("'"&amp;$A$70&amp;"'!"&amp;AG$68&amp;$C185+72),1,0)</f>
        <v>0</v>
      </c>
      <c r="AH185" cm="1">
        <f t="array" aca="1" ref="AH185" ca="1">IF(INDIRECT("'"&amp;$A$69&amp;"'!"&amp;AH$68&amp;$C185+72)&lt;&gt;INDIRECT("'"&amp;$A$70&amp;"'!"&amp;AH$68&amp;$C185+72),1,0)</f>
        <v>0</v>
      </c>
      <c r="AI185" cm="1">
        <f t="array" aca="1" ref="AI185" ca="1">IF(INDIRECT("'"&amp;$A$69&amp;"'!"&amp;AI$68&amp;$C185+72)&lt;&gt;INDIRECT("'"&amp;$A$70&amp;"'!"&amp;AI$68&amp;$C185+72),1,0)</f>
        <v>0</v>
      </c>
      <c r="AJ185" cm="1">
        <f t="array" aca="1" ref="AJ185" ca="1">IF(INDIRECT("'"&amp;$A$69&amp;"'!"&amp;AJ$68&amp;$C185+72)&lt;&gt;INDIRECT("'"&amp;$A$70&amp;"'!"&amp;AJ$68&amp;$C185+72),1,0)</f>
        <v>0</v>
      </c>
      <c r="AK185" cm="1">
        <f t="array" aca="1" ref="AK185" ca="1">IF(INDIRECT("'"&amp;$A$69&amp;"'!"&amp;AK$68&amp;$C185+72)&lt;&gt;INDIRECT("'"&amp;$A$70&amp;"'!"&amp;AK$68&amp;$C185+72),1,0)</f>
        <v>0</v>
      </c>
      <c r="AL185" cm="1">
        <f t="array" aca="1" ref="AL185" ca="1">IF(INDIRECT("'"&amp;$A$69&amp;"'!"&amp;AL$68&amp;$C185+72)&lt;&gt;INDIRECT("'"&amp;$A$70&amp;"'!"&amp;AL$68&amp;$C185+72),1,0)</f>
        <v>0</v>
      </c>
      <c r="AM185" cm="1">
        <f t="array" aca="1" ref="AM185" ca="1">IF(INDIRECT("'"&amp;$A$69&amp;"'!"&amp;AM$68&amp;$C185+72)&lt;&gt;INDIRECT("'"&amp;$A$70&amp;"'!"&amp;AM$68&amp;$C185+72),1,0)</f>
        <v>0</v>
      </c>
      <c r="AN185" cm="1">
        <f t="array" aca="1" ref="AN185" ca="1">IF(INDIRECT("'"&amp;$A$69&amp;"'!"&amp;AN$68&amp;$C185+72)&lt;&gt;INDIRECT("'"&amp;$A$70&amp;"'!"&amp;AN$68&amp;$C185+72),1,0)</f>
        <v>0</v>
      </c>
      <c r="AO185" cm="1">
        <f t="array" aca="1" ref="AO185" ca="1">IF(INDIRECT("'"&amp;$A$69&amp;"'!"&amp;AO$68&amp;$C185+72)&lt;&gt;INDIRECT("'"&amp;$A$70&amp;"'!"&amp;AO$68&amp;$C185+72),1,0)</f>
        <v>0</v>
      </c>
      <c r="AP185" cm="1">
        <f t="array" aca="1" ref="AP185" ca="1">IF(INDIRECT("'"&amp;$A$69&amp;"'!"&amp;AP$68&amp;$C185+72)&lt;&gt;INDIRECT("'"&amp;$A$70&amp;"'!"&amp;AP$68&amp;$C185+72),1,0)</f>
        <v>0</v>
      </c>
      <c r="AQ185" cm="1">
        <f t="array" aca="1" ref="AQ185" ca="1">IF(INDIRECT("'"&amp;$A$69&amp;"'!"&amp;AQ$68&amp;$C185+72)&lt;&gt;INDIRECT("'"&amp;$A$70&amp;"'!"&amp;AQ$68&amp;$C185+72),1,0)</f>
        <v>0</v>
      </c>
      <c r="AR185" cm="1">
        <f t="array" aca="1" ref="AR185" ca="1">IF(INDIRECT("'"&amp;$A$69&amp;"'!"&amp;AR$68&amp;$C185+72)&lt;&gt;INDIRECT("'"&amp;$A$70&amp;"'!"&amp;AR$68&amp;$C185+72),1,0)</f>
        <v>0</v>
      </c>
      <c r="AS185" cm="1">
        <f t="array" aca="1" ref="AS185" ca="1">IF(INDIRECT("'"&amp;$A$69&amp;"'!"&amp;AS$68&amp;$C185+72)&lt;&gt;INDIRECT("'"&amp;$A$70&amp;"'!"&amp;AS$68&amp;$C185+72),1,0)</f>
        <v>0</v>
      </c>
      <c r="AT185" cm="1">
        <f t="array" aca="1" ref="AT185" ca="1">IF(INDIRECT("'"&amp;$A$69&amp;"'!"&amp;AT$68&amp;$C185+72)&lt;&gt;INDIRECT("'"&amp;$A$70&amp;"'!"&amp;AT$68&amp;$C185+72),1,0)</f>
        <v>0</v>
      </c>
      <c r="AU185" cm="1">
        <f t="array" aca="1" ref="AU185" ca="1">IF(INDIRECT("'"&amp;$A$69&amp;"'!"&amp;AU$68&amp;$C185+72)&lt;&gt;INDIRECT("'"&amp;$A$70&amp;"'!"&amp;AU$68&amp;$C185+72),1,0)</f>
        <v>0</v>
      </c>
      <c r="AV185" cm="1">
        <f t="array" aca="1" ref="AV185" ca="1">IF(INDIRECT("'"&amp;$A$69&amp;"'!"&amp;AV$68&amp;$C185+72)&lt;&gt;INDIRECT("'"&amp;$A$70&amp;"'!"&amp;AV$68&amp;$C185+72),1,0)</f>
        <v>0</v>
      </c>
      <c r="AW185" cm="1">
        <f t="array" aca="1" ref="AW185" ca="1">IF(INDIRECT("'"&amp;$A$69&amp;"'!"&amp;AW$68&amp;$C185+72)&lt;&gt;INDIRECT("'"&amp;$A$70&amp;"'!"&amp;AW$68&amp;$C185+72),1,0)</f>
        <v>0</v>
      </c>
      <c r="AX185" cm="1">
        <f t="array" aca="1" ref="AX185" ca="1">IF(INDIRECT("'"&amp;$A$69&amp;"'!"&amp;AX$68&amp;$C185+72)&lt;&gt;INDIRECT("'"&amp;$A$70&amp;"'!"&amp;AX$68&amp;$C185+72),1,0)</f>
        <v>0</v>
      </c>
      <c r="AY185" cm="1">
        <f t="array" aca="1" ref="AY185" ca="1">IF(INDIRECT("'"&amp;$A$69&amp;"'!"&amp;AY$68&amp;$C185+72)&lt;&gt;INDIRECT("'"&amp;$A$70&amp;"'!"&amp;AY$68&amp;$C185+72),1,0)</f>
        <v>0</v>
      </c>
      <c r="AZ185" cm="1">
        <f t="array" aca="1" ref="AZ185" ca="1">IF(INDIRECT("'"&amp;$A$69&amp;"'!"&amp;AZ$68&amp;$C185+72)&lt;&gt;INDIRECT("'"&amp;$A$70&amp;"'!"&amp;AZ$68&amp;$C185+72),1,0)</f>
        <v>0</v>
      </c>
      <c r="BA185" cm="1">
        <f t="array" aca="1" ref="BA185" ca="1">IF(INDIRECT("'"&amp;$A$69&amp;"'!"&amp;BA$68&amp;$C185+72)&lt;&gt;INDIRECT("'"&amp;$A$70&amp;"'!"&amp;BA$68&amp;$C185+72),1,0)</f>
        <v>0</v>
      </c>
      <c r="BB185" cm="1">
        <f t="array" aca="1" ref="BB185" ca="1">IF(INDIRECT("'"&amp;$A$69&amp;"'!"&amp;BB$68&amp;$C185+72)&lt;&gt;INDIRECT("'"&amp;$A$70&amp;"'!"&amp;BB$68&amp;$C185+72),1,0)</f>
        <v>0</v>
      </c>
      <c r="BC185">
        <f t="shared" ca="1" si="3"/>
        <v>0</v>
      </c>
      <c r="BD185">
        <f t="shared" ca="1" si="4"/>
        <v>0</v>
      </c>
      <c r="BE185">
        <f t="shared" ca="1" si="5"/>
        <v>0</v>
      </c>
    </row>
    <row r="186" spans="3:57" x14ac:dyDescent="0.15">
      <c r="C186" s="283">
        <v>114</v>
      </c>
      <c r="D186" cm="1">
        <f t="array" aca="1" ref="D186" ca="1">IF(INDIRECT("'"&amp;$A$69&amp;"'!"&amp;D$68&amp;$C186+72)&lt;&gt;INDIRECT("'"&amp;$A$70&amp;"'!"&amp;D$68&amp;$C186+72),1,0)</f>
        <v>0</v>
      </c>
      <c r="E186" cm="1">
        <f t="array" aca="1" ref="E186" ca="1">IF(INDIRECT("'"&amp;$A$69&amp;"'!"&amp;E$68&amp;$C186+72)&lt;&gt;INDIRECT("'"&amp;$A$70&amp;"'!"&amp;E$68&amp;$C186+72),1,0)</f>
        <v>0</v>
      </c>
      <c r="F186" cm="1">
        <f t="array" aca="1" ref="F186" ca="1">IF(INDIRECT("'"&amp;$A$69&amp;"'!"&amp;F$68&amp;$C186+72)&lt;&gt;INDIRECT("'"&amp;$A$70&amp;"'!"&amp;F$68&amp;$C186+72),1,0)</f>
        <v>0</v>
      </c>
      <c r="G186" cm="1">
        <f t="array" aca="1" ref="G186" ca="1">IF(INDIRECT("'"&amp;$A$69&amp;"'!"&amp;G$68&amp;$C186+72)&lt;&gt;INDIRECT("'"&amp;$A$70&amp;"'!"&amp;G$68&amp;$C186+72),1,0)</f>
        <v>0</v>
      </c>
      <c r="H186" cm="1">
        <f t="array" aca="1" ref="H186" ca="1">IF(INDIRECT("'"&amp;$A$69&amp;"'!"&amp;H$68&amp;$C186+72)&lt;&gt;INDIRECT("'"&amp;$A$70&amp;"'!"&amp;H$68&amp;$C186+72),1,0)</f>
        <v>0</v>
      </c>
      <c r="I186" cm="1">
        <f t="array" aca="1" ref="I186" ca="1">IF(INDIRECT("'"&amp;$A$69&amp;"'!"&amp;I$68&amp;$C186+72)&lt;&gt;INDIRECT("'"&amp;$A$70&amp;"'!"&amp;I$68&amp;$C186+72),1,0)</f>
        <v>0</v>
      </c>
      <c r="J186" cm="1">
        <f t="array" aca="1" ref="J186" ca="1">IF(INDIRECT("'"&amp;$A$69&amp;"'!"&amp;J$68&amp;$C186+72)&lt;&gt;INDIRECT("'"&amp;$A$70&amp;"'!"&amp;J$68&amp;$C186+72),1,0)</f>
        <v>0</v>
      </c>
      <c r="K186" cm="1">
        <f t="array" aca="1" ref="K186" ca="1">IF(INDIRECT("'"&amp;$A$69&amp;"'!"&amp;K$68&amp;$C186+72)&lt;&gt;INDIRECT("'"&amp;$A$70&amp;"'!"&amp;K$68&amp;$C186+72),1,0)</f>
        <v>0</v>
      </c>
      <c r="L186" cm="1">
        <f t="array" aca="1" ref="L186" ca="1">IF(INDIRECT("'"&amp;$A$69&amp;"'!"&amp;L$68&amp;$C186+72)&lt;&gt;INDIRECT("'"&amp;$A$70&amp;"'!"&amp;L$68&amp;$C186+72),1,0)</f>
        <v>0</v>
      </c>
      <c r="M186" cm="1">
        <f t="array" aca="1" ref="M186" ca="1">IF(INDIRECT("'"&amp;$A$69&amp;"'!"&amp;M$68&amp;$C186+72)&lt;&gt;INDIRECT("'"&amp;$A$70&amp;"'!"&amp;M$68&amp;$C186+72),1,0)</f>
        <v>0</v>
      </c>
      <c r="N186" cm="1">
        <f t="array" aca="1" ref="N186" ca="1">IF(INDIRECT("'"&amp;$A$69&amp;"'!"&amp;N$68&amp;$C186+72)&lt;&gt;INDIRECT("'"&amp;$A$70&amp;"'!"&amp;N$68&amp;$C186+72),1,0)</f>
        <v>0</v>
      </c>
      <c r="O186" cm="1">
        <f t="array" aca="1" ref="O186" ca="1">IF(INDIRECT("'"&amp;$A$69&amp;"'!"&amp;O$68&amp;$C186+72)&lt;&gt;INDIRECT("'"&amp;$A$70&amp;"'!"&amp;O$68&amp;$C186+72),1,0)</f>
        <v>0</v>
      </c>
      <c r="P186" cm="1">
        <f t="array" aca="1" ref="P186" ca="1">IF(INDIRECT("'"&amp;$A$69&amp;"'!"&amp;P$68&amp;$C186+72)&lt;&gt;INDIRECT("'"&amp;$A$70&amp;"'!"&amp;P$68&amp;$C186+72),1,0)</f>
        <v>0</v>
      </c>
      <c r="Q186" cm="1">
        <f t="array" aca="1" ref="Q186" ca="1">IF(INDIRECT("'"&amp;$A$69&amp;"'!"&amp;Q$68&amp;$C186+72)&lt;&gt;INDIRECT("'"&amp;$A$70&amp;"'!"&amp;Q$68&amp;$C186+72),1,0)</f>
        <v>0</v>
      </c>
      <c r="R186" cm="1">
        <f t="array" aca="1" ref="R186" ca="1">IF(INDIRECT("'"&amp;$A$69&amp;"'!"&amp;R$68&amp;$C186+72)&lt;&gt;INDIRECT("'"&amp;$A$70&amp;"'!"&amp;R$68&amp;$C186+72),1,0)</f>
        <v>0</v>
      </c>
      <c r="S186" cm="1">
        <f t="array" aca="1" ref="S186" ca="1">IF(INDIRECT("'"&amp;$A$69&amp;"'!"&amp;S$68&amp;$C186+72)&lt;&gt;INDIRECT("'"&amp;$A$70&amp;"'!"&amp;S$68&amp;$C186+72),1,0)</f>
        <v>0</v>
      </c>
      <c r="T186" cm="1">
        <f t="array" aca="1" ref="T186" ca="1">IF(INDIRECT("'"&amp;$A$69&amp;"'!"&amp;T$68&amp;$C186+72)&lt;&gt;INDIRECT("'"&amp;$A$70&amp;"'!"&amp;T$68&amp;$C186+72),1,0)</f>
        <v>0</v>
      </c>
      <c r="U186" cm="1">
        <f t="array" aca="1" ref="U186" ca="1">IF(INDIRECT("'"&amp;$A$69&amp;"'!"&amp;U$68&amp;$C186+72)&lt;&gt;INDIRECT("'"&amp;$A$70&amp;"'!"&amp;U$68&amp;$C186+72),1,0)</f>
        <v>0</v>
      </c>
      <c r="V186" cm="1">
        <f t="array" aca="1" ref="V186" ca="1">IF(INDIRECT("'"&amp;$A$69&amp;"'!"&amp;V$68&amp;$C186+72)&lt;&gt;INDIRECT("'"&amp;$A$70&amp;"'!"&amp;V$68&amp;$C186+72),1,0)</f>
        <v>0</v>
      </c>
      <c r="W186" cm="1">
        <f t="array" aca="1" ref="W186" ca="1">IF(INDIRECT("'"&amp;$A$69&amp;"'!"&amp;W$68&amp;$C186+72)&lt;&gt;INDIRECT("'"&amp;$A$70&amp;"'!"&amp;W$68&amp;$C186+72),1,0)</f>
        <v>0</v>
      </c>
      <c r="X186" cm="1">
        <f t="array" aca="1" ref="X186" ca="1">IF(INDIRECT("'"&amp;$A$69&amp;"'!"&amp;X$68&amp;$C186+72)&lt;&gt;INDIRECT("'"&amp;$A$70&amp;"'!"&amp;X$68&amp;$C186+72),1,0)</f>
        <v>0</v>
      </c>
      <c r="Y186" cm="1">
        <f t="array" aca="1" ref="Y186" ca="1">IF(INDIRECT("'"&amp;$A$69&amp;"'!"&amp;Y$68&amp;$C186+72)&lt;&gt;INDIRECT("'"&amp;$A$70&amp;"'!"&amp;Y$68&amp;$C186+72),1,0)</f>
        <v>0</v>
      </c>
      <c r="Z186" cm="1">
        <f t="array" aca="1" ref="Z186" ca="1">IF(INDIRECT("'"&amp;$A$69&amp;"'!"&amp;Z$68&amp;$C186+72)&lt;&gt;INDIRECT("'"&amp;$A$70&amp;"'!"&amp;Z$68&amp;$C186+72),1,0)</f>
        <v>0</v>
      </c>
      <c r="AA186" cm="1">
        <f t="array" aca="1" ref="AA186" ca="1">IF(INDIRECT("'"&amp;$A$69&amp;"'!"&amp;AA$68&amp;$C186+72)&lt;&gt;INDIRECT("'"&amp;$A$70&amp;"'!"&amp;AA$68&amp;$C186+72),1,0)</f>
        <v>0</v>
      </c>
      <c r="AB186" cm="1">
        <f t="array" aca="1" ref="AB186" ca="1">IF(INDIRECT("'"&amp;$A$69&amp;"'!"&amp;AB$68&amp;$C186+72)&lt;&gt;INDIRECT("'"&amp;$A$70&amp;"'!"&amp;AB$68&amp;$C186+72),1,0)</f>
        <v>0</v>
      </c>
      <c r="AC186" cm="1">
        <f t="array" aca="1" ref="AC186" ca="1">IF(INDIRECT("'"&amp;$A$69&amp;"'!"&amp;AC$68&amp;$C186+72)&lt;&gt;INDIRECT("'"&amp;$A$70&amp;"'!"&amp;AC$68&amp;$C186+72),1,0)</f>
        <v>0</v>
      </c>
      <c r="AD186" cm="1">
        <f t="array" aca="1" ref="AD186" ca="1">IF(INDIRECT("'"&amp;$A$69&amp;"'!"&amp;AD$68&amp;$C186+72)&lt;&gt;INDIRECT("'"&amp;$A$70&amp;"'!"&amp;AD$68&amp;$C186+72),1,0)</f>
        <v>0</v>
      </c>
      <c r="AE186" cm="1">
        <f t="array" aca="1" ref="AE186" ca="1">IF(INDIRECT("'"&amp;$A$69&amp;"'!"&amp;AE$68&amp;$C186+72)&lt;&gt;INDIRECT("'"&amp;$A$70&amp;"'!"&amp;AE$68&amp;$C186+72),1,0)</f>
        <v>0</v>
      </c>
      <c r="AF186" cm="1">
        <f t="array" aca="1" ref="AF186" ca="1">IF(INDIRECT("'"&amp;$A$69&amp;"'!"&amp;AF$68&amp;$C186+72)&lt;&gt;INDIRECT("'"&amp;$A$70&amp;"'!"&amp;AF$68&amp;$C186+72),1,0)</f>
        <v>0</v>
      </c>
      <c r="AG186" cm="1">
        <f t="array" aca="1" ref="AG186" ca="1">IF(INDIRECT("'"&amp;$A$69&amp;"'!"&amp;AG$68&amp;$C186+72)&lt;&gt;INDIRECT("'"&amp;$A$70&amp;"'!"&amp;AG$68&amp;$C186+72),1,0)</f>
        <v>0</v>
      </c>
      <c r="AH186" cm="1">
        <f t="array" aca="1" ref="AH186" ca="1">IF(INDIRECT("'"&amp;$A$69&amp;"'!"&amp;AH$68&amp;$C186+72)&lt;&gt;INDIRECT("'"&amp;$A$70&amp;"'!"&amp;AH$68&amp;$C186+72),1,0)</f>
        <v>0</v>
      </c>
      <c r="AI186" cm="1">
        <f t="array" aca="1" ref="AI186" ca="1">IF(INDIRECT("'"&amp;$A$69&amp;"'!"&amp;AI$68&amp;$C186+72)&lt;&gt;INDIRECT("'"&amp;$A$70&amp;"'!"&amp;AI$68&amp;$C186+72),1,0)</f>
        <v>0</v>
      </c>
      <c r="AJ186" cm="1">
        <f t="array" aca="1" ref="AJ186" ca="1">IF(INDIRECT("'"&amp;$A$69&amp;"'!"&amp;AJ$68&amp;$C186+72)&lt;&gt;INDIRECT("'"&amp;$A$70&amp;"'!"&amp;AJ$68&amp;$C186+72),1,0)</f>
        <v>0</v>
      </c>
      <c r="AK186" cm="1">
        <f t="array" aca="1" ref="AK186" ca="1">IF(INDIRECT("'"&amp;$A$69&amp;"'!"&amp;AK$68&amp;$C186+72)&lt;&gt;INDIRECT("'"&amp;$A$70&amp;"'!"&amp;AK$68&amp;$C186+72),1,0)</f>
        <v>0</v>
      </c>
      <c r="AL186" cm="1">
        <f t="array" aca="1" ref="AL186" ca="1">IF(INDIRECT("'"&amp;$A$69&amp;"'!"&amp;AL$68&amp;$C186+72)&lt;&gt;INDIRECT("'"&amp;$A$70&amp;"'!"&amp;AL$68&amp;$C186+72),1,0)</f>
        <v>0</v>
      </c>
      <c r="AM186" cm="1">
        <f t="array" aca="1" ref="AM186" ca="1">IF(INDIRECT("'"&amp;$A$69&amp;"'!"&amp;AM$68&amp;$C186+72)&lt;&gt;INDIRECT("'"&amp;$A$70&amp;"'!"&amp;AM$68&amp;$C186+72),1,0)</f>
        <v>0</v>
      </c>
      <c r="AN186" cm="1">
        <f t="array" aca="1" ref="AN186" ca="1">IF(INDIRECT("'"&amp;$A$69&amp;"'!"&amp;AN$68&amp;$C186+72)&lt;&gt;INDIRECT("'"&amp;$A$70&amp;"'!"&amp;AN$68&amp;$C186+72),1,0)</f>
        <v>0</v>
      </c>
      <c r="AO186" cm="1">
        <f t="array" aca="1" ref="AO186" ca="1">IF(INDIRECT("'"&amp;$A$69&amp;"'!"&amp;AO$68&amp;$C186+72)&lt;&gt;INDIRECT("'"&amp;$A$70&amp;"'!"&amp;AO$68&amp;$C186+72),1,0)</f>
        <v>0</v>
      </c>
      <c r="AP186" cm="1">
        <f t="array" aca="1" ref="AP186" ca="1">IF(INDIRECT("'"&amp;$A$69&amp;"'!"&amp;AP$68&amp;$C186+72)&lt;&gt;INDIRECT("'"&amp;$A$70&amp;"'!"&amp;AP$68&amp;$C186+72),1,0)</f>
        <v>0</v>
      </c>
      <c r="AQ186" cm="1">
        <f t="array" aca="1" ref="AQ186" ca="1">IF(INDIRECT("'"&amp;$A$69&amp;"'!"&amp;AQ$68&amp;$C186+72)&lt;&gt;INDIRECT("'"&amp;$A$70&amp;"'!"&amp;AQ$68&amp;$C186+72),1,0)</f>
        <v>0</v>
      </c>
      <c r="AR186" cm="1">
        <f t="array" aca="1" ref="AR186" ca="1">IF(INDIRECT("'"&amp;$A$69&amp;"'!"&amp;AR$68&amp;$C186+72)&lt;&gt;INDIRECT("'"&amp;$A$70&amp;"'!"&amp;AR$68&amp;$C186+72),1,0)</f>
        <v>0</v>
      </c>
      <c r="AS186" cm="1">
        <f t="array" aca="1" ref="AS186" ca="1">IF(INDIRECT("'"&amp;$A$69&amp;"'!"&amp;AS$68&amp;$C186+72)&lt;&gt;INDIRECT("'"&amp;$A$70&amp;"'!"&amp;AS$68&amp;$C186+72),1,0)</f>
        <v>0</v>
      </c>
      <c r="AT186" cm="1">
        <f t="array" aca="1" ref="AT186" ca="1">IF(INDIRECT("'"&amp;$A$69&amp;"'!"&amp;AT$68&amp;$C186+72)&lt;&gt;INDIRECT("'"&amp;$A$70&amp;"'!"&amp;AT$68&amp;$C186+72),1,0)</f>
        <v>0</v>
      </c>
      <c r="AU186" cm="1">
        <f t="array" aca="1" ref="AU186" ca="1">IF(INDIRECT("'"&amp;$A$69&amp;"'!"&amp;AU$68&amp;$C186+72)&lt;&gt;INDIRECT("'"&amp;$A$70&amp;"'!"&amp;AU$68&amp;$C186+72),1,0)</f>
        <v>0</v>
      </c>
      <c r="AV186" cm="1">
        <f t="array" aca="1" ref="AV186" ca="1">IF(INDIRECT("'"&amp;$A$69&amp;"'!"&amp;AV$68&amp;$C186+72)&lt;&gt;INDIRECT("'"&amp;$A$70&amp;"'!"&amp;AV$68&amp;$C186+72),1,0)</f>
        <v>0</v>
      </c>
      <c r="AW186" cm="1">
        <f t="array" aca="1" ref="AW186" ca="1">IF(INDIRECT("'"&amp;$A$69&amp;"'!"&amp;AW$68&amp;$C186+72)&lt;&gt;INDIRECT("'"&amp;$A$70&amp;"'!"&amp;AW$68&amp;$C186+72),1,0)</f>
        <v>0</v>
      </c>
      <c r="AX186" cm="1">
        <f t="array" aca="1" ref="AX186" ca="1">IF(INDIRECT("'"&amp;$A$69&amp;"'!"&amp;AX$68&amp;$C186+72)&lt;&gt;INDIRECT("'"&amp;$A$70&amp;"'!"&amp;AX$68&amp;$C186+72),1,0)</f>
        <v>0</v>
      </c>
      <c r="AY186" cm="1">
        <f t="array" aca="1" ref="AY186" ca="1">IF(INDIRECT("'"&amp;$A$69&amp;"'!"&amp;AY$68&amp;$C186+72)&lt;&gt;INDIRECT("'"&amp;$A$70&amp;"'!"&amp;AY$68&amp;$C186+72),1,0)</f>
        <v>0</v>
      </c>
      <c r="AZ186" cm="1">
        <f t="array" aca="1" ref="AZ186" ca="1">IF(INDIRECT("'"&amp;$A$69&amp;"'!"&amp;AZ$68&amp;$C186+72)&lt;&gt;INDIRECT("'"&amp;$A$70&amp;"'!"&amp;AZ$68&amp;$C186+72),1,0)</f>
        <v>0</v>
      </c>
      <c r="BA186" cm="1">
        <f t="array" aca="1" ref="BA186" ca="1">IF(INDIRECT("'"&amp;$A$69&amp;"'!"&amp;BA$68&amp;$C186+72)&lt;&gt;INDIRECT("'"&amp;$A$70&amp;"'!"&amp;BA$68&amp;$C186+72),1,0)</f>
        <v>0</v>
      </c>
      <c r="BB186" cm="1">
        <f t="array" aca="1" ref="BB186" ca="1">IF(INDIRECT("'"&amp;$A$69&amp;"'!"&amp;BB$68&amp;$C186+72)&lt;&gt;INDIRECT("'"&amp;$A$70&amp;"'!"&amp;BB$68&amp;$C186+72),1,0)</f>
        <v>0</v>
      </c>
      <c r="BC186">
        <f t="shared" ca="1" si="3"/>
        <v>0</v>
      </c>
      <c r="BD186">
        <f t="shared" ca="1" si="4"/>
        <v>0</v>
      </c>
      <c r="BE186">
        <f t="shared" ca="1" si="5"/>
        <v>0</v>
      </c>
    </row>
    <row r="187" spans="3:57" x14ac:dyDescent="0.15">
      <c r="C187" s="283">
        <v>115</v>
      </c>
      <c r="D187" cm="1">
        <f t="array" aca="1" ref="D187" ca="1">IF(INDIRECT("'"&amp;$A$69&amp;"'!"&amp;D$68&amp;$C187+72)&lt;&gt;INDIRECT("'"&amp;$A$70&amp;"'!"&amp;D$68&amp;$C187+72),1,0)</f>
        <v>0</v>
      </c>
      <c r="E187" cm="1">
        <f t="array" aca="1" ref="E187" ca="1">IF(INDIRECT("'"&amp;$A$69&amp;"'!"&amp;E$68&amp;$C187+72)&lt;&gt;INDIRECT("'"&amp;$A$70&amp;"'!"&amp;E$68&amp;$C187+72),1,0)</f>
        <v>0</v>
      </c>
      <c r="F187" cm="1">
        <f t="array" aca="1" ref="F187" ca="1">IF(INDIRECT("'"&amp;$A$69&amp;"'!"&amp;F$68&amp;$C187+72)&lt;&gt;INDIRECT("'"&amp;$A$70&amp;"'!"&amp;F$68&amp;$C187+72),1,0)</f>
        <v>0</v>
      </c>
      <c r="G187" cm="1">
        <f t="array" aca="1" ref="G187" ca="1">IF(INDIRECT("'"&amp;$A$69&amp;"'!"&amp;G$68&amp;$C187+72)&lt;&gt;INDIRECT("'"&amp;$A$70&amp;"'!"&amp;G$68&amp;$C187+72),1,0)</f>
        <v>0</v>
      </c>
      <c r="H187" cm="1">
        <f t="array" aca="1" ref="H187" ca="1">IF(INDIRECT("'"&amp;$A$69&amp;"'!"&amp;H$68&amp;$C187+72)&lt;&gt;INDIRECT("'"&amp;$A$70&amp;"'!"&amp;H$68&amp;$C187+72),1,0)</f>
        <v>0</v>
      </c>
      <c r="I187" cm="1">
        <f t="array" aca="1" ref="I187" ca="1">IF(INDIRECT("'"&amp;$A$69&amp;"'!"&amp;I$68&amp;$C187+72)&lt;&gt;INDIRECT("'"&amp;$A$70&amp;"'!"&amp;I$68&amp;$C187+72),1,0)</f>
        <v>0</v>
      </c>
      <c r="J187" cm="1">
        <f t="array" aca="1" ref="J187" ca="1">IF(INDIRECT("'"&amp;$A$69&amp;"'!"&amp;J$68&amp;$C187+72)&lt;&gt;INDIRECT("'"&amp;$A$70&amp;"'!"&amp;J$68&amp;$C187+72),1,0)</f>
        <v>0</v>
      </c>
      <c r="K187" cm="1">
        <f t="array" aca="1" ref="K187" ca="1">IF(INDIRECT("'"&amp;$A$69&amp;"'!"&amp;K$68&amp;$C187+72)&lt;&gt;INDIRECT("'"&amp;$A$70&amp;"'!"&amp;K$68&amp;$C187+72),1,0)</f>
        <v>0</v>
      </c>
      <c r="L187" cm="1">
        <f t="array" aca="1" ref="L187" ca="1">IF(INDIRECT("'"&amp;$A$69&amp;"'!"&amp;L$68&amp;$C187+72)&lt;&gt;INDIRECT("'"&amp;$A$70&amp;"'!"&amp;L$68&amp;$C187+72),1,0)</f>
        <v>0</v>
      </c>
      <c r="M187" cm="1">
        <f t="array" aca="1" ref="M187" ca="1">IF(INDIRECT("'"&amp;$A$69&amp;"'!"&amp;M$68&amp;$C187+72)&lt;&gt;INDIRECT("'"&amp;$A$70&amp;"'!"&amp;M$68&amp;$C187+72),1,0)</f>
        <v>0</v>
      </c>
      <c r="N187" cm="1">
        <f t="array" aca="1" ref="N187" ca="1">IF(INDIRECT("'"&amp;$A$69&amp;"'!"&amp;N$68&amp;$C187+72)&lt;&gt;INDIRECT("'"&amp;$A$70&amp;"'!"&amp;N$68&amp;$C187+72),1,0)</f>
        <v>0</v>
      </c>
      <c r="O187" cm="1">
        <f t="array" aca="1" ref="O187" ca="1">IF(INDIRECT("'"&amp;$A$69&amp;"'!"&amp;O$68&amp;$C187+72)&lt;&gt;INDIRECT("'"&amp;$A$70&amp;"'!"&amp;O$68&amp;$C187+72),1,0)</f>
        <v>0</v>
      </c>
      <c r="P187" cm="1">
        <f t="array" aca="1" ref="P187" ca="1">IF(INDIRECT("'"&amp;$A$69&amp;"'!"&amp;P$68&amp;$C187+72)&lt;&gt;INDIRECT("'"&amp;$A$70&amp;"'!"&amp;P$68&amp;$C187+72),1,0)</f>
        <v>0</v>
      </c>
      <c r="Q187" cm="1">
        <f t="array" aca="1" ref="Q187" ca="1">IF(INDIRECT("'"&amp;$A$69&amp;"'!"&amp;Q$68&amp;$C187+72)&lt;&gt;INDIRECT("'"&amp;$A$70&amp;"'!"&amp;Q$68&amp;$C187+72),1,0)</f>
        <v>0</v>
      </c>
      <c r="R187" cm="1">
        <f t="array" aca="1" ref="R187" ca="1">IF(INDIRECT("'"&amp;$A$69&amp;"'!"&amp;R$68&amp;$C187+72)&lt;&gt;INDIRECT("'"&amp;$A$70&amp;"'!"&amp;R$68&amp;$C187+72),1,0)</f>
        <v>0</v>
      </c>
      <c r="S187" cm="1">
        <f t="array" aca="1" ref="S187" ca="1">IF(INDIRECT("'"&amp;$A$69&amp;"'!"&amp;S$68&amp;$C187+72)&lt;&gt;INDIRECT("'"&amp;$A$70&amp;"'!"&amp;S$68&amp;$C187+72),1,0)</f>
        <v>0</v>
      </c>
      <c r="T187" cm="1">
        <f t="array" aca="1" ref="T187" ca="1">IF(INDIRECT("'"&amp;$A$69&amp;"'!"&amp;T$68&amp;$C187+72)&lt;&gt;INDIRECT("'"&amp;$A$70&amp;"'!"&amp;T$68&amp;$C187+72),1,0)</f>
        <v>0</v>
      </c>
      <c r="U187" cm="1">
        <f t="array" aca="1" ref="U187" ca="1">IF(INDIRECT("'"&amp;$A$69&amp;"'!"&amp;U$68&amp;$C187+72)&lt;&gt;INDIRECT("'"&amp;$A$70&amp;"'!"&amp;U$68&amp;$C187+72),1,0)</f>
        <v>0</v>
      </c>
      <c r="V187" cm="1">
        <f t="array" aca="1" ref="V187" ca="1">IF(INDIRECT("'"&amp;$A$69&amp;"'!"&amp;V$68&amp;$C187+72)&lt;&gt;INDIRECT("'"&amp;$A$70&amp;"'!"&amp;V$68&amp;$C187+72),1,0)</f>
        <v>0</v>
      </c>
      <c r="W187" cm="1">
        <f t="array" aca="1" ref="W187" ca="1">IF(INDIRECT("'"&amp;$A$69&amp;"'!"&amp;W$68&amp;$C187+72)&lt;&gt;INDIRECT("'"&amp;$A$70&amp;"'!"&amp;W$68&amp;$C187+72),1,0)</f>
        <v>0</v>
      </c>
      <c r="X187" cm="1">
        <f t="array" aca="1" ref="X187" ca="1">IF(INDIRECT("'"&amp;$A$69&amp;"'!"&amp;X$68&amp;$C187+72)&lt;&gt;INDIRECT("'"&amp;$A$70&amp;"'!"&amp;X$68&amp;$C187+72),1,0)</f>
        <v>0</v>
      </c>
      <c r="Y187" cm="1">
        <f t="array" aca="1" ref="Y187" ca="1">IF(INDIRECT("'"&amp;$A$69&amp;"'!"&amp;Y$68&amp;$C187+72)&lt;&gt;INDIRECT("'"&amp;$A$70&amp;"'!"&amp;Y$68&amp;$C187+72),1,0)</f>
        <v>0</v>
      </c>
      <c r="Z187" cm="1">
        <f t="array" aca="1" ref="Z187" ca="1">IF(INDIRECT("'"&amp;$A$69&amp;"'!"&amp;Z$68&amp;$C187+72)&lt;&gt;INDIRECT("'"&amp;$A$70&amp;"'!"&amp;Z$68&amp;$C187+72),1,0)</f>
        <v>0</v>
      </c>
      <c r="AA187" cm="1">
        <f t="array" aca="1" ref="AA187" ca="1">IF(INDIRECT("'"&amp;$A$69&amp;"'!"&amp;AA$68&amp;$C187+72)&lt;&gt;INDIRECT("'"&amp;$A$70&amp;"'!"&amp;AA$68&amp;$C187+72),1,0)</f>
        <v>0</v>
      </c>
      <c r="AB187" cm="1">
        <f t="array" aca="1" ref="AB187" ca="1">IF(INDIRECT("'"&amp;$A$69&amp;"'!"&amp;AB$68&amp;$C187+72)&lt;&gt;INDIRECT("'"&amp;$A$70&amp;"'!"&amp;AB$68&amp;$C187+72),1,0)</f>
        <v>0</v>
      </c>
      <c r="AC187" cm="1">
        <f t="array" aca="1" ref="AC187" ca="1">IF(INDIRECT("'"&amp;$A$69&amp;"'!"&amp;AC$68&amp;$C187+72)&lt;&gt;INDIRECT("'"&amp;$A$70&amp;"'!"&amp;AC$68&amp;$C187+72),1,0)</f>
        <v>0</v>
      </c>
      <c r="AD187" cm="1">
        <f t="array" aca="1" ref="AD187" ca="1">IF(INDIRECT("'"&amp;$A$69&amp;"'!"&amp;AD$68&amp;$C187+72)&lt;&gt;INDIRECT("'"&amp;$A$70&amp;"'!"&amp;AD$68&amp;$C187+72),1,0)</f>
        <v>0</v>
      </c>
      <c r="AE187" cm="1">
        <f t="array" aca="1" ref="AE187" ca="1">IF(INDIRECT("'"&amp;$A$69&amp;"'!"&amp;AE$68&amp;$C187+72)&lt;&gt;INDIRECT("'"&amp;$A$70&amp;"'!"&amp;AE$68&amp;$C187+72),1,0)</f>
        <v>0</v>
      </c>
      <c r="AF187" cm="1">
        <f t="array" aca="1" ref="AF187" ca="1">IF(INDIRECT("'"&amp;$A$69&amp;"'!"&amp;AF$68&amp;$C187+72)&lt;&gt;INDIRECT("'"&amp;$A$70&amp;"'!"&amp;AF$68&amp;$C187+72),1,0)</f>
        <v>0</v>
      </c>
      <c r="AG187" cm="1">
        <f t="array" aca="1" ref="AG187" ca="1">IF(INDIRECT("'"&amp;$A$69&amp;"'!"&amp;AG$68&amp;$C187+72)&lt;&gt;INDIRECT("'"&amp;$A$70&amp;"'!"&amp;AG$68&amp;$C187+72),1,0)</f>
        <v>0</v>
      </c>
      <c r="AH187" cm="1">
        <f t="array" aca="1" ref="AH187" ca="1">IF(INDIRECT("'"&amp;$A$69&amp;"'!"&amp;AH$68&amp;$C187+72)&lt;&gt;INDIRECT("'"&amp;$A$70&amp;"'!"&amp;AH$68&amp;$C187+72),1,0)</f>
        <v>0</v>
      </c>
      <c r="AI187" cm="1">
        <f t="array" aca="1" ref="AI187" ca="1">IF(INDIRECT("'"&amp;$A$69&amp;"'!"&amp;AI$68&amp;$C187+72)&lt;&gt;INDIRECT("'"&amp;$A$70&amp;"'!"&amp;AI$68&amp;$C187+72),1,0)</f>
        <v>0</v>
      </c>
      <c r="AJ187" cm="1">
        <f t="array" aca="1" ref="AJ187" ca="1">IF(INDIRECT("'"&amp;$A$69&amp;"'!"&amp;AJ$68&amp;$C187+72)&lt;&gt;INDIRECT("'"&amp;$A$70&amp;"'!"&amp;AJ$68&amp;$C187+72),1,0)</f>
        <v>0</v>
      </c>
      <c r="AK187" cm="1">
        <f t="array" aca="1" ref="AK187" ca="1">IF(INDIRECT("'"&amp;$A$69&amp;"'!"&amp;AK$68&amp;$C187+72)&lt;&gt;INDIRECT("'"&amp;$A$70&amp;"'!"&amp;AK$68&amp;$C187+72),1,0)</f>
        <v>0</v>
      </c>
      <c r="AL187" cm="1">
        <f t="array" aca="1" ref="AL187" ca="1">IF(INDIRECT("'"&amp;$A$69&amp;"'!"&amp;AL$68&amp;$C187+72)&lt;&gt;INDIRECT("'"&amp;$A$70&amp;"'!"&amp;AL$68&amp;$C187+72),1,0)</f>
        <v>0</v>
      </c>
      <c r="AM187" cm="1">
        <f t="array" aca="1" ref="AM187" ca="1">IF(INDIRECT("'"&amp;$A$69&amp;"'!"&amp;AM$68&amp;$C187+72)&lt;&gt;INDIRECT("'"&amp;$A$70&amp;"'!"&amp;AM$68&amp;$C187+72),1,0)</f>
        <v>0</v>
      </c>
      <c r="AN187" cm="1">
        <f t="array" aca="1" ref="AN187" ca="1">IF(INDIRECT("'"&amp;$A$69&amp;"'!"&amp;AN$68&amp;$C187+72)&lt;&gt;INDIRECT("'"&amp;$A$70&amp;"'!"&amp;AN$68&amp;$C187+72),1,0)</f>
        <v>0</v>
      </c>
      <c r="AO187" cm="1">
        <f t="array" aca="1" ref="AO187" ca="1">IF(INDIRECT("'"&amp;$A$69&amp;"'!"&amp;AO$68&amp;$C187+72)&lt;&gt;INDIRECT("'"&amp;$A$70&amp;"'!"&amp;AO$68&amp;$C187+72),1,0)</f>
        <v>0</v>
      </c>
      <c r="AP187" cm="1">
        <f t="array" aca="1" ref="AP187" ca="1">IF(INDIRECT("'"&amp;$A$69&amp;"'!"&amp;AP$68&amp;$C187+72)&lt;&gt;INDIRECT("'"&amp;$A$70&amp;"'!"&amp;AP$68&amp;$C187+72),1,0)</f>
        <v>0</v>
      </c>
      <c r="AQ187" cm="1">
        <f t="array" aca="1" ref="AQ187" ca="1">IF(INDIRECT("'"&amp;$A$69&amp;"'!"&amp;AQ$68&amp;$C187+72)&lt;&gt;INDIRECT("'"&amp;$A$70&amp;"'!"&amp;AQ$68&amp;$C187+72),1,0)</f>
        <v>0</v>
      </c>
      <c r="AR187" cm="1">
        <f t="array" aca="1" ref="AR187" ca="1">IF(INDIRECT("'"&amp;$A$69&amp;"'!"&amp;AR$68&amp;$C187+72)&lt;&gt;INDIRECT("'"&amp;$A$70&amp;"'!"&amp;AR$68&amp;$C187+72),1,0)</f>
        <v>0</v>
      </c>
      <c r="AS187" cm="1">
        <f t="array" aca="1" ref="AS187" ca="1">IF(INDIRECT("'"&amp;$A$69&amp;"'!"&amp;AS$68&amp;$C187+72)&lt;&gt;INDIRECT("'"&amp;$A$70&amp;"'!"&amp;AS$68&amp;$C187+72),1,0)</f>
        <v>0</v>
      </c>
      <c r="AT187" cm="1">
        <f t="array" aca="1" ref="AT187" ca="1">IF(INDIRECT("'"&amp;$A$69&amp;"'!"&amp;AT$68&amp;$C187+72)&lt;&gt;INDIRECT("'"&amp;$A$70&amp;"'!"&amp;AT$68&amp;$C187+72),1,0)</f>
        <v>0</v>
      </c>
      <c r="AU187" cm="1">
        <f t="array" aca="1" ref="AU187" ca="1">IF(INDIRECT("'"&amp;$A$69&amp;"'!"&amp;AU$68&amp;$C187+72)&lt;&gt;INDIRECT("'"&amp;$A$70&amp;"'!"&amp;AU$68&amp;$C187+72),1,0)</f>
        <v>0</v>
      </c>
      <c r="AV187" cm="1">
        <f t="array" aca="1" ref="AV187" ca="1">IF(INDIRECT("'"&amp;$A$69&amp;"'!"&amp;AV$68&amp;$C187+72)&lt;&gt;INDIRECT("'"&amp;$A$70&amp;"'!"&amp;AV$68&amp;$C187+72),1,0)</f>
        <v>0</v>
      </c>
      <c r="AW187" cm="1">
        <f t="array" aca="1" ref="AW187" ca="1">IF(INDIRECT("'"&amp;$A$69&amp;"'!"&amp;AW$68&amp;$C187+72)&lt;&gt;INDIRECT("'"&amp;$A$70&amp;"'!"&amp;AW$68&amp;$C187+72),1,0)</f>
        <v>0</v>
      </c>
      <c r="AX187" cm="1">
        <f t="array" aca="1" ref="AX187" ca="1">IF(INDIRECT("'"&amp;$A$69&amp;"'!"&amp;AX$68&amp;$C187+72)&lt;&gt;INDIRECT("'"&amp;$A$70&amp;"'!"&amp;AX$68&amp;$C187+72),1,0)</f>
        <v>0</v>
      </c>
      <c r="AY187" cm="1">
        <f t="array" aca="1" ref="AY187" ca="1">IF(INDIRECT("'"&amp;$A$69&amp;"'!"&amp;AY$68&amp;$C187+72)&lt;&gt;INDIRECT("'"&amp;$A$70&amp;"'!"&amp;AY$68&amp;$C187+72),1,0)</f>
        <v>0</v>
      </c>
      <c r="AZ187" cm="1">
        <f t="array" aca="1" ref="AZ187" ca="1">IF(INDIRECT("'"&amp;$A$69&amp;"'!"&amp;AZ$68&amp;$C187+72)&lt;&gt;INDIRECT("'"&amp;$A$70&amp;"'!"&amp;AZ$68&amp;$C187+72),1,0)</f>
        <v>0</v>
      </c>
      <c r="BA187" cm="1">
        <f t="array" aca="1" ref="BA187" ca="1">IF(INDIRECT("'"&amp;$A$69&amp;"'!"&amp;BA$68&amp;$C187+72)&lt;&gt;INDIRECT("'"&amp;$A$70&amp;"'!"&amp;BA$68&amp;$C187+72),1,0)</f>
        <v>0</v>
      </c>
      <c r="BB187" cm="1">
        <f t="array" aca="1" ref="BB187" ca="1">IF(INDIRECT("'"&amp;$A$69&amp;"'!"&amp;BB$68&amp;$C187+72)&lt;&gt;INDIRECT("'"&amp;$A$70&amp;"'!"&amp;BB$68&amp;$C187+72),1,0)</f>
        <v>0</v>
      </c>
      <c r="BC187">
        <f t="shared" ca="1" si="3"/>
        <v>0</v>
      </c>
      <c r="BD187">
        <f t="shared" ca="1" si="4"/>
        <v>0</v>
      </c>
      <c r="BE187">
        <f t="shared" ca="1" si="5"/>
        <v>0</v>
      </c>
    </row>
    <row r="188" spans="3:57" x14ac:dyDescent="0.15">
      <c r="C188" s="283">
        <v>116</v>
      </c>
      <c r="D188" cm="1">
        <f t="array" aca="1" ref="D188" ca="1">IF(INDIRECT("'"&amp;$A$69&amp;"'!"&amp;D$68&amp;$C188+72)&lt;&gt;INDIRECT("'"&amp;$A$70&amp;"'!"&amp;D$68&amp;$C188+72),1,0)</f>
        <v>0</v>
      </c>
      <c r="E188" cm="1">
        <f t="array" aca="1" ref="E188" ca="1">IF(INDIRECT("'"&amp;$A$69&amp;"'!"&amp;E$68&amp;$C188+72)&lt;&gt;INDIRECT("'"&amp;$A$70&amp;"'!"&amp;E$68&amp;$C188+72),1,0)</f>
        <v>0</v>
      </c>
      <c r="F188" cm="1">
        <f t="array" aca="1" ref="F188" ca="1">IF(INDIRECT("'"&amp;$A$69&amp;"'!"&amp;F$68&amp;$C188+72)&lt;&gt;INDIRECT("'"&amp;$A$70&amp;"'!"&amp;F$68&amp;$C188+72),1,0)</f>
        <v>0</v>
      </c>
      <c r="G188" cm="1">
        <f t="array" aca="1" ref="G188" ca="1">IF(INDIRECT("'"&amp;$A$69&amp;"'!"&amp;G$68&amp;$C188+72)&lt;&gt;INDIRECT("'"&amp;$A$70&amp;"'!"&amp;G$68&amp;$C188+72),1,0)</f>
        <v>0</v>
      </c>
      <c r="H188" cm="1">
        <f t="array" aca="1" ref="H188" ca="1">IF(INDIRECT("'"&amp;$A$69&amp;"'!"&amp;H$68&amp;$C188+72)&lt;&gt;INDIRECT("'"&amp;$A$70&amp;"'!"&amp;H$68&amp;$C188+72),1,0)</f>
        <v>0</v>
      </c>
      <c r="I188" cm="1">
        <f t="array" aca="1" ref="I188" ca="1">IF(INDIRECT("'"&amp;$A$69&amp;"'!"&amp;I$68&amp;$C188+72)&lt;&gt;INDIRECT("'"&amp;$A$70&amp;"'!"&amp;I$68&amp;$C188+72),1,0)</f>
        <v>0</v>
      </c>
      <c r="J188" cm="1">
        <f t="array" aca="1" ref="J188" ca="1">IF(INDIRECT("'"&amp;$A$69&amp;"'!"&amp;J$68&amp;$C188+72)&lt;&gt;INDIRECT("'"&amp;$A$70&amp;"'!"&amp;J$68&amp;$C188+72),1,0)</f>
        <v>0</v>
      </c>
      <c r="K188" cm="1">
        <f t="array" aca="1" ref="K188" ca="1">IF(INDIRECT("'"&amp;$A$69&amp;"'!"&amp;K$68&amp;$C188+72)&lt;&gt;INDIRECT("'"&amp;$A$70&amp;"'!"&amp;K$68&amp;$C188+72),1,0)</f>
        <v>0</v>
      </c>
      <c r="L188" cm="1">
        <f t="array" aca="1" ref="L188" ca="1">IF(INDIRECT("'"&amp;$A$69&amp;"'!"&amp;L$68&amp;$C188+72)&lt;&gt;INDIRECT("'"&amp;$A$70&amp;"'!"&amp;L$68&amp;$C188+72),1,0)</f>
        <v>0</v>
      </c>
      <c r="M188" cm="1">
        <f t="array" aca="1" ref="M188" ca="1">IF(INDIRECT("'"&amp;$A$69&amp;"'!"&amp;M$68&amp;$C188+72)&lt;&gt;INDIRECT("'"&amp;$A$70&amp;"'!"&amp;M$68&amp;$C188+72),1,0)</f>
        <v>0</v>
      </c>
      <c r="N188" cm="1">
        <f t="array" aca="1" ref="N188" ca="1">IF(INDIRECT("'"&amp;$A$69&amp;"'!"&amp;N$68&amp;$C188+72)&lt;&gt;INDIRECT("'"&amp;$A$70&amp;"'!"&amp;N$68&amp;$C188+72),1,0)</f>
        <v>0</v>
      </c>
      <c r="O188" cm="1">
        <f t="array" aca="1" ref="O188" ca="1">IF(INDIRECT("'"&amp;$A$69&amp;"'!"&amp;O$68&amp;$C188+72)&lt;&gt;INDIRECT("'"&amp;$A$70&amp;"'!"&amp;O$68&amp;$C188+72),1,0)</f>
        <v>0</v>
      </c>
      <c r="P188" cm="1">
        <f t="array" aca="1" ref="P188" ca="1">IF(INDIRECT("'"&amp;$A$69&amp;"'!"&amp;P$68&amp;$C188+72)&lt;&gt;INDIRECT("'"&amp;$A$70&amp;"'!"&amp;P$68&amp;$C188+72),1,0)</f>
        <v>0</v>
      </c>
      <c r="Q188" cm="1">
        <f t="array" aca="1" ref="Q188" ca="1">IF(INDIRECT("'"&amp;$A$69&amp;"'!"&amp;Q$68&amp;$C188+72)&lt;&gt;INDIRECT("'"&amp;$A$70&amp;"'!"&amp;Q$68&amp;$C188+72),1,0)</f>
        <v>0</v>
      </c>
      <c r="R188" cm="1">
        <f t="array" aca="1" ref="R188" ca="1">IF(INDIRECT("'"&amp;$A$69&amp;"'!"&amp;R$68&amp;$C188+72)&lt;&gt;INDIRECT("'"&amp;$A$70&amp;"'!"&amp;R$68&amp;$C188+72),1,0)</f>
        <v>0</v>
      </c>
      <c r="S188" cm="1">
        <f t="array" aca="1" ref="S188" ca="1">IF(INDIRECT("'"&amp;$A$69&amp;"'!"&amp;S$68&amp;$C188+72)&lt;&gt;INDIRECT("'"&amp;$A$70&amp;"'!"&amp;S$68&amp;$C188+72),1,0)</f>
        <v>0</v>
      </c>
      <c r="T188" cm="1">
        <f t="array" aca="1" ref="T188" ca="1">IF(INDIRECT("'"&amp;$A$69&amp;"'!"&amp;T$68&amp;$C188+72)&lt;&gt;INDIRECT("'"&amp;$A$70&amp;"'!"&amp;T$68&amp;$C188+72),1,0)</f>
        <v>0</v>
      </c>
      <c r="U188" cm="1">
        <f t="array" aca="1" ref="U188" ca="1">IF(INDIRECT("'"&amp;$A$69&amp;"'!"&amp;U$68&amp;$C188+72)&lt;&gt;INDIRECT("'"&amp;$A$70&amp;"'!"&amp;U$68&amp;$C188+72),1,0)</f>
        <v>0</v>
      </c>
      <c r="V188" cm="1">
        <f t="array" aca="1" ref="V188" ca="1">IF(INDIRECT("'"&amp;$A$69&amp;"'!"&amp;V$68&amp;$C188+72)&lt;&gt;INDIRECT("'"&amp;$A$70&amp;"'!"&amp;V$68&amp;$C188+72),1,0)</f>
        <v>0</v>
      </c>
      <c r="W188" cm="1">
        <f t="array" aca="1" ref="W188" ca="1">IF(INDIRECT("'"&amp;$A$69&amp;"'!"&amp;W$68&amp;$C188+72)&lt;&gt;INDIRECT("'"&amp;$A$70&amp;"'!"&amp;W$68&amp;$C188+72),1,0)</f>
        <v>0</v>
      </c>
      <c r="X188" cm="1">
        <f t="array" aca="1" ref="X188" ca="1">IF(INDIRECT("'"&amp;$A$69&amp;"'!"&amp;X$68&amp;$C188+72)&lt;&gt;INDIRECT("'"&amp;$A$70&amp;"'!"&amp;X$68&amp;$C188+72),1,0)</f>
        <v>0</v>
      </c>
      <c r="Y188" cm="1">
        <f t="array" aca="1" ref="Y188" ca="1">IF(INDIRECT("'"&amp;$A$69&amp;"'!"&amp;Y$68&amp;$C188+72)&lt;&gt;INDIRECT("'"&amp;$A$70&amp;"'!"&amp;Y$68&amp;$C188+72),1,0)</f>
        <v>0</v>
      </c>
      <c r="Z188" cm="1">
        <f t="array" aca="1" ref="Z188" ca="1">IF(INDIRECT("'"&amp;$A$69&amp;"'!"&amp;Z$68&amp;$C188+72)&lt;&gt;INDIRECT("'"&amp;$A$70&amp;"'!"&amp;Z$68&amp;$C188+72),1,0)</f>
        <v>0</v>
      </c>
      <c r="AA188" cm="1">
        <f t="array" aca="1" ref="AA188" ca="1">IF(INDIRECT("'"&amp;$A$69&amp;"'!"&amp;AA$68&amp;$C188+72)&lt;&gt;INDIRECT("'"&amp;$A$70&amp;"'!"&amp;AA$68&amp;$C188+72),1,0)</f>
        <v>0</v>
      </c>
      <c r="AB188" cm="1">
        <f t="array" aca="1" ref="AB188" ca="1">IF(INDIRECT("'"&amp;$A$69&amp;"'!"&amp;AB$68&amp;$C188+72)&lt;&gt;INDIRECT("'"&amp;$A$70&amp;"'!"&amp;AB$68&amp;$C188+72),1,0)</f>
        <v>0</v>
      </c>
      <c r="AC188" cm="1">
        <f t="array" aca="1" ref="AC188" ca="1">IF(INDIRECT("'"&amp;$A$69&amp;"'!"&amp;AC$68&amp;$C188+72)&lt;&gt;INDIRECT("'"&amp;$A$70&amp;"'!"&amp;AC$68&amp;$C188+72),1,0)</f>
        <v>0</v>
      </c>
      <c r="AD188" cm="1">
        <f t="array" aca="1" ref="AD188" ca="1">IF(INDIRECT("'"&amp;$A$69&amp;"'!"&amp;AD$68&amp;$C188+72)&lt;&gt;INDIRECT("'"&amp;$A$70&amp;"'!"&amp;AD$68&amp;$C188+72),1,0)</f>
        <v>0</v>
      </c>
      <c r="AE188" cm="1">
        <f t="array" aca="1" ref="AE188" ca="1">IF(INDIRECT("'"&amp;$A$69&amp;"'!"&amp;AE$68&amp;$C188+72)&lt;&gt;INDIRECT("'"&amp;$A$70&amp;"'!"&amp;AE$68&amp;$C188+72),1,0)</f>
        <v>0</v>
      </c>
      <c r="AF188" cm="1">
        <f t="array" aca="1" ref="AF188" ca="1">IF(INDIRECT("'"&amp;$A$69&amp;"'!"&amp;AF$68&amp;$C188+72)&lt;&gt;INDIRECT("'"&amp;$A$70&amp;"'!"&amp;AF$68&amp;$C188+72),1,0)</f>
        <v>0</v>
      </c>
      <c r="AG188" cm="1">
        <f t="array" aca="1" ref="AG188" ca="1">IF(INDIRECT("'"&amp;$A$69&amp;"'!"&amp;AG$68&amp;$C188+72)&lt;&gt;INDIRECT("'"&amp;$A$70&amp;"'!"&amp;AG$68&amp;$C188+72),1,0)</f>
        <v>0</v>
      </c>
      <c r="AH188" cm="1">
        <f t="array" aca="1" ref="AH188" ca="1">IF(INDIRECT("'"&amp;$A$69&amp;"'!"&amp;AH$68&amp;$C188+72)&lt;&gt;INDIRECT("'"&amp;$A$70&amp;"'!"&amp;AH$68&amp;$C188+72),1,0)</f>
        <v>0</v>
      </c>
      <c r="AI188" cm="1">
        <f t="array" aca="1" ref="AI188" ca="1">IF(INDIRECT("'"&amp;$A$69&amp;"'!"&amp;AI$68&amp;$C188+72)&lt;&gt;INDIRECT("'"&amp;$A$70&amp;"'!"&amp;AI$68&amp;$C188+72),1,0)</f>
        <v>0</v>
      </c>
      <c r="AJ188" cm="1">
        <f t="array" aca="1" ref="AJ188" ca="1">IF(INDIRECT("'"&amp;$A$69&amp;"'!"&amp;AJ$68&amp;$C188+72)&lt;&gt;INDIRECT("'"&amp;$A$70&amp;"'!"&amp;AJ$68&amp;$C188+72),1,0)</f>
        <v>0</v>
      </c>
      <c r="AK188" cm="1">
        <f t="array" aca="1" ref="AK188" ca="1">IF(INDIRECT("'"&amp;$A$69&amp;"'!"&amp;AK$68&amp;$C188+72)&lt;&gt;INDIRECT("'"&amp;$A$70&amp;"'!"&amp;AK$68&amp;$C188+72),1,0)</f>
        <v>0</v>
      </c>
      <c r="AL188" cm="1">
        <f t="array" aca="1" ref="AL188" ca="1">IF(INDIRECT("'"&amp;$A$69&amp;"'!"&amp;AL$68&amp;$C188+72)&lt;&gt;INDIRECT("'"&amp;$A$70&amp;"'!"&amp;AL$68&amp;$C188+72),1,0)</f>
        <v>0</v>
      </c>
      <c r="AM188" cm="1">
        <f t="array" aca="1" ref="AM188" ca="1">IF(INDIRECT("'"&amp;$A$69&amp;"'!"&amp;AM$68&amp;$C188+72)&lt;&gt;INDIRECT("'"&amp;$A$70&amp;"'!"&amp;AM$68&amp;$C188+72),1,0)</f>
        <v>0</v>
      </c>
      <c r="AN188" cm="1">
        <f t="array" aca="1" ref="AN188" ca="1">IF(INDIRECT("'"&amp;$A$69&amp;"'!"&amp;AN$68&amp;$C188+72)&lt;&gt;INDIRECT("'"&amp;$A$70&amp;"'!"&amp;AN$68&amp;$C188+72),1,0)</f>
        <v>0</v>
      </c>
      <c r="AO188" cm="1">
        <f t="array" aca="1" ref="AO188" ca="1">IF(INDIRECT("'"&amp;$A$69&amp;"'!"&amp;AO$68&amp;$C188+72)&lt;&gt;INDIRECT("'"&amp;$A$70&amp;"'!"&amp;AO$68&amp;$C188+72),1,0)</f>
        <v>0</v>
      </c>
      <c r="AP188" cm="1">
        <f t="array" aca="1" ref="AP188" ca="1">IF(INDIRECT("'"&amp;$A$69&amp;"'!"&amp;AP$68&amp;$C188+72)&lt;&gt;INDIRECT("'"&amp;$A$70&amp;"'!"&amp;AP$68&amp;$C188+72),1,0)</f>
        <v>0</v>
      </c>
      <c r="AQ188" cm="1">
        <f t="array" aca="1" ref="AQ188" ca="1">IF(INDIRECT("'"&amp;$A$69&amp;"'!"&amp;AQ$68&amp;$C188+72)&lt;&gt;INDIRECT("'"&amp;$A$70&amp;"'!"&amp;AQ$68&amp;$C188+72),1,0)</f>
        <v>0</v>
      </c>
      <c r="AR188" cm="1">
        <f t="array" aca="1" ref="AR188" ca="1">IF(INDIRECT("'"&amp;$A$69&amp;"'!"&amp;AR$68&amp;$C188+72)&lt;&gt;INDIRECT("'"&amp;$A$70&amp;"'!"&amp;AR$68&amp;$C188+72),1,0)</f>
        <v>0</v>
      </c>
      <c r="AS188" cm="1">
        <f t="array" aca="1" ref="AS188" ca="1">IF(INDIRECT("'"&amp;$A$69&amp;"'!"&amp;AS$68&amp;$C188+72)&lt;&gt;INDIRECT("'"&amp;$A$70&amp;"'!"&amp;AS$68&amp;$C188+72),1,0)</f>
        <v>0</v>
      </c>
      <c r="AT188" cm="1">
        <f t="array" aca="1" ref="AT188" ca="1">IF(INDIRECT("'"&amp;$A$69&amp;"'!"&amp;AT$68&amp;$C188+72)&lt;&gt;INDIRECT("'"&amp;$A$70&amp;"'!"&amp;AT$68&amp;$C188+72),1,0)</f>
        <v>0</v>
      </c>
      <c r="AU188" cm="1">
        <f t="array" aca="1" ref="AU188" ca="1">IF(INDIRECT("'"&amp;$A$69&amp;"'!"&amp;AU$68&amp;$C188+72)&lt;&gt;INDIRECT("'"&amp;$A$70&amp;"'!"&amp;AU$68&amp;$C188+72),1,0)</f>
        <v>0</v>
      </c>
      <c r="AV188" cm="1">
        <f t="array" aca="1" ref="AV188" ca="1">IF(INDIRECT("'"&amp;$A$69&amp;"'!"&amp;AV$68&amp;$C188+72)&lt;&gt;INDIRECT("'"&amp;$A$70&amp;"'!"&amp;AV$68&amp;$C188+72),1,0)</f>
        <v>0</v>
      </c>
      <c r="AW188" cm="1">
        <f t="array" aca="1" ref="AW188" ca="1">IF(INDIRECT("'"&amp;$A$69&amp;"'!"&amp;AW$68&amp;$C188+72)&lt;&gt;INDIRECT("'"&amp;$A$70&amp;"'!"&amp;AW$68&amp;$C188+72),1,0)</f>
        <v>0</v>
      </c>
      <c r="AX188" cm="1">
        <f t="array" aca="1" ref="AX188" ca="1">IF(INDIRECT("'"&amp;$A$69&amp;"'!"&amp;AX$68&amp;$C188+72)&lt;&gt;INDIRECT("'"&amp;$A$70&amp;"'!"&amp;AX$68&amp;$C188+72),1,0)</f>
        <v>0</v>
      </c>
      <c r="AY188" cm="1">
        <f t="array" aca="1" ref="AY188" ca="1">IF(INDIRECT("'"&amp;$A$69&amp;"'!"&amp;AY$68&amp;$C188+72)&lt;&gt;INDIRECT("'"&amp;$A$70&amp;"'!"&amp;AY$68&amp;$C188+72),1,0)</f>
        <v>0</v>
      </c>
      <c r="AZ188" cm="1">
        <f t="array" aca="1" ref="AZ188" ca="1">IF(INDIRECT("'"&amp;$A$69&amp;"'!"&amp;AZ$68&amp;$C188+72)&lt;&gt;INDIRECT("'"&amp;$A$70&amp;"'!"&amp;AZ$68&amp;$C188+72),1,0)</f>
        <v>0</v>
      </c>
      <c r="BA188" cm="1">
        <f t="array" aca="1" ref="BA188" ca="1">IF(INDIRECT("'"&amp;$A$69&amp;"'!"&amp;BA$68&amp;$C188+72)&lt;&gt;INDIRECT("'"&amp;$A$70&amp;"'!"&amp;BA$68&amp;$C188+72),1,0)</f>
        <v>0</v>
      </c>
      <c r="BB188" cm="1">
        <f t="array" aca="1" ref="BB188" ca="1">IF(INDIRECT("'"&amp;$A$69&amp;"'!"&amp;BB$68&amp;$C188+72)&lt;&gt;INDIRECT("'"&amp;$A$70&amp;"'!"&amp;BB$68&amp;$C188+72),1,0)</f>
        <v>0</v>
      </c>
      <c r="BC188">
        <f t="shared" ca="1" si="3"/>
        <v>0</v>
      </c>
      <c r="BD188">
        <f t="shared" ca="1" si="4"/>
        <v>0</v>
      </c>
      <c r="BE188">
        <f t="shared" ca="1" si="5"/>
        <v>0</v>
      </c>
    </row>
    <row r="189" spans="3:57" x14ac:dyDescent="0.15">
      <c r="C189" s="283">
        <v>117</v>
      </c>
      <c r="D189" cm="1">
        <f t="array" aca="1" ref="D189" ca="1">IF(INDIRECT("'"&amp;$A$69&amp;"'!"&amp;D$68&amp;$C189+72)&lt;&gt;INDIRECT("'"&amp;$A$70&amp;"'!"&amp;D$68&amp;$C189+72),1,0)</f>
        <v>0</v>
      </c>
      <c r="E189" cm="1">
        <f t="array" aca="1" ref="E189" ca="1">IF(INDIRECT("'"&amp;$A$69&amp;"'!"&amp;E$68&amp;$C189+72)&lt;&gt;INDIRECT("'"&amp;$A$70&amp;"'!"&amp;E$68&amp;$C189+72),1,0)</f>
        <v>0</v>
      </c>
      <c r="F189" cm="1">
        <f t="array" aca="1" ref="F189" ca="1">IF(INDIRECT("'"&amp;$A$69&amp;"'!"&amp;F$68&amp;$C189+72)&lt;&gt;INDIRECT("'"&amp;$A$70&amp;"'!"&amp;F$68&amp;$C189+72),1,0)</f>
        <v>0</v>
      </c>
      <c r="G189" cm="1">
        <f t="array" aca="1" ref="G189" ca="1">IF(INDIRECT("'"&amp;$A$69&amp;"'!"&amp;G$68&amp;$C189+72)&lt;&gt;INDIRECT("'"&amp;$A$70&amp;"'!"&amp;G$68&amp;$C189+72),1,0)</f>
        <v>0</v>
      </c>
      <c r="H189" cm="1">
        <f t="array" aca="1" ref="H189" ca="1">IF(INDIRECT("'"&amp;$A$69&amp;"'!"&amp;H$68&amp;$C189+72)&lt;&gt;INDIRECT("'"&amp;$A$70&amp;"'!"&amp;H$68&amp;$C189+72),1,0)</f>
        <v>0</v>
      </c>
      <c r="I189" cm="1">
        <f t="array" aca="1" ref="I189" ca="1">IF(INDIRECT("'"&amp;$A$69&amp;"'!"&amp;I$68&amp;$C189+72)&lt;&gt;INDIRECT("'"&amp;$A$70&amp;"'!"&amp;I$68&amp;$C189+72),1,0)</f>
        <v>0</v>
      </c>
      <c r="J189" cm="1">
        <f t="array" aca="1" ref="J189" ca="1">IF(INDIRECT("'"&amp;$A$69&amp;"'!"&amp;J$68&amp;$C189+72)&lt;&gt;INDIRECT("'"&amp;$A$70&amp;"'!"&amp;J$68&amp;$C189+72),1,0)</f>
        <v>0</v>
      </c>
      <c r="K189" cm="1">
        <f t="array" aca="1" ref="K189" ca="1">IF(INDIRECT("'"&amp;$A$69&amp;"'!"&amp;K$68&amp;$C189+72)&lt;&gt;INDIRECT("'"&amp;$A$70&amp;"'!"&amp;K$68&amp;$C189+72),1,0)</f>
        <v>0</v>
      </c>
      <c r="L189" cm="1">
        <f t="array" aca="1" ref="L189" ca="1">IF(INDIRECT("'"&amp;$A$69&amp;"'!"&amp;L$68&amp;$C189+72)&lt;&gt;INDIRECT("'"&amp;$A$70&amp;"'!"&amp;L$68&amp;$C189+72),1,0)</f>
        <v>0</v>
      </c>
      <c r="M189" cm="1">
        <f t="array" aca="1" ref="M189" ca="1">IF(INDIRECT("'"&amp;$A$69&amp;"'!"&amp;M$68&amp;$C189+72)&lt;&gt;INDIRECT("'"&amp;$A$70&amp;"'!"&amp;M$68&amp;$C189+72),1,0)</f>
        <v>0</v>
      </c>
      <c r="N189" cm="1">
        <f t="array" aca="1" ref="N189" ca="1">IF(INDIRECT("'"&amp;$A$69&amp;"'!"&amp;N$68&amp;$C189+72)&lt;&gt;INDIRECT("'"&amp;$A$70&amp;"'!"&amp;N$68&amp;$C189+72),1,0)</f>
        <v>0</v>
      </c>
      <c r="O189" cm="1">
        <f t="array" aca="1" ref="O189" ca="1">IF(INDIRECT("'"&amp;$A$69&amp;"'!"&amp;O$68&amp;$C189+72)&lt;&gt;INDIRECT("'"&amp;$A$70&amp;"'!"&amp;O$68&amp;$C189+72),1,0)</f>
        <v>0</v>
      </c>
      <c r="P189" cm="1">
        <f t="array" aca="1" ref="P189" ca="1">IF(INDIRECT("'"&amp;$A$69&amp;"'!"&amp;P$68&amp;$C189+72)&lt;&gt;INDIRECT("'"&amp;$A$70&amp;"'!"&amp;P$68&amp;$C189+72),1,0)</f>
        <v>0</v>
      </c>
      <c r="Q189" cm="1">
        <f t="array" aca="1" ref="Q189" ca="1">IF(INDIRECT("'"&amp;$A$69&amp;"'!"&amp;Q$68&amp;$C189+72)&lt;&gt;INDIRECT("'"&amp;$A$70&amp;"'!"&amp;Q$68&amp;$C189+72),1,0)</f>
        <v>0</v>
      </c>
      <c r="R189" cm="1">
        <f t="array" aca="1" ref="R189" ca="1">IF(INDIRECT("'"&amp;$A$69&amp;"'!"&amp;R$68&amp;$C189+72)&lt;&gt;INDIRECT("'"&amp;$A$70&amp;"'!"&amp;R$68&amp;$C189+72),1,0)</f>
        <v>0</v>
      </c>
      <c r="S189" cm="1">
        <f t="array" aca="1" ref="S189" ca="1">IF(INDIRECT("'"&amp;$A$69&amp;"'!"&amp;S$68&amp;$C189+72)&lt;&gt;INDIRECT("'"&amp;$A$70&amp;"'!"&amp;S$68&amp;$C189+72),1,0)</f>
        <v>0</v>
      </c>
      <c r="T189" cm="1">
        <f t="array" aca="1" ref="T189" ca="1">IF(INDIRECT("'"&amp;$A$69&amp;"'!"&amp;T$68&amp;$C189+72)&lt;&gt;INDIRECT("'"&amp;$A$70&amp;"'!"&amp;T$68&amp;$C189+72),1,0)</f>
        <v>0</v>
      </c>
      <c r="U189" cm="1">
        <f t="array" aca="1" ref="U189" ca="1">IF(INDIRECT("'"&amp;$A$69&amp;"'!"&amp;U$68&amp;$C189+72)&lt;&gt;INDIRECT("'"&amp;$A$70&amp;"'!"&amp;U$68&amp;$C189+72),1,0)</f>
        <v>0</v>
      </c>
      <c r="V189" cm="1">
        <f t="array" aca="1" ref="V189" ca="1">IF(INDIRECT("'"&amp;$A$69&amp;"'!"&amp;V$68&amp;$C189+72)&lt;&gt;INDIRECT("'"&amp;$A$70&amp;"'!"&amp;V$68&amp;$C189+72),1,0)</f>
        <v>0</v>
      </c>
      <c r="W189" cm="1">
        <f t="array" aca="1" ref="W189" ca="1">IF(INDIRECT("'"&amp;$A$69&amp;"'!"&amp;W$68&amp;$C189+72)&lt;&gt;INDIRECT("'"&amp;$A$70&amp;"'!"&amp;W$68&amp;$C189+72),1,0)</f>
        <v>0</v>
      </c>
      <c r="X189" cm="1">
        <f t="array" aca="1" ref="X189" ca="1">IF(INDIRECT("'"&amp;$A$69&amp;"'!"&amp;X$68&amp;$C189+72)&lt;&gt;INDIRECT("'"&amp;$A$70&amp;"'!"&amp;X$68&amp;$C189+72),1,0)</f>
        <v>0</v>
      </c>
      <c r="Y189" cm="1">
        <f t="array" aca="1" ref="Y189" ca="1">IF(INDIRECT("'"&amp;$A$69&amp;"'!"&amp;Y$68&amp;$C189+72)&lt;&gt;INDIRECT("'"&amp;$A$70&amp;"'!"&amp;Y$68&amp;$C189+72),1,0)</f>
        <v>0</v>
      </c>
      <c r="Z189" cm="1">
        <f t="array" aca="1" ref="Z189" ca="1">IF(INDIRECT("'"&amp;$A$69&amp;"'!"&amp;Z$68&amp;$C189+72)&lt;&gt;INDIRECT("'"&amp;$A$70&amp;"'!"&amp;Z$68&amp;$C189+72),1,0)</f>
        <v>0</v>
      </c>
      <c r="AA189" cm="1">
        <f t="array" aca="1" ref="AA189" ca="1">IF(INDIRECT("'"&amp;$A$69&amp;"'!"&amp;AA$68&amp;$C189+72)&lt;&gt;INDIRECT("'"&amp;$A$70&amp;"'!"&amp;AA$68&amp;$C189+72),1,0)</f>
        <v>0</v>
      </c>
      <c r="AB189" cm="1">
        <f t="array" aca="1" ref="AB189" ca="1">IF(INDIRECT("'"&amp;$A$69&amp;"'!"&amp;AB$68&amp;$C189+72)&lt;&gt;INDIRECT("'"&amp;$A$70&amp;"'!"&amp;AB$68&amp;$C189+72),1,0)</f>
        <v>0</v>
      </c>
      <c r="AC189" cm="1">
        <f t="array" aca="1" ref="AC189" ca="1">IF(INDIRECT("'"&amp;$A$69&amp;"'!"&amp;AC$68&amp;$C189+72)&lt;&gt;INDIRECT("'"&amp;$A$70&amp;"'!"&amp;AC$68&amp;$C189+72),1,0)</f>
        <v>0</v>
      </c>
      <c r="AD189" cm="1">
        <f t="array" aca="1" ref="AD189" ca="1">IF(INDIRECT("'"&amp;$A$69&amp;"'!"&amp;AD$68&amp;$C189+72)&lt;&gt;INDIRECT("'"&amp;$A$70&amp;"'!"&amp;AD$68&amp;$C189+72),1,0)</f>
        <v>0</v>
      </c>
      <c r="AE189" cm="1">
        <f t="array" aca="1" ref="AE189" ca="1">IF(INDIRECT("'"&amp;$A$69&amp;"'!"&amp;AE$68&amp;$C189+72)&lt;&gt;INDIRECT("'"&amp;$A$70&amp;"'!"&amp;AE$68&amp;$C189+72),1,0)</f>
        <v>0</v>
      </c>
      <c r="AF189" cm="1">
        <f t="array" aca="1" ref="AF189" ca="1">IF(INDIRECT("'"&amp;$A$69&amp;"'!"&amp;AF$68&amp;$C189+72)&lt;&gt;INDIRECT("'"&amp;$A$70&amp;"'!"&amp;AF$68&amp;$C189+72),1,0)</f>
        <v>0</v>
      </c>
      <c r="AG189" cm="1">
        <f t="array" aca="1" ref="AG189" ca="1">IF(INDIRECT("'"&amp;$A$69&amp;"'!"&amp;AG$68&amp;$C189+72)&lt;&gt;INDIRECT("'"&amp;$A$70&amp;"'!"&amp;AG$68&amp;$C189+72),1,0)</f>
        <v>0</v>
      </c>
      <c r="AH189" cm="1">
        <f t="array" aca="1" ref="AH189" ca="1">IF(INDIRECT("'"&amp;$A$69&amp;"'!"&amp;AH$68&amp;$C189+72)&lt;&gt;INDIRECT("'"&amp;$A$70&amp;"'!"&amp;AH$68&amp;$C189+72),1,0)</f>
        <v>0</v>
      </c>
      <c r="AI189" cm="1">
        <f t="array" aca="1" ref="AI189" ca="1">IF(INDIRECT("'"&amp;$A$69&amp;"'!"&amp;AI$68&amp;$C189+72)&lt;&gt;INDIRECT("'"&amp;$A$70&amp;"'!"&amp;AI$68&amp;$C189+72),1,0)</f>
        <v>0</v>
      </c>
      <c r="AJ189" cm="1">
        <f t="array" aca="1" ref="AJ189" ca="1">IF(INDIRECT("'"&amp;$A$69&amp;"'!"&amp;AJ$68&amp;$C189+72)&lt;&gt;INDIRECT("'"&amp;$A$70&amp;"'!"&amp;AJ$68&amp;$C189+72),1,0)</f>
        <v>0</v>
      </c>
      <c r="AK189" cm="1">
        <f t="array" aca="1" ref="AK189" ca="1">IF(INDIRECT("'"&amp;$A$69&amp;"'!"&amp;AK$68&amp;$C189+72)&lt;&gt;INDIRECT("'"&amp;$A$70&amp;"'!"&amp;AK$68&amp;$C189+72),1,0)</f>
        <v>0</v>
      </c>
      <c r="AL189" cm="1">
        <f t="array" aca="1" ref="AL189" ca="1">IF(INDIRECT("'"&amp;$A$69&amp;"'!"&amp;AL$68&amp;$C189+72)&lt;&gt;INDIRECT("'"&amp;$A$70&amp;"'!"&amp;AL$68&amp;$C189+72),1,0)</f>
        <v>0</v>
      </c>
      <c r="AM189" cm="1">
        <f t="array" aca="1" ref="AM189" ca="1">IF(INDIRECT("'"&amp;$A$69&amp;"'!"&amp;AM$68&amp;$C189+72)&lt;&gt;INDIRECT("'"&amp;$A$70&amp;"'!"&amp;AM$68&amp;$C189+72),1,0)</f>
        <v>0</v>
      </c>
      <c r="AN189" cm="1">
        <f t="array" aca="1" ref="AN189" ca="1">IF(INDIRECT("'"&amp;$A$69&amp;"'!"&amp;AN$68&amp;$C189+72)&lt;&gt;INDIRECT("'"&amp;$A$70&amp;"'!"&amp;AN$68&amp;$C189+72),1,0)</f>
        <v>0</v>
      </c>
      <c r="AO189" cm="1">
        <f t="array" aca="1" ref="AO189" ca="1">IF(INDIRECT("'"&amp;$A$69&amp;"'!"&amp;AO$68&amp;$C189+72)&lt;&gt;INDIRECT("'"&amp;$A$70&amp;"'!"&amp;AO$68&amp;$C189+72),1,0)</f>
        <v>0</v>
      </c>
      <c r="AP189" cm="1">
        <f t="array" aca="1" ref="AP189" ca="1">IF(INDIRECT("'"&amp;$A$69&amp;"'!"&amp;AP$68&amp;$C189+72)&lt;&gt;INDIRECT("'"&amp;$A$70&amp;"'!"&amp;AP$68&amp;$C189+72),1,0)</f>
        <v>0</v>
      </c>
      <c r="AQ189" cm="1">
        <f t="array" aca="1" ref="AQ189" ca="1">IF(INDIRECT("'"&amp;$A$69&amp;"'!"&amp;AQ$68&amp;$C189+72)&lt;&gt;INDIRECT("'"&amp;$A$70&amp;"'!"&amp;AQ$68&amp;$C189+72),1,0)</f>
        <v>0</v>
      </c>
      <c r="AR189" cm="1">
        <f t="array" aca="1" ref="AR189" ca="1">IF(INDIRECT("'"&amp;$A$69&amp;"'!"&amp;AR$68&amp;$C189+72)&lt;&gt;INDIRECT("'"&amp;$A$70&amp;"'!"&amp;AR$68&amp;$C189+72),1,0)</f>
        <v>0</v>
      </c>
      <c r="AS189" cm="1">
        <f t="array" aca="1" ref="AS189" ca="1">IF(INDIRECT("'"&amp;$A$69&amp;"'!"&amp;AS$68&amp;$C189+72)&lt;&gt;INDIRECT("'"&amp;$A$70&amp;"'!"&amp;AS$68&amp;$C189+72),1,0)</f>
        <v>0</v>
      </c>
      <c r="AT189" cm="1">
        <f t="array" aca="1" ref="AT189" ca="1">IF(INDIRECT("'"&amp;$A$69&amp;"'!"&amp;AT$68&amp;$C189+72)&lt;&gt;INDIRECT("'"&amp;$A$70&amp;"'!"&amp;AT$68&amp;$C189+72),1,0)</f>
        <v>0</v>
      </c>
      <c r="AU189" cm="1">
        <f t="array" aca="1" ref="AU189" ca="1">IF(INDIRECT("'"&amp;$A$69&amp;"'!"&amp;AU$68&amp;$C189+72)&lt;&gt;INDIRECT("'"&amp;$A$70&amp;"'!"&amp;AU$68&amp;$C189+72),1,0)</f>
        <v>0</v>
      </c>
      <c r="AV189" cm="1">
        <f t="array" aca="1" ref="AV189" ca="1">IF(INDIRECT("'"&amp;$A$69&amp;"'!"&amp;AV$68&amp;$C189+72)&lt;&gt;INDIRECT("'"&amp;$A$70&amp;"'!"&amp;AV$68&amp;$C189+72),1,0)</f>
        <v>0</v>
      </c>
      <c r="AW189" cm="1">
        <f t="array" aca="1" ref="AW189" ca="1">IF(INDIRECT("'"&amp;$A$69&amp;"'!"&amp;AW$68&amp;$C189+72)&lt;&gt;INDIRECT("'"&amp;$A$70&amp;"'!"&amp;AW$68&amp;$C189+72),1,0)</f>
        <v>0</v>
      </c>
      <c r="AX189" cm="1">
        <f t="array" aca="1" ref="AX189" ca="1">IF(INDIRECT("'"&amp;$A$69&amp;"'!"&amp;AX$68&amp;$C189+72)&lt;&gt;INDIRECT("'"&amp;$A$70&amp;"'!"&amp;AX$68&amp;$C189+72),1,0)</f>
        <v>0</v>
      </c>
      <c r="AY189" cm="1">
        <f t="array" aca="1" ref="AY189" ca="1">IF(INDIRECT("'"&amp;$A$69&amp;"'!"&amp;AY$68&amp;$C189+72)&lt;&gt;INDIRECT("'"&amp;$A$70&amp;"'!"&amp;AY$68&amp;$C189+72),1,0)</f>
        <v>0</v>
      </c>
      <c r="AZ189" cm="1">
        <f t="array" aca="1" ref="AZ189" ca="1">IF(INDIRECT("'"&amp;$A$69&amp;"'!"&amp;AZ$68&amp;$C189+72)&lt;&gt;INDIRECT("'"&amp;$A$70&amp;"'!"&amp;AZ$68&amp;$C189+72),1,0)</f>
        <v>0</v>
      </c>
      <c r="BA189" cm="1">
        <f t="array" aca="1" ref="BA189" ca="1">IF(INDIRECT("'"&amp;$A$69&amp;"'!"&amp;BA$68&amp;$C189+72)&lt;&gt;INDIRECT("'"&amp;$A$70&amp;"'!"&amp;BA$68&amp;$C189+72),1,0)</f>
        <v>0</v>
      </c>
      <c r="BB189" cm="1">
        <f t="array" aca="1" ref="BB189" ca="1">IF(INDIRECT("'"&amp;$A$69&amp;"'!"&amp;BB$68&amp;$C189+72)&lt;&gt;INDIRECT("'"&amp;$A$70&amp;"'!"&amp;BB$68&amp;$C189+72),1,0)</f>
        <v>0</v>
      </c>
      <c r="BC189">
        <f t="shared" ca="1" si="3"/>
        <v>0</v>
      </c>
      <c r="BD189">
        <f t="shared" ca="1" si="4"/>
        <v>0</v>
      </c>
      <c r="BE189">
        <f t="shared" ca="1" si="5"/>
        <v>0</v>
      </c>
    </row>
    <row r="190" spans="3:57" x14ac:dyDescent="0.15">
      <c r="C190" s="283">
        <v>118</v>
      </c>
      <c r="D190" cm="1">
        <f t="array" aca="1" ref="D190" ca="1">IF(INDIRECT("'"&amp;$A$69&amp;"'!"&amp;D$68&amp;$C190+72)&lt;&gt;INDIRECT("'"&amp;$A$70&amp;"'!"&amp;D$68&amp;$C190+72),1,0)</f>
        <v>0</v>
      </c>
      <c r="E190" cm="1">
        <f t="array" aca="1" ref="E190" ca="1">IF(INDIRECT("'"&amp;$A$69&amp;"'!"&amp;E$68&amp;$C190+72)&lt;&gt;INDIRECT("'"&amp;$A$70&amp;"'!"&amp;E$68&amp;$C190+72),1,0)</f>
        <v>0</v>
      </c>
      <c r="F190" cm="1">
        <f t="array" aca="1" ref="F190" ca="1">IF(INDIRECT("'"&amp;$A$69&amp;"'!"&amp;F$68&amp;$C190+72)&lt;&gt;INDIRECT("'"&amp;$A$70&amp;"'!"&amp;F$68&amp;$C190+72),1,0)</f>
        <v>0</v>
      </c>
      <c r="G190" cm="1">
        <f t="array" aca="1" ref="G190" ca="1">IF(INDIRECT("'"&amp;$A$69&amp;"'!"&amp;G$68&amp;$C190+72)&lt;&gt;INDIRECT("'"&amp;$A$70&amp;"'!"&amp;G$68&amp;$C190+72),1,0)</f>
        <v>0</v>
      </c>
      <c r="H190" cm="1">
        <f t="array" aca="1" ref="H190" ca="1">IF(INDIRECT("'"&amp;$A$69&amp;"'!"&amp;H$68&amp;$C190+72)&lt;&gt;INDIRECT("'"&amp;$A$70&amp;"'!"&amp;H$68&amp;$C190+72),1,0)</f>
        <v>0</v>
      </c>
      <c r="I190" cm="1">
        <f t="array" aca="1" ref="I190" ca="1">IF(INDIRECT("'"&amp;$A$69&amp;"'!"&amp;I$68&amp;$C190+72)&lt;&gt;INDIRECT("'"&amp;$A$70&amp;"'!"&amp;I$68&amp;$C190+72),1,0)</f>
        <v>0</v>
      </c>
      <c r="J190" cm="1">
        <f t="array" aca="1" ref="J190" ca="1">IF(INDIRECT("'"&amp;$A$69&amp;"'!"&amp;J$68&amp;$C190+72)&lt;&gt;INDIRECT("'"&amp;$A$70&amp;"'!"&amp;J$68&amp;$C190+72),1,0)</f>
        <v>0</v>
      </c>
      <c r="K190" cm="1">
        <f t="array" aca="1" ref="K190" ca="1">IF(INDIRECT("'"&amp;$A$69&amp;"'!"&amp;K$68&amp;$C190+72)&lt;&gt;INDIRECT("'"&amp;$A$70&amp;"'!"&amp;K$68&amp;$C190+72),1,0)</f>
        <v>0</v>
      </c>
      <c r="L190" cm="1">
        <f t="array" aca="1" ref="L190" ca="1">IF(INDIRECT("'"&amp;$A$69&amp;"'!"&amp;L$68&amp;$C190+72)&lt;&gt;INDIRECT("'"&amp;$A$70&amp;"'!"&amp;L$68&amp;$C190+72),1,0)</f>
        <v>0</v>
      </c>
      <c r="M190" cm="1">
        <f t="array" aca="1" ref="M190" ca="1">IF(INDIRECT("'"&amp;$A$69&amp;"'!"&amp;M$68&amp;$C190+72)&lt;&gt;INDIRECT("'"&amp;$A$70&amp;"'!"&amp;M$68&amp;$C190+72),1,0)</f>
        <v>0</v>
      </c>
      <c r="N190" cm="1">
        <f t="array" aca="1" ref="N190" ca="1">IF(INDIRECT("'"&amp;$A$69&amp;"'!"&amp;N$68&amp;$C190+72)&lt;&gt;INDIRECT("'"&amp;$A$70&amp;"'!"&amp;N$68&amp;$C190+72),1,0)</f>
        <v>0</v>
      </c>
      <c r="O190" cm="1">
        <f t="array" aca="1" ref="O190" ca="1">IF(INDIRECT("'"&amp;$A$69&amp;"'!"&amp;O$68&amp;$C190+72)&lt;&gt;INDIRECT("'"&amp;$A$70&amp;"'!"&amp;O$68&amp;$C190+72),1,0)</f>
        <v>0</v>
      </c>
      <c r="P190" cm="1">
        <f t="array" aca="1" ref="P190" ca="1">IF(INDIRECT("'"&amp;$A$69&amp;"'!"&amp;P$68&amp;$C190+72)&lt;&gt;INDIRECT("'"&amp;$A$70&amp;"'!"&amp;P$68&amp;$C190+72),1,0)</f>
        <v>0</v>
      </c>
      <c r="Q190" cm="1">
        <f t="array" aca="1" ref="Q190" ca="1">IF(INDIRECT("'"&amp;$A$69&amp;"'!"&amp;Q$68&amp;$C190+72)&lt;&gt;INDIRECT("'"&amp;$A$70&amp;"'!"&amp;Q$68&amp;$C190+72),1,0)</f>
        <v>0</v>
      </c>
      <c r="R190" cm="1">
        <f t="array" aca="1" ref="R190" ca="1">IF(INDIRECT("'"&amp;$A$69&amp;"'!"&amp;R$68&amp;$C190+72)&lt;&gt;INDIRECT("'"&amp;$A$70&amp;"'!"&amp;R$68&amp;$C190+72),1,0)</f>
        <v>0</v>
      </c>
      <c r="S190" cm="1">
        <f t="array" aca="1" ref="S190" ca="1">IF(INDIRECT("'"&amp;$A$69&amp;"'!"&amp;S$68&amp;$C190+72)&lt;&gt;INDIRECT("'"&amp;$A$70&amp;"'!"&amp;S$68&amp;$C190+72),1,0)</f>
        <v>0</v>
      </c>
      <c r="T190" cm="1">
        <f t="array" aca="1" ref="T190" ca="1">IF(INDIRECT("'"&amp;$A$69&amp;"'!"&amp;T$68&amp;$C190+72)&lt;&gt;INDIRECT("'"&amp;$A$70&amp;"'!"&amp;T$68&amp;$C190+72),1,0)</f>
        <v>0</v>
      </c>
      <c r="U190" cm="1">
        <f t="array" aca="1" ref="U190" ca="1">IF(INDIRECT("'"&amp;$A$69&amp;"'!"&amp;U$68&amp;$C190+72)&lt;&gt;INDIRECT("'"&amp;$A$70&amp;"'!"&amp;U$68&amp;$C190+72),1,0)</f>
        <v>0</v>
      </c>
      <c r="V190" cm="1">
        <f t="array" aca="1" ref="V190" ca="1">IF(INDIRECT("'"&amp;$A$69&amp;"'!"&amp;V$68&amp;$C190+72)&lt;&gt;INDIRECT("'"&amp;$A$70&amp;"'!"&amp;V$68&amp;$C190+72),1,0)</f>
        <v>0</v>
      </c>
      <c r="W190" cm="1">
        <f t="array" aca="1" ref="W190" ca="1">IF(INDIRECT("'"&amp;$A$69&amp;"'!"&amp;W$68&amp;$C190+72)&lt;&gt;INDIRECT("'"&amp;$A$70&amp;"'!"&amp;W$68&amp;$C190+72),1,0)</f>
        <v>0</v>
      </c>
      <c r="X190" cm="1">
        <f t="array" aca="1" ref="X190" ca="1">IF(INDIRECT("'"&amp;$A$69&amp;"'!"&amp;X$68&amp;$C190+72)&lt;&gt;INDIRECT("'"&amp;$A$70&amp;"'!"&amp;X$68&amp;$C190+72),1,0)</f>
        <v>0</v>
      </c>
      <c r="Y190" cm="1">
        <f t="array" aca="1" ref="Y190" ca="1">IF(INDIRECT("'"&amp;$A$69&amp;"'!"&amp;Y$68&amp;$C190+72)&lt;&gt;INDIRECT("'"&amp;$A$70&amp;"'!"&amp;Y$68&amp;$C190+72),1,0)</f>
        <v>0</v>
      </c>
      <c r="Z190" cm="1">
        <f t="array" aca="1" ref="Z190" ca="1">IF(INDIRECT("'"&amp;$A$69&amp;"'!"&amp;Z$68&amp;$C190+72)&lt;&gt;INDIRECT("'"&amp;$A$70&amp;"'!"&amp;Z$68&amp;$C190+72),1,0)</f>
        <v>0</v>
      </c>
      <c r="AA190" cm="1">
        <f t="array" aca="1" ref="AA190" ca="1">IF(INDIRECT("'"&amp;$A$69&amp;"'!"&amp;AA$68&amp;$C190+72)&lt;&gt;INDIRECT("'"&amp;$A$70&amp;"'!"&amp;AA$68&amp;$C190+72),1,0)</f>
        <v>0</v>
      </c>
      <c r="AB190" cm="1">
        <f t="array" aca="1" ref="AB190" ca="1">IF(INDIRECT("'"&amp;$A$69&amp;"'!"&amp;AB$68&amp;$C190+72)&lt;&gt;INDIRECT("'"&amp;$A$70&amp;"'!"&amp;AB$68&amp;$C190+72),1,0)</f>
        <v>0</v>
      </c>
      <c r="AC190" cm="1">
        <f t="array" aca="1" ref="AC190" ca="1">IF(INDIRECT("'"&amp;$A$69&amp;"'!"&amp;AC$68&amp;$C190+72)&lt;&gt;INDIRECT("'"&amp;$A$70&amp;"'!"&amp;AC$68&amp;$C190+72),1,0)</f>
        <v>0</v>
      </c>
      <c r="AD190" cm="1">
        <f t="array" aca="1" ref="AD190" ca="1">IF(INDIRECT("'"&amp;$A$69&amp;"'!"&amp;AD$68&amp;$C190+72)&lt;&gt;INDIRECT("'"&amp;$A$70&amp;"'!"&amp;AD$68&amp;$C190+72),1,0)</f>
        <v>0</v>
      </c>
      <c r="AE190" cm="1">
        <f t="array" aca="1" ref="AE190" ca="1">IF(INDIRECT("'"&amp;$A$69&amp;"'!"&amp;AE$68&amp;$C190+72)&lt;&gt;INDIRECT("'"&amp;$A$70&amp;"'!"&amp;AE$68&amp;$C190+72),1,0)</f>
        <v>0</v>
      </c>
      <c r="AF190" cm="1">
        <f t="array" aca="1" ref="AF190" ca="1">IF(INDIRECT("'"&amp;$A$69&amp;"'!"&amp;AF$68&amp;$C190+72)&lt;&gt;INDIRECT("'"&amp;$A$70&amp;"'!"&amp;AF$68&amp;$C190+72),1,0)</f>
        <v>0</v>
      </c>
      <c r="AG190" cm="1">
        <f t="array" aca="1" ref="AG190" ca="1">IF(INDIRECT("'"&amp;$A$69&amp;"'!"&amp;AG$68&amp;$C190+72)&lt;&gt;INDIRECT("'"&amp;$A$70&amp;"'!"&amp;AG$68&amp;$C190+72),1,0)</f>
        <v>0</v>
      </c>
      <c r="AH190" cm="1">
        <f t="array" aca="1" ref="AH190" ca="1">IF(INDIRECT("'"&amp;$A$69&amp;"'!"&amp;AH$68&amp;$C190+72)&lt;&gt;INDIRECT("'"&amp;$A$70&amp;"'!"&amp;AH$68&amp;$C190+72),1,0)</f>
        <v>0</v>
      </c>
      <c r="AI190" cm="1">
        <f t="array" aca="1" ref="AI190" ca="1">IF(INDIRECT("'"&amp;$A$69&amp;"'!"&amp;AI$68&amp;$C190+72)&lt;&gt;INDIRECT("'"&amp;$A$70&amp;"'!"&amp;AI$68&amp;$C190+72),1,0)</f>
        <v>0</v>
      </c>
      <c r="AJ190" cm="1">
        <f t="array" aca="1" ref="AJ190" ca="1">IF(INDIRECT("'"&amp;$A$69&amp;"'!"&amp;AJ$68&amp;$C190+72)&lt;&gt;INDIRECT("'"&amp;$A$70&amp;"'!"&amp;AJ$68&amp;$C190+72),1,0)</f>
        <v>0</v>
      </c>
      <c r="AK190" cm="1">
        <f t="array" aca="1" ref="AK190" ca="1">IF(INDIRECT("'"&amp;$A$69&amp;"'!"&amp;AK$68&amp;$C190+72)&lt;&gt;INDIRECT("'"&amp;$A$70&amp;"'!"&amp;AK$68&amp;$C190+72),1,0)</f>
        <v>0</v>
      </c>
      <c r="AL190" cm="1">
        <f t="array" aca="1" ref="AL190" ca="1">IF(INDIRECT("'"&amp;$A$69&amp;"'!"&amp;AL$68&amp;$C190+72)&lt;&gt;INDIRECT("'"&amp;$A$70&amp;"'!"&amp;AL$68&amp;$C190+72),1,0)</f>
        <v>0</v>
      </c>
      <c r="AM190" cm="1">
        <f t="array" aca="1" ref="AM190" ca="1">IF(INDIRECT("'"&amp;$A$69&amp;"'!"&amp;AM$68&amp;$C190+72)&lt;&gt;INDIRECT("'"&amp;$A$70&amp;"'!"&amp;AM$68&amp;$C190+72),1,0)</f>
        <v>0</v>
      </c>
      <c r="AN190" cm="1">
        <f t="array" aca="1" ref="AN190" ca="1">IF(INDIRECT("'"&amp;$A$69&amp;"'!"&amp;AN$68&amp;$C190+72)&lt;&gt;INDIRECT("'"&amp;$A$70&amp;"'!"&amp;AN$68&amp;$C190+72),1,0)</f>
        <v>0</v>
      </c>
      <c r="AO190" cm="1">
        <f t="array" aca="1" ref="AO190" ca="1">IF(INDIRECT("'"&amp;$A$69&amp;"'!"&amp;AO$68&amp;$C190+72)&lt;&gt;INDIRECT("'"&amp;$A$70&amp;"'!"&amp;AO$68&amp;$C190+72),1,0)</f>
        <v>0</v>
      </c>
      <c r="AP190" cm="1">
        <f t="array" aca="1" ref="AP190" ca="1">IF(INDIRECT("'"&amp;$A$69&amp;"'!"&amp;AP$68&amp;$C190+72)&lt;&gt;INDIRECT("'"&amp;$A$70&amp;"'!"&amp;AP$68&amp;$C190+72),1,0)</f>
        <v>0</v>
      </c>
      <c r="AQ190" cm="1">
        <f t="array" aca="1" ref="AQ190" ca="1">IF(INDIRECT("'"&amp;$A$69&amp;"'!"&amp;AQ$68&amp;$C190+72)&lt;&gt;INDIRECT("'"&amp;$A$70&amp;"'!"&amp;AQ$68&amp;$C190+72),1,0)</f>
        <v>0</v>
      </c>
      <c r="AR190" cm="1">
        <f t="array" aca="1" ref="AR190" ca="1">IF(INDIRECT("'"&amp;$A$69&amp;"'!"&amp;AR$68&amp;$C190+72)&lt;&gt;INDIRECT("'"&amp;$A$70&amp;"'!"&amp;AR$68&amp;$C190+72),1,0)</f>
        <v>0</v>
      </c>
      <c r="AS190" cm="1">
        <f t="array" aca="1" ref="AS190" ca="1">IF(INDIRECT("'"&amp;$A$69&amp;"'!"&amp;AS$68&amp;$C190+72)&lt;&gt;INDIRECT("'"&amp;$A$70&amp;"'!"&amp;AS$68&amp;$C190+72),1,0)</f>
        <v>0</v>
      </c>
      <c r="AT190" cm="1">
        <f t="array" aca="1" ref="AT190" ca="1">IF(INDIRECT("'"&amp;$A$69&amp;"'!"&amp;AT$68&amp;$C190+72)&lt;&gt;INDIRECT("'"&amp;$A$70&amp;"'!"&amp;AT$68&amp;$C190+72),1,0)</f>
        <v>0</v>
      </c>
      <c r="AU190" cm="1">
        <f t="array" aca="1" ref="AU190" ca="1">IF(INDIRECT("'"&amp;$A$69&amp;"'!"&amp;AU$68&amp;$C190+72)&lt;&gt;INDIRECT("'"&amp;$A$70&amp;"'!"&amp;AU$68&amp;$C190+72),1,0)</f>
        <v>0</v>
      </c>
      <c r="AV190" cm="1">
        <f t="array" aca="1" ref="AV190" ca="1">IF(INDIRECT("'"&amp;$A$69&amp;"'!"&amp;AV$68&amp;$C190+72)&lt;&gt;INDIRECT("'"&amp;$A$70&amp;"'!"&amp;AV$68&amp;$C190+72),1,0)</f>
        <v>0</v>
      </c>
      <c r="AW190" cm="1">
        <f t="array" aca="1" ref="AW190" ca="1">IF(INDIRECT("'"&amp;$A$69&amp;"'!"&amp;AW$68&amp;$C190+72)&lt;&gt;INDIRECT("'"&amp;$A$70&amp;"'!"&amp;AW$68&amp;$C190+72),1,0)</f>
        <v>0</v>
      </c>
      <c r="AX190" cm="1">
        <f t="array" aca="1" ref="AX190" ca="1">IF(INDIRECT("'"&amp;$A$69&amp;"'!"&amp;AX$68&amp;$C190+72)&lt;&gt;INDIRECT("'"&amp;$A$70&amp;"'!"&amp;AX$68&amp;$C190+72),1,0)</f>
        <v>0</v>
      </c>
      <c r="AY190" cm="1">
        <f t="array" aca="1" ref="AY190" ca="1">IF(INDIRECT("'"&amp;$A$69&amp;"'!"&amp;AY$68&amp;$C190+72)&lt;&gt;INDIRECT("'"&amp;$A$70&amp;"'!"&amp;AY$68&amp;$C190+72),1,0)</f>
        <v>0</v>
      </c>
      <c r="AZ190" cm="1">
        <f t="array" aca="1" ref="AZ190" ca="1">IF(INDIRECT("'"&amp;$A$69&amp;"'!"&amp;AZ$68&amp;$C190+72)&lt;&gt;INDIRECT("'"&amp;$A$70&amp;"'!"&amp;AZ$68&amp;$C190+72),1,0)</f>
        <v>0</v>
      </c>
      <c r="BA190" cm="1">
        <f t="array" aca="1" ref="BA190" ca="1">IF(INDIRECT("'"&amp;$A$69&amp;"'!"&amp;BA$68&amp;$C190+72)&lt;&gt;INDIRECT("'"&amp;$A$70&amp;"'!"&amp;BA$68&amp;$C190+72),1,0)</f>
        <v>0</v>
      </c>
      <c r="BB190" cm="1">
        <f t="array" aca="1" ref="BB190" ca="1">IF(INDIRECT("'"&amp;$A$69&amp;"'!"&amp;BB$68&amp;$C190+72)&lt;&gt;INDIRECT("'"&amp;$A$70&amp;"'!"&amp;BB$68&amp;$C190+72),1,0)</f>
        <v>0</v>
      </c>
      <c r="BC190">
        <f t="shared" ca="1" si="3"/>
        <v>0</v>
      </c>
      <c r="BD190">
        <f t="shared" ca="1" si="4"/>
        <v>0</v>
      </c>
      <c r="BE190">
        <f t="shared" ca="1" si="5"/>
        <v>0</v>
      </c>
    </row>
    <row r="191" spans="3:57" x14ac:dyDescent="0.15">
      <c r="C191" s="283">
        <v>119</v>
      </c>
      <c r="D191" cm="1">
        <f t="array" aca="1" ref="D191" ca="1">IF(INDIRECT("'"&amp;$A$69&amp;"'!"&amp;D$68&amp;$C191+72)&lt;&gt;INDIRECT("'"&amp;$A$70&amp;"'!"&amp;D$68&amp;$C191+72),1,0)</f>
        <v>0</v>
      </c>
      <c r="E191" cm="1">
        <f t="array" aca="1" ref="E191" ca="1">IF(INDIRECT("'"&amp;$A$69&amp;"'!"&amp;E$68&amp;$C191+72)&lt;&gt;INDIRECT("'"&amp;$A$70&amp;"'!"&amp;E$68&amp;$C191+72),1,0)</f>
        <v>0</v>
      </c>
      <c r="F191" cm="1">
        <f t="array" aca="1" ref="F191" ca="1">IF(INDIRECT("'"&amp;$A$69&amp;"'!"&amp;F$68&amp;$C191+72)&lt;&gt;INDIRECT("'"&amp;$A$70&amp;"'!"&amp;F$68&amp;$C191+72),1,0)</f>
        <v>0</v>
      </c>
      <c r="G191" cm="1">
        <f t="array" aca="1" ref="G191" ca="1">IF(INDIRECT("'"&amp;$A$69&amp;"'!"&amp;G$68&amp;$C191+72)&lt;&gt;INDIRECT("'"&amp;$A$70&amp;"'!"&amp;G$68&amp;$C191+72),1,0)</f>
        <v>0</v>
      </c>
      <c r="H191" cm="1">
        <f t="array" aca="1" ref="H191" ca="1">IF(INDIRECT("'"&amp;$A$69&amp;"'!"&amp;H$68&amp;$C191+72)&lt;&gt;INDIRECT("'"&amp;$A$70&amp;"'!"&amp;H$68&amp;$C191+72),1,0)</f>
        <v>0</v>
      </c>
      <c r="I191" cm="1">
        <f t="array" aca="1" ref="I191" ca="1">IF(INDIRECT("'"&amp;$A$69&amp;"'!"&amp;I$68&amp;$C191+72)&lt;&gt;INDIRECT("'"&amp;$A$70&amp;"'!"&amp;I$68&amp;$C191+72),1,0)</f>
        <v>0</v>
      </c>
      <c r="J191" cm="1">
        <f t="array" aca="1" ref="J191" ca="1">IF(INDIRECT("'"&amp;$A$69&amp;"'!"&amp;J$68&amp;$C191+72)&lt;&gt;INDIRECT("'"&amp;$A$70&amp;"'!"&amp;J$68&amp;$C191+72),1,0)</f>
        <v>0</v>
      </c>
      <c r="K191" cm="1">
        <f t="array" aca="1" ref="K191" ca="1">IF(INDIRECT("'"&amp;$A$69&amp;"'!"&amp;K$68&amp;$C191+72)&lt;&gt;INDIRECT("'"&amp;$A$70&amp;"'!"&amp;K$68&amp;$C191+72),1,0)</f>
        <v>0</v>
      </c>
      <c r="L191" cm="1">
        <f t="array" aca="1" ref="L191" ca="1">IF(INDIRECT("'"&amp;$A$69&amp;"'!"&amp;L$68&amp;$C191+72)&lt;&gt;INDIRECT("'"&amp;$A$70&amp;"'!"&amp;L$68&amp;$C191+72),1,0)</f>
        <v>0</v>
      </c>
      <c r="M191" cm="1">
        <f t="array" aca="1" ref="M191" ca="1">IF(INDIRECT("'"&amp;$A$69&amp;"'!"&amp;M$68&amp;$C191+72)&lt;&gt;INDIRECT("'"&amp;$A$70&amp;"'!"&amp;M$68&amp;$C191+72),1,0)</f>
        <v>0</v>
      </c>
      <c r="N191" cm="1">
        <f t="array" aca="1" ref="N191" ca="1">IF(INDIRECT("'"&amp;$A$69&amp;"'!"&amp;N$68&amp;$C191+72)&lt;&gt;INDIRECT("'"&amp;$A$70&amp;"'!"&amp;N$68&amp;$C191+72),1,0)</f>
        <v>0</v>
      </c>
      <c r="O191" cm="1">
        <f t="array" aca="1" ref="O191" ca="1">IF(INDIRECT("'"&amp;$A$69&amp;"'!"&amp;O$68&amp;$C191+72)&lt;&gt;INDIRECT("'"&amp;$A$70&amp;"'!"&amp;O$68&amp;$C191+72),1,0)</f>
        <v>0</v>
      </c>
      <c r="P191" cm="1">
        <f t="array" aca="1" ref="P191" ca="1">IF(INDIRECT("'"&amp;$A$69&amp;"'!"&amp;P$68&amp;$C191+72)&lt;&gt;INDIRECT("'"&amp;$A$70&amp;"'!"&amp;P$68&amp;$C191+72),1,0)</f>
        <v>0</v>
      </c>
      <c r="Q191" cm="1">
        <f t="array" aca="1" ref="Q191" ca="1">IF(INDIRECT("'"&amp;$A$69&amp;"'!"&amp;Q$68&amp;$C191+72)&lt;&gt;INDIRECT("'"&amp;$A$70&amp;"'!"&amp;Q$68&amp;$C191+72),1,0)</f>
        <v>0</v>
      </c>
      <c r="R191" cm="1">
        <f t="array" aca="1" ref="R191" ca="1">IF(INDIRECT("'"&amp;$A$69&amp;"'!"&amp;R$68&amp;$C191+72)&lt;&gt;INDIRECT("'"&amp;$A$70&amp;"'!"&amp;R$68&amp;$C191+72),1,0)</f>
        <v>0</v>
      </c>
      <c r="S191" cm="1">
        <f t="array" aca="1" ref="S191" ca="1">IF(INDIRECT("'"&amp;$A$69&amp;"'!"&amp;S$68&amp;$C191+72)&lt;&gt;INDIRECT("'"&amp;$A$70&amp;"'!"&amp;S$68&amp;$C191+72),1,0)</f>
        <v>0</v>
      </c>
      <c r="T191" cm="1">
        <f t="array" aca="1" ref="T191" ca="1">IF(INDIRECT("'"&amp;$A$69&amp;"'!"&amp;T$68&amp;$C191+72)&lt;&gt;INDIRECT("'"&amp;$A$70&amp;"'!"&amp;T$68&amp;$C191+72),1,0)</f>
        <v>0</v>
      </c>
      <c r="U191" cm="1">
        <f t="array" aca="1" ref="U191" ca="1">IF(INDIRECT("'"&amp;$A$69&amp;"'!"&amp;U$68&amp;$C191+72)&lt;&gt;INDIRECT("'"&amp;$A$70&amp;"'!"&amp;U$68&amp;$C191+72),1,0)</f>
        <v>0</v>
      </c>
      <c r="V191" cm="1">
        <f t="array" aca="1" ref="V191" ca="1">IF(INDIRECT("'"&amp;$A$69&amp;"'!"&amp;V$68&amp;$C191+72)&lt;&gt;INDIRECT("'"&amp;$A$70&amp;"'!"&amp;V$68&amp;$C191+72),1,0)</f>
        <v>0</v>
      </c>
      <c r="W191" cm="1">
        <f t="array" aca="1" ref="W191" ca="1">IF(INDIRECT("'"&amp;$A$69&amp;"'!"&amp;W$68&amp;$C191+72)&lt;&gt;INDIRECT("'"&amp;$A$70&amp;"'!"&amp;W$68&amp;$C191+72),1,0)</f>
        <v>0</v>
      </c>
      <c r="X191" cm="1">
        <f t="array" aca="1" ref="X191" ca="1">IF(INDIRECT("'"&amp;$A$69&amp;"'!"&amp;X$68&amp;$C191+72)&lt;&gt;INDIRECT("'"&amp;$A$70&amp;"'!"&amp;X$68&amp;$C191+72),1,0)</f>
        <v>0</v>
      </c>
      <c r="Y191" cm="1">
        <f t="array" aca="1" ref="Y191" ca="1">IF(INDIRECT("'"&amp;$A$69&amp;"'!"&amp;Y$68&amp;$C191+72)&lt;&gt;INDIRECT("'"&amp;$A$70&amp;"'!"&amp;Y$68&amp;$C191+72),1,0)</f>
        <v>0</v>
      </c>
      <c r="Z191" cm="1">
        <f t="array" aca="1" ref="Z191" ca="1">IF(INDIRECT("'"&amp;$A$69&amp;"'!"&amp;Z$68&amp;$C191+72)&lt;&gt;INDIRECT("'"&amp;$A$70&amp;"'!"&amp;Z$68&amp;$C191+72),1,0)</f>
        <v>0</v>
      </c>
      <c r="AA191" cm="1">
        <f t="array" aca="1" ref="AA191" ca="1">IF(INDIRECT("'"&amp;$A$69&amp;"'!"&amp;AA$68&amp;$C191+72)&lt;&gt;INDIRECT("'"&amp;$A$70&amp;"'!"&amp;AA$68&amp;$C191+72),1,0)</f>
        <v>0</v>
      </c>
      <c r="AB191" cm="1">
        <f t="array" aca="1" ref="AB191" ca="1">IF(INDIRECT("'"&amp;$A$69&amp;"'!"&amp;AB$68&amp;$C191+72)&lt;&gt;INDIRECT("'"&amp;$A$70&amp;"'!"&amp;AB$68&amp;$C191+72),1,0)</f>
        <v>0</v>
      </c>
      <c r="AC191" cm="1">
        <f t="array" aca="1" ref="AC191" ca="1">IF(INDIRECT("'"&amp;$A$69&amp;"'!"&amp;AC$68&amp;$C191+72)&lt;&gt;INDIRECT("'"&amp;$A$70&amp;"'!"&amp;AC$68&amp;$C191+72),1,0)</f>
        <v>0</v>
      </c>
      <c r="AD191" cm="1">
        <f t="array" aca="1" ref="AD191" ca="1">IF(INDIRECT("'"&amp;$A$69&amp;"'!"&amp;AD$68&amp;$C191+72)&lt;&gt;INDIRECT("'"&amp;$A$70&amp;"'!"&amp;AD$68&amp;$C191+72),1,0)</f>
        <v>0</v>
      </c>
      <c r="AE191" cm="1">
        <f t="array" aca="1" ref="AE191" ca="1">IF(INDIRECT("'"&amp;$A$69&amp;"'!"&amp;AE$68&amp;$C191+72)&lt;&gt;INDIRECT("'"&amp;$A$70&amp;"'!"&amp;AE$68&amp;$C191+72),1,0)</f>
        <v>0</v>
      </c>
      <c r="AF191" cm="1">
        <f t="array" aca="1" ref="AF191" ca="1">IF(INDIRECT("'"&amp;$A$69&amp;"'!"&amp;AF$68&amp;$C191+72)&lt;&gt;INDIRECT("'"&amp;$A$70&amp;"'!"&amp;AF$68&amp;$C191+72),1,0)</f>
        <v>0</v>
      </c>
      <c r="AG191" cm="1">
        <f t="array" aca="1" ref="AG191" ca="1">IF(INDIRECT("'"&amp;$A$69&amp;"'!"&amp;AG$68&amp;$C191+72)&lt;&gt;INDIRECT("'"&amp;$A$70&amp;"'!"&amp;AG$68&amp;$C191+72),1,0)</f>
        <v>0</v>
      </c>
      <c r="AH191" cm="1">
        <f t="array" aca="1" ref="AH191" ca="1">IF(INDIRECT("'"&amp;$A$69&amp;"'!"&amp;AH$68&amp;$C191+72)&lt;&gt;INDIRECT("'"&amp;$A$70&amp;"'!"&amp;AH$68&amp;$C191+72),1,0)</f>
        <v>0</v>
      </c>
      <c r="AI191" cm="1">
        <f t="array" aca="1" ref="AI191" ca="1">IF(INDIRECT("'"&amp;$A$69&amp;"'!"&amp;AI$68&amp;$C191+72)&lt;&gt;INDIRECT("'"&amp;$A$70&amp;"'!"&amp;AI$68&amp;$C191+72),1,0)</f>
        <v>0</v>
      </c>
      <c r="AJ191" cm="1">
        <f t="array" aca="1" ref="AJ191" ca="1">IF(INDIRECT("'"&amp;$A$69&amp;"'!"&amp;AJ$68&amp;$C191+72)&lt;&gt;INDIRECT("'"&amp;$A$70&amp;"'!"&amp;AJ$68&amp;$C191+72),1,0)</f>
        <v>0</v>
      </c>
      <c r="AK191" cm="1">
        <f t="array" aca="1" ref="AK191" ca="1">IF(INDIRECT("'"&amp;$A$69&amp;"'!"&amp;AK$68&amp;$C191+72)&lt;&gt;INDIRECT("'"&amp;$A$70&amp;"'!"&amp;AK$68&amp;$C191+72),1,0)</f>
        <v>0</v>
      </c>
      <c r="AL191" cm="1">
        <f t="array" aca="1" ref="AL191" ca="1">IF(INDIRECT("'"&amp;$A$69&amp;"'!"&amp;AL$68&amp;$C191+72)&lt;&gt;INDIRECT("'"&amp;$A$70&amp;"'!"&amp;AL$68&amp;$C191+72),1,0)</f>
        <v>0</v>
      </c>
      <c r="AM191" cm="1">
        <f t="array" aca="1" ref="AM191" ca="1">IF(INDIRECT("'"&amp;$A$69&amp;"'!"&amp;AM$68&amp;$C191+72)&lt;&gt;INDIRECT("'"&amp;$A$70&amp;"'!"&amp;AM$68&amp;$C191+72),1,0)</f>
        <v>0</v>
      </c>
      <c r="AN191" cm="1">
        <f t="array" aca="1" ref="AN191" ca="1">IF(INDIRECT("'"&amp;$A$69&amp;"'!"&amp;AN$68&amp;$C191+72)&lt;&gt;INDIRECT("'"&amp;$A$70&amp;"'!"&amp;AN$68&amp;$C191+72),1,0)</f>
        <v>0</v>
      </c>
      <c r="AO191" cm="1">
        <f t="array" aca="1" ref="AO191" ca="1">IF(INDIRECT("'"&amp;$A$69&amp;"'!"&amp;AO$68&amp;$C191+72)&lt;&gt;INDIRECT("'"&amp;$A$70&amp;"'!"&amp;AO$68&amp;$C191+72),1,0)</f>
        <v>0</v>
      </c>
      <c r="AP191" cm="1">
        <f t="array" aca="1" ref="AP191" ca="1">IF(INDIRECT("'"&amp;$A$69&amp;"'!"&amp;AP$68&amp;$C191+72)&lt;&gt;INDIRECT("'"&amp;$A$70&amp;"'!"&amp;AP$68&amp;$C191+72),1,0)</f>
        <v>0</v>
      </c>
      <c r="AQ191" cm="1">
        <f t="array" aca="1" ref="AQ191" ca="1">IF(INDIRECT("'"&amp;$A$69&amp;"'!"&amp;AQ$68&amp;$C191+72)&lt;&gt;INDIRECT("'"&amp;$A$70&amp;"'!"&amp;AQ$68&amp;$C191+72),1,0)</f>
        <v>0</v>
      </c>
      <c r="AR191" cm="1">
        <f t="array" aca="1" ref="AR191" ca="1">IF(INDIRECT("'"&amp;$A$69&amp;"'!"&amp;AR$68&amp;$C191+72)&lt;&gt;INDIRECT("'"&amp;$A$70&amp;"'!"&amp;AR$68&amp;$C191+72),1,0)</f>
        <v>0</v>
      </c>
      <c r="AS191" cm="1">
        <f t="array" aca="1" ref="AS191" ca="1">IF(INDIRECT("'"&amp;$A$69&amp;"'!"&amp;AS$68&amp;$C191+72)&lt;&gt;INDIRECT("'"&amp;$A$70&amp;"'!"&amp;AS$68&amp;$C191+72),1,0)</f>
        <v>0</v>
      </c>
      <c r="AT191" cm="1">
        <f t="array" aca="1" ref="AT191" ca="1">IF(INDIRECT("'"&amp;$A$69&amp;"'!"&amp;AT$68&amp;$C191+72)&lt;&gt;INDIRECT("'"&amp;$A$70&amp;"'!"&amp;AT$68&amp;$C191+72),1,0)</f>
        <v>0</v>
      </c>
      <c r="AU191" cm="1">
        <f t="array" aca="1" ref="AU191" ca="1">IF(INDIRECT("'"&amp;$A$69&amp;"'!"&amp;AU$68&amp;$C191+72)&lt;&gt;INDIRECT("'"&amp;$A$70&amp;"'!"&amp;AU$68&amp;$C191+72),1,0)</f>
        <v>0</v>
      </c>
      <c r="AV191" cm="1">
        <f t="array" aca="1" ref="AV191" ca="1">IF(INDIRECT("'"&amp;$A$69&amp;"'!"&amp;AV$68&amp;$C191+72)&lt;&gt;INDIRECT("'"&amp;$A$70&amp;"'!"&amp;AV$68&amp;$C191+72),1,0)</f>
        <v>0</v>
      </c>
      <c r="AW191" cm="1">
        <f t="array" aca="1" ref="AW191" ca="1">IF(INDIRECT("'"&amp;$A$69&amp;"'!"&amp;AW$68&amp;$C191+72)&lt;&gt;INDIRECT("'"&amp;$A$70&amp;"'!"&amp;AW$68&amp;$C191+72),1,0)</f>
        <v>0</v>
      </c>
      <c r="AX191" cm="1">
        <f t="array" aca="1" ref="AX191" ca="1">IF(INDIRECT("'"&amp;$A$69&amp;"'!"&amp;AX$68&amp;$C191+72)&lt;&gt;INDIRECT("'"&amp;$A$70&amp;"'!"&amp;AX$68&amp;$C191+72),1,0)</f>
        <v>0</v>
      </c>
      <c r="AY191" cm="1">
        <f t="array" aca="1" ref="AY191" ca="1">IF(INDIRECT("'"&amp;$A$69&amp;"'!"&amp;AY$68&amp;$C191+72)&lt;&gt;INDIRECT("'"&amp;$A$70&amp;"'!"&amp;AY$68&amp;$C191+72),1,0)</f>
        <v>0</v>
      </c>
      <c r="AZ191" cm="1">
        <f t="array" aca="1" ref="AZ191" ca="1">IF(INDIRECT("'"&amp;$A$69&amp;"'!"&amp;AZ$68&amp;$C191+72)&lt;&gt;INDIRECT("'"&amp;$A$70&amp;"'!"&amp;AZ$68&amp;$C191+72),1,0)</f>
        <v>0</v>
      </c>
      <c r="BA191" cm="1">
        <f t="array" aca="1" ref="BA191" ca="1">IF(INDIRECT("'"&amp;$A$69&amp;"'!"&amp;BA$68&amp;$C191+72)&lt;&gt;INDIRECT("'"&amp;$A$70&amp;"'!"&amp;BA$68&amp;$C191+72),1,0)</f>
        <v>0</v>
      </c>
      <c r="BB191" cm="1">
        <f t="array" aca="1" ref="BB191" ca="1">IF(INDIRECT("'"&amp;$A$69&amp;"'!"&amp;BB$68&amp;$C191+72)&lt;&gt;INDIRECT("'"&amp;$A$70&amp;"'!"&amp;BB$68&amp;$C191+72),1,0)</f>
        <v>0</v>
      </c>
      <c r="BC191">
        <f t="shared" ca="1" si="3"/>
        <v>0</v>
      </c>
      <c r="BD191">
        <f t="shared" ca="1" si="4"/>
        <v>0</v>
      </c>
      <c r="BE191">
        <f t="shared" ca="1" si="5"/>
        <v>0</v>
      </c>
    </row>
    <row r="192" spans="3:57" x14ac:dyDescent="0.15">
      <c r="C192" s="283">
        <v>120</v>
      </c>
      <c r="D192" cm="1">
        <f t="array" aca="1" ref="D192" ca="1">IF(INDIRECT("'"&amp;$A$69&amp;"'!"&amp;D$68&amp;$C192+72)&lt;&gt;INDIRECT("'"&amp;$A$70&amp;"'!"&amp;D$68&amp;$C192+72),1,0)</f>
        <v>0</v>
      </c>
      <c r="E192" cm="1">
        <f t="array" aca="1" ref="E192" ca="1">IF(INDIRECT("'"&amp;$A$69&amp;"'!"&amp;E$68&amp;$C192+72)&lt;&gt;INDIRECT("'"&amp;$A$70&amp;"'!"&amp;E$68&amp;$C192+72),1,0)</f>
        <v>0</v>
      </c>
      <c r="F192" cm="1">
        <f t="array" aca="1" ref="F192" ca="1">IF(INDIRECT("'"&amp;$A$69&amp;"'!"&amp;F$68&amp;$C192+72)&lt;&gt;INDIRECT("'"&amp;$A$70&amp;"'!"&amp;F$68&amp;$C192+72),1,0)</f>
        <v>0</v>
      </c>
      <c r="G192" cm="1">
        <f t="array" aca="1" ref="G192" ca="1">IF(INDIRECT("'"&amp;$A$69&amp;"'!"&amp;G$68&amp;$C192+72)&lt;&gt;INDIRECT("'"&amp;$A$70&amp;"'!"&amp;G$68&amp;$C192+72),1,0)</f>
        <v>0</v>
      </c>
      <c r="H192" cm="1">
        <f t="array" aca="1" ref="H192" ca="1">IF(INDIRECT("'"&amp;$A$69&amp;"'!"&amp;H$68&amp;$C192+72)&lt;&gt;INDIRECT("'"&amp;$A$70&amp;"'!"&amp;H$68&amp;$C192+72),1,0)</f>
        <v>0</v>
      </c>
      <c r="I192" cm="1">
        <f t="array" aca="1" ref="I192" ca="1">IF(INDIRECT("'"&amp;$A$69&amp;"'!"&amp;I$68&amp;$C192+72)&lt;&gt;INDIRECT("'"&amp;$A$70&amp;"'!"&amp;I$68&amp;$C192+72),1,0)</f>
        <v>0</v>
      </c>
      <c r="J192" cm="1">
        <f t="array" aca="1" ref="J192" ca="1">IF(INDIRECT("'"&amp;$A$69&amp;"'!"&amp;J$68&amp;$C192+72)&lt;&gt;INDIRECT("'"&amp;$A$70&amp;"'!"&amp;J$68&amp;$C192+72),1,0)</f>
        <v>0</v>
      </c>
      <c r="K192" cm="1">
        <f t="array" aca="1" ref="K192" ca="1">IF(INDIRECT("'"&amp;$A$69&amp;"'!"&amp;K$68&amp;$C192+72)&lt;&gt;INDIRECT("'"&amp;$A$70&amp;"'!"&amp;K$68&amp;$C192+72),1,0)</f>
        <v>0</v>
      </c>
      <c r="L192" cm="1">
        <f t="array" aca="1" ref="L192" ca="1">IF(INDIRECT("'"&amp;$A$69&amp;"'!"&amp;L$68&amp;$C192+72)&lt;&gt;INDIRECT("'"&amp;$A$70&amp;"'!"&amp;L$68&amp;$C192+72),1,0)</f>
        <v>0</v>
      </c>
      <c r="M192" cm="1">
        <f t="array" aca="1" ref="M192" ca="1">IF(INDIRECT("'"&amp;$A$69&amp;"'!"&amp;M$68&amp;$C192+72)&lt;&gt;INDIRECT("'"&amp;$A$70&amp;"'!"&amp;M$68&amp;$C192+72),1,0)</f>
        <v>0</v>
      </c>
      <c r="N192" cm="1">
        <f t="array" aca="1" ref="N192" ca="1">IF(INDIRECT("'"&amp;$A$69&amp;"'!"&amp;N$68&amp;$C192+72)&lt;&gt;INDIRECT("'"&amp;$A$70&amp;"'!"&amp;N$68&amp;$C192+72),1,0)</f>
        <v>0</v>
      </c>
      <c r="O192" cm="1">
        <f t="array" aca="1" ref="O192" ca="1">IF(INDIRECT("'"&amp;$A$69&amp;"'!"&amp;O$68&amp;$C192+72)&lt;&gt;INDIRECT("'"&amp;$A$70&amp;"'!"&amp;O$68&amp;$C192+72),1,0)</f>
        <v>0</v>
      </c>
      <c r="P192" cm="1">
        <f t="array" aca="1" ref="P192" ca="1">IF(INDIRECT("'"&amp;$A$69&amp;"'!"&amp;P$68&amp;$C192+72)&lt;&gt;INDIRECT("'"&amp;$A$70&amp;"'!"&amp;P$68&amp;$C192+72),1,0)</f>
        <v>0</v>
      </c>
      <c r="Q192" cm="1">
        <f t="array" aca="1" ref="Q192" ca="1">IF(INDIRECT("'"&amp;$A$69&amp;"'!"&amp;Q$68&amp;$C192+72)&lt;&gt;INDIRECT("'"&amp;$A$70&amp;"'!"&amp;Q$68&amp;$C192+72),1,0)</f>
        <v>0</v>
      </c>
      <c r="R192" cm="1">
        <f t="array" aca="1" ref="R192" ca="1">IF(INDIRECT("'"&amp;$A$69&amp;"'!"&amp;R$68&amp;$C192+72)&lt;&gt;INDIRECT("'"&amp;$A$70&amp;"'!"&amp;R$68&amp;$C192+72),1,0)</f>
        <v>0</v>
      </c>
      <c r="S192" cm="1">
        <f t="array" aca="1" ref="S192" ca="1">IF(INDIRECT("'"&amp;$A$69&amp;"'!"&amp;S$68&amp;$C192+72)&lt;&gt;INDIRECT("'"&amp;$A$70&amp;"'!"&amp;S$68&amp;$C192+72),1,0)</f>
        <v>0</v>
      </c>
      <c r="T192" cm="1">
        <f t="array" aca="1" ref="T192" ca="1">IF(INDIRECT("'"&amp;$A$69&amp;"'!"&amp;T$68&amp;$C192+72)&lt;&gt;INDIRECT("'"&amp;$A$70&amp;"'!"&amp;T$68&amp;$C192+72),1,0)</f>
        <v>0</v>
      </c>
      <c r="U192" cm="1">
        <f t="array" aca="1" ref="U192" ca="1">IF(INDIRECT("'"&amp;$A$69&amp;"'!"&amp;U$68&amp;$C192+72)&lt;&gt;INDIRECT("'"&amp;$A$70&amp;"'!"&amp;U$68&amp;$C192+72),1,0)</f>
        <v>0</v>
      </c>
      <c r="V192" cm="1">
        <f t="array" aca="1" ref="V192" ca="1">IF(INDIRECT("'"&amp;$A$69&amp;"'!"&amp;V$68&amp;$C192+72)&lt;&gt;INDIRECT("'"&amp;$A$70&amp;"'!"&amp;V$68&amp;$C192+72),1,0)</f>
        <v>0</v>
      </c>
      <c r="W192" cm="1">
        <f t="array" aca="1" ref="W192" ca="1">IF(INDIRECT("'"&amp;$A$69&amp;"'!"&amp;W$68&amp;$C192+72)&lt;&gt;INDIRECT("'"&amp;$A$70&amp;"'!"&amp;W$68&amp;$C192+72),1,0)</f>
        <v>0</v>
      </c>
      <c r="X192" cm="1">
        <f t="array" aca="1" ref="X192" ca="1">IF(INDIRECT("'"&amp;$A$69&amp;"'!"&amp;X$68&amp;$C192+72)&lt;&gt;INDIRECT("'"&amp;$A$70&amp;"'!"&amp;X$68&amp;$C192+72),1,0)</f>
        <v>0</v>
      </c>
      <c r="Y192" cm="1">
        <f t="array" aca="1" ref="Y192" ca="1">IF(INDIRECT("'"&amp;$A$69&amp;"'!"&amp;Y$68&amp;$C192+72)&lt;&gt;INDIRECT("'"&amp;$A$70&amp;"'!"&amp;Y$68&amp;$C192+72),1,0)</f>
        <v>0</v>
      </c>
      <c r="Z192" cm="1">
        <f t="array" aca="1" ref="Z192" ca="1">IF(INDIRECT("'"&amp;$A$69&amp;"'!"&amp;Z$68&amp;$C192+72)&lt;&gt;INDIRECT("'"&amp;$A$70&amp;"'!"&amp;Z$68&amp;$C192+72),1,0)</f>
        <v>0</v>
      </c>
      <c r="AA192" cm="1">
        <f t="array" aca="1" ref="AA192" ca="1">IF(INDIRECT("'"&amp;$A$69&amp;"'!"&amp;AA$68&amp;$C192+72)&lt;&gt;INDIRECT("'"&amp;$A$70&amp;"'!"&amp;AA$68&amp;$C192+72),1,0)</f>
        <v>0</v>
      </c>
      <c r="AB192" cm="1">
        <f t="array" aca="1" ref="AB192" ca="1">IF(INDIRECT("'"&amp;$A$69&amp;"'!"&amp;AB$68&amp;$C192+72)&lt;&gt;INDIRECT("'"&amp;$A$70&amp;"'!"&amp;AB$68&amp;$C192+72),1,0)</f>
        <v>0</v>
      </c>
      <c r="AC192" cm="1">
        <f t="array" aca="1" ref="AC192" ca="1">IF(INDIRECT("'"&amp;$A$69&amp;"'!"&amp;AC$68&amp;$C192+72)&lt;&gt;INDIRECT("'"&amp;$A$70&amp;"'!"&amp;AC$68&amp;$C192+72),1,0)</f>
        <v>0</v>
      </c>
      <c r="AD192" cm="1">
        <f t="array" aca="1" ref="AD192" ca="1">IF(INDIRECT("'"&amp;$A$69&amp;"'!"&amp;AD$68&amp;$C192+72)&lt;&gt;INDIRECT("'"&amp;$A$70&amp;"'!"&amp;AD$68&amp;$C192+72),1,0)</f>
        <v>0</v>
      </c>
      <c r="AE192" cm="1">
        <f t="array" aca="1" ref="AE192" ca="1">IF(INDIRECT("'"&amp;$A$69&amp;"'!"&amp;AE$68&amp;$C192+72)&lt;&gt;INDIRECT("'"&amp;$A$70&amp;"'!"&amp;AE$68&amp;$C192+72),1,0)</f>
        <v>0</v>
      </c>
      <c r="AF192" cm="1">
        <f t="array" aca="1" ref="AF192" ca="1">IF(INDIRECT("'"&amp;$A$69&amp;"'!"&amp;AF$68&amp;$C192+72)&lt;&gt;INDIRECT("'"&amp;$A$70&amp;"'!"&amp;AF$68&amp;$C192+72),1,0)</f>
        <v>0</v>
      </c>
      <c r="AG192" cm="1">
        <f t="array" aca="1" ref="AG192" ca="1">IF(INDIRECT("'"&amp;$A$69&amp;"'!"&amp;AG$68&amp;$C192+72)&lt;&gt;INDIRECT("'"&amp;$A$70&amp;"'!"&amp;AG$68&amp;$C192+72),1,0)</f>
        <v>0</v>
      </c>
      <c r="AH192" cm="1">
        <f t="array" aca="1" ref="AH192" ca="1">IF(INDIRECT("'"&amp;$A$69&amp;"'!"&amp;AH$68&amp;$C192+72)&lt;&gt;INDIRECT("'"&amp;$A$70&amp;"'!"&amp;AH$68&amp;$C192+72),1,0)</f>
        <v>0</v>
      </c>
      <c r="AI192" cm="1">
        <f t="array" aca="1" ref="AI192" ca="1">IF(INDIRECT("'"&amp;$A$69&amp;"'!"&amp;AI$68&amp;$C192+72)&lt;&gt;INDIRECT("'"&amp;$A$70&amp;"'!"&amp;AI$68&amp;$C192+72),1,0)</f>
        <v>0</v>
      </c>
      <c r="AJ192" cm="1">
        <f t="array" aca="1" ref="AJ192" ca="1">IF(INDIRECT("'"&amp;$A$69&amp;"'!"&amp;AJ$68&amp;$C192+72)&lt;&gt;INDIRECT("'"&amp;$A$70&amp;"'!"&amp;AJ$68&amp;$C192+72),1,0)</f>
        <v>0</v>
      </c>
      <c r="AK192" cm="1">
        <f t="array" aca="1" ref="AK192" ca="1">IF(INDIRECT("'"&amp;$A$69&amp;"'!"&amp;AK$68&amp;$C192+72)&lt;&gt;INDIRECT("'"&amp;$A$70&amp;"'!"&amp;AK$68&amp;$C192+72),1,0)</f>
        <v>0</v>
      </c>
      <c r="AL192" cm="1">
        <f t="array" aca="1" ref="AL192" ca="1">IF(INDIRECT("'"&amp;$A$69&amp;"'!"&amp;AL$68&amp;$C192+72)&lt;&gt;INDIRECT("'"&amp;$A$70&amp;"'!"&amp;AL$68&amp;$C192+72),1,0)</f>
        <v>0</v>
      </c>
      <c r="AM192" cm="1">
        <f t="array" aca="1" ref="AM192" ca="1">IF(INDIRECT("'"&amp;$A$69&amp;"'!"&amp;AM$68&amp;$C192+72)&lt;&gt;INDIRECT("'"&amp;$A$70&amp;"'!"&amp;AM$68&amp;$C192+72),1,0)</f>
        <v>0</v>
      </c>
      <c r="AN192" cm="1">
        <f t="array" aca="1" ref="AN192" ca="1">IF(INDIRECT("'"&amp;$A$69&amp;"'!"&amp;AN$68&amp;$C192+72)&lt;&gt;INDIRECT("'"&amp;$A$70&amp;"'!"&amp;AN$68&amp;$C192+72),1,0)</f>
        <v>0</v>
      </c>
      <c r="AO192" cm="1">
        <f t="array" aca="1" ref="AO192" ca="1">IF(INDIRECT("'"&amp;$A$69&amp;"'!"&amp;AO$68&amp;$C192+72)&lt;&gt;INDIRECT("'"&amp;$A$70&amp;"'!"&amp;AO$68&amp;$C192+72),1,0)</f>
        <v>0</v>
      </c>
      <c r="AP192" cm="1">
        <f t="array" aca="1" ref="AP192" ca="1">IF(INDIRECT("'"&amp;$A$69&amp;"'!"&amp;AP$68&amp;$C192+72)&lt;&gt;INDIRECT("'"&amp;$A$70&amp;"'!"&amp;AP$68&amp;$C192+72),1,0)</f>
        <v>0</v>
      </c>
      <c r="AQ192" cm="1">
        <f t="array" aca="1" ref="AQ192" ca="1">IF(INDIRECT("'"&amp;$A$69&amp;"'!"&amp;AQ$68&amp;$C192+72)&lt;&gt;INDIRECT("'"&amp;$A$70&amp;"'!"&amp;AQ$68&amp;$C192+72),1,0)</f>
        <v>0</v>
      </c>
      <c r="AR192" cm="1">
        <f t="array" aca="1" ref="AR192" ca="1">IF(INDIRECT("'"&amp;$A$69&amp;"'!"&amp;AR$68&amp;$C192+72)&lt;&gt;INDIRECT("'"&amp;$A$70&amp;"'!"&amp;AR$68&amp;$C192+72),1,0)</f>
        <v>0</v>
      </c>
      <c r="AS192" cm="1">
        <f t="array" aca="1" ref="AS192" ca="1">IF(INDIRECT("'"&amp;$A$69&amp;"'!"&amp;AS$68&amp;$C192+72)&lt;&gt;INDIRECT("'"&amp;$A$70&amp;"'!"&amp;AS$68&amp;$C192+72),1,0)</f>
        <v>0</v>
      </c>
      <c r="AT192" cm="1">
        <f t="array" aca="1" ref="AT192" ca="1">IF(INDIRECT("'"&amp;$A$69&amp;"'!"&amp;AT$68&amp;$C192+72)&lt;&gt;INDIRECT("'"&amp;$A$70&amp;"'!"&amp;AT$68&amp;$C192+72),1,0)</f>
        <v>0</v>
      </c>
      <c r="AU192" cm="1">
        <f t="array" aca="1" ref="AU192" ca="1">IF(INDIRECT("'"&amp;$A$69&amp;"'!"&amp;AU$68&amp;$C192+72)&lt;&gt;INDIRECT("'"&amp;$A$70&amp;"'!"&amp;AU$68&amp;$C192+72),1,0)</f>
        <v>0</v>
      </c>
      <c r="AV192" cm="1">
        <f t="array" aca="1" ref="AV192" ca="1">IF(INDIRECT("'"&amp;$A$69&amp;"'!"&amp;AV$68&amp;$C192+72)&lt;&gt;INDIRECT("'"&amp;$A$70&amp;"'!"&amp;AV$68&amp;$C192+72),1,0)</f>
        <v>0</v>
      </c>
      <c r="AW192" cm="1">
        <f t="array" aca="1" ref="AW192" ca="1">IF(INDIRECT("'"&amp;$A$69&amp;"'!"&amp;AW$68&amp;$C192+72)&lt;&gt;INDIRECT("'"&amp;$A$70&amp;"'!"&amp;AW$68&amp;$C192+72),1,0)</f>
        <v>0</v>
      </c>
      <c r="AX192" cm="1">
        <f t="array" aca="1" ref="AX192" ca="1">IF(INDIRECT("'"&amp;$A$69&amp;"'!"&amp;AX$68&amp;$C192+72)&lt;&gt;INDIRECT("'"&amp;$A$70&amp;"'!"&amp;AX$68&amp;$C192+72),1,0)</f>
        <v>0</v>
      </c>
      <c r="AY192" cm="1">
        <f t="array" aca="1" ref="AY192" ca="1">IF(INDIRECT("'"&amp;$A$69&amp;"'!"&amp;AY$68&amp;$C192+72)&lt;&gt;INDIRECT("'"&amp;$A$70&amp;"'!"&amp;AY$68&amp;$C192+72),1,0)</f>
        <v>0</v>
      </c>
      <c r="AZ192" cm="1">
        <f t="array" aca="1" ref="AZ192" ca="1">IF(INDIRECT("'"&amp;$A$69&amp;"'!"&amp;AZ$68&amp;$C192+72)&lt;&gt;INDIRECT("'"&amp;$A$70&amp;"'!"&amp;AZ$68&amp;$C192+72),1,0)</f>
        <v>0</v>
      </c>
      <c r="BA192" cm="1">
        <f t="array" aca="1" ref="BA192" ca="1">IF(INDIRECT("'"&amp;$A$69&amp;"'!"&amp;BA$68&amp;$C192+72)&lt;&gt;INDIRECT("'"&amp;$A$70&amp;"'!"&amp;BA$68&amp;$C192+72),1,0)</f>
        <v>0</v>
      </c>
      <c r="BB192" cm="1">
        <f t="array" aca="1" ref="BB192" ca="1">IF(INDIRECT("'"&amp;$A$69&amp;"'!"&amp;BB$68&amp;$C192+72)&lt;&gt;INDIRECT("'"&amp;$A$70&amp;"'!"&amp;BB$68&amp;$C192+72),1,0)</f>
        <v>0</v>
      </c>
      <c r="BC192">
        <f t="shared" ca="1" si="3"/>
        <v>0</v>
      </c>
      <c r="BD192">
        <f t="shared" ca="1" si="4"/>
        <v>0</v>
      </c>
      <c r="BE192">
        <f t="shared" ca="1" si="5"/>
        <v>0</v>
      </c>
    </row>
    <row r="193" spans="3:57" x14ac:dyDescent="0.15">
      <c r="C193" s="283">
        <v>121</v>
      </c>
      <c r="D193" cm="1">
        <f t="array" aca="1" ref="D193" ca="1">IF(INDIRECT("'"&amp;$A$69&amp;"'!"&amp;D$68&amp;$C193+72)&lt;&gt;INDIRECT("'"&amp;$A$70&amp;"'!"&amp;D$68&amp;$C193+72),1,0)</f>
        <v>0</v>
      </c>
      <c r="E193" cm="1">
        <f t="array" aca="1" ref="E193" ca="1">IF(INDIRECT("'"&amp;$A$69&amp;"'!"&amp;E$68&amp;$C193+72)&lt;&gt;INDIRECT("'"&amp;$A$70&amp;"'!"&amp;E$68&amp;$C193+72),1,0)</f>
        <v>0</v>
      </c>
      <c r="F193" cm="1">
        <f t="array" aca="1" ref="F193" ca="1">IF(INDIRECT("'"&amp;$A$69&amp;"'!"&amp;F$68&amp;$C193+72)&lt;&gt;INDIRECT("'"&amp;$A$70&amp;"'!"&amp;F$68&amp;$C193+72),1,0)</f>
        <v>0</v>
      </c>
      <c r="G193" cm="1">
        <f t="array" aca="1" ref="G193" ca="1">IF(INDIRECT("'"&amp;$A$69&amp;"'!"&amp;G$68&amp;$C193+72)&lt;&gt;INDIRECT("'"&amp;$A$70&amp;"'!"&amp;G$68&amp;$C193+72),1,0)</f>
        <v>0</v>
      </c>
      <c r="H193" cm="1">
        <f t="array" aca="1" ref="H193" ca="1">IF(INDIRECT("'"&amp;$A$69&amp;"'!"&amp;H$68&amp;$C193+72)&lt;&gt;INDIRECT("'"&amp;$A$70&amp;"'!"&amp;H$68&amp;$C193+72),1,0)</f>
        <v>0</v>
      </c>
      <c r="I193" cm="1">
        <f t="array" aca="1" ref="I193" ca="1">IF(INDIRECT("'"&amp;$A$69&amp;"'!"&amp;I$68&amp;$C193+72)&lt;&gt;INDIRECT("'"&amp;$A$70&amp;"'!"&amp;I$68&amp;$C193+72),1,0)</f>
        <v>0</v>
      </c>
      <c r="J193" cm="1">
        <f t="array" aca="1" ref="J193" ca="1">IF(INDIRECT("'"&amp;$A$69&amp;"'!"&amp;J$68&amp;$C193+72)&lt;&gt;INDIRECT("'"&amp;$A$70&amp;"'!"&amp;J$68&amp;$C193+72),1,0)</f>
        <v>0</v>
      </c>
      <c r="K193" cm="1">
        <f t="array" aca="1" ref="K193" ca="1">IF(INDIRECT("'"&amp;$A$69&amp;"'!"&amp;K$68&amp;$C193+72)&lt;&gt;INDIRECT("'"&amp;$A$70&amp;"'!"&amp;K$68&amp;$C193+72),1,0)</f>
        <v>0</v>
      </c>
      <c r="L193" cm="1">
        <f t="array" aca="1" ref="L193" ca="1">IF(INDIRECT("'"&amp;$A$69&amp;"'!"&amp;L$68&amp;$C193+72)&lt;&gt;INDIRECT("'"&amp;$A$70&amp;"'!"&amp;L$68&amp;$C193+72),1,0)</f>
        <v>0</v>
      </c>
      <c r="M193" cm="1">
        <f t="array" aca="1" ref="M193" ca="1">IF(INDIRECT("'"&amp;$A$69&amp;"'!"&amp;M$68&amp;$C193+72)&lt;&gt;INDIRECT("'"&amp;$A$70&amp;"'!"&amp;M$68&amp;$C193+72),1,0)</f>
        <v>0</v>
      </c>
      <c r="N193" cm="1">
        <f t="array" aca="1" ref="N193" ca="1">IF(INDIRECT("'"&amp;$A$69&amp;"'!"&amp;N$68&amp;$C193+72)&lt;&gt;INDIRECT("'"&amp;$A$70&amp;"'!"&amp;N$68&amp;$C193+72),1,0)</f>
        <v>0</v>
      </c>
      <c r="O193" cm="1">
        <f t="array" aca="1" ref="O193" ca="1">IF(INDIRECT("'"&amp;$A$69&amp;"'!"&amp;O$68&amp;$C193+72)&lt;&gt;INDIRECT("'"&amp;$A$70&amp;"'!"&amp;O$68&amp;$C193+72),1,0)</f>
        <v>0</v>
      </c>
      <c r="P193" cm="1">
        <f t="array" aca="1" ref="P193" ca="1">IF(INDIRECT("'"&amp;$A$69&amp;"'!"&amp;P$68&amp;$C193+72)&lt;&gt;INDIRECT("'"&amp;$A$70&amp;"'!"&amp;P$68&amp;$C193+72),1,0)</f>
        <v>0</v>
      </c>
      <c r="Q193" cm="1">
        <f t="array" aca="1" ref="Q193" ca="1">IF(INDIRECT("'"&amp;$A$69&amp;"'!"&amp;Q$68&amp;$C193+72)&lt;&gt;INDIRECT("'"&amp;$A$70&amp;"'!"&amp;Q$68&amp;$C193+72),1,0)</f>
        <v>0</v>
      </c>
      <c r="R193" cm="1">
        <f t="array" aca="1" ref="R193" ca="1">IF(INDIRECT("'"&amp;$A$69&amp;"'!"&amp;R$68&amp;$C193+72)&lt;&gt;INDIRECT("'"&amp;$A$70&amp;"'!"&amp;R$68&amp;$C193+72),1,0)</f>
        <v>0</v>
      </c>
      <c r="S193" cm="1">
        <f t="array" aca="1" ref="S193" ca="1">IF(INDIRECT("'"&amp;$A$69&amp;"'!"&amp;S$68&amp;$C193+72)&lt;&gt;INDIRECT("'"&amp;$A$70&amp;"'!"&amp;S$68&amp;$C193+72),1,0)</f>
        <v>0</v>
      </c>
      <c r="T193" cm="1">
        <f t="array" aca="1" ref="T193" ca="1">IF(INDIRECT("'"&amp;$A$69&amp;"'!"&amp;T$68&amp;$C193+72)&lt;&gt;INDIRECT("'"&amp;$A$70&amp;"'!"&amp;T$68&amp;$C193+72),1,0)</f>
        <v>0</v>
      </c>
      <c r="U193" cm="1">
        <f t="array" aca="1" ref="U193" ca="1">IF(INDIRECT("'"&amp;$A$69&amp;"'!"&amp;U$68&amp;$C193+72)&lt;&gt;INDIRECT("'"&amp;$A$70&amp;"'!"&amp;U$68&amp;$C193+72),1,0)</f>
        <v>0</v>
      </c>
      <c r="V193" cm="1">
        <f t="array" aca="1" ref="V193" ca="1">IF(INDIRECT("'"&amp;$A$69&amp;"'!"&amp;V$68&amp;$C193+72)&lt;&gt;INDIRECT("'"&amp;$A$70&amp;"'!"&amp;V$68&amp;$C193+72),1,0)</f>
        <v>0</v>
      </c>
      <c r="W193" cm="1">
        <f t="array" aca="1" ref="W193" ca="1">IF(INDIRECT("'"&amp;$A$69&amp;"'!"&amp;W$68&amp;$C193+72)&lt;&gt;INDIRECT("'"&amp;$A$70&amp;"'!"&amp;W$68&amp;$C193+72),1,0)</f>
        <v>0</v>
      </c>
      <c r="X193" cm="1">
        <f t="array" aca="1" ref="X193" ca="1">IF(INDIRECT("'"&amp;$A$69&amp;"'!"&amp;X$68&amp;$C193+72)&lt;&gt;INDIRECT("'"&amp;$A$70&amp;"'!"&amp;X$68&amp;$C193+72),1,0)</f>
        <v>0</v>
      </c>
      <c r="Y193" cm="1">
        <f t="array" aca="1" ref="Y193" ca="1">IF(INDIRECT("'"&amp;$A$69&amp;"'!"&amp;Y$68&amp;$C193+72)&lt;&gt;INDIRECT("'"&amp;$A$70&amp;"'!"&amp;Y$68&amp;$C193+72),1,0)</f>
        <v>0</v>
      </c>
      <c r="Z193" cm="1">
        <f t="array" aca="1" ref="Z193" ca="1">IF(INDIRECT("'"&amp;$A$69&amp;"'!"&amp;Z$68&amp;$C193+72)&lt;&gt;INDIRECT("'"&amp;$A$70&amp;"'!"&amp;Z$68&amp;$C193+72),1,0)</f>
        <v>0</v>
      </c>
      <c r="AA193" cm="1">
        <f t="array" aca="1" ref="AA193" ca="1">IF(INDIRECT("'"&amp;$A$69&amp;"'!"&amp;AA$68&amp;$C193+72)&lt;&gt;INDIRECT("'"&amp;$A$70&amp;"'!"&amp;AA$68&amp;$C193+72),1,0)</f>
        <v>0</v>
      </c>
      <c r="AB193" cm="1">
        <f t="array" aca="1" ref="AB193" ca="1">IF(INDIRECT("'"&amp;$A$69&amp;"'!"&amp;AB$68&amp;$C193+72)&lt;&gt;INDIRECT("'"&amp;$A$70&amp;"'!"&amp;AB$68&amp;$C193+72),1,0)</f>
        <v>0</v>
      </c>
      <c r="AC193" cm="1">
        <f t="array" aca="1" ref="AC193" ca="1">IF(INDIRECT("'"&amp;$A$69&amp;"'!"&amp;AC$68&amp;$C193+72)&lt;&gt;INDIRECT("'"&amp;$A$70&amp;"'!"&amp;AC$68&amp;$C193+72),1,0)</f>
        <v>0</v>
      </c>
      <c r="AD193" cm="1">
        <f t="array" aca="1" ref="AD193" ca="1">IF(INDIRECT("'"&amp;$A$69&amp;"'!"&amp;AD$68&amp;$C193+72)&lt;&gt;INDIRECT("'"&amp;$A$70&amp;"'!"&amp;AD$68&amp;$C193+72),1,0)</f>
        <v>0</v>
      </c>
      <c r="AE193" cm="1">
        <f t="array" aca="1" ref="AE193" ca="1">IF(INDIRECT("'"&amp;$A$69&amp;"'!"&amp;AE$68&amp;$C193+72)&lt;&gt;INDIRECT("'"&amp;$A$70&amp;"'!"&amp;AE$68&amp;$C193+72),1,0)</f>
        <v>0</v>
      </c>
      <c r="AF193" cm="1">
        <f t="array" aca="1" ref="AF193" ca="1">IF(INDIRECT("'"&amp;$A$69&amp;"'!"&amp;AF$68&amp;$C193+72)&lt;&gt;INDIRECT("'"&amp;$A$70&amp;"'!"&amp;AF$68&amp;$C193+72),1,0)</f>
        <v>0</v>
      </c>
      <c r="AG193" cm="1">
        <f t="array" aca="1" ref="AG193" ca="1">IF(INDIRECT("'"&amp;$A$69&amp;"'!"&amp;AG$68&amp;$C193+72)&lt;&gt;INDIRECT("'"&amp;$A$70&amp;"'!"&amp;AG$68&amp;$C193+72),1,0)</f>
        <v>0</v>
      </c>
      <c r="AH193" cm="1">
        <f t="array" aca="1" ref="AH193" ca="1">IF(INDIRECT("'"&amp;$A$69&amp;"'!"&amp;AH$68&amp;$C193+72)&lt;&gt;INDIRECT("'"&amp;$A$70&amp;"'!"&amp;AH$68&amp;$C193+72),1,0)</f>
        <v>0</v>
      </c>
      <c r="AI193" cm="1">
        <f t="array" aca="1" ref="AI193" ca="1">IF(INDIRECT("'"&amp;$A$69&amp;"'!"&amp;AI$68&amp;$C193+72)&lt;&gt;INDIRECT("'"&amp;$A$70&amp;"'!"&amp;AI$68&amp;$C193+72),1,0)</f>
        <v>0</v>
      </c>
      <c r="AJ193" cm="1">
        <f t="array" aca="1" ref="AJ193" ca="1">IF(INDIRECT("'"&amp;$A$69&amp;"'!"&amp;AJ$68&amp;$C193+72)&lt;&gt;INDIRECT("'"&amp;$A$70&amp;"'!"&amp;AJ$68&amp;$C193+72),1,0)</f>
        <v>0</v>
      </c>
      <c r="AK193" cm="1">
        <f t="array" aca="1" ref="AK193" ca="1">IF(INDIRECT("'"&amp;$A$69&amp;"'!"&amp;AK$68&amp;$C193+72)&lt;&gt;INDIRECT("'"&amp;$A$70&amp;"'!"&amp;AK$68&amp;$C193+72),1,0)</f>
        <v>0</v>
      </c>
      <c r="AL193" cm="1">
        <f t="array" aca="1" ref="AL193" ca="1">IF(INDIRECT("'"&amp;$A$69&amp;"'!"&amp;AL$68&amp;$C193+72)&lt;&gt;INDIRECT("'"&amp;$A$70&amp;"'!"&amp;AL$68&amp;$C193+72),1,0)</f>
        <v>0</v>
      </c>
      <c r="AM193" cm="1">
        <f t="array" aca="1" ref="AM193" ca="1">IF(INDIRECT("'"&amp;$A$69&amp;"'!"&amp;AM$68&amp;$C193+72)&lt;&gt;INDIRECT("'"&amp;$A$70&amp;"'!"&amp;AM$68&amp;$C193+72),1,0)</f>
        <v>0</v>
      </c>
      <c r="AN193" cm="1">
        <f t="array" aca="1" ref="AN193" ca="1">IF(INDIRECT("'"&amp;$A$69&amp;"'!"&amp;AN$68&amp;$C193+72)&lt;&gt;INDIRECT("'"&amp;$A$70&amp;"'!"&amp;AN$68&amp;$C193+72),1,0)</f>
        <v>0</v>
      </c>
      <c r="AO193" cm="1">
        <f t="array" aca="1" ref="AO193" ca="1">IF(INDIRECT("'"&amp;$A$69&amp;"'!"&amp;AO$68&amp;$C193+72)&lt;&gt;INDIRECT("'"&amp;$A$70&amp;"'!"&amp;AO$68&amp;$C193+72),1,0)</f>
        <v>0</v>
      </c>
      <c r="AP193" cm="1">
        <f t="array" aca="1" ref="AP193" ca="1">IF(INDIRECT("'"&amp;$A$69&amp;"'!"&amp;AP$68&amp;$C193+72)&lt;&gt;INDIRECT("'"&amp;$A$70&amp;"'!"&amp;AP$68&amp;$C193+72),1,0)</f>
        <v>0</v>
      </c>
      <c r="AQ193" cm="1">
        <f t="array" aca="1" ref="AQ193" ca="1">IF(INDIRECT("'"&amp;$A$69&amp;"'!"&amp;AQ$68&amp;$C193+72)&lt;&gt;INDIRECT("'"&amp;$A$70&amp;"'!"&amp;AQ$68&amp;$C193+72),1,0)</f>
        <v>0</v>
      </c>
      <c r="AR193" cm="1">
        <f t="array" aca="1" ref="AR193" ca="1">IF(INDIRECT("'"&amp;$A$69&amp;"'!"&amp;AR$68&amp;$C193+72)&lt;&gt;INDIRECT("'"&amp;$A$70&amp;"'!"&amp;AR$68&amp;$C193+72),1,0)</f>
        <v>0</v>
      </c>
      <c r="AS193" cm="1">
        <f t="array" aca="1" ref="AS193" ca="1">IF(INDIRECT("'"&amp;$A$69&amp;"'!"&amp;AS$68&amp;$C193+72)&lt;&gt;INDIRECT("'"&amp;$A$70&amp;"'!"&amp;AS$68&amp;$C193+72),1,0)</f>
        <v>0</v>
      </c>
      <c r="AT193" cm="1">
        <f t="array" aca="1" ref="AT193" ca="1">IF(INDIRECT("'"&amp;$A$69&amp;"'!"&amp;AT$68&amp;$C193+72)&lt;&gt;INDIRECT("'"&amp;$A$70&amp;"'!"&amp;AT$68&amp;$C193+72),1,0)</f>
        <v>0</v>
      </c>
      <c r="AU193" cm="1">
        <f t="array" aca="1" ref="AU193" ca="1">IF(INDIRECT("'"&amp;$A$69&amp;"'!"&amp;AU$68&amp;$C193+72)&lt;&gt;INDIRECT("'"&amp;$A$70&amp;"'!"&amp;AU$68&amp;$C193+72),1,0)</f>
        <v>0</v>
      </c>
      <c r="AV193" cm="1">
        <f t="array" aca="1" ref="AV193" ca="1">IF(INDIRECT("'"&amp;$A$69&amp;"'!"&amp;AV$68&amp;$C193+72)&lt;&gt;INDIRECT("'"&amp;$A$70&amp;"'!"&amp;AV$68&amp;$C193+72),1,0)</f>
        <v>0</v>
      </c>
      <c r="AW193" cm="1">
        <f t="array" aca="1" ref="AW193" ca="1">IF(INDIRECT("'"&amp;$A$69&amp;"'!"&amp;AW$68&amp;$C193+72)&lt;&gt;INDIRECT("'"&amp;$A$70&amp;"'!"&amp;AW$68&amp;$C193+72),1,0)</f>
        <v>0</v>
      </c>
      <c r="AX193" cm="1">
        <f t="array" aca="1" ref="AX193" ca="1">IF(INDIRECT("'"&amp;$A$69&amp;"'!"&amp;AX$68&amp;$C193+72)&lt;&gt;INDIRECT("'"&amp;$A$70&amp;"'!"&amp;AX$68&amp;$C193+72),1,0)</f>
        <v>0</v>
      </c>
      <c r="AY193" cm="1">
        <f t="array" aca="1" ref="AY193" ca="1">IF(INDIRECT("'"&amp;$A$69&amp;"'!"&amp;AY$68&amp;$C193+72)&lt;&gt;INDIRECT("'"&amp;$A$70&amp;"'!"&amp;AY$68&amp;$C193+72),1,0)</f>
        <v>0</v>
      </c>
      <c r="AZ193" cm="1">
        <f t="array" aca="1" ref="AZ193" ca="1">IF(INDIRECT("'"&amp;$A$69&amp;"'!"&amp;AZ$68&amp;$C193+72)&lt;&gt;INDIRECT("'"&amp;$A$70&amp;"'!"&amp;AZ$68&amp;$C193+72),1,0)</f>
        <v>0</v>
      </c>
      <c r="BA193" cm="1">
        <f t="array" aca="1" ref="BA193" ca="1">IF(INDIRECT("'"&amp;$A$69&amp;"'!"&amp;BA$68&amp;$C193+72)&lt;&gt;INDIRECT("'"&amp;$A$70&amp;"'!"&amp;BA$68&amp;$C193+72),1,0)</f>
        <v>0</v>
      </c>
      <c r="BB193" cm="1">
        <f t="array" aca="1" ref="BB193" ca="1">IF(INDIRECT("'"&amp;$A$69&amp;"'!"&amp;BB$68&amp;$C193+72)&lt;&gt;INDIRECT("'"&amp;$A$70&amp;"'!"&amp;BB$68&amp;$C193+72),1,0)</f>
        <v>0</v>
      </c>
      <c r="BC193">
        <f t="shared" ca="1" si="3"/>
        <v>0</v>
      </c>
      <c r="BD193">
        <f t="shared" ca="1" si="4"/>
        <v>0</v>
      </c>
      <c r="BE193">
        <f t="shared" ca="1" si="5"/>
        <v>0</v>
      </c>
    </row>
    <row r="194" spans="3:57" x14ac:dyDescent="0.15">
      <c r="C194" s="283">
        <v>122</v>
      </c>
      <c r="D194" cm="1">
        <f t="array" aca="1" ref="D194" ca="1">IF(INDIRECT("'"&amp;$A$69&amp;"'!"&amp;D$68&amp;$C194+72)&lt;&gt;INDIRECT("'"&amp;$A$70&amp;"'!"&amp;D$68&amp;$C194+72),1,0)</f>
        <v>0</v>
      </c>
      <c r="E194" cm="1">
        <f t="array" aca="1" ref="E194" ca="1">IF(INDIRECT("'"&amp;$A$69&amp;"'!"&amp;E$68&amp;$C194+72)&lt;&gt;INDIRECT("'"&amp;$A$70&amp;"'!"&amp;E$68&amp;$C194+72),1,0)</f>
        <v>0</v>
      </c>
      <c r="F194" cm="1">
        <f t="array" aca="1" ref="F194" ca="1">IF(INDIRECT("'"&amp;$A$69&amp;"'!"&amp;F$68&amp;$C194+72)&lt;&gt;INDIRECT("'"&amp;$A$70&amp;"'!"&amp;F$68&amp;$C194+72),1,0)</f>
        <v>0</v>
      </c>
      <c r="G194" cm="1">
        <f t="array" aca="1" ref="G194" ca="1">IF(INDIRECT("'"&amp;$A$69&amp;"'!"&amp;G$68&amp;$C194+72)&lt;&gt;INDIRECT("'"&amp;$A$70&amp;"'!"&amp;G$68&amp;$C194+72),1,0)</f>
        <v>0</v>
      </c>
      <c r="H194" cm="1">
        <f t="array" aca="1" ref="H194" ca="1">IF(INDIRECT("'"&amp;$A$69&amp;"'!"&amp;H$68&amp;$C194+72)&lt;&gt;INDIRECT("'"&amp;$A$70&amp;"'!"&amp;H$68&amp;$C194+72),1,0)</f>
        <v>0</v>
      </c>
      <c r="I194" cm="1">
        <f t="array" aca="1" ref="I194" ca="1">IF(INDIRECT("'"&amp;$A$69&amp;"'!"&amp;I$68&amp;$C194+72)&lt;&gt;INDIRECT("'"&amp;$A$70&amp;"'!"&amp;I$68&amp;$C194+72),1,0)</f>
        <v>0</v>
      </c>
      <c r="J194" cm="1">
        <f t="array" aca="1" ref="J194" ca="1">IF(INDIRECT("'"&amp;$A$69&amp;"'!"&amp;J$68&amp;$C194+72)&lt;&gt;INDIRECT("'"&amp;$A$70&amp;"'!"&amp;J$68&amp;$C194+72),1,0)</f>
        <v>0</v>
      </c>
      <c r="K194" cm="1">
        <f t="array" aca="1" ref="K194" ca="1">IF(INDIRECT("'"&amp;$A$69&amp;"'!"&amp;K$68&amp;$C194+72)&lt;&gt;INDIRECT("'"&amp;$A$70&amp;"'!"&amp;K$68&amp;$C194+72),1,0)</f>
        <v>0</v>
      </c>
      <c r="L194" cm="1">
        <f t="array" aca="1" ref="L194" ca="1">IF(INDIRECT("'"&amp;$A$69&amp;"'!"&amp;L$68&amp;$C194+72)&lt;&gt;INDIRECT("'"&amp;$A$70&amp;"'!"&amp;L$68&amp;$C194+72),1,0)</f>
        <v>0</v>
      </c>
      <c r="M194" cm="1">
        <f t="array" aca="1" ref="M194" ca="1">IF(INDIRECT("'"&amp;$A$69&amp;"'!"&amp;M$68&amp;$C194+72)&lt;&gt;INDIRECT("'"&amp;$A$70&amp;"'!"&amp;M$68&amp;$C194+72),1,0)</f>
        <v>0</v>
      </c>
      <c r="N194" cm="1">
        <f t="array" aca="1" ref="N194" ca="1">IF(INDIRECT("'"&amp;$A$69&amp;"'!"&amp;N$68&amp;$C194+72)&lt;&gt;INDIRECT("'"&amp;$A$70&amp;"'!"&amp;N$68&amp;$C194+72),1,0)</f>
        <v>0</v>
      </c>
      <c r="O194" cm="1">
        <f t="array" aca="1" ref="O194" ca="1">IF(INDIRECT("'"&amp;$A$69&amp;"'!"&amp;O$68&amp;$C194+72)&lt;&gt;INDIRECT("'"&amp;$A$70&amp;"'!"&amp;O$68&amp;$C194+72),1,0)</f>
        <v>0</v>
      </c>
      <c r="P194" cm="1">
        <f t="array" aca="1" ref="P194" ca="1">IF(INDIRECT("'"&amp;$A$69&amp;"'!"&amp;P$68&amp;$C194+72)&lt;&gt;INDIRECT("'"&amp;$A$70&amp;"'!"&amp;P$68&amp;$C194+72),1,0)</f>
        <v>0</v>
      </c>
      <c r="Q194" cm="1">
        <f t="array" aca="1" ref="Q194" ca="1">IF(INDIRECT("'"&amp;$A$69&amp;"'!"&amp;Q$68&amp;$C194+72)&lt;&gt;INDIRECT("'"&amp;$A$70&amp;"'!"&amp;Q$68&amp;$C194+72),1,0)</f>
        <v>0</v>
      </c>
      <c r="R194" cm="1">
        <f t="array" aca="1" ref="R194" ca="1">IF(INDIRECT("'"&amp;$A$69&amp;"'!"&amp;R$68&amp;$C194+72)&lt;&gt;INDIRECT("'"&amp;$A$70&amp;"'!"&amp;R$68&amp;$C194+72),1,0)</f>
        <v>0</v>
      </c>
      <c r="S194" cm="1">
        <f t="array" aca="1" ref="S194" ca="1">IF(INDIRECT("'"&amp;$A$69&amp;"'!"&amp;S$68&amp;$C194+72)&lt;&gt;INDIRECT("'"&amp;$A$70&amp;"'!"&amp;S$68&amp;$C194+72),1,0)</f>
        <v>0</v>
      </c>
      <c r="T194" cm="1">
        <f t="array" aca="1" ref="T194" ca="1">IF(INDIRECT("'"&amp;$A$69&amp;"'!"&amp;T$68&amp;$C194+72)&lt;&gt;INDIRECT("'"&amp;$A$70&amp;"'!"&amp;T$68&amp;$C194+72),1,0)</f>
        <v>0</v>
      </c>
      <c r="U194" cm="1">
        <f t="array" aca="1" ref="U194" ca="1">IF(INDIRECT("'"&amp;$A$69&amp;"'!"&amp;U$68&amp;$C194+72)&lt;&gt;INDIRECT("'"&amp;$A$70&amp;"'!"&amp;U$68&amp;$C194+72),1,0)</f>
        <v>0</v>
      </c>
      <c r="V194" cm="1">
        <f t="array" aca="1" ref="V194" ca="1">IF(INDIRECT("'"&amp;$A$69&amp;"'!"&amp;V$68&amp;$C194+72)&lt;&gt;INDIRECT("'"&amp;$A$70&amp;"'!"&amp;V$68&amp;$C194+72),1,0)</f>
        <v>0</v>
      </c>
      <c r="W194" cm="1">
        <f t="array" aca="1" ref="W194" ca="1">IF(INDIRECT("'"&amp;$A$69&amp;"'!"&amp;W$68&amp;$C194+72)&lt;&gt;INDIRECT("'"&amp;$A$70&amp;"'!"&amp;W$68&amp;$C194+72),1,0)</f>
        <v>0</v>
      </c>
      <c r="X194" cm="1">
        <f t="array" aca="1" ref="X194" ca="1">IF(INDIRECT("'"&amp;$A$69&amp;"'!"&amp;X$68&amp;$C194+72)&lt;&gt;INDIRECT("'"&amp;$A$70&amp;"'!"&amp;X$68&amp;$C194+72),1,0)</f>
        <v>0</v>
      </c>
      <c r="Y194" cm="1">
        <f t="array" aca="1" ref="Y194" ca="1">IF(INDIRECT("'"&amp;$A$69&amp;"'!"&amp;Y$68&amp;$C194+72)&lt;&gt;INDIRECT("'"&amp;$A$70&amp;"'!"&amp;Y$68&amp;$C194+72),1,0)</f>
        <v>0</v>
      </c>
      <c r="Z194" cm="1">
        <f t="array" aca="1" ref="Z194" ca="1">IF(INDIRECT("'"&amp;$A$69&amp;"'!"&amp;Z$68&amp;$C194+72)&lt;&gt;INDIRECT("'"&amp;$A$70&amp;"'!"&amp;Z$68&amp;$C194+72),1,0)</f>
        <v>0</v>
      </c>
      <c r="AA194" cm="1">
        <f t="array" aca="1" ref="AA194" ca="1">IF(INDIRECT("'"&amp;$A$69&amp;"'!"&amp;AA$68&amp;$C194+72)&lt;&gt;INDIRECT("'"&amp;$A$70&amp;"'!"&amp;AA$68&amp;$C194+72),1,0)</f>
        <v>0</v>
      </c>
      <c r="AB194" cm="1">
        <f t="array" aca="1" ref="AB194" ca="1">IF(INDIRECT("'"&amp;$A$69&amp;"'!"&amp;AB$68&amp;$C194+72)&lt;&gt;INDIRECT("'"&amp;$A$70&amp;"'!"&amp;AB$68&amp;$C194+72),1,0)</f>
        <v>0</v>
      </c>
      <c r="AC194" cm="1">
        <f t="array" aca="1" ref="AC194" ca="1">IF(INDIRECT("'"&amp;$A$69&amp;"'!"&amp;AC$68&amp;$C194+72)&lt;&gt;INDIRECT("'"&amp;$A$70&amp;"'!"&amp;AC$68&amp;$C194+72),1,0)</f>
        <v>0</v>
      </c>
      <c r="AD194" cm="1">
        <f t="array" aca="1" ref="AD194" ca="1">IF(INDIRECT("'"&amp;$A$69&amp;"'!"&amp;AD$68&amp;$C194+72)&lt;&gt;INDIRECT("'"&amp;$A$70&amp;"'!"&amp;AD$68&amp;$C194+72),1,0)</f>
        <v>0</v>
      </c>
      <c r="AE194" cm="1">
        <f t="array" aca="1" ref="AE194" ca="1">IF(INDIRECT("'"&amp;$A$69&amp;"'!"&amp;AE$68&amp;$C194+72)&lt;&gt;INDIRECT("'"&amp;$A$70&amp;"'!"&amp;AE$68&amp;$C194+72),1,0)</f>
        <v>0</v>
      </c>
      <c r="AF194" cm="1">
        <f t="array" aca="1" ref="AF194" ca="1">IF(INDIRECT("'"&amp;$A$69&amp;"'!"&amp;AF$68&amp;$C194+72)&lt;&gt;INDIRECT("'"&amp;$A$70&amp;"'!"&amp;AF$68&amp;$C194+72),1,0)</f>
        <v>0</v>
      </c>
      <c r="AG194" cm="1">
        <f t="array" aca="1" ref="AG194" ca="1">IF(INDIRECT("'"&amp;$A$69&amp;"'!"&amp;AG$68&amp;$C194+72)&lt;&gt;INDIRECT("'"&amp;$A$70&amp;"'!"&amp;AG$68&amp;$C194+72),1,0)</f>
        <v>0</v>
      </c>
      <c r="AH194" cm="1">
        <f t="array" aca="1" ref="AH194" ca="1">IF(INDIRECT("'"&amp;$A$69&amp;"'!"&amp;AH$68&amp;$C194+72)&lt;&gt;INDIRECT("'"&amp;$A$70&amp;"'!"&amp;AH$68&amp;$C194+72),1,0)</f>
        <v>0</v>
      </c>
      <c r="AI194" cm="1">
        <f t="array" aca="1" ref="AI194" ca="1">IF(INDIRECT("'"&amp;$A$69&amp;"'!"&amp;AI$68&amp;$C194+72)&lt;&gt;INDIRECT("'"&amp;$A$70&amp;"'!"&amp;AI$68&amp;$C194+72),1,0)</f>
        <v>0</v>
      </c>
      <c r="AJ194" cm="1">
        <f t="array" aca="1" ref="AJ194" ca="1">IF(INDIRECT("'"&amp;$A$69&amp;"'!"&amp;AJ$68&amp;$C194+72)&lt;&gt;INDIRECT("'"&amp;$A$70&amp;"'!"&amp;AJ$68&amp;$C194+72),1,0)</f>
        <v>0</v>
      </c>
      <c r="AK194" cm="1">
        <f t="array" aca="1" ref="AK194" ca="1">IF(INDIRECT("'"&amp;$A$69&amp;"'!"&amp;AK$68&amp;$C194+72)&lt;&gt;INDIRECT("'"&amp;$A$70&amp;"'!"&amp;AK$68&amp;$C194+72),1,0)</f>
        <v>0</v>
      </c>
      <c r="AL194" cm="1">
        <f t="array" aca="1" ref="AL194" ca="1">IF(INDIRECT("'"&amp;$A$69&amp;"'!"&amp;AL$68&amp;$C194+72)&lt;&gt;INDIRECT("'"&amp;$A$70&amp;"'!"&amp;AL$68&amp;$C194+72),1,0)</f>
        <v>0</v>
      </c>
      <c r="AM194" cm="1">
        <f t="array" aca="1" ref="AM194" ca="1">IF(INDIRECT("'"&amp;$A$69&amp;"'!"&amp;AM$68&amp;$C194+72)&lt;&gt;INDIRECT("'"&amp;$A$70&amp;"'!"&amp;AM$68&amp;$C194+72),1,0)</f>
        <v>0</v>
      </c>
      <c r="AN194" cm="1">
        <f t="array" aca="1" ref="AN194" ca="1">IF(INDIRECT("'"&amp;$A$69&amp;"'!"&amp;AN$68&amp;$C194+72)&lt;&gt;INDIRECT("'"&amp;$A$70&amp;"'!"&amp;AN$68&amp;$C194+72),1,0)</f>
        <v>0</v>
      </c>
      <c r="AO194" cm="1">
        <f t="array" aca="1" ref="AO194" ca="1">IF(INDIRECT("'"&amp;$A$69&amp;"'!"&amp;AO$68&amp;$C194+72)&lt;&gt;INDIRECT("'"&amp;$A$70&amp;"'!"&amp;AO$68&amp;$C194+72),1,0)</f>
        <v>0</v>
      </c>
      <c r="AP194" cm="1">
        <f t="array" aca="1" ref="AP194" ca="1">IF(INDIRECT("'"&amp;$A$69&amp;"'!"&amp;AP$68&amp;$C194+72)&lt;&gt;INDIRECT("'"&amp;$A$70&amp;"'!"&amp;AP$68&amp;$C194+72),1,0)</f>
        <v>0</v>
      </c>
      <c r="AQ194" cm="1">
        <f t="array" aca="1" ref="AQ194" ca="1">IF(INDIRECT("'"&amp;$A$69&amp;"'!"&amp;AQ$68&amp;$C194+72)&lt;&gt;INDIRECT("'"&amp;$A$70&amp;"'!"&amp;AQ$68&amp;$C194+72),1,0)</f>
        <v>0</v>
      </c>
      <c r="AR194" cm="1">
        <f t="array" aca="1" ref="AR194" ca="1">IF(INDIRECT("'"&amp;$A$69&amp;"'!"&amp;AR$68&amp;$C194+72)&lt;&gt;INDIRECT("'"&amp;$A$70&amp;"'!"&amp;AR$68&amp;$C194+72),1,0)</f>
        <v>0</v>
      </c>
      <c r="AS194" cm="1">
        <f t="array" aca="1" ref="AS194" ca="1">IF(INDIRECT("'"&amp;$A$69&amp;"'!"&amp;AS$68&amp;$C194+72)&lt;&gt;INDIRECT("'"&amp;$A$70&amp;"'!"&amp;AS$68&amp;$C194+72),1,0)</f>
        <v>0</v>
      </c>
      <c r="AT194" cm="1">
        <f t="array" aca="1" ref="AT194" ca="1">IF(INDIRECT("'"&amp;$A$69&amp;"'!"&amp;AT$68&amp;$C194+72)&lt;&gt;INDIRECT("'"&amp;$A$70&amp;"'!"&amp;AT$68&amp;$C194+72),1,0)</f>
        <v>0</v>
      </c>
      <c r="AU194" cm="1">
        <f t="array" aca="1" ref="AU194" ca="1">IF(INDIRECT("'"&amp;$A$69&amp;"'!"&amp;AU$68&amp;$C194+72)&lt;&gt;INDIRECT("'"&amp;$A$70&amp;"'!"&amp;AU$68&amp;$C194+72),1,0)</f>
        <v>0</v>
      </c>
      <c r="AV194" cm="1">
        <f t="array" aca="1" ref="AV194" ca="1">IF(INDIRECT("'"&amp;$A$69&amp;"'!"&amp;AV$68&amp;$C194+72)&lt;&gt;INDIRECT("'"&amp;$A$70&amp;"'!"&amp;AV$68&amp;$C194+72),1,0)</f>
        <v>0</v>
      </c>
      <c r="AW194" cm="1">
        <f t="array" aca="1" ref="AW194" ca="1">IF(INDIRECT("'"&amp;$A$69&amp;"'!"&amp;AW$68&amp;$C194+72)&lt;&gt;INDIRECT("'"&amp;$A$70&amp;"'!"&amp;AW$68&amp;$C194+72),1,0)</f>
        <v>0</v>
      </c>
      <c r="AX194" cm="1">
        <f t="array" aca="1" ref="AX194" ca="1">IF(INDIRECT("'"&amp;$A$69&amp;"'!"&amp;AX$68&amp;$C194+72)&lt;&gt;INDIRECT("'"&amp;$A$70&amp;"'!"&amp;AX$68&amp;$C194+72),1,0)</f>
        <v>0</v>
      </c>
      <c r="AY194" cm="1">
        <f t="array" aca="1" ref="AY194" ca="1">IF(INDIRECT("'"&amp;$A$69&amp;"'!"&amp;AY$68&amp;$C194+72)&lt;&gt;INDIRECT("'"&amp;$A$70&amp;"'!"&amp;AY$68&amp;$C194+72),1,0)</f>
        <v>0</v>
      </c>
      <c r="AZ194" cm="1">
        <f t="array" aca="1" ref="AZ194" ca="1">IF(INDIRECT("'"&amp;$A$69&amp;"'!"&amp;AZ$68&amp;$C194+72)&lt;&gt;INDIRECT("'"&amp;$A$70&amp;"'!"&amp;AZ$68&amp;$C194+72),1,0)</f>
        <v>0</v>
      </c>
      <c r="BA194" cm="1">
        <f t="array" aca="1" ref="BA194" ca="1">IF(INDIRECT("'"&amp;$A$69&amp;"'!"&amp;BA$68&amp;$C194+72)&lt;&gt;INDIRECT("'"&amp;$A$70&amp;"'!"&amp;BA$68&amp;$C194+72),1,0)</f>
        <v>0</v>
      </c>
      <c r="BB194" cm="1">
        <f t="array" aca="1" ref="BB194" ca="1">IF(INDIRECT("'"&amp;$A$69&amp;"'!"&amp;BB$68&amp;$C194+72)&lt;&gt;INDIRECT("'"&amp;$A$70&amp;"'!"&amp;BB$68&amp;$C194+72),1,0)</f>
        <v>0</v>
      </c>
      <c r="BC194">
        <f t="shared" ca="1" si="3"/>
        <v>0</v>
      </c>
      <c r="BD194">
        <f t="shared" ca="1" si="4"/>
        <v>0</v>
      </c>
      <c r="BE194">
        <f t="shared" ca="1" si="5"/>
        <v>0</v>
      </c>
    </row>
    <row r="195" spans="3:57" x14ac:dyDescent="0.15">
      <c r="C195" s="283">
        <v>123</v>
      </c>
      <c r="D195" cm="1">
        <f t="array" aca="1" ref="D195" ca="1">IF(INDIRECT("'"&amp;$A$69&amp;"'!"&amp;D$68&amp;$C195+72)&lt;&gt;INDIRECT("'"&amp;$A$70&amp;"'!"&amp;D$68&amp;$C195+72),1,0)</f>
        <v>0</v>
      </c>
      <c r="E195" cm="1">
        <f t="array" aca="1" ref="E195" ca="1">IF(INDIRECT("'"&amp;$A$69&amp;"'!"&amp;E$68&amp;$C195+72)&lt;&gt;INDIRECT("'"&amp;$A$70&amp;"'!"&amp;E$68&amp;$C195+72),1,0)</f>
        <v>0</v>
      </c>
      <c r="F195" cm="1">
        <f t="array" aca="1" ref="F195" ca="1">IF(INDIRECT("'"&amp;$A$69&amp;"'!"&amp;F$68&amp;$C195+72)&lt;&gt;INDIRECT("'"&amp;$A$70&amp;"'!"&amp;F$68&amp;$C195+72),1,0)</f>
        <v>0</v>
      </c>
      <c r="G195" cm="1">
        <f t="array" aca="1" ref="G195" ca="1">IF(INDIRECT("'"&amp;$A$69&amp;"'!"&amp;G$68&amp;$C195+72)&lt;&gt;INDIRECT("'"&amp;$A$70&amp;"'!"&amp;G$68&amp;$C195+72),1,0)</f>
        <v>0</v>
      </c>
      <c r="H195" cm="1">
        <f t="array" aca="1" ref="H195" ca="1">IF(INDIRECT("'"&amp;$A$69&amp;"'!"&amp;H$68&amp;$C195+72)&lt;&gt;INDIRECT("'"&amp;$A$70&amp;"'!"&amp;H$68&amp;$C195+72),1,0)</f>
        <v>0</v>
      </c>
      <c r="I195" cm="1">
        <f t="array" aca="1" ref="I195" ca="1">IF(INDIRECT("'"&amp;$A$69&amp;"'!"&amp;I$68&amp;$C195+72)&lt;&gt;INDIRECT("'"&amp;$A$70&amp;"'!"&amp;I$68&amp;$C195+72),1,0)</f>
        <v>0</v>
      </c>
      <c r="J195" cm="1">
        <f t="array" aca="1" ref="J195" ca="1">IF(INDIRECT("'"&amp;$A$69&amp;"'!"&amp;J$68&amp;$C195+72)&lt;&gt;INDIRECT("'"&amp;$A$70&amp;"'!"&amp;J$68&amp;$C195+72),1,0)</f>
        <v>0</v>
      </c>
      <c r="K195" cm="1">
        <f t="array" aca="1" ref="K195" ca="1">IF(INDIRECT("'"&amp;$A$69&amp;"'!"&amp;K$68&amp;$C195+72)&lt;&gt;INDIRECT("'"&amp;$A$70&amp;"'!"&amp;K$68&amp;$C195+72),1,0)</f>
        <v>0</v>
      </c>
      <c r="L195" cm="1">
        <f t="array" aca="1" ref="L195" ca="1">IF(INDIRECT("'"&amp;$A$69&amp;"'!"&amp;L$68&amp;$C195+72)&lt;&gt;INDIRECT("'"&amp;$A$70&amp;"'!"&amp;L$68&amp;$C195+72),1,0)</f>
        <v>0</v>
      </c>
      <c r="M195" cm="1">
        <f t="array" aca="1" ref="M195" ca="1">IF(INDIRECT("'"&amp;$A$69&amp;"'!"&amp;M$68&amp;$C195+72)&lt;&gt;INDIRECT("'"&amp;$A$70&amp;"'!"&amp;M$68&amp;$C195+72),1,0)</f>
        <v>0</v>
      </c>
      <c r="N195" cm="1">
        <f t="array" aca="1" ref="N195" ca="1">IF(INDIRECT("'"&amp;$A$69&amp;"'!"&amp;N$68&amp;$C195+72)&lt;&gt;INDIRECT("'"&amp;$A$70&amp;"'!"&amp;N$68&amp;$C195+72),1,0)</f>
        <v>0</v>
      </c>
      <c r="O195" cm="1">
        <f t="array" aca="1" ref="O195" ca="1">IF(INDIRECT("'"&amp;$A$69&amp;"'!"&amp;O$68&amp;$C195+72)&lt;&gt;INDIRECT("'"&amp;$A$70&amp;"'!"&amp;O$68&amp;$C195+72),1,0)</f>
        <v>0</v>
      </c>
      <c r="P195" cm="1">
        <f t="array" aca="1" ref="P195" ca="1">IF(INDIRECT("'"&amp;$A$69&amp;"'!"&amp;P$68&amp;$C195+72)&lt;&gt;INDIRECT("'"&amp;$A$70&amp;"'!"&amp;P$68&amp;$C195+72),1,0)</f>
        <v>0</v>
      </c>
      <c r="Q195" cm="1">
        <f t="array" aca="1" ref="Q195" ca="1">IF(INDIRECT("'"&amp;$A$69&amp;"'!"&amp;Q$68&amp;$C195+72)&lt;&gt;INDIRECT("'"&amp;$A$70&amp;"'!"&amp;Q$68&amp;$C195+72),1,0)</f>
        <v>0</v>
      </c>
      <c r="R195" cm="1">
        <f t="array" aca="1" ref="R195" ca="1">IF(INDIRECT("'"&amp;$A$69&amp;"'!"&amp;R$68&amp;$C195+72)&lt;&gt;INDIRECT("'"&amp;$A$70&amp;"'!"&amp;R$68&amp;$C195+72),1,0)</f>
        <v>0</v>
      </c>
      <c r="S195" cm="1">
        <f t="array" aca="1" ref="S195" ca="1">IF(INDIRECT("'"&amp;$A$69&amp;"'!"&amp;S$68&amp;$C195+72)&lt;&gt;INDIRECT("'"&amp;$A$70&amp;"'!"&amp;S$68&amp;$C195+72),1,0)</f>
        <v>0</v>
      </c>
      <c r="T195" cm="1">
        <f t="array" aca="1" ref="T195" ca="1">IF(INDIRECT("'"&amp;$A$69&amp;"'!"&amp;T$68&amp;$C195+72)&lt;&gt;INDIRECT("'"&amp;$A$70&amp;"'!"&amp;T$68&amp;$C195+72),1,0)</f>
        <v>0</v>
      </c>
      <c r="U195" cm="1">
        <f t="array" aca="1" ref="U195" ca="1">IF(INDIRECT("'"&amp;$A$69&amp;"'!"&amp;U$68&amp;$C195+72)&lt;&gt;INDIRECT("'"&amp;$A$70&amp;"'!"&amp;U$68&amp;$C195+72),1,0)</f>
        <v>0</v>
      </c>
      <c r="V195" cm="1">
        <f t="array" aca="1" ref="V195" ca="1">IF(INDIRECT("'"&amp;$A$69&amp;"'!"&amp;V$68&amp;$C195+72)&lt;&gt;INDIRECT("'"&amp;$A$70&amp;"'!"&amp;V$68&amp;$C195+72),1,0)</f>
        <v>0</v>
      </c>
      <c r="W195" cm="1">
        <f t="array" aca="1" ref="W195" ca="1">IF(INDIRECT("'"&amp;$A$69&amp;"'!"&amp;W$68&amp;$C195+72)&lt;&gt;INDIRECT("'"&amp;$A$70&amp;"'!"&amp;W$68&amp;$C195+72),1,0)</f>
        <v>0</v>
      </c>
      <c r="X195" cm="1">
        <f t="array" aca="1" ref="X195" ca="1">IF(INDIRECT("'"&amp;$A$69&amp;"'!"&amp;X$68&amp;$C195+72)&lt;&gt;INDIRECT("'"&amp;$A$70&amp;"'!"&amp;X$68&amp;$C195+72),1,0)</f>
        <v>0</v>
      </c>
      <c r="Y195" cm="1">
        <f t="array" aca="1" ref="Y195" ca="1">IF(INDIRECT("'"&amp;$A$69&amp;"'!"&amp;Y$68&amp;$C195+72)&lt;&gt;INDIRECT("'"&amp;$A$70&amp;"'!"&amp;Y$68&amp;$C195+72),1,0)</f>
        <v>0</v>
      </c>
      <c r="Z195" cm="1">
        <f t="array" aca="1" ref="Z195" ca="1">IF(INDIRECT("'"&amp;$A$69&amp;"'!"&amp;Z$68&amp;$C195+72)&lt;&gt;INDIRECT("'"&amp;$A$70&amp;"'!"&amp;Z$68&amp;$C195+72),1,0)</f>
        <v>0</v>
      </c>
      <c r="AA195" cm="1">
        <f t="array" aca="1" ref="AA195" ca="1">IF(INDIRECT("'"&amp;$A$69&amp;"'!"&amp;AA$68&amp;$C195+72)&lt;&gt;INDIRECT("'"&amp;$A$70&amp;"'!"&amp;AA$68&amp;$C195+72),1,0)</f>
        <v>0</v>
      </c>
      <c r="AB195" cm="1">
        <f t="array" aca="1" ref="AB195" ca="1">IF(INDIRECT("'"&amp;$A$69&amp;"'!"&amp;AB$68&amp;$C195+72)&lt;&gt;INDIRECT("'"&amp;$A$70&amp;"'!"&amp;AB$68&amp;$C195+72),1,0)</f>
        <v>0</v>
      </c>
      <c r="AC195" cm="1">
        <f t="array" aca="1" ref="AC195" ca="1">IF(INDIRECT("'"&amp;$A$69&amp;"'!"&amp;AC$68&amp;$C195+72)&lt;&gt;INDIRECT("'"&amp;$A$70&amp;"'!"&amp;AC$68&amp;$C195+72),1,0)</f>
        <v>0</v>
      </c>
      <c r="AD195" cm="1">
        <f t="array" aca="1" ref="AD195" ca="1">IF(INDIRECT("'"&amp;$A$69&amp;"'!"&amp;AD$68&amp;$C195+72)&lt;&gt;INDIRECT("'"&amp;$A$70&amp;"'!"&amp;AD$68&amp;$C195+72),1,0)</f>
        <v>0</v>
      </c>
      <c r="AE195" cm="1">
        <f t="array" aca="1" ref="AE195" ca="1">IF(INDIRECT("'"&amp;$A$69&amp;"'!"&amp;AE$68&amp;$C195+72)&lt;&gt;INDIRECT("'"&amp;$A$70&amp;"'!"&amp;AE$68&amp;$C195+72),1,0)</f>
        <v>0</v>
      </c>
      <c r="AF195" cm="1">
        <f t="array" aca="1" ref="AF195" ca="1">IF(INDIRECT("'"&amp;$A$69&amp;"'!"&amp;AF$68&amp;$C195+72)&lt;&gt;INDIRECT("'"&amp;$A$70&amp;"'!"&amp;AF$68&amp;$C195+72),1,0)</f>
        <v>0</v>
      </c>
      <c r="AG195" cm="1">
        <f t="array" aca="1" ref="AG195" ca="1">IF(INDIRECT("'"&amp;$A$69&amp;"'!"&amp;AG$68&amp;$C195+72)&lt;&gt;INDIRECT("'"&amp;$A$70&amp;"'!"&amp;AG$68&amp;$C195+72),1,0)</f>
        <v>0</v>
      </c>
      <c r="AH195" cm="1">
        <f t="array" aca="1" ref="AH195" ca="1">IF(INDIRECT("'"&amp;$A$69&amp;"'!"&amp;AH$68&amp;$C195+72)&lt;&gt;INDIRECT("'"&amp;$A$70&amp;"'!"&amp;AH$68&amp;$C195+72),1,0)</f>
        <v>0</v>
      </c>
      <c r="AI195" cm="1">
        <f t="array" aca="1" ref="AI195" ca="1">IF(INDIRECT("'"&amp;$A$69&amp;"'!"&amp;AI$68&amp;$C195+72)&lt;&gt;INDIRECT("'"&amp;$A$70&amp;"'!"&amp;AI$68&amp;$C195+72),1,0)</f>
        <v>0</v>
      </c>
      <c r="AJ195" cm="1">
        <f t="array" aca="1" ref="AJ195" ca="1">IF(INDIRECT("'"&amp;$A$69&amp;"'!"&amp;AJ$68&amp;$C195+72)&lt;&gt;INDIRECT("'"&amp;$A$70&amp;"'!"&amp;AJ$68&amp;$C195+72),1,0)</f>
        <v>0</v>
      </c>
      <c r="AK195" cm="1">
        <f t="array" aca="1" ref="AK195" ca="1">IF(INDIRECT("'"&amp;$A$69&amp;"'!"&amp;AK$68&amp;$C195+72)&lt;&gt;INDIRECT("'"&amp;$A$70&amp;"'!"&amp;AK$68&amp;$C195+72),1,0)</f>
        <v>0</v>
      </c>
      <c r="AL195" cm="1">
        <f t="array" aca="1" ref="AL195" ca="1">IF(INDIRECT("'"&amp;$A$69&amp;"'!"&amp;AL$68&amp;$C195+72)&lt;&gt;INDIRECT("'"&amp;$A$70&amp;"'!"&amp;AL$68&amp;$C195+72),1,0)</f>
        <v>0</v>
      </c>
      <c r="AM195" cm="1">
        <f t="array" aca="1" ref="AM195" ca="1">IF(INDIRECT("'"&amp;$A$69&amp;"'!"&amp;AM$68&amp;$C195+72)&lt;&gt;INDIRECT("'"&amp;$A$70&amp;"'!"&amp;AM$68&amp;$C195+72),1,0)</f>
        <v>0</v>
      </c>
      <c r="AN195" cm="1">
        <f t="array" aca="1" ref="AN195" ca="1">IF(INDIRECT("'"&amp;$A$69&amp;"'!"&amp;AN$68&amp;$C195+72)&lt;&gt;INDIRECT("'"&amp;$A$70&amp;"'!"&amp;AN$68&amp;$C195+72),1,0)</f>
        <v>0</v>
      </c>
      <c r="AO195" cm="1">
        <f t="array" aca="1" ref="AO195" ca="1">IF(INDIRECT("'"&amp;$A$69&amp;"'!"&amp;AO$68&amp;$C195+72)&lt;&gt;INDIRECT("'"&amp;$A$70&amp;"'!"&amp;AO$68&amp;$C195+72),1,0)</f>
        <v>0</v>
      </c>
      <c r="AP195" cm="1">
        <f t="array" aca="1" ref="AP195" ca="1">IF(INDIRECT("'"&amp;$A$69&amp;"'!"&amp;AP$68&amp;$C195+72)&lt;&gt;INDIRECT("'"&amp;$A$70&amp;"'!"&amp;AP$68&amp;$C195+72),1,0)</f>
        <v>0</v>
      </c>
      <c r="AQ195" cm="1">
        <f t="array" aca="1" ref="AQ195" ca="1">IF(INDIRECT("'"&amp;$A$69&amp;"'!"&amp;AQ$68&amp;$C195+72)&lt;&gt;INDIRECT("'"&amp;$A$70&amp;"'!"&amp;AQ$68&amp;$C195+72),1,0)</f>
        <v>0</v>
      </c>
      <c r="AR195" cm="1">
        <f t="array" aca="1" ref="AR195" ca="1">IF(INDIRECT("'"&amp;$A$69&amp;"'!"&amp;AR$68&amp;$C195+72)&lt;&gt;INDIRECT("'"&amp;$A$70&amp;"'!"&amp;AR$68&amp;$C195+72),1,0)</f>
        <v>0</v>
      </c>
      <c r="AS195" cm="1">
        <f t="array" aca="1" ref="AS195" ca="1">IF(INDIRECT("'"&amp;$A$69&amp;"'!"&amp;AS$68&amp;$C195+72)&lt;&gt;INDIRECT("'"&amp;$A$70&amp;"'!"&amp;AS$68&amp;$C195+72),1,0)</f>
        <v>0</v>
      </c>
      <c r="AT195" cm="1">
        <f t="array" aca="1" ref="AT195" ca="1">IF(INDIRECT("'"&amp;$A$69&amp;"'!"&amp;AT$68&amp;$C195+72)&lt;&gt;INDIRECT("'"&amp;$A$70&amp;"'!"&amp;AT$68&amp;$C195+72),1,0)</f>
        <v>0</v>
      </c>
      <c r="AU195" cm="1">
        <f t="array" aca="1" ref="AU195" ca="1">IF(INDIRECT("'"&amp;$A$69&amp;"'!"&amp;AU$68&amp;$C195+72)&lt;&gt;INDIRECT("'"&amp;$A$70&amp;"'!"&amp;AU$68&amp;$C195+72),1,0)</f>
        <v>0</v>
      </c>
      <c r="AV195" cm="1">
        <f t="array" aca="1" ref="AV195" ca="1">IF(INDIRECT("'"&amp;$A$69&amp;"'!"&amp;AV$68&amp;$C195+72)&lt;&gt;INDIRECT("'"&amp;$A$70&amp;"'!"&amp;AV$68&amp;$C195+72),1,0)</f>
        <v>0</v>
      </c>
      <c r="AW195" cm="1">
        <f t="array" aca="1" ref="AW195" ca="1">IF(INDIRECT("'"&amp;$A$69&amp;"'!"&amp;AW$68&amp;$C195+72)&lt;&gt;INDIRECT("'"&amp;$A$70&amp;"'!"&amp;AW$68&amp;$C195+72),1,0)</f>
        <v>0</v>
      </c>
      <c r="AX195" cm="1">
        <f t="array" aca="1" ref="AX195" ca="1">IF(INDIRECT("'"&amp;$A$69&amp;"'!"&amp;AX$68&amp;$C195+72)&lt;&gt;INDIRECT("'"&amp;$A$70&amp;"'!"&amp;AX$68&amp;$C195+72),1,0)</f>
        <v>0</v>
      </c>
      <c r="AY195" cm="1">
        <f t="array" aca="1" ref="AY195" ca="1">IF(INDIRECT("'"&amp;$A$69&amp;"'!"&amp;AY$68&amp;$C195+72)&lt;&gt;INDIRECT("'"&amp;$A$70&amp;"'!"&amp;AY$68&amp;$C195+72),1,0)</f>
        <v>0</v>
      </c>
      <c r="AZ195" cm="1">
        <f t="array" aca="1" ref="AZ195" ca="1">IF(INDIRECT("'"&amp;$A$69&amp;"'!"&amp;AZ$68&amp;$C195+72)&lt;&gt;INDIRECT("'"&amp;$A$70&amp;"'!"&amp;AZ$68&amp;$C195+72),1,0)</f>
        <v>0</v>
      </c>
      <c r="BA195" cm="1">
        <f t="array" aca="1" ref="BA195" ca="1">IF(INDIRECT("'"&amp;$A$69&amp;"'!"&amp;BA$68&amp;$C195+72)&lt;&gt;INDIRECT("'"&amp;$A$70&amp;"'!"&amp;BA$68&amp;$C195+72),1,0)</f>
        <v>0</v>
      </c>
      <c r="BB195" cm="1">
        <f t="array" aca="1" ref="BB195" ca="1">IF(INDIRECT("'"&amp;$A$69&amp;"'!"&amp;BB$68&amp;$C195+72)&lt;&gt;INDIRECT("'"&amp;$A$70&amp;"'!"&amp;BB$68&amp;$C195+72),1,0)</f>
        <v>0</v>
      </c>
      <c r="BC195">
        <f t="shared" ca="1" si="3"/>
        <v>0</v>
      </c>
      <c r="BD195">
        <f t="shared" ca="1" si="4"/>
        <v>0</v>
      </c>
      <c r="BE195">
        <f t="shared" ca="1" si="5"/>
        <v>0</v>
      </c>
    </row>
    <row r="196" spans="3:57" x14ac:dyDescent="0.15">
      <c r="C196" s="283">
        <v>124</v>
      </c>
      <c r="D196" cm="1">
        <f t="array" aca="1" ref="D196" ca="1">IF(INDIRECT("'"&amp;$A$69&amp;"'!"&amp;D$68&amp;$C196+72)&lt;&gt;INDIRECT("'"&amp;$A$70&amp;"'!"&amp;D$68&amp;$C196+72),1,0)</f>
        <v>0</v>
      </c>
      <c r="E196" cm="1">
        <f t="array" aca="1" ref="E196" ca="1">IF(INDIRECT("'"&amp;$A$69&amp;"'!"&amp;E$68&amp;$C196+72)&lt;&gt;INDIRECT("'"&amp;$A$70&amp;"'!"&amp;E$68&amp;$C196+72),1,0)</f>
        <v>0</v>
      </c>
      <c r="F196" cm="1">
        <f t="array" aca="1" ref="F196" ca="1">IF(INDIRECT("'"&amp;$A$69&amp;"'!"&amp;F$68&amp;$C196+72)&lt;&gt;INDIRECT("'"&amp;$A$70&amp;"'!"&amp;F$68&amp;$C196+72),1,0)</f>
        <v>0</v>
      </c>
      <c r="G196" cm="1">
        <f t="array" aca="1" ref="G196" ca="1">IF(INDIRECT("'"&amp;$A$69&amp;"'!"&amp;G$68&amp;$C196+72)&lt;&gt;INDIRECT("'"&amp;$A$70&amp;"'!"&amp;G$68&amp;$C196+72),1,0)</f>
        <v>0</v>
      </c>
      <c r="H196" cm="1">
        <f t="array" aca="1" ref="H196" ca="1">IF(INDIRECT("'"&amp;$A$69&amp;"'!"&amp;H$68&amp;$C196+72)&lt;&gt;INDIRECT("'"&amp;$A$70&amp;"'!"&amp;H$68&amp;$C196+72),1,0)</f>
        <v>0</v>
      </c>
      <c r="I196" cm="1">
        <f t="array" aca="1" ref="I196" ca="1">IF(INDIRECT("'"&amp;$A$69&amp;"'!"&amp;I$68&amp;$C196+72)&lt;&gt;INDIRECT("'"&amp;$A$70&amp;"'!"&amp;I$68&amp;$C196+72),1,0)</f>
        <v>0</v>
      </c>
      <c r="J196" cm="1">
        <f t="array" aca="1" ref="J196" ca="1">IF(INDIRECT("'"&amp;$A$69&amp;"'!"&amp;J$68&amp;$C196+72)&lt;&gt;INDIRECT("'"&amp;$A$70&amp;"'!"&amp;J$68&amp;$C196+72),1,0)</f>
        <v>0</v>
      </c>
      <c r="K196" cm="1">
        <f t="array" aca="1" ref="K196" ca="1">IF(INDIRECT("'"&amp;$A$69&amp;"'!"&amp;K$68&amp;$C196+72)&lt;&gt;INDIRECT("'"&amp;$A$70&amp;"'!"&amp;K$68&amp;$C196+72),1,0)</f>
        <v>0</v>
      </c>
      <c r="L196" cm="1">
        <f t="array" aca="1" ref="L196" ca="1">IF(INDIRECT("'"&amp;$A$69&amp;"'!"&amp;L$68&amp;$C196+72)&lt;&gt;INDIRECT("'"&amp;$A$70&amp;"'!"&amp;L$68&amp;$C196+72),1,0)</f>
        <v>0</v>
      </c>
      <c r="M196" cm="1">
        <f t="array" aca="1" ref="M196" ca="1">IF(INDIRECT("'"&amp;$A$69&amp;"'!"&amp;M$68&amp;$C196+72)&lt;&gt;INDIRECT("'"&amp;$A$70&amp;"'!"&amp;M$68&amp;$C196+72),1,0)</f>
        <v>0</v>
      </c>
      <c r="N196" cm="1">
        <f t="array" aca="1" ref="N196" ca="1">IF(INDIRECT("'"&amp;$A$69&amp;"'!"&amp;N$68&amp;$C196+72)&lt;&gt;INDIRECT("'"&amp;$A$70&amp;"'!"&amp;N$68&amp;$C196+72),1,0)</f>
        <v>0</v>
      </c>
      <c r="O196" cm="1">
        <f t="array" aca="1" ref="O196" ca="1">IF(INDIRECT("'"&amp;$A$69&amp;"'!"&amp;O$68&amp;$C196+72)&lt;&gt;INDIRECT("'"&amp;$A$70&amp;"'!"&amp;O$68&amp;$C196+72),1,0)</f>
        <v>0</v>
      </c>
      <c r="P196" cm="1">
        <f t="array" aca="1" ref="P196" ca="1">IF(INDIRECT("'"&amp;$A$69&amp;"'!"&amp;P$68&amp;$C196+72)&lt;&gt;INDIRECT("'"&amp;$A$70&amp;"'!"&amp;P$68&amp;$C196+72),1,0)</f>
        <v>0</v>
      </c>
      <c r="Q196" cm="1">
        <f t="array" aca="1" ref="Q196" ca="1">IF(INDIRECT("'"&amp;$A$69&amp;"'!"&amp;Q$68&amp;$C196+72)&lt;&gt;INDIRECT("'"&amp;$A$70&amp;"'!"&amp;Q$68&amp;$C196+72),1,0)</f>
        <v>0</v>
      </c>
      <c r="R196" cm="1">
        <f t="array" aca="1" ref="R196" ca="1">IF(INDIRECT("'"&amp;$A$69&amp;"'!"&amp;R$68&amp;$C196+72)&lt;&gt;INDIRECT("'"&amp;$A$70&amp;"'!"&amp;R$68&amp;$C196+72),1,0)</f>
        <v>0</v>
      </c>
      <c r="S196" cm="1">
        <f t="array" aca="1" ref="S196" ca="1">IF(INDIRECT("'"&amp;$A$69&amp;"'!"&amp;S$68&amp;$C196+72)&lt;&gt;INDIRECT("'"&amp;$A$70&amp;"'!"&amp;S$68&amp;$C196+72),1,0)</f>
        <v>0</v>
      </c>
      <c r="T196" cm="1">
        <f t="array" aca="1" ref="T196" ca="1">IF(INDIRECT("'"&amp;$A$69&amp;"'!"&amp;T$68&amp;$C196+72)&lt;&gt;INDIRECT("'"&amp;$A$70&amp;"'!"&amp;T$68&amp;$C196+72),1,0)</f>
        <v>0</v>
      </c>
      <c r="U196" cm="1">
        <f t="array" aca="1" ref="U196" ca="1">IF(INDIRECT("'"&amp;$A$69&amp;"'!"&amp;U$68&amp;$C196+72)&lt;&gt;INDIRECT("'"&amp;$A$70&amp;"'!"&amp;U$68&amp;$C196+72),1,0)</f>
        <v>0</v>
      </c>
      <c r="V196" cm="1">
        <f t="array" aca="1" ref="V196" ca="1">IF(INDIRECT("'"&amp;$A$69&amp;"'!"&amp;V$68&amp;$C196+72)&lt;&gt;INDIRECT("'"&amp;$A$70&amp;"'!"&amp;V$68&amp;$C196+72),1,0)</f>
        <v>0</v>
      </c>
      <c r="W196" cm="1">
        <f t="array" aca="1" ref="W196" ca="1">IF(INDIRECT("'"&amp;$A$69&amp;"'!"&amp;W$68&amp;$C196+72)&lt;&gt;INDIRECT("'"&amp;$A$70&amp;"'!"&amp;W$68&amp;$C196+72),1,0)</f>
        <v>0</v>
      </c>
      <c r="X196" cm="1">
        <f t="array" aca="1" ref="X196" ca="1">IF(INDIRECT("'"&amp;$A$69&amp;"'!"&amp;X$68&amp;$C196+72)&lt;&gt;INDIRECT("'"&amp;$A$70&amp;"'!"&amp;X$68&amp;$C196+72),1,0)</f>
        <v>0</v>
      </c>
      <c r="Y196" cm="1">
        <f t="array" aca="1" ref="Y196" ca="1">IF(INDIRECT("'"&amp;$A$69&amp;"'!"&amp;Y$68&amp;$C196+72)&lt;&gt;INDIRECT("'"&amp;$A$70&amp;"'!"&amp;Y$68&amp;$C196+72),1,0)</f>
        <v>0</v>
      </c>
      <c r="Z196" cm="1">
        <f t="array" aca="1" ref="Z196" ca="1">IF(INDIRECT("'"&amp;$A$69&amp;"'!"&amp;Z$68&amp;$C196+72)&lt;&gt;INDIRECT("'"&amp;$A$70&amp;"'!"&amp;Z$68&amp;$C196+72),1,0)</f>
        <v>0</v>
      </c>
      <c r="AA196" cm="1">
        <f t="array" aca="1" ref="AA196" ca="1">IF(INDIRECT("'"&amp;$A$69&amp;"'!"&amp;AA$68&amp;$C196+72)&lt;&gt;INDIRECT("'"&amp;$A$70&amp;"'!"&amp;AA$68&amp;$C196+72),1,0)</f>
        <v>0</v>
      </c>
      <c r="AB196" cm="1">
        <f t="array" aca="1" ref="AB196" ca="1">IF(INDIRECT("'"&amp;$A$69&amp;"'!"&amp;AB$68&amp;$C196+72)&lt;&gt;INDIRECT("'"&amp;$A$70&amp;"'!"&amp;AB$68&amp;$C196+72),1,0)</f>
        <v>0</v>
      </c>
      <c r="AC196" cm="1">
        <f t="array" aca="1" ref="AC196" ca="1">IF(INDIRECT("'"&amp;$A$69&amp;"'!"&amp;AC$68&amp;$C196+72)&lt;&gt;INDIRECT("'"&amp;$A$70&amp;"'!"&amp;AC$68&amp;$C196+72),1,0)</f>
        <v>0</v>
      </c>
      <c r="AD196" cm="1">
        <f t="array" aca="1" ref="AD196" ca="1">IF(INDIRECT("'"&amp;$A$69&amp;"'!"&amp;AD$68&amp;$C196+72)&lt;&gt;INDIRECT("'"&amp;$A$70&amp;"'!"&amp;AD$68&amp;$C196+72),1,0)</f>
        <v>0</v>
      </c>
      <c r="AE196" cm="1">
        <f t="array" aca="1" ref="AE196" ca="1">IF(INDIRECT("'"&amp;$A$69&amp;"'!"&amp;AE$68&amp;$C196+72)&lt;&gt;INDIRECT("'"&amp;$A$70&amp;"'!"&amp;AE$68&amp;$C196+72),1,0)</f>
        <v>0</v>
      </c>
      <c r="AF196" cm="1">
        <f t="array" aca="1" ref="AF196" ca="1">IF(INDIRECT("'"&amp;$A$69&amp;"'!"&amp;AF$68&amp;$C196+72)&lt;&gt;INDIRECT("'"&amp;$A$70&amp;"'!"&amp;AF$68&amp;$C196+72),1,0)</f>
        <v>0</v>
      </c>
      <c r="AG196" cm="1">
        <f t="array" aca="1" ref="AG196" ca="1">IF(INDIRECT("'"&amp;$A$69&amp;"'!"&amp;AG$68&amp;$C196+72)&lt;&gt;INDIRECT("'"&amp;$A$70&amp;"'!"&amp;AG$68&amp;$C196+72),1,0)</f>
        <v>0</v>
      </c>
      <c r="AH196" cm="1">
        <f t="array" aca="1" ref="AH196" ca="1">IF(INDIRECT("'"&amp;$A$69&amp;"'!"&amp;AH$68&amp;$C196+72)&lt;&gt;INDIRECT("'"&amp;$A$70&amp;"'!"&amp;AH$68&amp;$C196+72),1,0)</f>
        <v>0</v>
      </c>
      <c r="AI196" cm="1">
        <f t="array" aca="1" ref="AI196" ca="1">IF(INDIRECT("'"&amp;$A$69&amp;"'!"&amp;AI$68&amp;$C196+72)&lt;&gt;INDIRECT("'"&amp;$A$70&amp;"'!"&amp;AI$68&amp;$C196+72),1,0)</f>
        <v>0</v>
      </c>
      <c r="AJ196" cm="1">
        <f t="array" aca="1" ref="AJ196" ca="1">IF(INDIRECT("'"&amp;$A$69&amp;"'!"&amp;AJ$68&amp;$C196+72)&lt;&gt;INDIRECT("'"&amp;$A$70&amp;"'!"&amp;AJ$68&amp;$C196+72),1,0)</f>
        <v>0</v>
      </c>
      <c r="AK196" cm="1">
        <f t="array" aca="1" ref="AK196" ca="1">IF(INDIRECT("'"&amp;$A$69&amp;"'!"&amp;AK$68&amp;$C196+72)&lt;&gt;INDIRECT("'"&amp;$A$70&amp;"'!"&amp;AK$68&amp;$C196+72),1,0)</f>
        <v>0</v>
      </c>
      <c r="AL196" cm="1">
        <f t="array" aca="1" ref="AL196" ca="1">IF(INDIRECT("'"&amp;$A$69&amp;"'!"&amp;AL$68&amp;$C196+72)&lt;&gt;INDIRECT("'"&amp;$A$70&amp;"'!"&amp;AL$68&amp;$C196+72),1,0)</f>
        <v>0</v>
      </c>
      <c r="AM196" cm="1">
        <f t="array" aca="1" ref="AM196" ca="1">IF(INDIRECT("'"&amp;$A$69&amp;"'!"&amp;AM$68&amp;$C196+72)&lt;&gt;INDIRECT("'"&amp;$A$70&amp;"'!"&amp;AM$68&amp;$C196+72),1,0)</f>
        <v>0</v>
      </c>
      <c r="AN196" cm="1">
        <f t="array" aca="1" ref="AN196" ca="1">IF(INDIRECT("'"&amp;$A$69&amp;"'!"&amp;AN$68&amp;$C196+72)&lt;&gt;INDIRECT("'"&amp;$A$70&amp;"'!"&amp;AN$68&amp;$C196+72),1,0)</f>
        <v>0</v>
      </c>
      <c r="AO196" cm="1">
        <f t="array" aca="1" ref="AO196" ca="1">IF(INDIRECT("'"&amp;$A$69&amp;"'!"&amp;AO$68&amp;$C196+72)&lt;&gt;INDIRECT("'"&amp;$A$70&amp;"'!"&amp;AO$68&amp;$C196+72),1,0)</f>
        <v>0</v>
      </c>
      <c r="AP196" cm="1">
        <f t="array" aca="1" ref="AP196" ca="1">IF(INDIRECT("'"&amp;$A$69&amp;"'!"&amp;AP$68&amp;$C196+72)&lt;&gt;INDIRECT("'"&amp;$A$70&amp;"'!"&amp;AP$68&amp;$C196+72),1,0)</f>
        <v>0</v>
      </c>
      <c r="AQ196" cm="1">
        <f t="array" aca="1" ref="AQ196" ca="1">IF(INDIRECT("'"&amp;$A$69&amp;"'!"&amp;AQ$68&amp;$C196+72)&lt;&gt;INDIRECT("'"&amp;$A$70&amp;"'!"&amp;AQ$68&amp;$C196+72),1,0)</f>
        <v>0</v>
      </c>
      <c r="AR196" cm="1">
        <f t="array" aca="1" ref="AR196" ca="1">IF(INDIRECT("'"&amp;$A$69&amp;"'!"&amp;AR$68&amp;$C196+72)&lt;&gt;INDIRECT("'"&amp;$A$70&amp;"'!"&amp;AR$68&amp;$C196+72),1,0)</f>
        <v>0</v>
      </c>
      <c r="AS196" cm="1">
        <f t="array" aca="1" ref="AS196" ca="1">IF(INDIRECT("'"&amp;$A$69&amp;"'!"&amp;AS$68&amp;$C196+72)&lt;&gt;INDIRECT("'"&amp;$A$70&amp;"'!"&amp;AS$68&amp;$C196+72),1,0)</f>
        <v>0</v>
      </c>
      <c r="AT196" cm="1">
        <f t="array" aca="1" ref="AT196" ca="1">IF(INDIRECT("'"&amp;$A$69&amp;"'!"&amp;AT$68&amp;$C196+72)&lt;&gt;INDIRECT("'"&amp;$A$70&amp;"'!"&amp;AT$68&amp;$C196+72),1,0)</f>
        <v>0</v>
      </c>
      <c r="AU196" cm="1">
        <f t="array" aca="1" ref="AU196" ca="1">IF(INDIRECT("'"&amp;$A$69&amp;"'!"&amp;AU$68&amp;$C196+72)&lt;&gt;INDIRECT("'"&amp;$A$70&amp;"'!"&amp;AU$68&amp;$C196+72),1,0)</f>
        <v>0</v>
      </c>
      <c r="AV196" cm="1">
        <f t="array" aca="1" ref="AV196" ca="1">IF(INDIRECT("'"&amp;$A$69&amp;"'!"&amp;AV$68&amp;$C196+72)&lt;&gt;INDIRECT("'"&amp;$A$70&amp;"'!"&amp;AV$68&amp;$C196+72),1,0)</f>
        <v>0</v>
      </c>
      <c r="AW196" cm="1">
        <f t="array" aca="1" ref="AW196" ca="1">IF(INDIRECT("'"&amp;$A$69&amp;"'!"&amp;AW$68&amp;$C196+72)&lt;&gt;INDIRECT("'"&amp;$A$70&amp;"'!"&amp;AW$68&amp;$C196+72),1,0)</f>
        <v>0</v>
      </c>
      <c r="AX196" cm="1">
        <f t="array" aca="1" ref="AX196" ca="1">IF(INDIRECT("'"&amp;$A$69&amp;"'!"&amp;AX$68&amp;$C196+72)&lt;&gt;INDIRECT("'"&amp;$A$70&amp;"'!"&amp;AX$68&amp;$C196+72),1,0)</f>
        <v>0</v>
      </c>
      <c r="AY196" cm="1">
        <f t="array" aca="1" ref="AY196" ca="1">IF(INDIRECT("'"&amp;$A$69&amp;"'!"&amp;AY$68&amp;$C196+72)&lt;&gt;INDIRECT("'"&amp;$A$70&amp;"'!"&amp;AY$68&amp;$C196+72),1,0)</f>
        <v>0</v>
      </c>
      <c r="AZ196" cm="1">
        <f t="array" aca="1" ref="AZ196" ca="1">IF(INDIRECT("'"&amp;$A$69&amp;"'!"&amp;AZ$68&amp;$C196+72)&lt;&gt;INDIRECT("'"&amp;$A$70&amp;"'!"&amp;AZ$68&amp;$C196+72),1,0)</f>
        <v>0</v>
      </c>
      <c r="BA196" cm="1">
        <f t="array" aca="1" ref="BA196" ca="1">IF(INDIRECT("'"&amp;$A$69&amp;"'!"&amp;BA$68&amp;$C196+72)&lt;&gt;INDIRECT("'"&amp;$A$70&amp;"'!"&amp;BA$68&amp;$C196+72),1,0)</f>
        <v>0</v>
      </c>
      <c r="BB196" cm="1">
        <f t="array" aca="1" ref="BB196" ca="1">IF(INDIRECT("'"&amp;$A$69&amp;"'!"&amp;BB$68&amp;$C196+72)&lt;&gt;INDIRECT("'"&amp;$A$70&amp;"'!"&amp;BB$68&amp;$C196+72),1,0)</f>
        <v>0</v>
      </c>
      <c r="BC196">
        <f t="shared" ca="1" si="3"/>
        <v>0</v>
      </c>
      <c r="BD196">
        <f t="shared" ca="1" si="4"/>
        <v>0</v>
      </c>
      <c r="BE196">
        <f t="shared" ca="1" si="5"/>
        <v>0</v>
      </c>
    </row>
    <row r="197" spans="3:57" x14ac:dyDescent="0.15">
      <c r="C197" s="283">
        <v>125</v>
      </c>
      <c r="D197" cm="1">
        <f t="array" aca="1" ref="D197" ca="1">IF(INDIRECT("'"&amp;$A$69&amp;"'!"&amp;D$68&amp;$C197+72)&lt;&gt;INDIRECT("'"&amp;$A$70&amp;"'!"&amp;D$68&amp;$C197+72),1,0)</f>
        <v>0</v>
      </c>
      <c r="E197" cm="1">
        <f t="array" aca="1" ref="E197" ca="1">IF(INDIRECT("'"&amp;$A$69&amp;"'!"&amp;E$68&amp;$C197+72)&lt;&gt;INDIRECT("'"&amp;$A$70&amp;"'!"&amp;E$68&amp;$C197+72),1,0)</f>
        <v>0</v>
      </c>
      <c r="F197" cm="1">
        <f t="array" aca="1" ref="F197" ca="1">IF(INDIRECT("'"&amp;$A$69&amp;"'!"&amp;F$68&amp;$C197+72)&lt;&gt;INDIRECT("'"&amp;$A$70&amp;"'!"&amp;F$68&amp;$C197+72),1,0)</f>
        <v>0</v>
      </c>
      <c r="G197" cm="1">
        <f t="array" aca="1" ref="G197" ca="1">IF(INDIRECT("'"&amp;$A$69&amp;"'!"&amp;G$68&amp;$C197+72)&lt;&gt;INDIRECT("'"&amp;$A$70&amp;"'!"&amp;G$68&amp;$C197+72),1,0)</f>
        <v>0</v>
      </c>
      <c r="H197" cm="1">
        <f t="array" aca="1" ref="H197" ca="1">IF(INDIRECT("'"&amp;$A$69&amp;"'!"&amp;H$68&amp;$C197+72)&lt;&gt;INDIRECT("'"&amp;$A$70&amp;"'!"&amp;H$68&amp;$C197+72),1,0)</f>
        <v>0</v>
      </c>
      <c r="I197" cm="1">
        <f t="array" aca="1" ref="I197" ca="1">IF(INDIRECT("'"&amp;$A$69&amp;"'!"&amp;I$68&amp;$C197+72)&lt;&gt;INDIRECT("'"&amp;$A$70&amp;"'!"&amp;I$68&amp;$C197+72),1,0)</f>
        <v>0</v>
      </c>
      <c r="J197" cm="1">
        <f t="array" aca="1" ref="J197" ca="1">IF(INDIRECT("'"&amp;$A$69&amp;"'!"&amp;J$68&amp;$C197+72)&lt;&gt;INDIRECT("'"&amp;$A$70&amp;"'!"&amp;J$68&amp;$C197+72),1,0)</f>
        <v>0</v>
      </c>
      <c r="K197" cm="1">
        <f t="array" aca="1" ref="K197" ca="1">IF(INDIRECT("'"&amp;$A$69&amp;"'!"&amp;K$68&amp;$C197+72)&lt;&gt;INDIRECT("'"&amp;$A$70&amp;"'!"&amp;K$68&amp;$C197+72),1,0)</f>
        <v>0</v>
      </c>
      <c r="L197" cm="1">
        <f t="array" aca="1" ref="L197" ca="1">IF(INDIRECT("'"&amp;$A$69&amp;"'!"&amp;L$68&amp;$C197+72)&lt;&gt;INDIRECT("'"&amp;$A$70&amp;"'!"&amp;L$68&amp;$C197+72),1,0)</f>
        <v>0</v>
      </c>
      <c r="M197" cm="1">
        <f t="array" aca="1" ref="M197" ca="1">IF(INDIRECT("'"&amp;$A$69&amp;"'!"&amp;M$68&amp;$C197+72)&lt;&gt;INDIRECT("'"&amp;$A$70&amp;"'!"&amp;M$68&amp;$C197+72),1,0)</f>
        <v>0</v>
      </c>
      <c r="N197" cm="1">
        <f t="array" aca="1" ref="N197" ca="1">IF(INDIRECT("'"&amp;$A$69&amp;"'!"&amp;N$68&amp;$C197+72)&lt;&gt;INDIRECT("'"&amp;$A$70&amp;"'!"&amp;N$68&amp;$C197+72),1,0)</f>
        <v>0</v>
      </c>
      <c r="O197" cm="1">
        <f t="array" aca="1" ref="O197" ca="1">IF(INDIRECT("'"&amp;$A$69&amp;"'!"&amp;O$68&amp;$C197+72)&lt;&gt;INDIRECT("'"&amp;$A$70&amp;"'!"&amp;O$68&amp;$C197+72),1,0)</f>
        <v>0</v>
      </c>
      <c r="P197" cm="1">
        <f t="array" aca="1" ref="P197" ca="1">IF(INDIRECT("'"&amp;$A$69&amp;"'!"&amp;P$68&amp;$C197+72)&lt;&gt;INDIRECT("'"&amp;$A$70&amp;"'!"&amp;P$68&amp;$C197+72),1,0)</f>
        <v>0</v>
      </c>
      <c r="Q197" cm="1">
        <f t="array" aca="1" ref="Q197" ca="1">IF(INDIRECT("'"&amp;$A$69&amp;"'!"&amp;Q$68&amp;$C197+72)&lt;&gt;INDIRECT("'"&amp;$A$70&amp;"'!"&amp;Q$68&amp;$C197+72),1,0)</f>
        <v>0</v>
      </c>
      <c r="R197" cm="1">
        <f t="array" aca="1" ref="R197" ca="1">IF(INDIRECT("'"&amp;$A$69&amp;"'!"&amp;R$68&amp;$C197+72)&lt;&gt;INDIRECT("'"&amp;$A$70&amp;"'!"&amp;R$68&amp;$C197+72),1,0)</f>
        <v>0</v>
      </c>
      <c r="S197" cm="1">
        <f t="array" aca="1" ref="S197" ca="1">IF(INDIRECT("'"&amp;$A$69&amp;"'!"&amp;S$68&amp;$C197+72)&lt;&gt;INDIRECT("'"&amp;$A$70&amp;"'!"&amp;S$68&amp;$C197+72),1,0)</f>
        <v>0</v>
      </c>
      <c r="T197" cm="1">
        <f t="array" aca="1" ref="T197" ca="1">IF(INDIRECT("'"&amp;$A$69&amp;"'!"&amp;T$68&amp;$C197+72)&lt;&gt;INDIRECT("'"&amp;$A$70&amp;"'!"&amp;T$68&amp;$C197+72),1,0)</f>
        <v>0</v>
      </c>
      <c r="U197" cm="1">
        <f t="array" aca="1" ref="U197" ca="1">IF(INDIRECT("'"&amp;$A$69&amp;"'!"&amp;U$68&amp;$C197+72)&lt;&gt;INDIRECT("'"&amp;$A$70&amp;"'!"&amp;U$68&amp;$C197+72),1,0)</f>
        <v>0</v>
      </c>
      <c r="V197" cm="1">
        <f t="array" aca="1" ref="V197" ca="1">IF(INDIRECT("'"&amp;$A$69&amp;"'!"&amp;V$68&amp;$C197+72)&lt;&gt;INDIRECT("'"&amp;$A$70&amp;"'!"&amp;V$68&amp;$C197+72),1,0)</f>
        <v>0</v>
      </c>
      <c r="W197" cm="1">
        <f t="array" aca="1" ref="W197" ca="1">IF(INDIRECT("'"&amp;$A$69&amp;"'!"&amp;W$68&amp;$C197+72)&lt;&gt;INDIRECT("'"&amp;$A$70&amp;"'!"&amp;W$68&amp;$C197+72),1,0)</f>
        <v>0</v>
      </c>
      <c r="X197" cm="1">
        <f t="array" aca="1" ref="X197" ca="1">IF(INDIRECT("'"&amp;$A$69&amp;"'!"&amp;X$68&amp;$C197+72)&lt;&gt;INDIRECT("'"&amp;$A$70&amp;"'!"&amp;X$68&amp;$C197+72),1,0)</f>
        <v>0</v>
      </c>
      <c r="Y197" cm="1">
        <f t="array" aca="1" ref="Y197" ca="1">IF(INDIRECT("'"&amp;$A$69&amp;"'!"&amp;Y$68&amp;$C197+72)&lt;&gt;INDIRECT("'"&amp;$A$70&amp;"'!"&amp;Y$68&amp;$C197+72),1,0)</f>
        <v>0</v>
      </c>
      <c r="Z197" cm="1">
        <f t="array" aca="1" ref="Z197" ca="1">IF(INDIRECT("'"&amp;$A$69&amp;"'!"&amp;Z$68&amp;$C197+72)&lt;&gt;INDIRECT("'"&amp;$A$70&amp;"'!"&amp;Z$68&amp;$C197+72),1,0)</f>
        <v>0</v>
      </c>
      <c r="AA197" cm="1">
        <f t="array" aca="1" ref="AA197" ca="1">IF(INDIRECT("'"&amp;$A$69&amp;"'!"&amp;AA$68&amp;$C197+72)&lt;&gt;INDIRECT("'"&amp;$A$70&amp;"'!"&amp;AA$68&amp;$C197+72),1,0)</f>
        <v>0</v>
      </c>
      <c r="AB197" cm="1">
        <f t="array" aca="1" ref="AB197" ca="1">IF(INDIRECT("'"&amp;$A$69&amp;"'!"&amp;AB$68&amp;$C197+72)&lt;&gt;INDIRECT("'"&amp;$A$70&amp;"'!"&amp;AB$68&amp;$C197+72),1,0)</f>
        <v>0</v>
      </c>
      <c r="AC197" cm="1">
        <f t="array" aca="1" ref="AC197" ca="1">IF(INDIRECT("'"&amp;$A$69&amp;"'!"&amp;AC$68&amp;$C197+72)&lt;&gt;INDIRECT("'"&amp;$A$70&amp;"'!"&amp;AC$68&amp;$C197+72),1,0)</f>
        <v>0</v>
      </c>
      <c r="AD197" cm="1">
        <f t="array" aca="1" ref="AD197" ca="1">IF(INDIRECT("'"&amp;$A$69&amp;"'!"&amp;AD$68&amp;$C197+72)&lt;&gt;INDIRECT("'"&amp;$A$70&amp;"'!"&amp;AD$68&amp;$C197+72),1,0)</f>
        <v>0</v>
      </c>
      <c r="AE197" cm="1">
        <f t="array" aca="1" ref="AE197" ca="1">IF(INDIRECT("'"&amp;$A$69&amp;"'!"&amp;AE$68&amp;$C197+72)&lt;&gt;INDIRECT("'"&amp;$A$70&amp;"'!"&amp;AE$68&amp;$C197+72),1,0)</f>
        <v>0</v>
      </c>
      <c r="AF197" cm="1">
        <f t="array" aca="1" ref="AF197" ca="1">IF(INDIRECT("'"&amp;$A$69&amp;"'!"&amp;AF$68&amp;$C197+72)&lt;&gt;INDIRECT("'"&amp;$A$70&amp;"'!"&amp;AF$68&amp;$C197+72),1,0)</f>
        <v>0</v>
      </c>
      <c r="AG197" cm="1">
        <f t="array" aca="1" ref="AG197" ca="1">IF(INDIRECT("'"&amp;$A$69&amp;"'!"&amp;AG$68&amp;$C197+72)&lt;&gt;INDIRECT("'"&amp;$A$70&amp;"'!"&amp;AG$68&amp;$C197+72),1,0)</f>
        <v>0</v>
      </c>
      <c r="AH197" cm="1">
        <f t="array" aca="1" ref="AH197" ca="1">IF(INDIRECT("'"&amp;$A$69&amp;"'!"&amp;AH$68&amp;$C197+72)&lt;&gt;INDIRECT("'"&amp;$A$70&amp;"'!"&amp;AH$68&amp;$C197+72),1,0)</f>
        <v>0</v>
      </c>
      <c r="AI197" cm="1">
        <f t="array" aca="1" ref="AI197" ca="1">IF(INDIRECT("'"&amp;$A$69&amp;"'!"&amp;AI$68&amp;$C197+72)&lt;&gt;INDIRECT("'"&amp;$A$70&amp;"'!"&amp;AI$68&amp;$C197+72),1,0)</f>
        <v>0</v>
      </c>
      <c r="AJ197" cm="1">
        <f t="array" aca="1" ref="AJ197" ca="1">IF(INDIRECT("'"&amp;$A$69&amp;"'!"&amp;AJ$68&amp;$C197+72)&lt;&gt;INDIRECT("'"&amp;$A$70&amp;"'!"&amp;AJ$68&amp;$C197+72),1,0)</f>
        <v>0</v>
      </c>
      <c r="AK197" cm="1">
        <f t="array" aca="1" ref="AK197" ca="1">IF(INDIRECT("'"&amp;$A$69&amp;"'!"&amp;AK$68&amp;$C197+72)&lt;&gt;INDIRECT("'"&amp;$A$70&amp;"'!"&amp;AK$68&amp;$C197+72),1,0)</f>
        <v>0</v>
      </c>
      <c r="AL197" cm="1">
        <f t="array" aca="1" ref="AL197" ca="1">IF(INDIRECT("'"&amp;$A$69&amp;"'!"&amp;AL$68&amp;$C197+72)&lt;&gt;INDIRECT("'"&amp;$A$70&amp;"'!"&amp;AL$68&amp;$C197+72),1,0)</f>
        <v>0</v>
      </c>
      <c r="AM197" cm="1">
        <f t="array" aca="1" ref="AM197" ca="1">IF(INDIRECT("'"&amp;$A$69&amp;"'!"&amp;AM$68&amp;$C197+72)&lt;&gt;INDIRECT("'"&amp;$A$70&amp;"'!"&amp;AM$68&amp;$C197+72),1,0)</f>
        <v>0</v>
      </c>
      <c r="AN197" cm="1">
        <f t="array" aca="1" ref="AN197" ca="1">IF(INDIRECT("'"&amp;$A$69&amp;"'!"&amp;AN$68&amp;$C197+72)&lt;&gt;INDIRECT("'"&amp;$A$70&amp;"'!"&amp;AN$68&amp;$C197+72),1,0)</f>
        <v>0</v>
      </c>
      <c r="AO197" cm="1">
        <f t="array" aca="1" ref="AO197" ca="1">IF(INDIRECT("'"&amp;$A$69&amp;"'!"&amp;AO$68&amp;$C197+72)&lt;&gt;INDIRECT("'"&amp;$A$70&amp;"'!"&amp;AO$68&amp;$C197+72),1,0)</f>
        <v>0</v>
      </c>
      <c r="AP197" cm="1">
        <f t="array" aca="1" ref="AP197" ca="1">IF(INDIRECT("'"&amp;$A$69&amp;"'!"&amp;AP$68&amp;$C197+72)&lt;&gt;INDIRECT("'"&amp;$A$70&amp;"'!"&amp;AP$68&amp;$C197+72),1,0)</f>
        <v>0</v>
      </c>
      <c r="AQ197" cm="1">
        <f t="array" aca="1" ref="AQ197" ca="1">IF(INDIRECT("'"&amp;$A$69&amp;"'!"&amp;AQ$68&amp;$C197+72)&lt;&gt;INDIRECT("'"&amp;$A$70&amp;"'!"&amp;AQ$68&amp;$C197+72),1,0)</f>
        <v>0</v>
      </c>
      <c r="AR197" cm="1">
        <f t="array" aca="1" ref="AR197" ca="1">IF(INDIRECT("'"&amp;$A$69&amp;"'!"&amp;AR$68&amp;$C197+72)&lt;&gt;INDIRECT("'"&amp;$A$70&amp;"'!"&amp;AR$68&amp;$C197+72),1,0)</f>
        <v>0</v>
      </c>
      <c r="AS197" cm="1">
        <f t="array" aca="1" ref="AS197" ca="1">IF(INDIRECT("'"&amp;$A$69&amp;"'!"&amp;AS$68&amp;$C197+72)&lt;&gt;INDIRECT("'"&amp;$A$70&amp;"'!"&amp;AS$68&amp;$C197+72),1,0)</f>
        <v>0</v>
      </c>
      <c r="AT197" cm="1">
        <f t="array" aca="1" ref="AT197" ca="1">IF(INDIRECT("'"&amp;$A$69&amp;"'!"&amp;AT$68&amp;$C197+72)&lt;&gt;INDIRECT("'"&amp;$A$70&amp;"'!"&amp;AT$68&amp;$C197+72),1,0)</f>
        <v>0</v>
      </c>
      <c r="AU197" cm="1">
        <f t="array" aca="1" ref="AU197" ca="1">IF(INDIRECT("'"&amp;$A$69&amp;"'!"&amp;AU$68&amp;$C197+72)&lt;&gt;INDIRECT("'"&amp;$A$70&amp;"'!"&amp;AU$68&amp;$C197+72),1,0)</f>
        <v>0</v>
      </c>
      <c r="AV197" cm="1">
        <f t="array" aca="1" ref="AV197" ca="1">IF(INDIRECT("'"&amp;$A$69&amp;"'!"&amp;AV$68&amp;$C197+72)&lt;&gt;INDIRECT("'"&amp;$A$70&amp;"'!"&amp;AV$68&amp;$C197+72),1,0)</f>
        <v>0</v>
      </c>
      <c r="AW197" cm="1">
        <f t="array" aca="1" ref="AW197" ca="1">IF(INDIRECT("'"&amp;$A$69&amp;"'!"&amp;AW$68&amp;$C197+72)&lt;&gt;INDIRECT("'"&amp;$A$70&amp;"'!"&amp;AW$68&amp;$C197+72),1,0)</f>
        <v>0</v>
      </c>
      <c r="AX197" cm="1">
        <f t="array" aca="1" ref="AX197" ca="1">IF(INDIRECT("'"&amp;$A$69&amp;"'!"&amp;AX$68&amp;$C197+72)&lt;&gt;INDIRECT("'"&amp;$A$70&amp;"'!"&amp;AX$68&amp;$C197+72),1,0)</f>
        <v>0</v>
      </c>
      <c r="AY197" cm="1">
        <f t="array" aca="1" ref="AY197" ca="1">IF(INDIRECT("'"&amp;$A$69&amp;"'!"&amp;AY$68&amp;$C197+72)&lt;&gt;INDIRECT("'"&amp;$A$70&amp;"'!"&amp;AY$68&amp;$C197+72),1,0)</f>
        <v>0</v>
      </c>
      <c r="AZ197" cm="1">
        <f t="array" aca="1" ref="AZ197" ca="1">IF(INDIRECT("'"&amp;$A$69&amp;"'!"&amp;AZ$68&amp;$C197+72)&lt;&gt;INDIRECT("'"&amp;$A$70&amp;"'!"&amp;AZ$68&amp;$C197+72),1,0)</f>
        <v>0</v>
      </c>
      <c r="BA197" cm="1">
        <f t="array" aca="1" ref="BA197" ca="1">IF(INDIRECT("'"&amp;$A$69&amp;"'!"&amp;BA$68&amp;$C197+72)&lt;&gt;INDIRECT("'"&amp;$A$70&amp;"'!"&amp;BA$68&amp;$C197+72),1,0)</f>
        <v>0</v>
      </c>
      <c r="BB197" cm="1">
        <f t="array" aca="1" ref="BB197" ca="1">IF(INDIRECT("'"&amp;$A$69&amp;"'!"&amp;BB$68&amp;$C197+72)&lt;&gt;INDIRECT("'"&amp;$A$70&amp;"'!"&amp;BB$68&amp;$C197+72),1,0)</f>
        <v>0</v>
      </c>
      <c r="BC197">
        <f t="shared" ca="1" si="3"/>
        <v>0</v>
      </c>
      <c r="BD197">
        <f t="shared" ca="1" si="4"/>
        <v>0</v>
      </c>
      <c r="BE197">
        <f t="shared" ca="1" si="5"/>
        <v>0</v>
      </c>
    </row>
    <row r="198" spans="3:57" x14ac:dyDescent="0.15">
      <c r="C198" s="283">
        <v>126</v>
      </c>
      <c r="D198" cm="1">
        <f t="array" aca="1" ref="D198" ca="1">IF(INDIRECT("'"&amp;$A$69&amp;"'!"&amp;D$68&amp;$C198+72)&lt;&gt;INDIRECT("'"&amp;$A$70&amp;"'!"&amp;D$68&amp;$C198+72),1,0)</f>
        <v>0</v>
      </c>
      <c r="E198" cm="1">
        <f t="array" aca="1" ref="E198" ca="1">IF(INDIRECT("'"&amp;$A$69&amp;"'!"&amp;E$68&amp;$C198+72)&lt;&gt;INDIRECT("'"&amp;$A$70&amp;"'!"&amp;E$68&amp;$C198+72),1,0)</f>
        <v>0</v>
      </c>
      <c r="F198" cm="1">
        <f t="array" aca="1" ref="F198" ca="1">IF(INDIRECT("'"&amp;$A$69&amp;"'!"&amp;F$68&amp;$C198+72)&lt;&gt;INDIRECT("'"&amp;$A$70&amp;"'!"&amp;F$68&amp;$C198+72),1,0)</f>
        <v>0</v>
      </c>
      <c r="G198" cm="1">
        <f t="array" aca="1" ref="G198" ca="1">IF(INDIRECT("'"&amp;$A$69&amp;"'!"&amp;G$68&amp;$C198+72)&lt;&gt;INDIRECT("'"&amp;$A$70&amp;"'!"&amp;G$68&amp;$C198+72),1,0)</f>
        <v>0</v>
      </c>
      <c r="H198" cm="1">
        <f t="array" aca="1" ref="H198" ca="1">IF(INDIRECT("'"&amp;$A$69&amp;"'!"&amp;H$68&amp;$C198+72)&lt;&gt;INDIRECT("'"&amp;$A$70&amp;"'!"&amp;H$68&amp;$C198+72),1,0)</f>
        <v>0</v>
      </c>
      <c r="I198" cm="1">
        <f t="array" aca="1" ref="I198" ca="1">IF(INDIRECT("'"&amp;$A$69&amp;"'!"&amp;I$68&amp;$C198+72)&lt;&gt;INDIRECT("'"&amp;$A$70&amp;"'!"&amp;I$68&amp;$C198+72),1,0)</f>
        <v>0</v>
      </c>
      <c r="J198" cm="1">
        <f t="array" aca="1" ref="J198" ca="1">IF(INDIRECT("'"&amp;$A$69&amp;"'!"&amp;J$68&amp;$C198+72)&lt;&gt;INDIRECT("'"&amp;$A$70&amp;"'!"&amp;J$68&amp;$C198+72),1,0)</f>
        <v>0</v>
      </c>
      <c r="K198" cm="1">
        <f t="array" aca="1" ref="K198" ca="1">IF(INDIRECT("'"&amp;$A$69&amp;"'!"&amp;K$68&amp;$C198+72)&lt;&gt;INDIRECT("'"&amp;$A$70&amp;"'!"&amp;K$68&amp;$C198+72),1,0)</f>
        <v>0</v>
      </c>
      <c r="L198" cm="1">
        <f t="array" aca="1" ref="L198" ca="1">IF(INDIRECT("'"&amp;$A$69&amp;"'!"&amp;L$68&amp;$C198+72)&lt;&gt;INDIRECT("'"&amp;$A$70&amp;"'!"&amp;L$68&amp;$C198+72),1,0)</f>
        <v>0</v>
      </c>
      <c r="M198" cm="1">
        <f t="array" aca="1" ref="M198" ca="1">IF(INDIRECT("'"&amp;$A$69&amp;"'!"&amp;M$68&amp;$C198+72)&lt;&gt;INDIRECT("'"&amp;$A$70&amp;"'!"&amp;M$68&amp;$C198+72),1,0)</f>
        <v>0</v>
      </c>
      <c r="N198" cm="1">
        <f t="array" aca="1" ref="N198" ca="1">IF(INDIRECT("'"&amp;$A$69&amp;"'!"&amp;N$68&amp;$C198+72)&lt;&gt;INDIRECT("'"&amp;$A$70&amp;"'!"&amp;N$68&amp;$C198+72),1,0)</f>
        <v>0</v>
      </c>
      <c r="O198" cm="1">
        <f t="array" aca="1" ref="O198" ca="1">IF(INDIRECT("'"&amp;$A$69&amp;"'!"&amp;O$68&amp;$C198+72)&lt;&gt;INDIRECT("'"&amp;$A$70&amp;"'!"&amp;O$68&amp;$C198+72),1,0)</f>
        <v>0</v>
      </c>
      <c r="P198" cm="1">
        <f t="array" aca="1" ref="P198" ca="1">IF(INDIRECT("'"&amp;$A$69&amp;"'!"&amp;P$68&amp;$C198+72)&lt;&gt;INDIRECT("'"&amp;$A$70&amp;"'!"&amp;P$68&amp;$C198+72),1,0)</f>
        <v>0</v>
      </c>
      <c r="Q198" cm="1">
        <f t="array" aca="1" ref="Q198" ca="1">IF(INDIRECT("'"&amp;$A$69&amp;"'!"&amp;Q$68&amp;$C198+72)&lt;&gt;INDIRECT("'"&amp;$A$70&amp;"'!"&amp;Q$68&amp;$C198+72),1,0)</f>
        <v>0</v>
      </c>
      <c r="R198" cm="1">
        <f t="array" aca="1" ref="R198" ca="1">IF(INDIRECT("'"&amp;$A$69&amp;"'!"&amp;R$68&amp;$C198+72)&lt;&gt;INDIRECT("'"&amp;$A$70&amp;"'!"&amp;R$68&amp;$C198+72),1,0)</f>
        <v>0</v>
      </c>
      <c r="S198" cm="1">
        <f t="array" aca="1" ref="S198" ca="1">IF(INDIRECT("'"&amp;$A$69&amp;"'!"&amp;S$68&amp;$C198+72)&lt;&gt;INDIRECT("'"&amp;$A$70&amp;"'!"&amp;S$68&amp;$C198+72),1,0)</f>
        <v>0</v>
      </c>
      <c r="T198" cm="1">
        <f t="array" aca="1" ref="T198" ca="1">IF(INDIRECT("'"&amp;$A$69&amp;"'!"&amp;T$68&amp;$C198+72)&lt;&gt;INDIRECT("'"&amp;$A$70&amp;"'!"&amp;T$68&amp;$C198+72),1,0)</f>
        <v>0</v>
      </c>
      <c r="U198" cm="1">
        <f t="array" aca="1" ref="U198" ca="1">IF(INDIRECT("'"&amp;$A$69&amp;"'!"&amp;U$68&amp;$C198+72)&lt;&gt;INDIRECT("'"&amp;$A$70&amp;"'!"&amp;U$68&amp;$C198+72),1,0)</f>
        <v>0</v>
      </c>
      <c r="V198" cm="1">
        <f t="array" aca="1" ref="V198" ca="1">IF(INDIRECT("'"&amp;$A$69&amp;"'!"&amp;V$68&amp;$C198+72)&lt;&gt;INDIRECT("'"&amp;$A$70&amp;"'!"&amp;V$68&amp;$C198+72),1,0)</f>
        <v>0</v>
      </c>
      <c r="W198" cm="1">
        <f t="array" aca="1" ref="W198" ca="1">IF(INDIRECT("'"&amp;$A$69&amp;"'!"&amp;W$68&amp;$C198+72)&lt;&gt;INDIRECT("'"&amp;$A$70&amp;"'!"&amp;W$68&amp;$C198+72),1,0)</f>
        <v>0</v>
      </c>
      <c r="X198" cm="1">
        <f t="array" aca="1" ref="X198" ca="1">IF(INDIRECT("'"&amp;$A$69&amp;"'!"&amp;X$68&amp;$C198+72)&lt;&gt;INDIRECT("'"&amp;$A$70&amp;"'!"&amp;X$68&amp;$C198+72),1,0)</f>
        <v>0</v>
      </c>
      <c r="Y198" cm="1">
        <f t="array" aca="1" ref="Y198" ca="1">IF(INDIRECT("'"&amp;$A$69&amp;"'!"&amp;Y$68&amp;$C198+72)&lt;&gt;INDIRECT("'"&amp;$A$70&amp;"'!"&amp;Y$68&amp;$C198+72),1,0)</f>
        <v>0</v>
      </c>
      <c r="Z198" cm="1">
        <f t="array" aca="1" ref="Z198" ca="1">IF(INDIRECT("'"&amp;$A$69&amp;"'!"&amp;Z$68&amp;$C198+72)&lt;&gt;INDIRECT("'"&amp;$A$70&amp;"'!"&amp;Z$68&amp;$C198+72),1,0)</f>
        <v>0</v>
      </c>
      <c r="AA198" cm="1">
        <f t="array" aca="1" ref="AA198" ca="1">IF(INDIRECT("'"&amp;$A$69&amp;"'!"&amp;AA$68&amp;$C198+72)&lt;&gt;INDIRECT("'"&amp;$A$70&amp;"'!"&amp;AA$68&amp;$C198+72),1,0)</f>
        <v>0</v>
      </c>
      <c r="AB198" cm="1">
        <f t="array" aca="1" ref="AB198" ca="1">IF(INDIRECT("'"&amp;$A$69&amp;"'!"&amp;AB$68&amp;$C198+72)&lt;&gt;INDIRECT("'"&amp;$A$70&amp;"'!"&amp;AB$68&amp;$C198+72),1,0)</f>
        <v>0</v>
      </c>
      <c r="AC198" cm="1">
        <f t="array" aca="1" ref="AC198" ca="1">IF(INDIRECT("'"&amp;$A$69&amp;"'!"&amp;AC$68&amp;$C198+72)&lt;&gt;INDIRECT("'"&amp;$A$70&amp;"'!"&amp;AC$68&amp;$C198+72),1,0)</f>
        <v>0</v>
      </c>
      <c r="AD198" cm="1">
        <f t="array" aca="1" ref="AD198" ca="1">IF(INDIRECT("'"&amp;$A$69&amp;"'!"&amp;AD$68&amp;$C198+72)&lt;&gt;INDIRECT("'"&amp;$A$70&amp;"'!"&amp;AD$68&amp;$C198+72),1,0)</f>
        <v>0</v>
      </c>
      <c r="AE198" cm="1">
        <f t="array" aca="1" ref="AE198" ca="1">IF(INDIRECT("'"&amp;$A$69&amp;"'!"&amp;AE$68&amp;$C198+72)&lt;&gt;INDIRECT("'"&amp;$A$70&amp;"'!"&amp;AE$68&amp;$C198+72),1,0)</f>
        <v>0</v>
      </c>
      <c r="AF198" cm="1">
        <f t="array" aca="1" ref="AF198" ca="1">IF(INDIRECT("'"&amp;$A$69&amp;"'!"&amp;AF$68&amp;$C198+72)&lt;&gt;INDIRECT("'"&amp;$A$70&amp;"'!"&amp;AF$68&amp;$C198+72),1,0)</f>
        <v>0</v>
      </c>
      <c r="AG198" cm="1">
        <f t="array" aca="1" ref="AG198" ca="1">IF(INDIRECT("'"&amp;$A$69&amp;"'!"&amp;AG$68&amp;$C198+72)&lt;&gt;INDIRECT("'"&amp;$A$70&amp;"'!"&amp;AG$68&amp;$C198+72),1,0)</f>
        <v>0</v>
      </c>
      <c r="AH198" cm="1">
        <f t="array" aca="1" ref="AH198" ca="1">IF(INDIRECT("'"&amp;$A$69&amp;"'!"&amp;AH$68&amp;$C198+72)&lt;&gt;INDIRECT("'"&amp;$A$70&amp;"'!"&amp;AH$68&amp;$C198+72),1,0)</f>
        <v>0</v>
      </c>
      <c r="AI198" cm="1">
        <f t="array" aca="1" ref="AI198" ca="1">IF(INDIRECT("'"&amp;$A$69&amp;"'!"&amp;AI$68&amp;$C198+72)&lt;&gt;INDIRECT("'"&amp;$A$70&amp;"'!"&amp;AI$68&amp;$C198+72),1,0)</f>
        <v>0</v>
      </c>
      <c r="AJ198" cm="1">
        <f t="array" aca="1" ref="AJ198" ca="1">IF(INDIRECT("'"&amp;$A$69&amp;"'!"&amp;AJ$68&amp;$C198+72)&lt;&gt;INDIRECT("'"&amp;$A$70&amp;"'!"&amp;AJ$68&amp;$C198+72),1,0)</f>
        <v>0</v>
      </c>
      <c r="AK198" cm="1">
        <f t="array" aca="1" ref="AK198" ca="1">IF(INDIRECT("'"&amp;$A$69&amp;"'!"&amp;AK$68&amp;$C198+72)&lt;&gt;INDIRECT("'"&amp;$A$70&amp;"'!"&amp;AK$68&amp;$C198+72),1,0)</f>
        <v>0</v>
      </c>
      <c r="AL198" cm="1">
        <f t="array" aca="1" ref="AL198" ca="1">IF(INDIRECT("'"&amp;$A$69&amp;"'!"&amp;AL$68&amp;$C198+72)&lt;&gt;INDIRECT("'"&amp;$A$70&amp;"'!"&amp;AL$68&amp;$C198+72),1,0)</f>
        <v>0</v>
      </c>
      <c r="AM198" cm="1">
        <f t="array" aca="1" ref="AM198" ca="1">IF(INDIRECT("'"&amp;$A$69&amp;"'!"&amp;AM$68&amp;$C198+72)&lt;&gt;INDIRECT("'"&amp;$A$70&amp;"'!"&amp;AM$68&amp;$C198+72),1,0)</f>
        <v>0</v>
      </c>
      <c r="AN198" cm="1">
        <f t="array" aca="1" ref="AN198" ca="1">IF(INDIRECT("'"&amp;$A$69&amp;"'!"&amp;AN$68&amp;$C198+72)&lt;&gt;INDIRECT("'"&amp;$A$70&amp;"'!"&amp;AN$68&amp;$C198+72),1,0)</f>
        <v>0</v>
      </c>
      <c r="AO198" cm="1">
        <f t="array" aca="1" ref="AO198" ca="1">IF(INDIRECT("'"&amp;$A$69&amp;"'!"&amp;AO$68&amp;$C198+72)&lt;&gt;INDIRECT("'"&amp;$A$70&amp;"'!"&amp;AO$68&amp;$C198+72),1,0)</f>
        <v>0</v>
      </c>
      <c r="AP198" cm="1">
        <f t="array" aca="1" ref="AP198" ca="1">IF(INDIRECT("'"&amp;$A$69&amp;"'!"&amp;AP$68&amp;$C198+72)&lt;&gt;INDIRECT("'"&amp;$A$70&amp;"'!"&amp;AP$68&amp;$C198+72),1,0)</f>
        <v>0</v>
      </c>
      <c r="AQ198" cm="1">
        <f t="array" aca="1" ref="AQ198" ca="1">IF(INDIRECT("'"&amp;$A$69&amp;"'!"&amp;AQ$68&amp;$C198+72)&lt;&gt;INDIRECT("'"&amp;$A$70&amp;"'!"&amp;AQ$68&amp;$C198+72),1,0)</f>
        <v>0</v>
      </c>
      <c r="AR198" cm="1">
        <f t="array" aca="1" ref="AR198" ca="1">IF(INDIRECT("'"&amp;$A$69&amp;"'!"&amp;AR$68&amp;$C198+72)&lt;&gt;INDIRECT("'"&amp;$A$70&amp;"'!"&amp;AR$68&amp;$C198+72),1,0)</f>
        <v>0</v>
      </c>
      <c r="AS198" cm="1">
        <f t="array" aca="1" ref="AS198" ca="1">IF(INDIRECT("'"&amp;$A$69&amp;"'!"&amp;AS$68&amp;$C198+72)&lt;&gt;INDIRECT("'"&amp;$A$70&amp;"'!"&amp;AS$68&amp;$C198+72),1,0)</f>
        <v>0</v>
      </c>
      <c r="AT198" cm="1">
        <f t="array" aca="1" ref="AT198" ca="1">IF(INDIRECT("'"&amp;$A$69&amp;"'!"&amp;AT$68&amp;$C198+72)&lt;&gt;INDIRECT("'"&amp;$A$70&amp;"'!"&amp;AT$68&amp;$C198+72),1,0)</f>
        <v>0</v>
      </c>
      <c r="AU198" cm="1">
        <f t="array" aca="1" ref="AU198" ca="1">IF(INDIRECT("'"&amp;$A$69&amp;"'!"&amp;AU$68&amp;$C198+72)&lt;&gt;INDIRECT("'"&amp;$A$70&amp;"'!"&amp;AU$68&amp;$C198+72),1,0)</f>
        <v>0</v>
      </c>
      <c r="AV198" cm="1">
        <f t="array" aca="1" ref="AV198" ca="1">IF(INDIRECT("'"&amp;$A$69&amp;"'!"&amp;AV$68&amp;$C198+72)&lt;&gt;INDIRECT("'"&amp;$A$70&amp;"'!"&amp;AV$68&amp;$C198+72),1,0)</f>
        <v>0</v>
      </c>
      <c r="AW198" cm="1">
        <f t="array" aca="1" ref="AW198" ca="1">IF(INDIRECT("'"&amp;$A$69&amp;"'!"&amp;AW$68&amp;$C198+72)&lt;&gt;INDIRECT("'"&amp;$A$70&amp;"'!"&amp;AW$68&amp;$C198+72),1,0)</f>
        <v>0</v>
      </c>
      <c r="AX198" cm="1">
        <f t="array" aca="1" ref="AX198" ca="1">IF(INDIRECT("'"&amp;$A$69&amp;"'!"&amp;AX$68&amp;$C198+72)&lt;&gt;INDIRECT("'"&amp;$A$70&amp;"'!"&amp;AX$68&amp;$C198+72),1,0)</f>
        <v>0</v>
      </c>
      <c r="AY198" cm="1">
        <f t="array" aca="1" ref="AY198" ca="1">IF(INDIRECT("'"&amp;$A$69&amp;"'!"&amp;AY$68&amp;$C198+72)&lt;&gt;INDIRECT("'"&amp;$A$70&amp;"'!"&amp;AY$68&amp;$C198+72),1,0)</f>
        <v>0</v>
      </c>
      <c r="AZ198" cm="1">
        <f t="array" aca="1" ref="AZ198" ca="1">IF(INDIRECT("'"&amp;$A$69&amp;"'!"&amp;AZ$68&amp;$C198+72)&lt;&gt;INDIRECT("'"&amp;$A$70&amp;"'!"&amp;AZ$68&amp;$C198+72),1,0)</f>
        <v>0</v>
      </c>
      <c r="BA198" cm="1">
        <f t="array" aca="1" ref="BA198" ca="1">IF(INDIRECT("'"&amp;$A$69&amp;"'!"&amp;BA$68&amp;$C198+72)&lt;&gt;INDIRECT("'"&amp;$A$70&amp;"'!"&amp;BA$68&amp;$C198+72),1,0)</f>
        <v>0</v>
      </c>
      <c r="BB198" cm="1">
        <f t="array" aca="1" ref="BB198" ca="1">IF(INDIRECT("'"&amp;$A$69&amp;"'!"&amp;BB$68&amp;$C198+72)&lt;&gt;INDIRECT("'"&amp;$A$70&amp;"'!"&amp;BB$68&amp;$C198+72),1,0)</f>
        <v>0</v>
      </c>
      <c r="BC198">
        <f t="shared" ca="1" si="3"/>
        <v>0</v>
      </c>
      <c r="BD198">
        <f t="shared" ca="1" si="4"/>
        <v>0</v>
      </c>
      <c r="BE198">
        <f t="shared" ca="1" si="5"/>
        <v>0</v>
      </c>
    </row>
    <row r="199" spans="3:57" x14ac:dyDescent="0.15">
      <c r="C199" s="283">
        <v>127</v>
      </c>
      <c r="D199" cm="1">
        <f t="array" aca="1" ref="D199" ca="1">IF(INDIRECT("'"&amp;$A$69&amp;"'!"&amp;D$68&amp;$C199+72)&lt;&gt;INDIRECT("'"&amp;$A$70&amp;"'!"&amp;D$68&amp;$C199+72),1,0)</f>
        <v>0</v>
      </c>
      <c r="E199" cm="1">
        <f t="array" aca="1" ref="E199" ca="1">IF(INDIRECT("'"&amp;$A$69&amp;"'!"&amp;E$68&amp;$C199+72)&lt;&gt;INDIRECT("'"&amp;$A$70&amp;"'!"&amp;E$68&amp;$C199+72),1,0)</f>
        <v>0</v>
      </c>
      <c r="F199" cm="1">
        <f t="array" aca="1" ref="F199" ca="1">IF(INDIRECT("'"&amp;$A$69&amp;"'!"&amp;F$68&amp;$C199+72)&lt;&gt;INDIRECT("'"&amp;$A$70&amp;"'!"&amp;F$68&amp;$C199+72),1,0)</f>
        <v>0</v>
      </c>
      <c r="G199" cm="1">
        <f t="array" aca="1" ref="G199" ca="1">IF(INDIRECT("'"&amp;$A$69&amp;"'!"&amp;G$68&amp;$C199+72)&lt;&gt;INDIRECT("'"&amp;$A$70&amp;"'!"&amp;G$68&amp;$C199+72),1,0)</f>
        <v>0</v>
      </c>
      <c r="H199" cm="1">
        <f t="array" aca="1" ref="H199" ca="1">IF(INDIRECT("'"&amp;$A$69&amp;"'!"&amp;H$68&amp;$C199+72)&lt;&gt;INDIRECT("'"&amp;$A$70&amp;"'!"&amp;H$68&amp;$C199+72),1,0)</f>
        <v>0</v>
      </c>
      <c r="I199" cm="1">
        <f t="array" aca="1" ref="I199" ca="1">IF(INDIRECT("'"&amp;$A$69&amp;"'!"&amp;I$68&amp;$C199+72)&lt;&gt;INDIRECT("'"&amp;$A$70&amp;"'!"&amp;I$68&amp;$C199+72),1,0)</f>
        <v>0</v>
      </c>
      <c r="J199" cm="1">
        <f t="array" aca="1" ref="J199" ca="1">IF(INDIRECT("'"&amp;$A$69&amp;"'!"&amp;J$68&amp;$C199+72)&lt;&gt;INDIRECT("'"&amp;$A$70&amp;"'!"&amp;J$68&amp;$C199+72),1,0)</f>
        <v>0</v>
      </c>
      <c r="K199" cm="1">
        <f t="array" aca="1" ref="K199" ca="1">IF(INDIRECT("'"&amp;$A$69&amp;"'!"&amp;K$68&amp;$C199+72)&lt;&gt;INDIRECT("'"&amp;$A$70&amp;"'!"&amp;K$68&amp;$C199+72),1,0)</f>
        <v>0</v>
      </c>
      <c r="L199" cm="1">
        <f t="array" aca="1" ref="L199" ca="1">IF(INDIRECT("'"&amp;$A$69&amp;"'!"&amp;L$68&amp;$C199+72)&lt;&gt;INDIRECT("'"&amp;$A$70&amp;"'!"&amp;L$68&amp;$C199+72),1,0)</f>
        <v>0</v>
      </c>
      <c r="M199" cm="1">
        <f t="array" aca="1" ref="M199" ca="1">IF(INDIRECT("'"&amp;$A$69&amp;"'!"&amp;M$68&amp;$C199+72)&lt;&gt;INDIRECT("'"&amp;$A$70&amp;"'!"&amp;M$68&amp;$C199+72),1,0)</f>
        <v>0</v>
      </c>
      <c r="N199" cm="1">
        <f t="array" aca="1" ref="N199" ca="1">IF(INDIRECT("'"&amp;$A$69&amp;"'!"&amp;N$68&amp;$C199+72)&lt;&gt;INDIRECT("'"&amp;$A$70&amp;"'!"&amp;N$68&amp;$C199+72),1,0)</f>
        <v>0</v>
      </c>
      <c r="O199" cm="1">
        <f t="array" aca="1" ref="O199" ca="1">IF(INDIRECT("'"&amp;$A$69&amp;"'!"&amp;O$68&amp;$C199+72)&lt;&gt;INDIRECT("'"&amp;$A$70&amp;"'!"&amp;O$68&amp;$C199+72),1,0)</f>
        <v>0</v>
      </c>
      <c r="P199" cm="1">
        <f t="array" aca="1" ref="P199" ca="1">IF(INDIRECT("'"&amp;$A$69&amp;"'!"&amp;P$68&amp;$C199+72)&lt;&gt;INDIRECT("'"&amp;$A$70&amp;"'!"&amp;P$68&amp;$C199+72),1,0)</f>
        <v>0</v>
      </c>
      <c r="Q199" cm="1">
        <f t="array" aca="1" ref="Q199" ca="1">IF(INDIRECT("'"&amp;$A$69&amp;"'!"&amp;Q$68&amp;$C199+72)&lt;&gt;INDIRECT("'"&amp;$A$70&amp;"'!"&amp;Q$68&amp;$C199+72),1,0)</f>
        <v>0</v>
      </c>
      <c r="R199" cm="1">
        <f t="array" aca="1" ref="R199" ca="1">IF(INDIRECT("'"&amp;$A$69&amp;"'!"&amp;R$68&amp;$C199+72)&lt;&gt;INDIRECT("'"&amp;$A$70&amp;"'!"&amp;R$68&amp;$C199+72),1,0)</f>
        <v>0</v>
      </c>
      <c r="S199" cm="1">
        <f t="array" aca="1" ref="S199" ca="1">IF(INDIRECT("'"&amp;$A$69&amp;"'!"&amp;S$68&amp;$C199+72)&lt;&gt;INDIRECT("'"&amp;$A$70&amp;"'!"&amp;S$68&amp;$C199+72),1,0)</f>
        <v>0</v>
      </c>
      <c r="T199" cm="1">
        <f t="array" aca="1" ref="T199" ca="1">IF(INDIRECT("'"&amp;$A$69&amp;"'!"&amp;T$68&amp;$C199+72)&lt;&gt;INDIRECT("'"&amp;$A$70&amp;"'!"&amp;T$68&amp;$C199+72),1,0)</f>
        <v>0</v>
      </c>
      <c r="U199" cm="1">
        <f t="array" aca="1" ref="U199" ca="1">IF(INDIRECT("'"&amp;$A$69&amp;"'!"&amp;U$68&amp;$C199+72)&lt;&gt;INDIRECT("'"&amp;$A$70&amp;"'!"&amp;U$68&amp;$C199+72),1,0)</f>
        <v>0</v>
      </c>
      <c r="V199" cm="1">
        <f t="array" aca="1" ref="V199" ca="1">IF(INDIRECT("'"&amp;$A$69&amp;"'!"&amp;V$68&amp;$C199+72)&lt;&gt;INDIRECT("'"&amp;$A$70&amp;"'!"&amp;V$68&amp;$C199+72),1,0)</f>
        <v>0</v>
      </c>
      <c r="W199" cm="1">
        <f t="array" aca="1" ref="W199" ca="1">IF(INDIRECT("'"&amp;$A$69&amp;"'!"&amp;W$68&amp;$C199+72)&lt;&gt;INDIRECT("'"&amp;$A$70&amp;"'!"&amp;W$68&amp;$C199+72),1,0)</f>
        <v>0</v>
      </c>
      <c r="X199" cm="1">
        <f t="array" aca="1" ref="X199" ca="1">IF(INDIRECT("'"&amp;$A$69&amp;"'!"&amp;X$68&amp;$C199+72)&lt;&gt;INDIRECT("'"&amp;$A$70&amp;"'!"&amp;X$68&amp;$C199+72),1,0)</f>
        <v>0</v>
      </c>
      <c r="Y199" cm="1">
        <f t="array" aca="1" ref="Y199" ca="1">IF(INDIRECT("'"&amp;$A$69&amp;"'!"&amp;Y$68&amp;$C199+72)&lt;&gt;INDIRECT("'"&amp;$A$70&amp;"'!"&amp;Y$68&amp;$C199+72),1,0)</f>
        <v>0</v>
      </c>
      <c r="Z199" cm="1">
        <f t="array" aca="1" ref="Z199" ca="1">IF(INDIRECT("'"&amp;$A$69&amp;"'!"&amp;Z$68&amp;$C199+72)&lt;&gt;INDIRECT("'"&amp;$A$70&amp;"'!"&amp;Z$68&amp;$C199+72),1,0)</f>
        <v>0</v>
      </c>
      <c r="AA199" cm="1">
        <f t="array" aca="1" ref="AA199" ca="1">IF(INDIRECT("'"&amp;$A$69&amp;"'!"&amp;AA$68&amp;$C199+72)&lt;&gt;INDIRECT("'"&amp;$A$70&amp;"'!"&amp;AA$68&amp;$C199+72),1,0)</f>
        <v>0</v>
      </c>
      <c r="AB199" cm="1">
        <f t="array" aca="1" ref="AB199" ca="1">IF(INDIRECT("'"&amp;$A$69&amp;"'!"&amp;AB$68&amp;$C199+72)&lt;&gt;INDIRECT("'"&amp;$A$70&amp;"'!"&amp;AB$68&amp;$C199+72),1,0)</f>
        <v>0</v>
      </c>
      <c r="AC199" cm="1">
        <f t="array" aca="1" ref="AC199" ca="1">IF(INDIRECT("'"&amp;$A$69&amp;"'!"&amp;AC$68&amp;$C199+72)&lt;&gt;INDIRECT("'"&amp;$A$70&amp;"'!"&amp;AC$68&amp;$C199+72),1,0)</f>
        <v>0</v>
      </c>
      <c r="AD199" cm="1">
        <f t="array" aca="1" ref="AD199" ca="1">IF(INDIRECT("'"&amp;$A$69&amp;"'!"&amp;AD$68&amp;$C199+72)&lt;&gt;INDIRECT("'"&amp;$A$70&amp;"'!"&amp;AD$68&amp;$C199+72),1,0)</f>
        <v>0</v>
      </c>
      <c r="AE199" cm="1">
        <f t="array" aca="1" ref="AE199" ca="1">IF(INDIRECT("'"&amp;$A$69&amp;"'!"&amp;AE$68&amp;$C199+72)&lt;&gt;INDIRECT("'"&amp;$A$70&amp;"'!"&amp;AE$68&amp;$C199+72),1,0)</f>
        <v>0</v>
      </c>
      <c r="AF199" cm="1">
        <f t="array" aca="1" ref="AF199" ca="1">IF(INDIRECT("'"&amp;$A$69&amp;"'!"&amp;AF$68&amp;$C199+72)&lt;&gt;INDIRECT("'"&amp;$A$70&amp;"'!"&amp;AF$68&amp;$C199+72),1,0)</f>
        <v>0</v>
      </c>
      <c r="AG199" cm="1">
        <f t="array" aca="1" ref="AG199" ca="1">IF(INDIRECT("'"&amp;$A$69&amp;"'!"&amp;AG$68&amp;$C199+72)&lt;&gt;INDIRECT("'"&amp;$A$70&amp;"'!"&amp;AG$68&amp;$C199+72),1,0)</f>
        <v>0</v>
      </c>
      <c r="AH199" cm="1">
        <f t="array" aca="1" ref="AH199" ca="1">IF(INDIRECT("'"&amp;$A$69&amp;"'!"&amp;AH$68&amp;$C199+72)&lt;&gt;INDIRECT("'"&amp;$A$70&amp;"'!"&amp;AH$68&amp;$C199+72),1,0)</f>
        <v>0</v>
      </c>
      <c r="AI199" cm="1">
        <f t="array" aca="1" ref="AI199" ca="1">IF(INDIRECT("'"&amp;$A$69&amp;"'!"&amp;AI$68&amp;$C199+72)&lt;&gt;INDIRECT("'"&amp;$A$70&amp;"'!"&amp;AI$68&amp;$C199+72),1,0)</f>
        <v>0</v>
      </c>
      <c r="AJ199" cm="1">
        <f t="array" aca="1" ref="AJ199" ca="1">IF(INDIRECT("'"&amp;$A$69&amp;"'!"&amp;AJ$68&amp;$C199+72)&lt;&gt;INDIRECT("'"&amp;$A$70&amp;"'!"&amp;AJ$68&amp;$C199+72),1,0)</f>
        <v>0</v>
      </c>
      <c r="AK199" cm="1">
        <f t="array" aca="1" ref="AK199" ca="1">IF(INDIRECT("'"&amp;$A$69&amp;"'!"&amp;AK$68&amp;$C199+72)&lt;&gt;INDIRECT("'"&amp;$A$70&amp;"'!"&amp;AK$68&amp;$C199+72),1,0)</f>
        <v>0</v>
      </c>
      <c r="AL199" cm="1">
        <f t="array" aca="1" ref="AL199" ca="1">IF(INDIRECT("'"&amp;$A$69&amp;"'!"&amp;AL$68&amp;$C199+72)&lt;&gt;INDIRECT("'"&amp;$A$70&amp;"'!"&amp;AL$68&amp;$C199+72),1,0)</f>
        <v>0</v>
      </c>
      <c r="AM199" cm="1">
        <f t="array" aca="1" ref="AM199" ca="1">IF(INDIRECT("'"&amp;$A$69&amp;"'!"&amp;AM$68&amp;$C199+72)&lt;&gt;INDIRECT("'"&amp;$A$70&amp;"'!"&amp;AM$68&amp;$C199+72),1,0)</f>
        <v>0</v>
      </c>
      <c r="AN199" cm="1">
        <f t="array" aca="1" ref="AN199" ca="1">IF(INDIRECT("'"&amp;$A$69&amp;"'!"&amp;AN$68&amp;$C199+72)&lt;&gt;INDIRECT("'"&amp;$A$70&amp;"'!"&amp;AN$68&amp;$C199+72),1,0)</f>
        <v>0</v>
      </c>
      <c r="AO199" cm="1">
        <f t="array" aca="1" ref="AO199" ca="1">IF(INDIRECT("'"&amp;$A$69&amp;"'!"&amp;AO$68&amp;$C199+72)&lt;&gt;INDIRECT("'"&amp;$A$70&amp;"'!"&amp;AO$68&amp;$C199+72),1,0)</f>
        <v>0</v>
      </c>
      <c r="AP199" cm="1">
        <f t="array" aca="1" ref="AP199" ca="1">IF(INDIRECT("'"&amp;$A$69&amp;"'!"&amp;AP$68&amp;$C199+72)&lt;&gt;INDIRECT("'"&amp;$A$70&amp;"'!"&amp;AP$68&amp;$C199+72),1,0)</f>
        <v>0</v>
      </c>
      <c r="AQ199" cm="1">
        <f t="array" aca="1" ref="AQ199" ca="1">IF(INDIRECT("'"&amp;$A$69&amp;"'!"&amp;AQ$68&amp;$C199+72)&lt;&gt;INDIRECT("'"&amp;$A$70&amp;"'!"&amp;AQ$68&amp;$C199+72),1,0)</f>
        <v>0</v>
      </c>
      <c r="AR199" cm="1">
        <f t="array" aca="1" ref="AR199" ca="1">IF(INDIRECT("'"&amp;$A$69&amp;"'!"&amp;AR$68&amp;$C199+72)&lt;&gt;INDIRECT("'"&amp;$A$70&amp;"'!"&amp;AR$68&amp;$C199+72),1,0)</f>
        <v>0</v>
      </c>
      <c r="AS199" cm="1">
        <f t="array" aca="1" ref="AS199" ca="1">IF(INDIRECT("'"&amp;$A$69&amp;"'!"&amp;AS$68&amp;$C199+72)&lt;&gt;INDIRECT("'"&amp;$A$70&amp;"'!"&amp;AS$68&amp;$C199+72),1,0)</f>
        <v>0</v>
      </c>
      <c r="AT199" cm="1">
        <f t="array" aca="1" ref="AT199" ca="1">IF(INDIRECT("'"&amp;$A$69&amp;"'!"&amp;AT$68&amp;$C199+72)&lt;&gt;INDIRECT("'"&amp;$A$70&amp;"'!"&amp;AT$68&amp;$C199+72),1,0)</f>
        <v>0</v>
      </c>
      <c r="AU199" cm="1">
        <f t="array" aca="1" ref="AU199" ca="1">IF(INDIRECT("'"&amp;$A$69&amp;"'!"&amp;AU$68&amp;$C199+72)&lt;&gt;INDIRECT("'"&amp;$A$70&amp;"'!"&amp;AU$68&amp;$C199+72),1,0)</f>
        <v>0</v>
      </c>
      <c r="AV199" cm="1">
        <f t="array" aca="1" ref="AV199" ca="1">IF(INDIRECT("'"&amp;$A$69&amp;"'!"&amp;AV$68&amp;$C199+72)&lt;&gt;INDIRECT("'"&amp;$A$70&amp;"'!"&amp;AV$68&amp;$C199+72),1,0)</f>
        <v>0</v>
      </c>
      <c r="AW199" cm="1">
        <f t="array" aca="1" ref="AW199" ca="1">IF(INDIRECT("'"&amp;$A$69&amp;"'!"&amp;AW$68&amp;$C199+72)&lt;&gt;INDIRECT("'"&amp;$A$70&amp;"'!"&amp;AW$68&amp;$C199+72),1,0)</f>
        <v>0</v>
      </c>
      <c r="AX199" cm="1">
        <f t="array" aca="1" ref="AX199" ca="1">IF(INDIRECT("'"&amp;$A$69&amp;"'!"&amp;AX$68&amp;$C199+72)&lt;&gt;INDIRECT("'"&amp;$A$70&amp;"'!"&amp;AX$68&amp;$C199+72),1,0)</f>
        <v>0</v>
      </c>
      <c r="AY199" cm="1">
        <f t="array" aca="1" ref="AY199" ca="1">IF(INDIRECT("'"&amp;$A$69&amp;"'!"&amp;AY$68&amp;$C199+72)&lt;&gt;INDIRECT("'"&amp;$A$70&amp;"'!"&amp;AY$68&amp;$C199+72),1,0)</f>
        <v>0</v>
      </c>
      <c r="AZ199" cm="1">
        <f t="array" aca="1" ref="AZ199" ca="1">IF(INDIRECT("'"&amp;$A$69&amp;"'!"&amp;AZ$68&amp;$C199+72)&lt;&gt;INDIRECT("'"&amp;$A$70&amp;"'!"&amp;AZ$68&amp;$C199+72),1,0)</f>
        <v>0</v>
      </c>
      <c r="BA199" cm="1">
        <f t="array" aca="1" ref="BA199" ca="1">IF(INDIRECT("'"&amp;$A$69&amp;"'!"&amp;BA$68&amp;$C199+72)&lt;&gt;INDIRECT("'"&amp;$A$70&amp;"'!"&amp;BA$68&amp;$C199+72),1,0)</f>
        <v>0</v>
      </c>
      <c r="BB199" cm="1">
        <f t="array" aca="1" ref="BB199" ca="1">IF(INDIRECT("'"&amp;$A$69&amp;"'!"&amp;BB$68&amp;$C199+72)&lt;&gt;INDIRECT("'"&amp;$A$70&amp;"'!"&amp;BB$68&amp;$C199+72),1,0)</f>
        <v>0</v>
      </c>
      <c r="BC199">
        <f t="shared" ca="1" si="3"/>
        <v>0</v>
      </c>
      <c r="BD199">
        <f t="shared" ca="1" si="4"/>
        <v>0</v>
      </c>
      <c r="BE199">
        <f t="shared" ca="1" si="5"/>
        <v>0</v>
      </c>
    </row>
    <row r="200" spans="3:57" x14ac:dyDescent="0.15">
      <c r="C200" s="283">
        <v>128</v>
      </c>
      <c r="D200" cm="1">
        <f t="array" aca="1" ref="D200" ca="1">IF(INDIRECT("'"&amp;$A$69&amp;"'!"&amp;D$68&amp;$C200+72)&lt;&gt;INDIRECT("'"&amp;$A$70&amp;"'!"&amp;D$68&amp;$C200+72),1,0)</f>
        <v>0</v>
      </c>
      <c r="E200" cm="1">
        <f t="array" aca="1" ref="E200" ca="1">IF(INDIRECT("'"&amp;$A$69&amp;"'!"&amp;E$68&amp;$C200+72)&lt;&gt;INDIRECT("'"&amp;$A$70&amp;"'!"&amp;E$68&amp;$C200+72),1,0)</f>
        <v>0</v>
      </c>
      <c r="F200" cm="1">
        <f t="array" aca="1" ref="F200" ca="1">IF(INDIRECT("'"&amp;$A$69&amp;"'!"&amp;F$68&amp;$C200+72)&lt;&gt;INDIRECT("'"&amp;$A$70&amp;"'!"&amp;F$68&amp;$C200+72),1,0)</f>
        <v>0</v>
      </c>
      <c r="G200" cm="1">
        <f t="array" aca="1" ref="G200" ca="1">IF(INDIRECT("'"&amp;$A$69&amp;"'!"&amp;G$68&amp;$C200+72)&lt;&gt;INDIRECT("'"&amp;$A$70&amp;"'!"&amp;G$68&amp;$C200+72),1,0)</f>
        <v>0</v>
      </c>
      <c r="H200" cm="1">
        <f t="array" aca="1" ref="H200" ca="1">IF(INDIRECT("'"&amp;$A$69&amp;"'!"&amp;H$68&amp;$C200+72)&lt;&gt;INDIRECT("'"&amp;$A$70&amp;"'!"&amp;H$68&amp;$C200+72),1,0)</f>
        <v>0</v>
      </c>
      <c r="I200" cm="1">
        <f t="array" aca="1" ref="I200" ca="1">IF(INDIRECT("'"&amp;$A$69&amp;"'!"&amp;I$68&amp;$C200+72)&lt;&gt;INDIRECT("'"&amp;$A$70&amp;"'!"&amp;I$68&amp;$C200+72),1,0)</f>
        <v>0</v>
      </c>
      <c r="J200" cm="1">
        <f t="array" aca="1" ref="J200" ca="1">IF(INDIRECT("'"&amp;$A$69&amp;"'!"&amp;J$68&amp;$C200+72)&lt;&gt;INDIRECT("'"&amp;$A$70&amp;"'!"&amp;J$68&amp;$C200+72),1,0)</f>
        <v>0</v>
      </c>
      <c r="K200" cm="1">
        <f t="array" aca="1" ref="K200" ca="1">IF(INDIRECT("'"&amp;$A$69&amp;"'!"&amp;K$68&amp;$C200+72)&lt;&gt;INDIRECT("'"&amp;$A$70&amp;"'!"&amp;K$68&amp;$C200+72),1,0)</f>
        <v>0</v>
      </c>
      <c r="L200" cm="1">
        <f t="array" aca="1" ref="L200" ca="1">IF(INDIRECT("'"&amp;$A$69&amp;"'!"&amp;L$68&amp;$C200+72)&lt;&gt;INDIRECT("'"&amp;$A$70&amp;"'!"&amp;L$68&amp;$C200+72),1,0)</f>
        <v>0</v>
      </c>
      <c r="M200" cm="1">
        <f t="array" aca="1" ref="M200" ca="1">IF(INDIRECT("'"&amp;$A$69&amp;"'!"&amp;M$68&amp;$C200+72)&lt;&gt;INDIRECT("'"&amp;$A$70&amp;"'!"&amp;M$68&amp;$C200+72),1,0)</f>
        <v>0</v>
      </c>
      <c r="N200" cm="1">
        <f t="array" aca="1" ref="N200" ca="1">IF(INDIRECT("'"&amp;$A$69&amp;"'!"&amp;N$68&amp;$C200+72)&lt;&gt;INDIRECT("'"&amp;$A$70&amp;"'!"&amp;N$68&amp;$C200+72),1,0)</f>
        <v>0</v>
      </c>
      <c r="O200" cm="1">
        <f t="array" aca="1" ref="O200" ca="1">IF(INDIRECT("'"&amp;$A$69&amp;"'!"&amp;O$68&amp;$C200+72)&lt;&gt;INDIRECT("'"&amp;$A$70&amp;"'!"&amp;O$68&amp;$C200+72),1,0)</f>
        <v>0</v>
      </c>
      <c r="P200" cm="1">
        <f t="array" aca="1" ref="P200" ca="1">IF(INDIRECT("'"&amp;$A$69&amp;"'!"&amp;P$68&amp;$C200+72)&lt;&gt;INDIRECT("'"&amp;$A$70&amp;"'!"&amp;P$68&amp;$C200+72),1,0)</f>
        <v>0</v>
      </c>
      <c r="Q200" cm="1">
        <f t="array" aca="1" ref="Q200" ca="1">IF(INDIRECT("'"&amp;$A$69&amp;"'!"&amp;Q$68&amp;$C200+72)&lt;&gt;INDIRECT("'"&amp;$A$70&amp;"'!"&amp;Q$68&amp;$C200+72),1,0)</f>
        <v>0</v>
      </c>
      <c r="R200" cm="1">
        <f t="array" aca="1" ref="R200" ca="1">IF(INDIRECT("'"&amp;$A$69&amp;"'!"&amp;R$68&amp;$C200+72)&lt;&gt;INDIRECT("'"&amp;$A$70&amp;"'!"&amp;R$68&amp;$C200+72),1,0)</f>
        <v>0</v>
      </c>
      <c r="S200" cm="1">
        <f t="array" aca="1" ref="S200" ca="1">IF(INDIRECT("'"&amp;$A$69&amp;"'!"&amp;S$68&amp;$C200+72)&lt;&gt;INDIRECT("'"&amp;$A$70&amp;"'!"&amp;S$68&amp;$C200+72),1,0)</f>
        <v>0</v>
      </c>
      <c r="T200" cm="1">
        <f t="array" aca="1" ref="T200" ca="1">IF(INDIRECT("'"&amp;$A$69&amp;"'!"&amp;T$68&amp;$C200+72)&lt;&gt;INDIRECT("'"&amp;$A$70&amp;"'!"&amp;T$68&amp;$C200+72),1,0)</f>
        <v>0</v>
      </c>
      <c r="U200" cm="1">
        <f t="array" aca="1" ref="U200" ca="1">IF(INDIRECT("'"&amp;$A$69&amp;"'!"&amp;U$68&amp;$C200+72)&lt;&gt;INDIRECT("'"&amp;$A$70&amp;"'!"&amp;U$68&amp;$C200+72),1,0)</f>
        <v>0</v>
      </c>
      <c r="V200" cm="1">
        <f t="array" aca="1" ref="V200" ca="1">IF(INDIRECT("'"&amp;$A$69&amp;"'!"&amp;V$68&amp;$C200+72)&lt;&gt;INDIRECT("'"&amp;$A$70&amp;"'!"&amp;V$68&amp;$C200+72),1,0)</f>
        <v>0</v>
      </c>
      <c r="W200" cm="1">
        <f t="array" aca="1" ref="W200" ca="1">IF(INDIRECT("'"&amp;$A$69&amp;"'!"&amp;W$68&amp;$C200+72)&lt;&gt;INDIRECT("'"&amp;$A$70&amp;"'!"&amp;W$68&amp;$C200+72),1,0)</f>
        <v>0</v>
      </c>
      <c r="X200" cm="1">
        <f t="array" aca="1" ref="X200" ca="1">IF(INDIRECT("'"&amp;$A$69&amp;"'!"&amp;X$68&amp;$C200+72)&lt;&gt;INDIRECT("'"&amp;$A$70&amp;"'!"&amp;X$68&amp;$C200+72),1,0)</f>
        <v>0</v>
      </c>
      <c r="Y200" cm="1">
        <f t="array" aca="1" ref="Y200" ca="1">IF(INDIRECT("'"&amp;$A$69&amp;"'!"&amp;Y$68&amp;$C200+72)&lt;&gt;INDIRECT("'"&amp;$A$70&amp;"'!"&amp;Y$68&amp;$C200+72),1,0)</f>
        <v>0</v>
      </c>
      <c r="Z200" cm="1">
        <f t="array" aca="1" ref="Z200" ca="1">IF(INDIRECT("'"&amp;$A$69&amp;"'!"&amp;Z$68&amp;$C200+72)&lt;&gt;INDIRECT("'"&amp;$A$70&amp;"'!"&amp;Z$68&amp;$C200+72),1,0)</f>
        <v>0</v>
      </c>
      <c r="AA200" cm="1">
        <f t="array" aca="1" ref="AA200" ca="1">IF(INDIRECT("'"&amp;$A$69&amp;"'!"&amp;AA$68&amp;$C200+72)&lt;&gt;INDIRECT("'"&amp;$A$70&amp;"'!"&amp;AA$68&amp;$C200+72),1,0)</f>
        <v>0</v>
      </c>
      <c r="AB200" cm="1">
        <f t="array" aca="1" ref="AB200" ca="1">IF(INDIRECT("'"&amp;$A$69&amp;"'!"&amp;AB$68&amp;$C200+72)&lt;&gt;INDIRECT("'"&amp;$A$70&amp;"'!"&amp;AB$68&amp;$C200+72),1,0)</f>
        <v>0</v>
      </c>
      <c r="AC200" cm="1">
        <f t="array" aca="1" ref="AC200" ca="1">IF(INDIRECT("'"&amp;$A$69&amp;"'!"&amp;AC$68&amp;$C200+72)&lt;&gt;INDIRECT("'"&amp;$A$70&amp;"'!"&amp;AC$68&amp;$C200+72),1,0)</f>
        <v>0</v>
      </c>
      <c r="AD200" cm="1">
        <f t="array" aca="1" ref="AD200" ca="1">IF(INDIRECT("'"&amp;$A$69&amp;"'!"&amp;AD$68&amp;$C200+72)&lt;&gt;INDIRECT("'"&amp;$A$70&amp;"'!"&amp;AD$68&amp;$C200+72),1,0)</f>
        <v>0</v>
      </c>
      <c r="AE200" cm="1">
        <f t="array" aca="1" ref="AE200" ca="1">IF(INDIRECT("'"&amp;$A$69&amp;"'!"&amp;AE$68&amp;$C200+72)&lt;&gt;INDIRECT("'"&amp;$A$70&amp;"'!"&amp;AE$68&amp;$C200+72),1,0)</f>
        <v>0</v>
      </c>
      <c r="AF200" cm="1">
        <f t="array" aca="1" ref="AF200" ca="1">IF(INDIRECT("'"&amp;$A$69&amp;"'!"&amp;AF$68&amp;$C200+72)&lt;&gt;INDIRECT("'"&amp;$A$70&amp;"'!"&amp;AF$68&amp;$C200+72),1,0)</f>
        <v>0</v>
      </c>
      <c r="AG200" cm="1">
        <f t="array" aca="1" ref="AG200" ca="1">IF(INDIRECT("'"&amp;$A$69&amp;"'!"&amp;AG$68&amp;$C200+72)&lt;&gt;INDIRECT("'"&amp;$A$70&amp;"'!"&amp;AG$68&amp;$C200+72),1,0)</f>
        <v>0</v>
      </c>
      <c r="AH200" cm="1">
        <f t="array" aca="1" ref="AH200" ca="1">IF(INDIRECT("'"&amp;$A$69&amp;"'!"&amp;AH$68&amp;$C200+72)&lt;&gt;INDIRECT("'"&amp;$A$70&amp;"'!"&amp;AH$68&amp;$C200+72),1,0)</f>
        <v>0</v>
      </c>
      <c r="AI200" cm="1">
        <f t="array" aca="1" ref="AI200" ca="1">IF(INDIRECT("'"&amp;$A$69&amp;"'!"&amp;AI$68&amp;$C200+72)&lt;&gt;INDIRECT("'"&amp;$A$70&amp;"'!"&amp;AI$68&amp;$C200+72),1,0)</f>
        <v>0</v>
      </c>
      <c r="AJ200" cm="1">
        <f t="array" aca="1" ref="AJ200" ca="1">IF(INDIRECT("'"&amp;$A$69&amp;"'!"&amp;AJ$68&amp;$C200+72)&lt;&gt;INDIRECT("'"&amp;$A$70&amp;"'!"&amp;AJ$68&amp;$C200+72),1,0)</f>
        <v>0</v>
      </c>
      <c r="AK200" cm="1">
        <f t="array" aca="1" ref="AK200" ca="1">IF(INDIRECT("'"&amp;$A$69&amp;"'!"&amp;AK$68&amp;$C200+72)&lt;&gt;INDIRECT("'"&amp;$A$70&amp;"'!"&amp;AK$68&amp;$C200+72),1,0)</f>
        <v>0</v>
      </c>
      <c r="AL200" cm="1">
        <f t="array" aca="1" ref="AL200" ca="1">IF(INDIRECT("'"&amp;$A$69&amp;"'!"&amp;AL$68&amp;$C200+72)&lt;&gt;INDIRECT("'"&amp;$A$70&amp;"'!"&amp;AL$68&amp;$C200+72),1,0)</f>
        <v>0</v>
      </c>
      <c r="AM200" cm="1">
        <f t="array" aca="1" ref="AM200" ca="1">IF(INDIRECT("'"&amp;$A$69&amp;"'!"&amp;AM$68&amp;$C200+72)&lt;&gt;INDIRECT("'"&amp;$A$70&amp;"'!"&amp;AM$68&amp;$C200+72),1,0)</f>
        <v>0</v>
      </c>
      <c r="AN200" cm="1">
        <f t="array" aca="1" ref="AN200" ca="1">IF(INDIRECT("'"&amp;$A$69&amp;"'!"&amp;AN$68&amp;$C200+72)&lt;&gt;INDIRECT("'"&amp;$A$70&amp;"'!"&amp;AN$68&amp;$C200+72),1,0)</f>
        <v>0</v>
      </c>
      <c r="AO200" cm="1">
        <f t="array" aca="1" ref="AO200" ca="1">IF(INDIRECT("'"&amp;$A$69&amp;"'!"&amp;AO$68&amp;$C200+72)&lt;&gt;INDIRECT("'"&amp;$A$70&amp;"'!"&amp;AO$68&amp;$C200+72),1,0)</f>
        <v>0</v>
      </c>
      <c r="AP200" cm="1">
        <f t="array" aca="1" ref="AP200" ca="1">IF(INDIRECT("'"&amp;$A$69&amp;"'!"&amp;AP$68&amp;$C200+72)&lt;&gt;INDIRECT("'"&amp;$A$70&amp;"'!"&amp;AP$68&amp;$C200+72),1,0)</f>
        <v>0</v>
      </c>
      <c r="AQ200" cm="1">
        <f t="array" aca="1" ref="AQ200" ca="1">IF(INDIRECT("'"&amp;$A$69&amp;"'!"&amp;AQ$68&amp;$C200+72)&lt;&gt;INDIRECT("'"&amp;$A$70&amp;"'!"&amp;AQ$68&amp;$C200+72),1,0)</f>
        <v>0</v>
      </c>
      <c r="AR200" cm="1">
        <f t="array" aca="1" ref="AR200" ca="1">IF(INDIRECT("'"&amp;$A$69&amp;"'!"&amp;AR$68&amp;$C200+72)&lt;&gt;INDIRECT("'"&amp;$A$70&amp;"'!"&amp;AR$68&amp;$C200+72),1,0)</f>
        <v>0</v>
      </c>
      <c r="AS200" cm="1">
        <f t="array" aca="1" ref="AS200" ca="1">IF(INDIRECT("'"&amp;$A$69&amp;"'!"&amp;AS$68&amp;$C200+72)&lt;&gt;INDIRECT("'"&amp;$A$70&amp;"'!"&amp;AS$68&amp;$C200+72),1,0)</f>
        <v>0</v>
      </c>
      <c r="AT200" cm="1">
        <f t="array" aca="1" ref="AT200" ca="1">IF(INDIRECT("'"&amp;$A$69&amp;"'!"&amp;AT$68&amp;$C200+72)&lt;&gt;INDIRECT("'"&amp;$A$70&amp;"'!"&amp;AT$68&amp;$C200+72),1,0)</f>
        <v>0</v>
      </c>
      <c r="AU200" cm="1">
        <f t="array" aca="1" ref="AU200" ca="1">IF(INDIRECT("'"&amp;$A$69&amp;"'!"&amp;AU$68&amp;$C200+72)&lt;&gt;INDIRECT("'"&amp;$A$70&amp;"'!"&amp;AU$68&amp;$C200+72),1,0)</f>
        <v>0</v>
      </c>
      <c r="AV200" cm="1">
        <f t="array" aca="1" ref="AV200" ca="1">IF(INDIRECT("'"&amp;$A$69&amp;"'!"&amp;AV$68&amp;$C200+72)&lt;&gt;INDIRECT("'"&amp;$A$70&amp;"'!"&amp;AV$68&amp;$C200+72),1,0)</f>
        <v>0</v>
      </c>
      <c r="AW200" cm="1">
        <f t="array" aca="1" ref="AW200" ca="1">IF(INDIRECT("'"&amp;$A$69&amp;"'!"&amp;AW$68&amp;$C200+72)&lt;&gt;INDIRECT("'"&amp;$A$70&amp;"'!"&amp;AW$68&amp;$C200+72),1,0)</f>
        <v>0</v>
      </c>
      <c r="AX200" cm="1">
        <f t="array" aca="1" ref="AX200" ca="1">IF(INDIRECT("'"&amp;$A$69&amp;"'!"&amp;AX$68&amp;$C200+72)&lt;&gt;INDIRECT("'"&amp;$A$70&amp;"'!"&amp;AX$68&amp;$C200+72),1,0)</f>
        <v>0</v>
      </c>
      <c r="AY200" cm="1">
        <f t="array" aca="1" ref="AY200" ca="1">IF(INDIRECT("'"&amp;$A$69&amp;"'!"&amp;AY$68&amp;$C200+72)&lt;&gt;INDIRECT("'"&amp;$A$70&amp;"'!"&amp;AY$68&amp;$C200+72),1,0)</f>
        <v>0</v>
      </c>
      <c r="AZ200" cm="1">
        <f t="array" aca="1" ref="AZ200" ca="1">IF(INDIRECT("'"&amp;$A$69&amp;"'!"&amp;AZ$68&amp;$C200+72)&lt;&gt;INDIRECT("'"&amp;$A$70&amp;"'!"&amp;AZ$68&amp;$C200+72),1,0)</f>
        <v>0</v>
      </c>
      <c r="BA200" cm="1">
        <f t="array" aca="1" ref="BA200" ca="1">IF(INDIRECT("'"&amp;$A$69&amp;"'!"&amp;BA$68&amp;$C200+72)&lt;&gt;INDIRECT("'"&amp;$A$70&amp;"'!"&amp;BA$68&amp;$C200+72),1,0)</f>
        <v>0</v>
      </c>
      <c r="BB200" cm="1">
        <f t="array" aca="1" ref="BB200" ca="1">IF(INDIRECT("'"&amp;$A$69&amp;"'!"&amp;BB$68&amp;$C200+72)&lt;&gt;INDIRECT("'"&amp;$A$70&amp;"'!"&amp;BB$68&amp;$C200+72),1,0)</f>
        <v>0</v>
      </c>
      <c r="BC200">
        <f t="shared" ca="1" si="3"/>
        <v>0</v>
      </c>
      <c r="BD200">
        <f t="shared" ca="1" si="4"/>
        <v>0</v>
      </c>
      <c r="BE200">
        <f t="shared" ca="1" si="5"/>
        <v>0</v>
      </c>
    </row>
    <row r="201" spans="3:57" x14ac:dyDescent="0.15">
      <c r="C201" s="283">
        <v>129</v>
      </c>
      <c r="D201" cm="1">
        <f t="array" aca="1" ref="D201" ca="1">IF(INDIRECT("'"&amp;$A$69&amp;"'!"&amp;D$68&amp;$C201+72)&lt;&gt;INDIRECT("'"&amp;$A$70&amp;"'!"&amp;D$68&amp;$C201+72),1,0)</f>
        <v>0</v>
      </c>
      <c r="E201" cm="1">
        <f t="array" aca="1" ref="E201" ca="1">IF(INDIRECT("'"&amp;$A$69&amp;"'!"&amp;E$68&amp;$C201+72)&lt;&gt;INDIRECT("'"&amp;$A$70&amp;"'!"&amp;E$68&amp;$C201+72),1,0)</f>
        <v>0</v>
      </c>
      <c r="F201" cm="1">
        <f t="array" aca="1" ref="F201" ca="1">IF(INDIRECT("'"&amp;$A$69&amp;"'!"&amp;F$68&amp;$C201+72)&lt;&gt;INDIRECT("'"&amp;$A$70&amp;"'!"&amp;F$68&amp;$C201+72),1,0)</f>
        <v>0</v>
      </c>
      <c r="G201" cm="1">
        <f t="array" aca="1" ref="G201" ca="1">IF(INDIRECT("'"&amp;$A$69&amp;"'!"&amp;G$68&amp;$C201+72)&lt;&gt;INDIRECT("'"&amp;$A$70&amp;"'!"&amp;G$68&amp;$C201+72),1,0)</f>
        <v>0</v>
      </c>
      <c r="H201" cm="1">
        <f t="array" aca="1" ref="H201" ca="1">IF(INDIRECT("'"&amp;$A$69&amp;"'!"&amp;H$68&amp;$C201+72)&lt;&gt;INDIRECT("'"&amp;$A$70&amp;"'!"&amp;H$68&amp;$C201+72),1,0)</f>
        <v>0</v>
      </c>
      <c r="I201" cm="1">
        <f t="array" aca="1" ref="I201" ca="1">IF(INDIRECT("'"&amp;$A$69&amp;"'!"&amp;I$68&amp;$C201+72)&lt;&gt;INDIRECT("'"&amp;$A$70&amp;"'!"&amp;I$68&amp;$C201+72),1,0)</f>
        <v>0</v>
      </c>
      <c r="J201" cm="1">
        <f t="array" aca="1" ref="J201" ca="1">IF(INDIRECT("'"&amp;$A$69&amp;"'!"&amp;J$68&amp;$C201+72)&lt;&gt;INDIRECT("'"&amp;$A$70&amp;"'!"&amp;J$68&amp;$C201+72),1,0)</f>
        <v>0</v>
      </c>
      <c r="K201" cm="1">
        <f t="array" aca="1" ref="K201" ca="1">IF(INDIRECT("'"&amp;$A$69&amp;"'!"&amp;K$68&amp;$C201+72)&lt;&gt;INDIRECT("'"&amp;$A$70&amp;"'!"&amp;K$68&amp;$C201+72),1,0)</f>
        <v>0</v>
      </c>
      <c r="L201" cm="1">
        <f t="array" aca="1" ref="L201" ca="1">IF(INDIRECT("'"&amp;$A$69&amp;"'!"&amp;L$68&amp;$C201+72)&lt;&gt;INDIRECT("'"&amp;$A$70&amp;"'!"&amp;L$68&amp;$C201+72),1,0)</f>
        <v>0</v>
      </c>
      <c r="M201" cm="1">
        <f t="array" aca="1" ref="M201" ca="1">IF(INDIRECT("'"&amp;$A$69&amp;"'!"&amp;M$68&amp;$C201+72)&lt;&gt;INDIRECT("'"&amp;$A$70&amp;"'!"&amp;M$68&amp;$C201+72),1,0)</f>
        <v>0</v>
      </c>
      <c r="N201" cm="1">
        <f t="array" aca="1" ref="N201" ca="1">IF(INDIRECT("'"&amp;$A$69&amp;"'!"&amp;N$68&amp;$C201+72)&lt;&gt;INDIRECT("'"&amp;$A$70&amp;"'!"&amp;N$68&amp;$C201+72),1,0)</f>
        <v>0</v>
      </c>
      <c r="O201" cm="1">
        <f t="array" aca="1" ref="O201" ca="1">IF(INDIRECT("'"&amp;$A$69&amp;"'!"&amp;O$68&amp;$C201+72)&lt;&gt;INDIRECT("'"&amp;$A$70&amp;"'!"&amp;O$68&amp;$C201+72),1,0)</f>
        <v>0</v>
      </c>
      <c r="P201" cm="1">
        <f t="array" aca="1" ref="P201" ca="1">IF(INDIRECT("'"&amp;$A$69&amp;"'!"&amp;P$68&amp;$C201+72)&lt;&gt;INDIRECT("'"&amp;$A$70&amp;"'!"&amp;P$68&amp;$C201+72),1,0)</f>
        <v>0</v>
      </c>
      <c r="Q201" cm="1">
        <f t="array" aca="1" ref="Q201" ca="1">IF(INDIRECT("'"&amp;$A$69&amp;"'!"&amp;Q$68&amp;$C201+72)&lt;&gt;INDIRECT("'"&amp;$A$70&amp;"'!"&amp;Q$68&amp;$C201+72),1,0)</f>
        <v>0</v>
      </c>
      <c r="R201" cm="1">
        <f t="array" aca="1" ref="R201" ca="1">IF(INDIRECT("'"&amp;$A$69&amp;"'!"&amp;R$68&amp;$C201+72)&lt;&gt;INDIRECT("'"&amp;$A$70&amp;"'!"&amp;R$68&amp;$C201+72),1,0)</f>
        <v>0</v>
      </c>
      <c r="S201" cm="1">
        <f t="array" aca="1" ref="S201" ca="1">IF(INDIRECT("'"&amp;$A$69&amp;"'!"&amp;S$68&amp;$C201+72)&lt;&gt;INDIRECT("'"&amp;$A$70&amp;"'!"&amp;S$68&amp;$C201+72),1,0)</f>
        <v>0</v>
      </c>
      <c r="T201" cm="1">
        <f t="array" aca="1" ref="T201" ca="1">IF(INDIRECT("'"&amp;$A$69&amp;"'!"&amp;T$68&amp;$C201+72)&lt;&gt;INDIRECT("'"&amp;$A$70&amp;"'!"&amp;T$68&amp;$C201+72),1,0)</f>
        <v>0</v>
      </c>
      <c r="U201" cm="1">
        <f t="array" aca="1" ref="U201" ca="1">IF(INDIRECT("'"&amp;$A$69&amp;"'!"&amp;U$68&amp;$C201+72)&lt;&gt;INDIRECT("'"&amp;$A$70&amp;"'!"&amp;U$68&amp;$C201+72),1,0)</f>
        <v>0</v>
      </c>
      <c r="V201" cm="1">
        <f t="array" aca="1" ref="V201" ca="1">IF(INDIRECT("'"&amp;$A$69&amp;"'!"&amp;V$68&amp;$C201+72)&lt;&gt;INDIRECT("'"&amp;$A$70&amp;"'!"&amp;V$68&amp;$C201+72),1,0)</f>
        <v>0</v>
      </c>
      <c r="W201" cm="1">
        <f t="array" aca="1" ref="W201" ca="1">IF(INDIRECT("'"&amp;$A$69&amp;"'!"&amp;W$68&amp;$C201+72)&lt;&gt;INDIRECT("'"&amp;$A$70&amp;"'!"&amp;W$68&amp;$C201+72),1,0)</f>
        <v>0</v>
      </c>
      <c r="X201" cm="1">
        <f t="array" aca="1" ref="X201" ca="1">IF(INDIRECT("'"&amp;$A$69&amp;"'!"&amp;X$68&amp;$C201+72)&lt;&gt;INDIRECT("'"&amp;$A$70&amp;"'!"&amp;X$68&amp;$C201+72),1,0)</f>
        <v>0</v>
      </c>
      <c r="Y201" cm="1">
        <f t="array" aca="1" ref="Y201" ca="1">IF(INDIRECT("'"&amp;$A$69&amp;"'!"&amp;Y$68&amp;$C201+72)&lt;&gt;INDIRECT("'"&amp;$A$70&amp;"'!"&amp;Y$68&amp;$C201+72),1,0)</f>
        <v>0</v>
      </c>
      <c r="Z201" cm="1">
        <f t="array" aca="1" ref="Z201" ca="1">IF(INDIRECT("'"&amp;$A$69&amp;"'!"&amp;Z$68&amp;$C201+72)&lt;&gt;INDIRECT("'"&amp;$A$70&amp;"'!"&amp;Z$68&amp;$C201+72),1,0)</f>
        <v>0</v>
      </c>
      <c r="AA201" cm="1">
        <f t="array" aca="1" ref="AA201" ca="1">IF(INDIRECT("'"&amp;$A$69&amp;"'!"&amp;AA$68&amp;$C201+72)&lt;&gt;INDIRECT("'"&amp;$A$70&amp;"'!"&amp;AA$68&amp;$C201+72),1,0)</f>
        <v>0</v>
      </c>
      <c r="AB201" cm="1">
        <f t="array" aca="1" ref="AB201" ca="1">IF(INDIRECT("'"&amp;$A$69&amp;"'!"&amp;AB$68&amp;$C201+72)&lt;&gt;INDIRECT("'"&amp;$A$70&amp;"'!"&amp;AB$68&amp;$C201+72),1,0)</f>
        <v>0</v>
      </c>
      <c r="AC201" cm="1">
        <f t="array" aca="1" ref="AC201" ca="1">IF(INDIRECT("'"&amp;$A$69&amp;"'!"&amp;AC$68&amp;$C201+72)&lt;&gt;INDIRECT("'"&amp;$A$70&amp;"'!"&amp;AC$68&amp;$C201+72),1,0)</f>
        <v>0</v>
      </c>
      <c r="AD201" cm="1">
        <f t="array" aca="1" ref="AD201" ca="1">IF(INDIRECT("'"&amp;$A$69&amp;"'!"&amp;AD$68&amp;$C201+72)&lt;&gt;INDIRECT("'"&amp;$A$70&amp;"'!"&amp;AD$68&amp;$C201+72),1,0)</f>
        <v>0</v>
      </c>
      <c r="AE201" cm="1">
        <f t="array" aca="1" ref="AE201" ca="1">IF(INDIRECT("'"&amp;$A$69&amp;"'!"&amp;AE$68&amp;$C201+72)&lt;&gt;INDIRECT("'"&amp;$A$70&amp;"'!"&amp;AE$68&amp;$C201+72),1,0)</f>
        <v>0</v>
      </c>
      <c r="AF201" cm="1">
        <f t="array" aca="1" ref="AF201" ca="1">IF(INDIRECT("'"&amp;$A$69&amp;"'!"&amp;AF$68&amp;$C201+72)&lt;&gt;INDIRECT("'"&amp;$A$70&amp;"'!"&amp;AF$68&amp;$C201+72),1,0)</f>
        <v>0</v>
      </c>
      <c r="AG201" cm="1">
        <f t="array" aca="1" ref="AG201" ca="1">IF(INDIRECT("'"&amp;$A$69&amp;"'!"&amp;AG$68&amp;$C201+72)&lt;&gt;INDIRECT("'"&amp;$A$70&amp;"'!"&amp;AG$68&amp;$C201+72),1,0)</f>
        <v>0</v>
      </c>
      <c r="AH201" cm="1">
        <f t="array" aca="1" ref="AH201" ca="1">IF(INDIRECT("'"&amp;$A$69&amp;"'!"&amp;AH$68&amp;$C201+72)&lt;&gt;INDIRECT("'"&amp;$A$70&amp;"'!"&amp;AH$68&amp;$C201+72),1,0)</f>
        <v>0</v>
      </c>
      <c r="AI201" cm="1">
        <f t="array" aca="1" ref="AI201" ca="1">IF(INDIRECT("'"&amp;$A$69&amp;"'!"&amp;AI$68&amp;$C201+72)&lt;&gt;INDIRECT("'"&amp;$A$70&amp;"'!"&amp;AI$68&amp;$C201+72),1,0)</f>
        <v>0</v>
      </c>
      <c r="AJ201" cm="1">
        <f t="array" aca="1" ref="AJ201" ca="1">IF(INDIRECT("'"&amp;$A$69&amp;"'!"&amp;AJ$68&amp;$C201+72)&lt;&gt;INDIRECT("'"&amp;$A$70&amp;"'!"&amp;AJ$68&amp;$C201+72),1,0)</f>
        <v>0</v>
      </c>
      <c r="AK201" cm="1">
        <f t="array" aca="1" ref="AK201" ca="1">IF(INDIRECT("'"&amp;$A$69&amp;"'!"&amp;AK$68&amp;$C201+72)&lt;&gt;INDIRECT("'"&amp;$A$70&amp;"'!"&amp;AK$68&amp;$C201+72),1,0)</f>
        <v>0</v>
      </c>
      <c r="AL201" cm="1">
        <f t="array" aca="1" ref="AL201" ca="1">IF(INDIRECT("'"&amp;$A$69&amp;"'!"&amp;AL$68&amp;$C201+72)&lt;&gt;INDIRECT("'"&amp;$A$70&amp;"'!"&amp;AL$68&amp;$C201+72),1,0)</f>
        <v>0</v>
      </c>
      <c r="AM201" cm="1">
        <f t="array" aca="1" ref="AM201" ca="1">IF(INDIRECT("'"&amp;$A$69&amp;"'!"&amp;AM$68&amp;$C201+72)&lt;&gt;INDIRECT("'"&amp;$A$70&amp;"'!"&amp;AM$68&amp;$C201+72),1,0)</f>
        <v>0</v>
      </c>
      <c r="AN201" cm="1">
        <f t="array" aca="1" ref="AN201" ca="1">IF(INDIRECT("'"&amp;$A$69&amp;"'!"&amp;AN$68&amp;$C201+72)&lt;&gt;INDIRECT("'"&amp;$A$70&amp;"'!"&amp;AN$68&amp;$C201+72),1,0)</f>
        <v>0</v>
      </c>
      <c r="AO201" cm="1">
        <f t="array" aca="1" ref="AO201" ca="1">IF(INDIRECT("'"&amp;$A$69&amp;"'!"&amp;AO$68&amp;$C201+72)&lt;&gt;INDIRECT("'"&amp;$A$70&amp;"'!"&amp;AO$68&amp;$C201+72),1,0)</f>
        <v>0</v>
      </c>
      <c r="AP201" cm="1">
        <f t="array" aca="1" ref="AP201" ca="1">IF(INDIRECT("'"&amp;$A$69&amp;"'!"&amp;AP$68&amp;$C201+72)&lt;&gt;INDIRECT("'"&amp;$A$70&amp;"'!"&amp;AP$68&amp;$C201+72),1,0)</f>
        <v>0</v>
      </c>
      <c r="AQ201" cm="1">
        <f t="array" aca="1" ref="AQ201" ca="1">IF(INDIRECT("'"&amp;$A$69&amp;"'!"&amp;AQ$68&amp;$C201+72)&lt;&gt;INDIRECT("'"&amp;$A$70&amp;"'!"&amp;AQ$68&amp;$C201+72),1,0)</f>
        <v>0</v>
      </c>
      <c r="AR201" cm="1">
        <f t="array" aca="1" ref="AR201" ca="1">IF(INDIRECT("'"&amp;$A$69&amp;"'!"&amp;AR$68&amp;$C201+72)&lt;&gt;INDIRECT("'"&amp;$A$70&amp;"'!"&amp;AR$68&amp;$C201+72),1,0)</f>
        <v>0</v>
      </c>
      <c r="AS201" cm="1">
        <f t="array" aca="1" ref="AS201" ca="1">IF(INDIRECT("'"&amp;$A$69&amp;"'!"&amp;AS$68&amp;$C201+72)&lt;&gt;INDIRECT("'"&amp;$A$70&amp;"'!"&amp;AS$68&amp;$C201+72),1,0)</f>
        <v>0</v>
      </c>
      <c r="AT201" cm="1">
        <f t="array" aca="1" ref="AT201" ca="1">IF(INDIRECT("'"&amp;$A$69&amp;"'!"&amp;AT$68&amp;$C201+72)&lt;&gt;INDIRECT("'"&amp;$A$70&amp;"'!"&amp;AT$68&amp;$C201+72),1,0)</f>
        <v>0</v>
      </c>
      <c r="AU201" cm="1">
        <f t="array" aca="1" ref="AU201" ca="1">IF(INDIRECT("'"&amp;$A$69&amp;"'!"&amp;AU$68&amp;$C201+72)&lt;&gt;INDIRECT("'"&amp;$A$70&amp;"'!"&amp;AU$68&amp;$C201+72),1,0)</f>
        <v>0</v>
      </c>
      <c r="AV201" cm="1">
        <f t="array" aca="1" ref="AV201" ca="1">IF(INDIRECT("'"&amp;$A$69&amp;"'!"&amp;AV$68&amp;$C201+72)&lt;&gt;INDIRECT("'"&amp;$A$70&amp;"'!"&amp;AV$68&amp;$C201+72),1,0)</f>
        <v>0</v>
      </c>
      <c r="AW201" cm="1">
        <f t="array" aca="1" ref="AW201" ca="1">IF(INDIRECT("'"&amp;$A$69&amp;"'!"&amp;AW$68&amp;$C201+72)&lt;&gt;INDIRECT("'"&amp;$A$70&amp;"'!"&amp;AW$68&amp;$C201+72),1,0)</f>
        <v>0</v>
      </c>
      <c r="AX201" cm="1">
        <f t="array" aca="1" ref="AX201" ca="1">IF(INDIRECT("'"&amp;$A$69&amp;"'!"&amp;AX$68&amp;$C201+72)&lt;&gt;INDIRECT("'"&amp;$A$70&amp;"'!"&amp;AX$68&amp;$C201+72),1,0)</f>
        <v>0</v>
      </c>
      <c r="AY201" cm="1">
        <f t="array" aca="1" ref="AY201" ca="1">IF(INDIRECT("'"&amp;$A$69&amp;"'!"&amp;AY$68&amp;$C201+72)&lt;&gt;INDIRECT("'"&amp;$A$70&amp;"'!"&amp;AY$68&amp;$C201+72),1,0)</f>
        <v>0</v>
      </c>
      <c r="AZ201" cm="1">
        <f t="array" aca="1" ref="AZ201" ca="1">IF(INDIRECT("'"&amp;$A$69&amp;"'!"&amp;AZ$68&amp;$C201+72)&lt;&gt;INDIRECT("'"&amp;$A$70&amp;"'!"&amp;AZ$68&amp;$C201+72),1,0)</f>
        <v>0</v>
      </c>
      <c r="BA201" cm="1">
        <f t="array" aca="1" ref="BA201" ca="1">IF(INDIRECT("'"&amp;$A$69&amp;"'!"&amp;BA$68&amp;$C201+72)&lt;&gt;INDIRECT("'"&amp;$A$70&amp;"'!"&amp;BA$68&amp;$C201+72),1,0)</f>
        <v>0</v>
      </c>
      <c r="BB201" cm="1">
        <f t="array" aca="1" ref="BB201" ca="1">IF(INDIRECT("'"&amp;$A$69&amp;"'!"&amp;BB$68&amp;$C201+72)&lt;&gt;INDIRECT("'"&amp;$A$70&amp;"'!"&amp;BB$68&amp;$C201+72),1,0)</f>
        <v>0</v>
      </c>
      <c r="BC201">
        <f t="shared" ca="1" si="3"/>
        <v>0</v>
      </c>
      <c r="BD201">
        <f t="shared" ca="1" si="4"/>
        <v>0</v>
      </c>
      <c r="BE201">
        <f t="shared" ca="1" si="5"/>
        <v>0</v>
      </c>
    </row>
    <row r="202" spans="3:57" x14ac:dyDescent="0.15">
      <c r="C202" s="283">
        <v>130</v>
      </c>
      <c r="D202" cm="1">
        <f t="array" aca="1" ref="D202" ca="1">IF(INDIRECT("'"&amp;$A$69&amp;"'!"&amp;D$68&amp;$C202+72)&lt;&gt;INDIRECT("'"&amp;$A$70&amp;"'!"&amp;D$68&amp;$C202+72),1,0)</f>
        <v>0</v>
      </c>
      <c r="E202" cm="1">
        <f t="array" aca="1" ref="E202" ca="1">IF(INDIRECT("'"&amp;$A$69&amp;"'!"&amp;E$68&amp;$C202+72)&lt;&gt;INDIRECT("'"&amp;$A$70&amp;"'!"&amp;E$68&amp;$C202+72),1,0)</f>
        <v>0</v>
      </c>
      <c r="F202" cm="1">
        <f t="array" aca="1" ref="F202" ca="1">IF(INDIRECT("'"&amp;$A$69&amp;"'!"&amp;F$68&amp;$C202+72)&lt;&gt;INDIRECT("'"&amp;$A$70&amp;"'!"&amp;F$68&amp;$C202+72),1,0)</f>
        <v>0</v>
      </c>
      <c r="G202" cm="1">
        <f t="array" aca="1" ref="G202" ca="1">IF(INDIRECT("'"&amp;$A$69&amp;"'!"&amp;G$68&amp;$C202+72)&lt;&gt;INDIRECT("'"&amp;$A$70&amp;"'!"&amp;G$68&amp;$C202+72),1,0)</f>
        <v>0</v>
      </c>
      <c r="H202" cm="1">
        <f t="array" aca="1" ref="H202" ca="1">IF(INDIRECT("'"&amp;$A$69&amp;"'!"&amp;H$68&amp;$C202+72)&lt;&gt;INDIRECT("'"&amp;$A$70&amp;"'!"&amp;H$68&amp;$C202+72),1,0)</f>
        <v>0</v>
      </c>
      <c r="I202" cm="1">
        <f t="array" aca="1" ref="I202" ca="1">IF(INDIRECT("'"&amp;$A$69&amp;"'!"&amp;I$68&amp;$C202+72)&lt;&gt;INDIRECT("'"&amp;$A$70&amp;"'!"&amp;I$68&amp;$C202+72),1,0)</f>
        <v>0</v>
      </c>
      <c r="J202" cm="1">
        <f t="array" aca="1" ref="J202" ca="1">IF(INDIRECT("'"&amp;$A$69&amp;"'!"&amp;J$68&amp;$C202+72)&lt;&gt;INDIRECT("'"&amp;$A$70&amp;"'!"&amp;J$68&amp;$C202+72),1,0)</f>
        <v>0</v>
      </c>
      <c r="K202" cm="1">
        <f t="array" aca="1" ref="K202" ca="1">IF(INDIRECT("'"&amp;$A$69&amp;"'!"&amp;K$68&amp;$C202+72)&lt;&gt;INDIRECT("'"&amp;$A$70&amp;"'!"&amp;K$68&amp;$C202+72),1,0)</f>
        <v>0</v>
      </c>
      <c r="L202" cm="1">
        <f t="array" aca="1" ref="L202" ca="1">IF(INDIRECT("'"&amp;$A$69&amp;"'!"&amp;L$68&amp;$C202+72)&lt;&gt;INDIRECT("'"&amp;$A$70&amp;"'!"&amp;L$68&amp;$C202+72),1,0)</f>
        <v>0</v>
      </c>
      <c r="M202" cm="1">
        <f t="array" aca="1" ref="M202" ca="1">IF(INDIRECT("'"&amp;$A$69&amp;"'!"&amp;M$68&amp;$C202+72)&lt;&gt;INDIRECT("'"&amp;$A$70&amp;"'!"&amp;M$68&amp;$C202+72),1,0)</f>
        <v>0</v>
      </c>
      <c r="N202" cm="1">
        <f t="array" aca="1" ref="N202" ca="1">IF(INDIRECT("'"&amp;$A$69&amp;"'!"&amp;N$68&amp;$C202+72)&lt;&gt;INDIRECT("'"&amp;$A$70&amp;"'!"&amp;N$68&amp;$C202+72),1,0)</f>
        <v>0</v>
      </c>
      <c r="O202" cm="1">
        <f t="array" aca="1" ref="O202" ca="1">IF(INDIRECT("'"&amp;$A$69&amp;"'!"&amp;O$68&amp;$C202+72)&lt;&gt;INDIRECT("'"&amp;$A$70&amp;"'!"&amp;O$68&amp;$C202+72),1,0)</f>
        <v>0</v>
      </c>
      <c r="P202" cm="1">
        <f t="array" aca="1" ref="P202" ca="1">IF(INDIRECT("'"&amp;$A$69&amp;"'!"&amp;P$68&amp;$C202+72)&lt;&gt;INDIRECT("'"&amp;$A$70&amp;"'!"&amp;P$68&amp;$C202+72),1,0)</f>
        <v>0</v>
      </c>
      <c r="Q202" cm="1">
        <f t="array" aca="1" ref="Q202" ca="1">IF(INDIRECT("'"&amp;$A$69&amp;"'!"&amp;Q$68&amp;$C202+72)&lt;&gt;INDIRECT("'"&amp;$A$70&amp;"'!"&amp;Q$68&amp;$C202+72),1,0)</f>
        <v>0</v>
      </c>
      <c r="R202" cm="1">
        <f t="array" aca="1" ref="R202" ca="1">IF(INDIRECT("'"&amp;$A$69&amp;"'!"&amp;R$68&amp;$C202+72)&lt;&gt;INDIRECT("'"&amp;$A$70&amp;"'!"&amp;R$68&amp;$C202+72),1,0)</f>
        <v>0</v>
      </c>
      <c r="S202" cm="1">
        <f t="array" aca="1" ref="S202" ca="1">IF(INDIRECT("'"&amp;$A$69&amp;"'!"&amp;S$68&amp;$C202+72)&lt;&gt;INDIRECT("'"&amp;$A$70&amp;"'!"&amp;S$68&amp;$C202+72),1,0)</f>
        <v>0</v>
      </c>
      <c r="T202" cm="1">
        <f t="array" aca="1" ref="T202" ca="1">IF(INDIRECT("'"&amp;$A$69&amp;"'!"&amp;T$68&amp;$C202+72)&lt;&gt;INDIRECT("'"&amp;$A$70&amp;"'!"&amp;T$68&amp;$C202+72),1,0)</f>
        <v>0</v>
      </c>
      <c r="U202" cm="1">
        <f t="array" aca="1" ref="U202" ca="1">IF(INDIRECT("'"&amp;$A$69&amp;"'!"&amp;U$68&amp;$C202+72)&lt;&gt;INDIRECT("'"&amp;$A$70&amp;"'!"&amp;U$68&amp;$C202+72),1,0)</f>
        <v>0</v>
      </c>
      <c r="V202" cm="1">
        <f t="array" aca="1" ref="V202" ca="1">IF(INDIRECT("'"&amp;$A$69&amp;"'!"&amp;V$68&amp;$C202+72)&lt;&gt;INDIRECT("'"&amp;$A$70&amp;"'!"&amp;V$68&amp;$C202+72),1,0)</f>
        <v>0</v>
      </c>
      <c r="W202" cm="1">
        <f t="array" aca="1" ref="W202" ca="1">IF(INDIRECT("'"&amp;$A$69&amp;"'!"&amp;W$68&amp;$C202+72)&lt;&gt;INDIRECT("'"&amp;$A$70&amp;"'!"&amp;W$68&amp;$C202+72),1,0)</f>
        <v>0</v>
      </c>
      <c r="X202" cm="1">
        <f t="array" aca="1" ref="X202" ca="1">IF(INDIRECT("'"&amp;$A$69&amp;"'!"&amp;X$68&amp;$C202+72)&lt;&gt;INDIRECT("'"&amp;$A$70&amp;"'!"&amp;X$68&amp;$C202+72),1,0)</f>
        <v>0</v>
      </c>
      <c r="Y202" cm="1">
        <f t="array" aca="1" ref="Y202" ca="1">IF(INDIRECT("'"&amp;$A$69&amp;"'!"&amp;Y$68&amp;$C202+72)&lt;&gt;INDIRECT("'"&amp;$A$70&amp;"'!"&amp;Y$68&amp;$C202+72),1,0)</f>
        <v>0</v>
      </c>
      <c r="Z202" cm="1">
        <f t="array" aca="1" ref="Z202" ca="1">IF(INDIRECT("'"&amp;$A$69&amp;"'!"&amp;Z$68&amp;$C202+72)&lt;&gt;INDIRECT("'"&amp;$A$70&amp;"'!"&amp;Z$68&amp;$C202+72),1,0)</f>
        <v>0</v>
      </c>
      <c r="AA202" cm="1">
        <f t="array" aca="1" ref="AA202" ca="1">IF(INDIRECT("'"&amp;$A$69&amp;"'!"&amp;AA$68&amp;$C202+72)&lt;&gt;INDIRECT("'"&amp;$A$70&amp;"'!"&amp;AA$68&amp;$C202+72),1,0)</f>
        <v>0</v>
      </c>
      <c r="AB202" cm="1">
        <f t="array" aca="1" ref="AB202" ca="1">IF(INDIRECT("'"&amp;$A$69&amp;"'!"&amp;AB$68&amp;$C202+72)&lt;&gt;INDIRECT("'"&amp;$A$70&amp;"'!"&amp;AB$68&amp;$C202+72),1,0)</f>
        <v>0</v>
      </c>
      <c r="AC202" cm="1">
        <f t="array" aca="1" ref="AC202" ca="1">IF(INDIRECT("'"&amp;$A$69&amp;"'!"&amp;AC$68&amp;$C202+72)&lt;&gt;INDIRECT("'"&amp;$A$70&amp;"'!"&amp;AC$68&amp;$C202+72),1,0)</f>
        <v>0</v>
      </c>
      <c r="AD202" cm="1">
        <f t="array" aca="1" ref="AD202" ca="1">IF(INDIRECT("'"&amp;$A$69&amp;"'!"&amp;AD$68&amp;$C202+72)&lt;&gt;INDIRECT("'"&amp;$A$70&amp;"'!"&amp;AD$68&amp;$C202+72),1,0)</f>
        <v>0</v>
      </c>
      <c r="AE202" cm="1">
        <f t="array" aca="1" ref="AE202" ca="1">IF(INDIRECT("'"&amp;$A$69&amp;"'!"&amp;AE$68&amp;$C202+72)&lt;&gt;INDIRECT("'"&amp;$A$70&amp;"'!"&amp;AE$68&amp;$C202+72),1,0)</f>
        <v>0</v>
      </c>
      <c r="AF202" cm="1">
        <f t="array" aca="1" ref="AF202" ca="1">IF(INDIRECT("'"&amp;$A$69&amp;"'!"&amp;AF$68&amp;$C202+72)&lt;&gt;INDIRECT("'"&amp;$A$70&amp;"'!"&amp;AF$68&amp;$C202+72),1,0)</f>
        <v>0</v>
      </c>
      <c r="AG202" cm="1">
        <f t="array" aca="1" ref="AG202" ca="1">IF(INDIRECT("'"&amp;$A$69&amp;"'!"&amp;AG$68&amp;$C202+72)&lt;&gt;INDIRECT("'"&amp;$A$70&amp;"'!"&amp;AG$68&amp;$C202+72),1,0)</f>
        <v>0</v>
      </c>
      <c r="AH202" cm="1">
        <f t="array" aca="1" ref="AH202" ca="1">IF(INDIRECT("'"&amp;$A$69&amp;"'!"&amp;AH$68&amp;$C202+72)&lt;&gt;INDIRECT("'"&amp;$A$70&amp;"'!"&amp;AH$68&amp;$C202+72),1,0)</f>
        <v>0</v>
      </c>
      <c r="AI202" cm="1">
        <f t="array" aca="1" ref="AI202" ca="1">IF(INDIRECT("'"&amp;$A$69&amp;"'!"&amp;AI$68&amp;$C202+72)&lt;&gt;INDIRECT("'"&amp;$A$70&amp;"'!"&amp;AI$68&amp;$C202+72),1,0)</f>
        <v>0</v>
      </c>
      <c r="AJ202" cm="1">
        <f t="array" aca="1" ref="AJ202" ca="1">IF(INDIRECT("'"&amp;$A$69&amp;"'!"&amp;AJ$68&amp;$C202+72)&lt;&gt;INDIRECT("'"&amp;$A$70&amp;"'!"&amp;AJ$68&amp;$C202+72),1,0)</f>
        <v>0</v>
      </c>
      <c r="AK202" cm="1">
        <f t="array" aca="1" ref="AK202" ca="1">IF(INDIRECT("'"&amp;$A$69&amp;"'!"&amp;AK$68&amp;$C202+72)&lt;&gt;INDIRECT("'"&amp;$A$70&amp;"'!"&amp;AK$68&amp;$C202+72),1,0)</f>
        <v>0</v>
      </c>
      <c r="AL202" cm="1">
        <f t="array" aca="1" ref="AL202" ca="1">IF(INDIRECT("'"&amp;$A$69&amp;"'!"&amp;AL$68&amp;$C202+72)&lt;&gt;INDIRECT("'"&amp;$A$70&amp;"'!"&amp;AL$68&amp;$C202+72),1,0)</f>
        <v>0</v>
      </c>
      <c r="AM202" cm="1">
        <f t="array" aca="1" ref="AM202" ca="1">IF(INDIRECT("'"&amp;$A$69&amp;"'!"&amp;AM$68&amp;$C202+72)&lt;&gt;INDIRECT("'"&amp;$A$70&amp;"'!"&amp;AM$68&amp;$C202+72),1,0)</f>
        <v>0</v>
      </c>
      <c r="AN202" cm="1">
        <f t="array" aca="1" ref="AN202" ca="1">IF(INDIRECT("'"&amp;$A$69&amp;"'!"&amp;AN$68&amp;$C202+72)&lt;&gt;INDIRECT("'"&amp;$A$70&amp;"'!"&amp;AN$68&amp;$C202+72),1,0)</f>
        <v>0</v>
      </c>
      <c r="AO202" cm="1">
        <f t="array" aca="1" ref="AO202" ca="1">IF(INDIRECT("'"&amp;$A$69&amp;"'!"&amp;AO$68&amp;$C202+72)&lt;&gt;INDIRECT("'"&amp;$A$70&amp;"'!"&amp;AO$68&amp;$C202+72),1,0)</f>
        <v>0</v>
      </c>
      <c r="AP202" cm="1">
        <f t="array" aca="1" ref="AP202" ca="1">IF(INDIRECT("'"&amp;$A$69&amp;"'!"&amp;AP$68&amp;$C202+72)&lt;&gt;INDIRECT("'"&amp;$A$70&amp;"'!"&amp;AP$68&amp;$C202+72),1,0)</f>
        <v>0</v>
      </c>
      <c r="AQ202" cm="1">
        <f t="array" aca="1" ref="AQ202" ca="1">IF(INDIRECT("'"&amp;$A$69&amp;"'!"&amp;AQ$68&amp;$C202+72)&lt;&gt;INDIRECT("'"&amp;$A$70&amp;"'!"&amp;AQ$68&amp;$C202+72),1,0)</f>
        <v>0</v>
      </c>
      <c r="AR202" cm="1">
        <f t="array" aca="1" ref="AR202" ca="1">IF(INDIRECT("'"&amp;$A$69&amp;"'!"&amp;AR$68&amp;$C202+72)&lt;&gt;INDIRECT("'"&amp;$A$70&amp;"'!"&amp;AR$68&amp;$C202+72),1,0)</f>
        <v>0</v>
      </c>
      <c r="AS202" cm="1">
        <f t="array" aca="1" ref="AS202" ca="1">IF(INDIRECT("'"&amp;$A$69&amp;"'!"&amp;AS$68&amp;$C202+72)&lt;&gt;INDIRECT("'"&amp;$A$70&amp;"'!"&amp;AS$68&amp;$C202+72),1,0)</f>
        <v>0</v>
      </c>
      <c r="AT202" cm="1">
        <f t="array" aca="1" ref="AT202" ca="1">IF(INDIRECT("'"&amp;$A$69&amp;"'!"&amp;AT$68&amp;$C202+72)&lt;&gt;INDIRECT("'"&amp;$A$70&amp;"'!"&amp;AT$68&amp;$C202+72),1,0)</f>
        <v>0</v>
      </c>
      <c r="AU202" cm="1">
        <f t="array" aca="1" ref="AU202" ca="1">IF(INDIRECT("'"&amp;$A$69&amp;"'!"&amp;AU$68&amp;$C202+72)&lt;&gt;INDIRECT("'"&amp;$A$70&amp;"'!"&amp;AU$68&amp;$C202+72),1,0)</f>
        <v>0</v>
      </c>
      <c r="AV202" cm="1">
        <f t="array" aca="1" ref="AV202" ca="1">IF(INDIRECT("'"&amp;$A$69&amp;"'!"&amp;AV$68&amp;$C202+72)&lt;&gt;INDIRECT("'"&amp;$A$70&amp;"'!"&amp;AV$68&amp;$C202+72),1,0)</f>
        <v>0</v>
      </c>
      <c r="AW202" cm="1">
        <f t="array" aca="1" ref="AW202" ca="1">IF(INDIRECT("'"&amp;$A$69&amp;"'!"&amp;AW$68&amp;$C202+72)&lt;&gt;INDIRECT("'"&amp;$A$70&amp;"'!"&amp;AW$68&amp;$C202+72),1,0)</f>
        <v>0</v>
      </c>
      <c r="AX202" cm="1">
        <f t="array" aca="1" ref="AX202" ca="1">IF(INDIRECT("'"&amp;$A$69&amp;"'!"&amp;AX$68&amp;$C202+72)&lt;&gt;INDIRECT("'"&amp;$A$70&amp;"'!"&amp;AX$68&amp;$C202+72),1,0)</f>
        <v>0</v>
      </c>
      <c r="AY202" cm="1">
        <f t="array" aca="1" ref="AY202" ca="1">IF(INDIRECT("'"&amp;$A$69&amp;"'!"&amp;AY$68&amp;$C202+72)&lt;&gt;INDIRECT("'"&amp;$A$70&amp;"'!"&amp;AY$68&amp;$C202+72),1,0)</f>
        <v>0</v>
      </c>
      <c r="AZ202" cm="1">
        <f t="array" aca="1" ref="AZ202" ca="1">IF(INDIRECT("'"&amp;$A$69&amp;"'!"&amp;AZ$68&amp;$C202+72)&lt;&gt;INDIRECT("'"&amp;$A$70&amp;"'!"&amp;AZ$68&amp;$C202+72),1,0)</f>
        <v>0</v>
      </c>
      <c r="BA202" cm="1">
        <f t="array" aca="1" ref="BA202" ca="1">IF(INDIRECT("'"&amp;$A$69&amp;"'!"&amp;BA$68&amp;$C202+72)&lt;&gt;INDIRECT("'"&amp;$A$70&amp;"'!"&amp;BA$68&amp;$C202+72),1,0)</f>
        <v>0</v>
      </c>
      <c r="BB202" cm="1">
        <f t="array" aca="1" ref="BB202" ca="1">IF(INDIRECT("'"&amp;$A$69&amp;"'!"&amp;BB$68&amp;$C202+72)&lt;&gt;INDIRECT("'"&amp;$A$70&amp;"'!"&amp;BB$68&amp;$C202+72),1,0)</f>
        <v>0</v>
      </c>
      <c r="BC202">
        <f t="shared" ref="BC202:BC265" ca="1" si="6">IFERROR(MIN(SUM(D202:BB202),1),1)</f>
        <v>0</v>
      </c>
      <c r="BD202">
        <f t="shared" ref="BD202:BD265" ca="1" si="7">IFERROR(IF(SUM(D202:Q202,Z202:BB202)&gt;0,0,MIN(SUM(R202:Y202),1)),0)</f>
        <v>0</v>
      </c>
      <c r="BE202">
        <f t="shared" ref="BE202:BE265" ca="1" si="8">IF(AND(BC202=1,BD202=0),1,0)</f>
        <v>0</v>
      </c>
    </row>
    <row r="203" spans="3:57" x14ac:dyDescent="0.15">
      <c r="C203" s="283">
        <v>131</v>
      </c>
      <c r="D203" cm="1">
        <f t="array" aca="1" ref="D203" ca="1">IF(INDIRECT("'"&amp;$A$69&amp;"'!"&amp;D$68&amp;$C203+72)&lt;&gt;INDIRECT("'"&amp;$A$70&amp;"'!"&amp;D$68&amp;$C203+72),1,0)</f>
        <v>0</v>
      </c>
      <c r="E203" cm="1">
        <f t="array" aca="1" ref="E203" ca="1">IF(INDIRECT("'"&amp;$A$69&amp;"'!"&amp;E$68&amp;$C203+72)&lt;&gt;INDIRECT("'"&amp;$A$70&amp;"'!"&amp;E$68&amp;$C203+72),1,0)</f>
        <v>0</v>
      </c>
      <c r="F203" cm="1">
        <f t="array" aca="1" ref="F203" ca="1">IF(INDIRECT("'"&amp;$A$69&amp;"'!"&amp;F$68&amp;$C203+72)&lt;&gt;INDIRECT("'"&amp;$A$70&amp;"'!"&amp;F$68&amp;$C203+72),1,0)</f>
        <v>0</v>
      </c>
      <c r="G203" cm="1">
        <f t="array" aca="1" ref="G203" ca="1">IF(INDIRECT("'"&amp;$A$69&amp;"'!"&amp;G$68&amp;$C203+72)&lt;&gt;INDIRECT("'"&amp;$A$70&amp;"'!"&amp;G$68&amp;$C203+72),1,0)</f>
        <v>0</v>
      </c>
      <c r="H203" cm="1">
        <f t="array" aca="1" ref="H203" ca="1">IF(INDIRECT("'"&amp;$A$69&amp;"'!"&amp;H$68&amp;$C203+72)&lt;&gt;INDIRECT("'"&amp;$A$70&amp;"'!"&amp;H$68&amp;$C203+72),1,0)</f>
        <v>0</v>
      </c>
      <c r="I203" cm="1">
        <f t="array" aca="1" ref="I203" ca="1">IF(INDIRECT("'"&amp;$A$69&amp;"'!"&amp;I$68&amp;$C203+72)&lt;&gt;INDIRECT("'"&amp;$A$70&amp;"'!"&amp;I$68&amp;$C203+72),1,0)</f>
        <v>0</v>
      </c>
      <c r="J203" cm="1">
        <f t="array" aca="1" ref="J203" ca="1">IF(INDIRECT("'"&amp;$A$69&amp;"'!"&amp;J$68&amp;$C203+72)&lt;&gt;INDIRECT("'"&amp;$A$70&amp;"'!"&amp;J$68&amp;$C203+72),1,0)</f>
        <v>0</v>
      </c>
      <c r="K203" cm="1">
        <f t="array" aca="1" ref="K203" ca="1">IF(INDIRECT("'"&amp;$A$69&amp;"'!"&amp;K$68&amp;$C203+72)&lt;&gt;INDIRECT("'"&amp;$A$70&amp;"'!"&amp;K$68&amp;$C203+72),1,0)</f>
        <v>0</v>
      </c>
      <c r="L203" cm="1">
        <f t="array" aca="1" ref="L203" ca="1">IF(INDIRECT("'"&amp;$A$69&amp;"'!"&amp;L$68&amp;$C203+72)&lt;&gt;INDIRECT("'"&amp;$A$70&amp;"'!"&amp;L$68&amp;$C203+72),1,0)</f>
        <v>0</v>
      </c>
      <c r="M203" cm="1">
        <f t="array" aca="1" ref="M203" ca="1">IF(INDIRECT("'"&amp;$A$69&amp;"'!"&amp;M$68&amp;$C203+72)&lt;&gt;INDIRECT("'"&amp;$A$70&amp;"'!"&amp;M$68&amp;$C203+72),1,0)</f>
        <v>0</v>
      </c>
      <c r="N203" cm="1">
        <f t="array" aca="1" ref="N203" ca="1">IF(INDIRECT("'"&amp;$A$69&amp;"'!"&amp;N$68&amp;$C203+72)&lt;&gt;INDIRECT("'"&amp;$A$70&amp;"'!"&amp;N$68&amp;$C203+72),1,0)</f>
        <v>0</v>
      </c>
      <c r="O203" cm="1">
        <f t="array" aca="1" ref="O203" ca="1">IF(INDIRECT("'"&amp;$A$69&amp;"'!"&amp;O$68&amp;$C203+72)&lt;&gt;INDIRECT("'"&amp;$A$70&amp;"'!"&amp;O$68&amp;$C203+72),1,0)</f>
        <v>0</v>
      </c>
      <c r="P203" cm="1">
        <f t="array" aca="1" ref="P203" ca="1">IF(INDIRECT("'"&amp;$A$69&amp;"'!"&amp;P$68&amp;$C203+72)&lt;&gt;INDIRECT("'"&amp;$A$70&amp;"'!"&amp;P$68&amp;$C203+72),1,0)</f>
        <v>0</v>
      </c>
      <c r="Q203" cm="1">
        <f t="array" aca="1" ref="Q203" ca="1">IF(INDIRECT("'"&amp;$A$69&amp;"'!"&amp;Q$68&amp;$C203+72)&lt;&gt;INDIRECT("'"&amp;$A$70&amp;"'!"&amp;Q$68&amp;$C203+72),1,0)</f>
        <v>0</v>
      </c>
      <c r="R203" cm="1">
        <f t="array" aca="1" ref="R203" ca="1">IF(INDIRECT("'"&amp;$A$69&amp;"'!"&amp;R$68&amp;$C203+72)&lt;&gt;INDIRECT("'"&amp;$A$70&amp;"'!"&amp;R$68&amp;$C203+72),1,0)</f>
        <v>0</v>
      </c>
      <c r="S203" cm="1">
        <f t="array" aca="1" ref="S203" ca="1">IF(INDIRECT("'"&amp;$A$69&amp;"'!"&amp;S$68&amp;$C203+72)&lt;&gt;INDIRECT("'"&amp;$A$70&amp;"'!"&amp;S$68&amp;$C203+72),1,0)</f>
        <v>0</v>
      </c>
      <c r="T203" cm="1">
        <f t="array" aca="1" ref="T203" ca="1">IF(INDIRECT("'"&amp;$A$69&amp;"'!"&amp;T$68&amp;$C203+72)&lt;&gt;INDIRECT("'"&amp;$A$70&amp;"'!"&amp;T$68&amp;$C203+72),1,0)</f>
        <v>0</v>
      </c>
      <c r="U203" cm="1">
        <f t="array" aca="1" ref="U203" ca="1">IF(INDIRECT("'"&amp;$A$69&amp;"'!"&amp;U$68&amp;$C203+72)&lt;&gt;INDIRECT("'"&amp;$A$70&amp;"'!"&amp;U$68&amp;$C203+72),1,0)</f>
        <v>0</v>
      </c>
      <c r="V203" cm="1">
        <f t="array" aca="1" ref="V203" ca="1">IF(INDIRECT("'"&amp;$A$69&amp;"'!"&amp;V$68&amp;$C203+72)&lt;&gt;INDIRECT("'"&amp;$A$70&amp;"'!"&amp;V$68&amp;$C203+72),1,0)</f>
        <v>0</v>
      </c>
      <c r="W203" cm="1">
        <f t="array" aca="1" ref="W203" ca="1">IF(INDIRECT("'"&amp;$A$69&amp;"'!"&amp;W$68&amp;$C203+72)&lt;&gt;INDIRECT("'"&amp;$A$70&amp;"'!"&amp;W$68&amp;$C203+72),1,0)</f>
        <v>0</v>
      </c>
      <c r="X203" cm="1">
        <f t="array" aca="1" ref="X203" ca="1">IF(INDIRECT("'"&amp;$A$69&amp;"'!"&amp;X$68&amp;$C203+72)&lt;&gt;INDIRECT("'"&amp;$A$70&amp;"'!"&amp;X$68&amp;$C203+72),1,0)</f>
        <v>0</v>
      </c>
      <c r="Y203" cm="1">
        <f t="array" aca="1" ref="Y203" ca="1">IF(INDIRECT("'"&amp;$A$69&amp;"'!"&amp;Y$68&amp;$C203+72)&lt;&gt;INDIRECT("'"&amp;$A$70&amp;"'!"&amp;Y$68&amp;$C203+72),1,0)</f>
        <v>0</v>
      </c>
      <c r="Z203" cm="1">
        <f t="array" aca="1" ref="Z203" ca="1">IF(INDIRECT("'"&amp;$A$69&amp;"'!"&amp;Z$68&amp;$C203+72)&lt;&gt;INDIRECT("'"&amp;$A$70&amp;"'!"&amp;Z$68&amp;$C203+72),1,0)</f>
        <v>0</v>
      </c>
      <c r="AA203" cm="1">
        <f t="array" aca="1" ref="AA203" ca="1">IF(INDIRECT("'"&amp;$A$69&amp;"'!"&amp;AA$68&amp;$C203+72)&lt;&gt;INDIRECT("'"&amp;$A$70&amp;"'!"&amp;AA$68&amp;$C203+72),1,0)</f>
        <v>0</v>
      </c>
      <c r="AB203" cm="1">
        <f t="array" aca="1" ref="AB203" ca="1">IF(INDIRECT("'"&amp;$A$69&amp;"'!"&amp;AB$68&amp;$C203+72)&lt;&gt;INDIRECT("'"&amp;$A$70&amp;"'!"&amp;AB$68&amp;$C203+72),1,0)</f>
        <v>0</v>
      </c>
      <c r="AC203" cm="1">
        <f t="array" aca="1" ref="AC203" ca="1">IF(INDIRECT("'"&amp;$A$69&amp;"'!"&amp;AC$68&amp;$C203+72)&lt;&gt;INDIRECT("'"&amp;$A$70&amp;"'!"&amp;AC$68&amp;$C203+72),1,0)</f>
        <v>0</v>
      </c>
      <c r="AD203" cm="1">
        <f t="array" aca="1" ref="AD203" ca="1">IF(INDIRECT("'"&amp;$A$69&amp;"'!"&amp;AD$68&amp;$C203+72)&lt;&gt;INDIRECT("'"&amp;$A$70&amp;"'!"&amp;AD$68&amp;$C203+72),1,0)</f>
        <v>0</v>
      </c>
      <c r="AE203" cm="1">
        <f t="array" aca="1" ref="AE203" ca="1">IF(INDIRECT("'"&amp;$A$69&amp;"'!"&amp;AE$68&amp;$C203+72)&lt;&gt;INDIRECT("'"&amp;$A$70&amp;"'!"&amp;AE$68&amp;$C203+72),1,0)</f>
        <v>0</v>
      </c>
      <c r="AF203" cm="1">
        <f t="array" aca="1" ref="AF203" ca="1">IF(INDIRECT("'"&amp;$A$69&amp;"'!"&amp;AF$68&amp;$C203+72)&lt;&gt;INDIRECT("'"&amp;$A$70&amp;"'!"&amp;AF$68&amp;$C203+72),1,0)</f>
        <v>0</v>
      </c>
      <c r="AG203" cm="1">
        <f t="array" aca="1" ref="AG203" ca="1">IF(INDIRECT("'"&amp;$A$69&amp;"'!"&amp;AG$68&amp;$C203+72)&lt;&gt;INDIRECT("'"&amp;$A$70&amp;"'!"&amp;AG$68&amp;$C203+72),1,0)</f>
        <v>0</v>
      </c>
      <c r="AH203" cm="1">
        <f t="array" aca="1" ref="AH203" ca="1">IF(INDIRECT("'"&amp;$A$69&amp;"'!"&amp;AH$68&amp;$C203+72)&lt;&gt;INDIRECT("'"&amp;$A$70&amp;"'!"&amp;AH$68&amp;$C203+72),1,0)</f>
        <v>0</v>
      </c>
      <c r="AI203" cm="1">
        <f t="array" aca="1" ref="AI203" ca="1">IF(INDIRECT("'"&amp;$A$69&amp;"'!"&amp;AI$68&amp;$C203+72)&lt;&gt;INDIRECT("'"&amp;$A$70&amp;"'!"&amp;AI$68&amp;$C203+72),1,0)</f>
        <v>0</v>
      </c>
      <c r="AJ203" cm="1">
        <f t="array" aca="1" ref="AJ203" ca="1">IF(INDIRECT("'"&amp;$A$69&amp;"'!"&amp;AJ$68&amp;$C203+72)&lt;&gt;INDIRECT("'"&amp;$A$70&amp;"'!"&amp;AJ$68&amp;$C203+72),1,0)</f>
        <v>0</v>
      </c>
      <c r="AK203" cm="1">
        <f t="array" aca="1" ref="AK203" ca="1">IF(INDIRECT("'"&amp;$A$69&amp;"'!"&amp;AK$68&amp;$C203+72)&lt;&gt;INDIRECT("'"&amp;$A$70&amp;"'!"&amp;AK$68&amp;$C203+72),1,0)</f>
        <v>0</v>
      </c>
      <c r="AL203" cm="1">
        <f t="array" aca="1" ref="AL203" ca="1">IF(INDIRECT("'"&amp;$A$69&amp;"'!"&amp;AL$68&amp;$C203+72)&lt;&gt;INDIRECT("'"&amp;$A$70&amp;"'!"&amp;AL$68&amp;$C203+72),1,0)</f>
        <v>0</v>
      </c>
      <c r="AM203" cm="1">
        <f t="array" aca="1" ref="AM203" ca="1">IF(INDIRECT("'"&amp;$A$69&amp;"'!"&amp;AM$68&amp;$C203+72)&lt;&gt;INDIRECT("'"&amp;$A$70&amp;"'!"&amp;AM$68&amp;$C203+72),1,0)</f>
        <v>0</v>
      </c>
      <c r="AN203" cm="1">
        <f t="array" aca="1" ref="AN203" ca="1">IF(INDIRECT("'"&amp;$A$69&amp;"'!"&amp;AN$68&amp;$C203+72)&lt;&gt;INDIRECT("'"&amp;$A$70&amp;"'!"&amp;AN$68&amp;$C203+72),1,0)</f>
        <v>0</v>
      </c>
      <c r="AO203" cm="1">
        <f t="array" aca="1" ref="AO203" ca="1">IF(INDIRECT("'"&amp;$A$69&amp;"'!"&amp;AO$68&amp;$C203+72)&lt;&gt;INDIRECT("'"&amp;$A$70&amp;"'!"&amp;AO$68&amp;$C203+72),1,0)</f>
        <v>0</v>
      </c>
      <c r="AP203" cm="1">
        <f t="array" aca="1" ref="AP203" ca="1">IF(INDIRECT("'"&amp;$A$69&amp;"'!"&amp;AP$68&amp;$C203+72)&lt;&gt;INDIRECT("'"&amp;$A$70&amp;"'!"&amp;AP$68&amp;$C203+72),1,0)</f>
        <v>0</v>
      </c>
      <c r="AQ203" cm="1">
        <f t="array" aca="1" ref="AQ203" ca="1">IF(INDIRECT("'"&amp;$A$69&amp;"'!"&amp;AQ$68&amp;$C203+72)&lt;&gt;INDIRECT("'"&amp;$A$70&amp;"'!"&amp;AQ$68&amp;$C203+72),1,0)</f>
        <v>0</v>
      </c>
      <c r="AR203" cm="1">
        <f t="array" aca="1" ref="AR203" ca="1">IF(INDIRECT("'"&amp;$A$69&amp;"'!"&amp;AR$68&amp;$C203+72)&lt;&gt;INDIRECT("'"&amp;$A$70&amp;"'!"&amp;AR$68&amp;$C203+72),1,0)</f>
        <v>0</v>
      </c>
      <c r="AS203" cm="1">
        <f t="array" aca="1" ref="AS203" ca="1">IF(INDIRECT("'"&amp;$A$69&amp;"'!"&amp;AS$68&amp;$C203+72)&lt;&gt;INDIRECT("'"&amp;$A$70&amp;"'!"&amp;AS$68&amp;$C203+72),1,0)</f>
        <v>0</v>
      </c>
      <c r="AT203" cm="1">
        <f t="array" aca="1" ref="AT203" ca="1">IF(INDIRECT("'"&amp;$A$69&amp;"'!"&amp;AT$68&amp;$C203+72)&lt;&gt;INDIRECT("'"&amp;$A$70&amp;"'!"&amp;AT$68&amp;$C203+72),1,0)</f>
        <v>0</v>
      </c>
      <c r="AU203" cm="1">
        <f t="array" aca="1" ref="AU203" ca="1">IF(INDIRECT("'"&amp;$A$69&amp;"'!"&amp;AU$68&amp;$C203+72)&lt;&gt;INDIRECT("'"&amp;$A$70&amp;"'!"&amp;AU$68&amp;$C203+72),1,0)</f>
        <v>0</v>
      </c>
      <c r="AV203" cm="1">
        <f t="array" aca="1" ref="AV203" ca="1">IF(INDIRECT("'"&amp;$A$69&amp;"'!"&amp;AV$68&amp;$C203+72)&lt;&gt;INDIRECT("'"&amp;$A$70&amp;"'!"&amp;AV$68&amp;$C203+72),1,0)</f>
        <v>0</v>
      </c>
      <c r="AW203" cm="1">
        <f t="array" aca="1" ref="AW203" ca="1">IF(INDIRECT("'"&amp;$A$69&amp;"'!"&amp;AW$68&amp;$C203+72)&lt;&gt;INDIRECT("'"&amp;$A$70&amp;"'!"&amp;AW$68&amp;$C203+72),1,0)</f>
        <v>0</v>
      </c>
      <c r="AX203" cm="1">
        <f t="array" aca="1" ref="AX203" ca="1">IF(INDIRECT("'"&amp;$A$69&amp;"'!"&amp;AX$68&amp;$C203+72)&lt;&gt;INDIRECT("'"&amp;$A$70&amp;"'!"&amp;AX$68&amp;$C203+72),1,0)</f>
        <v>0</v>
      </c>
      <c r="AY203" cm="1">
        <f t="array" aca="1" ref="AY203" ca="1">IF(INDIRECT("'"&amp;$A$69&amp;"'!"&amp;AY$68&amp;$C203+72)&lt;&gt;INDIRECT("'"&amp;$A$70&amp;"'!"&amp;AY$68&amp;$C203+72),1,0)</f>
        <v>0</v>
      </c>
      <c r="AZ203" cm="1">
        <f t="array" aca="1" ref="AZ203" ca="1">IF(INDIRECT("'"&amp;$A$69&amp;"'!"&amp;AZ$68&amp;$C203+72)&lt;&gt;INDIRECT("'"&amp;$A$70&amp;"'!"&amp;AZ$68&amp;$C203+72),1,0)</f>
        <v>0</v>
      </c>
      <c r="BA203" cm="1">
        <f t="array" aca="1" ref="BA203" ca="1">IF(INDIRECT("'"&amp;$A$69&amp;"'!"&amp;BA$68&amp;$C203+72)&lt;&gt;INDIRECT("'"&amp;$A$70&amp;"'!"&amp;BA$68&amp;$C203+72),1,0)</f>
        <v>0</v>
      </c>
      <c r="BB203" cm="1">
        <f t="array" aca="1" ref="BB203" ca="1">IF(INDIRECT("'"&amp;$A$69&amp;"'!"&amp;BB$68&amp;$C203+72)&lt;&gt;INDIRECT("'"&amp;$A$70&amp;"'!"&amp;BB$68&amp;$C203+72),1,0)</f>
        <v>0</v>
      </c>
      <c r="BC203">
        <f t="shared" ca="1" si="6"/>
        <v>0</v>
      </c>
      <c r="BD203">
        <f t="shared" ca="1" si="7"/>
        <v>0</v>
      </c>
      <c r="BE203">
        <f t="shared" ca="1" si="8"/>
        <v>0</v>
      </c>
    </row>
    <row r="204" spans="3:57" x14ac:dyDescent="0.15">
      <c r="C204" s="283">
        <v>132</v>
      </c>
      <c r="D204" cm="1">
        <f t="array" aca="1" ref="D204" ca="1">IF(INDIRECT("'"&amp;$A$69&amp;"'!"&amp;D$68&amp;$C204+72)&lt;&gt;INDIRECT("'"&amp;$A$70&amp;"'!"&amp;D$68&amp;$C204+72),1,0)</f>
        <v>0</v>
      </c>
      <c r="E204" cm="1">
        <f t="array" aca="1" ref="E204" ca="1">IF(INDIRECT("'"&amp;$A$69&amp;"'!"&amp;E$68&amp;$C204+72)&lt;&gt;INDIRECT("'"&amp;$A$70&amp;"'!"&amp;E$68&amp;$C204+72),1,0)</f>
        <v>0</v>
      </c>
      <c r="F204" cm="1">
        <f t="array" aca="1" ref="F204" ca="1">IF(INDIRECT("'"&amp;$A$69&amp;"'!"&amp;F$68&amp;$C204+72)&lt;&gt;INDIRECT("'"&amp;$A$70&amp;"'!"&amp;F$68&amp;$C204+72),1,0)</f>
        <v>0</v>
      </c>
      <c r="G204" cm="1">
        <f t="array" aca="1" ref="G204" ca="1">IF(INDIRECT("'"&amp;$A$69&amp;"'!"&amp;G$68&amp;$C204+72)&lt;&gt;INDIRECT("'"&amp;$A$70&amp;"'!"&amp;G$68&amp;$C204+72),1,0)</f>
        <v>0</v>
      </c>
      <c r="H204" cm="1">
        <f t="array" aca="1" ref="H204" ca="1">IF(INDIRECT("'"&amp;$A$69&amp;"'!"&amp;H$68&amp;$C204+72)&lt;&gt;INDIRECT("'"&amp;$A$70&amp;"'!"&amp;H$68&amp;$C204+72),1,0)</f>
        <v>0</v>
      </c>
      <c r="I204" cm="1">
        <f t="array" aca="1" ref="I204" ca="1">IF(INDIRECT("'"&amp;$A$69&amp;"'!"&amp;I$68&amp;$C204+72)&lt;&gt;INDIRECT("'"&amp;$A$70&amp;"'!"&amp;I$68&amp;$C204+72),1,0)</f>
        <v>0</v>
      </c>
      <c r="J204" cm="1">
        <f t="array" aca="1" ref="J204" ca="1">IF(INDIRECT("'"&amp;$A$69&amp;"'!"&amp;J$68&amp;$C204+72)&lt;&gt;INDIRECT("'"&amp;$A$70&amp;"'!"&amp;J$68&amp;$C204+72),1,0)</f>
        <v>0</v>
      </c>
      <c r="K204" cm="1">
        <f t="array" aca="1" ref="K204" ca="1">IF(INDIRECT("'"&amp;$A$69&amp;"'!"&amp;K$68&amp;$C204+72)&lt;&gt;INDIRECT("'"&amp;$A$70&amp;"'!"&amp;K$68&amp;$C204+72),1,0)</f>
        <v>0</v>
      </c>
      <c r="L204" cm="1">
        <f t="array" aca="1" ref="L204" ca="1">IF(INDIRECT("'"&amp;$A$69&amp;"'!"&amp;L$68&amp;$C204+72)&lt;&gt;INDIRECT("'"&amp;$A$70&amp;"'!"&amp;L$68&amp;$C204+72),1,0)</f>
        <v>0</v>
      </c>
      <c r="M204" cm="1">
        <f t="array" aca="1" ref="M204" ca="1">IF(INDIRECT("'"&amp;$A$69&amp;"'!"&amp;M$68&amp;$C204+72)&lt;&gt;INDIRECT("'"&amp;$A$70&amp;"'!"&amp;M$68&amp;$C204+72),1,0)</f>
        <v>0</v>
      </c>
      <c r="N204" cm="1">
        <f t="array" aca="1" ref="N204" ca="1">IF(INDIRECT("'"&amp;$A$69&amp;"'!"&amp;N$68&amp;$C204+72)&lt;&gt;INDIRECT("'"&amp;$A$70&amp;"'!"&amp;N$68&amp;$C204+72),1,0)</f>
        <v>0</v>
      </c>
      <c r="O204" cm="1">
        <f t="array" aca="1" ref="O204" ca="1">IF(INDIRECT("'"&amp;$A$69&amp;"'!"&amp;O$68&amp;$C204+72)&lt;&gt;INDIRECT("'"&amp;$A$70&amp;"'!"&amp;O$68&amp;$C204+72),1,0)</f>
        <v>0</v>
      </c>
      <c r="P204" cm="1">
        <f t="array" aca="1" ref="P204" ca="1">IF(INDIRECT("'"&amp;$A$69&amp;"'!"&amp;P$68&amp;$C204+72)&lt;&gt;INDIRECT("'"&amp;$A$70&amp;"'!"&amp;P$68&amp;$C204+72),1,0)</f>
        <v>0</v>
      </c>
      <c r="Q204" cm="1">
        <f t="array" aca="1" ref="Q204" ca="1">IF(INDIRECT("'"&amp;$A$69&amp;"'!"&amp;Q$68&amp;$C204+72)&lt;&gt;INDIRECT("'"&amp;$A$70&amp;"'!"&amp;Q$68&amp;$C204+72),1,0)</f>
        <v>0</v>
      </c>
      <c r="R204" cm="1">
        <f t="array" aca="1" ref="R204" ca="1">IF(INDIRECT("'"&amp;$A$69&amp;"'!"&amp;R$68&amp;$C204+72)&lt;&gt;INDIRECT("'"&amp;$A$70&amp;"'!"&amp;R$68&amp;$C204+72),1,0)</f>
        <v>0</v>
      </c>
      <c r="S204" cm="1">
        <f t="array" aca="1" ref="S204" ca="1">IF(INDIRECT("'"&amp;$A$69&amp;"'!"&amp;S$68&amp;$C204+72)&lt;&gt;INDIRECT("'"&amp;$A$70&amp;"'!"&amp;S$68&amp;$C204+72),1,0)</f>
        <v>0</v>
      </c>
      <c r="T204" cm="1">
        <f t="array" aca="1" ref="T204" ca="1">IF(INDIRECT("'"&amp;$A$69&amp;"'!"&amp;T$68&amp;$C204+72)&lt;&gt;INDIRECT("'"&amp;$A$70&amp;"'!"&amp;T$68&amp;$C204+72),1,0)</f>
        <v>0</v>
      </c>
      <c r="U204" cm="1">
        <f t="array" aca="1" ref="U204" ca="1">IF(INDIRECT("'"&amp;$A$69&amp;"'!"&amp;U$68&amp;$C204+72)&lt;&gt;INDIRECT("'"&amp;$A$70&amp;"'!"&amp;U$68&amp;$C204+72),1,0)</f>
        <v>0</v>
      </c>
      <c r="V204" cm="1">
        <f t="array" aca="1" ref="V204" ca="1">IF(INDIRECT("'"&amp;$A$69&amp;"'!"&amp;V$68&amp;$C204+72)&lt;&gt;INDIRECT("'"&amp;$A$70&amp;"'!"&amp;V$68&amp;$C204+72),1,0)</f>
        <v>0</v>
      </c>
      <c r="W204" cm="1">
        <f t="array" aca="1" ref="W204" ca="1">IF(INDIRECT("'"&amp;$A$69&amp;"'!"&amp;W$68&amp;$C204+72)&lt;&gt;INDIRECT("'"&amp;$A$70&amp;"'!"&amp;W$68&amp;$C204+72),1,0)</f>
        <v>0</v>
      </c>
      <c r="X204" cm="1">
        <f t="array" aca="1" ref="X204" ca="1">IF(INDIRECT("'"&amp;$A$69&amp;"'!"&amp;X$68&amp;$C204+72)&lt;&gt;INDIRECT("'"&amp;$A$70&amp;"'!"&amp;X$68&amp;$C204+72),1,0)</f>
        <v>0</v>
      </c>
      <c r="Y204" cm="1">
        <f t="array" aca="1" ref="Y204" ca="1">IF(INDIRECT("'"&amp;$A$69&amp;"'!"&amp;Y$68&amp;$C204+72)&lt;&gt;INDIRECT("'"&amp;$A$70&amp;"'!"&amp;Y$68&amp;$C204+72),1,0)</f>
        <v>0</v>
      </c>
      <c r="Z204" cm="1">
        <f t="array" aca="1" ref="Z204" ca="1">IF(INDIRECT("'"&amp;$A$69&amp;"'!"&amp;Z$68&amp;$C204+72)&lt;&gt;INDIRECT("'"&amp;$A$70&amp;"'!"&amp;Z$68&amp;$C204+72),1,0)</f>
        <v>0</v>
      </c>
      <c r="AA204" cm="1">
        <f t="array" aca="1" ref="AA204" ca="1">IF(INDIRECT("'"&amp;$A$69&amp;"'!"&amp;AA$68&amp;$C204+72)&lt;&gt;INDIRECT("'"&amp;$A$70&amp;"'!"&amp;AA$68&amp;$C204+72),1,0)</f>
        <v>0</v>
      </c>
      <c r="AB204" cm="1">
        <f t="array" aca="1" ref="AB204" ca="1">IF(INDIRECT("'"&amp;$A$69&amp;"'!"&amp;AB$68&amp;$C204+72)&lt;&gt;INDIRECT("'"&amp;$A$70&amp;"'!"&amp;AB$68&amp;$C204+72),1,0)</f>
        <v>0</v>
      </c>
      <c r="AC204" cm="1">
        <f t="array" aca="1" ref="AC204" ca="1">IF(INDIRECT("'"&amp;$A$69&amp;"'!"&amp;AC$68&amp;$C204+72)&lt;&gt;INDIRECT("'"&amp;$A$70&amp;"'!"&amp;AC$68&amp;$C204+72),1,0)</f>
        <v>0</v>
      </c>
      <c r="AD204" cm="1">
        <f t="array" aca="1" ref="AD204" ca="1">IF(INDIRECT("'"&amp;$A$69&amp;"'!"&amp;AD$68&amp;$C204+72)&lt;&gt;INDIRECT("'"&amp;$A$70&amp;"'!"&amp;AD$68&amp;$C204+72),1,0)</f>
        <v>0</v>
      </c>
      <c r="AE204" cm="1">
        <f t="array" aca="1" ref="AE204" ca="1">IF(INDIRECT("'"&amp;$A$69&amp;"'!"&amp;AE$68&amp;$C204+72)&lt;&gt;INDIRECT("'"&amp;$A$70&amp;"'!"&amp;AE$68&amp;$C204+72),1,0)</f>
        <v>0</v>
      </c>
      <c r="AF204" cm="1">
        <f t="array" aca="1" ref="AF204" ca="1">IF(INDIRECT("'"&amp;$A$69&amp;"'!"&amp;AF$68&amp;$C204+72)&lt;&gt;INDIRECT("'"&amp;$A$70&amp;"'!"&amp;AF$68&amp;$C204+72),1,0)</f>
        <v>0</v>
      </c>
      <c r="AG204" cm="1">
        <f t="array" aca="1" ref="AG204" ca="1">IF(INDIRECT("'"&amp;$A$69&amp;"'!"&amp;AG$68&amp;$C204+72)&lt;&gt;INDIRECT("'"&amp;$A$70&amp;"'!"&amp;AG$68&amp;$C204+72),1,0)</f>
        <v>0</v>
      </c>
      <c r="AH204" cm="1">
        <f t="array" aca="1" ref="AH204" ca="1">IF(INDIRECT("'"&amp;$A$69&amp;"'!"&amp;AH$68&amp;$C204+72)&lt;&gt;INDIRECT("'"&amp;$A$70&amp;"'!"&amp;AH$68&amp;$C204+72),1,0)</f>
        <v>0</v>
      </c>
      <c r="AI204" cm="1">
        <f t="array" aca="1" ref="AI204" ca="1">IF(INDIRECT("'"&amp;$A$69&amp;"'!"&amp;AI$68&amp;$C204+72)&lt;&gt;INDIRECT("'"&amp;$A$70&amp;"'!"&amp;AI$68&amp;$C204+72),1,0)</f>
        <v>0</v>
      </c>
      <c r="AJ204" cm="1">
        <f t="array" aca="1" ref="AJ204" ca="1">IF(INDIRECT("'"&amp;$A$69&amp;"'!"&amp;AJ$68&amp;$C204+72)&lt;&gt;INDIRECT("'"&amp;$A$70&amp;"'!"&amp;AJ$68&amp;$C204+72),1,0)</f>
        <v>0</v>
      </c>
      <c r="AK204" cm="1">
        <f t="array" aca="1" ref="AK204" ca="1">IF(INDIRECT("'"&amp;$A$69&amp;"'!"&amp;AK$68&amp;$C204+72)&lt;&gt;INDIRECT("'"&amp;$A$70&amp;"'!"&amp;AK$68&amp;$C204+72),1,0)</f>
        <v>0</v>
      </c>
      <c r="AL204" cm="1">
        <f t="array" aca="1" ref="AL204" ca="1">IF(INDIRECT("'"&amp;$A$69&amp;"'!"&amp;AL$68&amp;$C204+72)&lt;&gt;INDIRECT("'"&amp;$A$70&amp;"'!"&amp;AL$68&amp;$C204+72),1,0)</f>
        <v>0</v>
      </c>
      <c r="AM204" cm="1">
        <f t="array" aca="1" ref="AM204" ca="1">IF(INDIRECT("'"&amp;$A$69&amp;"'!"&amp;AM$68&amp;$C204+72)&lt;&gt;INDIRECT("'"&amp;$A$70&amp;"'!"&amp;AM$68&amp;$C204+72),1,0)</f>
        <v>0</v>
      </c>
      <c r="AN204" cm="1">
        <f t="array" aca="1" ref="AN204" ca="1">IF(INDIRECT("'"&amp;$A$69&amp;"'!"&amp;AN$68&amp;$C204+72)&lt;&gt;INDIRECT("'"&amp;$A$70&amp;"'!"&amp;AN$68&amp;$C204+72),1,0)</f>
        <v>0</v>
      </c>
      <c r="AO204" cm="1">
        <f t="array" aca="1" ref="AO204" ca="1">IF(INDIRECT("'"&amp;$A$69&amp;"'!"&amp;AO$68&amp;$C204+72)&lt;&gt;INDIRECT("'"&amp;$A$70&amp;"'!"&amp;AO$68&amp;$C204+72),1,0)</f>
        <v>0</v>
      </c>
      <c r="AP204" cm="1">
        <f t="array" aca="1" ref="AP204" ca="1">IF(INDIRECT("'"&amp;$A$69&amp;"'!"&amp;AP$68&amp;$C204+72)&lt;&gt;INDIRECT("'"&amp;$A$70&amp;"'!"&amp;AP$68&amp;$C204+72),1,0)</f>
        <v>0</v>
      </c>
      <c r="AQ204" cm="1">
        <f t="array" aca="1" ref="AQ204" ca="1">IF(INDIRECT("'"&amp;$A$69&amp;"'!"&amp;AQ$68&amp;$C204+72)&lt;&gt;INDIRECT("'"&amp;$A$70&amp;"'!"&amp;AQ$68&amp;$C204+72),1,0)</f>
        <v>0</v>
      </c>
      <c r="AR204" cm="1">
        <f t="array" aca="1" ref="AR204" ca="1">IF(INDIRECT("'"&amp;$A$69&amp;"'!"&amp;AR$68&amp;$C204+72)&lt;&gt;INDIRECT("'"&amp;$A$70&amp;"'!"&amp;AR$68&amp;$C204+72),1,0)</f>
        <v>0</v>
      </c>
      <c r="AS204" cm="1">
        <f t="array" aca="1" ref="AS204" ca="1">IF(INDIRECT("'"&amp;$A$69&amp;"'!"&amp;AS$68&amp;$C204+72)&lt;&gt;INDIRECT("'"&amp;$A$70&amp;"'!"&amp;AS$68&amp;$C204+72),1,0)</f>
        <v>0</v>
      </c>
      <c r="AT204" cm="1">
        <f t="array" aca="1" ref="AT204" ca="1">IF(INDIRECT("'"&amp;$A$69&amp;"'!"&amp;AT$68&amp;$C204+72)&lt;&gt;INDIRECT("'"&amp;$A$70&amp;"'!"&amp;AT$68&amp;$C204+72),1,0)</f>
        <v>0</v>
      </c>
      <c r="AU204" cm="1">
        <f t="array" aca="1" ref="AU204" ca="1">IF(INDIRECT("'"&amp;$A$69&amp;"'!"&amp;AU$68&amp;$C204+72)&lt;&gt;INDIRECT("'"&amp;$A$70&amp;"'!"&amp;AU$68&amp;$C204+72),1,0)</f>
        <v>0</v>
      </c>
      <c r="AV204" cm="1">
        <f t="array" aca="1" ref="AV204" ca="1">IF(INDIRECT("'"&amp;$A$69&amp;"'!"&amp;AV$68&amp;$C204+72)&lt;&gt;INDIRECT("'"&amp;$A$70&amp;"'!"&amp;AV$68&amp;$C204+72),1,0)</f>
        <v>0</v>
      </c>
      <c r="AW204" cm="1">
        <f t="array" aca="1" ref="AW204" ca="1">IF(INDIRECT("'"&amp;$A$69&amp;"'!"&amp;AW$68&amp;$C204+72)&lt;&gt;INDIRECT("'"&amp;$A$70&amp;"'!"&amp;AW$68&amp;$C204+72),1,0)</f>
        <v>0</v>
      </c>
      <c r="AX204" cm="1">
        <f t="array" aca="1" ref="AX204" ca="1">IF(INDIRECT("'"&amp;$A$69&amp;"'!"&amp;AX$68&amp;$C204+72)&lt;&gt;INDIRECT("'"&amp;$A$70&amp;"'!"&amp;AX$68&amp;$C204+72),1,0)</f>
        <v>0</v>
      </c>
      <c r="AY204" cm="1">
        <f t="array" aca="1" ref="AY204" ca="1">IF(INDIRECT("'"&amp;$A$69&amp;"'!"&amp;AY$68&amp;$C204+72)&lt;&gt;INDIRECT("'"&amp;$A$70&amp;"'!"&amp;AY$68&amp;$C204+72),1,0)</f>
        <v>0</v>
      </c>
      <c r="AZ204" cm="1">
        <f t="array" aca="1" ref="AZ204" ca="1">IF(INDIRECT("'"&amp;$A$69&amp;"'!"&amp;AZ$68&amp;$C204+72)&lt;&gt;INDIRECT("'"&amp;$A$70&amp;"'!"&amp;AZ$68&amp;$C204+72),1,0)</f>
        <v>0</v>
      </c>
      <c r="BA204" cm="1">
        <f t="array" aca="1" ref="BA204" ca="1">IF(INDIRECT("'"&amp;$A$69&amp;"'!"&amp;BA$68&amp;$C204+72)&lt;&gt;INDIRECT("'"&amp;$A$70&amp;"'!"&amp;BA$68&amp;$C204+72),1,0)</f>
        <v>0</v>
      </c>
      <c r="BB204" cm="1">
        <f t="array" aca="1" ref="BB204" ca="1">IF(INDIRECT("'"&amp;$A$69&amp;"'!"&amp;BB$68&amp;$C204+72)&lt;&gt;INDIRECT("'"&amp;$A$70&amp;"'!"&amp;BB$68&amp;$C204+72),1,0)</f>
        <v>0</v>
      </c>
      <c r="BC204">
        <f t="shared" ca="1" si="6"/>
        <v>0</v>
      </c>
      <c r="BD204">
        <f t="shared" ca="1" si="7"/>
        <v>0</v>
      </c>
      <c r="BE204">
        <f t="shared" ca="1" si="8"/>
        <v>0</v>
      </c>
    </row>
    <row r="205" spans="3:57" x14ac:dyDescent="0.15">
      <c r="C205" s="283">
        <v>133</v>
      </c>
      <c r="D205" cm="1">
        <f t="array" aca="1" ref="D205" ca="1">IF(INDIRECT("'"&amp;$A$69&amp;"'!"&amp;D$68&amp;$C205+72)&lt;&gt;INDIRECT("'"&amp;$A$70&amp;"'!"&amp;D$68&amp;$C205+72),1,0)</f>
        <v>0</v>
      </c>
      <c r="E205" cm="1">
        <f t="array" aca="1" ref="E205" ca="1">IF(INDIRECT("'"&amp;$A$69&amp;"'!"&amp;E$68&amp;$C205+72)&lt;&gt;INDIRECT("'"&amp;$A$70&amp;"'!"&amp;E$68&amp;$C205+72),1,0)</f>
        <v>0</v>
      </c>
      <c r="F205" cm="1">
        <f t="array" aca="1" ref="F205" ca="1">IF(INDIRECT("'"&amp;$A$69&amp;"'!"&amp;F$68&amp;$C205+72)&lt;&gt;INDIRECT("'"&amp;$A$70&amp;"'!"&amp;F$68&amp;$C205+72),1,0)</f>
        <v>0</v>
      </c>
      <c r="G205" cm="1">
        <f t="array" aca="1" ref="G205" ca="1">IF(INDIRECT("'"&amp;$A$69&amp;"'!"&amp;G$68&amp;$C205+72)&lt;&gt;INDIRECT("'"&amp;$A$70&amp;"'!"&amp;G$68&amp;$C205+72),1,0)</f>
        <v>0</v>
      </c>
      <c r="H205" cm="1">
        <f t="array" aca="1" ref="H205" ca="1">IF(INDIRECT("'"&amp;$A$69&amp;"'!"&amp;H$68&amp;$C205+72)&lt;&gt;INDIRECT("'"&amp;$A$70&amp;"'!"&amp;H$68&amp;$C205+72),1,0)</f>
        <v>0</v>
      </c>
      <c r="I205" cm="1">
        <f t="array" aca="1" ref="I205" ca="1">IF(INDIRECT("'"&amp;$A$69&amp;"'!"&amp;I$68&amp;$C205+72)&lt;&gt;INDIRECT("'"&amp;$A$70&amp;"'!"&amp;I$68&amp;$C205+72),1,0)</f>
        <v>0</v>
      </c>
      <c r="J205" cm="1">
        <f t="array" aca="1" ref="J205" ca="1">IF(INDIRECT("'"&amp;$A$69&amp;"'!"&amp;J$68&amp;$C205+72)&lt;&gt;INDIRECT("'"&amp;$A$70&amp;"'!"&amp;J$68&amp;$C205+72),1,0)</f>
        <v>0</v>
      </c>
      <c r="K205" cm="1">
        <f t="array" aca="1" ref="K205" ca="1">IF(INDIRECT("'"&amp;$A$69&amp;"'!"&amp;K$68&amp;$C205+72)&lt;&gt;INDIRECT("'"&amp;$A$70&amp;"'!"&amp;K$68&amp;$C205+72),1,0)</f>
        <v>0</v>
      </c>
      <c r="L205" cm="1">
        <f t="array" aca="1" ref="L205" ca="1">IF(INDIRECT("'"&amp;$A$69&amp;"'!"&amp;L$68&amp;$C205+72)&lt;&gt;INDIRECT("'"&amp;$A$70&amp;"'!"&amp;L$68&amp;$C205+72),1,0)</f>
        <v>0</v>
      </c>
      <c r="M205" cm="1">
        <f t="array" aca="1" ref="M205" ca="1">IF(INDIRECT("'"&amp;$A$69&amp;"'!"&amp;M$68&amp;$C205+72)&lt;&gt;INDIRECT("'"&amp;$A$70&amp;"'!"&amp;M$68&amp;$C205+72),1,0)</f>
        <v>0</v>
      </c>
      <c r="N205" cm="1">
        <f t="array" aca="1" ref="N205" ca="1">IF(INDIRECT("'"&amp;$A$69&amp;"'!"&amp;N$68&amp;$C205+72)&lt;&gt;INDIRECT("'"&amp;$A$70&amp;"'!"&amp;N$68&amp;$C205+72),1,0)</f>
        <v>0</v>
      </c>
      <c r="O205" cm="1">
        <f t="array" aca="1" ref="O205" ca="1">IF(INDIRECT("'"&amp;$A$69&amp;"'!"&amp;O$68&amp;$C205+72)&lt;&gt;INDIRECT("'"&amp;$A$70&amp;"'!"&amp;O$68&amp;$C205+72),1,0)</f>
        <v>0</v>
      </c>
      <c r="P205" cm="1">
        <f t="array" aca="1" ref="P205" ca="1">IF(INDIRECT("'"&amp;$A$69&amp;"'!"&amp;P$68&amp;$C205+72)&lt;&gt;INDIRECT("'"&amp;$A$70&amp;"'!"&amp;P$68&amp;$C205+72),1,0)</f>
        <v>0</v>
      </c>
      <c r="Q205" cm="1">
        <f t="array" aca="1" ref="Q205" ca="1">IF(INDIRECT("'"&amp;$A$69&amp;"'!"&amp;Q$68&amp;$C205+72)&lt;&gt;INDIRECT("'"&amp;$A$70&amp;"'!"&amp;Q$68&amp;$C205+72),1,0)</f>
        <v>0</v>
      </c>
      <c r="R205" cm="1">
        <f t="array" aca="1" ref="R205" ca="1">IF(INDIRECT("'"&amp;$A$69&amp;"'!"&amp;R$68&amp;$C205+72)&lt;&gt;INDIRECT("'"&amp;$A$70&amp;"'!"&amp;R$68&amp;$C205+72),1,0)</f>
        <v>0</v>
      </c>
      <c r="S205" cm="1">
        <f t="array" aca="1" ref="S205" ca="1">IF(INDIRECT("'"&amp;$A$69&amp;"'!"&amp;S$68&amp;$C205+72)&lt;&gt;INDIRECT("'"&amp;$A$70&amp;"'!"&amp;S$68&amp;$C205+72),1,0)</f>
        <v>0</v>
      </c>
      <c r="T205" cm="1">
        <f t="array" aca="1" ref="T205" ca="1">IF(INDIRECT("'"&amp;$A$69&amp;"'!"&amp;T$68&amp;$C205+72)&lt;&gt;INDIRECT("'"&amp;$A$70&amp;"'!"&amp;T$68&amp;$C205+72),1,0)</f>
        <v>0</v>
      </c>
      <c r="U205" cm="1">
        <f t="array" aca="1" ref="U205" ca="1">IF(INDIRECT("'"&amp;$A$69&amp;"'!"&amp;U$68&amp;$C205+72)&lt;&gt;INDIRECT("'"&amp;$A$70&amp;"'!"&amp;U$68&amp;$C205+72),1,0)</f>
        <v>0</v>
      </c>
      <c r="V205" cm="1">
        <f t="array" aca="1" ref="V205" ca="1">IF(INDIRECT("'"&amp;$A$69&amp;"'!"&amp;V$68&amp;$C205+72)&lt;&gt;INDIRECT("'"&amp;$A$70&amp;"'!"&amp;V$68&amp;$C205+72),1,0)</f>
        <v>0</v>
      </c>
      <c r="W205" cm="1">
        <f t="array" aca="1" ref="W205" ca="1">IF(INDIRECT("'"&amp;$A$69&amp;"'!"&amp;W$68&amp;$C205+72)&lt;&gt;INDIRECT("'"&amp;$A$70&amp;"'!"&amp;W$68&amp;$C205+72),1,0)</f>
        <v>0</v>
      </c>
      <c r="X205" cm="1">
        <f t="array" aca="1" ref="X205" ca="1">IF(INDIRECT("'"&amp;$A$69&amp;"'!"&amp;X$68&amp;$C205+72)&lt;&gt;INDIRECT("'"&amp;$A$70&amp;"'!"&amp;X$68&amp;$C205+72),1,0)</f>
        <v>0</v>
      </c>
      <c r="Y205" cm="1">
        <f t="array" aca="1" ref="Y205" ca="1">IF(INDIRECT("'"&amp;$A$69&amp;"'!"&amp;Y$68&amp;$C205+72)&lt;&gt;INDIRECT("'"&amp;$A$70&amp;"'!"&amp;Y$68&amp;$C205+72),1,0)</f>
        <v>0</v>
      </c>
      <c r="Z205" cm="1">
        <f t="array" aca="1" ref="Z205" ca="1">IF(INDIRECT("'"&amp;$A$69&amp;"'!"&amp;Z$68&amp;$C205+72)&lt;&gt;INDIRECT("'"&amp;$A$70&amp;"'!"&amp;Z$68&amp;$C205+72),1,0)</f>
        <v>0</v>
      </c>
      <c r="AA205" cm="1">
        <f t="array" aca="1" ref="AA205" ca="1">IF(INDIRECT("'"&amp;$A$69&amp;"'!"&amp;AA$68&amp;$C205+72)&lt;&gt;INDIRECT("'"&amp;$A$70&amp;"'!"&amp;AA$68&amp;$C205+72),1,0)</f>
        <v>0</v>
      </c>
      <c r="AB205" cm="1">
        <f t="array" aca="1" ref="AB205" ca="1">IF(INDIRECT("'"&amp;$A$69&amp;"'!"&amp;AB$68&amp;$C205+72)&lt;&gt;INDIRECT("'"&amp;$A$70&amp;"'!"&amp;AB$68&amp;$C205+72),1,0)</f>
        <v>0</v>
      </c>
      <c r="AC205" cm="1">
        <f t="array" aca="1" ref="AC205" ca="1">IF(INDIRECT("'"&amp;$A$69&amp;"'!"&amp;AC$68&amp;$C205+72)&lt;&gt;INDIRECT("'"&amp;$A$70&amp;"'!"&amp;AC$68&amp;$C205+72),1,0)</f>
        <v>0</v>
      </c>
      <c r="AD205" cm="1">
        <f t="array" aca="1" ref="AD205" ca="1">IF(INDIRECT("'"&amp;$A$69&amp;"'!"&amp;AD$68&amp;$C205+72)&lt;&gt;INDIRECT("'"&amp;$A$70&amp;"'!"&amp;AD$68&amp;$C205+72),1,0)</f>
        <v>0</v>
      </c>
      <c r="AE205" cm="1">
        <f t="array" aca="1" ref="AE205" ca="1">IF(INDIRECT("'"&amp;$A$69&amp;"'!"&amp;AE$68&amp;$C205+72)&lt;&gt;INDIRECT("'"&amp;$A$70&amp;"'!"&amp;AE$68&amp;$C205+72),1,0)</f>
        <v>0</v>
      </c>
      <c r="AF205" cm="1">
        <f t="array" aca="1" ref="AF205" ca="1">IF(INDIRECT("'"&amp;$A$69&amp;"'!"&amp;AF$68&amp;$C205+72)&lt;&gt;INDIRECT("'"&amp;$A$70&amp;"'!"&amp;AF$68&amp;$C205+72),1,0)</f>
        <v>0</v>
      </c>
      <c r="AG205" cm="1">
        <f t="array" aca="1" ref="AG205" ca="1">IF(INDIRECT("'"&amp;$A$69&amp;"'!"&amp;AG$68&amp;$C205+72)&lt;&gt;INDIRECT("'"&amp;$A$70&amp;"'!"&amp;AG$68&amp;$C205+72),1,0)</f>
        <v>0</v>
      </c>
      <c r="AH205" cm="1">
        <f t="array" aca="1" ref="AH205" ca="1">IF(INDIRECT("'"&amp;$A$69&amp;"'!"&amp;AH$68&amp;$C205+72)&lt;&gt;INDIRECT("'"&amp;$A$70&amp;"'!"&amp;AH$68&amp;$C205+72),1,0)</f>
        <v>0</v>
      </c>
      <c r="AI205" cm="1">
        <f t="array" aca="1" ref="AI205" ca="1">IF(INDIRECT("'"&amp;$A$69&amp;"'!"&amp;AI$68&amp;$C205+72)&lt;&gt;INDIRECT("'"&amp;$A$70&amp;"'!"&amp;AI$68&amp;$C205+72),1,0)</f>
        <v>0</v>
      </c>
      <c r="AJ205" cm="1">
        <f t="array" aca="1" ref="AJ205" ca="1">IF(INDIRECT("'"&amp;$A$69&amp;"'!"&amp;AJ$68&amp;$C205+72)&lt;&gt;INDIRECT("'"&amp;$A$70&amp;"'!"&amp;AJ$68&amp;$C205+72),1,0)</f>
        <v>0</v>
      </c>
      <c r="AK205" cm="1">
        <f t="array" aca="1" ref="AK205" ca="1">IF(INDIRECT("'"&amp;$A$69&amp;"'!"&amp;AK$68&amp;$C205+72)&lt;&gt;INDIRECT("'"&amp;$A$70&amp;"'!"&amp;AK$68&amp;$C205+72),1,0)</f>
        <v>0</v>
      </c>
      <c r="AL205" cm="1">
        <f t="array" aca="1" ref="AL205" ca="1">IF(INDIRECT("'"&amp;$A$69&amp;"'!"&amp;AL$68&amp;$C205+72)&lt;&gt;INDIRECT("'"&amp;$A$70&amp;"'!"&amp;AL$68&amp;$C205+72),1,0)</f>
        <v>0</v>
      </c>
      <c r="AM205" cm="1">
        <f t="array" aca="1" ref="AM205" ca="1">IF(INDIRECT("'"&amp;$A$69&amp;"'!"&amp;AM$68&amp;$C205+72)&lt;&gt;INDIRECT("'"&amp;$A$70&amp;"'!"&amp;AM$68&amp;$C205+72),1,0)</f>
        <v>0</v>
      </c>
      <c r="AN205" cm="1">
        <f t="array" aca="1" ref="AN205" ca="1">IF(INDIRECT("'"&amp;$A$69&amp;"'!"&amp;AN$68&amp;$C205+72)&lt;&gt;INDIRECT("'"&amp;$A$70&amp;"'!"&amp;AN$68&amp;$C205+72),1,0)</f>
        <v>0</v>
      </c>
      <c r="AO205" cm="1">
        <f t="array" aca="1" ref="AO205" ca="1">IF(INDIRECT("'"&amp;$A$69&amp;"'!"&amp;AO$68&amp;$C205+72)&lt;&gt;INDIRECT("'"&amp;$A$70&amp;"'!"&amp;AO$68&amp;$C205+72),1,0)</f>
        <v>0</v>
      </c>
      <c r="AP205" cm="1">
        <f t="array" aca="1" ref="AP205" ca="1">IF(INDIRECT("'"&amp;$A$69&amp;"'!"&amp;AP$68&amp;$C205+72)&lt;&gt;INDIRECT("'"&amp;$A$70&amp;"'!"&amp;AP$68&amp;$C205+72),1,0)</f>
        <v>0</v>
      </c>
      <c r="AQ205" cm="1">
        <f t="array" aca="1" ref="AQ205" ca="1">IF(INDIRECT("'"&amp;$A$69&amp;"'!"&amp;AQ$68&amp;$C205+72)&lt;&gt;INDIRECT("'"&amp;$A$70&amp;"'!"&amp;AQ$68&amp;$C205+72),1,0)</f>
        <v>0</v>
      </c>
      <c r="AR205" cm="1">
        <f t="array" aca="1" ref="AR205" ca="1">IF(INDIRECT("'"&amp;$A$69&amp;"'!"&amp;AR$68&amp;$C205+72)&lt;&gt;INDIRECT("'"&amp;$A$70&amp;"'!"&amp;AR$68&amp;$C205+72),1,0)</f>
        <v>0</v>
      </c>
      <c r="AS205" cm="1">
        <f t="array" aca="1" ref="AS205" ca="1">IF(INDIRECT("'"&amp;$A$69&amp;"'!"&amp;AS$68&amp;$C205+72)&lt;&gt;INDIRECT("'"&amp;$A$70&amp;"'!"&amp;AS$68&amp;$C205+72),1,0)</f>
        <v>0</v>
      </c>
      <c r="AT205" cm="1">
        <f t="array" aca="1" ref="AT205" ca="1">IF(INDIRECT("'"&amp;$A$69&amp;"'!"&amp;AT$68&amp;$C205+72)&lt;&gt;INDIRECT("'"&amp;$A$70&amp;"'!"&amp;AT$68&amp;$C205+72),1,0)</f>
        <v>0</v>
      </c>
      <c r="AU205" cm="1">
        <f t="array" aca="1" ref="AU205" ca="1">IF(INDIRECT("'"&amp;$A$69&amp;"'!"&amp;AU$68&amp;$C205+72)&lt;&gt;INDIRECT("'"&amp;$A$70&amp;"'!"&amp;AU$68&amp;$C205+72),1,0)</f>
        <v>0</v>
      </c>
      <c r="AV205" cm="1">
        <f t="array" aca="1" ref="AV205" ca="1">IF(INDIRECT("'"&amp;$A$69&amp;"'!"&amp;AV$68&amp;$C205+72)&lt;&gt;INDIRECT("'"&amp;$A$70&amp;"'!"&amp;AV$68&amp;$C205+72),1,0)</f>
        <v>0</v>
      </c>
      <c r="AW205" cm="1">
        <f t="array" aca="1" ref="AW205" ca="1">IF(INDIRECT("'"&amp;$A$69&amp;"'!"&amp;AW$68&amp;$C205+72)&lt;&gt;INDIRECT("'"&amp;$A$70&amp;"'!"&amp;AW$68&amp;$C205+72),1,0)</f>
        <v>0</v>
      </c>
      <c r="AX205" cm="1">
        <f t="array" aca="1" ref="AX205" ca="1">IF(INDIRECT("'"&amp;$A$69&amp;"'!"&amp;AX$68&amp;$C205+72)&lt;&gt;INDIRECT("'"&amp;$A$70&amp;"'!"&amp;AX$68&amp;$C205+72),1,0)</f>
        <v>0</v>
      </c>
      <c r="AY205" cm="1">
        <f t="array" aca="1" ref="AY205" ca="1">IF(INDIRECT("'"&amp;$A$69&amp;"'!"&amp;AY$68&amp;$C205+72)&lt;&gt;INDIRECT("'"&amp;$A$70&amp;"'!"&amp;AY$68&amp;$C205+72),1,0)</f>
        <v>0</v>
      </c>
      <c r="AZ205" cm="1">
        <f t="array" aca="1" ref="AZ205" ca="1">IF(INDIRECT("'"&amp;$A$69&amp;"'!"&amp;AZ$68&amp;$C205+72)&lt;&gt;INDIRECT("'"&amp;$A$70&amp;"'!"&amp;AZ$68&amp;$C205+72),1,0)</f>
        <v>0</v>
      </c>
      <c r="BA205" cm="1">
        <f t="array" aca="1" ref="BA205" ca="1">IF(INDIRECT("'"&amp;$A$69&amp;"'!"&amp;BA$68&amp;$C205+72)&lt;&gt;INDIRECT("'"&amp;$A$70&amp;"'!"&amp;BA$68&amp;$C205+72),1,0)</f>
        <v>0</v>
      </c>
      <c r="BB205" cm="1">
        <f t="array" aca="1" ref="BB205" ca="1">IF(INDIRECT("'"&amp;$A$69&amp;"'!"&amp;BB$68&amp;$C205+72)&lt;&gt;INDIRECT("'"&amp;$A$70&amp;"'!"&amp;BB$68&amp;$C205+72),1,0)</f>
        <v>0</v>
      </c>
      <c r="BC205">
        <f t="shared" ca="1" si="6"/>
        <v>0</v>
      </c>
      <c r="BD205">
        <f t="shared" ca="1" si="7"/>
        <v>0</v>
      </c>
      <c r="BE205">
        <f t="shared" ca="1" si="8"/>
        <v>0</v>
      </c>
    </row>
    <row r="206" spans="3:57" x14ac:dyDescent="0.15">
      <c r="C206" s="283">
        <v>134</v>
      </c>
      <c r="D206" cm="1">
        <f t="array" aca="1" ref="D206" ca="1">IF(INDIRECT("'"&amp;$A$69&amp;"'!"&amp;D$68&amp;$C206+72)&lt;&gt;INDIRECT("'"&amp;$A$70&amp;"'!"&amp;D$68&amp;$C206+72),1,0)</f>
        <v>0</v>
      </c>
      <c r="E206" cm="1">
        <f t="array" aca="1" ref="E206" ca="1">IF(INDIRECT("'"&amp;$A$69&amp;"'!"&amp;E$68&amp;$C206+72)&lt;&gt;INDIRECT("'"&amp;$A$70&amp;"'!"&amp;E$68&amp;$C206+72),1,0)</f>
        <v>0</v>
      </c>
      <c r="F206" cm="1">
        <f t="array" aca="1" ref="F206" ca="1">IF(INDIRECT("'"&amp;$A$69&amp;"'!"&amp;F$68&amp;$C206+72)&lt;&gt;INDIRECT("'"&amp;$A$70&amp;"'!"&amp;F$68&amp;$C206+72),1,0)</f>
        <v>0</v>
      </c>
      <c r="G206" cm="1">
        <f t="array" aca="1" ref="G206" ca="1">IF(INDIRECT("'"&amp;$A$69&amp;"'!"&amp;G$68&amp;$C206+72)&lt;&gt;INDIRECT("'"&amp;$A$70&amp;"'!"&amp;G$68&amp;$C206+72),1,0)</f>
        <v>0</v>
      </c>
      <c r="H206" cm="1">
        <f t="array" aca="1" ref="H206" ca="1">IF(INDIRECT("'"&amp;$A$69&amp;"'!"&amp;H$68&amp;$C206+72)&lt;&gt;INDIRECT("'"&amp;$A$70&amp;"'!"&amp;H$68&amp;$C206+72),1,0)</f>
        <v>0</v>
      </c>
      <c r="I206" cm="1">
        <f t="array" aca="1" ref="I206" ca="1">IF(INDIRECT("'"&amp;$A$69&amp;"'!"&amp;I$68&amp;$C206+72)&lt;&gt;INDIRECT("'"&amp;$A$70&amp;"'!"&amp;I$68&amp;$C206+72),1,0)</f>
        <v>0</v>
      </c>
      <c r="J206" cm="1">
        <f t="array" aca="1" ref="J206" ca="1">IF(INDIRECT("'"&amp;$A$69&amp;"'!"&amp;J$68&amp;$C206+72)&lt;&gt;INDIRECT("'"&amp;$A$70&amp;"'!"&amp;J$68&amp;$C206+72),1,0)</f>
        <v>0</v>
      </c>
      <c r="K206" cm="1">
        <f t="array" aca="1" ref="K206" ca="1">IF(INDIRECT("'"&amp;$A$69&amp;"'!"&amp;K$68&amp;$C206+72)&lt;&gt;INDIRECT("'"&amp;$A$70&amp;"'!"&amp;K$68&amp;$C206+72),1,0)</f>
        <v>0</v>
      </c>
      <c r="L206" cm="1">
        <f t="array" aca="1" ref="L206" ca="1">IF(INDIRECT("'"&amp;$A$69&amp;"'!"&amp;L$68&amp;$C206+72)&lt;&gt;INDIRECT("'"&amp;$A$70&amp;"'!"&amp;L$68&amp;$C206+72),1,0)</f>
        <v>0</v>
      </c>
      <c r="M206" cm="1">
        <f t="array" aca="1" ref="M206" ca="1">IF(INDIRECT("'"&amp;$A$69&amp;"'!"&amp;M$68&amp;$C206+72)&lt;&gt;INDIRECT("'"&amp;$A$70&amp;"'!"&amp;M$68&amp;$C206+72),1,0)</f>
        <v>0</v>
      </c>
      <c r="N206" cm="1">
        <f t="array" aca="1" ref="N206" ca="1">IF(INDIRECT("'"&amp;$A$69&amp;"'!"&amp;N$68&amp;$C206+72)&lt;&gt;INDIRECT("'"&amp;$A$70&amp;"'!"&amp;N$68&amp;$C206+72),1,0)</f>
        <v>0</v>
      </c>
      <c r="O206" cm="1">
        <f t="array" aca="1" ref="O206" ca="1">IF(INDIRECT("'"&amp;$A$69&amp;"'!"&amp;O$68&amp;$C206+72)&lt;&gt;INDIRECT("'"&amp;$A$70&amp;"'!"&amp;O$68&amp;$C206+72),1,0)</f>
        <v>0</v>
      </c>
      <c r="P206" cm="1">
        <f t="array" aca="1" ref="P206" ca="1">IF(INDIRECT("'"&amp;$A$69&amp;"'!"&amp;P$68&amp;$C206+72)&lt;&gt;INDIRECT("'"&amp;$A$70&amp;"'!"&amp;P$68&amp;$C206+72),1,0)</f>
        <v>0</v>
      </c>
      <c r="Q206" cm="1">
        <f t="array" aca="1" ref="Q206" ca="1">IF(INDIRECT("'"&amp;$A$69&amp;"'!"&amp;Q$68&amp;$C206+72)&lt;&gt;INDIRECT("'"&amp;$A$70&amp;"'!"&amp;Q$68&amp;$C206+72),1,0)</f>
        <v>0</v>
      </c>
      <c r="R206" cm="1">
        <f t="array" aca="1" ref="R206" ca="1">IF(INDIRECT("'"&amp;$A$69&amp;"'!"&amp;R$68&amp;$C206+72)&lt;&gt;INDIRECT("'"&amp;$A$70&amp;"'!"&amp;R$68&amp;$C206+72),1,0)</f>
        <v>0</v>
      </c>
      <c r="S206" cm="1">
        <f t="array" aca="1" ref="S206" ca="1">IF(INDIRECT("'"&amp;$A$69&amp;"'!"&amp;S$68&amp;$C206+72)&lt;&gt;INDIRECT("'"&amp;$A$70&amp;"'!"&amp;S$68&amp;$C206+72),1,0)</f>
        <v>0</v>
      </c>
      <c r="T206" cm="1">
        <f t="array" aca="1" ref="T206" ca="1">IF(INDIRECT("'"&amp;$A$69&amp;"'!"&amp;T$68&amp;$C206+72)&lt;&gt;INDIRECT("'"&amp;$A$70&amp;"'!"&amp;T$68&amp;$C206+72),1,0)</f>
        <v>0</v>
      </c>
      <c r="U206" cm="1">
        <f t="array" aca="1" ref="U206" ca="1">IF(INDIRECT("'"&amp;$A$69&amp;"'!"&amp;U$68&amp;$C206+72)&lt;&gt;INDIRECT("'"&amp;$A$70&amp;"'!"&amp;U$68&amp;$C206+72),1,0)</f>
        <v>0</v>
      </c>
      <c r="V206" cm="1">
        <f t="array" aca="1" ref="V206" ca="1">IF(INDIRECT("'"&amp;$A$69&amp;"'!"&amp;V$68&amp;$C206+72)&lt;&gt;INDIRECT("'"&amp;$A$70&amp;"'!"&amp;V$68&amp;$C206+72),1,0)</f>
        <v>0</v>
      </c>
      <c r="W206" cm="1">
        <f t="array" aca="1" ref="W206" ca="1">IF(INDIRECT("'"&amp;$A$69&amp;"'!"&amp;W$68&amp;$C206+72)&lt;&gt;INDIRECT("'"&amp;$A$70&amp;"'!"&amp;W$68&amp;$C206+72),1,0)</f>
        <v>0</v>
      </c>
      <c r="X206" cm="1">
        <f t="array" aca="1" ref="X206" ca="1">IF(INDIRECT("'"&amp;$A$69&amp;"'!"&amp;X$68&amp;$C206+72)&lt;&gt;INDIRECT("'"&amp;$A$70&amp;"'!"&amp;X$68&amp;$C206+72),1,0)</f>
        <v>0</v>
      </c>
      <c r="Y206" cm="1">
        <f t="array" aca="1" ref="Y206" ca="1">IF(INDIRECT("'"&amp;$A$69&amp;"'!"&amp;Y$68&amp;$C206+72)&lt;&gt;INDIRECT("'"&amp;$A$70&amp;"'!"&amp;Y$68&amp;$C206+72),1,0)</f>
        <v>0</v>
      </c>
      <c r="Z206" cm="1">
        <f t="array" aca="1" ref="Z206" ca="1">IF(INDIRECT("'"&amp;$A$69&amp;"'!"&amp;Z$68&amp;$C206+72)&lt;&gt;INDIRECT("'"&amp;$A$70&amp;"'!"&amp;Z$68&amp;$C206+72),1,0)</f>
        <v>0</v>
      </c>
      <c r="AA206" cm="1">
        <f t="array" aca="1" ref="AA206" ca="1">IF(INDIRECT("'"&amp;$A$69&amp;"'!"&amp;AA$68&amp;$C206+72)&lt;&gt;INDIRECT("'"&amp;$A$70&amp;"'!"&amp;AA$68&amp;$C206+72),1,0)</f>
        <v>0</v>
      </c>
      <c r="AB206" cm="1">
        <f t="array" aca="1" ref="AB206" ca="1">IF(INDIRECT("'"&amp;$A$69&amp;"'!"&amp;AB$68&amp;$C206+72)&lt;&gt;INDIRECT("'"&amp;$A$70&amp;"'!"&amp;AB$68&amp;$C206+72),1,0)</f>
        <v>0</v>
      </c>
      <c r="AC206" cm="1">
        <f t="array" aca="1" ref="AC206" ca="1">IF(INDIRECT("'"&amp;$A$69&amp;"'!"&amp;AC$68&amp;$C206+72)&lt;&gt;INDIRECT("'"&amp;$A$70&amp;"'!"&amp;AC$68&amp;$C206+72),1,0)</f>
        <v>0</v>
      </c>
      <c r="AD206" cm="1">
        <f t="array" aca="1" ref="AD206" ca="1">IF(INDIRECT("'"&amp;$A$69&amp;"'!"&amp;AD$68&amp;$C206+72)&lt;&gt;INDIRECT("'"&amp;$A$70&amp;"'!"&amp;AD$68&amp;$C206+72),1,0)</f>
        <v>0</v>
      </c>
      <c r="AE206" cm="1">
        <f t="array" aca="1" ref="AE206" ca="1">IF(INDIRECT("'"&amp;$A$69&amp;"'!"&amp;AE$68&amp;$C206+72)&lt;&gt;INDIRECT("'"&amp;$A$70&amp;"'!"&amp;AE$68&amp;$C206+72),1,0)</f>
        <v>0</v>
      </c>
      <c r="AF206" cm="1">
        <f t="array" aca="1" ref="AF206" ca="1">IF(INDIRECT("'"&amp;$A$69&amp;"'!"&amp;AF$68&amp;$C206+72)&lt;&gt;INDIRECT("'"&amp;$A$70&amp;"'!"&amp;AF$68&amp;$C206+72),1,0)</f>
        <v>0</v>
      </c>
      <c r="AG206" cm="1">
        <f t="array" aca="1" ref="AG206" ca="1">IF(INDIRECT("'"&amp;$A$69&amp;"'!"&amp;AG$68&amp;$C206+72)&lt;&gt;INDIRECT("'"&amp;$A$70&amp;"'!"&amp;AG$68&amp;$C206+72),1,0)</f>
        <v>0</v>
      </c>
      <c r="AH206" cm="1">
        <f t="array" aca="1" ref="AH206" ca="1">IF(INDIRECT("'"&amp;$A$69&amp;"'!"&amp;AH$68&amp;$C206+72)&lt;&gt;INDIRECT("'"&amp;$A$70&amp;"'!"&amp;AH$68&amp;$C206+72),1,0)</f>
        <v>0</v>
      </c>
      <c r="AI206" cm="1">
        <f t="array" aca="1" ref="AI206" ca="1">IF(INDIRECT("'"&amp;$A$69&amp;"'!"&amp;AI$68&amp;$C206+72)&lt;&gt;INDIRECT("'"&amp;$A$70&amp;"'!"&amp;AI$68&amp;$C206+72),1,0)</f>
        <v>0</v>
      </c>
      <c r="AJ206" cm="1">
        <f t="array" aca="1" ref="AJ206" ca="1">IF(INDIRECT("'"&amp;$A$69&amp;"'!"&amp;AJ$68&amp;$C206+72)&lt;&gt;INDIRECT("'"&amp;$A$70&amp;"'!"&amp;AJ$68&amp;$C206+72),1,0)</f>
        <v>0</v>
      </c>
      <c r="AK206" cm="1">
        <f t="array" aca="1" ref="AK206" ca="1">IF(INDIRECT("'"&amp;$A$69&amp;"'!"&amp;AK$68&amp;$C206+72)&lt;&gt;INDIRECT("'"&amp;$A$70&amp;"'!"&amp;AK$68&amp;$C206+72),1,0)</f>
        <v>0</v>
      </c>
      <c r="AL206" cm="1">
        <f t="array" aca="1" ref="AL206" ca="1">IF(INDIRECT("'"&amp;$A$69&amp;"'!"&amp;AL$68&amp;$C206+72)&lt;&gt;INDIRECT("'"&amp;$A$70&amp;"'!"&amp;AL$68&amp;$C206+72),1,0)</f>
        <v>0</v>
      </c>
      <c r="AM206" cm="1">
        <f t="array" aca="1" ref="AM206" ca="1">IF(INDIRECT("'"&amp;$A$69&amp;"'!"&amp;AM$68&amp;$C206+72)&lt;&gt;INDIRECT("'"&amp;$A$70&amp;"'!"&amp;AM$68&amp;$C206+72),1,0)</f>
        <v>0</v>
      </c>
      <c r="AN206" cm="1">
        <f t="array" aca="1" ref="AN206" ca="1">IF(INDIRECT("'"&amp;$A$69&amp;"'!"&amp;AN$68&amp;$C206+72)&lt;&gt;INDIRECT("'"&amp;$A$70&amp;"'!"&amp;AN$68&amp;$C206+72),1,0)</f>
        <v>0</v>
      </c>
      <c r="AO206" cm="1">
        <f t="array" aca="1" ref="AO206" ca="1">IF(INDIRECT("'"&amp;$A$69&amp;"'!"&amp;AO$68&amp;$C206+72)&lt;&gt;INDIRECT("'"&amp;$A$70&amp;"'!"&amp;AO$68&amp;$C206+72),1,0)</f>
        <v>0</v>
      </c>
      <c r="AP206" cm="1">
        <f t="array" aca="1" ref="AP206" ca="1">IF(INDIRECT("'"&amp;$A$69&amp;"'!"&amp;AP$68&amp;$C206+72)&lt;&gt;INDIRECT("'"&amp;$A$70&amp;"'!"&amp;AP$68&amp;$C206+72),1,0)</f>
        <v>0</v>
      </c>
      <c r="AQ206" cm="1">
        <f t="array" aca="1" ref="AQ206" ca="1">IF(INDIRECT("'"&amp;$A$69&amp;"'!"&amp;AQ$68&amp;$C206+72)&lt;&gt;INDIRECT("'"&amp;$A$70&amp;"'!"&amp;AQ$68&amp;$C206+72),1,0)</f>
        <v>0</v>
      </c>
      <c r="AR206" cm="1">
        <f t="array" aca="1" ref="AR206" ca="1">IF(INDIRECT("'"&amp;$A$69&amp;"'!"&amp;AR$68&amp;$C206+72)&lt;&gt;INDIRECT("'"&amp;$A$70&amp;"'!"&amp;AR$68&amp;$C206+72),1,0)</f>
        <v>0</v>
      </c>
      <c r="AS206" cm="1">
        <f t="array" aca="1" ref="AS206" ca="1">IF(INDIRECT("'"&amp;$A$69&amp;"'!"&amp;AS$68&amp;$C206+72)&lt;&gt;INDIRECT("'"&amp;$A$70&amp;"'!"&amp;AS$68&amp;$C206+72),1,0)</f>
        <v>0</v>
      </c>
      <c r="AT206" cm="1">
        <f t="array" aca="1" ref="AT206" ca="1">IF(INDIRECT("'"&amp;$A$69&amp;"'!"&amp;AT$68&amp;$C206+72)&lt;&gt;INDIRECT("'"&amp;$A$70&amp;"'!"&amp;AT$68&amp;$C206+72),1,0)</f>
        <v>0</v>
      </c>
      <c r="AU206" cm="1">
        <f t="array" aca="1" ref="AU206" ca="1">IF(INDIRECT("'"&amp;$A$69&amp;"'!"&amp;AU$68&amp;$C206+72)&lt;&gt;INDIRECT("'"&amp;$A$70&amp;"'!"&amp;AU$68&amp;$C206+72),1,0)</f>
        <v>0</v>
      </c>
      <c r="AV206" cm="1">
        <f t="array" aca="1" ref="AV206" ca="1">IF(INDIRECT("'"&amp;$A$69&amp;"'!"&amp;AV$68&amp;$C206+72)&lt;&gt;INDIRECT("'"&amp;$A$70&amp;"'!"&amp;AV$68&amp;$C206+72),1,0)</f>
        <v>0</v>
      </c>
      <c r="AW206" cm="1">
        <f t="array" aca="1" ref="AW206" ca="1">IF(INDIRECT("'"&amp;$A$69&amp;"'!"&amp;AW$68&amp;$C206+72)&lt;&gt;INDIRECT("'"&amp;$A$70&amp;"'!"&amp;AW$68&amp;$C206+72),1,0)</f>
        <v>0</v>
      </c>
      <c r="AX206" cm="1">
        <f t="array" aca="1" ref="AX206" ca="1">IF(INDIRECT("'"&amp;$A$69&amp;"'!"&amp;AX$68&amp;$C206+72)&lt;&gt;INDIRECT("'"&amp;$A$70&amp;"'!"&amp;AX$68&amp;$C206+72),1,0)</f>
        <v>0</v>
      </c>
      <c r="AY206" cm="1">
        <f t="array" aca="1" ref="AY206" ca="1">IF(INDIRECT("'"&amp;$A$69&amp;"'!"&amp;AY$68&amp;$C206+72)&lt;&gt;INDIRECT("'"&amp;$A$70&amp;"'!"&amp;AY$68&amp;$C206+72),1,0)</f>
        <v>0</v>
      </c>
      <c r="AZ206" cm="1">
        <f t="array" aca="1" ref="AZ206" ca="1">IF(INDIRECT("'"&amp;$A$69&amp;"'!"&amp;AZ$68&amp;$C206+72)&lt;&gt;INDIRECT("'"&amp;$A$70&amp;"'!"&amp;AZ$68&amp;$C206+72),1,0)</f>
        <v>0</v>
      </c>
      <c r="BA206" cm="1">
        <f t="array" aca="1" ref="BA206" ca="1">IF(INDIRECT("'"&amp;$A$69&amp;"'!"&amp;BA$68&amp;$C206+72)&lt;&gt;INDIRECT("'"&amp;$A$70&amp;"'!"&amp;BA$68&amp;$C206+72),1,0)</f>
        <v>0</v>
      </c>
      <c r="BB206" cm="1">
        <f t="array" aca="1" ref="BB206" ca="1">IF(INDIRECT("'"&amp;$A$69&amp;"'!"&amp;BB$68&amp;$C206+72)&lt;&gt;INDIRECT("'"&amp;$A$70&amp;"'!"&amp;BB$68&amp;$C206+72),1,0)</f>
        <v>0</v>
      </c>
      <c r="BC206">
        <f t="shared" ca="1" si="6"/>
        <v>0</v>
      </c>
      <c r="BD206">
        <f t="shared" ca="1" si="7"/>
        <v>0</v>
      </c>
      <c r="BE206">
        <f t="shared" ca="1" si="8"/>
        <v>0</v>
      </c>
    </row>
    <row r="207" spans="3:57" x14ac:dyDescent="0.15">
      <c r="C207" s="283">
        <v>135</v>
      </c>
      <c r="D207" cm="1">
        <f t="array" aca="1" ref="D207" ca="1">IF(INDIRECT("'"&amp;$A$69&amp;"'!"&amp;D$68&amp;$C207+72)&lt;&gt;INDIRECT("'"&amp;$A$70&amp;"'!"&amp;D$68&amp;$C207+72),1,0)</f>
        <v>0</v>
      </c>
      <c r="E207" cm="1">
        <f t="array" aca="1" ref="E207" ca="1">IF(INDIRECT("'"&amp;$A$69&amp;"'!"&amp;E$68&amp;$C207+72)&lt;&gt;INDIRECT("'"&amp;$A$70&amp;"'!"&amp;E$68&amp;$C207+72),1,0)</f>
        <v>0</v>
      </c>
      <c r="F207" cm="1">
        <f t="array" aca="1" ref="F207" ca="1">IF(INDIRECT("'"&amp;$A$69&amp;"'!"&amp;F$68&amp;$C207+72)&lt;&gt;INDIRECT("'"&amp;$A$70&amp;"'!"&amp;F$68&amp;$C207+72),1,0)</f>
        <v>0</v>
      </c>
      <c r="G207" cm="1">
        <f t="array" aca="1" ref="G207" ca="1">IF(INDIRECT("'"&amp;$A$69&amp;"'!"&amp;G$68&amp;$C207+72)&lt;&gt;INDIRECT("'"&amp;$A$70&amp;"'!"&amp;G$68&amp;$C207+72),1,0)</f>
        <v>0</v>
      </c>
      <c r="H207" cm="1">
        <f t="array" aca="1" ref="H207" ca="1">IF(INDIRECT("'"&amp;$A$69&amp;"'!"&amp;H$68&amp;$C207+72)&lt;&gt;INDIRECT("'"&amp;$A$70&amp;"'!"&amp;H$68&amp;$C207+72),1,0)</f>
        <v>0</v>
      </c>
      <c r="I207" cm="1">
        <f t="array" aca="1" ref="I207" ca="1">IF(INDIRECT("'"&amp;$A$69&amp;"'!"&amp;I$68&amp;$C207+72)&lt;&gt;INDIRECT("'"&amp;$A$70&amp;"'!"&amp;I$68&amp;$C207+72),1,0)</f>
        <v>0</v>
      </c>
      <c r="J207" cm="1">
        <f t="array" aca="1" ref="J207" ca="1">IF(INDIRECT("'"&amp;$A$69&amp;"'!"&amp;J$68&amp;$C207+72)&lt;&gt;INDIRECT("'"&amp;$A$70&amp;"'!"&amp;J$68&amp;$C207+72),1,0)</f>
        <v>0</v>
      </c>
      <c r="K207" cm="1">
        <f t="array" aca="1" ref="K207" ca="1">IF(INDIRECT("'"&amp;$A$69&amp;"'!"&amp;K$68&amp;$C207+72)&lt;&gt;INDIRECT("'"&amp;$A$70&amp;"'!"&amp;K$68&amp;$C207+72),1,0)</f>
        <v>0</v>
      </c>
      <c r="L207" cm="1">
        <f t="array" aca="1" ref="L207" ca="1">IF(INDIRECT("'"&amp;$A$69&amp;"'!"&amp;L$68&amp;$C207+72)&lt;&gt;INDIRECT("'"&amp;$A$70&amp;"'!"&amp;L$68&amp;$C207+72),1,0)</f>
        <v>0</v>
      </c>
      <c r="M207" cm="1">
        <f t="array" aca="1" ref="M207" ca="1">IF(INDIRECT("'"&amp;$A$69&amp;"'!"&amp;M$68&amp;$C207+72)&lt;&gt;INDIRECT("'"&amp;$A$70&amp;"'!"&amp;M$68&amp;$C207+72),1,0)</f>
        <v>0</v>
      </c>
      <c r="N207" cm="1">
        <f t="array" aca="1" ref="N207" ca="1">IF(INDIRECT("'"&amp;$A$69&amp;"'!"&amp;N$68&amp;$C207+72)&lt;&gt;INDIRECT("'"&amp;$A$70&amp;"'!"&amp;N$68&amp;$C207+72),1,0)</f>
        <v>0</v>
      </c>
      <c r="O207" cm="1">
        <f t="array" aca="1" ref="O207" ca="1">IF(INDIRECT("'"&amp;$A$69&amp;"'!"&amp;O$68&amp;$C207+72)&lt;&gt;INDIRECT("'"&amp;$A$70&amp;"'!"&amp;O$68&amp;$C207+72),1,0)</f>
        <v>0</v>
      </c>
      <c r="P207" cm="1">
        <f t="array" aca="1" ref="P207" ca="1">IF(INDIRECT("'"&amp;$A$69&amp;"'!"&amp;P$68&amp;$C207+72)&lt;&gt;INDIRECT("'"&amp;$A$70&amp;"'!"&amp;P$68&amp;$C207+72),1,0)</f>
        <v>0</v>
      </c>
      <c r="Q207" cm="1">
        <f t="array" aca="1" ref="Q207" ca="1">IF(INDIRECT("'"&amp;$A$69&amp;"'!"&amp;Q$68&amp;$C207+72)&lt;&gt;INDIRECT("'"&amp;$A$70&amp;"'!"&amp;Q$68&amp;$C207+72),1,0)</f>
        <v>0</v>
      </c>
      <c r="R207" cm="1">
        <f t="array" aca="1" ref="R207" ca="1">IF(INDIRECT("'"&amp;$A$69&amp;"'!"&amp;R$68&amp;$C207+72)&lt;&gt;INDIRECT("'"&amp;$A$70&amp;"'!"&amp;R$68&amp;$C207+72),1,0)</f>
        <v>0</v>
      </c>
      <c r="S207" cm="1">
        <f t="array" aca="1" ref="S207" ca="1">IF(INDIRECT("'"&amp;$A$69&amp;"'!"&amp;S$68&amp;$C207+72)&lt;&gt;INDIRECT("'"&amp;$A$70&amp;"'!"&amp;S$68&amp;$C207+72),1,0)</f>
        <v>0</v>
      </c>
      <c r="T207" cm="1">
        <f t="array" aca="1" ref="T207" ca="1">IF(INDIRECT("'"&amp;$A$69&amp;"'!"&amp;T$68&amp;$C207+72)&lt;&gt;INDIRECT("'"&amp;$A$70&amp;"'!"&amp;T$68&amp;$C207+72),1,0)</f>
        <v>0</v>
      </c>
      <c r="U207" cm="1">
        <f t="array" aca="1" ref="U207" ca="1">IF(INDIRECT("'"&amp;$A$69&amp;"'!"&amp;U$68&amp;$C207+72)&lt;&gt;INDIRECT("'"&amp;$A$70&amp;"'!"&amp;U$68&amp;$C207+72),1,0)</f>
        <v>0</v>
      </c>
      <c r="V207" cm="1">
        <f t="array" aca="1" ref="V207" ca="1">IF(INDIRECT("'"&amp;$A$69&amp;"'!"&amp;V$68&amp;$C207+72)&lt;&gt;INDIRECT("'"&amp;$A$70&amp;"'!"&amp;V$68&amp;$C207+72),1,0)</f>
        <v>0</v>
      </c>
      <c r="W207" cm="1">
        <f t="array" aca="1" ref="W207" ca="1">IF(INDIRECT("'"&amp;$A$69&amp;"'!"&amp;W$68&amp;$C207+72)&lt;&gt;INDIRECT("'"&amp;$A$70&amp;"'!"&amp;W$68&amp;$C207+72),1,0)</f>
        <v>0</v>
      </c>
      <c r="X207" cm="1">
        <f t="array" aca="1" ref="X207" ca="1">IF(INDIRECT("'"&amp;$A$69&amp;"'!"&amp;X$68&amp;$C207+72)&lt;&gt;INDIRECT("'"&amp;$A$70&amp;"'!"&amp;X$68&amp;$C207+72),1,0)</f>
        <v>0</v>
      </c>
      <c r="Y207" cm="1">
        <f t="array" aca="1" ref="Y207" ca="1">IF(INDIRECT("'"&amp;$A$69&amp;"'!"&amp;Y$68&amp;$C207+72)&lt;&gt;INDIRECT("'"&amp;$A$70&amp;"'!"&amp;Y$68&amp;$C207+72),1,0)</f>
        <v>0</v>
      </c>
      <c r="Z207" cm="1">
        <f t="array" aca="1" ref="Z207" ca="1">IF(INDIRECT("'"&amp;$A$69&amp;"'!"&amp;Z$68&amp;$C207+72)&lt;&gt;INDIRECT("'"&amp;$A$70&amp;"'!"&amp;Z$68&amp;$C207+72),1,0)</f>
        <v>0</v>
      </c>
      <c r="AA207" cm="1">
        <f t="array" aca="1" ref="AA207" ca="1">IF(INDIRECT("'"&amp;$A$69&amp;"'!"&amp;AA$68&amp;$C207+72)&lt;&gt;INDIRECT("'"&amp;$A$70&amp;"'!"&amp;AA$68&amp;$C207+72),1,0)</f>
        <v>0</v>
      </c>
      <c r="AB207" cm="1">
        <f t="array" aca="1" ref="AB207" ca="1">IF(INDIRECT("'"&amp;$A$69&amp;"'!"&amp;AB$68&amp;$C207+72)&lt;&gt;INDIRECT("'"&amp;$A$70&amp;"'!"&amp;AB$68&amp;$C207+72),1,0)</f>
        <v>0</v>
      </c>
      <c r="AC207" cm="1">
        <f t="array" aca="1" ref="AC207" ca="1">IF(INDIRECT("'"&amp;$A$69&amp;"'!"&amp;AC$68&amp;$C207+72)&lt;&gt;INDIRECT("'"&amp;$A$70&amp;"'!"&amp;AC$68&amp;$C207+72),1,0)</f>
        <v>0</v>
      </c>
      <c r="AD207" cm="1">
        <f t="array" aca="1" ref="AD207" ca="1">IF(INDIRECT("'"&amp;$A$69&amp;"'!"&amp;AD$68&amp;$C207+72)&lt;&gt;INDIRECT("'"&amp;$A$70&amp;"'!"&amp;AD$68&amp;$C207+72),1,0)</f>
        <v>0</v>
      </c>
      <c r="AE207" cm="1">
        <f t="array" aca="1" ref="AE207" ca="1">IF(INDIRECT("'"&amp;$A$69&amp;"'!"&amp;AE$68&amp;$C207+72)&lt;&gt;INDIRECT("'"&amp;$A$70&amp;"'!"&amp;AE$68&amp;$C207+72),1,0)</f>
        <v>0</v>
      </c>
      <c r="AF207" cm="1">
        <f t="array" aca="1" ref="AF207" ca="1">IF(INDIRECT("'"&amp;$A$69&amp;"'!"&amp;AF$68&amp;$C207+72)&lt;&gt;INDIRECT("'"&amp;$A$70&amp;"'!"&amp;AF$68&amp;$C207+72),1,0)</f>
        <v>0</v>
      </c>
      <c r="AG207" cm="1">
        <f t="array" aca="1" ref="AG207" ca="1">IF(INDIRECT("'"&amp;$A$69&amp;"'!"&amp;AG$68&amp;$C207+72)&lt;&gt;INDIRECT("'"&amp;$A$70&amp;"'!"&amp;AG$68&amp;$C207+72),1,0)</f>
        <v>0</v>
      </c>
      <c r="AH207" cm="1">
        <f t="array" aca="1" ref="AH207" ca="1">IF(INDIRECT("'"&amp;$A$69&amp;"'!"&amp;AH$68&amp;$C207+72)&lt;&gt;INDIRECT("'"&amp;$A$70&amp;"'!"&amp;AH$68&amp;$C207+72),1,0)</f>
        <v>0</v>
      </c>
      <c r="AI207" cm="1">
        <f t="array" aca="1" ref="AI207" ca="1">IF(INDIRECT("'"&amp;$A$69&amp;"'!"&amp;AI$68&amp;$C207+72)&lt;&gt;INDIRECT("'"&amp;$A$70&amp;"'!"&amp;AI$68&amp;$C207+72),1,0)</f>
        <v>0</v>
      </c>
      <c r="AJ207" cm="1">
        <f t="array" aca="1" ref="AJ207" ca="1">IF(INDIRECT("'"&amp;$A$69&amp;"'!"&amp;AJ$68&amp;$C207+72)&lt;&gt;INDIRECT("'"&amp;$A$70&amp;"'!"&amp;AJ$68&amp;$C207+72),1,0)</f>
        <v>0</v>
      </c>
      <c r="AK207" cm="1">
        <f t="array" aca="1" ref="AK207" ca="1">IF(INDIRECT("'"&amp;$A$69&amp;"'!"&amp;AK$68&amp;$C207+72)&lt;&gt;INDIRECT("'"&amp;$A$70&amp;"'!"&amp;AK$68&amp;$C207+72),1,0)</f>
        <v>0</v>
      </c>
      <c r="AL207" cm="1">
        <f t="array" aca="1" ref="AL207" ca="1">IF(INDIRECT("'"&amp;$A$69&amp;"'!"&amp;AL$68&amp;$C207+72)&lt;&gt;INDIRECT("'"&amp;$A$70&amp;"'!"&amp;AL$68&amp;$C207+72),1,0)</f>
        <v>0</v>
      </c>
      <c r="AM207" cm="1">
        <f t="array" aca="1" ref="AM207" ca="1">IF(INDIRECT("'"&amp;$A$69&amp;"'!"&amp;AM$68&amp;$C207+72)&lt;&gt;INDIRECT("'"&amp;$A$70&amp;"'!"&amp;AM$68&amp;$C207+72),1,0)</f>
        <v>0</v>
      </c>
      <c r="AN207" cm="1">
        <f t="array" aca="1" ref="AN207" ca="1">IF(INDIRECT("'"&amp;$A$69&amp;"'!"&amp;AN$68&amp;$C207+72)&lt;&gt;INDIRECT("'"&amp;$A$70&amp;"'!"&amp;AN$68&amp;$C207+72),1,0)</f>
        <v>0</v>
      </c>
      <c r="AO207" cm="1">
        <f t="array" aca="1" ref="AO207" ca="1">IF(INDIRECT("'"&amp;$A$69&amp;"'!"&amp;AO$68&amp;$C207+72)&lt;&gt;INDIRECT("'"&amp;$A$70&amp;"'!"&amp;AO$68&amp;$C207+72),1,0)</f>
        <v>0</v>
      </c>
      <c r="AP207" cm="1">
        <f t="array" aca="1" ref="AP207" ca="1">IF(INDIRECT("'"&amp;$A$69&amp;"'!"&amp;AP$68&amp;$C207+72)&lt;&gt;INDIRECT("'"&amp;$A$70&amp;"'!"&amp;AP$68&amp;$C207+72),1,0)</f>
        <v>0</v>
      </c>
      <c r="AQ207" cm="1">
        <f t="array" aca="1" ref="AQ207" ca="1">IF(INDIRECT("'"&amp;$A$69&amp;"'!"&amp;AQ$68&amp;$C207+72)&lt;&gt;INDIRECT("'"&amp;$A$70&amp;"'!"&amp;AQ$68&amp;$C207+72),1,0)</f>
        <v>0</v>
      </c>
      <c r="AR207" cm="1">
        <f t="array" aca="1" ref="AR207" ca="1">IF(INDIRECT("'"&amp;$A$69&amp;"'!"&amp;AR$68&amp;$C207+72)&lt;&gt;INDIRECT("'"&amp;$A$70&amp;"'!"&amp;AR$68&amp;$C207+72),1,0)</f>
        <v>0</v>
      </c>
      <c r="AS207" cm="1">
        <f t="array" aca="1" ref="AS207" ca="1">IF(INDIRECT("'"&amp;$A$69&amp;"'!"&amp;AS$68&amp;$C207+72)&lt;&gt;INDIRECT("'"&amp;$A$70&amp;"'!"&amp;AS$68&amp;$C207+72),1,0)</f>
        <v>0</v>
      </c>
      <c r="AT207" cm="1">
        <f t="array" aca="1" ref="AT207" ca="1">IF(INDIRECT("'"&amp;$A$69&amp;"'!"&amp;AT$68&amp;$C207+72)&lt;&gt;INDIRECT("'"&amp;$A$70&amp;"'!"&amp;AT$68&amp;$C207+72),1,0)</f>
        <v>0</v>
      </c>
      <c r="AU207" cm="1">
        <f t="array" aca="1" ref="AU207" ca="1">IF(INDIRECT("'"&amp;$A$69&amp;"'!"&amp;AU$68&amp;$C207+72)&lt;&gt;INDIRECT("'"&amp;$A$70&amp;"'!"&amp;AU$68&amp;$C207+72),1,0)</f>
        <v>0</v>
      </c>
      <c r="AV207" cm="1">
        <f t="array" aca="1" ref="AV207" ca="1">IF(INDIRECT("'"&amp;$A$69&amp;"'!"&amp;AV$68&amp;$C207+72)&lt;&gt;INDIRECT("'"&amp;$A$70&amp;"'!"&amp;AV$68&amp;$C207+72),1,0)</f>
        <v>0</v>
      </c>
      <c r="AW207" cm="1">
        <f t="array" aca="1" ref="AW207" ca="1">IF(INDIRECT("'"&amp;$A$69&amp;"'!"&amp;AW$68&amp;$C207+72)&lt;&gt;INDIRECT("'"&amp;$A$70&amp;"'!"&amp;AW$68&amp;$C207+72),1,0)</f>
        <v>0</v>
      </c>
      <c r="AX207" cm="1">
        <f t="array" aca="1" ref="AX207" ca="1">IF(INDIRECT("'"&amp;$A$69&amp;"'!"&amp;AX$68&amp;$C207+72)&lt;&gt;INDIRECT("'"&amp;$A$70&amp;"'!"&amp;AX$68&amp;$C207+72),1,0)</f>
        <v>0</v>
      </c>
      <c r="AY207" cm="1">
        <f t="array" aca="1" ref="AY207" ca="1">IF(INDIRECT("'"&amp;$A$69&amp;"'!"&amp;AY$68&amp;$C207+72)&lt;&gt;INDIRECT("'"&amp;$A$70&amp;"'!"&amp;AY$68&amp;$C207+72),1,0)</f>
        <v>0</v>
      </c>
      <c r="AZ207" cm="1">
        <f t="array" aca="1" ref="AZ207" ca="1">IF(INDIRECT("'"&amp;$A$69&amp;"'!"&amp;AZ$68&amp;$C207+72)&lt;&gt;INDIRECT("'"&amp;$A$70&amp;"'!"&amp;AZ$68&amp;$C207+72),1,0)</f>
        <v>0</v>
      </c>
      <c r="BA207" cm="1">
        <f t="array" aca="1" ref="BA207" ca="1">IF(INDIRECT("'"&amp;$A$69&amp;"'!"&amp;BA$68&amp;$C207+72)&lt;&gt;INDIRECT("'"&amp;$A$70&amp;"'!"&amp;BA$68&amp;$C207+72),1,0)</f>
        <v>0</v>
      </c>
      <c r="BB207" cm="1">
        <f t="array" aca="1" ref="BB207" ca="1">IF(INDIRECT("'"&amp;$A$69&amp;"'!"&amp;BB$68&amp;$C207+72)&lt;&gt;INDIRECT("'"&amp;$A$70&amp;"'!"&amp;BB$68&amp;$C207+72),1,0)</f>
        <v>0</v>
      </c>
      <c r="BC207">
        <f t="shared" ca="1" si="6"/>
        <v>0</v>
      </c>
      <c r="BD207">
        <f t="shared" ca="1" si="7"/>
        <v>0</v>
      </c>
      <c r="BE207">
        <f t="shared" ca="1" si="8"/>
        <v>0</v>
      </c>
    </row>
    <row r="208" spans="3:57" x14ac:dyDescent="0.15">
      <c r="C208" s="283">
        <v>136</v>
      </c>
      <c r="D208" cm="1">
        <f t="array" aca="1" ref="D208" ca="1">IF(INDIRECT("'"&amp;$A$69&amp;"'!"&amp;D$68&amp;$C208+72)&lt;&gt;INDIRECT("'"&amp;$A$70&amp;"'!"&amp;D$68&amp;$C208+72),1,0)</f>
        <v>0</v>
      </c>
      <c r="E208" cm="1">
        <f t="array" aca="1" ref="E208" ca="1">IF(INDIRECT("'"&amp;$A$69&amp;"'!"&amp;E$68&amp;$C208+72)&lt;&gt;INDIRECT("'"&amp;$A$70&amp;"'!"&amp;E$68&amp;$C208+72),1,0)</f>
        <v>0</v>
      </c>
      <c r="F208" cm="1">
        <f t="array" aca="1" ref="F208" ca="1">IF(INDIRECT("'"&amp;$A$69&amp;"'!"&amp;F$68&amp;$C208+72)&lt;&gt;INDIRECT("'"&amp;$A$70&amp;"'!"&amp;F$68&amp;$C208+72),1,0)</f>
        <v>0</v>
      </c>
      <c r="G208" cm="1">
        <f t="array" aca="1" ref="G208" ca="1">IF(INDIRECT("'"&amp;$A$69&amp;"'!"&amp;G$68&amp;$C208+72)&lt;&gt;INDIRECT("'"&amp;$A$70&amp;"'!"&amp;G$68&amp;$C208+72),1,0)</f>
        <v>0</v>
      </c>
      <c r="H208" cm="1">
        <f t="array" aca="1" ref="H208" ca="1">IF(INDIRECT("'"&amp;$A$69&amp;"'!"&amp;H$68&amp;$C208+72)&lt;&gt;INDIRECT("'"&amp;$A$70&amp;"'!"&amp;H$68&amp;$C208+72),1,0)</f>
        <v>0</v>
      </c>
      <c r="I208" cm="1">
        <f t="array" aca="1" ref="I208" ca="1">IF(INDIRECT("'"&amp;$A$69&amp;"'!"&amp;I$68&amp;$C208+72)&lt;&gt;INDIRECT("'"&amp;$A$70&amp;"'!"&amp;I$68&amp;$C208+72),1,0)</f>
        <v>0</v>
      </c>
      <c r="J208" cm="1">
        <f t="array" aca="1" ref="J208" ca="1">IF(INDIRECT("'"&amp;$A$69&amp;"'!"&amp;J$68&amp;$C208+72)&lt;&gt;INDIRECT("'"&amp;$A$70&amp;"'!"&amp;J$68&amp;$C208+72),1,0)</f>
        <v>0</v>
      </c>
      <c r="K208" cm="1">
        <f t="array" aca="1" ref="K208" ca="1">IF(INDIRECT("'"&amp;$A$69&amp;"'!"&amp;K$68&amp;$C208+72)&lt;&gt;INDIRECT("'"&amp;$A$70&amp;"'!"&amp;K$68&amp;$C208+72),1,0)</f>
        <v>0</v>
      </c>
      <c r="L208" cm="1">
        <f t="array" aca="1" ref="L208" ca="1">IF(INDIRECT("'"&amp;$A$69&amp;"'!"&amp;L$68&amp;$C208+72)&lt;&gt;INDIRECT("'"&amp;$A$70&amp;"'!"&amp;L$68&amp;$C208+72),1,0)</f>
        <v>0</v>
      </c>
      <c r="M208" cm="1">
        <f t="array" aca="1" ref="M208" ca="1">IF(INDIRECT("'"&amp;$A$69&amp;"'!"&amp;M$68&amp;$C208+72)&lt;&gt;INDIRECT("'"&amp;$A$70&amp;"'!"&amp;M$68&amp;$C208+72),1,0)</f>
        <v>0</v>
      </c>
      <c r="N208" cm="1">
        <f t="array" aca="1" ref="N208" ca="1">IF(INDIRECT("'"&amp;$A$69&amp;"'!"&amp;N$68&amp;$C208+72)&lt;&gt;INDIRECT("'"&amp;$A$70&amp;"'!"&amp;N$68&amp;$C208+72),1,0)</f>
        <v>0</v>
      </c>
      <c r="O208" cm="1">
        <f t="array" aca="1" ref="O208" ca="1">IF(INDIRECT("'"&amp;$A$69&amp;"'!"&amp;O$68&amp;$C208+72)&lt;&gt;INDIRECT("'"&amp;$A$70&amp;"'!"&amp;O$68&amp;$C208+72),1,0)</f>
        <v>0</v>
      </c>
      <c r="P208" cm="1">
        <f t="array" aca="1" ref="P208" ca="1">IF(INDIRECT("'"&amp;$A$69&amp;"'!"&amp;P$68&amp;$C208+72)&lt;&gt;INDIRECT("'"&amp;$A$70&amp;"'!"&amp;P$68&amp;$C208+72),1,0)</f>
        <v>0</v>
      </c>
      <c r="Q208" cm="1">
        <f t="array" aca="1" ref="Q208" ca="1">IF(INDIRECT("'"&amp;$A$69&amp;"'!"&amp;Q$68&amp;$C208+72)&lt;&gt;INDIRECT("'"&amp;$A$70&amp;"'!"&amp;Q$68&amp;$C208+72),1,0)</f>
        <v>0</v>
      </c>
      <c r="R208" cm="1">
        <f t="array" aca="1" ref="R208" ca="1">IF(INDIRECT("'"&amp;$A$69&amp;"'!"&amp;R$68&amp;$C208+72)&lt;&gt;INDIRECT("'"&amp;$A$70&amp;"'!"&amp;R$68&amp;$C208+72),1,0)</f>
        <v>0</v>
      </c>
      <c r="S208" cm="1">
        <f t="array" aca="1" ref="S208" ca="1">IF(INDIRECT("'"&amp;$A$69&amp;"'!"&amp;S$68&amp;$C208+72)&lt;&gt;INDIRECT("'"&amp;$A$70&amp;"'!"&amp;S$68&amp;$C208+72),1,0)</f>
        <v>0</v>
      </c>
      <c r="T208" cm="1">
        <f t="array" aca="1" ref="T208" ca="1">IF(INDIRECT("'"&amp;$A$69&amp;"'!"&amp;T$68&amp;$C208+72)&lt;&gt;INDIRECT("'"&amp;$A$70&amp;"'!"&amp;T$68&amp;$C208+72),1,0)</f>
        <v>0</v>
      </c>
      <c r="U208" cm="1">
        <f t="array" aca="1" ref="U208" ca="1">IF(INDIRECT("'"&amp;$A$69&amp;"'!"&amp;U$68&amp;$C208+72)&lt;&gt;INDIRECT("'"&amp;$A$70&amp;"'!"&amp;U$68&amp;$C208+72),1,0)</f>
        <v>0</v>
      </c>
      <c r="V208" cm="1">
        <f t="array" aca="1" ref="V208" ca="1">IF(INDIRECT("'"&amp;$A$69&amp;"'!"&amp;V$68&amp;$C208+72)&lt;&gt;INDIRECT("'"&amp;$A$70&amp;"'!"&amp;V$68&amp;$C208+72),1,0)</f>
        <v>0</v>
      </c>
      <c r="W208" cm="1">
        <f t="array" aca="1" ref="W208" ca="1">IF(INDIRECT("'"&amp;$A$69&amp;"'!"&amp;W$68&amp;$C208+72)&lt;&gt;INDIRECT("'"&amp;$A$70&amp;"'!"&amp;W$68&amp;$C208+72),1,0)</f>
        <v>0</v>
      </c>
      <c r="X208" cm="1">
        <f t="array" aca="1" ref="X208" ca="1">IF(INDIRECT("'"&amp;$A$69&amp;"'!"&amp;X$68&amp;$C208+72)&lt;&gt;INDIRECT("'"&amp;$A$70&amp;"'!"&amp;X$68&amp;$C208+72),1,0)</f>
        <v>0</v>
      </c>
      <c r="Y208" cm="1">
        <f t="array" aca="1" ref="Y208" ca="1">IF(INDIRECT("'"&amp;$A$69&amp;"'!"&amp;Y$68&amp;$C208+72)&lt;&gt;INDIRECT("'"&amp;$A$70&amp;"'!"&amp;Y$68&amp;$C208+72),1,0)</f>
        <v>0</v>
      </c>
      <c r="Z208" cm="1">
        <f t="array" aca="1" ref="Z208" ca="1">IF(INDIRECT("'"&amp;$A$69&amp;"'!"&amp;Z$68&amp;$C208+72)&lt;&gt;INDIRECT("'"&amp;$A$70&amp;"'!"&amp;Z$68&amp;$C208+72),1,0)</f>
        <v>0</v>
      </c>
      <c r="AA208" cm="1">
        <f t="array" aca="1" ref="AA208" ca="1">IF(INDIRECT("'"&amp;$A$69&amp;"'!"&amp;AA$68&amp;$C208+72)&lt;&gt;INDIRECT("'"&amp;$A$70&amp;"'!"&amp;AA$68&amp;$C208+72),1,0)</f>
        <v>0</v>
      </c>
      <c r="AB208" cm="1">
        <f t="array" aca="1" ref="AB208" ca="1">IF(INDIRECT("'"&amp;$A$69&amp;"'!"&amp;AB$68&amp;$C208+72)&lt;&gt;INDIRECT("'"&amp;$A$70&amp;"'!"&amp;AB$68&amp;$C208+72),1,0)</f>
        <v>0</v>
      </c>
      <c r="AC208" cm="1">
        <f t="array" aca="1" ref="AC208" ca="1">IF(INDIRECT("'"&amp;$A$69&amp;"'!"&amp;AC$68&amp;$C208+72)&lt;&gt;INDIRECT("'"&amp;$A$70&amp;"'!"&amp;AC$68&amp;$C208+72),1,0)</f>
        <v>0</v>
      </c>
      <c r="AD208" cm="1">
        <f t="array" aca="1" ref="AD208" ca="1">IF(INDIRECT("'"&amp;$A$69&amp;"'!"&amp;AD$68&amp;$C208+72)&lt;&gt;INDIRECT("'"&amp;$A$70&amp;"'!"&amp;AD$68&amp;$C208+72),1,0)</f>
        <v>0</v>
      </c>
      <c r="AE208" cm="1">
        <f t="array" aca="1" ref="AE208" ca="1">IF(INDIRECT("'"&amp;$A$69&amp;"'!"&amp;AE$68&amp;$C208+72)&lt;&gt;INDIRECT("'"&amp;$A$70&amp;"'!"&amp;AE$68&amp;$C208+72),1,0)</f>
        <v>0</v>
      </c>
      <c r="AF208" cm="1">
        <f t="array" aca="1" ref="AF208" ca="1">IF(INDIRECT("'"&amp;$A$69&amp;"'!"&amp;AF$68&amp;$C208+72)&lt;&gt;INDIRECT("'"&amp;$A$70&amp;"'!"&amp;AF$68&amp;$C208+72),1,0)</f>
        <v>0</v>
      </c>
      <c r="AG208" cm="1">
        <f t="array" aca="1" ref="AG208" ca="1">IF(INDIRECT("'"&amp;$A$69&amp;"'!"&amp;AG$68&amp;$C208+72)&lt;&gt;INDIRECT("'"&amp;$A$70&amp;"'!"&amp;AG$68&amp;$C208+72),1,0)</f>
        <v>0</v>
      </c>
      <c r="AH208" cm="1">
        <f t="array" aca="1" ref="AH208" ca="1">IF(INDIRECT("'"&amp;$A$69&amp;"'!"&amp;AH$68&amp;$C208+72)&lt;&gt;INDIRECT("'"&amp;$A$70&amp;"'!"&amp;AH$68&amp;$C208+72),1,0)</f>
        <v>0</v>
      </c>
      <c r="AI208" cm="1">
        <f t="array" aca="1" ref="AI208" ca="1">IF(INDIRECT("'"&amp;$A$69&amp;"'!"&amp;AI$68&amp;$C208+72)&lt;&gt;INDIRECT("'"&amp;$A$70&amp;"'!"&amp;AI$68&amp;$C208+72),1,0)</f>
        <v>0</v>
      </c>
      <c r="AJ208" cm="1">
        <f t="array" aca="1" ref="AJ208" ca="1">IF(INDIRECT("'"&amp;$A$69&amp;"'!"&amp;AJ$68&amp;$C208+72)&lt;&gt;INDIRECT("'"&amp;$A$70&amp;"'!"&amp;AJ$68&amp;$C208+72),1,0)</f>
        <v>0</v>
      </c>
      <c r="AK208" cm="1">
        <f t="array" aca="1" ref="AK208" ca="1">IF(INDIRECT("'"&amp;$A$69&amp;"'!"&amp;AK$68&amp;$C208+72)&lt;&gt;INDIRECT("'"&amp;$A$70&amp;"'!"&amp;AK$68&amp;$C208+72),1,0)</f>
        <v>0</v>
      </c>
      <c r="AL208" cm="1">
        <f t="array" aca="1" ref="AL208" ca="1">IF(INDIRECT("'"&amp;$A$69&amp;"'!"&amp;AL$68&amp;$C208+72)&lt;&gt;INDIRECT("'"&amp;$A$70&amp;"'!"&amp;AL$68&amp;$C208+72),1,0)</f>
        <v>0</v>
      </c>
      <c r="AM208" cm="1">
        <f t="array" aca="1" ref="AM208" ca="1">IF(INDIRECT("'"&amp;$A$69&amp;"'!"&amp;AM$68&amp;$C208+72)&lt;&gt;INDIRECT("'"&amp;$A$70&amp;"'!"&amp;AM$68&amp;$C208+72),1,0)</f>
        <v>0</v>
      </c>
      <c r="AN208" cm="1">
        <f t="array" aca="1" ref="AN208" ca="1">IF(INDIRECT("'"&amp;$A$69&amp;"'!"&amp;AN$68&amp;$C208+72)&lt;&gt;INDIRECT("'"&amp;$A$70&amp;"'!"&amp;AN$68&amp;$C208+72),1,0)</f>
        <v>0</v>
      </c>
      <c r="AO208" cm="1">
        <f t="array" aca="1" ref="AO208" ca="1">IF(INDIRECT("'"&amp;$A$69&amp;"'!"&amp;AO$68&amp;$C208+72)&lt;&gt;INDIRECT("'"&amp;$A$70&amp;"'!"&amp;AO$68&amp;$C208+72),1,0)</f>
        <v>0</v>
      </c>
      <c r="AP208" cm="1">
        <f t="array" aca="1" ref="AP208" ca="1">IF(INDIRECT("'"&amp;$A$69&amp;"'!"&amp;AP$68&amp;$C208+72)&lt;&gt;INDIRECT("'"&amp;$A$70&amp;"'!"&amp;AP$68&amp;$C208+72),1,0)</f>
        <v>0</v>
      </c>
      <c r="AQ208" cm="1">
        <f t="array" aca="1" ref="AQ208" ca="1">IF(INDIRECT("'"&amp;$A$69&amp;"'!"&amp;AQ$68&amp;$C208+72)&lt;&gt;INDIRECT("'"&amp;$A$70&amp;"'!"&amp;AQ$68&amp;$C208+72),1,0)</f>
        <v>0</v>
      </c>
      <c r="AR208" cm="1">
        <f t="array" aca="1" ref="AR208" ca="1">IF(INDIRECT("'"&amp;$A$69&amp;"'!"&amp;AR$68&amp;$C208+72)&lt;&gt;INDIRECT("'"&amp;$A$70&amp;"'!"&amp;AR$68&amp;$C208+72),1,0)</f>
        <v>0</v>
      </c>
      <c r="AS208" cm="1">
        <f t="array" aca="1" ref="AS208" ca="1">IF(INDIRECT("'"&amp;$A$69&amp;"'!"&amp;AS$68&amp;$C208+72)&lt;&gt;INDIRECT("'"&amp;$A$70&amp;"'!"&amp;AS$68&amp;$C208+72),1,0)</f>
        <v>0</v>
      </c>
      <c r="AT208" cm="1">
        <f t="array" aca="1" ref="AT208" ca="1">IF(INDIRECT("'"&amp;$A$69&amp;"'!"&amp;AT$68&amp;$C208+72)&lt;&gt;INDIRECT("'"&amp;$A$70&amp;"'!"&amp;AT$68&amp;$C208+72),1,0)</f>
        <v>0</v>
      </c>
      <c r="AU208" cm="1">
        <f t="array" aca="1" ref="AU208" ca="1">IF(INDIRECT("'"&amp;$A$69&amp;"'!"&amp;AU$68&amp;$C208+72)&lt;&gt;INDIRECT("'"&amp;$A$70&amp;"'!"&amp;AU$68&amp;$C208+72),1,0)</f>
        <v>0</v>
      </c>
      <c r="AV208" cm="1">
        <f t="array" aca="1" ref="AV208" ca="1">IF(INDIRECT("'"&amp;$A$69&amp;"'!"&amp;AV$68&amp;$C208+72)&lt;&gt;INDIRECT("'"&amp;$A$70&amp;"'!"&amp;AV$68&amp;$C208+72),1,0)</f>
        <v>0</v>
      </c>
      <c r="AW208" cm="1">
        <f t="array" aca="1" ref="AW208" ca="1">IF(INDIRECT("'"&amp;$A$69&amp;"'!"&amp;AW$68&amp;$C208+72)&lt;&gt;INDIRECT("'"&amp;$A$70&amp;"'!"&amp;AW$68&amp;$C208+72),1,0)</f>
        <v>0</v>
      </c>
      <c r="AX208" cm="1">
        <f t="array" aca="1" ref="AX208" ca="1">IF(INDIRECT("'"&amp;$A$69&amp;"'!"&amp;AX$68&amp;$C208+72)&lt;&gt;INDIRECT("'"&amp;$A$70&amp;"'!"&amp;AX$68&amp;$C208+72),1,0)</f>
        <v>0</v>
      </c>
      <c r="AY208" cm="1">
        <f t="array" aca="1" ref="AY208" ca="1">IF(INDIRECT("'"&amp;$A$69&amp;"'!"&amp;AY$68&amp;$C208+72)&lt;&gt;INDIRECT("'"&amp;$A$70&amp;"'!"&amp;AY$68&amp;$C208+72),1,0)</f>
        <v>0</v>
      </c>
      <c r="AZ208" cm="1">
        <f t="array" aca="1" ref="AZ208" ca="1">IF(INDIRECT("'"&amp;$A$69&amp;"'!"&amp;AZ$68&amp;$C208+72)&lt;&gt;INDIRECT("'"&amp;$A$70&amp;"'!"&amp;AZ$68&amp;$C208+72),1,0)</f>
        <v>0</v>
      </c>
      <c r="BA208" cm="1">
        <f t="array" aca="1" ref="BA208" ca="1">IF(INDIRECT("'"&amp;$A$69&amp;"'!"&amp;BA$68&amp;$C208+72)&lt;&gt;INDIRECT("'"&amp;$A$70&amp;"'!"&amp;BA$68&amp;$C208+72),1,0)</f>
        <v>0</v>
      </c>
      <c r="BB208" cm="1">
        <f t="array" aca="1" ref="BB208" ca="1">IF(INDIRECT("'"&amp;$A$69&amp;"'!"&amp;BB$68&amp;$C208+72)&lt;&gt;INDIRECT("'"&amp;$A$70&amp;"'!"&amp;BB$68&amp;$C208+72),1,0)</f>
        <v>0</v>
      </c>
      <c r="BC208">
        <f t="shared" ca="1" si="6"/>
        <v>0</v>
      </c>
      <c r="BD208">
        <f t="shared" ca="1" si="7"/>
        <v>0</v>
      </c>
      <c r="BE208">
        <f t="shared" ca="1" si="8"/>
        <v>0</v>
      </c>
    </row>
    <row r="209" spans="3:57" x14ac:dyDescent="0.15">
      <c r="C209" s="283">
        <v>137</v>
      </c>
      <c r="D209" cm="1">
        <f t="array" aca="1" ref="D209" ca="1">IF(INDIRECT("'"&amp;$A$69&amp;"'!"&amp;D$68&amp;$C209+72)&lt;&gt;INDIRECT("'"&amp;$A$70&amp;"'!"&amp;D$68&amp;$C209+72),1,0)</f>
        <v>0</v>
      </c>
      <c r="E209" cm="1">
        <f t="array" aca="1" ref="E209" ca="1">IF(INDIRECT("'"&amp;$A$69&amp;"'!"&amp;E$68&amp;$C209+72)&lt;&gt;INDIRECT("'"&amp;$A$70&amp;"'!"&amp;E$68&amp;$C209+72),1,0)</f>
        <v>0</v>
      </c>
      <c r="F209" cm="1">
        <f t="array" aca="1" ref="F209" ca="1">IF(INDIRECT("'"&amp;$A$69&amp;"'!"&amp;F$68&amp;$C209+72)&lt;&gt;INDIRECT("'"&amp;$A$70&amp;"'!"&amp;F$68&amp;$C209+72),1,0)</f>
        <v>0</v>
      </c>
      <c r="G209" cm="1">
        <f t="array" aca="1" ref="G209" ca="1">IF(INDIRECT("'"&amp;$A$69&amp;"'!"&amp;G$68&amp;$C209+72)&lt;&gt;INDIRECT("'"&amp;$A$70&amp;"'!"&amp;G$68&amp;$C209+72),1,0)</f>
        <v>0</v>
      </c>
      <c r="H209" cm="1">
        <f t="array" aca="1" ref="H209" ca="1">IF(INDIRECT("'"&amp;$A$69&amp;"'!"&amp;H$68&amp;$C209+72)&lt;&gt;INDIRECT("'"&amp;$A$70&amp;"'!"&amp;H$68&amp;$C209+72),1,0)</f>
        <v>0</v>
      </c>
      <c r="I209" cm="1">
        <f t="array" aca="1" ref="I209" ca="1">IF(INDIRECT("'"&amp;$A$69&amp;"'!"&amp;I$68&amp;$C209+72)&lt;&gt;INDIRECT("'"&amp;$A$70&amp;"'!"&amp;I$68&amp;$C209+72),1,0)</f>
        <v>0</v>
      </c>
      <c r="J209" cm="1">
        <f t="array" aca="1" ref="J209" ca="1">IF(INDIRECT("'"&amp;$A$69&amp;"'!"&amp;J$68&amp;$C209+72)&lt;&gt;INDIRECT("'"&amp;$A$70&amp;"'!"&amp;J$68&amp;$C209+72),1,0)</f>
        <v>0</v>
      </c>
      <c r="K209" cm="1">
        <f t="array" aca="1" ref="K209" ca="1">IF(INDIRECT("'"&amp;$A$69&amp;"'!"&amp;K$68&amp;$C209+72)&lt;&gt;INDIRECT("'"&amp;$A$70&amp;"'!"&amp;K$68&amp;$C209+72),1,0)</f>
        <v>0</v>
      </c>
      <c r="L209" cm="1">
        <f t="array" aca="1" ref="L209" ca="1">IF(INDIRECT("'"&amp;$A$69&amp;"'!"&amp;L$68&amp;$C209+72)&lt;&gt;INDIRECT("'"&amp;$A$70&amp;"'!"&amp;L$68&amp;$C209+72),1,0)</f>
        <v>0</v>
      </c>
      <c r="M209" cm="1">
        <f t="array" aca="1" ref="M209" ca="1">IF(INDIRECT("'"&amp;$A$69&amp;"'!"&amp;M$68&amp;$C209+72)&lt;&gt;INDIRECT("'"&amp;$A$70&amp;"'!"&amp;M$68&amp;$C209+72),1,0)</f>
        <v>0</v>
      </c>
      <c r="N209" cm="1">
        <f t="array" aca="1" ref="N209" ca="1">IF(INDIRECT("'"&amp;$A$69&amp;"'!"&amp;N$68&amp;$C209+72)&lt;&gt;INDIRECT("'"&amp;$A$70&amp;"'!"&amp;N$68&amp;$C209+72),1,0)</f>
        <v>0</v>
      </c>
      <c r="O209" cm="1">
        <f t="array" aca="1" ref="O209" ca="1">IF(INDIRECT("'"&amp;$A$69&amp;"'!"&amp;O$68&amp;$C209+72)&lt;&gt;INDIRECT("'"&amp;$A$70&amp;"'!"&amp;O$68&amp;$C209+72),1,0)</f>
        <v>0</v>
      </c>
      <c r="P209" cm="1">
        <f t="array" aca="1" ref="P209" ca="1">IF(INDIRECT("'"&amp;$A$69&amp;"'!"&amp;P$68&amp;$C209+72)&lt;&gt;INDIRECT("'"&amp;$A$70&amp;"'!"&amp;P$68&amp;$C209+72),1,0)</f>
        <v>0</v>
      </c>
      <c r="Q209" cm="1">
        <f t="array" aca="1" ref="Q209" ca="1">IF(INDIRECT("'"&amp;$A$69&amp;"'!"&amp;Q$68&amp;$C209+72)&lt;&gt;INDIRECT("'"&amp;$A$70&amp;"'!"&amp;Q$68&amp;$C209+72),1,0)</f>
        <v>0</v>
      </c>
      <c r="R209" cm="1">
        <f t="array" aca="1" ref="R209" ca="1">IF(INDIRECT("'"&amp;$A$69&amp;"'!"&amp;R$68&amp;$C209+72)&lt;&gt;INDIRECT("'"&amp;$A$70&amp;"'!"&amp;R$68&amp;$C209+72),1,0)</f>
        <v>0</v>
      </c>
      <c r="S209" cm="1">
        <f t="array" aca="1" ref="S209" ca="1">IF(INDIRECT("'"&amp;$A$69&amp;"'!"&amp;S$68&amp;$C209+72)&lt;&gt;INDIRECT("'"&amp;$A$70&amp;"'!"&amp;S$68&amp;$C209+72),1,0)</f>
        <v>0</v>
      </c>
      <c r="T209" cm="1">
        <f t="array" aca="1" ref="T209" ca="1">IF(INDIRECT("'"&amp;$A$69&amp;"'!"&amp;T$68&amp;$C209+72)&lt;&gt;INDIRECT("'"&amp;$A$70&amp;"'!"&amp;T$68&amp;$C209+72),1,0)</f>
        <v>0</v>
      </c>
      <c r="U209" cm="1">
        <f t="array" aca="1" ref="U209" ca="1">IF(INDIRECT("'"&amp;$A$69&amp;"'!"&amp;U$68&amp;$C209+72)&lt;&gt;INDIRECT("'"&amp;$A$70&amp;"'!"&amp;U$68&amp;$C209+72),1,0)</f>
        <v>0</v>
      </c>
      <c r="V209" cm="1">
        <f t="array" aca="1" ref="V209" ca="1">IF(INDIRECT("'"&amp;$A$69&amp;"'!"&amp;V$68&amp;$C209+72)&lt;&gt;INDIRECT("'"&amp;$A$70&amp;"'!"&amp;V$68&amp;$C209+72),1,0)</f>
        <v>0</v>
      </c>
      <c r="W209" cm="1">
        <f t="array" aca="1" ref="W209" ca="1">IF(INDIRECT("'"&amp;$A$69&amp;"'!"&amp;W$68&amp;$C209+72)&lt;&gt;INDIRECT("'"&amp;$A$70&amp;"'!"&amp;W$68&amp;$C209+72),1,0)</f>
        <v>0</v>
      </c>
      <c r="X209" cm="1">
        <f t="array" aca="1" ref="X209" ca="1">IF(INDIRECT("'"&amp;$A$69&amp;"'!"&amp;X$68&amp;$C209+72)&lt;&gt;INDIRECT("'"&amp;$A$70&amp;"'!"&amp;X$68&amp;$C209+72),1,0)</f>
        <v>0</v>
      </c>
      <c r="Y209" cm="1">
        <f t="array" aca="1" ref="Y209" ca="1">IF(INDIRECT("'"&amp;$A$69&amp;"'!"&amp;Y$68&amp;$C209+72)&lt;&gt;INDIRECT("'"&amp;$A$70&amp;"'!"&amp;Y$68&amp;$C209+72),1,0)</f>
        <v>0</v>
      </c>
      <c r="Z209" cm="1">
        <f t="array" aca="1" ref="Z209" ca="1">IF(INDIRECT("'"&amp;$A$69&amp;"'!"&amp;Z$68&amp;$C209+72)&lt;&gt;INDIRECT("'"&amp;$A$70&amp;"'!"&amp;Z$68&amp;$C209+72),1,0)</f>
        <v>0</v>
      </c>
      <c r="AA209" cm="1">
        <f t="array" aca="1" ref="AA209" ca="1">IF(INDIRECT("'"&amp;$A$69&amp;"'!"&amp;AA$68&amp;$C209+72)&lt;&gt;INDIRECT("'"&amp;$A$70&amp;"'!"&amp;AA$68&amp;$C209+72),1,0)</f>
        <v>0</v>
      </c>
      <c r="AB209" cm="1">
        <f t="array" aca="1" ref="AB209" ca="1">IF(INDIRECT("'"&amp;$A$69&amp;"'!"&amp;AB$68&amp;$C209+72)&lt;&gt;INDIRECT("'"&amp;$A$70&amp;"'!"&amp;AB$68&amp;$C209+72),1,0)</f>
        <v>0</v>
      </c>
      <c r="AC209" cm="1">
        <f t="array" aca="1" ref="AC209" ca="1">IF(INDIRECT("'"&amp;$A$69&amp;"'!"&amp;AC$68&amp;$C209+72)&lt;&gt;INDIRECT("'"&amp;$A$70&amp;"'!"&amp;AC$68&amp;$C209+72),1,0)</f>
        <v>0</v>
      </c>
      <c r="AD209" cm="1">
        <f t="array" aca="1" ref="AD209" ca="1">IF(INDIRECT("'"&amp;$A$69&amp;"'!"&amp;AD$68&amp;$C209+72)&lt;&gt;INDIRECT("'"&amp;$A$70&amp;"'!"&amp;AD$68&amp;$C209+72),1,0)</f>
        <v>0</v>
      </c>
      <c r="AE209" cm="1">
        <f t="array" aca="1" ref="AE209" ca="1">IF(INDIRECT("'"&amp;$A$69&amp;"'!"&amp;AE$68&amp;$C209+72)&lt;&gt;INDIRECT("'"&amp;$A$70&amp;"'!"&amp;AE$68&amp;$C209+72),1,0)</f>
        <v>0</v>
      </c>
      <c r="AF209" cm="1">
        <f t="array" aca="1" ref="AF209" ca="1">IF(INDIRECT("'"&amp;$A$69&amp;"'!"&amp;AF$68&amp;$C209+72)&lt;&gt;INDIRECT("'"&amp;$A$70&amp;"'!"&amp;AF$68&amp;$C209+72),1,0)</f>
        <v>0</v>
      </c>
      <c r="AG209" cm="1">
        <f t="array" aca="1" ref="AG209" ca="1">IF(INDIRECT("'"&amp;$A$69&amp;"'!"&amp;AG$68&amp;$C209+72)&lt;&gt;INDIRECT("'"&amp;$A$70&amp;"'!"&amp;AG$68&amp;$C209+72),1,0)</f>
        <v>0</v>
      </c>
      <c r="AH209" cm="1">
        <f t="array" aca="1" ref="AH209" ca="1">IF(INDIRECT("'"&amp;$A$69&amp;"'!"&amp;AH$68&amp;$C209+72)&lt;&gt;INDIRECT("'"&amp;$A$70&amp;"'!"&amp;AH$68&amp;$C209+72),1,0)</f>
        <v>0</v>
      </c>
      <c r="AI209" cm="1">
        <f t="array" aca="1" ref="AI209" ca="1">IF(INDIRECT("'"&amp;$A$69&amp;"'!"&amp;AI$68&amp;$C209+72)&lt;&gt;INDIRECT("'"&amp;$A$70&amp;"'!"&amp;AI$68&amp;$C209+72),1,0)</f>
        <v>0</v>
      </c>
      <c r="AJ209" cm="1">
        <f t="array" aca="1" ref="AJ209" ca="1">IF(INDIRECT("'"&amp;$A$69&amp;"'!"&amp;AJ$68&amp;$C209+72)&lt;&gt;INDIRECT("'"&amp;$A$70&amp;"'!"&amp;AJ$68&amp;$C209+72),1,0)</f>
        <v>0</v>
      </c>
      <c r="AK209" cm="1">
        <f t="array" aca="1" ref="AK209" ca="1">IF(INDIRECT("'"&amp;$A$69&amp;"'!"&amp;AK$68&amp;$C209+72)&lt;&gt;INDIRECT("'"&amp;$A$70&amp;"'!"&amp;AK$68&amp;$C209+72),1,0)</f>
        <v>0</v>
      </c>
      <c r="AL209" cm="1">
        <f t="array" aca="1" ref="AL209" ca="1">IF(INDIRECT("'"&amp;$A$69&amp;"'!"&amp;AL$68&amp;$C209+72)&lt;&gt;INDIRECT("'"&amp;$A$70&amp;"'!"&amp;AL$68&amp;$C209+72),1,0)</f>
        <v>0</v>
      </c>
      <c r="AM209" cm="1">
        <f t="array" aca="1" ref="AM209" ca="1">IF(INDIRECT("'"&amp;$A$69&amp;"'!"&amp;AM$68&amp;$C209+72)&lt;&gt;INDIRECT("'"&amp;$A$70&amp;"'!"&amp;AM$68&amp;$C209+72),1,0)</f>
        <v>0</v>
      </c>
      <c r="AN209" cm="1">
        <f t="array" aca="1" ref="AN209" ca="1">IF(INDIRECT("'"&amp;$A$69&amp;"'!"&amp;AN$68&amp;$C209+72)&lt;&gt;INDIRECT("'"&amp;$A$70&amp;"'!"&amp;AN$68&amp;$C209+72),1,0)</f>
        <v>0</v>
      </c>
      <c r="AO209" cm="1">
        <f t="array" aca="1" ref="AO209" ca="1">IF(INDIRECT("'"&amp;$A$69&amp;"'!"&amp;AO$68&amp;$C209+72)&lt;&gt;INDIRECT("'"&amp;$A$70&amp;"'!"&amp;AO$68&amp;$C209+72),1,0)</f>
        <v>0</v>
      </c>
      <c r="AP209" cm="1">
        <f t="array" aca="1" ref="AP209" ca="1">IF(INDIRECT("'"&amp;$A$69&amp;"'!"&amp;AP$68&amp;$C209+72)&lt;&gt;INDIRECT("'"&amp;$A$70&amp;"'!"&amp;AP$68&amp;$C209+72),1,0)</f>
        <v>0</v>
      </c>
      <c r="AQ209" cm="1">
        <f t="array" aca="1" ref="AQ209" ca="1">IF(INDIRECT("'"&amp;$A$69&amp;"'!"&amp;AQ$68&amp;$C209+72)&lt;&gt;INDIRECT("'"&amp;$A$70&amp;"'!"&amp;AQ$68&amp;$C209+72),1,0)</f>
        <v>0</v>
      </c>
      <c r="AR209" cm="1">
        <f t="array" aca="1" ref="AR209" ca="1">IF(INDIRECT("'"&amp;$A$69&amp;"'!"&amp;AR$68&amp;$C209+72)&lt;&gt;INDIRECT("'"&amp;$A$70&amp;"'!"&amp;AR$68&amp;$C209+72),1,0)</f>
        <v>0</v>
      </c>
      <c r="AS209" cm="1">
        <f t="array" aca="1" ref="AS209" ca="1">IF(INDIRECT("'"&amp;$A$69&amp;"'!"&amp;AS$68&amp;$C209+72)&lt;&gt;INDIRECT("'"&amp;$A$70&amp;"'!"&amp;AS$68&amp;$C209+72),1,0)</f>
        <v>0</v>
      </c>
      <c r="AT209" cm="1">
        <f t="array" aca="1" ref="AT209" ca="1">IF(INDIRECT("'"&amp;$A$69&amp;"'!"&amp;AT$68&amp;$C209+72)&lt;&gt;INDIRECT("'"&amp;$A$70&amp;"'!"&amp;AT$68&amp;$C209+72),1,0)</f>
        <v>0</v>
      </c>
      <c r="AU209" cm="1">
        <f t="array" aca="1" ref="AU209" ca="1">IF(INDIRECT("'"&amp;$A$69&amp;"'!"&amp;AU$68&amp;$C209+72)&lt;&gt;INDIRECT("'"&amp;$A$70&amp;"'!"&amp;AU$68&amp;$C209+72),1,0)</f>
        <v>0</v>
      </c>
      <c r="AV209" cm="1">
        <f t="array" aca="1" ref="AV209" ca="1">IF(INDIRECT("'"&amp;$A$69&amp;"'!"&amp;AV$68&amp;$C209+72)&lt;&gt;INDIRECT("'"&amp;$A$70&amp;"'!"&amp;AV$68&amp;$C209+72),1,0)</f>
        <v>0</v>
      </c>
      <c r="AW209" cm="1">
        <f t="array" aca="1" ref="AW209" ca="1">IF(INDIRECT("'"&amp;$A$69&amp;"'!"&amp;AW$68&amp;$C209+72)&lt;&gt;INDIRECT("'"&amp;$A$70&amp;"'!"&amp;AW$68&amp;$C209+72),1,0)</f>
        <v>0</v>
      </c>
      <c r="AX209" cm="1">
        <f t="array" aca="1" ref="AX209" ca="1">IF(INDIRECT("'"&amp;$A$69&amp;"'!"&amp;AX$68&amp;$C209+72)&lt;&gt;INDIRECT("'"&amp;$A$70&amp;"'!"&amp;AX$68&amp;$C209+72),1,0)</f>
        <v>0</v>
      </c>
      <c r="AY209" cm="1">
        <f t="array" aca="1" ref="AY209" ca="1">IF(INDIRECT("'"&amp;$A$69&amp;"'!"&amp;AY$68&amp;$C209+72)&lt;&gt;INDIRECT("'"&amp;$A$70&amp;"'!"&amp;AY$68&amp;$C209+72),1,0)</f>
        <v>0</v>
      </c>
      <c r="AZ209" cm="1">
        <f t="array" aca="1" ref="AZ209" ca="1">IF(INDIRECT("'"&amp;$A$69&amp;"'!"&amp;AZ$68&amp;$C209+72)&lt;&gt;INDIRECT("'"&amp;$A$70&amp;"'!"&amp;AZ$68&amp;$C209+72),1,0)</f>
        <v>0</v>
      </c>
      <c r="BA209" cm="1">
        <f t="array" aca="1" ref="BA209" ca="1">IF(INDIRECT("'"&amp;$A$69&amp;"'!"&amp;BA$68&amp;$C209+72)&lt;&gt;INDIRECT("'"&amp;$A$70&amp;"'!"&amp;BA$68&amp;$C209+72),1,0)</f>
        <v>0</v>
      </c>
      <c r="BB209" cm="1">
        <f t="array" aca="1" ref="BB209" ca="1">IF(INDIRECT("'"&amp;$A$69&amp;"'!"&amp;BB$68&amp;$C209+72)&lt;&gt;INDIRECT("'"&amp;$A$70&amp;"'!"&amp;BB$68&amp;$C209+72),1,0)</f>
        <v>0</v>
      </c>
      <c r="BC209">
        <f t="shared" ca="1" si="6"/>
        <v>0</v>
      </c>
      <c r="BD209">
        <f t="shared" ca="1" si="7"/>
        <v>0</v>
      </c>
      <c r="BE209">
        <f t="shared" ca="1" si="8"/>
        <v>0</v>
      </c>
    </row>
    <row r="210" spans="3:57" x14ac:dyDescent="0.15">
      <c r="C210" s="283">
        <v>138</v>
      </c>
      <c r="D210" cm="1">
        <f t="array" aca="1" ref="D210" ca="1">IF(INDIRECT("'"&amp;$A$69&amp;"'!"&amp;D$68&amp;$C210+72)&lt;&gt;INDIRECT("'"&amp;$A$70&amp;"'!"&amp;D$68&amp;$C210+72),1,0)</f>
        <v>0</v>
      </c>
      <c r="E210" cm="1">
        <f t="array" aca="1" ref="E210" ca="1">IF(INDIRECT("'"&amp;$A$69&amp;"'!"&amp;E$68&amp;$C210+72)&lt;&gt;INDIRECT("'"&amp;$A$70&amp;"'!"&amp;E$68&amp;$C210+72),1,0)</f>
        <v>0</v>
      </c>
      <c r="F210" cm="1">
        <f t="array" aca="1" ref="F210" ca="1">IF(INDIRECT("'"&amp;$A$69&amp;"'!"&amp;F$68&amp;$C210+72)&lt;&gt;INDIRECT("'"&amp;$A$70&amp;"'!"&amp;F$68&amp;$C210+72),1,0)</f>
        <v>0</v>
      </c>
      <c r="G210" cm="1">
        <f t="array" aca="1" ref="G210" ca="1">IF(INDIRECT("'"&amp;$A$69&amp;"'!"&amp;G$68&amp;$C210+72)&lt;&gt;INDIRECT("'"&amp;$A$70&amp;"'!"&amp;G$68&amp;$C210+72),1,0)</f>
        <v>0</v>
      </c>
      <c r="H210" cm="1">
        <f t="array" aca="1" ref="H210" ca="1">IF(INDIRECT("'"&amp;$A$69&amp;"'!"&amp;H$68&amp;$C210+72)&lt;&gt;INDIRECT("'"&amp;$A$70&amp;"'!"&amp;H$68&amp;$C210+72),1,0)</f>
        <v>0</v>
      </c>
      <c r="I210" cm="1">
        <f t="array" aca="1" ref="I210" ca="1">IF(INDIRECT("'"&amp;$A$69&amp;"'!"&amp;I$68&amp;$C210+72)&lt;&gt;INDIRECT("'"&amp;$A$70&amp;"'!"&amp;I$68&amp;$C210+72),1,0)</f>
        <v>0</v>
      </c>
      <c r="J210" cm="1">
        <f t="array" aca="1" ref="J210" ca="1">IF(INDIRECT("'"&amp;$A$69&amp;"'!"&amp;J$68&amp;$C210+72)&lt;&gt;INDIRECT("'"&amp;$A$70&amp;"'!"&amp;J$68&amp;$C210+72),1,0)</f>
        <v>0</v>
      </c>
      <c r="K210" cm="1">
        <f t="array" aca="1" ref="K210" ca="1">IF(INDIRECT("'"&amp;$A$69&amp;"'!"&amp;K$68&amp;$C210+72)&lt;&gt;INDIRECT("'"&amp;$A$70&amp;"'!"&amp;K$68&amp;$C210+72),1,0)</f>
        <v>0</v>
      </c>
      <c r="L210" cm="1">
        <f t="array" aca="1" ref="L210" ca="1">IF(INDIRECT("'"&amp;$A$69&amp;"'!"&amp;L$68&amp;$C210+72)&lt;&gt;INDIRECT("'"&amp;$A$70&amp;"'!"&amp;L$68&amp;$C210+72),1,0)</f>
        <v>0</v>
      </c>
      <c r="M210" cm="1">
        <f t="array" aca="1" ref="M210" ca="1">IF(INDIRECT("'"&amp;$A$69&amp;"'!"&amp;M$68&amp;$C210+72)&lt;&gt;INDIRECT("'"&amp;$A$70&amp;"'!"&amp;M$68&amp;$C210+72),1,0)</f>
        <v>0</v>
      </c>
      <c r="N210" cm="1">
        <f t="array" aca="1" ref="N210" ca="1">IF(INDIRECT("'"&amp;$A$69&amp;"'!"&amp;N$68&amp;$C210+72)&lt;&gt;INDIRECT("'"&amp;$A$70&amp;"'!"&amp;N$68&amp;$C210+72),1,0)</f>
        <v>0</v>
      </c>
      <c r="O210" cm="1">
        <f t="array" aca="1" ref="O210" ca="1">IF(INDIRECT("'"&amp;$A$69&amp;"'!"&amp;O$68&amp;$C210+72)&lt;&gt;INDIRECT("'"&amp;$A$70&amp;"'!"&amp;O$68&amp;$C210+72),1,0)</f>
        <v>0</v>
      </c>
      <c r="P210" cm="1">
        <f t="array" aca="1" ref="P210" ca="1">IF(INDIRECT("'"&amp;$A$69&amp;"'!"&amp;P$68&amp;$C210+72)&lt;&gt;INDIRECT("'"&amp;$A$70&amp;"'!"&amp;P$68&amp;$C210+72),1,0)</f>
        <v>0</v>
      </c>
      <c r="Q210" cm="1">
        <f t="array" aca="1" ref="Q210" ca="1">IF(INDIRECT("'"&amp;$A$69&amp;"'!"&amp;Q$68&amp;$C210+72)&lt;&gt;INDIRECT("'"&amp;$A$70&amp;"'!"&amp;Q$68&amp;$C210+72),1,0)</f>
        <v>0</v>
      </c>
      <c r="R210" cm="1">
        <f t="array" aca="1" ref="R210" ca="1">IF(INDIRECT("'"&amp;$A$69&amp;"'!"&amp;R$68&amp;$C210+72)&lt;&gt;INDIRECT("'"&amp;$A$70&amp;"'!"&amp;R$68&amp;$C210+72),1,0)</f>
        <v>0</v>
      </c>
      <c r="S210" cm="1">
        <f t="array" aca="1" ref="S210" ca="1">IF(INDIRECT("'"&amp;$A$69&amp;"'!"&amp;S$68&amp;$C210+72)&lt;&gt;INDIRECT("'"&amp;$A$70&amp;"'!"&amp;S$68&amp;$C210+72),1,0)</f>
        <v>0</v>
      </c>
      <c r="T210" cm="1">
        <f t="array" aca="1" ref="T210" ca="1">IF(INDIRECT("'"&amp;$A$69&amp;"'!"&amp;T$68&amp;$C210+72)&lt;&gt;INDIRECT("'"&amp;$A$70&amp;"'!"&amp;T$68&amp;$C210+72),1,0)</f>
        <v>0</v>
      </c>
      <c r="U210" cm="1">
        <f t="array" aca="1" ref="U210" ca="1">IF(INDIRECT("'"&amp;$A$69&amp;"'!"&amp;U$68&amp;$C210+72)&lt;&gt;INDIRECT("'"&amp;$A$70&amp;"'!"&amp;U$68&amp;$C210+72),1,0)</f>
        <v>0</v>
      </c>
      <c r="V210" cm="1">
        <f t="array" aca="1" ref="V210" ca="1">IF(INDIRECT("'"&amp;$A$69&amp;"'!"&amp;V$68&amp;$C210+72)&lt;&gt;INDIRECT("'"&amp;$A$70&amp;"'!"&amp;V$68&amp;$C210+72),1,0)</f>
        <v>0</v>
      </c>
      <c r="W210" cm="1">
        <f t="array" aca="1" ref="W210" ca="1">IF(INDIRECT("'"&amp;$A$69&amp;"'!"&amp;W$68&amp;$C210+72)&lt;&gt;INDIRECT("'"&amp;$A$70&amp;"'!"&amp;W$68&amp;$C210+72),1,0)</f>
        <v>0</v>
      </c>
      <c r="X210" cm="1">
        <f t="array" aca="1" ref="X210" ca="1">IF(INDIRECT("'"&amp;$A$69&amp;"'!"&amp;X$68&amp;$C210+72)&lt;&gt;INDIRECT("'"&amp;$A$70&amp;"'!"&amp;X$68&amp;$C210+72),1,0)</f>
        <v>0</v>
      </c>
      <c r="Y210" cm="1">
        <f t="array" aca="1" ref="Y210" ca="1">IF(INDIRECT("'"&amp;$A$69&amp;"'!"&amp;Y$68&amp;$C210+72)&lt;&gt;INDIRECT("'"&amp;$A$70&amp;"'!"&amp;Y$68&amp;$C210+72),1,0)</f>
        <v>0</v>
      </c>
      <c r="Z210" cm="1">
        <f t="array" aca="1" ref="Z210" ca="1">IF(INDIRECT("'"&amp;$A$69&amp;"'!"&amp;Z$68&amp;$C210+72)&lt;&gt;INDIRECT("'"&amp;$A$70&amp;"'!"&amp;Z$68&amp;$C210+72),1,0)</f>
        <v>0</v>
      </c>
      <c r="AA210" cm="1">
        <f t="array" aca="1" ref="AA210" ca="1">IF(INDIRECT("'"&amp;$A$69&amp;"'!"&amp;AA$68&amp;$C210+72)&lt;&gt;INDIRECT("'"&amp;$A$70&amp;"'!"&amp;AA$68&amp;$C210+72),1,0)</f>
        <v>0</v>
      </c>
      <c r="AB210" cm="1">
        <f t="array" aca="1" ref="AB210" ca="1">IF(INDIRECT("'"&amp;$A$69&amp;"'!"&amp;AB$68&amp;$C210+72)&lt;&gt;INDIRECT("'"&amp;$A$70&amp;"'!"&amp;AB$68&amp;$C210+72),1,0)</f>
        <v>0</v>
      </c>
      <c r="AC210" cm="1">
        <f t="array" aca="1" ref="AC210" ca="1">IF(INDIRECT("'"&amp;$A$69&amp;"'!"&amp;AC$68&amp;$C210+72)&lt;&gt;INDIRECT("'"&amp;$A$70&amp;"'!"&amp;AC$68&amp;$C210+72),1,0)</f>
        <v>0</v>
      </c>
      <c r="AD210" cm="1">
        <f t="array" aca="1" ref="AD210" ca="1">IF(INDIRECT("'"&amp;$A$69&amp;"'!"&amp;AD$68&amp;$C210+72)&lt;&gt;INDIRECT("'"&amp;$A$70&amp;"'!"&amp;AD$68&amp;$C210+72),1,0)</f>
        <v>0</v>
      </c>
      <c r="AE210" cm="1">
        <f t="array" aca="1" ref="AE210" ca="1">IF(INDIRECT("'"&amp;$A$69&amp;"'!"&amp;AE$68&amp;$C210+72)&lt;&gt;INDIRECT("'"&amp;$A$70&amp;"'!"&amp;AE$68&amp;$C210+72),1,0)</f>
        <v>0</v>
      </c>
      <c r="AF210" cm="1">
        <f t="array" aca="1" ref="AF210" ca="1">IF(INDIRECT("'"&amp;$A$69&amp;"'!"&amp;AF$68&amp;$C210+72)&lt;&gt;INDIRECT("'"&amp;$A$70&amp;"'!"&amp;AF$68&amp;$C210+72),1,0)</f>
        <v>0</v>
      </c>
      <c r="AG210" cm="1">
        <f t="array" aca="1" ref="AG210" ca="1">IF(INDIRECT("'"&amp;$A$69&amp;"'!"&amp;AG$68&amp;$C210+72)&lt;&gt;INDIRECT("'"&amp;$A$70&amp;"'!"&amp;AG$68&amp;$C210+72),1,0)</f>
        <v>0</v>
      </c>
      <c r="AH210" cm="1">
        <f t="array" aca="1" ref="AH210" ca="1">IF(INDIRECT("'"&amp;$A$69&amp;"'!"&amp;AH$68&amp;$C210+72)&lt;&gt;INDIRECT("'"&amp;$A$70&amp;"'!"&amp;AH$68&amp;$C210+72),1,0)</f>
        <v>0</v>
      </c>
      <c r="AI210" cm="1">
        <f t="array" aca="1" ref="AI210" ca="1">IF(INDIRECT("'"&amp;$A$69&amp;"'!"&amp;AI$68&amp;$C210+72)&lt;&gt;INDIRECT("'"&amp;$A$70&amp;"'!"&amp;AI$68&amp;$C210+72),1,0)</f>
        <v>0</v>
      </c>
      <c r="AJ210" cm="1">
        <f t="array" aca="1" ref="AJ210" ca="1">IF(INDIRECT("'"&amp;$A$69&amp;"'!"&amp;AJ$68&amp;$C210+72)&lt;&gt;INDIRECT("'"&amp;$A$70&amp;"'!"&amp;AJ$68&amp;$C210+72),1,0)</f>
        <v>0</v>
      </c>
      <c r="AK210" cm="1">
        <f t="array" aca="1" ref="AK210" ca="1">IF(INDIRECT("'"&amp;$A$69&amp;"'!"&amp;AK$68&amp;$C210+72)&lt;&gt;INDIRECT("'"&amp;$A$70&amp;"'!"&amp;AK$68&amp;$C210+72),1,0)</f>
        <v>0</v>
      </c>
      <c r="AL210" cm="1">
        <f t="array" aca="1" ref="AL210" ca="1">IF(INDIRECT("'"&amp;$A$69&amp;"'!"&amp;AL$68&amp;$C210+72)&lt;&gt;INDIRECT("'"&amp;$A$70&amp;"'!"&amp;AL$68&amp;$C210+72),1,0)</f>
        <v>0</v>
      </c>
      <c r="AM210" cm="1">
        <f t="array" aca="1" ref="AM210" ca="1">IF(INDIRECT("'"&amp;$A$69&amp;"'!"&amp;AM$68&amp;$C210+72)&lt;&gt;INDIRECT("'"&amp;$A$70&amp;"'!"&amp;AM$68&amp;$C210+72),1,0)</f>
        <v>0</v>
      </c>
      <c r="AN210" cm="1">
        <f t="array" aca="1" ref="AN210" ca="1">IF(INDIRECT("'"&amp;$A$69&amp;"'!"&amp;AN$68&amp;$C210+72)&lt;&gt;INDIRECT("'"&amp;$A$70&amp;"'!"&amp;AN$68&amp;$C210+72),1,0)</f>
        <v>0</v>
      </c>
      <c r="AO210" cm="1">
        <f t="array" aca="1" ref="AO210" ca="1">IF(INDIRECT("'"&amp;$A$69&amp;"'!"&amp;AO$68&amp;$C210+72)&lt;&gt;INDIRECT("'"&amp;$A$70&amp;"'!"&amp;AO$68&amp;$C210+72),1,0)</f>
        <v>0</v>
      </c>
      <c r="AP210" cm="1">
        <f t="array" aca="1" ref="AP210" ca="1">IF(INDIRECT("'"&amp;$A$69&amp;"'!"&amp;AP$68&amp;$C210+72)&lt;&gt;INDIRECT("'"&amp;$A$70&amp;"'!"&amp;AP$68&amp;$C210+72),1,0)</f>
        <v>0</v>
      </c>
      <c r="AQ210" cm="1">
        <f t="array" aca="1" ref="AQ210" ca="1">IF(INDIRECT("'"&amp;$A$69&amp;"'!"&amp;AQ$68&amp;$C210+72)&lt;&gt;INDIRECT("'"&amp;$A$70&amp;"'!"&amp;AQ$68&amp;$C210+72),1,0)</f>
        <v>0</v>
      </c>
      <c r="AR210" cm="1">
        <f t="array" aca="1" ref="AR210" ca="1">IF(INDIRECT("'"&amp;$A$69&amp;"'!"&amp;AR$68&amp;$C210+72)&lt;&gt;INDIRECT("'"&amp;$A$70&amp;"'!"&amp;AR$68&amp;$C210+72),1,0)</f>
        <v>0</v>
      </c>
      <c r="AS210" cm="1">
        <f t="array" aca="1" ref="AS210" ca="1">IF(INDIRECT("'"&amp;$A$69&amp;"'!"&amp;AS$68&amp;$C210+72)&lt;&gt;INDIRECT("'"&amp;$A$70&amp;"'!"&amp;AS$68&amp;$C210+72),1,0)</f>
        <v>0</v>
      </c>
      <c r="AT210" cm="1">
        <f t="array" aca="1" ref="AT210" ca="1">IF(INDIRECT("'"&amp;$A$69&amp;"'!"&amp;AT$68&amp;$C210+72)&lt;&gt;INDIRECT("'"&amp;$A$70&amp;"'!"&amp;AT$68&amp;$C210+72),1,0)</f>
        <v>0</v>
      </c>
      <c r="AU210" cm="1">
        <f t="array" aca="1" ref="AU210" ca="1">IF(INDIRECT("'"&amp;$A$69&amp;"'!"&amp;AU$68&amp;$C210+72)&lt;&gt;INDIRECT("'"&amp;$A$70&amp;"'!"&amp;AU$68&amp;$C210+72),1,0)</f>
        <v>0</v>
      </c>
      <c r="AV210" cm="1">
        <f t="array" aca="1" ref="AV210" ca="1">IF(INDIRECT("'"&amp;$A$69&amp;"'!"&amp;AV$68&amp;$C210+72)&lt;&gt;INDIRECT("'"&amp;$A$70&amp;"'!"&amp;AV$68&amp;$C210+72),1,0)</f>
        <v>0</v>
      </c>
      <c r="AW210" cm="1">
        <f t="array" aca="1" ref="AW210" ca="1">IF(INDIRECT("'"&amp;$A$69&amp;"'!"&amp;AW$68&amp;$C210+72)&lt;&gt;INDIRECT("'"&amp;$A$70&amp;"'!"&amp;AW$68&amp;$C210+72),1,0)</f>
        <v>0</v>
      </c>
      <c r="AX210" cm="1">
        <f t="array" aca="1" ref="AX210" ca="1">IF(INDIRECT("'"&amp;$A$69&amp;"'!"&amp;AX$68&amp;$C210+72)&lt;&gt;INDIRECT("'"&amp;$A$70&amp;"'!"&amp;AX$68&amp;$C210+72),1,0)</f>
        <v>0</v>
      </c>
      <c r="AY210" cm="1">
        <f t="array" aca="1" ref="AY210" ca="1">IF(INDIRECT("'"&amp;$A$69&amp;"'!"&amp;AY$68&amp;$C210+72)&lt;&gt;INDIRECT("'"&amp;$A$70&amp;"'!"&amp;AY$68&amp;$C210+72),1,0)</f>
        <v>0</v>
      </c>
      <c r="AZ210" cm="1">
        <f t="array" aca="1" ref="AZ210" ca="1">IF(INDIRECT("'"&amp;$A$69&amp;"'!"&amp;AZ$68&amp;$C210+72)&lt;&gt;INDIRECT("'"&amp;$A$70&amp;"'!"&amp;AZ$68&amp;$C210+72),1,0)</f>
        <v>0</v>
      </c>
      <c r="BA210" cm="1">
        <f t="array" aca="1" ref="BA210" ca="1">IF(INDIRECT("'"&amp;$A$69&amp;"'!"&amp;BA$68&amp;$C210+72)&lt;&gt;INDIRECT("'"&amp;$A$70&amp;"'!"&amp;BA$68&amp;$C210+72),1,0)</f>
        <v>0</v>
      </c>
      <c r="BB210" cm="1">
        <f t="array" aca="1" ref="BB210" ca="1">IF(INDIRECT("'"&amp;$A$69&amp;"'!"&amp;BB$68&amp;$C210+72)&lt;&gt;INDIRECT("'"&amp;$A$70&amp;"'!"&amp;BB$68&amp;$C210+72),1,0)</f>
        <v>0</v>
      </c>
      <c r="BC210">
        <f t="shared" ca="1" si="6"/>
        <v>0</v>
      </c>
      <c r="BD210">
        <f t="shared" ca="1" si="7"/>
        <v>0</v>
      </c>
      <c r="BE210">
        <f t="shared" ca="1" si="8"/>
        <v>0</v>
      </c>
    </row>
    <row r="211" spans="3:57" x14ac:dyDescent="0.15">
      <c r="C211" s="283">
        <v>139</v>
      </c>
      <c r="D211" cm="1">
        <f t="array" aca="1" ref="D211" ca="1">IF(INDIRECT("'"&amp;$A$69&amp;"'!"&amp;D$68&amp;$C211+72)&lt;&gt;INDIRECT("'"&amp;$A$70&amp;"'!"&amp;D$68&amp;$C211+72),1,0)</f>
        <v>0</v>
      </c>
      <c r="E211" cm="1">
        <f t="array" aca="1" ref="E211" ca="1">IF(INDIRECT("'"&amp;$A$69&amp;"'!"&amp;E$68&amp;$C211+72)&lt;&gt;INDIRECT("'"&amp;$A$70&amp;"'!"&amp;E$68&amp;$C211+72),1,0)</f>
        <v>0</v>
      </c>
      <c r="F211" cm="1">
        <f t="array" aca="1" ref="F211" ca="1">IF(INDIRECT("'"&amp;$A$69&amp;"'!"&amp;F$68&amp;$C211+72)&lt;&gt;INDIRECT("'"&amp;$A$70&amp;"'!"&amp;F$68&amp;$C211+72),1,0)</f>
        <v>0</v>
      </c>
      <c r="G211" cm="1">
        <f t="array" aca="1" ref="G211" ca="1">IF(INDIRECT("'"&amp;$A$69&amp;"'!"&amp;G$68&amp;$C211+72)&lt;&gt;INDIRECT("'"&amp;$A$70&amp;"'!"&amp;G$68&amp;$C211+72),1,0)</f>
        <v>0</v>
      </c>
      <c r="H211" cm="1">
        <f t="array" aca="1" ref="H211" ca="1">IF(INDIRECT("'"&amp;$A$69&amp;"'!"&amp;H$68&amp;$C211+72)&lt;&gt;INDIRECT("'"&amp;$A$70&amp;"'!"&amp;H$68&amp;$C211+72),1,0)</f>
        <v>0</v>
      </c>
      <c r="I211" cm="1">
        <f t="array" aca="1" ref="I211" ca="1">IF(INDIRECT("'"&amp;$A$69&amp;"'!"&amp;I$68&amp;$C211+72)&lt;&gt;INDIRECT("'"&amp;$A$70&amp;"'!"&amp;I$68&amp;$C211+72),1,0)</f>
        <v>0</v>
      </c>
      <c r="J211" cm="1">
        <f t="array" aca="1" ref="J211" ca="1">IF(INDIRECT("'"&amp;$A$69&amp;"'!"&amp;J$68&amp;$C211+72)&lt;&gt;INDIRECT("'"&amp;$A$70&amp;"'!"&amp;J$68&amp;$C211+72),1,0)</f>
        <v>0</v>
      </c>
      <c r="K211" cm="1">
        <f t="array" aca="1" ref="K211" ca="1">IF(INDIRECT("'"&amp;$A$69&amp;"'!"&amp;K$68&amp;$C211+72)&lt;&gt;INDIRECT("'"&amp;$A$70&amp;"'!"&amp;K$68&amp;$C211+72),1,0)</f>
        <v>0</v>
      </c>
      <c r="L211" cm="1">
        <f t="array" aca="1" ref="L211" ca="1">IF(INDIRECT("'"&amp;$A$69&amp;"'!"&amp;L$68&amp;$C211+72)&lt;&gt;INDIRECT("'"&amp;$A$70&amp;"'!"&amp;L$68&amp;$C211+72),1,0)</f>
        <v>0</v>
      </c>
      <c r="M211" cm="1">
        <f t="array" aca="1" ref="M211" ca="1">IF(INDIRECT("'"&amp;$A$69&amp;"'!"&amp;M$68&amp;$C211+72)&lt;&gt;INDIRECT("'"&amp;$A$70&amp;"'!"&amp;M$68&amp;$C211+72),1,0)</f>
        <v>0</v>
      </c>
      <c r="N211" cm="1">
        <f t="array" aca="1" ref="N211" ca="1">IF(INDIRECT("'"&amp;$A$69&amp;"'!"&amp;N$68&amp;$C211+72)&lt;&gt;INDIRECT("'"&amp;$A$70&amp;"'!"&amp;N$68&amp;$C211+72),1,0)</f>
        <v>0</v>
      </c>
      <c r="O211" cm="1">
        <f t="array" aca="1" ref="O211" ca="1">IF(INDIRECT("'"&amp;$A$69&amp;"'!"&amp;O$68&amp;$C211+72)&lt;&gt;INDIRECT("'"&amp;$A$70&amp;"'!"&amp;O$68&amp;$C211+72),1,0)</f>
        <v>0</v>
      </c>
      <c r="P211" cm="1">
        <f t="array" aca="1" ref="P211" ca="1">IF(INDIRECT("'"&amp;$A$69&amp;"'!"&amp;P$68&amp;$C211+72)&lt;&gt;INDIRECT("'"&amp;$A$70&amp;"'!"&amp;P$68&amp;$C211+72),1,0)</f>
        <v>0</v>
      </c>
      <c r="Q211" cm="1">
        <f t="array" aca="1" ref="Q211" ca="1">IF(INDIRECT("'"&amp;$A$69&amp;"'!"&amp;Q$68&amp;$C211+72)&lt;&gt;INDIRECT("'"&amp;$A$70&amp;"'!"&amp;Q$68&amp;$C211+72),1,0)</f>
        <v>0</v>
      </c>
      <c r="R211" cm="1">
        <f t="array" aca="1" ref="R211" ca="1">IF(INDIRECT("'"&amp;$A$69&amp;"'!"&amp;R$68&amp;$C211+72)&lt;&gt;INDIRECT("'"&amp;$A$70&amp;"'!"&amp;R$68&amp;$C211+72),1,0)</f>
        <v>0</v>
      </c>
      <c r="S211" cm="1">
        <f t="array" aca="1" ref="S211" ca="1">IF(INDIRECT("'"&amp;$A$69&amp;"'!"&amp;S$68&amp;$C211+72)&lt;&gt;INDIRECT("'"&amp;$A$70&amp;"'!"&amp;S$68&amp;$C211+72),1,0)</f>
        <v>0</v>
      </c>
      <c r="T211" cm="1">
        <f t="array" aca="1" ref="T211" ca="1">IF(INDIRECT("'"&amp;$A$69&amp;"'!"&amp;T$68&amp;$C211+72)&lt;&gt;INDIRECT("'"&amp;$A$70&amp;"'!"&amp;T$68&amp;$C211+72),1,0)</f>
        <v>0</v>
      </c>
      <c r="U211" cm="1">
        <f t="array" aca="1" ref="U211" ca="1">IF(INDIRECT("'"&amp;$A$69&amp;"'!"&amp;U$68&amp;$C211+72)&lt;&gt;INDIRECT("'"&amp;$A$70&amp;"'!"&amp;U$68&amp;$C211+72),1,0)</f>
        <v>0</v>
      </c>
      <c r="V211" cm="1">
        <f t="array" aca="1" ref="V211" ca="1">IF(INDIRECT("'"&amp;$A$69&amp;"'!"&amp;V$68&amp;$C211+72)&lt;&gt;INDIRECT("'"&amp;$A$70&amp;"'!"&amp;V$68&amp;$C211+72),1,0)</f>
        <v>0</v>
      </c>
      <c r="W211" cm="1">
        <f t="array" aca="1" ref="W211" ca="1">IF(INDIRECT("'"&amp;$A$69&amp;"'!"&amp;W$68&amp;$C211+72)&lt;&gt;INDIRECT("'"&amp;$A$70&amp;"'!"&amp;W$68&amp;$C211+72),1,0)</f>
        <v>0</v>
      </c>
      <c r="X211" cm="1">
        <f t="array" aca="1" ref="X211" ca="1">IF(INDIRECT("'"&amp;$A$69&amp;"'!"&amp;X$68&amp;$C211+72)&lt;&gt;INDIRECT("'"&amp;$A$70&amp;"'!"&amp;X$68&amp;$C211+72),1,0)</f>
        <v>0</v>
      </c>
      <c r="Y211" cm="1">
        <f t="array" aca="1" ref="Y211" ca="1">IF(INDIRECT("'"&amp;$A$69&amp;"'!"&amp;Y$68&amp;$C211+72)&lt;&gt;INDIRECT("'"&amp;$A$70&amp;"'!"&amp;Y$68&amp;$C211+72),1,0)</f>
        <v>0</v>
      </c>
      <c r="Z211" cm="1">
        <f t="array" aca="1" ref="Z211" ca="1">IF(INDIRECT("'"&amp;$A$69&amp;"'!"&amp;Z$68&amp;$C211+72)&lt;&gt;INDIRECT("'"&amp;$A$70&amp;"'!"&amp;Z$68&amp;$C211+72),1,0)</f>
        <v>0</v>
      </c>
      <c r="AA211" cm="1">
        <f t="array" aca="1" ref="AA211" ca="1">IF(INDIRECT("'"&amp;$A$69&amp;"'!"&amp;AA$68&amp;$C211+72)&lt;&gt;INDIRECT("'"&amp;$A$70&amp;"'!"&amp;AA$68&amp;$C211+72),1,0)</f>
        <v>0</v>
      </c>
      <c r="AB211" cm="1">
        <f t="array" aca="1" ref="AB211" ca="1">IF(INDIRECT("'"&amp;$A$69&amp;"'!"&amp;AB$68&amp;$C211+72)&lt;&gt;INDIRECT("'"&amp;$A$70&amp;"'!"&amp;AB$68&amp;$C211+72),1,0)</f>
        <v>0</v>
      </c>
      <c r="AC211" cm="1">
        <f t="array" aca="1" ref="AC211" ca="1">IF(INDIRECT("'"&amp;$A$69&amp;"'!"&amp;AC$68&amp;$C211+72)&lt;&gt;INDIRECT("'"&amp;$A$70&amp;"'!"&amp;AC$68&amp;$C211+72),1,0)</f>
        <v>0</v>
      </c>
      <c r="AD211" cm="1">
        <f t="array" aca="1" ref="AD211" ca="1">IF(INDIRECT("'"&amp;$A$69&amp;"'!"&amp;AD$68&amp;$C211+72)&lt;&gt;INDIRECT("'"&amp;$A$70&amp;"'!"&amp;AD$68&amp;$C211+72),1,0)</f>
        <v>0</v>
      </c>
      <c r="AE211" cm="1">
        <f t="array" aca="1" ref="AE211" ca="1">IF(INDIRECT("'"&amp;$A$69&amp;"'!"&amp;AE$68&amp;$C211+72)&lt;&gt;INDIRECT("'"&amp;$A$70&amp;"'!"&amp;AE$68&amp;$C211+72),1,0)</f>
        <v>0</v>
      </c>
      <c r="AF211" cm="1">
        <f t="array" aca="1" ref="AF211" ca="1">IF(INDIRECT("'"&amp;$A$69&amp;"'!"&amp;AF$68&amp;$C211+72)&lt;&gt;INDIRECT("'"&amp;$A$70&amp;"'!"&amp;AF$68&amp;$C211+72),1,0)</f>
        <v>0</v>
      </c>
      <c r="AG211" cm="1">
        <f t="array" aca="1" ref="AG211" ca="1">IF(INDIRECT("'"&amp;$A$69&amp;"'!"&amp;AG$68&amp;$C211+72)&lt;&gt;INDIRECT("'"&amp;$A$70&amp;"'!"&amp;AG$68&amp;$C211+72),1,0)</f>
        <v>0</v>
      </c>
      <c r="AH211" cm="1">
        <f t="array" aca="1" ref="AH211" ca="1">IF(INDIRECT("'"&amp;$A$69&amp;"'!"&amp;AH$68&amp;$C211+72)&lt;&gt;INDIRECT("'"&amp;$A$70&amp;"'!"&amp;AH$68&amp;$C211+72),1,0)</f>
        <v>0</v>
      </c>
      <c r="AI211" cm="1">
        <f t="array" aca="1" ref="AI211" ca="1">IF(INDIRECT("'"&amp;$A$69&amp;"'!"&amp;AI$68&amp;$C211+72)&lt;&gt;INDIRECT("'"&amp;$A$70&amp;"'!"&amp;AI$68&amp;$C211+72),1,0)</f>
        <v>0</v>
      </c>
      <c r="AJ211" cm="1">
        <f t="array" aca="1" ref="AJ211" ca="1">IF(INDIRECT("'"&amp;$A$69&amp;"'!"&amp;AJ$68&amp;$C211+72)&lt;&gt;INDIRECT("'"&amp;$A$70&amp;"'!"&amp;AJ$68&amp;$C211+72),1,0)</f>
        <v>0</v>
      </c>
      <c r="AK211" cm="1">
        <f t="array" aca="1" ref="AK211" ca="1">IF(INDIRECT("'"&amp;$A$69&amp;"'!"&amp;AK$68&amp;$C211+72)&lt;&gt;INDIRECT("'"&amp;$A$70&amp;"'!"&amp;AK$68&amp;$C211+72),1,0)</f>
        <v>0</v>
      </c>
      <c r="AL211" cm="1">
        <f t="array" aca="1" ref="AL211" ca="1">IF(INDIRECT("'"&amp;$A$69&amp;"'!"&amp;AL$68&amp;$C211+72)&lt;&gt;INDIRECT("'"&amp;$A$70&amp;"'!"&amp;AL$68&amp;$C211+72),1,0)</f>
        <v>0</v>
      </c>
      <c r="AM211" cm="1">
        <f t="array" aca="1" ref="AM211" ca="1">IF(INDIRECT("'"&amp;$A$69&amp;"'!"&amp;AM$68&amp;$C211+72)&lt;&gt;INDIRECT("'"&amp;$A$70&amp;"'!"&amp;AM$68&amp;$C211+72),1,0)</f>
        <v>0</v>
      </c>
      <c r="AN211" cm="1">
        <f t="array" aca="1" ref="AN211" ca="1">IF(INDIRECT("'"&amp;$A$69&amp;"'!"&amp;AN$68&amp;$C211+72)&lt;&gt;INDIRECT("'"&amp;$A$70&amp;"'!"&amp;AN$68&amp;$C211+72),1,0)</f>
        <v>0</v>
      </c>
      <c r="AO211" cm="1">
        <f t="array" aca="1" ref="AO211" ca="1">IF(INDIRECT("'"&amp;$A$69&amp;"'!"&amp;AO$68&amp;$C211+72)&lt;&gt;INDIRECT("'"&amp;$A$70&amp;"'!"&amp;AO$68&amp;$C211+72),1,0)</f>
        <v>0</v>
      </c>
      <c r="AP211" cm="1">
        <f t="array" aca="1" ref="AP211" ca="1">IF(INDIRECT("'"&amp;$A$69&amp;"'!"&amp;AP$68&amp;$C211+72)&lt;&gt;INDIRECT("'"&amp;$A$70&amp;"'!"&amp;AP$68&amp;$C211+72),1,0)</f>
        <v>0</v>
      </c>
      <c r="AQ211" cm="1">
        <f t="array" aca="1" ref="AQ211" ca="1">IF(INDIRECT("'"&amp;$A$69&amp;"'!"&amp;AQ$68&amp;$C211+72)&lt;&gt;INDIRECT("'"&amp;$A$70&amp;"'!"&amp;AQ$68&amp;$C211+72),1,0)</f>
        <v>0</v>
      </c>
      <c r="AR211" cm="1">
        <f t="array" aca="1" ref="AR211" ca="1">IF(INDIRECT("'"&amp;$A$69&amp;"'!"&amp;AR$68&amp;$C211+72)&lt;&gt;INDIRECT("'"&amp;$A$70&amp;"'!"&amp;AR$68&amp;$C211+72),1,0)</f>
        <v>0</v>
      </c>
      <c r="AS211" cm="1">
        <f t="array" aca="1" ref="AS211" ca="1">IF(INDIRECT("'"&amp;$A$69&amp;"'!"&amp;AS$68&amp;$C211+72)&lt;&gt;INDIRECT("'"&amp;$A$70&amp;"'!"&amp;AS$68&amp;$C211+72),1,0)</f>
        <v>0</v>
      </c>
      <c r="AT211" cm="1">
        <f t="array" aca="1" ref="AT211" ca="1">IF(INDIRECT("'"&amp;$A$69&amp;"'!"&amp;AT$68&amp;$C211+72)&lt;&gt;INDIRECT("'"&amp;$A$70&amp;"'!"&amp;AT$68&amp;$C211+72),1,0)</f>
        <v>0</v>
      </c>
      <c r="AU211" cm="1">
        <f t="array" aca="1" ref="AU211" ca="1">IF(INDIRECT("'"&amp;$A$69&amp;"'!"&amp;AU$68&amp;$C211+72)&lt;&gt;INDIRECT("'"&amp;$A$70&amp;"'!"&amp;AU$68&amp;$C211+72),1,0)</f>
        <v>0</v>
      </c>
      <c r="AV211" cm="1">
        <f t="array" aca="1" ref="AV211" ca="1">IF(INDIRECT("'"&amp;$A$69&amp;"'!"&amp;AV$68&amp;$C211+72)&lt;&gt;INDIRECT("'"&amp;$A$70&amp;"'!"&amp;AV$68&amp;$C211+72),1,0)</f>
        <v>0</v>
      </c>
      <c r="AW211" cm="1">
        <f t="array" aca="1" ref="AW211" ca="1">IF(INDIRECT("'"&amp;$A$69&amp;"'!"&amp;AW$68&amp;$C211+72)&lt;&gt;INDIRECT("'"&amp;$A$70&amp;"'!"&amp;AW$68&amp;$C211+72),1,0)</f>
        <v>0</v>
      </c>
      <c r="AX211" cm="1">
        <f t="array" aca="1" ref="AX211" ca="1">IF(INDIRECT("'"&amp;$A$69&amp;"'!"&amp;AX$68&amp;$C211+72)&lt;&gt;INDIRECT("'"&amp;$A$70&amp;"'!"&amp;AX$68&amp;$C211+72),1,0)</f>
        <v>0</v>
      </c>
      <c r="AY211" cm="1">
        <f t="array" aca="1" ref="AY211" ca="1">IF(INDIRECT("'"&amp;$A$69&amp;"'!"&amp;AY$68&amp;$C211+72)&lt;&gt;INDIRECT("'"&amp;$A$70&amp;"'!"&amp;AY$68&amp;$C211+72),1,0)</f>
        <v>0</v>
      </c>
      <c r="AZ211" cm="1">
        <f t="array" aca="1" ref="AZ211" ca="1">IF(INDIRECT("'"&amp;$A$69&amp;"'!"&amp;AZ$68&amp;$C211+72)&lt;&gt;INDIRECT("'"&amp;$A$70&amp;"'!"&amp;AZ$68&amp;$C211+72),1,0)</f>
        <v>0</v>
      </c>
      <c r="BA211" cm="1">
        <f t="array" aca="1" ref="BA211" ca="1">IF(INDIRECT("'"&amp;$A$69&amp;"'!"&amp;BA$68&amp;$C211+72)&lt;&gt;INDIRECT("'"&amp;$A$70&amp;"'!"&amp;BA$68&amp;$C211+72),1,0)</f>
        <v>0</v>
      </c>
      <c r="BB211" cm="1">
        <f t="array" aca="1" ref="BB211" ca="1">IF(INDIRECT("'"&amp;$A$69&amp;"'!"&amp;BB$68&amp;$C211+72)&lt;&gt;INDIRECT("'"&amp;$A$70&amp;"'!"&amp;BB$68&amp;$C211+72),1,0)</f>
        <v>0</v>
      </c>
      <c r="BC211">
        <f t="shared" ca="1" si="6"/>
        <v>0</v>
      </c>
      <c r="BD211">
        <f t="shared" ca="1" si="7"/>
        <v>0</v>
      </c>
      <c r="BE211">
        <f t="shared" ca="1" si="8"/>
        <v>0</v>
      </c>
    </row>
    <row r="212" spans="3:57" x14ac:dyDescent="0.15">
      <c r="C212" s="283">
        <v>140</v>
      </c>
      <c r="D212" cm="1">
        <f t="array" aca="1" ref="D212" ca="1">IF(INDIRECT("'"&amp;$A$69&amp;"'!"&amp;D$68&amp;$C212+72)&lt;&gt;INDIRECT("'"&amp;$A$70&amp;"'!"&amp;D$68&amp;$C212+72),1,0)</f>
        <v>0</v>
      </c>
      <c r="E212" cm="1">
        <f t="array" aca="1" ref="E212" ca="1">IF(INDIRECT("'"&amp;$A$69&amp;"'!"&amp;E$68&amp;$C212+72)&lt;&gt;INDIRECT("'"&amp;$A$70&amp;"'!"&amp;E$68&amp;$C212+72),1,0)</f>
        <v>0</v>
      </c>
      <c r="F212" cm="1">
        <f t="array" aca="1" ref="F212" ca="1">IF(INDIRECT("'"&amp;$A$69&amp;"'!"&amp;F$68&amp;$C212+72)&lt;&gt;INDIRECT("'"&amp;$A$70&amp;"'!"&amp;F$68&amp;$C212+72),1,0)</f>
        <v>0</v>
      </c>
      <c r="G212" cm="1">
        <f t="array" aca="1" ref="G212" ca="1">IF(INDIRECT("'"&amp;$A$69&amp;"'!"&amp;G$68&amp;$C212+72)&lt;&gt;INDIRECT("'"&amp;$A$70&amp;"'!"&amp;G$68&amp;$C212+72),1,0)</f>
        <v>0</v>
      </c>
      <c r="H212" cm="1">
        <f t="array" aca="1" ref="H212" ca="1">IF(INDIRECT("'"&amp;$A$69&amp;"'!"&amp;H$68&amp;$C212+72)&lt;&gt;INDIRECT("'"&amp;$A$70&amp;"'!"&amp;H$68&amp;$C212+72),1,0)</f>
        <v>0</v>
      </c>
      <c r="I212" cm="1">
        <f t="array" aca="1" ref="I212" ca="1">IF(INDIRECT("'"&amp;$A$69&amp;"'!"&amp;I$68&amp;$C212+72)&lt;&gt;INDIRECT("'"&amp;$A$70&amp;"'!"&amp;I$68&amp;$C212+72),1,0)</f>
        <v>0</v>
      </c>
      <c r="J212" cm="1">
        <f t="array" aca="1" ref="J212" ca="1">IF(INDIRECT("'"&amp;$A$69&amp;"'!"&amp;J$68&amp;$C212+72)&lt;&gt;INDIRECT("'"&amp;$A$70&amp;"'!"&amp;J$68&amp;$C212+72),1,0)</f>
        <v>0</v>
      </c>
      <c r="K212" cm="1">
        <f t="array" aca="1" ref="K212" ca="1">IF(INDIRECT("'"&amp;$A$69&amp;"'!"&amp;K$68&amp;$C212+72)&lt;&gt;INDIRECT("'"&amp;$A$70&amp;"'!"&amp;K$68&amp;$C212+72),1,0)</f>
        <v>0</v>
      </c>
      <c r="L212" cm="1">
        <f t="array" aca="1" ref="L212" ca="1">IF(INDIRECT("'"&amp;$A$69&amp;"'!"&amp;L$68&amp;$C212+72)&lt;&gt;INDIRECT("'"&amp;$A$70&amp;"'!"&amp;L$68&amp;$C212+72),1,0)</f>
        <v>0</v>
      </c>
      <c r="M212" cm="1">
        <f t="array" aca="1" ref="M212" ca="1">IF(INDIRECT("'"&amp;$A$69&amp;"'!"&amp;M$68&amp;$C212+72)&lt;&gt;INDIRECT("'"&amp;$A$70&amp;"'!"&amp;M$68&amp;$C212+72),1,0)</f>
        <v>0</v>
      </c>
      <c r="N212" cm="1">
        <f t="array" aca="1" ref="N212" ca="1">IF(INDIRECT("'"&amp;$A$69&amp;"'!"&amp;N$68&amp;$C212+72)&lt;&gt;INDIRECT("'"&amp;$A$70&amp;"'!"&amp;N$68&amp;$C212+72),1,0)</f>
        <v>0</v>
      </c>
      <c r="O212" cm="1">
        <f t="array" aca="1" ref="O212" ca="1">IF(INDIRECT("'"&amp;$A$69&amp;"'!"&amp;O$68&amp;$C212+72)&lt;&gt;INDIRECT("'"&amp;$A$70&amp;"'!"&amp;O$68&amp;$C212+72),1,0)</f>
        <v>0</v>
      </c>
      <c r="P212" cm="1">
        <f t="array" aca="1" ref="P212" ca="1">IF(INDIRECT("'"&amp;$A$69&amp;"'!"&amp;P$68&amp;$C212+72)&lt;&gt;INDIRECT("'"&amp;$A$70&amp;"'!"&amp;P$68&amp;$C212+72),1,0)</f>
        <v>0</v>
      </c>
      <c r="Q212" cm="1">
        <f t="array" aca="1" ref="Q212" ca="1">IF(INDIRECT("'"&amp;$A$69&amp;"'!"&amp;Q$68&amp;$C212+72)&lt;&gt;INDIRECT("'"&amp;$A$70&amp;"'!"&amp;Q$68&amp;$C212+72),1,0)</f>
        <v>0</v>
      </c>
      <c r="R212" cm="1">
        <f t="array" aca="1" ref="R212" ca="1">IF(INDIRECT("'"&amp;$A$69&amp;"'!"&amp;R$68&amp;$C212+72)&lt;&gt;INDIRECT("'"&amp;$A$70&amp;"'!"&amp;R$68&amp;$C212+72),1,0)</f>
        <v>0</v>
      </c>
      <c r="S212" cm="1">
        <f t="array" aca="1" ref="S212" ca="1">IF(INDIRECT("'"&amp;$A$69&amp;"'!"&amp;S$68&amp;$C212+72)&lt;&gt;INDIRECT("'"&amp;$A$70&amp;"'!"&amp;S$68&amp;$C212+72),1,0)</f>
        <v>0</v>
      </c>
      <c r="T212" cm="1">
        <f t="array" aca="1" ref="T212" ca="1">IF(INDIRECT("'"&amp;$A$69&amp;"'!"&amp;T$68&amp;$C212+72)&lt;&gt;INDIRECT("'"&amp;$A$70&amp;"'!"&amp;T$68&amp;$C212+72),1,0)</f>
        <v>0</v>
      </c>
      <c r="U212" cm="1">
        <f t="array" aca="1" ref="U212" ca="1">IF(INDIRECT("'"&amp;$A$69&amp;"'!"&amp;U$68&amp;$C212+72)&lt;&gt;INDIRECT("'"&amp;$A$70&amp;"'!"&amp;U$68&amp;$C212+72),1,0)</f>
        <v>0</v>
      </c>
      <c r="V212" cm="1">
        <f t="array" aca="1" ref="V212" ca="1">IF(INDIRECT("'"&amp;$A$69&amp;"'!"&amp;V$68&amp;$C212+72)&lt;&gt;INDIRECT("'"&amp;$A$70&amp;"'!"&amp;V$68&amp;$C212+72),1,0)</f>
        <v>0</v>
      </c>
      <c r="W212" cm="1">
        <f t="array" aca="1" ref="W212" ca="1">IF(INDIRECT("'"&amp;$A$69&amp;"'!"&amp;W$68&amp;$C212+72)&lt;&gt;INDIRECT("'"&amp;$A$70&amp;"'!"&amp;W$68&amp;$C212+72),1,0)</f>
        <v>0</v>
      </c>
      <c r="X212" cm="1">
        <f t="array" aca="1" ref="X212" ca="1">IF(INDIRECT("'"&amp;$A$69&amp;"'!"&amp;X$68&amp;$C212+72)&lt;&gt;INDIRECT("'"&amp;$A$70&amp;"'!"&amp;X$68&amp;$C212+72),1,0)</f>
        <v>0</v>
      </c>
      <c r="Y212" cm="1">
        <f t="array" aca="1" ref="Y212" ca="1">IF(INDIRECT("'"&amp;$A$69&amp;"'!"&amp;Y$68&amp;$C212+72)&lt;&gt;INDIRECT("'"&amp;$A$70&amp;"'!"&amp;Y$68&amp;$C212+72),1,0)</f>
        <v>0</v>
      </c>
      <c r="Z212" cm="1">
        <f t="array" aca="1" ref="Z212" ca="1">IF(INDIRECT("'"&amp;$A$69&amp;"'!"&amp;Z$68&amp;$C212+72)&lt;&gt;INDIRECT("'"&amp;$A$70&amp;"'!"&amp;Z$68&amp;$C212+72),1,0)</f>
        <v>0</v>
      </c>
      <c r="AA212" cm="1">
        <f t="array" aca="1" ref="AA212" ca="1">IF(INDIRECT("'"&amp;$A$69&amp;"'!"&amp;AA$68&amp;$C212+72)&lt;&gt;INDIRECT("'"&amp;$A$70&amp;"'!"&amp;AA$68&amp;$C212+72),1,0)</f>
        <v>0</v>
      </c>
      <c r="AB212" cm="1">
        <f t="array" aca="1" ref="AB212" ca="1">IF(INDIRECT("'"&amp;$A$69&amp;"'!"&amp;AB$68&amp;$C212+72)&lt;&gt;INDIRECT("'"&amp;$A$70&amp;"'!"&amp;AB$68&amp;$C212+72),1,0)</f>
        <v>0</v>
      </c>
      <c r="AC212" cm="1">
        <f t="array" aca="1" ref="AC212" ca="1">IF(INDIRECT("'"&amp;$A$69&amp;"'!"&amp;AC$68&amp;$C212+72)&lt;&gt;INDIRECT("'"&amp;$A$70&amp;"'!"&amp;AC$68&amp;$C212+72),1,0)</f>
        <v>0</v>
      </c>
      <c r="AD212" cm="1">
        <f t="array" aca="1" ref="AD212" ca="1">IF(INDIRECT("'"&amp;$A$69&amp;"'!"&amp;AD$68&amp;$C212+72)&lt;&gt;INDIRECT("'"&amp;$A$70&amp;"'!"&amp;AD$68&amp;$C212+72),1,0)</f>
        <v>0</v>
      </c>
      <c r="AE212" cm="1">
        <f t="array" aca="1" ref="AE212" ca="1">IF(INDIRECT("'"&amp;$A$69&amp;"'!"&amp;AE$68&amp;$C212+72)&lt;&gt;INDIRECT("'"&amp;$A$70&amp;"'!"&amp;AE$68&amp;$C212+72),1,0)</f>
        <v>0</v>
      </c>
      <c r="AF212" cm="1">
        <f t="array" aca="1" ref="AF212" ca="1">IF(INDIRECT("'"&amp;$A$69&amp;"'!"&amp;AF$68&amp;$C212+72)&lt;&gt;INDIRECT("'"&amp;$A$70&amp;"'!"&amp;AF$68&amp;$C212+72),1,0)</f>
        <v>0</v>
      </c>
      <c r="AG212" cm="1">
        <f t="array" aca="1" ref="AG212" ca="1">IF(INDIRECT("'"&amp;$A$69&amp;"'!"&amp;AG$68&amp;$C212+72)&lt;&gt;INDIRECT("'"&amp;$A$70&amp;"'!"&amp;AG$68&amp;$C212+72),1,0)</f>
        <v>0</v>
      </c>
      <c r="AH212" cm="1">
        <f t="array" aca="1" ref="AH212" ca="1">IF(INDIRECT("'"&amp;$A$69&amp;"'!"&amp;AH$68&amp;$C212+72)&lt;&gt;INDIRECT("'"&amp;$A$70&amp;"'!"&amp;AH$68&amp;$C212+72),1,0)</f>
        <v>0</v>
      </c>
      <c r="AI212" cm="1">
        <f t="array" aca="1" ref="AI212" ca="1">IF(INDIRECT("'"&amp;$A$69&amp;"'!"&amp;AI$68&amp;$C212+72)&lt;&gt;INDIRECT("'"&amp;$A$70&amp;"'!"&amp;AI$68&amp;$C212+72),1,0)</f>
        <v>0</v>
      </c>
      <c r="AJ212" cm="1">
        <f t="array" aca="1" ref="AJ212" ca="1">IF(INDIRECT("'"&amp;$A$69&amp;"'!"&amp;AJ$68&amp;$C212+72)&lt;&gt;INDIRECT("'"&amp;$A$70&amp;"'!"&amp;AJ$68&amp;$C212+72),1,0)</f>
        <v>0</v>
      </c>
      <c r="AK212" cm="1">
        <f t="array" aca="1" ref="AK212" ca="1">IF(INDIRECT("'"&amp;$A$69&amp;"'!"&amp;AK$68&amp;$C212+72)&lt;&gt;INDIRECT("'"&amp;$A$70&amp;"'!"&amp;AK$68&amp;$C212+72),1,0)</f>
        <v>0</v>
      </c>
      <c r="AL212" cm="1">
        <f t="array" aca="1" ref="AL212" ca="1">IF(INDIRECT("'"&amp;$A$69&amp;"'!"&amp;AL$68&amp;$C212+72)&lt;&gt;INDIRECT("'"&amp;$A$70&amp;"'!"&amp;AL$68&amp;$C212+72),1,0)</f>
        <v>0</v>
      </c>
      <c r="AM212" cm="1">
        <f t="array" aca="1" ref="AM212" ca="1">IF(INDIRECT("'"&amp;$A$69&amp;"'!"&amp;AM$68&amp;$C212+72)&lt;&gt;INDIRECT("'"&amp;$A$70&amp;"'!"&amp;AM$68&amp;$C212+72),1,0)</f>
        <v>0</v>
      </c>
      <c r="AN212" cm="1">
        <f t="array" aca="1" ref="AN212" ca="1">IF(INDIRECT("'"&amp;$A$69&amp;"'!"&amp;AN$68&amp;$C212+72)&lt;&gt;INDIRECT("'"&amp;$A$70&amp;"'!"&amp;AN$68&amp;$C212+72),1,0)</f>
        <v>0</v>
      </c>
      <c r="AO212" cm="1">
        <f t="array" aca="1" ref="AO212" ca="1">IF(INDIRECT("'"&amp;$A$69&amp;"'!"&amp;AO$68&amp;$C212+72)&lt;&gt;INDIRECT("'"&amp;$A$70&amp;"'!"&amp;AO$68&amp;$C212+72),1,0)</f>
        <v>0</v>
      </c>
      <c r="AP212" cm="1">
        <f t="array" aca="1" ref="AP212" ca="1">IF(INDIRECT("'"&amp;$A$69&amp;"'!"&amp;AP$68&amp;$C212+72)&lt;&gt;INDIRECT("'"&amp;$A$70&amp;"'!"&amp;AP$68&amp;$C212+72),1,0)</f>
        <v>0</v>
      </c>
      <c r="AQ212" cm="1">
        <f t="array" aca="1" ref="AQ212" ca="1">IF(INDIRECT("'"&amp;$A$69&amp;"'!"&amp;AQ$68&amp;$C212+72)&lt;&gt;INDIRECT("'"&amp;$A$70&amp;"'!"&amp;AQ$68&amp;$C212+72),1,0)</f>
        <v>0</v>
      </c>
      <c r="AR212" cm="1">
        <f t="array" aca="1" ref="AR212" ca="1">IF(INDIRECT("'"&amp;$A$69&amp;"'!"&amp;AR$68&amp;$C212+72)&lt;&gt;INDIRECT("'"&amp;$A$70&amp;"'!"&amp;AR$68&amp;$C212+72),1,0)</f>
        <v>0</v>
      </c>
      <c r="AS212" cm="1">
        <f t="array" aca="1" ref="AS212" ca="1">IF(INDIRECT("'"&amp;$A$69&amp;"'!"&amp;AS$68&amp;$C212+72)&lt;&gt;INDIRECT("'"&amp;$A$70&amp;"'!"&amp;AS$68&amp;$C212+72),1,0)</f>
        <v>0</v>
      </c>
      <c r="AT212" cm="1">
        <f t="array" aca="1" ref="AT212" ca="1">IF(INDIRECT("'"&amp;$A$69&amp;"'!"&amp;AT$68&amp;$C212+72)&lt;&gt;INDIRECT("'"&amp;$A$70&amp;"'!"&amp;AT$68&amp;$C212+72),1,0)</f>
        <v>0</v>
      </c>
      <c r="AU212" cm="1">
        <f t="array" aca="1" ref="AU212" ca="1">IF(INDIRECT("'"&amp;$A$69&amp;"'!"&amp;AU$68&amp;$C212+72)&lt;&gt;INDIRECT("'"&amp;$A$70&amp;"'!"&amp;AU$68&amp;$C212+72),1,0)</f>
        <v>0</v>
      </c>
      <c r="AV212" cm="1">
        <f t="array" aca="1" ref="AV212" ca="1">IF(INDIRECT("'"&amp;$A$69&amp;"'!"&amp;AV$68&amp;$C212+72)&lt;&gt;INDIRECT("'"&amp;$A$70&amp;"'!"&amp;AV$68&amp;$C212+72),1,0)</f>
        <v>0</v>
      </c>
      <c r="AW212" cm="1">
        <f t="array" aca="1" ref="AW212" ca="1">IF(INDIRECT("'"&amp;$A$69&amp;"'!"&amp;AW$68&amp;$C212+72)&lt;&gt;INDIRECT("'"&amp;$A$70&amp;"'!"&amp;AW$68&amp;$C212+72),1,0)</f>
        <v>0</v>
      </c>
      <c r="AX212" cm="1">
        <f t="array" aca="1" ref="AX212" ca="1">IF(INDIRECT("'"&amp;$A$69&amp;"'!"&amp;AX$68&amp;$C212+72)&lt;&gt;INDIRECT("'"&amp;$A$70&amp;"'!"&amp;AX$68&amp;$C212+72),1,0)</f>
        <v>0</v>
      </c>
      <c r="AY212" cm="1">
        <f t="array" aca="1" ref="AY212" ca="1">IF(INDIRECT("'"&amp;$A$69&amp;"'!"&amp;AY$68&amp;$C212+72)&lt;&gt;INDIRECT("'"&amp;$A$70&amp;"'!"&amp;AY$68&amp;$C212+72),1,0)</f>
        <v>0</v>
      </c>
      <c r="AZ212" cm="1">
        <f t="array" aca="1" ref="AZ212" ca="1">IF(INDIRECT("'"&amp;$A$69&amp;"'!"&amp;AZ$68&amp;$C212+72)&lt;&gt;INDIRECT("'"&amp;$A$70&amp;"'!"&amp;AZ$68&amp;$C212+72),1,0)</f>
        <v>0</v>
      </c>
      <c r="BA212" cm="1">
        <f t="array" aca="1" ref="BA212" ca="1">IF(INDIRECT("'"&amp;$A$69&amp;"'!"&amp;BA$68&amp;$C212+72)&lt;&gt;INDIRECT("'"&amp;$A$70&amp;"'!"&amp;BA$68&amp;$C212+72),1,0)</f>
        <v>0</v>
      </c>
      <c r="BB212" cm="1">
        <f t="array" aca="1" ref="BB212" ca="1">IF(INDIRECT("'"&amp;$A$69&amp;"'!"&amp;BB$68&amp;$C212+72)&lt;&gt;INDIRECT("'"&amp;$A$70&amp;"'!"&amp;BB$68&amp;$C212+72),1,0)</f>
        <v>0</v>
      </c>
      <c r="BC212">
        <f t="shared" ca="1" si="6"/>
        <v>0</v>
      </c>
      <c r="BD212">
        <f t="shared" ca="1" si="7"/>
        <v>0</v>
      </c>
      <c r="BE212">
        <f t="shared" ca="1" si="8"/>
        <v>0</v>
      </c>
    </row>
    <row r="213" spans="3:57" x14ac:dyDescent="0.15">
      <c r="C213" s="283">
        <v>141</v>
      </c>
      <c r="D213" cm="1">
        <f t="array" aca="1" ref="D213" ca="1">IF(INDIRECT("'"&amp;$A$69&amp;"'!"&amp;D$68&amp;$C213+72)&lt;&gt;INDIRECT("'"&amp;$A$70&amp;"'!"&amp;D$68&amp;$C213+72),1,0)</f>
        <v>0</v>
      </c>
      <c r="E213" cm="1">
        <f t="array" aca="1" ref="E213" ca="1">IF(INDIRECT("'"&amp;$A$69&amp;"'!"&amp;E$68&amp;$C213+72)&lt;&gt;INDIRECT("'"&amp;$A$70&amp;"'!"&amp;E$68&amp;$C213+72),1,0)</f>
        <v>0</v>
      </c>
      <c r="F213" cm="1">
        <f t="array" aca="1" ref="F213" ca="1">IF(INDIRECT("'"&amp;$A$69&amp;"'!"&amp;F$68&amp;$C213+72)&lt;&gt;INDIRECT("'"&amp;$A$70&amp;"'!"&amp;F$68&amp;$C213+72),1,0)</f>
        <v>0</v>
      </c>
      <c r="G213" cm="1">
        <f t="array" aca="1" ref="G213" ca="1">IF(INDIRECT("'"&amp;$A$69&amp;"'!"&amp;G$68&amp;$C213+72)&lt;&gt;INDIRECT("'"&amp;$A$70&amp;"'!"&amp;G$68&amp;$C213+72),1,0)</f>
        <v>0</v>
      </c>
      <c r="H213" cm="1">
        <f t="array" aca="1" ref="H213" ca="1">IF(INDIRECT("'"&amp;$A$69&amp;"'!"&amp;H$68&amp;$C213+72)&lt;&gt;INDIRECT("'"&amp;$A$70&amp;"'!"&amp;H$68&amp;$C213+72),1,0)</f>
        <v>0</v>
      </c>
      <c r="I213" cm="1">
        <f t="array" aca="1" ref="I213" ca="1">IF(INDIRECT("'"&amp;$A$69&amp;"'!"&amp;I$68&amp;$C213+72)&lt;&gt;INDIRECT("'"&amp;$A$70&amp;"'!"&amp;I$68&amp;$C213+72),1,0)</f>
        <v>0</v>
      </c>
      <c r="J213" cm="1">
        <f t="array" aca="1" ref="J213" ca="1">IF(INDIRECT("'"&amp;$A$69&amp;"'!"&amp;J$68&amp;$C213+72)&lt;&gt;INDIRECT("'"&amp;$A$70&amp;"'!"&amp;J$68&amp;$C213+72),1,0)</f>
        <v>0</v>
      </c>
      <c r="K213" cm="1">
        <f t="array" aca="1" ref="K213" ca="1">IF(INDIRECT("'"&amp;$A$69&amp;"'!"&amp;K$68&amp;$C213+72)&lt;&gt;INDIRECT("'"&amp;$A$70&amp;"'!"&amp;K$68&amp;$C213+72),1,0)</f>
        <v>0</v>
      </c>
      <c r="L213" cm="1">
        <f t="array" aca="1" ref="L213" ca="1">IF(INDIRECT("'"&amp;$A$69&amp;"'!"&amp;L$68&amp;$C213+72)&lt;&gt;INDIRECT("'"&amp;$A$70&amp;"'!"&amp;L$68&amp;$C213+72),1,0)</f>
        <v>0</v>
      </c>
      <c r="M213" cm="1">
        <f t="array" aca="1" ref="M213" ca="1">IF(INDIRECT("'"&amp;$A$69&amp;"'!"&amp;M$68&amp;$C213+72)&lt;&gt;INDIRECT("'"&amp;$A$70&amp;"'!"&amp;M$68&amp;$C213+72),1,0)</f>
        <v>0</v>
      </c>
      <c r="N213" cm="1">
        <f t="array" aca="1" ref="N213" ca="1">IF(INDIRECT("'"&amp;$A$69&amp;"'!"&amp;N$68&amp;$C213+72)&lt;&gt;INDIRECT("'"&amp;$A$70&amp;"'!"&amp;N$68&amp;$C213+72),1,0)</f>
        <v>0</v>
      </c>
      <c r="O213" cm="1">
        <f t="array" aca="1" ref="O213" ca="1">IF(INDIRECT("'"&amp;$A$69&amp;"'!"&amp;O$68&amp;$C213+72)&lt;&gt;INDIRECT("'"&amp;$A$70&amp;"'!"&amp;O$68&amp;$C213+72),1,0)</f>
        <v>0</v>
      </c>
      <c r="P213" cm="1">
        <f t="array" aca="1" ref="P213" ca="1">IF(INDIRECT("'"&amp;$A$69&amp;"'!"&amp;P$68&amp;$C213+72)&lt;&gt;INDIRECT("'"&amp;$A$70&amp;"'!"&amp;P$68&amp;$C213+72),1,0)</f>
        <v>0</v>
      </c>
      <c r="Q213" cm="1">
        <f t="array" aca="1" ref="Q213" ca="1">IF(INDIRECT("'"&amp;$A$69&amp;"'!"&amp;Q$68&amp;$C213+72)&lt;&gt;INDIRECT("'"&amp;$A$70&amp;"'!"&amp;Q$68&amp;$C213+72),1,0)</f>
        <v>0</v>
      </c>
      <c r="R213" cm="1">
        <f t="array" aca="1" ref="R213" ca="1">IF(INDIRECT("'"&amp;$A$69&amp;"'!"&amp;R$68&amp;$C213+72)&lt;&gt;INDIRECT("'"&amp;$A$70&amp;"'!"&amp;R$68&amp;$C213+72),1,0)</f>
        <v>0</v>
      </c>
      <c r="S213" cm="1">
        <f t="array" aca="1" ref="S213" ca="1">IF(INDIRECT("'"&amp;$A$69&amp;"'!"&amp;S$68&amp;$C213+72)&lt;&gt;INDIRECT("'"&amp;$A$70&amp;"'!"&amp;S$68&amp;$C213+72),1,0)</f>
        <v>0</v>
      </c>
      <c r="T213" cm="1">
        <f t="array" aca="1" ref="T213" ca="1">IF(INDIRECT("'"&amp;$A$69&amp;"'!"&amp;T$68&amp;$C213+72)&lt;&gt;INDIRECT("'"&amp;$A$70&amp;"'!"&amp;T$68&amp;$C213+72),1,0)</f>
        <v>0</v>
      </c>
      <c r="U213" cm="1">
        <f t="array" aca="1" ref="U213" ca="1">IF(INDIRECT("'"&amp;$A$69&amp;"'!"&amp;U$68&amp;$C213+72)&lt;&gt;INDIRECT("'"&amp;$A$70&amp;"'!"&amp;U$68&amp;$C213+72),1,0)</f>
        <v>0</v>
      </c>
      <c r="V213" cm="1">
        <f t="array" aca="1" ref="V213" ca="1">IF(INDIRECT("'"&amp;$A$69&amp;"'!"&amp;V$68&amp;$C213+72)&lt;&gt;INDIRECT("'"&amp;$A$70&amp;"'!"&amp;V$68&amp;$C213+72),1,0)</f>
        <v>0</v>
      </c>
      <c r="W213" cm="1">
        <f t="array" aca="1" ref="W213" ca="1">IF(INDIRECT("'"&amp;$A$69&amp;"'!"&amp;W$68&amp;$C213+72)&lt;&gt;INDIRECT("'"&amp;$A$70&amp;"'!"&amp;W$68&amp;$C213+72),1,0)</f>
        <v>0</v>
      </c>
      <c r="X213" cm="1">
        <f t="array" aca="1" ref="X213" ca="1">IF(INDIRECT("'"&amp;$A$69&amp;"'!"&amp;X$68&amp;$C213+72)&lt;&gt;INDIRECT("'"&amp;$A$70&amp;"'!"&amp;X$68&amp;$C213+72),1,0)</f>
        <v>0</v>
      </c>
      <c r="Y213" cm="1">
        <f t="array" aca="1" ref="Y213" ca="1">IF(INDIRECT("'"&amp;$A$69&amp;"'!"&amp;Y$68&amp;$C213+72)&lt;&gt;INDIRECT("'"&amp;$A$70&amp;"'!"&amp;Y$68&amp;$C213+72),1,0)</f>
        <v>0</v>
      </c>
      <c r="Z213" cm="1">
        <f t="array" aca="1" ref="Z213" ca="1">IF(INDIRECT("'"&amp;$A$69&amp;"'!"&amp;Z$68&amp;$C213+72)&lt;&gt;INDIRECT("'"&amp;$A$70&amp;"'!"&amp;Z$68&amp;$C213+72),1,0)</f>
        <v>0</v>
      </c>
      <c r="AA213" cm="1">
        <f t="array" aca="1" ref="AA213" ca="1">IF(INDIRECT("'"&amp;$A$69&amp;"'!"&amp;AA$68&amp;$C213+72)&lt;&gt;INDIRECT("'"&amp;$A$70&amp;"'!"&amp;AA$68&amp;$C213+72),1,0)</f>
        <v>0</v>
      </c>
      <c r="AB213" cm="1">
        <f t="array" aca="1" ref="AB213" ca="1">IF(INDIRECT("'"&amp;$A$69&amp;"'!"&amp;AB$68&amp;$C213+72)&lt;&gt;INDIRECT("'"&amp;$A$70&amp;"'!"&amp;AB$68&amp;$C213+72),1,0)</f>
        <v>0</v>
      </c>
      <c r="AC213" cm="1">
        <f t="array" aca="1" ref="AC213" ca="1">IF(INDIRECT("'"&amp;$A$69&amp;"'!"&amp;AC$68&amp;$C213+72)&lt;&gt;INDIRECT("'"&amp;$A$70&amp;"'!"&amp;AC$68&amp;$C213+72),1,0)</f>
        <v>0</v>
      </c>
      <c r="AD213" cm="1">
        <f t="array" aca="1" ref="AD213" ca="1">IF(INDIRECT("'"&amp;$A$69&amp;"'!"&amp;AD$68&amp;$C213+72)&lt;&gt;INDIRECT("'"&amp;$A$70&amp;"'!"&amp;AD$68&amp;$C213+72),1,0)</f>
        <v>0</v>
      </c>
      <c r="AE213" cm="1">
        <f t="array" aca="1" ref="AE213" ca="1">IF(INDIRECT("'"&amp;$A$69&amp;"'!"&amp;AE$68&amp;$C213+72)&lt;&gt;INDIRECT("'"&amp;$A$70&amp;"'!"&amp;AE$68&amp;$C213+72),1,0)</f>
        <v>0</v>
      </c>
      <c r="AF213" cm="1">
        <f t="array" aca="1" ref="AF213" ca="1">IF(INDIRECT("'"&amp;$A$69&amp;"'!"&amp;AF$68&amp;$C213+72)&lt;&gt;INDIRECT("'"&amp;$A$70&amp;"'!"&amp;AF$68&amp;$C213+72),1,0)</f>
        <v>0</v>
      </c>
      <c r="AG213" cm="1">
        <f t="array" aca="1" ref="AG213" ca="1">IF(INDIRECT("'"&amp;$A$69&amp;"'!"&amp;AG$68&amp;$C213+72)&lt;&gt;INDIRECT("'"&amp;$A$70&amp;"'!"&amp;AG$68&amp;$C213+72),1,0)</f>
        <v>0</v>
      </c>
      <c r="AH213" cm="1">
        <f t="array" aca="1" ref="AH213" ca="1">IF(INDIRECT("'"&amp;$A$69&amp;"'!"&amp;AH$68&amp;$C213+72)&lt;&gt;INDIRECT("'"&amp;$A$70&amp;"'!"&amp;AH$68&amp;$C213+72),1,0)</f>
        <v>0</v>
      </c>
      <c r="AI213" cm="1">
        <f t="array" aca="1" ref="AI213" ca="1">IF(INDIRECT("'"&amp;$A$69&amp;"'!"&amp;AI$68&amp;$C213+72)&lt;&gt;INDIRECT("'"&amp;$A$70&amp;"'!"&amp;AI$68&amp;$C213+72),1,0)</f>
        <v>0</v>
      </c>
      <c r="AJ213" cm="1">
        <f t="array" aca="1" ref="AJ213" ca="1">IF(INDIRECT("'"&amp;$A$69&amp;"'!"&amp;AJ$68&amp;$C213+72)&lt;&gt;INDIRECT("'"&amp;$A$70&amp;"'!"&amp;AJ$68&amp;$C213+72),1,0)</f>
        <v>0</v>
      </c>
      <c r="AK213" cm="1">
        <f t="array" aca="1" ref="AK213" ca="1">IF(INDIRECT("'"&amp;$A$69&amp;"'!"&amp;AK$68&amp;$C213+72)&lt;&gt;INDIRECT("'"&amp;$A$70&amp;"'!"&amp;AK$68&amp;$C213+72),1,0)</f>
        <v>0</v>
      </c>
      <c r="AL213" cm="1">
        <f t="array" aca="1" ref="AL213" ca="1">IF(INDIRECT("'"&amp;$A$69&amp;"'!"&amp;AL$68&amp;$C213+72)&lt;&gt;INDIRECT("'"&amp;$A$70&amp;"'!"&amp;AL$68&amp;$C213+72),1,0)</f>
        <v>0</v>
      </c>
      <c r="AM213" cm="1">
        <f t="array" aca="1" ref="AM213" ca="1">IF(INDIRECT("'"&amp;$A$69&amp;"'!"&amp;AM$68&amp;$C213+72)&lt;&gt;INDIRECT("'"&amp;$A$70&amp;"'!"&amp;AM$68&amp;$C213+72),1,0)</f>
        <v>0</v>
      </c>
      <c r="AN213" cm="1">
        <f t="array" aca="1" ref="AN213" ca="1">IF(INDIRECT("'"&amp;$A$69&amp;"'!"&amp;AN$68&amp;$C213+72)&lt;&gt;INDIRECT("'"&amp;$A$70&amp;"'!"&amp;AN$68&amp;$C213+72),1,0)</f>
        <v>0</v>
      </c>
      <c r="AO213" cm="1">
        <f t="array" aca="1" ref="AO213" ca="1">IF(INDIRECT("'"&amp;$A$69&amp;"'!"&amp;AO$68&amp;$C213+72)&lt;&gt;INDIRECT("'"&amp;$A$70&amp;"'!"&amp;AO$68&amp;$C213+72),1,0)</f>
        <v>0</v>
      </c>
      <c r="AP213" cm="1">
        <f t="array" aca="1" ref="AP213" ca="1">IF(INDIRECT("'"&amp;$A$69&amp;"'!"&amp;AP$68&amp;$C213+72)&lt;&gt;INDIRECT("'"&amp;$A$70&amp;"'!"&amp;AP$68&amp;$C213+72),1,0)</f>
        <v>0</v>
      </c>
      <c r="AQ213" cm="1">
        <f t="array" aca="1" ref="AQ213" ca="1">IF(INDIRECT("'"&amp;$A$69&amp;"'!"&amp;AQ$68&amp;$C213+72)&lt;&gt;INDIRECT("'"&amp;$A$70&amp;"'!"&amp;AQ$68&amp;$C213+72),1,0)</f>
        <v>0</v>
      </c>
      <c r="AR213" cm="1">
        <f t="array" aca="1" ref="AR213" ca="1">IF(INDIRECT("'"&amp;$A$69&amp;"'!"&amp;AR$68&amp;$C213+72)&lt;&gt;INDIRECT("'"&amp;$A$70&amp;"'!"&amp;AR$68&amp;$C213+72),1,0)</f>
        <v>0</v>
      </c>
      <c r="AS213" cm="1">
        <f t="array" aca="1" ref="AS213" ca="1">IF(INDIRECT("'"&amp;$A$69&amp;"'!"&amp;AS$68&amp;$C213+72)&lt;&gt;INDIRECT("'"&amp;$A$70&amp;"'!"&amp;AS$68&amp;$C213+72),1,0)</f>
        <v>0</v>
      </c>
      <c r="AT213" cm="1">
        <f t="array" aca="1" ref="AT213" ca="1">IF(INDIRECT("'"&amp;$A$69&amp;"'!"&amp;AT$68&amp;$C213+72)&lt;&gt;INDIRECT("'"&amp;$A$70&amp;"'!"&amp;AT$68&amp;$C213+72),1,0)</f>
        <v>0</v>
      </c>
      <c r="AU213" cm="1">
        <f t="array" aca="1" ref="AU213" ca="1">IF(INDIRECT("'"&amp;$A$69&amp;"'!"&amp;AU$68&amp;$C213+72)&lt;&gt;INDIRECT("'"&amp;$A$70&amp;"'!"&amp;AU$68&amp;$C213+72),1,0)</f>
        <v>0</v>
      </c>
      <c r="AV213" cm="1">
        <f t="array" aca="1" ref="AV213" ca="1">IF(INDIRECT("'"&amp;$A$69&amp;"'!"&amp;AV$68&amp;$C213+72)&lt;&gt;INDIRECT("'"&amp;$A$70&amp;"'!"&amp;AV$68&amp;$C213+72),1,0)</f>
        <v>0</v>
      </c>
      <c r="AW213" cm="1">
        <f t="array" aca="1" ref="AW213" ca="1">IF(INDIRECT("'"&amp;$A$69&amp;"'!"&amp;AW$68&amp;$C213+72)&lt;&gt;INDIRECT("'"&amp;$A$70&amp;"'!"&amp;AW$68&amp;$C213+72),1,0)</f>
        <v>0</v>
      </c>
      <c r="AX213" cm="1">
        <f t="array" aca="1" ref="AX213" ca="1">IF(INDIRECT("'"&amp;$A$69&amp;"'!"&amp;AX$68&amp;$C213+72)&lt;&gt;INDIRECT("'"&amp;$A$70&amp;"'!"&amp;AX$68&amp;$C213+72),1,0)</f>
        <v>0</v>
      </c>
      <c r="AY213" cm="1">
        <f t="array" aca="1" ref="AY213" ca="1">IF(INDIRECT("'"&amp;$A$69&amp;"'!"&amp;AY$68&amp;$C213+72)&lt;&gt;INDIRECT("'"&amp;$A$70&amp;"'!"&amp;AY$68&amp;$C213+72),1,0)</f>
        <v>0</v>
      </c>
      <c r="AZ213" cm="1">
        <f t="array" aca="1" ref="AZ213" ca="1">IF(INDIRECT("'"&amp;$A$69&amp;"'!"&amp;AZ$68&amp;$C213+72)&lt;&gt;INDIRECT("'"&amp;$A$70&amp;"'!"&amp;AZ$68&amp;$C213+72),1,0)</f>
        <v>0</v>
      </c>
      <c r="BA213" cm="1">
        <f t="array" aca="1" ref="BA213" ca="1">IF(INDIRECT("'"&amp;$A$69&amp;"'!"&amp;BA$68&amp;$C213+72)&lt;&gt;INDIRECT("'"&amp;$A$70&amp;"'!"&amp;BA$68&amp;$C213+72),1,0)</f>
        <v>0</v>
      </c>
      <c r="BB213" cm="1">
        <f t="array" aca="1" ref="BB213" ca="1">IF(INDIRECT("'"&amp;$A$69&amp;"'!"&amp;BB$68&amp;$C213+72)&lt;&gt;INDIRECT("'"&amp;$A$70&amp;"'!"&amp;BB$68&amp;$C213+72),1,0)</f>
        <v>0</v>
      </c>
      <c r="BC213">
        <f t="shared" ca="1" si="6"/>
        <v>0</v>
      </c>
      <c r="BD213">
        <f t="shared" ca="1" si="7"/>
        <v>0</v>
      </c>
      <c r="BE213">
        <f t="shared" ca="1" si="8"/>
        <v>0</v>
      </c>
    </row>
    <row r="214" spans="3:57" x14ac:dyDescent="0.15">
      <c r="C214" s="283">
        <v>142</v>
      </c>
      <c r="D214" cm="1">
        <f t="array" aca="1" ref="D214" ca="1">IF(INDIRECT("'"&amp;$A$69&amp;"'!"&amp;D$68&amp;$C214+72)&lt;&gt;INDIRECT("'"&amp;$A$70&amp;"'!"&amp;D$68&amp;$C214+72),1,0)</f>
        <v>0</v>
      </c>
      <c r="E214" cm="1">
        <f t="array" aca="1" ref="E214" ca="1">IF(INDIRECT("'"&amp;$A$69&amp;"'!"&amp;E$68&amp;$C214+72)&lt;&gt;INDIRECT("'"&amp;$A$70&amp;"'!"&amp;E$68&amp;$C214+72),1,0)</f>
        <v>0</v>
      </c>
      <c r="F214" cm="1">
        <f t="array" aca="1" ref="F214" ca="1">IF(INDIRECT("'"&amp;$A$69&amp;"'!"&amp;F$68&amp;$C214+72)&lt;&gt;INDIRECT("'"&amp;$A$70&amp;"'!"&amp;F$68&amp;$C214+72),1,0)</f>
        <v>0</v>
      </c>
      <c r="G214" cm="1">
        <f t="array" aca="1" ref="G214" ca="1">IF(INDIRECT("'"&amp;$A$69&amp;"'!"&amp;G$68&amp;$C214+72)&lt;&gt;INDIRECT("'"&amp;$A$70&amp;"'!"&amp;G$68&amp;$C214+72),1,0)</f>
        <v>0</v>
      </c>
      <c r="H214" cm="1">
        <f t="array" aca="1" ref="H214" ca="1">IF(INDIRECT("'"&amp;$A$69&amp;"'!"&amp;H$68&amp;$C214+72)&lt;&gt;INDIRECT("'"&amp;$A$70&amp;"'!"&amp;H$68&amp;$C214+72),1,0)</f>
        <v>0</v>
      </c>
      <c r="I214" cm="1">
        <f t="array" aca="1" ref="I214" ca="1">IF(INDIRECT("'"&amp;$A$69&amp;"'!"&amp;I$68&amp;$C214+72)&lt;&gt;INDIRECT("'"&amp;$A$70&amp;"'!"&amp;I$68&amp;$C214+72),1,0)</f>
        <v>0</v>
      </c>
      <c r="J214" cm="1">
        <f t="array" aca="1" ref="J214" ca="1">IF(INDIRECT("'"&amp;$A$69&amp;"'!"&amp;J$68&amp;$C214+72)&lt;&gt;INDIRECT("'"&amp;$A$70&amp;"'!"&amp;J$68&amp;$C214+72),1,0)</f>
        <v>0</v>
      </c>
      <c r="K214" cm="1">
        <f t="array" aca="1" ref="K214" ca="1">IF(INDIRECT("'"&amp;$A$69&amp;"'!"&amp;K$68&amp;$C214+72)&lt;&gt;INDIRECT("'"&amp;$A$70&amp;"'!"&amp;K$68&amp;$C214+72),1,0)</f>
        <v>0</v>
      </c>
      <c r="L214" cm="1">
        <f t="array" aca="1" ref="L214" ca="1">IF(INDIRECT("'"&amp;$A$69&amp;"'!"&amp;L$68&amp;$C214+72)&lt;&gt;INDIRECT("'"&amp;$A$70&amp;"'!"&amp;L$68&amp;$C214+72),1,0)</f>
        <v>0</v>
      </c>
      <c r="M214" cm="1">
        <f t="array" aca="1" ref="M214" ca="1">IF(INDIRECT("'"&amp;$A$69&amp;"'!"&amp;M$68&amp;$C214+72)&lt;&gt;INDIRECT("'"&amp;$A$70&amp;"'!"&amp;M$68&amp;$C214+72),1,0)</f>
        <v>0</v>
      </c>
      <c r="N214" cm="1">
        <f t="array" aca="1" ref="N214" ca="1">IF(INDIRECT("'"&amp;$A$69&amp;"'!"&amp;N$68&amp;$C214+72)&lt;&gt;INDIRECT("'"&amp;$A$70&amp;"'!"&amp;N$68&amp;$C214+72),1,0)</f>
        <v>0</v>
      </c>
      <c r="O214" cm="1">
        <f t="array" aca="1" ref="O214" ca="1">IF(INDIRECT("'"&amp;$A$69&amp;"'!"&amp;O$68&amp;$C214+72)&lt;&gt;INDIRECT("'"&amp;$A$70&amp;"'!"&amp;O$68&amp;$C214+72),1,0)</f>
        <v>0</v>
      </c>
      <c r="P214" cm="1">
        <f t="array" aca="1" ref="P214" ca="1">IF(INDIRECT("'"&amp;$A$69&amp;"'!"&amp;P$68&amp;$C214+72)&lt;&gt;INDIRECT("'"&amp;$A$70&amp;"'!"&amp;P$68&amp;$C214+72),1,0)</f>
        <v>0</v>
      </c>
      <c r="Q214" cm="1">
        <f t="array" aca="1" ref="Q214" ca="1">IF(INDIRECT("'"&amp;$A$69&amp;"'!"&amp;Q$68&amp;$C214+72)&lt;&gt;INDIRECT("'"&amp;$A$70&amp;"'!"&amp;Q$68&amp;$C214+72),1,0)</f>
        <v>0</v>
      </c>
      <c r="R214" cm="1">
        <f t="array" aca="1" ref="R214" ca="1">IF(INDIRECT("'"&amp;$A$69&amp;"'!"&amp;R$68&amp;$C214+72)&lt;&gt;INDIRECT("'"&amp;$A$70&amp;"'!"&amp;R$68&amp;$C214+72),1,0)</f>
        <v>0</v>
      </c>
      <c r="S214" cm="1">
        <f t="array" aca="1" ref="S214" ca="1">IF(INDIRECT("'"&amp;$A$69&amp;"'!"&amp;S$68&amp;$C214+72)&lt;&gt;INDIRECT("'"&amp;$A$70&amp;"'!"&amp;S$68&amp;$C214+72),1,0)</f>
        <v>0</v>
      </c>
      <c r="T214" cm="1">
        <f t="array" aca="1" ref="T214" ca="1">IF(INDIRECT("'"&amp;$A$69&amp;"'!"&amp;T$68&amp;$C214+72)&lt;&gt;INDIRECT("'"&amp;$A$70&amp;"'!"&amp;T$68&amp;$C214+72),1,0)</f>
        <v>0</v>
      </c>
      <c r="U214" cm="1">
        <f t="array" aca="1" ref="U214" ca="1">IF(INDIRECT("'"&amp;$A$69&amp;"'!"&amp;U$68&amp;$C214+72)&lt;&gt;INDIRECT("'"&amp;$A$70&amp;"'!"&amp;U$68&amp;$C214+72),1,0)</f>
        <v>0</v>
      </c>
      <c r="V214" cm="1">
        <f t="array" aca="1" ref="V214" ca="1">IF(INDIRECT("'"&amp;$A$69&amp;"'!"&amp;V$68&amp;$C214+72)&lt;&gt;INDIRECT("'"&amp;$A$70&amp;"'!"&amp;V$68&amp;$C214+72),1,0)</f>
        <v>0</v>
      </c>
      <c r="W214" cm="1">
        <f t="array" aca="1" ref="W214" ca="1">IF(INDIRECT("'"&amp;$A$69&amp;"'!"&amp;W$68&amp;$C214+72)&lt;&gt;INDIRECT("'"&amp;$A$70&amp;"'!"&amp;W$68&amp;$C214+72),1,0)</f>
        <v>0</v>
      </c>
      <c r="X214" cm="1">
        <f t="array" aca="1" ref="X214" ca="1">IF(INDIRECT("'"&amp;$A$69&amp;"'!"&amp;X$68&amp;$C214+72)&lt;&gt;INDIRECT("'"&amp;$A$70&amp;"'!"&amp;X$68&amp;$C214+72),1,0)</f>
        <v>0</v>
      </c>
      <c r="Y214" cm="1">
        <f t="array" aca="1" ref="Y214" ca="1">IF(INDIRECT("'"&amp;$A$69&amp;"'!"&amp;Y$68&amp;$C214+72)&lt;&gt;INDIRECT("'"&amp;$A$70&amp;"'!"&amp;Y$68&amp;$C214+72),1,0)</f>
        <v>0</v>
      </c>
      <c r="Z214" cm="1">
        <f t="array" aca="1" ref="Z214" ca="1">IF(INDIRECT("'"&amp;$A$69&amp;"'!"&amp;Z$68&amp;$C214+72)&lt;&gt;INDIRECT("'"&amp;$A$70&amp;"'!"&amp;Z$68&amp;$C214+72),1,0)</f>
        <v>0</v>
      </c>
      <c r="AA214" cm="1">
        <f t="array" aca="1" ref="AA214" ca="1">IF(INDIRECT("'"&amp;$A$69&amp;"'!"&amp;AA$68&amp;$C214+72)&lt;&gt;INDIRECT("'"&amp;$A$70&amp;"'!"&amp;AA$68&amp;$C214+72),1,0)</f>
        <v>0</v>
      </c>
      <c r="AB214" cm="1">
        <f t="array" aca="1" ref="AB214" ca="1">IF(INDIRECT("'"&amp;$A$69&amp;"'!"&amp;AB$68&amp;$C214+72)&lt;&gt;INDIRECT("'"&amp;$A$70&amp;"'!"&amp;AB$68&amp;$C214+72),1,0)</f>
        <v>0</v>
      </c>
      <c r="AC214" cm="1">
        <f t="array" aca="1" ref="AC214" ca="1">IF(INDIRECT("'"&amp;$A$69&amp;"'!"&amp;AC$68&amp;$C214+72)&lt;&gt;INDIRECT("'"&amp;$A$70&amp;"'!"&amp;AC$68&amp;$C214+72),1,0)</f>
        <v>0</v>
      </c>
      <c r="AD214" cm="1">
        <f t="array" aca="1" ref="AD214" ca="1">IF(INDIRECT("'"&amp;$A$69&amp;"'!"&amp;AD$68&amp;$C214+72)&lt;&gt;INDIRECT("'"&amp;$A$70&amp;"'!"&amp;AD$68&amp;$C214+72),1,0)</f>
        <v>0</v>
      </c>
      <c r="AE214" cm="1">
        <f t="array" aca="1" ref="AE214" ca="1">IF(INDIRECT("'"&amp;$A$69&amp;"'!"&amp;AE$68&amp;$C214+72)&lt;&gt;INDIRECT("'"&amp;$A$70&amp;"'!"&amp;AE$68&amp;$C214+72),1,0)</f>
        <v>0</v>
      </c>
      <c r="AF214" cm="1">
        <f t="array" aca="1" ref="AF214" ca="1">IF(INDIRECT("'"&amp;$A$69&amp;"'!"&amp;AF$68&amp;$C214+72)&lt;&gt;INDIRECT("'"&amp;$A$70&amp;"'!"&amp;AF$68&amp;$C214+72),1,0)</f>
        <v>0</v>
      </c>
      <c r="AG214" cm="1">
        <f t="array" aca="1" ref="AG214" ca="1">IF(INDIRECT("'"&amp;$A$69&amp;"'!"&amp;AG$68&amp;$C214+72)&lt;&gt;INDIRECT("'"&amp;$A$70&amp;"'!"&amp;AG$68&amp;$C214+72),1,0)</f>
        <v>0</v>
      </c>
      <c r="AH214" cm="1">
        <f t="array" aca="1" ref="AH214" ca="1">IF(INDIRECT("'"&amp;$A$69&amp;"'!"&amp;AH$68&amp;$C214+72)&lt;&gt;INDIRECT("'"&amp;$A$70&amp;"'!"&amp;AH$68&amp;$C214+72),1,0)</f>
        <v>0</v>
      </c>
      <c r="AI214" cm="1">
        <f t="array" aca="1" ref="AI214" ca="1">IF(INDIRECT("'"&amp;$A$69&amp;"'!"&amp;AI$68&amp;$C214+72)&lt;&gt;INDIRECT("'"&amp;$A$70&amp;"'!"&amp;AI$68&amp;$C214+72),1,0)</f>
        <v>0</v>
      </c>
      <c r="AJ214" cm="1">
        <f t="array" aca="1" ref="AJ214" ca="1">IF(INDIRECT("'"&amp;$A$69&amp;"'!"&amp;AJ$68&amp;$C214+72)&lt;&gt;INDIRECT("'"&amp;$A$70&amp;"'!"&amp;AJ$68&amp;$C214+72),1,0)</f>
        <v>0</v>
      </c>
      <c r="AK214" cm="1">
        <f t="array" aca="1" ref="AK214" ca="1">IF(INDIRECT("'"&amp;$A$69&amp;"'!"&amp;AK$68&amp;$C214+72)&lt;&gt;INDIRECT("'"&amp;$A$70&amp;"'!"&amp;AK$68&amp;$C214+72),1,0)</f>
        <v>0</v>
      </c>
      <c r="AL214" cm="1">
        <f t="array" aca="1" ref="AL214" ca="1">IF(INDIRECT("'"&amp;$A$69&amp;"'!"&amp;AL$68&amp;$C214+72)&lt;&gt;INDIRECT("'"&amp;$A$70&amp;"'!"&amp;AL$68&amp;$C214+72),1,0)</f>
        <v>0</v>
      </c>
      <c r="AM214" cm="1">
        <f t="array" aca="1" ref="AM214" ca="1">IF(INDIRECT("'"&amp;$A$69&amp;"'!"&amp;AM$68&amp;$C214+72)&lt;&gt;INDIRECT("'"&amp;$A$70&amp;"'!"&amp;AM$68&amp;$C214+72),1,0)</f>
        <v>0</v>
      </c>
      <c r="AN214" cm="1">
        <f t="array" aca="1" ref="AN214" ca="1">IF(INDIRECT("'"&amp;$A$69&amp;"'!"&amp;AN$68&amp;$C214+72)&lt;&gt;INDIRECT("'"&amp;$A$70&amp;"'!"&amp;AN$68&amp;$C214+72),1,0)</f>
        <v>0</v>
      </c>
      <c r="AO214" cm="1">
        <f t="array" aca="1" ref="AO214" ca="1">IF(INDIRECT("'"&amp;$A$69&amp;"'!"&amp;AO$68&amp;$C214+72)&lt;&gt;INDIRECT("'"&amp;$A$70&amp;"'!"&amp;AO$68&amp;$C214+72),1,0)</f>
        <v>0</v>
      </c>
      <c r="AP214" cm="1">
        <f t="array" aca="1" ref="AP214" ca="1">IF(INDIRECT("'"&amp;$A$69&amp;"'!"&amp;AP$68&amp;$C214+72)&lt;&gt;INDIRECT("'"&amp;$A$70&amp;"'!"&amp;AP$68&amp;$C214+72),1,0)</f>
        <v>0</v>
      </c>
      <c r="AQ214" cm="1">
        <f t="array" aca="1" ref="AQ214" ca="1">IF(INDIRECT("'"&amp;$A$69&amp;"'!"&amp;AQ$68&amp;$C214+72)&lt;&gt;INDIRECT("'"&amp;$A$70&amp;"'!"&amp;AQ$68&amp;$C214+72),1,0)</f>
        <v>0</v>
      </c>
      <c r="AR214" cm="1">
        <f t="array" aca="1" ref="AR214" ca="1">IF(INDIRECT("'"&amp;$A$69&amp;"'!"&amp;AR$68&amp;$C214+72)&lt;&gt;INDIRECT("'"&amp;$A$70&amp;"'!"&amp;AR$68&amp;$C214+72),1,0)</f>
        <v>0</v>
      </c>
      <c r="AS214" cm="1">
        <f t="array" aca="1" ref="AS214" ca="1">IF(INDIRECT("'"&amp;$A$69&amp;"'!"&amp;AS$68&amp;$C214+72)&lt;&gt;INDIRECT("'"&amp;$A$70&amp;"'!"&amp;AS$68&amp;$C214+72),1,0)</f>
        <v>0</v>
      </c>
      <c r="AT214" cm="1">
        <f t="array" aca="1" ref="AT214" ca="1">IF(INDIRECT("'"&amp;$A$69&amp;"'!"&amp;AT$68&amp;$C214+72)&lt;&gt;INDIRECT("'"&amp;$A$70&amp;"'!"&amp;AT$68&amp;$C214+72),1,0)</f>
        <v>0</v>
      </c>
      <c r="AU214" cm="1">
        <f t="array" aca="1" ref="AU214" ca="1">IF(INDIRECT("'"&amp;$A$69&amp;"'!"&amp;AU$68&amp;$C214+72)&lt;&gt;INDIRECT("'"&amp;$A$70&amp;"'!"&amp;AU$68&amp;$C214+72),1,0)</f>
        <v>0</v>
      </c>
      <c r="AV214" cm="1">
        <f t="array" aca="1" ref="AV214" ca="1">IF(INDIRECT("'"&amp;$A$69&amp;"'!"&amp;AV$68&amp;$C214+72)&lt;&gt;INDIRECT("'"&amp;$A$70&amp;"'!"&amp;AV$68&amp;$C214+72),1,0)</f>
        <v>0</v>
      </c>
      <c r="AW214" cm="1">
        <f t="array" aca="1" ref="AW214" ca="1">IF(INDIRECT("'"&amp;$A$69&amp;"'!"&amp;AW$68&amp;$C214+72)&lt;&gt;INDIRECT("'"&amp;$A$70&amp;"'!"&amp;AW$68&amp;$C214+72),1,0)</f>
        <v>0</v>
      </c>
      <c r="AX214" cm="1">
        <f t="array" aca="1" ref="AX214" ca="1">IF(INDIRECT("'"&amp;$A$69&amp;"'!"&amp;AX$68&amp;$C214+72)&lt;&gt;INDIRECT("'"&amp;$A$70&amp;"'!"&amp;AX$68&amp;$C214+72),1,0)</f>
        <v>0</v>
      </c>
      <c r="AY214" cm="1">
        <f t="array" aca="1" ref="AY214" ca="1">IF(INDIRECT("'"&amp;$A$69&amp;"'!"&amp;AY$68&amp;$C214+72)&lt;&gt;INDIRECT("'"&amp;$A$70&amp;"'!"&amp;AY$68&amp;$C214+72),1,0)</f>
        <v>0</v>
      </c>
      <c r="AZ214" cm="1">
        <f t="array" aca="1" ref="AZ214" ca="1">IF(INDIRECT("'"&amp;$A$69&amp;"'!"&amp;AZ$68&amp;$C214+72)&lt;&gt;INDIRECT("'"&amp;$A$70&amp;"'!"&amp;AZ$68&amp;$C214+72),1,0)</f>
        <v>0</v>
      </c>
      <c r="BA214" cm="1">
        <f t="array" aca="1" ref="BA214" ca="1">IF(INDIRECT("'"&amp;$A$69&amp;"'!"&amp;BA$68&amp;$C214+72)&lt;&gt;INDIRECT("'"&amp;$A$70&amp;"'!"&amp;BA$68&amp;$C214+72),1,0)</f>
        <v>0</v>
      </c>
      <c r="BB214" cm="1">
        <f t="array" aca="1" ref="BB214" ca="1">IF(INDIRECT("'"&amp;$A$69&amp;"'!"&amp;BB$68&amp;$C214+72)&lt;&gt;INDIRECT("'"&amp;$A$70&amp;"'!"&amp;BB$68&amp;$C214+72),1,0)</f>
        <v>0</v>
      </c>
      <c r="BC214">
        <f t="shared" ca="1" si="6"/>
        <v>0</v>
      </c>
      <c r="BD214">
        <f t="shared" ca="1" si="7"/>
        <v>0</v>
      </c>
      <c r="BE214">
        <f t="shared" ca="1" si="8"/>
        <v>0</v>
      </c>
    </row>
    <row r="215" spans="3:57" x14ac:dyDescent="0.15">
      <c r="C215" s="283">
        <v>143</v>
      </c>
      <c r="D215" cm="1">
        <f t="array" aca="1" ref="D215" ca="1">IF(INDIRECT("'"&amp;$A$69&amp;"'!"&amp;D$68&amp;$C215+72)&lt;&gt;INDIRECT("'"&amp;$A$70&amp;"'!"&amp;D$68&amp;$C215+72),1,0)</f>
        <v>0</v>
      </c>
      <c r="E215" cm="1">
        <f t="array" aca="1" ref="E215" ca="1">IF(INDIRECT("'"&amp;$A$69&amp;"'!"&amp;E$68&amp;$C215+72)&lt;&gt;INDIRECT("'"&amp;$A$70&amp;"'!"&amp;E$68&amp;$C215+72),1,0)</f>
        <v>0</v>
      </c>
      <c r="F215" cm="1">
        <f t="array" aca="1" ref="F215" ca="1">IF(INDIRECT("'"&amp;$A$69&amp;"'!"&amp;F$68&amp;$C215+72)&lt;&gt;INDIRECT("'"&amp;$A$70&amp;"'!"&amp;F$68&amp;$C215+72),1,0)</f>
        <v>0</v>
      </c>
      <c r="G215" cm="1">
        <f t="array" aca="1" ref="G215" ca="1">IF(INDIRECT("'"&amp;$A$69&amp;"'!"&amp;G$68&amp;$C215+72)&lt;&gt;INDIRECT("'"&amp;$A$70&amp;"'!"&amp;G$68&amp;$C215+72),1,0)</f>
        <v>0</v>
      </c>
      <c r="H215" cm="1">
        <f t="array" aca="1" ref="H215" ca="1">IF(INDIRECT("'"&amp;$A$69&amp;"'!"&amp;H$68&amp;$C215+72)&lt;&gt;INDIRECT("'"&amp;$A$70&amp;"'!"&amp;H$68&amp;$C215+72),1,0)</f>
        <v>0</v>
      </c>
      <c r="I215" cm="1">
        <f t="array" aca="1" ref="I215" ca="1">IF(INDIRECT("'"&amp;$A$69&amp;"'!"&amp;I$68&amp;$C215+72)&lt;&gt;INDIRECT("'"&amp;$A$70&amp;"'!"&amp;I$68&amp;$C215+72),1,0)</f>
        <v>0</v>
      </c>
      <c r="J215" cm="1">
        <f t="array" aca="1" ref="J215" ca="1">IF(INDIRECT("'"&amp;$A$69&amp;"'!"&amp;J$68&amp;$C215+72)&lt;&gt;INDIRECT("'"&amp;$A$70&amp;"'!"&amp;J$68&amp;$C215+72),1,0)</f>
        <v>0</v>
      </c>
      <c r="K215" cm="1">
        <f t="array" aca="1" ref="K215" ca="1">IF(INDIRECT("'"&amp;$A$69&amp;"'!"&amp;K$68&amp;$C215+72)&lt;&gt;INDIRECT("'"&amp;$A$70&amp;"'!"&amp;K$68&amp;$C215+72),1,0)</f>
        <v>0</v>
      </c>
      <c r="L215" cm="1">
        <f t="array" aca="1" ref="L215" ca="1">IF(INDIRECT("'"&amp;$A$69&amp;"'!"&amp;L$68&amp;$C215+72)&lt;&gt;INDIRECT("'"&amp;$A$70&amp;"'!"&amp;L$68&amp;$C215+72),1,0)</f>
        <v>0</v>
      </c>
      <c r="M215" cm="1">
        <f t="array" aca="1" ref="M215" ca="1">IF(INDIRECT("'"&amp;$A$69&amp;"'!"&amp;M$68&amp;$C215+72)&lt;&gt;INDIRECT("'"&amp;$A$70&amp;"'!"&amp;M$68&amp;$C215+72),1,0)</f>
        <v>0</v>
      </c>
      <c r="N215" cm="1">
        <f t="array" aca="1" ref="N215" ca="1">IF(INDIRECT("'"&amp;$A$69&amp;"'!"&amp;N$68&amp;$C215+72)&lt;&gt;INDIRECT("'"&amp;$A$70&amp;"'!"&amp;N$68&amp;$C215+72),1,0)</f>
        <v>0</v>
      </c>
      <c r="O215" cm="1">
        <f t="array" aca="1" ref="O215" ca="1">IF(INDIRECT("'"&amp;$A$69&amp;"'!"&amp;O$68&amp;$C215+72)&lt;&gt;INDIRECT("'"&amp;$A$70&amp;"'!"&amp;O$68&amp;$C215+72),1,0)</f>
        <v>0</v>
      </c>
      <c r="P215" cm="1">
        <f t="array" aca="1" ref="P215" ca="1">IF(INDIRECT("'"&amp;$A$69&amp;"'!"&amp;P$68&amp;$C215+72)&lt;&gt;INDIRECT("'"&amp;$A$70&amp;"'!"&amp;P$68&amp;$C215+72),1,0)</f>
        <v>0</v>
      </c>
      <c r="Q215" cm="1">
        <f t="array" aca="1" ref="Q215" ca="1">IF(INDIRECT("'"&amp;$A$69&amp;"'!"&amp;Q$68&amp;$C215+72)&lt;&gt;INDIRECT("'"&amp;$A$70&amp;"'!"&amp;Q$68&amp;$C215+72),1,0)</f>
        <v>0</v>
      </c>
      <c r="R215" cm="1">
        <f t="array" aca="1" ref="R215" ca="1">IF(INDIRECT("'"&amp;$A$69&amp;"'!"&amp;R$68&amp;$C215+72)&lt;&gt;INDIRECT("'"&amp;$A$70&amp;"'!"&amp;R$68&amp;$C215+72),1,0)</f>
        <v>0</v>
      </c>
      <c r="S215" cm="1">
        <f t="array" aca="1" ref="S215" ca="1">IF(INDIRECT("'"&amp;$A$69&amp;"'!"&amp;S$68&amp;$C215+72)&lt;&gt;INDIRECT("'"&amp;$A$70&amp;"'!"&amp;S$68&amp;$C215+72),1,0)</f>
        <v>0</v>
      </c>
      <c r="T215" cm="1">
        <f t="array" aca="1" ref="T215" ca="1">IF(INDIRECT("'"&amp;$A$69&amp;"'!"&amp;T$68&amp;$C215+72)&lt;&gt;INDIRECT("'"&amp;$A$70&amp;"'!"&amp;T$68&amp;$C215+72),1,0)</f>
        <v>0</v>
      </c>
      <c r="U215" cm="1">
        <f t="array" aca="1" ref="U215" ca="1">IF(INDIRECT("'"&amp;$A$69&amp;"'!"&amp;U$68&amp;$C215+72)&lt;&gt;INDIRECT("'"&amp;$A$70&amp;"'!"&amp;U$68&amp;$C215+72),1,0)</f>
        <v>0</v>
      </c>
      <c r="V215" cm="1">
        <f t="array" aca="1" ref="V215" ca="1">IF(INDIRECT("'"&amp;$A$69&amp;"'!"&amp;V$68&amp;$C215+72)&lt;&gt;INDIRECT("'"&amp;$A$70&amp;"'!"&amp;V$68&amp;$C215+72),1,0)</f>
        <v>0</v>
      </c>
      <c r="W215" cm="1">
        <f t="array" aca="1" ref="W215" ca="1">IF(INDIRECT("'"&amp;$A$69&amp;"'!"&amp;W$68&amp;$C215+72)&lt;&gt;INDIRECT("'"&amp;$A$70&amp;"'!"&amp;W$68&amp;$C215+72),1,0)</f>
        <v>0</v>
      </c>
      <c r="X215" cm="1">
        <f t="array" aca="1" ref="X215" ca="1">IF(INDIRECT("'"&amp;$A$69&amp;"'!"&amp;X$68&amp;$C215+72)&lt;&gt;INDIRECT("'"&amp;$A$70&amp;"'!"&amp;X$68&amp;$C215+72),1,0)</f>
        <v>0</v>
      </c>
      <c r="Y215" cm="1">
        <f t="array" aca="1" ref="Y215" ca="1">IF(INDIRECT("'"&amp;$A$69&amp;"'!"&amp;Y$68&amp;$C215+72)&lt;&gt;INDIRECT("'"&amp;$A$70&amp;"'!"&amp;Y$68&amp;$C215+72),1,0)</f>
        <v>0</v>
      </c>
      <c r="Z215" cm="1">
        <f t="array" aca="1" ref="Z215" ca="1">IF(INDIRECT("'"&amp;$A$69&amp;"'!"&amp;Z$68&amp;$C215+72)&lt;&gt;INDIRECT("'"&amp;$A$70&amp;"'!"&amp;Z$68&amp;$C215+72),1,0)</f>
        <v>0</v>
      </c>
      <c r="AA215" cm="1">
        <f t="array" aca="1" ref="AA215" ca="1">IF(INDIRECT("'"&amp;$A$69&amp;"'!"&amp;AA$68&amp;$C215+72)&lt;&gt;INDIRECT("'"&amp;$A$70&amp;"'!"&amp;AA$68&amp;$C215+72),1,0)</f>
        <v>0</v>
      </c>
      <c r="AB215" cm="1">
        <f t="array" aca="1" ref="AB215" ca="1">IF(INDIRECT("'"&amp;$A$69&amp;"'!"&amp;AB$68&amp;$C215+72)&lt;&gt;INDIRECT("'"&amp;$A$70&amp;"'!"&amp;AB$68&amp;$C215+72),1,0)</f>
        <v>0</v>
      </c>
      <c r="AC215" cm="1">
        <f t="array" aca="1" ref="AC215" ca="1">IF(INDIRECT("'"&amp;$A$69&amp;"'!"&amp;AC$68&amp;$C215+72)&lt;&gt;INDIRECT("'"&amp;$A$70&amp;"'!"&amp;AC$68&amp;$C215+72),1,0)</f>
        <v>0</v>
      </c>
      <c r="AD215" cm="1">
        <f t="array" aca="1" ref="AD215" ca="1">IF(INDIRECT("'"&amp;$A$69&amp;"'!"&amp;AD$68&amp;$C215+72)&lt;&gt;INDIRECT("'"&amp;$A$70&amp;"'!"&amp;AD$68&amp;$C215+72),1,0)</f>
        <v>0</v>
      </c>
      <c r="AE215" cm="1">
        <f t="array" aca="1" ref="AE215" ca="1">IF(INDIRECT("'"&amp;$A$69&amp;"'!"&amp;AE$68&amp;$C215+72)&lt;&gt;INDIRECT("'"&amp;$A$70&amp;"'!"&amp;AE$68&amp;$C215+72),1,0)</f>
        <v>0</v>
      </c>
      <c r="AF215" cm="1">
        <f t="array" aca="1" ref="AF215" ca="1">IF(INDIRECT("'"&amp;$A$69&amp;"'!"&amp;AF$68&amp;$C215+72)&lt;&gt;INDIRECT("'"&amp;$A$70&amp;"'!"&amp;AF$68&amp;$C215+72),1,0)</f>
        <v>0</v>
      </c>
      <c r="AG215" cm="1">
        <f t="array" aca="1" ref="AG215" ca="1">IF(INDIRECT("'"&amp;$A$69&amp;"'!"&amp;AG$68&amp;$C215+72)&lt;&gt;INDIRECT("'"&amp;$A$70&amp;"'!"&amp;AG$68&amp;$C215+72),1,0)</f>
        <v>0</v>
      </c>
      <c r="AH215" cm="1">
        <f t="array" aca="1" ref="AH215" ca="1">IF(INDIRECT("'"&amp;$A$69&amp;"'!"&amp;AH$68&amp;$C215+72)&lt;&gt;INDIRECT("'"&amp;$A$70&amp;"'!"&amp;AH$68&amp;$C215+72),1,0)</f>
        <v>0</v>
      </c>
      <c r="AI215" cm="1">
        <f t="array" aca="1" ref="AI215" ca="1">IF(INDIRECT("'"&amp;$A$69&amp;"'!"&amp;AI$68&amp;$C215+72)&lt;&gt;INDIRECT("'"&amp;$A$70&amp;"'!"&amp;AI$68&amp;$C215+72),1,0)</f>
        <v>0</v>
      </c>
      <c r="AJ215" cm="1">
        <f t="array" aca="1" ref="AJ215" ca="1">IF(INDIRECT("'"&amp;$A$69&amp;"'!"&amp;AJ$68&amp;$C215+72)&lt;&gt;INDIRECT("'"&amp;$A$70&amp;"'!"&amp;AJ$68&amp;$C215+72),1,0)</f>
        <v>0</v>
      </c>
      <c r="AK215" cm="1">
        <f t="array" aca="1" ref="AK215" ca="1">IF(INDIRECT("'"&amp;$A$69&amp;"'!"&amp;AK$68&amp;$C215+72)&lt;&gt;INDIRECT("'"&amp;$A$70&amp;"'!"&amp;AK$68&amp;$C215+72),1,0)</f>
        <v>0</v>
      </c>
      <c r="AL215" cm="1">
        <f t="array" aca="1" ref="AL215" ca="1">IF(INDIRECT("'"&amp;$A$69&amp;"'!"&amp;AL$68&amp;$C215+72)&lt;&gt;INDIRECT("'"&amp;$A$70&amp;"'!"&amp;AL$68&amp;$C215+72),1,0)</f>
        <v>0</v>
      </c>
      <c r="AM215" cm="1">
        <f t="array" aca="1" ref="AM215" ca="1">IF(INDIRECT("'"&amp;$A$69&amp;"'!"&amp;AM$68&amp;$C215+72)&lt;&gt;INDIRECT("'"&amp;$A$70&amp;"'!"&amp;AM$68&amp;$C215+72),1,0)</f>
        <v>0</v>
      </c>
      <c r="AN215" cm="1">
        <f t="array" aca="1" ref="AN215" ca="1">IF(INDIRECT("'"&amp;$A$69&amp;"'!"&amp;AN$68&amp;$C215+72)&lt;&gt;INDIRECT("'"&amp;$A$70&amp;"'!"&amp;AN$68&amp;$C215+72),1,0)</f>
        <v>0</v>
      </c>
      <c r="AO215" cm="1">
        <f t="array" aca="1" ref="AO215" ca="1">IF(INDIRECT("'"&amp;$A$69&amp;"'!"&amp;AO$68&amp;$C215+72)&lt;&gt;INDIRECT("'"&amp;$A$70&amp;"'!"&amp;AO$68&amp;$C215+72),1,0)</f>
        <v>0</v>
      </c>
      <c r="AP215" cm="1">
        <f t="array" aca="1" ref="AP215" ca="1">IF(INDIRECT("'"&amp;$A$69&amp;"'!"&amp;AP$68&amp;$C215+72)&lt;&gt;INDIRECT("'"&amp;$A$70&amp;"'!"&amp;AP$68&amp;$C215+72),1,0)</f>
        <v>0</v>
      </c>
      <c r="AQ215" cm="1">
        <f t="array" aca="1" ref="AQ215" ca="1">IF(INDIRECT("'"&amp;$A$69&amp;"'!"&amp;AQ$68&amp;$C215+72)&lt;&gt;INDIRECT("'"&amp;$A$70&amp;"'!"&amp;AQ$68&amp;$C215+72),1,0)</f>
        <v>0</v>
      </c>
      <c r="AR215" cm="1">
        <f t="array" aca="1" ref="AR215" ca="1">IF(INDIRECT("'"&amp;$A$69&amp;"'!"&amp;AR$68&amp;$C215+72)&lt;&gt;INDIRECT("'"&amp;$A$70&amp;"'!"&amp;AR$68&amp;$C215+72),1,0)</f>
        <v>0</v>
      </c>
      <c r="AS215" cm="1">
        <f t="array" aca="1" ref="AS215" ca="1">IF(INDIRECT("'"&amp;$A$69&amp;"'!"&amp;AS$68&amp;$C215+72)&lt;&gt;INDIRECT("'"&amp;$A$70&amp;"'!"&amp;AS$68&amp;$C215+72),1,0)</f>
        <v>0</v>
      </c>
      <c r="AT215" cm="1">
        <f t="array" aca="1" ref="AT215" ca="1">IF(INDIRECT("'"&amp;$A$69&amp;"'!"&amp;AT$68&amp;$C215+72)&lt;&gt;INDIRECT("'"&amp;$A$70&amp;"'!"&amp;AT$68&amp;$C215+72),1,0)</f>
        <v>0</v>
      </c>
      <c r="AU215" cm="1">
        <f t="array" aca="1" ref="AU215" ca="1">IF(INDIRECT("'"&amp;$A$69&amp;"'!"&amp;AU$68&amp;$C215+72)&lt;&gt;INDIRECT("'"&amp;$A$70&amp;"'!"&amp;AU$68&amp;$C215+72),1,0)</f>
        <v>0</v>
      </c>
      <c r="AV215" cm="1">
        <f t="array" aca="1" ref="AV215" ca="1">IF(INDIRECT("'"&amp;$A$69&amp;"'!"&amp;AV$68&amp;$C215+72)&lt;&gt;INDIRECT("'"&amp;$A$70&amp;"'!"&amp;AV$68&amp;$C215+72),1,0)</f>
        <v>0</v>
      </c>
      <c r="AW215" cm="1">
        <f t="array" aca="1" ref="AW215" ca="1">IF(INDIRECT("'"&amp;$A$69&amp;"'!"&amp;AW$68&amp;$C215+72)&lt;&gt;INDIRECT("'"&amp;$A$70&amp;"'!"&amp;AW$68&amp;$C215+72),1,0)</f>
        <v>0</v>
      </c>
      <c r="AX215" cm="1">
        <f t="array" aca="1" ref="AX215" ca="1">IF(INDIRECT("'"&amp;$A$69&amp;"'!"&amp;AX$68&amp;$C215+72)&lt;&gt;INDIRECT("'"&amp;$A$70&amp;"'!"&amp;AX$68&amp;$C215+72),1,0)</f>
        <v>0</v>
      </c>
      <c r="AY215" cm="1">
        <f t="array" aca="1" ref="AY215" ca="1">IF(INDIRECT("'"&amp;$A$69&amp;"'!"&amp;AY$68&amp;$C215+72)&lt;&gt;INDIRECT("'"&amp;$A$70&amp;"'!"&amp;AY$68&amp;$C215+72),1,0)</f>
        <v>0</v>
      </c>
      <c r="AZ215" cm="1">
        <f t="array" aca="1" ref="AZ215" ca="1">IF(INDIRECT("'"&amp;$A$69&amp;"'!"&amp;AZ$68&amp;$C215+72)&lt;&gt;INDIRECT("'"&amp;$A$70&amp;"'!"&amp;AZ$68&amp;$C215+72),1,0)</f>
        <v>0</v>
      </c>
      <c r="BA215" cm="1">
        <f t="array" aca="1" ref="BA215" ca="1">IF(INDIRECT("'"&amp;$A$69&amp;"'!"&amp;BA$68&amp;$C215+72)&lt;&gt;INDIRECT("'"&amp;$A$70&amp;"'!"&amp;BA$68&amp;$C215+72),1,0)</f>
        <v>0</v>
      </c>
      <c r="BB215" cm="1">
        <f t="array" aca="1" ref="BB215" ca="1">IF(INDIRECT("'"&amp;$A$69&amp;"'!"&amp;BB$68&amp;$C215+72)&lt;&gt;INDIRECT("'"&amp;$A$70&amp;"'!"&amp;BB$68&amp;$C215+72),1,0)</f>
        <v>0</v>
      </c>
      <c r="BC215">
        <f t="shared" ca="1" si="6"/>
        <v>0</v>
      </c>
      <c r="BD215">
        <f t="shared" ca="1" si="7"/>
        <v>0</v>
      </c>
      <c r="BE215">
        <f t="shared" ca="1" si="8"/>
        <v>0</v>
      </c>
    </row>
    <row r="216" spans="3:57" x14ac:dyDescent="0.15">
      <c r="C216" s="283">
        <v>144</v>
      </c>
      <c r="D216" cm="1">
        <f t="array" aca="1" ref="D216" ca="1">IF(INDIRECT("'"&amp;$A$69&amp;"'!"&amp;D$68&amp;$C216+72)&lt;&gt;INDIRECT("'"&amp;$A$70&amp;"'!"&amp;D$68&amp;$C216+72),1,0)</f>
        <v>0</v>
      </c>
      <c r="E216" cm="1">
        <f t="array" aca="1" ref="E216" ca="1">IF(INDIRECT("'"&amp;$A$69&amp;"'!"&amp;E$68&amp;$C216+72)&lt;&gt;INDIRECT("'"&amp;$A$70&amp;"'!"&amp;E$68&amp;$C216+72),1,0)</f>
        <v>0</v>
      </c>
      <c r="F216" cm="1">
        <f t="array" aca="1" ref="F216" ca="1">IF(INDIRECT("'"&amp;$A$69&amp;"'!"&amp;F$68&amp;$C216+72)&lt;&gt;INDIRECT("'"&amp;$A$70&amp;"'!"&amp;F$68&amp;$C216+72),1,0)</f>
        <v>0</v>
      </c>
      <c r="G216" cm="1">
        <f t="array" aca="1" ref="G216" ca="1">IF(INDIRECT("'"&amp;$A$69&amp;"'!"&amp;G$68&amp;$C216+72)&lt;&gt;INDIRECT("'"&amp;$A$70&amp;"'!"&amp;G$68&amp;$C216+72),1,0)</f>
        <v>0</v>
      </c>
      <c r="H216" cm="1">
        <f t="array" aca="1" ref="H216" ca="1">IF(INDIRECT("'"&amp;$A$69&amp;"'!"&amp;H$68&amp;$C216+72)&lt;&gt;INDIRECT("'"&amp;$A$70&amp;"'!"&amp;H$68&amp;$C216+72),1,0)</f>
        <v>0</v>
      </c>
      <c r="I216" cm="1">
        <f t="array" aca="1" ref="I216" ca="1">IF(INDIRECT("'"&amp;$A$69&amp;"'!"&amp;I$68&amp;$C216+72)&lt;&gt;INDIRECT("'"&amp;$A$70&amp;"'!"&amp;I$68&amp;$C216+72),1,0)</f>
        <v>0</v>
      </c>
      <c r="J216" cm="1">
        <f t="array" aca="1" ref="J216" ca="1">IF(INDIRECT("'"&amp;$A$69&amp;"'!"&amp;J$68&amp;$C216+72)&lt;&gt;INDIRECT("'"&amp;$A$70&amp;"'!"&amp;J$68&amp;$C216+72),1,0)</f>
        <v>0</v>
      </c>
      <c r="K216" cm="1">
        <f t="array" aca="1" ref="K216" ca="1">IF(INDIRECT("'"&amp;$A$69&amp;"'!"&amp;K$68&amp;$C216+72)&lt;&gt;INDIRECT("'"&amp;$A$70&amp;"'!"&amp;K$68&amp;$C216+72),1,0)</f>
        <v>0</v>
      </c>
      <c r="L216" cm="1">
        <f t="array" aca="1" ref="L216" ca="1">IF(INDIRECT("'"&amp;$A$69&amp;"'!"&amp;L$68&amp;$C216+72)&lt;&gt;INDIRECT("'"&amp;$A$70&amp;"'!"&amp;L$68&amp;$C216+72),1,0)</f>
        <v>0</v>
      </c>
      <c r="M216" cm="1">
        <f t="array" aca="1" ref="M216" ca="1">IF(INDIRECT("'"&amp;$A$69&amp;"'!"&amp;M$68&amp;$C216+72)&lt;&gt;INDIRECT("'"&amp;$A$70&amp;"'!"&amp;M$68&amp;$C216+72),1,0)</f>
        <v>0</v>
      </c>
      <c r="N216" cm="1">
        <f t="array" aca="1" ref="N216" ca="1">IF(INDIRECT("'"&amp;$A$69&amp;"'!"&amp;N$68&amp;$C216+72)&lt;&gt;INDIRECT("'"&amp;$A$70&amp;"'!"&amp;N$68&amp;$C216+72),1,0)</f>
        <v>0</v>
      </c>
      <c r="O216" cm="1">
        <f t="array" aca="1" ref="O216" ca="1">IF(INDIRECT("'"&amp;$A$69&amp;"'!"&amp;O$68&amp;$C216+72)&lt;&gt;INDIRECT("'"&amp;$A$70&amp;"'!"&amp;O$68&amp;$C216+72),1,0)</f>
        <v>0</v>
      </c>
      <c r="P216" cm="1">
        <f t="array" aca="1" ref="P216" ca="1">IF(INDIRECT("'"&amp;$A$69&amp;"'!"&amp;P$68&amp;$C216+72)&lt;&gt;INDIRECT("'"&amp;$A$70&amp;"'!"&amp;P$68&amp;$C216+72),1,0)</f>
        <v>0</v>
      </c>
      <c r="Q216" cm="1">
        <f t="array" aca="1" ref="Q216" ca="1">IF(INDIRECT("'"&amp;$A$69&amp;"'!"&amp;Q$68&amp;$C216+72)&lt;&gt;INDIRECT("'"&amp;$A$70&amp;"'!"&amp;Q$68&amp;$C216+72),1,0)</f>
        <v>0</v>
      </c>
      <c r="R216" cm="1">
        <f t="array" aca="1" ref="R216" ca="1">IF(INDIRECT("'"&amp;$A$69&amp;"'!"&amp;R$68&amp;$C216+72)&lt;&gt;INDIRECT("'"&amp;$A$70&amp;"'!"&amp;R$68&amp;$C216+72),1,0)</f>
        <v>0</v>
      </c>
      <c r="S216" cm="1">
        <f t="array" aca="1" ref="S216" ca="1">IF(INDIRECT("'"&amp;$A$69&amp;"'!"&amp;S$68&amp;$C216+72)&lt;&gt;INDIRECT("'"&amp;$A$70&amp;"'!"&amp;S$68&amp;$C216+72),1,0)</f>
        <v>0</v>
      </c>
      <c r="T216" cm="1">
        <f t="array" aca="1" ref="T216" ca="1">IF(INDIRECT("'"&amp;$A$69&amp;"'!"&amp;T$68&amp;$C216+72)&lt;&gt;INDIRECT("'"&amp;$A$70&amp;"'!"&amp;T$68&amp;$C216+72),1,0)</f>
        <v>0</v>
      </c>
      <c r="U216" cm="1">
        <f t="array" aca="1" ref="U216" ca="1">IF(INDIRECT("'"&amp;$A$69&amp;"'!"&amp;U$68&amp;$C216+72)&lt;&gt;INDIRECT("'"&amp;$A$70&amp;"'!"&amp;U$68&amp;$C216+72),1,0)</f>
        <v>0</v>
      </c>
      <c r="V216" cm="1">
        <f t="array" aca="1" ref="V216" ca="1">IF(INDIRECT("'"&amp;$A$69&amp;"'!"&amp;V$68&amp;$C216+72)&lt;&gt;INDIRECT("'"&amp;$A$70&amp;"'!"&amp;V$68&amp;$C216+72),1,0)</f>
        <v>0</v>
      </c>
      <c r="W216" cm="1">
        <f t="array" aca="1" ref="W216" ca="1">IF(INDIRECT("'"&amp;$A$69&amp;"'!"&amp;W$68&amp;$C216+72)&lt;&gt;INDIRECT("'"&amp;$A$70&amp;"'!"&amp;W$68&amp;$C216+72),1,0)</f>
        <v>0</v>
      </c>
      <c r="X216" cm="1">
        <f t="array" aca="1" ref="X216" ca="1">IF(INDIRECT("'"&amp;$A$69&amp;"'!"&amp;X$68&amp;$C216+72)&lt;&gt;INDIRECT("'"&amp;$A$70&amp;"'!"&amp;X$68&amp;$C216+72),1,0)</f>
        <v>0</v>
      </c>
      <c r="Y216" cm="1">
        <f t="array" aca="1" ref="Y216" ca="1">IF(INDIRECT("'"&amp;$A$69&amp;"'!"&amp;Y$68&amp;$C216+72)&lt;&gt;INDIRECT("'"&amp;$A$70&amp;"'!"&amp;Y$68&amp;$C216+72),1,0)</f>
        <v>0</v>
      </c>
      <c r="Z216" cm="1">
        <f t="array" aca="1" ref="Z216" ca="1">IF(INDIRECT("'"&amp;$A$69&amp;"'!"&amp;Z$68&amp;$C216+72)&lt;&gt;INDIRECT("'"&amp;$A$70&amp;"'!"&amp;Z$68&amp;$C216+72),1,0)</f>
        <v>0</v>
      </c>
      <c r="AA216" cm="1">
        <f t="array" aca="1" ref="AA216" ca="1">IF(INDIRECT("'"&amp;$A$69&amp;"'!"&amp;AA$68&amp;$C216+72)&lt;&gt;INDIRECT("'"&amp;$A$70&amp;"'!"&amp;AA$68&amp;$C216+72),1,0)</f>
        <v>0</v>
      </c>
      <c r="AB216" cm="1">
        <f t="array" aca="1" ref="AB216" ca="1">IF(INDIRECT("'"&amp;$A$69&amp;"'!"&amp;AB$68&amp;$C216+72)&lt;&gt;INDIRECT("'"&amp;$A$70&amp;"'!"&amp;AB$68&amp;$C216+72),1,0)</f>
        <v>0</v>
      </c>
      <c r="AC216" cm="1">
        <f t="array" aca="1" ref="AC216" ca="1">IF(INDIRECT("'"&amp;$A$69&amp;"'!"&amp;AC$68&amp;$C216+72)&lt;&gt;INDIRECT("'"&amp;$A$70&amp;"'!"&amp;AC$68&amp;$C216+72),1,0)</f>
        <v>0</v>
      </c>
      <c r="AD216" cm="1">
        <f t="array" aca="1" ref="AD216" ca="1">IF(INDIRECT("'"&amp;$A$69&amp;"'!"&amp;AD$68&amp;$C216+72)&lt;&gt;INDIRECT("'"&amp;$A$70&amp;"'!"&amp;AD$68&amp;$C216+72),1,0)</f>
        <v>0</v>
      </c>
      <c r="AE216" cm="1">
        <f t="array" aca="1" ref="AE216" ca="1">IF(INDIRECT("'"&amp;$A$69&amp;"'!"&amp;AE$68&amp;$C216+72)&lt;&gt;INDIRECT("'"&amp;$A$70&amp;"'!"&amp;AE$68&amp;$C216+72),1,0)</f>
        <v>0</v>
      </c>
      <c r="AF216" cm="1">
        <f t="array" aca="1" ref="AF216" ca="1">IF(INDIRECT("'"&amp;$A$69&amp;"'!"&amp;AF$68&amp;$C216+72)&lt;&gt;INDIRECT("'"&amp;$A$70&amp;"'!"&amp;AF$68&amp;$C216+72),1,0)</f>
        <v>0</v>
      </c>
      <c r="AG216" cm="1">
        <f t="array" aca="1" ref="AG216" ca="1">IF(INDIRECT("'"&amp;$A$69&amp;"'!"&amp;AG$68&amp;$C216+72)&lt;&gt;INDIRECT("'"&amp;$A$70&amp;"'!"&amp;AG$68&amp;$C216+72),1,0)</f>
        <v>0</v>
      </c>
      <c r="AH216" cm="1">
        <f t="array" aca="1" ref="AH216" ca="1">IF(INDIRECT("'"&amp;$A$69&amp;"'!"&amp;AH$68&amp;$C216+72)&lt;&gt;INDIRECT("'"&amp;$A$70&amp;"'!"&amp;AH$68&amp;$C216+72),1,0)</f>
        <v>0</v>
      </c>
      <c r="AI216" cm="1">
        <f t="array" aca="1" ref="AI216" ca="1">IF(INDIRECT("'"&amp;$A$69&amp;"'!"&amp;AI$68&amp;$C216+72)&lt;&gt;INDIRECT("'"&amp;$A$70&amp;"'!"&amp;AI$68&amp;$C216+72),1,0)</f>
        <v>0</v>
      </c>
      <c r="AJ216" cm="1">
        <f t="array" aca="1" ref="AJ216" ca="1">IF(INDIRECT("'"&amp;$A$69&amp;"'!"&amp;AJ$68&amp;$C216+72)&lt;&gt;INDIRECT("'"&amp;$A$70&amp;"'!"&amp;AJ$68&amp;$C216+72),1,0)</f>
        <v>0</v>
      </c>
      <c r="AK216" cm="1">
        <f t="array" aca="1" ref="AK216" ca="1">IF(INDIRECT("'"&amp;$A$69&amp;"'!"&amp;AK$68&amp;$C216+72)&lt;&gt;INDIRECT("'"&amp;$A$70&amp;"'!"&amp;AK$68&amp;$C216+72),1,0)</f>
        <v>0</v>
      </c>
      <c r="AL216" cm="1">
        <f t="array" aca="1" ref="AL216" ca="1">IF(INDIRECT("'"&amp;$A$69&amp;"'!"&amp;AL$68&amp;$C216+72)&lt;&gt;INDIRECT("'"&amp;$A$70&amp;"'!"&amp;AL$68&amp;$C216+72),1,0)</f>
        <v>0</v>
      </c>
      <c r="AM216" cm="1">
        <f t="array" aca="1" ref="AM216" ca="1">IF(INDIRECT("'"&amp;$A$69&amp;"'!"&amp;AM$68&amp;$C216+72)&lt;&gt;INDIRECT("'"&amp;$A$70&amp;"'!"&amp;AM$68&amp;$C216+72),1,0)</f>
        <v>0</v>
      </c>
      <c r="AN216" cm="1">
        <f t="array" aca="1" ref="AN216" ca="1">IF(INDIRECT("'"&amp;$A$69&amp;"'!"&amp;AN$68&amp;$C216+72)&lt;&gt;INDIRECT("'"&amp;$A$70&amp;"'!"&amp;AN$68&amp;$C216+72),1,0)</f>
        <v>0</v>
      </c>
      <c r="AO216" cm="1">
        <f t="array" aca="1" ref="AO216" ca="1">IF(INDIRECT("'"&amp;$A$69&amp;"'!"&amp;AO$68&amp;$C216+72)&lt;&gt;INDIRECT("'"&amp;$A$70&amp;"'!"&amp;AO$68&amp;$C216+72),1,0)</f>
        <v>0</v>
      </c>
      <c r="AP216" cm="1">
        <f t="array" aca="1" ref="AP216" ca="1">IF(INDIRECT("'"&amp;$A$69&amp;"'!"&amp;AP$68&amp;$C216+72)&lt;&gt;INDIRECT("'"&amp;$A$70&amp;"'!"&amp;AP$68&amp;$C216+72),1,0)</f>
        <v>0</v>
      </c>
      <c r="AQ216" cm="1">
        <f t="array" aca="1" ref="AQ216" ca="1">IF(INDIRECT("'"&amp;$A$69&amp;"'!"&amp;AQ$68&amp;$C216+72)&lt;&gt;INDIRECT("'"&amp;$A$70&amp;"'!"&amp;AQ$68&amp;$C216+72),1,0)</f>
        <v>0</v>
      </c>
      <c r="AR216" cm="1">
        <f t="array" aca="1" ref="AR216" ca="1">IF(INDIRECT("'"&amp;$A$69&amp;"'!"&amp;AR$68&amp;$C216+72)&lt;&gt;INDIRECT("'"&amp;$A$70&amp;"'!"&amp;AR$68&amp;$C216+72),1,0)</f>
        <v>0</v>
      </c>
      <c r="AS216" cm="1">
        <f t="array" aca="1" ref="AS216" ca="1">IF(INDIRECT("'"&amp;$A$69&amp;"'!"&amp;AS$68&amp;$C216+72)&lt;&gt;INDIRECT("'"&amp;$A$70&amp;"'!"&amp;AS$68&amp;$C216+72),1,0)</f>
        <v>0</v>
      </c>
      <c r="AT216" cm="1">
        <f t="array" aca="1" ref="AT216" ca="1">IF(INDIRECT("'"&amp;$A$69&amp;"'!"&amp;AT$68&amp;$C216+72)&lt;&gt;INDIRECT("'"&amp;$A$70&amp;"'!"&amp;AT$68&amp;$C216+72),1,0)</f>
        <v>0</v>
      </c>
      <c r="AU216" cm="1">
        <f t="array" aca="1" ref="AU216" ca="1">IF(INDIRECT("'"&amp;$A$69&amp;"'!"&amp;AU$68&amp;$C216+72)&lt;&gt;INDIRECT("'"&amp;$A$70&amp;"'!"&amp;AU$68&amp;$C216+72),1,0)</f>
        <v>0</v>
      </c>
      <c r="AV216" cm="1">
        <f t="array" aca="1" ref="AV216" ca="1">IF(INDIRECT("'"&amp;$A$69&amp;"'!"&amp;AV$68&amp;$C216+72)&lt;&gt;INDIRECT("'"&amp;$A$70&amp;"'!"&amp;AV$68&amp;$C216+72),1,0)</f>
        <v>0</v>
      </c>
      <c r="AW216" cm="1">
        <f t="array" aca="1" ref="AW216" ca="1">IF(INDIRECT("'"&amp;$A$69&amp;"'!"&amp;AW$68&amp;$C216+72)&lt;&gt;INDIRECT("'"&amp;$A$70&amp;"'!"&amp;AW$68&amp;$C216+72),1,0)</f>
        <v>0</v>
      </c>
      <c r="AX216" cm="1">
        <f t="array" aca="1" ref="AX216" ca="1">IF(INDIRECT("'"&amp;$A$69&amp;"'!"&amp;AX$68&amp;$C216+72)&lt;&gt;INDIRECT("'"&amp;$A$70&amp;"'!"&amp;AX$68&amp;$C216+72),1,0)</f>
        <v>0</v>
      </c>
      <c r="AY216" cm="1">
        <f t="array" aca="1" ref="AY216" ca="1">IF(INDIRECT("'"&amp;$A$69&amp;"'!"&amp;AY$68&amp;$C216+72)&lt;&gt;INDIRECT("'"&amp;$A$70&amp;"'!"&amp;AY$68&amp;$C216+72),1,0)</f>
        <v>0</v>
      </c>
      <c r="AZ216" cm="1">
        <f t="array" aca="1" ref="AZ216" ca="1">IF(INDIRECT("'"&amp;$A$69&amp;"'!"&amp;AZ$68&amp;$C216+72)&lt;&gt;INDIRECT("'"&amp;$A$70&amp;"'!"&amp;AZ$68&amp;$C216+72),1,0)</f>
        <v>0</v>
      </c>
      <c r="BA216" cm="1">
        <f t="array" aca="1" ref="BA216" ca="1">IF(INDIRECT("'"&amp;$A$69&amp;"'!"&amp;BA$68&amp;$C216+72)&lt;&gt;INDIRECT("'"&amp;$A$70&amp;"'!"&amp;BA$68&amp;$C216+72),1,0)</f>
        <v>0</v>
      </c>
      <c r="BB216" cm="1">
        <f t="array" aca="1" ref="BB216" ca="1">IF(INDIRECT("'"&amp;$A$69&amp;"'!"&amp;BB$68&amp;$C216+72)&lt;&gt;INDIRECT("'"&amp;$A$70&amp;"'!"&amp;BB$68&amp;$C216+72),1,0)</f>
        <v>0</v>
      </c>
      <c r="BC216">
        <f t="shared" ca="1" si="6"/>
        <v>0</v>
      </c>
      <c r="BD216">
        <f t="shared" ca="1" si="7"/>
        <v>0</v>
      </c>
      <c r="BE216">
        <f t="shared" ca="1" si="8"/>
        <v>0</v>
      </c>
    </row>
    <row r="217" spans="3:57" x14ac:dyDescent="0.15">
      <c r="C217" s="283">
        <v>145</v>
      </c>
      <c r="D217" cm="1">
        <f t="array" aca="1" ref="D217" ca="1">IF(INDIRECT("'"&amp;$A$69&amp;"'!"&amp;D$68&amp;$C217+72)&lt;&gt;INDIRECT("'"&amp;$A$70&amp;"'!"&amp;D$68&amp;$C217+72),1,0)</f>
        <v>0</v>
      </c>
      <c r="E217" cm="1">
        <f t="array" aca="1" ref="E217" ca="1">IF(INDIRECT("'"&amp;$A$69&amp;"'!"&amp;E$68&amp;$C217+72)&lt;&gt;INDIRECT("'"&amp;$A$70&amp;"'!"&amp;E$68&amp;$C217+72),1,0)</f>
        <v>0</v>
      </c>
      <c r="F217" cm="1">
        <f t="array" aca="1" ref="F217" ca="1">IF(INDIRECT("'"&amp;$A$69&amp;"'!"&amp;F$68&amp;$C217+72)&lt;&gt;INDIRECT("'"&amp;$A$70&amp;"'!"&amp;F$68&amp;$C217+72),1,0)</f>
        <v>0</v>
      </c>
      <c r="G217" cm="1">
        <f t="array" aca="1" ref="G217" ca="1">IF(INDIRECT("'"&amp;$A$69&amp;"'!"&amp;G$68&amp;$C217+72)&lt;&gt;INDIRECT("'"&amp;$A$70&amp;"'!"&amp;G$68&amp;$C217+72),1,0)</f>
        <v>0</v>
      </c>
      <c r="H217" cm="1">
        <f t="array" aca="1" ref="H217" ca="1">IF(INDIRECT("'"&amp;$A$69&amp;"'!"&amp;H$68&amp;$C217+72)&lt;&gt;INDIRECT("'"&amp;$A$70&amp;"'!"&amp;H$68&amp;$C217+72),1,0)</f>
        <v>0</v>
      </c>
      <c r="I217" cm="1">
        <f t="array" aca="1" ref="I217" ca="1">IF(INDIRECT("'"&amp;$A$69&amp;"'!"&amp;I$68&amp;$C217+72)&lt;&gt;INDIRECT("'"&amp;$A$70&amp;"'!"&amp;I$68&amp;$C217+72),1,0)</f>
        <v>0</v>
      </c>
      <c r="J217" cm="1">
        <f t="array" aca="1" ref="J217" ca="1">IF(INDIRECT("'"&amp;$A$69&amp;"'!"&amp;J$68&amp;$C217+72)&lt;&gt;INDIRECT("'"&amp;$A$70&amp;"'!"&amp;J$68&amp;$C217+72),1,0)</f>
        <v>0</v>
      </c>
      <c r="K217" cm="1">
        <f t="array" aca="1" ref="K217" ca="1">IF(INDIRECT("'"&amp;$A$69&amp;"'!"&amp;K$68&amp;$C217+72)&lt;&gt;INDIRECT("'"&amp;$A$70&amp;"'!"&amp;K$68&amp;$C217+72),1,0)</f>
        <v>0</v>
      </c>
      <c r="L217" cm="1">
        <f t="array" aca="1" ref="L217" ca="1">IF(INDIRECT("'"&amp;$A$69&amp;"'!"&amp;L$68&amp;$C217+72)&lt;&gt;INDIRECT("'"&amp;$A$70&amp;"'!"&amp;L$68&amp;$C217+72),1,0)</f>
        <v>0</v>
      </c>
      <c r="M217" cm="1">
        <f t="array" aca="1" ref="M217" ca="1">IF(INDIRECT("'"&amp;$A$69&amp;"'!"&amp;M$68&amp;$C217+72)&lt;&gt;INDIRECT("'"&amp;$A$70&amp;"'!"&amp;M$68&amp;$C217+72),1,0)</f>
        <v>0</v>
      </c>
      <c r="N217" cm="1">
        <f t="array" aca="1" ref="N217" ca="1">IF(INDIRECT("'"&amp;$A$69&amp;"'!"&amp;N$68&amp;$C217+72)&lt;&gt;INDIRECT("'"&amp;$A$70&amp;"'!"&amp;N$68&amp;$C217+72),1,0)</f>
        <v>0</v>
      </c>
      <c r="O217" cm="1">
        <f t="array" aca="1" ref="O217" ca="1">IF(INDIRECT("'"&amp;$A$69&amp;"'!"&amp;O$68&amp;$C217+72)&lt;&gt;INDIRECT("'"&amp;$A$70&amp;"'!"&amp;O$68&amp;$C217+72),1,0)</f>
        <v>0</v>
      </c>
      <c r="P217" cm="1">
        <f t="array" aca="1" ref="P217" ca="1">IF(INDIRECT("'"&amp;$A$69&amp;"'!"&amp;P$68&amp;$C217+72)&lt;&gt;INDIRECT("'"&amp;$A$70&amp;"'!"&amp;P$68&amp;$C217+72),1,0)</f>
        <v>0</v>
      </c>
      <c r="Q217" cm="1">
        <f t="array" aca="1" ref="Q217" ca="1">IF(INDIRECT("'"&amp;$A$69&amp;"'!"&amp;Q$68&amp;$C217+72)&lt;&gt;INDIRECT("'"&amp;$A$70&amp;"'!"&amp;Q$68&amp;$C217+72),1,0)</f>
        <v>0</v>
      </c>
      <c r="R217" cm="1">
        <f t="array" aca="1" ref="R217" ca="1">IF(INDIRECT("'"&amp;$A$69&amp;"'!"&amp;R$68&amp;$C217+72)&lt;&gt;INDIRECT("'"&amp;$A$70&amp;"'!"&amp;R$68&amp;$C217+72),1,0)</f>
        <v>0</v>
      </c>
      <c r="S217" cm="1">
        <f t="array" aca="1" ref="S217" ca="1">IF(INDIRECT("'"&amp;$A$69&amp;"'!"&amp;S$68&amp;$C217+72)&lt;&gt;INDIRECT("'"&amp;$A$70&amp;"'!"&amp;S$68&amp;$C217+72),1,0)</f>
        <v>0</v>
      </c>
      <c r="T217" cm="1">
        <f t="array" aca="1" ref="T217" ca="1">IF(INDIRECT("'"&amp;$A$69&amp;"'!"&amp;T$68&amp;$C217+72)&lt;&gt;INDIRECT("'"&amp;$A$70&amp;"'!"&amp;T$68&amp;$C217+72),1,0)</f>
        <v>0</v>
      </c>
      <c r="U217" cm="1">
        <f t="array" aca="1" ref="U217" ca="1">IF(INDIRECT("'"&amp;$A$69&amp;"'!"&amp;U$68&amp;$C217+72)&lt;&gt;INDIRECT("'"&amp;$A$70&amp;"'!"&amp;U$68&amp;$C217+72),1,0)</f>
        <v>0</v>
      </c>
      <c r="V217" cm="1">
        <f t="array" aca="1" ref="V217" ca="1">IF(INDIRECT("'"&amp;$A$69&amp;"'!"&amp;V$68&amp;$C217+72)&lt;&gt;INDIRECT("'"&amp;$A$70&amp;"'!"&amp;V$68&amp;$C217+72),1,0)</f>
        <v>0</v>
      </c>
      <c r="W217" cm="1">
        <f t="array" aca="1" ref="W217" ca="1">IF(INDIRECT("'"&amp;$A$69&amp;"'!"&amp;W$68&amp;$C217+72)&lt;&gt;INDIRECT("'"&amp;$A$70&amp;"'!"&amp;W$68&amp;$C217+72),1,0)</f>
        <v>0</v>
      </c>
      <c r="X217" cm="1">
        <f t="array" aca="1" ref="X217" ca="1">IF(INDIRECT("'"&amp;$A$69&amp;"'!"&amp;X$68&amp;$C217+72)&lt;&gt;INDIRECT("'"&amp;$A$70&amp;"'!"&amp;X$68&amp;$C217+72),1,0)</f>
        <v>0</v>
      </c>
      <c r="Y217" cm="1">
        <f t="array" aca="1" ref="Y217" ca="1">IF(INDIRECT("'"&amp;$A$69&amp;"'!"&amp;Y$68&amp;$C217+72)&lt;&gt;INDIRECT("'"&amp;$A$70&amp;"'!"&amp;Y$68&amp;$C217+72),1,0)</f>
        <v>0</v>
      </c>
      <c r="Z217" cm="1">
        <f t="array" aca="1" ref="Z217" ca="1">IF(INDIRECT("'"&amp;$A$69&amp;"'!"&amp;Z$68&amp;$C217+72)&lt;&gt;INDIRECT("'"&amp;$A$70&amp;"'!"&amp;Z$68&amp;$C217+72),1,0)</f>
        <v>0</v>
      </c>
      <c r="AA217" cm="1">
        <f t="array" aca="1" ref="AA217" ca="1">IF(INDIRECT("'"&amp;$A$69&amp;"'!"&amp;AA$68&amp;$C217+72)&lt;&gt;INDIRECT("'"&amp;$A$70&amp;"'!"&amp;AA$68&amp;$C217+72),1,0)</f>
        <v>0</v>
      </c>
      <c r="AB217" cm="1">
        <f t="array" aca="1" ref="AB217" ca="1">IF(INDIRECT("'"&amp;$A$69&amp;"'!"&amp;AB$68&amp;$C217+72)&lt;&gt;INDIRECT("'"&amp;$A$70&amp;"'!"&amp;AB$68&amp;$C217+72),1,0)</f>
        <v>0</v>
      </c>
      <c r="AC217" cm="1">
        <f t="array" aca="1" ref="AC217" ca="1">IF(INDIRECT("'"&amp;$A$69&amp;"'!"&amp;AC$68&amp;$C217+72)&lt;&gt;INDIRECT("'"&amp;$A$70&amp;"'!"&amp;AC$68&amp;$C217+72),1,0)</f>
        <v>0</v>
      </c>
      <c r="AD217" cm="1">
        <f t="array" aca="1" ref="AD217" ca="1">IF(INDIRECT("'"&amp;$A$69&amp;"'!"&amp;AD$68&amp;$C217+72)&lt;&gt;INDIRECT("'"&amp;$A$70&amp;"'!"&amp;AD$68&amp;$C217+72),1,0)</f>
        <v>0</v>
      </c>
      <c r="AE217" cm="1">
        <f t="array" aca="1" ref="AE217" ca="1">IF(INDIRECT("'"&amp;$A$69&amp;"'!"&amp;AE$68&amp;$C217+72)&lt;&gt;INDIRECT("'"&amp;$A$70&amp;"'!"&amp;AE$68&amp;$C217+72),1,0)</f>
        <v>0</v>
      </c>
      <c r="AF217" cm="1">
        <f t="array" aca="1" ref="AF217" ca="1">IF(INDIRECT("'"&amp;$A$69&amp;"'!"&amp;AF$68&amp;$C217+72)&lt;&gt;INDIRECT("'"&amp;$A$70&amp;"'!"&amp;AF$68&amp;$C217+72),1,0)</f>
        <v>0</v>
      </c>
      <c r="AG217" cm="1">
        <f t="array" aca="1" ref="AG217" ca="1">IF(INDIRECT("'"&amp;$A$69&amp;"'!"&amp;AG$68&amp;$C217+72)&lt;&gt;INDIRECT("'"&amp;$A$70&amp;"'!"&amp;AG$68&amp;$C217+72),1,0)</f>
        <v>0</v>
      </c>
      <c r="AH217" cm="1">
        <f t="array" aca="1" ref="AH217" ca="1">IF(INDIRECT("'"&amp;$A$69&amp;"'!"&amp;AH$68&amp;$C217+72)&lt;&gt;INDIRECT("'"&amp;$A$70&amp;"'!"&amp;AH$68&amp;$C217+72),1,0)</f>
        <v>0</v>
      </c>
      <c r="AI217" cm="1">
        <f t="array" aca="1" ref="AI217" ca="1">IF(INDIRECT("'"&amp;$A$69&amp;"'!"&amp;AI$68&amp;$C217+72)&lt;&gt;INDIRECT("'"&amp;$A$70&amp;"'!"&amp;AI$68&amp;$C217+72),1,0)</f>
        <v>0</v>
      </c>
      <c r="AJ217" cm="1">
        <f t="array" aca="1" ref="AJ217" ca="1">IF(INDIRECT("'"&amp;$A$69&amp;"'!"&amp;AJ$68&amp;$C217+72)&lt;&gt;INDIRECT("'"&amp;$A$70&amp;"'!"&amp;AJ$68&amp;$C217+72),1,0)</f>
        <v>0</v>
      </c>
      <c r="AK217" cm="1">
        <f t="array" aca="1" ref="AK217" ca="1">IF(INDIRECT("'"&amp;$A$69&amp;"'!"&amp;AK$68&amp;$C217+72)&lt;&gt;INDIRECT("'"&amp;$A$70&amp;"'!"&amp;AK$68&amp;$C217+72),1,0)</f>
        <v>0</v>
      </c>
      <c r="AL217" cm="1">
        <f t="array" aca="1" ref="AL217" ca="1">IF(INDIRECT("'"&amp;$A$69&amp;"'!"&amp;AL$68&amp;$C217+72)&lt;&gt;INDIRECT("'"&amp;$A$70&amp;"'!"&amp;AL$68&amp;$C217+72),1,0)</f>
        <v>0</v>
      </c>
      <c r="AM217" cm="1">
        <f t="array" aca="1" ref="AM217" ca="1">IF(INDIRECT("'"&amp;$A$69&amp;"'!"&amp;AM$68&amp;$C217+72)&lt;&gt;INDIRECT("'"&amp;$A$70&amp;"'!"&amp;AM$68&amp;$C217+72),1,0)</f>
        <v>0</v>
      </c>
      <c r="AN217" cm="1">
        <f t="array" aca="1" ref="AN217" ca="1">IF(INDIRECT("'"&amp;$A$69&amp;"'!"&amp;AN$68&amp;$C217+72)&lt;&gt;INDIRECT("'"&amp;$A$70&amp;"'!"&amp;AN$68&amp;$C217+72),1,0)</f>
        <v>0</v>
      </c>
      <c r="AO217" cm="1">
        <f t="array" aca="1" ref="AO217" ca="1">IF(INDIRECT("'"&amp;$A$69&amp;"'!"&amp;AO$68&amp;$C217+72)&lt;&gt;INDIRECT("'"&amp;$A$70&amp;"'!"&amp;AO$68&amp;$C217+72),1,0)</f>
        <v>0</v>
      </c>
      <c r="AP217" cm="1">
        <f t="array" aca="1" ref="AP217" ca="1">IF(INDIRECT("'"&amp;$A$69&amp;"'!"&amp;AP$68&amp;$C217+72)&lt;&gt;INDIRECT("'"&amp;$A$70&amp;"'!"&amp;AP$68&amp;$C217+72),1,0)</f>
        <v>0</v>
      </c>
      <c r="AQ217" cm="1">
        <f t="array" aca="1" ref="AQ217" ca="1">IF(INDIRECT("'"&amp;$A$69&amp;"'!"&amp;AQ$68&amp;$C217+72)&lt;&gt;INDIRECT("'"&amp;$A$70&amp;"'!"&amp;AQ$68&amp;$C217+72),1,0)</f>
        <v>0</v>
      </c>
      <c r="AR217" cm="1">
        <f t="array" aca="1" ref="AR217" ca="1">IF(INDIRECT("'"&amp;$A$69&amp;"'!"&amp;AR$68&amp;$C217+72)&lt;&gt;INDIRECT("'"&amp;$A$70&amp;"'!"&amp;AR$68&amp;$C217+72),1,0)</f>
        <v>0</v>
      </c>
      <c r="AS217" cm="1">
        <f t="array" aca="1" ref="AS217" ca="1">IF(INDIRECT("'"&amp;$A$69&amp;"'!"&amp;AS$68&amp;$C217+72)&lt;&gt;INDIRECT("'"&amp;$A$70&amp;"'!"&amp;AS$68&amp;$C217+72),1,0)</f>
        <v>0</v>
      </c>
      <c r="AT217" cm="1">
        <f t="array" aca="1" ref="AT217" ca="1">IF(INDIRECT("'"&amp;$A$69&amp;"'!"&amp;AT$68&amp;$C217+72)&lt;&gt;INDIRECT("'"&amp;$A$70&amp;"'!"&amp;AT$68&amp;$C217+72),1,0)</f>
        <v>0</v>
      </c>
      <c r="AU217" cm="1">
        <f t="array" aca="1" ref="AU217" ca="1">IF(INDIRECT("'"&amp;$A$69&amp;"'!"&amp;AU$68&amp;$C217+72)&lt;&gt;INDIRECT("'"&amp;$A$70&amp;"'!"&amp;AU$68&amp;$C217+72),1,0)</f>
        <v>0</v>
      </c>
      <c r="AV217" cm="1">
        <f t="array" aca="1" ref="AV217" ca="1">IF(INDIRECT("'"&amp;$A$69&amp;"'!"&amp;AV$68&amp;$C217+72)&lt;&gt;INDIRECT("'"&amp;$A$70&amp;"'!"&amp;AV$68&amp;$C217+72),1,0)</f>
        <v>0</v>
      </c>
      <c r="AW217" cm="1">
        <f t="array" aca="1" ref="AW217" ca="1">IF(INDIRECT("'"&amp;$A$69&amp;"'!"&amp;AW$68&amp;$C217+72)&lt;&gt;INDIRECT("'"&amp;$A$70&amp;"'!"&amp;AW$68&amp;$C217+72),1,0)</f>
        <v>0</v>
      </c>
      <c r="AX217" cm="1">
        <f t="array" aca="1" ref="AX217" ca="1">IF(INDIRECT("'"&amp;$A$69&amp;"'!"&amp;AX$68&amp;$C217+72)&lt;&gt;INDIRECT("'"&amp;$A$70&amp;"'!"&amp;AX$68&amp;$C217+72),1,0)</f>
        <v>0</v>
      </c>
      <c r="AY217" cm="1">
        <f t="array" aca="1" ref="AY217" ca="1">IF(INDIRECT("'"&amp;$A$69&amp;"'!"&amp;AY$68&amp;$C217+72)&lt;&gt;INDIRECT("'"&amp;$A$70&amp;"'!"&amp;AY$68&amp;$C217+72),1,0)</f>
        <v>0</v>
      </c>
      <c r="AZ217" cm="1">
        <f t="array" aca="1" ref="AZ217" ca="1">IF(INDIRECT("'"&amp;$A$69&amp;"'!"&amp;AZ$68&amp;$C217+72)&lt;&gt;INDIRECT("'"&amp;$A$70&amp;"'!"&amp;AZ$68&amp;$C217+72),1,0)</f>
        <v>0</v>
      </c>
      <c r="BA217" cm="1">
        <f t="array" aca="1" ref="BA217" ca="1">IF(INDIRECT("'"&amp;$A$69&amp;"'!"&amp;BA$68&amp;$C217+72)&lt;&gt;INDIRECT("'"&amp;$A$70&amp;"'!"&amp;BA$68&amp;$C217+72),1,0)</f>
        <v>0</v>
      </c>
      <c r="BB217" cm="1">
        <f t="array" aca="1" ref="BB217" ca="1">IF(INDIRECT("'"&amp;$A$69&amp;"'!"&amp;BB$68&amp;$C217+72)&lt;&gt;INDIRECT("'"&amp;$A$70&amp;"'!"&amp;BB$68&amp;$C217+72),1,0)</f>
        <v>0</v>
      </c>
      <c r="BC217">
        <f t="shared" ca="1" si="6"/>
        <v>0</v>
      </c>
      <c r="BD217">
        <f t="shared" ca="1" si="7"/>
        <v>0</v>
      </c>
      <c r="BE217">
        <f t="shared" ca="1" si="8"/>
        <v>0</v>
      </c>
    </row>
    <row r="218" spans="3:57" x14ac:dyDescent="0.15">
      <c r="C218" s="283">
        <v>146</v>
      </c>
      <c r="D218" cm="1">
        <f t="array" aca="1" ref="D218" ca="1">IF(INDIRECT("'"&amp;$A$69&amp;"'!"&amp;D$68&amp;$C218+72)&lt;&gt;INDIRECT("'"&amp;$A$70&amp;"'!"&amp;D$68&amp;$C218+72),1,0)</f>
        <v>0</v>
      </c>
      <c r="E218" cm="1">
        <f t="array" aca="1" ref="E218" ca="1">IF(INDIRECT("'"&amp;$A$69&amp;"'!"&amp;E$68&amp;$C218+72)&lt;&gt;INDIRECT("'"&amp;$A$70&amp;"'!"&amp;E$68&amp;$C218+72),1,0)</f>
        <v>0</v>
      </c>
      <c r="F218" cm="1">
        <f t="array" aca="1" ref="F218" ca="1">IF(INDIRECT("'"&amp;$A$69&amp;"'!"&amp;F$68&amp;$C218+72)&lt;&gt;INDIRECT("'"&amp;$A$70&amp;"'!"&amp;F$68&amp;$C218+72),1,0)</f>
        <v>0</v>
      </c>
      <c r="G218" cm="1">
        <f t="array" aca="1" ref="G218" ca="1">IF(INDIRECT("'"&amp;$A$69&amp;"'!"&amp;G$68&amp;$C218+72)&lt;&gt;INDIRECT("'"&amp;$A$70&amp;"'!"&amp;G$68&amp;$C218+72),1,0)</f>
        <v>0</v>
      </c>
      <c r="H218" cm="1">
        <f t="array" aca="1" ref="H218" ca="1">IF(INDIRECT("'"&amp;$A$69&amp;"'!"&amp;H$68&amp;$C218+72)&lt;&gt;INDIRECT("'"&amp;$A$70&amp;"'!"&amp;H$68&amp;$C218+72),1,0)</f>
        <v>0</v>
      </c>
      <c r="I218" cm="1">
        <f t="array" aca="1" ref="I218" ca="1">IF(INDIRECT("'"&amp;$A$69&amp;"'!"&amp;I$68&amp;$C218+72)&lt;&gt;INDIRECT("'"&amp;$A$70&amp;"'!"&amp;I$68&amp;$C218+72),1,0)</f>
        <v>0</v>
      </c>
      <c r="J218" cm="1">
        <f t="array" aca="1" ref="J218" ca="1">IF(INDIRECT("'"&amp;$A$69&amp;"'!"&amp;J$68&amp;$C218+72)&lt;&gt;INDIRECT("'"&amp;$A$70&amp;"'!"&amp;J$68&amp;$C218+72),1,0)</f>
        <v>0</v>
      </c>
      <c r="K218" cm="1">
        <f t="array" aca="1" ref="K218" ca="1">IF(INDIRECT("'"&amp;$A$69&amp;"'!"&amp;K$68&amp;$C218+72)&lt;&gt;INDIRECT("'"&amp;$A$70&amp;"'!"&amp;K$68&amp;$C218+72),1,0)</f>
        <v>0</v>
      </c>
      <c r="L218" cm="1">
        <f t="array" aca="1" ref="L218" ca="1">IF(INDIRECT("'"&amp;$A$69&amp;"'!"&amp;L$68&amp;$C218+72)&lt;&gt;INDIRECT("'"&amp;$A$70&amp;"'!"&amp;L$68&amp;$C218+72),1,0)</f>
        <v>0</v>
      </c>
      <c r="M218" cm="1">
        <f t="array" aca="1" ref="M218" ca="1">IF(INDIRECT("'"&amp;$A$69&amp;"'!"&amp;M$68&amp;$C218+72)&lt;&gt;INDIRECT("'"&amp;$A$70&amp;"'!"&amp;M$68&amp;$C218+72),1,0)</f>
        <v>0</v>
      </c>
      <c r="N218" cm="1">
        <f t="array" aca="1" ref="N218" ca="1">IF(INDIRECT("'"&amp;$A$69&amp;"'!"&amp;N$68&amp;$C218+72)&lt;&gt;INDIRECT("'"&amp;$A$70&amp;"'!"&amp;N$68&amp;$C218+72),1,0)</f>
        <v>0</v>
      </c>
      <c r="O218" cm="1">
        <f t="array" aca="1" ref="O218" ca="1">IF(INDIRECT("'"&amp;$A$69&amp;"'!"&amp;O$68&amp;$C218+72)&lt;&gt;INDIRECT("'"&amp;$A$70&amp;"'!"&amp;O$68&amp;$C218+72),1,0)</f>
        <v>0</v>
      </c>
      <c r="P218" cm="1">
        <f t="array" aca="1" ref="P218" ca="1">IF(INDIRECT("'"&amp;$A$69&amp;"'!"&amp;P$68&amp;$C218+72)&lt;&gt;INDIRECT("'"&amp;$A$70&amp;"'!"&amp;P$68&amp;$C218+72),1,0)</f>
        <v>0</v>
      </c>
      <c r="Q218" cm="1">
        <f t="array" aca="1" ref="Q218" ca="1">IF(INDIRECT("'"&amp;$A$69&amp;"'!"&amp;Q$68&amp;$C218+72)&lt;&gt;INDIRECT("'"&amp;$A$70&amp;"'!"&amp;Q$68&amp;$C218+72),1,0)</f>
        <v>0</v>
      </c>
      <c r="R218" cm="1">
        <f t="array" aca="1" ref="R218" ca="1">IF(INDIRECT("'"&amp;$A$69&amp;"'!"&amp;R$68&amp;$C218+72)&lt;&gt;INDIRECT("'"&amp;$A$70&amp;"'!"&amp;R$68&amp;$C218+72),1,0)</f>
        <v>0</v>
      </c>
      <c r="S218" cm="1">
        <f t="array" aca="1" ref="S218" ca="1">IF(INDIRECT("'"&amp;$A$69&amp;"'!"&amp;S$68&amp;$C218+72)&lt;&gt;INDIRECT("'"&amp;$A$70&amp;"'!"&amp;S$68&amp;$C218+72),1,0)</f>
        <v>0</v>
      </c>
      <c r="T218" cm="1">
        <f t="array" aca="1" ref="T218" ca="1">IF(INDIRECT("'"&amp;$A$69&amp;"'!"&amp;T$68&amp;$C218+72)&lt;&gt;INDIRECT("'"&amp;$A$70&amp;"'!"&amp;T$68&amp;$C218+72),1,0)</f>
        <v>0</v>
      </c>
      <c r="U218" cm="1">
        <f t="array" aca="1" ref="U218" ca="1">IF(INDIRECT("'"&amp;$A$69&amp;"'!"&amp;U$68&amp;$C218+72)&lt;&gt;INDIRECT("'"&amp;$A$70&amp;"'!"&amp;U$68&amp;$C218+72),1,0)</f>
        <v>0</v>
      </c>
      <c r="V218" cm="1">
        <f t="array" aca="1" ref="V218" ca="1">IF(INDIRECT("'"&amp;$A$69&amp;"'!"&amp;V$68&amp;$C218+72)&lt;&gt;INDIRECT("'"&amp;$A$70&amp;"'!"&amp;V$68&amp;$C218+72),1,0)</f>
        <v>0</v>
      </c>
      <c r="W218" cm="1">
        <f t="array" aca="1" ref="W218" ca="1">IF(INDIRECT("'"&amp;$A$69&amp;"'!"&amp;W$68&amp;$C218+72)&lt;&gt;INDIRECT("'"&amp;$A$70&amp;"'!"&amp;W$68&amp;$C218+72),1,0)</f>
        <v>0</v>
      </c>
      <c r="X218" cm="1">
        <f t="array" aca="1" ref="X218" ca="1">IF(INDIRECT("'"&amp;$A$69&amp;"'!"&amp;X$68&amp;$C218+72)&lt;&gt;INDIRECT("'"&amp;$A$70&amp;"'!"&amp;X$68&amp;$C218+72),1,0)</f>
        <v>0</v>
      </c>
      <c r="Y218" cm="1">
        <f t="array" aca="1" ref="Y218" ca="1">IF(INDIRECT("'"&amp;$A$69&amp;"'!"&amp;Y$68&amp;$C218+72)&lt;&gt;INDIRECT("'"&amp;$A$70&amp;"'!"&amp;Y$68&amp;$C218+72),1,0)</f>
        <v>0</v>
      </c>
      <c r="Z218" cm="1">
        <f t="array" aca="1" ref="Z218" ca="1">IF(INDIRECT("'"&amp;$A$69&amp;"'!"&amp;Z$68&amp;$C218+72)&lt;&gt;INDIRECT("'"&amp;$A$70&amp;"'!"&amp;Z$68&amp;$C218+72),1,0)</f>
        <v>0</v>
      </c>
      <c r="AA218" cm="1">
        <f t="array" aca="1" ref="AA218" ca="1">IF(INDIRECT("'"&amp;$A$69&amp;"'!"&amp;AA$68&amp;$C218+72)&lt;&gt;INDIRECT("'"&amp;$A$70&amp;"'!"&amp;AA$68&amp;$C218+72),1,0)</f>
        <v>0</v>
      </c>
      <c r="AB218" cm="1">
        <f t="array" aca="1" ref="AB218" ca="1">IF(INDIRECT("'"&amp;$A$69&amp;"'!"&amp;AB$68&amp;$C218+72)&lt;&gt;INDIRECT("'"&amp;$A$70&amp;"'!"&amp;AB$68&amp;$C218+72),1,0)</f>
        <v>0</v>
      </c>
      <c r="AC218" cm="1">
        <f t="array" aca="1" ref="AC218" ca="1">IF(INDIRECT("'"&amp;$A$69&amp;"'!"&amp;AC$68&amp;$C218+72)&lt;&gt;INDIRECT("'"&amp;$A$70&amp;"'!"&amp;AC$68&amp;$C218+72),1,0)</f>
        <v>0</v>
      </c>
      <c r="AD218" cm="1">
        <f t="array" aca="1" ref="AD218" ca="1">IF(INDIRECT("'"&amp;$A$69&amp;"'!"&amp;AD$68&amp;$C218+72)&lt;&gt;INDIRECT("'"&amp;$A$70&amp;"'!"&amp;AD$68&amp;$C218+72),1,0)</f>
        <v>0</v>
      </c>
      <c r="AE218" cm="1">
        <f t="array" aca="1" ref="AE218" ca="1">IF(INDIRECT("'"&amp;$A$69&amp;"'!"&amp;AE$68&amp;$C218+72)&lt;&gt;INDIRECT("'"&amp;$A$70&amp;"'!"&amp;AE$68&amp;$C218+72),1,0)</f>
        <v>0</v>
      </c>
      <c r="AF218" cm="1">
        <f t="array" aca="1" ref="AF218" ca="1">IF(INDIRECT("'"&amp;$A$69&amp;"'!"&amp;AF$68&amp;$C218+72)&lt;&gt;INDIRECT("'"&amp;$A$70&amp;"'!"&amp;AF$68&amp;$C218+72),1,0)</f>
        <v>0</v>
      </c>
      <c r="AG218" cm="1">
        <f t="array" aca="1" ref="AG218" ca="1">IF(INDIRECT("'"&amp;$A$69&amp;"'!"&amp;AG$68&amp;$C218+72)&lt;&gt;INDIRECT("'"&amp;$A$70&amp;"'!"&amp;AG$68&amp;$C218+72),1,0)</f>
        <v>0</v>
      </c>
      <c r="AH218" cm="1">
        <f t="array" aca="1" ref="AH218" ca="1">IF(INDIRECT("'"&amp;$A$69&amp;"'!"&amp;AH$68&amp;$C218+72)&lt;&gt;INDIRECT("'"&amp;$A$70&amp;"'!"&amp;AH$68&amp;$C218+72),1,0)</f>
        <v>0</v>
      </c>
      <c r="AI218" cm="1">
        <f t="array" aca="1" ref="AI218" ca="1">IF(INDIRECT("'"&amp;$A$69&amp;"'!"&amp;AI$68&amp;$C218+72)&lt;&gt;INDIRECT("'"&amp;$A$70&amp;"'!"&amp;AI$68&amp;$C218+72),1,0)</f>
        <v>0</v>
      </c>
      <c r="AJ218" cm="1">
        <f t="array" aca="1" ref="AJ218" ca="1">IF(INDIRECT("'"&amp;$A$69&amp;"'!"&amp;AJ$68&amp;$C218+72)&lt;&gt;INDIRECT("'"&amp;$A$70&amp;"'!"&amp;AJ$68&amp;$C218+72),1,0)</f>
        <v>0</v>
      </c>
      <c r="AK218" cm="1">
        <f t="array" aca="1" ref="AK218" ca="1">IF(INDIRECT("'"&amp;$A$69&amp;"'!"&amp;AK$68&amp;$C218+72)&lt;&gt;INDIRECT("'"&amp;$A$70&amp;"'!"&amp;AK$68&amp;$C218+72),1,0)</f>
        <v>0</v>
      </c>
      <c r="AL218" cm="1">
        <f t="array" aca="1" ref="AL218" ca="1">IF(INDIRECT("'"&amp;$A$69&amp;"'!"&amp;AL$68&amp;$C218+72)&lt;&gt;INDIRECT("'"&amp;$A$70&amp;"'!"&amp;AL$68&amp;$C218+72),1,0)</f>
        <v>0</v>
      </c>
      <c r="AM218" cm="1">
        <f t="array" aca="1" ref="AM218" ca="1">IF(INDIRECT("'"&amp;$A$69&amp;"'!"&amp;AM$68&amp;$C218+72)&lt;&gt;INDIRECT("'"&amp;$A$70&amp;"'!"&amp;AM$68&amp;$C218+72),1,0)</f>
        <v>0</v>
      </c>
      <c r="AN218" cm="1">
        <f t="array" aca="1" ref="AN218" ca="1">IF(INDIRECT("'"&amp;$A$69&amp;"'!"&amp;AN$68&amp;$C218+72)&lt;&gt;INDIRECT("'"&amp;$A$70&amp;"'!"&amp;AN$68&amp;$C218+72),1,0)</f>
        <v>0</v>
      </c>
      <c r="AO218" cm="1">
        <f t="array" aca="1" ref="AO218" ca="1">IF(INDIRECT("'"&amp;$A$69&amp;"'!"&amp;AO$68&amp;$C218+72)&lt;&gt;INDIRECT("'"&amp;$A$70&amp;"'!"&amp;AO$68&amp;$C218+72),1,0)</f>
        <v>0</v>
      </c>
      <c r="AP218" cm="1">
        <f t="array" aca="1" ref="AP218" ca="1">IF(INDIRECT("'"&amp;$A$69&amp;"'!"&amp;AP$68&amp;$C218+72)&lt;&gt;INDIRECT("'"&amp;$A$70&amp;"'!"&amp;AP$68&amp;$C218+72),1,0)</f>
        <v>0</v>
      </c>
      <c r="AQ218" cm="1">
        <f t="array" aca="1" ref="AQ218" ca="1">IF(INDIRECT("'"&amp;$A$69&amp;"'!"&amp;AQ$68&amp;$C218+72)&lt;&gt;INDIRECT("'"&amp;$A$70&amp;"'!"&amp;AQ$68&amp;$C218+72),1,0)</f>
        <v>0</v>
      </c>
      <c r="AR218" cm="1">
        <f t="array" aca="1" ref="AR218" ca="1">IF(INDIRECT("'"&amp;$A$69&amp;"'!"&amp;AR$68&amp;$C218+72)&lt;&gt;INDIRECT("'"&amp;$A$70&amp;"'!"&amp;AR$68&amp;$C218+72),1,0)</f>
        <v>0</v>
      </c>
      <c r="AS218" cm="1">
        <f t="array" aca="1" ref="AS218" ca="1">IF(INDIRECT("'"&amp;$A$69&amp;"'!"&amp;AS$68&amp;$C218+72)&lt;&gt;INDIRECT("'"&amp;$A$70&amp;"'!"&amp;AS$68&amp;$C218+72),1,0)</f>
        <v>0</v>
      </c>
      <c r="AT218" cm="1">
        <f t="array" aca="1" ref="AT218" ca="1">IF(INDIRECT("'"&amp;$A$69&amp;"'!"&amp;AT$68&amp;$C218+72)&lt;&gt;INDIRECT("'"&amp;$A$70&amp;"'!"&amp;AT$68&amp;$C218+72),1,0)</f>
        <v>0</v>
      </c>
      <c r="AU218" cm="1">
        <f t="array" aca="1" ref="AU218" ca="1">IF(INDIRECT("'"&amp;$A$69&amp;"'!"&amp;AU$68&amp;$C218+72)&lt;&gt;INDIRECT("'"&amp;$A$70&amp;"'!"&amp;AU$68&amp;$C218+72),1,0)</f>
        <v>0</v>
      </c>
      <c r="AV218" cm="1">
        <f t="array" aca="1" ref="AV218" ca="1">IF(INDIRECT("'"&amp;$A$69&amp;"'!"&amp;AV$68&amp;$C218+72)&lt;&gt;INDIRECT("'"&amp;$A$70&amp;"'!"&amp;AV$68&amp;$C218+72),1,0)</f>
        <v>0</v>
      </c>
      <c r="AW218" cm="1">
        <f t="array" aca="1" ref="AW218" ca="1">IF(INDIRECT("'"&amp;$A$69&amp;"'!"&amp;AW$68&amp;$C218+72)&lt;&gt;INDIRECT("'"&amp;$A$70&amp;"'!"&amp;AW$68&amp;$C218+72),1,0)</f>
        <v>0</v>
      </c>
      <c r="AX218" cm="1">
        <f t="array" aca="1" ref="AX218" ca="1">IF(INDIRECT("'"&amp;$A$69&amp;"'!"&amp;AX$68&amp;$C218+72)&lt;&gt;INDIRECT("'"&amp;$A$70&amp;"'!"&amp;AX$68&amp;$C218+72),1,0)</f>
        <v>0</v>
      </c>
      <c r="AY218" cm="1">
        <f t="array" aca="1" ref="AY218" ca="1">IF(INDIRECT("'"&amp;$A$69&amp;"'!"&amp;AY$68&amp;$C218+72)&lt;&gt;INDIRECT("'"&amp;$A$70&amp;"'!"&amp;AY$68&amp;$C218+72),1,0)</f>
        <v>0</v>
      </c>
      <c r="AZ218" cm="1">
        <f t="array" aca="1" ref="AZ218" ca="1">IF(INDIRECT("'"&amp;$A$69&amp;"'!"&amp;AZ$68&amp;$C218+72)&lt;&gt;INDIRECT("'"&amp;$A$70&amp;"'!"&amp;AZ$68&amp;$C218+72),1,0)</f>
        <v>0</v>
      </c>
      <c r="BA218" cm="1">
        <f t="array" aca="1" ref="BA218" ca="1">IF(INDIRECT("'"&amp;$A$69&amp;"'!"&amp;BA$68&amp;$C218+72)&lt;&gt;INDIRECT("'"&amp;$A$70&amp;"'!"&amp;BA$68&amp;$C218+72),1,0)</f>
        <v>0</v>
      </c>
      <c r="BB218" cm="1">
        <f t="array" aca="1" ref="BB218" ca="1">IF(INDIRECT("'"&amp;$A$69&amp;"'!"&amp;BB$68&amp;$C218+72)&lt;&gt;INDIRECT("'"&amp;$A$70&amp;"'!"&amp;BB$68&amp;$C218+72),1,0)</f>
        <v>0</v>
      </c>
      <c r="BC218">
        <f t="shared" ca="1" si="6"/>
        <v>0</v>
      </c>
      <c r="BD218">
        <f t="shared" ca="1" si="7"/>
        <v>0</v>
      </c>
      <c r="BE218">
        <f t="shared" ca="1" si="8"/>
        <v>0</v>
      </c>
    </row>
    <row r="219" spans="3:57" x14ac:dyDescent="0.15">
      <c r="C219" s="283">
        <v>147</v>
      </c>
      <c r="D219" cm="1">
        <f t="array" aca="1" ref="D219" ca="1">IF(INDIRECT("'"&amp;$A$69&amp;"'!"&amp;D$68&amp;$C219+72)&lt;&gt;INDIRECT("'"&amp;$A$70&amp;"'!"&amp;D$68&amp;$C219+72),1,0)</f>
        <v>0</v>
      </c>
      <c r="E219" cm="1">
        <f t="array" aca="1" ref="E219" ca="1">IF(INDIRECT("'"&amp;$A$69&amp;"'!"&amp;E$68&amp;$C219+72)&lt;&gt;INDIRECT("'"&amp;$A$70&amp;"'!"&amp;E$68&amp;$C219+72),1,0)</f>
        <v>0</v>
      </c>
      <c r="F219" cm="1">
        <f t="array" aca="1" ref="F219" ca="1">IF(INDIRECT("'"&amp;$A$69&amp;"'!"&amp;F$68&amp;$C219+72)&lt;&gt;INDIRECT("'"&amp;$A$70&amp;"'!"&amp;F$68&amp;$C219+72),1,0)</f>
        <v>0</v>
      </c>
      <c r="G219" cm="1">
        <f t="array" aca="1" ref="G219" ca="1">IF(INDIRECT("'"&amp;$A$69&amp;"'!"&amp;G$68&amp;$C219+72)&lt;&gt;INDIRECT("'"&amp;$A$70&amp;"'!"&amp;G$68&amp;$C219+72),1,0)</f>
        <v>0</v>
      </c>
      <c r="H219" cm="1">
        <f t="array" aca="1" ref="H219" ca="1">IF(INDIRECT("'"&amp;$A$69&amp;"'!"&amp;H$68&amp;$C219+72)&lt;&gt;INDIRECT("'"&amp;$A$70&amp;"'!"&amp;H$68&amp;$C219+72),1,0)</f>
        <v>0</v>
      </c>
      <c r="I219" cm="1">
        <f t="array" aca="1" ref="I219" ca="1">IF(INDIRECT("'"&amp;$A$69&amp;"'!"&amp;I$68&amp;$C219+72)&lt;&gt;INDIRECT("'"&amp;$A$70&amp;"'!"&amp;I$68&amp;$C219+72),1,0)</f>
        <v>0</v>
      </c>
      <c r="J219" cm="1">
        <f t="array" aca="1" ref="J219" ca="1">IF(INDIRECT("'"&amp;$A$69&amp;"'!"&amp;J$68&amp;$C219+72)&lt;&gt;INDIRECT("'"&amp;$A$70&amp;"'!"&amp;J$68&amp;$C219+72),1,0)</f>
        <v>0</v>
      </c>
      <c r="K219" cm="1">
        <f t="array" aca="1" ref="K219" ca="1">IF(INDIRECT("'"&amp;$A$69&amp;"'!"&amp;K$68&amp;$C219+72)&lt;&gt;INDIRECT("'"&amp;$A$70&amp;"'!"&amp;K$68&amp;$C219+72),1,0)</f>
        <v>0</v>
      </c>
      <c r="L219" cm="1">
        <f t="array" aca="1" ref="L219" ca="1">IF(INDIRECT("'"&amp;$A$69&amp;"'!"&amp;L$68&amp;$C219+72)&lt;&gt;INDIRECT("'"&amp;$A$70&amp;"'!"&amp;L$68&amp;$C219+72),1,0)</f>
        <v>0</v>
      </c>
      <c r="M219" cm="1">
        <f t="array" aca="1" ref="M219" ca="1">IF(INDIRECT("'"&amp;$A$69&amp;"'!"&amp;M$68&amp;$C219+72)&lt;&gt;INDIRECT("'"&amp;$A$70&amp;"'!"&amp;M$68&amp;$C219+72),1,0)</f>
        <v>0</v>
      </c>
      <c r="N219" cm="1">
        <f t="array" aca="1" ref="N219" ca="1">IF(INDIRECT("'"&amp;$A$69&amp;"'!"&amp;N$68&amp;$C219+72)&lt;&gt;INDIRECT("'"&amp;$A$70&amp;"'!"&amp;N$68&amp;$C219+72),1,0)</f>
        <v>0</v>
      </c>
      <c r="O219" cm="1">
        <f t="array" aca="1" ref="O219" ca="1">IF(INDIRECT("'"&amp;$A$69&amp;"'!"&amp;O$68&amp;$C219+72)&lt;&gt;INDIRECT("'"&amp;$A$70&amp;"'!"&amp;O$68&amp;$C219+72),1,0)</f>
        <v>0</v>
      </c>
      <c r="P219" cm="1">
        <f t="array" aca="1" ref="P219" ca="1">IF(INDIRECT("'"&amp;$A$69&amp;"'!"&amp;P$68&amp;$C219+72)&lt;&gt;INDIRECT("'"&amp;$A$70&amp;"'!"&amp;P$68&amp;$C219+72),1,0)</f>
        <v>0</v>
      </c>
      <c r="Q219" cm="1">
        <f t="array" aca="1" ref="Q219" ca="1">IF(INDIRECT("'"&amp;$A$69&amp;"'!"&amp;Q$68&amp;$C219+72)&lt;&gt;INDIRECT("'"&amp;$A$70&amp;"'!"&amp;Q$68&amp;$C219+72),1,0)</f>
        <v>0</v>
      </c>
      <c r="R219" cm="1">
        <f t="array" aca="1" ref="R219" ca="1">IF(INDIRECT("'"&amp;$A$69&amp;"'!"&amp;R$68&amp;$C219+72)&lt;&gt;INDIRECT("'"&amp;$A$70&amp;"'!"&amp;R$68&amp;$C219+72),1,0)</f>
        <v>0</v>
      </c>
      <c r="S219" cm="1">
        <f t="array" aca="1" ref="S219" ca="1">IF(INDIRECT("'"&amp;$A$69&amp;"'!"&amp;S$68&amp;$C219+72)&lt;&gt;INDIRECT("'"&amp;$A$70&amp;"'!"&amp;S$68&amp;$C219+72),1,0)</f>
        <v>0</v>
      </c>
      <c r="T219" cm="1">
        <f t="array" aca="1" ref="T219" ca="1">IF(INDIRECT("'"&amp;$A$69&amp;"'!"&amp;T$68&amp;$C219+72)&lt;&gt;INDIRECT("'"&amp;$A$70&amp;"'!"&amp;T$68&amp;$C219+72),1,0)</f>
        <v>0</v>
      </c>
      <c r="U219" cm="1">
        <f t="array" aca="1" ref="U219" ca="1">IF(INDIRECT("'"&amp;$A$69&amp;"'!"&amp;U$68&amp;$C219+72)&lt;&gt;INDIRECT("'"&amp;$A$70&amp;"'!"&amp;U$68&amp;$C219+72),1,0)</f>
        <v>0</v>
      </c>
      <c r="V219" cm="1">
        <f t="array" aca="1" ref="V219" ca="1">IF(INDIRECT("'"&amp;$A$69&amp;"'!"&amp;V$68&amp;$C219+72)&lt;&gt;INDIRECT("'"&amp;$A$70&amp;"'!"&amp;V$68&amp;$C219+72),1,0)</f>
        <v>0</v>
      </c>
      <c r="W219" cm="1">
        <f t="array" aca="1" ref="W219" ca="1">IF(INDIRECT("'"&amp;$A$69&amp;"'!"&amp;W$68&amp;$C219+72)&lt;&gt;INDIRECT("'"&amp;$A$70&amp;"'!"&amp;W$68&amp;$C219+72),1,0)</f>
        <v>0</v>
      </c>
      <c r="X219" cm="1">
        <f t="array" aca="1" ref="X219" ca="1">IF(INDIRECT("'"&amp;$A$69&amp;"'!"&amp;X$68&amp;$C219+72)&lt;&gt;INDIRECT("'"&amp;$A$70&amp;"'!"&amp;X$68&amp;$C219+72),1,0)</f>
        <v>0</v>
      </c>
      <c r="Y219" cm="1">
        <f t="array" aca="1" ref="Y219" ca="1">IF(INDIRECT("'"&amp;$A$69&amp;"'!"&amp;Y$68&amp;$C219+72)&lt;&gt;INDIRECT("'"&amp;$A$70&amp;"'!"&amp;Y$68&amp;$C219+72),1,0)</f>
        <v>0</v>
      </c>
      <c r="Z219" cm="1">
        <f t="array" aca="1" ref="Z219" ca="1">IF(INDIRECT("'"&amp;$A$69&amp;"'!"&amp;Z$68&amp;$C219+72)&lt;&gt;INDIRECT("'"&amp;$A$70&amp;"'!"&amp;Z$68&amp;$C219+72),1,0)</f>
        <v>0</v>
      </c>
      <c r="AA219" cm="1">
        <f t="array" aca="1" ref="AA219" ca="1">IF(INDIRECT("'"&amp;$A$69&amp;"'!"&amp;AA$68&amp;$C219+72)&lt;&gt;INDIRECT("'"&amp;$A$70&amp;"'!"&amp;AA$68&amp;$C219+72),1,0)</f>
        <v>0</v>
      </c>
      <c r="AB219" cm="1">
        <f t="array" aca="1" ref="AB219" ca="1">IF(INDIRECT("'"&amp;$A$69&amp;"'!"&amp;AB$68&amp;$C219+72)&lt;&gt;INDIRECT("'"&amp;$A$70&amp;"'!"&amp;AB$68&amp;$C219+72),1,0)</f>
        <v>0</v>
      </c>
      <c r="AC219" cm="1">
        <f t="array" aca="1" ref="AC219" ca="1">IF(INDIRECT("'"&amp;$A$69&amp;"'!"&amp;AC$68&amp;$C219+72)&lt;&gt;INDIRECT("'"&amp;$A$70&amp;"'!"&amp;AC$68&amp;$C219+72),1,0)</f>
        <v>0</v>
      </c>
      <c r="AD219" cm="1">
        <f t="array" aca="1" ref="AD219" ca="1">IF(INDIRECT("'"&amp;$A$69&amp;"'!"&amp;AD$68&amp;$C219+72)&lt;&gt;INDIRECT("'"&amp;$A$70&amp;"'!"&amp;AD$68&amp;$C219+72),1,0)</f>
        <v>0</v>
      </c>
      <c r="AE219" cm="1">
        <f t="array" aca="1" ref="AE219" ca="1">IF(INDIRECT("'"&amp;$A$69&amp;"'!"&amp;AE$68&amp;$C219+72)&lt;&gt;INDIRECT("'"&amp;$A$70&amp;"'!"&amp;AE$68&amp;$C219+72),1,0)</f>
        <v>0</v>
      </c>
      <c r="AF219" cm="1">
        <f t="array" aca="1" ref="AF219" ca="1">IF(INDIRECT("'"&amp;$A$69&amp;"'!"&amp;AF$68&amp;$C219+72)&lt;&gt;INDIRECT("'"&amp;$A$70&amp;"'!"&amp;AF$68&amp;$C219+72),1,0)</f>
        <v>0</v>
      </c>
      <c r="AG219" cm="1">
        <f t="array" aca="1" ref="AG219" ca="1">IF(INDIRECT("'"&amp;$A$69&amp;"'!"&amp;AG$68&amp;$C219+72)&lt;&gt;INDIRECT("'"&amp;$A$70&amp;"'!"&amp;AG$68&amp;$C219+72),1,0)</f>
        <v>0</v>
      </c>
      <c r="AH219" cm="1">
        <f t="array" aca="1" ref="AH219" ca="1">IF(INDIRECT("'"&amp;$A$69&amp;"'!"&amp;AH$68&amp;$C219+72)&lt;&gt;INDIRECT("'"&amp;$A$70&amp;"'!"&amp;AH$68&amp;$C219+72),1,0)</f>
        <v>0</v>
      </c>
      <c r="AI219" cm="1">
        <f t="array" aca="1" ref="AI219" ca="1">IF(INDIRECT("'"&amp;$A$69&amp;"'!"&amp;AI$68&amp;$C219+72)&lt;&gt;INDIRECT("'"&amp;$A$70&amp;"'!"&amp;AI$68&amp;$C219+72),1,0)</f>
        <v>0</v>
      </c>
      <c r="AJ219" cm="1">
        <f t="array" aca="1" ref="AJ219" ca="1">IF(INDIRECT("'"&amp;$A$69&amp;"'!"&amp;AJ$68&amp;$C219+72)&lt;&gt;INDIRECT("'"&amp;$A$70&amp;"'!"&amp;AJ$68&amp;$C219+72),1,0)</f>
        <v>0</v>
      </c>
      <c r="AK219" cm="1">
        <f t="array" aca="1" ref="AK219" ca="1">IF(INDIRECT("'"&amp;$A$69&amp;"'!"&amp;AK$68&amp;$C219+72)&lt;&gt;INDIRECT("'"&amp;$A$70&amp;"'!"&amp;AK$68&amp;$C219+72),1,0)</f>
        <v>0</v>
      </c>
      <c r="AL219" cm="1">
        <f t="array" aca="1" ref="AL219" ca="1">IF(INDIRECT("'"&amp;$A$69&amp;"'!"&amp;AL$68&amp;$C219+72)&lt;&gt;INDIRECT("'"&amp;$A$70&amp;"'!"&amp;AL$68&amp;$C219+72),1,0)</f>
        <v>0</v>
      </c>
      <c r="AM219" cm="1">
        <f t="array" aca="1" ref="AM219" ca="1">IF(INDIRECT("'"&amp;$A$69&amp;"'!"&amp;AM$68&amp;$C219+72)&lt;&gt;INDIRECT("'"&amp;$A$70&amp;"'!"&amp;AM$68&amp;$C219+72),1,0)</f>
        <v>0</v>
      </c>
      <c r="AN219" cm="1">
        <f t="array" aca="1" ref="AN219" ca="1">IF(INDIRECT("'"&amp;$A$69&amp;"'!"&amp;AN$68&amp;$C219+72)&lt;&gt;INDIRECT("'"&amp;$A$70&amp;"'!"&amp;AN$68&amp;$C219+72),1,0)</f>
        <v>0</v>
      </c>
      <c r="AO219" cm="1">
        <f t="array" aca="1" ref="AO219" ca="1">IF(INDIRECT("'"&amp;$A$69&amp;"'!"&amp;AO$68&amp;$C219+72)&lt;&gt;INDIRECT("'"&amp;$A$70&amp;"'!"&amp;AO$68&amp;$C219+72),1,0)</f>
        <v>0</v>
      </c>
      <c r="AP219" cm="1">
        <f t="array" aca="1" ref="AP219" ca="1">IF(INDIRECT("'"&amp;$A$69&amp;"'!"&amp;AP$68&amp;$C219+72)&lt;&gt;INDIRECT("'"&amp;$A$70&amp;"'!"&amp;AP$68&amp;$C219+72),1,0)</f>
        <v>0</v>
      </c>
      <c r="AQ219" cm="1">
        <f t="array" aca="1" ref="AQ219" ca="1">IF(INDIRECT("'"&amp;$A$69&amp;"'!"&amp;AQ$68&amp;$C219+72)&lt;&gt;INDIRECT("'"&amp;$A$70&amp;"'!"&amp;AQ$68&amp;$C219+72),1,0)</f>
        <v>0</v>
      </c>
      <c r="AR219" cm="1">
        <f t="array" aca="1" ref="AR219" ca="1">IF(INDIRECT("'"&amp;$A$69&amp;"'!"&amp;AR$68&amp;$C219+72)&lt;&gt;INDIRECT("'"&amp;$A$70&amp;"'!"&amp;AR$68&amp;$C219+72),1,0)</f>
        <v>0</v>
      </c>
      <c r="AS219" cm="1">
        <f t="array" aca="1" ref="AS219" ca="1">IF(INDIRECT("'"&amp;$A$69&amp;"'!"&amp;AS$68&amp;$C219+72)&lt;&gt;INDIRECT("'"&amp;$A$70&amp;"'!"&amp;AS$68&amp;$C219+72),1,0)</f>
        <v>0</v>
      </c>
      <c r="AT219" cm="1">
        <f t="array" aca="1" ref="AT219" ca="1">IF(INDIRECT("'"&amp;$A$69&amp;"'!"&amp;AT$68&amp;$C219+72)&lt;&gt;INDIRECT("'"&amp;$A$70&amp;"'!"&amp;AT$68&amp;$C219+72),1,0)</f>
        <v>0</v>
      </c>
      <c r="AU219" cm="1">
        <f t="array" aca="1" ref="AU219" ca="1">IF(INDIRECT("'"&amp;$A$69&amp;"'!"&amp;AU$68&amp;$C219+72)&lt;&gt;INDIRECT("'"&amp;$A$70&amp;"'!"&amp;AU$68&amp;$C219+72),1,0)</f>
        <v>0</v>
      </c>
      <c r="AV219" cm="1">
        <f t="array" aca="1" ref="AV219" ca="1">IF(INDIRECT("'"&amp;$A$69&amp;"'!"&amp;AV$68&amp;$C219+72)&lt;&gt;INDIRECT("'"&amp;$A$70&amp;"'!"&amp;AV$68&amp;$C219+72),1,0)</f>
        <v>0</v>
      </c>
      <c r="AW219" cm="1">
        <f t="array" aca="1" ref="AW219" ca="1">IF(INDIRECT("'"&amp;$A$69&amp;"'!"&amp;AW$68&amp;$C219+72)&lt;&gt;INDIRECT("'"&amp;$A$70&amp;"'!"&amp;AW$68&amp;$C219+72),1,0)</f>
        <v>0</v>
      </c>
      <c r="AX219" cm="1">
        <f t="array" aca="1" ref="AX219" ca="1">IF(INDIRECT("'"&amp;$A$69&amp;"'!"&amp;AX$68&amp;$C219+72)&lt;&gt;INDIRECT("'"&amp;$A$70&amp;"'!"&amp;AX$68&amp;$C219+72),1,0)</f>
        <v>0</v>
      </c>
      <c r="AY219" cm="1">
        <f t="array" aca="1" ref="AY219" ca="1">IF(INDIRECT("'"&amp;$A$69&amp;"'!"&amp;AY$68&amp;$C219+72)&lt;&gt;INDIRECT("'"&amp;$A$70&amp;"'!"&amp;AY$68&amp;$C219+72),1,0)</f>
        <v>0</v>
      </c>
      <c r="AZ219" cm="1">
        <f t="array" aca="1" ref="AZ219" ca="1">IF(INDIRECT("'"&amp;$A$69&amp;"'!"&amp;AZ$68&amp;$C219+72)&lt;&gt;INDIRECT("'"&amp;$A$70&amp;"'!"&amp;AZ$68&amp;$C219+72),1,0)</f>
        <v>0</v>
      </c>
      <c r="BA219" cm="1">
        <f t="array" aca="1" ref="BA219" ca="1">IF(INDIRECT("'"&amp;$A$69&amp;"'!"&amp;BA$68&amp;$C219+72)&lt;&gt;INDIRECT("'"&amp;$A$70&amp;"'!"&amp;BA$68&amp;$C219+72),1,0)</f>
        <v>0</v>
      </c>
      <c r="BB219" cm="1">
        <f t="array" aca="1" ref="BB219" ca="1">IF(INDIRECT("'"&amp;$A$69&amp;"'!"&amp;BB$68&amp;$C219+72)&lt;&gt;INDIRECT("'"&amp;$A$70&amp;"'!"&amp;BB$68&amp;$C219+72),1,0)</f>
        <v>0</v>
      </c>
      <c r="BC219">
        <f t="shared" ca="1" si="6"/>
        <v>0</v>
      </c>
      <c r="BD219">
        <f t="shared" ca="1" si="7"/>
        <v>0</v>
      </c>
      <c r="BE219">
        <f t="shared" ca="1" si="8"/>
        <v>0</v>
      </c>
    </row>
    <row r="220" spans="3:57" x14ac:dyDescent="0.15">
      <c r="C220" s="283">
        <v>148</v>
      </c>
      <c r="D220" cm="1">
        <f t="array" aca="1" ref="D220" ca="1">IF(INDIRECT("'"&amp;$A$69&amp;"'!"&amp;D$68&amp;$C220+72)&lt;&gt;INDIRECT("'"&amp;$A$70&amp;"'!"&amp;D$68&amp;$C220+72),1,0)</f>
        <v>0</v>
      </c>
      <c r="E220" cm="1">
        <f t="array" aca="1" ref="E220" ca="1">IF(INDIRECT("'"&amp;$A$69&amp;"'!"&amp;E$68&amp;$C220+72)&lt;&gt;INDIRECT("'"&amp;$A$70&amp;"'!"&amp;E$68&amp;$C220+72),1,0)</f>
        <v>0</v>
      </c>
      <c r="F220" cm="1">
        <f t="array" aca="1" ref="F220" ca="1">IF(INDIRECT("'"&amp;$A$69&amp;"'!"&amp;F$68&amp;$C220+72)&lt;&gt;INDIRECT("'"&amp;$A$70&amp;"'!"&amp;F$68&amp;$C220+72),1,0)</f>
        <v>0</v>
      </c>
      <c r="G220" cm="1">
        <f t="array" aca="1" ref="G220" ca="1">IF(INDIRECT("'"&amp;$A$69&amp;"'!"&amp;G$68&amp;$C220+72)&lt;&gt;INDIRECT("'"&amp;$A$70&amp;"'!"&amp;G$68&amp;$C220+72),1,0)</f>
        <v>0</v>
      </c>
      <c r="H220" cm="1">
        <f t="array" aca="1" ref="H220" ca="1">IF(INDIRECT("'"&amp;$A$69&amp;"'!"&amp;H$68&amp;$C220+72)&lt;&gt;INDIRECT("'"&amp;$A$70&amp;"'!"&amp;H$68&amp;$C220+72),1,0)</f>
        <v>0</v>
      </c>
      <c r="I220" cm="1">
        <f t="array" aca="1" ref="I220" ca="1">IF(INDIRECT("'"&amp;$A$69&amp;"'!"&amp;I$68&amp;$C220+72)&lt;&gt;INDIRECT("'"&amp;$A$70&amp;"'!"&amp;I$68&amp;$C220+72),1,0)</f>
        <v>0</v>
      </c>
      <c r="J220" cm="1">
        <f t="array" aca="1" ref="J220" ca="1">IF(INDIRECT("'"&amp;$A$69&amp;"'!"&amp;J$68&amp;$C220+72)&lt;&gt;INDIRECT("'"&amp;$A$70&amp;"'!"&amp;J$68&amp;$C220+72),1,0)</f>
        <v>0</v>
      </c>
      <c r="K220" cm="1">
        <f t="array" aca="1" ref="K220" ca="1">IF(INDIRECT("'"&amp;$A$69&amp;"'!"&amp;K$68&amp;$C220+72)&lt;&gt;INDIRECT("'"&amp;$A$70&amp;"'!"&amp;K$68&amp;$C220+72),1,0)</f>
        <v>0</v>
      </c>
      <c r="L220" cm="1">
        <f t="array" aca="1" ref="L220" ca="1">IF(INDIRECT("'"&amp;$A$69&amp;"'!"&amp;L$68&amp;$C220+72)&lt;&gt;INDIRECT("'"&amp;$A$70&amp;"'!"&amp;L$68&amp;$C220+72),1,0)</f>
        <v>0</v>
      </c>
      <c r="M220" cm="1">
        <f t="array" aca="1" ref="M220" ca="1">IF(INDIRECT("'"&amp;$A$69&amp;"'!"&amp;M$68&amp;$C220+72)&lt;&gt;INDIRECT("'"&amp;$A$70&amp;"'!"&amp;M$68&amp;$C220+72),1,0)</f>
        <v>0</v>
      </c>
      <c r="N220" cm="1">
        <f t="array" aca="1" ref="N220" ca="1">IF(INDIRECT("'"&amp;$A$69&amp;"'!"&amp;N$68&amp;$C220+72)&lt;&gt;INDIRECT("'"&amp;$A$70&amp;"'!"&amp;N$68&amp;$C220+72),1,0)</f>
        <v>0</v>
      </c>
      <c r="O220" cm="1">
        <f t="array" aca="1" ref="O220" ca="1">IF(INDIRECT("'"&amp;$A$69&amp;"'!"&amp;O$68&amp;$C220+72)&lt;&gt;INDIRECT("'"&amp;$A$70&amp;"'!"&amp;O$68&amp;$C220+72),1,0)</f>
        <v>0</v>
      </c>
      <c r="P220" cm="1">
        <f t="array" aca="1" ref="P220" ca="1">IF(INDIRECT("'"&amp;$A$69&amp;"'!"&amp;P$68&amp;$C220+72)&lt;&gt;INDIRECT("'"&amp;$A$70&amp;"'!"&amp;P$68&amp;$C220+72),1,0)</f>
        <v>0</v>
      </c>
      <c r="Q220" cm="1">
        <f t="array" aca="1" ref="Q220" ca="1">IF(INDIRECT("'"&amp;$A$69&amp;"'!"&amp;Q$68&amp;$C220+72)&lt;&gt;INDIRECT("'"&amp;$A$70&amp;"'!"&amp;Q$68&amp;$C220+72),1,0)</f>
        <v>0</v>
      </c>
      <c r="R220" cm="1">
        <f t="array" aca="1" ref="R220" ca="1">IF(INDIRECT("'"&amp;$A$69&amp;"'!"&amp;R$68&amp;$C220+72)&lt;&gt;INDIRECT("'"&amp;$A$70&amp;"'!"&amp;R$68&amp;$C220+72),1,0)</f>
        <v>0</v>
      </c>
      <c r="S220" cm="1">
        <f t="array" aca="1" ref="S220" ca="1">IF(INDIRECT("'"&amp;$A$69&amp;"'!"&amp;S$68&amp;$C220+72)&lt;&gt;INDIRECT("'"&amp;$A$70&amp;"'!"&amp;S$68&amp;$C220+72),1,0)</f>
        <v>0</v>
      </c>
      <c r="T220" cm="1">
        <f t="array" aca="1" ref="T220" ca="1">IF(INDIRECT("'"&amp;$A$69&amp;"'!"&amp;T$68&amp;$C220+72)&lt;&gt;INDIRECT("'"&amp;$A$70&amp;"'!"&amp;T$68&amp;$C220+72),1,0)</f>
        <v>0</v>
      </c>
      <c r="U220" cm="1">
        <f t="array" aca="1" ref="U220" ca="1">IF(INDIRECT("'"&amp;$A$69&amp;"'!"&amp;U$68&amp;$C220+72)&lt;&gt;INDIRECT("'"&amp;$A$70&amp;"'!"&amp;U$68&amp;$C220+72),1,0)</f>
        <v>0</v>
      </c>
      <c r="V220" cm="1">
        <f t="array" aca="1" ref="V220" ca="1">IF(INDIRECT("'"&amp;$A$69&amp;"'!"&amp;V$68&amp;$C220+72)&lt;&gt;INDIRECT("'"&amp;$A$70&amp;"'!"&amp;V$68&amp;$C220+72),1,0)</f>
        <v>0</v>
      </c>
      <c r="W220" cm="1">
        <f t="array" aca="1" ref="W220" ca="1">IF(INDIRECT("'"&amp;$A$69&amp;"'!"&amp;W$68&amp;$C220+72)&lt;&gt;INDIRECT("'"&amp;$A$70&amp;"'!"&amp;W$68&amp;$C220+72),1,0)</f>
        <v>0</v>
      </c>
      <c r="X220" cm="1">
        <f t="array" aca="1" ref="X220" ca="1">IF(INDIRECT("'"&amp;$A$69&amp;"'!"&amp;X$68&amp;$C220+72)&lt;&gt;INDIRECT("'"&amp;$A$70&amp;"'!"&amp;X$68&amp;$C220+72),1,0)</f>
        <v>0</v>
      </c>
      <c r="Y220" cm="1">
        <f t="array" aca="1" ref="Y220" ca="1">IF(INDIRECT("'"&amp;$A$69&amp;"'!"&amp;Y$68&amp;$C220+72)&lt;&gt;INDIRECT("'"&amp;$A$70&amp;"'!"&amp;Y$68&amp;$C220+72),1,0)</f>
        <v>0</v>
      </c>
      <c r="Z220" cm="1">
        <f t="array" aca="1" ref="Z220" ca="1">IF(INDIRECT("'"&amp;$A$69&amp;"'!"&amp;Z$68&amp;$C220+72)&lt;&gt;INDIRECT("'"&amp;$A$70&amp;"'!"&amp;Z$68&amp;$C220+72),1,0)</f>
        <v>0</v>
      </c>
      <c r="AA220" cm="1">
        <f t="array" aca="1" ref="AA220" ca="1">IF(INDIRECT("'"&amp;$A$69&amp;"'!"&amp;AA$68&amp;$C220+72)&lt;&gt;INDIRECT("'"&amp;$A$70&amp;"'!"&amp;AA$68&amp;$C220+72),1,0)</f>
        <v>0</v>
      </c>
      <c r="AB220" cm="1">
        <f t="array" aca="1" ref="AB220" ca="1">IF(INDIRECT("'"&amp;$A$69&amp;"'!"&amp;AB$68&amp;$C220+72)&lt;&gt;INDIRECT("'"&amp;$A$70&amp;"'!"&amp;AB$68&amp;$C220+72),1,0)</f>
        <v>0</v>
      </c>
      <c r="AC220" cm="1">
        <f t="array" aca="1" ref="AC220" ca="1">IF(INDIRECT("'"&amp;$A$69&amp;"'!"&amp;AC$68&amp;$C220+72)&lt;&gt;INDIRECT("'"&amp;$A$70&amp;"'!"&amp;AC$68&amp;$C220+72),1,0)</f>
        <v>0</v>
      </c>
      <c r="AD220" cm="1">
        <f t="array" aca="1" ref="AD220" ca="1">IF(INDIRECT("'"&amp;$A$69&amp;"'!"&amp;AD$68&amp;$C220+72)&lt;&gt;INDIRECT("'"&amp;$A$70&amp;"'!"&amp;AD$68&amp;$C220+72),1,0)</f>
        <v>0</v>
      </c>
      <c r="AE220" cm="1">
        <f t="array" aca="1" ref="AE220" ca="1">IF(INDIRECT("'"&amp;$A$69&amp;"'!"&amp;AE$68&amp;$C220+72)&lt;&gt;INDIRECT("'"&amp;$A$70&amp;"'!"&amp;AE$68&amp;$C220+72),1,0)</f>
        <v>0</v>
      </c>
      <c r="AF220" cm="1">
        <f t="array" aca="1" ref="AF220" ca="1">IF(INDIRECT("'"&amp;$A$69&amp;"'!"&amp;AF$68&amp;$C220+72)&lt;&gt;INDIRECT("'"&amp;$A$70&amp;"'!"&amp;AF$68&amp;$C220+72),1,0)</f>
        <v>0</v>
      </c>
      <c r="AG220" cm="1">
        <f t="array" aca="1" ref="AG220" ca="1">IF(INDIRECT("'"&amp;$A$69&amp;"'!"&amp;AG$68&amp;$C220+72)&lt;&gt;INDIRECT("'"&amp;$A$70&amp;"'!"&amp;AG$68&amp;$C220+72),1,0)</f>
        <v>0</v>
      </c>
      <c r="AH220" cm="1">
        <f t="array" aca="1" ref="AH220" ca="1">IF(INDIRECT("'"&amp;$A$69&amp;"'!"&amp;AH$68&amp;$C220+72)&lt;&gt;INDIRECT("'"&amp;$A$70&amp;"'!"&amp;AH$68&amp;$C220+72),1,0)</f>
        <v>0</v>
      </c>
      <c r="AI220" cm="1">
        <f t="array" aca="1" ref="AI220" ca="1">IF(INDIRECT("'"&amp;$A$69&amp;"'!"&amp;AI$68&amp;$C220+72)&lt;&gt;INDIRECT("'"&amp;$A$70&amp;"'!"&amp;AI$68&amp;$C220+72),1,0)</f>
        <v>0</v>
      </c>
      <c r="AJ220" cm="1">
        <f t="array" aca="1" ref="AJ220" ca="1">IF(INDIRECT("'"&amp;$A$69&amp;"'!"&amp;AJ$68&amp;$C220+72)&lt;&gt;INDIRECT("'"&amp;$A$70&amp;"'!"&amp;AJ$68&amp;$C220+72),1,0)</f>
        <v>0</v>
      </c>
      <c r="AK220" cm="1">
        <f t="array" aca="1" ref="AK220" ca="1">IF(INDIRECT("'"&amp;$A$69&amp;"'!"&amp;AK$68&amp;$C220+72)&lt;&gt;INDIRECT("'"&amp;$A$70&amp;"'!"&amp;AK$68&amp;$C220+72),1,0)</f>
        <v>0</v>
      </c>
      <c r="AL220" cm="1">
        <f t="array" aca="1" ref="AL220" ca="1">IF(INDIRECT("'"&amp;$A$69&amp;"'!"&amp;AL$68&amp;$C220+72)&lt;&gt;INDIRECT("'"&amp;$A$70&amp;"'!"&amp;AL$68&amp;$C220+72),1,0)</f>
        <v>0</v>
      </c>
      <c r="AM220" cm="1">
        <f t="array" aca="1" ref="AM220" ca="1">IF(INDIRECT("'"&amp;$A$69&amp;"'!"&amp;AM$68&amp;$C220+72)&lt;&gt;INDIRECT("'"&amp;$A$70&amp;"'!"&amp;AM$68&amp;$C220+72),1,0)</f>
        <v>0</v>
      </c>
      <c r="AN220" cm="1">
        <f t="array" aca="1" ref="AN220" ca="1">IF(INDIRECT("'"&amp;$A$69&amp;"'!"&amp;AN$68&amp;$C220+72)&lt;&gt;INDIRECT("'"&amp;$A$70&amp;"'!"&amp;AN$68&amp;$C220+72),1,0)</f>
        <v>0</v>
      </c>
      <c r="AO220" cm="1">
        <f t="array" aca="1" ref="AO220" ca="1">IF(INDIRECT("'"&amp;$A$69&amp;"'!"&amp;AO$68&amp;$C220+72)&lt;&gt;INDIRECT("'"&amp;$A$70&amp;"'!"&amp;AO$68&amp;$C220+72),1,0)</f>
        <v>0</v>
      </c>
      <c r="AP220" cm="1">
        <f t="array" aca="1" ref="AP220" ca="1">IF(INDIRECT("'"&amp;$A$69&amp;"'!"&amp;AP$68&amp;$C220+72)&lt;&gt;INDIRECT("'"&amp;$A$70&amp;"'!"&amp;AP$68&amp;$C220+72),1,0)</f>
        <v>0</v>
      </c>
      <c r="AQ220" cm="1">
        <f t="array" aca="1" ref="AQ220" ca="1">IF(INDIRECT("'"&amp;$A$69&amp;"'!"&amp;AQ$68&amp;$C220+72)&lt;&gt;INDIRECT("'"&amp;$A$70&amp;"'!"&amp;AQ$68&amp;$C220+72),1,0)</f>
        <v>0</v>
      </c>
      <c r="AR220" cm="1">
        <f t="array" aca="1" ref="AR220" ca="1">IF(INDIRECT("'"&amp;$A$69&amp;"'!"&amp;AR$68&amp;$C220+72)&lt;&gt;INDIRECT("'"&amp;$A$70&amp;"'!"&amp;AR$68&amp;$C220+72),1,0)</f>
        <v>0</v>
      </c>
      <c r="AS220" cm="1">
        <f t="array" aca="1" ref="AS220" ca="1">IF(INDIRECT("'"&amp;$A$69&amp;"'!"&amp;AS$68&amp;$C220+72)&lt;&gt;INDIRECT("'"&amp;$A$70&amp;"'!"&amp;AS$68&amp;$C220+72),1,0)</f>
        <v>0</v>
      </c>
      <c r="AT220" cm="1">
        <f t="array" aca="1" ref="AT220" ca="1">IF(INDIRECT("'"&amp;$A$69&amp;"'!"&amp;AT$68&amp;$C220+72)&lt;&gt;INDIRECT("'"&amp;$A$70&amp;"'!"&amp;AT$68&amp;$C220+72),1,0)</f>
        <v>0</v>
      </c>
      <c r="AU220" cm="1">
        <f t="array" aca="1" ref="AU220" ca="1">IF(INDIRECT("'"&amp;$A$69&amp;"'!"&amp;AU$68&amp;$C220+72)&lt;&gt;INDIRECT("'"&amp;$A$70&amp;"'!"&amp;AU$68&amp;$C220+72),1,0)</f>
        <v>0</v>
      </c>
      <c r="AV220" cm="1">
        <f t="array" aca="1" ref="AV220" ca="1">IF(INDIRECT("'"&amp;$A$69&amp;"'!"&amp;AV$68&amp;$C220+72)&lt;&gt;INDIRECT("'"&amp;$A$70&amp;"'!"&amp;AV$68&amp;$C220+72),1,0)</f>
        <v>0</v>
      </c>
      <c r="AW220" cm="1">
        <f t="array" aca="1" ref="AW220" ca="1">IF(INDIRECT("'"&amp;$A$69&amp;"'!"&amp;AW$68&amp;$C220+72)&lt;&gt;INDIRECT("'"&amp;$A$70&amp;"'!"&amp;AW$68&amp;$C220+72),1,0)</f>
        <v>0</v>
      </c>
      <c r="AX220" cm="1">
        <f t="array" aca="1" ref="AX220" ca="1">IF(INDIRECT("'"&amp;$A$69&amp;"'!"&amp;AX$68&amp;$C220+72)&lt;&gt;INDIRECT("'"&amp;$A$70&amp;"'!"&amp;AX$68&amp;$C220+72),1,0)</f>
        <v>0</v>
      </c>
      <c r="AY220" cm="1">
        <f t="array" aca="1" ref="AY220" ca="1">IF(INDIRECT("'"&amp;$A$69&amp;"'!"&amp;AY$68&amp;$C220+72)&lt;&gt;INDIRECT("'"&amp;$A$70&amp;"'!"&amp;AY$68&amp;$C220+72),1,0)</f>
        <v>0</v>
      </c>
      <c r="AZ220" cm="1">
        <f t="array" aca="1" ref="AZ220" ca="1">IF(INDIRECT("'"&amp;$A$69&amp;"'!"&amp;AZ$68&amp;$C220+72)&lt;&gt;INDIRECT("'"&amp;$A$70&amp;"'!"&amp;AZ$68&amp;$C220+72),1,0)</f>
        <v>0</v>
      </c>
      <c r="BA220" cm="1">
        <f t="array" aca="1" ref="BA220" ca="1">IF(INDIRECT("'"&amp;$A$69&amp;"'!"&amp;BA$68&amp;$C220+72)&lt;&gt;INDIRECT("'"&amp;$A$70&amp;"'!"&amp;BA$68&amp;$C220+72),1,0)</f>
        <v>0</v>
      </c>
      <c r="BB220" cm="1">
        <f t="array" aca="1" ref="BB220" ca="1">IF(INDIRECT("'"&amp;$A$69&amp;"'!"&amp;BB$68&amp;$C220+72)&lt;&gt;INDIRECT("'"&amp;$A$70&amp;"'!"&amp;BB$68&amp;$C220+72),1,0)</f>
        <v>0</v>
      </c>
      <c r="BC220">
        <f t="shared" ca="1" si="6"/>
        <v>0</v>
      </c>
      <c r="BD220">
        <f t="shared" ca="1" si="7"/>
        <v>0</v>
      </c>
      <c r="BE220">
        <f t="shared" ca="1" si="8"/>
        <v>0</v>
      </c>
    </row>
    <row r="221" spans="3:57" x14ac:dyDescent="0.15">
      <c r="C221" s="283">
        <v>149</v>
      </c>
      <c r="D221" cm="1">
        <f t="array" aca="1" ref="D221" ca="1">IF(INDIRECT("'"&amp;$A$69&amp;"'!"&amp;D$68&amp;$C221+72)&lt;&gt;INDIRECT("'"&amp;$A$70&amp;"'!"&amp;D$68&amp;$C221+72),1,0)</f>
        <v>0</v>
      </c>
      <c r="E221" cm="1">
        <f t="array" aca="1" ref="E221" ca="1">IF(INDIRECT("'"&amp;$A$69&amp;"'!"&amp;E$68&amp;$C221+72)&lt;&gt;INDIRECT("'"&amp;$A$70&amp;"'!"&amp;E$68&amp;$C221+72),1,0)</f>
        <v>0</v>
      </c>
      <c r="F221" cm="1">
        <f t="array" aca="1" ref="F221" ca="1">IF(INDIRECT("'"&amp;$A$69&amp;"'!"&amp;F$68&amp;$C221+72)&lt;&gt;INDIRECT("'"&amp;$A$70&amp;"'!"&amp;F$68&amp;$C221+72),1,0)</f>
        <v>0</v>
      </c>
      <c r="G221" cm="1">
        <f t="array" aca="1" ref="G221" ca="1">IF(INDIRECT("'"&amp;$A$69&amp;"'!"&amp;G$68&amp;$C221+72)&lt;&gt;INDIRECT("'"&amp;$A$70&amp;"'!"&amp;G$68&amp;$C221+72),1,0)</f>
        <v>0</v>
      </c>
      <c r="H221" cm="1">
        <f t="array" aca="1" ref="H221" ca="1">IF(INDIRECT("'"&amp;$A$69&amp;"'!"&amp;H$68&amp;$C221+72)&lt;&gt;INDIRECT("'"&amp;$A$70&amp;"'!"&amp;H$68&amp;$C221+72),1,0)</f>
        <v>0</v>
      </c>
      <c r="I221" cm="1">
        <f t="array" aca="1" ref="I221" ca="1">IF(INDIRECT("'"&amp;$A$69&amp;"'!"&amp;I$68&amp;$C221+72)&lt;&gt;INDIRECT("'"&amp;$A$70&amp;"'!"&amp;I$68&amp;$C221+72),1,0)</f>
        <v>0</v>
      </c>
      <c r="J221" cm="1">
        <f t="array" aca="1" ref="J221" ca="1">IF(INDIRECT("'"&amp;$A$69&amp;"'!"&amp;J$68&amp;$C221+72)&lt;&gt;INDIRECT("'"&amp;$A$70&amp;"'!"&amp;J$68&amp;$C221+72),1,0)</f>
        <v>0</v>
      </c>
      <c r="K221" cm="1">
        <f t="array" aca="1" ref="K221" ca="1">IF(INDIRECT("'"&amp;$A$69&amp;"'!"&amp;K$68&amp;$C221+72)&lt;&gt;INDIRECT("'"&amp;$A$70&amp;"'!"&amp;K$68&amp;$C221+72),1,0)</f>
        <v>0</v>
      </c>
      <c r="L221" cm="1">
        <f t="array" aca="1" ref="L221" ca="1">IF(INDIRECT("'"&amp;$A$69&amp;"'!"&amp;L$68&amp;$C221+72)&lt;&gt;INDIRECT("'"&amp;$A$70&amp;"'!"&amp;L$68&amp;$C221+72),1,0)</f>
        <v>0</v>
      </c>
      <c r="M221" cm="1">
        <f t="array" aca="1" ref="M221" ca="1">IF(INDIRECT("'"&amp;$A$69&amp;"'!"&amp;M$68&amp;$C221+72)&lt;&gt;INDIRECT("'"&amp;$A$70&amp;"'!"&amp;M$68&amp;$C221+72),1,0)</f>
        <v>0</v>
      </c>
      <c r="N221" cm="1">
        <f t="array" aca="1" ref="N221" ca="1">IF(INDIRECT("'"&amp;$A$69&amp;"'!"&amp;N$68&amp;$C221+72)&lt;&gt;INDIRECT("'"&amp;$A$70&amp;"'!"&amp;N$68&amp;$C221+72),1,0)</f>
        <v>0</v>
      </c>
      <c r="O221" cm="1">
        <f t="array" aca="1" ref="O221" ca="1">IF(INDIRECT("'"&amp;$A$69&amp;"'!"&amp;O$68&amp;$C221+72)&lt;&gt;INDIRECT("'"&amp;$A$70&amp;"'!"&amp;O$68&amp;$C221+72),1,0)</f>
        <v>0</v>
      </c>
      <c r="P221" cm="1">
        <f t="array" aca="1" ref="P221" ca="1">IF(INDIRECT("'"&amp;$A$69&amp;"'!"&amp;P$68&amp;$C221+72)&lt;&gt;INDIRECT("'"&amp;$A$70&amp;"'!"&amp;P$68&amp;$C221+72),1,0)</f>
        <v>0</v>
      </c>
      <c r="Q221" cm="1">
        <f t="array" aca="1" ref="Q221" ca="1">IF(INDIRECT("'"&amp;$A$69&amp;"'!"&amp;Q$68&amp;$C221+72)&lt;&gt;INDIRECT("'"&amp;$A$70&amp;"'!"&amp;Q$68&amp;$C221+72),1,0)</f>
        <v>0</v>
      </c>
      <c r="R221" cm="1">
        <f t="array" aca="1" ref="R221" ca="1">IF(INDIRECT("'"&amp;$A$69&amp;"'!"&amp;R$68&amp;$C221+72)&lt;&gt;INDIRECT("'"&amp;$A$70&amp;"'!"&amp;R$68&amp;$C221+72),1,0)</f>
        <v>0</v>
      </c>
      <c r="S221" cm="1">
        <f t="array" aca="1" ref="S221" ca="1">IF(INDIRECT("'"&amp;$A$69&amp;"'!"&amp;S$68&amp;$C221+72)&lt;&gt;INDIRECT("'"&amp;$A$70&amp;"'!"&amp;S$68&amp;$C221+72),1,0)</f>
        <v>0</v>
      </c>
      <c r="T221" cm="1">
        <f t="array" aca="1" ref="T221" ca="1">IF(INDIRECT("'"&amp;$A$69&amp;"'!"&amp;T$68&amp;$C221+72)&lt;&gt;INDIRECT("'"&amp;$A$70&amp;"'!"&amp;T$68&amp;$C221+72),1,0)</f>
        <v>0</v>
      </c>
      <c r="U221" cm="1">
        <f t="array" aca="1" ref="U221" ca="1">IF(INDIRECT("'"&amp;$A$69&amp;"'!"&amp;U$68&amp;$C221+72)&lt;&gt;INDIRECT("'"&amp;$A$70&amp;"'!"&amp;U$68&amp;$C221+72),1,0)</f>
        <v>0</v>
      </c>
      <c r="V221" cm="1">
        <f t="array" aca="1" ref="V221" ca="1">IF(INDIRECT("'"&amp;$A$69&amp;"'!"&amp;V$68&amp;$C221+72)&lt;&gt;INDIRECT("'"&amp;$A$70&amp;"'!"&amp;V$68&amp;$C221+72),1,0)</f>
        <v>0</v>
      </c>
      <c r="W221" cm="1">
        <f t="array" aca="1" ref="W221" ca="1">IF(INDIRECT("'"&amp;$A$69&amp;"'!"&amp;W$68&amp;$C221+72)&lt;&gt;INDIRECT("'"&amp;$A$70&amp;"'!"&amp;W$68&amp;$C221+72),1,0)</f>
        <v>0</v>
      </c>
      <c r="X221" cm="1">
        <f t="array" aca="1" ref="X221" ca="1">IF(INDIRECT("'"&amp;$A$69&amp;"'!"&amp;X$68&amp;$C221+72)&lt;&gt;INDIRECT("'"&amp;$A$70&amp;"'!"&amp;X$68&amp;$C221+72),1,0)</f>
        <v>0</v>
      </c>
      <c r="Y221" cm="1">
        <f t="array" aca="1" ref="Y221" ca="1">IF(INDIRECT("'"&amp;$A$69&amp;"'!"&amp;Y$68&amp;$C221+72)&lt;&gt;INDIRECT("'"&amp;$A$70&amp;"'!"&amp;Y$68&amp;$C221+72),1,0)</f>
        <v>0</v>
      </c>
      <c r="Z221" cm="1">
        <f t="array" aca="1" ref="Z221" ca="1">IF(INDIRECT("'"&amp;$A$69&amp;"'!"&amp;Z$68&amp;$C221+72)&lt;&gt;INDIRECT("'"&amp;$A$70&amp;"'!"&amp;Z$68&amp;$C221+72),1,0)</f>
        <v>0</v>
      </c>
      <c r="AA221" cm="1">
        <f t="array" aca="1" ref="AA221" ca="1">IF(INDIRECT("'"&amp;$A$69&amp;"'!"&amp;AA$68&amp;$C221+72)&lt;&gt;INDIRECT("'"&amp;$A$70&amp;"'!"&amp;AA$68&amp;$C221+72),1,0)</f>
        <v>0</v>
      </c>
      <c r="AB221" cm="1">
        <f t="array" aca="1" ref="AB221" ca="1">IF(INDIRECT("'"&amp;$A$69&amp;"'!"&amp;AB$68&amp;$C221+72)&lt;&gt;INDIRECT("'"&amp;$A$70&amp;"'!"&amp;AB$68&amp;$C221+72),1,0)</f>
        <v>0</v>
      </c>
      <c r="AC221" cm="1">
        <f t="array" aca="1" ref="AC221" ca="1">IF(INDIRECT("'"&amp;$A$69&amp;"'!"&amp;AC$68&amp;$C221+72)&lt;&gt;INDIRECT("'"&amp;$A$70&amp;"'!"&amp;AC$68&amp;$C221+72),1,0)</f>
        <v>0</v>
      </c>
      <c r="AD221" cm="1">
        <f t="array" aca="1" ref="AD221" ca="1">IF(INDIRECT("'"&amp;$A$69&amp;"'!"&amp;AD$68&amp;$C221+72)&lt;&gt;INDIRECT("'"&amp;$A$70&amp;"'!"&amp;AD$68&amp;$C221+72),1,0)</f>
        <v>0</v>
      </c>
      <c r="AE221" cm="1">
        <f t="array" aca="1" ref="AE221" ca="1">IF(INDIRECT("'"&amp;$A$69&amp;"'!"&amp;AE$68&amp;$C221+72)&lt;&gt;INDIRECT("'"&amp;$A$70&amp;"'!"&amp;AE$68&amp;$C221+72),1,0)</f>
        <v>0</v>
      </c>
      <c r="AF221" cm="1">
        <f t="array" aca="1" ref="AF221" ca="1">IF(INDIRECT("'"&amp;$A$69&amp;"'!"&amp;AF$68&amp;$C221+72)&lt;&gt;INDIRECT("'"&amp;$A$70&amp;"'!"&amp;AF$68&amp;$C221+72),1,0)</f>
        <v>0</v>
      </c>
      <c r="AG221" cm="1">
        <f t="array" aca="1" ref="AG221" ca="1">IF(INDIRECT("'"&amp;$A$69&amp;"'!"&amp;AG$68&amp;$C221+72)&lt;&gt;INDIRECT("'"&amp;$A$70&amp;"'!"&amp;AG$68&amp;$C221+72),1,0)</f>
        <v>0</v>
      </c>
      <c r="AH221" cm="1">
        <f t="array" aca="1" ref="AH221" ca="1">IF(INDIRECT("'"&amp;$A$69&amp;"'!"&amp;AH$68&amp;$C221+72)&lt;&gt;INDIRECT("'"&amp;$A$70&amp;"'!"&amp;AH$68&amp;$C221+72),1,0)</f>
        <v>0</v>
      </c>
      <c r="AI221" cm="1">
        <f t="array" aca="1" ref="AI221" ca="1">IF(INDIRECT("'"&amp;$A$69&amp;"'!"&amp;AI$68&amp;$C221+72)&lt;&gt;INDIRECT("'"&amp;$A$70&amp;"'!"&amp;AI$68&amp;$C221+72),1,0)</f>
        <v>0</v>
      </c>
      <c r="AJ221" cm="1">
        <f t="array" aca="1" ref="AJ221" ca="1">IF(INDIRECT("'"&amp;$A$69&amp;"'!"&amp;AJ$68&amp;$C221+72)&lt;&gt;INDIRECT("'"&amp;$A$70&amp;"'!"&amp;AJ$68&amp;$C221+72),1,0)</f>
        <v>0</v>
      </c>
      <c r="AK221" cm="1">
        <f t="array" aca="1" ref="AK221" ca="1">IF(INDIRECT("'"&amp;$A$69&amp;"'!"&amp;AK$68&amp;$C221+72)&lt;&gt;INDIRECT("'"&amp;$A$70&amp;"'!"&amp;AK$68&amp;$C221+72),1,0)</f>
        <v>0</v>
      </c>
      <c r="AL221" cm="1">
        <f t="array" aca="1" ref="AL221" ca="1">IF(INDIRECT("'"&amp;$A$69&amp;"'!"&amp;AL$68&amp;$C221+72)&lt;&gt;INDIRECT("'"&amp;$A$70&amp;"'!"&amp;AL$68&amp;$C221+72),1,0)</f>
        <v>0</v>
      </c>
      <c r="AM221" cm="1">
        <f t="array" aca="1" ref="AM221" ca="1">IF(INDIRECT("'"&amp;$A$69&amp;"'!"&amp;AM$68&amp;$C221+72)&lt;&gt;INDIRECT("'"&amp;$A$70&amp;"'!"&amp;AM$68&amp;$C221+72),1,0)</f>
        <v>0</v>
      </c>
      <c r="AN221" cm="1">
        <f t="array" aca="1" ref="AN221" ca="1">IF(INDIRECT("'"&amp;$A$69&amp;"'!"&amp;AN$68&amp;$C221+72)&lt;&gt;INDIRECT("'"&amp;$A$70&amp;"'!"&amp;AN$68&amp;$C221+72),1,0)</f>
        <v>0</v>
      </c>
      <c r="AO221" cm="1">
        <f t="array" aca="1" ref="AO221" ca="1">IF(INDIRECT("'"&amp;$A$69&amp;"'!"&amp;AO$68&amp;$C221+72)&lt;&gt;INDIRECT("'"&amp;$A$70&amp;"'!"&amp;AO$68&amp;$C221+72),1,0)</f>
        <v>0</v>
      </c>
      <c r="AP221" cm="1">
        <f t="array" aca="1" ref="AP221" ca="1">IF(INDIRECT("'"&amp;$A$69&amp;"'!"&amp;AP$68&amp;$C221+72)&lt;&gt;INDIRECT("'"&amp;$A$70&amp;"'!"&amp;AP$68&amp;$C221+72),1,0)</f>
        <v>0</v>
      </c>
      <c r="AQ221" cm="1">
        <f t="array" aca="1" ref="AQ221" ca="1">IF(INDIRECT("'"&amp;$A$69&amp;"'!"&amp;AQ$68&amp;$C221+72)&lt;&gt;INDIRECT("'"&amp;$A$70&amp;"'!"&amp;AQ$68&amp;$C221+72),1,0)</f>
        <v>0</v>
      </c>
      <c r="AR221" cm="1">
        <f t="array" aca="1" ref="AR221" ca="1">IF(INDIRECT("'"&amp;$A$69&amp;"'!"&amp;AR$68&amp;$C221+72)&lt;&gt;INDIRECT("'"&amp;$A$70&amp;"'!"&amp;AR$68&amp;$C221+72),1,0)</f>
        <v>0</v>
      </c>
      <c r="AS221" cm="1">
        <f t="array" aca="1" ref="AS221" ca="1">IF(INDIRECT("'"&amp;$A$69&amp;"'!"&amp;AS$68&amp;$C221+72)&lt;&gt;INDIRECT("'"&amp;$A$70&amp;"'!"&amp;AS$68&amp;$C221+72),1,0)</f>
        <v>0</v>
      </c>
      <c r="AT221" cm="1">
        <f t="array" aca="1" ref="AT221" ca="1">IF(INDIRECT("'"&amp;$A$69&amp;"'!"&amp;AT$68&amp;$C221+72)&lt;&gt;INDIRECT("'"&amp;$A$70&amp;"'!"&amp;AT$68&amp;$C221+72),1,0)</f>
        <v>0</v>
      </c>
      <c r="AU221" cm="1">
        <f t="array" aca="1" ref="AU221" ca="1">IF(INDIRECT("'"&amp;$A$69&amp;"'!"&amp;AU$68&amp;$C221+72)&lt;&gt;INDIRECT("'"&amp;$A$70&amp;"'!"&amp;AU$68&amp;$C221+72),1,0)</f>
        <v>0</v>
      </c>
      <c r="AV221" cm="1">
        <f t="array" aca="1" ref="AV221" ca="1">IF(INDIRECT("'"&amp;$A$69&amp;"'!"&amp;AV$68&amp;$C221+72)&lt;&gt;INDIRECT("'"&amp;$A$70&amp;"'!"&amp;AV$68&amp;$C221+72),1,0)</f>
        <v>0</v>
      </c>
      <c r="AW221" cm="1">
        <f t="array" aca="1" ref="AW221" ca="1">IF(INDIRECT("'"&amp;$A$69&amp;"'!"&amp;AW$68&amp;$C221+72)&lt;&gt;INDIRECT("'"&amp;$A$70&amp;"'!"&amp;AW$68&amp;$C221+72),1,0)</f>
        <v>0</v>
      </c>
      <c r="AX221" cm="1">
        <f t="array" aca="1" ref="AX221" ca="1">IF(INDIRECT("'"&amp;$A$69&amp;"'!"&amp;AX$68&amp;$C221+72)&lt;&gt;INDIRECT("'"&amp;$A$70&amp;"'!"&amp;AX$68&amp;$C221+72),1,0)</f>
        <v>0</v>
      </c>
      <c r="AY221" cm="1">
        <f t="array" aca="1" ref="AY221" ca="1">IF(INDIRECT("'"&amp;$A$69&amp;"'!"&amp;AY$68&amp;$C221+72)&lt;&gt;INDIRECT("'"&amp;$A$70&amp;"'!"&amp;AY$68&amp;$C221+72),1,0)</f>
        <v>0</v>
      </c>
      <c r="AZ221" cm="1">
        <f t="array" aca="1" ref="AZ221" ca="1">IF(INDIRECT("'"&amp;$A$69&amp;"'!"&amp;AZ$68&amp;$C221+72)&lt;&gt;INDIRECT("'"&amp;$A$70&amp;"'!"&amp;AZ$68&amp;$C221+72),1,0)</f>
        <v>0</v>
      </c>
      <c r="BA221" cm="1">
        <f t="array" aca="1" ref="BA221" ca="1">IF(INDIRECT("'"&amp;$A$69&amp;"'!"&amp;BA$68&amp;$C221+72)&lt;&gt;INDIRECT("'"&amp;$A$70&amp;"'!"&amp;BA$68&amp;$C221+72),1,0)</f>
        <v>0</v>
      </c>
      <c r="BB221" cm="1">
        <f t="array" aca="1" ref="BB221" ca="1">IF(INDIRECT("'"&amp;$A$69&amp;"'!"&amp;BB$68&amp;$C221+72)&lt;&gt;INDIRECT("'"&amp;$A$70&amp;"'!"&amp;BB$68&amp;$C221+72),1,0)</f>
        <v>0</v>
      </c>
      <c r="BC221">
        <f t="shared" ca="1" si="6"/>
        <v>0</v>
      </c>
      <c r="BD221">
        <f t="shared" ca="1" si="7"/>
        <v>0</v>
      </c>
      <c r="BE221">
        <f t="shared" ca="1" si="8"/>
        <v>0</v>
      </c>
    </row>
    <row r="222" spans="3:57" x14ac:dyDescent="0.15">
      <c r="C222" s="283">
        <v>150</v>
      </c>
      <c r="D222" cm="1">
        <f t="array" aca="1" ref="D222" ca="1">IF(INDIRECT("'"&amp;$A$69&amp;"'!"&amp;D$68&amp;$C222+72)&lt;&gt;INDIRECT("'"&amp;$A$70&amp;"'!"&amp;D$68&amp;$C222+72),1,0)</f>
        <v>0</v>
      </c>
      <c r="E222" cm="1">
        <f t="array" aca="1" ref="E222" ca="1">IF(INDIRECT("'"&amp;$A$69&amp;"'!"&amp;E$68&amp;$C222+72)&lt;&gt;INDIRECT("'"&amp;$A$70&amp;"'!"&amp;E$68&amp;$C222+72),1,0)</f>
        <v>0</v>
      </c>
      <c r="F222" cm="1">
        <f t="array" aca="1" ref="F222" ca="1">IF(INDIRECT("'"&amp;$A$69&amp;"'!"&amp;F$68&amp;$C222+72)&lt;&gt;INDIRECT("'"&amp;$A$70&amp;"'!"&amp;F$68&amp;$C222+72),1,0)</f>
        <v>0</v>
      </c>
      <c r="G222" cm="1">
        <f t="array" aca="1" ref="G222" ca="1">IF(INDIRECT("'"&amp;$A$69&amp;"'!"&amp;G$68&amp;$C222+72)&lt;&gt;INDIRECT("'"&amp;$A$70&amp;"'!"&amp;G$68&amp;$C222+72),1,0)</f>
        <v>0</v>
      </c>
      <c r="H222" cm="1">
        <f t="array" aca="1" ref="H222" ca="1">IF(INDIRECT("'"&amp;$A$69&amp;"'!"&amp;H$68&amp;$C222+72)&lt;&gt;INDIRECT("'"&amp;$A$70&amp;"'!"&amp;H$68&amp;$C222+72),1,0)</f>
        <v>0</v>
      </c>
      <c r="I222" cm="1">
        <f t="array" aca="1" ref="I222" ca="1">IF(INDIRECT("'"&amp;$A$69&amp;"'!"&amp;I$68&amp;$C222+72)&lt;&gt;INDIRECT("'"&amp;$A$70&amp;"'!"&amp;I$68&amp;$C222+72),1,0)</f>
        <v>0</v>
      </c>
      <c r="J222" cm="1">
        <f t="array" aca="1" ref="J222" ca="1">IF(INDIRECT("'"&amp;$A$69&amp;"'!"&amp;J$68&amp;$C222+72)&lt;&gt;INDIRECT("'"&amp;$A$70&amp;"'!"&amp;J$68&amp;$C222+72),1,0)</f>
        <v>0</v>
      </c>
      <c r="K222" cm="1">
        <f t="array" aca="1" ref="K222" ca="1">IF(INDIRECT("'"&amp;$A$69&amp;"'!"&amp;K$68&amp;$C222+72)&lt;&gt;INDIRECT("'"&amp;$A$70&amp;"'!"&amp;K$68&amp;$C222+72),1,0)</f>
        <v>0</v>
      </c>
      <c r="L222" cm="1">
        <f t="array" aca="1" ref="L222" ca="1">IF(INDIRECT("'"&amp;$A$69&amp;"'!"&amp;L$68&amp;$C222+72)&lt;&gt;INDIRECT("'"&amp;$A$70&amp;"'!"&amp;L$68&amp;$C222+72),1,0)</f>
        <v>0</v>
      </c>
      <c r="M222" cm="1">
        <f t="array" aca="1" ref="M222" ca="1">IF(INDIRECT("'"&amp;$A$69&amp;"'!"&amp;M$68&amp;$C222+72)&lt;&gt;INDIRECT("'"&amp;$A$70&amp;"'!"&amp;M$68&amp;$C222+72),1,0)</f>
        <v>0</v>
      </c>
      <c r="N222" cm="1">
        <f t="array" aca="1" ref="N222" ca="1">IF(INDIRECT("'"&amp;$A$69&amp;"'!"&amp;N$68&amp;$C222+72)&lt;&gt;INDIRECT("'"&amp;$A$70&amp;"'!"&amp;N$68&amp;$C222+72),1,0)</f>
        <v>0</v>
      </c>
      <c r="O222" cm="1">
        <f t="array" aca="1" ref="O222" ca="1">IF(INDIRECT("'"&amp;$A$69&amp;"'!"&amp;O$68&amp;$C222+72)&lt;&gt;INDIRECT("'"&amp;$A$70&amp;"'!"&amp;O$68&amp;$C222+72),1,0)</f>
        <v>0</v>
      </c>
      <c r="P222" cm="1">
        <f t="array" aca="1" ref="P222" ca="1">IF(INDIRECT("'"&amp;$A$69&amp;"'!"&amp;P$68&amp;$C222+72)&lt;&gt;INDIRECT("'"&amp;$A$70&amp;"'!"&amp;P$68&amp;$C222+72),1,0)</f>
        <v>0</v>
      </c>
      <c r="Q222" cm="1">
        <f t="array" aca="1" ref="Q222" ca="1">IF(INDIRECT("'"&amp;$A$69&amp;"'!"&amp;Q$68&amp;$C222+72)&lt;&gt;INDIRECT("'"&amp;$A$70&amp;"'!"&amp;Q$68&amp;$C222+72),1,0)</f>
        <v>0</v>
      </c>
      <c r="R222" cm="1">
        <f t="array" aca="1" ref="R222" ca="1">IF(INDIRECT("'"&amp;$A$69&amp;"'!"&amp;R$68&amp;$C222+72)&lt;&gt;INDIRECT("'"&amp;$A$70&amp;"'!"&amp;R$68&amp;$C222+72),1,0)</f>
        <v>0</v>
      </c>
      <c r="S222" cm="1">
        <f t="array" aca="1" ref="S222" ca="1">IF(INDIRECT("'"&amp;$A$69&amp;"'!"&amp;S$68&amp;$C222+72)&lt;&gt;INDIRECT("'"&amp;$A$70&amp;"'!"&amp;S$68&amp;$C222+72),1,0)</f>
        <v>0</v>
      </c>
      <c r="T222" cm="1">
        <f t="array" aca="1" ref="T222" ca="1">IF(INDIRECT("'"&amp;$A$69&amp;"'!"&amp;T$68&amp;$C222+72)&lt;&gt;INDIRECT("'"&amp;$A$70&amp;"'!"&amp;T$68&amp;$C222+72),1,0)</f>
        <v>0</v>
      </c>
      <c r="U222" cm="1">
        <f t="array" aca="1" ref="U222" ca="1">IF(INDIRECT("'"&amp;$A$69&amp;"'!"&amp;U$68&amp;$C222+72)&lt;&gt;INDIRECT("'"&amp;$A$70&amp;"'!"&amp;U$68&amp;$C222+72),1,0)</f>
        <v>0</v>
      </c>
      <c r="V222" cm="1">
        <f t="array" aca="1" ref="V222" ca="1">IF(INDIRECT("'"&amp;$A$69&amp;"'!"&amp;V$68&amp;$C222+72)&lt;&gt;INDIRECT("'"&amp;$A$70&amp;"'!"&amp;V$68&amp;$C222+72),1,0)</f>
        <v>0</v>
      </c>
      <c r="W222" cm="1">
        <f t="array" aca="1" ref="W222" ca="1">IF(INDIRECT("'"&amp;$A$69&amp;"'!"&amp;W$68&amp;$C222+72)&lt;&gt;INDIRECT("'"&amp;$A$70&amp;"'!"&amp;W$68&amp;$C222+72),1,0)</f>
        <v>0</v>
      </c>
      <c r="X222" cm="1">
        <f t="array" aca="1" ref="X222" ca="1">IF(INDIRECT("'"&amp;$A$69&amp;"'!"&amp;X$68&amp;$C222+72)&lt;&gt;INDIRECT("'"&amp;$A$70&amp;"'!"&amp;X$68&amp;$C222+72),1,0)</f>
        <v>0</v>
      </c>
      <c r="Y222" cm="1">
        <f t="array" aca="1" ref="Y222" ca="1">IF(INDIRECT("'"&amp;$A$69&amp;"'!"&amp;Y$68&amp;$C222+72)&lt;&gt;INDIRECT("'"&amp;$A$70&amp;"'!"&amp;Y$68&amp;$C222+72),1,0)</f>
        <v>0</v>
      </c>
      <c r="Z222" cm="1">
        <f t="array" aca="1" ref="Z222" ca="1">IF(INDIRECT("'"&amp;$A$69&amp;"'!"&amp;Z$68&amp;$C222+72)&lt;&gt;INDIRECT("'"&amp;$A$70&amp;"'!"&amp;Z$68&amp;$C222+72),1,0)</f>
        <v>0</v>
      </c>
      <c r="AA222" cm="1">
        <f t="array" aca="1" ref="AA222" ca="1">IF(INDIRECT("'"&amp;$A$69&amp;"'!"&amp;AA$68&amp;$C222+72)&lt;&gt;INDIRECT("'"&amp;$A$70&amp;"'!"&amp;AA$68&amp;$C222+72),1,0)</f>
        <v>0</v>
      </c>
      <c r="AB222" cm="1">
        <f t="array" aca="1" ref="AB222" ca="1">IF(INDIRECT("'"&amp;$A$69&amp;"'!"&amp;AB$68&amp;$C222+72)&lt;&gt;INDIRECT("'"&amp;$A$70&amp;"'!"&amp;AB$68&amp;$C222+72),1,0)</f>
        <v>0</v>
      </c>
      <c r="AC222" cm="1">
        <f t="array" aca="1" ref="AC222" ca="1">IF(INDIRECT("'"&amp;$A$69&amp;"'!"&amp;AC$68&amp;$C222+72)&lt;&gt;INDIRECT("'"&amp;$A$70&amp;"'!"&amp;AC$68&amp;$C222+72),1,0)</f>
        <v>0</v>
      </c>
      <c r="AD222" cm="1">
        <f t="array" aca="1" ref="AD222" ca="1">IF(INDIRECT("'"&amp;$A$69&amp;"'!"&amp;AD$68&amp;$C222+72)&lt;&gt;INDIRECT("'"&amp;$A$70&amp;"'!"&amp;AD$68&amp;$C222+72),1,0)</f>
        <v>0</v>
      </c>
      <c r="AE222" cm="1">
        <f t="array" aca="1" ref="AE222" ca="1">IF(INDIRECT("'"&amp;$A$69&amp;"'!"&amp;AE$68&amp;$C222+72)&lt;&gt;INDIRECT("'"&amp;$A$70&amp;"'!"&amp;AE$68&amp;$C222+72),1,0)</f>
        <v>0</v>
      </c>
      <c r="AF222" cm="1">
        <f t="array" aca="1" ref="AF222" ca="1">IF(INDIRECT("'"&amp;$A$69&amp;"'!"&amp;AF$68&amp;$C222+72)&lt;&gt;INDIRECT("'"&amp;$A$70&amp;"'!"&amp;AF$68&amp;$C222+72),1,0)</f>
        <v>0</v>
      </c>
      <c r="AG222" cm="1">
        <f t="array" aca="1" ref="AG222" ca="1">IF(INDIRECT("'"&amp;$A$69&amp;"'!"&amp;AG$68&amp;$C222+72)&lt;&gt;INDIRECT("'"&amp;$A$70&amp;"'!"&amp;AG$68&amp;$C222+72),1,0)</f>
        <v>0</v>
      </c>
      <c r="AH222" cm="1">
        <f t="array" aca="1" ref="AH222" ca="1">IF(INDIRECT("'"&amp;$A$69&amp;"'!"&amp;AH$68&amp;$C222+72)&lt;&gt;INDIRECT("'"&amp;$A$70&amp;"'!"&amp;AH$68&amp;$C222+72),1,0)</f>
        <v>0</v>
      </c>
      <c r="AI222" cm="1">
        <f t="array" aca="1" ref="AI222" ca="1">IF(INDIRECT("'"&amp;$A$69&amp;"'!"&amp;AI$68&amp;$C222+72)&lt;&gt;INDIRECT("'"&amp;$A$70&amp;"'!"&amp;AI$68&amp;$C222+72),1,0)</f>
        <v>0</v>
      </c>
      <c r="AJ222" cm="1">
        <f t="array" aca="1" ref="AJ222" ca="1">IF(INDIRECT("'"&amp;$A$69&amp;"'!"&amp;AJ$68&amp;$C222+72)&lt;&gt;INDIRECT("'"&amp;$A$70&amp;"'!"&amp;AJ$68&amp;$C222+72),1,0)</f>
        <v>0</v>
      </c>
      <c r="AK222" cm="1">
        <f t="array" aca="1" ref="AK222" ca="1">IF(INDIRECT("'"&amp;$A$69&amp;"'!"&amp;AK$68&amp;$C222+72)&lt;&gt;INDIRECT("'"&amp;$A$70&amp;"'!"&amp;AK$68&amp;$C222+72),1,0)</f>
        <v>0</v>
      </c>
      <c r="AL222" cm="1">
        <f t="array" aca="1" ref="AL222" ca="1">IF(INDIRECT("'"&amp;$A$69&amp;"'!"&amp;AL$68&amp;$C222+72)&lt;&gt;INDIRECT("'"&amp;$A$70&amp;"'!"&amp;AL$68&amp;$C222+72),1,0)</f>
        <v>0</v>
      </c>
      <c r="AM222" cm="1">
        <f t="array" aca="1" ref="AM222" ca="1">IF(INDIRECT("'"&amp;$A$69&amp;"'!"&amp;AM$68&amp;$C222+72)&lt;&gt;INDIRECT("'"&amp;$A$70&amp;"'!"&amp;AM$68&amp;$C222+72),1,0)</f>
        <v>0</v>
      </c>
      <c r="AN222" cm="1">
        <f t="array" aca="1" ref="AN222" ca="1">IF(INDIRECT("'"&amp;$A$69&amp;"'!"&amp;AN$68&amp;$C222+72)&lt;&gt;INDIRECT("'"&amp;$A$70&amp;"'!"&amp;AN$68&amp;$C222+72),1,0)</f>
        <v>0</v>
      </c>
      <c r="AO222" cm="1">
        <f t="array" aca="1" ref="AO222" ca="1">IF(INDIRECT("'"&amp;$A$69&amp;"'!"&amp;AO$68&amp;$C222+72)&lt;&gt;INDIRECT("'"&amp;$A$70&amp;"'!"&amp;AO$68&amp;$C222+72),1,0)</f>
        <v>0</v>
      </c>
      <c r="AP222" cm="1">
        <f t="array" aca="1" ref="AP222" ca="1">IF(INDIRECT("'"&amp;$A$69&amp;"'!"&amp;AP$68&amp;$C222+72)&lt;&gt;INDIRECT("'"&amp;$A$70&amp;"'!"&amp;AP$68&amp;$C222+72),1,0)</f>
        <v>0</v>
      </c>
      <c r="AQ222" cm="1">
        <f t="array" aca="1" ref="AQ222" ca="1">IF(INDIRECT("'"&amp;$A$69&amp;"'!"&amp;AQ$68&amp;$C222+72)&lt;&gt;INDIRECT("'"&amp;$A$70&amp;"'!"&amp;AQ$68&amp;$C222+72),1,0)</f>
        <v>0</v>
      </c>
      <c r="AR222" cm="1">
        <f t="array" aca="1" ref="AR222" ca="1">IF(INDIRECT("'"&amp;$A$69&amp;"'!"&amp;AR$68&amp;$C222+72)&lt;&gt;INDIRECT("'"&amp;$A$70&amp;"'!"&amp;AR$68&amp;$C222+72),1,0)</f>
        <v>0</v>
      </c>
      <c r="AS222" cm="1">
        <f t="array" aca="1" ref="AS222" ca="1">IF(INDIRECT("'"&amp;$A$69&amp;"'!"&amp;AS$68&amp;$C222+72)&lt;&gt;INDIRECT("'"&amp;$A$70&amp;"'!"&amp;AS$68&amp;$C222+72),1,0)</f>
        <v>0</v>
      </c>
      <c r="AT222" cm="1">
        <f t="array" aca="1" ref="AT222" ca="1">IF(INDIRECT("'"&amp;$A$69&amp;"'!"&amp;AT$68&amp;$C222+72)&lt;&gt;INDIRECT("'"&amp;$A$70&amp;"'!"&amp;AT$68&amp;$C222+72),1,0)</f>
        <v>0</v>
      </c>
      <c r="AU222" cm="1">
        <f t="array" aca="1" ref="AU222" ca="1">IF(INDIRECT("'"&amp;$A$69&amp;"'!"&amp;AU$68&amp;$C222+72)&lt;&gt;INDIRECT("'"&amp;$A$70&amp;"'!"&amp;AU$68&amp;$C222+72),1,0)</f>
        <v>0</v>
      </c>
      <c r="AV222" cm="1">
        <f t="array" aca="1" ref="AV222" ca="1">IF(INDIRECT("'"&amp;$A$69&amp;"'!"&amp;AV$68&amp;$C222+72)&lt;&gt;INDIRECT("'"&amp;$A$70&amp;"'!"&amp;AV$68&amp;$C222+72),1,0)</f>
        <v>0</v>
      </c>
      <c r="AW222" cm="1">
        <f t="array" aca="1" ref="AW222" ca="1">IF(INDIRECT("'"&amp;$A$69&amp;"'!"&amp;AW$68&amp;$C222+72)&lt;&gt;INDIRECT("'"&amp;$A$70&amp;"'!"&amp;AW$68&amp;$C222+72),1,0)</f>
        <v>0</v>
      </c>
      <c r="AX222" cm="1">
        <f t="array" aca="1" ref="AX222" ca="1">IF(INDIRECT("'"&amp;$A$69&amp;"'!"&amp;AX$68&amp;$C222+72)&lt;&gt;INDIRECT("'"&amp;$A$70&amp;"'!"&amp;AX$68&amp;$C222+72),1,0)</f>
        <v>0</v>
      </c>
      <c r="AY222" cm="1">
        <f t="array" aca="1" ref="AY222" ca="1">IF(INDIRECT("'"&amp;$A$69&amp;"'!"&amp;AY$68&amp;$C222+72)&lt;&gt;INDIRECT("'"&amp;$A$70&amp;"'!"&amp;AY$68&amp;$C222+72),1,0)</f>
        <v>0</v>
      </c>
      <c r="AZ222" cm="1">
        <f t="array" aca="1" ref="AZ222" ca="1">IF(INDIRECT("'"&amp;$A$69&amp;"'!"&amp;AZ$68&amp;$C222+72)&lt;&gt;INDIRECT("'"&amp;$A$70&amp;"'!"&amp;AZ$68&amp;$C222+72),1,0)</f>
        <v>0</v>
      </c>
      <c r="BA222" cm="1">
        <f t="array" aca="1" ref="BA222" ca="1">IF(INDIRECT("'"&amp;$A$69&amp;"'!"&amp;BA$68&amp;$C222+72)&lt;&gt;INDIRECT("'"&amp;$A$70&amp;"'!"&amp;BA$68&amp;$C222+72),1,0)</f>
        <v>0</v>
      </c>
      <c r="BB222" cm="1">
        <f t="array" aca="1" ref="BB222" ca="1">IF(INDIRECT("'"&amp;$A$69&amp;"'!"&amp;BB$68&amp;$C222+72)&lt;&gt;INDIRECT("'"&amp;$A$70&amp;"'!"&amp;BB$68&amp;$C222+72),1,0)</f>
        <v>0</v>
      </c>
      <c r="BC222">
        <f t="shared" ca="1" si="6"/>
        <v>0</v>
      </c>
      <c r="BD222">
        <f t="shared" ca="1" si="7"/>
        <v>0</v>
      </c>
      <c r="BE222">
        <f t="shared" ca="1" si="8"/>
        <v>0</v>
      </c>
    </row>
    <row r="223" spans="3:57" x14ac:dyDescent="0.15">
      <c r="C223" s="283">
        <v>151</v>
      </c>
      <c r="D223" cm="1">
        <f t="array" aca="1" ref="D223" ca="1">IF(INDIRECT("'"&amp;$A$69&amp;"'!"&amp;D$68&amp;$C223+72)&lt;&gt;INDIRECT("'"&amp;$A$70&amp;"'!"&amp;D$68&amp;$C223+72),1,0)</f>
        <v>0</v>
      </c>
      <c r="E223" cm="1">
        <f t="array" aca="1" ref="E223" ca="1">IF(INDIRECT("'"&amp;$A$69&amp;"'!"&amp;E$68&amp;$C223+72)&lt;&gt;INDIRECT("'"&amp;$A$70&amp;"'!"&amp;E$68&amp;$C223+72),1,0)</f>
        <v>0</v>
      </c>
      <c r="F223" cm="1">
        <f t="array" aca="1" ref="F223" ca="1">IF(INDIRECT("'"&amp;$A$69&amp;"'!"&amp;F$68&amp;$C223+72)&lt;&gt;INDIRECT("'"&amp;$A$70&amp;"'!"&amp;F$68&amp;$C223+72),1,0)</f>
        <v>0</v>
      </c>
      <c r="G223" cm="1">
        <f t="array" aca="1" ref="G223" ca="1">IF(INDIRECT("'"&amp;$A$69&amp;"'!"&amp;G$68&amp;$C223+72)&lt;&gt;INDIRECT("'"&amp;$A$70&amp;"'!"&amp;G$68&amp;$C223+72),1,0)</f>
        <v>0</v>
      </c>
      <c r="H223" cm="1">
        <f t="array" aca="1" ref="H223" ca="1">IF(INDIRECT("'"&amp;$A$69&amp;"'!"&amp;H$68&amp;$C223+72)&lt;&gt;INDIRECT("'"&amp;$A$70&amp;"'!"&amp;H$68&amp;$C223+72),1,0)</f>
        <v>0</v>
      </c>
      <c r="I223" cm="1">
        <f t="array" aca="1" ref="I223" ca="1">IF(INDIRECT("'"&amp;$A$69&amp;"'!"&amp;I$68&amp;$C223+72)&lt;&gt;INDIRECT("'"&amp;$A$70&amp;"'!"&amp;I$68&amp;$C223+72),1,0)</f>
        <v>0</v>
      </c>
      <c r="J223" cm="1">
        <f t="array" aca="1" ref="J223" ca="1">IF(INDIRECT("'"&amp;$A$69&amp;"'!"&amp;J$68&amp;$C223+72)&lt;&gt;INDIRECT("'"&amp;$A$70&amp;"'!"&amp;J$68&amp;$C223+72),1,0)</f>
        <v>0</v>
      </c>
      <c r="K223" cm="1">
        <f t="array" aca="1" ref="K223" ca="1">IF(INDIRECT("'"&amp;$A$69&amp;"'!"&amp;K$68&amp;$C223+72)&lt;&gt;INDIRECT("'"&amp;$A$70&amp;"'!"&amp;K$68&amp;$C223+72),1,0)</f>
        <v>0</v>
      </c>
      <c r="L223" cm="1">
        <f t="array" aca="1" ref="L223" ca="1">IF(INDIRECT("'"&amp;$A$69&amp;"'!"&amp;L$68&amp;$C223+72)&lt;&gt;INDIRECT("'"&amp;$A$70&amp;"'!"&amp;L$68&amp;$C223+72),1,0)</f>
        <v>0</v>
      </c>
      <c r="M223" cm="1">
        <f t="array" aca="1" ref="M223" ca="1">IF(INDIRECT("'"&amp;$A$69&amp;"'!"&amp;M$68&amp;$C223+72)&lt;&gt;INDIRECT("'"&amp;$A$70&amp;"'!"&amp;M$68&amp;$C223+72),1,0)</f>
        <v>0</v>
      </c>
      <c r="N223" cm="1">
        <f t="array" aca="1" ref="N223" ca="1">IF(INDIRECT("'"&amp;$A$69&amp;"'!"&amp;N$68&amp;$C223+72)&lt;&gt;INDIRECT("'"&amp;$A$70&amp;"'!"&amp;N$68&amp;$C223+72),1,0)</f>
        <v>0</v>
      </c>
      <c r="O223" cm="1">
        <f t="array" aca="1" ref="O223" ca="1">IF(INDIRECT("'"&amp;$A$69&amp;"'!"&amp;O$68&amp;$C223+72)&lt;&gt;INDIRECT("'"&amp;$A$70&amp;"'!"&amp;O$68&amp;$C223+72),1,0)</f>
        <v>0</v>
      </c>
      <c r="P223" cm="1">
        <f t="array" aca="1" ref="P223" ca="1">IF(INDIRECT("'"&amp;$A$69&amp;"'!"&amp;P$68&amp;$C223+72)&lt;&gt;INDIRECT("'"&amp;$A$70&amp;"'!"&amp;P$68&amp;$C223+72),1,0)</f>
        <v>0</v>
      </c>
      <c r="Q223" cm="1">
        <f t="array" aca="1" ref="Q223" ca="1">IF(INDIRECT("'"&amp;$A$69&amp;"'!"&amp;Q$68&amp;$C223+72)&lt;&gt;INDIRECT("'"&amp;$A$70&amp;"'!"&amp;Q$68&amp;$C223+72),1,0)</f>
        <v>0</v>
      </c>
      <c r="R223" cm="1">
        <f t="array" aca="1" ref="R223" ca="1">IF(INDIRECT("'"&amp;$A$69&amp;"'!"&amp;R$68&amp;$C223+72)&lt;&gt;INDIRECT("'"&amp;$A$70&amp;"'!"&amp;R$68&amp;$C223+72),1,0)</f>
        <v>0</v>
      </c>
      <c r="S223" cm="1">
        <f t="array" aca="1" ref="S223" ca="1">IF(INDIRECT("'"&amp;$A$69&amp;"'!"&amp;S$68&amp;$C223+72)&lt;&gt;INDIRECT("'"&amp;$A$70&amp;"'!"&amp;S$68&amp;$C223+72),1,0)</f>
        <v>0</v>
      </c>
      <c r="T223" cm="1">
        <f t="array" aca="1" ref="T223" ca="1">IF(INDIRECT("'"&amp;$A$69&amp;"'!"&amp;T$68&amp;$C223+72)&lt;&gt;INDIRECT("'"&amp;$A$70&amp;"'!"&amp;T$68&amp;$C223+72),1,0)</f>
        <v>0</v>
      </c>
      <c r="U223" cm="1">
        <f t="array" aca="1" ref="U223" ca="1">IF(INDIRECT("'"&amp;$A$69&amp;"'!"&amp;U$68&amp;$C223+72)&lt;&gt;INDIRECT("'"&amp;$A$70&amp;"'!"&amp;U$68&amp;$C223+72),1,0)</f>
        <v>0</v>
      </c>
      <c r="V223" cm="1">
        <f t="array" aca="1" ref="V223" ca="1">IF(INDIRECT("'"&amp;$A$69&amp;"'!"&amp;V$68&amp;$C223+72)&lt;&gt;INDIRECT("'"&amp;$A$70&amp;"'!"&amp;V$68&amp;$C223+72),1,0)</f>
        <v>0</v>
      </c>
      <c r="W223" cm="1">
        <f t="array" aca="1" ref="W223" ca="1">IF(INDIRECT("'"&amp;$A$69&amp;"'!"&amp;W$68&amp;$C223+72)&lt;&gt;INDIRECT("'"&amp;$A$70&amp;"'!"&amp;W$68&amp;$C223+72),1,0)</f>
        <v>0</v>
      </c>
      <c r="X223" cm="1">
        <f t="array" aca="1" ref="X223" ca="1">IF(INDIRECT("'"&amp;$A$69&amp;"'!"&amp;X$68&amp;$C223+72)&lt;&gt;INDIRECT("'"&amp;$A$70&amp;"'!"&amp;X$68&amp;$C223+72),1,0)</f>
        <v>0</v>
      </c>
      <c r="Y223" cm="1">
        <f t="array" aca="1" ref="Y223" ca="1">IF(INDIRECT("'"&amp;$A$69&amp;"'!"&amp;Y$68&amp;$C223+72)&lt;&gt;INDIRECT("'"&amp;$A$70&amp;"'!"&amp;Y$68&amp;$C223+72),1,0)</f>
        <v>0</v>
      </c>
      <c r="Z223" cm="1">
        <f t="array" aca="1" ref="Z223" ca="1">IF(INDIRECT("'"&amp;$A$69&amp;"'!"&amp;Z$68&amp;$C223+72)&lt;&gt;INDIRECT("'"&amp;$A$70&amp;"'!"&amp;Z$68&amp;$C223+72),1,0)</f>
        <v>0</v>
      </c>
      <c r="AA223" cm="1">
        <f t="array" aca="1" ref="AA223" ca="1">IF(INDIRECT("'"&amp;$A$69&amp;"'!"&amp;AA$68&amp;$C223+72)&lt;&gt;INDIRECT("'"&amp;$A$70&amp;"'!"&amp;AA$68&amp;$C223+72),1,0)</f>
        <v>0</v>
      </c>
      <c r="AB223" cm="1">
        <f t="array" aca="1" ref="AB223" ca="1">IF(INDIRECT("'"&amp;$A$69&amp;"'!"&amp;AB$68&amp;$C223+72)&lt;&gt;INDIRECT("'"&amp;$A$70&amp;"'!"&amp;AB$68&amp;$C223+72),1,0)</f>
        <v>0</v>
      </c>
      <c r="AC223" cm="1">
        <f t="array" aca="1" ref="AC223" ca="1">IF(INDIRECT("'"&amp;$A$69&amp;"'!"&amp;AC$68&amp;$C223+72)&lt;&gt;INDIRECT("'"&amp;$A$70&amp;"'!"&amp;AC$68&amp;$C223+72),1,0)</f>
        <v>0</v>
      </c>
      <c r="AD223" cm="1">
        <f t="array" aca="1" ref="AD223" ca="1">IF(INDIRECT("'"&amp;$A$69&amp;"'!"&amp;AD$68&amp;$C223+72)&lt;&gt;INDIRECT("'"&amp;$A$70&amp;"'!"&amp;AD$68&amp;$C223+72),1,0)</f>
        <v>0</v>
      </c>
      <c r="AE223" cm="1">
        <f t="array" aca="1" ref="AE223" ca="1">IF(INDIRECT("'"&amp;$A$69&amp;"'!"&amp;AE$68&amp;$C223+72)&lt;&gt;INDIRECT("'"&amp;$A$70&amp;"'!"&amp;AE$68&amp;$C223+72),1,0)</f>
        <v>0</v>
      </c>
      <c r="AF223" cm="1">
        <f t="array" aca="1" ref="AF223" ca="1">IF(INDIRECT("'"&amp;$A$69&amp;"'!"&amp;AF$68&amp;$C223+72)&lt;&gt;INDIRECT("'"&amp;$A$70&amp;"'!"&amp;AF$68&amp;$C223+72),1,0)</f>
        <v>0</v>
      </c>
      <c r="AG223" cm="1">
        <f t="array" aca="1" ref="AG223" ca="1">IF(INDIRECT("'"&amp;$A$69&amp;"'!"&amp;AG$68&amp;$C223+72)&lt;&gt;INDIRECT("'"&amp;$A$70&amp;"'!"&amp;AG$68&amp;$C223+72),1,0)</f>
        <v>0</v>
      </c>
      <c r="AH223" cm="1">
        <f t="array" aca="1" ref="AH223" ca="1">IF(INDIRECT("'"&amp;$A$69&amp;"'!"&amp;AH$68&amp;$C223+72)&lt;&gt;INDIRECT("'"&amp;$A$70&amp;"'!"&amp;AH$68&amp;$C223+72),1,0)</f>
        <v>0</v>
      </c>
      <c r="AI223" cm="1">
        <f t="array" aca="1" ref="AI223" ca="1">IF(INDIRECT("'"&amp;$A$69&amp;"'!"&amp;AI$68&amp;$C223+72)&lt;&gt;INDIRECT("'"&amp;$A$70&amp;"'!"&amp;AI$68&amp;$C223+72),1,0)</f>
        <v>0</v>
      </c>
      <c r="AJ223" cm="1">
        <f t="array" aca="1" ref="AJ223" ca="1">IF(INDIRECT("'"&amp;$A$69&amp;"'!"&amp;AJ$68&amp;$C223+72)&lt;&gt;INDIRECT("'"&amp;$A$70&amp;"'!"&amp;AJ$68&amp;$C223+72),1,0)</f>
        <v>0</v>
      </c>
      <c r="AK223" cm="1">
        <f t="array" aca="1" ref="AK223" ca="1">IF(INDIRECT("'"&amp;$A$69&amp;"'!"&amp;AK$68&amp;$C223+72)&lt;&gt;INDIRECT("'"&amp;$A$70&amp;"'!"&amp;AK$68&amp;$C223+72),1,0)</f>
        <v>0</v>
      </c>
      <c r="AL223" cm="1">
        <f t="array" aca="1" ref="AL223" ca="1">IF(INDIRECT("'"&amp;$A$69&amp;"'!"&amp;AL$68&amp;$C223+72)&lt;&gt;INDIRECT("'"&amp;$A$70&amp;"'!"&amp;AL$68&amp;$C223+72),1,0)</f>
        <v>0</v>
      </c>
      <c r="AM223" cm="1">
        <f t="array" aca="1" ref="AM223" ca="1">IF(INDIRECT("'"&amp;$A$69&amp;"'!"&amp;AM$68&amp;$C223+72)&lt;&gt;INDIRECT("'"&amp;$A$70&amp;"'!"&amp;AM$68&amp;$C223+72),1,0)</f>
        <v>0</v>
      </c>
      <c r="AN223" cm="1">
        <f t="array" aca="1" ref="AN223" ca="1">IF(INDIRECT("'"&amp;$A$69&amp;"'!"&amp;AN$68&amp;$C223+72)&lt;&gt;INDIRECT("'"&amp;$A$70&amp;"'!"&amp;AN$68&amp;$C223+72),1,0)</f>
        <v>0</v>
      </c>
      <c r="AO223" cm="1">
        <f t="array" aca="1" ref="AO223" ca="1">IF(INDIRECT("'"&amp;$A$69&amp;"'!"&amp;AO$68&amp;$C223+72)&lt;&gt;INDIRECT("'"&amp;$A$70&amp;"'!"&amp;AO$68&amp;$C223+72),1,0)</f>
        <v>0</v>
      </c>
      <c r="AP223" cm="1">
        <f t="array" aca="1" ref="AP223" ca="1">IF(INDIRECT("'"&amp;$A$69&amp;"'!"&amp;AP$68&amp;$C223+72)&lt;&gt;INDIRECT("'"&amp;$A$70&amp;"'!"&amp;AP$68&amp;$C223+72),1,0)</f>
        <v>0</v>
      </c>
      <c r="AQ223" cm="1">
        <f t="array" aca="1" ref="AQ223" ca="1">IF(INDIRECT("'"&amp;$A$69&amp;"'!"&amp;AQ$68&amp;$C223+72)&lt;&gt;INDIRECT("'"&amp;$A$70&amp;"'!"&amp;AQ$68&amp;$C223+72),1,0)</f>
        <v>0</v>
      </c>
      <c r="AR223" cm="1">
        <f t="array" aca="1" ref="AR223" ca="1">IF(INDIRECT("'"&amp;$A$69&amp;"'!"&amp;AR$68&amp;$C223+72)&lt;&gt;INDIRECT("'"&amp;$A$70&amp;"'!"&amp;AR$68&amp;$C223+72),1,0)</f>
        <v>0</v>
      </c>
      <c r="AS223" cm="1">
        <f t="array" aca="1" ref="AS223" ca="1">IF(INDIRECT("'"&amp;$A$69&amp;"'!"&amp;AS$68&amp;$C223+72)&lt;&gt;INDIRECT("'"&amp;$A$70&amp;"'!"&amp;AS$68&amp;$C223+72),1,0)</f>
        <v>0</v>
      </c>
      <c r="AT223" cm="1">
        <f t="array" aca="1" ref="AT223" ca="1">IF(INDIRECT("'"&amp;$A$69&amp;"'!"&amp;AT$68&amp;$C223+72)&lt;&gt;INDIRECT("'"&amp;$A$70&amp;"'!"&amp;AT$68&amp;$C223+72),1,0)</f>
        <v>0</v>
      </c>
      <c r="AU223" cm="1">
        <f t="array" aca="1" ref="AU223" ca="1">IF(INDIRECT("'"&amp;$A$69&amp;"'!"&amp;AU$68&amp;$C223+72)&lt;&gt;INDIRECT("'"&amp;$A$70&amp;"'!"&amp;AU$68&amp;$C223+72),1,0)</f>
        <v>0</v>
      </c>
      <c r="AV223" cm="1">
        <f t="array" aca="1" ref="AV223" ca="1">IF(INDIRECT("'"&amp;$A$69&amp;"'!"&amp;AV$68&amp;$C223+72)&lt;&gt;INDIRECT("'"&amp;$A$70&amp;"'!"&amp;AV$68&amp;$C223+72),1,0)</f>
        <v>0</v>
      </c>
      <c r="AW223" cm="1">
        <f t="array" aca="1" ref="AW223" ca="1">IF(INDIRECT("'"&amp;$A$69&amp;"'!"&amp;AW$68&amp;$C223+72)&lt;&gt;INDIRECT("'"&amp;$A$70&amp;"'!"&amp;AW$68&amp;$C223+72),1,0)</f>
        <v>0</v>
      </c>
      <c r="AX223" cm="1">
        <f t="array" aca="1" ref="AX223" ca="1">IF(INDIRECT("'"&amp;$A$69&amp;"'!"&amp;AX$68&amp;$C223+72)&lt;&gt;INDIRECT("'"&amp;$A$70&amp;"'!"&amp;AX$68&amp;$C223+72),1,0)</f>
        <v>0</v>
      </c>
      <c r="AY223" cm="1">
        <f t="array" aca="1" ref="AY223" ca="1">IF(INDIRECT("'"&amp;$A$69&amp;"'!"&amp;AY$68&amp;$C223+72)&lt;&gt;INDIRECT("'"&amp;$A$70&amp;"'!"&amp;AY$68&amp;$C223+72),1,0)</f>
        <v>0</v>
      </c>
      <c r="AZ223" cm="1">
        <f t="array" aca="1" ref="AZ223" ca="1">IF(INDIRECT("'"&amp;$A$69&amp;"'!"&amp;AZ$68&amp;$C223+72)&lt;&gt;INDIRECT("'"&amp;$A$70&amp;"'!"&amp;AZ$68&amp;$C223+72),1,0)</f>
        <v>0</v>
      </c>
      <c r="BA223" cm="1">
        <f t="array" aca="1" ref="BA223" ca="1">IF(INDIRECT("'"&amp;$A$69&amp;"'!"&amp;BA$68&amp;$C223+72)&lt;&gt;INDIRECT("'"&amp;$A$70&amp;"'!"&amp;BA$68&amp;$C223+72),1,0)</f>
        <v>0</v>
      </c>
      <c r="BB223" cm="1">
        <f t="array" aca="1" ref="BB223" ca="1">IF(INDIRECT("'"&amp;$A$69&amp;"'!"&amp;BB$68&amp;$C223+72)&lt;&gt;INDIRECT("'"&amp;$A$70&amp;"'!"&amp;BB$68&amp;$C223+72),1,0)</f>
        <v>0</v>
      </c>
      <c r="BC223">
        <f t="shared" ca="1" si="6"/>
        <v>0</v>
      </c>
      <c r="BD223">
        <f t="shared" ca="1" si="7"/>
        <v>0</v>
      </c>
      <c r="BE223">
        <f t="shared" ca="1" si="8"/>
        <v>0</v>
      </c>
    </row>
    <row r="224" spans="3:57" x14ac:dyDescent="0.15">
      <c r="C224" s="283">
        <v>152</v>
      </c>
      <c r="D224" cm="1">
        <f t="array" aca="1" ref="D224" ca="1">IF(INDIRECT("'"&amp;$A$69&amp;"'!"&amp;D$68&amp;$C224+72)&lt;&gt;INDIRECT("'"&amp;$A$70&amp;"'!"&amp;D$68&amp;$C224+72),1,0)</f>
        <v>0</v>
      </c>
      <c r="E224" cm="1">
        <f t="array" aca="1" ref="E224" ca="1">IF(INDIRECT("'"&amp;$A$69&amp;"'!"&amp;E$68&amp;$C224+72)&lt;&gt;INDIRECT("'"&amp;$A$70&amp;"'!"&amp;E$68&amp;$C224+72),1,0)</f>
        <v>0</v>
      </c>
      <c r="F224" cm="1">
        <f t="array" aca="1" ref="F224" ca="1">IF(INDIRECT("'"&amp;$A$69&amp;"'!"&amp;F$68&amp;$C224+72)&lt;&gt;INDIRECT("'"&amp;$A$70&amp;"'!"&amp;F$68&amp;$C224+72),1,0)</f>
        <v>0</v>
      </c>
      <c r="G224" cm="1">
        <f t="array" aca="1" ref="G224" ca="1">IF(INDIRECT("'"&amp;$A$69&amp;"'!"&amp;G$68&amp;$C224+72)&lt;&gt;INDIRECT("'"&amp;$A$70&amp;"'!"&amp;G$68&amp;$C224+72),1,0)</f>
        <v>0</v>
      </c>
      <c r="H224" cm="1">
        <f t="array" aca="1" ref="H224" ca="1">IF(INDIRECT("'"&amp;$A$69&amp;"'!"&amp;H$68&amp;$C224+72)&lt;&gt;INDIRECT("'"&amp;$A$70&amp;"'!"&amp;H$68&amp;$C224+72),1,0)</f>
        <v>0</v>
      </c>
      <c r="I224" cm="1">
        <f t="array" aca="1" ref="I224" ca="1">IF(INDIRECT("'"&amp;$A$69&amp;"'!"&amp;I$68&amp;$C224+72)&lt;&gt;INDIRECT("'"&amp;$A$70&amp;"'!"&amp;I$68&amp;$C224+72),1,0)</f>
        <v>0</v>
      </c>
      <c r="J224" cm="1">
        <f t="array" aca="1" ref="J224" ca="1">IF(INDIRECT("'"&amp;$A$69&amp;"'!"&amp;J$68&amp;$C224+72)&lt;&gt;INDIRECT("'"&amp;$A$70&amp;"'!"&amp;J$68&amp;$C224+72),1,0)</f>
        <v>0</v>
      </c>
      <c r="K224" cm="1">
        <f t="array" aca="1" ref="K224" ca="1">IF(INDIRECT("'"&amp;$A$69&amp;"'!"&amp;K$68&amp;$C224+72)&lt;&gt;INDIRECT("'"&amp;$A$70&amp;"'!"&amp;K$68&amp;$C224+72),1,0)</f>
        <v>0</v>
      </c>
      <c r="L224" cm="1">
        <f t="array" aca="1" ref="L224" ca="1">IF(INDIRECT("'"&amp;$A$69&amp;"'!"&amp;L$68&amp;$C224+72)&lt;&gt;INDIRECT("'"&amp;$A$70&amp;"'!"&amp;L$68&amp;$C224+72),1,0)</f>
        <v>0</v>
      </c>
      <c r="M224" cm="1">
        <f t="array" aca="1" ref="M224" ca="1">IF(INDIRECT("'"&amp;$A$69&amp;"'!"&amp;M$68&amp;$C224+72)&lt;&gt;INDIRECT("'"&amp;$A$70&amp;"'!"&amp;M$68&amp;$C224+72),1,0)</f>
        <v>0</v>
      </c>
      <c r="N224" cm="1">
        <f t="array" aca="1" ref="N224" ca="1">IF(INDIRECT("'"&amp;$A$69&amp;"'!"&amp;N$68&amp;$C224+72)&lt;&gt;INDIRECT("'"&amp;$A$70&amp;"'!"&amp;N$68&amp;$C224+72),1,0)</f>
        <v>0</v>
      </c>
      <c r="O224" cm="1">
        <f t="array" aca="1" ref="O224" ca="1">IF(INDIRECT("'"&amp;$A$69&amp;"'!"&amp;O$68&amp;$C224+72)&lt;&gt;INDIRECT("'"&amp;$A$70&amp;"'!"&amp;O$68&amp;$C224+72),1,0)</f>
        <v>0</v>
      </c>
      <c r="P224" cm="1">
        <f t="array" aca="1" ref="P224" ca="1">IF(INDIRECT("'"&amp;$A$69&amp;"'!"&amp;P$68&amp;$C224+72)&lt;&gt;INDIRECT("'"&amp;$A$70&amp;"'!"&amp;P$68&amp;$C224+72),1,0)</f>
        <v>0</v>
      </c>
      <c r="Q224" cm="1">
        <f t="array" aca="1" ref="Q224" ca="1">IF(INDIRECT("'"&amp;$A$69&amp;"'!"&amp;Q$68&amp;$C224+72)&lt;&gt;INDIRECT("'"&amp;$A$70&amp;"'!"&amp;Q$68&amp;$C224+72),1,0)</f>
        <v>0</v>
      </c>
      <c r="R224" cm="1">
        <f t="array" aca="1" ref="R224" ca="1">IF(INDIRECT("'"&amp;$A$69&amp;"'!"&amp;R$68&amp;$C224+72)&lt;&gt;INDIRECT("'"&amp;$A$70&amp;"'!"&amp;R$68&amp;$C224+72),1,0)</f>
        <v>0</v>
      </c>
      <c r="S224" cm="1">
        <f t="array" aca="1" ref="S224" ca="1">IF(INDIRECT("'"&amp;$A$69&amp;"'!"&amp;S$68&amp;$C224+72)&lt;&gt;INDIRECT("'"&amp;$A$70&amp;"'!"&amp;S$68&amp;$C224+72),1,0)</f>
        <v>0</v>
      </c>
      <c r="T224" cm="1">
        <f t="array" aca="1" ref="T224" ca="1">IF(INDIRECT("'"&amp;$A$69&amp;"'!"&amp;T$68&amp;$C224+72)&lt;&gt;INDIRECT("'"&amp;$A$70&amp;"'!"&amp;T$68&amp;$C224+72),1,0)</f>
        <v>0</v>
      </c>
      <c r="U224" cm="1">
        <f t="array" aca="1" ref="U224" ca="1">IF(INDIRECT("'"&amp;$A$69&amp;"'!"&amp;U$68&amp;$C224+72)&lt;&gt;INDIRECT("'"&amp;$A$70&amp;"'!"&amp;U$68&amp;$C224+72),1,0)</f>
        <v>0</v>
      </c>
      <c r="V224" cm="1">
        <f t="array" aca="1" ref="V224" ca="1">IF(INDIRECT("'"&amp;$A$69&amp;"'!"&amp;V$68&amp;$C224+72)&lt;&gt;INDIRECT("'"&amp;$A$70&amp;"'!"&amp;V$68&amp;$C224+72),1,0)</f>
        <v>0</v>
      </c>
      <c r="W224" cm="1">
        <f t="array" aca="1" ref="W224" ca="1">IF(INDIRECT("'"&amp;$A$69&amp;"'!"&amp;W$68&amp;$C224+72)&lt;&gt;INDIRECT("'"&amp;$A$70&amp;"'!"&amp;W$68&amp;$C224+72),1,0)</f>
        <v>0</v>
      </c>
      <c r="X224" cm="1">
        <f t="array" aca="1" ref="X224" ca="1">IF(INDIRECT("'"&amp;$A$69&amp;"'!"&amp;X$68&amp;$C224+72)&lt;&gt;INDIRECT("'"&amp;$A$70&amp;"'!"&amp;X$68&amp;$C224+72),1,0)</f>
        <v>0</v>
      </c>
      <c r="Y224" cm="1">
        <f t="array" aca="1" ref="Y224" ca="1">IF(INDIRECT("'"&amp;$A$69&amp;"'!"&amp;Y$68&amp;$C224+72)&lt;&gt;INDIRECT("'"&amp;$A$70&amp;"'!"&amp;Y$68&amp;$C224+72),1,0)</f>
        <v>0</v>
      </c>
      <c r="Z224" cm="1">
        <f t="array" aca="1" ref="Z224" ca="1">IF(INDIRECT("'"&amp;$A$69&amp;"'!"&amp;Z$68&amp;$C224+72)&lt;&gt;INDIRECT("'"&amp;$A$70&amp;"'!"&amp;Z$68&amp;$C224+72),1,0)</f>
        <v>0</v>
      </c>
      <c r="AA224" cm="1">
        <f t="array" aca="1" ref="AA224" ca="1">IF(INDIRECT("'"&amp;$A$69&amp;"'!"&amp;AA$68&amp;$C224+72)&lt;&gt;INDIRECT("'"&amp;$A$70&amp;"'!"&amp;AA$68&amp;$C224+72),1,0)</f>
        <v>0</v>
      </c>
      <c r="AB224" cm="1">
        <f t="array" aca="1" ref="AB224" ca="1">IF(INDIRECT("'"&amp;$A$69&amp;"'!"&amp;AB$68&amp;$C224+72)&lt;&gt;INDIRECT("'"&amp;$A$70&amp;"'!"&amp;AB$68&amp;$C224+72),1,0)</f>
        <v>0</v>
      </c>
      <c r="AC224" cm="1">
        <f t="array" aca="1" ref="AC224" ca="1">IF(INDIRECT("'"&amp;$A$69&amp;"'!"&amp;AC$68&amp;$C224+72)&lt;&gt;INDIRECT("'"&amp;$A$70&amp;"'!"&amp;AC$68&amp;$C224+72),1,0)</f>
        <v>0</v>
      </c>
      <c r="AD224" cm="1">
        <f t="array" aca="1" ref="AD224" ca="1">IF(INDIRECT("'"&amp;$A$69&amp;"'!"&amp;AD$68&amp;$C224+72)&lt;&gt;INDIRECT("'"&amp;$A$70&amp;"'!"&amp;AD$68&amp;$C224+72),1,0)</f>
        <v>0</v>
      </c>
      <c r="AE224" cm="1">
        <f t="array" aca="1" ref="AE224" ca="1">IF(INDIRECT("'"&amp;$A$69&amp;"'!"&amp;AE$68&amp;$C224+72)&lt;&gt;INDIRECT("'"&amp;$A$70&amp;"'!"&amp;AE$68&amp;$C224+72),1,0)</f>
        <v>0</v>
      </c>
      <c r="AF224" cm="1">
        <f t="array" aca="1" ref="AF224" ca="1">IF(INDIRECT("'"&amp;$A$69&amp;"'!"&amp;AF$68&amp;$C224+72)&lt;&gt;INDIRECT("'"&amp;$A$70&amp;"'!"&amp;AF$68&amp;$C224+72),1,0)</f>
        <v>0</v>
      </c>
      <c r="AG224" cm="1">
        <f t="array" aca="1" ref="AG224" ca="1">IF(INDIRECT("'"&amp;$A$69&amp;"'!"&amp;AG$68&amp;$C224+72)&lt;&gt;INDIRECT("'"&amp;$A$70&amp;"'!"&amp;AG$68&amp;$C224+72),1,0)</f>
        <v>0</v>
      </c>
      <c r="AH224" cm="1">
        <f t="array" aca="1" ref="AH224" ca="1">IF(INDIRECT("'"&amp;$A$69&amp;"'!"&amp;AH$68&amp;$C224+72)&lt;&gt;INDIRECT("'"&amp;$A$70&amp;"'!"&amp;AH$68&amp;$C224+72),1,0)</f>
        <v>0</v>
      </c>
      <c r="AI224" cm="1">
        <f t="array" aca="1" ref="AI224" ca="1">IF(INDIRECT("'"&amp;$A$69&amp;"'!"&amp;AI$68&amp;$C224+72)&lt;&gt;INDIRECT("'"&amp;$A$70&amp;"'!"&amp;AI$68&amp;$C224+72),1,0)</f>
        <v>0</v>
      </c>
      <c r="AJ224" cm="1">
        <f t="array" aca="1" ref="AJ224" ca="1">IF(INDIRECT("'"&amp;$A$69&amp;"'!"&amp;AJ$68&amp;$C224+72)&lt;&gt;INDIRECT("'"&amp;$A$70&amp;"'!"&amp;AJ$68&amp;$C224+72),1,0)</f>
        <v>0</v>
      </c>
      <c r="AK224" cm="1">
        <f t="array" aca="1" ref="AK224" ca="1">IF(INDIRECT("'"&amp;$A$69&amp;"'!"&amp;AK$68&amp;$C224+72)&lt;&gt;INDIRECT("'"&amp;$A$70&amp;"'!"&amp;AK$68&amp;$C224+72),1,0)</f>
        <v>0</v>
      </c>
      <c r="AL224" cm="1">
        <f t="array" aca="1" ref="AL224" ca="1">IF(INDIRECT("'"&amp;$A$69&amp;"'!"&amp;AL$68&amp;$C224+72)&lt;&gt;INDIRECT("'"&amp;$A$70&amp;"'!"&amp;AL$68&amp;$C224+72),1,0)</f>
        <v>0</v>
      </c>
      <c r="AM224" cm="1">
        <f t="array" aca="1" ref="AM224" ca="1">IF(INDIRECT("'"&amp;$A$69&amp;"'!"&amp;AM$68&amp;$C224+72)&lt;&gt;INDIRECT("'"&amp;$A$70&amp;"'!"&amp;AM$68&amp;$C224+72),1,0)</f>
        <v>0</v>
      </c>
      <c r="AN224" cm="1">
        <f t="array" aca="1" ref="AN224" ca="1">IF(INDIRECT("'"&amp;$A$69&amp;"'!"&amp;AN$68&amp;$C224+72)&lt;&gt;INDIRECT("'"&amp;$A$70&amp;"'!"&amp;AN$68&amp;$C224+72),1,0)</f>
        <v>0</v>
      </c>
      <c r="AO224" cm="1">
        <f t="array" aca="1" ref="AO224" ca="1">IF(INDIRECT("'"&amp;$A$69&amp;"'!"&amp;AO$68&amp;$C224+72)&lt;&gt;INDIRECT("'"&amp;$A$70&amp;"'!"&amp;AO$68&amp;$C224+72),1,0)</f>
        <v>0</v>
      </c>
      <c r="AP224" cm="1">
        <f t="array" aca="1" ref="AP224" ca="1">IF(INDIRECT("'"&amp;$A$69&amp;"'!"&amp;AP$68&amp;$C224+72)&lt;&gt;INDIRECT("'"&amp;$A$70&amp;"'!"&amp;AP$68&amp;$C224+72),1,0)</f>
        <v>0</v>
      </c>
      <c r="AQ224" cm="1">
        <f t="array" aca="1" ref="AQ224" ca="1">IF(INDIRECT("'"&amp;$A$69&amp;"'!"&amp;AQ$68&amp;$C224+72)&lt;&gt;INDIRECT("'"&amp;$A$70&amp;"'!"&amp;AQ$68&amp;$C224+72),1,0)</f>
        <v>0</v>
      </c>
      <c r="AR224" cm="1">
        <f t="array" aca="1" ref="AR224" ca="1">IF(INDIRECT("'"&amp;$A$69&amp;"'!"&amp;AR$68&amp;$C224+72)&lt;&gt;INDIRECT("'"&amp;$A$70&amp;"'!"&amp;AR$68&amp;$C224+72),1,0)</f>
        <v>0</v>
      </c>
      <c r="AS224" cm="1">
        <f t="array" aca="1" ref="AS224" ca="1">IF(INDIRECT("'"&amp;$A$69&amp;"'!"&amp;AS$68&amp;$C224+72)&lt;&gt;INDIRECT("'"&amp;$A$70&amp;"'!"&amp;AS$68&amp;$C224+72),1,0)</f>
        <v>0</v>
      </c>
      <c r="AT224" cm="1">
        <f t="array" aca="1" ref="AT224" ca="1">IF(INDIRECT("'"&amp;$A$69&amp;"'!"&amp;AT$68&amp;$C224+72)&lt;&gt;INDIRECT("'"&amp;$A$70&amp;"'!"&amp;AT$68&amp;$C224+72),1,0)</f>
        <v>0</v>
      </c>
      <c r="AU224" cm="1">
        <f t="array" aca="1" ref="AU224" ca="1">IF(INDIRECT("'"&amp;$A$69&amp;"'!"&amp;AU$68&amp;$C224+72)&lt;&gt;INDIRECT("'"&amp;$A$70&amp;"'!"&amp;AU$68&amp;$C224+72),1,0)</f>
        <v>0</v>
      </c>
      <c r="AV224" cm="1">
        <f t="array" aca="1" ref="AV224" ca="1">IF(INDIRECT("'"&amp;$A$69&amp;"'!"&amp;AV$68&amp;$C224+72)&lt;&gt;INDIRECT("'"&amp;$A$70&amp;"'!"&amp;AV$68&amp;$C224+72),1,0)</f>
        <v>0</v>
      </c>
      <c r="AW224" cm="1">
        <f t="array" aca="1" ref="AW224" ca="1">IF(INDIRECT("'"&amp;$A$69&amp;"'!"&amp;AW$68&amp;$C224+72)&lt;&gt;INDIRECT("'"&amp;$A$70&amp;"'!"&amp;AW$68&amp;$C224+72),1,0)</f>
        <v>0</v>
      </c>
      <c r="AX224" cm="1">
        <f t="array" aca="1" ref="AX224" ca="1">IF(INDIRECT("'"&amp;$A$69&amp;"'!"&amp;AX$68&amp;$C224+72)&lt;&gt;INDIRECT("'"&amp;$A$70&amp;"'!"&amp;AX$68&amp;$C224+72),1,0)</f>
        <v>0</v>
      </c>
      <c r="AY224" cm="1">
        <f t="array" aca="1" ref="AY224" ca="1">IF(INDIRECT("'"&amp;$A$69&amp;"'!"&amp;AY$68&amp;$C224+72)&lt;&gt;INDIRECT("'"&amp;$A$70&amp;"'!"&amp;AY$68&amp;$C224+72),1,0)</f>
        <v>0</v>
      </c>
      <c r="AZ224" cm="1">
        <f t="array" aca="1" ref="AZ224" ca="1">IF(INDIRECT("'"&amp;$A$69&amp;"'!"&amp;AZ$68&amp;$C224+72)&lt;&gt;INDIRECT("'"&amp;$A$70&amp;"'!"&amp;AZ$68&amp;$C224+72),1,0)</f>
        <v>0</v>
      </c>
      <c r="BA224" cm="1">
        <f t="array" aca="1" ref="BA224" ca="1">IF(INDIRECT("'"&amp;$A$69&amp;"'!"&amp;BA$68&amp;$C224+72)&lt;&gt;INDIRECT("'"&amp;$A$70&amp;"'!"&amp;BA$68&amp;$C224+72),1,0)</f>
        <v>0</v>
      </c>
      <c r="BB224" cm="1">
        <f t="array" aca="1" ref="BB224" ca="1">IF(INDIRECT("'"&amp;$A$69&amp;"'!"&amp;BB$68&amp;$C224+72)&lt;&gt;INDIRECT("'"&amp;$A$70&amp;"'!"&amp;BB$68&amp;$C224+72),1,0)</f>
        <v>0</v>
      </c>
      <c r="BC224">
        <f t="shared" ca="1" si="6"/>
        <v>0</v>
      </c>
      <c r="BD224">
        <f t="shared" ca="1" si="7"/>
        <v>0</v>
      </c>
      <c r="BE224">
        <f t="shared" ca="1" si="8"/>
        <v>0</v>
      </c>
    </row>
    <row r="225" spans="3:57" x14ac:dyDescent="0.15">
      <c r="C225" s="283">
        <v>153</v>
      </c>
      <c r="D225" cm="1">
        <f t="array" aca="1" ref="D225" ca="1">IF(INDIRECT("'"&amp;$A$69&amp;"'!"&amp;D$68&amp;$C225+72)&lt;&gt;INDIRECT("'"&amp;$A$70&amp;"'!"&amp;D$68&amp;$C225+72),1,0)</f>
        <v>0</v>
      </c>
      <c r="E225" cm="1">
        <f t="array" aca="1" ref="E225" ca="1">IF(INDIRECT("'"&amp;$A$69&amp;"'!"&amp;E$68&amp;$C225+72)&lt;&gt;INDIRECT("'"&amp;$A$70&amp;"'!"&amp;E$68&amp;$C225+72),1,0)</f>
        <v>0</v>
      </c>
      <c r="F225" cm="1">
        <f t="array" aca="1" ref="F225" ca="1">IF(INDIRECT("'"&amp;$A$69&amp;"'!"&amp;F$68&amp;$C225+72)&lt;&gt;INDIRECT("'"&amp;$A$70&amp;"'!"&amp;F$68&amp;$C225+72),1,0)</f>
        <v>0</v>
      </c>
      <c r="G225" cm="1">
        <f t="array" aca="1" ref="G225" ca="1">IF(INDIRECT("'"&amp;$A$69&amp;"'!"&amp;G$68&amp;$C225+72)&lt;&gt;INDIRECT("'"&amp;$A$70&amp;"'!"&amp;G$68&amp;$C225+72),1,0)</f>
        <v>0</v>
      </c>
      <c r="H225" cm="1">
        <f t="array" aca="1" ref="H225" ca="1">IF(INDIRECT("'"&amp;$A$69&amp;"'!"&amp;H$68&amp;$C225+72)&lt;&gt;INDIRECT("'"&amp;$A$70&amp;"'!"&amp;H$68&amp;$C225+72),1,0)</f>
        <v>0</v>
      </c>
      <c r="I225" cm="1">
        <f t="array" aca="1" ref="I225" ca="1">IF(INDIRECT("'"&amp;$A$69&amp;"'!"&amp;I$68&amp;$C225+72)&lt;&gt;INDIRECT("'"&amp;$A$70&amp;"'!"&amp;I$68&amp;$C225+72),1,0)</f>
        <v>0</v>
      </c>
      <c r="J225" cm="1">
        <f t="array" aca="1" ref="J225" ca="1">IF(INDIRECT("'"&amp;$A$69&amp;"'!"&amp;J$68&amp;$C225+72)&lt;&gt;INDIRECT("'"&amp;$A$70&amp;"'!"&amp;J$68&amp;$C225+72),1,0)</f>
        <v>0</v>
      </c>
      <c r="K225" cm="1">
        <f t="array" aca="1" ref="K225" ca="1">IF(INDIRECT("'"&amp;$A$69&amp;"'!"&amp;K$68&amp;$C225+72)&lt;&gt;INDIRECT("'"&amp;$A$70&amp;"'!"&amp;K$68&amp;$C225+72),1,0)</f>
        <v>0</v>
      </c>
      <c r="L225" cm="1">
        <f t="array" aca="1" ref="L225" ca="1">IF(INDIRECT("'"&amp;$A$69&amp;"'!"&amp;L$68&amp;$C225+72)&lt;&gt;INDIRECT("'"&amp;$A$70&amp;"'!"&amp;L$68&amp;$C225+72),1,0)</f>
        <v>0</v>
      </c>
      <c r="M225" cm="1">
        <f t="array" aca="1" ref="M225" ca="1">IF(INDIRECT("'"&amp;$A$69&amp;"'!"&amp;M$68&amp;$C225+72)&lt;&gt;INDIRECT("'"&amp;$A$70&amp;"'!"&amp;M$68&amp;$C225+72),1,0)</f>
        <v>0</v>
      </c>
      <c r="N225" cm="1">
        <f t="array" aca="1" ref="N225" ca="1">IF(INDIRECT("'"&amp;$A$69&amp;"'!"&amp;N$68&amp;$C225+72)&lt;&gt;INDIRECT("'"&amp;$A$70&amp;"'!"&amp;N$68&amp;$C225+72),1,0)</f>
        <v>0</v>
      </c>
      <c r="O225" cm="1">
        <f t="array" aca="1" ref="O225" ca="1">IF(INDIRECT("'"&amp;$A$69&amp;"'!"&amp;O$68&amp;$C225+72)&lt;&gt;INDIRECT("'"&amp;$A$70&amp;"'!"&amp;O$68&amp;$C225+72),1,0)</f>
        <v>0</v>
      </c>
      <c r="P225" cm="1">
        <f t="array" aca="1" ref="P225" ca="1">IF(INDIRECT("'"&amp;$A$69&amp;"'!"&amp;P$68&amp;$C225+72)&lt;&gt;INDIRECT("'"&amp;$A$70&amp;"'!"&amp;P$68&amp;$C225+72),1,0)</f>
        <v>0</v>
      </c>
      <c r="Q225" cm="1">
        <f t="array" aca="1" ref="Q225" ca="1">IF(INDIRECT("'"&amp;$A$69&amp;"'!"&amp;Q$68&amp;$C225+72)&lt;&gt;INDIRECT("'"&amp;$A$70&amp;"'!"&amp;Q$68&amp;$C225+72),1,0)</f>
        <v>0</v>
      </c>
      <c r="R225" cm="1">
        <f t="array" aca="1" ref="R225" ca="1">IF(INDIRECT("'"&amp;$A$69&amp;"'!"&amp;R$68&amp;$C225+72)&lt;&gt;INDIRECT("'"&amp;$A$70&amp;"'!"&amp;R$68&amp;$C225+72),1,0)</f>
        <v>0</v>
      </c>
      <c r="S225" cm="1">
        <f t="array" aca="1" ref="S225" ca="1">IF(INDIRECT("'"&amp;$A$69&amp;"'!"&amp;S$68&amp;$C225+72)&lt;&gt;INDIRECT("'"&amp;$A$70&amp;"'!"&amp;S$68&amp;$C225+72),1,0)</f>
        <v>0</v>
      </c>
      <c r="T225" cm="1">
        <f t="array" aca="1" ref="T225" ca="1">IF(INDIRECT("'"&amp;$A$69&amp;"'!"&amp;T$68&amp;$C225+72)&lt;&gt;INDIRECT("'"&amp;$A$70&amp;"'!"&amp;T$68&amp;$C225+72),1,0)</f>
        <v>0</v>
      </c>
      <c r="U225" cm="1">
        <f t="array" aca="1" ref="U225" ca="1">IF(INDIRECT("'"&amp;$A$69&amp;"'!"&amp;U$68&amp;$C225+72)&lt;&gt;INDIRECT("'"&amp;$A$70&amp;"'!"&amp;U$68&amp;$C225+72),1,0)</f>
        <v>0</v>
      </c>
      <c r="V225" cm="1">
        <f t="array" aca="1" ref="V225" ca="1">IF(INDIRECT("'"&amp;$A$69&amp;"'!"&amp;V$68&amp;$C225+72)&lt;&gt;INDIRECT("'"&amp;$A$70&amp;"'!"&amp;V$68&amp;$C225+72),1,0)</f>
        <v>0</v>
      </c>
      <c r="W225" cm="1">
        <f t="array" aca="1" ref="W225" ca="1">IF(INDIRECT("'"&amp;$A$69&amp;"'!"&amp;W$68&amp;$C225+72)&lt;&gt;INDIRECT("'"&amp;$A$70&amp;"'!"&amp;W$68&amp;$C225+72),1,0)</f>
        <v>0</v>
      </c>
      <c r="X225" cm="1">
        <f t="array" aca="1" ref="X225" ca="1">IF(INDIRECT("'"&amp;$A$69&amp;"'!"&amp;X$68&amp;$C225+72)&lt;&gt;INDIRECT("'"&amp;$A$70&amp;"'!"&amp;X$68&amp;$C225+72),1,0)</f>
        <v>0</v>
      </c>
      <c r="Y225" cm="1">
        <f t="array" aca="1" ref="Y225" ca="1">IF(INDIRECT("'"&amp;$A$69&amp;"'!"&amp;Y$68&amp;$C225+72)&lt;&gt;INDIRECT("'"&amp;$A$70&amp;"'!"&amp;Y$68&amp;$C225+72),1,0)</f>
        <v>0</v>
      </c>
      <c r="Z225" cm="1">
        <f t="array" aca="1" ref="Z225" ca="1">IF(INDIRECT("'"&amp;$A$69&amp;"'!"&amp;Z$68&amp;$C225+72)&lt;&gt;INDIRECT("'"&amp;$A$70&amp;"'!"&amp;Z$68&amp;$C225+72),1,0)</f>
        <v>0</v>
      </c>
      <c r="AA225" cm="1">
        <f t="array" aca="1" ref="AA225" ca="1">IF(INDIRECT("'"&amp;$A$69&amp;"'!"&amp;AA$68&amp;$C225+72)&lt;&gt;INDIRECT("'"&amp;$A$70&amp;"'!"&amp;AA$68&amp;$C225+72),1,0)</f>
        <v>0</v>
      </c>
      <c r="AB225" cm="1">
        <f t="array" aca="1" ref="AB225" ca="1">IF(INDIRECT("'"&amp;$A$69&amp;"'!"&amp;AB$68&amp;$C225+72)&lt;&gt;INDIRECT("'"&amp;$A$70&amp;"'!"&amp;AB$68&amp;$C225+72),1,0)</f>
        <v>0</v>
      </c>
      <c r="AC225" cm="1">
        <f t="array" aca="1" ref="AC225" ca="1">IF(INDIRECT("'"&amp;$A$69&amp;"'!"&amp;AC$68&amp;$C225+72)&lt;&gt;INDIRECT("'"&amp;$A$70&amp;"'!"&amp;AC$68&amp;$C225+72),1,0)</f>
        <v>0</v>
      </c>
      <c r="AD225" cm="1">
        <f t="array" aca="1" ref="AD225" ca="1">IF(INDIRECT("'"&amp;$A$69&amp;"'!"&amp;AD$68&amp;$C225+72)&lt;&gt;INDIRECT("'"&amp;$A$70&amp;"'!"&amp;AD$68&amp;$C225+72),1,0)</f>
        <v>0</v>
      </c>
      <c r="AE225" cm="1">
        <f t="array" aca="1" ref="AE225" ca="1">IF(INDIRECT("'"&amp;$A$69&amp;"'!"&amp;AE$68&amp;$C225+72)&lt;&gt;INDIRECT("'"&amp;$A$70&amp;"'!"&amp;AE$68&amp;$C225+72),1,0)</f>
        <v>0</v>
      </c>
      <c r="AF225" cm="1">
        <f t="array" aca="1" ref="AF225" ca="1">IF(INDIRECT("'"&amp;$A$69&amp;"'!"&amp;AF$68&amp;$C225+72)&lt;&gt;INDIRECT("'"&amp;$A$70&amp;"'!"&amp;AF$68&amp;$C225+72),1,0)</f>
        <v>0</v>
      </c>
      <c r="AG225" cm="1">
        <f t="array" aca="1" ref="AG225" ca="1">IF(INDIRECT("'"&amp;$A$69&amp;"'!"&amp;AG$68&amp;$C225+72)&lt;&gt;INDIRECT("'"&amp;$A$70&amp;"'!"&amp;AG$68&amp;$C225+72),1,0)</f>
        <v>0</v>
      </c>
      <c r="AH225" cm="1">
        <f t="array" aca="1" ref="AH225" ca="1">IF(INDIRECT("'"&amp;$A$69&amp;"'!"&amp;AH$68&amp;$C225+72)&lt;&gt;INDIRECT("'"&amp;$A$70&amp;"'!"&amp;AH$68&amp;$C225+72),1,0)</f>
        <v>0</v>
      </c>
      <c r="AI225" cm="1">
        <f t="array" aca="1" ref="AI225" ca="1">IF(INDIRECT("'"&amp;$A$69&amp;"'!"&amp;AI$68&amp;$C225+72)&lt;&gt;INDIRECT("'"&amp;$A$70&amp;"'!"&amp;AI$68&amp;$C225+72),1,0)</f>
        <v>0</v>
      </c>
      <c r="AJ225" cm="1">
        <f t="array" aca="1" ref="AJ225" ca="1">IF(INDIRECT("'"&amp;$A$69&amp;"'!"&amp;AJ$68&amp;$C225+72)&lt;&gt;INDIRECT("'"&amp;$A$70&amp;"'!"&amp;AJ$68&amp;$C225+72),1,0)</f>
        <v>0</v>
      </c>
      <c r="AK225" cm="1">
        <f t="array" aca="1" ref="AK225" ca="1">IF(INDIRECT("'"&amp;$A$69&amp;"'!"&amp;AK$68&amp;$C225+72)&lt;&gt;INDIRECT("'"&amp;$A$70&amp;"'!"&amp;AK$68&amp;$C225+72),1,0)</f>
        <v>0</v>
      </c>
      <c r="AL225" cm="1">
        <f t="array" aca="1" ref="AL225" ca="1">IF(INDIRECT("'"&amp;$A$69&amp;"'!"&amp;AL$68&amp;$C225+72)&lt;&gt;INDIRECT("'"&amp;$A$70&amp;"'!"&amp;AL$68&amp;$C225+72),1,0)</f>
        <v>0</v>
      </c>
      <c r="AM225" cm="1">
        <f t="array" aca="1" ref="AM225" ca="1">IF(INDIRECT("'"&amp;$A$69&amp;"'!"&amp;AM$68&amp;$C225+72)&lt;&gt;INDIRECT("'"&amp;$A$70&amp;"'!"&amp;AM$68&amp;$C225+72),1,0)</f>
        <v>0</v>
      </c>
      <c r="AN225" cm="1">
        <f t="array" aca="1" ref="AN225" ca="1">IF(INDIRECT("'"&amp;$A$69&amp;"'!"&amp;AN$68&amp;$C225+72)&lt;&gt;INDIRECT("'"&amp;$A$70&amp;"'!"&amp;AN$68&amp;$C225+72),1,0)</f>
        <v>0</v>
      </c>
      <c r="AO225" cm="1">
        <f t="array" aca="1" ref="AO225" ca="1">IF(INDIRECT("'"&amp;$A$69&amp;"'!"&amp;AO$68&amp;$C225+72)&lt;&gt;INDIRECT("'"&amp;$A$70&amp;"'!"&amp;AO$68&amp;$C225+72),1,0)</f>
        <v>0</v>
      </c>
      <c r="AP225" cm="1">
        <f t="array" aca="1" ref="AP225" ca="1">IF(INDIRECT("'"&amp;$A$69&amp;"'!"&amp;AP$68&amp;$C225+72)&lt;&gt;INDIRECT("'"&amp;$A$70&amp;"'!"&amp;AP$68&amp;$C225+72),1,0)</f>
        <v>0</v>
      </c>
      <c r="AQ225" cm="1">
        <f t="array" aca="1" ref="AQ225" ca="1">IF(INDIRECT("'"&amp;$A$69&amp;"'!"&amp;AQ$68&amp;$C225+72)&lt;&gt;INDIRECT("'"&amp;$A$70&amp;"'!"&amp;AQ$68&amp;$C225+72),1,0)</f>
        <v>0</v>
      </c>
      <c r="AR225" cm="1">
        <f t="array" aca="1" ref="AR225" ca="1">IF(INDIRECT("'"&amp;$A$69&amp;"'!"&amp;AR$68&amp;$C225+72)&lt;&gt;INDIRECT("'"&amp;$A$70&amp;"'!"&amp;AR$68&amp;$C225+72),1,0)</f>
        <v>0</v>
      </c>
      <c r="AS225" cm="1">
        <f t="array" aca="1" ref="AS225" ca="1">IF(INDIRECT("'"&amp;$A$69&amp;"'!"&amp;AS$68&amp;$C225+72)&lt;&gt;INDIRECT("'"&amp;$A$70&amp;"'!"&amp;AS$68&amp;$C225+72),1,0)</f>
        <v>0</v>
      </c>
      <c r="AT225" cm="1">
        <f t="array" aca="1" ref="AT225" ca="1">IF(INDIRECT("'"&amp;$A$69&amp;"'!"&amp;AT$68&amp;$C225+72)&lt;&gt;INDIRECT("'"&amp;$A$70&amp;"'!"&amp;AT$68&amp;$C225+72),1,0)</f>
        <v>0</v>
      </c>
      <c r="AU225" cm="1">
        <f t="array" aca="1" ref="AU225" ca="1">IF(INDIRECT("'"&amp;$A$69&amp;"'!"&amp;AU$68&amp;$C225+72)&lt;&gt;INDIRECT("'"&amp;$A$70&amp;"'!"&amp;AU$68&amp;$C225+72),1,0)</f>
        <v>0</v>
      </c>
      <c r="AV225" cm="1">
        <f t="array" aca="1" ref="AV225" ca="1">IF(INDIRECT("'"&amp;$A$69&amp;"'!"&amp;AV$68&amp;$C225+72)&lt;&gt;INDIRECT("'"&amp;$A$70&amp;"'!"&amp;AV$68&amp;$C225+72),1,0)</f>
        <v>0</v>
      </c>
      <c r="AW225" cm="1">
        <f t="array" aca="1" ref="AW225" ca="1">IF(INDIRECT("'"&amp;$A$69&amp;"'!"&amp;AW$68&amp;$C225+72)&lt;&gt;INDIRECT("'"&amp;$A$70&amp;"'!"&amp;AW$68&amp;$C225+72),1,0)</f>
        <v>0</v>
      </c>
      <c r="AX225" cm="1">
        <f t="array" aca="1" ref="AX225" ca="1">IF(INDIRECT("'"&amp;$A$69&amp;"'!"&amp;AX$68&amp;$C225+72)&lt;&gt;INDIRECT("'"&amp;$A$70&amp;"'!"&amp;AX$68&amp;$C225+72),1,0)</f>
        <v>0</v>
      </c>
      <c r="AY225" cm="1">
        <f t="array" aca="1" ref="AY225" ca="1">IF(INDIRECT("'"&amp;$A$69&amp;"'!"&amp;AY$68&amp;$C225+72)&lt;&gt;INDIRECT("'"&amp;$A$70&amp;"'!"&amp;AY$68&amp;$C225+72),1,0)</f>
        <v>0</v>
      </c>
      <c r="AZ225" cm="1">
        <f t="array" aca="1" ref="AZ225" ca="1">IF(INDIRECT("'"&amp;$A$69&amp;"'!"&amp;AZ$68&amp;$C225+72)&lt;&gt;INDIRECT("'"&amp;$A$70&amp;"'!"&amp;AZ$68&amp;$C225+72),1,0)</f>
        <v>0</v>
      </c>
      <c r="BA225" cm="1">
        <f t="array" aca="1" ref="BA225" ca="1">IF(INDIRECT("'"&amp;$A$69&amp;"'!"&amp;BA$68&amp;$C225+72)&lt;&gt;INDIRECT("'"&amp;$A$70&amp;"'!"&amp;BA$68&amp;$C225+72),1,0)</f>
        <v>0</v>
      </c>
      <c r="BB225" cm="1">
        <f t="array" aca="1" ref="BB225" ca="1">IF(INDIRECT("'"&amp;$A$69&amp;"'!"&amp;BB$68&amp;$C225+72)&lt;&gt;INDIRECT("'"&amp;$A$70&amp;"'!"&amp;BB$68&amp;$C225+72),1,0)</f>
        <v>0</v>
      </c>
      <c r="BC225">
        <f t="shared" ca="1" si="6"/>
        <v>0</v>
      </c>
      <c r="BD225">
        <f t="shared" ca="1" si="7"/>
        <v>0</v>
      </c>
      <c r="BE225">
        <f t="shared" ca="1" si="8"/>
        <v>0</v>
      </c>
    </row>
    <row r="226" spans="3:57" x14ac:dyDescent="0.15">
      <c r="C226" s="283">
        <v>154</v>
      </c>
      <c r="D226" cm="1">
        <f t="array" aca="1" ref="D226" ca="1">IF(INDIRECT("'"&amp;$A$69&amp;"'!"&amp;D$68&amp;$C226+72)&lt;&gt;INDIRECT("'"&amp;$A$70&amp;"'!"&amp;D$68&amp;$C226+72),1,0)</f>
        <v>0</v>
      </c>
      <c r="E226" cm="1">
        <f t="array" aca="1" ref="E226" ca="1">IF(INDIRECT("'"&amp;$A$69&amp;"'!"&amp;E$68&amp;$C226+72)&lt;&gt;INDIRECT("'"&amp;$A$70&amp;"'!"&amp;E$68&amp;$C226+72),1,0)</f>
        <v>0</v>
      </c>
      <c r="F226" cm="1">
        <f t="array" aca="1" ref="F226" ca="1">IF(INDIRECT("'"&amp;$A$69&amp;"'!"&amp;F$68&amp;$C226+72)&lt;&gt;INDIRECT("'"&amp;$A$70&amp;"'!"&amp;F$68&amp;$C226+72),1,0)</f>
        <v>0</v>
      </c>
      <c r="G226" cm="1">
        <f t="array" aca="1" ref="G226" ca="1">IF(INDIRECT("'"&amp;$A$69&amp;"'!"&amp;G$68&amp;$C226+72)&lt;&gt;INDIRECT("'"&amp;$A$70&amp;"'!"&amp;G$68&amp;$C226+72),1,0)</f>
        <v>0</v>
      </c>
      <c r="H226" cm="1">
        <f t="array" aca="1" ref="H226" ca="1">IF(INDIRECT("'"&amp;$A$69&amp;"'!"&amp;H$68&amp;$C226+72)&lt;&gt;INDIRECT("'"&amp;$A$70&amp;"'!"&amp;H$68&amp;$C226+72),1,0)</f>
        <v>0</v>
      </c>
      <c r="I226" cm="1">
        <f t="array" aca="1" ref="I226" ca="1">IF(INDIRECT("'"&amp;$A$69&amp;"'!"&amp;I$68&amp;$C226+72)&lt;&gt;INDIRECT("'"&amp;$A$70&amp;"'!"&amp;I$68&amp;$C226+72),1,0)</f>
        <v>0</v>
      </c>
      <c r="J226" cm="1">
        <f t="array" aca="1" ref="J226" ca="1">IF(INDIRECT("'"&amp;$A$69&amp;"'!"&amp;J$68&amp;$C226+72)&lt;&gt;INDIRECT("'"&amp;$A$70&amp;"'!"&amp;J$68&amp;$C226+72),1,0)</f>
        <v>0</v>
      </c>
      <c r="K226" cm="1">
        <f t="array" aca="1" ref="K226" ca="1">IF(INDIRECT("'"&amp;$A$69&amp;"'!"&amp;K$68&amp;$C226+72)&lt;&gt;INDIRECT("'"&amp;$A$70&amp;"'!"&amp;K$68&amp;$C226+72),1,0)</f>
        <v>0</v>
      </c>
      <c r="L226" cm="1">
        <f t="array" aca="1" ref="L226" ca="1">IF(INDIRECT("'"&amp;$A$69&amp;"'!"&amp;L$68&amp;$C226+72)&lt;&gt;INDIRECT("'"&amp;$A$70&amp;"'!"&amp;L$68&amp;$C226+72),1,0)</f>
        <v>0</v>
      </c>
      <c r="M226" cm="1">
        <f t="array" aca="1" ref="M226" ca="1">IF(INDIRECT("'"&amp;$A$69&amp;"'!"&amp;M$68&amp;$C226+72)&lt;&gt;INDIRECT("'"&amp;$A$70&amp;"'!"&amp;M$68&amp;$C226+72),1,0)</f>
        <v>0</v>
      </c>
      <c r="N226" cm="1">
        <f t="array" aca="1" ref="N226" ca="1">IF(INDIRECT("'"&amp;$A$69&amp;"'!"&amp;N$68&amp;$C226+72)&lt;&gt;INDIRECT("'"&amp;$A$70&amp;"'!"&amp;N$68&amp;$C226+72),1,0)</f>
        <v>0</v>
      </c>
      <c r="O226" cm="1">
        <f t="array" aca="1" ref="O226" ca="1">IF(INDIRECT("'"&amp;$A$69&amp;"'!"&amp;O$68&amp;$C226+72)&lt;&gt;INDIRECT("'"&amp;$A$70&amp;"'!"&amp;O$68&amp;$C226+72),1,0)</f>
        <v>0</v>
      </c>
      <c r="P226" cm="1">
        <f t="array" aca="1" ref="P226" ca="1">IF(INDIRECT("'"&amp;$A$69&amp;"'!"&amp;P$68&amp;$C226+72)&lt;&gt;INDIRECT("'"&amp;$A$70&amp;"'!"&amp;P$68&amp;$C226+72),1,0)</f>
        <v>0</v>
      </c>
      <c r="Q226" cm="1">
        <f t="array" aca="1" ref="Q226" ca="1">IF(INDIRECT("'"&amp;$A$69&amp;"'!"&amp;Q$68&amp;$C226+72)&lt;&gt;INDIRECT("'"&amp;$A$70&amp;"'!"&amp;Q$68&amp;$C226+72),1,0)</f>
        <v>0</v>
      </c>
      <c r="R226" cm="1">
        <f t="array" aca="1" ref="R226" ca="1">IF(INDIRECT("'"&amp;$A$69&amp;"'!"&amp;R$68&amp;$C226+72)&lt;&gt;INDIRECT("'"&amp;$A$70&amp;"'!"&amp;R$68&amp;$C226+72),1,0)</f>
        <v>0</v>
      </c>
      <c r="S226" cm="1">
        <f t="array" aca="1" ref="S226" ca="1">IF(INDIRECT("'"&amp;$A$69&amp;"'!"&amp;S$68&amp;$C226+72)&lt;&gt;INDIRECT("'"&amp;$A$70&amp;"'!"&amp;S$68&amp;$C226+72),1,0)</f>
        <v>0</v>
      </c>
      <c r="T226" cm="1">
        <f t="array" aca="1" ref="T226" ca="1">IF(INDIRECT("'"&amp;$A$69&amp;"'!"&amp;T$68&amp;$C226+72)&lt;&gt;INDIRECT("'"&amp;$A$70&amp;"'!"&amp;T$68&amp;$C226+72),1,0)</f>
        <v>0</v>
      </c>
      <c r="U226" cm="1">
        <f t="array" aca="1" ref="U226" ca="1">IF(INDIRECT("'"&amp;$A$69&amp;"'!"&amp;U$68&amp;$C226+72)&lt;&gt;INDIRECT("'"&amp;$A$70&amp;"'!"&amp;U$68&amp;$C226+72),1,0)</f>
        <v>0</v>
      </c>
      <c r="V226" cm="1">
        <f t="array" aca="1" ref="V226" ca="1">IF(INDIRECT("'"&amp;$A$69&amp;"'!"&amp;V$68&amp;$C226+72)&lt;&gt;INDIRECT("'"&amp;$A$70&amp;"'!"&amp;V$68&amp;$C226+72),1,0)</f>
        <v>0</v>
      </c>
      <c r="W226" cm="1">
        <f t="array" aca="1" ref="W226" ca="1">IF(INDIRECT("'"&amp;$A$69&amp;"'!"&amp;W$68&amp;$C226+72)&lt;&gt;INDIRECT("'"&amp;$A$70&amp;"'!"&amp;W$68&amp;$C226+72),1,0)</f>
        <v>0</v>
      </c>
      <c r="X226" cm="1">
        <f t="array" aca="1" ref="X226" ca="1">IF(INDIRECT("'"&amp;$A$69&amp;"'!"&amp;X$68&amp;$C226+72)&lt;&gt;INDIRECT("'"&amp;$A$70&amp;"'!"&amp;X$68&amp;$C226+72),1,0)</f>
        <v>0</v>
      </c>
      <c r="Y226" cm="1">
        <f t="array" aca="1" ref="Y226" ca="1">IF(INDIRECT("'"&amp;$A$69&amp;"'!"&amp;Y$68&amp;$C226+72)&lt;&gt;INDIRECT("'"&amp;$A$70&amp;"'!"&amp;Y$68&amp;$C226+72),1,0)</f>
        <v>0</v>
      </c>
      <c r="Z226" cm="1">
        <f t="array" aca="1" ref="Z226" ca="1">IF(INDIRECT("'"&amp;$A$69&amp;"'!"&amp;Z$68&amp;$C226+72)&lt;&gt;INDIRECT("'"&amp;$A$70&amp;"'!"&amp;Z$68&amp;$C226+72),1,0)</f>
        <v>0</v>
      </c>
      <c r="AA226" cm="1">
        <f t="array" aca="1" ref="AA226" ca="1">IF(INDIRECT("'"&amp;$A$69&amp;"'!"&amp;AA$68&amp;$C226+72)&lt;&gt;INDIRECT("'"&amp;$A$70&amp;"'!"&amp;AA$68&amp;$C226+72),1,0)</f>
        <v>0</v>
      </c>
      <c r="AB226" cm="1">
        <f t="array" aca="1" ref="AB226" ca="1">IF(INDIRECT("'"&amp;$A$69&amp;"'!"&amp;AB$68&amp;$C226+72)&lt;&gt;INDIRECT("'"&amp;$A$70&amp;"'!"&amp;AB$68&amp;$C226+72),1,0)</f>
        <v>0</v>
      </c>
      <c r="AC226" cm="1">
        <f t="array" aca="1" ref="AC226" ca="1">IF(INDIRECT("'"&amp;$A$69&amp;"'!"&amp;AC$68&amp;$C226+72)&lt;&gt;INDIRECT("'"&amp;$A$70&amp;"'!"&amp;AC$68&amp;$C226+72),1,0)</f>
        <v>0</v>
      </c>
      <c r="AD226" cm="1">
        <f t="array" aca="1" ref="AD226" ca="1">IF(INDIRECT("'"&amp;$A$69&amp;"'!"&amp;AD$68&amp;$C226+72)&lt;&gt;INDIRECT("'"&amp;$A$70&amp;"'!"&amp;AD$68&amp;$C226+72),1,0)</f>
        <v>0</v>
      </c>
      <c r="AE226" cm="1">
        <f t="array" aca="1" ref="AE226" ca="1">IF(INDIRECT("'"&amp;$A$69&amp;"'!"&amp;AE$68&amp;$C226+72)&lt;&gt;INDIRECT("'"&amp;$A$70&amp;"'!"&amp;AE$68&amp;$C226+72),1,0)</f>
        <v>0</v>
      </c>
      <c r="AF226" cm="1">
        <f t="array" aca="1" ref="AF226" ca="1">IF(INDIRECT("'"&amp;$A$69&amp;"'!"&amp;AF$68&amp;$C226+72)&lt;&gt;INDIRECT("'"&amp;$A$70&amp;"'!"&amp;AF$68&amp;$C226+72),1,0)</f>
        <v>0</v>
      </c>
      <c r="AG226" cm="1">
        <f t="array" aca="1" ref="AG226" ca="1">IF(INDIRECT("'"&amp;$A$69&amp;"'!"&amp;AG$68&amp;$C226+72)&lt;&gt;INDIRECT("'"&amp;$A$70&amp;"'!"&amp;AG$68&amp;$C226+72),1,0)</f>
        <v>0</v>
      </c>
      <c r="AH226" cm="1">
        <f t="array" aca="1" ref="AH226" ca="1">IF(INDIRECT("'"&amp;$A$69&amp;"'!"&amp;AH$68&amp;$C226+72)&lt;&gt;INDIRECT("'"&amp;$A$70&amp;"'!"&amp;AH$68&amp;$C226+72),1,0)</f>
        <v>0</v>
      </c>
      <c r="AI226" cm="1">
        <f t="array" aca="1" ref="AI226" ca="1">IF(INDIRECT("'"&amp;$A$69&amp;"'!"&amp;AI$68&amp;$C226+72)&lt;&gt;INDIRECT("'"&amp;$A$70&amp;"'!"&amp;AI$68&amp;$C226+72),1,0)</f>
        <v>0</v>
      </c>
      <c r="AJ226" cm="1">
        <f t="array" aca="1" ref="AJ226" ca="1">IF(INDIRECT("'"&amp;$A$69&amp;"'!"&amp;AJ$68&amp;$C226+72)&lt;&gt;INDIRECT("'"&amp;$A$70&amp;"'!"&amp;AJ$68&amp;$C226+72),1,0)</f>
        <v>0</v>
      </c>
      <c r="AK226" cm="1">
        <f t="array" aca="1" ref="AK226" ca="1">IF(INDIRECT("'"&amp;$A$69&amp;"'!"&amp;AK$68&amp;$C226+72)&lt;&gt;INDIRECT("'"&amp;$A$70&amp;"'!"&amp;AK$68&amp;$C226+72),1,0)</f>
        <v>0</v>
      </c>
      <c r="AL226" cm="1">
        <f t="array" aca="1" ref="AL226" ca="1">IF(INDIRECT("'"&amp;$A$69&amp;"'!"&amp;AL$68&amp;$C226+72)&lt;&gt;INDIRECT("'"&amp;$A$70&amp;"'!"&amp;AL$68&amp;$C226+72),1,0)</f>
        <v>0</v>
      </c>
      <c r="AM226" cm="1">
        <f t="array" aca="1" ref="AM226" ca="1">IF(INDIRECT("'"&amp;$A$69&amp;"'!"&amp;AM$68&amp;$C226+72)&lt;&gt;INDIRECT("'"&amp;$A$70&amp;"'!"&amp;AM$68&amp;$C226+72),1,0)</f>
        <v>0</v>
      </c>
      <c r="AN226" cm="1">
        <f t="array" aca="1" ref="AN226" ca="1">IF(INDIRECT("'"&amp;$A$69&amp;"'!"&amp;AN$68&amp;$C226+72)&lt;&gt;INDIRECT("'"&amp;$A$70&amp;"'!"&amp;AN$68&amp;$C226+72),1,0)</f>
        <v>0</v>
      </c>
      <c r="AO226" cm="1">
        <f t="array" aca="1" ref="AO226" ca="1">IF(INDIRECT("'"&amp;$A$69&amp;"'!"&amp;AO$68&amp;$C226+72)&lt;&gt;INDIRECT("'"&amp;$A$70&amp;"'!"&amp;AO$68&amp;$C226+72),1,0)</f>
        <v>0</v>
      </c>
      <c r="AP226" cm="1">
        <f t="array" aca="1" ref="AP226" ca="1">IF(INDIRECT("'"&amp;$A$69&amp;"'!"&amp;AP$68&amp;$C226+72)&lt;&gt;INDIRECT("'"&amp;$A$70&amp;"'!"&amp;AP$68&amp;$C226+72),1,0)</f>
        <v>0</v>
      </c>
      <c r="AQ226" cm="1">
        <f t="array" aca="1" ref="AQ226" ca="1">IF(INDIRECT("'"&amp;$A$69&amp;"'!"&amp;AQ$68&amp;$C226+72)&lt;&gt;INDIRECT("'"&amp;$A$70&amp;"'!"&amp;AQ$68&amp;$C226+72),1,0)</f>
        <v>0</v>
      </c>
      <c r="AR226" cm="1">
        <f t="array" aca="1" ref="AR226" ca="1">IF(INDIRECT("'"&amp;$A$69&amp;"'!"&amp;AR$68&amp;$C226+72)&lt;&gt;INDIRECT("'"&amp;$A$70&amp;"'!"&amp;AR$68&amp;$C226+72),1,0)</f>
        <v>0</v>
      </c>
      <c r="AS226" cm="1">
        <f t="array" aca="1" ref="AS226" ca="1">IF(INDIRECT("'"&amp;$A$69&amp;"'!"&amp;AS$68&amp;$C226+72)&lt;&gt;INDIRECT("'"&amp;$A$70&amp;"'!"&amp;AS$68&amp;$C226+72),1,0)</f>
        <v>0</v>
      </c>
      <c r="AT226" cm="1">
        <f t="array" aca="1" ref="AT226" ca="1">IF(INDIRECT("'"&amp;$A$69&amp;"'!"&amp;AT$68&amp;$C226+72)&lt;&gt;INDIRECT("'"&amp;$A$70&amp;"'!"&amp;AT$68&amp;$C226+72),1,0)</f>
        <v>0</v>
      </c>
      <c r="AU226" cm="1">
        <f t="array" aca="1" ref="AU226" ca="1">IF(INDIRECT("'"&amp;$A$69&amp;"'!"&amp;AU$68&amp;$C226+72)&lt;&gt;INDIRECT("'"&amp;$A$70&amp;"'!"&amp;AU$68&amp;$C226+72),1,0)</f>
        <v>0</v>
      </c>
      <c r="AV226" cm="1">
        <f t="array" aca="1" ref="AV226" ca="1">IF(INDIRECT("'"&amp;$A$69&amp;"'!"&amp;AV$68&amp;$C226+72)&lt;&gt;INDIRECT("'"&amp;$A$70&amp;"'!"&amp;AV$68&amp;$C226+72),1,0)</f>
        <v>0</v>
      </c>
      <c r="AW226" cm="1">
        <f t="array" aca="1" ref="AW226" ca="1">IF(INDIRECT("'"&amp;$A$69&amp;"'!"&amp;AW$68&amp;$C226+72)&lt;&gt;INDIRECT("'"&amp;$A$70&amp;"'!"&amp;AW$68&amp;$C226+72),1,0)</f>
        <v>0</v>
      </c>
      <c r="AX226" cm="1">
        <f t="array" aca="1" ref="AX226" ca="1">IF(INDIRECT("'"&amp;$A$69&amp;"'!"&amp;AX$68&amp;$C226+72)&lt;&gt;INDIRECT("'"&amp;$A$70&amp;"'!"&amp;AX$68&amp;$C226+72),1,0)</f>
        <v>0</v>
      </c>
      <c r="AY226" cm="1">
        <f t="array" aca="1" ref="AY226" ca="1">IF(INDIRECT("'"&amp;$A$69&amp;"'!"&amp;AY$68&amp;$C226+72)&lt;&gt;INDIRECT("'"&amp;$A$70&amp;"'!"&amp;AY$68&amp;$C226+72),1,0)</f>
        <v>0</v>
      </c>
      <c r="AZ226" cm="1">
        <f t="array" aca="1" ref="AZ226" ca="1">IF(INDIRECT("'"&amp;$A$69&amp;"'!"&amp;AZ$68&amp;$C226+72)&lt;&gt;INDIRECT("'"&amp;$A$70&amp;"'!"&amp;AZ$68&amp;$C226+72),1,0)</f>
        <v>0</v>
      </c>
      <c r="BA226" cm="1">
        <f t="array" aca="1" ref="BA226" ca="1">IF(INDIRECT("'"&amp;$A$69&amp;"'!"&amp;BA$68&amp;$C226+72)&lt;&gt;INDIRECT("'"&amp;$A$70&amp;"'!"&amp;BA$68&amp;$C226+72),1,0)</f>
        <v>0</v>
      </c>
      <c r="BB226" cm="1">
        <f t="array" aca="1" ref="BB226" ca="1">IF(INDIRECT("'"&amp;$A$69&amp;"'!"&amp;BB$68&amp;$C226+72)&lt;&gt;INDIRECT("'"&amp;$A$70&amp;"'!"&amp;BB$68&amp;$C226+72),1,0)</f>
        <v>0</v>
      </c>
      <c r="BC226">
        <f t="shared" ca="1" si="6"/>
        <v>0</v>
      </c>
      <c r="BD226">
        <f t="shared" ca="1" si="7"/>
        <v>0</v>
      </c>
      <c r="BE226">
        <f t="shared" ca="1" si="8"/>
        <v>0</v>
      </c>
    </row>
    <row r="227" spans="3:57" x14ac:dyDescent="0.15">
      <c r="C227" s="283">
        <v>155</v>
      </c>
      <c r="D227" cm="1">
        <f t="array" aca="1" ref="D227" ca="1">IF(INDIRECT("'"&amp;$A$69&amp;"'!"&amp;D$68&amp;$C227+72)&lt;&gt;INDIRECT("'"&amp;$A$70&amp;"'!"&amp;D$68&amp;$C227+72),1,0)</f>
        <v>0</v>
      </c>
      <c r="E227" cm="1">
        <f t="array" aca="1" ref="E227" ca="1">IF(INDIRECT("'"&amp;$A$69&amp;"'!"&amp;E$68&amp;$C227+72)&lt;&gt;INDIRECT("'"&amp;$A$70&amp;"'!"&amp;E$68&amp;$C227+72),1,0)</f>
        <v>0</v>
      </c>
      <c r="F227" cm="1">
        <f t="array" aca="1" ref="F227" ca="1">IF(INDIRECT("'"&amp;$A$69&amp;"'!"&amp;F$68&amp;$C227+72)&lt;&gt;INDIRECT("'"&amp;$A$70&amp;"'!"&amp;F$68&amp;$C227+72),1,0)</f>
        <v>0</v>
      </c>
      <c r="G227" cm="1">
        <f t="array" aca="1" ref="G227" ca="1">IF(INDIRECT("'"&amp;$A$69&amp;"'!"&amp;G$68&amp;$C227+72)&lt;&gt;INDIRECT("'"&amp;$A$70&amp;"'!"&amp;G$68&amp;$C227+72),1,0)</f>
        <v>0</v>
      </c>
      <c r="H227" cm="1">
        <f t="array" aca="1" ref="H227" ca="1">IF(INDIRECT("'"&amp;$A$69&amp;"'!"&amp;H$68&amp;$C227+72)&lt;&gt;INDIRECT("'"&amp;$A$70&amp;"'!"&amp;H$68&amp;$C227+72),1,0)</f>
        <v>0</v>
      </c>
      <c r="I227" cm="1">
        <f t="array" aca="1" ref="I227" ca="1">IF(INDIRECT("'"&amp;$A$69&amp;"'!"&amp;I$68&amp;$C227+72)&lt;&gt;INDIRECT("'"&amp;$A$70&amp;"'!"&amp;I$68&amp;$C227+72),1,0)</f>
        <v>0</v>
      </c>
      <c r="J227" cm="1">
        <f t="array" aca="1" ref="J227" ca="1">IF(INDIRECT("'"&amp;$A$69&amp;"'!"&amp;J$68&amp;$C227+72)&lt;&gt;INDIRECT("'"&amp;$A$70&amp;"'!"&amp;J$68&amp;$C227+72),1,0)</f>
        <v>0</v>
      </c>
      <c r="K227" cm="1">
        <f t="array" aca="1" ref="K227" ca="1">IF(INDIRECT("'"&amp;$A$69&amp;"'!"&amp;K$68&amp;$C227+72)&lt;&gt;INDIRECT("'"&amp;$A$70&amp;"'!"&amp;K$68&amp;$C227+72),1,0)</f>
        <v>0</v>
      </c>
      <c r="L227" cm="1">
        <f t="array" aca="1" ref="L227" ca="1">IF(INDIRECT("'"&amp;$A$69&amp;"'!"&amp;L$68&amp;$C227+72)&lt;&gt;INDIRECT("'"&amp;$A$70&amp;"'!"&amp;L$68&amp;$C227+72),1,0)</f>
        <v>0</v>
      </c>
      <c r="M227" cm="1">
        <f t="array" aca="1" ref="M227" ca="1">IF(INDIRECT("'"&amp;$A$69&amp;"'!"&amp;M$68&amp;$C227+72)&lt;&gt;INDIRECT("'"&amp;$A$70&amp;"'!"&amp;M$68&amp;$C227+72),1,0)</f>
        <v>0</v>
      </c>
      <c r="N227" cm="1">
        <f t="array" aca="1" ref="N227" ca="1">IF(INDIRECT("'"&amp;$A$69&amp;"'!"&amp;N$68&amp;$C227+72)&lt;&gt;INDIRECT("'"&amp;$A$70&amp;"'!"&amp;N$68&amp;$C227+72),1,0)</f>
        <v>0</v>
      </c>
      <c r="O227" cm="1">
        <f t="array" aca="1" ref="O227" ca="1">IF(INDIRECT("'"&amp;$A$69&amp;"'!"&amp;O$68&amp;$C227+72)&lt;&gt;INDIRECT("'"&amp;$A$70&amp;"'!"&amp;O$68&amp;$C227+72),1,0)</f>
        <v>0</v>
      </c>
      <c r="P227" cm="1">
        <f t="array" aca="1" ref="P227" ca="1">IF(INDIRECT("'"&amp;$A$69&amp;"'!"&amp;P$68&amp;$C227+72)&lt;&gt;INDIRECT("'"&amp;$A$70&amp;"'!"&amp;P$68&amp;$C227+72),1,0)</f>
        <v>0</v>
      </c>
      <c r="Q227" cm="1">
        <f t="array" aca="1" ref="Q227" ca="1">IF(INDIRECT("'"&amp;$A$69&amp;"'!"&amp;Q$68&amp;$C227+72)&lt;&gt;INDIRECT("'"&amp;$A$70&amp;"'!"&amp;Q$68&amp;$C227+72),1,0)</f>
        <v>0</v>
      </c>
      <c r="R227" cm="1">
        <f t="array" aca="1" ref="R227" ca="1">IF(INDIRECT("'"&amp;$A$69&amp;"'!"&amp;R$68&amp;$C227+72)&lt;&gt;INDIRECT("'"&amp;$A$70&amp;"'!"&amp;R$68&amp;$C227+72),1,0)</f>
        <v>0</v>
      </c>
      <c r="S227" cm="1">
        <f t="array" aca="1" ref="S227" ca="1">IF(INDIRECT("'"&amp;$A$69&amp;"'!"&amp;S$68&amp;$C227+72)&lt;&gt;INDIRECT("'"&amp;$A$70&amp;"'!"&amp;S$68&amp;$C227+72),1,0)</f>
        <v>0</v>
      </c>
      <c r="T227" cm="1">
        <f t="array" aca="1" ref="T227" ca="1">IF(INDIRECT("'"&amp;$A$69&amp;"'!"&amp;T$68&amp;$C227+72)&lt;&gt;INDIRECT("'"&amp;$A$70&amp;"'!"&amp;T$68&amp;$C227+72),1,0)</f>
        <v>0</v>
      </c>
      <c r="U227" cm="1">
        <f t="array" aca="1" ref="U227" ca="1">IF(INDIRECT("'"&amp;$A$69&amp;"'!"&amp;U$68&amp;$C227+72)&lt;&gt;INDIRECT("'"&amp;$A$70&amp;"'!"&amp;U$68&amp;$C227+72),1,0)</f>
        <v>0</v>
      </c>
      <c r="V227" cm="1">
        <f t="array" aca="1" ref="V227" ca="1">IF(INDIRECT("'"&amp;$A$69&amp;"'!"&amp;V$68&amp;$C227+72)&lt;&gt;INDIRECT("'"&amp;$A$70&amp;"'!"&amp;V$68&amp;$C227+72),1,0)</f>
        <v>0</v>
      </c>
      <c r="W227" cm="1">
        <f t="array" aca="1" ref="W227" ca="1">IF(INDIRECT("'"&amp;$A$69&amp;"'!"&amp;W$68&amp;$C227+72)&lt;&gt;INDIRECT("'"&amp;$A$70&amp;"'!"&amp;W$68&amp;$C227+72),1,0)</f>
        <v>0</v>
      </c>
      <c r="X227" cm="1">
        <f t="array" aca="1" ref="X227" ca="1">IF(INDIRECT("'"&amp;$A$69&amp;"'!"&amp;X$68&amp;$C227+72)&lt;&gt;INDIRECT("'"&amp;$A$70&amp;"'!"&amp;X$68&amp;$C227+72),1,0)</f>
        <v>0</v>
      </c>
      <c r="Y227" cm="1">
        <f t="array" aca="1" ref="Y227" ca="1">IF(INDIRECT("'"&amp;$A$69&amp;"'!"&amp;Y$68&amp;$C227+72)&lt;&gt;INDIRECT("'"&amp;$A$70&amp;"'!"&amp;Y$68&amp;$C227+72),1,0)</f>
        <v>0</v>
      </c>
      <c r="Z227" cm="1">
        <f t="array" aca="1" ref="Z227" ca="1">IF(INDIRECT("'"&amp;$A$69&amp;"'!"&amp;Z$68&amp;$C227+72)&lt;&gt;INDIRECT("'"&amp;$A$70&amp;"'!"&amp;Z$68&amp;$C227+72),1,0)</f>
        <v>0</v>
      </c>
      <c r="AA227" cm="1">
        <f t="array" aca="1" ref="AA227" ca="1">IF(INDIRECT("'"&amp;$A$69&amp;"'!"&amp;AA$68&amp;$C227+72)&lt;&gt;INDIRECT("'"&amp;$A$70&amp;"'!"&amp;AA$68&amp;$C227+72),1,0)</f>
        <v>0</v>
      </c>
      <c r="AB227" cm="1">
        <f t="array" aca="1" ref="AB227" ca="1">IF(INDIRECT("'"&amp;$A$69&amp;"'!"&amp;AB$68&amp;$C227+72)&lt;&gt;INDIRECT("'"&amp;$A$70&amp;"'!"&amp;AB$68&amp;$C227+72),1,0)</f>
        <v>0</v>
      </c>
      <c r="AC227" cm="1">
        <f t="array" aca="1" ref="AC227" ca="1">IF(INDIRECT("'"&amp;$A$69&amp;"'!"&amp;AC$68&amp;$C227+72)&lt;&gt;INDIRECT("'"&amp;$A$70&amp;"'!"&amp;AC$68&amp;$C227+72),1,0)</f>
        <v>0</v>
      </c>
      <c r="AD227" cm="1">
        <f t="array" aca="1" ref="AD227" ca="1">IF(INDIRECT("'"&amp;$A$69&amp;"'!"&amp;AD$68&amp;$C227+72)&lt;&gt;INDIRECT("'"&amp;$A$70&amp;"'!"&amp;AD$68&amp;$C227+72),1,0)</f>
        <v>0</v>
      </c>
      <c r="AE227" cm="1">
        <f t="array" aca="1" ref="AE227" ca="1">IF(INDIRECT("'"&amp;$A$69&amp;"'!"&amp;AE$68&amp;$C227+72)&lt;&gt;INDIRECT("'"&amp;$A$70&amp;"'!"&amp;AE$68&amp;$C227+72),1,0)</f>
        <v>0</v>
      </c>
      <c r="AF227" cm="1">
        <f t="array" aca="1" ref="AF227" ca="1">IF(INDIRECT("'"&amp;$A$69&amp;"'!"&amp;AF$68&amp;$C227+72)&lt;&gt;INDIRECT("'"&amp;$A$70&amp;"'!"&amp;AF$68&amp;$C227+72),1,0)</f>
        <v>0</v>
      </c>
      <c r="AG227" cm="1">
        <f t="array" aca="1" ref="AG227" ca="1">IF(INDIRECT("'"&amp;$A$69&amp;"'!"&amp;AG$68&amp;$C227+72)&lt;&gt;INDIRECT("'"&amp;$A$70&amp;"'!"&amp;AG$68&amp;$C227+72),1,0)</f>
        <v>0</v>
      </c>
      <c r="AH227" cm="1">
        <f t="array" aca="1" ref="AH227" ca="1">IF(INDIRECT("'"&amp;$A$69&amp;"'!"&amp;AH$68&amp;$C227+72)&lt;&gt;INDIRECT("'"&amp;$A$70&amp;"'!"&amp;AH$68&amp;$C227+72),1,0)</f>
        <v>0</v>
      </c>
      <c r="AI227" cm="1">
        <f t="array" aca="1" ref="AI227" ca="1">IF(INDIRECT("'"&amp;$A$69&amp;"'!"&amp;AI$68&amp;$C227+72)&lt;&gt;INDIRECT("'"&amp;$A$70&amp;"'!"&amp;AI$68&amp;$C227+72),1,0)</f>
        <v>0</v>
      </c>
      <c r="AJ227" cm="1">
        <f t="array" aca="1" ref="AJ227" ca="1">IF(INDIRECT("'"&amp;$A$69&amp;"'!"&amp;AJ$68&amp;$C227+72)&lt;&gt;INDIRECT("'"&amp;$A$70&amp;"'!"&amp;AJ$68&amp;$C227+72),1,0)</f>
        <v>0</v>
      </c>
      <c r="AK227" cm="1">
        <f t="array" aca="1" ref="AK227" ca="1">IF(INDIRECT("'"&amp;$A$69&amp;"'!"&amp;AK$68&amp;$C227+72)&lt;&gt;INDIRECT("'"&amp;$A$70&amp;"'!"&amp;AK$68&amp;$C227+72),1,0)</f>
        <v>0</v>
      </c>
      <c r="AL227" cm="1">
        <f t="array" aca="1" ref="AL227" ca="1">IF(INDIRECT("'"&amp;$A$69&amp;"'!"&amp;AL$68&amp;$C227+72)&lt;&gt;INDIRECT("'"&amp;$A$70&amp;"'!"&amp;AL$68&amp;$C227+72),1,0)</f>
        <v>0</v>
      </c>
      <c r="AM227" cm="1">
        <f t="array" aca="1" ref="AM227" ca="1">IF(INDIRECT("'"&amp;$A$69&amp;"'!"&amp;AM$68&amp;$C227+72)&lt;&gt;INDIRECT("'"&amp;$A$70&amp;"'!"&amp;AM$68&amp;$C227+72),1,0)</f>
        <v>0</v>
      </c>
      <c r="AN227" cm="1">
        <f t="array" aca="1" ref="AN227" ca="1">IF(INDIRECT("'"&amp;$A$69&amp;"'!"&amp;AN$68&amp;$C227+72)&lt;&gt;INDIRECT("'"&amp;$A$70&amp;"'!"&amp;AN$68&amp;$C227+72),1,0)</f>
        <v>0</v>
      </c>
      <c r="AO227" cm="1">
        <f t="array" aca="1" ref="AO227" ca="1">IF(INDIRECT("'"&amp;$A$69&amp;"'!"&amp;AO$68&amp;$C227+72)&lt;&gt;INDIRECT("'"&amp;$A$70&amp;"'!"&amp;AO$68&amp;$C227+72),1,0)</f>
        <v>0</v>
      </c>
      <c r="AP227" cm="1">
        <f t="array" aca="1" ref="AP227" ca="1">IF(INDIRECT("'"&amp;$A$69&amp;"'!"&amp;AP$68&amp;$C227+72)&lt;&gt;INDIRECT("'"&amp;$A$70&amp;"'!"&amp;AP$68&amp;$C227+72),1,0)</f>
        <v>0</v>
      </c>
      <c r="AQ227" cm="1">
        <f t="array" aca="1" ref="AQ227" ca="1">IF(INDIRECT("'"&amp;$A$69&amp;"'!"&amp;AQ$68&amp;$C227+72)&lt;&gt;INDIRECT("'"&amp;$A$70&amp;"'!"&amp;AQ$68&amp;$C227+72),1,0)</f>
        <v>0</v>
      </c>
      <c r="AR227" cm="1">
        <f t="array" aca="1" ref="AR227" ca="1">IF(INDIRECT("'"&amp;$A$69&amp;"'!"&amp;AR$68&amp;$C227+72)&lt;&gt;INDIRECT("'"&amp;$A$70&amp;"'!"&amp;AR$68&amp;$C227+72),1,0)</f>
        <v>0</v>
      </c>
      <c r="AS227" cm="1">
        <f t="array" aca="1" ref="AS227" ca="1">IF(INDIRECT("'"&amp;$A$69&amp;"'!"&amp;AS$68&amp;$C227+72)&lt;&gt;INDIRECT("'"&amp;$A$70&amp;"'!"&amp;AS$68&amp;$C227+72),1,0)</f>
        <v>0</v>
      </c>
      <c r="AT227" cm="1">
        <f t="array" aca="1" ref="AT227" ca="1">IF(INDIRECT("'"&amp;$A$69&amp;"'!"&amp;AT$68&amp;$C227+72)&lt;&gt;INDIRECT("'"&amp;$A$70&amp;"'!"&amp;AT$68&amp;$C227+72),1,0)</f>
        <v>0</v>
      </c>
      <c r="AU227" cm="1">
        <f t="array" aca="1" ref="AU227" ca="1">IF(INDIRECT("'"&amp;$A$69&amp;"'!"&amp;AU$68&amp;$C227+72)&lt;&gt;INDIRECT("'"&amp;$A$70&amp;"'!"&amp;AU$68&amp;$C227+72),1,0)</f>
        <v>0</v>
      </c>
      <c r="AV227" cm="1">
        <f t="array" aca="1" ref="AV227" ca="1">IF(INDIRECT("'"&amp;$A$69&amp;"'!"&amp;AV$68&amp;$C227+72)&lt;&gt;INDIRECT("'"&amp;$A$70&amp;"'!"&amp;AV$68&amp;$C227+72),1,0)</f>
        <v>0</v>
      </c>
      <c r="AW227" cm="1">
        <f t="array" aca="1" ref="AW227" ca="1">IF(INDIRECT("'"&amp;$A$69&amp;"'!"&amp;AW$68&amp;$C227+72)&lt;&gt;INDIRECT("'"&amp;$A$70&amp;"'!"&amp;AW$68&amp;$C227+72),1,0)</f>
        <v>0</v>
      </c>
      <c r="AX227" cm="1">
        <f t="array" aca="1" ref="AX227" ca="1">IF(INDIRECT("'"&amp;$A$69&amp;"'!"&amp;AX$68&amp;$C227+72)&lt;&gt;INDIRECT("'"&amp;$A$70&amp;"'!"&amp;AX$68&amp;$C227+72),1,0)</f>
        <v>0</v>
      </c>
      <c r="AY227" cm="1">
        <f t="array" aca="1" ref="AY227" ca="1">IF(INDIRECT("'"&amp;$A$69&amp;"'!"&amp;AY$68&amp;$C227+72)&lt;&gt;INDIRECT("'"&amp;$A$70&amp;"'!"&amp;AY$68&amp;$C227+72),1,0)</f>
        <v>0</v>
      </c>
      <c r="AZ227" cm="1">
        <f t="array" aca="1" ref="AZ227" ca="1">IF(INDIRECT("'"&amp;$A$69&amp;"'!"&amp;AZ$68&amp;$C227+72)&lt;&gt;INDIRECT("'"&amp;$A$70&amp;"'!"&amp;AZ$68&amp;$C227+72),1,0)</f>
        <v>0</v>
      </c>
      <c r="BA227" cm="1">
        <f t="array" aca="1" ref="BA227" ca="1">IF(INDIRECT("'"&amp;$A$69&amp;"'!"&amp;BA$68&amp;$C227+72)&lt;&gt;INDIRECT("'"&amp;$A$70&amp;"'!"&amp;BA$68&amp;$C227+72),1,0)</f>
        <v>0</v>
      </c>
      <c r="BB227" cm="1">
        <f t="array" aca="1" ref="BB227" ca="1">IF(INDIRECT("'"&amp;$A$69&amp;"'!"&amp;BB$68&amp;$C227+72)&lt;&gt;INDIRECT("'"&amp;$A$70&amp;"'!"&amp;BB$68&amp;$C227+72),1,0)</f>
        <v>0</v>
      </c>
      <c r="BC227">
        <f t="shared" ca="1" si="6"/>
        <v>0</v>
      </c>
      <c r="BD227">
        <f t="shared" ca="1" si="7"/>
        <v>0</v>
      </c>
      <c r="BE227">
        <f t="shared" ca="1" si="8"/>
        <v>0</v>
      </c>
    </row>
    <row r="228" spans="3:57" x14ac:dyDescent="0.15">
      <c r="C228" s="283">
        <v>156</v>
      </c>
      <c r="D228" cm="1">
        <f t="array" aca="1" ref="D228" ca="1">IF(INDIRECT("'"&amp;$A$69&amp;"'!"&amp;D$68&amp;$C228+72)&lt;&gt;INDIRECT("'"&amp;$A$70&amp;"'!"&amp;D$68&amp;$C228+72),1,0)</f>
        <v>0</v>
      </c>
      <c r="E228" cm="1">
        <f t="array" aca="1" ref="E228" ca="1">IF(INDIRECT("'"&amp;$A$69&amp;"'!"&amp;E$68&amp;$C228+72)&lt;&gt;INDIRECT("'"&amp;$A$70&amp;"'!"&amp;E$68&amp;$C228+72),1,0)</f>
        <v>0</v>
      </c>
      <c r="F228" cm="1">
        <f t="array" aca="1" ref="F228" ca="1">IF(INDIRECT("'"&amp;$A$69&amp;"'!"&amp;F$68&amp;$C228+72)&lt;&gt;INDIRECT("'"&amp;$A$70&amp;"'!"&amp;F$68&amp;$C228+72),1,0)</f>
        <v>0</v>
      </c>
      <c r="G228" cm="1">
        <f t="array" aca="1" ref="G228" ca="1">IF(INDIRECT("'"&amp;$A$69&amp;"'!"&amp;G$68&amp;$C228+72)&lt;&gt;INDIRECT("'"&amp;$A$70&amp;"'!"&amp;G$68&amp;$C228+72),1,0)</f>
        <v>0</v>
      </c>
      <c r="H228" cm="1">
        <f t="array" aca="1" ref="H228" ca="1">IF(INDIRECT("'"&amp;$A$69&amp;"'!"&amp;H$68&amp;$C228+72)&lt;&gt;INDIRECT("'"&amp;$A$70&amp;"'!"&amp;H$68&amp;$C228+72),1,0)</f>
        <v>0</v>
      </c>
      <c r="I228" cm="1">
        <f t="array" aca="1" ref="I228" ca="1">IF(INDIRECT("'"&amp;$A$69&amp;"'!"&amp;I$68&amp;$C228+72)&lt;&gt;INDIRECT("'"&amp;$A$70&amp;"'!"&amp;I$68&amp;$C228+72),1,0)</f>
        <v>0</v>
      </c>
      <c r="J228" cm="1">
        <f t="array" aca="1" ref="J228" ca="1">IF(INDIRECT("'"&amp;$A$69&amp;"'!"&amp;J$68&amp;$C228+72)&lt;&gt;INDIRECT("'"&amp;$A$70&amp;"'!"&amp;J$68&amp;$C228+72),1,0)</f>
        <v>0</v>
      </c>
      <c r="K228" cm="1">
        <f t="array" aca="1" ref="K228" ca="1">IF(INDIRECT("'"&amp;$A$69&amp;"'!"&amp;K$68&amp;$C228+72)&lt;&gt;INDIRECT("'"&amp;$A$70&amp;"'!"&amp;K$68&amp;$C228+72),1,0)</f>
        <v>0</v>
      </c>
      <c r="L228" cm="1">
        <f t="array" aca="1" ref="L228" ca="1">IF(INDIRECT("'"&amp;$A$69&amp;"'!"&amp;L$68&amp;$C228+72)&lt;&gt;INDIRECT("'"&amp;$A$70&amp;"'!"&amp;L$68&amp;$C228+72),1,0)</f>
        <v>0</v>
      </c>
      <c r="M228" cm="1">
        <f t="array" aca="1" ref="M228" ca="1">IF(INDIRECT("'"&amp;$A$69&amp;"'!"&amp;M$68&amp;$C228+72)&lt;&gt;INDIRECT("'"&amp;$A$70&amp;"'!"&amp;M$68&amp;$C228+72),1,0)</f>
        <v>0</v>
      </c>
      <c r="N228" cm="1">
        <f t="array" aca="1" ref="N228" ca="1">IF(INDIRECT("'"&amp;$A$69&amp;"'!"&amp;N$68&amp;$C228+72)&lt;&gt;INDIRECT("'"&amp;$A$70&amp;"'!"&amp;N$68&amp;$C228+72),1,0)</f>
        <v>0</v>
      </c>
      <c r="O228" cm="1">
        <f t="array" aca="1" ref="O228" ca="1">IF(INDIRECT("'"&amp;$A$69&amp;"'!"&amp;O$68&amp;$C228+72)&lt;&gt;INDIRECT("'"&amp;$A$70&amp;"'!"&amp;O$68&amp;$C228+72),1,0)</f>
        <v>0</v>
      </c>
      <c r="P228" cm="1">
        <f t="array" aca="1" ref="P228" ca="1">IF(INDIRECT("'"&amp;$A$69&amp;"'!"&amp;P$68&amp;$C228+72)&lt;&gt;INDIRECT("'"&amp;$A$70&amp;"'!"&amp;P$68&amp;$C228+72),1,0)</f>
        <v>0</v>
      </c>
      <c r="Q228" cm="1">
        <f t="array" aca="1" ref="Q228" ca="1">IF(INDIRECT("'"&amp;$A$69&amp;"'!"&amp;Q$68&amp;$C228+72)&lt;&gt;INDIRECT("'"&amp;$A$70&amp;"'!"&amp;Q$68&amp;$C228+72),1,0)</f>
        <v>0</v>
      </c>
      <c r="R228" cm="1">
        <f t="array" aca="1" ref="R228" ca="1">IF(INDIRECT("'"&amp;$A$69&amp;"'!"&amp;R$68&amp;$C228+72)&lt;&gt;INDIRECT("'"&amp;$A$70&amp;"'!"&amp;R$68&amp;$C228+72),1,0)</f>
        <v>0</v>
      </c>
      <c r="S228" cm="1">
        <f t="array" aca="1" ref="S228" ca="1">IF(INDIRECT("'"&amp;$A$69&amp;"'!"&amp;S$68&amp;$C228+72)&lt;&gt;INDIRECT("'"&amp;$A$70&amp;"'!"&amp;S$68&amp;$C228+72),1,0)</f>
        <v>0</v>
      </c>
      <c r="T228" cm="1">
        <f t="array" aca="1" ref="T228" ca="1">IF(INDIRECT("'"&amp;$A$69&amp;"'!"&amp;T$68&amp;$C228+72)&lt;&gt;INDIRECT("'"&amp;$A$70&amp;"'!"&amp;T$68&amp;$C228+72),1,0)</f>
        <v>0</v>
      </c>
      <c r="U228" cm="1">
        <f t="array" aca="1" ref="U228" ca="1">IF(INDIRECT("'"&amp;$A$69&amp;"'!"&amp;U$68&amp;$C228+72)&lt;&gt;INDIRECT("'"&amp;$A$70&amp;"'!"&amp;U$68&amp;$C228+72),1,0)</f>
        <v>0</v>
      </c>
      <c r="V228" cm="1">
        <f t="array" aca="1" ref="V228" ca="1">IF(INDIRECT("'"&amp;$A$69&amp;"'!"&amp;V$68&amp;$C228+72)&lt;&gt;INDIRECT("'"&amp;$A$70&amp;"'!"&amp;V$68&amp;$C228+72),1,0)</f>
        <v>0</v>
      </c>
      <c r="W228" cm="1">
        <f t="array" aca="1" ref="W228" ca="1">IF(INDIRECT("'"&amp;$A$69&amp;"'!"&amp;W$68&amp;$C228+72)&lt;&gt;INDIRECT("'"&amp;$A$70&amp;"'!"&amp;W$68&amp;$C228+72),1,0)</f>
        <v>0</v>
      </c>
      <c r="X228" cm="1">
        <f t="array" aca="1" ref="X228" ca="1">IF(INDIRECT("'"&amp;$A$69&amp;"'!"&amp;X$68&amp;$C228+72)&lt;&gt;INDIRECT("'"&amp;$A$70&amp;"'!"&amp;X$68&amp;$C228+72),1,0)</f>
        <v>0</v>
      </c>
      <c r="Y228" cm="1">
        <f t="array" aca="1" ref="Y228" ca="1">IF(INDIRECT("'"&amp;$A$69&amp;"'!"&amp;Y$68&amp;$C228+72)&lt;&gt;INDIRECT("'"&amp;$A$70&amp;"'!"&amp;Y$68&amp;$C228+72),1,0)</f>
        <v>0</v>
      </c>
      <c r="Z228" cm="1">
        <f t="array" aca="1" ref="Z228" ca="1">IF(INDIRECT("'"&amp;$A$69&amp;"'!"&amp;Z$68&amp;$C228+72)&lt;&gt;INDIRECT("'"&amp;$A$70&amp;"'!"&amp;Z$68&amp;$C228+72),1,0)</f>
        <v>0</v>
      </c>
      <c r="AA228" cm="1">
        <f t="array" aca="1" ref="AA228" ca="1">IF(INDIRECT("'"&amp;$A$69&amp;"'!"&amp;AA$68&amp;$C228+72)&lt;&gt;INDIRECT("'"&amp;$A$70&amp;"'!"&amp;AA$68&amp;$C228+72),1,0)</f>
        <v>0</v>
      </c>
      <c r="AB228" cm="1">
        <f t="array" aca="1" ref="AB228" ca="1">IF(INDIRECT("'"&amp;$A$69&amp;"'!"&amp;AB$68&amp;$C228+72)&lt;&gt;INDIRECT("'"&amp;$A$70&amp;"'!"&amp;AB$68&amp;$C228+72),1,0)</f>
        <v>0</v>
      </c>
      <c r="AC228" cm="1">
        <f t="array" aca="1" ref="AC228" ca="1">IF(INDIRECT("'"&amp;$A$69&amp;"'!"&amp;AC$68&amp;$C228+72)&lt;&gt;INDIRECT("'"&amp;$A$70&amp;"'!"&amp;AC$68&amp;$C228+72),1,0)</f>
        <v>0</v>
      </c>
      <c r="AD228" cm="1">
        <f t="array" aca="1" ref="AD228" ca="1">IF(INDIRECT("'"&amp;$A$69&amp;"'!"&amp;AD$68&amp;$C228+72)&lt;&gt;INDIRECT("'"&amp;$A$70&amp;"'!"&amp;AD$68&amp;$C228+72),1,0)</f>
        <v>0</v>
      </c>
      <c r="AE228" cm="1">
        <f t="array" aca="1" ref="AE228" ca="1">IF(INDIRECT("'"&amp;$A$69&amp;"'!"&amp;AE$68&amp;$C228+72)&lt;&gt;INDIRECT("'"&amp;$A$70&amp;"'!"&amp;AE$68&amp;$C228+72),1,0)</f>
        <v>0</v>
      </c>
      <c r="AF228" cm="1">
        <f t="array" aca="1" ref="AF228" ca="1">IF(INDIRECT("'"&amp;$A$69&amp;"'!"&amp;AF$68&amp;$C228+72)&lt;&gt;INDIRECT("'"&amp;$A$70&amp;"'!"&amp;AF$68&amp;$C228+72),1,0)</f>
        <v>0</v>
      </c>
      <c r="AG228" cm="1">
        <f t="array" aca="1" ref="AG228" ca="1">IF(INDIRECT("'"&amp;$A$69&amp;"'!"&amp;AG$68&amp;$C228+72)&lt;&gt;INDIRECT("'"&amp;$A$70&amp;"'!"&amp;AG$68&amp;$C228+72),1,0)</f>
        <v>0</v>
      </c>
      <c r="AH228" cm="1">
        <f t="array" aca="1" ref="AH228" ca="1">IF(INDIRECT("'"&amp;$A$69&amp;"'!"&amp;AH$68&amp;$C228+72)&lt;&gt;INDIRECT("'"&amp;$A$70&amp;"'!"&amp;AH$68&amp;$C228+72),1,0)</f>
        <v>0</v>
      </c>
      <c r="AI228" cm="1">
        <f t="array" aca="1" ref="AI228" ca="1">IF(INDIRECT("'"&amp;$A$69&amp;"'!"&amp;AI$68&amp;$C228+72)&lt;&gt;INDIRECT("'"&amp;$A$70&amp;"'!"&amp;AI$68&amp;$C228+72),1,0)</f>
        <v>0</v>
      </c>
      <c r="AJ228" cm="1">
        <f t="array" aca="1" ref="AJ228" ca="1">IF(INDIRECT("'"&amp;$A$69&amp;"'!"&amp;AJ$68&amp;$C228+72)&lt;&gt;INDIRECT("'"&amp;$A$70&amp;"'!"&amp;AJ$68&amp;$C228+72),1,0)</f>
        <v>0</v>
      </c>
      <c r="AK228" cm="1">
        <f t="array" aca="1" ref="AK228" ca="1">IF(INDIRECT("'"&amp;$A$69&amp;"'!"&amp;AK$68&amp;$C228+72)&lt;&gt;INDIRECT("'"&amp;$A$70&amp;"'!"&amp;AK$68&amp;$C228+72),1,0)</f>
        <v>0</v>
      </c>
      <c r="AL228" cm="1">
        <f t="array" aca="1" ref="AL228" ca="1">IF(INDIRECT("'"&amp;$A$69&amp;"'!"&amp;AL$68&amp;$C228+72)&lt;&gt;INDIRECT("'"&amp;$A$70&amp;"'!"&amp;AL$68&amp;$C228+72),1,0)</f>
        <v>0</v>
      </c>
      <c r="AM228" cm="1">
        <f t="array" aca="1" ref="AM228" ca="1">IF(INDIRECT("'"&amp;$A$69&amp;"'!"&amp;AM$68&amp;$C228+72)&lt;&gt;INDIRECT("'"&amp;$A$70&amp;"'!"&amp;AM$68&amp;$C228+72),1,0)</f>
        <v>0</v>
      </c>
      <c r="AN228" cm="1">
        <f t="array" aca="1" ref="AN228" ca="1">IF(INDIRECT("'"&amp;$A$69&amp;"'!"&amp;AN$68&amp;$C228+72)&lt;&gt;INDIRECT("'"&amp;$A$70&amp;"'!"&amp;AN$68&amp;$C228+72),1,0)</f>
        <v>0</v>
      </c>
      <c r="AO228" cm="1">
        <f t="array" aca="1" ref="AO228" ca="1">IF(INDIRECT("'"&amp;$A$69&amp;"'!"&amp;AO$68&amp;$C228+72)&lt;&gt;INDIRECT("'"&amp;$A$70&amp;"'!"&amp;AO$68&amp;$C228+72),1,0)</f>
        <v>0</v>
      </c>
      <c r="AP228" cm="1">
        <f t="array" aca="1" ref="AP228" ca="1">IF(INDIRECT("'"&amp;$A$69&amp;"'!"&amp;AP$68&amp;$C228+72)&lt;&gt;INDIRECT("'"&amp;$A$70&amp;"'!"&amp;AP$68&amp;$C228+72),1,0)</f>
        <v>0</v>
      </c>
      <c r="AQ228" cm="1">
        <f t="array" aca="1" ref="AQ228" ca="1">IF(INDIRECT("'"&amp;$A$69&amp;"'!"&amp;AQ$68&amp;$C228+72)&lt;&gt;INDIRECT("'"&amp;$A$70&amp;"'!"&amp;AQ$68&amp;$C228+72),1,0)</f>
        <v>0</v>
      </c>
      <c r="AR228" cm="1">
        <f t="array" aca="1" ref="AR228" ca="1">IF(INDIRECT("'"&amp;$A$69&amp;"'!"&amp;AR$68&amp;$C228+72)&lt;&gt;INDIRECT("'"&amp;$A$70&amp;"'!"&amp;AR$68&amp;$C228+72),1,0)</f>
        <v>0</v>
      </c>
      <c r="AS228" cm="1">
        <f t="array" aca="1" ref="AS228" ca="1">IF(INDIRECT("'"&amp;$A$69&amp;"'!"&amp;AS$68&amp;$C228+72)&lt;&gt;INDIRECT("'"&amp;$A$70&amp;"'!"&amp;AS$68&amp;$C228+72),1,0)</f>
        <v>0</v>
      </c>
      <c r="AT228" cm="1">
        <f t="array" aca="1" ref="AT228" ca="1">IF(INDIRECT("'"&amp;$A$69&amp;"'!"&amp;AT$68&amp;$C228+72)&lt;&gt;INDIRECT("'"&amp;$A$70&amp;"'!"&amp;AT$68&amp;$C228+72),1,0)</f>
        <v>0</v>
      </c>
      <c r="AU228" cm="1">
        <f t="array" aca="1" ref="AU228" ca="1">IF(INDIRECT("'"&amp;$A$69&amp;"'!"&amp;AU$68&amp;$C228+72)&lt;&gt;INDIRECT("'"&amp;$A$70&amp;"'!"&amp;AU$68&amp;$C228+72),1,0)</f>
        <v>0</v>
      </c>
      <c r="AV228" cm="1">
        <f t="array" aca="1" ref="AV228" ca="1">IF(INDIRECT("'"&amp;$A$69&amp;"'!"&amp;AV$68&amp;$C228+72)&lt;&gt;INDIRECT("'"&amp;$A$70&amp;"'!"&amp;AV$68&amp;$C228+72),1,0)</f>
        <v>0</v>
      </c>
      <c r="AW228" cm="1">
        <f t="array" aca="1" ref="AW228" ca="1">IF(INDIRECT("'"&amp;$A$69&amp;"'!"&amp;AW$68&amp;$C228+72)&lt;&gt;INDIRECT("'"&amp;$A$70&amp;"'!"&amp;AW$68&amp;$C228+72),1,0)</f>
        <v>0</v>
      </c>
      <c r="AX228" cm="1">
        <f t="array" aca="1" ref="AX228" ca="1">IF(INDIRECT("'"&amp;$A$69&amp;"'!"&amp;AX$68&amp;$C228+72)&lt;&gt;INDIRECT("'"&amp;$A$70&amp;"'!"&amp;AX$68&amp;$C228+72),1,0)</f>
        <v>0</v>
      </c>
      <c r="AY228" cm="1">
        <f t="array" aca="1" ref="AY228" ca="1">IF(INDIRECT("'"&amp;$A$69&amp;"'!"&amp;AY$68&amp;$C228+72)&lt;&gt;INDIRECT("'"&amp;$A$70&amp;"'!"&amp;AY$68&amp;$C228+72),1,0)</f>
        <v>0</v>
      </c>
      <c r="AZ228" cm="1">
        <f t="array" aca="1" ref="AZ228" ca="1">IF(INDIRECT("'"&amp;$A$69&amp;"'!"&amp;AZ$68&amp;$C228+72)&lt;&gt;INDIRECT("'"&amp;$A$70&amp;"'!"&amp;AZ$68&amp;$C228+72),1,0)</f>
        <v>0</v>
      </c>
      <c r="BA228" cm="1">
        <f t="array" aca="1" ref="BA228" ca="1">IF(INDIRECT("'"&amp;$A$69&amp;"'!"&amp;BA$68&amp;$C228+72)&lt;&gt;INDIRECT("'"&amp;$A$70&amp;"'!"&amp;BA$68&amp;$C228+72),1,0)</f>
        <v>0</v>
      </c>
      <c r="BB228" cm="1">
        <f t="array" aca="1" ref="BB228" ca="1">IF(INDIRECT("'"&amp;$A$69&amp;"'!"&amp;BB$68&amp;$C228+72)&lt;&gt;INDIRECT("'"&amp;$A$70&amp;"'!"&amp;BB$68&amp;$C228+72),1,0)</f>
        <v>0</v>
      </c>
      <c r="BC228">
        <f t="shared" ca="1" si="6"/>
        <v>0</v>
      </c>
      <c r="BD228">
        <f t="shared" ca="1" si="7"/>
        <v>0</v>
      </c>
      <c r="BE228">
        <f t="shared" ca="1" si="8"/>
        <v>0</v>
      </c>
    </row>
    <row r="229" spans="3:57" x14ac:dyDescent="0.15">
      <c r="C229" s="283">
        <v>157</v>
      </c>
      <c r="D229" cm="1">
        <f t="array" aca="1" ref="D229" ca="1">IF(INDIRECT("'"&amp;$A$69&amp;"'!"&amp;D$68&amp;$C229+72)&lt;&gt;INDIRECT("'"&amp;$A$70&amp;"'!"&amp;D$68&amp;$C229+72),1,0)</f>
        <v>0</v>
      </c>
      <c r="E229" cm="1">
        <f t="array" aca="1" ref="E229" ca="1">IF(INDIRECT("'"&amp;$A$69&amp;"'!"&amp;E$68&amp;$C229+72)&lt;&gt;INDIRECT("'"&amp;$A$70&amp;"'!"&amp;E$68&amp;$C229+72),1,0)</f>
        <v>0</v>
      </c>
      <c r="F229" cm="1">
        <f t="array" aca="1" ref="F229" ca="1">IF(INDIRECT("'"&amp;$A$69&amp;"'!"&amp;F$68&amp;$C229+72)&lt;&gt;INDIRECT("'"&amp;$A$70&amp;"'!"&amp;F$68&amp;$C229+72),1,0)</f>
        <v>0</v>
      </c>
      <c r="G229" cm="1">
        <f t="array" aca="1" ref="G229" ca="1">IF(INDIRECT("'"&amp;$A$69&amp;"'!"&amp;G$68&amp;$C229+72)&lt;&gt;INDIRECT("'"&amp;$A$70&amp;"'!"&amp;G$68&amp;$C229+72),1,0)</f>
        <v>0</v>
      </c>
      <c r="H229" cm="1">
        <f t="array" aca="1" ref="H229" ca="1">IF(INDIRECT("'"&amp;$A$69&amp;"'!"&amp;H$68&amp;$C229+72)&lt;&gt;INDIRECT("'"&amp;$A$70&amp;"'!"&amp;H$68&amp;$C229+72),1,0)</f>
        <v>0</v>
      </c>
      <c r="I229" cm="1">
        <f t="array" aca="1" ref="I229" ca="1">IF(INDIRECT("'"&amp;$A$69&amp;"'!"&amp;I$68&amp;$C229+72)&lt;&gt;INDIRECT("'"&amp;$A$70&amp;"'!"&amp;I$68&amp;$C229+72),1,0)</f>
        <v>0</v>
      </c>
      <c r="J229" cm="1">
        <f t="array" aca="1" ref="J229" ca="1">IF(INDIRECT("'"&amp;$A$69&amp;"'!"&amp;J$68&amp;$C229+72)&lt;&gt;INDIRECT("'"&amp;$A$70&amp;"'!"&amp;J$68&amp;$C229+72),1,0)</f>
        <v>0</v>
      </c>
      <c r="K229" cm="1">
        <f t="array" aca="1" ref="K229" ca="1">IF(INDIRECT("'"&amp;$A$69&amp;"'!"&amp;K$68&amp;$C229+72)&lt;&gt;INDIRECT("'"&amp;$A$70&amp;"'!"&amp;K$68&amp;$C229+72),1,0)</f>
        <v>0</v>
      </c>
      <c r="L229" cm="1">
        <f t="array" aca="1" ref="L229" ca="1">IF(INDIRECT("'"&amp;$A$69&amp;"'!"&amp;L$68&amp;$C229+72)&lt;&gt;INDIRECT("'"&amp;$A$70&amp;"'!"&amp;L$68&amp;$C229+72),1,0)</f>
        <v>0</v>
      </c>
      <c r="M229" cm="1">
        <f t="array" aca="1" ref="M229" ca="1">IF(INDIRECT("'"&amp;$A$69&amp;"'!"&amp;M$68&amp;$C229+72)&lt;&gt;INDIRECT("'"&amp;$A$70&amp;"'!"&amp;M$68&amp;$C229+72),1,0)</f>
        <v>0</v>
      </c>
      <c r="N229" cm="1">
        <f t="array" aca="1" ref="N229" ca="1">IF(INDIRECT("'"&amp;$A$69&amp;"'!"&amp;N$68&amp;$C229+72)&lt;&gt;INDIRECT("'"&amp;$A$70&amp;"'!"&amp;N$68&amp;$C229+72),1,0)</f>
        <v>0</v>
      </c>
      <c r="O229" cm="1">
        <f t="array" aca="1" ref="O229" ca="1">IF(INDIRECT("'"&amp;$A$69&amp;"'!"&amp;O$68&amp;$C229+72)&lt;&gt;INDIRECT("'"&amp;$A$70&amp;"'!"&amp;O$68&amp;$C229+72),1,0)</f>
        <v>0</v>
      </c>
      <c r="P229" cm="1">
        <f t="array" aca="1" ref="P229" ca="1">IF(INDIRECT("'"&amp;$A$69&amp;"'!"&amp;P$68&amp;$C229+72)&lt;&gt;INDIRECT("'"&amp;$A$70&amp;"'!"&amp;P$68&amp;$C229+72),1,0)</f>
        <v>0</v>
      </c>
      <c r="Q229" cm="1">
        <f t="array" aca="1" ref="Q229" ca="1">IF(INDIRECT("'"&amp;$A$69&amp;"'!"&amp;Q$68&amp;$C229+72)&lt;&gt;INDIRECT("'"&amp;$A$70&amp;"'!"&amp;Q$68&amp;$C229+72),1,0)</f>
        <v>0</v>
      </c>
      <c r="R229" cm="1">
        <f t="array" aca="1" ref="R229" ca="1">IF(INDIRECT("'"&amp;$A$69&amp;"'!"&amp;R$68&amp;$C229+72)&lt;&gt;INDIRECT("'"&amp;$A$70&amp;"'!"&amp;R$68&amp;$C229+72),1,0)</f>
        <v>0</v>
      </c>
      <c r="S229" cm="1">
        <f t="array" aca="1" ref="S229" ca="1">IF(INDIRECT("'"&amp;$A$69&amp;"'!"&amp;S$68&amp;$C229+72)&lt;&gt;INDIRECT("'"&amp;$A$70&amp;"'!"&amp;S$68&amp;$C229+72),1,0)</f>
        <v>0</v>
      </c>
      <c r="T229" cm="1">
        <f t="array" aca="1" ref="T229" ca="1">IF(INDIRECT("'"&amp;$A$69&amp;"'!"&amp;T$68&amp;$C229+72)&lt;&gt;INDIRECT("'"&amp;$A$70&amp;"'!"&amp;T$68&amp;$C229+72),1,0)</f>
        <v>0</v>
      </c>
      <c r="U229" cm="1">
        <f t="array" aca="1" ref="U229" ca="1">IF(INDIRECT("'"&amp;$A$69&amp;"'!"&amp;U$68&amp;$C229+72)&lt;&gt;INDIRECT("'"&amp;$A$70&amp;"'!"&amp;U$68&amp;$C229+72),1,0)</f>
        <v>0</v>
      </c>
      <c r="V229" cm="1">
        <f t="array" aca="1" ref="V229" ca="1">IF(INDIRECT("'"&amp;$A$69&amp;"'!"&amp;V$68&amp;$C229+72)&lt;&gt;INDIRECT("'"&amp;$A$70&amp;"'!"&amp;V$68&amp;$C229+72),1,0)</f>
        <v>0</v>
      </c>
      <c r="W229" cm="1">
        <f t="array" aca="1" ref="W229" ca="1">IF(INDIRECT("'"&amp;$A$69&amp;"'!"&amp;W$68&amp;$C229+72)&lt;&gt;INDIRECT("'"&amp;$A$70&amp;"'!"&amp;W$68&amp;$C229+72),1,0)</f>
        <v>0</v>
      </c>
      <c r="X229" cm="1">
        <f t="array" aca="1" ref="X229" ca="1">IF(INDIRECT("'"&amp;$A$69&amp;"'!"&amp;X$68&amp;$C229+72)&lt;&gt;INDIRECT("'"&amp;$A$70&amp;"'!"&amp;X$68&amp;$C229+72),1,0)</f>
        <v>0</v>
      </c>
      <c r="Y229" cm="1">
        <f t="array" aca="1" ref="Y229" ca="1">IF(INDIRECT("'"&amp;$A$69&amp;"'!"&amp;Y$68&amp;$C229+72)&lt;&gt;INDIRECT("'"&amp;$A$70&amp;"'!"&amp;Y$68&amp;$C229+72),1,0)</f>
        <v>0</v>
      </c>
      <c r="Z229" cm="1">
        <f t="array" aca="1" ref="Z229" ca="1">IF(INDIRECT("'"&amp;$A$69&amp;"'!"&amp;Z$68&amp;$C229+72)&lt;&gt;INDIRECT("'"&amp;$A$70&amp;"'!"&amp;Z$68&amp;$C229+72),1,0)</f>
        <v>0</v>
      </c>
      <c r="AA229" cm="1">
        <f t="array" aca="1" ref="AA229" ca="1">IF(INDIRECT("'"&amp;$A$69&amp;"'!"&amp;AA$68&amp;$C229+72)&lt;&gt;INDIRECT("'"&amp;$A$70&amp;"'!"&amp;AA$68&amp;$C229+72),1,0)</f>
        <v>0</v>
      </c>
      <c r="AB229" cm="1">
        <f t="array" aca="1" ref="AB229" ca="1">IF(INDIRECT("'"&amp;$A$69&amp;"'!"&amp;AB$68&amp;$C229+72)&lt;&gt;INDIRECT("'"&amp;$A$70&amp;"'!"&amp;AB$68&amp;$C229+72),1,0)</f>
        <v>0</v>
      </c>
      <c r="AC229" cm="1">
        <f t="array" aca="1" ref="AC229" ca="1">IF(INDIRECT("'"&amp;$A$69&amp;"'!"&amp;AC$68&amp;$C229+72)&lt;&gt;INDIRECT("'"&amp;$A$70&amp;"'!"&amp;AC$68&amp;$C229+72),1,0)</f>
        <v>0</v>
      </c>
      <c r="AD229" cm="1">
        <f t="array" aca="1" ref="AD229" ca="1">IF(INDIRECT("'"&amp;$A$69&amp;"'!"&amp;AD$68&amp;$C229+72)&lt;&gt;INDIRECT("'"&amp;$A$70&amp;"'!"&amp;AD$68&amp;$C229+72),1,0)</f>
        <v>0</v>
      </c>
      <c r="AE229" cm="1">
        <f t="array" aca="1" ref="AE229" ca="1">IF(INDIRECT("'"&amp;$A$69&amp;"'!"&amp;AE$68&amp;$C229+72)&lt;&gt;INDIRECT("'"&amp;$A$70&amp;"'!"&amp;AE$68&amp;$C229+72),1,0)</f>
        <v>0</v>
      </c>
      <c r="AF229" cm="1">
        <f t="array" aca="1" ref="AF229" ca="1">IF(INDIRECT("'"&amp;$A$69&amp;"'!"&amp;AF$68&amp;$C229+72)&lt;&gt;INDIRECT("'"&amp;$A$70&amp;"'!"&amp;AF$68&amp;$C229+72),1,0)</f>
        <v>0</v>
      </c>
      <c r="AG229" cm="1">
        <f t="array" aca="1" ref="AG229" ca="1">IF(INDIRECT("'"&amp;$A$69&amp;"'!"&amp;AG$68&amp;$C229+72)&lt;&gt;INDIRECT("'"&amp;$A$70&amp;"'!"&amp;AG$68&amp;$C229+72),1,0)</f>
        <v>0</v>
      </c>
      <c r="AH229" cm="1">
        <f t="array" aca="1" ref="AH229" ca="1">IF(INDIRECT("'"&amp;$A$69&amp;"'!"&amp;AH$68&amp;$C229+72)&lt;&gt;INDIRECT("'"&amp;$A$70&amp;"'!"&amp;AH$68&amp;$C229+72),1,0)</f>
        <v>0</v>
      </c>
      <c r="AI229" cm="1">
        <f t="array" aca="1" ref="AI229" ca="1">IF(INDIRECT("'"&amp;$A$69&amp;"'!"&amp;AI$68&amp;$C229+72)&lt;&gt;INDIRECT("'"&amp;$A$70&amp;"'!"&amp;AI$68&amp;$C229+72),1,0)</f>
        <v>0</v>
      </c>
      <c r="AJ229" cm="1">
        <f t="array" aca="1" ref="AJ229" ca="1">IF(INDIRECT("'"&amp;$A$69&amp;"'!"&amp;AJ$68&amp;$C229+72)&lt;&gt;INDIRECT("'"&amp;$A$70&amp;"'!"&amp;AJ$68&amp;$C229+72),1,0)</f>
        <v>0</v>
      </c>
      <c r="AK229" cm="1">
        <f t="array" aca="1" ref="AK229" ca="1">IF(INDIRECT("'"&amp;$A$69&amp;"'!"&amp;AK$68&amp;$C229+72)&lt;&gt;INDIRECT("'"&amp;$A$70&amp;"'!"&amp;AK$68&amp;$C229+72),1,0)</f>
        <v>0</v>
      </c>
      <c r="AL229" cm="1">
        <f t="array" aca="1" ref="AL229" ca="1">IF(INDIRECT("'"&amp;$A$69&amp;"'!"&amp;AL$68&amp;$C229+72)&lt;&gt;INDIRECT("'"&amp;$A$70&amp;"'!"&amp;AL$68&amp;$C229+72),1,0)</f>
        <v>0</v>
      </c>
      <c r="AM229" cm="1">
        <f t="array" aca="1" ref="AM229" ca="1">IF(INDIRECT("'"&amp;$A$69&amp;"'!"&amp;AM$68&amp;$C229+72)&lt;&gt;INDIRECT("'"&amp;$A$70&amp;"'!"&amp;AM$68&amp;$C229+72),1,0)</f>
        <v>0</v>
      </c>
      <c r="AN229" cm="1">
        <f t="array" aca="1" ref="AN229" ca="1">IF(INDIRECT("'"&amp;$A$69&amp;"'!"&amp;AN$68&amp;$C229+72)&lt;&gt;INDIRECT("'"&amp;$A$70&amp;"'!"&amp;AN$68&amp;$C229+72),1,0)</f>
        <v>0</v>
      </c>
      <c r="AO229" cm="1">
        <f t="array" aca="1" ref="AO229" ca="1">IF(INDIRECT("'"&amp;$A$69&amp;"'!"&amp;AO$68&amp;$C229+72)&lt;&gt;INDIRECT("'"&amp;$A$70&amp;"'!"&amp;AO$68&amp;$C229+72),1,0)</f>
        <v>0</v>
      </c>
      <c r="AP229" cm="1">
        <f t="array" aca="1" ref="AP229" ca="1">IF(INDIRECT("'"&amp;$A$69&amp;"'!"&amp;AP$68&amp;$C229+72)&lt;&gt;INDIRECT("'"&amp;$A$70&amp;"'!"&amp;AP$68&amp;$C229+72),1,0)</f>
        <v>0</v>
      </c>
      <c r="AQ229" cm="1">
        <f t="array" aca="1" ref="AQ229" ca="1">IF(INDIRECT("'"&amp;$A$69&amp;"'!"&amp;AQ$68&amp;$C229+72)&lt;&gt;INDIRECT("'"&amp;$A$70&amp;"'!"&amp;AQ$68&amp;$C229+72),1,0)</f>
        <v>0</v>
      </c>
      <c r="AR229" cm="1">
        <f t="array" aca="1" ref="AR229" ca="1">IF(INDIRECT("'"&amp;$A$69&amp;"'!"&amp;AR$68&amp;$C229+72)&lt;&gt;INDIRECT("'"&amp;$A$70&amp;"'!"&amp;AR$68&amp;$C229+72),1,0)</f>
        <v>0</v>
      </c>
      <c r="AS229" cm="1">
        <f t="array" aca="1" ref="AS229" ca="1">IF(INDIRECT("'"&amp;$A$69&amp;"'!"&amp;AS$68&amp;$C229+72)&lt;&gt;INDIRECT("'"&amp;$A$70&amp;"'!"&amp;AS$68&amp;$C229+72),1,0)</f>
        <v>0</v>
      </c>
      <c r="AT229" cm="1">
        <f t="array" aca="1" ref="AT229" ca="1">IF(INDIRECT("'"&amp;$A$69&amp;"'!"&amp;AT$68&amp;$C229+72)&lt;&gt;INDIRECT("'"&amp;$A$70&amp;"'!"&amp;AT$68&amp;$C229+72),1,0)</f>
        <v>0</v>
      </c>
      <c r="AU229" cm="1">
        <f t="array" aca="1" ref="AU229" ca="1">IF(INDIRECT("'"&amp;$A$69&amp;"'!"&amp;AU$68&amp;$C229+72)&lt;&gt;INDIRECT("'"&amp;$A$70&amp;"'!"&amp;AU$68&amp;$C229+72),1,0)</f>
        <v>0</v>
      </c>
      <c r="AV229" cm="1">
        <f t="array" aca="1" ref="AV229" ca="1">IF(INDIRECT("'"&amp;$A$69&amp;"'!"&amp;AV$68&amp;$C229+72)&lt;&gt;INDIRECT("'"&amp;$A$70&amp;"'!"&amp;AV$68&amp;$C229+72),1,0)</f>
        <v>0</v>
      </c>
      <c r="AW229" cm="1">
        <f t="array" aca="1" ref="AW229" ca="1">IF(INDIRECT("'"&amp;$A$69&amp;"'!"&amp;AW$68&amp;$C229+72)&lt;&gt;INDIRECT("'"&amp;$A$70&amp;"'!"&amp;AW$68&amp;$C229+72),1,0)</f>
        <v>0</v>
      </c>
      <c r="AX229" cm="1">
        <f t="array" aca="1" ref="AX229" ca="1">IF(INDIRECT("'"&amp;$A$69&amp;"'!"&amp;AX$68&amp;$C229+72)&lt;&gt;INDIRECT("'"&amp;$A$70&amp;"'!"&amp;AX$68&amp;$C229+72),1,0)</f>
        <v>0</v>
      </c>
      <c r="AY229" cm="1">
        <f t="array" aca="1" ref="AY229" ca="1">IF(INDIRECT("'"&amp;$A$69&amp;"'!"&amp;AY$68&amp;$C229+72)&lt;&gt;INDIRECT("'"&amp;$A$70&amp;"'!"&amp;AY$68&amp;$C229+72),1,0)</f>
        <v>0</v>
      </c>
      <c r="AZ229" cm="1">
        <f t="array" aca="1" ref="AZ229" ca="1">IF(INDIRECT("'"&amp;$A$69&amp;"'!"&amp;AZ$68&amp;$C229+72)&lt;&gt;INDIRECT("'"&amp;$A$70&amp;"'!"&amp;AZ$68&amp;$C229+72),1,0)</f>
        <v>0</v>
      </c>
      <c r="BA229" cm="1">
        <f t="array" aca="1" ref="BA229" ca="1">IF(INDIRECT("'"&amp;$A$69&amp;"'!"&amp;BA$68&amp;$C229+72)&lt;&gt;INDIRECT("'"&amp;$A$70&amp;"'!"&amp;BA$68&amp;$C229+72),1,0)</f>
        <v>0</v>
      </c>
      <c r="BB229" cm="1">
        <f t="array" aca="1" ref="BB229" ca="1">IF(INDIRECT("'"&amp;$A$69&amp;"'!"&amp;BB$68&amp;$C229+72)&lt;&gt;INDIRECT("'"&amp;$A$70&amp;"'!"&amp;BB$68&amp;$C229+72),1,0)</f>
        <v>0</v>
      </c>
      <c r="BC229">
        <f t="shared" ca="1" si="6"/>
        <v>0</v>
      </c>
      <c r="BD229">
        <f t="shared" ca="1" si="7"/>
        <v>0</v>
      </c>
      <c r="BE229">
        <f t="shared" ca="1" si="8"/>
        <v>0</v>
      </c>
    </row>
    <row r="230" spans="3:57" x14ac:dyDescent="0.15">
      <c r="C230" s="283">
        <v>158</v>
      </c>
      <c r="D230" cm="1">
        <f t="array" aca="1" ref="D230" ca="1">IF(INDIRECT("'"&amp;$A$69&amp;"'!"&amp;D$68&amp;$C230+72)&lt;&gt;INDIRECT("'"&amp;$A$70&amp;"'!"&amp;D$68&amp;$C230+72),1,0)</f>
        <v>0</v>
      </c>
      <c r="E230" cm="1">
        <f t="array" aca="1" ref="E230" ca="1">IF(INDIRECT("'"&amp;$A$69&amp;"'!"&amp;E$68&amp;$C230+72)&lt;&gt;INDIRECT("'"&amp;$A$70&amp;"'!"&amp;E$68&amp;$C230+72),1,0)</f>
        <v>0</v>
      </c>
      <c r="F230" cm="1">
        <f t="array" aca="1" ref="F230" ca="1">IF(INDIRECT("'"&amp;$A$69&amp;"'!"&amp;F$68&amp;$C230+72)&lt;&gt;INDIRECT("'"&amp;$A$70&amp;"'!"&amp;F$68&amp;$C230+72),1,0)</f>
        <v>0</v>
      </c>
      <c r="G230" cm="1">
        <f t="array" aca="1" ref="G230" ca="1">IF(INDIRECT("'"&amp;$A$69&amp;"'!"&amp;G$68&amp;$C230+72)&lt;&gt;INDIRECT("'"&amp;$A$70&amp;"'!"&amp;G$68&amp;$C230+72),1,0)</f>
        <v>0</v>
      </c>
      <c r="H230" cm="1">
        <f t="array" aca="1" ref="H230" ca="1">IF(INDIRECT("'"&amp;$A$69&amp;"'!"&amp;H$68&amp;$C230+72)&lt;&gt;INDIRECT("'"&amp;$A$70&amp;"'!"&amp;H$68&amp;$C230+72),1,0)</f>
        <v>0</v>
      </c>
      <c r="I230" cm="1">
        <f t="array" aca="1" ref="I230" ca="1">IF(INDIRECT("'"&amp;$A$69&amp;"'!"&amp;I$68&amp;$C230+72)&lt;&gt;INDIRECT("'"&amp;$A$70&amp;"'!"&amp;I$68&amp;$C230+72),1,0)</f>
        <v>0</v>
      </c>
      <c r="J230" cm="1">
        <f t="array" aca="1" ref="J230" ca="1">IF(INDIRECT("'"&amp;$A$69&amp;"'!"&amp;J$68&amp;$C230+72)&lt;&gt;INDIRECT("'"&amp;$A$70&amp;"'!"&amp;J$68&amp;$C230+72),1,0)</f>
        <v>0</v>
      </c>
      <c r="K230" cm="1">
        <f t="array" aca="1" ref="K230" ca="1">IF(INDIRECT("'"&amp;$A$69&amp;"'!"&amp;K$68&amp;$C230+72)&lt;&gt;INDIRECT("'"&amp;$A$70&amp;"'!"&amp;K$68&amp;$C230+72),1,0)</f>
        <v>0</v>
      </c>
      <c r="L230" cm="1">
        <f t="array" aca="1" ref="L230" ca="1">IF(INDIRECT("'"&amp;$A$69&amp;"'!"&amp;L$68&amp;$C230+72)&lt;&gt;INDIRECT("'"&amp;$A$70&amp;"'!"&amp;L$68&amp;$C230+72),1,0)</f>
        <v>0</v>
      </c>
      <c r="M230" cm="1">
        <f t="array" aca="1" ref="M230" ca="1">IF(INDIRECT("'"&amp;$A$69&amp;"'!"&amp;M$68&amp;$C230+72)&lt;&gt;INDIRECT("'"&amp;$A$70&amp;"'!"&amp;M$68&amp;$C230+72),1,0)</f>
        <v>0</v>
      </c>
      <c r="N230" cm="1">
        <f t="array" aca="1" ref="N230" ca="1">IF(INDIRECT("'"&amp;$A$69&amp;"'!"&amp;N$68&amp;$C230+72)&lt;&gt;INDIRECT("'"&amp;$A$70&amp;"'!"&amp;N$68&amp;$C230+72),1,0)</f>
        <v>0</v>
      </c>
      <c r="O230" cm="1">
        <f t="array" aca="1" ref="O230" ca="1">IF(INDIRECT("'"&amp;$A$69&amp;"'!"&amp;O$68&amp;$C230+72)&lt;&gt;INDIRECT("'"&amp;$A$70&amp;"'!"&amp;O$68&amp;$C230+72),1,0)</f>
        <v>0</v>
      </c>
      <c r="P230" cm="1">
        <f t="array" aca="1" ref="P230" ca="1">IF(INDIRECT("'"&amp;$A$69&amp;"'!"&amp;P$68&amp;$C230+72)&lt;&gt;INDIRECT("'"&amp;$A$70&amp;"'!"&amp;P$68&amp;$C230+72),1,0)</f>
        <v>0</v>
      </c>
      <c r="Q230" cm="1">
        <f t="array" aca="1" ref="Q230" ca="1">IF(INDIRECT("'"&amp;$A$69&amp;"'!"&amp;Q$68&amp;$C230+72)&lt;&gt;INDIRECT("'"&amp;$A$70&amp;"'!"&amp;Q$68&amp;$C230+72),1,0)</f>
        <v>0</v>
      </c>
      <c r="R230" cm="1">
        <f t="array" aca="1" ref="R230" ca="1">IF(INDIRECT("'"&amp;$A$69&amp;"'!"&amp;R$68&amp;$C230+72)&lt;&gt;INDIRECT("'"&amp;$A$70&amp;"'!"&amp;R$68&amp;$C230+72),1,0)</f>
        <v>0</v>
      </c>
      <c r="S230" cm="1">
        <f t="array" aca="1" ref="S230" ca="1">IF(INDIRECT("'"&amp;$A$69&amp;"'!"&amp;S$68&amp;$C230+72)&lt;&gt;INDIRECT("'"&amp;$A$70&amp;"'!"&amp;S$68&amp;$C230+72),1,0)</f>
        <v>0</v>
      </c>
      <c r="T230" cm="1">
        <f t="array" aca="1" ref="T230" ca="1">IF(INDIRECT("'"&amp;$A$69&amp;"'!"&amp;T$68&amp;$C230+72)&lt;&gt;INDIRECT("'"&amp;$A$70&amp;"'!"&amp;T$68&amp;$C230+72),1,0)</f>
        <v>0</v>
      </c>
      <c r="U230" cm="1">
        <f t="array" aca="1" ref="U230" ca="1">IF(INDIRECT("'"&amp;$A$69&amp;"'!"&amp;U$68&amp;$C230+72)&lt;&gt;INDIRECT("'"&amp;$A$70&amp;"'!"&amp;U$68&amp;$C230+72),1,0)</f>
        <v>0</v>
      </c>
      <c r="V230" cm="1">
        <f t="array" aca="1" ref="V230" ca="1">IF(INDIRECT("'"&amp;$A$69&amp;"'!"&amp;V$68&amp;$C230+72)&lt;&gt;INDIRECT("'"&amp;$A$70&amp;"'!"&amp;V$68&amp;$C230+72),1,0)</f>
        <v>0</v>
      </c>
      <c r="W230" cm="1">
        <f t="array" aca="1" ref="W230" ca="1">IF(INDIRECT("'"&amp;$A$69&amp;"'!"&amp;W$68&amp;$C230+72)&lt;&gt;INDIRECT("'"&amp;$A$70&amp;"'!"&amp;W$68&amp;$C230+72),1,0)</f>
        <v>0</v>
      </c>
      <c r="X230" cm="1">
        <f t="array" aca="1" ref="X230" ca="1">IF(INDIRECT("'"&amp;$A$69&amp;"'!"&amp;X$68&amp;$C230+72)&lt;&gt;INDIRECT("'"&amp;$A$70&amp;"'!"&amp;X$68&amp;$C230+72),1,0)</f>
        <v>0</v>
      </c>
      <c r="Y230" cm="1">
        <f t="array" aca="1" ref="Y230" ca="1">IF(INDIRECT("'"&amp;$A$69&amp;"'!"&amp;Y$68&amp;$C230+72)&lt;&gt;INDIRECT("'"&amp;$A$70&amp;"'!"&amp;Y$68&amp;$C230+72),1,0)</f>
        <v>0</v>
      </c>
      <c r="Z230" cm="1">
        <f t="array" aca="1" ref="Z230" ca="1">IF(INDIRECT("'"&amp;$A$69&amp;"'!"&amp;Z$68&amp;$C230+72)&lt;&gt;INDIRECT("'"&amp;$A$70&amp;"'!"&amp;Z$68&amp;$C230+72),1,0)</f>
        <v>0</v>
      </c>
      <c r="AA230" cm="1">
        <f t="array" aca="1" ref="AA230" ca="1">IF(INDIRECT("'"&amp;$A$69&amp;"'!"&amp;AA$68&amp;$C230+72)&lt;&gt;INDIRECT("'"&amp;$A$70&amp;"'!"&amp;AA$68&amp;$C230+72),1,0)</f>
        <v>0</v>
      </c>
      <c r="AB230" cm="1">
        <f t="array" aca="1" ref="AB230" ca="1">IF(INDIRECT("'"&amp;$A$69&amp;"'!"&amp;AB$68&amp;$C230+72)&lt;&gt;INDIRECT("'"&amp;$A$70&amp;"'!"&amp;AB$68&amp;$C230+72),1,0)</f>
        <v>0</v>
      </c>
      <c r="AC230" cm="1">
        <f t="array" aca="1" ref="AC230" ca="1">IF(INDIRECT("'"&amp;$A$69&amp;"'!"&amp;AC$68&amp;$C230+72)&lt;&gt;INDIRECT("'"&amp;$A$70&amp;"'!"&amp;AC$68&amp;$C230+72),1,0)</f>
        <v>0</v>
      </c>
      <c r="AD230" cm="1">
        <f t="array" aca="1" ref="AD230" ca="1">IF(INDIRECT("'"&amp;$A$69&amp;"'!"&amp;AD$68&amp;$C230+72)&lt;&gt;INDIRECT("'"&amp;$A$70&amp;"'!"&amp;AD$68&amp;$C230+72),1,0)</f>
        <v>0</v>
      </c>
      <c r="AE230" cm="1">
        <f t="array" aca="1" ref="AE230" ca="1">IF(INDIRECT("'"&amp;$A$69&amp;"'!"&amp;AE$68&amp;$C230+72)&lt;&gt;INDIRECT("'"&amp;$A$70&amp;"'!"&amp;AE$68&amp;$C230+72),1,0)</f>
        <v>0</v>
      </c>
      <c r="AF230" cm="1">
        <f t="array" aca="1" ref="AF230" ca="1">IF(INDIRECT("'"&amp;$A$69&amp;"'!"&amp;AF$68&amp;$C230+72)&lt;&gt;INDIRECT("'"&amp;$A$70&amp;"'!"&amp;AF$68&amp;$C230+72),1,0)</f>
        <v>0</v>
      </c>
      <c r="AG230" cm="1">
        <f t="array" aca="1" ref="AG230" ca="1">IF(INDIRECT("'"&amp;$A$69&amp;"'!"&amp;AG$68&amp;$C230+72)&lt;&gt;INDIRECT("'"&amp;$A$70&amp;"'!"&amp;AG$68&amp;$C230+72),1,0)</f>
        <v>0</v>
      </c>
      <c r="AH230" cm="1">
        <f t="array" aca="1" ref="AH230" ca="1">IF(INDIRECT("'"&amp;$A$69&amp;"'!"&amp;AH$68&amp;$C230+72)&lt;&gt;INDIRECT("'"&amp;$A$70&amp;"'!"&amp;AH$68&amp;$C230+72),1,0)</f>
        <v>0</v>
      </c>
      <c r="AI230" cm="1">
        <f t="array" aca="1" ref="AI230" ca="1">IF(INDIRECT("'"&amp;$A$69&amp;"'!"&amp;AI$68&amp;$C230+72)&lt;&gt;INDIRECT("'"&amp;$A$70&amp;"'!"&amp;AI$68&amp;$C230+72),1,0)</f>
        <v>0</v>
      </c>
      <c r="AJ230" cm="1">
        <f t="array" aca="1" ref="AJ230" ca="1">IF(INDIRECT("'"&amp;$A$69&amp;"'!"&amp;AJ$68&amp;$C230+72)&lt;&gt;INDIRECT("'"&amp;$A$70&amp;"'!"&amp;AJ$68&amp;$C230+72),1,0)</f>
        <v>0</v>
      </c>
      <c r="AK230" cm="1">
        <f t="array" aca="1" ref="AK230" ca="1">IF(INDIRECT("'"&amp;$A$69&amp;"'!"&amp;AK$68&amp;$C230+72)&lt;&gt;INDIRECT("'"&amp;$A$70&amp;"'!"&amp;AK$68&amp;$C230+72),1,0)</f>
        <v>0</v>
      </c>
      <c r="AL230" cm="1">
        <f t="array" aca="1" ref="AL230" ca="1">IF(INDIRECT("'"&amp;$A$69&amp;"'!"&amp;AL$68&amp;$C230+72)&lt;&gt;INDIRECT("'"&amp;$A$70&amp;"'!"&amp;AL$68&amp;$C230+72),1,0)</f>
        <v>0</v>
      </c>
      <c r="AM230" cm="1">
        <f t="array" aca="1" ref="AM230" ca="1">IF(INDIRECT("'"&amp;$A$69&amp;"'!"&amp;AM$68&amp;$C230+72)&lt;&gt;INDIRECT("'"&amp;$A$70&amp;"'!"&amp;AM$68&amp;$C230+72),1,0)</f>
        <v>0</v>
      </c>
      <c r="AN230" cm="1">
        <f t="array" aca="1" ref="AN230" ca="1">IF(INDIRECT("'"&amp;$A$69&amp;"'!"&amp;AN$68&amp;$C230+72)&lt;&gt;INDIRECT("'"&amp;$A$70&amp;"'!"&amp;AN$68&amp;$C230+72),1,0)</f>
        <v>0</v>
      </c>
      <c r="AO230" cm="1">
        <f t="array" aca="1" ref="AO230" ca="1">IF(INDIRECT("'"&amp;$A$69&amp;"'!"&amp;AO$68&amp;$C230+72)&lt;&gt;INDIRECT("'"&amp;$A$70&amp;"'!"&amp;AO$68&amp;$C230+72),1,0)</f>
        <v>0</v>
      </c>
      <c r="AP230" cm="1">
        <f t="array" aca="1" ref="AP230" ca="1">IF(INDIRECT("'"&amp;$A$69&amp;"'!"&amp;AP$68&amp;$C230+72)&lt;&gt;INDIRECT("'"&amp;$A$70&amp;"'!"&amp;AP$68&amp;$C230+72),1,0)</f>
        <v>0</v>
      </c>
      <c r="AQ230" cm="1">
        <f t="array" aca="1" ref="AQ230" ca="1">IF(INDIRECT("'"&amp;$A$69&amp;"'!"&amp;AQ$68&amp;$C230+72)&lt;&gt;INDIRECT("'"&amp;$A$70&amp;"'!"&amp;AQ$68&amp;$C230+72),1,0)</f>
        <v>0</v>
      </c>
      <c r="AR230" cm="1">
        <f t="array" aca="1" ref="AR230" ca="1">IF(INDIRECT("'"&amp;$A$69&amp;"'!"&amp;AR$68&amp;$C230+72)&lt;&gt;INDIRECT("'"&amp;$A$70&amp;"'!"&amp;AR$68&amp;$C230+72),1,0)</f>
        <v>0</v>
      </c>
      <c r="AS230" cm="1">
        <f t="array" aca="1" ref="AS230" ca="1">IF(INDIRECT("'"&amp;$A$69&amp;"'!"&amp;AS$68&amp;$C230+72)&lt;&gt;INDIRECT("'"&amp;$A$70&amp;"'!"&amp;AS$68&amp;$C230+72),1,0)</f>
        <v>0</v>
      </c>
      <c r="AT230" cm="1">
        <f t="array" aca="1" ref="AT230" ca="1">IF(INDIRECT("'"&amp;$A$69&amp;"'!"&amp;AT$68&amp;$C230+72)&lt;&gt;INDIRECT("'"&amp;$A$70&amp;"'!"&amp;AT$68&amp;$C230+72),1,0)</f>
        <v>0</v>
      </c>
      <c r="AU230" cm="1">
        <f t="array" aca="1" ref="AU230" ca="1">IF(INDIRECT("'"&amp;$A$69&amp;"'!"&amp;AU$68&amp;$C230+72)&lt;&gt;INDIRECT("'"&amp;$A$70&amp;"'!"&amp;AU$68&amp;$C230+72),1,0)</f>
        <v>0</v>
      </c>
      <c r="AV230" cm="1">
        <f t="array" aca="1" ref="AV230" ca="1">IF(INDIRECT("'"&amp;$A$69&amp;"'!"&amp;AV$68&amp;$C230+72)&lt;&gt;INDIRECT("'"&amp;$A$70&amp;"'!"&amp;AV$68&amp;$C230+72),1,0)</f>
        <v>0</v>
      </c>
      <c r="AW230" cm="1">
        <f t="array" aca="1" ref="AW230" ca="1">IF(INDIRECT("'"&amp;$A$69&amp;"'!"&amp;AW$68&amp;$C230+72)&lt;&gt;INDIRECT("'"&amp;$A$70&amp;"'!"&amp;AW$68&amp;$C230+72),1,0)</f>
        <v>0</v>
      </c>
      <c r="AX230" cm="1">
        <f t="array" aca="1" ref="AX230" ca="1">IF(INDIRECT("'"&amp;$A$69&amp;"'!"&amp;AX$68&amp;$C230+72)&lt;&gt;INDIRECT("'"&amp;$A$70&amp;"'!"&amp;AX$68&amp;$C230+72),1,0)</f>
        <v>0</v>
      </c>
      <c r="AY230" cm="1">
        <f t="array" aca="1" ref="AY230" ca="1">IF(INDIRECT("'"&amp;$A$69&amp;"'!"&amp;AY$68&amp;$C230+72)&lt;&gt;INDIRECT("'"&amp;$A$70&amp;"'!"&amp;AY$68&amp;$C230+72),1,0)</f>
        <v>0</v>
      </c>
      <c r="AZ230" cm="1">
        <f t="array" aca="1" ref="AZ230" ca="1">IF(INDIRECT("'"&amp;$A$69&amp;"'!"&amp;AZ$68&amp;$C230+72)&lt;&gt;INDIRECT("'"&amp;$A$70&amp;"'!"&amp;AZ$68&amp;$C230+72),1,0)</f>
        <v>0</v>
      </c>
      <c r="BA230" cm="1">
        <f t="array" aca="1" ref="BA230" ca="1">IF(INDIRECT("'"&amp;$A$69&amp;"'!"&amp;BA$68&amp;$C230+72)&lt;&gt;INDIRECT("'"&amp;$A$70&amp;"'!"&amp;BA$68&amp;$C230+72),1,0)</f>
        <v>0</v>
      </c>
      <c r="BB230" cm="1">
        <f t="array" aca="1" ref="BB230" ca="1">IF(INDIRECT("'"&amp;$A$69&amp;"'!"&amp;BB$68&amp;$C230+72)&lt;&gt;INDIRECT("'"&amp;$A$70&amp;"'!"&amp;BB$68&amp;$C230+72),1,0)</f>
        <v>0</v>
      </c>
      <c r="BC230">
        <f t="shared" ca="1" si="6"/>
        <v>0</v>
      </c>
      <c r="BD230">
        <f t="shared" ca="1" si="7"/>
        <v>0</v>
      </c>
      <c r="BE230">
        <f t="shared" ca="1" si="8"/>
        <v>0</v>
      </c>
    </row>
    <row r="231" spans="3:57" x14ac:dyDescent="0.15">
      <c r="C231" s="283">
        <v>159</v>
      </c>
      <c r="D231" cm="1">
        <f t="array" aca="1" ref="D231" ca="1">IF(INDIRECT("'"&amp;$A$69&amp;"'!"&amp;D$68&amp;$C231+72)&lt;&gt;INDIRECT("'"&amp;$A$70&amp;"'!"&amp;D$68&amp;$C231+72),1,0)</f>
        <v>0</v>
      </c>
      <c r="E231" cm="1">
        <f t="array" aca="1" ref="E231" ca="1">IF(INDIRECT("'"&amp;$A$69&amp;"'!"&amp;E$68&amp;$C231+72)&lt;&gt;INDIRECT("'"&amp;$A$70&amp;"'!"&amp;E$68&amp;$C231+72),1,0)</f>
        <v>0</v>
      </c>
      <c r="F231" cm="1">
        <f t="array" aca="1" ref="F231" ca="1">IF(INDIRECT("'"&amp;$A$69&amp;"'!"&amp;F$68&amp;$C231+72)&lt;&gt;INDIRECT("'"&amp;$A$70&amp;"'!"&amp;F$68&amp;$C231+72),1,0)</f>
        <v>0</v>
      </c>
      <c r="G231" cm="1">
        <f t="array" aca="1" ref="G231" ca="1">IF(INDIRECT("'"&amp;$A$69&amp;"'!"&amp;G$68&amp;$C231+72)&lt;&gt;INDIRECT("'"&amp;$A$70&amp;"'!"&amp;G$68&amp;$C231+72),1,0)</f>
        <v>0</v>
      </c>
      <c r="H231" cm="1">
        <f t="array" aca="1" ref="H231" ca="1">IF(INDIRECT("'"&amp;$A$69&amp;"'!"&amp;H$68&amp;$C231+72)&lt;&gt;INDIRECT("'"&amp;$A$70&amp;"'!"&amp;H$68&amp;$C231+72),1,0)</f>
        <v>0</v>
      </c>
      <c r="I231" cm="1">
        <f t="array" aca="1" ref="I231" ca="1">IF(INDIRECT("'"&amp;$A$69&amp;"'!"&amp;I$68&amp;$C231+72)&lt;&gt;INDIRECT("'"&amp;$A$70&amp;"'!"&amp;I$68&amp;$C231+72),1,0)</f>
        <v>0</v>
      </c>
      <c r="J231" cm="1">
        <f t="array" aca="1" ref="J231" ca="1">IF(INDIRECT("'"&amp;$A$69&amp;"'!"&amp;J$68&amp;$C231+72)&lt;&gt;INDIRECT("'"&amp;$A$70&amp;"'!"&amp;J$68&amp;$C231+72),1,0)</f>
        <v>0</v>
      </c>
      <c r="K231" cm="1">
        <f t="array" aca="1" ref="K231" ca="1">IF(INDIRECT("'"&amp;$A$69&amp;"'!"&amp;K$68&amp;$C231+72)&lt;&gt;INDIRECT("'"&amp;$A$70&amp;"'!"&amp;K$68&amp;$C231+72),1,0)</f>
        <v>0</v>
      </c>
      <c r="L231" cm="1">
        <f t="array" aca="1" ref="L231" ca="1">IF(INDIRECT("'"&amp;$A$69&amp;"'!"&amp;L$68&amp;$C231+72)&lt;&gt;INDIRECT("'"&amp;$A$70&amp;"'!"&amp;L$68&amp;$C231+72),1,0)</f>
        <v>0</v>
      </c>
      <c r="M231" cm="1">
        <f t="array" aca="1" ref="M231" ca="1">IF(INDIRECT("'"&amp;$A$69&amp;"'!"&amp;M$68&amp;$C231+72)&lt;&gt;INDIRECT("'"&amp;$A$70&amp;"'!"&amp;M$68&amp;$C231+72),1,0)</f>
        <v>0</v>
      </c>
      <c r="N231" cm="1">
        <f t="array" aca="1" ref="N231" ca="1">IF(INDIRECT("'"&amp;$A$69&amp;"'!"&amp;N$68&amp;$C231+72)&lt;&gt;INDIRECT("'"&amp;$A$70&amp;"'!"&amp;N$68&amp;$C231+72),1,0)</f>
        <v>0</v>
      </c>
      <c r="O231" cm="1">
        <f t="array" aca="1" ref="O231" ca="1">IF(INDIRECT("'"&amp;$A$69&amp;"'!"&amp;O$68&amp;$C231+72)&lt;&gt;INDIRECT("'"&amp;$A$70&amp;"'!"&amp;O$68&amp;$C231+72),1,0)</f>
        <v>0</v>
      </c>
      <c r="P231" cm="1">
        <f t="array" aca="1" ref="P231" ca="1">IF(INDIRECT("'"&amp;$A$69&amp;"'!"&amp;P$68&amp;$C231+72)&lt;&gt;INDIRECT("'"&amp;$A$70&amp;"'!"&amp;P$68&amp;$C231+72),1,0)</f>
        <v>0</v>
      </c>
      <c r="Q231" cm="1">
        <f t="array" aca="1" ref="Q231" ca="1">IF(INDIRECT("'"&amp;$A$69&amp;"'!"&amp;Q$68&amp;$C231+72)&lt;&gt;INDIRECT("'"&amp;$A$70&amp;"'!"&amp;Q$68&amp;$C231+72),1,0)</f>
        <v>0</v>
      </c>
      <c r="R231" cm="1">
        <f t="array" aca="1" ref="R231" ca="1">IF(INDIRECT("'"&amp;$A$69&amp;"'!"&amp;R$68&amp;$C231+72)&lt;&gt;INDIRECT("'"&amp;$A$70&amp;"'!"&amp;R$68&amp;$C231+72),1,0)</f>
        <v>0</v>
      </c>
      <c r="S231" cm="1">
        <f t="array" aca="1" ref="S231" ca="1">IF(INDIRECT("'"&amp;$A$69&amp;"'!"&amp;S$68&amp;$C231+72)&lt;&gt;INDIRECT("'"&amp;$A$70&amp;"'!"&amp;S$68&amp;$C231+72),1,0)</f>
        <v>0</v>
      </c>
      <c r="T231" cm="1">
        <f t="array" aca="1" ref="T231" ca="1">IF(INDIRECT("'"&amp;$A$69&amp;"'!"&amp;T$68&amp;$C231+72)&lt;&gt;INDIRECT("'"&amp;$A$70&amp;"'!"&amp;T$68&amp;$C231+72),1,0)</f>
        <v>0</v>
      </c>
      <c r="U231" cm="1">
        <f t="array" aca="1" ref="U231" ca="1">IF(INDIRECT("'"&amp;$A$69&amp;"'!"&amp;U$68&amp;$C231+72)&lt;&gt;INDIRECT("'"&amp;$A$70&amp;"'!"&amp;U$68&amp;$C231+72),1,0)</f>
        <v>0</v>
      </c>
      <c r="V231" cm="1">
        <f t="array" aca="1" ref="V231" ca="1">IF(INDIRECT("'"&amp;$A$69&amp;"'!"&amp;V$68&amp;$C231+72)&lt;&gt;INDIRECT("'"&amp;$A$70&amp;"'!"&amp;V$68&amp;$C231+72),1,0)</f>
        <v>0</v>
      </c>
      <c r="W231" cm="1">
        <f t="array" aca="1" ref="W231" ca="1">IF(INDIRECT("'"&amp;$A$69&amp;"'!"&amp;W$68&amp;$C231+72)&lt;&gt;INDIRECT("'"&amp;$A$70&amp;"'!"&amp;W$68&amp;$C231+72),1,0)</f>
        <v>0</v>
      </c>
      <c r="X231" cm="1">
        <f t="array" aca="1" ref="X231" ca="1">IF(INDIRECT("'"&amp;$A$69&amp;"'!"&amp;X$68&amp;$C231+72)&lt;&gt;INDIRECT("'"&amp;$A$70&amp;"'!"&amp;X$68&amp;$C231+72),1,0)</f>
        <v>0</v>
      </c>
      <c r="Y231" cm="1">
        <f t="array" aca="1" ref="Y231" ca="1">IF(INDIRECT("'"&amp;$A$69&amp;"'!"&amp;Y$68&amp;$C231+72)&lt;&gt;INDIRECT("'"&amp;$A$70&amp;"'!"&amp;Y$68&amp;$C231+72),1,0)</f>
        <v>0</v>
      </c>
      <c r="Z231" cm="1">
        <f t="array" aca="1" ref="Z231" ca="1">IF(INDIRECT("'"&amp;$A$69&amp;"'!"&amp;Z$68&amp;$C231+72)&lt;&gt;INDIRECT("'"&amp;$A$70&amp;"'!"&amp;Z$68&amp;$C231+72),1,0)</f>
        <v>0</v>
      </c>
      <c r="AA231" cm="1">
        <f t="array" aca="1" ref="AA231" ca="1">IF(INDIRECT("'"&amp;$A$69&amp;"'!"&amp;AA$68&amp;$C231+72)&lt;&gt;INDIRECT("'"&amp;$A$70&amp;"'!"&amp;AA$68&amp;$C231+72),1,0)</f>
        <v>0</v>
      </c>
      <c r="AB231" cm="1">
        <f t="array" aca="1" ref="AB231" ca="1">IF(INDIRECT("'"&amp;$A$69&amp;"'!"&amp;AB$68&amp;$C231+72)&lt;&gt;INDIRECT("'"&amp;$A$70&amp;"'!"&amp;AB$68&amp;$C231+72),1,0)</f>
        <v>0</v>
      </c>
      <c r="AC231" cm="1">
        <f t="array" aca="1" ref="AC231" ca="1">IF(INDIRECT("'"&amp;$A$69&amp;"'!"&amp;AC$68&amp;$C231+72)&lt;&gt;INDIRECT("'"&amp;$A$70&amp;"'!"&amp;AC$68&amp;$C231+72),1,0)</f>
        <v>0</v>
      </c>
      <c r="AD231" cm="1">
        <f t="array" aca="1" ref="AD231" ca="1">IF(INDIRECT("'"&amp;$A$69&amp;"'!"&amp;AD$68&amp;$C231+72)&lt;&gt;INDIRECT("'"&amp;$A$70&amp;"'!"&amp;AD$68&amp;$C231+72),1,0)</f>
        <v>0</v>
      </c>
      <c r="AE231" cm="1">
        <f t="array" aca="1" ref="AE231" ca="1">IF(INDIRECT("'"&amp;$A$69&amp;"'!"&amp;AE$68&amp;$C231+72)&lt;&gt;INDIRECT("'"&amp;$A$70&amp;"'!"&amp;AE$68&amp;$C231+72),1,0)</f>
        <v>0</v>
      </c>
      <c r="AF231" cm="1">
        <f t="array" aca="1" ref="AF231" ca="1">IF(INDIRECT("'"&amp;$A$69&amp;"'!"&amp;AF$68&amp;$C231+72)&lt;&gt;INDIRECT("'"&amp;$A$70&amp;"'!"&amp;AF$68&amp;$C231+72),1,0)</f>
        <v>0</v>
      </c>
      <c r="AG231" cm="1">
        <f t="array" aca="1" ref="AG231" ca="1">IF(INDIRECT("'"&amp;$A$69&amp;"'!"&amp;AG$68&amp;$C231+72)&lt;&gt;INDIRECT("'"&amp;$A$70&amp;"'!"&amp;AG$68&amp;$C231+72),1,0)</f>
        <v>0</v>
      </c>
      <c r="AH231" cm="1">
        <f t="array" aca="1" ref="AH231" ca="1">IF(INDIRECT("'"&amp;$A$69&amp;"'!"&amp;AH$68&amp;$C231+72)&lt;&gt;INDIRECT("'"&amp;$A$70&amp;"'!"&amp;AH$68&amp;$C231+72),1,0)</f>
        <v>0</v>
      </c>
      <c r="AI231" cm="1">
        <f t="array" aca="1" ref="AI231" ca="1">IF(INDIRECT("'"&amp;$A$69&amp;"'!"&amp;AI$68&amp;$C231+72)&lt;&gt;INDIRECT("'"&amp;$A$70&amp;"'!"&amp;AI$68&amp;$C231+72),1,0)</f>
        <v>0</v>
      </c>
      <c r="AJ231" cm="1">
        <f t="array" aca="1" ref="AJ231" ca="1">IF(INDIRECT("'"&amp;$A$69&amp;"'!"&amp;AJ$68&amp;$C231+72)&lt;&gt;INDIRECT("'"&amp;$A$70&amp;"'!"&amp;AJ$68&amp;$C231+72),1,0)</f>
        <v>0</v>
      </c>
      <c r="AK231" cm="1">
        <f t="array" aca="1" ref="AK231" ca="1">IF(INDIRECT("'"&amp;$A$69&amp;"'!"&amp;AK$68&amp;$C231+72)&lt;&gt;INDIRECT("'"&amp;$A$70&amp;"'!"&amp;AK$68&amp;$C231+72),1,0)</f>
        <v>0</v>
      </c>
      <c r="AL231" cm="1">
        <f t="array" aca="1" ref="AL231" ca="1">IF(INDIRECT("'"&amp;$A$69&amp;"'!"&amp;AL$68&amp;$C231+72)&lt;&gt;INDIRECT("'"&amp;$A$70&amp;"'!"&amp;AL$68&amp;$C231+72),1,0)</f>
        <v>0</v>
      </c>
      <c r="AM231" cm="1">
        <f t="array" aca="1" ref="AM231" ca="1">IF(INDIRECT("'"&amp;$A$69&amp;"'!"&amp;AM$68&amp;$C231+72)&lt;&gt;INDIRECT("'"&amp;$A$70&amp;"'!"&amp;AM$68&amp;$C231+72),1,0)</f>
        <v>0</v>
      </c>
      <c r="AN231" cm="1">
        <f t="array" aca="1" ref="AN231" ca="1">IF(INDIRECT("'"&amp;$A$69&amp;"'!"&amp;AN$68&amp;$C231+72)&lt;&gt;INDIRECT("'"&amp;$A$70&amp;"'!"&amp;AN$68&amp;$C231+72),1,0)</f>
        <v>0</v>
      </c>
      <c r="AO231" cm="1">
        <f t="array" aca="1" ref="AO231" ca="1">IF(INDIRECT("'"&amp;$A$69&amp;"'!"&amp;AO$68&amp;$C231+72)&lt;&gt;INDIRECT("'"&amp;$A$70&amp;"'!"&amp;AO$68&amp;$C231+72),1,0)</f>
        <v>0</v>
      </c>
      <c r="AP231" cm="1">
        <f t="array" aca="1" ref="AP231" ca="1">IF(INDIRECT("'"&amp;$A$69&amp;"'!"&amp;AP$68&amp;$C231+72)&lt;&gt;INDIRECT("'"&amp;$A$70&amp;"'!"&amp;AP$68&amp;$C231+72),1,0)</f>
        <v>0</v>
      </c>
      <c r="AQ231" cm="1">
        <f t="array" aca="1" ref="AQ231" ca="1">IF(INDIRECT("'"&amp;$A$69&amp;"'!"&amp;AQ$68&amp;$C231+72)&lt;&gt;INDIRECT("'"&amp;$A$70&amp;"'!"&amp;AQ$68&amp;$C231+72),1,0)</f>
        <v>0</v>
      </c>
      <c r="AR231" cm="1">
        <f t="array" aca="1" ref="AR231" ca="1">IF(INDIRECT("'"&amp;$A$69&amp;"'!"&amp;AR$68&amp;$C231+72)&lt;&gt;INDIRECT("'"&amp;$A$70&amp;"'!"&amp;AR$68&amp;$C231+72),1,0)</f>
        <v>0</v>
      </c>
      <c r="AS231" cm="1">
        <f t="array" aca="1" ref="AS231" ca="1">IF(INDIRECT("'"&amp;$A$69&amp;"'!"&amp;AS$68&amp;$C231+72)&lt;&gt;INDIRECT("'"&amp;$A$70&amp;"'!"&amp;AS$68&amp;$C231+72),1,0)</f>
        <v>0</v>
      </c>
      <c r="AT231" cm="1">
        <f t="array" aca="1" ref="AT231" ca="1">IF(INDIRECT("'"&amp;$A$69&amp;"'!"&amp;AT$68&amp;$C231+72)&lt;&gt;INDIRECT("'"&amp;$A$70&amp;"'!"&amp;AT$68&amp;$C231+72),1,0)</f>
        <v>0</v>
      </c>
      <c r="AU231" cm="1">
        <f t="array" aca="1" ref="AU231" ca="1">IF(INDIRECT("'"&amp;$A$69&amp;"'!"&amp;AU$68&amp;$C231+72)&lt;&gt;INDIRECT("'"&amp;$A$70&amp;"'!"&amp;AU$68&amp;$C231+72),1,0)</f>
        <v>0</v>
      </c>
      <c r="AV231" cm="1">
        <f t="array" aca="1" ref="AV231" ca="1">IF(INDIRECT("'"&amp;$A$69&amp;"'!"&amp;AV$68&amp;$C231+72)&lt;&gt;INDIRECT("'"&amp;$A$70&amp;"'!"&amp;AV$68&amp;$C231+72),1,0)</f>
        <v>0</v>
      </c>
      <c r="AW231" cm="1">
        <f t="array" aca="1" ref="AW231" ca="1">IF(INDIRECT("'"&amp;$A$69&amp;"'!"&amp;AW$68&amp;$C231+72)&lt;&gt;INDIRECT("'"&amp;$A$70&amp;"'!"&amp;AW$68&amp;$C231+72),1,0)</f>
        <v>0</v>
      </c>
      <c r="AX231" cm="1">
        <f t="array" aca="1" ref="AX231" ca="1">IF(INDIRECT("'"&amp;$A$69&amp;"'!"&amp;AX$68&amp;$C231+72)&lt;&gt;INDIRECT("'"&amp;$A$70&amp;"'!"&amp;AX$68&amp;$C231+72),1,0)</f>
        <v>0</v>
      </c>
      <c r="AY231" cm="1">
        <f t="array" aca="1" ref="AY231" ca="1">IF(INDIRECT("'"&amp;$A$69&amp;"'!"&amp;AY$68&amp;$C231+72)&lt;&gt;INDIRECT("'"&amp;$A$70&amp;"'!"&amp;AY$68&amp;$C231+72),1,0)</f>
        <v>0</v>
      </c>
      <c r="AZ231" cm="1">
        <f t="array" aca="1" ref="AZ231" ca="1">IF(INDIRECT("'"&amp;$A$69&amp;"'!"&amp;AZ$68&amp;$C231+72)&lt;&gt;INDIRECT("'"&amp;$A$70&amp;"'!"&amp;AZ$68&amp;$C231+72),1,0)</f>
        <v>0</v>
      </c>
      <c r="BA231" cm="1">
        <f t="array" aca="1" ref="BA231" ca="1">IF(INDIRECT("'"&amp;$A$69&amp;"'!"&amp;BA$68&amp;$C231+72)&lt;&gt;INDIRECT("'"&amp;$A$70&amp;"'!"&amp;BA$68&amp;$C231+72),1,0)</f>
        <v>0</v>
      </c>
      <c r="BB231" cm="1">
        <f t="array" aca="1" ref="BB231" ca="1">IF(INDIRECT("'"&amp;$A$69&amp;"'!"&amp;BB$68&amp;$C231+72)&lt;&gt;INDIRECT("'"&amp;$A$70&amp;"'!"&amp;BB$68&amp;$C231+72),1,0)</f>
        <v>0</v>
      </c>
      <c r="BC231">
        <f t="shared" ca="1" si="6"/>
        <v>0</v>
      </c>
      <c r="BD231">
        <f t="shared" ca="1" si="7"/>
        <v>0</v>
      </c>
      <c r="BE231">
        <f t="shared" ca="1" si="8"/>
        <v>0</v>
      </c>
    </row>
    <row r="232" spans="3:57" x14ac:dyDescent="0.15">
      <c r="C232" s="283">
        <v>160</v>
      </c>
      <c r="D232" cm="1">
        <f t="array" aca="1" ref="D232" ca="1">IF(INDIRECT("'"&amp;$A$69&amp;"'!"&amp;D$68&amp;$C232+72)&lt;&gt;INDIRECT("'"&amp;$A$70&amp;"'!"&amp;D$68&amp;$C232+72),1,0)</f>
        <v>0</v>
      </c>
      <c r="E232" cm="1">
        <f t="array" aca="1" ref="E232" ca="1">IF(INDIRECT("'"&amp;$A$69&amp;"'!"&amp;E$68&amp;$C232+72)&lt;&gt;INDIRECT("'"&amp;$A$70&amp;"'!"&amp;E$68&amp;$C232+72),1,0)</f>
        <v>0</v>
      </c>
      <c r="F232" cm="1">
        <f t="array" aca="1" ref="F232" ca="1">IF(INDIRECT("'"&amp;$A$69&amp;"'!"&amp;F$68&amp;$C232+72)&lt;&gt;INDIRECT("'"&amp;$A$70&amp;"'!"&amp;F$68&amp;$C232+72),1,0)</f>
        <v>0</v>
      </c>
      <c r="G232" cm="1">
        <f t="array" aca="1" ref="G232" ca="1">IF(INDIRECT("'"&amp;$A$69&amp;"'!"&amp;G$68&amp;$C232+72)&lt;&gt;INDIRECT("'"&amp;$A$70&amp;"'!"&amp;G$68&amp;$C232+72),1,0)</f>
        <v>0</v>
      </c>
      <c r="H232" cm="1">
        <f t="array" aca="1" ref="H232" ca="1">IF(INDIRECT("'"&amp;$A$69&amp;"'!"&amp;H$68&amp;$C232+72)&lt;&gt;INDIRECT("'"&amp;$A$70&amp;"'!"&amp;H$68&amp;$C232+72),1,0)</f>
        <v>0</v>
      </c>
      <c r="I232" cm="1">
        <f t="array" aca="1" ref="I232" ca="1">IF(INDIRECT("'"&amp;$A$69&amp;"'!"&amp;I$68&amp;$C232+72)&lt;&gt;INDIRECT("'"&amp;$A$70&amp;"'!"&amp;I$68&amp;$C232+72),1,0)</f>
        <v>0</v>
      </c>
      <c r="J232" cm="1">
        <f t="array" aca="1" ref="J232" ca="1">IF(INDIRECT("'"&amp;$A$69&amp;"'!"&amp;J$68&amp;$C232+72)&lt;&gt;INDIRECT("'"&amp;$A$70&amp;"'!"&amp;J$68&amp;$C232+72),1,0)</f>
        <v>0</v>
      </c>
      <c r="K232" cm="1">
        <f t="array" aca="1" ref="K232" ca="1">IF(INDIRECT("'"&amp;$A$69&amp;"'!"&amp;K$68&amp;$C232+72)&lt;&gt;INDIRECT("'"&amp;$A$70&amp;"'!"&amp;K$68&amp;$C232+72),1,0)</f>
        <v>0</v>
      </c>
      <c r="L232" cm="1">
        <f t="array" aca="1" ref="L232" ca="1">IF(INDIRECT("'"&amp;$A$69&amp;"'!"&amp;L$68&amp;$C232+72)&lt;&gt;INDIRECT("'"&amp;$A$70&amp;"'!"&amp;L$68&amp;$C232+72),1,0)</f>
        <v>0</v>
      </c>
      <c r="M232" cm="1">
        <f t="array" aca="1" ref="M232" ca="1">IF(INDIRECT("'"&amp;$A$69&amp;"'!"&amp;M$68&amp;$C232+72)&lt;&gt;INDIRECT("'"&amp;$A$70&amp;"'!"&amp;M$68&amp;$C232+72),1,0)</f>
        <v>0</v>
      </c>
      <c r="N232" cm="1">
        <f t="array" aca="1" ref="N232" ca="1">IF(INDIRECT("'"&amp;$A$69&amp;"'!"&amp;N$68&amp;$C232+72)&lt;&gt;INDIRECT("'"&amp;$A$70&amp;"'!"&amp;N$68&amp;$C232+72),1,0)</f>
        <v>0</v>
      </c>
      <c r="O232" cm="1">
        <f t="array" aca="1" ref="O232" ca="1">IF(INDIRECT("'"&amp;$A$69&amp;"'!"&amp;O$68&amp;$C232+72)&lt;&gt;INDIRECT("'"&amp;$A$70&amp;"'!"&amp;O$68&amp;$C232+72),1,0)</f>
        <v>0</v>
      </c>
      <c r="P232" cm="1">
        <f t="array" aca="1" ref="P232" ca="1">IF(INDIRECT("'"&amp;$A$69&amp;"'!"&amp;P$68&amp;$C232+72)&lt;&gt;INDIRECT("'"&amp;$A$70&amp;"'!"&amp;P$68&amp;$C232+72),1,0)</f>
        <v>0</v>
      </c>
      <c r="Q232" cm="1">
        <f t="array" aca="1" ref="Q232" ca="1">IF(INDIRECT("'"&amp;$A$69&amp;"'!"&amp;Q$68&amp;$C232+72)&lt;&gt;INDIRECT("'"&amp;$A$70&amp;"'!"&amp;Q$68&amp;$C232+72),1,0)</f>
        <v>0</v>
      </c>
      <c r="R232" cm="1">
        <f t="array" aca="1" ref="R232" ca="1">IF(INDIRECT("'"&amp;$A$69&amp;"'!"&amp;R$68&amp;$C232+72)&lt;&gt;INDIRECT("'"&amp;$A$70&amp;"'!"&amp;R$68&amp;$C232+72),1,0)</f>
        <v>0</v>
      </c>
      <c r="S232" cm="1">
        <f t="array" aca="1" ref="S232" ca="1">IF(INDIRECT("'"&amp;$A$69&amp;"'!"&amp;S$68&amp;$C232+72)&lt;&gt;INDIRECT("'"&amp;$A$70&amp;"'!"&amp;S$68&amp;$C232+72),1,0)</f>
        <v>0</v>
      </c>
      <c r="T232" cm="1">
        <f t="array" aca="1" ref="T232" ca="1">IF(INDIRECT("'"&amp;$A$69&amp;"'!"&amp;T$68&amp;$C232+72)&lt;&gt;INDIRECT("'"&amp;$A$70&amp;"'!"&amp;T$68&amp;$C232+72),1,0)</f>
        <v>0</v>
      </c>
      <c r="U232" cm="1">
        <f t="array" aca="1" ref="U232" ca="1">IF(INDIRECT("'"&amp;$A$69&amp;"'!"&amp;U$68&amp;$C232+72)&lt;&gt;INDIRECT("'"&amp;$A$70&amp;"'!"&amp;U$68&amp;$C232+72),1,0)</f>
        <v>0</v>
      </c>
      <c r="V232" cm="1">
        <f t="array" aca="1" ref="V232" ca="1">IF(INDIRECT("'"&amp;$A$69&amp;"'!"&amp;V$68&amp;$C232+72)&lt;&gt;INDIRECT("'"&amp;$A$70&amp;"'!"&amp;V$68&amp;$C232+72),1,0)</f>
        <v>0</v>
      </c>
      <c r="W232" cm="1">
        <f t="array" aca="1" ref="W232" ca="1">IF(INDIRECT("'"&amp;$A$69&amp;"'!"&amp;W$68&amp;$C232+72)&lt;&gt;INDIRECT("'"&amp;$A$70&amp;"'!"&amp;W$68&amp;$C232+72),1,0)</f>
        <v>0</v>
      </c>
      <c r="X232" cm="1">
        <f t="array" aca="1" ref="X232" ca="1">IF(INDIRECT("'"&amp;$A$69&amp;"'!"&amp;X$68&amp;$C232+72)&lt;&gt;INDIRECT("'"&amp;$A$70&amp;"'!"&amp;X$68&amp;$C232+72),1,0)</f>
        <v>0</v>
      </c>
      <c r="Y232" cm="1">
        <f t="array" aca="1" ref="Y232" ca="1">IF(INDIRECT("'"&amp;$A$69&amp;"'!"&amp;Y$68&amp;$C232+72)&lt;&gt;INDIRECT("'"&amp;$A$70&amp;"'!"&amp;Y$68&amp;$C232+72),1,0)</f>
        <v>0</v>
      </c>
      <c r="Z232" cm="1">
        <f t="array" aca="1" ref="Z232" ca="1">IF(INDIRECT("'"&amp;$A$69&amp;"'!"&amp;Z$68&amp;$C232+72)&lt;&gt;INDIRECT("'"&amp;$A$70&amp;"'!"&amp;Z$68&amp;$C232+72),1,0)</f>
        <v>0</v>
      </c>
      <c r="AA232" cm="1">
        <f t="array" aca="1" ref="AA232" ca="1">IF(INDIRECT("'"&amp;$A$69&amp;"'!"&amp;AA$68&amp;$C232+72)&lt;&gt;INDIRECT("'"&amp;$A$70&amp;"'!"&amp;AA$68&amp;$C232+72),1,0)</f>
        <v>0</v>
      </c>
      <c r="AB232" cm="1">
        <f t="array" aca="1" ref="AB232" ca="1">IF(INDIRECT("'"&amp;$A$69&amp;"'!"&amp;AB$68&amp;$C232+72)&lt;&gt;INDIRECT("'"&amp;$A$70&amp;"'!"&amp;AB$68&amp;$C232+72),1,0)</f>
        <v>0</v>
      </c>
      <c r="AC232" cm="1">
        <f t="array" aca="1" ref="AC232" ca="1">IF(INDIRECT("'"&amp;$A$69&amp;"'!"&amp;AC$68&amp;$C232+72)&lt;&gt;INDIRECT("'"&amp;$A$70&amp;"'!"&amp;AC$68&amp;$C232+72),1,0)</f>
        <v>0</v>
      </c>
      <c r="AD232" cm="1">
        <f t="array" aca="1" ref="AD232" ca="1">IF(INDIRECT("'"&amp;$A$69&amp;"'!"&amp;AD$68&amp;$C232+72)&lt;&gt;INDIRECT("'"&amp;$A$70&amp;"'!"&amp;AD$68&amp;$C232+72),1,0)</f>
        <v>0</v>
      </c>
      <c r="AE232" cm="1">
        <f t="array" aca="1" ref="AE232" ca="1">IF(INDIRECT("'"&amp;$A$69&amp;"'!"&amp;AE$68&amp;$C232+72)&lt;&gt;INDIRECT("'"&amp;$A$70&amp;"'!"&amp;AE$68&amp;$C232+72),1,0)</f>
        <v>0</v>
      </c>
      <c r="AF232" cm="1">
        <f t="array" aca="1" ref="AF232" ca="1">IF(INDIRECT("'"&amp;$A$69&amp;"'!"&amp;AF$68&amp;$C232+72)&lt;&gt;INDIRECT("'"&amp;$A$70&amp;"'!"&amp;AF$68&amp;$C232+72),1,0)</f>
        <v>0</v>
      </c>
      <c r="AG232" cm="1">
        <f t="array" aca="1" ref="AG232" ca="1">IF(INDIRECT("'"&amp;$A$69&amp;"'!"&amp;AG$68&amp;$C232+72)&lt;&gt;INDIRECT("'"&amp;$A$70&amp;"'!"&amp;AG$68&amp;$C232+72),1,0)</f>
        <v>0</v>
      </c>
      <c r="AH232" cm="1">
        <f t="array" aca="1" ref="AH232" ca="1">IF(INDIRECT("'"&amp;$A$69&amp;"'!"&amp;AH$68&amp;$C232+72)&lt;&gt;INDIRECT("'"&amp;$A$70&amp;"'!"&amp;AH$68&amp;$C232+72),1,0)</f>
        <v>0</v>
      </c>
      <c r="AI232" cm="1">
        <f t="array" aca="1" ref="AI232" ca="1">IF(INDIRECT("'"&amp;$A$69&amp;"'!"&amp;AI$68&amp;$C232+72)&lt;&gt;INDIRECT("'"&amp;$A$70&amp;"'!"&amp;AI$68&amp;$C232+72),1,0)</f>
        <v>0</v>
      </c>
      <c r="AJ232" cm="1">
        <f t="array" aca="1" ref="AJ232" ca="1">IF(INDIRECT("'"&amp;$A$69&amp;"'!"&amp;AJ$68&amp;$C232+72)&lt;&gt;INDIRECT("'"&amp;$A$70&amp;"'!"&amp;AJ$68&amp;$C232+72),1,0)</f>
        <v>0</v>
      </c>
      <c r="AK232" cm="1">
        <f t="array" aca="1" ref="AK232" ca="1">IF(INDIRECT("'"&amp;$A$69&amp;"'!"&amp;AK$68&amp;$C232+72)&lt;&gt;INDIRECT("'"&amp;$A$70&amp;"'!"&amp;AK$68&amp;$C232+72),1,0)</f>
        <v>0</v>
      </c>
      <c r="AL232" cm="1">
        <f t="array" aca="1" ref="AL232" ca="1">IF(INDIRECT("'"&amp;$A$69&amp;"'!"&amp;AL$68&amp;$C232+72)&lt;&gt;INDIRECT("'"&amp;$A$70&amp;"'!"&amp;AL$68&amp;$C232+72),1,0)</f>
        <v>0</v>
      </c>
      <c r="AM232" cm="1">
        <f t="array" aca="1" ref="AM232" ca="1">IF(INDIRECT("'"&amp;$A$69&amp;"'!"&amp;AM$68&amp;$C232+72)&lt;&gt;INDIRECT("'"&amp;$A$70&amp;"'!"&amp;AM$68&amp;$C232+72),1,0)</f>
        <v>0</v>
      </c>
      <c r="AN232" cm="1">
        <f t="array" aca="1" ref="AN232" ca="1">IF(INDIRECT("'"&amp;$A$69&amp;"'!"&amp;AN$68&amp;$C232+72)&lt;&gt;INDIRECT("'"&amp;$A$70&amp;"'!"&amp;AN$68&amp;$C232+72),1,0)</f>
        <v>0</v>
      </c>
      <c r="AO232" cm="1">
        <f t="array" aca="1" ref="AO232" ca="1">IF(INDIRECT("'"&amp;$A$69&amp;"'!"&amp;AO$68&amp;$C232+72)&lt;&gt;INDIRECT("'"&amp;$A$70&amp;"'!"&amp;AO$68&amp;$C232+72),1,0)</f>
        <v>0</v>
      </c>
      <c r="AP232" cm="1">
        <f t="array" aca="1" ref="AP232" ca="1">IF(INDIRECT("'"&amp;$A$69&amp;"'!"&amp;AP$68&amp;$C232+72)&lt;&gt;INDIRECT("'"&amp;$A$70&amp;"'!"&amp;AP$68&amp;$C232+72),1,0)</f>
        <v>0</v>
      </c>
      <c r="AQ232" cm="1">
        <f t="array" aca="1" ref="AQ232" ca="1">IF(INDIRECT("'"&amp;$A$69&amp;"'!"&amp;AQ$68&amp;$C232+72)&lt;&gt;INDIRECT("'"&amp;$A$70&amp;"'!"&amp;AQ$68&amp;$C232+72),1,0)</f>
        <v>0</v>
      </c>
      <c r="AR232" cm="1">
        <f t="array" aca="1" ref="AR232" ca="1">IF(INDIRECT("'"&amp;$A$69&amp;"'!"&amp;AR$68&amp;$C232+72)&lt;&gt;INDIRECT("'"&amp;$A$70&amp;"'!"&amp;AR$68&amp;$C232+72),1,0)</f>
        <v>0</v>
      </c>
      <c r="AS232" cm="1">
        <f t="array" aca="1" ref="AS232" ca="1">IF(INDIRECT("'"&amp;$A$69&amp;"'!"&amp;AS$68&amp;$C232+72)&lt;&gt;INDIRECT("'"&amp;$A$70&amp;"'!"&amp;AS$68&amp;$C232+72),1,0)</f>
        <v>0</v>
      </c>
      <c r="AT232" cm="1">
        <f t="array" aca="1" ref="AT232" ca="1">IF(INDIRECT("'"&amp;$A$69&amp;"'!"&amp;AT$68&amp;$C232+72)&lt;&gt;INDIRECT("'"&amp;$A$70&amp;"'!"&amp;AT$68&amp;$C232+72),1,0)</f>
        <v>0</v>
      </c>
      <c r="AU232" cm="1">
        <f t="array" aca="1" ref="AU232" ca="1">IF(INDIRECT("'"&amp;$A$69&amp;"'!"&amp;AU$68&amp;$C232+72)&lt;&gt;INDIRECT("'"&amp;$A$70&amp;"'!"&amp;AU$68&amp;$C232+72),1,0)</f>
        <v>0</v>
      </c>
      <c r="AV232" cm="1">
        <f t="array" aca="1" ref="AV232" ca="1">IF(INDIRECT("'"&amp;$A$69&amp;"'!"&amp;AV$68&amp;$C232+72)&lt;&gt;INDIRECT("'"&amp;$A$70&amp;"'!"&amp;AV$68&amp;$C232+72),1,0)</f>
        <v>0</v>
      </c>
      <c r="AW232" cm="1">
        <f t="array" aca="1" ref="AW232" ca="1">IF(INDIRECT("'"&amp;$A$69&amp;"'!"&amp;AW$68&amp;$C232+72)&lt;&gt;INDIRECT("'"&amp;$A$70&amp;"'!"&amp;AW$68&amp;$C232+72),1,0)</f>
        <v>0</v>
      </c>
      <c r="AX232" cm="1">
        <f t="array" aca="1" ref="AX232" ca="1">IF(INDIRECT("'"&amp;$A$69&amp;"'!"&amp;AX$68&amp;$C232+72)&lt;&gt;INDIRECT("'"&amp;$A$70&amp;"'!"&amp;AX$68&amp;$C232+72),1,0)</f>
        <v>0</v>
      </c>
      <c r="AY232" cm="1">
        <f t="array" aca="1" ref="AY232" ca="1">IF(INDIRECT("'"&amp;$A$69&amp;"'!"&amp;AY$68&amp;$C232+72)&lt;&gt;INDIRECT("'"&amp;$A$70&amp;"'!"&amp;AY$68&amp;$C232+72),1,0)</f>
        <v>0</v>
      </c>
      <c r="AZ232" cm="1">
        <f t="array" aca="1" ref="AZ232" ca="1">IF(INDIRECT("'"&amp;$A$69&amp;"'!"&amp;AZ$68&amp;$C232+72)&lt;&gt;INDIRECT("'"&amp;$A$70&amp;"'!"&amp;AZ$68&amp;$C232+72),1,0)</f>
        <v>0</v>
      </c>
      <c r="BA232" cm="1">
        <f t="array" aca="1" ref="BA232" ca="1">IF(INDIRECT("'"&amp;$A$69&amp;"'!"&amp;BA$68&amp;$C232+72)&lt;&gt;INDIRECT("'"&amp;$A$70&amp;"'!"&amp;BA$68&amp;$C232+72),1,0)</f>
        <v>0</v>
      </c>
      <c r="BB232" cm="1">
        <f t="array" aca="1" ref="BB232" ca="1">IF(INDIRECT("'"&amp;$A$69&amp;"'!"&amp;BB$68&amp;$C232+72)&lt;&gt;INDIRECT("'"&amp;$A$70&amp;"'!"&amp;BB$68&amp;$C232+72),1,0)</f>
        <v>0</v>
      </c>
      <c r="BC232">
        <f t="shared" ca="1" si="6"/>
        <v>0</v>
      </c>
      <c r="BD232">
        <f t="shared" ca="1" si="7"/>
        <v>0</v>
      </c>
      <c r="BE232">
        <f t="shared" ca="1" si="8"/>
        <v>0</v>
      </c>
    </row>
    <row r="233" spans="3:57" x14ac:dyDescent="0.15">
      <c r="C233" s="283">
        <v>161</v>
      </c>
      <c r="D233" cm="1">
        <f t="array" aca="1" ref="D233" ca="1">IF(INDIRECT("'"&amp;$A$69&amp;"'!"&amp;D$68&amp;$C233+72)&lt;&gt;INDIRECT("'"&amp;$A$70&amp;"'!"&amp;D$68&amp;$C233+72),1,0)</f>
        <v>0</v>
      </c>
      <c r="E233" cm="1">
        <f t="array" aca="1" ref="E233" ca="1">IF(INDIRECT("'"&amp;$A$69&amp;"'!"&amp;E$68&amp;$C233+72)&lt;&gt;INDIRECT("'"&amp;$A$70&amp;"'!"&amp;E$68&amp;$C233+72),1,0)</f>
        <v>0</v>
      </c>
      <c r="F233" cm="1">
        <f t="array" aca="1" ref="F233" ca="1">IF(INDIRECT("'"&amp;$A$69&amp;"'!"&amp;F$68&amp;$C233+72)&lt;&gt;INDIRECT("'"&amp;$A$70&amp;"'!"&amp;F$68&amp;$C233+72),1,0)</f>
        <v>0</v>
      </c>
      <c r="G233" cm="1">
        <f t="array" aca="1" ref="G233" ca="1">IF(INDIRECT("'"&amp;$A$69&amp;"'!"&amp;G$68&amp;$C233+72)&lt;&gt;INDIRECT("'"&amp;$A$70&amp;"'!"&amp;G$68&amp;$C233+72),1,0)</f>
        <v>0</v>
      </c>
      <c r="H233" cm="1">
        <f t="array" aca="1" ref="H233" ca="1">IF(INDIRECT("'"&amp;$A$69&amp;"'!"&amp;H$68&amp;$C233+72)&lt;&gt;INDIRECT("'"&amp;$A$70&amp;"'!"&amp;H$68&amp;$C233+72),1,0)</f>
        <v>0</v>
      </c>
      <c r="I233" cm="1">
        <f t="array" aca="1" ref="I233" ca="1">IF(INDIRECT("'"&amp;$A$69&amp;"'!"&amp;I$68&amp;$C233+72)&lt;&gt;INDIRECT("'"&amp;$A$70&amp;"'!"&amp;I$68&amp;$C233+72),1,0)</f>
        <v>0</v>
      </c>
      <c r="J233" cm="1">
        <f t="array" aca="1" ref="J233" ca="1">IF(INDIRECT("'"&amp;$A$69&amp;"'!"&amp;J$68&amp;$C233+72)&lt;&gt;INDIRECT("'"&amp;$A$70&amp;"'!"&amp;J$68&amp;$C233+72),1,0)</f>
        <v>0</v>
      </c>
      <c r="K233" cm="1">
        <f t="array" aca="1" ref="K233" ca="1">IF(INDIRECT("'"&amp;$A$69&amp;"'!"&amp;K$68&amp;$C233+72)&lt;&gt;INDIRECT("'"&amp;$A$70&amp;"'!"&amp;K$68&amp;$C233+72),1,0)</f>
        <v>0</v>
      </c>
      <c r="L233" cm="1">
        <f t="array" aca="1" ref="L233" ca="1">IF(INDIRECT("'"&amp;$A$69&amp;"'!"&amp;L$68&amp;$C233+72)&lt;&gt;INDIRECT("'"&amp;$A$70&amp;"'!"&amp;L$68&amp;$C233+72),1,0)</f>
        <v>0</v>
      </c>
      <c r="M233" cm="1">
        <f t="array" aca="1" ref="M233" ca="1">IF(INDIRECT("'"&amp;$A$69&amp;"'!"&amp;M$68&amp;$C233+72)&lt;&gt;INDIRECT("'"&amp;$A$70&amp;"'!"&amp;M$68&amp;$C233+72),1,0)</f>
        <v>0</v>
      </c>
      <c r="N233" cm="1">
        <f t="array" aca="1" ref="N233" ca="1">IF(INDIRECT("'"&amp;$A$69&amp;"'!"&amp;N$68&amp;$C233+72)&lt;&gt;INDIRECT("'"&amp;$A$70&amp;"'!"&amp;N$68&amp;$C233+72),1,0)</f>
        <v>0</v>
      </c>
      <c r="O233" cm="1">
        <f t="array" aca="1" ref="O233" ca="1">IF(INDIRECT("'"&amp;$A$69&amp;"'!"&amp;O$68&amp;$C233+72)&lt;&gt;INDIRECT("'"&amp;$A$70&amp;"'!"&amp;O$68&amp;$C233+72),1,0)</f>
        <v>0</v>
      </c>
      <c r="P233" cm="1">
        <f t="array" aca="1" ref="P233" ca="1">IF(INDIRECT("'"&amp;$A$69&amp;"'!"&amp;P$68&amp;$C233+72)&lt;&gt;INDIRECT("'"&amp;$A$70&amp;"'!"&amp;P$68&amp;$C233+72),1,0)</f>
        <v>0</v>
      </c>
      <c r="Q233" cm="1">
        <f t="array" aca="1" ref="Q233" ca="1">IF(INDIRECT("'"&amp;$A$69&amp;"'!"&amp;Q$68&amp;$C233+72)&lt;&gt;INDIRECT("'"&amp;$A$70&amp;"'!"&amp;Q$68&amp;$C233+72),1,0)</f>
        <v>0</v>
      </c>
      <c r="R233" cm="1">
        <f t="array" aca="1" ref="R233" ca="1">IF(INDIRECT("'"&amp;$A$69&amp;"'!"&amp;R$68&amp;$C233+72)&lt;&gt;INDIRECT("'"&amp;$A$70&amp;"'!"&amp;R$68&amp;$C233+72),1,0)</f>
        <v>0</v>
      </c>
      <c r="S233" cm="1">
        <f t="array" aca="1" ref="S233" ca="1">IF(INDIRECT("'"&amp;$A$69&amp;"'!"&amp;S$68&amp;$C233+72)&lt;&gt;INDIRECT("'"&amp;$A$70&amp;"'!"&amp;S$68&amp;$C233+72),1,0)</f>
        <v>0</v>
      </c>
      <c r="T233" cm="1">
        <f t="array" aca="1" ref="T233" ca="1">IF(INDIRECT("'"&amp;$A$69&amp;"'!"&amp;T$68&amp;$C233+72)&lt;&gt;INDIRECT("'"&amp;$A$70&amp;"'!"&amp;T$68&amp;$C233+72),1,0)</f>
        <v>0</v>
      </c>
      <c r="U233" cm="1">
        <f t="array" aca="1" ref="U233" ca="1">IF(INDIRECT("'"&amp;$A$69&amp;"'!"&amp;U$68&amp;$C233+72)&lt;&gt;INDIRECT("'"&amp;$A$70&amp;"'!"&amp;U$68&amp;$C233+72),1,0)</f>
        <v>0</v>
      </c>
      <c r="V233" cm="1">
        <f t="array" aca="1" ref="V233" ca="1">IF(INDIRECT("'"&amp;$A$69&amp;"'!"&amp;V$68&amp;$C233+72)&lt;&gt;INDIRECT("'"&amp;$A$70&amp;"'!"&amp;V$68&amp;$C233+72),1,0)</f>
        <v>0</v>
      </c>
      <c r="W233" cm="1">
        <f t="array" aca="1" ref="W233" ca="1">IF(INDIRECT("'"&amp;$A$69&amp;"'!"&amp;W$68&amp;$C233+72)&lt;&gt;INDIRECT("'"&amp;$A$70&amp;"'!"&amp;W$68&amp;$C233+72),1,0)</f>
        <v>0</v>
      </c>
      <c r="X233" cm="1">
        <f t="array" aca="1" ref="X233" ca="1">IF(INDIRECT("'"&amp;$A$69&amp;"'!"&amp;X$68&amp;$C233+72)&lt;&gt;INDIRECT("'"&amp;$A$70&amp;"'!"&amp;X$68&amp;$C233+72),1,0)</f>
        <v>0</v>
      </c>
      <c r="Y233" cm="1">
        <f t="array" aca="1" ref="Y233" ca="1">IF(INDIRECT("'"&amp;$A$69&amp;"'!"&amp;Y$68&amp;$C233+72)&lt;&gt;INDIRECT("'"&amp;$A$70&amp;"'!"&amp;Y$68&amp;$C233+72),1,0)</f>
        <v>0</v>
      </c>
      <c r="Z233" cm="1">
        <f t="array" aca="1" ref="Z233" ca="1">IF(INDIRECT("'"&amp;$A$69&amp;"'!"&amp;Z$68&amp;$C233+72)&lt;&gt;INDIRECT("'"&amp;$A$70&amp;"'!"&amp;Z$68&amp;$C233+72),1,0)</f>
        <v>0</v>
      </c>
      <c r="AA233" cm="1">
        <f t="array" aca="1" ref="AA233" ca="1">IF(INDIRECT("'"&amp;$A$69&amp;"'!"&amp;AA$68&amp;$C233+72)&lt;&gt;INDIRECT("'"&amp;$A$70&amp;"'!"&amp;AA$68&amp;$C233+72),1,0)</f>
        <v>0</v>
      </c>
      <c r="AB233" cm="1">
        <f t="array" aca="1" ref="AB233" ca="1">IF(INDIRECT("'"&amp;$A$69&amp;"'!"&amp;AB$68&amp;$C233+72)&lt;&gt;INDIRECT("'"&amp;$A$70&amp;"'!"&amp;AB$68&amp;$C233+72),1,0)</f>
        <v>0</v>
      </c>
      <c r="AC233" cm="1">
        <f t="array" aca="1" ref="AC233" ca="1">IF(INDIRECT("'"&amp;$A$69&amp;"'!"&amp;AC$68&amp;$C233+72)&lt;&gt;INDIRECT("'"&amp;$A$70&amp;"'!"&amp;AC$68&amp;$C233+72),1,0)</f>
        <v>0</v>
      </c>
      <c r="AD233" cm="1">
        <f t="array" aca="1" ref="AD233" ca="1">IF(INDIRECT("'"&amp;$A$69&amp;"'!"&amp;AD$68&amp;$C233+72)&lt;&gt;INDIRECT("'"&amp;$A$70&amp;"'!"&amp;AD$68&amp;$C233+72),1,0)</f>
        <v>0</v>
      </c>
      <c r="AE233" cm="1">
        <f t="array" aca="1" ref="AE233" ca="1">IF(INDIRECT("'"&amp;$A$69&amp;"'!"&amp;AE$68&amp;$C233+72)&lt;&gt;INDIRECT("'"&amp;$A$70&amp;"'!"&amp;AE$68&amp;$C233+72),1,0)</f>
        <v>0</v>
      </c>
      <c r="AF233" cm="1">
        <f t="array" aca="1" ref="AF233" ca="1">IF(INDIRECT("'"&amp;$A$69&amp;"'!"&amp;AF$68&amp;$C233+72)&lt;&gt;INDIRECT("'"&amp;$A$70&amp;"'!"&amp;AF$68&amp;$C233+72),1,0)</f>
        <v>0</v>
      </c>
      <c r="AG233" cm="1">
        <f t="array" aca="1" ref="AG233" ca="1">IF(INDIRECT("'"&amp;$A$69&amp;"'!"&amp;AG$68&amp;$C233+72)&lt;&gt;INDIRECT("'"&amp;$A$70&amp;"'!"&amp;AG$68&amp;$C233+72),1,0)</f>
        <v>0</v>
      </c>
      <c r="AH233" cm="1">
        <f t="array" aca="1" ref="AH233" ca="1">IF(INDIRECT("'"&amp;$A$69&amp;"'!"&amp;AH$68&amp;$C233+72)&lt;&gt;INDIRECT("'"&amp;$A$70&amp;"'!"&amp;AH$68&amp;$C233+72),1,0)</f>
        <v>0</v>
      </c>
      <c r="AI233" cm="1">
        <f t="array" aca="1" ref="AI233" ca="1">IF(INDIRECT("'"&amp;$A$69&amp;"'!"&amp;AI$68&amp;$C233+72)&lt;&gt;INDIRECT("'"&amp;$A$70&amp;"'!"&amp;AI$68&amp;$C233+72),1,0)</f>
        <v>0</v>
      </c>
      <c r="AJ233" cm="1">
        <f t="array" aca="1" ref="AJ233" ca="1">IF(INDIRECT("'"&amp;$A$69&amp;"'!"&amp;AJ$68&amp;$C233+72)&lt;&gt;INDIRECT("'"&amp;$A$70&amp;"'!"&amp;AJ$68&amp;$C233+72),1,0)</f>
        <v>0</v>
      </c>
      <c r="AK233" cm="1">
        <f t="array" aca="1" ref="AK233" ca="1">IF(INDIRECT("'"&amp;$A$69&amp;"'!"&amp;AK$68&amp;$C233+72)&lt;&gt;INDIRECT("'"&amp;$A$70&amp;"'!"&amp;AK$68&amp;$C233+72),1,0)</f>
        <v>0</v>
      </c>
      <c r="AL233" cm="1">
        <f t="array" aca="1" ref="AL233" ca="1">IF(INDIRECT("'"&amp;$A$69&amp;"'!"&amp;AL$68&amp;$C233+72)&lt;&gt;INDIRECT("'"&amp;$A$70&amp;"'!"&amp;AL$68&amp;$C233+72),1,0)</f>
        <v>0</v>
      </c>
      <c r="AM233" cm="1">
        <f t="array" aca="1" ref="AM233" ca="1">IF(INDIRECT("'"&amp;$A$69&amp;"'!"&amp;AM$68&amp;$C233+72)&lt;&gt;INDIRECT("'"&amp;$A$70&amp;"'!"&amp;AM$68&amp;$C233+72),1,0)</f>
        <v>0</v>
      </c>
      <c r="AN233" cm="1">
        <f t="array" aca="1" ref="AN233" ca="1">IF(INDIRECT("'"&amp;$A$69&amp;"'!"&amp;AN$68&amp;$C233+72)&lt;&gt;INDIRECT("'"&amp;$A$70&amp;"'!"&amp;AN$68&amp;$C233+72),1,0)</f>
        <v>0</v>
      </c>
      <c r="AO233" cm="1">
        <f t="array" aca="1" ref="AO233" ca="1">IF(INDIRECT("'"&amp;$A$69&amp;"'!"&amp;AO$68&amp;$C233+72)&lt;&gt;INDIRECT("'"&amp;$A$70&amp;"'!"&amp;AO$68&amp;$C233+72),1,0)</f>
        <v>0</v>
      </c>
      <c r="AP233" cm="1">
        <f t="array" aca="1" ref="AP233" ca="1">IF(INDIRECT("'"&amp;$A$69&amp;"'!"&amp;AP$68&amp;$C233+72)&lt;&gt;INDIRECT("'"&amp;$A$70&amp;"'!"&amp;AP$68&amp;$C233+72),1,0)</f>
        <v>0</v>
      </c>
      <c r="AQ233" cm="1">
        <f t="array" aca="1" ref="AQ233" ca="1">IF(INDIRECT("'"&amp;$A$69&amp;"'!"&amp;AQ$68&amp;$C233+72)&lt;&gt;INDIRECT("'"&amp;$A$70&amp;"'!"&amp;AQ$68&amp;$C233+72),1,0)</f>
        <v>0</v>
      </c>
      <c r="AR233" cm="1">
        <f t="array" aca="1" ref="AR233" ca="1">IF(INDIRECT("'"&amp;$A$69&amp;"'!"&amp;AR$68&amp;$C233+72)&lt;&gt;INDIRECT("'"&amp;$A$70&amp;"'!"&amp;AR$68&amp;$C233+72),1,0)</f>
        <v>0</v>
      </c>
      <c r="AS233" cm="1">
        <f t="array" aca="1" ref="AS233" ca="1">IF(INDIRECT("'"&amp;$A$69&amp;"'!"&amp;AS$68&amp;$C233+72)&lt;&gt;INDIRECT("'"&amp;$A$70&amp;"'!"&amp;AS$68&amp;$C233+72),1,0)</f>
        <v>0</v>
      </c>
      <c r="AT233" cm="1">
        <f t="array" aca="1" ref="AT233" ca="1">IF(INDIRECT("'"&amp;$A$69&amp;"'!"&amp;AT$68&amp;$C233+72)&lt;&gt;INDIRECT("'"&amp;$A$70&amp;"'!"&amp;AT$68&amp;$C233+72),1,0)</f>
        <v>0</v>
      </c>
      <c r="AU233" cm="1">
        <f t="array" aca="1" ref="AU233" ca="1">IF(INDIRECT("'"&amp;$A$69&amp;"'!"&amp;AU$68&amp;$C233+72)&lt;&gt;INDIRECT("'"&amp;$A$70&amp;"'!"&amp;AU$68&amp;$C233+72),1,0)</f>
        <v>0</v>
      </c>
      <c r="AV233" cm="1">
        <f t="array" aca="1" ref="AV233" ca="1">IF(INDIRECT("'"&amp;$A$69&amp;"'!"&amp;AV$68&amp;$C233+72)&lt;&gt;INDIRECT("'"&amp;$A$70&amp;"'!"&amp;AV$68&amp;$C233+72),1,0)</f>
        <v>0</v>
      </c>
      <c r="AW233" cm="1">
        <f t="array" aca="1" ref="AW233" ca="1">IF(INDIRECT("'"&amp;$A$69&amp;"'!"&amp;AW$68&amp;$C233+72)&lt;&gt;INDIRECT("'"&amp;$A$70&amp;"'!"&amp;AW$68&amp;$C233+72),1,0)</f>
        <v>0</v>
      </c>
      <c r="AX233" cm="1">
        <f t="array" aca="1" ref="AX233" ca="1">IF(INDIRECT("'"&amp;$A$69&amp;"'!"&amp;AX$68&amp;$C233+72)&lt;&gt;INDIRECT("'"&amp;$A$70&amp;"'!"&amp;AX$68&amp;$C233+72),1,0)</f>
        <v>0</v>
      </c>
      <c r="AY233" cm="1">
        <f t="array" aca="1" ref="AY233" ca="1">IF(INDIRECT("'"&amp;$A$69&amp;"'!"&amp;AY$68&amp;$C233+72)&lt;&gt;INDIRECT("'"&amp;$A$70&amp;"'!"&amp;AY$68&amp;$C233+72),1,0)</f>
        <v>0</v>
      </c>
      <c r="AZ233" cm="1">
        <f t="array" aca="1" ref="AZ233" ca="1">IF(INDIRECT("'"&amp;$A$69&amp;"'!"&amp;AZ$68&amp;$C233+72)&lt;&gt;INDIRECT("'"&amp;$A$70&amp;"'!"&amp;AZ$68&amp;$C233+72),1,0)</f>
        <v>0</v>
      </c>
      <c r="BA233" cm="1">
        <f t="array" aca="1" ref="BA233" ca="1">IF(INDIRECT("'"&amp;$A$69&amp;"'!"&amp;BA$68&amp;$C233+72)&lt;&gt;INDIRECT("'"&amp;$A$70&amp;"'!"&amp;BA$68&amp;$C233+72),1,0)</f>
        <v>0</v>
      </c>
      <c r="BB233" cm="1">
        <f t="array" aca="1" ref="BB233" ca="1">IF(INDIRECT("'"&amp;$A$69&amp;"'!"&amp;BB$68&amp;$C233+72)&lt;&gt;INDIRECT("'"&amp;$A$70&amp;"'!"&amp;BB$68&amp;$C233+72),1,0)</f>
        <v>0</v>
      </c>
      <c r="BC233">
        <f t="shared" ca="1" si="6"/>
        <v>0</v>
      </c>
      <c r="BD233">
        <f t="shared" ca="1" si="7"/>
        <v>0</v>
      </c>
      <c r="BE233">
        <f t="shared" ca="1" si="8"/>
        <v>0</v>
      </c>
    </row>
    <row r="234" spans="3:57" x14ac:dyDescent="0.15">
      <c r="C234" s="283">
        <v>162</v>
      </c>
      <c r="D234" cm="1">
        <f t="array" aca="1" ref="D234" ca="1">IF(INDIRECT("'"&amp;$A$69&amp;"'!"&amp;D$68&amp;$C234+72)&lt;&gt;INDIRECT("'"&amp;$A$70&amp;"'!"&amp;D$68&amp;$C234+72),1,0)</f>
        <v>0</v>
      </c>
      <c r="E234" cm="1">
        <f t="array" aca="1" ref="E234" ca="1">IF(INDIRECT("'"&amp;$A$69&amp;"'!"&amp;E$68&amp;$C234+72)&lt;&gt;INDIRECT("'"&amp;$A$70&amp;"'!"&amp;E$68&amp;$C234+72),1,0)</f>
        <v>0</v>
      </c>
      <c r="F234" cm="1">
        <f t="array" aca="1" ref="F234" ca="1">IF(INDIRECT("'"&amp;$A$69&amp;"'!"&amp;F$68&amp;$C234+72)&lt;&gt;INDIRECT("'"&amp;$A$70&amp;"'!"&amp;F$68&amp;$C234+72),1,0)</f>
        <v>0</v>
      </c>
      <c r="G234" cm="1">
        <f t="array" aca="1" ref="G234" ca="1">IF(INDIRECT("'"&amp;$A$69&amp;"'!"&amp;G$68&amp;$C234+72)&lt;&gt;INDIRECT("'"&amp;$A$70&amp;"'!"&amp;G$68&amp;$C234+72),1,0)</f>
        <v>0</v>
      </c>
      <c r="H234" cm="1">
        <f t="array" aca="1" ref="H234" ca="1">IF(INDIRECT("'"&amp;$A$69&amp;"'!"&amp;H$68&amp;$C234+72)&lt;&gt;INDIRECT("'"&amp;$A$70&amp;"'!"&amp;H$68&amp;$C234+72),1,0)</f>
        <v>0</v>
      </c>
      <c r="I234" cm="1">
        <f t="array" aca="1" ref="I234" ca="1">IF(INDIRECT("'"&amp;$A$69&amp;"'!"&amp;I$68&amp;$C234+72)&lt;&gt;INDIRECT("'"&amp;$A$70&amp;"'!"&amp;I$68&amp;$C234+72),1,0)</f>
        <v>0</v>
      </c>
      <c r="J234" cm="1">
        <f t="array" aca="1" ref="J234" ca="1">IF(INDIRECT("'"&amp;$A$69&amp;"'!"&amp;J$68&amp;$C234+72)&lt;&gt;INDIRECT("'"&amp;$A$70&amp;"'!"&amp;J$68&amp;$C234+72),1,0)</f>
        <v>0</v>
      </c>
      <c r="K234" cm="1">
        <f t="array" aca="1" ref="K234" ca="1">IF(INDIRECT("'"&amp;$A$69&amp;"'!"&amp;K$68&amp;$C234+72)&lt;&gt;INDIRECT("'"&amp;$A$70&amp;"'!"&amp;K$68&amp;$C234+72),1,0)</f>
        <v>0</v>
      </c>
      <c r="L234" cm="1">
        <f t="array" aca="1" ref="L234" ca="1">IF(INDIRECT("'"&amp;$A$69&amp;"'!"&amp;L$68&amp;$C234+72)&lt;&gt;INDIRECT("'"&amp;$A$70&amp;"'!"&amp;L$68&amp;$C234+72),1,0)</f>
        <v>0</v>
      </c>
      <c r="M234" cm="1">
        <f t="array" aca="1" ref="M234" ca="1">IF(INDIRECT("'"&amp;$A$69&amp;"'!"&amp;M$68&amp;$C234+72)&lt;&gt;INDIRECT("'"&amp;$A$70&amp;"'!"&amp;M$68&amp;$C234+72),1,0)</f>
        <v>0</v>
      </c>
      <c r="N234" cm="1">
        <f t="array" aca="1" ref="N234" ca="1">IF(INDIRECT("'"&amp;$A$69&amp;"'!"&amp;N$68&amp;$C234+72)&lt;&gt;INDIRECT("'"&amp;$A$70&amp;"'!"&amp;N$68&amp;$C234+72),1,0)</f>
        <v>0</v>
      </c>
      <c r="O234" cm="1">
        <f t="array" aca="1" ref="O234" ca="1">IF(INDIRECT("'"&amp;$A$69&amp;"'!"&amp;O$68&amp;$C234+72)&lt;&gt;INDIRECT("'"&amp;$A$70&amp;"'!"&amp;O$68&amp;$C234+72),1,0)</f>
        <v>0</v>
      </c>
      <c r="P234" cm="1">
        <f t="array" aca="1" ref="P234" ca="1">IF(INDIRECT("'"&amp;$A$69&amp;"'!"&amp;P$68&amp;$C234+72)&lt;&gt;INDIRECT("'"&amp;$A$70&amp;"'!"&amp;P$68&amp;$C234+72),1,0)</f>
        <v>0</v>
      </c>
      <c r="Q234" cm="1">
        <f t="array" aca="1" ref="Q234" ca="1">IF(INDIRECT("'"&amp;$A$69&amp;"'!"&amp;Q$68&amp;$C234+72)&lt;&gt;INDIRECT("'"&amp;$A$70&amp;"'!"&amp;Q$68&amp;$C234+72),1,0)</f>
        <v>0</v>
      </c>
      <c r="R234" cm="1">
        <f t="array" aca="1" ref="R234" ca="1">IF(INDIRECT("'"&amp;$A$69&amp;"'!"&amp;R$68&amp;$C234+72)&lt;&gt;INDIRECT("'"&amp;$A$70&amp;"'!"&amp;R$68&amp;$C234+72),1,0)</f>
        <v>0</v>
      </c>
      <c r="S234" cm="1">
        <f t="array" aca="1" ref="S234" ca="1">IF(INDIRECT("'"&amp;$A$69&amp;"'!"&amp;S$68&amp;$C234+72)&lt;&gt;INDIRECT("'"&amp;$A$70&amp;"'!"&amp;S$68&amp;$C234+72),1,0)</f>
        <v>0</v>
      </c>
      <c r="T234" cm="1">
        <f t="array" aca="1" ref="T234" ca="1">IF(INDIRECT("'"&amp;$A$69&amp;"'!"&amp;T$68&amp;$C234+72)&lt;&gt;INDIRECT("'"&amp;$A$70&amp;"'!"&amp;T$68&amp;$C234+72),1,0)</f>
        <v>0</v>
      </c>
      <c r="U234" cm="1">
        <f t="array" aca="1" ref="U234" ca="1">IF(INDIRECT("'"&amp;$A$69&amp;"'!"&amp;U$68&amp;$C234+72)&lt;&gt;INDIRECT("'"&amp;$A$70&amp;"'!"&amp;U$68&amp;$C234+72),1,0)</f>
        <v>0</v>
      </c>
      <c r="V234" cm="1">
        <f t="array" aca="1" ref="V234" ca="1">IF(INDIRECT("'"&amp;$A$69&amp;"'!"&amp;V$68&amp;$C234+72)&lt;&gt;INDIRECT("'"&amp;$A$70&amp;"'!"&amp;V$68&amp;$C234+72),1,0)</f>
        <v>0</v>
      </c>
      <c r="W234" cm="1">
        <f t="array" aca="1" ref="W234" ca="1">IF(INDIRECT("'"&amp;$A$69&amp;"'!"&amp;W$68&amp;$C234+72)&lt;&gt;INDIRECT("'"&amp;$A$70&amp;"'!"&amp;W$68&amp;$C234+72),1,0)</f>
        <v>0</v>
      </c>
      <c r="X234" cm="1">
        <f t="array" aca="1" ref="X234" ca="1">IF(INDIRECT("'"&amp;$A$69&amp;"'!"&amp;X$68&amp;$C234+72)&lt;&gt;INDIRECT("'"&amp;$A$70&amp;"'!"&amp;X$68&amp;$C234+72),1,0)</f>
        <v>0</v>
      </c>
      <c r="Y234" cm="1">
        <f t="array" aca="1" ref="Y234" ca="1">IF(INDIRECT("'"&amp;$A$69&amp;"'!"&amp;Y$68&amp;$C234+72)&lt;&gt;INDIRECT("'"&amp;$A$70&amp;"'!"&amp;Y$68&amp;$C234+72),1,0)</f>
        <v>0</v>
      </c>
      <c r="Z234" cm="1">
        <f t="array" aca="1" ref="Z234" ca="1">IF(INDIRECT("'"&amp;$A$69&amp;"'!"&amp;Z$68&amp;$C234+72)&lt;&gt;INDIRECT("'"&amp;$A$70&amp;"'!"&amp;Z$68&amp;$C234+72),1,0)</f>
        <v>0</v>
      </c>
      <c r="AA234" cm="1">
        <f t="array" aca="1" ref="AA234" ca="1">IF(INDIRECT("'"&amp;$A$69&amp;"'!"&amp;AA$68&amp;$C234+72)&lt;&gt;INDIRECT("'"&amp;$A$70&amp;"'!"&amp;AA$68&amp;$C234+72),1,0)</f>
        <v>0</v>
      </c>
      <c r="AB234" cm="1">
        <f t="array" aca="1" ref="AB234" ca="1">IF(INDIRECT("'"&amp;$A$69&amp;"'!"&amp;AB$68&amp;$C234+72)&lt;&gt;INDIRECT("'"&amp;$A$70&amp;"'!"&amp;AB$68&amp;$C234+72),1,0)</f>
        <v>0</v>
      </c>
      <c r="AC234" cm="1">
        <f t="array" aca="1" ref="AC234" ca="1">IF(INDIRECT("'"&amp;$A$69&amp;"'!"&amp;AC$68&amp;$C234+72)&lt;&gt;INDIRECT("'"&amp;$A$70&amp;"'!"&amp;AC$68&amp;$C234+72),1,0)</f>
        <v>0</v>
      </c>
      <c r="AD234" cm="1">
        <f t="array" aca="1" ref="AD234" ca="1">IF(INDIRECT("'"&amp;$A$69&amp;"'!"&amp;AD$68&amp;$C234+72)&lt;&gt;INDIRECT("'"&amp;$A$70&amp;"'!"&amp;AD$68&amp;$C234+72),1,0)</f>
        <v>0</v>
      </c>
      <c r="AE234" cm="1">
        <f t="array" aca="1" ref="AE234" ca="1">IF(INDIRECT("'"&amp;$A$69&amp;"'!"&amp;AE$68&amp;$C234+72)&lt;&gt;INDIRECT("'"&amp;$A$70&amp;"'!"&amp;AE$68&amp;$C234+72),1,0)</f>
        <v>0</v>
      </c>
      <c r="AF234" cm="1">
        <f t="array" aca="1" ref="AF234" ca="1">IF(INDIRECT("'"&amp;$A$69&amp;"'!"&amp;AF$68&amp;$C234+72)&lt;&gt;INDIRECT("'"&amp;$A$70&amp;"'!"&amp;AF$68&amp;$C234+72),1,0)</f>
        <v>0</v>
      </c>
      <c r="AG234" cm="1">
        <f t="array" aca="1" ref="AG234" ca="1">IF(INDIRECT("'"&amp;$A$69&amp;"'!"&amp;AG$68&amp;$C234+72)&lt;&gt;INDIRECT("'"&amp;$A$70&amp;"'!"&amp;AG$68&amp;$C234+72),1,0)</f>
        <v>0</v>
      </c>
      <c r="AH234" cm="1">
        <f t="array" aca="1" ref="AH234" ca="1">IF(INDIRECT("'"&amp;$A$69&amp;"'!"&amp;AH$68&amp;$C234+72)&lt;&gt;INDIRECT("'"&amp;$A$70&amp;"'!"&amp;AH$68&amp;$C234+72),1,0)</f>
        <v>0</v>
      </c>
      <c r="AI234" cm="1">
        <f t="array" aca="1" ref="AI234" ca="1">IF(INDIRECT("'"&amp;$A$69&amp;"'!"&amp;AI$68&amp;$C234+72)&lt;&gt;INDIRECT("'"&amp;$A$70&amp;"'!"&amp;AI$68&amp;$C234+72),1,0)</f>
        <v>0</v>
      </c>
      <c r="AJ234" cm="1">
        <f t="array" aca="1" ref="AJ234" ca="1">IF(INDIRECT("'"&amp;$A$69&amp;"'!"&amp;AJ$68&amp;$C234+72)&lt;&gt;INDIRECT("'"&amp;$A$70&amp;"'!"&amp;AJ$68&amp;$C234+72),1,0)</f>
        <v>0</v>
      </c>
      <c r="AK234" cm="1">
        <f t="array" aca="1" ref="AK234" ca="1">IF(INDIRECT("'"&amp;$A$69&amp;"'!"&amp;AK$68&amp;$C234+72)&lt;&gt;INDIRECT("'"&amp;$A$70&amp;"'!"&amp;AK$68&amp;$C234+72),1,0)</f>
        <v>0</v>
      </c>
      <c r="AL234" cm="1">
        <f t="array" aca="1" ref="AL234" ca="1">IF(INDIRECT("'"&amp;$A$69&amp;"'!"&amp;AL$68&amp;$C234+72)&lt;&gt;INDIRECT("'"&amp;$A$70&amp;"'!"&amp;AL$68&amp;$C234+72),1,0)</f>
        <v>0</v>
      </c>
      <c r="AM234" cm="1">
        <f t="array" aca="1" ref="AM234" ca="1">IF(INDIRECT("'"&amp;$A$69&amp;"'!"&amp;AM$68&amp;$C234+72)&lt;&gt;INDIRECT("'"&amp;$A$70&amp;"'!"&amp;AM$68&amp;$C234+72),1,0)</f>
        <v>0</v>
      </c>
      <c r="AN234" cm="1">
        <f t="array" aca="1" ref="AN234" ca="1">IF(INDIRECT("'"&amp;$A$69&amp;"'!"&amp;AN$68&amp;$C234+72)&lt;&gt;INDIRECT("'"&amp;$A$70&amp;"'!"&amp;AN$68&amp;$C234+72),1,0)</f>
        <v>0</v>
      </c>
      <c r="AO234" cm="1">
        <f t="array" aca="1" ref="AO234" ca="1">IF(INDIRECT("'"&amp;$A$69&amp;"'!"&amp;AO$68&amp;$C234+72)&lt;&gt;INDIRECT("'"&amp;$A$70&amp;"'!"&amp;AO$68&amp;$C234+72),1,0)</f>
        <v>0</v>
      </c>
      <c r="AP234" cm="1">
        <f t="array" aca="1" ref="AP234" ca="1">IF(INDIRECT("'"&amp;$A$69&amp;"'!"&amp;AP$68&amp;$C234+72)&lt;&gt;INDIRECT("'"&amp;$A$70&amp;"'!"&amp;AP$68&amp;$C234+72),1,0)</f>
        <v>0</v>
      </c>
      <c r="AQ234" cm="1">
        <f t="array" aca="1" ref="AQ234" ca="1">IF(INDIRECT("'"&amp;$A$69&amp;"'!"&amp;AQ$68&amp;$C234+72)&lt;&gt;INDIRECT("'"&amp;$A$70&amp;"'!"&amp;AQ$68&amp;$C234+72),1,0)</f>
        <v>0</v>
      </c>
      <c r="AR234" cm="1">
        <f t="array" aca="1" ref="AR234" ca="1">IF(INDIRECT("'"&amp;$A$69&amp;"'!"&amp;AR$68&amp;$C234+72)&lt;&gt;INDIRECT("'"&amp;$A$70&amp;"'!"&amp;AR$68&amp;$C234+72),1,0)</f>
        <v>0</v>
      </c>
      <c r="AS234" cm="1">
        <f t="array" aca="1" ref="AS234" ca="1">IF(INDIRECT("'"&amp;$A$69&amp;"'!"&amp;AS$68&amp;$C234+72)&lt;&gt;INDIRECT("'"&amp;$A$70&amp;"'!"&amp;AS$68&amp;$C234+72),1,0)</f>
        <v>0</v>
      </c>
      <c r="AT234" cm="1">
        <f t="array" aca="1" ref="AT234" ca="1">IF(INDIRECT("'"&amp;$A$69&amp;"'!"&amp;AT$68&amp;$C234+72)&lt;&gt;INDIRECT("'"&amp;$A$70&amp;"'!"&amp;AT$68&amp;$C234+72),1,0)</f>
        <v>0</v>
      </c>
      <c r="AU234" cm="1">
        <f t="array" aca="1" ref="AU234" ca="1">IF(INDIRECT("'"&amp;$A$69&amp;"'!"&amp;AU$68&amp;$C234+72)&lt;&gt;INDIRECT("'"&amp;$A$70&amp;"'!"&amp;AU$68&amp;$C234+72),1,0)</f>
        <v>0</v>
      </c>
      <c r="AV234" cm="1">
        <f t="array" aca="1" ref="AV234" ca="1">IF(INDIRECT("'"&amp;$A$69&amp;"'!"&amp;AV$68&amp;$C234+72)&lt;&gt;INDIRECT("'"&amp;$A$70&amp;"'!"&amp;AV$68&amp;$C234+72),1,0)</f>
        <v>0</v>
      </c>
      <c r="AW234" cm="1">
        <f t="array" aca="1" ref="AW234" ca="1">IF(INDIRECT("'"&amp;$A$69&amp;"'!"&amp;AW$68&amp;$C234+72)&lt;&gt;INDIRECT("'"&amp;$A$70&amp;"'!"&amp;AW$68&amp;$C234+72),1,0)</f>
        <v>0</v>
      </c>
      <c r="AX234" cm="1">
        <f t="array" aca="1" ref="AX234" ca="1">IF(INDIRECT("'"&amp;$A$69&amp;"'!"&amp;AX$68&amp;$C234+72)&lt;&gt;INDIRECT("'"&amp;$A$70&amp;"'!"&amp;AX$68&amp;$C234+72),1,0)</f>
        <v>0</v>
      </c>
      <c r="AY234" cm="1">
        <f t="array" aca="1" ref="AY234" ca="1">IF(INDIRECT("'"&amp;$A$69&amp;"'!"&amp;AY$68&amp;$C234+72)&lt;&gt;INDIRECT("'"&amp;$A$70&amp;"'!"&amp;AY$68&amp;$C234+72),1,0)</f>
        <v>0</v>
      </c>
      <c r="AZ234" cm="1">
        <f t="array" aca="1" ref="AZ234" ca="1">IF(INDIRECT("'"&amp;$A$69&amp;"'!"&amp;AZ$68&amp;$C234+72)&lt;&gt;INDIRECT("'"&amp;$A$70&amp;"'!"&amp;AZ$68&amp;$C234+72),1,0)</f>
        <v>0</v>
      </c>
      <c r="BA234" cm="1">
        <f t="array" aca="1" ref="BA234" ca="1">IF(INDIRECT("'"&amp;$A$69&amp;"'!"&amp;BA$68&amp;$C234+72)&lt;&gt;INDIRECT("'"&amp;$A$70&amp;"'!"&amp;BA$68&amp;$C234+72),1,0)</f>
        <v>0</v>
      </c>
      <c r="BB234" cm="1">
        <f t="array" aca="1" ref="BB234" ca="1">IF(INDIRECT("'"&amp;$A$69&amp;"'!"&amp;BB$68&amp;$C234+72)&lt;&gt;INDIRECT("'"&amp;$A$70&amp;"'!"&amp;BB$68&amp;$C234+72),1,0)</f>
        <v>0</v>
      </c>
      <c r="BC234">
        <f t="shared" ca="1" si="6"/>
        <v>0</v>
      </c>
      <c r="BD234">
        <f t="shared" ca="1" si="7"/>
        <v>0</v>
      </c>
      <c r="BE234">
        <f t="shared" ca="1" si="8"/>
        <v>0</v>
      </c>
    </row>
    <row r="235" spans="3:57" x14ac:dyDescent="0.15">
      <c r="C235" s="283">
        <v>163</v>
      </c>
      <c r="D235" cm="1">
        <f t="array" aca="1" ref="D235" ca="1">IF(INDIRECT("'"&amp;$A$69&amp;"'!"&amp;D$68&amp;$C235+72)&lt;&gt;INDIRECT("'"&amp;$A$70&amp;"'!"&amp;D$68&amp;$C235+72),1,0)</f>
        <v>0</v>
      </c>
      <c r="E235" cm="1">
        <f t="array" aca="1" ref="E235" ca="1">IF(INDIRECT("'"&amp;$A$69&amp;"'!"&amp;E$68&amp;$C235+72)&lt;&gt;INDIRECT("'"&amp;$A$70&amp;"'!"&amp;E$68&amp;$C235+72),1,0)</f>
        <v>0</v>
      </c>
      <c r="F235" cm="1">
        <f t="array" aca="1" ref="F235" ca="1">IF(INDIRECT("'"&amp;$A$69&amp;"'!"&amp;F$68&amp;$C235+72)&lt;&gt;INDIRECT("'"&amp;$A$70&amp;"'!"&amp;F$68&amp;$C235+72),1,0)</f>
        <v>0</v>
      </c>
      <c r="G235" cm="1">
        <f t="array" aca="1" ref="G235" ca="1">IF(INDIRECT("'"&amp;$A$69&amp;"'!"&amp;G$68&amp;$C235+72)&lt;&gt;INDIRECT("'"&amp;$A$70&amp;"'!"&amp;G$68&amp;$C235+72),1,0)</f>
        <v>0</v>
      </c>
      <c r="H235" cm="1">
        <f t="array" aca="1" ref="H235" ca="1">IF(INDIRECT("'"&amp;$A$69&amp;"'!"&amp;H$68&amp;$C235+72)&lt;&gt;INDIRECT("'"&amp;$A$70&amp;"'!"&amp;H$68&amp;$C235+72),1,0)</f>
        <v>0</v>
      </c>
      <c r="I235" cm="1">
        <f t="array" aca="1" ref="I235" ca="1">IF(INDIRECT("'"&amp;$A$69&amp;"'!"&amp;I$68&amp;$C235+72)&lt;&gt;INDIRECT("'"&amp;$A$70&amp;"'!"&amp;I$68&amp;$C235+72),1,0)</f>
        <v>0</v>
      </c>
      <c r="J235" cm="1">
        <f t="array" aca="1" ref="J235" ca="1">IF(INDIRECT("'"&amp;$A$69&amp;"'!"&amp;J$68&amp;$C235+72)&lt;&gt;INDIRECT("'"&amp;$A$70&amp;"'!"&amp;J$68&amp;$C235+72),1,0)</f>
        <v>0</v>
      </c>
      <c r="K235" cm="1">
        <f t="array" aca="1" ref="K235" ca="1">IF(INDIRECT("'"&amp;$A$69&amp;"'!"&amp;K$68&amp;$C235+72)&lt;&gt;INDIRECT("'"&amp;$A$70&amp;"'!"&amp;K$68&amp;$C235+72),1,0)</f>
        <v>0</v>
      </c>
      <c r="L235" cm="1">
        <f t="array" aca="1" ref="L235" ca="1">IF(INDIRECT("'"&amp;$A$69&amp;"'!"&amp;L$68&amp;$C235+72)&lt;&gt;INDIRECT("'"&amp;$A$70&amp;"'!"&amp;L$68&amp;$C235+72),1,0)</f>
        <v>0</v>
      </c>
      <c r="M235" cm="1">
        <f t="array" aca="1" ref="M235" ca="1">IF(INDIRECT("'"&amp;$A$69&amp;"'!"&amp;M$68&amp;$C235+72)&lt;&gt;INDIRECT("'"&amp;$A$70&amp;"'!"&amp;M$68&amp;$C235+72),1,0)</f>
        <v>0</v>
      </c>
      <c r="N235" cm="1">
        <f t="array" aca="1" ref="N235" ca="1">IF(INDIRECT("'"&amp;$A$69&amp;"'!"&amp;N$68&amp;$C235+72)&lt;&gt;INDIRECT("'"&amp;$A$70&amp;"'!"&amp;N$68&amp;$C235+72),1,0)</f>
        <v>0</v>
      </c>
      <c r="O235" cm="1">
        <f t="array" aca="1" ref="O235" ca="1">IF(INDIRECT("'"&amp;$A$69&amp;"'!"&amp;O$68&amp;$C235+72)&lt;&gt;INDIRECT("'"&amp;$A$70&amp;"'!"&amp;O$68&amp;$C235+72),1,0)</f>
        <v>0</v>
      </c>
      <c r="P235" cm="1">
        <f t="array" aca="1" ref="P235" ca="1">IF(INDIRECT("'"&amp;$A$69&amp;"'!"&amp;P$68&amp;$C235+72)&lt;&gt;INDIRECT("'"&amp;$A$70&amp;"'!"&amp;P$68&amp;$C235+72),1,0)</f>
        <v>0</v>
      </c>
      <c r="Q235" cm="1">
        <f t="array" aca="1" ref="Q235" ca="1">IF(INDIRECT("'"&amp;$A$69&amp;"'!"&amp;Q$68&amp;$C235+72)&lt;&gt;INDIRECT("'"&amp;$A$70&amp;"'!"&amp;Q$68&amp;$C235+72),1,0)</f>
        <v>0</v>
      </c>
      <c r="R235" cm="1">
        <f t="array" aca="1" ref="R235" ca="1">IF(INDIRECT("'"&amp;$A$69&amp;"'!"&amp;R$68&amp;$C235+72)&lt;&gt;INDIRECT("'"&amp;$A$70&amp;"'!"&amp;R$68&amp;$C235+72),1,0)</f>
        <v>0</v>
      </c>
      <c r="S235" cm="1">
        <f t="array" aca="1" ref="S235" ca="1">IF(INDIRECT("'"&amp;$A$69&amp;"'!"&amp;S$68&amp;$C235+72)&lt;&gt;INDIRECT("'"&amp;$A$70&amp;"'!"&amp;S$68&amp;$C235+72),1,0)</f>
        <v>0</v>
      </c>
      <c r="T235" cm="1">
        <f t="array" aca="1" ref="T235" ca="1">IF(INDIRECT("'"&amp;$A$69&amp;"'!"&amp;T$68&amp;$C235+72)&lt;&gt;INDIRECT("'"&amp;$A$70&amp;"'!"&amp;T$68&amp;$C235+72),1,0)</f>
        <v>0</v>
      </c>
      <c r="U235" cm="1">
        <f t="array" aca="1" ref="U235" ca="1">IF(INDIRECT("'"&amp;$A$69&amp;"'!"&amp;U$68&amp;$C235+72)&lt;&gt;INDIRECT("'"&amp;$A$70&amp;"'!"&amp;U$68&amp;$C235+72),1,0)</f>
        <v>0</v>
      </c>
      <c r="V235" cm="1">
        <f t="array" aca="1" ref="V235" ca="1">IF(INDIRECT("'"&amp;$A$69&amp;"'!"&amp;V$68&amp;$C235+72)&lt;&gt;INDIRECT("'"&amp;$A$70&amp;"'!"&amp;V$68&amp;$C235+72),1,0)</f>
        <v>0</v>
      </c>
      <c r="W235" cm="1">
        <f t="array" aca="1" ref="W235" ca="1">IF(INDIRECT("'"&amp;$A$69&amp;"'!"&amp;W$68&amp;$C235+72)&lt;&gt;INDIRECT("'"&amp;$A$70&amp;"'!"&amp;W$68&amp;$C235+72),1,0)</f>
        <v>0</v>
      </c>
      <c r="X235" cm="1">
        <f t="array" aca="1" ref="X235" ca="1">IF(INDIRECT("'"&amp;$A$69&amp;"'!"&amp;X$68&amp;$C235+72)&lt;&gt;INDIRECT("'"&amp;$A$70&amp;"'!"&amp;X$68&amp;$C235+72),1,0)</f>
        <v>0</v>
      </c>
      <c r="Y235" cm="1">
        <f t="array" aca="1" ref="Y235" ca="1">IF(INDIRECT("'"&amp;$A$69&amp;"'!"&amp;Y$68&amp;$C235+72)&lt;&gt;INDIRECT("'"&amp;$A$70&amp;"'!"&amp;Y$68&amp;$C235+72),1,0)</f>
        <v>0</v>
      </c>
      <c r="Z235" cm="1">
        <f t="array" aca="1" ref="Z235" ca="1">IF(INDIRECT("'"&amp;$A$69&amp;"'!"&amp;Z$68&amp;$C235+72)&lt;&gt;INDIRECT("'"&amp;$A$70&amp;"'!"&amp;Z$68&amp;$C235+72),1,0)</f>
        <v>0</v>
      </c>
      <c r="AA235" cm="1">
        <f t="array" aca="1" ref="AA235" ca="1">IF(INDIRECT("'"&amp;$A$69&amp;"'!"&amp;AA$68&amp;$C235+72)&lt;&gt;INDIRECT("'"&amp;$A$70&amp;"'!"&amp;AA$68&amp;$C235+72),1,0)</f>
        <v>0</v>
      </c>
      <c r="AB235" cm="1">
        <f t="array" aca="1" ref="AB235" ca="1">IF(INDIRECT("'"&amp;$A$69&amp;"'!"&amp;AB$68&amp;$C235+72)&lt;&gt;INDIRECT("'"&amp;$A$70&amp;"'!"&amp;AB$68&amp;$C235+72),1,0)</f>
        <v>0</v>
      </c>
      <c r="AC235" cm="1">
        <f t="array" aca="1" ref="AC235" ca="1">IF(INDIRECT("'"&amp;$A$69&amp;"'!"&amp;AC$68&amp;$C235+72)&lt;&gt;INDIRECT("'"&amp;$A$70&amp;"'!"&amp;AC$68&amp;$C235+72),1,0)</f>
        <v>0</v>
      </c>
      <c r="AD235" cm="1">
        <f t="array" aca="1" ref="AD235" ca="1">IF(INDIRECT("'"&amp;$A$69&amp;"'!"&amp;AD$68&amp;$C235+72)&lt;&gt;INDIRECT("'"&amp;$A$70&amp;"'!"&amp;AD$68&amp;$C235+72),1,0)</f>
        <v>0</v>
      </c>
      <c r="AE235" cm="1">
        <f t="array" aca="1" ref="AE235" ca="1">IF(INDIRECT("'"&amp;$A$69&amp;"'!"&amp;AE$68&amp;$C235+72)&lt;&gt;INDIRECT("'"&amp;$A$70&amp;"'!"&amp;AE$68&amp;$C235+72),1,0)</f>
        <v>0</v>
      </c>
      <c r="AF235" cm="1">
        <f t="array" aca="1" ref="AF235" ca="1">IF(INDIRECT("'"&amp;$A$69&amp;"'!"&amp;AF$68&amp;$C235+72)&lt;&gt;INDIRECT("'"&amp;$A$70&amp;"'!"&amp;AF$68&amp;$C235+72),1,0)</f>
        <v>0</v>
      </c>
      <c r="AG235" cm="1">
        <f t="array" aca="1" ref="AG235" ca="1">IF(INDIRECT("'"&amp;$A$69&amp;"'!"&amp;AG$68&amp;$C235+72)&lt;&gt;INDIRECT("'"&amp;$A$70&amp;"'!"&amp;AG$68&amp;$C235+72),1,0)</f>
        <v>0</v>
      </c>
      <c r="AH235" cm="1">
        <f t="array" aca="1" ref="AH235" ca="1">IF(INDIRECT("'"&amp;$A$69&amp;"'!"&amp;AH$68&amp;$C235+72)&lt;&gt;INDIRECT("'"&amp;$A$70&amp;"'!"&amp;AH$68&amp;$C235+72),1,0)</f>
        <v>0</v>
      </c>
      <c r="AI235" cm="1">
        <f t="array" aca="1" ref="AI235" ca="1">IF(INDIRECT("'"&amp;$A$69&amp;"'!"&amp;AI$68&amp;$C235+72)&lt;&gt;INDIRECT("'"&amp;$A$70&amp;"'!"&amp;AI$68&amp;$C235+72),1,0)</f>
        <v>0</v>
      </c>
      <c r="AJ235" cm="1">
        <f t="array" aca="1" ref="AJ235" ca="1">IF(INDIRECT("'"&amp;$A$69&amp;"'!"&amp;AJ$68&amp;$C235+72)&lt;&gt;INDIRECT("'"&amp;$A$70&amp;"'!"&amp;AJ$68&amp;$C235+72),1,0)</f>
        <v>0</v>
      </c>
      <c r="AK235" cm="1">
        <f t="array" aca="1" ref="AK235" ca="1">IF(INDIRECT("'"&amp;$A$69&amp;"'!"&amp;AK$68&amp;$C235+72)&lt;&gt;INDIRECT("'"&amp;$A$70&amp;"'!"&amp;AK$68&amp;$C235+72),1,0)</f>
        <v>0</v>
      </c>
      <c r="AL235" cm="1">
        <f t="array" aca="1" ref="AL235" ca="1">IF(INDIRECT("'"&amp;$A$69&amp;"'!"&amp;AL$68&amp;$C235+72)&lt;&gt;INDIRECT("'"&amp;$A$70&amp;"'!"&amp;AL$68&amp;$C235+72),1,0)</f>
        <v>0</v>
      </c>
      <c r="AM235" cm="1">
        <f t="array" aca="1" ref="AM235" ca="1">IF(INDIRECT("'"&amp;$A$69&amp;"'!"&amp;AM$68&amp;$C235+72)&lt;&gt;INDIRECT("'"&amp;$A$70&amp;"'!"&amp;AM$68&amp;$C235+72),1,0)</f>
        <v>0</v>
      </c>
      <c r="AN235" cm="1">
        <f t="array" aca="1" ref="AN235" ca="1">IF(INDIRECT("'"&amp;$A$69&amp;"'!"&amp;AN$68&amp;$C235+72)&lt;&gt;INDIRECT("'"&amp;$A$70&amp;"'!"&amp;AN$68&amp;$C235+72),1,0)</f>
        <v>0</v>
      </c>
      <c r="AO235" cm="1">
        <f t="array" aca="1" ref="AO235" ca="1">IF(INDIRECT("'"&amp;$A$69&amp;"'!"&amp;AO$68&amp;$C235+72)&lt;&gt;INDIRECT("'"&amp;$A$70&amp;"'!"&amp;AO$68&amp;$C235+72),1,0)</f>
        <v>0</v>
      </c>
      <c r="AP235" cm="1">
        <f t="array" aca="1" ref="AP235" ca="1">IF(INDIRECT("'"&amp;$A$69&amp;"'!"&amp;AP$68&amp;$C235+72)&lt;&gt;INDIRECT("'"&amp;$A$70&amp;"'!"&amp;AP$68&amp;$C235+72),1,0)</f>
        <v>0</v>
      </c>
      <c r="AQ235" cm="1">
        <f t="array" aca="1" ref="AQ235" ca="1">IF(INDIRECT("'"&amp;$A$69&amp;"'!"&amp;AQ$68&amp;$C235+72)&lt;&gt;INDIRECT("'"&amp;$A$70&amp;"'!"&amp;AQ$68&amp;$C235+72),1,0)</f>
        <v>0</v>
      </c>
      <c r="AR235" cm="1">
        <f t="array" aca="1" ref="AR235" ca="1">IF(INDIRECT("'"&amp;$A$69&amp;"'!"&amp;AR$68&amp;$C235+72)&lt;&gt;INDIRECT("'"&amp;$A$70&amp;"'!"&amp;AR$68&amp;$C235+72),1,0)</f>
        <v>0</v>
      </c>
      <c r="AS235" cm="1">
        <f t="array" aca="1" ref="AS235" ca="1">IF(INDIRECT("'"&amp;$A$69&amp;"'!"&amp;AS$68&amp;$C235+72)&lt;&gt;INDIRECT("'"&amp;$A$70&amp;"'!"&amp;AS$68&amp;$C235+72),1,0)</f>
        <v>0</v>
      </c>
      <c r="AT235" cm="1">
        <f t="array" aca="1" ref="AT235" ca="1">IF(INDIRECT("'"&amp;$A$69&amp;"'!"&amp;AT$68&amp;$C235+72)&lt;&gt;INDIRECT("'"&amp;$A$70&amp;"'!"&amp;AT$68&amp;$C235+72),1,0)</f>
        <v>0</v>
      </c>
      <c r="AU235" cm="1">
        <f t="array" aca="1" ref="AU235" ca="1">IF(INDIRECT("'"&amp;$A$69&amp;"'!"&amp;AU$68&amp;$C235+72)&lt;&gt;INDIRECT("'"&amp;$A$70&amp;"'!"&amp;AU$68&amp;$C235+72),1,0)</f>
        <v>0</v>
      </c>
      <c r="AV235" cm="1">
        <f t="array" aca="1" ref="AV235" ca="1">IF(INDIRECT("'"&amp;$A$69&amp;"'!"&amp;AV$68&amp;$C235+72)&lt;&gt;INDIRECT("'"&amp;$A$70&amp;"'!"&amp;AV$68&amp;$C235+72),1,0)</f>
        <v>0</v>
      </c>
      <c r="AW235" cm="1">
        <f t="array" aca="1" ref="AW235" ca="1">IF(INDIRECT("'"&amp;$A$69&amp;"'!"&amp;AW$68&amp;$C235+72)&lt;&gt;INDIRECT("'"&amp;$A$70&amp;"'!"&amp;AW$68&amp;$C235+72),1,0)</f>
        <v>0</v>
      </c>
      <c r="AX235" cm="1">
        <f t="array" aca="1" ref="AX235" ca="1">IF(INDIRECT("'"&amp;$A$69&amp;"'!"&amp;AX$68&amp;$C235+72)&lt;&gt;INDIRECT("'"&amp;$A$70&amp;"'!"&amp;AX$68&amp;$C235+72),1,0)</f>
        <v>0</v>
      </c>
      <c r="AY235" cm="1">
        <f t="array" aca="1" ref="AY235" ca="1">IF(INDIRECT("'"&amp;$A$69&amp;"'!"&amp;AY$68&amp;$C235+72)&lt;&gt;INDIRECT("'"&amp;$A$70&amp;"'!"&amp;AY$68&amp;$C235+72),1,0)</f>
        <v>0</v>
      </c>
      <c r="AZ235" cm="1">
        <f t="array" aca="1" ref="AZ235" ca="1">IF(INDIRECT("'"&amp;$A$69&amp;"'!"&amp;AZ$68&amp;$C235+72)&lt;&gt;INDIRECT("'"&amp;$A$70&amp;"'!"&amp;AZ$68&amp;$C235+72),1,0)</f>
        <v>0</v>
      </c>
      <c r="BA235" cm="1">
        <f t="array" aca="1" ref="BA235" ca="1">IF(INDIRECT("'"&amp;$A$69&amp;"'!"&amp;BA$68&amp;$C235+72)&lt;&gt;INDIRECT("'"&amp;$A$70&amp;"'!"&amp;BA$68&amp;$C235+72),1,0)</f>
        <v>0</v>
      </c>
      <c r="BB235" cm="1">
        <f t="array" aca="1" ref="BB235" ca="1">IF(INDIRECT("'"&amp;$A$69&amp;"'!"&amp;BB$68&amp;$C235+72)&lt;&gt;INDIRECT("'"&amp;$A$70&amp;"'!"&amp;BB$68&amp;$C235+72),1,0)</f>
        <v>0</v>
      </c>
      <c r="BC235">
        <f t="shared" ca="1" si="6"/>
        <v>0</v>
      </c>
      <c r="BD235">
        <f t="shared" ca="1" si="7"/>
        <v>0</v>
      </c>
      <c r="BE235">
        <f t="shared" ca="1" si="8"/>
        <v>0</v>
      </c>
    </row>
    <row r="236" spans="3:57" x14ac:dyDescent="0.15">
      <c r="C236" s="283">
        <v>164</v>
      </c>
      <c r="D236" cm="1">
        <f t="array" aca="1" ref="D236" ca="1">IF(INDIRECT("'"&amp;$A$69&amp;"'!"&amp;D$68&amp;$C236+72)&lt;&gt;INDIRECT("'"&amp;$A$70&amp;"'!"&amp;D$68&amp;$C236+72),1,0)</f>
        <v>0</v>
      </c>
      <c r="E236" cm="1">
        <f t="array" aca="1" ref="E236" ca="1">IF(INDIRECT("'"&amp;$A$69&amp;"'!"&amp;E$68&amp;$C236+72)&lt;&gt;INDIRECT("'"&amp;$A$70&amp;"'!"&amp;E$68&amp;$C236+72),1,0)</f>
        <v>0</v>
      </c>
      <c r="F236" cm="1">
        <f t="array" aca="1" ref="F236" ca="1">IF(INDIRECT("'"&amp;$A$69&amp;"'!"&amp;F$68&amp;$C236+72)&lt;&gt;INDIRECT("'"&amp;$A$70&amp;"'!"&amp;F$68&amp;$C236+72),1,0)</f>
        <v>0</v>
      </c>
      <c r="G236" cm="1">
        <f t="array" aca="1" ref="G236" ca="1">IF(INDIRECT("'"&amp;$A$69&amp;"'!"&amp;G$68&amp;$C236+72)&lt;&gt;INDIRECT("'"&amp;$A$70&amp;"'!"&amp;G$68&amp;$C236+72),1,0)</f>
        <v>0</v>
      </c>
      <c r="H236" cm="1">
        <f t="array" aca="1" ref="H236" ca="1">IF(INDIRECT("'"&amp;$A$69&amp;"'!"&amp;H$68&amp;$C236+72)&lt;&gt;INDIRECT("'"&amp;$A$70&amp;"'!"&amp;H$68&amp;$C236+72),1,0)</f>
        <v>0</v>
      </c>
      <c r="I236" cm="1">
        <f t="array" aca="1" ref="I236" ca="1">IF(INDIRECT("'"&amp;$A$69&amp;"'!"&amp;I$68&amp;$C236+72)&lt;&gt;INDIRECT("'"&amp;$A$70&amp;"'!"&amp;I$68&amp;$C236+72),1,0)</f>
        <v>0</v>
      </c>
      <c r="J236" cm="1">
        <f t="array" aca="1" ref="J236" ca="1">IF(INDIRECT("'"&amp;$A$69&amp;"'!"&amp;J$68&amp;$C236+72)&lt;&gt;INDIRECT("'"&amp;$A$70&amp;"'!"&amp;J$68&amp;$C236+72),1,0)</f>
        <v>0</v>
      </c>
      <c r="K236" cm="1">
        <f t="array" aca="1" ref="K236" ca="1">IF(INDIRECT("'"&amp;$A$69&amp;"'!"&amp;K$68&amp;$C236+72)&lt;&gt;INDIRECT("'"&amp;$A$70&amp;"'!"&amp;K$68&amp;$C236+72),1,0)</f>
        <v>0</v>
      </c>
      <c r="L236" cm="1">
        <f t="array" aca="1" ref="L236" ca="1">IF(INDIRECT("'"&amp;$A$69&amp;"'!"&amp;L$68&amp;$C236+72)&lt;&gt;INDIRECT("'"&amp;$A$70&amp;"'!"&amp;L$68&amp;$C236+72),1,0)</f>
        <v>0</v>
      </c>
      <c r="M236" cm="1">
        <f t="array" aca="1" ref="M236" ca="1">IF(INDIRECT("'"&amp;$A$69&amp;"'!"&amp;M$68&amp;$C236+72)&lt;&gt;INDIRECT("'"&amp;$A$70&amp;"'!"&amp;M$68&amp;$C236+72),1,0)</f>
        <v>0</v>
      </c>
      <c r="N236" cm="1">
        <f t="array" aca="1" ref="N236" ca="1">IF(INDIRECT("'"&amp;$A$69&amp;"'!"&amp;N$68&amp;$C236+72)&lt;&gt;INDIRECT("'"&amp;$A$70&amp;"'!"&amp;N$68&amp;$C236+72),1,0)</f>
        <v>0</v>
      </c>
      <c r="O236" cm="1">
        <f t="array" aca="1" ref="O236" ca="1">IF(INDIRECT("'"&amp;$A$69&amp;"'!"&amp;O$68&amp;$C236+72)&lt;&gt;INDIRECT("'"&amp;$A$70&amp;"'!"&amp;O$68&amp;$C236+72),1,0)</f>
        <v>0</v>
      </c>
      <c r="P236" cm="1">
        <f t="array" aca="1" ref="P236" ca="1">IF(INDIRECT("'"&amp;$A$69&amp;"'!"&amp;P$68&amp;$C236+72)&lt;&gt;INDIRECT("'"&amp;$A$70&amp;"'!"&amp;P$68&amp;$C236+72),1,0)</f>
        <v>0</v>
      </c>
      <c r="Q236" cm="1">
        <f t="array" aca="1" ref="Q236" ca="1">IF(INDIRECT("'"&amp;$A$69&amp;"'!"&amp;Q$68&amp;$C236+72)&lt;&gt;INDIRECT("'"&amp;$A$70&amp;"'!"&amp;Q$68&amp;$C236+72),1,0)</f>
        <v>0</v>
      </c>
      <c r="R236" cm="1">
        <f t="array" aca="1" ref="R236" ca="1">IF(INDIRECT("'"&amp;$A$69&amp;"'!"&amp;R$68&amp;$C236+72)&lt;&gt;INDIRECT("'"&amp;$A$70&amp;"'!"&amp;R$68&amp;$C236+72),1,0)</f>
        <v>0</v>
      </c>
      <c r="S236" cm="1">
        <f t="array" aca="1" ref="S236" ca="1">IF(INDIRECT("'"&amp;$A$69&amp;"'!"&amp;S$68&amp;$C236+72)&lt;&gt;INDIRECT("'"&amp;$A$70&amp;"'!"&amp;S$68&amp;$C236+72),1,0)</f>
        <v>0</v>
      </c>
      <c r="T236" cm="1">
        <f t="array" aca="1" ref="T236" ca="1">IF(INDIRECT("'"&amp;$A$69&amp;"'!"&amp;T$68&amp;$C236+72)&lt;&gt;INDIRECT("'"&amp;$A$70&amp;"'!"&amp;T$68&amp;$C236+72),1,0)</f>
        <v>0</v>
      </c>
      <c r="U236" cm="1">
        <f t="array" aca="1" ref="U236" ca="1">IF(INDIRECT("'"&amp;$A$69&amp;"'!"&amp;U$68&amp;$C236+72)&lt;&gt;INDIRECT("'"&amp;$A$70&amp;"'!"&amp;U$68&amp;$C236+72),1,0)</f>
        <v>0</v>
      </c>
      <c r="V236" cm="1">
        <f t="array" aca="1" ref="V236" ca="1">IF(INDIRECT("'"&amp;$A$69&amp;"'!"&amp;V$68&amp;$C236+72)&lt;&gt;INDIRECT("'"&amp;$A$70&amp;"'!"&amp;V$68&amp;$C236+72),1,0)</f>
        <v>0</v>
      </c>
      <c r="W236" cm="1">
        <f t="array" aca="1" ref="W236" ca="1">IF(INDIRECT("'"&amp;$A$69&amp;"'!"&amp;W$68&amp;$C236+72)&lt;&gt;INDIRECT("'"&amp;$A$70&amp;"'!"&amp;W$68&amp;$C236+72),1,0)</f>
        <v>0</v>
      </c>
      <c r="X236" cm="1">
        <f t="array" aca="1" ref="X236" ca="1">IF(INDIRECT("'"&amp;$A$69&amp;"'!"&amp;X$68&amp;$C236+72)&lt;&gt;INDIRECT("'"&amp;$A$70&amp;"'!"&amp;X$68&amp;$C236+72),1,0)</f>
        <v>0</v>
      </c>
      <c r="Y236" cm="1">
        <f t="array" aca="1" ref="Y236" ca="1">IF(INDIRECT("'"&amp;$A$69&amp;"'!"&amp;Y$68&amp;$C236+72)&lt;&gt;INDIRECT("'"&amp;$A$70&amp;"'!"&amp;Y$68&amp;$C236+72),1,0)</f>
        <v>0</v>
      </c>
      <c r="Z236" cm="1">
        <f t="array" aca="1" ref="Z236" ca="1">IF(INDIRECT("'"&amp;$A$69&amp;"'!"&amp;Z$68&amp;$C236+72)&lt;&gt;INDIRECT("'"&amp;$A$70&amp;"'!"&amp;Z$68&amp;$C236+72),1,0)</f>
        <v>0</v>
      </c>
      <c r="AA236" cm="1">
        <f t="array" aca="1" ref="AA236" ca="1">IF(INDIRECT("'"&amp;$A$69&amp;"'!"&amp;AA$68&amp;$C236+72)&lt;&gt;INDIRECT("'"&amp;$A$70&amp;"'!"&amp;AA$68&amp;$C236+72),1,0)</f>
        <v>0</v>
      </c>
      <c r="AB236" cm="1">
        <f t="array" aca="1" ref="AB236" ca="1">IF(INDIRECT("'"&amp;$A$69&amp;"'!"&amp;AB$68&amp;$C236+72)&lt;&gt;INDIRECT("'"&amp;$A$70&amp;"'!"&amp;AB$68&amp;$C236+72),1,0)</f>
        <v>0</v>
      </c>
      <c r="AC236" cm="1">
        <f t="array" aca="1" ref="AC236" ca="1">IF(INDIRECT("'"&amp;$A$69&amp;"'!"&amp;AC$68&amp;$C236+72)&lt;&gt;INDIRECT("'"&amp;$A$70&amp;"'!"&amp;AC$68&amp;$C236+72),1,0)</f>
        <v>0</v>
      </c>
      <c r="AD236" cm="1">
        <f t="array" aca="1" ref="AD236" ca="1">IF(INDIRECT("'"&amp;$A$69&amp;"'!"&amp;AD$68&amp;$C236+72)&lt;&gt;INDIRECT("'"&amp;$A$70&amp;"'!"&amp;AD$68&amp;$C236+72),1,0)</f>
        <v>0</v>
      </c>
      <c r="AE236" cm="1">
        <f t="array" aca="1" ref="AE236" ca="1">IF(INDIRECT("'"&amp;$A$69&amp;"'!"&amp;AE$68&amp;$C236+72)&lt;&gt;INDIRECT("'"&amp;$A$70&amp;"'!"&amp;AE$68&amp;$C236+72),1,0)</f>
        <v>0</v>
      </c>
      <c r="AF236" cm="1">
        <f t="array" aca="1" ref="AF236" ca="1">IF(INDIRECT("'"&amp;$A$69&amp;"'!"&amp;AF$68&amp;$C236+72)&lt;&gt;INDIRECT("'"&amp;$A$70&amp;"'!"&amp;AF$68&amp;$C236+72),1,0)</f>
        <v>0</v>
      </c>
      <c r="AG236" cm="1">
        <f t="array" aca="1" ref="AG236" ca="1">IF(INDIRECT("'"&amp;$A$69&amp;"'!"&amp;AG$68&amp;$C236+72)&lt;&gt;INDIRECT("'"&amp;$A$70&amp;"'!"&amp;AG$68&amp;$C236+72),1,0)</f>
        <v>0</v>
      </c>
      <c r="AH236" cm="1">
        <f t="array" aca="1" ref="AH236" ca="1">IF(INDIRECT("'"&amp;$A$69&amp;"'!"&amp;AH$68&amp;$C236+72)&lt;&gt;INDIRECT("'"&amp;$A$70&amp;"'!"&amp;AH$68&amp;$C236+72),1,0)</f>
        <v>0</v>
      </c>
      <c r="AI236" cm="1">
        <f t="array" aca="1" ref="AI236" ca="1">IF(INDIRECT("'"&amp;$A$69&amp;"'!"&amp;AI$68&amp;$C236+72)&lt;&gt;INDIRECT("'"&amp;$A$70&amp;"'!"&amp;AI$68&amp;$C236+72),1,0)</f>
        <v>0</v>
      </c>
      <c r="AJ236" cm="1">
        <f t="array" aca="1" ref="AJ236" ca="1">IF(INDIRECT("'"&amp;$A$69&amp;"'!"&amp;AJ$68&amp;$C236+72)&lt;&gt;INDIRECT("'"&amp;$A$70&amp;"'!"&amp;AJ$68&amp;$C236+72),1,0)</f>
        <v>0</v>
      </c>
      <c r="AK236" cm="1">
        <f t="array" aca="1" ref="AK236" ca="1">IF(INDIRECT("'"&amp;$A$69&amp;"'!"&amp;AK$68&amp;$C236+72)&lt;&gt;INDIRECT("'"&amp;$A$70&amp;"'!"&amp;AK$68&amp;$C236+72),1,0)</f>
        <v>0</v>
      </c>
      <c r="AL236" cm="1">
        <f t="array" aca="1" ref="AL236" ca="1">IF(INDIRECT("'"&amp;$A$69&amp;"'!"&amp;AL$68&amp;$C236+72)&lt;&gt;INDIRECT("'"&amp;$A$70&amp;"'!"&amp;AL$68&amp;$C236+72),1,0)</f>
        <v>0</v>
      </c>
      <c r="AM236" cm="1">
        <f t="array" aca="1" ref="AM236" ca="1">IF(INDIRECT("'"&amp;$A$69&amp;"'!"&amp;AM$68&amp;$C236+72)&lt;&gt;INDIRECT("'"&amp;$A$70&amp;"'!"&amp;AM$68&amp;$C236+72),1,0)</f>
        <v>0</v>
      </c>
      <c r="AN236" cm="1">
        <f t="array" aca="1" ref="AN236" ca="1">IF(INDIRECT("'"&amp;$A$69&amp;"'!"&amp;AN$68&amp;$C236+72)&lt;&gt;INDIRECT("'"&amp;$A$70&amp;"'!"&amp;AN$68&amp;$C236+72),1,0)</f>
        <v>0</v>
      </c>
      <c r="AO236" cm="1">
        <f t="array" aca="1" ref="AO236" ca="1">IF(INDIRECT("'"&amp;$A$69&amp;"'!"&amp;AO$68&amp;$C236+72)&lt;&gt;INDIRECT("'"&amp;$A$70&amp;"'!"&amp;AO$68&amp;$C236+72),1,0)</f>
        <v>0</v>
      </c>
      <c r="AP236" cm="1">
        <f t="array" aca="1" ref="AP236" ca="1">IF(INDIRECT("'"&amp;$A$69&amp;"'!"&amp;AP$68&amp;$C236+72)&lt;&gt;INDIRECT("'"&amp;$A$70&amp;"'!"&amp;AP$68&amp;$C236+72),1,0)</f>
        <v>0</v>
      </c>
      <c r="AQ236" cm="1">
        <f t="array" aca="1" ref="AQ236" ca="1">IF(INDIRECT("'"&amp;$A$69&amp;"'!"&amp;AQ$68&amp;$C236+72)&lt;&gt;INDIRECT("'"&amp;$A$70&amp;"'!"&amp;AQ$68&amp;$C236+72),1,0)</f>
        <v>0</v>
      </c>
      <c r="AR236" cm="1">
        <f t="array" aca="1" ref="AR236" ca="1">IF(INDIRECT("'"&amp;$A$69&amp;"'!"&amp;AR$68&amp;$C236+72)&lt;&gt;INDIRECT("'"&amp;$A$70&amp;"'!"&amp;AR$68&amp;$C236+72),1,0)</f>
        <v>0</v>
      </c>
      <c r="AS236" cm="1">
        <f t="array" aca="1" ref="AS236" ca="1">IF(INDIRECT("'"&amp;$A$69&amp;"'!"&amp;AS$68&amp;$C236+72)&lt;&gt;INDIRECT("'"&amp;$A$70&amp;"'!"&amp;AS$68&amp;$C236+72),1,0)</f>
        <v>0</v>
      </c>
      <c r="AT236" cm="1">
        <f t="array" aca="1" ref="AT236" ca="1">IF(INDIRECT("'"&amp;$A$69&amp;"'!"&amp;AT$68&amp;$C236+72)&lt;&gt;INDIRECT("'"&amp;$A$70&amp;"'!"&amp;AT$68&amp;$C236+72),1,0)</f>
        <v>0</v>
      </c>
      <c r="AU236" cm="1">
        <f t="array" aca="1" ref="AU236" ca="1">IF(INDIRECT("'"&amp;$A$69&amp;"'!"&amp;AU$68&amp;$C236+72)&lt;&gt;INDIRECT("'"&amp;$A$70&amp;"'!"&amp;AU$68&amp;$C236+72),1,0)</f>
        <v>0</v>
      </c>
      <c r="AV236" cm="1">
        <f t="array" aca="1" ref="AV236" ca="1">IF(INDIRECT("'"&amp;$A$69&amp;"'!"&amp;AV$68&amp;$C236+72)&lt;&gt;INDIRECT("'"&amp;$A$70&amp;"'!"&amp;AV$68&amp;$C236+72),1,0)</f>
        <v>0</v>
      </c>
      <c r="AW236" cm="1">
        <f t="array" aca="1" ref="AW236" ca="1">IF(INDIRECT("'"&amp;$A$69&amp;"'!"&amp;AW$68&amp;$C236+72)&lt;&gt;INDIRECT("'"&amp;$A$70&amp;"'!"&amp;AW$68&amp;$C236+72),1,0)</f>
        <v>0</v>
      </c>
      <c r="AX236" cm="1">
        <f t="array" aca="1" ref="AX236" ca="1">IF(INDIRECT("'"&amp;$A$69&amp;"'!"&amp;AX$68&amp;$C236+72)&lt;&gt;INDIRECT("'"&amp;$A$70&amp;"'!"&amp;AX$68&amp;$C236+72),1,0)</f>
        <v>0</v>
      </c>
      <c r="AY236" cm="1">
        <f t="array" aca="1" ref="AY236" ca="1">IF(INDIRECT("'"&amp;$A$69&amp;"'!"&amp;AY$68&amp;$C236+72)&lt;&gt;INDIRECT("'"&amp;$A$70&amp;"'!"&amp;AY$68&amp;$C236+72),1,0)</f>
        <v>0</v>
      </c>
      <c r="AZ236" cm="1">
        <f t="array" aca="1" ref="AZ236" ca="1">IF(INDIRECT("'"&amp;$A$69&amp;"'!"&amp;AZ$68&amp;$C236+72)&lt;&gt;INDIRECT("'"&amp;$A$70&amp;"'!"&amp;AZ$68&amp;$C236+72),1,0)</f>
        <v>0</v>
      </c>
      <c r="BA236" cm="1">
        <f t="array" aca="1" ref="BA236" ca="1">IF(INDIRECT("'"&amp;$A$69&amp;"'!"&amp;BA$68&amp;$C236+72)&lt;&gt;INDIRECT("'"&amp;$A$70&amp;"'!"&amp;BA$68&amp;$C236+72),1,0)</f>
        <v>0</v>
      </c>
      <c r="BB236" cm="1">
        <f t="array" aca="1" ref="BB236" ca="1">IF(INDIRECT("'"&amp;$A$69&amp;"'!"&amp;BB$68&amp;$C236+72)&lt;&gt;INDIRECT("'"&amp;$A$70&amp;"'!"&amp;BB$68&amp;$C236+72),1,0)</f>
        <v>0</v>
      </c>
      <c r="BC236">
        <f t="shared" ca="1" si="6"/>
        <v>0</v>
      </c>
      <c r="BD236">
        <f t="shared" ca="1" si="7"/>
        <v>0</v>
      </c>
      <c r="BE236">
        <f t="shared" ca="1" si="8"/>
        <v>0</v>
      </c>
    </row>
    <row r="237" spans="3:57" x14ac:dyDescent="0.15">
      <c r="C237" s="283">
        <v>165</v>
      </c>
      <c r="D237" cm="1">
        <f t="array" aca="1" ref="D237" ca="1">IF(INDIRECT("'"&amp;$A$69&amp;"'!"&amp;D$68&amp;$C237+72)&lt;&gt;INDIRECT("'"&amp;$A$70&amp;"'!"&amp;D$68&amp;$C237+72),1,0)</f>
        <v>0</v>
      </c>
      <c r="E237" cm="1">
        <f t="array" aca="1" ref="E237" ca="1">IF(INDIRECT("'"&amp;$A$69&amp;"'!"&amp;E$68&amp;$C237+72)&lt;&gt;INDIRECT("'"&amp;$A$70&amp;"'!"&amp;E$68&amp;$C237+72),1,0)</f>
        <v>0</v>
      </c>
      <c r="F237" cm="1">
        <f t="array" aca="1" ref="F237" ca="1">IF(INDIRECT("'"&amp;$A$69&amp;"'!"&amp;F$68&amp;$C237+72)&lt;&gt;INDIRECT("'"&amp;$A$70&amp;"'!"&amp;F$68&amp;$C237+72),1,0)</f>
        <v>0</v>
      </c>
      <c r="G237" cm="1">
        <f t="array" aca="1" ref="G237" ca="1">IF(INDIRECT("'"&amp;$A$69&amp;"'!"&amp;G$68&amp;$C237+72)&lt;&gt;INDIRECT("'"&amp;$A$70&amp;"'!"&amp;G$68&amp;$C237+72),1,0)</f>
        <v>0</v>
      </c>
      <c r="H237" cm="1">
        <f t="array" aca="1" ref="H237" ca="1">IF(INDIRECT("'"&amp;$A$69&amp;"'!"&amp;H$68&amp;$C237+72)&lt;&gt;INDIRECT("'"&amp;$A$70&amp;"'!"&amp;H$68&amp;$C237+72),1,0)</f>
        <v>0</v>
      </c>
      <c r="I237" cm="1">
        <f t="array" aca="1" ref="I237" ca="1">IF(INDIRECT("'"&amp;$A$69&amp;"'!"&amp;I$68&amp;$C237+72)&lt;&gt;INDIRECT("'"&amp;$A$70&amp;"'!"&amp;I$68&amp;$C237+72),1,0)</f>
        <v>0</v>
      </c>
      <c r="J237" cm="1">
        <f t="array" aca="1" ref="J237" ca="1">IF(INDIRECT("'"&amp;$A$69&amp;"'!"&amp;J$68&amp;$C237+72)&lt;&gt;INDIRECT("'"&amp;$A$70&amp;"'!"&amp;J$68&amp;$C237+72),1,0)</f>
        <v>0</v>
      </c>
      <c r="K237" cm="1">
        <f t="array" aca="1" ref="K237" ca="1">IF(INDIRECT("'"&amp;$A$69&amp;"'!"&amp;K$68&amp;$C237+72)&lt;&gt;INDIRECT("'"&amp;$A$70&amp;"'!"&amp;K$68&amp;$C237+72),1,0)</f>
        <v>0</v>
      </c>
      <c r="L237" cm="1">
        <f t="array" aca="1" ref="L237" ca="1">IF(INDIRECT("'"&amp;$A$69&amp;"'!"&amp;L$68&amp;$C237+72)&lt;&gt;INDIRECT("'"&amp;$A$70&amp;"'!"&amp;L$68&amp;$C237+72),1,0)</f>
        <v>0</v>
      </c>
      <c r="M237" cm="1">
        <f t="array" aca="1" ref="M237" ca="1">IF(INDIRECT("'"&amp;$A$69&amp;"'!"&amp;M$68&amp;$C237+72)&lt;&gt;INDIRECT("'"&amp;$A$70&amp;"'!"&amp;M$68&amp;$C237+72),1,0)</f>
        <v>0</v>
      </c>
      <c r="N237" cm="1">
        <f t="array" aca="1" ref="N237" ca="1">IF(INDIRECT("'"&amp;$A$69&amp;"'!"&amp;N$68&amp;$C237+72)&lt;&gt;INDIRECT("'"&amp;$A$70&amp;"'!"&amp;N$68&amp;$C237+72),1,0)</f>
        <v>0</v>
      </c>
      <c r="O237" cm="1">
        <f t="array" aca="1" ref="O237" ca="1">IF(INDIRECT("'"&amp;$A$69&amp;"'!"&amp;O$68&amp;$C237+72)&lt;&gt;INDIRECT("'"&amp;$A$70&amp;"'!"&amp;O$68&amp;$C237+72),1,0)</f>
        <v>0</v>
      </c>
      <c r="P237" cm="1">
        <f t="array" aca="1" ref="P237" ca="1">IF(INDIRECT("'"&amp;$A$69&amp;"'!"&amp;P$68&amp;$C237+72)&lt;&gt;INDIRECT("'"&amp;$A$70&amp;"'!"&amp;P$68&amp;$C237+72),1,0)</f>
        <v>0</v>
      </c>
      <c r="Q237" cm="1">
        <f t="array" aca="1" ref="Q237" ca="1">IF(INDIRECT("'"&amp;$A$69&amp;"'!"&amp;Q$68&amp;$C237+72)&lt;&gt;INDIRECT("'"&amp;$A$70&amp;"'!"&amp;Q$68&amp;$C237+72),1,0)</f>
        <v>0</v>
      </c>
      <c r="R237" cm="1">
        <f t="array" aca="1" ref="R237" ca="1">IF(INDIRECT("'"&amp;$A$69&amp;"'!"&amp;R$68&amp;$C237+72)&lt;&gt;INDIRECT("'"&amp;$A$70&amp;"'!"&amp;R$68&amp;$C237+72),1,0)</f>
        <v>0</v>
      </c>
      <c r="S237" cm="1">
        <f t="array" aca="1" ref="S237" ca="1">IF(INDIRECT("'"&amp;$A$69&amp;"'!"&amp;S$68&amp;$C237+72)&lt;&gt;INDIRECT("'"&amp;$A$70&amp;"'!"&amp;S$68&amp;$C237+72),1,0)</f>
        <v>0</v>
      </c>
      <c r="T237" cm="1">
        <f t="array" aca="1" ref="T237" ca="1">IF(INDIRECT("'"&amp;$A$69&amp;"'!"&amp;T$68&amp;$C237+72)&lt;&gt;INDIRECT("'"&amp;$A$70&amp;"'!"&amp;T$68&amp;$C237+72),1,0)</f>
        <v>0</v>
      </c>
      <c r="U237" cm="1">
        <f t="array" aca="1" ref="U237" ca="1">IF(INDIRECT("'"&amp;$A$69&amp;"'!"&amp;U$68&amp;$C237+72)&lt;&gt;INDIRECT("'"&amp;$A$70&amp;"'!"&amp;U$68&amp;$C237+72),1,0)</f>
        <v>0</v>
      </c>
      <c r="V237" cm="1">
        <f t="array" aca="1" ref="V237" ca="1">IF(INDIRECT("'"&amp;$A$69&amp;"'!"&amp;V$68&amp;$C237+72)&lt;&gt;INDIRECT("'"&amp;$A$70&amp;"'!"&amp;V$68&amp;$C237+72),1,0)</f>
        <v>0</v>
      </c>
      <c r="W237" cm="1">
        <f t="array" aca="1" ref="W237" ca="1">IF(INDIRECT("'"&amp;$A$69&amp;"'!"&amp;W$68&amp;$C237+72)&lt;&gt;INDIRECT("'"&amp;$A$70&amp;"'!"&amp;W$68&amp;$C237+72),1,0)</f>
        <v>0</v>
      </c>
      <c r="X237" cm="1">
        <f t="array" aca="1" ref="X237" ca="1">IF(INDIRECT("'"&amp;$A$69&amp;"'!"&amp;X$68&amp;$C237+72)&lt;&gt;INDIRECT("'"&amp;$A$70&amp;"'!"&amp;X$68&amp;$C237+72),1,0)</f>
        <v>0</v>
      </c>
      <c r="Y237" cm="1">
        <f t="array" aca="1" ref="Y237" ca="1">IF(INDIRECT("'"&amp;$A$69&amp;"'!"&amp;Y$68&amp;$C237+72)&lt;&gt;INDIRECT("'"&amp;$A$70&amp;"'!"&amp;Y$68&amp;$C237+72),1,0)</f>
        <v>0</v>
      </c>
      <c r="Z237" cm="1">
        <f t="array" aca="1" ref="Z237" ca="1">IF(INDIRECT("'"&amp;$A$69&amp;"'!"&amp;Z$68&amp;$C237+72)&lt;&gt;INDIRECT("'"&amp;$A$70&amp;"'!"&amp;Z$68&amp;$C237+72),1,0)</f>
        <v>0</v>
      </c>
      <c r="AA237" cm="1">
        <f t="array" aca="1" ref="AA237" ca="1">IF(INDIRECT("'"&amp;$A$69&amp;"'!"&amp;AA$68&amp;$C237+72)&lt;&gt;INDIRECT("'"&amp;$A$70&amp;"'!"&amp;AA$68&amp;$C237+72),1,0)</f>
        <v>0</v>
      </c>
      <c r="AB237" cm="1">
        <f t="array" aca="1" ref="AB237" ca="1">IF(INDIRECT("'"&amp;$A$69&amp;"'!"&amp;AB$68&amp;$C237+72)&lt;&gt;INDIRECT("'"&amp;$A$70&amp;"'!"&amp;AB$68&amp;$C237+72),1,0)</f>
        <v>0</v>
      </c>
      <c r="AC237" cm="1">
        <f t="array" aca="1" ref="AC237" ca="1">IF(INDIRECT("'"&amp;$A$69&amp;"'!"&amp;AC$68&amp;$C237+72)&lt;&gt;INDIRECT("'"&amp;$A$70&amp;"'!"&amp;AC$68&amp;$C237+72),1,0)</f>
        <v>0</v>
      </c>
      <c r="AD237" cm="1">
        <f t="array" aca="1" ref="AD237" ca="1">IF(INDIRECT("'"&amp;$A$69&amp;"'!"&amp;AD$68&amp;$C237+72)&lt;&gt;INDIRECT("'"&amp;$A$70&amp;"'!"&amp;AD$68&amp;$C237+72),1,0)</f>
        <v>0</v>
      </c>
      <c r="AE237" cm="1">
        <f t="array" aca="1" ref="AE237" ca="1">IF(INDIRECT("'"&amp;$A$69&amp;"'!"&amp;AE$68&amp;$C237+72)&lt;&gt;INDIRECT("'"&amp;$A$70&amp;"'!"&amp;AE$68&amp;$C237+72),1,0)</f>
        <v>0</v>
      </c>
      <c r="AF237" cm="1">
        <f t="array" aca="1" ref="AF237" ca="1">IF(INDIRECT("'"&amp;$A$69&amp;"'!"&amp;AF$68&amp;$C237+72)&lt;&gt;INDIRECT("'"&amp;$A$70&amp;"'!"&amp;AF$68&amp;$C237+72),1,0)</f>
        <v>0</v>
      </c>
      <c r="AG237" cm="1">
        <f t="array" aca="1" ref="AG237" ca="1">IF(INDIRECT("'"&amp;$A$69&amp;"'!"&amp;AG$68&amp;$C237+72)&lt;&gt;INDIRECT("'"&amp;$A$70&amp;"'!"&amp;AG$68&amp;$C237+72),1,0)</f>
        <v>0</v>
      </c>
      <c r="AH237" cm="1">
        <f t="array" aca="1" ref="AH237" ca="1">IF(INDIRECT("'"&amp;$A$69&amp;"'!"&amp;AH$68&amp;$C237+72)&lt;&gt;INDIRECT("'"&amp;$A$70&amp;"'!"&amp;AH$68&amp;$C237+72),1,0)</f>
        <v>0</v>
      </c>
      <c r="AI237" cm="1">
        <f t="array" aca="1" ref="AI237" ca="1">IF(INDIRECT("'"&amp;$A$69&amp;"'!"&amp;AI$68&amp;$C237+72)&lt;&gt;INDIRECT("'"&amp;$A$70&amp;"'!"&amp;AI$68&amp;$C237+72),1,0)</f>
        <v>0</v>
      </c>
      <c r="AJ237" cm="1">
        <f t="array" aca="1" ref="AJ237" ca="1">IF(INDIRECT("'"&amp;$A$69&amp;"'!"&amp;AJ$68&amp;$C237+72)&lt;&gt;INDIRECT("'"&amp;$A$70&amp;"'!"&amp;AJ$68&amp;$C237+72),1,0)</f>
        <v>0</v>
      </c>
      <c r="AK237" cm="1">
        <f t="array" aca="1" ref="AK237" ca="1">IF(INDIRECT("'"&amp;$A$69&amp;"'!"&amp;AK$68&amp;$C237+72)&lt;&gt;INDIRECT("'"&amp;$A$70&amp;"'!"&amp;AK$68&amp;$C237+72),1,0)</f>
        <v>0</v>
      </c>
      <c r="AL237" cm="1">
        <f t="array" aca="1" ref="AL237" ca="1">IF(INDIRECT("'"&amp;$A$69&amp;"'!"&amp;AL$68&amp;$C237+72)&lt;&gt;INDIRECT("'"&amp;$A$70&amp;"'!"&amp;AL$68&amp;$C237+72),1,0)</f>
        <v>0</v>
      </c>
      <c r="AM237" cm="1">
        <f t="array" aca="1" ref="AM237" ca="1">IF(INDIRECT("'"&amp;$A$69&amp;"'!"&amp;AM$68&amp;$C237+72)&lt;&gt;INDIRECT("'"&amp;$A$70&amp;"'!"&amp;AM$68&amp;$C237+72),1,0)</f>
        <v>0</v>
      </c>
      <c r="AN237" cm="1">
        <f t="array" aca="1" ref="AN237" ca="1">IF(INDIRECT("'"&amp;$A$69&amp;"'!"&amp;AN$68&amp;$C237+72)&lt;&gt;INDIRECT("'"&amp;$A$70&amp;"'!"&amp;AN$68&amp;$C237+72),1,0)</f>
        <v>0</v>
      </c>
      <c r="AO237" cm="1">
        <f t="array" aca="1" ref="AO237" ca="1">IF(INDIRECT("'"&amp;$A$69&amp;"'!"&amp;AO$68&amp;$C237+72)&lt;&gt;INDIRECT("'"&amp;$A$70&amp;"'!"&amp;AO$68&amp;$C237+72),1,0)</f>
        <v>0</v>
      </c>
      <c r="AP237" cm="1">
        <f t="array" aca="1" ref="AP237" ca="1">IF(INDIRECT("'"&amp;$A$69&amp;"'!"&amp;AP$68&amp;$C237+72)&lt;&gt;INDIRECT("'"&amp;$A$70&amp;"'!"&amp;AP$68&amp;$C237+72),1,0)</f>
        <v>0</v>
      </c>
      <c r="AQ237" cm="1">
        <f t="array" aca="1" ref="AQ237" ca="1">IF(INDIRECT("'"&amp;$A$69&amp;"'!"&amp;AQ$68&amp;$C237+72)&lt;&gt;INDIRECT("'"&amp;$A$70&amp;"'!"&amp;AQ$68&amp;$C237+72),1,0)</f>
        <v>0</v>
      </c>
      <c r="AR237" cm="1">
        <f t="array" aca="1" ref="AR237" ca="1">IF(INDIRECT("'"&amp;$A$69&amp;"'!"&amp;AR$68&amp;$C237+72)&lt;&gt;INDIRECT("'"&amp;$A$70&amp;"'!"&amp;AR$68&amp;$C237+72),1,0)</f>
        <v>0</v>
      </c>
      <c r="AS237" cm="1">
        <f t="array" aca="1" ref="AS237" ca="1">IF(INDIRECT("'"&amp;$A$69&amp;"'!"&amp;AS$68&amp;$C237+72)&lt;&gt;INDIRECT("'"&amp;$A$70&amp;"'!"&amp;AS$68&amp;$C237+72),1,0)</f>
        <v>0</v>
      </c>
      <c r="AT237" cm="1">
        <f t="array" aca="1" ref="AT237" ca="1">IF(INDIRECT("'"&amp;$A$69&amp;"'!"&amp;AT$68&amp;$C237+72)&lt;&gt;INDIRECT("'"&amp;$A$70&amp;"'!"&amp;AT$68&amp;$C237+72),1,0)</f>
        <v>0</v>
      </c>
      <c r="AU237" cm="1">
        <f t="array" aca="1" ref="AU237" ca="1">IF(INDIRECT("'"&amp;$A$69&amp;"'!"&amp;AU$68&amp;$C237+72)&lt;&gt;INDIRECT("'"&amp;$A$70&amp;"'!"&amp;AU$68&amp;$C237+72),1,0)</f>
        <v>0</v>
      </c>
      <c r="AV237" cm="1">
        <f t="array" aca="1" ref="AV237" ca="1">IF(INDIRECT("'"&amp;$A$69&amp;"'!"&amp;AV$68&amp;$C237+72)&lt;&gt;INDIRECT("'"&amp;$A$70&amp;"'!"&amp;AV$68&amp;$C237+72),1,0)</f>
        <v>0</v>
      </c>
      <c r="AW237" cm="1">
        <f t="array" aca="1" ref="AW237" ca="1">IF(INDIRECT("'"&amp;$A$69&amp;"'!"&amp;AW$68&amp;$C237+72)&lt;&gt;INDIRECT("'"&amp;$A$70&amp;"'!"&amp;AW$68&amp;$C237+72),1,0)</f>
        <v>0</v>
      </c>
      <c r="AX237" cm="1">
        <f t="array" aca="1" ref="AX237" ca="1">IF(INDIRECT("'"&amp;$A$69&amp;"'!"&amp;AX$68&amp;$C237+72)&lt;&gt;INDIRECT("'"&amp;$A$70&amp;"'!"&amp;AX$68&amp;$C237+72),1,0)</f>
        <v>0</v>
      </c>
      <c r="AY237" cm="1">
        <f t="array" aca="1" ref="AY237" ca="1">IF(INDIRECT("'"&amp;$A$69&amp;"'!"&amp;AY$68&amp;$C237+72)&lt;&gt;INDIRECT("'"&amp;$A$70&amp;"'!"&amp;AY$68&amp;$C237+72),1,0)</f>
        <v>0</v>
      </c>
      <c r="AZ237" cm="1">
        <f t="array" aca="1" ref="AZ237" ca="1">IF(INDIRECT("'"&amp;$A$69&amp;"'!"&amp;AZ$68&amp;$C237+72)&lt;&gt;INDIRECT("'"&amp;$A$70&amp;"'!"&amp;AZ$68&amp;$C237+72),1,0)</f>
        <v>0</v>
      </c>
      <c r="BA237" cm="1">
        <f t="array" aca="1" ref="BA237" ca="1">IF(INDIRECT("'"&amp;$A$69&amp;"'!"&amp;BA$68&amp;$C237+72)&lt;&gt;INDIRECT("'"&amp;$A$70&amp;"'!"&amp;BA$68&amp;$C237+72),1,0)</f>
        <v>0</v>
      </c>
      <c r="BB237" cm="1">
        <f t="array" aca="1" ref="BB237" ca="1">IF(INDIRECT("'"&amp;$A$69&amp;"'!"&amp;BB$68&amp;$C237+72)&lt;&gt;INDIRECT("'"&amp;$A$70&amp;"'!"&amp;BB$68&amp;$C237+72),1,0)</f>
        <v>0</v>
      </c>
      <c r="BC237">
        <f t="shared" ca="1" si="6"/>
        <v>0</v>
      </c>
      <c r="BD237">
        <f t="shared" ca="1" si="7"/>
        <v>0</v>
      </c>
      <c r="BE237">
        <f t="shared" ca="1" si="8"/>
        <v>0</v>
      </c>
    </row>
    <row r="238" spans="3:57" x14ac:dyDescent="0.15">
      <c r="C238" s="283">
        <v>166</v>
      </c>
      <c r="D238" cm="1">
        <f t="array" aca="1" ref="D238" ca="1">IF(INDIRECT("'"&amp;$A$69&amp;"'!"&amp;D$68&amp;$C238+72)&lt;&gt;INDIRECT("'"&amp;$A$70&amp;"'!"&amp;D$68&amp;$C238+72),1,0)</f>
        <v>0</v>
      </c>
      <c r="E238" cm="1">
        <f t="array" aca="1" ref="E238" ca="1">IF(INDIRECT("'"&amp;$A$69&amp;"'!"&amp;E$68&amp;$C238+72)&lt;&gt;INDIRECT("'"&amp;$A$70&amp;"'!"&amp;E$68&amp;$C238+72),1,0)</f>
        <v>0</v>
      </c>
      <c r="F238" cm="1">
        <f t="array" aca="1" ref="F238" ca="1">IF(INDIRECT("'"&amp;$A$69&amp;"'!"&amp;F$68&amp;$C238+72)&lt;&gt;INDIRECT("'"&amp;$A$70&amp;"'!"&amp;F$68&amp;$C238+72),1,0)</f>
        <v>0</v>
      </c>
      <c r="G238" cm="1">
        <f t="array" aca="1" ref="G238" ca="1">IF(INDIRECT("'"&amp;$A$69&amp;"'!"&amp;G$68&amp;$C238+72)&lt;&gt;INDIRECT("'"&amp;$A$70&amp;"'!"&amp;G$68&amp;$C238+72),1,0)</f>
        <v>0</v>
      </c>
      <c r="H238" cm="1">
        <f t="array" aca="1" ref="H238" ca="1">IF(INDIRECT("'"&amp;$A$69&amp;"'!"&amp;H$68&amp;$C238+72)&lt;&gt;INDIRECT("'"&amp;$A$70&amp;"'!"&amp;H$68&amp;$C238+72),1,0)</f>
        <v>0</v>
      </c>
      <c r="I238" cm="1">
        <f t="array" aca="1" ref="I238" ca="1">IF(INDIRECT("'"&amp;$A$69&amp;"'!"&amp;I$68&amp;$C238+72)&lt;&gt;INDIRECT("'"&amp;$A$70&amp;"'!"&amp;I$68&amp;$C238+72),1,0)</f>
        <v>0</v>
      </c>
      <c r="J238" cm="1">
        <f t="array" aca="1" ref="J238" ca="1">IF(INDIRECT("'"&amp;$A$69&amp;"'!"&amp;J$68&amp;$C238+72)&lt;&gt;INDIRECT("'"&amp;$A$70&amp;"'!"&amp;J$68&amp;$C238+72),1,0)</f>
        <v>0</v>
      </c>
      <c r="K238" cm="1">
        <f t="array" aca="1" ref="K238" ca="1">IF(INDIRECT("'"&amp;$A$69&amp;"'!"&amp;K$68&amp;$C238+72)&lt;&gt;INDIRECT("'"&amp;$A$70&amp;"'!"&amp;K$68&amp;$C238+72),1,0)</f>
        <v>0</v>
      </c>
      <c r="L238" cm="1">
        <f t="array" aca="1" ref="L238" ca="1">IF(INDIRECT("'"&amp;$A$69&amp;"'!"&amp;L$68&amp;$C238+72)&lt;&gt;INDIRECT("'"&amp;$A$70&amp;"'!"&amp;L$68&amp;$C238+72),1,0)</f>
        <v>0</v>
      </c>
      <c r="M238" cm="1">
        <f t="array" aca="1" ref="M238" ca="1">IF(INDIRECT("'"&amp;$A$69&amp;"'!"&amp;M$68&amp;$C238+72)&lt;&gt;INDIRECT("'"&amp;$A$70&amp;"'!"&amp;M$68&amp;$C238+72),1,0)</f>
        <v>0</v>
      </c>
      <c r="N238" cm="1">
        <f t="array" aca="1" ref="N238" ca="1">IF(INDIRECT("'"&amp;$A$69&amp;"'!"&amp;N$68&amp;$C238+72)&lt;&gt;INDIRECT("'"&amp;$A$70&amp;"'!"&amp;N$68&amp;$C238+72),1,0)</f>
        <v>0</v>
      </c>
      <c r="O238" cm="1">
        <f t="array" aca="1" ref="O238" ca="1">IF(INDIRECT("'"&amp;$A$69&amp;"'!"&amp;O$68&amp;$C238+72)&lt;&gt;INDIRECT("'"&amp;$A$70&amp;"'!"&amp;O$68&amp;$C238+72),1,0)</f>
        <v>0</v>
      </c>
      <c r="P238" cm="1">
        <f t="array" aca="1" ref="P238" ca="1">IF(INDIRECT("'"&amp;$A$69&amp;"'!"&amp;P$68&amp;$C238+72)&lt;&gt;INDIRECT("'"&amp;$A$70&amp;"'!"&amp;P$68&amp;$C238+72),1,0)</f>
        <v>0</v>
      </c>
      <c r="Q238" cm="1">
        <f t="array" aca="1" ref="Q238" ca="1">IF(INDIRECT("'"&amp;$A$69&amp;"'!"&amp;Q$68&amp;$C238+72)&lt;&gt;INDIRECT("'"&amp;$A$70&amp;"'!"&amp;Q$68&amp;$C238+72),1,0)</f>
        <v>0</v>
      </c>
      <c r="R238" cm="1">
        <f t="array" aca="1" ref="R238" ca="1">IF(INDIRECT("'"&amp;$A$69&amp;"'!"&amp;R$68&amp;$C238+72)&lt;&gt;INDIRECT("'"&amp;$A$70&amp;"'!"&amp;R$68&amp;$C238+72),1,0)</f>
        <v>0</v>
      </c>
      <c r="S238" cm="1">
        <f t="array" aca="1" ref="S238" ca="1">IF(INDIRECT("'"&amp;$A$69&amp;"'!"&amp;S$68&amp;$C238+72)&lt;&gt;INDIRECT("'"&amp;$A$70&amp;"'!"&amp;S$68&amp;$C238+72),1,0)</f>
        <v>0</v>
      </c>
      <c r="T238" cm="1">
        <f t="array" aca="1" ref="T238" ca="1">IF(INDIRECT("'"&amp;$A$69&amp;"'!"&amp;T$68&amp;$C238+72)&lt;&gt;INDIRECT("'"&amp;$A$70&amp;"'!"&amp;T$68&amp;$C238+72),1,0)</f>
        <v>0</v>
      </c>
      <c r="U238" cm="1">
        <f t="array" aca="1" ref="U238" ca="1">IF(INDIRECT("'"&amp;$A$69&amp;"'!"&amp;U$68&amp;$C238+72)&lt;&gt;INDIRECT("'"&amp;$A$70&amp;"'!"&amp;U$68&amp;$C238+72),1,0)</f>
        <v>0</v>
      </c>
      <c r="V238" cm="1">
        <f t="array" aca="1" ref="V238" ca="1">IF(INDIRECT("'"&amp;$A$69&amp;"'!"&amp;V$68&amp;$C238+72)&lt;&gt;INDIRECT("'"&amp;$A$70&amp;"'!"&amp;V$68&amp;$C238+72),1,0)</f>
        <v>0</v>
      </c>
      <c r="W238" cm="1">
        <f t="array" aca="1" ref="W238" ca="1">IF(INDIRECT("'"&amp;$A$69&amp;"'!"&amp;W$68&amp;$C238+72)&lt;&gt;INDIRECT("'"&amp;$A$70&amp;"'!"&amp;W$68&amp;$C238+72),1,0)</f>
        <v>0</v>
      </c>
      <c r="X238" cm="1">
        <f t="array" aca="1" ref="X238" ca="1">IF(INDIRECT("'"&amp;$A$69&amp;"'!"&amp;X$68&amp;$C238+72)&lt;&gt;INDIRECT("'"&amp;$A$70&amp;"'!"&amp;X$68&amp;$C238+72),1,0)</f>
        <v>0</v>
      </c>
      <c r="Y238" cm="1">
        <f t="array" aca="1" ref="Y238" ca="1">IF(INDIRECT("'"&amp;$A$69&amp;"'!"&amp;Y$68&amp;$C238+72)&lt;&gt;INDIRECT("'"&amp;$A$70&amp;"'!"&amp;Y$68&amp;$C238+72),1,0)</f>
        <v>0</v>
      </c>
      <c r="Z238" cm="1">
        <f t="array" aca="1" ref="Z238" ca="1">IF(INDIRECT("'"&amp;$A$69&amp;"'!"&amp;Z$68&amp;$C238+72)&lt;&gt;INDIRECT("'"&amp;$A$70&amp;"'!"&amp;Z$68&amp;$C238+72),1,0)</f>
        <v>0</v>
      </c>
      <c r="AA238" cm="1">
        <f t="array" aca="1" ref="AA238" ca="1">IF(INDIRECT("'"&amp;$A$69&amp;"'!"&amp;AA$68&amp;$C238+72)&lt;&gt;INDIRECT("'"&amp;$A$70&amp;"'!"&amp;AA$68&amp;$C238+72),1,0)</f>
        <v>0</v>
      </c>
      <c r="AB238" cm="1">
        <f t="array" aca="1" ref="AB238" ca="1">IF(INDIRECT("'"&amp;$A$69&amp;"'!"&amp;AB$68&amp;$C238+72)&lt;&gt;INDIRECT("'"&amp;$A$70&amp;"'!"&amp;AB$68&amp;$C238+72),1,0)</f>
        <v>0</v>
      </c>
      <c r="AC238" cm="1">
        <f t="array" aca="1" ref="AC238" ca="1">IF(INDIRECT("'"&amp;$A$69&amp;"'!"&amp;AC$68&amp;$C238+72)&lt;&gt;INDIRECT("'"&amp;$A$70&amp;"'!"&amp;AC$68&amp;$C238+72),1,0)</f>
        <v>0</v>
      </c>
      <c r="AD238" cm="1">
        <f t="array" aca="1" ref="AD238" ca="1">IF(INDIRECT("'"&amp;$A$69&amp;"'!"&amp;AD$68&amp;$C238+72)&lt;&gt;INDIRECT("'"&amp;$A$70&amp;"'!"&amp;AD$68&amp;$C238+72),1,0)</f>
        <v>0</v>
      </c>
      <c r="AE238" cm="1">
        <f t="array" aca="1" ref="AE238" ca="1">IF(INDIRECT("'"&amp;$A$69&amp;"'!"&amp;AE$68&amp;$C238+72)&lt;&gt;INDIRECT("'"&amp;$A$70&amp;"'!"&amp;AE$68&amp;$C238+72),1,0)</f>
        <v>0</v>
      </c>
      <c r="AF238" cm="1">
        <f t="array" aca="1" ref="AF238" ca="1">IF(INDIRECT("'"&amp;$A$69&amp;"'!"&amp;AF$68&amp;$C238+72)&lt;&gt;INDIRECT("'"&amp;$A$70&amp;"'!"&amp;AF$68&amp;$C238+72),1,0)</f>
        <v>0</v>
      </c>
      <c r="AG238" cm="1">
        <f t="array" aca="1" ref="AG238" ca="1">IF(INDIRECT("'"&amp;$A$69&amp;"'!"&amp;AG$68&amp;$C238+72)&lt;&gt;INDIRECT("'"&amp;$A$70&amp;"'!"&amp;AG$68&amp;$C238+72),1,0)</f>
        <v>0</v>
      </c>
      <c r="AH238" cm="1">
        <f t="array" aca="1" ref="AH238" ca="1">IF(INDIRECT("'"&amp;$A$69&amp;"'!"&amp;AH$68&amp;$C238+72)&lt;&gt;INDIRECT("'"&amp;$A$70&amp;"'!"&amp;AH$68&amp;$C238+72),1,0)</f>
        <v>0</v>
      </c>
      <c r="AI238" cm="1">
        <f t="array" aca="1" ref="AI238" ca="1">IF(INDIRECT("'"&amp;$A$69&amp;"'!"&amp;AI$68&amp;$C238+72)&lt;&gt;INDIRECT("'"&amp;$A$70&amp;"'!"&amp;AI$68&amp;$C238+72),1,0)</f>
        <v>0</v>
      </c>
      <c r="AJ238" cm="1">
        <f t="array" aca="1" ref="AJ238" ca="1">IF(INDIRECT("'"&amp;$A$69&amp;"'!"&amp;AJ$68&amp;$C238+72)&lt;&gt;INDIRECT("'"&amp;$A$70&amp;"'!"&amp;AJ$68&amp;$C238+72),1,0)</f>
        <v>0</v>
      </c>
      <c r="AK238" cm="1">
        <f t="array" aca="1" ref="AK238" ca="1">IF(INDIRECT("'"&amp;$A$69&amp;"'!"&amp;AK$68&amp;$C238+72)&lt;&gt;INDIRECT("'"&amp;$A$70&amp;"'!"&amp;AK$68&amp;$C238+72),1,0)</f>
        <v>0</v>
      </c>
      <c r="AL238" cm="1">
        <f t="array" aca="1" ref="AL238" ca="1">IF(INDIRECT("'"&amp;$A$69&amp;"'!"&amp;AL$68&amp;$C238+72)&lt;&gt;INDIRECT("'"&amp;$A$70&amp;"'!"&amp;AL$68&amp;$C238+72),1,0)</f>
        <v>0</v>
      </c>
      <c r="AM238" cm="1">
        <f t="array" aca="1" ref="AM238" ca="1">IF(INDIRECT("'"&amp;$A$69&amp;"'!"&amp;AM$68&amp;$C238+72)&lt;&gt;INDIRECT("'"&amp;$A$70&amp;"'!"&amp;AM$68&amp;$C238+72),1,0)</f>
        <v>0</v>
      </c>
      <c r="AN238" cm="1">
        <f t="array" aca="1" ref="AN238" ca="1">IF(INDIRECT("'"&amp;$A$69&amp;"'!"&amp;AN$68&amp;$C238+72)&lt;&gt;INDIRECT("'"&amp;$A$70&amp;"'!"&amp;AN$68&amp;$C238+72),1,0)</f>
        <v>0</v>
      </c>
      <c r="AO238" cm="1">
        <f t="array" aca="1" ref="AO238" ca="1">IF(INDIRECT("'"&amp;$A$69&amp;"'!"&amp;AO$68&amp;$C238+72)&lt;&gt;INDIRECT("'"&amp;$A$70&amp;"'!"&amp;AO$68&amp;$C238+72),1,0)</f>
        <v>0</v>
      </c>
      <c r="AP238" cm="1">
        <f t="array" aca="1" ref="AP238" ca="1">IF(INDIRECT("'"&amp;$A$69&amp;"'!"&amp;AP$68&amp;$C238+72)&lt;&gt;INDIRECT("'"&amp;$A$70&amp;"'!"&amp;AP$68&amp;$C238+72),1,0)</f>
        <v>0</v>
      </c>
      <c r="AQ238" cm="1">
        <f t="array" aca="1" ref="AQ238" ca="1">IF(INDIRECT("'"&amp;$A$69&amp;"'!"&amp;AQ$68&amp;$C238+72)&lt;&gt;INDIRECT("'"&amp;$A$70&amp;"'!"&amp;AQ$68&amp;$C238+72),1,0)</f>
        <v>0</v>
      </c>
      <c r="AR238" cm="1">
        <f t="array" aca="1" ref="AR238" ca="1">IF(INDIRECT("'"&amp;$A$69&amp;"'!"&amp;AR$68&amp;$C238+72)&lt;&gt;INDIRECT("'"&amp;$A$70&amp;"'!"&amp;AR$68&amp;$C238+72),1,0)</f>
        <v>0</v>
      </c>
      <c r="AS238" cm="1">
        <f t="array" aca="1" ref="AS238" ca="1">IF(INDIRECT("'"&amp;$A$69&amp;"'!"&amp;AS$68&amp;$C238+72)&lt;&gt;INDIRECT("'"&amp;$A$70&amp;"'!"&amp;AS$68&amp;$C238+72),1,0)</f>
        <v>0</v>
      </c>
      <c r="AT238" cm="1">
        <f t="array" aca="1" ref="AT238" ca="1">IF(INDIRECT("'"&amp;$A$69&amp;"'!"&amp;AT$68&amp;$C238+72)&lt;&gt;INDIRECT("'"&amp;$A$70&amp;"'!"&amp;AT$68&amp;$C238+72),1,0)</f>
        <v>0</v>
      </c>
      <c r="AU238" cm="1">
        <f t="array" aca="1" ref="AU238" ca="1">IF(INDIRECT("'"&amp;$A$69&amp;"'!"&amp;AU$68&amp;$C238+72)&lt;&gt;INDIRECT("'"&amp;$A$70&amp;"'!"&amp;AU$68&amp;$C238+72),1,0)</f>
        <v>0</v>
      </c>
      <c r="AV238" cm="1">
        <f t="array" aca="1" ref="AV238" ca="1">IF(INDIRECT("'"&amp;$A$69&amp;"'!"&amp;AV$68&amp;$C238+72)&lt;&gt;INDIRECT("'"&amp;$A$70&amp;"'!"&amp;AV$68&amp;$C238+72),1,0)</f>
        <v>0</v>
      </c>
      <c r="AW238" cm="1">
        <f t="array" aca="1" ref="AW238" ca="1">IF(INDIRECT("'"&amp;$A$69&amp;"'!"&amp;AW$68&amp;$C238+72)&lt;&gt;INDIRECT("'"&amp;$A$70&amp;"'!"&amp;AW$68&amp;$C238+72),1,0)</f>
        <v>0</v>
      </c>
      <c r="AX238" cm="1">
        <f t="array" aca="1" ref="AX238" ca="1">IF(INDIRECT("'"&amp;$A$69&amp;"'!"&amp;AX$68&amp;$C238+72)&lt;&gt;INDIRECT("'"&amp;$A$70&amp;"'!"&amp;AX$68&amp;$C238+72),1,0)</f>
        <v>0</v>
      </c>
      <c r="AY238" cm="1">
        <f t="array" aca="1" ref="AY238" ca="1">IF(INDIRECT("'"&amp;$A$69&amp;"'!"&amp;AY$68&amp;$C238+72)&lt;&gt;INDIRECT("'"&amp;$A$70&amp;"'!"&amp;AY$68&amp;$C238+72),1,0)</f>
        <v>0</v>
      </c>
      <c r="AZ238" cm="1">
        <f t="array" aca="1" ref="AZ238" ca="1">IF(INDIRECT("'"&amp;$A$69&amp;"'!"&amp;AZ$68&amp;$C238+72)&lt;&gt;INDIRECT("'"&amp;$A$70&amp;"'!"&amp;AZ$68&amp;$C238+72),1,0)</f>
        <v>0</v>
      </c>
      <c r="BA238" cm="1">
        <f t="array" aca="1" ref="BA238" ca="1">IF(INDIRECT("'"&amp;$A$69&amp;"'!"&amp;BA$68&amp;$C238+72)&lt;&gt;INDIRECT("'"&amp;$A$70&amp;"'!"&amp;BA$68&amp;$C238+72),1,0)</f>
        <v>0</v>
      </c>
      <c r="BB238" cm="1">
        <f t="array" aca="1" ref="BB238" ca="1">IF(INDIRECT("'"&amp;$A$69&amp;"'!"&amp;BB$68&amp;$C238+72)&lt;&gt;INDIRECT("'"&amp;$A$70&amp;"'!"&amp;BB$68&amp;$C238+72),1,0)</f>
        <v>0</v>
      </c>
      <c r="BC238">
        <f t="shared" ca="1" si="6"/>
        <v>0</v>
      </c>
      <c r="BD238">
        <f t="shared" ca="1" si="7"/>
        <v>0</v>
      </c>
      <c r="BE238">
        <f t="shared" ca="1" si="8"/>
        <v>0</v>
      </c>
    </row>
    <row r="239" spans="3:57" x14ac:dyDescent="0.15">
      <c r="C239" s="283">
        <v>167</v>
      </c>
      <c r="D239" cm="1">
        <f t="array" aca="1" ref="D239" ca="1">IF(INDIRECT("'"&amp;$A$69&amp;"'!"&amp;D$68&amp;$C239+72)&lt;&gt;INDIRECT("'"&amp;$A$70&amp;"'!"&amp;D$68&amp;$C239+72),1,0)</f>
        <v>0</v>
      </c>
      <c r="E239" cm="1">
        <f t="array" aca="1" ref="E239" ca="1">IF(INDIRECT("'"&amp;$A$69&amp;"'!"&amp;E$68&amp;$C239+72)&lt;&gt;INDIRECT("'"&amp;$A$70&amp;"'!"&amp;E$68&amp;$C239+72),1,0)</f>
        <v>0</v>
      </c>
      <c r="F239" cm="1">
        <f t="array" aca="1" ref="F239" ca="1">IF(INDIRECT("'"&amp;$A$69&amp;"'!"&amp;F$68&amp;$C239+72)&lt;&gt;INDIRECT("'"&amp;$A$70&amp;"'!"&amp;F$68&amp;$C239+72),1,0)</f>
        <v>0</v>
      </c>
      <c r="G239" cm="1">
        <f t="array" aca="1" ref="G239" ca="1">IF(INDIRECT("'"&amp;$A$69&amp;"'!"&amp;G$68&amp;$C239+72)&lt;&gt;INDIRECT("'"&amp;$A$70&amp;"'!"&amp;G$68&amp;$C239+72),1,0)</f>
        <v>0</v>
      </c>
      <c r="H239" cm="1">
        <f t="array" aca="1" ref="H239" ca="1">IF(INDIRECT("'"&amp;$A$69&amp;"'!"&amp;H$68&amp;$C239+72)&lt;&gt;INDIRECT("'"&amp;$A$70&amp;"'!"&amp;H$68&amp;$C239+72),1,0)</f>
        <v>0</v>
      </c>
      <c r="I239" cm="1">
        <f t="array" aca="1" ref="I239" ca="1">IF(INDIRECT("'"&amp;$A$69&amp;"'!"&amp;I$68&amp;$C239+72)&lt;&gt;INDIRECT("'"&amp;$A$70&amp;"'!"&amp;I$68&amp;$C239+72),1,0)</f>
        <v>0</v>
      </c>
      <c r="J239" cm="1">
        <f t="array" aca="1" ref="J239" ca="1">IF(INDIRECT("'"&amp;$A$69&amp;"'!"&amp;J$68&amp;$C239+72)&lt;&gt;INDIRECT("'"&amp;$A$70&amp;"'!"&amp;J$68&amp;$C239+72),1,0)</f>
        <v>0</v>
      </c>
      <c r="K239" cm="1">
        <f t="array" aca="1" ref="K239" ca="1">IF(INDIRECT("'"&amp;$A$69&amp;"'!"&amp;K$68&amp;$C239+72)&lt;&gt;INDIRECT("'"&amp;$A$70&amp;"'!"&amp;K$68&amp;$C239+72),1,0)</f>
        <v>0</v>
      </c>
      <c r="L239" cm="1">
        <f t="array" aca="1" ref="L239" ca="1">IF(INDIRECT("'"&amp;$A$69&amp;"'!"&amp;L$68&amp;$C239+72)&lt;&gt;INDIRECT("'"&amp;$A$70&amp;"'!"&amp;L$68&amp;$C239+72),1,0)</f>
        <v>0</v>
      </c>
      <c r="M239" cm="1">
        <f t="array" aca="1" ref="M239" ca="1">IF(INDIRECT("'"&amp;$A$69&amp;"'!"&amp;M$68&amp;$C239+72)&lt;&gt;INDIRECT("'"&amp;$A$70&amp;"'!"&amp;M$68&amp;$C239+72),1,0)</f>
        <v>0</v>
      </c>
      <c r="N239" cm="1">
        <f t="array" aca="1" ref="N239" ca="1">IF(INDIRECT("'"&amp;$A$69&amp;"'!"&amp;N$68&amp;$C239+72)&lt;&gt;INDIRECT("'"&amp;$A$70&amp;"'!"&amp;N$68&amp;$C239+72),1,0)</f>
        <v>0</v>
      </c>
      <c r="O239" cm="1">
        <f t="array" aca="1" ref="O239" ca="1">IF(INDIRECT("'"&amp;$A$69&amp;"'!"&amp;O$68&amp;$C239+72)&lt;&gt;INDIRECT("'"&amp;$A$70&amp;"'!"&amp;O$68&amp;$C239+72),1,0)</f>
        <v>0</v>
      </c>
      <c r="P239" cm="1">
        <f t="array" aca="1" ref="P239" ca="1">IF(INDIRECT("'"&amp;$A$69&amp;"'!"&amp;P$68&amp;$C239+72)&lt;&gt;INDIRECT("'"&amp;$A$70&amp;"'!"&amp;P$68&amp;$C239+72),1,0)</f>
        <v>0</v>
      </c>
      <c r="Q239" cm="1">
        <f t="array" aca="1" ref="Q239" ca="1">IF(INDIRECT("'"&amp;$A$69&amp;"'!"&amp;Q$68&amp;$C239+72)&lt;&gt;INDIRECT("'"&amp;$A$70&amp;"'!"&amp;Q$68&amp;$C239+72),1,0)</f>
        <v>0</v>
      </c>
      <c r="R239" cm="1">
        <f t="array" aca="1" ref="R239" ca="1">IF(INDIRECT("'"&amp;$A$69&amp;"'!"&amp;R$68&amp;$C239+72)&lt;&gt;INDIRECT("'"&amp;$A$70&amp;"'!"&amp;R$68&amp;$C239+72),1,0)</f>
        <v>0</v>
      </c>
      <c r="S239" cm="1">
        <f t="array" aca="1" ref="S239" ca="1">IF(INDIRECT("'"&amp;$A$69&amp;"'!"&amp;S$68&amp;$C239+72)&lt;&gt;INDIRECT("'"&amp;$A$70&amp;"'!"&amp;S$68&amp;$C239+72),1,0)</f>
        <v>0</v>
      </c>
      <c r="T239" cm="1">
        <f t="array" aca="1" ref="T239" ca="1">IF(INDIRECT("'"&amp;$A$69&amp;"'!"&amp;T$68&amp;$C239+72)&lt;&gt;INDIRECT("'"&amp;$A$70&amp;"'!"&amp;T$68&amp;$C239+72),1,0)</f>
        <v>0</v>
      </c>
      <c r="U239" cm="1">
        <f t="array" aca="1" ref="U239" ca="1">IF(INDIRECT("'"&amp;$A$69&amp;"'!"&amp;U$68&amp;$C239+72)&lt;&gt;INDIRECT("'"&amp;$A$70&amp;"'!"&amp;U$68&amp;$C239+72),1,0)</f>
        <v>0</v>
      </c>
      <c r="V239" cm="1">
        <f t="array" aca="1" ref="V239" ca="1">IF(INDIRECT("'"&amp;$A$69&amp;"'!"&amp;V$68&amp;$C239+72)&lt;&gt;INDIRECT("'"&amp;$A$70&amp;"'!"&amp;V$68&amp;$C239+72),1,0)</f>
        <v>0</v>
      </c>
      <c r="W239" cm="1">
        <f t="array" aca="1" ref="W239" ca="1">IF(INDIRECT("'"&amp;$A$69&amp;"'!"&amp;W$68&amp;$C239+72)&lt;&gt;INDIRECT("'"&amp;$A$70&amp;"'!"&amp;W$68&amp;$C239+72),1,0)</f>
        <v>0</v>
      </c>
      <c r="X239" cm="1">
        <f t="array" aca="1" ref="X239" ca="1">IF(INDIRECT("'"&amp;$A$69&amp;"'!"&amp;X$68&amp;$C239+72)&lt;&gt;INDIRECT("'"&amp;$A$70&amp;"'!"&amp;X$68&amp;$C239+72),1,0)</f>
        <v>0</v>
      </c>
      <c r="Y239" cm="1">
        <f t="array" aca="1" ref="Y239" ca="1">IF(INDIRECT("'"&amp;$A$69&amp;"'!"&amp;Y$68&amp;$C239+72)&lt;&gt;INDIRECT("'"&amp;$A$70&amp;"'!"&amp;Y$68&amp;$C239+72),1,0)</f>
        <v>0</v>
      </c>
      <c r="Z239" cm="1">
        <f t="array" aca="1" ref="Z239" ca="1">IF(INDIRECT("'"&amp;$A$69&amp;"'!"&amp;Z$68&amp;$C239+72)&lt;&gt;INDIRECT("'"&amp;$A$70&amp;"'!"&amp;Z$68&amp;$C239+72),1,0)</f>
        <v>0</v>
      </c>
      <c r="AA239" cm="1">
        <f t="array" aca="1" ref="AA239" ca="1">IF(INDIRECT("'"&amp;$A$69&amp;"'!"&amp;AA$68&amp;$C239+72)&lt;&gt;INDIRECT("'"&amp;$A$70&amp;"'!"&amp;AA$68&amp;$C239+72),1,0)</f>
        <v>0</v>
      </c>
      <c r="AB239" cm="1">
        <f t="array" aca="1" ref="AB239" ca="1">IF(INDIRECT("'"&amp;$A$69&amp;"'!"&amp;AB$68&amp;$C239+72)&lt;&gt;INDIRECT("'"&amp;$A$70&amp;"'!"&amp;AB$68&amp;$C239+72),1,0)</f>
        <v>0</v>
      </c>
      <c r="AC239" cm="1">
        <f t="array" aca="1" ref="AC239" ca="1">IF(INDIRECT("'"&amp;$A$69&amp;"'!"&amp;AC$68&amp;$C239+72)&lt;&gt;INDIRECT("'"&amp;$A$70&amp;"'!"&amp;AC$68&amp;$C239+72),1,0)</f>
        <v>0</v>
      </c>
      <c r="AD239" cm="1">
        <f t="array" aca="1" ref="AD239" ca="1">IF(INDIRECT("'"&amp;$A$69&amp;"'!"&amp;AD$68&amp;$C239+72)&lt;&gt;INDIRECT("'"&amp;$A$70&amp;"'!"&amp;AD$68&amp;$C239+72),1,0)</f>
        <v>0</v>
      </c>
      <c r="AE239" cm="1">
        <f t="array" aca="1" ref="AE239" ca="1">IF(INDIRECT("'"&amp;$A$69&amp;"'!"&amp;AE$68&amp;$C239+72)&lt;&gt;INDIRECT("'"&amp;$A$70&amp;"'!"&amp;AE$68&amp;$C239+72),1,0)</f>
        <v>0</v>
      </c>
      <c r="AF239" cm="1">
        <f t="array" aca="1" ref="AF239" ca="1">IF(INDIRECT("'"&amp;$A$69&amp;"'!"&amp;AF$68&amp;$C239+72)&lt;&gt;INDIRECT("'"&amp;$A$70&amp;"'!"&amp;AF$68&amp;$C239+72),1,0)</f>
        <v>0</v>
      </c>
      <c r="AG239" cm="1">
        <f t="array" aca="1" ref="AG239" ca="1">IF(INDIRECT("'"&amp;$A$69&amp;"'!"&amp;AG$68&amp;$C239+72)&lt;&gt;INDIRECT("'"&amp;$A$70&amp;"'!"&amp;AG$68&amp;$C239+72),1,0)</f>
        <v>0</v>
      </c>
      <c r="AH239" cm="1">
        <f t="array" aca="1" ref="AH239" ca="1">IF(INDIRECT("'"&amp;$A$69&amp;"'!"&amp;AH$68&amp;$C239+72)&lt;&gt;INDIRECT("'"&amp;$A$70&amp;"'!"&amp;AH$68&amp;$C239+72),1,0)</f>
        <v>0</v>
      </c>
      <c r="AI239" cm="1">
        <f t="array" aca="1" ref="AI239" ca="1">IF(INDIRECT("'"&amp;$A$69&amp;"'!"&amp;AI$68&amp;$C239+72)&lt;&gt;INDIRECT("'"&amp;$A$70&amp;"'!"&amp;AI$68&amp;$C239+72),1,0)</f>
        <v>0</v>
      </c>
      <c r="AJ239" cm="1">
        <f t="array" aca="1" ref="AJ239" ca="1">IF(INDIRECT("'"&amp;$A$69&amp;"'!"&amp;AJ$68&amp;$C239+72)&lt;&gt;INDIRECT("'"&amp;$A$70&amp;"'!"&amp;AJ$68&amp;$C239+72),1,0)</f>
        <v>0</v>
      </c>
      <c r="AK239" cm="1">
        <f t="array" aca="1" ref="AK239" ca="1">IF(INDIRECT("'"&amp;$A$69&amp;"'!"&amp;AK$68&amp;$C239+72)&lt;&gt;INDIRECT("'"&amp;$A$70&amp;"'!"&amp;AK$68&amp;$C239+72),1,0)</f>
        <v>0</v>
      </c>
      <c r="AL239" cm="1">
        <f t="array" aca="1" ref="AL239" ca="1">IF(INDIRECT("'"&amp;$A$69&amp;"'!"&amp;AL$68&amp;$C239+72)&lt;&gt;INDIRECT("'"&amp;$A$70&amp;"'!"&amp;AL$68&amp;$C239+72),1,0)</f>
        <v>0</v>
      </c>
      <c r="AM239" cm="1">
        <f t="array" aca="1" ref="AM239" ca="1">IF(INDIRECT("'"&amp;$A$69&amp;"'!"&amp;AM$68&amp;$C239+72)&lt;&gt;INDIRECT("'"&amp;$A$70&amp;"'!"&amp;AM$68&amp;$C239+72),1,0)</f>
        <v>0</v>
      </c>
      <c r="AN239" cm="1">
        <f t="array" aca="1" ref="AN239" ca="1">IF(INDIRECT("'"&amp;$A$69&amp;"'!"&amp;AN$68&amp;$C239+72)&lt;&gt;INDIRECT("'"&amp;$A$70&amp;"'!"&amp;AN$68&amp;$C239+72),1,0)</f>
        <v>0</v>
      </c>
      <c r="AO239" cm="1">
        <f t="array" aca="1" ref="AO239" ca="1">IF(INDIRECT("'"&amp;$A$69&amp;"'!"&amp;AO$68&amp;$C239+72)&lt;&gt;INDIRECT("'"&amp;$A$70&amp;"'!"&amp;AO$68&amp;$C239+72),1,0)</f>
        <v>0</v>
      </c>
      <c r="AP239" cm="1">
        <f t="array" aca="1" ref="AP239" ca="1">IF(INDIRECT("'"&amp;$A$69&amp;"'!"&amp;AP$68&amp;$C239+72)&lt;&gt;INDIRECT("'"&amp;$A$70&amp;"'!"&amp;AP$68&amp;$C239+72),1,0)</f>
        <v>0</v>
      </c>
      <c r="AQ239" cm="1">
        <f t="array" aca="1" ref="AQ239" ca="1">IF(INDIRECT("'"&amp;$A$69&amp;"'!"&amp;AQ$68&amp;$C239+72)&lt;&gt;INDIRECT("'"&amp;$A$70&amp;"'!"&amp;AQ$68&amp;$C239+72),1,0)</f>
        <v>0</v>
      </c>
      <c r="AR239" cm="1">
        <f t="array" aca="1" ref="AR239" ca="1">IF(INDIRECT("'"&amp;$A$69&amp;"'!"&amp;AR$68&amp;$C239+72)&lt;&gt;INDIRECT("'"&amp;$A$70&amp;"'!"&amp;AR$68&amp;$C239+72),1,0)</f>
        <v>0</v>
      </c>
      <c r="AS239" cm="1">
        <f t="array" aca="1" ref="AS239" ca="1">IF(INDIRECT("'"&amp;$A$69&amp;"'!"&amp;AS$68&amp;$C239+72)&lt;&gt;INDIRECT("'"&amp;$A$70&amp;"'!"&amp;AS$68&amp;$C239+72),1,0)</f>
        <v>0</v>
      </c>
      <c r="AT239" cm="1">
        <f t="array" aca="1" ref="AT239" ca="1">IF(INDIRECT("'"&amp;$A$69&amp;"'!"&amp;AT$68&amp;$C239+72)&lt;&gt;INDIRECT("'"&amp;$A$70&amp;"'!"&amp;AT$68&amp;$C239+72),1,0)</f>
        <v>0</v>
      </c>
      <c r="AU239" cm="1">
        <f t="array" aca="1" ref="AU239" ca="1">IF(INDIRECT("'"&amp;$A$69&amp;"'!"&amp;AU$68&amp;$C239+72)&lt;&gt;INDIRECT("'"&amp;$A$70&amp;"'!"&amp;AU$68&amp;$C239+72),1,0)</f>
        <v>0</v>
      </c>
      <c r="AV239" cm="1">
        <f t="array" aca="1" ref="AV239" ca="1">IF(INDIRECT("'"&amp;$A$69&amp;"'!"&amp;AV$68&amp;$C239+72)&lt;&gt;INDIRECT("'"&amp;$A$70&amp;"'!"&amp;AV$68&amp;$C239+72),1,0)</f>
        <v>0</v>
      </c>
      <c r="AW239" cm="1">
        <f t="array" aca="1" ref="AW239" ca="1">IF(INDIRECT("'"&amp;$A$69&amp;"'!"&amp;AW$68&amp;$C239+72)&lt;&gt;INDIRECT("'"&amp;$A$70&amp;"'!"&amp;AW$68&amp;$C239+72),1,0)</f>
        <v>0</v>
      </c>
      <c r="AX239" cm="1">
        <f t="array" aca="1" ref="AX239" ca="1">IF(INDIRECT("'"&amp;$A$69&amp;"'!"&amp;AX$68&amp;$C239+72)&lt;&gt;INDIRECT("'"&amp;$A$70&amp;"'!"&amp;AX$68&amp;$C239+72),1,0)</f>
        <v>0</v>
      </c>
      <c r="AY239" cm="1">
        <f t="array" aca="1" ref="AY239" ca="1">IF(INDIRECT("'"&amp;$A$69&amp;"'!"&amp;AY$68&amp;$C239+72)&lt;&gt;INDIRECT("'"&amp;$A$70&amp;"'!"&amp;AY$68&amp;$C239+72),1,0)</f>
        <v>0</v>
      </c>
      <c r="AZ239" cm="1">
        <f t="array" aca="1" ref="AZ239" ca="1">IF(INDIRECT("'"&amp;$A$69&amp;"'!"&amp;AZ$68&amp;$C239+72)&lt;&gt;INDIRECT("'"&amp;$A$70&amp;"'!"&amp;AZ$68&amp;$C239+72),1,0)</f>
        <v>0</v>
      </c>
      <c r="BA239" cm="1">
        <f t="array" aca="1" ref="BA239" ca="1">IF(INDIRECT("'"&amp;$A$69&amp;"'!"&amp;BA$68&amp;$C239+72)&lt;&gt;INDIRECT("'"&amp;$A$70&amp;"'!"&amp;BA$68&amp;$C239+72),1,0)</f>
        <v>0</v>
      </c>
      <c r="BB239" cm="1">
        <f t="array" aca="1" ref="BB239" ca="1">IF(INDIRECT("'"&amp;$A$69&amp;"'!"&amp;BB$68&amp;$C239+72)&lt;&gt;INDIRECT("'"&amp;$A$70&amp;"'!"&amp;BB$68&amp;$C239+72),1,0)</f>
        <v>0</v>
      </c>
      <c r="BC239">
        <f t="shared" ca="1" si="6"/>
        <v>0</v>
      </c>
      <c r="BD239">
        <f t="shared" ca="1" si="7"/>
        <v>0</v>
      </c>
      <c r="BE239">
        <f t="shared" ca="1" si="8"/>
        <v>0</v>
      </c>
    </row>
    <row r="240" spans="3:57" x14ac:dyDescent="0.15">
      <c r="C240" s="283">
        <v>168</v>
      </c>
      <c r="D240" cm="1">
        <f t="array" aca="1" ref="D240" ca="1">IF(INDIRECT("'"&amp;$A$69&amp;"'!"&amp;D$68&amp;$C240+72)&lt;&gt;INDIRECT("'"&amp;$A$70&amp;"'!"&amp;D$68&amp;$C240+72),1,0)</f>
        <v>0</v>
      </c>
      <c r="E240" cm="1">
        <f t="array" aca="1" ref="E240" ca="1">IF(INDIRECT("'"&amp;$A$69&amp;"'!"&amp;E$68&amp;$C240+72)&lt;&gt;INDIRECT("'"&amp;$A$70&amp;"'!"&amp;E$68&amp;$C240+72),1,0)</f>
        <v>0</v>
      </c>
      <c r="F240" cm="1">
        <f t="array" aca="1" ref="F240" ca="1">IF(INDIRECT("'"&amp;$A$69&amp;"'!"&amp;F$68&amp;$C240+72)&lt;&gt;INDIRECT("'"&amp;$A$70&amp;"'!"&amp;F$68&amp;$C240+72),1,0)</f>
        <v>0</v>
      </c>
      <c r="G240" cm="1">
        <f t="array" aca="1" ref="G240" ca="1">IF(INDIRECT("'"&amp;$A$69&amp;"'!"&amp;G$68&amp;$C240+72)&lt;&gt;INDIRECT("'"&amp;$A$70&amp;"'!"&amp;G$68&amp;$C240+72),1,0)</f>
        <v>0</v>
      </c>
      <c r="H240" cm="1">
        <f t="array" aca="1" ref="H240" ca="1">IF(INDIRECT("'"&amp;$A$69&amp;"'!"&amp;H$68&amp;$C240+72)&lt;&gt;INDIRECT("'"&amp;$A$70&amp;"'!"&amp;H$68&amp;$C240+72),1,0)</f>
        <v>0</v>
      </c>
      <c r="I240" cm="1">
        <f t="array" aca="1" ref="I240" ca="1">IF(INDIRECT("'"&amp;$A$69&amp;"'!"&amp;I$68&amp;$C240+72)&lt;&gt;INDIRECT("'"&amp;$A$70&amp;"'!"&amp;I$68&amp;$C240+72),1,0)</f>
        <v>0</v>
      </c>
      <c r="J240" cm="1">
        <f t="array" aca="1" ref="J240" ca="1">IF(INDIRECT("'"&amp;$A$69&amp;"'!"&amp;J$68&amp;$C240+72)&lt;&gt;INDIRECT("'"&amp;$A$70&amp;"'!"&amp;J$68&amp;$C240+72),1,0)</f>
        <v>0</v>
      </c>
      <c r="K240" cm="1">
        <f t="array" aca="1" ref="K240" ca="1">IF(INDIRECT("'"&amp;$A$69&amp;"'!"&amp;K$68&amp;$C240+72)&lt;&gt;INDIRECT("'"&amp;$A$70&amp;"'!"&amp;K$68&amp;$C240+72),1,0)</f>
        <v>0</v>
      </c>
      <c r="L240" cm="1">
        <f t="array" aca="1" ref="L240" ca="1">IF(INDIRECT("'"&amp;$A$69&amp;"'!"&amp;L$68&amp;$C240+72)&lt;&gt;INDIRECT("'"&amp;$A$70&amp;"'!"&amp;L$68&amp;$C240+72),1,0)</f>
        <v>0</v>
      </c>
      <c r="M240" cm="1">
        <f t="array" aca="1" ref="M240" ca="1">IF(INDIRECT("'"&amp;$A$69&amp;"'!"&amp;M$68&amp;$C240+72)&lt;&gt;INDIRECT("'"&amp;$A$70&amp;"'!"&amp;M$68&amp;$C240+72),1,0)</f>
        <v>0</v>
      </c>
      <c r="N240" cm="1">
        <f t="array" aca="1" ref="N240" ca="1">IF(INDIRECT("'"&amp;$A$69&amp;"'!"&amp;N$68&amp;$C240+72)&lt;&gt;INDIRECT("'"&amp;$A$70&amp;"'!"&amp;N$68&amp;$C240+72),1,0)</f>
        <v>0</v>
      </c>
      <c r="O240" cm="1">
        <f t="array" aca="1" ref="O240" ca="1">IF(INDIRECT("'"&amp;$A$69&amp;"'!"&amp;O$68&amp;$C240+72)&lt;&gt;INDIRECT("'"&amp;$A$70&amp;"'!"&amp;O$68&amp;$C240+72),1,0)</f>
        <v>0</v>
      </c>
      <c r="P240" cm="1">
        <f t="array" aca="1" ref="P240" ca="1">IF(INDIRECT("'"&amp;$A$69&amp;"'!"&amp;P$68&amp;$C240+72)&lt;&gt;INDIRECT("'"&amp;$A$70&amp;"'!"&amp;P$68&amp;$C240+72),1,0)</f>
        <v>0</v>
      </c>
      <c r="Q240" cm="1">
        <f t="array" aca="1" ref="Q240" ca="1">IF(INDIRECT("'"&amp;$A$69&amp;"'!"&amp;Q$68&amp;$C240+72)&lt;&gt;INDIRECT("'"&amp;$A$70&amp;"'!"&amp;Q$68&amp;$C240+72),1,0)</f>
        <v>0</v>
      </c>
      <c r="R240" cm="1">
        <f t="array" aca="1" ref="R240" ca="1">IF(INDIRECT("'"&amp;$A$69&amp;"'!"&amp;R$68&amp;$C240+72)&lt;&gt;INDIRECT("'"&amp;$A$70&amp;"'!"&amp;R$68&amp;$C240+72),1,0)</f>
        <v>0</v>
      </c>
      <c r="S240" cm="1">
        <f t="array" aca="1" ref="S240" ca="1">IF(INDIRECT("'"&amp;$A$69&amp;"'!"&amp;S$68&amp;$C240+72)&lt;&gt;INDIRECT("'"&amp;$A$70&amp;"'!"&amp;S$68&amp;$C240+72),1,0)</f>
        <v>0</v>
      </c>
      <c r="T240" cm="1">
        <f t="array" aca="1" ref="T240" ca="1">IF(INDIRECT("'"&amp;$A$69&amp;"'!"&amp;T$68&amp;$C240+72)&lt;&gt;INDIRECT("'"&amp;$A$70&amp;"'!"&amp;T$68&amp;$C240+72),1,0)</f>
        <v>0</v>
      </c>
      <c r="U240" cm="1">
        <f t="array" aca="1" ref="U240" ca="1">IF(INDIRECT("'"&amp;$A$69&amp;"'!"&amp;U$68&amp;$C240+72)&lt;&gt;INDIRECT("'"&amp;$A$70&amp;"'!"&amp;U$68&amp;$C240+72),1,0)</f>
        <v>0</v>
      </c>
      <c r="V240" cm="1">
        <f t="array" aca="1" ref="V240" ca="1">IF(INDIRECT("'"&amp;$A$69&amp;"'!"&amp;V$68&amp;$C240+72)&lt;&gt;INDIRECT("'"&amp;$A$70&amp;"'!"&amp;V$68&amp;$C240+72),1,0)</f>
        <v>0</v>
      </c>
      <c r="W240" cm="1">
        <f t="array" aca="1" ref="W240" ca="1">IF(INDIRECT("'"&amp;$A$69&amp;"'!"&amp;W$68&amp;$C240+72)&lt;&gt;INDIRECT("'"&amp;$A$70&amp;"'!"&amp;W$68&amp;$C240+72),1,0)</f>
        <v>0</v>
      </c>
      <c r="X240" cm="1">
        <f t="array" aca="1" ref="X240" ca="1">IF(INDIRECT("'"&amp;$A$69&amp;"'!"&amp;X$68&amp;$C240+72)&lt;&gt;INDIRECT("'"&amp;$A$70&amp;"'!"&amp;X$68&amp;$C240+72),1,0)</f>
        <v>0</v>
      </c>
      <c r="Y240" cm="1">
        <f t="array" aca="1" ref="Y240" ca="1">IF(INDIRECT("'"&amp;$A$69&amp;"'!"&amp;Y$68&amp;$C240+72)&lt;&gt;INDIRECT("'"&amp;$A$70&amp;"'!"&amp;Y$68&amp;$C240+72),1,0)</f>
        <v>0</v>
      </c>
      <c r="Z240" cm="1">
        <f t="array" aca="1" ref="Z240" ca="1">IF(INDIRECT("'"&amp;$A$69&amp;"'!"&amp;Z$68&amp;$C240+72)&lt;&gt;INDIRECT("'"&amp;$A$70&amp;"'!"&amp;Z$68&amp;$C240+72),1,0)</f>
        <v>0</v>
      </c>
      <c r="AA240" cm="1">
        <f t="array" aca="1" ref="AA240" ca="1">IF(INDIRECT("'"&amp;$A$69&amp;"'!"&amp;AA$68&amp;$C240+72)&lt;&gt;INDIRECT("'"&amp;$A$70&amp;"'!"&amp;AA$68&amp;$C240+72),1,0)</f>
        <v>0</v>
      </c>
      <c r="AB240" cm="1">
        <f t="array" aca="1" ref="AB240" ca="1">IF(INDIRECT("'"&amp;$A$69&amp;"'!"&amp;AB$68&amp;$C240+72)&lt;&gt;INDIRECT("'"&amp;$A$70&amp;"'!"&amp;AB$68&amp;$C240+72),1,0)</f>
        <v>0</v>
      </c>
      <c r="AC240" cm="1">
        <f t="array" aca="1" ref="AC240" ca="1">IF(INDIRECT("'"&amp;$A$69&amp;"'!"&amp;AC$68&amp;$C240+72)&lt;&gt;INDIRECT("'"&amp;$A$70&amp;"'!"&amp;AC$68&amp;$C240+72),1,0)</f>
        <v>0</v>
      </c>
      <c r="AD240" cm="1">
        <f t="array" aca="1" ref="AD240" ca="1">IF(INDIRECT("'"&amp;$A$69&amp;"'!"&amp;AD$68&amp;$C240+72)&lt;&gt;INDIRECT("'"&amp;$A$70&amp;"'!"&amp;AD$68&amp;$C240+72),1,0)</f>
        <v>0</v>
      </c>
      <c r="AE240" cm="1">
        <f t="array" aca="1" ref="AE240" ca="1">IF(INDIRECT("'"&amp;$A$69&amp;"'!"&amp;AE$68&amp;$C240+72)&lt;&gt;INDIRECT("'"&amp;$A$70&amp;"'!"&amp;AE$68&amp;$C240+72),1,0)</f>
        <v>0</v>
      </c>
      <c r="AF240" cm="1">
        <f t="array" aca="1" ref="AF240" ca="1">IF(INDIRECT("'"&amp;$A$69&amp;"'!"&amp;AF$68&amp;$C240+72)&lt;&gt;INDIRECT("'"&amp;$A$70&amp;"'!"&amp;AF$68&amp;$C240+72),1,0)</f>
        <v>0</v>
      </c>
      <c r="AG240" cm="1">
        <f t="array" aca="1" ref="AG240" ca="1">IF(INDIRECT("'"&amp;$A$69&amp;"'!"&amp;AG$68&amp;$C240+72)&lt;&gt;INDIRECT("'"&amp;$A$70&amp;"'!"&amp;AG$68&amp;$C240+72),1,0)</f>
        <v>0</v>
      </c>
      <c r="AH240" cm="1">
        <f t="array" aca="1" ref="AH240" ca="1">IF(INDIRECT("'"&amp;$A$69&amp;"'!"&amp;AH$68&amp;$C240+72)&lt;&gt;INDIRECT("'"&amp;$A$70&amp;"'!"&amp;AH$68&amp;$C240+72),1,0)</f>
        <v>0</v>
      </c>
      <c r="AI240" cm="1">
        <f t="array" aca="1" ref="AI240" ca="1">IF(INDIRECT("'"&amp;$A$69&amp;"'!"&amp;AI$68&amp;$C240+72)&lt;&gt;INDIRECT("'"&amp;$A$70&amp;"'!"&amp;AI$68&amp;$C240+72),1,0)</f>
        <v>0</v>
      </c>
      <c r="AJ240" cm="1">
        <f t="array" aca="1" ref="AJ240" ca="1">IF(INDIRECT("'"&amp;$A$69&amp;"'!"&amp;AJ$68&amp;$C240+72)&lt;&gt;INDIRECT("'"&amp;$A$70&amp;"'!"&amp;AJ$68&amp;$C240+72),1,0)</f>
        <v>0</v>
      </c>
      <c r="AK240" cm="1">
        <f t="array" aca="1" ref="AK240" ca="1">IF(INDIRECT("'"&amp;$A$69&amp;"'!"&amp;AK$68&amp;$C240+72)&lt;&gt;INDIRECT("'"&amp;$A$70&amp;"'!"&amp;AK$68&amp;$C240+72),1,0)</f>
        <v>0</v>
      </c>
      <c r="AL240" cm="1">
        <f t="array" aca="1" ref="AL240" ca="1">IF(INDIRECT("'"&amp;$A$69&amp;"'!"&amp;AL$68&amp;$C240+72)&lt;&gt;INDIRECT("'"&amp;$A$70&amp;"'!"&amp;AL$68&amp;$C240+72),1,0)</f>
        <v>0</v>
      </c>
      <c r="AM240" cm="1">
        <f t="array" aca="1" ref="AM240" ca="1">IF(INDIRECT("'"&amp;$A$69&amp;"'!"&amp;AM$68&amp;$C240+72)&lt;&gt;INDIRECT("'"&amp;$A$70&amp;"'!"&amp;AM$68&amp;$C240+72),1,0)</f>
        <v>0</v>
      </c>
      <c r="AN240" cm="1">
        <f t="array" aca="1" ref="AN240" ca="1">IF(INDIRECT("'"&amp;$A$69&amp;"'!"&amp;AN$68&amp;$C240+72)&lt;&gt;INDIRECT("'"&amp;$A$70&amp;"'!"&amp;AN$68&amp;$C240+72),1,0)</f>
        <v>0</v>
      </c>
      <c r="AO240" cm="1">
        <f t="array" aca="1" ref="AO240" ca="1">IF(INDIRECT("'"&amp;$A$69&amp;"'!"&amp;AO$68&amp;$C240+72)&lt;&gt;INDIRECT("'"&amp;$A$70&amp;"'!"&amp;AO$68&amp;$C240+72),1,0)</f>
        <v>0</v>
      </c>
      <c r="AP240" cm="1">
        <f t="array" aca="1" ref="AP240" ca="1">IF(INDIRECT("'"&amp;$A$69&amp;"'!"&amp;AP$68&amp;$C240+72)&lt;&gt;INDIRECT("'"&amp;$A$70&amp;"'!"&amp;AP$68&amp;$C240+72),1,0)</f>
        <v>0</v>
      </c>
      <c r="AQ240" cm="1">
        <f t="array" aca="1" ref="AQ240" ca="1">IF(INDIRECT("'"&amp;$A$69&amp;"'!"&amp;AQ$68&amp;$C240+72)&lt;&gt;INDIRECT("'"&amp;$A$70&amp;"'!"&amp;AQ$68&amp;$C240+72),1,0)</f>
        <v>0</v>
      </c>
      <c r="AR240" cm="1">
        <f t="array" aca="1" ref="AR240" ca="1">IF(INDIRECT("'"&amp;$A$69&amp;"'!"&amp;AR$68&amp;$C240+72)&lt;&gt;INDIRECT("'"&amp;$A$70&amp;"'!"&amp;AR$68&amp;$C240+72),1,0)</f>
        <v>0</v>
      </c>
      <c r="AS240" cm="1">
        <f t="array" aca="1" ref="AS240" ca="1">IF(INDIRECT("'"&amp;$A$69&amp;"'!"&amp;AS$68&amp;$C240+72)&lt;&gt;INDIRECT("'"&amp;$A$70&amp;"'!"&amp;AS$68&amp;$C240+72),1,0)</f>
        <v>0</v>
      </c>
      <c r="AT240" cm="1">
        <f t="array" aca="1" ref="AT240" ca="1">IF(INDIRECT("'"&amp;$A$69&amp;"'!"&amp;AT$68&amp;$C240+72)&lt;&gt;INDIRECT("'"&amp;$A$70&amp;"'!"&amp;AT$68&amp;$C240+72),1,0)</f>
        <v>0</v>
      </c>
      <c r="AU240" cm="1">
        <f t="array" aca="1" ref="AU240" ca="1">IF(INDIRECT("'"&amp;$A$69&amp;"'!"&amp;AU$68&amp;$C240+72)&lt;&gt;INDIRECT("'"&amp;$A$70&amp;"'!"&amp;AU$68&amp;$C240+72),1,0)</f>
        <v>0</v>
      </c>
      <c r="AV240" cm="1">
        <f t="array" aca="1" ref="AV240" ca="1">IF(INDIRECT("'"&amp;$A$69&amp;"'!"&amp;AV$68&amp;$C240+72)&lt;&gt;INDIRECT("'"&amp;$A$70&amp;"'!"&amp;AV$68&amp;$C240+72),1,0)</f>
        <v>0</v>
      </c>
      <c r="AW240" cm="1">
        <f t="array" aca="1" ref="AW240" ca="1">IF(INDIRECT("'"&amp;$A$69&amp;"'!"&amp;AW$68&amp;$C240+72)&lt;&gt;INDIRECT("'"&amp;$A$70&amp;"'!"&amp;AW$68&amp;$C240+72),1,0)</f>
        <v>0</v>
      </c>
      <c r="AX240" cm="1">
        <f t="array" aca="1" ref="AX240" ca="1">IF(INDIRECT("'"&amp;$A$69&amp;"'!"&amp;AX$68&amp;$C240+72)&lt;&gt;INDIRECT("'"&amp;$A$70&amp;"'!"&amp;AX$68&amp;$C240+72),1,0)</f>
        <v>0</v>
      </c>
      <c r="AY240" cm="1">
        <f t="array" aca="1" ref="AY240" ca="1">IF(INDIRECT("'"&amp;$A$69&amp;"'!"&amp;AY$68&amp;$C240+72)&lt;&gt;INDIRECT("'"&amp;$A$70&amp;"'!"&amp;AY$68&amp;$C240+72),1,0)</f>
        <v>0</v>
      </c>
      <c r="AZ240" cm="1">
        <f t="array" aca="1" ref="AZ240" ca="1">IF(INDIRECT("'"&amp;$A$69&amp;"'!"&amp;AZ$68&amp;$C240+72)&lt;&gt;INDIRECT("'"&amp;$A$70&amp;"'!"&amp;AZ$68&amp;$C240+72),1,0)</f>
        <v>0</v>
      </c>
      <c r="BA240" cm="1">
        <f t="array" aca="1" ref="BA240" ca="1">IF(INDIRECT("'"&amp;$A$69&amp;"'!"&amp;BA$68&amp;$C240+72)&lt;&gt;INDIRECT("'"&amp;$A$70&amp;"'!"&amp;BA$68&amp;$C240+72),1,0)</f>
        <v>0</v>
      </c>
      <c r="BB240" cm="1">
        <f t="array" aca="1" ref="BB240" ca="1">IF(INDIRECT("'"&amp;$A$69&amp;"'!"&amp;BB$68&amp;$C240+72)&lt;&gt;INDIRECT("'"&amp;$A$70&amp;"'!"&amp;BB$68&amp;$C240+72),1,0)</f>
        <v>0</v>
      </c>
      <c r="BC240">
        <f t="shared" ca="1" si="6"/>
        <v>0</v>
      </c>
      <c r="BD240">
        <f t="shared" ca="1" si="7"/>
        <v>0</v>
      </c>
      <c r="BE240">
        <f t="shared" ca="1" si="8"/>
        <v>0</v>
      </c>
    </row>
    <row r="241" spans="3:57" x14ac:dyDescent="0.15">
      <c r="C241" s="283">
        <v>169</v>
      </c>
      <c r="D241" cm="1">
        <f t="array" aca="1" ref="D241" ca="1">IF(INDIRECT("'"&amp;$A$69&amp;"'!"&amp;D$68&amp;$C241+72)&lt;&gt;INDIRECT("'"&amp;$A$70&amp;"'!"&amp;D$68&amp;$C241+72),1,0)</f>
        <v>0</v>
      </c>
      <c r="E241" cm="1">
        <f t="array" aca="1" ref="E241" ca="1">IF(INDIRECT("'"&amp;$A$69&amp;"'!"&amp;E$68&amp;$C241+72)&lt;&gt;INDIRECT("'"&amp;$A$70&amp;"'!"&amp;E$68&amp;$C241+72),1,0)</f>
        <v>0</v>
      </c>
      <c r="F241" cm="1">
        <f t="array" aca="1" ref="F241" ca="1">IF(INDIRECT("'"&amp;$A$69&amp;"'!"&amp;F$68&amp;$C241+72)&lt;&gt;INDIRECT("'"&amp;$A$70&amp;"'!"&amp;F$68&amp;$C241+72),1,0)</f>
        <v>0</v>
      </c>
      <c r="G241" cm="1">
        <f t="array" aca="1" ref="G241" ca="1">IF(INDIRECT("'"&amp;$A$69&amp;"'!"&amp;G$68&amp;$C241+72)&lt;&gt;INDIRECT("'"&amp;$A$70&amp;"'!"&amp;G$68&amp;$C241+72),1,0)</f>
        <v>0</v>
      </c>
      <c r="H241" cm="1">
        <f t="array" aca="1" ref="H241" ca="1">IF(INDIRECT("'"&amp;$A$69&amp;"'!"&amp;H$68&amp;$C241+72)&lt;&gt;INDIRECT("'"&amp;$A$70&amp;"'!"&amp;H$68&amp;$C241+72),1,0)</f>
        <v>0</v>
      </c>
      <c r="I241" cm="1">
        <f t="array" aca="1" ref="I241" ca="1">IF(INDIRECT("'"&amp;$A$69&amp;"'!"&amp;I$68&amp;$C241+72)&lt;&gt;INDIRECT("'"&amp;$A$70&amp;"'!"&amp;I$68&amp;$C241+72),1,0)</f>
        <v>0</v>
      </c>
      <c r="J241" cm="1">
        <f t="array" aca="1" ref="J241" ca="1">IF(INDIRECT("'"&amp;$A$69&amp;"'!"&amp;J$68&amp;$C241+72)&lt;&gt;INDIRECT("'"&amp;$A$70&amp;"'!"&amp;J$68&amp;$C241+72),1,0)</f>
        <v>0</v>
      </c>
      <c r="K241" cm="1">
        <f t="array" aca="1" ref="K241" ca="1">IF(INDIRECT("'"&amp;$A$69&amp;"'!"&amp;K$68&amp;$C241+72)&lt;&gt;INDIRECT("'"&amp;$A$70&amp;"'!"&amp;K$68&amp;$C241+72),1,0)</f>
        <v>0</v>
      </c>
      <c r="L241" cm="1">
        <f t="array" aca="1" ref="L241" ca="1">IF(INDIRECT("'"&amp;$A$69&amp;"'!"&amp;L$68&amp;$C241+72)&lt;&gt;INDIRECT("'"&amp;$A$70&amp;"'!"&amp;L$68&amp;$C241+72),1,0)</f>
        <v>0</v>
      </c>
      <c r="M241" cm="1">
        <f t="array" aca="1" ref="M241" ca="1">IF(INDIRECT("'"&amp;$A$69&amp;"'!"&amp;M$68&amp;$C241+72)&lt;&gt;INDIRECT("'"&amp;$A$70&amp;"'!"&amp;M$68&amp;$C241+72),1,0)</f>
        <v>0</v>
      </c>
      <c r="N241" cm="1">
        <f t="array" aca="1" ref="N241" ca="1">IF(INDIRECT("'"&amp;$A$69&amp;"'!"&amp;N$68&amp;$C241+72)&lt;&gt;INDIRECT("'"&amp;$A$70&amp;"'!"&amp;N$68&amp;$C241+72),1,0)</f>
        <v>0</v>
      </c>
      <c r="O241" cm="1">
        <f t="array" aca="1" ref="O241" ca="1">IF(INDIRECT("'"&amp;$A$69&amp;"'!"&amp;O$68&amp;$C241+72)&lt;&gt;INDIRECT("'"&amp;$A$70&amp;"'!"&amp;O$68&amp;$C241+72),1,0)</f>
        <v>0</v>
      </c>
      <c r="P241" cm="1">
        <f t="array" aca="1" ref="P241" ca="1">IF(INDIRECT("'"&amp;$A$69&amp;"'!"&amp;P$68&amp;$C241+72)&lt;&gt;INDIRECT("'"&amp;$A$70&amp;"'!"&amp;P$68&amp;$C241+72),1,0)</f>
        <v>0</v>
      </c>
      <c r="Q241" cm="1">
        <f t="array" aca="1" ref="Q241" ca="1">IF(INDIRECT("'"&amp;$A$69&amp;"'!"&amp;Q$68&amp;$C241+72)&lt;&gt;INDIRECT("'"&amp;$A$70&amp;"'!"&amp;Q$68&amp;$C241+72),1,0)</f>
        <v>0</v>
      </c>
      <c r="R241" cm="1">
        <f t="array" aca="1" ref="R241" ca="1">IF(INDIRECT("'"&amp;$A$69&amp;"'!"&amp;R$68&amp;$C241+72)&lt;&gt;INDIRECT("'"&amp;$A$70&amp;"'!"&amp;R$68&amp;$C241+72),1,0)</f>
        <v>0</v>
      </c>
      <c r="S241" cm="1">
        <f t="array" aca="1" ref="S241" ca="1">IF(INDIRECT("'"&amp;$A$69&amp;"'!"&amp;S$68&amp;$C241+72)&lt;&gt;INDIRECT("'"&amp;$A$70&amp;"'!"&amp;S$68&amp;$C241+72),1,0)</f>
        <v>0</v>
      </c>
      <c r="T241" cm="1">
        <f t="array" aca="1" ref="T241" ca="1">IF(INDIRECT("'"&amp;$A$69&amp;"'!"&amp;T$68&amp;$C241+72)&lt;&gt;INDIRECT("'"&amp;$A$70&amp;"'!"&amp;T$68&amp;$C241+72),1,0)</f>
        <v>0</v>
      </c>
      <c r="U241" cm="1">
        <f t="array" aca="1" ref="U241" ca="1">IF(INDIRECT("'"&amp;$A$69&amp;"'!"&amp;U$68&amp;$C241+72)&lt;&gt;INDIRECT("'"&amp;$A$70&amp;"'!"&amp;U$68&amp;$C241+72),1,0)</f>
        <v>0</v>
      </c>
      <c r="V241" cm="1">
        <f t="array" aca="1" ref="V241" ca="1">IF(INDIRECT("'"&amp;$A$69&amp;"'!"&amp;V$68&amp;$C241+72)&lt;&gt;INDIRECT("'"&amp;$A$70&amp;"'!"&amp;V$68&amp;$C241+72),1,0)</f>
        <v>0</v>
      </c>
      <c r="W241" cm="1">
        <f t="array" aca="1" ref="W241" ca="1">IF(INDIRECT("'"&amp;$A$69&amp;"'!"&amp;W$68&amp;$C241+72)&lt;&gt;INDIRECT("'"&amp;$A$70&amp;"'!"&amp;W$68&amp;$C241+72),1,0)</f>
        <v>0</v>
      </c>
      <c r="X241" cm="1">
        <f t="array" aca="1" ref="X241" ca="1">IF(INDIRECT("'"&amp;$A$69&amp;"'!"&amp;X$68&amp;$C241+72)&lt;&gt;INDIRECT("'"&amp;$A$70&amp;"'!"&amp;X$68&amp;$C241+72),1,0)</f>
        <v>0</v>
      </c>
      <c r="Y241" cm="1">
        <f t="array" aca="1" ref="Y241" ca="1">IF(INDIRECT("'"&amp;$A$69&amp;"'!"&amp;Y$68&amp;$C241+72)&lt;&gt;INDIRECT("'"&amp;$A$70&amp;"'!"&amp;Y$68&amp;$C241+72),1,0)</f>
        <v>0</v>
      </c>
      <c r="Z241" cm="1">
        <f t="array" aca="1" ref="Z241" ca="1">IF(INDIRECT("'"&amp;$A$69&amp;"'!"&amp;Z$68&amp;$C241+72)&lt;&gt;INDIRECT("'"&amp;$A$70&amp;"'!"&amp;Z$68&amp;$C241+72),1,0)</f>
        <v>0</v>
      </c>
      <c r="AA241" cm="1">
        <f t="array" aca="1" ref="AA241" ca="1">IF(INDIRECT("'"&amp;$A$69&amp;"'!"&amp;AA$68&amp;$C241+72)&lt;&gt;INDIRECT("'"&amp;$A$70&amp;"'!"&amp;AA$68&amp;$C241+72),1,0)</f>
        <v>0</v>
      </c>
      <c r="AB241" cm="1">
        <f t="array" aca="1" ref="AB241" ca="1">IF(INDIRECT("'"&amp;$A$69&amp;"'!"&amp;AB$68&amp;$C241+72)&lt;&gt;INDIRECT("'"&amp;$A$70&amp;"'!"&amp;AB$68&amp;$C241+72),1,0)</f>
        <v>0</v>
      </c>
      <c r="AC241" cm="1">
        <f t="array" aca="1" ref="AC241" ca="1">IF(INDIRECT("'"&amp;$A$69&amp;"'!"&amp;AC$68&amp;$C241+72)&lt;&gt;INDIRECT("'"&amp;$A$70&amp;"'!"&amp;AC$68&amp;$C241+72),1,0)</f>
        <v>0</v>
      </c>
      <c r="AD241" cm="1">
        <f t="array" aca="1" ref="AD241" ca="1">IF(INDIRECT("'"&amp;$A$69&amp;"'!"&amp;AD$68&amp;$C241+72)&lt;&gt;INDIRECT("'"&amp;$A$70&amp;"'!"&amp;AD$68&amp;$C241+72),1,0)</f>
        <v>0</v>
      </c>
      <c r="AE241" cm="1">
        <f t="array" aca="1" ref="AE241" ca="1">IF(INDIRECT("'"&amp;$A$69&amp;"'!"&amp;AE$68&amp;$C241+72)&lt;&gt;INDIRECT("'"&amp;$A$70&amp;"'!"&amp;AE$68&amp;$C241+72),1,0)</f>
        <v>0</v>
      </c>
      <c r="AF241" cm="1">
        <f t="array" aca="1" ref="AF241" ca="1">IF(INDIRECT("'"&amp;$A$69&amp;"'!"&amp;AF$68&amp;$C241+72)&lt;&gt;INDIRECT("'"&amp;$A$70&amp;"'!"&amp;AF$68&amp;$C241+72),1,0)</f>
        <v>0</v>
      </c>
      <c r="AG241" cm="1">
        <f t="array" aca="1" ref="AG241" ca="1">IF(INDIRECT("'"&amp;$A$69&amp;"'!"&amp;AG$68&amp;$C241+72)&lt;&gt;INDIRECT("'"&amp;$A$70&amp;"'!"&amp;AG$68&amp;$C241+72),1,0)</f>
        <v>0</v>
      </c>
      <c r="AH241" cm="1">
        <f t="array" aca="1" ref="AH241" ca="1">IF(INDIRECT("'"&amp;$A$69&amp;"'!"&amp;AH$68&amp;$C241+72)&lt;&gt;INDIRECT("'"&amp;$A$70&amp;"'!"&amp;AH$68&amp;$C241+72),1,0)</f>
        <v>0</v>
      </c>
      <c r="AI241" cm="1">
        <f t="array" aca="1" ref="AI241" ca="1">IF(INDIRECT("'"&amp;$A$69&amp;"'!"&amp;AI$68&amp;$C241+72)&lt;&gt;INDIRECT("'"&amp;$A$70&amp;"'!"&amp;AI$68&amp;$C241+72),1,0)</f>
        <v>0</v>
      </c>
      <c r="AJ241" cm="1">
        <f t="array" aca="1" ref="AJ241" ca="1">IF(INDIRECT("'"&amp;$A$69&amp;"'!"&amp;AJ$68&amp;$C241+72)&lt;&gt;INDIRECT("'"&amp;$A$70&amp;"'!"&amp;AJ$68&amp;$C241+72),1,0)</f>
        <v>0</v>
      </c>
      <c r="AK241" cm="1">
        <f t="array" aca="1" ref="AK241" ca="1">IF(INDIRECT("'"&amp;$A$69&amp;"'!"&amp;AK$68&amp;$C241+72)&lt;&gt;INDIRECT("'"&amp;$A$70&amp;"'!"&amp;AK$68&amp;$C241+72),1,0)</f>
        <v>0</v>
      </c>
      <c r="AL241" cm="1">
        <f t="array" aca="1" ref="AL241" ca="1">IF(INDIRECT("'"&amp;$A$69&amp;"'!"&amp;AL$68&amp;$C241+72)&lt;&gt;INDIRECT("'"&amp;$A$70&amp;"'!"&amp;AL$68&amp;$C241+72),1,0)</f>
        <v>0</v>
      </c>
      <c r="AM241" cm="1">
        <f t="array" aca="1" ref="AM241" ca="1">IF(INDIRECT("'"&amp;$A$69&amp;"'!"&amp;AM$68&amp;$C241+72)&lt;&gt;INDIRECT("'"&amp;$A$70&amp;"'!"&amp;AM$68&amp;$C241+72),1,0)</f>
        <v>0</v>
      </c>
      <c r="AN241" cm="1">
        <f t="array" aca="1" ref="AN241" ca="1">IF(INDIRECT("'"&amp;$A$69&amp;"'!"&amp;AN$68&amp;$C241+72)&lt;&gt;INDIRECT("'"&amp;$A$70&amp;"'!"&amp;AN$68&amp;$C241+72),1,0)</f>
        <v>0</v>
      </c>
      <c r="AO241" cm="1">
        <f t="array" aca="1" ref="AO241" ca="1">IF(INDIRECT("'"&amp;$A$69&amp;"'!"&amp;AO$68&amp;$C241+72)&lt;&gt;INDIRECT("'"&amp;$A$70&amp;"'!"&amp;AO$68&amp;$C241+72),1,0)</f>
        <v>0</v>
      </c>
      <c r="AP241" cm="1">
        <f t="array" aca="1" ref="AP241" ca="1">IF(INDIRECT("'"&amp;$A$69&amp;"'!"&amp;AP$68&amp;$C241+72)&lt;&gt;INDIRECT("'"&amp;$A$70&amp;"'!"&amp;AP$68&amp;$C241+72),1,0)</f>
        <v>0</v>
      </c>
      <c r="AQ241" cm="1">
        <f t="array" aca="1" ref="AQ241" ca="1">IF(INDIRECT("'"&amp;$A$69&amp;"'!"&amp;AQ$68&amp;$C241+72)&lt;&gt;INDIRECT("'"&amp;$A$70&amp;"'!"&amp;AQ$68&amp;$C241+72),1,0)</f>
        <v>0</v>
      </c>
      <c r="AR241" cm="1">
        <f t="array" aca="1" ref="AR241" ca="1">IF(INDIRECT("'"&amp;$A$69&amp;"'!"&amp;AR$68&amp;$C241+72)&lt;&gt;INDIRECT("'"&amp;$A$70&amp;"'!"&amp;AR$68&amp;$C241+72),1,0)</f>
        <v>0</v>
      </c>
      <c r="AS241" cm="1">
        <f t="array" aca="1" ref="AS241" ca="1">IF(INDIRECT("'"&amp;$A$69&amp;"'!"&amp;AS$68&amp;$C241+72)&lt;&gt;INDIRECT("'"&amp;$A$70&amp;"'!"&amp;AS$68&amp;$C241+72),1,0)</f>
        <v>0</v>
      </c>
      <c r="AT241" cm="1">
        <f t="array" aca="1" ref="AT241" ca="1">IF(INDIRECT("'"&amp;$A$69&amp;"'!"&amp;AT$68&amp;$C241+72)&lt;&gt;INDIRECT("'"&amp;$A$70&amp;"'!"&amp;AT$68&amp;$C241+72),1,0)</f>
        <v>0</v>
      </c>
      <c r="AU241" cm="1">
        <f t="array" aca="1" ref="AU241" ca="1">IF(INDIRECT("'"&amp;$A$69&amp;"'!"&amp;AU$68&amp;$C241+72)&lt;&gt;INDIRECT("'"&amp;$A$70&amp;"'!"&amp;AU$68&amp;$C241+72),1,0)</f>
        <v>0</v>
      </c>
      <c r="AV241" cm="1">
        <f t="array" aca="1" ref="AV241" ca="1">IF(INDIRECT("'"&amp;$A$69&amp;"'!"&amp;AV$68&amp;$C241+72)&lt;&gt;INDIRECT("'"&amp;$A$70&amp;"'!"&amp;AV$68&amp;$C241+72),1,0)</f>
        <v>0</v>
      </c>
      <c r="AW241" cm="1">
        <f t="array" aca="1" ref="AW241" ca="1">IF(INDIRECT("'"&amp;$A$69&amp;"'!"&amp;AW$68&amp;$C241+72)&lt;&gt;INDIRECT("'"&amp;$A$70&amp;"'!"&amp;AW$68&amp;$C241+72),1,0)</f>
        <v>0</v>
      </c>
      <c r="AX241" cm="1">
        <f t="array" aca="1" ref="AX241" ca="1">IF(INDIRECT("'"&amp;$A$69&amp;"'!"&amp;AX$68&amp;$C241+72)&lt;&gt;INDIRECT("'"&amp;$A$70&amp;"'!"&amp;AX$68&amp;$C241+72),1,0)</f>
        <v>0</v>
      </c>
      <c r="AY241" cm="1">
        <f t="array" aca="1" ref="AY241" ca="1">IF(INDIRECT("'"&amp;$A$69&amp;"'!"&amp;AY$68&amp;$C241+72)&lt;&gt;INDIRECT("'"&amp;$A$70&amp;"'!"&amp;AY$68&amp;$C241+72),1,0)</f>
        <v>0</v>
      </c>
      <c r="AZ241" cm="1">
        <f t="array" aca="1" ref="AZ241" ca="1">IF(INDIRECT("'"&amp;$A$69&amp;"'!"&amp;AZ$68&amp;$C241+72)&lt;&gt;INDIRECT("'"&amp;$A$70&amp;"'!"&amp;AZ$68&amp;$C241+72),1,0)</f>
        <v>0</v>
      </c>
      <c r="BA241" cm="1">
        <f t="array" aca="1" ref="BA241" ca="1">IF(INDIRECT("'"&amp;$A$69&amp;"'!"&amp;BA$68&amp;$C241+72)&lt;&gt;INDIRECT("'"&amp;$A$70&amp;"'!"&amp;BA$68&amp;$C241+72),1,0)</f>
        <v>0</v>
      </c>
      <c r="BB241" cm="1">
        <f t="array" aca="1" ref="BB241" ca="1">IF(INDIRECT("'"&amp;$A$69&amp;"'!"&amp;BB$68&amp;$C241+72)&lt;&gt;INDIRECT("'"&amp;$A$70&amp;"'!"&amp;BB$68&amp;$C241+72),1,0)</f>
        <v>0</v>
      </c>
      <c r="BC241">
        <f t="shared" ca="1" si="6"/>
        <v>0</v>
      </c>
      <c r="BD241">
        <f t="shared" ca="1" si="7"/>
        <v>0</v>
      </c>
      <c r="BE241">
        <f t="shared" ca="1" si="8"/>
        <v>0</v>
      </c>
    </row>
    <row r="242" spans="3:57" x14ac:dyDescent="0.15">
      <c r="C242" s="283">
        <v>170</v>
      </c>
      <c r="D242" cm="1">
        <f t="array" aca="1" ref="D242" ca="1">IF(INDIRECT("'"&amp;$A$69&amp;"'!"&amp;D$68&amp;$C242+72)&lt;&gt;INDIRECT("'"&amp;$A$70&amp;"'!"&amp;D$68&amp;$C242+72),1,0)</f>
        <v>0</v>
      </c>
      <c r="E242" cm="1">
        <f t="array" aca="1" ref="E242" ca="1">IF(INDIRECT("'"&amp;$A$69&amp;"'!"&amp;E$68&amp;$C242+72)&lt;&gt;INDIRECT("'"&amp;$A$70&amp;"'!"&amp;E$68&amp;$C242+72),1,0)</f>
        <v>0</v>
      </c>
      <c r="F242" cm="1">
        <f t="array" aca="1" ref="F242" ca="1">IF(INDIRECT("'"&amp;$A$69&amp;"'!"&amp;F$68&amp;$C242+72)&lt;&gt;INDIRECT("'"&amp;$A$70&amp;"'!"&amp;F$68&amp;$C242+72),1,0)</f>
        <v>0</v>
      </c>
      <c r="G242" cm="1">
        <f t="array" aca="1" ref="G242" ca="1">IF(INDIRECT("'"&amp;$A$69&amp;"'!"&amp;G$68&amp;$C242+72)&lt;&gt;INDIRECT("'"&amp;$A$70&amp;"'!"&amp;G$68&amp;$C242+72),1,0)</f>
        <v>0</v>
      </c>
      <c r="H242" cm="1">
        <f t="array" aca="1" ref="H242" ca="1">IF(INDIRECT("'"&amp;$A$69&amp;"'!"&amp;H$68&amp;$C242+72)&lt;&gt;INDIRECT("'"&amp;$A$70&amp;"'!"&amp;H$68&amp;$C242+72),1,0)</f>
        <v>0</v>
      </c>
      <c r="I242" cm="1">
        <f t="array" aca="1" ref="I242" ca="1">IF(INDIRECT("'"&amp;$A$69&amp;"'!"&amp;I$68&amp;$C242+72)&lt;&gt;INDIRECT("'"&amp;$A$70&amp;"'!"&amp;I$68&amp;$C242+72),1,0)</f>
        <v>0</v>
      </c>
      <c r="J242" cm="1">
        <f t="array" aca="1" ref="J242" ca="1">IF(INDIRECT("'"&amp;$A$69&amp;"'!"&amp;J$68&amp;$C242+72)&lt;&gt;INDIRECT("'"&amp;$A$70&amp;"'!"&amp;J$68&amp;$C242+72),1,0)</f>
        <v>0</v>
      </c>
      <c r="K242" cm="1">
        <f t="array" aca="1" ref="K242" ca="1">IF(INDIRECT("'"&amp;$A$69&amp;"'!"&amp;K$68&amp;$C242+72)&lt;&gt;INDIRECT("'"&amp;$A$70&amp;"'!"&amp;K$68&amp;$C242+72),1,0)</f>
        <v>0</v>
      </c>
      <c r="L242" cm="1">
        <f t="array" aca="1" ref="L242" ca="1">IF(INDIRECT("'"&amp;$A$69&amp;"'!"&amp;L$68&amp;$C242+72)&lt;&gt;INDIRECT("'"&amp;$A$70&amp;"'!"&amp;L$68&amp;$C242+72),1,0)</f>
        <v>0</v>
      </c>
      <c r="M242" cm="1">
        <f t="array" aca="1" ref="M242" ca="1">IF(INDIRECT("'"&amp;$A$69&amp;"'!"&amp;M$68&amp;$C242+72)&lt;&gt;INDIRECT("'"&amp;$A$70&amp;"'!"&amp;M$68&amp;$C242+72),1,0)</f>
        <v>0</v>
      </c>
      <c r="N242" cm="1">
        <f t="array" aca="1" ref="N242" ca="1">IF(INDIRECT("'"&amp;$A$69&amp;"'!"&amp;N$68&amp;$C242+72)&lt;&gt;INDIRECT("'"&amp;$A$70&amp;"'!"&amp;N$68&amp;$C242+72),1,0)</f>
        <v>0</v>
      </c>
      <c r="O242" cm="1">
        <f t="array" aca="1" ref="O242" ca="1">IF(INDIRECT("'"&amp;$A$69&amp;"'!"&amp;O$68&amp;$C242+72)&lt;&gt;INDIRECT("'"&amp;$A$70&amp;"'!"&amp;O$68&amp;$C242+72),1,0)</f>
        <v>0</v>
      </c>
      <c r="P242" cm="1">
        <f t="array" aca="1" ref="P242" ca="1">IF(INDIRECT("'"&amp;$A$69&amp;"'!"&amp;P$68&amp;$C242+72)&lt;&gt;INDIRECT("'"&amp;$A$70&amp;"'!"&amp;P$68&amp;$C242+72),1,0)</f>
        <v>0</v>
      </c>
      <c r="Q242" cm="1">
        <f t="array" aca="1" ref="Q242" ca="1">IF(INDIRECT("'"&amp;$A$69&amp;"'!"&amp;Q$68&amp;$C242+72)&lt;&gt;INDIRECT("'"&amp;$A$70&amp;"'!"&amp;Q$68&amp;$C242+72),1,0)</f>
        <v>0</v>
      </c>
      <c r="R242" cm="1">
        <f t="array" aca="1" ref="R242" ca="1">IF(INDIRECT("'"&amp;$A$69&amp;"'!"&amp;R$68&amp;$C242+72)&lt;&gt;INDIRECT("'"&amp;$A$70&amp;"'!"&amp;R$68&amp;$C242+72),1,0)</f>
        <v>0</v>
      </c>
      <c r="S242" cm="1">
        <f t="array" aca="1" ref="S242" ca="1">IF(INDIRECT("'"&amp;$A$69&amp;"'!"&amp;S$68&amp;$C242+72)&lt;&gt;INDIRECT("'"&amp;$A$70&amp;"'!"&amp;S$68&amp;$C242+72),1,0)</f>
        <v>0</v>
      </c>
      <c r="T242" cm="1">
        <f t="array" aca="1" ref="T242" ca="1">IF(INDIRECT("'"&amp;$A$69&amp;"'!"&amp;T$68&amp;$C242+72)&lt;&gt;INDIRECT("'"&amp;$A$70&amp;"'!"&amp;T$68&amp;$C242+72),1,0)</f>
        <v>0</v>
      </c>
      <c r="U242" cm="1">
        <f t="array" aca="1" ref="U242" ca="1">IF(INDIRECT("'"&amp;$A$69&amp;"'!"&amp;U$68&amp;$C242+72)&lt;&gt;INDIRECT("'"&amp;$A$70&amp;"'!"&amp;U$68&amp;$C242+72),1,0)</f>
        <v>0</v>
      </c>
      <c r="V242" cm="1">
        <f t="array" aca="1" ref="V242" ca="1">IF(INDIRECT("'"&amp;$A$69&amp;"'!"&amp;V$68&amp;$C242+72)&lt;&gt;INDIRECT("'"&amp;$A$70&amp;"'!"&amp;V$68&amp;$C242+72),1,0)</f>
        <v>0</v>
      </c>
      <c r="W242" cm="1">
        <f t="array" aca="1" ref="W242" ca="1">IF(INDIRECT("'"&amp;$A$69&amp;"'!"&amp;W$68&amp;$C242+72)&lt;&gt;INDIRECT("'"&amp;$A$70&amp;"'!"&amp;W$68&amp;$C242+72),1,0)</f>
        <v>0</v>
      </c>
      <c r="X242" cm="1">
        <f t="array" aca="1" ref="X242" ca="1">IF(INDIRECT("'"&amp;$A$69&amp;"'!"&amp;X$68&amp;$C242+72)&lt;&gt;INDIRECT("'"&amp;$A$70&amp;"'!"&amp;X$68&amp;$C242+72),1,0)</f>
        <v>0</v>
      </c>
      <c r="Y242" cm="1">
        <f t="array" aca="1" ref="Y242" ca="1">IF(INDIRECT("'"&amp;$A$69&amp;"'!"&amp;Y$68&amp;$C242+72)&lt;&gt;INDIRECT("'"&amp;$A$70&amp;"'!"&amp;Y$68&amp;$C242+72),1,0)</f>
        <v>0</v>
      </c>
      <c r="Z242" cm="1">
        <f t="array" aca="1" ref="Z242" ca="1">IF(INDIRECT("'"&amp;$A$69&amp;"'!"&amp;Z$68&amp;$C242+72)&lt;&gt;INDIRECT("'"&amp;$A$70&amp;"'!"&amp;Z$68&amp;$C242+72),1,0)</f>
        <v>0</v>
      </c>
      <c r="AA242" cm="1">
        <f t="array" aca="1" ref="AA242" ca="1">IF(INDIRECT("'"&amp;$A$69&amp;"'!"&amp;AA$68&amp;$C242+72)&lt;&gt;INDIRECT("'"&amp;$A$70&amp;"'!"&amp;AA$68&amp;$C242+72),1,0)</f>
        <v>0</v>
      </c>
      <c r="AB242" cm="1">
        <f t="array" aca="1" ref="AB242" ca="1">IF(INDIRECT("'"&amp;$A$69&amp;"'!"&amp;AB$68&amp;$C242+72)&lt;&gt;INDIRECT("'"&amp;$A$70&amp;"'!"&amp;AB$68&amp;$C242+72),1,0)</f>
        <v>0</v>
      </c>
      <c r="AC242" cm="1">
        <f t="array" aca="1" ref="AC242" ca="1">IF(INDIRECT("'"&amp;$A$69&amp;"'!"&amp;AC$68&amp;$C242+72)&lt;&gt;INDIRECT("'"&amp;$A$70&amp;"'!"&amp;AC$68&amp;$C242+72),1,0)</f>
        <v>0</v>
      </c>
      <c r="AD242" cm="1">
        <f t="array" aca="1" ref="AD242" ca="1">IF(INDIRECT("'"&amp;$A$69&amp;"'!"&amp;AD$68&amp;$C242+72)&lt;&gt;INDIRECT("'"&amp;$A$70&amp;"'!"&amp;AD$68&amp;$C242+72),1,0)</f>
        <v>0</v>
      </c>
      <c r="AE242" cm="1">
        <f t="array" aca="1" ref="AE242" ca="1">IF(INDIRECT("'"&amp;$A$69&amp;"'!"&amp;AE$68&amp;$C242+72)&lt;&gt;INDIRECT("'"&amp;$A$70&amp;"'!"&amp;AE$68&amp;$C242+72),1,0)</f>
        <v>0</v>
      </c>
      <c r="AF242" cm="1">
        <f t="array" aca="1" ref="AF242" ca="1">IF(INDIRECT("'"&amp;$A$69&amp;"'!"&amp;AF$68&amp;$C242+72)&lt;&gt;INDIRECT("'"&amp;$A$70&amp;"'!"&amp;AF$68&amp;$C242+72),1,0)</f>
        <v>0</v>
      </c>
      <c r="AG242" cm="1">
        <f t="array" aca="1" ref="AG242" ca="1">IF(INDIRECT("'"&amp;$A$69&amp;"'!"&amp;AG$68&amp;$C242+72)&lt;&gt;INDIRECT("'"&amp;$A$70&amp;"'!"&amp;AG$68&amp;$C242+72),1,0)</f>
        <v>0</v>
      </c>
      <c r="AH242" cm="1">
        <f t="array" aca="1" ref="AH242" ca="1">IF(INDIRECT("'"&amp;$A$69&amp;"'!"&amp;AH$68&amp;$C242+72)&lt;&gt;INDIRECT("'"&amp;$A$70&amp;"'!"&amp;AH$68&amp;$C242+72),1,0)</f>
        <v>0</v>
      </c>
      <c r="AI242" cm="1">
        <f t="array" aca="1" ref="AI242" ca="1">IF(INDIRECT("'"&amp;$A$69&amp;"'!"&amp;AI$68&amp;$C242+72)&lt;&gt;INDIRECT("'"&amp;$A$70&amp;"'!"&amp;AI$68&amp;$C242+72),1,0)</f>
        <v>0</v>
      </c>
      <c r="AJ242" cm="1">
        <f t="array" aca="1" ref="AJ242" ca="1">IF(INDIRECT("'"&amp;$A$69&amp;"'!"&amp;AJ$68&amp;$C242+72)&lt;&gt;INDIRECT("'"&amp;$A$70&amp;"'!"&amp;AJ$68&amp;$C242+72),1,0)</f>
        <v>0</v>
      </c>
      <c r="AK242" cm="1">
        <f t="array" aca="1" ref="AK242" ca="1">IF(INDIRECT("'"&amp;$A$69&amp;"'!"&amp;AK$68&amp;$C242+72)&lt;&gt;INDIRECT("'"&amp;$A$70&amp;"'!"&amp;AK$68&amp;$C242+72),1,0)</f>
        <v>0</v>
      </c>
      <c r="AL242" cm="1">
        <f t="array" aca="1" ref="AL242" ca="1">IF(INDIRECT("'"&amp;$A$69&amp;"'!"&amp;AL$68&amp;$C242+72)&lt;&gt;INDIRECT("'"&amp;$A$70&amp;"'!"&amp;AL$68&amp;$C242+72),1,0)</f>
        <v>0</v>
      </c>
      <c r="AM242" cm="1">
        <f t="array" aca="1" ref="AM242" ca="1">IF(INDIRECT("'"&amp;$A$69&amp;"'!"&amp;AM$68&amp;$C242+72)&lt;&gt;INDIRECT("'"&amp;$A$70&amp;"'!"&amp;AM$68&amp;$C242+72),1,0)</f>
        <v>0</v>
      </c>
      <c r="AN242" cm="1">
        <f t="array" aca="1" ref="AN242" ca="1">IF(INDIRECT("'"&amp;$A$69&amp;"'!"&amp;AN$68&amp;$C242+72)&lt;&gt;INDIRECT("'"&amp;$A$70&amp;"'!"&amp;AN$68&amp;$C242+72),1,0)</f>
        <v>0</v>
      </c>
      <c r="AO242" cm="1">
        <f t="array" aca="1" ref="AO242" ca="1">IF(INDIRECT("'"&amp;$A$69&amp;"'!"&amp;AO$68&amp;$C242+72)&lt;&gt;INDIRECT("'"&amp;$A$70&amp;"'!"&amp;AO$68&amp;$C242+72),1,0)</f>
        <v>0</v>
      </c>
      <c r="AP242" cm="1">
        <f t="array" aca="1" ref="AP242" ca="1">IF(INDIRECT("'"&amp;$A$69&amp;"'!"&amp;AP$68&amp;$C242+72)&lt;&gt;INDIRECT("'"&amp;$A$70&amp;"'!"&amp;AP$68&amp;$C242+72),1,0)</f>
        <v>0</v>
      </c>
      <c r="AQ242" cm="1">
        <f t="array" aca="1" ref="AQ242" ca="1">IF(INDIRECT("'"&amp;$A$69&amp;"'!"&amp;AQ$68&amp;$C242+72)&lt;&gt;INDIRECT("'"&amp;$A$70&amp;"'!"&amp;AQ$68&amp;$C242+72),1,0)</f>
        <v>0</v>
      </c>
      <c r="AR242" cm="1">
        <f t="array" aca="1" ref="AR242" ca="1">IF(INDIRECT("'"&amp;$A$69&amp;"'!"&amp;AR$68&amp;$C242+72)&lt;&gt;INDIRECT("'"&amp;$A$70&amp;"'!"&amp;AR$68&amp;$C242+72),1,0)</f>
        <v>0</v>
      </c>
      <c r="AS242" cm="1">
        <f t="array" aca="1" ref="AS242" ca="1">IF(INDIRECT("'"&amp;$A$69&amp;"'!"&amp;AS$68&amp;$C242+72)&lt;&gt;INDIRECT("'"&amp;$A$70&amp;"'!"&amp;AS$68&amp;$C242+72),1,0)</f>
        <v>0</v>
      </c>
      <c r="AT242" cm="1">
        <f t="array" aca="1" ref="AT242" ca="1">IF(INDIRECT("'"&amp;$A$69&amp;"'!"&amp;AT$68&amp;$C242+72)&lt;&gt;INDIRECT("'"&amp;$A$70&amp;"'!"&amp;AT$68&amp;$C242+72),1,0)</f>
        <v>0</v>
      </c>
      <c r="AU242" cm="1">
        <f t="array" aca="1" ref="AU242" ca="1">IF(INDIRECT("'"&amp;$A$69&amp;"'!"&amp;AU$68&amp;$C242+72)&lt;&gt;INDIRECT("'"&amp;$A$70&amp;"'!"&amp;AU$68&amp;$C242+72),1,0)</f>
        <v>0</v>
      </c>
      <c r="AV242" cm="1">
        <f t="array" aca="1" ref="AV242" ca="1">IF(INDIRECT("'"&amp;$A$69&amp;"'!"&amp;AV$68&amp;$C242+72)&lt;&gt;INDIRECT("'"&amp;$A$70&amp;"'!"&amp;AV$68&amp;$C242+72),1,0)</f>
        <v>0</v>
      </c>
      <c r="AW242" cm="1">
        <f t="array" aca="1" ref="AW242" ca="1">IF(INDIRECT("'"&amp;$A$69&amp;"'!"&amp;AW$68&amp;$C242+72)&lt;&gt;INDIRECT("'"&amp;$A$70&amp;"'!"&amp;AW$68&amp;$C242+72),1,0)</f>
        <v>0</v>
      </c>
      <c r="AX242" cm="1">
        <f t="array" aca="1" ref="AX242" ca="1">IF(INDIRECT("'"&amp;$A$69&amp;"'!"&amp;AX$68&amp;$C242+72)&lt;&gt;INDIRECT("'"&amp;$A$70&amp;"'!"&amp;AX$68&amp;$C242+72),1,0)</f>
        <v>0</v>
      </c>
      <c r="AY242" cm="1">
        <f t="array" aca="1" ref="AY242" ca="1">IF(INDIRECT("'"&amp;$A$69&amp;"'!"&amp;AY$68&amp;$C242+72)&lt;&gt;INDIRECT("'"&amp;$A$70&amp;"'!"&amp;AY$68&amp;$C242+72),1,0)</f>
        <v>0</v>
      </c>
      <c r="AZ242" cm="1">
        <f t="array" aca="1" ref="AZ242" ca="1">IF(INDIRECT("'"&amp;$A$69&amp;"'!"&amp;AZ$68&amp;$C242+72)&lt;&gt;INDIRECT("'"&amp;$A$70&amp;"'!"&amp;AZ$68&amp;$C242+72),1,0)</f>
        <v>0</v>
      </c>
      <c r="BA242" cm="1">
        <f t="array" aca="1" ref="BA242" ca="1">IF(INDIRECT("'"&amp;$A$69&amp;"'!"&amp;BA$68&amp;$C242+72)&lt;&gt;INDIRECT("'"&amp;$A$70&amp;"'!"&amp;BA$68&amp;$C242+72),1,0)</f>
        <v>0</v>
      </c>
      <c r="BB242" cm="1">
        <f t="array" aca="1" ref="BB242" ca="1">IF(INDIRECT("'"&amp;$A$69&amp;"'!"&amp;BB$68&amp;$C242+72)&lt;&gt;INDIRECT("'"&amp;$A$70&amp;"'!"&amp;BB$68&amp;$C242+72),1,0)</f>
        <v>0</v>
      </c>
      <c r="BC242">
        <f t="shared" ca="1" si="6"/>
        <v>0</v>
      </c>
      <c r="BD242">
        <f t="shared" ca="1" si="7"/>
        <v>0</v>
      </c>
      <c r="BE242">
        <f t="shared" ca="1" si="8"/>
        <v>0</v>
      </c>
    </row>
    <row r="243" spans="3:57" x14ac:dyDescent="0.15">
      <c r="C243" s="283">
        <v>171</v>
      </c>
      <c r="D243" cm="1">
        <f t="array" aca="1" ref="D243" ca="1">IF(INDIRECT("'"&amp;$A$69&amp;"'!"&amp;D$68&amp;$C243+72)&lt;&gt;INDIRECT("'"&amp;$A$70&amp;"'!"&amp;D$68&amp;$C243+72),1,0)</f>
        <v>0</v>
      </c>
      <c r="E243" cm="1">
        <f t="array" aca="1" ref="E243" ca="1">IF(INDIRECT("'"&amp;$A$69&amp;"'!"&amp;E$68&amp;$C243+72)&lt;&gt;INDIRECT("'"&amp;$A$70&amp;"'!"&amp;E$68&amp;$C243+72),1,0)</f>
        <v>0</v>
      </c>
      <c r="F243" cm="1">
        <f t="array" aca="1" ref="F243" ca="1">IF(INDIRECT("'"&amp;$A$69&amp;"'!"&amp;F$68&amp;$C243+72)&lt;&gt;INDIRECT("'"&amp;$A$70&amp;"'!"&amp;F$68&amp;$C243+72),1,0)</f>
        <v>0</v>
      </c>
      <c r="G243" cm="1">
        <f t="array" aca="1" ref="G243" ca="1">IF(INDIRECT("'"&amp;$A$69&amp;"'!"&amp;G$68&amp;$C243+72)&lt;&gt;INDIRECT("'"&amp;$A$70&amp;"'!"&amp;G$68&amp;$C243+72),1,0)</f>
        <v>0</v>
      </c>
      <c r="H243" cm="1">
        <f t="array" aca="1" ref="H243" ca="1">IF(INDIRECT("'"&amp;$A$69&amp;"'!"&amp;H$68&amp;$C243+72)&lt;&gt;INDIRECT("'"&amp;$A$70&amp;"'!"&amp;H$68&amp;$C243+72),1,0)</f>
        <v>0</v>
      </c>
      <c r="I243" cm="1">
        <f t="array" aca="1" ref="I243" ca="1">IF(INDIRECT("'"&amp;$A$69&amp;"'!"&amp;I$68&amp;$C243+72)&lt;&gt;INDIRECT("'"&amp;$A$70&amp;"'!"&amp;I$68&amp;$C243+72),1,0)</f>
        <v>0</v>
      </c>
      <c r="J243" cm="1">
        <f t="array" aca="1" ref="J243" ca="1">IF(INDIRECT("'"&amp;$A$69&amp;"'!"&amp;J$68&amp;$C243+72)&lt;&gt;INDIRECT("'"&amp;$A$70&amp;"'!"&amp;J$68&amp;$C243+72),1,0)</f>
        <v>0</v>
      </c>
      <c r="K243" cm="1">
        <f t="array" aca="1" ref="K243" ca="1">IF(INDIRECT("'"&amp;$A$69&amp;"'!"&amp;K$68&amp;$C243+72)&lt;&gt;INDIRECT("'"&amp;$A$70&amp;"'!"&amp;K$68&amp;$C243+72),1,0)</f>
        <v>0</v>
      </c>
      <c r="L243" cm="1">
        <f t="array" aca="1" ref="L243" ca="1">IF(INDIRECT("'"&amp;$A$69&amp;"'!"&amp;L$68&amp;$C243+72)&lt;&gt;INDIRECT("'"&amp;$A$70&amp;"'!"&amp;L$68&amp;$C243+72),1,0)</f>
        <v>0</v>
      </c>
      <c r="M243" cm="1">
        <f t="array" aca="1" ref="M243" ca="1">IF(INDIRECT("'"&amp;$A$69&amp;"'!"&amp;M$68&amp;$C243+72)&lt;&gt;INDIRECT("'"&amp;$A$70&amp;"'!"&amp;M$68&amp;$C243+72),1,0)</f>
        <v>0</v>
      </c>
      <c r="N243" cm="1">
        <f t="array" aca="1" ref="N243" ca="1">IF(INDIRECT("'"&amp;$A$69&amp;"'!"&amp;N$68&amp;$C243+72)&lt;&gt;INDIRECT("'"&amp;$A$70&amp;"'!"&amp;N$68&amp;$C243+72),1,0)</f>
        <v>0</v>
      </c>
      <c r="O243" cm="1">
        <f t="array" aca="1" ref="O243" ca="1">IF(INDIRECT("'"&amp;$A$69&amp;"'!"&amp;O$68&amp;$C243+72)&lt;&gt;INDIRECT("'"&amp;$A$70&amp;"'!"&amp;O$68&amp;$C243+72),1,0)</f>
        <v>0</v>
      </c>
      <c r="P243" cm="1">
        <f t="array" aca="1" ref="P243" ca="1">IF(INDIRECT("'"&amp;$A$69&amp;"'!"&amp;P$68&amp;$C243+72)&lt;&gt;INDIRECT("'"&amp;$A$70&amp;"'!"&amp;P$68&amp;$C243+72),1,0)</f>
        <v>0</v>
      </c>
      <c r="Q243" cm="1">
        <f t="array" aca="1" ref="Q243" ca="1">IF(INDIRECT("'"&amp;$A$69&amp;"'!"&amp;Q$68&amp;$C243+72)&lt;&gt;INDIRECT("'"&amp;$A$70&amp;"'!"&amp;Q$68&amp;$C243+72),1,0)</f>
        <v>0</v>
      </c>
      <c r="R243" cm="1">
        <f t="array" aca="1" ref="R243" ca="1">IF(INDIRECT("'"&amp;$A$69&amp;"'!"&amp;R$68&amp;$C243+72)&lt;&gt;INDIRECT("'"&amp;$A$70&amp;"'!"&amp;R$68&amp;$C243+72),1,0)</f>
        <v>0</v>
      </c>
      <c r="S243" cm="1">
        <f t="array" aca="1" ref="S243" ca="1">IF(INDIRECT("'"&amp;$A$69&amp;"'!"&amp;S$68&amp;$C243+72)&lt;&gt;INDIRECT("'"&amp;$A$70&amp;"'!"&amp;S$68&amp;$C243+72),1,0)</f>
        <v>0</v>
      </c>
      <c r="T243" cm="1">
        <f t="array" aca="1" ref="T243" ca="1">IF(INDIRECT("'"&amp;$A$69&amp;"'!"&amp;T$68&amp;$C243+72)&lt;&gt;INDIRECT("'"&amp;$A$70&amp;"'!"&amp;T$68&amp;$C243+72),1,0)</f>
        <v>0</v>
      </c>
      <c r="U243" cm="1">
        <f t="array" aca="1" ref="U243" ca="1">IF(INDIRECT("'"&amp;$A$69&amp;"'!"&amp;U$68&amp;$C243+72)&lt;&gt;INDIRECT("'"&amp;$A$70&amp;"'!"&amp;U$68&amp;$C243+72),1,0)</f>
        <v>0</v>
      </c>
      <c r="V243" cm="1">
        <f t="array" aca="1" ref="V243" ca="1">IF(INDIRECT("'"&amp;$A$69&amp;"'!"&amp;V$68&amp;$C243+72)&lt;&gt;INDIRECT("'"&amp;$A$70&amp;"'!"&amp;V$68&amp;$C243+72),1,0)</f>
        <v>0</v>
      </c>
      <c r="W243" cm="1">
        <f t="array" aca="1" ref="W243" ca="1">IF(INDIRECT("'"&amp;$A$69&amp;"'!"&amp;W$68&amp;$C243+72)&lt;&gt;INDIRECT("'"&amp;$A$70&amp;"'!"&amp;W$68&amp;$C243+72),1,0)</f>
        <v>0</v>
      </c>
      <c r="X243" cm="1">
        <f t="array" aca="1" ref="X243" ca="1">IF(INDIRECT("'"&amp;$A$69&amp;"'!"&amp;X$68&amp;$C243+72)&lt;&gt;INDIRECT("'"&amp;$A$70&amp;"'!"&amp;X$68&amp;$C243+72),1,0)</f>
        <v>0</v>
      </c>
      <c r="Y243" cm="1">
        <f t="array" aca="1" ref="Y243" ca="1">IF(INDIRECT("'"&amp;$A$69&amp;"'!"&amp;Y$68&amp;$C243+72)&lt;&gt;INDIRECT("'"&amp;$A$70&amp;"'!"&amp;Y$68&amp;$C243+72),1,0)</f>
        <v>0</v>
      </c>
      <c r="Z243" cm="1">
        <f t="array" aca="1" ref="Z243" ca="1">IF(INDIRECT("'"&amp;$A$69&amp;"'!"&amp;Z$68&amp;$C243+72)&lt;&gt;INDIRECT("'"&amp;$A$70&amp;"'!"&amp;Z$68&amp;$C243+72),1,0)</f>
        <v>0</v>
      </c>
      <c r="AA243" cm="1">
        <f t="array" aca="1" ref="AA243" ca="1">IF(INDIRECT("'"&amp;$A$69&amp;"'!"&amp;AA$68&amp;$C243+72)&lt;&gt;INDIRECT("'"&amp;$A$70&amp;"'!"&amp;AA$68&amp;$C243+72),1,0)</f>
        <v>0</v>
      </c>
      <c r="AB243" cm="1">
        <f t="array" aca="1" ref="AB243" ca="1">IF(INDIRECT("'"&amp;$A$69&amp;"'!"&amp;AB$68&amp;$C243+72)&lt;&gt;INDIRECT("'"&amp;$A$70&amp;"'!"&amp;AB$68&amp;$C243+72),1,0)</f>
        <v>0</v>
      </c>
      <c r="AC243" cm="1">
        <f t="array" aca="1" ref="AC243" ca="1">IF(INDIRECT("'"&amp;$A$69&amp;"'!"&amp;AC$68&amp;$C243+72)&lt;&gt;INDIRECT("'"&amp;$A$70&amp;"'!"&amp;AC$68&amp;$C243+72),1,0)</f>
        <v>0</v>
      </c>
      <c r="AD243" cm="1">
        <f t="array" aca="1" ref="AD243" ca="1">IF(INDIRECT("'"&amp;$A$69&amp;"'!"&amp;AD$68&amp;$C243+72)&lt;&gt;INDIRECT("'"&amp;$A$70&amp;"'!"&amp;AD$68&amp;$C243+72),1,0)</f>
        <v>0</v>
      </c>
      <c r="AE243" cm="1">
        <f t="array" aca="1" ref="AE243" ca="1">IF(INDIRECT("'"&amp;$A$69&amp;"'!"&amp;AE$68&amp;$C243+72)&lt;&gt;INDIRECT("'"&amp;$A$70&amp;"'!"&amp;AE$68&amp;$C243+72),1,0)</f>
        <v>0</v>
      </c>
      <c r="AF243" cm="1">
        <f t="array" aca="1" ref="AF243" ca="1">IF(INDIRECT("'"&amp;$A$69&amp;"'!"&amp;AF$68&amp;$C243+72)&lt;&gt;INDIRECT("'"&amp;$A$70&amp;"'!"&amp;AF$68&amp;$C243+72),1,0)</f>
        <v>0</v>
      </c>
      <c r="AG243" cm="1">
        <f t="array" aca="1" ref="AG243" ca="1">IF(INDIRECT("'"&amp;$A$69&amp;"'!"&amp;AG$68&amp;$C243+72)&lt;&gt;INDIRECT("'"&amp;$A$70&amp;"'!"&amp;AG$68&amp;$C243+72),1,0)</f>
        <v>0</v>
      </c>
      <c r="AH243" cm="1">
        <f t="array" aca="1" ref="AH243" ca="1">IF(INDIRECT("'"&amp;$A$69&amp;"'!"&amp;AH$68&amp;$C243+72)&lt;&gt;INDIRECT("'"&amp;$A$70&amp;"'!"&amp;AH$68&amp;$C243+72),1,0)</f>
        <v>0</v>
      </c>
      <c r="AI243" cm="1">
        <f t="array" aca="1" ref="AI243" ca="1">IF(INDIRECT("'"&amp;$A$69&amp;"'!"&amp;AI$68&amp;$C243+72)&lt;&gt;INDIRECT("'"&amp;$A$70&amp;"'!"&amp;AI$68&amp;$C243+72),1,0)</f>
        <v>0</v>
      </c>
      <c r="AJ243" cm="1">
        <f t="array" aca="1" ref="AJ243" ca="1">IF(INDIRECT("'"&amp;$A$69&amp;"'!"&amp;AJ$68&amp;$C243+72)&lt;&gt;INDIRECT("'"&amp;$A$70&amp;"'!"&amp;AJ$68&amp;$C243+72),1,0)</f>
        <v>0</v>
      </c>
      <c r="AK243" cm="1">
        <f t="array" aca="1" ref="AK243" ca="1">IF(INDIRECT("'"&amp;$A$69&amp;"'!"&amp;AK$68&amp;$C243+72)&lt;&gt;INDIRECT("'"&amp;$A$70&amp;"'!"&amp;AK$68&amp;$C243+72),1,0)</f>
        <v>0</v>
      </c>
      <c r="AL243" cm="1">
        <f t="array" aca="1" ref="AL243" ca="1">IF(INDIRECT("'"&amp;$A$69&amp;"'!"&amp;AL$68&amp;$C243+72)&lt;&gt;INDIRECT("'"&amp;$A$70&amp;"'!"&amp;AL$68&amp;$C243+72),1,0)</f>
        <v>0</v>
      </c>
      <c r="AM243" cm="1">
        <f t="array" aca="1" ref="AM243" ca="1">IF(INDIRECT("'"&amp;$A$69&amp;"'!"&amp;AM$68&amp;$C243+72)&lt;&gt;INDIRECT("'"&amp;$A$70&amp;"'!"&amp;AM$68&amp;$C243+72),1,0)</f>
        <v>0</v>
      </c>
      <c r="AN243" cm="1">
        <f t="array" aca="1" ref="AN243" ca="1">IF(INDIRECT("'"&amp;$A$69&amp;"'!"&amp;AN$68&amp;$C243+72)&lt;&gt;INDIRECT("'"&amp;$A$70&amp;"'!"&amp;AN$68&amp;$C243+72),1,0)</f>
        <v>0</v>
      </c>
      <c r="AO243" cm="1">
        <f t="array" aca="1" ref="AO243" ca="1">IF(INDIRECT("'"&amp;$A$69&amp;"'!"&amp;AO$68&amp;$C243+72)&lt;&gt;INDIRECT("'"&amp;$A$70&amp;"'!"&amp;AO$68&amp;$C243+72),1,0)</f>
        <v>0</v>
      </c>
      <c r="AP243" cm="1">
        <f t="array" aca="1" ref="AP243" ca="1">IF(INDIRECT("'"&amp;$A$69&amp;"'!"&amp;AP$68&amp;$C243+72)&lt;&gt;INDIRECT("'"&amp;$A$70&amp;"'!"&amp;AP$68&amp;$C243+72),1,0)</f>
        <v>0</v>
      </c>
      <c r="AQ243" cm="1">
        <f t="array" aca="1" ref="AQ243" ca="1">IF(INDIRECT("'"&amp;$A$69&amp;"'!"&amp;AQ$68&amp;$C243+72)&lt;&gt;INDIRECT("'"&amp;$A$70&amp;"'!"&amp;AQ$68&amp;$C243+72),1,0)</f>
        <v>0</v>
      </c>
      <c r="AR243" cm="1">
        <f t="array" aca="1" ref="AR243" ca="1">IF(INDIRECT("'"&amp;$A$69&amp;"'!"&amp;AR$68&amp;$C243+72)&lt;&gt;INDIRECT("'"&amp;$A$70&amp;"'!"&amp;AR$68&amp;$C243+72),1,0)</f>
        <v>0</v>
      </c>
      <c r="AS243" cm="1">
        <f t="array" aca="1" ref="AS243" ca="1">IF(INDIRECT("'"&amp;$A$69&amp;"'!"&amp;AS$68&amp;$C243+72)&lt;&gt;INDIRECT("'"&amp;$A$70&amp;"'!"&amp;AS$68&amp;$C243+72),1,0)</f>
        <v>0</v>
      </c>
      <c r="AT243" cm="1">
        <f t="array" aca="1" ref="AT243" ca="1">IF(INDIRECT("'"&amp;$A$69&amp;"'!"&amp;AT$68&amp;$C243+72)&lt;&gt;INDIRECT("'"&amp;$A$70&amp;"'!"&amp;AT$68&amp;$C243+72),1,0)</f>
        <v>0</v>
      </c>
      <c r="AU243" cm="1">
        <f t="array" aca="1" ref="AU243" ca="1">IF(INDIRECT("'"&amp;$A$69&amp;"'!"&amp;AU$68&amp;$C243+72)&lt;&gt;INDIRECT("'"&amp;$A$70&amp;"'!"&amp;AU$68&amp;$C243+72),1,0)</f>
        <v>0</v>
      </c>
      <c r="AV243" cm="1">
        <f t="array" aca="1" ref="AV243" ca="1">IF(INDIRECT("'"&amp;$A$69&amp;"'!"&amp;AV$68&amp;$C243+72)&lt;&gt;INDIRECT("'"&amp;$A$70&amp;"'!"&amp;AV$68&amp;$C243+72),1,0)</f>
        <v>0</v>
      </c>
      <c r="AW243" cm="1">
        <f t="array" aca="1" ref="AW243" ca="1">IF(INDIRECT("'"&amp;$A$69&amp;"'!"&amp;AW$68&amp;$C243+72)&lt;&gt;INDIRECT("'"&amp;$A$70&amp;"'!"&amp;AW$68&amp;$C243+72),1,0)</f>
        <v>0</v>
      </c>
      <c r="AX243" cm="1">
        <f t="array" aca="1" ref="AX243" ca="1">IF(INDIRECT("'"&amp;$A$69&amp;"'!"&amp;AX$68&amp;$C243+72)&lt;&gt;INDIRECT("'"&amp;$A$70&amp;"'!"&amp;AX$68&amp;$C243+72),1,0)</f>
        <v>0</v>
      </c>
      <c r="AY243" cm="1">
        <f t="array" aca="1" ref="AY243" ca="1">IF(INDIRECT("'"&amp;$A$69&amp;"'!"&amp;AY$68&amp;$C243+72)&lt;&gt;INDIRECT("'"&amp;$A$70&amp;"'!"&amp;AY$68&amp;$C243+72),1,0)</f>
        <v>0</v>
      </c>
      <c r="AZ243" cm="1">
        <f t="array" aca="1" ref="AZ243" ca="1">IF(INDIRECT("'"&amp;$A$69&amp;"'!"&amp;AZ$68&amp;$C243+72)&lt;&gt;INDIRECT("'"&amp;$A$70&amp;"'!"&amp;AZ$68&amp;$C243+72),1,0)</f>
        <v>0</v>
      </c>
      <c r="BA243" cm="1">
        <f t="array" aca="1" ref="BA243" ca="1">IF(INDIRECT("'"&amp;$A$69&amp;"'!"&amp;BA$68&amp;$C243+72)&lt;&gt;INDIRECT("'"&amp;$A$70&amp;"'!"&amp;BA$68&amp;$C243+72),1,0)</f>
        <v>0</v>
      </c>
      <c r="BB243" cm="1">
        <f t="array" aca="1" ref="BB243" ca="1">IF(INDIRECT("'"&amp;$A$69&amp;"'!"&amp;BB$68&amp;$C243+72)&lt;&gt;INDIRECT("'"&amp;$A$70&amp;"'!"&amp;BB$68&amp;$C243+72),1,0)</f>
        <v>0</v>
      </c>
      <c r="BC243">
        <f t="shared" ca="1" si="6"/>
        <v>0</v>
      </c>
      <c r="BD243">
        <f t="shared" ca="1" si="7"/>
        <v>0</v>
      </c>
      <c r="BE243">
        <f t="shared" ca="1" si="8"/>
        <v>0</v>
      </c>
    </row>
    <row r="244" spans="3:57" x14ac:dyDescent="0.15">
      <c r="C244" s="283">
        <v>172</v>
      </c>
      <c r="D244" cm="1">
        <f t="array" aca="1" ref="D244" ca="1">IF(INDIRECT("'"&amp;$A$69&amp;"'!"&amp;D$68&amp;$C244+72)&lt;&gt;INDIRECT("'"&amp;$A$70&amp;"'!"&amp;D$68&amp;$C244+72),1,0)</f>
        <v>0</v>
      </c>
      <c r="E244" cm="1">
        <f t="array" aca="1" ref="E244" ca="1">IF(INDIRECT("'"&amp;$A$69&amp;"'!"&amp;E$68&amp;$C244+72)&lt;&gt;INDIRECT("'"&amp;$A$70&amp;"'!"&amp;E$68&amp;$C244+72),1,0)</f>
        <v>0</v>
      </c>
      <c r="F244" cm="1">
        <f t="array" aca="1" ref="F244" ca="1">IF(INDIRECT("'"&amp;$A$69&amp;"'!"&amp;F$68&amp;$C244+72)&lt;&gt;INDIRECT("'"&amp;$A$70&amp;"'!"&amp;F$68&amp;$C244+72),1,0)</f>
        <v>0</v>
      </c>
      <c r="G244" cm="1">
        <f t="array" aca="1" ref="G244" ca="1">IF(INDIRECT("'"&amp;$A$69&amp;"'!"&amp;G$68&amp;$C244+72)&lt;&gt;INDIRECT("'"&amp;$A$70&amp;"'!"&amp;G$68&amp;$C244+72),1,0)</f>
        <v>0</v>
      </c>
      <c r="H244" cm="1">
        <f t="array" aca="1" ref="H244" ca="1">IF(INDIRECT("'"&amp;$A$69&amp;"'!"&amp;H$68&amp;$C244+72)&lt;&gt;INDIRECT("'"&amp;$A$70&amp;"'!"&amp;H$68&amp;$C244+72),1,0)</f>
        <v>0</v>
      </c>
      <c r="I244" cm="1">
        <f t="array" aca="1" ref="I244" ca="1">IF(INDIRECT("'"&amp;$A$69&amp;"'!"&amp;I$68&amp;$C244+72)&lt;&gt;INDIRECT("'"&amp;$A$70&amp;"'!"&amp;I$68&amp;$C244+72),1,0)</f>
        <v>0</v>
      </c>
      <c r="J244" cm="1">
        <f t="array" aca="1" ref="J244" ca="1">IF(INDIRECT("'"&amp;$A$69&amp;"'!"&amp;J$68&amp;$C244+72)&lt;&gt;INDIRECT("'"&amp;$A$70&amp;"'!"&amp;J$68&amp;$C244+72),1,0)</f>
        <v>0</v>
      </c>
      <c r="K244" cm="1">
        <f t="array" aca="1" ref="K244" ca="1">IF(INDIRECT("'"&amp;$A$69&amp;"'!"&amp;K$68&amp;$C244+72)&lt;&gt;INDIRECT("'"&amp;$A$70&amp;"'!"&amp;K$68&amp;$C244+72),1,0)</f>
        <v>0</v>
      </c>
      <c r="L244" cm="1">
        <f t="array" aca="1" ref="L244" ca="1">IF(INDIRECT("'"&amp;$A$69&amp;"'!"&amp;L$68&amp;$C244+72)&lt;&gt;INDIRECT("'"&amp;$A$70&amp;"'!"&amp;L$68&amp;$C244+72),1,0)</f>
        <v>0</v>
      </c>
      <c r="M244" cm="1">
        <f t="array" aca="1" ref="M244" ca="1">IF(INDIRECT("'"&amp;$A$69&amp;"'!"&amp;M$68&amp;$C244+72)&lt;&gt;INDIRECT("'"&amp;$A$70&amp;"'!"&amp;M$68&amp;$C244+72),1,0)</f>
        <v>0</v>
      </c>
      <c r="N244" cm="1">
        <f t="array" aca="1" ref="N244" ca="1">IF(INDIRECT("'"&amp;$A$69&amp;"'!"&amp;N$68&amp;$C244+72)&lt;&gt;INDIRECT("'"&amp;$A$70&amp;"'!"&amp;N$68&amp;$C244+72),1,0)</f>
        <v>0</v>
      </c>
      <c r="O244" cm="1">
        <f t="array" aca="1" ref="O244" ca="1">IF(INDIRECT("'"&amp;$A$69&amp;"'!"&amp;O$68&amp;$C244+72)&lt;&gt;INDIRECT("'"&amp;$A$70&amp;"'!"&amp;O$68&amp;$C244+72),1,0)</f>
        <v>0</v>
      </c>
      <c r="P244" cm="1">
        <f t="array" aca="1" ref="P244" ca="1">IF(INDIRECT("'"&amp;$A$69&amp;"'!"&amp;P$68&amp;$C244+72)&lt;&gt;INDIRECT("'"&amp;$A$70&amp;"'!"&amp;P$68&amp;$C244+72),1,0)</f>
        <v>0</v>
      </c>
      <c r="Q244" cm="1">
        <f t="array" aca="1" ref="Q244" ca="1">IF(INDIRECT("'"&amp;$A$69&amp;"'!"&amp;Q$68&amp;$C244+72)&lt;&gt;INDIRECT("'"&amp;$A$70&amp;"'!"&amp;Q$68&amp;$C244+72),1,0)</f>
        <v>0</v>
      </c>
      <c r="R244" cm="1">
        <f t="array" aca="1" ref="R244" ca="1">IF(INDIRECT("'"&amp;$A$69&amp;"'!"&amp;R$68&amp;$C244+72)&lt;&gt;INDIRECT("'"&amp;$A$70&amp;"'!"&amp;R$68&amp;$C244+72),1,0)</f>
        <v>0</v>
      </c>
      <c r="S244" cm="1">
        <f t="array" aca="1" ref="S244" ca="1">IF(INDIRECT("'"&amp;$A$69&amp;"'!"&amp;S$68&amp;$C244+72)&lt;&gt;INDIRECT("'"&amp;$A$70&amp;"'!"&amp;S$68&amp;$C244+72),1,0)</f>
        <v>0</v>
      </c>
      <c r="T244" cm="1">
        <f t="array" aca="1" ref="T244" ca="1">IF(INDIRECT("'"&amp;$A$69&amp;"'!"&amp;T$68&amp;$C244+72)&lt;&gt;INDIRECT("'"&amp;$A$70&amp;"'!"&amp;T$68&amp;$C244+72),1,0)</f>
        <v>0</v>
      </c>
      <c r="U244" cm="1">
        <f t="array" aca="1" ref="U244" ca="1">IF(INDIRECT("'"&amp;$A$69&amp;"'!"&amp;U$68&amp;$C244+72)&lt;&gt;INDIRECT("'"&amp;$A$70&amp;"'!"&amp;U$68&amp;$C244+72),1,0)</f>
        <v>0</v>
      </c>
      <c r="V244" cm="1">
        <f t="array" aca="1" ref="V244" ca="1">IF(INDIRECT("'"&amp;$A$69&amp;"'!"&amp;V$68&amp;$C244+72)&lt;&gt;INDIRECT("'"&amp;$A$70&amp;"'!"&amp;V$68&amp;$C244+72),1,0)</f>
        <v>0</v>
      </c>
      <c r="W244" cm="1">
        <f t="array" aca="1" ref="W244" ca="1">IF(INDIRECT("'"&amp;$A$69&amp;"'!"&amp;W$68&amp;$C244+72)&lt;&gt;INDIRECT("'"&amp;$A$70&amp;"'!"&amp;W$68&amp;$C244+72),1,0)</f>
        <v>0</v>
      </c>
      <c r="X244" cm="1">
        <f t="array" aca="1" ref="X244" ca="1">IF(INDIRECT("'"&amp;$A$69&amp;"'!"&amp;X$68&amp;$C244+72)&lt;&gt;INDIRECT("'"&amp;$A$70&amp;"'!"&amp;X$68&amp;$C244+72),1,0)</f>
        <v>0</v>
      </c>
      <c r="Y244" cm="1">
        <f t="array" aca="1" ref="Y244" ca="1">IF(INDIRECT("'"&amp;$A$69&amp;"'!"&amp;Y$68&amp;$C244+72)&lt;&gt;INDIRECT("'"&amp;$A$70&amp;"'!"&amp;Y$68&amp;$C244+72),1,0)</f>
        <v>0</v>
      </c>
      <c r="Z244" cm="1">
        <f t="array" aca="1" ref="Z244" ca="1">IF(INDIRECT("'"&amp;$A$69&amp;"'!"&amp;Z$68&amp;$C244+72)&lt;&gt;INDIRECT("'"&amp;$A$70&amp;"'!"&amp;Z$68&amp;$C244+72),1,0)</f>
        <v>0</v>
      </c>
      <c r="AA244" cm="1">
        <f t="array" aca="1" ref="AA244" ca="1">IF(INDIRECT("'"&amp;$A$69&amp;"'!"&amp;AA$68&amp;$C244+72)&lt;&gt;INDIRECT("'"&amp;$A$70&amp;"'!"&amp;AA$68&amp;$C244+72),1,0)</f>
        <v>0</v>
      </c>
      <c r="AB244" cm="1">
        <f t="array" aca="1" ref="AB244" ca="1">IF(INDIRECT("'"&amp;$A$69&amp;"'!"&amp;AB$68&amp;$C244+72)&lt;&gt;INDIRECT("'"&amp;$A$70&amp;"'!"&amp;AB$68&amp;$C244+72),1,0)</f>
        <v>0</v>
      </c>
      <c r="AC244" cm="1">
        <f t="array" aca="1" ref="AC244" ca="1">IF(INDIRECT("'"&amp;$A$69&amp;"'!"&amp;AC$68&amp;$C244+72)&lt;&gt;INDIRECT("'"&amp;$A$70&amp;"'!"&amp;AC$68&amp;$C244+72),1,0)</f>
        <v>0</v>
      </c>
      <c r="AD244" cm="1">
        <f t="array" aca="1" ref="AD244" ca="1">IF(INDIRECT("'"&amp;$A$69&amp;"'!"&amp;AD$68&amp;$C244+72)&lt;&gt;INDIRECT("'"&amp;$A$70&amp;"'!"&amp;AD$68&amp;$C244+72),1,0)</f>
        <v>0</v>
      </c>
      <c r="AE244" cm="1">
        <f t="array" aca="1" ref="AE244" ca="1">IF(INDIRECT("'"&amp;$A$69&amp;"'!"&amp;AE$68&amp;$C244+72)&lt;&gt;INDIRECT("'"&amp;$A$70&amp;"'!"&amp;AE$68&amp;$C244+72),1,0)</f>
        <v>0</v>
      </c>
      <c r="AF244" cm="1">
        <f t="array" aca="1" ref="AF244" ca="1">IF(INDIRECT("'"&amp;$A$69&amp;"'!"&amp;AF$68&amp;$C244+72)&lt;&gt;INDIRECT("'"&amp;$A$70&amp;"'!"&amp;AF$68&amp;$C244+72),1,0)</f>
        <v>0</v>
      </c>
      <c r="AG244" cm="1">
        <f t="array" aca="1" ref="AG244" ca="1">IF(INDIRECT("'"&amp;$A$69&amp;"'!"&amp;AG$68&amp;$C244+72)&lt;&gt;INDIRECT("'"&amp;$A$70&amp;"'!"&amp;AG$68&amp;$C244+72),1,0)</f>
        <v>0</v>
      </c>
      <c r="AH244" cm="1">
        <f t="array" aca="1" ref="AH244" ca="1">IF(INDIRECT("'"&amp;$A$69&amp;"'!"&amp;AH$68&amp;$C244+72)&lt;&gt;INDIRECT("'"&amp;$A$70&amp;"'!"&amp;AH$68&amp;$C244+72),1,0)</f>
        <v>0</v>
      </c>
      <c r="AI244" cm="1">
        <f t="array" aca="1" ref="AI244" ca="1">IF(INDIRECT("'"&amp;$A$69&amp;"'!"&amp;AI$68&amp;$C244+72)&lt;&gt;INDIRECT("'"&amp;$A$70&amp;"'!"&amp;AI$68&amp;$C244+72),1,0)</f>
        <v>0</v>
      </c>
      <c r="AJ244" cm="1">
        <f t="array" aca="1" ref="AJ244" ca="1">IF(INDIRECT("'"&amp;$A$69&amp;"'!"&amp;AJ$68&amp;$C244+72)&lt;&gt;INDIRECT("'"&amp;$A$70&amp;"'!"&amp;AJ$68&amp;$C244+72),1,0)</f>
        <v>0</v>
      </c>
      <c r="AK244" cm="1">
        <f t="array" aca="1" ref="AK244" ca="1">IF(INDIRECT("'"&amp;$A$69&amp;"'!"&amp;AK$68&amp;$C244+72)&lt;&gt;INDIRECT("'"&amp;$A$70&amp;"'!"&amp;AK$68&amp;$C244+72),1,0)</f>
        <v>0</v>
      </c>
      <c r="AL244" cm="1">
        <f t="array" aca="1" ref="AL244" ca="1">IF(INDIRECT("'"&amp;$A$69&amp;"'!"&amp;AL$68&amp;$C244+72)&lt;&gt;INDIRECT("'"&amp;$A$70&amp;"'!"&amp;AL$68&amp;$C244+72),1,0)</f>
        <v>0</v>
      </c>
      <c r="AM244" cm="1">
        <f t="array" aca="1" ref="AM244" ca="1">IF(INDIRECT("'"&amp;$A$69&amp;"'!"&amp;AM$68&amp;$C244+72)&lt;&gt;INDIRECT("'"&amp;$A$70&amp;"'!"&amp;AM$68&amp;$C244+72),1,0)</f>
        <v>0</v>
      </c>
      <c r="AN244" cm="1">
        <f t="array" aca="1" ref="AN244" ca="1">IF(INDIRECT("'"&amp;$A$69&amp;"'!"&amp;AN$68&amp;$C244+72)&lt;&gt;INDIRECT("'"&amp;$A$70&amp;"'!"&amp;AN$68&amp;$C244+72),1,0)</f>
        <v>0</v>
      </c>
      <c r="AO244" cm="1">
        <f t="array" aca="1" ref="AO244" ca="1">IF(INDIRECT("'"&amp;$A$69&amp;"'!"&amp;AO$68&amp;$C244+72)&lt;&gt;INDIRECT("'"&amp;$A$70&amp;"'!"&amp;AO$68&amp;$C244+72),1,0)</f>
        <v>0</v>
      </c>
      <c r="AP244" cm="1">
        <f t="array" aca="1" ref="AP244" ca="1">IF(INDIRECT("'"&amp;$A$69&amp;"'!"&amp;AP$68&amp;$C244+72)&lt;&gt;INDIRECT("'"&amp;$A$70&amp;"'!"&amp;AP$68&amp;$C244+72),1,0)</f>
        <v>0</v>
      </c>
      <c r="AQ244" cm="1">
        <f t="array" aca="1" ref="AQ244" ca="1">IF(INDIRECT("'"&amp;$A$69&amp;"'!"&amp;AQ$68&amp;$C244+72)&lt;&gt;INDIRECT("'"&amp;$A$70&amp;"'!"&amp;AQ$68&amp;$C244+72),1,0)</f>
        <v>0</v>
      </c>
      <c r="AR244" cm="1">
        <f t="array" aca="1" ref="AR244" ca="1">IF(INDIRECT("'"&amp;$A$69&amp;"'!"&amp;AR$68&amp;$C244+72)&lt;&gt;INDIRECT("'"&amp;$A$70&amp;"'!"&amp;AR$68&amp;$C244+72),1,0)</f>
        <v>0</v>
      </c>
      <c r="AS244" cm="1">
        <f t="array" aca="1" ref="AS244" ca="1">IF(INDIRECT("'"&amp;$A$69&amp;"'!"&amp;AS$68&amp;$C244+72)&lt;&gt;INDIRECT("'"&amp;$A$70&amp;"'!"&amp;AS$68&amp;$C244+72),1,0)</f>
        <v>0</v>
      </c>
      <c r="AT244" cm="1">
        <f t="array" aca="1" ref="AT244" ca="1">IF(INDIRECT("'"&amp;$A$69&amp;"'!"&amp;AT$68&amp;$C244+72)&lt;&gt;INDIRECT("'"&amp;$A$70&amp;"'!"&amp;AT$68&amp;$C244+72),1,0)</f>
        <v>0</v>
      </c>
      <c r="AU244" cm="1">
        <f t="array" aca="1" ref="AU244" ca="1">IF(INDIRECT("'"&amp;$A$69&amp;"'!"&amp;AU$68&amp;$C244+72)&lt;&gt;INDIRECT("'"&amp;$A$70&amp;"'!"&amp;AU$68&amp;$C244+72),1,0)</f>
        <v>0</v>
      </c>
      <c r="AV244" cm="1">
        <f t="array" aca="1" ref="AV244" ca="1">IF(INDIRECT("'"&amp;$A$69&amp;"'!"&amp;AV$68&amp;$C244+72)&lt;&gt;INDIRECT("'"&amp;$A$70&amp;"'!"&amp;AV$68&amp;$C244+72),1,0)</f>
        <v>0</v>
      </c>
      <c r="AW244" cm="1">
        <f t="array" aca="1" ref="AW244" ca="1">IF(INDIRECT("'"&amp;$A$69&amp;"'!"&amp;AW$68&amp;$C244+72)&lt;&gt;INDIRECT("'"&amp;$A$70&amp;"'!"&amp;AW$68&amp;$C244+72),1,0)</f>
        <v>0</v>
      </c>
      <c r="AX244" cm="1">
        <f t="array" aca="1" ref="AX244" ca="1">IF(INDIRECT("'"&amp;$A$69&amp;"'!"&amp;AX$68&amp;$C244+72)&lt;&gt;INDIRECT("'"&amp;$A$70&amp;"'!"&amp;AX$68&amp;$C244+72),1,0)</f>
        <v>0</v>
      </c>
      <c r="AY244" cm="1">
        <f t="array" aca="1" ref="AY244" ca="1">IF(INDIRECT("'"&amp;$A$69&amp;"'!"&amp;AY$68&amp;$C244+72)&lt;&gt;INDIRECT("'"&amp;$A$70&amp;"'!"&amp;AY$68&amp;$C244+72),1,0)</f>
        <v>0</v>
      </c>
      <c r="AZ244" cm="1">
        <f t="array" aca="1" ref="AZ244" ca="1">IF(INDIRECT("'"&amp;$A$69&amp;"'!"&amp;AZ$68&amp;$C244+72)&lt;&gt;INDIRECT("'"&amp;$A$70&amp;"'!"&amp;AZ$68&amp;$C244+72),1,0)</f>
        <v>0</v>
      </c>
      <c r="BA244" cm="1">
        <f t="array" aca="1" ref="BA244" ca="1">IF(INDIRECT("'"&amp;$A$69&amp;"'!"&amp;BA$68&amp;$C244+72)&lt;&gt;INDIRECT("'"&amp;$A$70&amp;"'!"&amp;BA$68&amp;$C244+72),1,0)</f>
        <v>0</v>
      </c>
      <c r="BB244" cm="1">
        <f t="array" aca="1" ref="BB244" ca="1">IF(INDIRECT("'"&amp;$A$69&amp;"'!"&amp;BB$68&amp;$C244+72)&lt;&gt;INDIRECT("'"&amp;$A$70&amp;"'!"&amp;BB$68&amp;$C244+72),1,0)</f>
        <v>0</v>
      </c>
      <c r="BC244">
        <f t="shared" ca="1" si="6"/>
        <v>0</v>
      </c>
      <c r="BD244">
        <f t="shared" ca="1" si="7"/>
        <v>0</v>
      </c>
      <c r="BE244">
        <f t="shared" ca="1" si="8"/>
        <v>0</v>
      </c>
    </row>
    <row r="245" spans="3:57" x14ac:dyDescent="0.15">
      <c r="C245" s="283">
        <v>173</v>
      </c>
      <c r="D245" cm="1">
        <f t="array" aca="1" ref="D245" ca="1">IF(INDIRECT("'"&amp;$A$69&amp;"'!"&amp;D$68&amp;$C245+72)&lt;&gt;INDIRECT("'"&amp;$A$70&amp;"'!"&amp;D$68&amp;$C245+72),1,0)</f>
        <v>0</v>
      </c>
      <c r="E245" cm="1">
        <f t="array" aca="1" ref="E245" ca="1">IF(INDIRECT("'"&amp;$A$69&amp;"'!"&amp;E$68&amp;$C245+72)&lt;&gt;INDIRECT("'"&amp;$A$70&amp;"'!"&amp;E$68&amp;$C245+72),1,0)</f>
        <v>0</v>
      </c>
      <c r="F245" cm="1">
        <f t="array" aca="1" ref="F245" ca="1">IF(INDIRECT("'"&amp;$A$69&amp;"'!"&amp;F$68&amp;$C245+72)&lt;&gt;INDIRECT("'"&amp;$A$70&amp;"'!"&amp;F$68&amp;$C245+72),1,0)</f>
        <v>0</v>
      </c>
      <c r="G245" cm="1">
        <f t="array" aca="1" ref="G245" ca="1">IF(INDIRECT("'"&amp;$A$69&amp;"'!"&amp;G$68&amp;$C245+72)&lt;&gt;INDIRECT("'"&amp;$A$70&amp;"'!"&amp;G$68&amp;$C245+72),1,0)</f>
        <v>0</v>
      </c>
      <c r="H245" cm="1">
        <f t="array" aca="1" ref="H245" ca="1">IF(INDIRECT("'"&amp;$A$69&amp;"'!"&amp;H$68&amp;$C245+72)&lt;&gt;INDIRECT("'"&amp;$A$70&amp;"'!"&amp;H$68&amp;$C245+72),1,0)</f>
        <v>0</v>
      </c>
      <c r="I245" cm="1">
        <f t="array" aca="1" ref="I245" ca="1">IF(INDIRECT("'"&amp;$A$69&amp;"'!"&amp;I$68&amp;$C245+72)&lt;&gt;INDIRECT("'"&amp;$A$70&amp;"'!"&amp;I$68&amp;$C245+72),1,0)</f>
        <v>0</v>
      </c>
      <c r="J245" cm="1">
        <f t="array" aca="1" ref="J245" ca="1">IF(INDIRECT("'"&amp;$A$69&amp;"'!"&amp;J$68&amp;$C245+72)&lt;&gt;INDIRECT("'"&amp;$A$70&amp;"'!"&amp;J$68&amp;$C245+72),1,0)</f>
        <v>0</v>
      </c>
      <c r="K245" cm="1">
        <f t="array" aca="1" ref="K245" ca="1">IF(INDIRECT("'"&amp;$A$69&amp;"'!"&amp;K$68&amp;$C245+72)&lt;&gt;INDIRECT("'"&amp;$A$70&amp;"'!"&amp;K$68&amp;$C245+72),1,0)</f>
        <v>0</v>
      </c>
      <c r="L245" cm="1">
        <f t="array" aca="1" ref="L245" ca="1">IF(INDIRECT("'"&amp;$A$69&amp;"'!"&amp;L$68&amp;$C245+72)&lt;&gt;INDIRECT("'"&amp;$A$70&amp;"'!"&amp;L$68&amp;$C245+72),1,0)</f>
        <v>0</v>
      </c>
      <c r="M245" cm="1">
        <f t="array" aca="1" ref="M245" ca="1">IF(INDIRECT("'"&amp;$A$69&amp;"'!"&amp;M$68&amp;$C245+72)&lt;&gt;INDIRECT("'"&amp;$A$70&amp;"'!"&amp;M$68&amp;$C245+72),1,0)</f>
        <v>0</v>
      </c>
      <c r="N245" cm="1">
        <f t="array" aca="1" ref="N245" ca="1">IF(INDIRECT("'"&amp;$A$69&amp;"'!"&amp;N$68&amp;$C245+72)&lt;&gt;INDIRECT("'"&amp;$A$70&amp;"'!"&amp;N$68&amp;$C245+72),1,0)</f>
        <v>0</v>
      </c>
      <c r="O245" cm="1">
        <f t="array" aca="1" ref="O245" ca="1">IF(INDIRECT("'"&amp;$A$69&amp;"'!"&amp;O$68&amp;$C245+72)&lt;&gt;INDIRECT("'"&amp;$A$70&amp;"'!"&amp;O$68&amp;$C245+72),1,0)</f>
        <v>0</v>
      </c>
      <c r="P245" cm="1">
        <f t="array" aca="1" ref="P245" ca="1">IF(INDIRECT("'"&amp;$A$69&amp;"'!"&amp;P$68&amp;$C245+72)&lt;&gt;INDIRECT("'"&amp;$A$70&amp;"'!"&amp;P$68&amp;$C245+72),1,0)</f>
        <v>0</v>
      </c>
      <c r="Q245" cm="1">
        <f t="array" aca="1" ref="Q245" ca="1">IF(INDIRECT("'"&amp;$A$69&amp;"'!"&amp;Q$68&amp;$C245+72)&lt;&gt;INDIRECT("'"&amp;$A$70&amp;"'!"&amp;Q$68&amp;$C245+72),1,0)</f>
        <v>0</v>
      </c>
      <c r="R245" cm="1">
        <f t="array" aca="1" ref="R245" ca="1">IF(INDIRECT("'"&amp;$A$69&amp;"'!"&amp;R$68&amp;$C245+72)&lt;&gt;INDIRECT("'"&amp;$A$70&amp;"'!"&amp;R$68&amp;$C245+72),1,0)</f>
        <v>0</v>
      </c>
      <c r="S245" cm="1">
        <f t="array" aca="1" ref="S245" ca="1">IF(INDIRECT("'"&amp;$A$69&amp;"'!"&amp;S$68&amp;$C245+72)&lt;&gt;INDIRECT("'"&amp;$A$70&amp;"'!"&amp;S$68&amp;$C245+72),1,0)</f>
        <v>0</v>
      </c>
      <c r="T245" cm="1">
        <f t="array" aca="1" ref="T245" ca="1">IF(INDIRECT("'"&amp;$A$69&amp;"'!"&amp;T$68&amp;$C245+72)&lt;&gt;INDIRECT("'"&amp;$A$70&amp;"'!"&amp;T$68&amp;$C245+72),1,0)</f>
        <v>0</v>
      </c>
      <c r="U245" cm="1">
        <f t="array" aca="1" ref="U245" ca="1">IF(INDIRECT("'"&amp;$A$69&amp;"'!"&amp;U$68&amp;$C245+72)&lt;&gt;INDIRECT("'"&amp;$A$70&amp;"'!"&amp;U$68&amp;$C245+72),1,0)</f>
        <v>0</v>
      </c>
      <c r="V245" cm="1">
        <f t="array" aca="1" ref="V245" ca="1">IF(INDIRECT("'"&amp;$A$69&amp;"'!"&amp;V$68&amp;$C245+72)&lt;&gt;INDIRECT("'"&amp;$A$70&amp;"'!"&amp;V$68&amp;$C245+72),1,0)</f>
        <v>0</v>
      </c>
      <c r="W245" cm="1">
        <f t="array" aca="1" ref="W245" ca="1">IF(INDIRECT("'"&amp;$A$69&amp;"'!"&amp;W$68&amp;$C245+72)&lt;&gt;INDIRECT("'"&amp;$A$70&amp;"'!"&amp;W$68&amp;$C245+72),1,0)</f>
        <v>0</v>
      </c>
      <c r="X245" cm="1">
        <f t="array" aca="1" ref="X245" ca="1">IF(INDIRECT("'"&amp;$A$69&amp;"'!"&amp;X$68&amp;$C245+72)&lt;&gt;INDIRECT("'"&amp;$A$70&amp;"'!"&amp;X$68&amp;$C245+72),1,0)</f>
        <v>0</v>
      </c>
      <c r="Y245" cm="1">
        <f t="array" aca="1" ref="Y245" ca="1">IF(INDIRECT("'"&amp;$A$69&amp;"'!"&amp;Y$68&amp;$C245+72)&lt;&gt;INDIRECT("'"&amp;$A$70&amp;"'!"&amp;Y$68&amp;$C245+72),1,0)</f>
        <v>0</v>
      </c>
      <c r="Z245" cm="1">
        <f t="array" aca="1" ref="Z245" ca="1">IF(INDIRECT("'"&amp;$A$69&amp;"'!"&amp;Z$68&amp;$C245+72)&lt;&gt;INDIRECT("'"&amp;$A$70&amp;"'!"&amp;Z$68&amp;$C245+72),1,0)</f>
        <v>0</v>
      </c>
      <c r="AA245" cm="1">
        <f t="array" aca="1" ref="AA245" ca="1">IF(INDIRECT("'"&amp;$A$69&amp;"'!"&amp;AA$68&amp;$C245+72)&lt;&gt;INDIRECT("'"&amp;$A$70&amp;"'!"&amp;AA$68&amp;$C245+72),1,0)</f>
        <v>0</v>
      </c>
      <c r="AB245" cm="1">
        <f t="array" aca="1" ref="AB245" ca="1">IF(INDIRECT("'"&amp;$A$69&amp;"'!"&amp;AB$68&amp;$C245+72)&lt;&gt;INDIRECT("'"&amp;$A$70&amp;"'!"&amp;AB$68&amp;$C245+72),1,0)</f>
        <v>0</v>
      </c>
      <c r="AC245" cm="1">
        <f t="array" aca="1" ref="AC245" ca="1">IF(INDIRECT("'"&amp;$A$69&amp;"'!"&amp;AC$68&amp;$C245+72)&lt;&gt;INDIRECT("'"&amp;$A$70&amp;"'!"&amp;AC$68&amp;$C245+72),1,0)</f>
        <v>0</v>
      </c>
      <c r="AD245" cm="1">
        <f t="array" aca="1" ref="AD245" ca="1">IF(INDIRECT("'"&amp;$A$69&amp;"'!"&amp;AD$68&amp;$C245+72)&lt;&gt;INDIRECT("'"&amp;$A$70&amp;"'!"&amp;AD$68&amp;$C245+72),1,0)</f>
        <v>0</v>
      </c>
      <c r="AE245" cm="1">
        <f t="array" aca="1" ref="AE245" ca="1">IF(INDIRECT("'"&amp;$A$69&amp;"'!"&amp;AE$68&amp;$C245+72)&lt;&gt;INDIRECT("'"&amp;$A$70&amp;"'!"&amp;AE$68&amp;$C245+72),1,0)</f>
        <v>0</v>
      </c>
      <c r="AF245" cm="1">
        <f t="array" aca="1" ref="AF245" ca="1">IF(INDIRECT("'"&amp;$A$69&amp;"'!"&amp;AF$68&amp;$C245+72)&lt;&gt;INDIRECT("'"&amp;$A$70&amp;"'!"&amp;AF$68&amp;$C245+72),1,0)</f>
        <v>0</v>
      </c>
      <c r="AG245" cm="1">
        <f t="array" aca="1" ref="AG245" ca="1">IF(INDIRECT("'"&amp;$A$69&amp;"'!"&amp;AG$68&amp;$C245+72)&lt;&gt;INDIRECT("'"&amp;$A$70&amp;"'!"&amp;AG$68&amp;$C245+72),1,0)</f>
        <v>0</v>
      </c>
      <c r="AH245" cm="1">
        <f t="array" aca="1" ref="AH245" ca="1">IF(INDIRECT("'"&amp;$A$69&amp;"'!"&amp;AH$68&amp;$C245+72)&lt;&gt;INDIRECT("'"&amp;$A$70&amp;"'!"&amp;AH$68&amp;$C245+72),1,0)</f>
        <v>0</v>
      </c>
      <c r="AI245" cm="1">
        <f t="array" aca="1" ref="AI245" ca="1">IF(INDIRECT("'"&amp;$A$69&amp;"'!"&amp;AI$68&amp;$C245+72)&lt;&gt;INDIRECT("'"&amp;$A$70&amp;"'!"&amp;AI$68&amp;$C245+72),1,0)</f>
        <v>0</v>
      </c>
      <c r="AJ245" cm="1">
        <f t="array" aca="1" ref="AJ245" ca="1">IF(INDIRECT("'"&amp;$A$69&amp;"'!"&amp;AJ$68&amp;$C245+72)&lt;&gt;INDIRECT("'"&amp;$A$70&amp;"'!"&amp;AJ$68&amp;$C245+72),1,0)</f>
        <v>0</v>
      </c>
      <c r="AK245" cm="1">
        <f t="array" aca="1" ref="AK245" ca="1">IF(INDIRECT("'"&amp;$A$69&amp;"'!"&amp;AK$68&amp;$C245+72)&lt;&gt;INDIRECT("'"&amp;$A$70&amp;"'!"&amp;AK$68&amp;$C245+72),1,0)</f>
        <v>0</v>
      </c>
      <c r="AL245" cm="1">
        <f t="array" aca="1" ref="AL245" ca="1">IF(INDIRECT("'"&amp;$A$69&amp;"'!"&amp;AL$68&amp;$C245+72)&lt;&gt;INDIRECT("'"&amp;$A$70&amp;"'!"&amp;AL$68&amp;$C245+72),1,0)</f>
        <v>0</v>
      </c>
      <c r="AM245" cm="1">
        <f t="array" aca="1" ref="AM245" ca="1">IF(INDIRECT("'"&amp;$A$69&amp;"'!"&amp;AM$68&amp;$C245+72)&lt;&gt;INDIRECT("'"&amp;$A$70&amp;"'!"&amp;AM$68&amp;$C245+72),1,0)</f>
        <v>0</v>
      </c>
      <c r="AN245" cm="1">
        <f t="array" aca="1" ref="AN245" ca="1">IF(INDIRECT("'"&amp;$A$69&amp;"'!"&amp;AN$68&amp;$C245+72)&lt;&gt;INDIRECT("'"&amp;$A$70&amp;"'!"&amp;AN$68&amp;$C245+72),1,0)</f>
        <v>0</v>
      </c>
      <c r="AO245" cm="1">
        <f t="array" aca="1" ref="AO245" ca="1">IF(INDIRECT("'"&amp;$A$69&amp;"'!"&amp;AO$68&amp;$C245+72)&lt;&gt;INDIRECT("'"&amp;$A$70&amp;"'!"&amp;AO$68&amp;$C245+72),1,0)</f>
        <v>0</v>
      </c>
      <c r="AP245" cm="1">
        <f t="array" aca="1" ref="AP245" ca="1">IF(INDIRECT("'"&amp;$A$69&amp;"'!"&amp;AP$68&amp;$C245+72)&lt;&gt;INDIRECT("'"&amp;$A$70&amp;"'!"&amp;AP$68&amp;$C245+72),1,0)</f>
        <v>0</v>
      </c>
      <c r="AQ245" cm="1">
        <f t="array" aca="1" ref="AQ245" ca="1">IF(INDIRECT("'"&amp;$A$69&amp;"'!"&amp;AQ$68&amp;$C245+72)&lt;&gt;INDIRECT("'"&amp;$A$70&amp;"'!"&amp;AQ$68&amp;$C245+72),1,0)</f>
        <v>0</v>
      </c>
      <c r="AR245" cm="1">
        <f t="array" aca="1" ref="AR245" ca="1">IF(INDIRECT("'"&amp;$A$69&amp;"'!"&amp;AR$68&amp;$C245+72)&lt;&gt;INDIRECT("'"&amp;$A$70&amp;"'!"&amp;AR$68&amp;$C245+72),1,0)</f>
        <v>0</v>
      </c>
      <c r="AS245" cm="1">
        <f t="array" aca="1" ref="AS245" ca="1">IF(INDIRECT("'"&amp;$A$69&amp;"'!"&amp;AS$68&amp;$C245+72)&lt;&gt;INDIRECT("'"&amp;$A$70&amp;"'!"&amp;AS$68&amp;$C245+72),1,0)</f>
        <v>0</v>
      </c>
      <c r="AT245" cm="1">
        <f t="array" aca="1" ref="AT245" ca="1">IF(INDIRECT("'"&amp;$A$69&amp;"'!"&amp;AT$68&amp;$C245+72)&lt;&gt;INDIRECT("'"&amp;$A$70&amp;"'!"&amp;AT$68&amp;$C245+72),1,0)</f>
        <v>0</v>
      </c>
      <c r="AU245" cm="1">
        <f t="array" aca="1" ref="AU245" ca="1">IF(INDIRECT("'"&amp;$A$69&amp;"'!"&amp;AU$68&amp;$C245+72)&lt;&gt;INDIRECT("'"&amp;$A$70&amp;"'!"&amp;AU$68&amp;$C245+72),1,0)</f>
        <v>0</v>
      </c>
      <c r="AV245" cm="1">
        <f t="array" aca="1" ref="AV245" ca="1">IF(INDIRECT("'"&amp;$A$69&amp;"'!"&amp;AV$68&amp;$C245+72)&lt;&gt;INDIRECT("'"&amp;$A$70&amp;"'!"&amp;AV$68&amp;$C245+72),1,0)</f>
        <v>0</v>
      </c>
      <c r="AW245" cm="1">
        <f t="array" aca="1" ref="AW245" ca="1">IF(INDIRECT("'"&amp;$A$69&amp;"'!"&amp;AW$68&amp;$C245+72)&lt;&gt;INDIRECT("'"&amp;$A$70&amp;"'!"&amp;AW$68&amp;$C245+72),1,0)</f>
        <v>0</v>
      </c>
      <c r="AX245" cm="1">
        <f t="array" aca="1" ref="AX245" ca="1">IF(INDIRECT("'"&amp;$A$69&amp;"'!"&amp;AX$68&amp;$C245+72)&lt;&gt;INDIRECT("'"&amp;$A$70&amp;"'!"&amp;AX$68&amp;$C245+72),1,0)</f>
        <v>0</v>
      </c>
      <c r="AY245" cm="1">
        <f t="array" aca="1" ref="AY245" ca="1">IF(INDIRECT("'"&amp;$A$69&amp;"'!"&amp;AY$68&amp;$C245+72)&lt;&gt;INDIRECT("'"&amp;$A$70&amp;"'!"&amp;AY$68&amp;$C245+72),1,0)</f>
        <v>0</v>
      </c>
      <c r="AZ245" cm="1">
        <f t="array" aca="1" ref="AZ245" ca="1">IF(INDIRECT("'"&amp;$A$69&amp;"'!"&amp;AZ$68&amp;$C245+72)&lt;&gt;INDIRECT("'"&amp;$A$70&amp;"'!"&amp;AZ$68&amp;$C245+72),1,0)</f>
        <v>0</v>
      </c>
      <c r="BA245" cm="1">
        <f t="array" aca="1" ref="BA245" ca="1">IF(INDIRECT("'"&amp;$A$69&amp;"'!"&amp;BA$68&amp;$C245+72)&lt;&gt;INDIRECT("'"&amp;$A$70&amp;"'!"&amp;BA$68&amp;$C245+72),1,0)</f>
        <v>0</v>
      </c>
      <c r="BB245" cm="1">
        <f t="array" aca="1" ref="BB245" ca="1">IF(INDIRECT("'"&amp;$A$69&amp;"'!"&amp;BB$68&amp;$C245+72)&lt;&gt;INDIRECT("'"&amp;$A$70&amp;"'!"&amp;BB$68&amp;$C245+72),1,0)</f>
        <v>0</v>
      </c>
      <c r="BC245">
        <f t="shared" ca="1" si="6"/>
        <v>0</v>
      </c>
      <c r="BD245">
        <f t="shared" ca="1" si="7"/>
        <v>0</v>
      </c>
      <c r="BE245">
        <f t="shared" ca="1" si="8"/>
        <v>0</v>
      </c>
    </row>
    <row r="246" spans="3:57" x14ac:dyDescent="0.15">
      <c r="C246" s="283">
        <v>174</v>
      </c>
      <c r="D246" cm="1">
        <f t="array" aca="1" ref="D246" ca="1">IF(INDIRECT("'"&amp;$A$69&amp;"'!"&amp;D$68&amp;$C246+72)&lt;&gt;INDIRECT("'"&amp;$A$70&amp;"'!"&amp;D$68&amp;$C246+72),1,0)</f>
        <v>0</v>
      </c>
      <c r="E246" cm="1">
        <f t="array" aca="1" ref="E246" ca="1">IF(INDIRECT("'"&amp;$A$69&amp;"'!"&amp;E$68&amp;$C246+72)&lt;&gt;INDIRECT("'"&amp;$A$70&amp;"'!"&amp;E$68&amp;$C246+72),1,0)</f>
        <v>0</v>
      </c>
      <c r="F246" cm="1">
        <f t="array" aca="1" ref="F246" ca="1">IF(INDIRECT("'"&amp;$A$69&amp;"'!"&amp;F$68&amp;$C246+72)&lt;&gt;INDIRECT("'"&amp;$A$70&amp;"'!"&amp;F$68&amp;$C246+72),1,0)</f>
        <v>0</v>
      </c>
      <c r="G246" cm="1">
        <f t="array" aca="1" ref="G246" ca="1">IF(INDIRECT("'"&amp;$A$69&amp;"'!"&amp;G$68&amp;$C246+72)&lt;&gt;INDIRECT("'"&amp;$A$70&amp;"'!"&amp;G$68&amp;$C246+72),1,0)</f>
        <v>0</v>
      </c>
      <c r="H246" cm="1">
        <f t="array" aca="1" ref="H246" ca="1">IF(INDIRECT("'"&amp;$A$69&amp;"'!"&amp;H$68&amp;$C246+72)&lt;&gt;INDIRECT("'"&amp;$A$70&amp;"'!"&amp;H$68&amp;$C246+72),1,0)</f>
        <v>0</v>
      </c>
      <c r="I246" cm="1">
        <f t="array" aca="1" ref="I246" ca="1">IF(INDIRECT("'"&amp;$A$69&amp;"'!"&amp;I$68&amp;$C246+72)&lt;&gt;INDIRECT("'"&amp;$A$70&amp;"'!"&amp;I$68&amp;$C246+72),1,0)</f>
        <v>0</v>
      </c>
      <c r="J246" cm="1">
        <f t="array" aca="1" ref="J246" ca="1">IF(INDIRECT("'"&amp;$A$69&amp;"'!"&amp;J$68&amp;$C246+72)&lt;&gt;INDIRECT("'"&amp;$A$70&amp;"'!"&amp;J$68&amp;$C246+72),1,0)</f>
        <v>0</v>
      </c>
      <c r="K246" cm="1">
        <f t="array" aca="1" ref="K246" ca="1">IF(INDIRECT("'"&amp;$A$69&amp;"'!"&amp;K$68&amp;$C246+72)&lt;&gt;INDIRECT("'"&amp;$A$70&amp;"'!"&amp;K$68&amp;$C246+72),1,0)</f>
        <v>0</v>
      </c>
      <c r="L246" cm="1">
        <f t="array" aca="1" ref="L246" ca="1">IF(INDIRECT("'"&amp;$A$69&amp;"'!"&amp;L$68&amp;$C246+72)&lt;&gt;INDIRECT("'"&amp;$A$70&amp;"'!"&amp;L$68&amp;$C246+72),1,0)</f>
        <v>0</v>
      </c>
      <c r="M246" cm="1">
        <f t="array" aca="1" ref="M246" ca="1">IF(INDIRECT("'"&amp;$A$69&amp;"'!"&amp;M$68&amp;$C246+72)&lt;&gt;INDIRECT("'"&amp;$A$70&amp;"'!"&amp;M$68&amp;$C246+72),1,0)</f>
        <v>0</v>
      </c>
      <c r="N246" cm="1">
        <f t="array" aca="1" ref="N246" ca="1">IF(INDIRECT("'"&amp;$A$69&amp;"'!"&amp;N$68&amp;$C246+72)&lt;&gt;INDIRECT("'"&amp;$A$70&amp;"'!"&amp;N$68&amp;$C246+72),1,0)</f>
        <v>0</v>
      </c>
      <c r="O246" cm="1">
        <f t="array" aca="1" ref="O246" ca="1">IF(INDIRECT("'"&amp;$A$69&amp;"'!"&amp;O$68&amp;$C246+72)&lt;&gt;INDIRECT("'"&amp;$A$70&amp;"'!"&amp;O$68&amp;$C246+72),1,0)</f>
        <v>0</v>
      </c>
      <c r="P246" cm="1">
        <f t="array" aca="1" ref="P246" ca="1">IF(INDIRECT("'"&amp;$A$69&amp;"'!"&amp;P$68&amp;$C246+72)&lt;&gt;INDIRECT("'"&amp;$A$70&amp;"'!"&amp;P$68&amp;$C246+72),1,0)</f>
        <v>0</v>
      </c>
      <c r="Q246" cm="1">
        <f t="array" aca="1" ref="Q246" ca="1">IF(INDIRECT("'"&amp;$A$69&amp;"'!"&amp;Q$68&amp;$C246+72)&lt;&gt;INDIRECT("'"&amp;$A$70&amp;"'!"&amp;Q$68&amp;$C246+72),1,0)</f>
        <v>0</v>
      </c>
      <c r="R246" cm="1">
        <f t="array" aca="1" ref="R246" ca="1">IF(INDIRECT("'"&amp;$A$69&amp;"'!"&amp;R$68&amp;$C246+72)&lt;&gt;INDIRECT("'"&amp;$A$70&amp;"'!"&amp;R$68&amp;$C246+72),1,0)</f>
        <v>0</v>
      </c>
      <c r="S246" cm="1">
        <f t="array" aca="1" ref="S246" ca="1">IF(INDIRECT("'"&amp;$A$69&amp;"'!"&amp;S$68&amp;$C246+72)&lt;&gt;INDIRECT("'"&amp;$A$70&amp;"'!"&amp;S$68&amp;$C246+72),1,0)</f>
        <v>0</v>
      </c>
      <c r="T246" cm="1">
        <f t="array" aca="1" ref="T246" ca="1">IF(INDIRECT("'"&amp;$A$69&amp;"'!"&amp;T$68&amp;$C246+72)&lt;&gt;INDIRECT("'"&amp;$A$70&amp;"'!"&amp;T$68&amp;$C246+72),1,0)</f>
        <v>0</v>
      </c>
      <c r="U246" cm="1">
        <f t="array" aca="1" ref="U246" ca="1">IF(INDIRECT("'"&amp;$A$69&amp;"'!"&amp;U$68&amp;$C246+72)&lt;&gt;INDIRECT("'"&amp;$A$70&amp;"'!"&amp;U$68&amp;$C246+72),1,0)</f>
        <v>0</v>
      </c>
      <c r="V246" cm="1">
        <f t="array" aca="1" ref="V246" ca="1">IF(INDIRECT("'"&amp;$A$69&amp;"'!"&amp;V$68&amp;$C246+72)&lt;&gt;INDIRECT("'"&amp;$A$70&amp;"'!"&amp;V$68&amp;$C246+72),1,0)</f>
        <v>0</v>
      </c>
      <c r="W246" cm="1">
        <f t="array" aca="1" ref="W246" ca="1">IF(INDIRECT("'"&amp;$A$69&amp;"'!"&amp;W$68&amp;$C246+72)&lt;&gt;INDIRECT("'"&amp;$A$70&amp;"'!"&amp;W$68&amp;$C246+72),1,0)</f>
        <v>0</v>
      </c>
      <c r="X246" cm="1">
        <f t="array" aca="1" ref="X246" ca="1">IF(INDIRECT("'"&amp;$A$69&amp;"'!"&amp;X$68&amp;$C246+72)&lt;&gt;INDIRECT("'"&amp;$A$70&amp;"'!"&amp;X$68&amp;$C246+72),1,0)</f>
        <v>0</v>
      </c>
      <c r="Y246" cm="1">
        <f t="array" aca="1" ref="Y246" ca="1">IF(INDIRECT("'"&amp;$A$69&amp;"'!"&amp;Y$68&amp;$C246+72)&lt;&gt;INDIRECT("'"&amp;$A$70&amp;"'!"&amp;Y$68&amp;$C246+72),1,0)</f>
        <v>0</v>
      </c>
      <c r="Z246" cm="1">
        <f t="array" aca="1" ref="Z246" ca="1">IF(INDIRECT("'"&amp;$A$69&amp;"'!"&amp;Z$68&amp;$C246+72)&lt;&gt;INDIRECT("'"&amp;$A$70&amp;"'!"&amp;Z$68&amp;$C246+72),1,0)</f>
        <v>0</v>
      </c>
      <c r="AA246" cm="1">
        <f t="array" aca="1" ref="AA246" ca="1">IF(INDIRECT("'"&amp;$A$69&amp;"'!"&amp;AA$68&amp;$C246+72)&lt;&gt;INDIRECT("'"&amp;$A$70&amp;"'!"&amp;AA$68&amp;$C246+72),1,0)</f>
        <v>0</v>
      </c>
      <c r="AB246" cm="1">
        <f t="array" aca="1" ref="AB246" ca="1">IF(INDIRECT("'"&amp;$A$69&amp;"'!"&amp;AB$68&amp;$C246+72)&lt;&gt;INDIRECT("'"&amp;$A$70&amp;"'!"&amp;AB$68&amp;$C246+72),1,0)</f>
        <v>0</v>
      </c>
      <c r="AC246" cm="1">
        <f t="array" aca="1" ref="AC246" ca="1">IF(INDIRECT("'"&amp;$A$69&amp;"'!"&amp;AC$68&amp;$C246+72)&lt;&gt;INDIRECT("'"&amp;$A$70&amp;"'!"&amp;AC$68&amp;$C246+72),1,0)</f>
        <v>0</v>
      </c>
      <c r="AD246" cm="1">
        <f t="array" aca="1" ref="AD246" ca="1">IF(INDIRECT("'"&amp;$A$69&amp;"'!"&amp;AD$68&amp;$C246+72)&lt;&gt;INDIRECT("'"&amp;$A$70&amp;"'!"&amp;AD$68&amp;$C246+72),1,0)</f>
        <v>0</v>
      </c>
      <c r="AE246" cm="1">
        <f t="array" aca="1" ref="AE246" ca="1">IF(INDIRECT("'"&amp;$A$69&amp;"'!"&amp;AE$68&amp;$C246+72)&lt;&gt;INDIRECT("'"&amp;$A$70&amp;"'!"&amp;AE$68&amp;$C246+72),1,0)</f>
        <v>0</v>
      </c>
      <c r="AF246" cm="1">
        <f t="array" aca="1" ref="AF246" ca="1">IF(INDIRECT("'"&amp;$A$69&amp;"'!"&amp;AF$68&amp;$C246+72)&lt;&gt;INDIRECT("'"&amp;$A$70&amp;"'!"&amp;AF$68&amp;$C246+72),1,0)</f>
        <v>0</v>
      </c>
      <c r="AG246" cm="1">
        <f t="array" aca="1" ref="AG246" ca="1">IF(INDIRECT("'"&amp;$A$69&amp;"'!"&amp;AG$68&amp;$C246+72)&lt;&gt;INDIRECT("'"&amp;$A$70&amp;"'!"&amp;AG$68&amp;$C246+72),1,0)</f>
        <v>0</v>
      </c>
      <c r="AH246" cm="1">
        <f t="array" aca="1" ref="AH246" ca="1">IF(INDIRECT("'"&amp;$A$69&amp;"'!"&amp;AH$68&amp;$C246+72)&lt;&gt;INDIRECT("'"&amp;$A$70&amp;"'!"&amp;AH$68&amp;$C246+72),1,0)</f>
        <v>0</v>
      </c>
      <c r="AI246" cm="1">
        <f t="array" aca="1" ref="AI246" ca="1">IF(INDIRECT("'"&amp;$A$69&amp;"'!"&amp;AI$68&amp;$C246+72)&lt;&gt;INDIRECT("'"&amp;$A$70&amp;"'!"&amp;AI$68&amp;$C246+72),1,0)</f>
        <v>0</v>
      </c>
      <c r="AJ246" cm="1">
        <f t="array" aca="1" ref="AJ246" ca="1">IF(INDIRECT("'"&amp;$A$69&amp;"'!"&amp;AJ$68&amp;$C246+72)&lt;&gt;INDIRECT("'"&amp;$A$70&amp;"'!"&amp;AJ$68&amp;$C246+72),1,0)</f>
        <v>0</v>
      </c>
      <c r="AK246" cm="1">
        <f t="array" aca="1" ref="AK246" ca="1">IF(INDIRECT("'"&amp;$A$69&amp;"'!"&amp;AK$68&amp;$C246+72)&lt;&gt;INDIRECT("'"&amp;$A$70&amp;"'!"&amp;AK$68&amp;$C246+72),1,0)</f>
        <v>0</v>
      </c>
      <c r="AL246" cm="1">
        <f t="array" aca="1" ref="AL246" ca="1">IF(INDIRECT("'"&amp;$A$69&amp;"'!"&amp;AL$68&amp;$C246+72)&lt;&gt;INDIRECT("'"&amp;$A$70&amp;"'!"&amp;AL$68&amp;$C246+72),1,0)</f>
        <v>0</v>
      </c>
      <c r="AM246" cm="1">
        <f t="array" aca="1" ref="AM246" ca="1">IF(INDIRECT("'"&amp;$A$69&amp;"'!"&amp;AM$68&amp;$C246+72)&lt;&gt;INDIRECT("'"&amp;$A$70&amp;"'!"&amp;AM$68&amp;$C246+72),1,0)</f>
        <v>0</v>
      </c>
      <c r="AN246" cm="1">
        <f t="array" aca="1" ref="AN246" ca="1">IF(INDIRECT("'"&amp;$A$69&amp;"'!"&amp;AN$68&amp;$C246+72)&lt;&gt;INDIRECT("'"&amp;$A$70&amp;"'!"&amp;AN$68&amp;$C246+72),1,0)</f>
        <v>0</v>
      </c>
      <c r="AO246" cm="1">
        <f t="array" aca="1" ref="AO246" ca="1">IF(INDIRECT("'"&amp;$A$69&amp;"'!"&amp;AO$68&amp;$C246+72)&lt;&gt;INDIRECT("'"&amp;$A$70&amp;"'!"&amp;AO$68&amp;$C246+72),1,0)</f>
        <v>0</v>
      </c>
      <c r="AP246" cm="1">
        <f t="array" aca="1" ref="AP246" ca="1">IF(INDIRECT("'"&amp;$A$69&amp;"'!"&amp;AP$68&amp;$C246+72)&lt;&gt;INDIRECT("'"&amp;$A$70&amp;"'!"&amp;AP$68&amp;$C246+72),1,0)</f>
        <v>0</v>
      </c>
      <c r="AQ246" cm="1">
        <f t="array" aca="1" ref="AQ246" ca="1">IF(INDIRECT("'"&amp;$A$69&amp;"'!"&amp;AQ$68&amp;$C246+72)&lt;&gt;INDIRECT("'"&amp;$A$70&amp;"'!"&amp;AQ$68&amp;$C246+72),1,0)</f>
        <v>0</v>
      </c>
      <c r="AR246" cm="1">
        <f t="array" aca="1" ref="AR246" ca="1">IF(INDIRECT("'"&amp;$A$69&amp;"'!"&amp;AR$68&amp;$C246+72)&lt;&gt;INDIRECT("'"&amp;$A$70&amp;"'!"&amp;AR$68&amp;$C246+72),1,0)</f>
        <v>0</v>
      </c>
      <c r="AS246" cm="1">
        <f t="array" aca="1" ref="AS246" ca="1">IF(INDIRECT("'"&amp;$A$69&amp;"'!"&amp;AS$68&amp;$C246+72)&lt;&gt;INDIRECT("'"&amp;$A$70&amp;"'!"&amp;AS$68&amp;$C246+72),1,0)</f>
        <v>0</v>
      </c>
      <c r="AT246" cm="1">
        <f t="array" aca="1" ref="AT246" ca="1">IF(INDIRECT("'"&amp;$A$69&amp;"'!"&amp;AT$68&amp;$C246+72)&lt;&gt;INDIRECT("'"&amp;$A$70&amp;"'!"&amp;AT$68&amp;$C246+72),1,0)</f>
        <v>0</v>
      </c>
      <c r="AU246" cm="1">
        <f t="array" aca="1" ref="AU246" ca="1">IF(INDIRECT("'"&amp;$A$69&amp;"'!"&amp;AU$68&amp;$C246+72)&lt;&gt;INDIRECT("'"&amp;$A$70&amp;"'!"&amp;AU$68&amp;$C246+72),1,0)</f>
        <v>0</v>
      </c>
      <c r="AV246" cm="1">
        <f t="array" aca="1" ref="AV246" ca="1">IF(INDIRECT("'"&amp;$A$69&amp;"'!"&amp;AV$68&amp;$C246+72)&lt;&gt;INDIRECT("'"&amp;$A$70&amp;"'!"&amp;AV$68&amp;$C246+72),1,0)</f>
        <v>0</v>
      </c>
      <c r="AW246" cm="1">
        <f t="array" aca="1" ref="AW246" ca="1">IF(INDIRECT("'"&amp;$A$69&amp;"'!"&amp;AW$68&amp;$C246+72)&lt;&gt;INDIRECT("'"&amp;$A$70&amp;"'!"&amp;AW$68&amp;$C246+72),1,0)</f>
        <v>0</v>
      </c>
      <c r="AX246" cm="1">
        <f t="array" aca="1" ref="AX246" ca="1">IF(INDIRECT("'"&amp;$A$69&amp;"'!"&amp;AX$68&amp;$C246+72)&lt;&gt;INDIRECT("'"&amp;$A$70&amp;"'!"&amp;AX$68&amp;$C246+72),1,0)</f>
        <v>0</v>
      </c>
      <c r="AY246" cm="1">
        <f t="array" aca="1" ref="AY246" ca="1">IF(INDIRECT("'"&amp;$A$69&amp;"'!"&amp;AY$68&amp;$C246+72)&lt;&gt;INDIRECT("'"&amp;$A$70&amp;"'!"&amp;AY$68&amp;$C246+72),1,0)</f>
        <v>0</v>
      </c>
      <c r="AZ246" cm="1">
        <f t="array" aca="1" ref="AZ246" ca="1">IF(INDIRECT("'"&amp;$A$69&amp;"'!"&amp;AZ$68&amp;$C246+72)&lt;&gt;INDIRECT("'"&amp;$A$70&amp;"'!"&amp;AZ$68&amp;$C246+72),1,0)</f>
        <v>0</v>
      </c>
      <c r="BA246" cm="1">
        <f t="array" aca="1" ref="BA246" ca="1">IF(INDIRECT("'"&amp;$A$69&amp;"'!"&amp;BA$68&amp;$C246+72)&lt;&gt;INDIRECT("'"&amp;$A$70&amp;"'!"&amp;BA$68&amp;$C246+72),1,0)</f>
        <v>0</v>
      </c>
      <c r="BB246" cm="1">
        <f t="array" aca="1" ref="BB246" ca="1">IF(INDIRECT("'"&amp;$A$69&amp;"'!"&amp;BB$68&amp;$C246+72)&lt;&gt;INDIRECT("'"&amp;$A$70&amp;"'!"&amp;BB$68&amp;$C246+72),1,0)</f>
        <v>0</v>
      </c>
      <c r="BC246">
        <f t="shared" ca="1" si="6"/>
        <v>0</v>
      </c>
      <c r="BD246">
        <f t="shared" ca="1" si="7"/>
        <v>0</v>
      </c>
      <c r="BE246">
        <f t="shared" ca="1" si="8"/>
        <v>0</v>
      </c>
    </row>
    <row r="247" spans="3:57" x14ac:dyDescent="0.15">
      <c r="C247" s="283">
        <v>175</v>
      </c>
      <c r="D247" cm="1">
        <f t="array" aca="1" ref="D247" ca="1">IF(INDIRECT("'"&amp;$A$69&amp;"'!"&amp;D$68&amp;$C247+72)&lt;&gt;INDIRECT("'"&amp;$A$70&amp;"'!"&amp;D$68&amp;$C247+72),1,0)</f>
        <v>0</v>
      </c>
      <c r="E247" cm="1">
        <f t="array" aca="1" ref="E247" ca="1">IF(INDIRECT("'"&amp;$A$69&amp;"'!"&amp;E$68&amp;$C247+72)&lt;&gt;INDIRECT("'"&amp;$A$70&amp;"'!"&amp;E$68&amp;$C247+72),1,0)</f>
        <v>0</v>
      </c>
      <c r="F247" cm="1">
        <f t="array" aca="1" ref="F247" ca="1">IF(INDIRECT("'"&amp;$A$69&amp;"'!"&amp;F$68&amp;$C247+72)&lt;&gt;INDIRECT("'"&amp;$A$70&amp;"'!"&amp;F$68&amp;$C247+72),1,0)</f>
        <v>0</v>
      </c>
      <c r="G247" cm="1">
        <f t="array" aca="1" ref="G247" ca="1">IF(INDIRECT("'"&amp;$A$69&amp;"'!"&amp;G$68&amp;$C247+72)&lt;&gt;INDIRECT("'"&amp;$A$70&amp;"'!"&amp;G$68&amp;$C247+72),1,0)</f>
        <v>0</v>
      </c>
      <c r="H247" cm="1">
        <f t="array" aca="1" ref="H247" ca="1">IF(INDIRECT("'"&amp;$A$69&amp;"'!"&amp;H$68&amp;$C247+72)&lt;&gt;INDIRECT("'"&amp;$A$70&amp;"'!"&amp;H$68&amp;$C247+72),1,0)</f>
        <v>0</v>
      </c>
      <c r="I247" cm="1">
        <f t="array" aca="1" ref="I247" ca="1">IF(INDIRECT("'"&amp;$A$69&amp;"'!"&amp;I$68&amp;$C247+72)&lt;&gt;INDIRECT("'"&amp;$A$70&amp;"'!"&amp;I$68&amp;$C247+72),1,0)</f>
        <v>0</v>
      </c>
      <c r="J247" cm="1">
        <f t="array" aca="1" ref="J247" ca="1">IF(INDIRECT("'"&amp;$A$69&amp;"'!"&amp;J$68&amp;$C247+72)&lt;&gt;INDIRECT("'"&amp;$A$70&amp;"'!"&amp;J$68&amp;$C247+72),1,0)</f>
        <v>0</v>
      </c>
      <c r="K247" cm="1">
        <f t="array" aca="1" ref="K247" ca="1">IF(INDIRECT("'"&amp;$A$69&amp;"'!"&amp;K$68&amp;$C247+72)&lt;&gt;INDIRECT("'"&amp;$A$70&amp;"'!"&amp;K$68&amp;$C247+72),1,0)</f>
        <v>0</v>
      </c>
      <c r="L247" cm="1">
        <f t="array" aca="1" ref="L247" ca="1">IF(INDIRECT("'"&amp;$A$69&amp;"'!"&amp;L$68&amp;$C247+72)&lt;&gt;INDIRECT("'"&amp;$A$70&amp;"'!"&amp;L$68&amp;$C247+72),1,0)</f>
        <v>0</v>
      </c>
      <c r="M247" cm="1">
        <f t="array" aca="1" ref="M247" ca="1">IF(INDIRECT("'"&amp;$A$69&amp;"'!"&amp;M$68&amp;$C247+72)&lt;&gt;INDIRECT("'"&amp;$A$70&amp;"'!"&amp;M$68&amp;$C247+72),1,0)</f>
        <v>0</v>
      </c>
      <c r="N247" cm="1">
        <f t="array" aca="1" ref="N247" ca="1">IF(INDIRECT("'"&amp;$A$69&amp;"'!"&amp;N$68&amp;$C247+72)&lt;&gt;INDIRECT("'"&amp;$A$70&amp;"'!"&amp;N$68&amp;$C247+72),1,0)</f>
        <v>0</v>
      </c>
      <c r="O247" cm="1">
        <f t="array" aca="1" ref="O247" ca="1">IF(INDIRECT("'"&amp;$A$69&amp;"'!"&amp;O$68&amp;$C247+72)&lt;&gt;INDIRECT("'"&amp;$A$70&amp;"'!"&amp;O$68&amp;$C247+72),1,0)</f>
        <v>0</v>
      </c>
      <c r="P247" cm="1">
        <f t="array" aca="1" ref="P247" ca="1">IF(INDIRECT("'"&amp;$A$69&amp;"'!"&amp;P$68&amp;$C247+72)&lt;&gt;INDIRECT("'"&amp;$A$70&amp;"'!"&amp;P$68&amp;$C247+72),1,0)</f>
        <v>0</v>
      </c>
      <c r="Q247" cm="1">
        <f t="array" aca="1" ref="Q247" ca="1">IF(INDIRECT("'"&amp;$A$69&amp;"'!"&amp;Q$68&amp;$C247+72)&lt;&gt;INDIRECT("'"&amp;$A$70&amp;"'!"&amp;Q$68&amp;$C247+72),1,0)</f>
        <v>0</v>
      </c>
      <c r="R247" cm="1">
        <f t="array" aca="1" ref="R247" ca="1">IF(INDIRECT("'"&amp;$A$69&amp;"'!"&amp;R$68&amp;$C247+72)&lt;&gt;INDIRECT("'"&amp;$A$70&amp;"'!"&amp;R$68&amp;$C247+72),1,0)</f>
        <v>0</v>
      </c>
      <c r="S247" cm="1">
        <f t="array" aca="1" ref="S247" ca="1">IF(INDIRECT("'"&amp;$A$69&amp;"'!"&amp;S$68&amp;$C247+72)&lt;&gt;INDIRECT("'"&amp;$A$70&amp;"'!"&amp;S$68&amp;$C247+72),1,0)</f>
        <v>0</v>
      </c>
      <c r="T247" cm="1">
        <f t="array" aca="1" ref="T247" ca="1">IF(INDIRECT("'"&amp;$A$69&amp;"'!"&amp;T$68&amp;$C247+72)&lt;&gt;INDIRECT("'"&amp;$A$70&amp;"'!"&amp;T$68&amp;$C247+72),1,0)</f>
        <v>0</v>
      </c>
      <c r="U247" cm="1">
        <f t="array" aca="1" ref="U247" ca="1">IF(INDIRECT("'"&amp;$A$69&amp;"'!"&amp;U$68&amp;$C247+72)&lt;&gt;INDIRECT("'"&amp;$A$70&amp;"'!"&amp;U$68&amp;$C247+72),1,0)</f>
        <v>0</v>
      </c>
      <c r="V247" cm="1">
        <f t="array" aca="1" ref="V247" ca="1">IF(INDIRECT("'"&amp;$A$69&amp;"'!"&amp;V$68&amp;$C247+72)&lt;&gt;INDIRECT("'"&amp;$A$70&amp;"'!"&amp;V$68&amp;$C247+72),1,0)</f>
        <v>0</v>
      </c>
      <c r="W247" cm="1">
        <f t="array" aca="1" ref="W247" ca="1">IF(INDIRECT("'"&amp;$A$69&amp;"'!"&amp;W$68&amp;$C247+72)&lt;&gt;INDIRECT("'"&amp;$A$70&amp;"'!"&amp;W$68&amp;$C247+72),1,0)</f>
        <v>0</v>
      </c>
      <c r="X247" cm="1">
        <f t="array" aca="1" ref="X247" ca="1">IF(INDIRECT("'"&amp;$A$69&amp;"'!"&amp;X$68&amp;$C247+72)&lt;&gt;INDIRECT("'"&amp;$A$70&amp;"'!"&amp;X$68&amp;$C247+72),1,0)</f>
        <v>0</v>
      </c>
      <c r="Y247" cm="1">
        <f t="array" aca="1" ref="Y247" ca="1">IF(INDIRECT("'"&amp;$A$69&amp;"'!"&amp;Y$68&amp;$C247+72)&lt;&gt;INDIRECT("'"&amp;$A$70&amp;"'!"&amp;Y$68&amp;$C247+72),1,0)</f>
        <v>0</v>
      </c>
      <c r="Z247" cm="1">
        <f t="array" aca="1" ref="Z247" ca="1">IF(INDIRECT("'"&amp;$A$69&amp;"'!"&amp;Z$68&amp;$C247+72)&lt;&gt;INDIRECT("'"&amp;$A$70&amp;"'!"&amp;Z$68&amp;$C247+72),1,0)</f>
        <v>0</v>
      </c>
      <c r="AA247" cm="1">
        <f t="array" aca="1" ref="AA247" ca="1">IF(INDIRECT("'"&amp;$A$69&amp;"'!"&amp;AA$68&amp;$C247+72)&lt;&gt;INDIRECT("'"&amp;$A$70&amp;"'!"&amp;AA$68&amp;$C247+72),1,0)</f>
        <v>0</v>
      </c>
      <c r="AB247" cm="1">
        <f t="array" aca="1" ref="AB247" ca="1">IF(INDIRECT("'"&amp;$A$69&amp;"'!"&amp;AB$68&amp;$C247+72)&lt;&gt;INDIRECT("'"&amp;$A$70&amp;"'!"&amp;AB$68&amp;$C247+72),1,0)</f>
        <v>0</v>
      </c>
      <c r="AC247" cm="1">
        <f t="array" aca="1" ref="AC247" ca="1">IF(INDIRECT("'"&amp;$A$69&amp;"'!"&amp;AC$68&amp;$C247+72)&lt;&gt;INDIRECT("'"&amp;$A$70&amp;"'!"&amp;AC$68&amp;$C247+72),1,0)</f>
        <v>0</v>
      </c>
      <c r="AD247" cm="1">
        <f t="array" aca="1" ref="AD247" ca="1">IF(INDIRECT("'"&amp;$A$69&amp;"'!"&amp;AD$68&amp;$C247+72)&lt;&gt;INDIRECT("'"&amp;$A$70&amp;"'!"&amp;AD$68&amp;$C247+72),1,0)</f>
        <v>0</v>
      </c>
      <c r="AE247" cm="1">
        <f t="array" aca="1" ref="AE247" ca="1">IF(INDIRECT("'"&amp;$A$69&amp;"'!"&amp;AE$68&amp;$C247+72)&lt;&gt;INDIRECT("'"&amp;$A$70&amp;"'!"&amp;AE$68&amp;$C247+72),1,0)</f>
        <v>0</v>
      </c>
      <c r="AF247" cm="1">
        <f t="array" aca="1" ref="AF247" ca="1">IF(INDIRECT("'"&amp;$A$69&amp;"'!"&amp;AF$68&amp;$C247+72)&lt;&gt;INDIRECT("'"&amp;$A$70&amp;"'!"&amp;AF$68&amp;$C247+72),1,0)</f>
        <v>0</v>
      </c>
      <c r="AG247" cm="1">
        <f t="array" aca="1" ref="AG247" ca="1">IF(INDIRECT("'"&amp;$A$69&amp;"'!"&amp;AG$68&amp;$C247+72)&lt;&gt;INDIRECT("'"&amp;$A$70&amp;"'!"&amp;AG$68&amp;$C247+72),1,0)</f>
        <v>0</v>
      </c>
      <c r="AH247" cm="1">
        <f t="array" aca="1" ref="AH247" ca="1">IF(INDIRECT("'"&amp;$A$69&amp;"'!"&amp;AH$68&amp;$C247+72)&lt;&gt;INDIRECT("'"&amp;$A$70&amp;"'!"&amp;AH$68&amp;$C247+72),1,0)</f>
        <v>0</v>
      </c>
      <c r="AI247" cm="1">
        <f t="array" aca="1" ref="AI247" ca="1">IF(INDIRECT("'"&amp;$A$69&amp;"'!"&amp;AI$68&amp;$C247+72)&lt;&gt;INDIRECT("'"&amp;$A$70&amp;"'!"&amp;AI$68&amp;$C247+72),1,0)</f>
        <v>0</v>
      </c>
      <c r="AJ247" cm="1">
        <f t="array" aca="1" ref="AJ247" ca="1">IF(INDIRECT("'"&amp;$A$69&amp;"'!"&amp;AJ$68&amp;$C247+72)&lt;&gt;INDIRECT("'"&amp;$A$70&amp;"'!"&amp;AJ$68&amp;$C247+72),1,0)</f>
        <v>0</v>
      </c>
      <c r="AK247" cm="1">
        <f t="array" aca="1" ref="AK247" ca="1">IF(INDIRECT("'"&amp;$A$69&amp;"'!"&amp;AK$68&amp;$C247+72)&lt;&gt;INDIRECT("'"&amp;$A$70&amp;"'!"&amp;AK$68&amp;$C247+72),1,0)</f>
        <v>0</v>
      </c>
      <c r="AL247" cm="1">
        <f t="array" aca="1" ref="AL247" ca="1">IF(INDIRECT("'"&amp;$A$69&amp;"'!"&amp;AL$68&amp;$C247+72)&lt;&gt;INDIRECT("'"&amp;$A$70&amp;"'!"&amp;AL$68&amp;$C247+72),1,0)</f>
        <v>0</v>
      </c>
      <c r="AM247" cm="1">
        <f t="array" aca="1" ref="AM247" ca="1">IF(INDIRECT("'"&amp;$A$69&amp;"'!"&amp;AM$68&amp;$C247+72)&lt;&gt;INDIRECT("'"&amp;$A$70&amp;"'!"&amp;AM$68&amp;$C247+72),1,0)</f>
        <v>0</v>
      </c>
      <c r="AN247" cm="1">
        <f t="array" aca="1" ref="AN247" ca="1">IF(INDIRECT("'"&amp;$A$69&amp;"'!"&amp;AN$68&amp;$C247+72)&lt;&gt;INDIRECT("'"&amp;$A$70&amp;"'!"&amp;AN$68&amp;$C247+72),1,0)</f>
        <v>0</v>
      </c>
      <c r="AO247" cm="1">
        <f t="array" aca="1" ref="AO247" ca="1">IF(INDIRECT("'"&amp;$A$69&amp;"'!"&amp;AO$68&amp;$C247+72)&lt;&gt;INDIRECT("'"&amp;$A$70&amp;"'!"&amp;AO$68&amp;$C247+72),1,0)</f>
        <v>0</v>
      </c>
      <c r="AP247" cm="1">
        <f t="array" aca="1" ref="AP247" ca="1">IF(INDIRECT("'"&amp;$A$69&amp;"'!"&amp;AP$68&amp;$C247+72)&lt;&gt;INDIRECT("'"&amp;$A$70&amp;"'!"&amp;AP$68&amp;$C247+72),1,0)</f>
        <v>0</v>
      </c>
      <c r="AQ247" cm="1">
        <f t="array" aca="1" ref="AQ247" ca="1">IF(INDIRECT("'"&amp;$A$69&amp;"'!"&amp;AQ$68&amp;$C247+72)&lt;&gt;INDIRECT("'"&amp;$A$70&amp;"'!"&amp;AQ$68&amp;$C247+72),1,0)</f>
        <v>0</v>
      </c>
      <c r="AR247" cm="1">
        <f t="array" aca="1" ref="AR247" ca="1">IF(INDIRECT("'"&amp;$A$69&amp;"'!"&amp;AR$68&amp;$C247+72)&lt;&gt;INDIRECT("'"&amp;$A$70&amp;"'!"&amp;AR$68&amp;$C247+72),1,0)</f>
        <v>0</v>
      </c>
      <c r="AS247" cm="1">
        <f t="array" aca="1" ref="AS247" ca="1">IF(INDIRECT("'"&amp;$A$69&amp;"'!"&amp;AS$68&amp;$C247+72)&lt;&gt;INDIRECT("'"&amp;$A$70&amp;"'!"&amp;AS$68&amp;$C247+72),1,0)</f>
        <v>0</v>
      </c>
      <c r="AT247" cm="1">
        <f t="array" aca="1" ref="AT247" ca="1">IF(INDIRECT("'"&amp;$A$69&amp;"'!"&amp;AT$68&amp;$C247+72)&lt;&gt;INDIRECT("'"&amp;$A$70&amp;"'!"&amp;AT$68&amp;$C247+72),1,0)</f>
        <v>0</v>
      </c>
      <c r="AU247" cm="1">
        <f t="array" aca="1" ref="AU247" ca="1">IF(INDIRECT("'"&amp;$A$69&amp;"'!"&amp;AU$68&amp;$C247+72)&lt;&gt;INDIRECT("'"&amp;$A$70&amp;"'!"&amp;AU$68&amp;$C247+72),1,0)</f>
        <v>0</v>
      </c>
      <c r="AV247" cm="1">
        <f t="array" aca="1" ref="AV247" ca="1">IF(INDIRECT("'"&amp;$A$69&amp;"'!"&amp;AV$68&amp;$C247+72)&lt;&gt;INDIRECT("'"&amp;$A$70&amp;"'!"&amp;AV$68&amp;$C247+72),1,0)</f>
        <v>0</v>
      </c>
      <c r="AW247" cm="1">
        <f t="array" aca="1" ref="AW247" ca="1">IF(INDIRECT("'"&amp;$A$69&amp;"'!"&amp;AW$68&amp;$C247+72)&lt;&gt;INDIRECT("'"&amp;$A$70&amp;"'!"&amp;AW$68&amp;$C247+72),1,0)</f>
        <v>0</v>
      </c>
      <c r="AX247" cm="1">
        <f t="array" aca="1" ref="AX247" ca="1">IF(INDIRECT("'"&amp;$A$69&amp;"'!"&amp;AX$68&amp;$C247+72)&lt;&gt;INDIRECT("'"&amp;$A$70&amp;"'!"&amp;AX$68&amp;$C247+72),1,0)</f>
        <v>0</v>
      </c>
      <c r="AY247" cm="1">
        <f t="array" aca="1" ref="AY247" ca="1">IF(INDIRECT("'"&amp;$A$69&amp;"'!"&amp;AY$68&amp;$C247+72)&lt;&gt;INDIRECT("'"&amp;$A$70&amp;"'!"&amp;AY$68&amp;$C247+72),1,0)</f>
        <v>0</v>
      </c>
      <c r="AZ247" cm="1">
        <f t="array" aca="1" ref="AZ247" ca="1">IF(INDIRECT("'"&amp;$A$69&amp;"'!"&amp;AZ$68&amp;$C247+72)&lt;&gt;INDIRECT("'"&amp;$A$70&amp;"'!"&amp;AZ$68&amp;$C247+72),1,0)</f>
        <v>0</v>
      </c>
      <c r="BA247" cm="1">
        <f t="array" aca="1" ref="BA247" ca="1">IF(INDIRECT("'"&amp;$A$69&amp;"'!"&amp;BA$68&amp;$C247+72)&lt;&gt;INDIRECT("'"&amp;$A$70&amp;"'!"&amp;BA$68&amp;$C247+72),1,0)</f>
        <v>0</v>
      </c>
      <c r="BB247" cm="1">
        <f t="array" aca="1" ref="BB247" ca="1">IF(INDIRECT("'"&amp;$A$69&amp;"'!"&amp;BB$68&amp;$C247+72)&lt;&gt;INDIRECT("'"&amp;$A$70&amp;"'!"&amp;BB$68&amp;$C247+72),1,0)</f>
        <v>0</v>
      </c>
      <c r="BC247">
        <f t="shared" ca="1" si="6"/>
        <v>0</v>
      </c>
      <c r="BD247">
        <f t="shared" ca="1" si="7"/>
        <v>0</v>
      </c>
      <c r="BE247">
        <f t="shared" ca="1" si="8"/>
        <v>0</v>
      </c>
    </row>
    <row r="248" spans="3:57" x14ac:dyDescent="0.15">
      <c r="C248" s="283">
        <v>176</v>
      </c>
      <c r="D248" cm="1">
        <f t="array" aca="1" ref="D248" ca="1">IF(INDIRECT("'"&amp;$A$69&amp;"'!"&amp;D$68&amp;$C248+72)&lt;&gt;INDIRECT("'"&amp;$A$70&amp;"'!"&amp;D$68&amp;$C248+72),1,0)</f>
        <v>0</v>
      </c>
      <c r="E248" cm="1">
        <f t="array" aca="1" ref="E248" ca="1">IF(INDIRECT("'"&amp;$A$69&amp;"'!"&amp;E$68&amp;$C248+72)&lt;&gt;INDIRECT("'"&amp;$A$70&amp;"'!"&amp;E$68&amp;$C248+72),1,0)</f>
        <v>0</v>
      </c>
      <c r="F248" cm="1">
        <f t="array" aca="1" ref="F248" ca="1">IF(INDIRECT("'"&amp;$A$69&amp;"'!"&amp;F$68&amp;$C248+72)&lt;&gt;INDIRECT("'"&amp;$A$70&amp;"'!"&amp;F$68&amp;$C248+72),1,0)</f>
        <v>0</v>
      </c>
      <c r="G248" cm="1">
        <f t="array" aca="1" ref="G248" ca="1">IF(INDIRECT("'"&amp;$A$69&amp;"'!"&amp;G$68&amp;$C248+72)&lt;&gt;INDIRECT("'"&amp;$A$70&amp;"'!"&amp;G$68&amp;$C248+72),1,0)</f>
        <v>0</v>
      </c>
      <c r="H248" cm="1">
        <f t="array" aca="1" ref="H248" ca="1">IF(INDIRECT("'"&amp;$A$69&amp;"'!"&amp;H$68&amp;$C248+72)&lt;&gt;INDIRECT("'"&amp;$A$70&amp;"'!"&amp;H$68&amp;$C248+72),1,0)</f>
        <v>0</v>
      </c>
      <c r="I248" cm="1">
        <f t="array" aca="1" ref="I248" ca="1">IF(INDIRECT("'"&amp;$A$69&amp;"'!"&amp;I$68&amp;$C248+72)&lt;&gt;INDIRECT("'"&amp;$A$70&amp;"'!"&amp;I$68&amp;$C248+72),1,0)</f>
        <v>0</v>
      </c>
      <c r="J248" cm="1">
        <f t="array" aca="1" ref="J248" ca="1">IF(INDIRECT("'"&amp;$A$69&amp;"'!"&amp;J$68&amp;$C248+72)&lt;&gt;INDIRECT("'"&amp;$A$70&amp;"'!"&amp;J$68&amp;$C248+72),1,0)</f>
        <v>0</v>
      </c>
      <c r="K248" cm="1">
        <f t="array" aca="1" ref="K248" ca="1">IF(INDIRECT("'"&amp;$A$69&amp;"'!"&amp;K$68&amp;$C248+72)&lt;&gt;INDIRECT("'"&amp;$A$70&amp;"'!"&amp;K$68&amp;$C248+72),1,0)</f>
        <v>0</v>
      </c>
      <c r="L248" cm="1">
        <f t="array" aca="1" ref="L248" ca="1">IF(INDIRECT("'"&amp;$A$69&amp;"'!"&amp;L$68&amp;$C248+72)&lt;&gt;INDIRECT("'"&amp;$A$70&amp;"'!"&amp;L$68&amp;$C248+72),1,0)</f>
        <v>0</v>
      </c>
      <c r="M248" cm="1">
        <f t="array" aca="1" ref="M248" ca="1">IF(INDIRECT("'"&amp;$A$69&amp;"'!"&amp;M$68&amp;$C248+72)&lt;&gt;INDIRECT("'"&amp;$A$70&amp;"'!"&amp;M$68&amp;$C248+72),1,0)</f>
        <v>0</v>
      </c>
      <c r="N248" cm="1">
        <f t="array" aca="1" ref="N248" ca="1">IF(INDIRECT("'"&amp;$A$69&amp;"'!"&amp;N$68&amp;$C248+72)&lt;&gt;INDIRECT("'"&amp;$A$70&amp;"'!"&amp;N$68&amp;$C248+72),1,0)</f>
        <v>0</v>
      </c>
      <c r="O248" cm="1">
        <f t="array" aca="1" ref="O248" ca="1">IF(INDIRECT("'"&amp;$A$69&amp;"'!"&amp;O$68&amp;$C248+72)&lt;&gt;INDIRECT("'"&amp;$A$70&amp;"'!"&amp;O$68&amp;$C248+72),1,0)</f>
        <v>0</v>
      </c>
      <c r="P248" cm="1">
        <f t="array" aca="1" ref="P248" ca="1">IF(INDIRECT("'"&amp;$A$69&amp;"'!"&amp;P$68&amp;$C248+72)&lt;&gt;INDIRECT("'"&amp;$A$70&amp;"'!"&amp;P$68&amp;$C248+72),1,0)</f>
        <v>0</v>
      </c>
      <c r="Q248" cm="1">
        <f t="array" aca="1" ref="Q248" ca="1">IF(INDIRECT("'"&amp;$A$69&amp;"'!"&amp;Q$68&amp;$C248+72)&lt;&gt;INDIRECT("'"&amp;$A$70&amp;"'!"&amp;Q$68&amp;$C248+72),1,0)</f>
        <v>0</v>
      </c>
      <c r="R248" cm="1">
        <f t="array" aca="1" ref="R248" ca="1">IF(INDIRECT("'"&amp;$A$69&amp;"'!"&amp;R$68&amp;$C248+72)&lt;&gt;INDIRECT("'"&amp;$A$70&amp;"'!"&amp;R$68&amp;$C248+72),1,0)</f>
        <v>0</v>
      </c>
      <c r="S248" cm="1">
        <f t="array" aca="1" ref="S248" ca="1">IF(INDIRECT("'"&amp;$A$69&amp;"'!"&amp;S$68&amp;$C248+72)&lt;&gt;INDIRECT("'"&amp;$A$70&amp;"'!"&amp;S$68&amp;$C248+72),1,0)</f>
        <v>0</v>
      </c>
      <c r="T248" cm="1">
        <f t="array" aca="1" ref="T248" ca="1">IF(INDIRECT("'"&amp;$A$69&amp;"'!"&amp;T$68&amp;$C248+72)&lt;&gt;INDIRECT("'"&amp;$A$70&amp;"'!"&amp;T$68&amp;$C248+72),1,0)</f>
        <v>0</v>
      </c>
      <c r="U248" cm="1">
        <f t="array" aca="1" ref="U248" ca="1">IF(INDIRECT("'"&amp;$A$69&amp;"'!"&amp;U$68&amp;$C248+72)&lt;&gt;INDIRECT("'"&amp;$A$70&amp;"'!"&amp;U$68&amp;$C248+72),1,0)</f>
        <v>0</v>
      </c>
      <c r="V248" cm="1">
        <f t="array" aca="1" ref="V248" ca="1">IF(INDIRECT("'"&amp;$A$69&amp;"'!"&amp;V$68&amp;$C248+72)&lt;&gt;INDIRECT("'"&amp;$A$70&amp;"'!"&amp;V$68&amp;$C248+72),1,0)</f>
        <v>0</v>
      </c>
      <c r="W248" cm="1">
        <f t="array" aca="1" ref="W248" ca="1">IF(INDIRECT("'"&amp;$A$69&amp;"'!"&amp;W$68&amp;$C248+72)&lt;&gt;INDIRECT("'"&amp;$A$70&amp;"'!"&amp;W$68&amp;$C248+72),1,0)</f>
        <v>0</v>
      </c>
      <c r="X248" cm="1">
        <f t="array" aca="1" ref="X248" ca="1">IF(INDIRECT("'"&amp;$A$69&amp;"'!"&amp;X$68&amp;$C248+72)&lt;&gt;INDIRECT("'"&amp;$A$70&amp;"'!"&amp;X$68&amp;$C248+72),1,0)</f>
        <v>0</v>
      </c>
      <c r="Y248" cm="1">
        <f t="array" aca="1" ref="Y248" ca="1">IF(INDIRECT("'"&amp;$A$69&amp;"'!"&amp;Y$68&amp;$C248+72)&lt;&gt;INDIRECT("'"&amp;$A$70&amp;"'!"&amp;Y$68&amp;$C248+72),1,0)</f>
        <v>0</v>
      </c>
      <c r="Z248" cm="1">
        <f t="array" aca="1" ref="Z248" ca="1">IF(INDIRECT("'"&amp;$A$69&amp;"'!"&amp;Z$68&amp;$C248+72)&lt;&gt;INDIRECT("'"&amp;$A$70&amp;"'!"&amp;Z$68&amp;$C248+72),1,0)</f>
        <v>0</v>
      </c>
      <c r="AA248" cm="1">
        <f t="array" aca="1" ref="AA248" ca="1">IF(INDIRECT("'"&amp;$A$69&amp;"'!"&amp;AA$68&amp;$C248+72)&lt;&gt;INDIRECT("'"&amp;$A$70&amp;"'!"&amp;AA$68&amp;$C248+72),1,0)</f>
        <v>0</v>
      </c>
      <c r="AB248" cm="1">
        <f t="array" aca="1" ref="AB248" ca="1">IF(INDIRECT("'"&amp;$A$69&amp;"'!"&amp;AB$68&amp;$C248+72)&lt;&gt;INDIRECT("'"&amp;$A$70&amp;"'!"&amp;AB$68&amp;$C248+72),1,0)</f>
        <v>0</v>
      </c>
      <c r="AC248" cm="1">
        <f t="array" aca="1" ref="AC248" ca="1">IF(INDIRECT("'"&amp;$A$69&amp;"'!"&amp;AC$68&amp;$C248+72)&lt;&gt;INDIRECT("'"&amp;$A$70&amp;"'!"&amp;AC$68&amp;$C248+72),1,0)</f>
        <v>0</v>
      </c>
      <c r="AD248" cm="1">
        <f t="array" aca="1" ref="AD248" ca="1">IF(INDIRECT("'"&amp;$A$69&amp;"'!"&amp;AD$68&amp;$C248+72)&lt;&gt;INDIRECT("'"&amp;$A$70&amp;"'!"&amp;AD$68&amp;$C248+72),1,0)</f>
        <v>0</v>
      </c>
      <c r="AE248" cm="1">
        <f t="array" aca="1" ref="AE248" ca="1">IF(INDIRECT("'"&amp;$A$69&amp;"'!"&amp;AE$68&amp;$C248+72)&lt;&gt;INDIRECT("'"&amp;$A$70&amp;"'!"&amp;AE$68&amp;$C248+72),1,0)</f>
        <v>0</v>
      </c>
      <c r="AF248" cm="1">
        <f t="array" aca="1" ref="AF248" ca="1">IF(INDIRECT("'"&amp;$A$69&amp;"'!"&amp;AF$68&amp;$C248+72)&lt;&gt;INDIRECT("'"&amp;$A$70&amp;"'!"&amp;AF$68&amp;$C248+72),1,0)</f>
        <v>0</v>
      </c>
      <c r="AG248" cm="1">
        <f t="array" aca="1" ref="AG248" ca="1">IF(INDIRECT("'"&amp;$A$69&amp;"'!"&amp;AG$68&amp;$C248+72)&lt;&gt;INDIRECT("'"&amp;$A$70&amp;"'!"&amp;AG$68&amp;$C248+72),1,0)</f>
        <v>0</v>
      </c>
      <c r="AH248" cm="1">
        <f t="array" aca="1" ref="AH248" ca="1">IF(INDIRECT("'"&amp;$A$69&amp;"'!"&amp;AH$68&amp;$C248+72)&lt;&gt;INDIRECT("'"&amp;$A$70&amp;"'!"&amp;AH$68&amp;$C248+72),1,0)</f>
        <v>0</v>
      </c>
      <c r="AI248" cm="1">
        <f t="array" aca="1" ref="AI248" ca="1">IF(INDIRECT("'"&amp;$A$69&amp;"'!"&amp;AI$68&amp;$C248+72)&lt;&gt;INDIRECT("'"&amp;$A$70&amp;"'!"&amp;AI$68&amp;$C248+72),1,0)</f>
        <v>0</v>
      </c>
      <c r="AJ248" cm="1">
        <f t="array" aca="1" ref="AJ248" ca="1">IF(INDIRECT("'"&amp;$A$69&amp;"'!"&amp;AJ$68&amp;$C248+72)&lt;&gt;INDIRECT("'"&amp;$A$70&amp;"'!"&amp;AJ$68&amp;$C248+72),1,0)</f>
        <v>0</v>
      </c>
      <c r="AK248" cm="1">
        <f t="array" aca="1" ref="AK248" ca="1">IF(INDIRECT("'"&amp;$A$69&amp;"'!"&amp;AK$68&amp;$C248+72)&lt;&gt;INDIRECT("'"&amp;$A$70&amp;"'!"&amp;AK$68&amp;$C248+72),1,0)</f>
        <v>0</v>
      </c>
      <c r="AL248" cm="1">
        <f t="array" aca="1" ref="AL248" ca="1">IF(INDIRECT("'"&amp;$A$69&amp;"'!"&amp;AL$68&amp;$C248+72)&lt;&gt;INDIRECT("'"&amp;$A$70&amp;"'!"&amp;AL$68&amp;$C248+72),1,0)</f>
        <v>0</v>
      </c>
      <c r="AM248" cm="1">
        <f t="array" aca="1" ref="AM248" ca="1">IF(INDIRECT("'"&amp;$A$69&amp;"'!"&amp;AM$68&amp;$C248+72)&lt;&gt;INDIRECT("'"&amp;$A$70&amp;"'!"&amp;AM$68&amp;$C248+72),1,0)</f>
        <v>0</v>
      </c>
      <c r="AN248" cm="1">
        <f t="array" aca="1" ref="AN248" ca="1">IF(INDIRECT("'"&amp;$A$69&amp;"'!"&amp;AN$68&amp;$C248+72)&lt;&gt;INDIRECT("'"&amp;$A$70&amp;"'!"&amp;AN$68&amp;$C248+72),1,0)</f>
        <v>0</v>
      </c>
      <c r="AO248" cm="1">
        <f t="array" aca="1" ref="AO248" ca="1">IF(INDIRECT("'"&amp;$A$69&amp;"'!"&amp;AO$68&amp;$C248+72)&lt;&gt;INDIRECT("'"&amp;$A$70&amp;"'!"&amp;AO$68&amp;$C248+72),1,0)</f>
        <v>0</v>
      </c>
      <c r="AP248" cm="1">
        <f t="array" aca="1" ref="AP248" ca="1">IF(INDIRECT("'"&amp;$A$69&amp;"'!"&amp;AP$68&amp;$C248+72)&lt;&gt;INDIRECT("'"&amp;$A$70&amp;"'!"&amp;AP$68&amp;$C248+72),1,0)</f>
        <v>0</v>
      </c>
      <c r="AQ248" cm="1">
        <f t="array" aca="1" ref="AQ248" ca="1">IF(INDIRECT("'"&amp;$A$69&amp;"'!"&amp;AQ$68&amp;$C248+72)&lt;&gt;INDIRECT("'"&amp;$A$70&amp;"'!"&amp;AQ$68&amp;$C248+72),1,0)</f>
        <v>0</v>
      </c>
      <c r="AR248" cm="1">
        <f t="array" aca="1" ref="AR248" ca="1">IF(INDIRECT("'"&amp;$A$69&amp;"'!"&amp;AR$68&amp;$C248+72)&lt;&gt;INDIRECT("'"&amp;$A$70&amp;"'!"&amp;AR$68&amp;$C248+72),1,0)</f>
        <v>0</v>
      </c>
      <c r="AS248" cm="1">
        <f t="array" aca="1" ref="AS248" ca="1">IF(INDIRECT("'"&amp;$A$69&amp;"'!"&amp;AS$68&amp;$C248+72)&lt;&gt;INDIRECT("'"&amp;$A$70&amp;"'!"&amp;AS$68&amp;$C248+72),1,0)</f>
        <v>0</v>
      </c>
      <c r="AT248" cm="1">
        <f t="array" aca="1" ref="AT248" ca="1">IF(INDIRECT("'"&amp;$A$69&amp;"'!"&amp;AT$68&amp;$C248+72)&lt;&gt;INDIRECT("'"&amp;$A$70&amp;"'!"&amp;AT$68&amp;$C248+72),1,0)</f>
        <v>0</v>
      </c>
      <c r="AU248" cm="1">
        <f t="array" aca="1" ref="AU248" ca="1">IF(INDIRECT("'"&amp;$A$69&amp;"'!"&amp;AU$68&amp;$C248+72)&lt;&gt;INDIRECT("'"&amp;$A$70&amp;"'!"&amp;AU$68&amp;$C248+72),1,0)</f>
        <v>0</v>
      </c>
      <c r="AV248" cm="1">
        <f t="array" aca="1" ref="AV248" ca="1">IF(INDIRECT("'"&amp;$A$69&amp;"'!"&amp;AV$68&amp;$C248+72)&lt;&gt;INDIRECT("'"&amp;$A$70&amp;"'!"&amp;AV$68&amp;$C248+72),1,0)</f>
        <v>0</v>
      </c>
      <c r="AW248" cm="1">
        <f t="array" aca="1" ref="AW248" ca="1">IF(INDIRECT("'"&amp;$A$69&amp;"'!"&amp;AW$68&amp;$C248+72)&lt;&gt;INDIRECT("'"&amp;$A$70&amp;"'!"&amp;AW$68&amp;$C248+72),1,0)</f>
        <v>0</v>
      </c>
      <c r="AX248" cm="1">
        <f t="array" aca="1" ref="AX248" ca="1">IF(INDIRECT("'"&amp;$A$69&amp;"'!"&amp;AX$68&amp;$C248+72)&lt;&gt;INDIRECT("'"&amp;$A$70&amp;"'!"&amp;AX$68&amp;$C248+72),1,0)</f>
        <v>0</v>
      </c>
      <c r="AY248" cm="1">
        <f t="array" aca="1" ref="AY248" ca="1">IF(INDIRECT("'"&amp;$A$69&amp;"'!"&amp;AY$68&amp;$C248+72)&lt;&gt;INDIRECT("'"&amp;$A$70&amp;"'!"&amp;AY$68&amp;$C248+72),1,0)</f>
        <v>0</v>
      </c>
      <c r="AZ248" cm="1">
        <f t="array" aca="1" ref="AZ248" ca="1">IF(INDIRECT("'"&amp;$A$69&amp;"'!"&amp;AZ$68&amp;$C248+72)&lt;&gt;INDIRECT("'"&amp;$A$70&amp;"'!"&amp;AZ$68&amp;$C248+72),1,0)</f>
        <v>0</v>
      </c>
      <c r="BA248" cm="1">
        <f t="array" aca="1" ref="BA248" ca="1">IF(INDIRECT("'"&amp;$A$69&amp;"'!"&amp;BA$68&amp;$C248+72)&lt;&gt;INDIRECT("'"&amp;$A$70&amp;"'!"&amp;BA$68&amp;$C248+72),1,0)</f>
        <v>0</v>
      </c>
      <c r="BB248" cm="1">
        <f t="array" aca="1" ref="BB248" ca="1">IF(INDIRECT("'"&amp;$A$69&amp;"'!"&amp;BB$68&amp;$C248+72)&lt;&gt;INDIRECT("'"&amp;$A$70&amp;"'!"&amp;BB$68&amp;$C248+72),1,0)</f>
        <v>0</v>
      </c>
      <c r="BC248">
        <f t="shared" ca="1" si="6"/>
        <v>0</v>
      </c>
      <c r="BD248">
        <f t="shared" ca="1" si="7"/>
        <v>0</v>
      </c>
      <c r="BE248">
        <f t="shared" ca="1" si="8"/>
        <v>0</v>
      </c>
    </row>
    <row r="249" spans="3:57" x14ac:dyDescent="0.15">
      <c r="C249" s="283">
        <v>177</v>
      </c>
      <c r="D249" cm="1">
        <f t="array" aca="1" ref="D249" ca="1">IF(INDIRECT("'"&amp;$A$69&amp;"'!"&amp;D$68&amp;$C249+72)&lt;&gt;INDIRECT("'"&amp;$A$70&amp;"'!"&amp;D$68&amp;$C249+72),1,0)</f>
        <v>0</v>
      </c>
      <c r="E249" cm="1">
        <f t="array" aca="1" ref="E249" ca="1">IF(INDIRECT("'"&amp;$A$69&amp;"'!"&amp;E$68&amp;$C249+72)&lt;&gt;INDIRECT("'"&amp;$A$70&amp;"'!"&amp;E$68&amp;$C249+72),1,0)</f>
        <v>0</v>
      </c>
      <c r="F249" cm="1">
        <f t="array" aca="1" ref="F249" ca="1">IF(INDIRECT("'"&amp;$A$69&amp;"'!"&amp;F$68&amp;$C249+72)&lt;&gt;INDIRECT("'"&amp;$A$70&amp;"'!"&amp;F$68&amp;$C249+72),1,0)</f>
        <v>0</v>
      </c>
      <c r="G249" cm="1">
        <f t="array" aca="1" ref="G249" ca="1">IF(INDIRECT("'"&amp;$A$69&amp;"'!"&amp;G$68&amp;$C249+72)&lt;&gt;INDIRECT("'"&amp;$A$70&amp;"'!"&amp;G$68&amp;$C249+72),1,0)</f>
        <v>0</v>
      </c>
      <c r="H249" cm="1">
        <f t="array" aca="1" ref="H249" ca="1">IF(INDIRECT("'"&amp;$A$69&amp;"'!"&amp;H$68&amp;$C249+72)&lt;&gt;INDIRECT("'"&amp;$A$70&amp;"'!"&amp;H$68&amp;$C249+72),1,0)</f>
        <v>0</v>
      </c>
      <c r="I249" cm="1">
        <f t="array" aca="1" ref="I249" ca="1">IF(INDIRECT("'"&amp;$A$69&amp;"'!"&amp;I$68&amp;$C249+72)&lt;&gt;INDIRECT("'"&amp;$A$70&amp;"'!"&amp;I$68&amp;$C249+72),1,0)</f>
        <v>0</v>
      </c>
      <c r="J249" cm="1">
        <f t="array" aca="1" ref="J249" ca="1">IF(INDIRECT("'"&amp;$A$69&amp;"'!"&amp;J$68&amp;$C249+72)&lt;&gt;INDIRECT("'"&amp;$A$70&amp;"'!"&amp;J$68&amp;$C249+72),1,0)</f>
        <v>0</v>
      </c>
      <c r="K249" cm="1">
        <f t="array" aca="1" ref="K249" ca="1">IF(INDIRECT("'"&amp;$A$69&amp;"'!"&amp;K$68&amp;$C249+72)&lt;&gt;INDIRECT("'"&amp;$A$70&amp;"'!"&amp;K$68&amp;$C249+72),1,0)</f>
        <v>0</v>
      </c>
      <c r="L249" cm="1">
        <f t="array" aca="1" ref="L249" ca="1">IF(INDIRECT("'"&amp;$A$69&amp;"'!"&amp;L$68&amp;$C249+72)&lt;&gt;INDIRECT("'"&amp;$A$70&amp;"'!"&amp;L$68&amp;$C249+72),1,0)</f>
        <v>0</v>
      </c>
      <c r="M249" cm="1">
        <f t="array" aca="1" ref="M249" ca="1">IF(INDIRECT("'"&amp;$A$69&amp;"'!"&amp;M$68&amp;$C249+72)&lt;&gt;INDIRECT("'"&amp;$A$70&amp;"'!"&amp;M$68&amp;$C249+72),1,0)</f>
        <v>0</v>
      </c>
      <c r="N249" cm="1">
        <f t="array" aca="1" ref="N249" ca="1">IF(INDIRECT("'"&amp;$A$69&amp;"'!"&amp;N$68&amp;$C249+72)&lt;&gt;INDIRECT("'"&amp;$A$70&amp;"'!"&amp;N$68&amp;$C249+72),1,0)</f>
        <v>0</v>
      </c>
      <c r="O249" cm="1">
        <f t="array" aca="1" ref="O249" ca="1">IF(INDIRECT("'"&amp;$A$69&amp;"'!"&amp;O$68&amp;$C249+72)&lt;&gt;INDIRECT("'"&amp;$A$70&amp;"'!"&amp;O$68&amp;$C249+72),1,0)</f>
        <v>0</v>
      </c>
      <c r="P249" cm="1">
        <f t="array" aca="1" ref="P249" ca="1">IF(INDIRECT("'"&amp;$A$69&amp;"'!"&amp;P$68&amp;$C249+72)&lt;&gt;INDIRECT("'"&amp;$A$70&amp;"'!"&amp;P$68&amp;$C249+72),1,0)</f>
        <v>0</v>
      </c>
      <c r="Q249" cm="1">
        <f t="array" aca="1" ref="Q249" ca="1">IF(INDIRECT("'"&amp;$A$69&amp;"'!"&amp;Q$68&amp;$C249+72)&lt;&gt;INDIRECT("'"&amp;$A$70&amp;"'!"&amp;Q$68&amp;$C249+72),1,0)</f>
        <v>0</v>
      </c>
      <c r="R249" cm="1">
        <f t="array" aca="1" ref="R249" ca="1">IF(INDIRECT("'"&amp;$A$69&amp;"'!"&amp;R$68&amp;$C249+72)&lt;&gt;INDIRECT("'"&amp;$A$70&amp;"'!"&amp;R$68&amp;$C249+72),1,0)</f>
        <v>0</v>
      </c>
      <c r="S249" cm="1">
        <f t="array" aca="1" ref="S249" ca="1">IF(INDIRECT("'"&amp;$A$69&amp;"'!"&amp;S$68&amp;$C249+72)&lt;&gt;INDIRECT("'"&amp;$A$70&amp;"'!"&amp;S$68&amp;$C249+72),1,0)</f>
        <v>0</v>
      </c>
      <c r="T249" cm="1">
        <f t="array" aca="1" ref="T249" ca="1">IF(INDIRECT("'"&amp;$A$69&amp;"'!"&amp;T$68&amp;$C249+72)&lt;&gt;INDIRECT("'"&amp;$A$70&amp;"'!"&amp;T$68&amp;$C249+72),1,0)</f>
        <v>0</v>
      </c>
      <c r="U249" cm="1">
        <f t="array" aca="1" ref="U249" ca="1">IF(INDIRECT("'"&amp;$A$69&amp;"'!"&amp;U$68&amp;$C249+72)&lt;&gt;INDIRECT("'"&amp;$A$70&amp;"'!"&amp;U$68&amp;$C249+72),1,0)</f>
        <v>0</v>
      </c>
      <c r="V249" cm="1">
        <f t="array" aca="1" ref="V249" ca="1">IF(INDIRECT("'"&amp;$A$69&amp;"'!"&amp;V$68&amp;$C249+72)&lt;&gt;INDIRECT("'"&amp;$A$70&amp;"'!"&amp;V$68&amp;$C249+72),1,0)</f>
        <v>0</v>
      </c>
      <c r="W249" cm="1">
        <f t="array" aca="1" ref="W249" ca="1">IF(INDIRECT("'"&amp;$A$69&amp;"'!"&amp;W$68&amp;$C249+72)&lt;&gt;INDIRECT("'"&amp;$A$70&amp;"'!"&amp;W$68&amp;$C249+72),1,0)</f>
        <v>0</v>
      </c>
      <c r="X249" cm="1">
        <f t="array" aca="1" ref="X249" ca="1">IF(INDIRECT("'"&amp;$A$69&amp;"'!"&amp;X$68&amp;$C249+72)&lt;&gt;INDIRECT("'"&amp;$A$70&amp;"'!"&amp;X$68&amp;$C249+72),1,0)</f>
        <v>0</v>
      </c>
      <c r="Y249" cm="1">
        <f t="array" aca="1" ref="Y249" ca="1">IF(INDIRECT("'"&amp;$A$69&amp;"'!"&amp;Y$68&amp;$C249+72)&lt;&gt;INDIRECT("'"&amp;$A$70&amp;"'!"&amp;Y$68&amp;$C249+72),1,0)</f>
        <v>0</v>
      </c>
      <c r="Z249" cm="1">
        <f t="array" aca="1" ref="Z249" ca="1">IF(INDIRECT("'"&amp;$A$69&amp;"'!"&amp;Z$68&amp;$C249+72)&lt;&gt;INDIRECT("'"&amp;$A$70&amp;"'!"&amp;Z$68&amp;$C249+72),1,0)</f>
        <v>0</v>
      </c>
      <c r="AA249" cm="1">
        <f t="array" aca="1" ref="AA249" ca="1">IF(INDIRECT("'"&amp;$A$69&amp;"'!"&amp;AA$68&amp;$C249+72)&lt;&gt;INDIRECT("'"&amp;$A$70&amp;"'!"&amp;AA$68&amp;$C249+72),1,0)</f>
        <v>0</v>
      </c>
      <c r="AB249" cm="1">
        <f t="array" aca="1" ref="AB249" ca="1">IF(INDIRECT("'"&amp;$A$69&amp;"'!"&amp;AB$68&amp;$C249+72)&lt;&gt;INDIRECT("'"&amp;$A$70&amp;"'!"&amp;AB$68&amp;$C249+72),1,0)</f>
        <v>0</v>
      </c>
      <c r="AC249" cm="1">
        <f t="array" aca="1" ref="AC249" ca="1">IF(INDIRECT("'"&amp;$A$69&amp;"'!"&amp;AC$68&amp;$C249+72)&lt;&gt;INDIRECT("'"&amp;$A$70&amp;"'!"&amp;AC$68&amp;$C249+72),1,0)</f>
        <v>0</v>
      </c>
      <c r="AD249" cm="1">
        <f t="array" aca="1" ref="AD249" ca="1">IF(INDIRECT("'"&amp;$A$69&amp;"'!"&amp;AD$68&amp;$C249+72)&lt;&gt;INDIRECT("'"&amp;$A$70&amp;"'!"&amp;AD$68&amp;$C249+72),1,0)</f>
        <v>0</v>
      </c>
      <c r="AE249" cm="1">
        <f t="array" aca="1" ref="AE249" ca="1">IF(INDIRECT("'"&amp;$A$69&amp;"'!"&amp;AE$68&amp;$C249+72)&lt;&gt;INDIRECT("'"&amp;$A$70&amp;"'!"&amp;AE$68&amp;$C249+72),1,0)</f>
        <v>0</v>
      </c>
      <c r="AF249" cm="1">
        <f t="array" aca="1" ref="AF249" ca="1">IF(INDIRECT("'"&amp;$A$69&amp;"'!"&amp;AF$68&amp;$C249+72)&lt;&gt;INDIRECT("'"&amp;$A$70&amp;"'!"&amp;AF$68&amp;$C249+72),1,0)</f>
        <v>0</v>
      </c>
      <c r="AG249" cm="1">
        <f t="array" aca="1" ref="AG249" ca="1">IF(INDIRECT("'"&amp;$A$69&amp;"'!"&amp;AG$68&amp;$C249+72)&lt;&gt;INDIRECT("'"&amp;$A$70&amp;"'!"&amp;AG$68&amp;$C249+72),1,0)</f>
        <v>0</v>
      </c>
      <c r="AH249" cm="1">
        <f t="array" aca="1" ref="AH249" ca="1">IF(INDIRECT("'"&amp;$A$69&amp;"'!"&amp;AH$68&amp;$C249+72)&lt;&gt;INDIRECT("'"&amp;$A$70&amp;"'!"&amp;AH$68&amp;$C249+72),1,0)</f>
        <v>0</v>
      </c>
      <c r="AI249" cm="1">
        <f t="array" aca="1" ref="AI249" ca="1">IF(INDIRECT("'"&amp;$A$69&amp;"'!"&amp;AI$68&amp;$C249+72)&lt;&gt;INDIRECT("'"&amp;$A$70&amp;"'!"&amp;AI$68&amp;$C249+72),1,0)</f>
        <v>0</v>
      </c>
      <c r="AJ249" cm="1">
        <f t="array" aca="1" ref="AJ249" ca="1">IF(INDIRECT("'"&amp;$A$69&amp;"'!"&amp;AJ$68&amp;$C249+72)&lt;&gt;INDIRECT("'"&amp;$A$70&amp;"'!"&amp;AJ$68&amp;$C249+72),1,0)</f>
        <v>0</v>
      </c>
      <c r="AK249" cm="1">
        <f t="array" aca="1" ref="AK249" ca="1">IF(INDIRECT("'"&amp;$A$69&amp;"'!"&amp;AK$68&amp;$C249+72)&lt;&gt;INDIRECT("'"&amp;$A$70&amp;"'!"&amp;AK$68&amp;$C249+72),1,0)</f>
        <v>0</v>
      </c>
      <c r="AL249" cm="1">
        <f t="array" aca="1" ref="AL249" ca="1">IF(INDIRECT("'"&amp;$A$69&amp;"'!"&amp;AL$68&amp;$C249+72)&lt;&gt;INDIRECT("'"&amp;$A$70&amp;"'!"&amp;AL$68&amp;$C249+72),1,0)</f>
        <v>0</v>
      </c>
      <c r="AM249" cm="1">
        <f t="array" aca="1" ref="AM249" ca="1">IF(INDIRECT("'"&amp;$A$69&amp;"'!"&amp;AM$68&amp;$C249+72)&lt;&gt;INDIRECT("'"&amp;$A$70&amp;"'!"&amp;AM$68&amp;$C249+72),1,0)</f>
        <v>0</v>
      </c>
      <c r="AN249" cm="1">
        <f t="array" aca="1" ref="AN249" ca="1">IF(INDIRECT("'"&amp;$A$69&amp;"'!"&amp;AN$68&amp;$C249+72)&lt;&gt;INDIRECT("'"&amp;$A$70&amp;"'!"&amp;AN$68&amp;$C249+72),1,0)</f>
        <v>0</v>
      </c>
      <c r="AO249" cm="1">
        <f t="array" aca="1" ref="AO249" ca="1">IF(INDIRECT("'"&amp;$A$69&amp;"'!"&amp;AO$68&amp;$C249+72)&lt;&gt;INDIRECT("'"&amp;$A$70&amp;"'!"&amp;AO$68&amp;$C249+72),1,0)</f>
        <v>0</v>
      </c>
      <c r="AP249" cm="1">
        <f t="array" aca="1" ref="AP249" ca="1">IF(INDIRECT("'"&amp;$A$69&amp;"'!"&amp;AP$68&amp;$C249+72)&lt;&gt;INDIRECT("'"&amp;$A$70&amp;"'!"&amp;AP$68&amp;$C249+72),1,0)</f>
        <v>0</v>
      </c>
      <c r="AQ249" cm="1">
        <f t="array" aca="1" ref="AQ249" ca="1">IF(INDIRECT("'"&amp;$A$69&amp;"'!"&amp;AQ$68&amp;$C249+72)&lt;&gt;INDIRECT("'"&amp;$A$70&amp;"'!"&amp;AQ$68&amp;$C249+72),1,0)</f>
        <v>0</v>
      </c>
      <c r="AR249" cm="1">
        <f t="array" aca="1" ref="AR249" ca="1">IF(INDIRECT("'"&amp;$A$69&amp;"'!"&amp;AR$68&amp;$C249+72)&lt;&gt;INDIRECT("'"&amp;$A$70&amp;"'!"&amp;AR$68&amp;$C249+72),1,0)</f>
        <v>0</v>
      </c>
      <c r="AS249" cm="1">
        <f t="array" aca="1" ref="AS249" ca="1">IF(INDIRECT("'"&amp;$A$69&amp;"'!"&amp;AS$68&amp;$C249+72)&lt;&gt;INDIRECT("'"&amp;$A$70&amp;"'!"&amp;AS$68&amp;$C249+72),1,0)</f>
        <v>0</v>
      </c>
      <c r="AT249" cm="1">
        <f t="array" aca="1" ref="AT249" ca="1">IF(INDIRECT("'"&amp;$A$69&amp;"'!"&amp;AT$68&amp;$C249+72)&lt;&gt;INDIRECT("'"&amp;$A$70&amp;"'!"&amp;AT$68&amp;$C249+72),1,0)</f>
        <v>0</v>
      </c>
      <c r="AU249" cm="1">
        <f t="array" aca="1" ref="AU249" ca="1">IF(INDIRECT("'"&amp;$A$69&amp;"'!"&amp;AU$68&amp;$C249+72)&lt;&gt;INDIRECT("'"&amp;$A$70&amp;"'!"&amp;AU$68&amp;$C249+72),1,0)</f>
        <v>0</v>
      </c>
      <c r="AV249" cm="1">
        <f t="array" aca="1" ref="AV249" ca="1">IF(INDIRECT("'"&amp;$A$69&amp;"'!"&amp;AV$68&amp;$C249+72)&lt;&gt;INDIRECT("'"&amp;$A$70&amp;"'!"&amp;AV$68&amp;$C249+72),1,0)</f>
        <v>0</v>
      </c>
      <c r="AW249" cm="1">
        <f t="array" aca="1" ref="AW249" ca="1">IF(INDIRECT("'"&amp;$A$69&amp;"'!"&amp;AW$68&amp;$C249+72)&lt;&gt;INDIRECT("'"&amp;$A$70&amp;"'!"&amp;AW$68&amp;$C249+72),1,0)</f>
        <v>0</v>
      </c>
      <c r="AX249" cm="1">
        <f t="array" aca="1" ref="AX249" ca="1">IF(INDIRECT("'"&amp;$A$69&amp;"'!"&amp;AX$68&amp;$C249+72)&lt;&gt;INDIRECT("'"&amp;$A$70&amp;"'!"&amp;AX$68&amp;$C249+72),1,0)</f>
        <v>0</v>
      </c>
      <c r="AY249" cm="1">
        <f t="array" aca="1" ref="AY249" ca="1">IF(INDIRECT("'"&amp;$A$69&amp;"'!"&amp;AY$68&amp;$C249+72)&lt;&gt;INDIRECT("'"&amp;$A$70&amp;"'!"&amp;AY$68&amp;$C249+72),1,0)</f>
        <v>0</v>
      </c>
      <c r="AZ249" cm="1">
        <f t="array" aca="1" ref="AZ249" ca="1">IF(INDIRECT("'"&amp;$A$69&amp;"'!"&amp;AZ$68&amp;$C249+72)&lt;&gt;INDIRECT("'"&amp;$A$70&amp;"'!"&amp;AZ$68&amp;$C249+72),1,0)</f>
        <v>0</v>
      </c>
      <c r="BA249" cm="1">
        <f t="array" aca="1" ref="BA249" ca="1">IF(INDIRECT("'"&amp;$A$69&amp;"'!"&amp;BA$68&amp;$C249+72)&lt;&gt;INDIRECT("'"&amp;$A$70&amp;"'!"&amp;BA$68&amp;$C249+72),1,0)</f>
        <v>0</v>
      </c>
      <c r="BB249" cm="1">
        <f t="array" aca="1" ref="BB249" ca="1">IF(INDIRECT("'"&amp;$A$69&amp;"'!"&amp;BB$68&amp;$C249+72)&lt;&gt;INDIRECT("'"&amp;$A$70&amp;"'!"&amp;BB$68&amp;$C249+72),1,0)</f>
        <v>0</v>
      </c>
      <c r="BC249">
        <f t="shared" ca="1" si="6"/>
        <v>0</v>
      </c>
      <c r="BD249">
        <f t="shared" ca="1" si="7"/>
        <v>0</v>
      </c>
      <c r="BE249">
        <f t="shared" ca="1" si="8"/>
        <v>0</v>
      </c>
    </row>
    <row r="250" spans="3:57" x14ac:dyDescent="0.15">
      <c r="C250" s="283">
        <v>178</v>
      </c>
      <c r="D250" cm="1">
        <f t="array" aca="1" ref="D250" ca="1">IF(INDIRECT("'"&amp;$A$69&amp;"'!"&amp;D$68&amp;$C250+72)&lt;&gt;INDIRECT("'"&amp;$A$70&amp;"'!"&amp;D$68&amp;$C250+72),1,0)</f>
        <v>0</v>
      </c>
      <c r="E250" cm="1">
        <f t="array" aca="1" ref="E250" ca="1">IF(INDIRECT("'"&amp;$A$69&amp;"'!"&amp;E$68&amp;$C250+72)&lt;&gt;INDIRECT("'"&amp;$A$70&amp;"'!"&amp;E$68&amp;$C250+72),1,0)</f>
        <v>0</v>
      </c>
      <c r="F250" cm="1">
        <f t="array" aca="1" ref="F250" ca="1">IF(INDIRECT("'"&amp;$A$69&amp;"'!"&amp;F$68&amp;$C250+72)&lt;&gt;INDIRECT("'"&amp;$A$70&amp;"'!"&amp;F$68&amp;$C250+72),1,0)</f>
        <v>0</v>
      </c>
      <c r="G250" cm="1">
        <f t="array" aca="1" ref="G250" ca="1">IF(INDIRECT("'"&amp;$A$69&amp;"'!"&amp;G$68&amp;$C250+72)&lt;&gt;INDIRECT("'"&amp;$A$70&amp;"'!"&amp;G$68&amp;$C250+72),1,0)</f>
        <v>0</v>
      </c>
      <c r="H250" cm="1">
        <f t="array" aca="1" ref="H250" ca="1">IF(INDIRECT("'"&amp;$A$69&amp;"'!"&amp;H$68&amp;$C250+72)&lt;&gt;INDIRECT("'"&amp;$A$70&amp;"'!"&amp;H$68&amp;$C250+72),1,0)</f>
        <v>0</v>
      </c>
      <c r="I250" cm="1">
        <f t="array" aca="1" ref="I250" ca="1">IF(INDIRECT("'"&amp;$A$69&amp;"'!"&amp;I$68&amp;$C250+72)&lt;&gt;INDIRECT("'"&amp;$A$70&amp;"'!"&amp;I$68&amp;$C250+72),1,0)</f>
        <v>0</v>
      </c>
      <c r="J250" cm="1">
        <f t="array" aca="1" ref="J250" ca="1">IF(INDIRECT("'"&amp;$A$69&amp;"'!"&amp;J$68&amp;$C250+72)&lt;&gt;INDIRECT("'"&amp;$A$70&amp;"'!"&amp;J$68&amp;$C250+72),1,0)</f>
        <v>0</v>
      </c>
      <c r="K250" cm="1">
        <f t="array" aca="1" ref="K250" ca="1">IF(INDIRECT("'"&amp;$A$69&amp;"'!"&amp;K$68&amp;$C250+72)&lt;&gt;INDIRECT("'"&amp;$A$70&amp;"'!"&amp;K$68&amp;$C250+72),1,0)</f>
        <v>0</v>
      </c>
      <c r="L250" cm="1">
        <f t="array" aca="1" ref="L250" ca="1">IF(INDIRECT("'"&amp;$A$69&amp;"'!"&amp;L$68&amp;$C250+72)&lt;&gt;INDIRECT("'"&amp;$A$70&amp;"'!"&amp;L$68&amp;$C250+72),1,0)</f>
        <v>0</v>
      </c>
      <c r="M250" cm="1">
        <f t="array" aca="1" ref="M250" ca="1">IF(INDIRECT("'"&amp;$A$69&amp;"'!"&amp;M$68&amp;$C250+72)&lt;&gt;INDIRECT("'"&amp;$A$70&amp;"'!"&amp;M$68&amp;$C250+72),1,0)</f>
        <v>0</v>
      </c>
      <c r="N250" cm="1">
        <f t="array" aca="1" ref="N250" ca="1">IF(INDIRECT("'"&amp;$A$69&amp;"'!"&amp;N$68&amp;$C250+72)&lt;&gt;INDIRECT("'"&amp;$A$70&amp;"'!"&amp;N$68&amp;$C250+72),1,0)</f>
        <v>0</v>
      </c>
      <c r="O250" cm="1">
        <f t="array" aca="1" ref="O250" ca="1">IF(INDIRECT("'"&amp;$A$69&amp;"'!"&amp;O$68&amp;$C250+72)&lt;&gt;INDIRECT("'"&amp;$A$70&amp;"'!"&amp;O$68&amp;$C250+72),1,0)</f>
        <v>0</v>
      </c>
      <c r="P250" cm="1">
        <f t="array" aca="1" ref="P250" ca="1">IF(INDIRECT("'"&amp;$A$69&amp;"'!"&amp;P$68&amp;$C250+72)&lt;&gt;INDIRECT("'"&amp;$A$70&amp;"'!"&amp;P$68&amp;$C250+72),1,0)</f>
        <v>0</v>
      </c>
      <c r="Q250" cm="1">
        <f t="array" aca="1" ref="Q250" ca="1">IF(INDIRECT("'"&amp;$A$69&amp;"'!"&amp;Q$68&amp;$C250+72)&lt;&gt;INDIRECT("'"&amp;$A$70&amp;"'!"&amp;Q$68&amp;$C250+72),1,0)</f>
        <v>0</v>
      </c>
      <c r="R250" cm="1">
        <f t="array" aca="1" ref="R250" ca="1">IF(INDIRECT("'"&amp;$A$69&amp;"'!"&amp;R$68&amp;$C250+72)&lt;&gt;INDIRECT("'"&amp;$A$70&amp;"'!"&amp;R$68&amp;$C250+72),1,0)</f>
        <v>0</v>
      </c>
      <c r="S250" cm="1">
        <f t="array" aca="1" ref="S250" ca="1">IF(INDIRECT("'"&amp;$A$69&amp;"'!"&amp;S$68&amp;$C250+72)&lt;&gt;INDIRECT("'"&amp;$A$70&amp;"'!"&amp;S$68&amp;$C250+72),1,0)</f>
        <v>0</v>
      </c>
      <c r="T250" cm="1">
        <f t="array" aca="1" ref="T250" ca="1">IF(INDIRECT("'"&amp;$A$69&amp;"'!"&amp;T$68&amp;$C250+72)&lt;&gt;INDIRECT("'"&amp;$A$70&amp;"'!"&amp;T$68&amp;$C250+72),1,0)</f>
        <v>0</v>
      </c>
      <c r="U250" cm="1">
        <f t="array" aca="1" ref="U250" ca="1">IF(INDIRECT("'"&amp;$A$69&amp;"'!"&amp;U$68&amp;$C250+72)&lt;&gt;INDIRECT("'"&amp;$A$70&amp;"'!"&amp;U$68&amp;$C250+72),1,0)</f>
        <v>0</v>
      </c>
      <c r="V250" cm="1">
        <f t="array" aca="1" ref="V250" ca="1">IF(INDIRECT("'"&amp;$A$69&amp;"'!"&amp;V$68&amp;$C250+72)&lt;&gt;INDIRECT("'"&amp;$A$70&amp;"'!"&amp;V$68&amp;$C250+72),1,0)</f>
        <v>0</v>
      </c>
      <c r="W250" cm="1">
        <f t="array" aca="1" ref="W250" ca="1">IF(INDIRECT("'"&amp;$A$69&amp;"'!"&amp;W$68&amp;$C250+72)&lt;&gt;INDIRECT("'"&amp;$A$70&amp;"'!"&amp;W$68&amp;$C250+72),1,0)</f>
        <v>0</v>
      </c>
      <c r="X250" cm="1">
        <f t="array" aca="1" ref="X250" ca="1">IF(INDIRECT("'"&amp;$A$69&amp;"'!"&amp;X$68&amp;$C250+72)&lt;&gt;INDIRECT("'"&amp;$A$70&amp;"'!"&amp;X$68&amp;$C250+72),1,0)</f>
        <v>0</v>
      </c>
      <c r="Y250" cm="1">
        <f t="array" aca="1" ref="Y250" ca="1">IF(INDIRECT("'"&amp;$A$69&amp;"'!"&amp;Y$68&amp;$C250+72)&lt;&gt;INDIRECT("'"&amp;$A$70&amp;"'!"&amp;Y$68&amp;$C250+72),1,0)</f>
        <v>0</v>
      </c>
      <c r="Z250" cm="1">
        <f t="array" aca="1" ref="Z250" ca="1">IF(INDIRECT("'"&amp;$A$69&amp;"'!"&amp;Z$68&amp;$C250+72)&lt;&gt;INDIRECT("'"&amp;$A$70&amp;"'!"&amp;Z$68&amp;$C250+72),1,0)</f>
        <v>0</v>
      </c>
      <c r="AA250" cm="1">
        <f t="array" aca="1" ref="AA250" ca="1">IF(INDIRECT("'"&amp;$A$69&amp;"'!"&amp;AA$68&amp;$C250+72)&lt;&gt;INDIRECT("'"&amp;$A$70&amp;"'!"&amp;AA$68&amp;$C250+72),1,0)</f>
        <v>0</v>
      </c>
      <c r="AB250" cm="1">
        <f t="array" aca="1" ref="AB250" ca="1">IF(INDIRECT("'"&amp;$A$69&amp;"'!"&amp;AB$68&amp;$C250+72)&lt;&gt;INDIRECT("'"&amp;$A$70&amp;"'!"&amp;AB$68&amp;$C250+72),1,0)</f>
        <v>0</v>
      </c>
      <c r="AC250" cm="1">
        <f t="array" aca="1" ref="AC250" ca="1">IF(INDIRECT("'"&amp;$A$69&amp;"'!"&amp;AC$68&amp;$C250+72)&lt;&gt;INDIRECT("'"&amp;$A$70&amp;"'!"&amp;AC$68&amp;$C250+72),1,0)</f>
        <v>0</v>
      </c>
      <c r="AD250" cm="1">
        <f t="array" aca="1" ref="AD250" ca="1">IF(INDIRECT("'"&amp;$A$69&amp;"'!"&amp;AD$68&amp;$C250+72)&lt;&gt;INDIRECT("'"&amp;$A$70&amp;"'!"&amp;AD$68&amp;$C250+72),1,0)</f>
        <v>0</v>
      </c>
      <c r="AE250" cm="1">
        <f t="array" aca="1" ref="AE250" ca="1">IF(INDIRECT("'"&amp;$A$69&amp;"'!"&amp;AE$68&amp;$C250+72)&lt;&gt;INDIRECT("'"&amp;$A$70&amp;"'!"&amp;AE$68&amp;$C250+72),1,0)</f>
        <v>0</v>
      </c>
      <c r="AF250" cm="1">
        <f t="array" aca="1" ref="AF250" ca="1">IF(INDIRECT("'"&amp;$A$69&amp;"'!"&amp;AF$68&amp;$C250+72)&lt;&gt;INDIRECT("'"&amp;$A$70&amp;"'!"&amp;AF$68&amp;$C250+72),1,0)</f>
        <v>0</v>
      </c>
      <c r="AG250" cm="1">
        <f t="array" aca="1" ref="AG250" ca="1">IF(INDIRECT("'"&amp;$A$69&amp;"'!"&amp;AG$68&amp;$C250+72)&lt;&gt;INDIRECT("'"&amp;$A$70&amp;"'!"&amp;AG$68&amp;$C250+72),1,0)</f>
        <v>0</v>
      </c>
      <c r="AH250" cm="1">
        <f t="array" aca="1" ref="AH250" ca="1">IF(INDIRECT("'"&amp;$A$69&amp;"'!"&amp;AH$68&amp;$C250+72)&lt;&gt;INDIRECT("'"&amp;$A$70&amp;"'!"&amp;AH$68&amp;$C250+72),1,0)</f>
        <v>0</v>
      </c>
      <c r="AI250" cm="1">
        <f t="array" aca="1" ref="AI250" ca="1">IF(INDIRECT("'"&amp;$A$69&amp;"'!"&amp;AI$68&amp;$C250+72)&lt;&gt;INDIRECT("'"&amp;$A$70&amp;"'!"&amp;AI$68&amp;$C250+72),1,0)</f>
        <v>0</v>
      </c>
      <c r="AJ250" cm="1">
        <f t="array" aca="1" ref="AJ250" ca="1">IF(INDIRECT("'"&amp;$A$69&amp;"'!"&amp;AJ$68&amp;$C250+72)&lt;&gt;INDIRECT("'"&amp;$A$70&amp;"'!"&amp;AJ$68&amp;$C250+72),1,0)</f>
        <v>0</v>
      </c>
      <c r="AK250" cm="1">
        <f t="array" aca="1" ref="AK250" ca="1">IF(INDIRECT("'"&amp;$A$69&amp;"'!"&amp;AK$68&amp;$C250+72)&lt;&gt;INDIRECT("'"&amp;$A$70&amp;"'!"&amp;AK$68&amp;$C250+72),1,0)</f>
        <v>0</v>
      </c>
      <c r="AL250" cm="1">
        <f t="array" aca="1" ref="AL250" ca="1">IF(INDIRECT("'"&amp;$A$69&amp;"'!"&amp;AL$68&amp;$C250+72)&lt;&gt;INDIRECT("'"&amp;$A$70&amp;"'!"&amp;AL$68&amp;$C250+72),1,0)</f>
        <v>0</v>
      </c>
      <c r="AM250" cm="1">
        <f t="array" aca="1" ref="AM250" ca="1">IF(INDIRECT("'"&amp;$A$69&amp;"'!"&amp;AM$68&amp;$C250+72)&lt;&gt;INDIRECT("'"&amp;$A$70&amp;"'!"&amp;AM$68&amp;$C250+72),1,0)</f>
        <v>0</v>
      </c>
      <c r="AN250" cm="1">
        <f t="array" aca="1" ref="AN250" ca="1">IF(INDIRECT("'"&amp;$A$69&amp;"'!"&amp;AN$68&amp;$C250+72)&lt;&gt;INDIRECT("'"&amp;$A$70&amp;"'!"&amp;AN$68&amp;$C250+72),1,0)</f>
        <v>0</v>
      </c>
      <c r="AO250" cm="1">
        <f t="array" aca="1" ref="AO250" ca="1">IF(INDIRECT("'"&amp;$A$69&amp;"'!"&amp;AO$68&amp;$C250+72)&lt;&gt;INDIRECT("'"&amp;$A$70&amp;"'!"&amp;AO$68&amp;$C250+72),1,0)</f>
        <v>0</v>
      </c>
      <c r="AP250" cm="1">
        <f t="array" aca="1" ref="AP250" ca="1">IF(INDIRECT("'"&amp;$A$69&amp;"'!"&amp;AP$68&amp;$C250+72)&lt;&gt;INDIRECT("'"&amp;$A$70&amp;"'!"&amp;AP$68&amp;$C250+72),1,0)</f>
        <v>0</v>
      </c>
      <c r="AQ250" cm="1">
        <f t="array" aca="1" ref="AQ250" ca="1">IF(INDIRECT("'"&amp;$A$69&amp;"'!"&amp;AQ$68&amp;$C250+72)&lt;&gt;INDIRECT("'"&amp;$A$70&amp;"'!"&amp;AQ$68&amp;$C250+72),1,0)</f>
        <v>0</v>
      </c>
      <c r="AR250" cm="1">
        <f t="array" aca="1" ref="AR250" ca="1">IF(INDIRECT("'"&amp;$A$69&amp;"'!"&amp;AR$68&amp;$C250+72)&lt;&gt;INDIRECT("'"&amp;$A$70&amp;"'!"&amp;AR$68&amp;$C250+72),1,0)</f>
        <v>0</v>
      </c>
      <c r="AS250" cm="1">
        <f t="array" aca="1" ref="AS250" ca="1">IF(INDIRECT("'"&amp;$A$69&amp;"'!"&amp;AS$68&amp;$C250+72)&lt;&gt;INDIRECT("'"&amp;$A$70&amp;"'!"&amp;AS$68&amp;$C250+72),1,0)</f>
        <v>0</v>
      </c>
      <c r="AT250" cm="1">
        <f t="array" aca="1" ref="AT250" ca="1">IF(INDIRECT("'"&amp;$A$69&amp;"'!"&amp;AT$68&amp;$C250+72)&lt;&gt;INDIRECT("'"&amp;$A$70&amp;"'!"&amp;AT$68&amp;$C250+72),1,0)</f>
        <v>0</v>
      </c>
      <c r="AU250" cm="1">
        <f t="array" aca="1" ref="AU250" ca="1">IF(INDIRECT("'"&amp;$A$69&amp;"'!"&amp;AU$68&amp;$C250+72)&lt;&gt;INDIRECT("'"&amp;$A$70&amp;"'!"&amp;AU$68&amp;$C250+72),1,0)</f>
        <v>0</v>
      </c>
      <c r="AV250" cm="1">
        <f t="array" aca="1" ref="AV250" ca="1">IF(INDIRECT("'"&amp;$A$69&amp;"'!"&amp;AV$68&amp;$C250+72)&lt;&gt;INDIRECT("'"&amp;$A$70&amp;"'!"&amp;AV$68&amp;$C250+72),1,0)</f>
        <v>0</v>
      </c>
      <c r="AW250" cm="1">
        <f t="array" aca="1" ref="AW250" ca="1">IF(INDIRECT("'"&amp;$A$69&amp;"'!"&amp;AW$68&amp;$C250+72)&lt;&gt;INDIRECT("'"&amp;$A$70&amp;"'!"&amp;AW$68&amp;$C250+72),1,0)</f>
        <v>0</v>
      </c>
      <c r="AX250" cm="1">
        <f t="array" aca="1" ref="AX250" ca="1">IF(INDIRECT("'"&amp;$A$69&amp;"'!"&amp;AX$68&amp;$C250+72)&lt;&gt;INDIRECT("'"&amp;$A$70&amp;"'!"&amp;AX$68&amp;$C250+72),1,0)</f>
        <v>0</v>
      </c>
      <c r="AY250" cm="1">
        <f t="array" aca="1" ref="AY250" ca="1">IF(INDIRECT("'"&amp;$A$69&amp;"'!"&amp;AY$68&amp;$C250+72)&lt;&gt;INDIRECT("'"&amp;$A$70&amp;"'!"&amp;AY$68&amp;$C250+72),1,0)</f>
        <v>0</v>
      </c>
      <c r="AZ250" cm="1">
        <f t="array" aca="1" ref="AZ250" ca="1">IF(INDIRECT("'"&amp;$A$69&amp;"'!"&amp;AZ$68&amp;$C250+72)&lt;&gt;INDIRECT("'"&amp;$A$70&amp;"'!"&amp;AZ$68&amp;$C250+72),1,0)</f>
        <v>0</v>
      </c>
      <c r="BA250" cm="1">
        <f t="array" aca="1" ref="BA250" ca="1">IF(INDIRECT("'"&amp;$A$69&amp;"'!"&amp;BA$68&amp;$C250+72)&lt;&gt;INDIRECT("'"&amp;$A$70&amp;"'!"&amp;BA$68&amp;$C250+72),1,0)</f>
        <v>0</v>
      </c>
      <c r="BB250" cm="1">
        <f t="array" aca="1" ref="BB250" ca="1">IF(INDIRECT("'"&amp;$A$69&amp;"'!"&amp;BB$68&amp;$C250+72)&lt;&gt;INDIRECT("'"&amp;$A$70&amp;"'!"&amp;BB$68&amp;$C250+72),1,0)</f>
        <v>0</v>
      </c>
      <c r="BC250">
        <f t="shared" ca="1" si="6"/>
        <v>0</v>
      </c>
      <c r="BD250">
        <f t="shared" ca="1" si="7"/>
        <v>0</v>
      </c>
      <c r="BE250">
        <f t="shared" ca="1" si="8"/>
        <v>0</v>
      </c>
    </row>
    <row r="251" spans="3:57" x14ac:dyDescent="0.15">
      <c r="C251" s="283">
        <v>179</v>
      </c>
      <c r="D251" cm="1">
        <f t="array" aca="1" ref="D251" ca="1">IF(INDIRECT("'"&amp;$A$69&amp;"'!"&amp;D$68&amp;$C251+72)&lt;&gt;INDIRECT("'"&amp;$A$70&amp;"'!"&amp;D$68&amp;$C251+72),1,0)</f>
        <v>0</v>
      </c>
      <c r="E251" cm="1">
        <f t="array" aca="1" ref="E251" ca="1">IF(INDIRECT("'"&amp;$A$69&amp;"'!"&amp;E$68&amp;$C251+72)&lt;&gt;INDIRECT("'"&amp;$A$70&amp;"'!"&amp;E$68&amp;$C251+72),1,0)</f>
        <v>0</v>
      </c>
      <c r="F251" cm="1">
        <f t="array" aca="1" ref="F251" ca="1">IF(INDIRECT("'"&amp;$A$69&amp;"'!"&amp;F$68&amp;$C251+72)&lt;&gt;INDIRECT("'"&amp;$A$70&amp;"'!"&amp;F$68&amp;$C251+72),1,0)</f>
        <v>0</v>
      </c>
      <c r="G251" cm="1">
        <f t="array" aca="1" ref="G251" ca="1">IF(INDIRECT("'"&amp;$A$69&amp;"'!"&amp;G$68&amp;$C251+72)&lt;&gt;INDIRECT("'"&amp;$A$70&amp;"'!"&amp;G$68&amp;$C251+72),1,0)</f>
        <v>0</v>
      </c>
      <c r="H251" cm="1">
        <f t="array" aca="1" ref="H251" ca="1">IF(INDIRECT("'"&amp;$A$69&amp;"'!"&amp;H$68&amp;$C251+72)&lt;&gt;INDIRECT("'"&amp;$A$70&amp;"'!"&amp;H$68&amp;$C251+72),1,0)</f>
        <v>0</v>
      </c>
      <c r="I251" cm="1">
        <f t="array" aca="1" ref="I251" ca="1">IF(INDIRECT("'"&amp;$A$69&amp;"'!"&amp;I$68&amp;$C251+72)&lt;&gt;INDIRECT("'"&amp;$A$70&amp;"'!"&amp;I$68&amp;$C251+72),1,0)</f>
        <v>0</v>
      </c>
      <c r="J251" cm="1">
        <f t="array" aca="1" ref="J251" ca="1">IF(INDIRECT("'"&amp;$A$69&amp;"'!"&amp;J$68&amp;$C251+72)&lt;&gt;INDIRECT("'"&amp;$A$70&amp;"'!"&amp;J$68&amp;$C251+72),1,0)</f>
        <v>0</v>
      </c>
      <c r="K251" cm="1">
        <f t="array" aca="1" ref="K251" ca="1">IF(INDIRECT("'"&amp;$A$69&amp;"'!"&amp;K$68&amp;$C251+72)&lt;&gt;INDIRECT("'"&amp;$A$70&amp;"'!"&amp;K$68&amp;$C251+72),1,0)</f>
        <v>0</v>
      </c>
      <c r="L251" cm="1">
        <f t="array" aca="1" ref="L251" ca="1">IF(INDIRECT("'"&amp;$A$69&amp;"'!"&amp;L$68&amp;$C251+72)&lt;&gt;INDIRECT("'"&amp;$A$70&amp;"'!"&amp;L$68&amp;$C251+72),1,0)</f>
        <v>0</v>
      </c>
      <c r="M251" cm="1">
        <f t="array" aca="1" ref="M251" ca="1">IF(INDIRECT("'"&amp;$A$69&amp;"'!"&amp;M$68&amp;$C251+72)&lt;&gt;INDIRECT("'"&amp;$A$70&amp;"'!"&amp;M$68&amp;$C251+72),1,0)</f>
        <v>0</v>
      </c>
      <c r="N251" cm="1">
        <f t="array" aca="1" ref="N251" ca="1">IF(INDIRECT("'"&amp;$A$69&amp;"'!"&amp;N$68&amp;$C251+72)&lt;&gt;INDIRECT("'"&amp;$A$70&amp;"'!"&amp;N$68&amp;$C251+72),1,0)</f>
        <v>0</v>
      </c>
      <c r="O251" cm="1">
        <f t="array" aca="1" ref="O251" ca="1">IF(INDIRECT("'"&amp;$A$69&amp;"'!"&amp;O$68&amp;$C251+72)&lt;&gt;INDIRECT("'"&amp;$A$70&amp;"'!"&amp;O$68&amp;$C251+72),1,0)</f>
        <v>0</v>
      </c>
      <c r="P251" cm="1">
        <f t="array" aca="1" ref="P251" ca="1">IF(INDIRECT("'"&amp;$A$69&amp;"'!"&amp;P$68&amp;$C251+72)&lt;&gt;INDIRECT("'"&amp;$A$70&amp;"'!"&amp;P$68&amp;$C251+72),1,0)</f>
        <v>0</v>
      </c>
      <c r="Q251" cm="1">
        <f t="array" aca="1" ref="Q251" ca="1">IF(INDIRECT("'"&amp;$A$69&amp;"'!"&amp;Q$68&amp;$C251+72)&lt;&gt;INDIRECT("'"&amp;$A$70&amp;"'!"&amp;Q$68&amp;$C251+72),1,0)</f>
        <v>0</v>
      </c>
      <c r="R251" cm="1">
        <f t="array" aca="1" ref="R251" ca="1">IF(INDIRECT("'"&amp;$A$69&amp;"'!"&amp;R$68&amp;$C251+72)&lt;&gt;INDIRECT("'"&amp;$A$70&amp;"'!"&amp;R$68&amp;$C251+72),1,0)</f>
        <v>0</v>
      </c>
      <c r="S251" cm="1">
        <f t="array" aca="1" ref="S251" ca="1">IF(INDIRECT("'"&amp;$A$69&amp;"'!"&amp;S$68&amp;$C251+72)&lt;&gt;INDIRECT("'"&amp;$A$70&amp;"'!"&amp;S$68&amp;$C251+72),1,0)</f>
        <v>0</v>
      </c>
      <c r="T251" cm="1">
        <f t="array" aca="1" ref="T251" ca="1">IF(INDIRECT("'"&amp;$A$69&amp;"'!"&amp;T$68&amp;$C251+72)&lt;&gt;INDIRECT("'"&amp;$A$70&amp;"'!"&amp;T$68&amp;$C251+72),1,0)</f>
        <v>0</v>
      </c>
      <c r="U251" cm="1">
        <f t="array" aca="1" ref="U251" ca="1">IF(INDIRECT("'"&amp;$A$69&amp;"'!"&amp;U$68&amp;$C251+72)&lt;&gt;INDIRECT("'"&amp;$A$70&amp;"'!"&amp;U$68&amp;$C251+72),1,0)</f>
        <v>0</v>
      </c>
      <c r="V251" cm="1">
        <f t="array" aca="1" ref="V251" ca="1">IF(INDIRECT("'"&amp;$A$69&amp;"'!"&amp;V$68&amp;$C251+72)&lt;&gt;INDIRECT("'"&amp;$A$70&amp;"'!"&amp;V$68&amp;$C251+72),1,0)</f>
        <v>0</v>
      </c>
      <c r="W251" cm="1">
        <f t="array" aca="1" ref="W251" ca="1">IF(INDIRECT("'"&amp;$A$69&amp;"'!"&amp;W$68&amp;$C251+72)&lt;&gt;INDIRECT("'"&amp;$A$70&amp;"'!"&amp;W$68&amp;$C251+72),1,0)</f>
        <v>0</v>
      </c>
      <c r="X251" cm="1">
        <f t="array" aca="1" ref="X251" ca="1">IF(INDIRECT("'"&amp;$A$69&amp;"'!"&amp;X$68&amp;$C251+72)&lt;&gt;INDIRECT("'"&amp;$A$70&amp;"'!"&amp;X$68&amp;$C251+72),1,0)</f>
        <v>0</v>
      </c>
      <c r="Y251" cm="1">
        <f t="array" aca="1" ref="Y251" ca="1">IF(INDIRECT("'"&amp;$A$69&amp;"'!"&amp;Y$68&amp;$C251+72)&lt;&gt;INDIRECT("'"&amp;$A$70&amp;"'!"&amp;Y$68&amp;$C251+72),1,0)</f>
        <v>0</v>
      </c>
      <c r="Z251" cm="1">
        <f t="array" aca="1" ref="Z251" ca="1">IF(INDIRECT("'"&amp;$A$69&amp;"'!"&amp;Z$68&amp;$C251+72)&lt;&gt;INDIRECT("'"&amp;$A$70&amp;"'!"&amp;Z$68&amp;$C251+72),1,0)</f>
        <v>0</v>
      </c>
      <c r="AA251" cm="1">
        <f t="array" aca="1" ref="AA251" ca="1">IF(INDIRECT("'"&amp;$A$69&amp;"'!"&amp;AA$68&amp;$C251+72)&lt;&gt;INDIRECT("'"&amp;$A$70&amp;"'!"&amp;AA$68&amp;$C251+72),1,0)</f>
        <v>0</v>
      </c>
      <c r="AB251" cm="1">
        <f t="array" aca="1" ref="AB251" ca="1">IF(INDIRECT("'"&amp;$A$69&amp;"'!"&amp;AB$68&amp;$C251+72)&lt;&gt;INDIRECT("'"&amp;$A$70&amp;"'!"&amp;AB$68&amp;$C251+72),1,0)</f>
        <v>0</v>
      </c>
      <c r="AC251" cm="1">
        <f t="array" aca="1" ref="AC251" ca="1">IF(INDIRECT("'"&amp;$A$69&amp;"'!"&amp;AC$68&amp;$C251+72)&lt;&gt;INDIRECT("'"&amp;$A$70&amp;"'!"&amp;AC$68&amp;$C251+72),1,0)</f>
        <v>0</v>
      </c>
      <c r="AD251" cm="1">
        <f t="array" aca="1" ref="AD251" ca="1">IF(INDIRECT("'"&amp;$A$69&amp;"'!"&amp;AD$68&amp;$C251+72)&lt;&gt;INDIRECT("'"&amp;$A$70&amp;"'!"&amp;AD$68&amp;$C251+72),1,0)</f>
        <v>0</v>
      </c>
      <c r="AE251" cm="1">
        <f t="array" aca="1" ref="AE251" ca="1">IF(INDIRECT("'"&amp;$A$69&amp;"'!"&amp;AE$68&amp;$C251+72)&lt;&gt;INDIRECT("'"&amp;$A$70&amp;"'!"&amp;AE$68&amp;$C251+72),1,0)</f>
        <v>0</v>
      </c>
      <c r="AF251" cm="1">
        <f t="array" aca="1" ref="AF251" ca="1">IF(INDIRECT("'"&amp;$A$69&amp;"'!"&amp;AF$68&amp;$C251+72)&lt;&gt;INDIRECT("'"&amp;$A$70&amp;"'!"&amp;AF$68&amp;$C251+72),1,0)</f>
        <v>0</v>
      </c>
      <c r="AG251" cm="1">
        <f t="array" aca="1" ref="AG251" ca="1">IF(INDIRECT("'"&amp;$A$69&amp;"'!"&amp;AG$68&amp;$C251+72)&lt;&gt;INDIRECT("'"&amp;$A$70&amp;"'!"&amp;AG$68&amp;$C251+72),1,0)</f>
        <v>0</v>
      </c>
      <c r="AH251" cm="1">
        <f t="array" aca="1" ref="AH251" ca="1">IF(INDIRECT("'"&amp;$A$69&amp;"'!"&amp;AH$68&amp;$C251+72)&lt;&gt;INDIRECT("'"&amp;$A$70&amp;"'!"&amp;AH$68&amp;$C251+72),1,0)</f>
        <v>0</v>
      </c>
      <c r="AI251" cm="1">
        <f t="array" aca="1" ref="AI251" ca="1">IF(INDIRECT("'"&amp;$A$69&amp;"'!"&amp;AI$68&amp;$C251+72)&lt;&gt;INDIRECT("'"&amp;$A$70&amp;"'!"&amp;AI$68&amp;$C251+72),1,0)</f>
        <v>0</v>
      </c>
      <c r="AJ251" cm="1">
        <f t="array" aca="1" ref="AJ251" ca="1">IF(INDIRECT("'"&amp;$A$69&amp;"'!"&amp;AJ$68&amp;$C251+72)&lt;&gt;INDIRECT("'"&amp;$A$70&amp;"'!"&amp;AJ$68&amp;$C251+72),1,0)</f>
        <v>0</v>
      </c>
      <c r="AK251" cm="1">
        <f t="array" aca="1" ref="AK251" ca="1">IF(INDIRECT("'"&amp;$A$69&amp;"'!"&amp;AK$68&amp;$C251+72)&lt;&gt;INDIRECT("'"&amp;$A$70&amp;"'!"&amp;AK$68&amp;$C251+72),1,0)</f>
        <v>0</v>
      </c>
      <c r="AL251" cm="1">
        <f t="array" aca="1" ref="AL251" ca="1">IF(INDIRECT("'"&amp;$A$69&amp;"'!"&amp;AL$68&amp;$C251+72)&lt;&gt;INDIRECT("'"&amp;$A$70&amp;"'!"&amp;AL$68&amp;$C251+72),1,0)</f>
        <v>0</v>
      </c>
      <c r="AM251" cm="1">
        <f t="array" aca="1" ref="AM251" ca="1">IF(INDIRECT("'"&amp;$A$69&amp;"'!"&amp;AM$68&amp;$C251+72)&lt;&gt;INDIRECT("'"&amp;$A$70&amp;"'!"&amp;AM$68&amp;$C251+72),1,0)</f>
        <v>0</v>
      </c>
      <c r="AN251" cm="1">
        <f t="array" aca="1" ref="AN251" ca="1">IF(INDIRECT("'"&amp;$A$69&amp;"'!"&amp;AN$68&amp;$C251+72)&lt;&gt;INDIRECT("'"&amp;$A$70&amp;"'!"&amp;AN$68&amp;$C251+72),1,0)</f>
        <v>0</v>
      </c>
      <c r="AO251" cm="1">
        <f t="array" aca="1" ref="AO251" ca="1">IF(INDIRECT("'"&amp;$A$69&amp;"'!"&amp;AO$68&amp;$C251+72)&lt;&gt;INDIRECT("'"&amp;$A$70&amp;"'!"&amp;AO$68&amp;$C251+72),1,0)</f>
        <v>0</v>
      </c>
      <c r="AP251" cm="1">
        <f t="array" aca="1" ref="AP251" ca="1">IF(INDIRECT("'"&amp;$A$69&amp;"'!"&amp;AP$68&amp;$C251+72)&lt;&gt;INDIRECT("'"&amp;$A$70&amp;"'!"&amp;AP$68&amp;$C251+72),1,0)</f>
        <v>0</v>
      </c>
      <c r="AQ251" cm="1">
        <f t="array" aca="1" ref="AQ251" ca="1">IF(INDIRECT("'"&amp;$A$69&amp;"'!"&amp;AQ$68&amp;$C251+72)&lt;&gt;INDIRECT("'"&amp;$A$70&amp;"'!"&amp;AQ$68&amp;$C251+72),1,0)</f>
        <v>0</v>
      </c>
      <c r="AR251" cm="1">
        <f t="array" aca="1" ref="AR251" ca="1">IF(INDIRECT("'"&amp;$A$69&amp;"'!"&amp;AR$68&amp;$C251+72)&lt;&gt;INDIRECT("'"&amp;$A$70&amp;"'!"&amp;AR$68&amp;$C251+72),1,0)</f>
        <v>0</v>
      </c>
      <c r="AS251" cm="1">
        <f t="array" aca="1" ref="AS251" ca="1">IF(INDIRECT("'"&amp;$A$69&amp;"'!"&amp;AS$68&amp;$C251+72)&lt;&gt;INDIRECT("'"&amp;$A$70&amp;"'!"&amp;AS$68&amp;$C251+72),1,0)</f>
        <v>0</v>
      </c>
      <c r="AT251" cm="1">
        <f t="array" aca="1" ref="AT251" ca="1">IF(INDIRECT("'"&amp;$A$69&amp;"'!"&amp;AT$68&amp;$C251+72)&lt;&gt;INDIRECT("'"&amp;$A$70&amp;"'!"&amp;AT$68&amp;$C251+72),1,0)</f>
        <v>0</v>
      </c>
      <c r="AU251" cm="1">
        <f t="array" aca="1" ref="AU251" ca="1">IF(INDIRECT("'"&amp;$A$69&amp;"'!"&amp;AU$68&amp;$C251+72)&lt;&gt;INDIRECT("'"&amp;$A$70&amp;"'!"&amp;AU$68&amp;$C251+72),1,0)</f>
        <v>0</v>
      </c>
      <c r="AV251" cm="1">
        <f t="array" aca="1" ref="AV251" ca="1">IF(INDIRECT("'"&amp;$A$69&amp;"'!"&amp;AV$68&amp;$C251+72)&lt;&gt;INDIRECT("'"&amp;$A$70&amp;"'!"&amp;AV$68&amp;$C251+72),1,0)</f>
        <v>0</v>
      </c>
      <c r="AW251" cm="1">
        <f t="array" aca="1" ref="AW251" ca="1">IF(INDIRECT("'"&amp;$A$69&amp;"'!"&amp;AW$68&amp;$C251+72)&lt;&gt;INDIRECT("'"&amp;$A$70&amp;"'!"&amp;AW$68&amp;$C251+72),1,0)</f>
        <v>0</v>
      </c>
      <c r="AX251" cm="1">
        <f t="array" aca="1" ref="AX251" ca="1">IF(INDIRECT("'"&amp;$A$69&amp;"'!"&amp;AX$68&amp;$C251+72)&lt;&gt;INDIRECT("'"&amp;$A$70&amp;"'!"&amp;AX$68&amp;$C251+72),1,0)</f>
        <v>0</v>
      </c>
      <c r="AY251" cm="1">
        <f t="array" aca="1" ref="AY251" ca="1">IF(INDIRECT("'"&amp;$A$69&amp;"'!"&amp;AY$68&amp;$C251+72)&lt;&gt;INDIRECT("'"&amp;$A$70&amp;"'!"&amp;AY$68&amp;$C251+72),1,0)</f>
        <v>0</v>
      </c>
      <c r="AZ251" cm="1">
        <f t="array" aca="1" ref="AZ251" ca="1">IF(INDIRECT("'"&amp;$A$69&amp;"'!"&amp;AZ$68&amp;$C251+72)&lt;&gt;INDIRECT("'"&amp;$A$70&amp;"'!"&amp;AZ$68&amp;$C251+72),1,0)</f>
        <v>0</v>
      </c>
      <c r="BA251" cm="1">
        <f t="array" aca="1" ref="BA251" ca="1">IF(INDIRECT("'"&amp;$A$69&amp;"'!"&amp;BA$68&amp;$C251+72)&lt;&gt;INDIRECT("'"&amp;$A$70&amp;"'!"&amp;BA$68&amp;$C251+72),1,0)</f>
        <v>0</v>
      </c>
      <c r="BB251" cm="1">
        <f t="array" aca="1" ref="BB251" ca="1">IF(INDIRECT("'"&amp;$A$69&amp;"'!"&amp;BB$68&amp;$C251+72)&lt;&gt;INDIRECT("'"&amp;$A$70&amp;"'!"&amp;BB$68&amp;$C251+72),1,0)</f>
        <v>0</v>
      </c>
      <c r="BC251">
        <f t="shared" ca="1" si="6"/>
        <v>0</v>
      </c>
      <c r="BD251">
        <f t="shared" ca="1" si="7"/>
        <v>0</v>
      </c>
      <c r="BE251">
        <f t="shared" ca="1" si="8"/>
        <v>0</v>
      </c>
    </row>
    <row r="252" spans="3:57" x14ac:dyDescent="0.15">
      <c r="C252" s="283">
        <v>180</v>
      </c>
      <c r="D252" cm="1">
        <f t="array" aca="1" ref="D252" ca="1">IF(INDIRECT("'"&amp;$A$69&amp;"'!"&amp;D$68&amp;$C252+72)&lt;&gt;INDIRECT("'"&amp;$A$70&amp;"'!"&amp;D$68&amp;$C252+72),1,0)</f>
        <v>0</v>
      </c>
      <c r="E252" cm="1">
        <f t="array" aca="1" ref="E252" ca="1">IF(INDIRECT("'"&amp;$A$69&amp;"'!"&amp;E$68&amp;$C252+72)&lt;&gt;INDIRECT("'"&amp;$A$70&amp;"'!"&amp;E$68&amp;$C252+72),1,0)</f>
        <v>0</v>
      </c>
      <c r="F252" cm="1">
        <f t="array" aca="1" ref="F252" ca="1">IF(INDIRECT("'"&amp;$A$69&amp;"'!"&amp;F$68&amp;$C252+72)&lt;&gt;INDIRECT("'"&amp;$A$70&amp;"'!"&amp;F$68&amp;$C252+72),1,0)</f>
        <v>0</v>
      </c>
      <c r="G252" cm="1">
        <f t="array" aca="1" ref="G252" ca="1">IF(INDIRECT("'"&amp;$A$69&amp;"'!"&amp;G$68&amp;$C252+72)&lt;&gt;INDIRECT("'"&amp;$A$70&amp;"'!"&amp;G$68&amp;$C252+72),1,0)</f>
        <v>0</v>
      </c>
      <c r="H252" cm="1">
        <f t="array" aca="1" ref="H252" ca="1">IF(INDIRECT("'"&amp;$A$69&amp;"'!"&amp;H$68&amp;$C252+72)&lt;&gt;INDIRECT("'"&amp;$A$70&amp;"'!"&amp;H$68&amp;$C252+72),1,0)</f>
        <v>0</v>
      </c>
      <c r="I252" cm="1">
        <f t="array" aca="1" ref="I252" ca="1">IF(INDIRECT("'"&amp;$A$69&amp;"'!"&amp;I$68&amp;$C252+72)&lt;&gt;INDIRECT("'"&amp;$A$70&amp;"'!"&amp;I$68&amp;$C252+72),1,0)</f>
        <v>0</v>
      </c>
      <c r="J252" cm="1">
        <f t="array" aca="1" ref="J252" ca="1">IF(INDIRECT("'"&amp;$A$69&amp;"'!"&amp;J$68&amp;$C252+72)&lt;&gt;INDIRECT("'"&amp;$A$70&amp;"'!"&amp;J$68&amp;$C252+72),1,0)</f>
        <v>0</v>
      </c>
      <c r="K252" cm="1">
        <f t="array" aca="1" ref="K252" ca="1">IF(INDIRECT("'"&amp;$A$69&amp;"'!"&amp;K$68&amp;$C252+72)&lt;&gt;INDIRECT("'"&amp;$A$70&amp;"'!"&amp;K$68&amp;$C252+72),1,0)</f>
        <v>0</v>
      </c>
      <c r="L252" cm="1">
        <f t="array" aca="1" ref="L252" ca="1">IF(INDIRECT("'"&amp;$A$69&amp;"'!"&amp;L$68&amp;$C252+72)&lt;&gt;INDIRECT("'"&amp;$A$70&amp;"'!"&amp;L$68&amp;$C252+72),1,0)</f>
        <v>0</v>
      </c>
      <c r="M252" cm="1">
        <f t="array" aca="1" ref="M252" ca="1">IF(INDIRECT("'"&amp;$A$69&amp;"'!"&amp;M$68&amp;$C252+72)&lt;&gt;INDIRECT("'"&amp;$A$70&amp;"'!"&amp;M$68&amp;$C252+72),1,0)</f>
        <v>0</v>
      </c>
      <c r="N252" cm="1">
        <f t="array" aca="1" ref="N252" ca="1">IF(INDIRECT("'"&amp;$A$69&amp;"'!"&amp;N$68&amp;$C252+72)&lt;&gt;INDIRECT("'"&amp;$A$70&amp;"'!"&amp;N$68&amp;$C252+72),1,0)</f>
        <v>0</v>
      </c>
      <c r="O252" cm="1">
        <f t="array" aca="1" ref="O252" ca="1">IF(INDIRECT("'"&amp;$A$69&amp;"'!"&amp;O$68&amp;$C252+72)&lt;&gt;INDIRECT("'"&amp;$A$70&amp;"'!"&amp;O$68&amp;$C252+72),1,0)</f>
        <v>0</v>
      </c>
      <c r="P252" cm="1">
        <f t="array" aca="1" ref="P252" ca="1">IF(INDIRECT("'"&amp;$A$69&amp;"'!"&amp;P$68&amp;$C252+72)&lt;&gt;INDIRECT("'"&amp;$A$70&amp;"'!"&amp;P$68&amp;$C252+72),1,0)</f>
        <v>0</v>
      </c>
      <c r="Q252" cm="1">
        <f t="array" aca="1" ref="Q252" ca="1">IF(INDIRECT("'"&amp;$A$69&amp;"'!"&amp;Q$68&amp;$C252+72)&lt;&gt;INDIRECT("'"&amp;$A$70&amp;"'!"&amp;Q$68&amp;$C252+72),1,0)</f>
        <v>0</v>
      </c>
      <c r="R252" cm="1">
        <f t="array" aca="1" ref="R252" ca="1">IF(INDIRECT("'"&amp;$A$69&amp;"'!"&amp;R$68&amp;$C252+72)&lt;&gt;INDIRECT("'"&amp;$A$70&amp;"'!"&amp;R$68&amp;$C252+72),1,0)</f>
        <v>0</v>
      </c>
      <c r="S252" cm="1">
        <f t="array" aca="1" ref="S252" ca="1">IF(INDIRECT("'"&amp;$A$69&amp;"'!"&amp;S$68&amp;$C252+72)&lt;&gt;INDIRECT("'"&amp;$A$70&amp;"'!"&amp;S$68&amp;$C252+72),1,0)</f>
        <v>0</v>
      </c>
      <c r="T252" cm="1">
        <f t="array" aca="1" ref="T252" ca="1">IF(INDIRECT("'"&amp;$A$69&amp;"'!"&amp;T$68&amp;$C252+72)&lt;&gt;INDIRECT("'"&amp;$A$70&amp;"'!"&amp;T$68&amp;$C252+72),1,0)</f>
        <v>0</v>
      </c>
      <c r="U252" cm="1">
        <f t="array" aca="1" ref="U252" ca="1">IF(INDIRECT("'"&amp;$A$69&amp;"'!"&amp;U$68&amp;$C252+72)&lt;&gt;INDIRECT("'"&amp;$A$70&amp;"'!"&amp;U$68&amp;$C252+72),1,0)</f>
        <v>0</v>
      </c>
      <c r="V252" cm="1">
        <f t="array" aca="1" ref="V252" ca="1">IF(INDIRECT("'"&amp;$A$69&amp;"'!"&amp;V$68&amp;$C252+72)&lt;&gt;INDIRECT("'"&amp;$A$70&amp;"'!"&amp;V$68&amp;$C252+72),1,0)</f>
        <v>0</v>
      </c>
      <c r="W252" cm="1">
        <f t="array" aca="1" ref="W252" ca="1">IF(INDIRECT("'"&amp;$A$69&amp;"'!"&amp;W$68&amp;$C252+72)&lt;&gt;INDIRECT("'"&amp;$A$70&amp;"'!"&amp;W$68&amp;$C252+72),1,0)</f>
        <v>0</v>
      </c>
      <c r="X252" cm="1">
        <f t="array" aca="1" ref="X252" ca="1">IF(INDIRECT("'"&amp;$A$69&amp;"'!"&amp;X$68&amp;$C252+72)&lt;&gt;INDIRECT("'"&amp;$A$70&amp;"'!"&amp;X$68&amp;$C252+72),1,0)</f>
        <v>0</v>
      </c>
      <c r="Y252" cm="1">
        <f t="array" aca="1" ref="Y252" ca="1">IF(INDIRECT("'"&amp;$A$69&amp;"'!"&amp;Y$68&amp;$C252+72)&lt;&gt;INDIRECT("'"&amp;$A$70&amp;"'!"&amp;Y$68&amp;$C252+72),1,0)</f>
        <v>0</v>
      </c>
      <c r="Z252" cm="1">
        <f t="array" aca="1" ref="Z252" ca="1">IF(INDIRECT("'"&amp;$A$69&amp;"'!"&amp;Z$68&amp;$C252+72)&lt;&gt;INDIRECT("'"&amp;$A$70&amp;"'!"&amp;Z$68&amp;$C252+72),1,0)</f>
        <v>0</v>
      </c>
      <c r="AA252" cm="1">
        <f t="array" aca="1" ref="AA252" ca="1">IF(INDIRECT("'"&amp;$A$69&amp;"'!"&amp;AA$68&amp;$C252+72)&lt;&gt;INDIRECT("'"&amp;$A$70&amp;"'!"&amp;AA$68&amp;$C252+72),1,0)</f>
        <v>0</v>
      </c>
      <c r="AB252" cm="1">
        <f t="array" aca="1" ref="AB252" ca="1">IF(INDIRECT("'"&amp;$A$69&amp;"'!"&amp;AB$68&amp;$C252+72)&lt;&gt;INDIRECT("'"&amp;$A$70&amp;"'!"&amp;AB$68&amp;$C252+72),1,0)</f>
        <v>0</v>
      </c>
      <c r="AC252" cm="1">
        <f t="array" aca="1" ref="AC252" ca="1">IF(INDIRECT("'"&amp;$A$69&amp;"'!"&amp;AC$68&amp;$C252+72)&lt;&gt;INDIRECT("'"&amp;$A$70&amp;"'!"&amp;AC$68&amp;$C252+72),1,0)</f>
        <v>0</v>
      </c>
      <c r="AD252" cm="1">
        <f t="array" aca="1" ref="AD252" ca="1">IF(INDIRECT("'"&amp;$A$69&amp;"'!"&amp;AD$68&amp;$C252+72)&lt;&gt;INDIRECT("'"&amp;$A$70&amp;"'!"&amp;AD$68&amp;$C252+72),1,0)</f>
        <v>0</v>
      </c>
      <c r="AE252" cm="1">
        <f t="array" aca="1" ref="AE252" ca="1">IF(INDIRECT("'"&amp;$A$69&amp;"'!"&amp;AE$68&amp;$C252+72)&lt;&gt;INDIRECT("'"&amp;$A$70&amp;"'!"&amp;AE$68&amp;$C252+72),1,0)</f>
        <v>0</v>
      </c>
      <c r="AF252" cm="1">
        <f t="array" aca="1" ref="AF252" ca="1">IF(INDIRECT("'"&amp;$A$69&amp;"'!"&amp;AF$68&amp;$C252+72)&lt;&gt;INDIRECT("'"&amp;$A$70&amp;"'!"&amp;AF$68&amp;$C252+72),1,0)</f>
        <v>0</v>
      </c>
      <c r="AG252" cm="1">
        <f t="array" aca="1" ref="AG252" ca="1">IF(INDIRECT("'"&amp;$A$69&amp;"'!"&amp;AG$68&amp;$C252+72)&lt;&gt;INDIRECT("'"&amp;$A$70&amp;"'!"&amp;AG$68&amp;$C252+72),1,0)</f>
        <v>0</v>
      </c>
      <c r="AH252" cm="1">
        <f t="array" aca="1" ref="AH252" ca="1">IF(INDIRECT("'"&amp;$A$69&amp;"'!"&amp;AH$68&amp;$C252+72)&lt;&gt;INDIRECT("'"&amp;$A$70&amp;"'!"&amp;AH$68&amp;$C252+72),1,0)</f>
        <v>0</v>
      </c>
      <c r="AI252" cm="1">
        <f t="array" aca="1" ref="AI252" ca="1">IF(INDIRECT("'"&amp;$A$69&amp;"'!"&amp;AI$68&amp;$C252+72)&lt;&gt;INDIRECT("'"&amp;$A$70&amp;"'!"&amp;AI$68&amp;$C252+72),1,0)</f>
        <v>0</v>
      </c>
      <c r="AJ252" cm="1">
        <f t="array" aca="1" ref="AJ252" ca="1">IF(INDIRECT("'"&amp;$A$69&amp;"'!"&amp;AJ$68&amp;$C252+72)&lt;&gt;INDIRECT("'"&amp;$A$70&amp;"'!"&amp;AJ$68&amp;$C252+72),1,0)</f>
        <v>0</v>
      </c>
      <c r="AK252" cm="1">
        <f t="array" aca="1" ref="AK252" ca="1">IF(INDIRECT("'"&amp;$A$69&amp;"'!"&amp;AK$68&amp;$C252+72)&lt;&gt;INDIRECT("'"&amp;$A$70&amp;"'!"&amp;AK$68&amp;$C252+72),1,0)</f>
        <v>0</v>
      </c>
      <c r="AL252" cm="1">
        <f t="array" aca="1" ref="AL252" ca="1">IF(INDIRECT("'"&amp;$A$69&amp;"'!"&amp;AL$68&amp;$C252+72)&lt;&gt;INDIRECT("'"&amp;$A$70&amp;"'!"&amp;AL$68&amp;$C252+72),1,0)</f>
        <v>0</v>
      </c>
      <c r="AM252" cm="1">
        <f t="array" aca="1" ref="AM252" ca="1">IF(INDIRECT("'"&amp;$A$69&amp;"'!"&amp;AM$68&amp;$C252+72)&lt;&gt;INDIRECT("'"&amp;$A$70&amp;"'!"&amp;AM$68&amp;$C252+72),1,0)</f>
        <v>0</v>
      </c>
      <c r="AN252" cm="1">
        <f t="array" aca="1" ref="AN252" ca="1">IF(INDIRECT("'"&amp;$A$69&amp;"'!"&amp;AN$68&amp;$C252+72)&lt;&gt;INDIRECT("'"&amp;$A$70&amp;"'!"&amp;AN$68&amp;$C252+72),1,0)</f>
        <v>0</v>
      </c>
      <c r="AO252" cm="1">
        <f t="array" aca="1" ref="AO252" ca="1">IF(INDIRECT("'"&amp;$A$69&amp;"'!"&amp;AO$68&amp;$C252+72)&lt;&gt;INDIRECT("'"&amp;$A$70&amp;"'!"&amp;AO$68&amp;$C252+72),1,0)</f>
        <v>0</v>
      </c>
      <c r="AP252" cm="1">
        <f t="array" aca="1" ref="AP252" ca="1">IF(INDIRECT("'"&amp;$A$69&amp;"'!"&amp;AP$68&amp;$C252+72)&lt;&gt;INDIRECT("'"&amp;$A$70&amp;"'!"&amp;AP$68&amp;$C252+72),1,0)</f>
        <v>0</v>
      </c>
      <c r="AQ252" cm="1">
        <f t="array" aca="1" ref="AQ252" ca="1">IF(INDIRECT("'"&amp;$A$69&amp;"'!"&amp;AQ$68&amp;$C252+72)&lt;&gt;INDIRECT("'"&amp;$A$70&amp;"'!"&amp;AQ$68&amp;$C252+72),1,0)</f>
        <v>0</v>
      </c>
      <c r="AR252" cm="1">
        <f t="array" aca="1" ref="AR252" ca="1">IF(INDIRECT("'"&amp;$A$69&amp;"'!"&amp;AR$68&amp;$C252+72)&lt;&gt;INDIRECT("'"&amp;$A$70&amp;"'!"&amp;AR$68&amp;$C252+72),1,0)</f>
        <v>0</v>
      </c>
      <c r="AS252" cm="1">
        <f t="array" aca="1" ref="AS252" ca="1">IF(INDIRECT("'"&amp;$A$69&amp;"'!"&amp;AS$68&amp;$C252+72)&lt;&gt;INDIRECT("'"&amp;$A$70&amp;"'!"&amp;AS$68&amp;$C252+72),1,0)</f>
        <v>0</v>
      </c>
      <c r="AT252" cm="1">
        <f t="array" aca="1" ref="AT252" ca="1">IF(INDIRECT("'"&amp;$A$69&amp;"'!"&amp;AT$68&amp;$C252+72)&lt;&gt;INDIRECT("'"&amp;$A$70&amp;"'!"&amp;AT$68&amp;$C252+72),1,0)</f>
        <v>0</v>
      </c>
      <c r="AU252" cm="1">
        <f t="array" aca="1" ref="AU252" ca="1">IF(INDIRECT("'"&amp;$A$69&amp;"'!"&amp;AU$68&amp;$C252+72)&lt;&gt;INDIRECT("'"&amp;$A$70&amp;"'!"&amp;AU$68&amp;$C252+72),1,0)</f>
        <v>0</v>
      </c>
      <c r="AV252" cm="1">
        <f t="array" aca="1" ref="AV252" ca="1">IF(INDIRECT("'"&amp;$A$69&amp;"'!"&amp;AV$68&amp;$C252+72)&lt;&gt;INDIRECT("'"&amp;$A$70&amp;"'!"&amp;AV$68&amp;$C252+72),1,0)</f>
        <v>0</v>
      </c>
      <c r="AW252" cm="1">
        <f t="array" aca="1" ref="AW252" ca="1">IF(INDIRECT("'"&amp;$A$69&amp;"'!"&amp;AW$68&amp;$C252+72)&lt;&gt;INDIRECT("'"&amp;$A$70&amp;"'!"&amp;AW$68&amp;$C252+72),1,0)</f>
        <v>0</v>
      </c>
      <c r="AX252" cm="1">
        <f t="array" aca="1" ref="AX252" ca="1">IF(INDIRECT("'"&amp;$A$69&amp;"'!"&amp;AX$68&amp;$C252+72)&lt;&gt;INDIRECT("'"&amp;$A$70&amp;"'!"&amp;AX$68&amp;$C252+72),1,0)</f>
        <v>0</v>
      </c>
      <c r="AY252" cm="1">
        <f t="array" aca="1" ref="AY252" ca="1">IF(INDIRECT("'"&amp;$A$69&amp;"'!"&amp;AY$68&amp;$C252+72)&lt;&gt;INDIRECT("'"&amp;$A$70&amp;"'!"&amp;AY$68&amp;$C252+72),1,0)</f>
        <v>0</v>
      </c>
      <c r="AZ252" cm="1">
        <f t="array" aca="1" ref="AZ252" ca="1">IF(INDIRECT("'"&amp;$A$69&amp;"'!"&amp;AZ$68&amp;$C252+72)&lt;&gt;INDIRECT("'"&amp;$A$70&amp;"'!"&amp;AZ$68&amp;$C252+72),1,0)</f>
        <v>0</v>
      </c>
      <c r="BA252" cm="1">
        <f t="array" aca="1" ref="BA252" ca="1">IF(INDIRECT("'"&amp;$A$69&amp;"'!"&amp;BA$68&amp;$C252+72)&lt;&gt;INDIRECT("'"&amp;$A$70&amp;"'!"&amp;BA$68&amp;$C252+72),1,0)</f>
        <v>0</v>
      </c>
      <c r="BB252" cm="1">
        <f t="array" aca="1" ref="BB252" ca="1">IF(INDIRECT("'"&amp;$A$69&amp;"'!"&amp;BB$68&amp;$C252+72)&lt;&gt;INDIRECT("'"&amp;$A$70&amp;"'!"&amp;BB$68&amp;$C252+72),1,0)</f>
        <v>0</v>
      </c>
      <c r="BC252">
        <f t="shared" ca="1" si="6"/>
        <v>0</v>
      </c>
      <c r="BD252">
        <f t="shared" ca="1" si="7"/>
        <v>0</v>
      </c>
      <c r="BE252">
        <f t="shared" ca="1" si="8"/>
        <v>0</v>
      </c>
    </row>
    <row r="253" spans="3:57" x14ac:dyDescent="0.15">
      <c r="C253" s="283">
        <v>181</v>
      </c>
      <c r="D253" cm="1">
        <f t="array" aca="1" ref="D253" ca="1">IF(INDIRECT("'"&amp;$A$69&amp;"'!"&amp;D$68&amp;$C253+72)&lt;&gt;INDIRECT("'"&amp;$A$70&amp;"'!"&amp;D$68&amp;$C253+72),1,0)</f>
        <v>0</v>
      </c>
      <c r="E253" cm="1">
        <f t="array" aca="1" ref="E253" ca="1">IF(INDIRECT("'"&amp;$A$69&amp;"'!"&amp;E$68&amp;$C253+72)&lt;&gt;INDIRECT("'"&amp;$A$70&amp;"'!"&amp;E$68&amp;$C253+72),1,0)</f>
        <v>0</v>
      </c>
      <c r="F253" cm="1">
        <f t="array" aca="1" ref="F253" ca="1">IF(INDIRECT("'"&amp;$A$69&amp;"'!"&amp;F$68&amp;$C253+72)&lt;&gt;INDIRECT("'"&amp;$A$70&amp;"'!"&amp;F$68&amp;$C253+72),1,0)</f>
        <v>0</v>
      </c>
      <c r="G253" cm="1">
        <f t="array" aca="1" ref="G253" ca="1">IF(INDIRECT("'"&amp;$A$69&amp;"'!"&amp;G$68&amp;$C253+72)&lt;&gt;INDIRECT("'"&amp;$A$70&amp;"'!"&amp;G$68&amp;$C253+72),1,0)</f>
        <v>0</v>
      </c>
      <c r="H253" cm="1">
        <f t="array" aca="1" ref="H253" ca="1">IF(INDIRECT("'"&amp;$A$69&amp;"'!"&amp;H$68&amp;$C253+72)&lt;&gt;INDIRECT("'"&amp;$A$70&amp;"'!"&amp;H$68&amp;$C253+72),1,0)</f>
        <v>0</v>
      </c>
      <c r="I253" cm="1">
        <f t="array" aca="1" ref="I253" ca="1">IF(INDIRECT("'"&amp;$A$69&amp;"'!"&amp;I$68&amp;$C253+72)&lt;&gt;INDIRECT("'"&amp;$A$70&amp;"'!"&amp;I$68&amp;$C253+72),1,0)</f>
        <v>0</v>
      </c>
      <c r="J253" cm="1">
        <f t="array" aca="1" ref="J253" ca="1">IF(INDIRECT("'"&amp;$A$69&amp;"'!"&amp;J$68&amp;$C253+72)&lt;&gt;INDIRECT("'"&amp;$A$70&amp;"'!"&amp;J$68&amp;$C253+72),1,0)</f>
        <v>0</v>
      </c>
      <c r="K253" cm="1">
        <f t="array" aca="1" ref="K253" ca="1">IF(INDIRECT("'"&amp;$A$69&amp;"'!"&amp;K$68&amp;$C253+72)&lt;&gt;INDIRECT("'"&amp;$A$70&amp;"'!"&amp;K$68&amp;$C253+72),1,0)</f>
        <v>0</v>
      </c>
      <c r="L253" cm="1">
        <f t="array" aca="1" ref="L253" ca="1">IF(INDIRECT("'"&amp;$A$69&amp;"'!"&amp;L$68&amp;$C253+72)&lt;&gt;INDIRECT("'"&amp;$A$70&amp;"'!"&amp;L$68&amp;$C253+72),1,0)</f>
        <v>0</v>
      </c>
      <c r="M253" cm="1">
        <f t="array" aca="1" ref="M253" ca="1">IF(INDIRECT("'"&amp;$A$69&amp;"'!"&amp;M$68&amp;$C253+72)&lt;&gt;INDIRECT("'"&amp;$A$70&amp;"'!"&amp;M$68&amp;$C253+72),1,0)</f>
        <v>0</v>
      </c>
      <c r="N253" cm="1">
        <f t="array" aca="1" ref="N253" ca="1">IF(INDIRECT("'"&amp;$A$69&amp;"'!"&amp;N$68&amp;$C253+72)&lt;&gt;INDIRECT("'"&amp;$A$70&amp;"'!"&amp;N$68&amp;$C253+72),1,0)</f>
        <v>0</v>
      </c>
      <c r="O253" cm="1">
        <f t="array" aca="1" ref="O253" ca="1">IF(INDIRECT("'"&amp;$A$69&amp;"'!"&amp;O$68&amp;$C253+72)&lt;&gt;INDIRECT("'"&amp;$A$70&amp;"'!"&amp;O$68&amp;$C253+72),1,0)</f>
        <v>0</v>
      </c>
      <c r="P253" cm="1">
        <f t="array" aca="1" ref="P253" ca="1">IF(INDIRECT("'"&amp;$A$69&amp;"'!"&amp;P$68&amp;$C253+72)&lt;&gt;INDIRECT("'"&amp;$A$70&amp;"'!"&amp;P$68&amp;$C253+72),1,0)</f>
        <v>0</v>
      </c>
      <c r="Q253" cm="1">
        <f t="array" aca="1" ref="Q253" ca="1">IF(INDIRECT("'"&amp;$A$69&amp;"'!"&amp;Q$68&amp;$C253+72)&lt;&gt;INDIRECT("'"&amp;$A$70&amp;"'!"&amp;Q$68&amp;$C253+72),1,0)</f>
        <v>0</v>
      </c>
      <c r="R253" cm="1">
        <f t="array" aca="1" ref="R253" ca="1">IF(INDIRECT("'"&amp;$A$69&amp;"'!"&amp;R$68&amp;$C253+72)&lt;&gt;INDIRECT("'"&amp;$A$70&amp;"'!"&amp;R$68&amp;$C253+72),1,0)</f>
        <v>0</v>
      </c>
      <c r="S253" cm="1">
        <f t="array" aca="1" ref="S253" ca="1">IF(INDIRECT("'"&amp;$A$69&amp;"'!"&amp;S$68&amp;$C253+72)&lt;&gt;INDIRECT("'"&amp;$A$70&amp;"'!"&amp;S$68&amp;$C253+72),1,0)</f>
        <v>0</v>
      </c>
      <c r="T253" cm="1">
        <f t="array" aca="1" ref="T253" ca="1">IF(INDIRECT("'"&amp;$A$69&amp;"'!"&amp;T$68&amp;$C253+72)&lt;&gt;INDIRECT("'"&amp;$A$70&amp;"'!"&amp;T$68&amp;$C253+72),1,0)</f>
        <v>0</v>
      </c>
      <c r="U253" cm="1">
        <f t="array" aca="1" ref="U253" ca="1">IF(INDIRECT("'"&amp;$A$69&amp;"'!"&amp;U$68&amp;$C253+72)&lt;&gt;INDIRECT("'"&amp;$A$70&amp;"'!"&amp;U$68&amp;$C253+72),1,0)</f>
        <v>0</v>
      </c>
      <c r="V253" cm="1">
        <f t="array" aca="1" ref="V253" ca="1">IF(INDIRECT("'"&amp;$A$69&amp;"'!"&amp;V$68&amp;$C253+72)&lt;&gt;INDIRECT("'"&amp;$A$70&amp;"'!"&amp;V$68&amp;$C253+72),1,0)</f>
        <v>0</v>
      </c>
      <c r="W253" cm="1">
        <f t="array" aca="1" ref="W253" ca="1">IF(INDIRECT("'"&amp;$A$69&amp;"'!"&amp;W$68&amp;$C253+72)&lt;&gt;INDIRECT("'"&amp;$A$70&amp;"'!"&amp;W$68&amp;$C253+72),1,0)</f>
        <v>0</v>
      </c>
      <c r="X253" cm="1">
        <f t="array" aca="1" ref="X253" ca="1">IF(INDIRECT("'"&amp;$A$69&amp;"'!"&amp;X$68&amp;$C253+72)&lt;&gt;INDIRECT("'"&amp;$A$70&amp;"'!"&amp;X$68&amp;$C253+72),1,0)</f>
        <v>0</v>
      </c>
      <c r="Y253" cm="1">
        <f t="array" aca="1" ref="Y253" ca="1">IF(INDIRECT("'"&amp;$A$69&amp;"'!"&amp;Y$68&amp;$C253+72)&lt;&gt;INDIRECT("'"&amp;$A$70&amp;"'!"&amp;Y$68&amp;$C253+72),1,0)</f>
        <v>0</v>
      </c>
      <c r="Z253" cm="1">
        <f t="array" aca="1" ref="Z253" ca="1">IF(INDIRECT("'"&amp;$A$69&amp;"'!"&amp;Z$68&amp;$C253+72)&lt;&gt;INDIRECT("'"&amp;$A$70&amp;"'!"&amp;Z$68&amp;$C253+72),1,0)</f>
        <v>0</v>
      </c>
      <c r="AA253" cm="1">
        <f t="array" aca="1" ref="AA253" ca="1">IF(INDIRECT("'"&amp;$A$69&amp;"'!"&amp;AA$68&amp;$C253+72)&lt;&gt;INDIRECT("'"&amp;$A$70&amp;"'!"&amp;AA$68&amp;$C253+72),1,0)</f>
        <v>0</v>
      </c>
      <c r="AB253" cm="1">
        <f t="array" aca="1" ref="AB253" ca="1">IF(INDIRECT("'"&amp;$A$69&amp;"'!"&amp;AB$68&amp;$C253+72)&lt;&gt;INDIRECT("'"&amp;$A$70&amp;"'!"&amp;AB$68&amp;$C253+72),1,0)</f>
        <v>0</v>
      </c>
      <c r="AC253" cm="1">
        <f t="array" aca="1" ref="AC253" ca="1">IF(INDIRECT("'"&amp;$A$69&amp;"'!"&amp;AC$68&amp;$C253+72)&lt;&gt;INDIRECT("'"&amp;$A$70&amp;"'!"&amp;AC$68&amp;$C253+72),1,0)</f>
        <v>0</v>
      </c>
      <c r="AD253" cm="1">
        <f t="array" aca="1" ref="AD253" ca="1">IF(INDIRECT("'"&amp;$A$69&amp;"'!"&amp;AD$68&amp;$C253+72)&lt;&gt;INDIRECT("'"&amp;$A$70&amp;"'!"&amp;AD$68&amp;$C253+72),1,0)</f>
        <v>0</v>
      </c>
      <c r="AE253" cm="1">
        <f t="array" aca="1" ref="AE253" ca="1">IF(INDIRECT("'"&amp;$A$69&amp;"'!"&amp;AE$68&amp;$C253+72)&lt;&gt;INDIRECT("'"&amp;$A$70&amp;"'!"&amp;AE$68&amp;$C253+72),1,0)</f>
        <v>0</v>
      </c>
      <c r="AF253" cm="1">
        <f t="array" aca="1" ref="AF253" ca="1">IF(INDIRECT("'"&amp;$A$69&amp;"'!"&amp;AF$68&amp;$C253+72)&lt;&gt;INDIRECT("'"&amp;$A$70&amp;"'!"&amp;AF$68&amp;$C253+72),1,0)</f>
        <v>0</v>
      </c>
      <c r="AG253" cm="1">
        <f t="array" aca="1" ref="AG253" ca="1">IF(INDIRECT("'"&amp;$A$69&amp;"'!"&amp;AG$68&amp;$C253+72)&lt;&gt;INDIRECT("'"&amp;$A$70&amp;"'!"&amp;AG$68&amp;$C253+72),1,0)</f>
        <v>0</v>
      </c>
      <c r="AH253" cm="1">
        <f t="array" aca="1" ref="AH253" ca="1">IF(INDIRECT("'"&amp;$A$69&amp;"'!"&amp;AH$68&amp;$C253+72)&lt;&gt;INDIRECT("'"&amp;$A$70&amp;"'!"&amp;AH$68&amp;$C253+72),1,0)</f>
        <v>0</v>
      </c>
      <c r="AI253" cm="1">
        <f t="array" aca="1" ref="AI253" ca="1">IF(INDIRECT("'"&amp;$A$69&amp;"'!"&amp;AI$68&amp;$C253+72)&lt;&gt;INDIRECT("'"&amp;$A$70&amp;"'!"&amp;AI$68&amp;$C253+72),1,0)</f>
        <v>0</v>
      </c>
      <c r="AJ253" cm="1">
        <f t="array" aca="1" ref="AJ253" ca="1">IF(INDIRECT("'"&amp;$A$69&amp;"'!"&amp;AJ$68&amp;$C253+72)&lt;&gt;INDIRECT("'"&amp;$A$70&amp;"'!"&amp;AJ$68&amp;$C253+72),1,0)</f>
        <v>0</v>
      </c>
      <c r="AK253" cm="1">
        <f t="array" aca="1" ref="AK253" ca="1">IF(INDIRECT("'"&amp;$A$69&amp;"'!"&amp;AK$68&amp;$C253+72)&lt;&gt;INDIRECT("'"&amp;$A$70&amp;"'!"&amp;AK$68&amp;$C253+72),1,0)</f>
        <v>0</v>
      </c>
      <c r="AL253" cm="1">
        <f t="array" aca="1" ref="AL253" ca="1">IF(INDIRECT("'"&amp;$A$69&amp;"'!"&amp;AL$68&amp;$C253+72)&lt;&gt;INDIRECT("'"&amp;$A$70&amp;"'!"&amp;AL$68&amp;$C253+72),1,0)</f>
        <v>0</v>
      </c>
      <c r="AM253" cm="1">
        <f t="array" aca="1" ref="AM253" ca="1">IF(INDIRECT("'"&amp;$A$69&amp;"'!"&amp;AM$68&amp;$C253+72)&lt;&gt;INDIRECT("'"&amp;$A$70&amp;"'!"&amp;AM$68&amp;$C253+72),1,0)</f>
        <v>0</v>
      </c>
      <c r="AN253" cm="1">
        <f t="array" aca="1" ref="AN253" ca="1">IF(INDIRECT("'"&amp;$A$69&amp;"'!"&amp;AN$68&amp;$C253+72)&lt;&gt;INDIRECT("'"&amp;$A$70&amp;"'!"&amp;AN$68&amp;$C253+72),1,0)</f>
        <v>0</v>
      </c>
      <c r="AO253" cm="1">
        <f t="array" aca="1" ref="AO253" ca="1">IF(INDIRECT("'"&amp;$A$69&amp;"'!"&amp;AO$68&amp;$C253+72)&lt;&gt;INDIRECT("'"&amp;$A$70&amp;"'!"&amp;AO$68&amp;$C253+72),1,0)</f>
        <v>0</v>
      </c>
      <c r="AP253" cm="1">
        <f t="array" aca="1" ref="AP253" ca="1">IF(INDIRECT("'"&amp;$A$69&amp;"'!"&amp;AP$68&amp;$C253+72)&lt;&gt;INDIRECT("'"&amp;$A$70&amp;"'!"&amp;AP$68&amp;$C253+72),1,0)</f>
        <v>0</v>
      </c>
      <c r="AQ253" cm="1">
        <f t="array" aca="1" ref="AQ253" ca="1">IF(INDIRECT("'"&amp;$A$69&amp;"'!"&amp;AQ$68&amp;$C253+72)&lt;&gt;INDIRECT("'"&amp;$A$70&amp;"'!"&amp;AQ$68&amp;$C253+72),1,0)</f>
        <v>0</v>
      </c>
      <c r="AR253" cm="1">
        <f t="array" aca="1" ref="AR253" ca="1">IF(INDIRECT("'"&amp;$A$69&amp;"'!"&amp;AR$68&amp;$C253+72)&lt;&gt;INDIRECT("'"&amp;$A$70&amp;"'!"&amp;AR$68&amp;$C253+72),1,0)</f>
        <v>0</v>
      </c>
      <c r="AS253" cm="1">
        <f t="array" aca="1" ref="AS253" ca="1">IF(INDIRECT("'"&amp;$A$69&amp;"'!"&amp;AS$68&amp;$C253+72)&lt;&gt;INDIRECT("'"&amp;$A$70&amp;"'!"&amp;AS$68&amp;$C253+72),1,0)</f>
        <v>0</v>
      </c>
      <c r="AT253" cm="1">
        <f t="array" aca="1" ref="AT253" ca="1">IF(INDIRECT("'"&amp;$A$69&amp;"'!"&amp;AT$68&amp;$C253+72)&lt;&gt;INDIRECT("'"&amp;$A$70&amp;"'!"&amp;AT$68&amp;$C253+72),1,0)</f>
        <v>0</v>
      </c>
      <c r="AU253" cm="1">
        <f t="array" aca="1" ref="AU253" ca="1">IF(INDIRECT("'"&amp;$A$69&amp;"'!"&amp;AU$68&amp;$C253+72)&lt;&gt;INDIRECT("'"&amp;$A$70&amp;"'!"&amp;AU$68&amp;$C253+72),1,0)</f>
        <v>0</v>
      </c>
      <c r="AV253" cm="1">
        <f t="array" aca="1" ref="AV253" ca="1">IF(INDIRECT("'"&amp;$A$69&amp;"'!"&amp;AV$68&amp;$C253+72)&lt;&gt;INDIRECT("'"&amp;$A$70&amp;"'!"&amp;AV$68&amp;$C253+72),1,0)</f>
        <v>0</v>
      </c>
      <c r="AW253" cm="1">
        <f t="array" aca="1" ref="AW253" ca="1">IF(INDIRECT("'"&amp;$A$69&amp;"'!"&amp;AW$68&amp;$C253+72)&lt;&gt;INDIRECT("'"&amp;$A$70&amp;"'!"&amp;AW$68&amp;$C253+72),1,0)</f>
        <v>0</v>
      </c>
      <c r="AX253" cm="1">
        <f t="array" aca="1" ref="AX253" ca="1">IF(INDIRECT("'"&amp;$A$69&amp;"'!"&amp;AX$68&amp;$C253+72)&lt;&gt;INDIRECT("'"&amp;$A$70&amp;"'!"&amp;AX$68&amp;$C253+72),1,0)</f>
        <v>0</v>
      </c>
      <c r="AY253" cm="1">
        <f t="array" aca="1" ref="AY253" ca="1">IF(INDIRECT("'"&amp;$A$69&amp;"'!"&amp;AY$68&amp;$C253+72)&lt;&gt;INDIRECT("'"&amp;$A$70&amp;"'!"&amp;AY$68&amp;$C253+72),1,0)</f>
        <v>0</v>
      </c>
      <c r="AZ253" cm="1">
        <f t="array" aca="1" ref="AZ253" ca="1">IF(INDIRECT("'"&amp;$A$69&amp;"'!"&amp;AZ$68&amp;$C253+72)&lt;&gt;INDIRECT("'"&amp;$A$70&amp;"'!"&amp;AZ$68&amp;$C253+72),1,0)</f>
        <v>0</v>
      </c>
      <c r="BA253" cm="1">
        <f t="array" aca="1" ref="BA253" ca="1">IF(INDIRECT("'"&amp;$A$69&amp;"'!"&amp;BA$68&amp;$C253+72)&lt;&gt;INDIRECT("'"&amp;$A$70&amp;"'!"&amp;BA$68&amp;$C253+72),1,0)</f>
        <v>0</v>
      </c>
      <c r="BB253" cm="1">
        <f t="array" aca="1" ref="BB253" ca="1">IF(INDIRECT("'"&amp;$A$69&amp;"'!"&amp;BB$68&amp;$C253+72)&lt;&gt;INDIRECT("'"&amp;$A$70&amp;"'!"&amp;BB$68&amp;$C253+72),1,0)</f>
        <v>0</v>
      </c>
      <c r="BC253">
        <f t="shared" ca="1" si="6"/>
        <v>0</v>
      </c>
      <c r="BD253">
        <f t="shared" ca="1" si="7"/>
        <v>0</v>
      </c>
      <c r="BE253">
        <f t="shared" ca="1" si="8"/>
        <v>0</v>
      </c>
    </row>
    <row r="254" spans="3:57" x14ac:dyDescent="0.15">
      <c r="C254" s="283">
        <v>182</v>
      </c>
      <c r="D254" cm="1">
        <f t="array" aca="1" ref="D254" ca="1">IF(INDIRECT("'"&amp;$A$69&amp;"'!"&amp;D$68&amp;$C254+72)&lt;&gt;INDIRECT("'"&amp;$A$70&amp;"'!"&amp;D$68&amp;$C254+72),1,0)</f>
        <v>0</v>
      </c>
      <c r="E254" cm="1">
        <f t="array" aca="1" ref="E254" ca="1">IF(INDIRECT("'"&amp;$A$69&amp;"'!"&amp;E$68&amp;$C254+72)&lt;&gt;INDIRECT("'"&amp;$A$70&amp;"'!"&amp;E$68&amp;$C254+72),1,0)</f>
        <v>0</v>
      </c>
      <c r="F254" cm="1">
        <f t="array" aca="1" ref="F254" ca="1">IF(INDIRECT("'"&amp;$A$69&amp;"'!"&amp;F$68&amp;$C254+72)&lt;&gt;INDIRECT("'"&amp;$A$70&amp;"'!"&amp;F$68&amp;$C254+72),1,0)</f>
        <v>0</v>
      </c>
      <c r="G254" cm="1">
        <f t="array" aca="1" ref="G254" ca="1">IF(INDIRECT("'"&amp;$A$69&amp;"'!"&amp;G$68&amp;$C254+72)&lt;&gt;INDIRECT("'"&amp;$A$70&amp;"'!"&amp;G$68&amp;$C254+72),1,0)</f>
        <v>0</v>
      </c>
      <c r="H254" cm="1">
        <f t="array" aca="1" ref="H254" ca="1">IF(INDIRECT("'"&amp;$A$69&amp;"'!"&amp;H$68&amp;$C254+72)&lt;&gt;INDIRECT("'"&amp;$A$70&amp;"'!"&amp;H$68&amp;$C254+72),1,0)</f>
        <v>0</v>
      </c>
      <c r="I254" cm="1">
        <f t="array" aca="1" ref="I254" ca="1">IF(INDIRECT("'"&amp;$A$69&amp;"'!"&amp;I$68&amp;$C254+72)&lt;&gt;INDIRECT("'"&amp;$A$70&amp;"'!"&amp;I$68&amp;$C254+72),1,0)</f>
        <v>0</v>
      </c>
      <c r="J254" cm="1">
        <f t="array" aca="1" ref="J254" ca="1">IF(INDIRECT("'"&amp;$A$69&amp;"'!"&amp;J$68&amp;$C254+72)&lt;&gt;INDIRECT("'"&amp;$A$70&amp;"'!"&amp;J$68&amp;$C254+72),1,0)</f>
        <v>0</v>
      </c>
      <c r="K254" cm="1">
        <f t="array" aca="1" ref="K254" ca="1">IF(INDIRECT("'"&amp;$A$69&amp;"'!"&amp;K$68&amp;$C254+72)&lt;&gt;INDIRECT("'"&amp;$A$70&amp;"'!"&amp;K$68&amp;$C254+72),1,0)</f>
        <v>0</v>
      </c>
      <c r="L254" cm="1">
        <f t="array" aca="1" ref="L254" ca="1">IF(INDIRECT("'"&amp;$A$69&amp;"'!"&amp;L$68&amp;$C254+72)&lt;&gt;INDIRECT("'"&amp;$A$70&amp;"'!"&amp;L$68&amp;$C254+72),1,0)</f>
        <v>0</v>
      </c>
      <c r="M254" cm="1">
        <f t="array" aca="1" ref="M254" ca="1">IF(INDIRECT("'"&amp;$A$69&amp;"'!"&amp;M$68&amp;$C254+72)&lt;&gt;INDIRECT("'"&amp;$A$70&amp;"'!"&amp;M$68&amp;$C254+72),1,0)</f>
        <v>0</v>
      </c>
      <c r="N254" cm="1">
        <f t="array" aca="1" ref="N254" ca="1">IF(INDIRECT("'"&amp;$A$69&amp;"'!"&amp;N$68&amp;$C254+72)&lt;&gt;INDIRECT("'"&amp;$A$70&amp;"'!"&amp;N$68&amp;$C254+72),1,0)</f>
        <v>0</v>
      </c>
      <c r="O254" cm="1">
        <f t="array" aca="1" ref="O254" ca="1">IF(INDIRECT("'"&amp;$A$69&amp;"'!"&amp;O$68&amp;$C254+72)&lt;&gt;INDIRECT("'"&amp;$A$70&amp;"'!"&amp;O$68&amp;$C254+72),1,0)</f>
        <v>0</v>
      </c>
      <c r="P254" cm="1">
        <f t="array" aca="1" ref="P254" ca="1">IF(INDIRECT("'"&amp;$A$69&amp;"'!"&amp;P$68&amp;$C254+72)&lt;&gt;INDIRECT("'"&amp;$A$70&amp;"'!"&amp;P$68&amp;$C254+72),1,0)</f>
        <v>0</v>
      </c>
      <c r="Q254" cm="1">
        <f t="array" aca="1" ref="Q254" ca="1">IF(INDIRECT("'"&amp;$A$69&amp;"'!"&amp;Q$68&amp;$C254+72)&lt;&gt;INDIRECT("'"&amp;$A$70&amp;"'!"&amp;Q$68&amp;$C254+72),1,0)</f>
        <v>0</v>
      </c>
      <c r="R254" cm="1">
        <f t="array" aca="1" ref="R254" ca="1">IF(INDIRECT("'"&amp;$A$69&amp;"'!"&amp;R$68&amp;$C254+72)&lt;&gt;INDIRECT("'"&amp;$A$70&amp;"'!"&amp;R$68&amp;$C254+72),1,0)</f>
        <v>0</v>
      </c>
      <c r="S254" cm="1">
        <f t="array" aca="1" ref="S254" ca="1">IF(INDIRECT("'"&amp;$A$69&amp;"'!"&amp;S$68&amp;$C254+72)&lt;&gt;INDIRECT("'"&amp;$A$70&amp;"'!"&amp;S$68&amp;$C254+72),1,0)</f>
        <v>0</v>
      </c>
      <c r="T254" cm="1">
        <f t="array" aca="1" ref="T254" ca="1">IF(INDIRECT("'"&amp;$A$69&amp;"'!"&amp;T$68&amp;$C254+72)&lt;&gt;INDIRECT("'"&amp;$A$70&amp;"'!"&amp;T$68&amp;$C254+72),1,0)</f>
        <v>0</v>
      </c>
      <c r="U254" cm="1">
        <f t="array" aca="1" ref="U254" ca="1">IF(INDIRECT("'"&amp;$A$69&amp;"'!"&amp;U$68&amp;$C254+72)&lt;&gt;INDIRECT("'"&amp;$A$70&amp;"'!"&amp;U$68&amp;$C254+72),1,0)</f>
        <v>0</v>
      </c>
      <c r="V254" cm="1">
        <f t="array" aca="1" ref="V254" ca="1">IF(INDIRECT("'"&amp;$A$69&amp;"'!"&amp;V$68&amp;$C254+72)&lt;&gt;INDIRECT("'"&amp;$A$70&amp;"'!"&amp;V$68&amp;$C254+72),1,0)</f>
        <v>0</v>
      </c>
      <c r="W254" cm="1">
        <f t="array" aca="1" ref="W254" ca="1">IF(INDIRECT("'"&amp;$A$69&amp;"'!"&amp;W$68&amp;$C254+72)&lt;&gt;INDIRECT("'"&amp;$A$70&amp;"'!"&amp;W$68&amp;$C254+72),1,0)</f>
        <v>0</v>
      </c>
      <c r="X254" cm="1">
        <f t="array" aca="1" ref="X254" ca="1">IF(INDIRECT("'"&amp;$A$69&amp;"'!"&amp;X$68&amp;$C254+72)&lt;&gt;INDIRECT("'"&amp;$A$70&amp;"'!"&amp;X$68&amp;$C254+72),1,0)</f>
        <v>0</v>
      </c>
      <c r="Y254" cm="1">
        <f t="array" aca="1" ref="Y254" ca="1">IF(INDIRECT("'"&amp;$A$69&amp;"'!"&amp;Y$68&amp;$C254+72)&lt;&gt;INDIRECT("'"&amp;$A$70&amp;"'!"&amp;Y$68&amp;$C254+72),1,0)</f>
        <v>0</v>
      </c>
      <c r="Z254" cm="1">
        <f t="array" aca="1" ref="Z254" ca="1">IF(INDIRECT("'"&amp;$A$69&amp;"'!"&amp;Z$68&amp;$C254+72)&lt;&gt;INDIRECT("'"&amp;$A$70&amp;"'!"&amp;Z$68&amp;$C254+72),1,0)</f>
        <v>0</v>
      </c>
      <c r="AA254" cm="1">
        <f t="array" aca="1" ref="AA254" ca="1">IF(INDIRECT("'"&amp;$A$69&amp;"'!"&amp;AA$68&amp;$C254+72)&lt;&gt;INDIRECT("'"&amp;$A$70&amp;"'!"&amp;AA$68&amp;$C254+72),1,0)</f>
        <v>0</v>
      </c>
      <c r="AB254" cm="1">
        <f t="array" aca="1" ref="AB254" ca="1">IF(INDIRECT("'"&amp;$A$69&amp;"'!"&amp;AB$68&amp;$C254+72)&lt;&gt;INDIRECT("'"&amp;$A$70&amp;"'!"&amp;AB$68&amp;$C254+72),1,0)</f>
        <v>0</v>
      </c>
      <c r="AC254" cm="1">
        <f t="array" aca="1" ref="AC254" ca="1">IF(INDIRECT("'"&amp;$A$69&amp;"'!"&amp;AC$68&amp;$C254+72)&lt;&gt;INDIRECT("'"&amp;$A$70&amp;"'!"&amp;AC$68&amp;$C254+72),1,0)</f>
        <v>0</v>
      </c>
      <c r="AD254" cm="1">
        <f t="array" aca="1" ref="AD254" ca="1">IF(INDIRECT("'"&amp;$A$69&amp;"'!"&amp;AD$68&amp;$C254+72)&lt;&gt;INDIRECT("'"&amp;$A$70&amp;"'!"&amp;AD$68&amp;$C254+72),1,0)</f>
        <v>0</v>
      </c>
      <c r="AE254" cm="1">
        <f t="array" aca="1" ref="AE254" ca="1">IF(INDIRECT("'"&amp;$A$69&amp;"'!"&amp;AE$68&amp;$C254+72)&lt;&gt;INDIRECT("'"&amp;$A$70&amp;"'!"&amp;AE$68&amp;$C254+72),1,0)</f>
        <v>0</v>
      </c>
      <c r="AF254" cm="1">
        <f t="array" aca="1" ref="AF254" ca="1">IF(INDIRECT("'"&amp;$A$69&amp;"'!"&amp;AF$68&amp;$C254+72)&lt;&gt;INDIRECT("'"&amp;$A$70&amp;"'!"&amp;AF$68&amp;$C254+72),1,0)</f>
        <v>0</v>
      </c>
      <c r="AG254" cm="1">
        <f t="array" aca="1" ref="AG254" ca="1">IF(INDIRECT("'"&amp;$A$69&amp;"'!"&amp;AG$68&amp;$C254+72)&lt;&gt;INDIRECT("'"&amp;$A$70&amp;"'!"&amp;AG$68&amp;$C254+72),1,0)</f>
        <v>0</v>
      </c>
      <c r="AH254" cm="1">
        <f t="array" aca="1" ref="AH254" ca="1">IF(INDIRECT("'"&amp;$A$69&amp;"'!"&amp;AH$68&amp;$C254+72)&lt;&gt;INDIRECT("'"&amp;$A$70&amp;"'!"&amp;AH$68&amp;$C254+72),1,0)</f>
        <v>0</v>
      </c>
      <c r="AI254" cm="1">
        <f t="array" aca="1" ref="AI254" ca="1">IF(INDIRECT("'"&amp;$A$69&amp;"'!"&amp;AI$68&amp;$C254+72)&lt;&gt;INDIRECT("'"&amp;$A$70&amp;"'!"&amp;AI$68&amp;$C254+72),1,0)</f>
        <v>0</v>
      </c>
      <c r="AJ254" cm="1">
        <f t="array" aca="1" ref="AJ254" ca="1">IF(INDIRECT("'"&amp;$A$69&amp;"'!"&amp;AJ$68&amp;$C254+72)&lt;&gt;INDIRECT("'"&amp;$A$70&amp;"'!"&amp;AJ$68&amp;$C254+72),1,0)</f>
        <v>0</v>
      </c>
      <c r="AK254" cm="1">
        <f t="array" aca="1" ref="AK254" ca="1">IF(INDIRECT("'"&amp;$A$69&amp;"'!"&amp;AK$68&amp;$C254+72)&lt;&gt;INDIRECT("'"&amp;$A$70&amp;"'!"&amp;AK$68&amp;$C254+72),1,0)</f>
        <v>0</v>
      </c>
      <c r="AL254" cm="1">
        <f t="array" aca="1" ref="AL254" ca="1">IF(INDIRECT("'"&amp;$A$69&amp;"'!"&amp;AL$68&amp;$C254+72)&lt;&gt;INDIRECT("'"&amp;$A$70&amp;"'!"&amp;AL$68&amp;$C254+72),1,0)</f>
        <v>0</v>
      </c>
      <c r="AM254" cm="1">
        <f t="array" aca="1" ref="AM254" ca="1">IF(INDIRECT("'"&amp;$A$69&amp;"'!"&amp;AM$68&amp;$C254+72)&lt;&gt;INDIRECT("'"&amp;$A$70&amp;"'!"&amp;AM$68&amp;$C254+72),1,0)</f>
        <v>0</v>
      </c>
      <c r="AN254" cm="1">
        <f t="array" aca="1" ref="AN254" ca="1">IF(INDIRECT("'"&amp;$A$69&amp;"'!"&amp;AN$68&amp;$C254+72)&lt;&gt;INDIRECT("'"&amp;$A$70&amp;"'!"&amp;AN$68&amp;$C254+72),1,0)</f>
        <v>0</v>
      </c>
      <c r="AO254" cm="1">
        <f t="array" aca="1" ref="AO254" ca="1">IF(INDIRECT("'"&amp;$A$69&amp;"'!"&amp;AO$68&amp;$C254+72)&lt;&gt;INDIRECT("'"&amp;$A$70&amp;"'!"&amp;AO$68&amp;$C254+72),1,0)</f>
        <v>0</v>
      </c>
      <c r="AP254" cm="1">
        <f t="array" aca="1" ref="AP254" ca="1">IF(INDIRECT("'"&amp;$A$69&amp;"'!"&amp;AP$68&amp;$C254+72)&lt;&gt;INDIRECT("'"&amp;$A$70&amp;"'!"&amp;AP$68&amp;$C254+72),1,0)</f>
        <v>0</v>
      </c>
      <c r="AQ254" cm="1">
        <f t="array" aca="1" ref="AQ254" ca="1">IF(INDIRECT("'"&amp;$A$69&amp;"'!"&amp;AQ$68&amp;$C254+72)&lt;&gt;INDIRECT("'"&amp;$A$70&amp;"'!"&amp;AQ$68&amp;$C254+72),1,0)</f>
        <v>0</v>
      </c>
      <c r="AR254" cm="1">
        <f t="array" aca="1" ref="AR254" ca="1">IF(INDIRECT("'"&amp;$A$69&amp;"'!"&amp;AR$68&amp;$C254+72)&lt;&gt;INDIRECT("'"&amp;$A$70&amp;"'!"&amp;AR$68&amp;$C254+72),1,0)</f>
        <v>0</v>
      </c>
      <c r="AS254" cm="1">
        <f t="array" aca="1" ref="AS254" ca="1">IF(INDIRECT("'"&amp;$A$69&amp;"'!"&amp;AS$68&amp;$C254+72)&lt;&gt;INDIRECT("'"&amp;$A$70&amp;"'!"&amp;AS$68&amp;$C254+72),1,0)</f>
        <v>0</v>
      </c>
      <c r="AT254" cm="1">
        <f t="array" aca="1" ref="AT254" ca="1">IF(INDIRECT("'"&amp;$A$69&amp;"'!"&amp;AT$68&amp;$C254+72)&lt;&gt;INDIRECT("'"&amp;$A$70&amp;"'!"&amp;AT$68&amp;$C254+72),1,0)</f>
        <v>0</v>
      </c>
      <c r="AU254" cm="1">
        <f t="array" aca="1" ref="AU254" ca="1">IF(INDIRECT("'"&amp;$A$69&amp;"'!"&amp;AU$68&amp;$C254+72)&lt;&gt;INDIRECT("'"&amp;$A$70&amp;"'!"&amp;AU$68&amp;$C254+72),1,0)</f>
        <v>0</v>
      </c>
      <c r="AV254" cm="1">
        <f t="array" aca="1" ref="AV254" ca="1">IF(INDIRECT("'"&amp;$A$69&amp;"'!"&amp;AV$68&amp;$C254+72)&lt;&gt;INDIRECT("'"&amp;$A$70&amp;"'!"&amp;AV$68&amp;$C254+72),1,0)</f>
        <v>0</v>
      </c>
      <c r="AW254" cm="1">
        <f t="array" aca="1" ref="AW254" ca="1">IF(INDIRECT("'"&amp;$A$69&amp;"'!"&amp;AW$68&amp;$C254+72)&lt;&gt;INDIRECT("'"&amp;$A$70&amp;"'!"&amp;AW$68&amp;$C254+72),1,0)</f>
        <v>0</v>
      </c>
      <c r="AX254" cm="1">
        <f t="array" aca="1" ref="AX254" ca="1">IF(INDIRECT("'"&amp;$A$69&amp;"'!"&amp;AX$68&amp;$C254+72)&lt;&gt;INDIRECT("'"&amp;$A$70&amp;"'!"&amp;AX$68&amp;$C254+72),1,0)</f>
        <v>0</v>
      </c>
      <c r="AY254" cm="1">
        <f t="array" aca="1" ref="AY254" ca="1">IF(INDIRECT("'"&amp;$A$69&amp;"'!"&amp;AY$68&amp;$C254+72)&lt;&gt;INDIRECT("'"&amp;$A$70&amp;"'!"&amp;AY$68&amp;$C254+72),1,0)</f>
        <v>0</v>
      </c>
      <c r="AZ254" cm="1">
        <f t="array" aca="1" ref="AZ254" ca="1">IF(INDIRECT("'"&amp;$A$69&amp;"'!"&amp;AZ$68&amp;$C254+72)&lt;&gt;INDIRECT("'"&amp;$A$70&amp;"'!"&amp;AZ$68&amp;$C254+72),1,0)</f>
        <v>0</v>
      </c>
      <c r="BA254" cm="1">
        <f t="array" aca="1" ref="BA254" ca="1">IF(INDIRECT("'"&amp;$A$69&amp;"'!"&amp;BA$68&amp;$C254+72)&lt;&gt;INDIRECT("'"&amp;$A$70&amp;"'!"&amp;BA$68&amp;$C254+72),1,0)</f>
        <v>0</v>
      </c>
      <c r="BB254" cm="1">
        <f t="array" aca="1" ref="BB254" ca="1">IF(INDIRECT("'"&amp;$A$69&amp;"'!"&amp;BB$68&amp;$C254+72)&lt;&gt;INDIRECT("'"&amp;$A$70&amp;"'!"&amp;BB$68&amp;$C254+72),1,0)</f>
        <v>0</v>
      </c>
      <c r="BC254">
        <f t="shared" ca="1" si="6"/>
        <v>0</v>
      </c>
      <c r="BD254">
        <f t="shared" ca="1" si="7"/>
        <v>0</v>
      </c>
      <c r="BE254">
        <f t="shared" ca="1" si="8"/>
        <v>0</v>
      </c>
    </row>
    <row r="255" spans="3:57" x14ac:dyDescent="0.15">
      <c r="C255" s="283">
        <v>183</v>
      </c>
      <c r="D255" cm="1">
        <f t="array" aca="1" ref="D255" ca="1">IF(INDIRECT("'"&amp;$A$69&amp;"'!"&amp;D$68&amp;$C255+72)&lt;&gt;INDIRECT("'"&amp;$A$70&amp;"'!"&amp;D$68&amp;$C255+72),1,0)</f>
        <v>0</v>
      </c>
      <c r="E255" cm="1">
        <f t="array" aca="1" ref="E255" ca="1">IF(INDIRECT("'"&amp;$A$69&amp;"'!"&amp;E$68&amp;$C255+72)&lt;&gt;INDIRECT("'"&amp;$A$70&amp;"'!"&amp;E$68&amp;$C255+72),1,0)</f>
        <v>0</v>
      </c>
      <c r="F255" cm="1">
        <f t="array" aca="1" ref="F255" ca="1">IF(INDIRECT("'"&amp;$A$69&amp;"'!"&amp;F$68&amp;$C255+72)&lt;&gt;INDIRECT("'"&amp;$A$70&amp;"'!"&amp;F$68&amp;$C255+72),1,0)</f>
        <v>0</v>
      </c>
      <c r="G255" cm="1">
        <f t="array" aca="1" ref="G255" ca="1">IF(INDIRECT("'"&amp;$A$69&amp;"'!"&amp;G$68&amp;$C255+72)&lt;&gt;INDIRECT("'"&amp;$A$70&amp;"'!"&amp;G$68&amp;$C255+72),1,0)</f>
        <v>0</v>
      </c>
      <c r="H255" cm="1">
        <f t="array" aca="1" ref="H255" ca="1">IF(INDIRECT("'"&amp;$A$69&amp;"'!"&amp;H$68&amp;$C255+72)&lt;&gt;INDIRECT("'"&amp;$A$70&amp;"'!"&amp;H$68&amp;$C255+72),1,0)</f>
        <v>0</v>
      </c>
      <c r="I255" cm="1">
        <f t="array" aca="1" ref="I255" ca="1">IF(INDIRECT("'"&amp;$A$69&amp;"'!"&amp;I$68&amp;$C255+72)&lt;&gt;INDIRECT("'"&amp;$A$70&amp;"'!"&amp;I$68&amp;$C255+72),1,0)</f>
        <v>0</v>
      </c>
      <c r="J255" cm="1">
        <f t="array" aca="1" ref="J255" ca="1">IF(INDIRECT("'"&amp;$A$69&amp;"'!"&amp;J$68&amp;$C255+72)&lt;&gt;INDIRECT("'"&amp;$A$70&amp;"'!"&amp;J$68&amp;$C255+72),1,0)</f>
        <v>0</v>
      </c>
      <c r="K255" cm="1">
        <f t="array" aca="1" ref="K255" ca="1">IF(INDIRECT("'"&amp;$A$69&amp;"'!"&amp;K$68&amp;$C255+72)&lt;&gt;INDIRECT("'"&amp;$A$70&amp;"'!"&amp;K$68&amp;$C255+72),1,0)</f>
        <v>0</v>
      </c>
      <c r="L255" cm="1">
        <f t="array" aca="1" ref="L255" ca="1">IF(INDIRECT("'"&amp;$A$69&amp;"'!"&amp;L$68&amp;$C255+72)&lt;&gt;INDIRECT("'"&amp;$A$70&amp;"'!"&amp;L$68&amp;$C255+72),1,0)</f>
        <v>0</v>
      </c>
      <c r="M255" cm="1">
        <f t="array" aca="1" ref="M255" ca="1">IF(INDIRECT("'"&amp;$A$69&amp;"'!"&amp;M$68&amp;$C255+72)&lt;&gt;INDIRECT("'"&amp;$A$70&amp;"'!"&amp;M$68&amp;$C255+72),1,0)</f>
        <v>0</v>
      </c>
      <c r="N255" cm="1">
        <f t="array" aca="1" ref="N255" ca="1">IF(INDIRECT("'"&amp;$A$69&amp;"'!"&amp;N$68&amp;$C255+72)&lt;&gt;INDIRECT("'"&amp;$A$70&amp;"'!"&amp;N$68&amp;$C255+72),1,0)</f>
        <v>0</v>
      </c>
      <c r="O255" cm="1">
        <f t="array" aca="1" ref="O255" ca="1">IF(INDIRECT("'"&amp;$A$69&amp;"'!"&amp;O$68&amp;$C255+72)&lt;&gt;INDIRECT("'"&amp;$A$70&amp;"'!"&amp;O$68&amp;$C255+72),1,0)</f>
        <v>0</v>
      </c>
      <c r="P255" cm="1">
        <f t="array" aca="1" ref="P255" ca="1">IF(INDIRECT("'"&amp;$A$69&amp;"'!"&amp;P$68&amp;$C255+72)&lt;&gt;INDIRECT("'"&amp;$A$70&amp;"'!"&amp;P$68&amp;$C255+72),1,0)</f>
        <v>0</v>
      </c>
      <c r="Q255" cm="1">
        <f t="array" aca="1" ref="Q255" ca="1">IF(INDIRECT("'"&amp;$A$69&amp;"'!"&amp;Q$68&amp;$C255+72)&lt;&gt;INDIRECT("'"&amp;$A$70&amp;"'!"&amp;Q$68&amp;$C255+72),1,0)</f>
        <v>0</v>
      </c>
      <c r="R255" cm="1">
        <f t="array" aca="1" ref="R255" ca="1">IF(INDIRECT("'"&amp;$A$69&amp;"'!"&amp;R$68&amp;$C255+72)&lt;&gt;INDIRECT("'"&amp;$A$70&amp;"'!"&amp;R$68&amp;$C255+72),1,0)</f>
        <v>0</v>
      </c>
      <c r="S255" cm="1">
        <f t="array" aca="1" ref="S255" ca="1">IF(INDIRECT("'"&amp;$A$69&amp;"'!"&amp;S$68&amp;$C255+72)&lt;&gt;INDIRECT("'"&amp;$A$70&amp;"'!"&amp;S$68&amp;$C255+72),1,0)</f>
        <v>0</v>
      </c>
      <c r="T255" cm="1">
        <f t="array" aca="1" ref="T255" ca="1">IF(INDIRECT("'"&amp;$A$69&amp;"'!"&amp;T$68&amp;$C255+72)&lt;&gt;INDIRECT("'"&amp;$A$70&amp;"'!"&amp;T$68&amp;$C255+72),1,0)</f>
        <v>0</v>
      </c>
      <c r="U255" cm="1">
        <f t="array" aca="1" ref="U255" ca="1">IF(INDIRECT("'"&amp;$A$69&amp;"'!"&amp;U$68&amp;$C255+72)&lt;&gt;INDIRECT("'"&amp;$A$70&amp;"'!"&amp;U$68&amp;$C255+72),1,0)</f>
        <v>0</v>
      </c>
      <c r="V255" cm="1">
        <f t="array" aca="1" ref="V255" ca="1">IF(INDIRECT("'"&amp;$A$69&amp;"'!"&amp;V$68&amp;$C255+72)&lt;&gt;INDIRECT("'"&amp;$A$70&amp;"'!"&amp;V$68&amp;$C255+72),1,0)</f>
        <v>0</v>
      </c>
      <c r="W255" cm="1">
        <f t="array" aca="1" ref="W255" ca="1">IF(INDIRECT("'"&amp;$A$69&amp;"'!"&amp;W$68&amp;$C255+72)&lt;&gt;INDIRECT("'"&amp;$A$70&amp;"'!"&amp;W$68&amp;$C255+72),1,0)</f>
        <v>0</v>
      </c>
      <c r="X255" cm="1">
        <f t="array" aca="1" ref="X255" ca="1">IF(INDIRECT("'"&amp;$A$69&amp;"'!"&amp;X$68&amp;$C255+72)&lt;&gt;INDIRECT("'"&amp;$A$70&amp;"'!"&amp;X$68&amp;$C255+72),1,0)</f>
        <v>0</v>
      </c>
      <c r="Y255" cm="1">
        <f t="array" aca="1" ref="Y255" ca="1">IF(INDIRECT("'"&amp;$A$69&amp;"'!"&amp;Y$68&amp;$C255+72)&lt;&gt;INDIRECT("'"&amp;$A$70&amp;"'!"&amp;Y$68&amp;$C255+72),1,0)</f>
        <v>0</v>
      </c>
      <c r="Z255" cm="1">
        <f t="array" aca="1" ref="Z255" ca="1">IF(INDIRECT("'"&amp;$A$69&amp;"'!"&amp;Z$68&amp;$C255+72)&lt;&gt;INDIRECT("'"&amp;$A$70&amp;"'!"&amp;Z$68&amp;$C255+72),1,0)</f>
        <v>0</v>
      </c>
      <c r="AA255" cm="1">
        <f t="array" aca="1" ref="AA255" ca="1">IF(INDIRECT("'"&amp;$A$69&amp;"'!"&amp;AA$68&amp;$C255+72)&lt;&gt;INDIRECT("'"&amp;$A$70&amp;"'!"&amp;AA$68&amp;$C255+72),1,0)</f>
        <v>0</v>
      </c>
      <c r="AB255" cm="1">
        <f t="array" aca="1" ref="AB255" ca="1">IF(INDIRECT("'"&amp;$A$69&amp;"'!"&amp;AB$68&amp;$C255+72)&lt;&gt;INDIRECT("'"&amp;$A$70&amp;"'!"&amp;AB$68&amp;$C255+72),1,0)</f>
        <v>0</v>
      </c>
      <c r="AC255" cm="1">
        <f t="array" aca="1" ref="AC255" ca="1">IF(INDIRECT("'"&amp;$A$69&amp;"'!"&amp;AC$68&amp;$C255+72)&lt;&gt;INDIRECT("'"&amp;$A$70&amp;"'!"&amp;AC$68&amp;$C255+72),1,0)</f>
        <v>0</v>
      </c>
      <c r="AD255" cm="1">
        <f t="array" aca="1" ref="AD255" ca="1">IF(INDIRECT("'"&amp;$A$69&amp;"'!"&amp;AD$68&amp;$C255+72)&lt;&gt;INDIRECT("'"&amp;$A$70&amp;"'!"&amp;AD$68&amp;$C255+72),1,0)</f>
        <v>0</v>
      </c>
      <c r="AE255" cm="1">
        <f t="array" aca="1" ref="AE255" ca="1">IF(INDIRECT("'"&amp;$A$69&amp;"'!"&amp;AE$68&amp;$C255+72)&lt;&gt;INDIRECT("'"&amp;$A$70&amp;"'!"&amp;AE$68&amp;$C255+72),1,0)</f>
        <v>0</v>
      </c>
      <c r="AF255" cm="1">
        <f t="array" aca="1" ref="AF255" ca="1">IF(INDIRECT("'"&amp;$A$69&amp;"'!"&amp;AF$68&amp;$C255+72)&lt;&gt;INDIRECT("'"&amp;$A$70&amp;"'!"&amp;AF$68&amp;$C255+72),1,0)</f>
        <v>0</v>
      </c>
      <c r="AG255" cm="1">
        <f t="array" aca="1" ref="AG255" ca="1">IF(INDIRECT("'"&amp;$A$69&amp;"'!"&amp;AG$68&amp;$C255+72)&lt;&gt;INDIRECT("'"&amp;$A$70&amp;"'!"&amp;AG$68&amp;$C255+72),1,0)</f>
        <v>0</v>
      </c>
      <c r="AH255" cm="1">
        <f t="array" aca="1" ref="AH255" ca="1">IF(INDIRECT("'"&amp;$A$69&amp;"'!"&amp;AH$68&amp;$C255+72)&lt;&gt;INDIRECT("'"&amp;$A$70&amp;"'!"&amp;AH$68&amp;$C255+72),1,0)</f>
        <v>0</v>
      </c>
      <c r="AI255" cm="1">
        <f t="array" aca="1" ref="AI255" ca="1">IF(INDIRECT("'"&amp;$A$69&amp;"'!"&amp;AI$68&amp;$C255+72)&lt;&gt;INDIRECT("'"&amp;$A$70&amp;"'!"&amp;AI$68&amp;$C255+72),1,0)</f>
        <v>0</v>
      </c>
      <c r="AJ255" cm="1">
        <f t="array" aca="1" ref="AJ255" ca="1">IF(INDIRECT("'"&amp;$A$69&amp;"'!"&amp;AJ$68&amp;$C255+72)&lt;&gt;INDIRECT("'"&amp;$A$70&amp;"'!"&amp;AJ$68&amp;$C255+72),1,0)</f>
        <v>0</v>
      </c>
      <c r="AK255" cm="1">
        <f t="array" aca="1" ref="AK255" ca="1">IF(INDIRECT("'"&amp;$A$69&amp;"'!"&amp;AK$68&amp;$C255+72)&lt;&gt;INDIRECT("'"&amp;$A$70&amp;"'!"&amp;AK$68&amp;$C255+72),1,0)</f>
        <v>0</v>
      </c>
      <c r="AL255" cm="1">
        <f t="array" aca="1" ref="AL255" ca="1">IF(INDIRECT("'"&amp;$A$69&amp;"'!"&amp;AL$68&amp;$C255+72)&lt;&gt;INDIRECT("'"&amp;$A$70&amp;"'!"&amp;AL$68&amp;$C255+72),1,0)</f>
        <v>0</v>
      </c>
      <c r="AM255" cm="1">
        <f t="array" aca="1" ref="AM255" ca="1">IF(INDIRECT("'"&amp;$A$69&amp;"'!"&amp;AM$68&amp;$C255+72)&lt;&gt;INDIRECT("'"&amp;$A$70&amp;"'!"&amp;AM$68&amp;$C255+72),1,0)</f>
        <v>0</v>
      </c>
      <c r="AN255" cm="1">
        <f t="array" aca="1" ref="AN255" ca="1">IF(INDIRECT("'"&amp;$A$69&amp;"'!"&amp;AN$68&amp;$C255+72)&lt;&gt;INDIRECT("'"&amp;$A$70&amp;"'!"&amp;AN$68&amp;$C255+72),1,0)</f>
        <v>0</v>
      </c>
      <c r="AO255" cm="1">
        <f t="array" aca="1" ref="AO255" ca="1">IF(INDIRECT("'"&amp;$A$69&amp;"'!"&amp;AO$68&amp;$C255+72)&lt;&gt;INDIRECT("'"&amp;$A$70&amp;"'!"&amp;AO$68&amp;$C255+72),1,0)</f>
        <v>0</v>
      </c>
      <c r="AP255" cm="1">
        <f t="array" aca="1" ref="AP255" ca="1">IF(INDIRECT("'"&amp;$A$69&amp;"'!"&amp;AP$68&amp;$C255+72)&lt;&gt;INDIRECT("'"&amp;$A$70&amp;"'!"&amp;AP$68&amp;$C255+72),1,0)</f>
        <v>0</v>
      </c>
      <c r="AQ255" cm="1">
        <f t="array" aca="1" ref="AQ255" ca="1">IF(INDIRECT("'"&amp;$A$69&amp;"'!"&amp;AQ$68&amp;$C255+72)&lt;&gt;INDIRECT("'"&amp;$A$70&amp;"'!"&amp;AQ$68&amp;$C255+72),1,0)</f>
        <v>0</v>
      </c>
      <c r="AR255" cm="1">
        <f t="array" aca="1" ref="AR255" ca="1">IF(INDIRECT("'"&amp;$A$69&amp;"'!"&amp;AR$68&amp;$C255+72)&lt;&gt;INDIRECT("'"&amp;$A$70&amp;"'!"&amp;AR$68&amp;$C255+72),1,0)</f>
        <v>0</v>
      </c>
      <c r="AS255" cm="1">
        <f t="array" aca="1" ref="AS255" ca="1">IF(INDIRECT("'"&amp;$A$69&amp;"'!"&amp;AS$68&amp;$C255+72)&lt;&gt;INDIRECT("'"&amp;$A$70&amp;"'!"&amp;AS$68&amp;$C255+72),1,0)</f>
        <v>0</v>
      </c>
      <c r="AT255" cm="1">
        <f t="array" aca="1" ref="AT255" ca="1">IF(INDIRECT("'"&amp;$A$69&amp;"'!"&amp;AT$68&amp;$C255+72)&lt;&gt;INDIRECT("'"&amp;$A$70&amp;"'!"&amp;AT$68&amp;$C255+72),1,0)</f>
        <v>0</v>
      </c>
      <c r="AU255" cm="1">
        <f t="array" aca="1" ref="AU255" ca="1">IF(INDIRECT("'"&amp;$A$69&amp;"'!"&amp;AU$68&amp;$C255+72)&lt;&gt;INDIRECT("'"&amp;$A$70&amp;"'!"&amp;AU$68&amp;$C255+72),1,0)</f>
        <v>0</v>
      </c>
      <c r="AV255" cm="1">
        <f t="array" aca="1" ref="AV255" ca="1">IF(INDIRECT("'"&amp;$A$69&amp;"'!"&amp;AV$68&amp;$C255+72)&lt;&gt;INDIRECT("'"&amp;$A$70&amp;"'!"&amp;AV$68&amp;$C255+72),1,0)</f>
        <v>0</v>
      </c>
      <c r="AW255" cm="1">
        <f t="array" aca="1" ref="AW255" ca="1">IF(INDIRECT("'"&amp;$A$69&amp;"'!"&amp;AW$68&amp;$C255+72)&lt;&gt;INDIRECT("'"&amp;$A$70&amp;"'!"&amp;AW$68&amp;$C255+72),1,0)</f>
        <v>0</v>
      </c>
      <c r="AX255" cm="1">
        <f t="array" aca="1" ref="AX255" ca="1">IF(INDIRECT("'"&amp;$A$69&amp;"'!"&amp;AX$68&amp;$C255+72)&lt;&gt;INDIRECT("'"&amp;$A$70&amp;"'!"&amp;AX$68&amp;$C255+72),1,0)</f>
        <v>0</v>
      </c>
      <c r="AY255" cm="1">
        <f t="array" aca="1" ref="AY255" ca="1">IF(INDIRECT("'"&amp;$A$69&amp;"'!"&amp;AY$68&amp;$C255+72)&lt;&gt;INDIRECT("'"&amp;$A$70&amp;"'!"&amp;AY$68&amp;$C255+72),1,0)</f>
        <v>0</v>
      </c>
      <c r="AZ255" cm="1">
        <f t="array" aca="1" ref="AZ255" ca="1">IF(INDIRECT("'"&amp;$A$69&amp;"'!"&amp;AZ$68&amp;$C255+72)&lt;&gt;INDIRECT("'"&amp;$A$70&amp;"'!"&amp;AZ$68&amp;$C255+72),1,0)</f>
        <v>0</v>
      </c>
      <c r="BA255" cm="1">
        <f t="array" aca="1" ref="BA255" ca="1">IF(INDIRECT("'"&amp;$A$69&amp;"'!"&amp;BA$68&amp;$C255+72)&lt;&gt;INDIRECT("'"&amp;$A$70&amp;"'!"&amp;BA$68&amp;$C255+72),1,0)</f>
        <v>0</v>
      </c>
      <c r="BB255" cm="1">
        <f t="array" aca="1" ref="BB255" ca="1">IF(INDIRECT("'"&amp;$A$69&amp;"'!"&amp;BB$68&amp;$C255+72)&lt;&gt;INDIRECT("'"&amp;$A$70&amp;"'!"&amp;BB$68&amp;$C255+72),1,0)</f>
        <v>0</v>
      </c>
      <c r="BC255">
        <f t="shared" ca="1" si="6"/>
        <v>0</v>
      </c>
      <c r="BD255">
        <f t="shared" ca="1" si="7"/>
        <v>0</v>
      </c>
      <c r="BE255">
        <f t="shared" ca="1" si="8"/>
        <v>0</v>
      </c>
    </row>
    <row r="256" spans="3:57" x14ac:dyDescent="0.15">
      <c r="C256" s="283">
        <v>184</v>
      </c>
      <c r="D256" cm="1">
        <f t="array" aca="1" ref="D256" ca="1">IF(INDIRECT("'"&amp;$A$69&amp;"'!"&amp;D$68&amp;$C256+72)&lt;&gt;INDIRECT("'"&amp;$A$70&amp;"'!"&amp;D$68&amp;$C256+72),1,0)</f>
        <v>0</v>
      </c>
      <c r="E256" cm="1">
        <f t="array" aca="1" ref="E256" ca="1">IF(INDIRECT("'"&amp;$A$69&amp;"'!"&amp;E$68&amp;$C256+72)&lt;&gt;INDIRECT("'"&amp;$A$70&amp;"'!"&amp;E$68&amp;$C256+72),1,0)</f>
        <v>0</v>
      </c>
      <c r="F256" cm="1">
        <f t="array" aca="1" ref="F256" ca="1">IF(INDIRECT("'"&amp;$A$69&amp;"'!"&amp;F$68&amp;$C256+72)&lt;&gt;INDIRECT("'"&amp;$A$70&amp;"'!"&amp;F$68&amp;$C256+72),1,0)</f>
        <v>0</v>
      </c>
      <c r="G256" cm="1">
        <f t="array" aca="1" ref="G256" ca="1">IF(INDIRECT("'"&amp;$A$69&amp;"'!"&amp;G$68&amp;$C256+72)&lt;&gt;INDIRECT("'"&amp;$A$70&amp;"'!"&amp;G$68&amp;$C256+72),1,0)</f>
        <v>0</v>
      </c>
      <c r="H256" cm="1">
        <f t="array" aca="1" ref="H256" ca="1">IF(INDIRECT("'"&amp;$A$69&amp;"'!"&amp;H$68&amp;$C256+72)&lt;&gt;INDIRECT("'"&amp;$A$70&amp;"'!"&amp;H$68&amp;$C256+72),1,0)</f>
        <v>0</v>
      </c>
      <c r="I256" cm="1">
        <f t="array" aca="1" ref="I256" ca="1">IF(INDIRECT("'"&amp;$A$69&amp;"'!"&amp;I$68&amp;$C256+72)&lt;&gt;INDIRECT("'"&amp;$A$70&amp;"'!"&amp;I$68&amp;$C256+72),1,0)</f>
        <v>0</v>
      </c>
      <c r="J256" cm="1">
        <f t="array" aca="1" ref="J256" ca="1">IF(INDIRECT("'"&amp;$A$69&amp;"'!"&amp;J$68&amp;$C256+72)&lt;&gt;INDIRECT("'"&amp;$A$70&amp;"'!"&amp;J$68&amp;$C256+72),1,0)</f>
        <v>0</v>
      </c>
      <c r="K256" cm="1">
        <f t="array" aca="1" ref="K256" ca="1">IF(INDIRECT("'"&amp;$A$69&amp;"'!"&amp;K$68&amp;$C256+72)&lt;&gt;INDIRECT("'"&amp;$A$70&amp;"'!"&amp;K$68&amp;$C256+72),1,0)</f>
        <v>0</v>
      </c>
      <c r="L256" cm="1">
        <f t="array" aca="1" ref="L256" ca="1">IF(INDIRECT("'"&amp;$A$69&amp;"'!"&amp;L$68&amp;$C256+72)&lt;&gt;INDIRECT("'"&amp;$A$70&amp;"'!"&amp;L$68&amp;$C256+72),1,0)</f>
        <v>0</v>
      </c>
      <c r="M256" cm="1">
        <f t="array" aca="1" ref="M256" ca="1">IF(INDIRECT("'"&amp;$A$69&amp;"'!"&amp;M$68&amp;$C256+72)&lt;&gt;INDIRECT("'"&amp;$A$70&amp;"'!"&amp;M$68&amp;$C256+72),1,0)</f>
        <v>0</v>
      </c>
      <c r="N256" cm="1">
        <f t="array" aca="1" ref="N256" ca="1">IF(INDIRECT("'"&amp;$A$69&amp;"'!"&amp;N$68&amp;$C256+72)&lt;&gt;INDIRECT("'"&amp;$A$70&amp;"'!"&amp;N$68&amp;$C256+72),1,0)</f>
        <v>0</v>
      </c>
      <c r="O256" cm="1">
        <f t="array" aca="1" ref="O256" ca="1">IF(INDIRECT("'"&amp;$A$69&amp;"'!"&amp;O$68&amp;$C256+72)&lt;&gt;INDIRECT("'"&amp;$A$70&amp;"'!"&amp;O$68&amp;$C256+72),1,0)</f>
        <v>0</v>
      </c>
      <c r="P256" cm="1">
        <f t="array" aca="1" ref="P256" ca="1">IF(INDIRECT("'"&amp;$A$69&amp;"'!"&amp;P$68&amp;$C256+72)&lt;&gt;INDIRECT("'"&amp;$A$70&amp;"'!"&amp;P$68&amp;$C256+72),1,0)</f>
        <v>0</v>
      </c>
      <c r="Q256" cm="1">
        <f t="array" aca="1" ref="Q256" ca="1">IF(INDIRECT("'"&amp;$A$69&amp;"'!"&amp;Q$68&amp;$C256+72)&lt;&gt;INDIRECT("'"&amp;$A$70&amp;"'!"&amp;Q$68&amp;$C256+72),1,0)</f>
        <v>0</v>
      </c>
      <c r="R256" cm="1">
        <f t="array" aca="1" ref="R256" ca="1">IF(INDIRECT("'"&amp;$A$69&amp;"'!"&amp;R$68&amp;$C256+72)&lt;&gt;INDIRECT("'"&amp;$A$70&amp;"'!"&amp;R$68&amp;$C256+72),1,0)</f>
        <v>0</v>
      </c>
      <c r="S256" cm="1">
        <f t="array" aca="1" ref="S256" ca="1">IF(INDIRECT("'"&amp;$A$69&amp;"'!"&amp;S$68&amp;$C256+72)&lt;&gt;INDIRECT("'"&amp;$A$70&amp;"'!"&amp;S$68&amp;$C256+72),1,0)</f>
        <v>0</v>
      </c>
      <c r="T256" cm="1">
        <f t="array" aca="1" ref="T256" ca="1">IF(INDIRECT("'"&amp;$A$69&amp;"'!"&amp;T$68&amp;$C256+72)&lt;&gt;INDIRECT("'"&amp;$A$70&amp;"'!"&amp;T$68&amp;$C256+72),1,0)</f>
        <v>0</v>
      </c>
      <c r="U256" cm="1">
        <f t="array" aca="1" ref="U256" ca="1">IF(INDIRECT("'"&amp;$A$69&amp;"'!"&amp;U$68&amp;$C256+72)&lt;&gt;INDIRECT("'"&amp;$A$70&amp;"'!"&amp;U$68&amp;$C256+72),1,0)</f>
        <v>0</v>
      </c>
      <c r="V256" cm="1">
        <f t="array" aca="1" ref="V256" ca="1">IF(INDIRECT("'"&amp;$A$69&amp;"'!"&amp;V$68&amp;$C256+72)&lt;&gt;INDIRECT("'"&amp;$A$70&amp;"'!"&amp;V$68&amp;$C256+72),1,0)</f>
        <v>0</v>
      </c>
      <c r="W256" cm="1">
        <f t="array" aca="1" ref="W256" ca="1">IF(INDIRECT("'"&amp;$A$69&amp;"'!"&amp;W$68&amp;$C256+72)&lt;&gt;INDIRECT("'"&amp;$A$70&amp;"'!"&amp;W$68&amp;$C256+72),1,0)</f>
        <v>0</v>
      </c>
      <c r="X256" cm="1">
        <f t="array" aca="1" ref="X256" ca="1">IF(INDIRECT("'"&amp;$A$69&amp;"'!"&amp;X$68&amp;$C256+72)&lt;&gt;INDIRECT("'"&amp;$A$70&amp;"'!"&amp;X$68&amp;$C256+72),1,0)</f>
        <v>0</v>
      </c>
      <c r="Y256" cm="1">
        <f t="array" aca="1" ref="Y256" ca="1">IF(INDIRECT("'"&amp;$A$69&amp;"'!"&amp;Y$68&amp;$C256+72)&lt;&gt;INDIRECT("'"&amp;$A$70&amp;"'!"&amp;Y$68&amp;$C256+72),1,0)</f>
        <v>0</v>
      </c>
      <c r="Z256" cm="1">
        <f t="array" aca="1" ref="Z256" ca="1">IF(INDIRECT("'"&amp;$A$69&amp;"'!"&amp;Z$68&amp;$C256+72)&lt;&gt;INDIRECT("'"&amp;$A$70&amp;"'!"&amp;Z$68&amp;$C256+72),1,0)</f>
        <v>0</v>
      </c>
      <c r="AA256" cm="1">
        <f t="array" aca="1" ref="AA256" ca="1">IF(INDIRECT("'"&amp;$A$69&amp;"'!"&amp;AA$68&amp;$C256+72)&lt;&gt;INDIRECT("'"&amp;$A$70&amp;"'!"&amp;AA$68&amp;$C256+72),1,0)</f>
        <v>0</v>
      </c>
      <c r="AB256" cm="1">
        <f t="array" aca="1" ref="AB256" ca="1">IF(INDIRECT("'"&amp;$A$69&amp;"'!"&amp;AB$68&amp;$C256+72)&lt;&gt;INDIRECT("'"&amp;$A$70&amp;"'!"&amp;AB$68&amp;$C256+72),1,0)</f>
        <v>0</v>
      </c>
      <c r="AC256" cm="1">
        <f t="array" aca="1" ref="AC256" ca="1">IF(INDIRECT("'"&amp;$A$69&amp;"'!"&amp;AC$68&amp;$C256+72)&lt;&gt;INDIRECT("'"&amp;$A$70&amp;"'!"&amp;AC$68&amp;$C256+72),1,0)</f>
        <v>0</v>
      </c>
      <c r="AD256" cm="1">
        <f t="array" aca="1" ref="AD256" ca="1">IF(INDIRECT("'"&amp;$A$69&amp;"'!"&amp;AD$68&amp;$C256+72)&lt;&gt;INDIRECT("'"&amp;$A$70&amp;"'!"&amp;AD$68&amp;$C256+72),1,0)</f>
        <v>0</v>
      </c>
      <c r="AE256" cm="1">
        <f t="array" aca="1" ref="AE256" ca="1">IF(INDIRECT("'"&amp;$A$69&amp;"'!"&amp;AE$68&amp;$C256+72)&lt;&gt;INDIRECT("'"&amp;$A$70&amp;"'!"&amp;AE$68&amp;$C256+72),1,0)</f>
        <v>0</v>
      </c>
      <c r="AF256" cm="1">
        <f t="array" aca="1" ref="AF256" ca="1">IF(INDIRECT("'"&amp;$A$69&amp;"'!"&amp;AF$68&amp;$C256+72)&lt;&gt;INDIRECT("'"&amp;$A$70&amp;"'!"&amp;AF$68&amp;$C256+72),1,0)</f>
        <v>0</v>
      </c>
      <c r="AG256" cm="1">
        <f t="array" aca="1" ref="AG256" ca="1">IF(INDIRECT("'"&amp;$A$69&amp;"'!"&amp;AG$68&amp;$C256+72)&lt;&gt;INDIRECT("'"&amp;$A$70&amp;"'!"&amp;AG$68&amp;$C256+72),1,0)</f>
        <v>0</v>
      </c>
      <c r="AH256" cm="1">
        <f t="array" aca="1" ref="AH256" ca="1">IF(INDIRECT("'"&amp;$A$69&amp;"'!"&amp;AH$68&amp;$C256+72)&lt;&gt;INDIRECT("'"&amp;$A$70&amp;"'!"&amp;AH$68&amp;$C256+72),1,0)</f>
        <v>0</v>
      </c>
      <c r="AI256" cm="1">
        <f t="array" aca="1" ref="AI256" ca="1">IF(INDIRECT("'"&amp;$A$69&amp;"'!"&amp;AI$68&amp;$C256+72)&lt;&gt;INDIRECT("'"&amp;$A$70&amp;"'!"&amp;AI$68&amp;$C256+72),1,0)</f>
        <v>0</v>
      </c>
      <c r="AJ256" cm="1">
        <f t="array" aca="1" ref="AJ256" ca="1">IF(INDIRECT("'"&amp;$A$69&amp;"'!"&amp;AJ$68&amp;$C256+72)&lt;&gt;INDIRECT("'"&amp;$A$70&amp;"'!"&amp;AJ$68&amp;$C256+72),1,0)</f>
        <v>0</v>
      </c>
      <c r="AK256" cm="1">
        <f t="array" aca="1" ref="AK256" ca="1">IF(INDIRECT("'"&amp;$A$69&amp;"'!"&amp;AK$68&amp;$C256+72)&lt;&gt;INDIRECT("'"&amp;$A$70&amp;"'!"&amp;AK$68&amp;$C256+72),1,0)</f>
        <v>0</v>
      </c>
      <c r="AL256" cm="1">
        <f t="array" aca="1" ref="AL256" ca="1">IF(INDIRECT("'"&amp;$A$69&amp;"'!"&amp;AL$68&amp;$C256+72)&lt;&gt;INDIRECT("'"&amp;$A$70&amp;"'!"&amp;AL$68&amp;$C256+72),1,0)</f>
        <v>0</v>
      </c>
      <c r="AM256" cm="1">
        <f t="array" aca="1" ref="AM256" ca="1">IF(INDIRECT("'"&amp;$A$69&amp;"'!"&amp;AM$68&amp;$C256+72)&lt;&gt;INDIRECT("'"&amp;$A$70&amp;"'!"&amp;AM$68&amp;$C256+72),1,0)</f>
        <v>0</v>
      </c>
      <c r="AN256" cm="1">
        <f t="array" aca="1" ref="AN256" ca="1">IF(INDIRECT("'"&amp;$A$69&amp;"'!"&amp;AN$68&amp;$C256+72)&lt;&gt;INDIRECT("'"&amp;$A$70&amp;"'!"&amp;AN$68&amp;$C256+72),1,0)</f>
        <v>0</v>
      </c>
      <c r="AO256" cm="1">
        <f t="array" aca="1" ref="AO256" ca="1">IF(INDIRECT("'"&amp;$A$69&amp;"'!"&amp;AO$68&amp;$C256+72)&lt;&gt;INDIRECT("'"&amp;$A$70&amp;"'!"&amp;AO$68&amp;$C256+72),1,0)</f>
        <v>0</v>
      </c>
      <c r="AP256" cm="1">
        <f t="array" aca="1" ref="AP256" ca="1">IF(INDIRECT("'"&amp;$A$69&amp;"'!"&amp;AP$68&amp;$C256+72)&lt;&gt;INDIRECT("'"&amp;$A$70&amp;"'!"&amp;AP$68&amp;$C256+72),1,0)</f>
        <v>0</v>
      </c>
      <c r="AQ256" cm="1">
        <f t="array" aca="1" ref="AQ256" ca="1">IF(INDIRECT("'"&amp;$A$69&amp;"'!"&amp;AQ$68&amp;$C256+72)&lt;&gt;INDIRECT("'"&amp;$A$70&amp;"'!"&amp;AQ$68&amp;$C256+72),1,0)</f>
        <v>0</v>
      </c>
      <c r="AR256" cm="1">
        <f t="array" aca="1" ref="AR256" ca="1">IF(INDIRECT("'"&amp;$A$69&amp;"'!"&amp;AR$68&amp;$C256+72)&lt;&gt;INDIRECT("'"&amp;$A$70&amp;"'!"&amp;AR$68&amp;$C256+72),1,0)</f>
        <v>0</v>
      </c>
      <c r="AS256" cm="1">
        <f t="array" aca="1" ref="AS256" ca="1">IF(INDIRECT("'"&amp;$A$69&amp;"'!"&amp;AS$68&amp;$C256+72)&lt;&gt;INDIRECT("'"&amp;$A$70&amp;"'!"&amp;AS$68&amp;$C256+72),1,0)</f>
        <v>0</v>
      </c>
      <c r="AT256" cm="1">
        <f t="array" aca="1" ref="AT256" ca="1">IF(INDIRECT("'"&amp;$A$69&amp;"'!"&amp;AT$68&amp;$C256+72)&lt;&gt;INDIRECT("'"&amp;$A$70&amp;"'!"&amp;AT$68&amp;$C256+72),1,0)</f>
        <v>0</v>
      </c>
      <c r="AU256" cm="1">
        <f t="array" aca="1" ref="AU256" ca="1">IF(INDIRECT("'"&amp;$A$69&amp;"'!"&amp;AU$68&amp;$C256+72)&lt;&gt;INDIRECT("'"&amp;$A$70&amp;"'!"&amp;AU$68&amp;$C256+72),1,0)</f>
        <v>0</v>
      </c>
      <c r="AV256" cm="1">
        <f t="array" aca="1" ref="AV256" ca="1">IF(INDIRECT("'"&amp;$A$69&amp;"'!"&amp;AV$68&amp;$C256+72)&lt;&gt;INDIRECT("'"&amp;$A$70&amp;"'!"&amp;AV$68&amp;$C256+72),1,0)</f>
        <v>0</v>
      </c>
      <c r="AW256" cm="1">
        <f t="array" aca="1" ref="AW256" ca="1">IF(INDIRECT("'"&amp;$A$69&amp;"'!"&amp;AW$68&amp;$C256+72)&lt;&gt;INDIRECT("'"&amp;$A$70&amp;"'!"&amp;AW$68&amp;$C256+72),1,0)</f>
        <v>0</v>
      </c>
      <c r="AX256" cm="1">
        <f t="array" aca="1" ref="AX256" ca="1">IF(INDIRECT("'"&amp;$A$69&amp;"'!"&amp;AX$68&amp;$C256+72)&lt;&gt;INDIRECT("'"&amp;$A$70&amp;"'!"&amp;AX$68&amp;$C256+72),1,0)</f>
        <v>0</v>
      </c>
      <c r="AY256" cm="1">
        <f t="array" aca="1" ref="AY256" ca="1">IF(INDIRECT("'"&amp;$A$69&amp;"'!"&amp;AY$68&amp;$C256+72)&lt;&gt;INDIRECT("'"&amp;$A$70&amp;"'!"&amp;AY$68&amp;$C256+72),1,0)</f>
        <v>0</v>
      </c>
      <c r="AZ256" cm="1">
        <f t="array" aca="1" ref="AZ256" ca="1">IF(INDIRECT("'"&amp;$A$69&amp;"'!"&amp;AZ$68&amp;$C256+72)&lt;&gt;INDIRECT("'"&amp;$A$70&amp;"'!"&amp;AZ$68&amp;$C256+72),1,0)</f>
        <v>0</v>
      </c>
      <c r="BA256" cm="1">
        <f t="array" aca="1" ref="BA256" ca="1">IF(INDIRECT("'"&amp;$A$69&amp;"'!"&amp;BA$68&amp;$C256+72)&lt;&gt;INDIRECT("'"&amp;$A$70&amp;"'!"&amp;BA$68&amp;$C256+72),1,0)</f>
        <v>0</v>
      </c>
      <c r="BB256" cm="1">
        <f t="array" aca="1" ref="BB256" ca="1">IF(INDIRECT("'"&amp;$A$69&amp;"'!"&amp;BB$68&amp;$C256+72)&lt;&gt;INDIRECT("'"&amp;$A$70&amp;"'!"&amp;BB$68&amp;$C256+72),1,0)</f>
        <v>0</v>
      </c>
      <c r="BC256">
        <f t="shared" ca="1" si="6"/>
        <v>0</v>
      </c>
      <c r="BD256">
        <f t="shared" ca="1" si="7"/>
        <v>0</v>
      </c>
      <c r="BE256">
        <f t="shared" ca="1" si="8"/>
        <v>0</v>
      </c>
    </row>
    <row r="257" spans="3:57" x14ac:dyDescent="0.15">
      <c r="C257" s="283">
        <v>185</v>
      </c>
      <c r="D257" cm="1">
        <f t="array" aca="1" ref="D257" ca="1">IF(INDIRECT("'"&amp;$A$69&amp;"'!"&amp;D$68&amp;$C257+72)&lt;&gt;INDIRECT("'"&amp;$A$70&amp;"'!"&amp;D$68&amp;$C257+72),1,0)</f>
        <v>0</v>
      </c>
      <c r="E257" cm="1">
        <f t="array" aca="1" ref="E257" ca="1">IF(INDIRECT("'"&amp;$A$69&amp;"'!"&amp;E$68&amp;$C257+72)&lt;&gt;INDIRECT("'"&amp;$A$70&amp;"'!"&amp;E$68&amp;$C257+72),1,0)</f>
        <v>0</v>
      </c>
      <c r="F257" cm="1">
        <f t="array" aca="1" ref="F257" ca="1">IF(INDIRECT("'"&amp;$A$69&amp;"'!"&amp;F$68&amp;$C257+72)&lt;&gt;INDIRECT("'"&amp;$A$70&amp;"'!"&amp;F$68&amp;$C257+72),1,0)</f>
        <v>0</v>
      </c>
      <c r="G257" cm="1">
        <f t="array" aca="1" ref="G257" ca="1">IF(INDIRECT("'"&amp;$A$69&amp;"'!"&amp;G$68&amp;$C257+72)&lt;&gt;INDIRECT("'"&amp;$A$70&amp;"'!"&amp;G$68&amp;$C257+72),1,0)</f>
        <v>0</v>
      </c>
      <c r="H257" cm="1">
        <f t="array" aca="1" ref="H257" ca="1">IF(INDIRECT("'"&amp;$A$69&amp;"'!"&amp;H$68&amp;$C257+72)&lt;&gt;INDIRECT("'"&amp;$A$70&amp;"'!"&amp;H$68&amp;$C257+72),1,0)</f>
        <v>0</v>
      </c>
      <c r="I257" cm="1">
        <f t="array" aca="1" ref="I257" ca="1">IF(INDIRECT("'"&amp;$A$69&amp;"'!"&amp;I$68&amp;$C257+72)&lt;&gt;INDIRECT("'"&amp;$A$70&amp;"'!"&amp;I$68&amp;$C257+72),1,0)</f>
        <v>0</v>
      </c>
      <c r="J257" cm="1">
        <f t="array" aca="1" ref="J257" ca="1">IF(INDIRECT("'"&amp;$A$69&amp;"'!"&amp;J$68&amp;$C257+72)&lt;&gt;INDIRECT("'"&amp;$A$70&amp;"'!"&amp;J$68&amp;$C257+72),1,0)</f>
        <v>0</v>
      </c>
      <c r="K257" cm="1">
        <f t="array" aca="1" ref="K257" ca="1">IF(INDIRECT("'"&amp;$A$69&amp;"'!"&amp;K$68&amp;$C257+72)&lt;&gt;INDIRECT("'"&amp;$A$70&amp;"'!"&amp;K$68&amp;$C257+72),1,0)</f>
        <v>0</v>
      </c>
      <c r="L257" cm="1">
        <f t="array" aca="1" ref="L257" ca="1">IF(INDIRECT("'"&amp;$A$69&amp;"'!"&amp;L$68&amp;$C257+72)&lt;&gt;INDIRECT("'"&amp;$A$70&amp;"'!"&amp;L$68&amp;$C257+72),1,0)</f>
        <v>0</v>
      </c>
      <c r="M257" cm="1">
        <f t="array" aca="1" ref="M257" ca="1">IF(INDIRECT("'"&amp;$A$69&amp;"'!"&amp;M$68&amp;$C257+72)&lt;&gt;INDIRECT("'"&amp;$A$70&amp;"'!"&amp;M$68&amp;$C257+72),1,0)</f>
        <v>0</v>
      </c>
      <c r="N257" cm="1">
        <f t="array" aca="1" ref="N257" ca="1">IF(INDIRECT("'"&amp;$A$69&amp;"'!"&amp;N$68&amp;$C257+72)&lt;&gt;INDIRECT("'"&amp;$A$70&amp;"'!"&amp;N$68&amp;$C257+72),1,0)</f>
        <v>0</v>
      </c>
      <c r="O257" cm="1">
        <f t="array" aca="1" ref="O257" ca="1">IF(INDIRECT("'"&amp;$A$69&amp;"'!"&amp;O$68&amp;$C257+72)&lt;&gt;INDIRECT("'"&amp;$A$70&amp;"'!"&amp;O$68&amp;$C257+72),1,0)</f>
        <v>0</v>
      </c>
      <c r="P257" cm="1">
        <f t="array" aca="1" ref="P257" ca="1">IF(INDIRECT("'"&amp;$A$69&amp;"'!"&amp;P$68&amp;$C257+72)&lt;&gt;INDIRECT("'"&amp;$A$70&amp;"'!"&amp;P$68&amp;$C257+72),1,0)</f>
        <v>0</v>
      </c>
      <c r="Q257" cm="1">
        <f t="array" aca="1" ref="Q257" ca="1">IF(INDIRECT("'"&amp;$A$69&amp;"'!"&amp;Q$68&amp;$C257+72)&lt;&gt;INDIRECT("'"&amp;$A$70&amp;"'!"&amp;Q$68&amp;$C257+72),1,0)</f>
        <v>0</v>
      </c>
      <c r="R257" cm="1">
        <f t="array" aca="1" ref="R257" ca="1">IF(INDIRECT("'"&amp;$A$69&amp;"'!"&amp;R$68&amp;$C257+72)&lt;&gt;INDIRECT("'"&amp;$A$70&amp;"'!"&amp;R$68&amp;$C257+72),1,0)</f>
        <v>0</v>
      </c>
      <c r="S257" cm="1">
        <f t="array" aca="1" ref="S257" ca="1">IF(INDIRECT("'"&amp;$A$69&amp;"'!"&amp;S$68&amp;$C257+72)&lt;&gt;INDIRECT("'"&amp;$A$70&amp;"'!"&amp;S$68&amp;$C257+72),1,0)</f>
        <v>0</v>
      </c>
      <c r="T257" cm="1">
        <f t="array" aca="1" ref="T257" ca="1">IF(INDIRECT("'"&amp;$A$69&amp;"'!"&amp;T$68&amp;$C257+72)&lt;&gt;INDIRECT("'"&amp;$A$70&amp;"'!"&amp;T$68&amp;$C257+72),1,0)</f>
        <v>0</v>
      </c>
      <c r="U257" cm="1">
        <f t="array" aca="1" ref="U257" ca="1">IF(INDIRECT("'"&amp;$A$69&amp;"'!"&amp;U$68&amp;$C257+72)&lt;&gt;INDIRECT("'"&amp;$A$70&amp;"'!"&amp;U$68&amp;$C257+72),1,0)</f>
        <v>0</v>
      </c>
      <c r="V257" cm="1">
        <f t="array" aca="1" ref="V257" ca="1">IF(INDIRECT("'"&amp;$A$69&amp;"'!"&amp;V$68&amp;$C257+72)&lt;&gt;INDIRECT("'"&amp;$A$70&amp;"'!"&amp;V$68&amp;$C257+72),1,0)</f>
        <v>0</v>
      </c>
      <c r="W257" cm="1">
        <f t="array" aca="1" ref="W257" ca="1">IF(INDIRECT("'"&amp;$A$69&amp;"'!"&amp;W$68&amp;$C257+72)&lt;&gt;INDIRECT("'"&amp;$A$70&amp;"'!"&amp;W$68&amp;$C257+72),1,0)</f>
        <v>0</v>
      </c>
      <c r="X257" cm="1">
        <f t="array" aca="1" ref="X257" ca="1">IF(INDIRECT("'"&amp;$A$69&amp;"'!"&amp;X$68&amp;$C257+72)&lt;&gt;INDIRECT("'"&amp;$A$70&amp;"'!"&amp;X$68&amp;$C257+72),1,0)</f>
        <v>0</v>
      </c>
      <c r="Y257" cm="1">
        <f t="array" aca="1" ref="Y257" ca="1">IF(INDIRECT("'"&amp;$A$69&amp;"'!"&amp;Y$68&amp;$C257+72)&lt;&gt;INDIRECT("'"&amp;$A$70&amp;"'!"&amp;Y$68&amp;$C257+72),1,0)</f>
        <v>0</v>
      </c>
      <c r="Z257" cm="1">
        <f t="array" aca="1" ref="Z257" ca="1">IF(INDIRECT("'"&amp;$A$69&amp;"'!"&amp;Z$68&amp;$C257+72)&lt;&gt;INDIRECT("'"&amp;$A$70&amp;"'!"&amp;Z$68&amp;$C257+72),1,0)</f>
        <v>0</v>
      </c>
      <c r="AA257" cm="1">
        <f t="array" aca="1" ref="AA257" ca="1">IF(INDIRECT("'"&amp;$A$69&amp;"'!"&amp;AA$68&amp;$C257+72)&lt;&gt;INDIRECT("'"&amp;$A$70&amp;"'!"&amp;AA$68&amp;$C257+72),1,0)</f>
        <v>0</v>
      </c>
      <c r="AB257" cm="1">
        <f t="array" aca="1" ref="AB257" ca="1">IF(INDIRECT("'"&amp;$A$69&amp;"'!"&amp;AB$68&amp;$C257+72)&lt;&gt;INDIRECT("'"&amp;$A$70&amp;"'!"&amp;AB$68&amp;$C257+72),1,0)</f>
        <v>0</v>
      </c>
      <c r="AC257" cm="1">
        <f t="array" aca="1" ref="AC257" ca="1">IF(INDIRECT("'"&amp;$A$69&amp;"'!"&amp;AC$68&amp;$C257+72)&lt;&gt;INDIRECT("'"&amp;$A$70&amp;"'!"&amp;AC$68&amp;$C257+72),1,0)</f>
        <v>0</v>
      </c>
      <c r="AD257" cm="1">
        <f t="array" aca="1" ref="AD257" ca="1">IF(INDIRECT("'"&amp;$A$69&amp;"'!"&amp;AD$68&amp;$C257+72)&lt;&gt;INDIRECT("'"&amp;$A$70&amp;"'!"&amp;AD$68&amp;$C257+72),1,0)</f>
        <v>0</v>
      </c>
      <c r="AE257" cm="1">
        <f t="array" aca="1" ref="AE257" ca="1">IF(INDIRECT("'"&amp;$A$69&amp;"'!"&amp;AE$68&amp;$C257+72)&lt;&gt;INDIRECT("'"&amp;$A$70&amp;"'!"&amp;AE$68&amp;$C257+72),1,0)</f>
        <v>0</v>
      </c>
      <c r="AF257" cm="1">
        <f t="array" aca="1" ref="AF257" ca="1">IF(INDIRECT("'"&amp;$A$69&amp;"'!"&amp;AF$68&amp;$C257+72)&lt;&gt;INDIRECT("'"&amp;$A$70&amp;"'!"&amp;AF$68&amp;$C257+72),1,0)</f>
        <v>0</v>
      </c>
      <c r="AG257" cm="1">
        <f t="array" aca="1" ref="AG257" ca="1">IF(INDIRECT("'"&amp;$A$69&amp;"'!"&amp;AG$68&amp;$C257+72)&lt;&gt;INDIRECT("'"&amp;$A$70&amp;"'!"&amp;AG$68&amp;$C257+72),1,0)</f>
        <v>0</v>
      </c>
      <c r="AH257" cm="1">
        <f t="array" aca="1" ref="AH257" ca="1">IF(INDIRECT("'"&amp;$A$69&amp;"'!"&amp;AH$68&amp;$C257+72)&lt;&gt;INDIRECT("'"&amp;$A$70&amp;"'!"&amp;AH$68&amp;$C257+72),1,0)</f>
        <v>0</v>
      </c>
      <c r="AI257" cm="1">
        <f t="array" aca="1" ref="AI257" ca="1">IF(INDIRECT("'"&amp;$A$69&amp;"'!"&amp;AI$68&amp;$C257+72)&lt;&gt;INDIRECT("'"&amp;$A$70&amp;"'!"&amp;AI$68&amp;$C257+72),1,0)</f>
        <v>0</v>
      </c>
      <c r="AJ257" cm="1">
        <f t="array" aca="1" ref="AJ257" ca="1">IF(INDIRECT("'"&amp;$A$69&amp;"'!"&amp;AJ$68&amp;$C257+72)&lt;&gt;INDIRECT("'"&amp;$A$70&amp;"'!"&amp;AJ$68&amp;$C257+72),1,0)</f>
        <v>0</v>
      </c>
      <c r="AK257" cm="1">
        <f t="array" aca="1" ref="AK257" ca="1">IF(INDIRECT("'"&amp;$A$69&amp;"'!"&amp;AK$68&amp;$C257+72)&lt;&gt;INDIRECT("'"&amp;$A$70&amp;"'!"&amp;AK$68&amp;$C257+72),1,0)</f>
        <v>0</v>
      </c>
      <c r="AL257" cm="1">
        <f t="array" aca="1" ref="AL257" ca="1">IF(INDIRECT("'"&amp;$A$69&amp;"'!"&amp;AL$68&amp;$C257+72)&lt;&gt;INDIRECT("'"&amp;$A$70&amp;"'!"&amp;AL$68&amp;$C257+72),1,0)</f>
        <v>0</v>
      </c>
      <c r="AM257" cm="1">
        <f t="array" aca="1" ref="AM257" ca="1">IF(INDIRECT("'"&amp;$A$69&amp;"'!"&amp;AM$68&amp;$C257+72)&lt;&gt;INDIRECT("'"&amp;$A$70&amp;"'!"&amp;AM$68&amp;$C257+72),1,0)</f>
        <v>0</v>
      </c>
      <c r="AN257" cm="1">
        <f t="array" aca="1" ref="AN257" ca="1">IF(INDIRECT("'"&amp;$A$69&amp;"'!"&amp;AN$68&amp;$C257+72)&lt;&gt;INDIRECT("'"&amp;$A$70&amp;"'!"&amp;AN$68&amp;$C257+72),1,0)</f>
        <v>0</v>
      </c>
      <c r="AO257" cm="1">
        <f t="array" aca="1" ref="AO257" ca="1">IF(INDIRECT("'"&amp;$A$69&amp;"'!"&amp;AO$68&amp;$C257+72)&lt;&gt;INDIRECT("'"&amp;$A$70&amp;"'!"&amp;AO$68&amp;$C257+72),1,0)</f>
        <v>0</v>
      </c>
      <c r="AP257" cm="1">
        <f t="array" aca="1" ref="AP257" ca="1">IF(INDIRECT("'"&amp;$A$69&amp;"'!"&amp;AP$68&amp;$C257+72)&lt;&gt;INDIRECT("'"&amp;$A$70&amp;"'!"&amp;AP$68&amp;$C257+72),1,0)</f>
        <v>0</v>
      </c>
      <c r="AQ257" cm="1">
        <f t="array" aca="1" ref="AQ257" ca="1">IF(INDIRECT("'"&amp;$A$69&amp;"'!"&amp;AQ$68&amp;$C257+72)&lt;&gt;INDIRECT("'"&amp;$A$70&amp;"'!"&amp;AQ$68&amp;$C257+72),1,0)</f>
        <v>0</v>
      </c>
      <c r="AR257" cm="1">
        <f t="array" aca="1" ref="AR257" ca="1">IF(INDIRECT("'"&amp;$A$69&amp;"'!"&amp;AR$68&amp;$C257+72)&lt;&gt;INDIRECT("'"&amp;$A$70&amp;"'!"&amp;AR$68&amp;$C257+72),1,0)</f>
        <v>0</v>
      </c>
      <c r="AS257" cm="1">
        <f t="array" aca="1" ref="AS257" ca="1">IF(INDIRECT("'"&amp;$A$69&amp;"'!"&amp;AS$68&amp;$C257+72)&lt;&gt;INDIRECT("'"&amp;$A$70&amp;"'!"&amp;AS$68&amp;$C257+72),1,0)</f>
        <v>0</v>
      </c>
      <c r="AT257" cm="1">
        <f t="array" aca="1" ref="AT257" ca="1">IF(INDIRECT("'"&amp;$A$69&amp;"'!"&amp;AT$68&amp;$C257+72)&lt;&gt;INDIRECT("'"&amp;$A$70&amp;"'!"&amp;AT$68&amp;$C257+72),1,0)</f>
        <v>0</v>
      </c>
      <c r="AU257" cm="1">
        <f t="array" aca="1" ref="AU257" ca="1">IF(INDIRECT("'"&amp;$A$69&amp;"'!"&amp;AU$68&amp;$C257+72)&lt;&gt;INDIRECT("'"&amp;$A$70&amp;"'!"&amp;AU$68&amp;$C257+72),1,0)</f>
        <v>0</v>
      </c>
      <c r="AV257" cm="1">
        <f t="array" aca="1" ref="AV257" ca="1">IF(INDIRECT("'"&amp;$A$69&amp;"'!"&amp;AV$68&amp;$C257+72)&lt;&gt;INDIRECT("'"&amp;$A$70&amp;"'!"&amp;AV$68&amp;$C257+72),1,0)</f>
        <v>0</v>
      </c>
      <c r="AW257" cm="1">
        <f t="array" aca="1" ref="AW257" ca="1">IF(INDIRECT("'"&amp;$A$69&amp;"'!"&amp;AW$68&amp;$C257+72)&lt;&gt;INDIRECT("'"&amp;$A$70&amp;"'!"&amp;AW$68&amp;$C257+72),1,0)</f>
        <v>0</v>
      </c>
      <c r="AX257" cm="1">
        <f t="array" aca="1" ref="AX257" ca="1">IF(INDIRECT("'"&amp;$A$69&amp;"'!"&amp;AX$68&amp;$C257+72)&lt;&gt;INDIRECT("'"&amp;$A$70&amp;"'!"&amp;AX$68&amp;$C257+72),1,0)</f>
        <v>0</v>
      </c>
      <c r="AY257" cm="1">
        <f t="array" aca="1" ref="AY257" ca="1">IF(INDIRECT("'"&amp;$A$69&amp;"'!"&amp;AY$68&amp;$C257+72)&lt;&gt;INDIRECT("'"&amp;$A$70&amp;"'!"&amp;AY$68&amp;$C257+72),1,0)</f>
        <v>0</v>
      </c>
      <c r="AZ257" cm="1">
        <f t="array" aca="1" ref="AZ257" ca="1">IF(INDIRECT("'"&amp;$A$69&amp;"'!"&amp;AZ$68&amp;$C257+72)&lt;&gt;INDIRECT("'"&amp;$A$70&amp;"'!"&amp;AZ$68&amp;$C257+72),1,0)</f>
        <v>0</v>
      </c>
      <c r="BA257" cm="1">
        <f t="array" aca="1" ref="BA257" ca="1">IF(INDIRECT("'"&amp;$A$69&amp;"'!"&amp;BA$68&amp;$C257+72)&lt;&gt;INDIRECT("'"&amp;$A$70&amp;"'!"&amp;BA$68&amp;$C257+72),1,0)</f>
        <v>0</v>
      </c>
      <c r="BB257" cm="1">
        <f t="array" aca="1" ref="BB257" ca="1">IF(INDIRECT("'"&amp;$A$69&amp;"'!"&amp;BB$68&amp;$C257+72)&lt;&gt;INDIRECT("'"&amp;$A$70&amp;"'!"&amp;BB$68&amp;$C257+72),1,0)</f>
        <v>0</v>
      </c>
      <c r="BC257">
        <f t="shared" ca="1" si="6"/>
        <v>0</v>
      </c>
      <c r="BD257">
        <f t="shared" ca="1" si="7"/>
        <v>0</v>
      </c>
      <c r="BE257">
        <f t="shared" ca="1" si="8"/>
        <v>0</v>
      </c>
    </row>
    <row r="258" spans="3:57" x14ac:dyDescent="0.15">
      <c r="C258" s="283">
        <v>186</v>
      </c>
      <c r="D258" cm="1">
        <f t="array" aca="1" ref="D258" ca="1">IF(INDIRECT("'"&amp;$A$69&amp;"'!"&amp;D$68&amp;$C258+72)&lt;&gt;INDIRECT("'"&amp;$A$70&amp;"'!"&amp;D$68&amp;$C258+72),1,0)</f>
        <v>0</v>
      </c>
      <c r="E258" cm="1">
        <f t="array" aca="1" ref="E258" ca="1">IF(INDIRECT("'"&amp;$A$69&amp;"'!"&amp;E$68&amp;$C258+72)&lt;&gt;INDIRECT("'"&amp;$A$70&amp;"'!"&amp;E$68&amp;$C258+72),1,0)</f>
        <v>0</v>
      </c>
      <c r="F258" cm="1">
        <f t="array" aca="1" ref="F258" ca="1">IF(INDIRECT("'"&amp;$A$69&amp;"'!"&amp;F$68&amp;$C258+72)&lt;&gt;INDIRECT("'"&amp;$A$70&amp;"'!"&amp;F$68&amp;$C258+72),1,0)</f>
        <v>0</v>
      </c>
      <c r="G258" cm="1">
        <f t="array" aca="1" ref="G258" ca="1">IF(INDIRECT("'"&amp;$A$69&amp;"'!"&amp;G$68&amp;$C258+72)&lt;&gt;INDIRECT("'"&amp;$A$70&amp;"'!"&amp;G$68&amp;$C258+72),1,0)</f>
        <v>0</v>
      </c>
      <c r="H258" cm="1">
        <f t="array" aca="1" ref="H258" ca="1">IF(INDIRECT("'"&amp;$A$69&amp;"'!"&amp;H$68&amp;$C258+72)&lt;&gt;INDIRECT("'"&amp;$A$70&amp;"'!"&amp;H$68&amp;$C258+72),1,0)</f>
        <v>0</v>
      </c>
      <c r="I258" cm="1">
        <f t="array" aca="1" ref="I258" ca="1">IF(INDIRECT("'"&amp;$A$69&amp;"'!"&amp;I$68&amp;$C258+72)&lt;&gt;INDIRECT("'"&amp;$A$70&amp;"'!"&amp;I$68&amp;$C258+72),1,0)</f>
        <v>0</v>
      </c>
      <c r="J258" cm="1">
        <f t="array" aca="1" ref="J258" ca="1">IF(INDIRECT("'"&amp;$A$69&amp;"'!"&amp;J$68&amp;$C258+72)&lt;&gt;INDIRECT("'"&amp;$A$70&amp;"'!"&amp;J$68&amp;$C258+72),1,0)</f>
        <v>0</v>
      </c>
      <c r="K258" cm="1">
        <f t="array" aca="1" ref="K258" ca="1">IF(INDIRECT("'"&amp;$A$69&amp;"'!"&amp;K$68&amp;$C258+72)&lt;&gt;INDIRECT("'"&amp;$A$70&amp;"'!"&amp;K$68&amp;$C258+72),1,0)</f>
        <v>0</v>
      </c>
      <c r="L258" cm="1">
        <f t="array" aca="1" ref="L258" ca="1">IF(INDIRECT("'"&amp;$A$69&amp;"'!"&amp;L$68&amp;$C258+72)&lt;&gt;INDIRECT("'"&amp;$A$70&amp;"'!"&amp;L$68&amp;$C258+72),1,0)</f>
        <v>0</v>
      </c>
      <c r="M258" cm="1">
        <f t="array" aca="1" ref="M258" ca="1">IF(INDIRECT("'"&amp;$A$69&amp;"'!"&amp;M$68&amp;$C258+72)&lt;&gt;INDIRECT("'"&amp;$A$70&amp;"'!"&amp;M$68&amp;$C258+72),1,0)</f>
        <v>0</v>
      </c>
      <c r="N258" cm="1">
        <f t="array" aca="1" ref="N258" ca="1">IF(INDIRECT("'"&amp;$A$69&amp;"'!"&amp;N$68&amp;$C258+72)&lt;&gt;INDIRECT("'"&amp;$A$70&amp;"'!"&amp;N$68&amp;$C258+72),1,0)</f>
        <v>0</v>
      </c>
      <c r="O258" cm="1">
        <f t="array" aca="1" ref="O258" ca="1">IF(INDIRECT("'"&amp;$A$69&amp;"'!"&amp;O$68&amp;$C258+72)&lt;&gt;INDIRECT("'"&amp;$A$70&amp;"'!"&amp;O$68&amp;$C258+72),1,0)</f>
        <v>0</v>
      </c>
      <c r="P258" cm="1">
        <f t="array" aca="1" ref="P258" ca="1">IF(INDIRECT("'"&amp;$A$69&amp;"'!"&amp;P$68&amp;$C258+72)&lt;&gt;INDIRECT("'"&amp;$A$70&amp;"'!"&amp;P$68&amp;$C258+72),1,0)</f>
        <v>0</v>
      </c>
      <c r="Q258" cm="1">
        <f t="array" aca="1" ref="Q258" ca="1">IF(INDIRECT("'"&amp;$A$69&amp;"'!"&amp;Q$68&amp;$C258+72)&lt;&gt;INDIRECT("'"&amp;$A$70&amp;"'!"&amp;Q$68&amp;$C258+72),1,0)</f>
        <v>0</v>
      </c>
      <c r="R258" cm="1">
        <f t="array" aca="1" ref="R258" ca="1">IF(INDIRECT("'"&amp;$A$69&amp;"'!"&amp;R$68&amp;$C258+72)&lt;&gt;INDIRECT("'"&amp;$A$70&amp;"'!"&amp;R$68&amp;$C258+72),1,0)</f>
        <v>0</v>
      </c>
      <c r="S258" cm="1">
        <f t="array" aca="1" ref="S258" ca="1">IF(INDIRECT("'"&amp;$A$69&amp;"'!"&amp;S$68&amp;$C258+72)&lt;&gt;INDIRECT("'"&amp;$A$70&amp;"'!"&amp;S$68&amp;$C258+72),1,0)</f>
        <v>0</v>
      </c>
      <c r="T258" cm="1">
        <f t="array" aca="1" ref="T258" ca="1">IF(INDIRECT("'"&amp;$A$69&amp;"'!"&amp;T$68&amp;$C258+72)&lt;&gt;INDIRECT("'"&amp;$A$70&amp;"'!"&amp;T$68&amp;$C258+72),1,0)</f>
        <v>0</v>
      </c>
      <c r="U258" cm="1">
        <f t="array" aca="1" ref="U258" ca="1">IF(INDIRECT("'"&amp;$A$69&amp;"'!"&amp;U$68&amp;$C258+72)&lt;&gt;INDIRECT("'"&amp;$A$70&amp;"'!"&amp;U$68&amp;$C258+72),1,0)</f>
        <v>0</v>
      </c>
      <c r="V258" cm="1">
        <f t="array" aca="1" ref="V258" ca="1">IF(INDIRECT("'"&amp;$A$69&amp;"'!"&amp;V$68&amp;$C258+72)&lt;&gt;INDIRECT("'"&amp;$A$70&amp;"'!"&amp;V$68&amp;$C258+72),1,0)</f>
        <v>0</v>
      </c>
      <c r="W258" cm="1">
        <f t="array" aca="1" ref="W258" ca="1">IF(INDIRECT("'"&amp;$A$69&amp;"'!"&amp;W$68&amp;$C258+72)&lt;&gt;INDIRECT("'"&amp;$A$70&amp;"'!"&amp;W$68&amp;$C258+72),1,0)</f>
        <v>0</v>
      </c>
      <c r="X258" cm="1">
        <f t="array" aca="1" ref="X258" ca="1">IF(INDIRECT("'"&amp;$A$69&amp;"'!"&amp;X$68&amp;$C258+72)&lt;&gt;INDIRECT("'"&amp;$A$70&amp;"'!"&amp;X$68&amp;$C258+72),1,0)</f>
        <v>0</v>
      </c>
      <c r="Y258" cm="1">
        <f t="array" aca="1" ref="Y258" ca="1">IF(INDIRECT("'"&amp;$A$69&amp;"'!"&amp;Y$68&amp;$C258+72)&lt;&gt;INDIRECT("'"&amp;$A$70&amp;"'!"&amp;Y$68&amp;$C258+72),1,0)</f>
        <v>0</v>
      </c>
      <c r="Z258" cm="1">
        <f t="array" aca="1" ref="Z258" ca="1">IF(INDIRECT("'"&amp;$A$69&amp;"'!"&amp;Z$68&amp;$C258+72)&lt;&gt;INDIRECT("'"&amp;$A$70&amp;"'!"&amp;Z$68&amp;$C258+72),1,0)</f>
        <v>0</v>
      </c>
      <c r="AA258" cm="1">
        <f t="array" aca="1" ref="AA258" ca="1">IF(INDIRECT("'"&amp;$A$69&amp;"'!"&amp;AA$68&amp;$C258+72)&lt;&gt;INDIRECT("'"&amp;$A$70&amp;"'!"&amp;AA$68&amp;$C258+72),1,0)</f>
        <v>0</v>
      </c>
      <c r="AB258" cm="1">
        <f t="array" aca="1" ref="AB258" ca="1">IF(INDIRECT("'"&amp;$A$69&amp;"'!"&amp;AB$68&amp;$C258+72)&lt;&gt;INDIRECT("'"&amp;$A$70&amp;"'!"&amp;AB$68&amp;$C258+72),1,0)</f>
        <v>0</v>
      </c>
      <c r="AC258" cm="1">
        <f t="array" aca="1" ref="AC258" ca="1">IF(INDIRECT("'"&amp;$A$69&amp;"'!"&amp;AC$68&amp;$C258+72)&lt;&gt;INDIRECT("'"&amp;$A$70&amp;"'!"&amp;AC$68&amp;$C258+72),1,0)</f>
        <v>0</v>
      </c>
      <c r="AD258" cm="1">
        <f t="array" aca="1" ref="AD258" ca="1">IF(INDIRECT("'"&amp;$A$69&amp;"'!"&amp;AD$68&amp;$C258+72)&lt;&gt;INDIRECT("'"&amp;$A$70&amp;"'!"&amp;AD$68&amp;$C258+72),1,0)</f>
        <v>0</v>
      </c>
      <c r="AE258" cm="1">
        <f t="array" aca="1" ref="AE258" ca="1">IF(INDIRECT("'"&amp;$A$69&amp;"'!"&amp;AE$68&amp;$C258+72)&lt;&gt;INDIRECT("'"&amp;$A$70&amp;"'!"&amp;AE$68&amp;$C258+72),1,0)</f>
        <v>0</v>
      </c>
      <c r="AF258" cm="1">
        <f t="array" aca="1" ref="AF258" ca="1">IF(INDIRECT("'"&amp;$A$69&amp;"'!"&amp;AF$68&amp;$C258+72)&lt;&gt;INDIRECT("'"&amp;$A$70&amp;"'!"&amp;AF$68&amp;$C258+72),1,0)</f>
        <v>0</v>
      </c>
      <c r="AG258" cm="1">
        <f t="array" aca="1" ref="AG258" ca="1">IF(INDIRECT("'"&amp;$A$69&amp;"'!"&amp;AG$68&amp;$C258+72)&lt;&gt;INDIRECT("'"&amp;$A$70&amp;"'!"&amp;AG$68&amp;$C258+72),1,0)</f>
        <v>0</v>
      </c>
      <c r="AH258" cm="1">
        <f t="array" aca="1" ref="AH258" ca="1">IF(INDIRECT("'"&amp;$A$69&amp;"'!"&amp;AH$68&amp;$C258+72)&lt;&gt;INDIRECT("'"&amp;$A$70&amp;"'!"&amp;AH$68&amp;$C258+72),1,0)</f>
        <v>0</v>
      </c>
      <c r="AI258" cm="1">
        <f t="array" aca="1" ref="AI258" ca="1">IF(INDIRECT("'"&amp;$A$69&amp;"'!"&amp;AI$68&amp;$C258+72)&lt;&gt;INDIRECT("'"&amp;$A$70&amp;"'!"&amp;AI$68&amp;$C258+72),1,0)</f>
        <v>0</v>
      </c>
      <c r="AJ258" cm="1">
        <f t="array" aca="1" ref="AJ258" ca="1">IF(INDIRECT("'"&amp;$A$69&amp;"'!"&amp;AJ$68&amp;$C258+72)&lt;&gt;INDIRECT("'"&amp;$A$70&amp;"'!"&amp;AJ$68&amp;$C258+72),1,0)</f>
        <v>0</v>
      </c>
      <c r="AK258" cm="1">
        <f t="array" aca="1" ref="AK258" ca="1">IF(INDIRECT("'"&amp;$A$69&amp;"'!"&amp;AK$68&amp;$C258+72)&lt;&gt;INDIRECT("'"&amp;$A$70&amp;"'!"&amp;AK$68&amp;$C258+72),1,0)</f>
        <v>0</v>
      </c>
      <c r="AL258" cm="1">
        <f t="array" aca="1" ref="AL258" ca="1">IF(INDIRECT("'"&amp;$A$69&amp;"'!"&amp;AL$68&amp;$C258+72)&lt;&gt;INDIRECT("'"&amp;$A$70&amp;"'!"&amp;AL$68&amp;$C258+72),1,0)</f>
        <v>0</v>
      </c>
      <c r="AM258" cm="1">
        <f t="array" aca="1" ref="AM258" ca="1">IF(INDIRECT("'"&amp;$A$69&amp;"'!"&amp;AM$68&amp;$C258+72)&lt;&gt;INDIRECT("'"&amp;$A$70&amp;"'!"&amp;AM$68&amp;$C258+72),1,0)</f>
        <v>0</v>
      </c>
      <c r="AN258" cm="1">
        <f t="array" aca="1" ref="AN258" ca="1">IF(INDIRECT("'"&amp;$A$69&amp;"'!"&amp;AN$68&amp;$C258+72)&lt;&gt;INDIRECT("'"&amp;$A$70&amp;"'!"&amp;AN$68&amp;$C258+72),1,0)</f>
        <v>0</v>
      </c>
      <c r="AO258" cm="1">
        <f t="array" aca="1" ref="AO258" ca="1">IF(INDIRECT("'"&amp;$A$69&amp;"'!"&amp;AO$68&amp;$C258+72)&lt;&gt;INDIRECT("'"&amp;$A$70&amp;"'!"&amp;AO$68&amp;$C258+72),1,0)</f>
        <v>0</v>
      </c>
      <c r="AP258" cm="1">
        <f t="array" aca="1" ref="AP258" ca="1">IF(INDIRECT("'"&amp;$A$69&amp;"'!"&amp;AP$68&amp;$C258+72)&lt;&gt;INDIRECT("'"&amp;$A$70&amp;"'!"&amp;AP$68&amp;$C258+72),1,0)</f>
        <v>0</v>
      </c>
      <c r="AQ258" cm="1">
        <f t="array" aca="1" ref="AQ258" ca="1">IF(INDIRECT("'"&amp;$A$69&amp;"'!"&amp;AQ$68&amp;$C258+72)&lt;&gt;INDIRECT("'"&amp;$A$70&amp;"'!"&amp;AQ$68&amp;$C258+72),1,0)</f>
        <v>0</v>
      </c>
      <c r="AR258" cm="1">
        <f t="array" aca="1" ref="AR258" ca="1">IF(INDIRECT("'"&amp;$A$69&amp;"'!"&amp;AR$68&amp;$C258+72)&lt;&gt;INDIRECT("'"&amp;$A$70&amp;"'!"&amp;AR$68&amp;$C258+72),1,0)</f>
        <v>0</v>
      </c>
      <c r="AS258" cm="1">
        <f t="array" aca="1" ref="AS258" ca="1">IF(INDIRECT("'"&amp;$A$69&amp;"'!"&amp;AS$68&amp;$C258+72)&lt;&gt;INDIRECT("'"&amp;$A$70&amp;"'!"&amp;AS$68&amp;$C258+72),1,0)</f>
        <v>0</v>
      </c>
      <c r="AT258" cm="1">
        <f t="array" aca="1" ref="AT258" ca="1">IF(INDIRECT("'"&amp;$A$69&amp;"'!"&amp;AT$68&amp;$C258+72)&lt;&gt;INDIRECT("'"&amp;$A$70&amp;"'!"&amp;AT$68&amp;$C258+72),1,0)</f>
        <v>0</v>
      </c>
      <c r="AU258" cm="1">
        <f t="array" aca="1" ref="AU258" ca="1">IF(INDIRECT("'"&amp;$A$69&amp;"'!"&amp;AU$68&amp;$C258+72)&lt;&gt;INDIRECT("'"&amp;$A$70&amp;"'!"&amp;AU$68&amp;$C258+72),1,0)</f>
        <v>0</v>
      </c>
      <c r="AV258" cm="1">
        <f t="array" aca="1" ref="AV258" ca="1">IF(INDIRECT("'"&amp;$A$69&amp;"'!"&amp;AV$68&amp;$C258+72)&lt;&gt;INDIRECT("'"&amp;$A$70&amp;"'!"&amp;AV$68&amp;$C258+72),1,0)</f>
        <v>0</v>
      </c>
      <c r="AW258" cm="1">
        <f t="array" aca="1" ref="AW258" ca="1">IF(INDIRECT("'"&amp;$A$69&amp;"'!"&amp;AW$68&amp;$C258+72)&lt;&gt;INDIRECT("'"&amp;$A$70&amp;"'!"&amp;AW$68&amp;$C258+72),1,0)</f>
        <v>0</v>
      </c>
      <c r="AX258" cm="1">
        <f t="array" aca="1" ref="AX258" ca="1">IF(INDIRECT("'"&amp;$A$69&amp;"'!"&amp;AX$68&amp;$C258+72)&lt;&gt;INDIRECT("'"&amp;$A$70&amp;"'!"&amp;AX$68&amp;$C258+72),1,0)</f>
        <v>0</v>
      </c>
      <c r="AY258" cm="1">
        <f t="array" aca="1" ref="AY258" ca="1">IF(INDIRECT("'"&amp;$A$69&amp;"'!"&amp;AY$68&amp;$C258+72)&lt;&gt;INDIRECT("'"&amp;$A$70&amp;"'!"&amp;AY$68&amp;$C258+72),1,0)</f>
        <v>0</v>
      </c>
      <c r="AZ258" cm="1">
        <f t="array" aca="1" ref="AZ258" ca="1">IF(INDIRECT("'"&amp;$A$69&amp;"'!"&amp;AZ$68&amp;$C258+72)&lt;&gt;INDIRECT("'"&amp;$A$70&amp;"'!"&amp;AZ$68&amp;$C258+72),1,0)</f>
        <v>0</v>
      </c>
      <c r="BA258" cm="1">
        <f t="array" aca="1" ref="BA258" ca="1">IF(INDIRECT("'"&amp;$A$69&amp;"'!"&amp;BA$68&amp;$C258+72)&lt;&gt;INDIRECT("'"&amp;$A$70&amp;"'!"&amp;BA$68&amp;$C258+72),1,0)</f>
        <v>0</v>
      </c>
      <c r="BB258" cm="1">
        <f t="array" aca="1" ref="BB258" ca="1">IF(INDIRECT("'"&amp;$A$69&amp;"'!"&amp;BB$68&amp;$C258+72)&lt;&gt;INDIRECT("'"&amp;$A$70&amp;"'!"&amp;BB$68&amp;$C258+72),1,0)</f>
        <v>0</v>
      </c>
      <c r="BC258">
        <f t="shared" ca="1" si="6"/>
        <v>0</v>
      </c>
      <c r="BD258">
        <f t="shared" ca="1" si="7"/>
        <v>0</v>
      </c>
      <c r="BE258">
        <f t="shared" ca="1" si="8"/>
        <v>0</v>
      </c>
    </row>
    <row r="259" spans="3:57" x14ac:dyDescent="0.15">
      <c r="C259" s="283">
        <v>187</v>
      </c>
      <c r="D259" cm="1">
        <f t="array" aca="1" ref="D259" ca="1">IF(INDIRECT("'"&amp;$A$69&amp;"'!"&amp;D$68&amp;$C259+72)&lt;&gt;INDIRECT("'"&amp;$A$70&amp;"'!"&amp;D$68&amp;$C259+72),1,0)</f>
        <v>0</v>
      </c>
      <c r="E259" cm="1">
        <f t="array" aca="1" ref="E259" ca="1">IF(INDIRECT("'"&amp;$A$69&amp;"'!"&amp;E$68&amp;$C259+72)&lt;&gt;INDIRECT("'"&amp;$A$70&amp;"'!"&amp;E$68&amp;$C259+72),1,0)</f>
        <v>0</v>
      </c>
      <c r="F259" cm="1">
        <f t="array" aca="1" ref="F259" ca="1">IF(INDIRECT("'"&amp;$A$69&amp;"'!"&amp;F$68&amp;$C259+72)&lt;&gt;INDIRECT("'"&amp;$A$70&amp;"'!"&amp;F$68&amp;$C259+72),1,0)</f>
        <v>0</v>
      </c>
      <c r="G259" cm="1">
        <f t="array" aca="1" ref="G259" ca="1">IF(INDIRECT("'"&amp;$A$69&amp;"'!"&amp;G$68&amp;$C259+72)&lt;&gt;INDIRECT("'"&amp;$A$70&amp;"'!"&amp;G$68&amp;$C259+72),1,0)</f>
        <v>0</v>
      </c>
      <c r="H259" cm="1">
        <f t="array" aca="1" ref="H259" ca="1">IF(INDIRECT("'"&amp;$A$69&amp;"'!"&amp;H$68&amp;$C259+72)&lt;&gt;INDIRECT("'"&amp;$A$70&amp;"'!"&amp;H$68&amp;$C259+72),1,0)</f>
        <v>0</v>
      </c>
      <c r="I259" cm="1">
        <f t="array" aca="1" ref="I259" ca="1">IF(INDIRECT("'"&amp;$A$69&amp;"'!"&amp;I$68&amp;$C259+72)&lt;&gt;INDIRECT("'"&amp;$A$70&amp;"'!"&amp;I$68&amp;$C259+72),1,0)</f>
        <v>0</v>
      </c>
      <c r="J259" cm="1">
        <f t="array" aca="1" ref="J259" ca="1">IF(INDIRECT("'"&amp;$A$69&amp;"'!"&amp;J$68&amp;$C259+72)&lt;&gt;INDIRECT("'"&amp;$A$70&amp;"'!"&amp;J$68&amp;$C259+72),1,0)</f>
        <v>0</v>
      </c>
      <c r="K259" cm="1">
        <f t="array" aca="1" ref="K259" ca="1">IF(INDIRECT("'"&amp;$A$69&amp;"'!"&amp;K$68&amp;$C259+72)&lt;&gt;INDIRECT("'"&amp;$A$70&amp;"'!"&amp;K$68&amp;$C259+72),1,0)</f>
        <v>0</v>
      </c>
      <c r="L259" cm="1">
        <f t="array" aca="1" ref="L259" ca="1">IF(INDIRECT("'"&amp;$A$69&amp;"'!"&amp;L$68&amp;$C259+72)&lt;&gt;INDIRECT("'"&amp;$A$70&amp;"'!"&amp;L$68&amp;$C259+72),1,0)</f>
        <v>0</v>
      </c>
      <c r="M259" cm="1">
        <f t="array" aca="1" ref="M259" ca="1">IF(INDIRECT("'"&amp;$A$69&amp;"'!"&amp;M$68&amp;$C259+72)&lt;&gt;INDIRECT("'"&amp;$A$70&amp;"'!"&amp;M$68&amp;$C259+72),1,0)</f>
        <v>0</v>
      </c>
      <c r="N259" cm="1">
        <f t="array" aca="1" ref="N259" ca="1">IF(INDIRECT("'"&amp;$A$69&amp;"'!"&amp;N$68&amp;$C259+72)&lt;&gt;INDIRECT("'"&amp;$A$70&amp;"'!"&amp;N$68&amp;$C259+72),1,0)</f>
        <v>0</v>
      </c>
      <c r="O259" cm="1">
        <f t="array" aca="1" ref="O259" ca="1">IF(INDIRECT("'"&amp;$A$69&amp;"'!"&amp;O$68&amp;$C259+72)&lt;&gt;INDIRECT("'"&amp;$A$70&amp;"'!"&amp;O$68&amp;$C259+72),1,0)</f>
        <v>0</v>
      </c>
      <c r="P259" cm="1">
        <f t="array" aca="1" ref="P259" ca="1">IF(INDIRECT("'"&amp;$A$69&amp;"'!"&amp;P$68&amp;$C259+72)&lt;&gt;INDIRECT("'"&amp;$A$70&amp;"'!"&amp;P$68&amp;$C259+72),1,0)</f>
        <v>0</v>
      </c>
      <c r="Q259" cm="1">
        <f t="array" aca="1" ref="Q259" ca="1">IF(INDIRECT("'"&amp;$A$69&amp;"'!"&amp;Q$68&amp;$C259+72)&lt;&gt;INDIRECT("'"&amp;$A$70&amp;"'!"&amp;Q$68&amp;$C259+72),1,0)</f>
        <v>0</v>
      </c>
      <c r="R259" cm="1">
        <f t="array" aca="1" ref="R259" ca="1">IF(INDIRECT("'"&amp;$A$69&amp;"'!"&amp;R$68&amp;$C259+72)&lt;&gt;INDIRECT("'"&amp;$A$70&amp;"'!"&amp;R$68&amp;$C259+72),1,0)</f>
        <v>0</v>
      </c>
      <c r="S259" cm="1">
        <f t="array" aca="1" ref="S259" ca="1">IF(INDIRECT("'"&amp;$A$69&amp;"'!"&amp;S$68&amp;$C259+72)&lt;&gt;INDIRECT("'"&amp;$A$70&amp;"'!"&amp;S$68&amp;$C259+72),1,0)</f>
        <v>0</v>
      </c>
      <c r="T259" cm="1">
        <f t="array" aca="1" ref="T259" ca="1">IF(INDIRECT("'"&amp;$A$69&amp;"'!"&amp;T$68&amp;$C259+72)&lt;&gt;INDIRECT("'"&amp;$A$70&amp;"'!"&amp;T$68&amp;$C259+72),1,0)</f>
        <v>0</v>
      </c>
      <c r="U259" cm="1">
        <f t="array" aca="1" ref="U259" ca="1">IF(INDIRECT("'"&amp;$A$69&amp;"'!"&amp;U$68&amp;$C259+72)&lt;&gt;INDIRECT("'"&amp;$A$70&amp;"'!"&amp;U$68&amp;$C259+72),1,0)</f>
        <v>0</v>
      </c>
      <c r="V259" cm="1">
        <f t="array" aca="1" ref="V259" ca="1">IF(INDIRECT("'"&amp;$A$69&amp;"'!"&amp;V$68&amp;$C259+72)&lt;&gt;INDIRECT("'"&amp;$A$70&amp;"'!"&amp;V$68&amp;$C259+72),1,0)</f>
        <v>0</v>
      </c>
      <c r="W259" cm="1">
        <f t="array" aca="1" ref="W259" ca="1">IF(INDIRECT("'"&amp;$A$69&amp;"'!"&amp;W$68&amp;$C259+72)&lt;&gt;INDIRECT("'"&amp;$A$70&amp;"'!"&amp;W$68&amp;$C259+72),1,0)</f>
        <v>0</v>
      </c>
      <c r="X259" cm="1">
        <f t="array" aca="1" ref="X259" ca="1">IF(INDIRECT("'"&amp;$A$69&amp;"'!"&amp;X$68&amp;$C259+72)&lt;&gt;INDIRECT("'"&amp;$A$70&amp;"'!"&amp;X$68&amp;$C259+72),1,0)</f>
        <v>0</v>
      </c>
      <c r="Y259" cm="1">
        <f t="array" aca="1" ref="Y259" ca="1">IF(INDIRECT("'"&amp;$A$69&amp;"'!"&amp;Y$68&amp;$C259+72)&lt;&gt;INDIRECT("'"&amp;$A$70&amp;"'!"&amp;Y$68&amp;$C259+72),1,0)</f>
        <v>0</v>
      </c>
      <c r="Z259" cm="1">
        <f t="array" aca="1" ref="Z259" ca="1">IF(INDIRECT("'"&amp;$A$69&amp;"'!"&amp;Z$68&amp;$C259+72)&lt;&gt;INDIRECT("'"&amp;$A$70&amp;"'!"&amp;Z$68&amp;$C259+72),1,0)</f>
        <v>0</v>
      </c>
      <c r="AA259" cm="1">
        <f t="array" aca="1" ref="AA259" ca="1">IF(INDIRECT("'"&amp;$A$69&amp;"'!"&amp;AA$68&amp;$C259+72)&lt;&gt;INDIRECT("'"&amp;$A$70&amp;"'!"&amp;AA$68&amp;$C259+72),1,0)</f>
        <v>0</v>
      </c>
      <c r="AB259" cm="1">
        <f t="array" aca="1" ref="AB259" ca="1">IF(INDIRECT("'"&amp;$A$69&amp;"'!"&amp;AB$68&amp;$C259+72)&lt;&gt;INDIRECT("'"&amp;$A$70&amp;"'!"&amp;AB$68&amp;$C259+72),1,0)</f>
        <v>0</v>
      </c>
      <c r="AC259" cm="1">
        <f t="array" aca="1" ref="AC259" ca="1">IF(INDIRECT("'"&amp;$A$69&amp;"'!"&amp;AC$68&amp;$C259+72)&lt;&gt;INDIRECT("'"&amp;$A$70&amp;"'!"&amp;AC$68&amp;$C259+72),1,0)</f>
        <v>0</v>
      </c>
      <c r="AD259" cm="1">
        <f t="array" aca="1" ref="AD259" ca="1">IF(INDIRECT("'"&amp;$A$69&amp;"'!"&amp;AD$68&amp;$C259+72)&lt;&gt;INDIRECT("'"&amp;$A$70&amp;"'!"&amp;AD$68&amp;$C259+72),1,0)</f>
        <v>0</v>
      </c>
      <c r="AE259" cm="1">
        <f t="array" aca="1" ref="AE259" ca="1">IF(INDIRECT("'"&amp;$A$69&amp;"'!"&amp;AE$68&amp;$C259+72)&lt;&gt;INDIRECT("'"&amp;$A$70&amp;"'!"&amp;AE$68&amp;$C259+72),1,0)</f>
        <v>0</v>
      </c>
      <c r="AF259" cm="1">
        <f t="array" aca="1" ref="AF259" ca="1">IF(INDIRECT("'"&amp;$A$69&amp;"'!"&amp;AF$68&amp;$C259+72)&lt;&gt;INDIRECT("'"&amp;$A$70&amp;"'!"&amp;AF$68&amp;$C259+72),1,0)</f>
        <v>0</v>
      </c>
      <c r="AG259" cm="1">
        <f t="array" aca="1" ref="AG259" ca="1">IF(INDIRECT("'"&amp;$A$69&amp;"'!"&amp;AG$68&amp;$C259+72)&lt;&gt;INDIRECT("'"&amp;$A$70&amp;"'!"&amp;AG$68&amp;$C259+72),1,0)</f>
        <v>0</v>
      </c>
      <c r="AH259" cm="1">
        <f t="array" aca="1" ref="AH259" ca="1">IF(INDIRECT("'"&amp;$A$69&amp;"'!"&amp;AH$68&amp;$C259+72)&lt;&gt;INDIRECT("'"&amp;$A$70&amp;"'!"&amp;AH$68&amp;$C259+72),1,0)</f>
        <v>0</v>
      </c>
      <c r="AI259" cm="1">
        <f t="array" aca="1" ref="AI259" ca="1">IF(INDIRECT("'"&amp;$A$69&amp;"'!"&amp;AI$68&amp;$C259+72)&lt;&gt;INDIRECT("'"&amp;$A$70&amp;"'!"&amp;AI$68&amp;$C259+72),1,0)</f>
        <v>0</v>
      </c>
      <c r="AJ259" cm="1">
        <f t="array" aca="1" ref="AJ259" ca="1">IF(INDIRECT("'"&amp;$A$69&amp;"'!"&amp;AJ$68&amp;$C259+72)&lt;&gt;INDIRECT("'"&amp;$A$70&amp;"'!"&amp;AJ$68&amp;$C259+72),1,0)</f>
        <v>0</v>
      </c>
      <c r="AK259" cm="1">
        <f t="array" aca="1" ref="AK259" ca="1">IF(INDIRECT("'"&amp;$A$69&amp;"'!"&amp;AK$68&amp;$C259+72)&lt;&gt;INDIRECT("'"&amp;$A$70&amp;"'!"&amp;AK$68&amp;$C259+72),1,0)</f>
        <v>0</v>
      </c>
      <c r="AL259" cm="1">
        <f t="array" aca="1" ref="AL259" ca="1">IF(INDIRECT("'"&amp;$A$69&amp;"'!"&amp;AL$68&amp;$C259+72)&lt;&gt;INDIRECT("'"&amp;$A$70&amp;"'!"&amp;AL$68&amp;$C259+72),1,0)</f>
        <v>0</v>
      </c>
      <c r="AM259" cm="1">
        <f t="array" aca="1" ref="AM259" ca="1">IF(INDIRECT("'"&amp;$A$69&amp;"'!"&amp;AM$68&amp;$C259+72)&lt;&gt;INDIRECT("'"&amp;$A$70&amp;"'!"&amp;AM$68&amp;$C259+72),1,0)</f>
        <v>0</v>
      </c>
      <c r="AN259" cm="1">
        <f t="array" aca="1" ref="AN259" ca="1">IF(INDIRECT("'"&amp;$A$69&amp;"'!"&amp;AN$68&amp;$C259+72)&lt;&gt;INDIRECT("'"&amp;$A$70&amp;"'!"&amp;AN$68&amp;$C259+72),1,0)</f>
        <v>0</v>
      </c>
      <c r="AO259" cm="1">
        <f t="array" aca="1" ref="AO259" ca="1">IF(INDIRECT("'"&amp;$A$69&amp;"'!"&amp;AO$68&amp;$C259+72)&lt;&gt;INDIRECT("'"&amp;$A$70&amp;"'!"&amp;AO$68&amp;$C259+72),1,0)</f>
        <v>0</v>
      </c>
      <c r="AP259" cm="1">
        <f t="array" aca="1" ref="AP259" ca="1">IF(INDIRECT("'"&amp;$A$69&amp;"'!"&amp;AP$68&amp;$C259+72)&lt;&gt;INDIRECT("'"&amp;$A$70&amp;"'!"&amp;AP$68&amp;$C259+72),1,0)</f>
        <v>0</v>
      </c>
      <c r="AQ259" cm="1">
        <f t="array" aca="1" ref="AQ259" ca="1">IF(INDIRECT("'"&amp;$A$69&amp;"'!"&amp;AQ$68&amp;$C259+72)&lt;&gt;INDIRECT("'"&amp;$A$70&amp;"'!"&amp;AQ$68&amp;$C259+72),1,0)</f>
        <v>0</v>
      </c>
      <c r="AR259" cm="1">
        <f t="array" aca="1" ref="AR259" ca="1">IF(INDIRECT("'"&amp;$A$69&amp;"'!"&amp;AR$68&amp;$C259+72)&lt;&gt;INDIRECT("'"&amp;$A$70&amp;"'!"&amp;AR$68&amp;$C259+72),1,0)</f>
        <v>0</v>
      </c>
      <c r="AS259" cm="1">
        <f t="array" aca="1" ref="AS259" ca="1">IF(INDIRECT("'"&amp;$A$69&amp;"'!"&amp;AS$68&amp;$C259+72)&lt;&gt;INDIRECT("'"&amp;$A$70&amp;"'!"&amp;AS$68&amp;$C259+72),1,0)</f>
        <v>0</v>
      </c>
      <c r="AT259" cm="1">
        <f t="array" aca="1" ref="AT259" ca="1">IF(INDIRECT("'"&amp;$A$69&amp;"'!"&amp;AT$68&amp;$C259+72)&lt;&gt;INDIRECT("'"&amp;$A$70&amp;"'!"&amp;AT$68&amp;$C259+72),1,0)</f>
        <v>0</v>
      </c>
      <c r="AU259" cm="1">
        <f t="array" aca="1" ref="AU259" ca="1">IF(INDIRECT("'"&amp;$A$69&amp;"'!"&amp;AU$68&amp;$C259+72)&lt;&gt;INDIRECT("'"&amp;$A$70&amp;"'!"&amp;AU$68&amp;$C259+72),1,0)</f>
        <v>0</v>
      </c>
      <c r="AV259" cm="1">
        <f t="array" aca="1" ref="AV259" ca="1">IF(INDIRECT("'"&amp;$A$69&amp;"'!"&amp;AV$68&amp;$C259+72)&lt;&gt;INDIRECT("'"&amp;$A$70&amp;"'!"&amp;AV$68&amp;$C259+72),1,0)</f>
        <v>0</v>
      </c>
      <c r="AW259" cm="1">
        <f t="array" aca="1" ref="AW259" ca="1">IF(INDIRECT("'"&amp;$A$69&amp;"'!"&amp;AW$68&amp;$C259+72)&lt;&gt;INDIRECT("'"&amp;$A$70&amp;"'!"&amp;AW$68&amp;$C259+72),1,0)</f>
        <v>0</v>
      </c>
      <c r="AX259" cm="1">
        <f t="array" aca="1" ref="AX259" ca="1">IF(INDIRECT("'"&amp;$A$69&amp;"'!"&amp;AX$68&amp;$C259+72)&lt;&gt;INDIRECT("'"&amp;$A$70&amp;"'!"&amp;AX$68&amp;$C259+72),1,0)</f>
        <v>0</v>
      </c>
      <c r="AY259" cm="1">
        <f t="array" aca="1" ref="AY259" ca="1">IF(INDIRECT("'"&amp;$A$69&amp;"'!"&amp;AY$68&amp;$C259+72)&lt;&gt;INDIRECT("'"&amp;$A$70&amp;"'!"&amp;AY$68&amp;$C259+72),1,0)</f>
        <v>0</v>
      </c>
      <c r="AZ259" cm="1">
        <f t="array" aca="1" ref="AZ259" ca="1">IF(INDIRECT("'"&amp;$A$69&amp;"'!"&amp;AZ$68&amp;$C259+72)&lt;&gt;INDIRECT("'"&amp;$A$70&amp;"'!"&amp;AZ$68&amp;$C259+72),1,0)</f>
        <v>0</v>
      </c>
      <c r="BA259" cm="1">
        <f t="array" aca="1" ref="BA259" ca="1">IF(INDIRECT("'"&amp;$A$69&amp;"'!"&amp;BA$68&amp;$C259+72)&lt;&gt;INDIRECT("'"&amp;$A$70&amp;"'!"&amp;BA$68&amp;$C259+72),1,0)</f>
        <v>0</v>
      </c>
      <c r="BB259" cm="1">
        <f t="array" aca="1" ref="BB259" ca="1">IF(INDIRECT("'"&amp;$A$69&amp;"'!"&amp;BB$68&amp;$C259+72)&lt;&gt;INDIRECT("'"&amp;$A$70&amp;"'!"&amp;BB$68&amp;$C259+72),1,0)</f>
        <v>0</v>
      </c>
      <c r="BC259">
        <f t="shared" ca="1" si="6"/>
        <v>0</v>
      </c>
      <c r="BD259">
        <f t="shared" ca="1" si="7"/>
        <v>0</v>
      </c>
      <c r="BE259">
        <f t="shared" ca="1" si="8"/>
        <v>0</v>
      </c>
    </row>
    <row r="260" spans="3:57" x14ac:dyDescent="0.15">
      <c r="C260" s="283">
        <v>188</v>
      </c>
      <c r="D260" cm="1">
        <f t="array" aca="1" ref="D260" ca="1">IF(INDIRECT("'"&amp;$A$69&amp;"'!"&amp;D$68&amp;$C260+72)&lt;&gt;INDIRECT("'"&amp;$A$70&amp;"'!"&amp;D$68&amp;$C260+72),1,0)</f>
        <v>0</v>
      </c>
      <c r="E260" cm="1">
        <f t="array" aca="1" ref="E260" ca="1">IF(INDIRECT("'"&amp;$A$69&amp;"'!"&amp;E$68&amp;$C260+72)&lt;&gt;INDIRECT("'"&amp;$A$70&amp;"'!"&amp;E$68&amp;$C260+72),1,0)</f>
        <v>0</v>
      </c>
      <c r="F260" cm="1">
        <f t="array" aca="1" ref="F260" ca="1">IF(INDIRECT("'"&amp;$A$69&amp;"'!"&amp;F$68&amp;$C260+72)&lt;&gt;INDIRECT("'"&amp;$A$70&amp;"'!"&amp;F$68&amp;$C260+72),1,0)</f>
        <v>0</v>
      </c>
      <c r="G260" cm="1">
        <f t="array" aca="1" ref="G260" ca="1">IF(INDIRECT("'"&amp;$A$69&amp;"'!"&amp;G$68&amp;$C260+72)&lt;&gt;INDIRECT("'"&amp;$A$70&amp;"'!"&amp;G$68&amp;$C260+72),1,0)</f>
        <v>0</v>
      </c>
      <c r="H260" cm="1">
        <f t="array" aca="1" ref="H260" ca="1">IF(INDIRECT("'"&amp;$A$69&amp;"'!"&amp;H$68&amp;$C260+72)&lt;&gt;INDIRECT("'"&amp;$A$70&amp;"'!"&amp;H$68&amp;$C260+72),1,0)</f>
        <v>0</v>
      </c>
      <c r="I260" cm="1">
        <f t="array" aca="1" ref="I260" ca="1">IF(INDIRECT("'"&amp;$A$69&amp;"'!"&amp;I$68&amp;$C260+72)&lt;&gt;INDIRECT("'"&amp;$A$70&amp;"'!"&amp;I$68&amp;$C260+72),1,0)</f>
        <v>0</v>
      </c>
      <c r="J260" cm="1">
        <f t="array" aca="1" ref="J260" ca="1">IF(INDIRECT("'"&amp;$A$69&amp;"'!"&amp;J$68&amp;$C260+72)&lt;&gt;INDIRECT("'"&amp;$A$70&amp;"'!"&amp;J$68&amp;$C260+72),1,0)</f>
        <v>0</v>
      </c>
      <c r="K260" cm="1">
        <f t="array" aca="1" ref="K260" ca="1">IF(INDIRECT("'"&amp;$A$69&amp;"'!"&amp;K$68&amp;$C260+72)&lt;&gt;INDIRECT("'"&amp;$A$70&amp;"'!"&amp;K$68&amp;$C260+72),1,0)</f>
        <v>0</v>
      </c>
      <c r="L260" cm="1">
        <f t="array" aca="1" ref="L260" ca="1">IF(INDIRECT("'"&amp;$A$69&amp;"'!"&amp;L$68&amp;$C260+72)&lt;&gt;INDIRECT("'"&amp;$A$70&amp;"'!"&amp;L$68&amp;$C260+72),1,0)</f>
        <v>0</v>
      </c>
      <c r="M260" cm="1">
        <f t="array" aca="1" ref="M260" ca="1">IF(INDIRECT("'"&amp;$A$69&amp;"'!"&amp;M$68&amp;$C260+72)&lt;&gt;INDIRECT("'"&amp;$A$70&amp;"'!"&amp;M$68&amp;$C260+72),1,0)</f>
        <v>0</v>
      </c>
      <c r="N260" cm="1">
        <f t="array" aca="1" ref="N260" ca="1">IF(INDIRECT("'"&amp;$A$69&amp;"'!"&amp;N$68&amp;$C260+72)&lt;&gt;INDIRECT("'"&amp;$A$70&amp;"'!"&amp;N$68&amp;$C260+72),1,0)</f>
        <v>0</v>
      </c>
      <c r="O260" cm="1">
        <f t="array" aca="1" ref="O260" ca="1">IF(INDIRECT("'"&amp;$A$69&amp;"'!"&amp;O$68&amp;$C260+72)&lt;&gt;INDIRECT("'"&amp;$A$70&amp;"'!"&amp;O$68&amp;$C260+72),1,0)</f>
        <v>0</v>
      </c>
      <c r="P260" cm="1">
        <f t="array" aca="1" ref="P260" ca="1">IF(INDIRECT("'"&amp;$A$69&amp;"'!"&amp;P$68&amp;$C260+72)&lt;&gt;INDIRECT("'"&amp;$A$70&amp;"'!"&amp;P$68&amp;$C260+72),1,0)</f>
        <v>0</v>
      </c>
      <c r="Q260" cm="1">
        <f t="array" aca="1" ref="Q260" ca="1">IF(INDIRECT("'"&amp;$A$69&amp;"'!"&amp;Q$68&amp;$C260+72)&lt;&gt;INDIRECT("'"&amp;$A$70&amp;"'!"&amp;Q$68&amp;$C260+72),1,0)</f>
        <v>0</v>
      </c>
      <c r="R260" cm="1">
        <f t="array" aca="1" ref="R260" ca="1">IF(INDIRECT("'"&amp;$A$69&amp;"'!"&amp;R$68&amp;$C260+72)&lt;&gt;INDIRECT("'"&amp;$A$70&amp;"'!"&amp;R$68&amp;$C260+72),1,0)</f>
        <v>0</v>
      </c>
      <c r="S260" cm="1">
        <f t="array" aca="1" ref="S260" ca="1">IF(INDIRECT("'"&amp;$A$69&amp;"'!"&amp;S$68&amp;$C260+72)&lt;&gt;INDIRECT("'"&amp;$A$70&amp;"'!"&amp;S$68&amp;$C260+72),1,0)</f>
        <v>0</v>
      </c>
      <c r="T260" cm="1">
        <f t="array" aca="1" ref="T260" ca="1">IF(INDIRECT("'"&amp;$A$69&amp;"'!"&amp;T$68&amp;$C260+72)&lt;&gt;INDIRECT("'"&amp;$A$70&amp;"'!"&amp;T$68&amp;$C260+72),1,0)</f>
        <v>0</v>
      </c>
      <c r="U260" cm="1">
        <f t="array" aca="1" ref="U260" ca="1">IF(INDIRECT("'"&amp;$A$69&amp;"'!"&amp;U$68&amp;$C260+72)&lt;&gt;INDIRECT("'"&amp;$A$70&amp;"'!"&amp;U$68&amp;$C260+72),1,0)</f>
        <v>0</v>
      </c>
      <c r="V260" cm="1">
        <f t="array" aca="1" ref="V260" ca="1">IF(INDIRECT("'"&amp;$A$69&amp;"'!"&amp;V$68&amp;$C260+72)&lt;&gt;INDIRECT("'"&amp;$A$70&amp;"'!"&amp;V$68&amp;$C260+72),1,0)</f>
        <v>0</v>
      </c>
      <c r="W260" cm="1">
        <f t="array" aca="1" ref="W260" ca="1">IF(INDIRECT("'"&amp;$A$69&amp;"'!"&amp;W$68&amp;$C260+72)&lt;&gt;INDIRECT("'"&amp;$A$70&amp;"'!"&amp;W$68&amp;$C260+72),1,0)</f>
        <v>0</v>
      </c>
      <c r="X260" cm="1">
        <f t="array" aca="1" ref="X260" ca="1">IF(INDIRECT("'"&amp;$A$69&amp;"'!"&amp;X$68&amp;$C260+72)&lt;&gt;INDIRECT("'"&amp;$A$70&amp;"'!"&amp;X$68&amp;$C260+72),1,0)</f>
        <v>0</v>
      </c>
      <c r="Y260" cm="1">
        <f t="array" aca="1" ref="Y260" ca="1">IF(INDIRECT("'"&amp;$A$69&amp;"'!"&amp;Y$68&amp;$C260+72)&lt;&gt;INDIRECT("'"&amp;$A$70&amp;"'!"&amp;Y$68&amp;$C260+72),1,0)</f>
        <v>0</v>
      </c>
      <c r="Z260" cm="1">
        <f t="array" aca="1" ref="Z260" ca="1">IF(INDIRECT("'"&amp;$A$69&amp;"'!"&amp;Z$68&amp;$C260+72)&lt;&gt;INDIRECT("'"&amp;$A$70&amp;"'!"&amp;Z$68&amp;$C260+72),1,0)</f>
        <v>0</v>
      </c>
      <c r="AA260" cm="1">
        <f t="array" aca="1" ref="AA260" ca="1">IF(INDIRECT("'"&amp;$A$69&amp;"'!"&amp;AA$68&amp;$C260+72)&lt;&gt;INDIRECT("'"&amp;$A$70&amp;"'!"&amp;AA$68&amp;$C260+72),1,0)</f>
        <v>0</v>
      </c>
      <c r="AB260" cm="1">
        <f t="array" aca="1" ref="AB260" ca="1">IF(INDIRECT("'"&amp;$A$69&amp;"'!"&amp;AB$68&amp;$C260+72)&lt;&gt;INDIRECT("'"&amp;$A$70&amp;"'!"&amp;AB$68&amp;$C260+72),1,0)</f>
        <v>0</v>
      </c>
      <c r="AC260" cm="1">
        <f t="array" aca="1" ref="AC260" ca="1">IF(INDIRECT("'"&amp;$A$69&amp;"'!"&amp;AC$68&amp;$C260+72)&lt;&gt;INDIRECT("'"&amp;$A$70&amp;"'!"&amp;AC$68&amp;$C260+72),1,0)</f>
        <v>0</v>
      </c>
      <c r="AD260" cm="1">
        <f t="array" aca="1" ref="AD260" ca="1">IF(INDIRECT("'"&amp;$A$69&amp;"'!"&amp;AD$68&amp;$C260+72)&lt;&gt;INDIRECT("'"&amp;$A$70&amp;"'!"&amp;AD$68&amp;$C260+72),1,0)</f>
        <v>0</v>
      </c>
      <c r="AE260" cm="1">
        <f t="array" aca="1" ref="AE260" ca="1">IF(INDIRECT("'"&amp;$A$69&amp;"'!"&amp;AE$68&amp;$C260+72)&lt;&gt;INDIRECT("'"&amp;$A$70&amp;"'!"&amp;AE$68&amp;$C260+72),1,0)</f>
        <v>0</v>
      </c>
      <c r="AF260" cm="1">
        <f t="array" aca="1" ref="AF260" ca="1">IF(INDIRECT("'"&amp;$A$69&amp;"'!"&amp;AF$68&amp;$C260+72)&lt;&gt;INDIRECT("'"&amp;$A$70&amp;"'!"&amp;AF$68&amp;$C260+72),1,0)</f>
        <v>0</v>
      </c>
      <c r="AG260" cm="1">
        <f t="array" aca="1" ref="AG260" ca="1">IF(INDIRECT("'"&amp;$A$69&amp;"'!"&amp;AG$68&amp;$C260+72)&lt;&gt;INDIRECT("'"&amp;$A$70&amp;"'!"&amp;AG$68&amp;$C260+72),1,0)</f>
        <v>0</v>
      </c>
      <c r="AH260" cm="1">
        <f t="array" aca="1" ref="AH260" ca="1">IF(INDIRECT("'"&amp;$A$69&amp;"'!"&amp;AH$68&amp;$C260+72)&lt;&gt;INDIRECT("'"&amp;$A$70&amp;"'!"&amp;AH$68&amp;$C260+72),1,0)</f>
        <v>0</v>
      </c>
      <c r="AI260" cm="1">
        <f t="array" aca="1" ref="AI260" ca="1">IF(INDIRECT("'"&amp;$A$69&amp;"'!"&amp;AI$68&amp;$C260+72)&lt;&gt;INDIRECT("'"&amp;$A$70&amp;"'!"&amp;AI$68&amp;$C260+72),1,0)</f>
        <v>0</v>
      </c>
      <c r="AJ260" cm="1">
        <f t="array" aca="1" ref="AJ260" ca="1">IF(INDIRECT("'"&amp;$A$69&amp;"'!"&amp;AJ$68&amp;$C260+72)&lt;&gt;INDIRECT("'"&amp;$A$70&amp;"'!"&amp;AJ$68&amp;$C260+72),1,0)</f>
        <v>0</v>
      </c>
      <c r="AK260" cm="1">
        <f t="array" aca="1" ref="AK260" ca="1">IF(INDIRECT("'"&amp;$A$69&amp;"'!"&amp;AK$68&amp;$C260+72)&lt;&gt;INDIRECT("'"&amp;$A$70&amp;"'!"&amp;AK$68&amp;$C260+72),1,0)</f>
        <v>0</v>
      </c>
      <c r="AL260" cm="1">
        <f t="array" aca="1" ref="AL260" ca="1">IF(INDIRECT("'"&amp;$A$69&amp;"'!"&amp;AL$68&amp;$C260+72)&lt;&gt;INDIRECT("'"&amp;$A$70&amp;"'!"&amp;AL$68&amp;$C260+72),1,0)</f>
        <v>0</v>
      </c>
      <c r="AM260" cm="1">
        <f t="array" aca="1" ref="AM260" ca="1">IF(INDIRECT("'"&amp;$A$69&amp;"'!"&amp;AM$68&amp;$C260+72)&lt;&gt;INDIRECT("'"&amp;$A$70&amp;"'!"&amp;AM$68&amp;$C260+72),1,0)</f>
        <v>0</v>
      </c>
      <c r="AN260" cm="1">
        <f t="array" aca="1" ref="AN260" ca="1">IF(INDIRECT("'"&amp;$A$69&amp;"'!"&amp;AN$68&amp;$C260+72)&lt;&gt;INDIRECT("'"&amp;$A$70&amp;"'!"&amp;AN$68&amp;$C260+72),1,0)</f>
        <v>0</v>
      </c>
      <c r="AO260" cm="1">
        <f t="array" aca="1" ref="AO260" ca="1">IF(INDIRECT("'"&amp;$A$69&amp;"'!"&amp;AO$68&amp;$C260+72)&lt;&gt;INDIRECT("'"&amp;$A$70&amp;"'!"&amp;AO$68&amp;$C260+72),1,0)</f>
        <v>0</v>
      </c>
      <c r="AP260" cm="1">
        <f t="array" aca="1" ref="AP260" ca="1">IF(INDIRECT("'"&amp;$A$69&amp;"'!"&amp;AP$68&amp;$C260+72)&lt;&gt;INDIRECT("'"&amp;$A$70&amp;"'!"&amp;AP$68&amp;$C260+72),1,0)</f>
        <v>0</v>
      </c>
      <c r="AQ260" cm="1">
        <f t="array" aca="1" ref="AQ260" ca="1">IF(INDIRECT("'"&amp;$A$69&amp;"'!"&amp;AQ$68&amp;$C260+72)&lt;&gt;INDIRECT("'"&amp;$A$70&amp;"'!"&amp;AQ$68&amp;$C260+72),1,0)</f>
        <v>0</v>
      </c>
      <c r="AR260" cm="1">
        <f t="array" aca="1" ref="AR260" ca="1">IF(INDIRECT("'"&amp;$A$69&amp;"'!"&amp;AR$68&amp;$C260+72)&lt;&gt;INDIRECT("'"&amp;$A$70&amp;"'!"&amp;AR$68&amp;$C260+72),1,0)</f>
        <v>0</v>
      </c>
      <c r="AS260" cm="1">
        <f t="array" aca="1" ref="AS260" ca="1">IF(INDIRECT("'"&amp;$A$69&amp;"'!"&amp;AS$68&amp;$C260+72)&lt;&gt;INDIRECT("'"&amp;$A$70&amp;"'!"&amp;AS$68&amp;$C260+72),1,0)</f>
        <v>0</v>
      </c>
      <c r="AT260" cm="1">
        <f t="array" aca="1" ref="AT260" ca="1">IF(INDIRECT("'"&amp;$A$69&amp;"'!"&amp;AT$68&amp;$C260+72)&lt;&gt;INDIRECT("'"&amp;$A$70&amp;"'!"&amp;AT$68&amp;$C260+72),1,0)</f>
        <v>0</v>
      </c>
      <c r="AU260" cm="1">
        <f t="array" aca="1" ref="AU260" ca="1">IF(INDIRECT("'"&amp;$A$69&amp;"'!"&amp;AU$68&amp;$C260+72)&lt;&gt;INDIRECT("'"&amp;$A$70&amp;"'!"&amp;AU$68&amp;$C260+72),1,0)</f>
        <v>0</v>
      </c>
      <c r="AV260" cm="1">
        <f t="array" aca="1" ref="AV260" ca="1">IF(INDIRECT("'"&amp;$A$69&amp;"'!"&amp;AV$68&amp;$C260+72)&lt;&gt;INDIRECT("'"&amp;$A$70&amp;"'!"&amp;AV$68&amp;$C260+72),1,0)</f>
        <v>0</v>
      </c>
      <c r="AW260" cm="1">
        <f t="array" aca="1" ref="AW260" ca="1">IF(INDIRECT("'"&amp;$A$69&amp;"'!"&amp;AW$68&amp;$C260+72)&lt;&gt;INDIRECT("'"&amp;$A$70&amp;"'!"&amp;AW$68&amp;$C260+72),1,0)</f>
        <v>0</v>
      </c>
      <c r="AX260" cm="1">
        <f t="array" aca="1" ref="AX260" ca="1">IF(INDIRECT("'"&amp;$A$69&amp;"'!"&amp;AX$68&amp;$C260+72)&lt;&gt;INDIRECT("'"&amp;$A$70&amp;"'!"&amp;AX$68&amp;$C260+72),1,0)</f>
        <v>0</v>
      </c>
      <c r="AY260" cm="1">
        <f t="array" aca="1" ref="AY260" ca="1">IF(INDIRECT("'"&amp;$A$69&amp;"'!"&amp;AY$68&amp;$C260+72)&lt;&gt;INDIRECT("'"&amp;$A$70&amp;"'!"&amp;AY$68&amp;$C260+72),1,0)</f>
        <v>0</v>
      </c>
      <c r="AZ260" cm="1">
        <f t="array" aca="1" ref="AZ260" ca="1">IF(INDIRECT("'"&amp;$A$69&amp;"'!"&amp;AZ$68&amp;$C260+72)&lt;&gt;INDIRECT("'"&amp;$A$70&amp;"'!"&amp;AZ$68&amp;$C260+72),1,0)</f>
        <v>0</v>
      </c>
      <c r="BA260" cm="1">
        <f t="array" aca="1" ref="BA260" ca="1">IF(INDIRECT("'"&amp;$A$69&amp;"'!"&amp;BA$68&amp;$C260+72)&lt;&gt;INDIRECT("'"&amp;$A$70&amp;"'!"&amp;BA$68&amp;$C260+72),1,0)</f>
        <v>0</v>
      </c>
      <c r="BB260" cm="1">
        <f t="array" aca="1" ref="BB260" ca="1">IF(INDIRECT("'"&amp;$A$69&amp;"'!"&amp;BB$68&amp;$C260+72)&lt;&gt;INDIRECT("'"&amp;$A$70&amp;"'!"&amp;BB$68&amp;$C260+72),1,0)</f>
        <v>0</v>
      </c>
      <c r="BC260">
        <f t="shared" ca="1" si="6"/>
        <v>0</v>
      </c>
      <c r="BD260">
        <f t="shared" ca="1" si="7"/>
        <v>0</v>
      </c>
      <c r="BE260">
        <f t="shared" ca="1" si="8"/>
        <v>0</v>
      </c>
    </row>
    <row r="261" spans="3:57" x14ac:dyDescent="0.15">
      <c r="C261" s="283">
        <v>189</v>
      </c>
      <c r="D261" cm="1">
        <f t="array" aca="1" ref="D261" ca="1">IF(INDIRECT("'"&amp;$A$69&amp;"'!"&amp;D$68&amp;$C261+72)&lt;&gt;INDIRECT("'"&amp;$A$70&amp;"'!"&amp;D$68&amp;$C261+72),1,0)</f>
        <v>0</v>
      </c>
      <c r="E261" cm="1">
        <f t="array" aca="1" ref="E261" ca="1">IF(INDIRECT("'"&amp;$A$69&amp;"'!"&amp;E$68&amp;$C261+72)&lt;&gt;INDIRECT("'"&amp;$A$70&amp;"'!"&amp;E$68&amp;$C261+72),1,0)</f>
        <v>0</v>
      </c>
      <c r="F261" cm="1">
        <f t="array" aca="1" ref="F261" ca="1">IF(INDIRECT("'"&amp;$A$69&amp;"'!"&amp;F$68&amp;$C261+72)&lt;&gt;INDIRECT("'"&amp;$A$70&amp;"'!"&amp;F$68&amp;$C261+72),1,0)</f>
        <v>0</v>
      </c>
      <c r="G261" cm="1">
        <f t="array" aca="1" ref="G261" ca="1">IF(INDIRECT("'"&amp;$A$69&amp;"'!"&amp;G$68&amp;$C261+72)&lt;&gt;INDIRECT("'"&amp;$A$70&amp;"'!"&amp;G$68&amp;$C261+72),1,0)</f>
        <v>0</v>
      </c>
      <c r="H261" cm="1">
        <f t="array" aca="1" ref="H261" ca="1">IF(INDIRECT("'"&amp;$A$69&amp;"'!"&amp;H$68&amp;$C261+72)&lt;&gt;INDIRECT("'"&amp;$A$70&amp;"'!"&amp;H$68&amp;$C261+72),1,0)</f>
        <v>0</v>
      </c>
      <c r="I261" cm="1">
        <f t="array" aca="1" ref="I261" ca="1">IF(INDIRECT("'"&amp;$A$69&amp;"'!"&amp;I$68&amp;$C261+72)&lt;&gt;INDIRECT("'"&amp;$A$70&amp;"'!"&amp;I$68&amp;$C261+72),1,0)</f>
        <v>0</v>
      </c>
      <c r="J261" cm="1">
        <f t="array" aca="1" ref="J261" ca="1">IF(INDIRECT("'"&amp;$A$69&amp;"'!"&amp;J$68&amp;$C261+72)&lt;&gt;INDIRECT("'"&amp;$A$70&amp;"'!"&amp;J$68&amp;$C261+72),1,0)</f>
        <v>0</v>
      </c>
      <c r="K261" cm="1">
        <f t="array" aca="1" ref="K261" ca="1">IF(INDIRECT("'"&amp;$A$69&amp;"'!"&amp;K$68&amp;$C261+72)&lt;&gt;INDIRECT("'"&amp;$A$70&amp;"'!"&amp;K$68&amp;$C261+72),1,0)</f>
        <v>0</v>
      </c>
      <c r="L261" cm="1">
        <f t="array" aca="1" ref="L261" ca="1">IF(INDIRECT("'"&amp;$A$69&amp;"'!"&amp;L$68&amp;$C261+72)&lt;&gt;INDIRECT("'"&amp;$A$70&amp;"'!"&amp;L$68&amp;$C261+72),1,0)</f>
        <v>0</v>
      </c>
      <c r="M261" cm="1">
        <f t="array" aca="1" ref="M261" ca="1">IF(INDIRECT("'"&amp;$A$69&amp;"'!"&amp;M$68&amp;$C261+72)&lt;&gt;INDIRECT("'"&amp;$A$70&amp;"'!"&amp;M$68&amp;$C261+72),1,0)</f>
        <v>0</v>
      </c>
      <c r="N261" cm="1">
        <f t="array" aca="1" ref="N261" ca="1">IF(INDIRECT("'"&amp;$A$69&amp;"'!"&amp;N$68&amp;$C261+72)&lt;&gt;INDIRECT("'"&amp;$A$70&amp;"'!"&amp;N$68&amp;$C261+72),1,0)</f>
        <v>0</v>
      </c>
      <c r="O261" cm="1">
        <f t="array" aca="1" ref="O261" ca="1">IF(INDIRECT("'"&amp;$A$69&amp;"'!"&amp;O$68&amp;$C261+72)&lt;&gt;INDIRECT("'"&amp;$A$70&amp;"'!"&amp;O$68&amp;$C261+72),1,0)</f>
        <v>0</v>
      </c>
      <c r="P261" cm="1">
        <f t="array" aca="1" ref="P261" ca="1">IF(INDIRECT("'"&amp;$A$69&amp;"'!"&amp;P$68&amp;$C261+72)&lt;&gt;INDIRECT("'"&amp;$A$70&amp;"'!"&amp;P$68&amp;$C261+72),1,0)</f>
        <v>0</v>
      </c>
      <c r="Q261" cm="1">
        <f t="array" aca="1" ref="Q261" ca="1">IF(INDIRECT("'"&amp;$A$69&amp;"'!"&amp;Q$68&amp;$C261+72)&lt;&gt;INDIRECT("'"&amp;$A$70&amp;"'!"&amp;Q$68&amp;$C261+72),1,0)</f>
        <v>0</v>
      </c>
      <c r="R261" cm="1">
        <f t="array" aca="1" ref="R261" ca="1">IF(INDIRECT("'"&amp;$A$69&amp;"'!"&amp;R$68&amp;$C261+72)&lt;&gt;INDIRECT("'"&amp;$A$70&amp;"'!"&amp;R$68&amp;$C261+72),1,0)</f>
        <v>0</v>
      </c>
      <c r="S261" cm="1">
        <f t="array" aca="1" ref="S261" ca="1">IF(INDIRECT("'"&amp;$A$69&amp;"'!"&amp;S$68&amp;$C261+72)&lt;&gt;INDIRECT("'"&amp;$A$70&amp;"'!"&amp;S$68&amp;$C261+72),1,0)</f>
        <v>0</v>
      </c>
      <c r="T261" cm="1">
        <f t="array" aca="1" ref="T261" ca="1">IF(INDIRECT("'"&amp;$A$69&amp;"'!"&amp;T$68&amp;$C261+72)&lt;&gt;INDIRECT("'"&amp;$A$70&amp;"'!"&amp;T$68&amp;$C261+72),1,0)</f>
        <v>0</v>
      </c>
      <c r="U261" cm="1">
        <f t="array" aca="1" ref="U261" ca="1">IF(INDIRECT("'"&amp;$A$69&amp;"'!"&amp;U$68&amp;$C261+72)&lt;&gt;INDIRECT("'"&amp;$A$70&amp;"'!"&amp;U$68&amp;$C261+72),1,0)</f>
        <v>0</v>
      </c>
      <c r="V261" cm="1">
        <f t="array" aca="1" ref="V261" ca="1">IF(INDIRECT("'"&amp;$A$69&amp;"'!"&amp;V$68&amp;$C261+72)&lt;&gt;INDIRECT("'"&amp;$A$70&amp;"'!"&amp;V$68&amp;$C261+72),1,0)</f>
        <v>0</v>
      </c>
      <c r="W261" cm="1">
        <f t="array" aca="1" ref="W261" ca="1">IF(INDIRECT("'"&amp;$A$69&amp;"'!"&amp;W$68&amp;$C261+72)&lt;&gt;INDIRECT("'"&amp;$A$70&amp;"'!"&amp;W$68&amp;$C261+72),1,0)</f>
        <v>0</v>
      </c>
      <c r="X261" cm="1">
        <f t="array" aca="1" ref="X261" ca="1">IF(INDIRECT("'"&amp;$A$69&amp;"'!"&amp;X$68&amp;$C261+72)&lt;&gt;INDIRECT("'"&amp;$A$70&amp;"'!"&amp;X$68&amp;$C261+72),1,0)</f>
        <v>0</v>
      </c>
      <c r="Y261" cm="1">
        <f t="array" aca="1" ref="Y261" ca="1">IF(INDIRECT("'"&amp;$A$69&amp;"'!"&amp;Y$68&amp;$C261+72)&lt;&gt;INDIRECT("'"&amp;$A$70&amp;"'!"&amp;Y$68&amp;$C261+72),1,0)</f>
        <v>0</v>
      </c>
      <c r="Z261" cm="1">
        <f t="array" aca="1" ref="Z261" ca="1">IF(INDIRECT("'"&amp;$A$69&amp;"'!"&amp;Z$68&amp;$C261+72)&lt;&gt;INDIRECT("'"&amp;$A$70&amp;"'!"&amp;Z$68&amp;$C261+72),1,0)</f>
        <v>0</v>
      </c>
      <c r="AA261" cm="1">
        <f t="array" aca="1" ref="AA261" ca="1">IF(INDIRECT("'"&amp;$A$69&amp;"'!"&amp;AA$68&amp;$C261+72)&lt;&gt;INDIRECT("'"&amp;$A$70&amp;"'!"&amp;AA$68&amp;$C261+72),1,0)</f>
        <v>0</v>
      </c>
      <c r="AB261" cm="1">
        <f t="array" aca="1" ref="AB261" ca="1">IF(INDIRECT("'"&amp;$A$69&amp;"'!"&amp;AB$68&amp;$C261+72)&lt;&gt;INDIRECT("'"&amp;$A$70&amp;"'!"&amp;AB$68&amp;$C261+72),1,0)</f>
        <v>0</v>
      </c>
      <c r="AC261" cm="1">
        <f t="array" aca="1" ref="AC261" ca="1">IF(INDIRECT("'"&amp;$A$69&amp;"'!"&amp;AC$68&amp;$C261+72)&lt;&gt;INDIRECT("'"&amp;$A$70&amp;"'!"&amp;AC$68&amp;$C261+72),1,0)</f>
        <v>0</v>
      </c>
      <c r="AD261" cm="1">
        <f t="array" aca="1" ref="AD261" ca="1">IF(INDIRECT("'"&amp;$A$69&amp;"'!"&amp;AD$68&amp;$C261+72)&lt;&gt;INDIRECT("'"&amp;$A$70&amp;"'!"&amp;AD$68&amp;$C261+72),1,0)</f>
        <v>0</v>
      </c>
      <c r="AE261" cm="1">
        <f t="array" aca="1" ref="AE261" ca="1">IF(INDIRECT("'"&amp;$A$69&amp;"'!"&amp;AE$68&amp;$C261+72)&lt;&gt;INDIRECT("'"&amp;$A$70&amp;"'!"&amp;AE$68&amp;$C261+72),1,0)</f>
        <v>0</v>
      </c>
      <c r="AF261" cm="1">
        <f t="array" aca="1" ref="AF261" ca="1">IF(INDIRECT("'"&amp;$A$69&amp;"'!"&amp;AF$68&amp;$C261+72)&lt;&gt;INDIRECT("'"&amp;$A$70&amp;"'!"&amp;AF$68&amp;$C261+72),1,0)</f>
        <v>0</v>
      </c>
      <c r="AG261" cm="1">
        <f t="array" aca="1" ref="AG261" ca="1">IF(INDIRECT("'"&amp;$A$69&amp;"'!"&amp;AG$68&amp;$C261+72)&lt;&gt;INDIRECT("'"&amp;$A$70&amp;"'!"&amp;AG$68&amp;$C261+72),1,0)</f>
        <v>0</v>
      </c>
      <c r="AH261" cm="1">
        <f t="array" aca="1" ref="AH261" ca="1">IF(INDIRECT("'"&amp;$A$69&amp;"'!"&amp;AH$68&amp;$C261+72)&lt;&gt;INDIRECT("'"&amp;$A$70&amp;"'!"&amp;AH$68&amp;$C261+72),1,0)</f>
        <v>0</v>
      </c>
      <c r="AI261" cm="1">
        <f t="array" aca="1" ref="AI261" ca="1">IF(INDIRECT("'"&amp;$A$69&amp;"'!"&amp;AI$68&amp;$C261+72)&lt;&gt;INDIRECT("'"&amp;$A$70&amp;"'!"&amp;AI$68&amp;$C261+72),1,0)</f>
        <v>0</v>
      </c>
      <c r="AJ261" cm="1">
        <f t="array" aca="1" ref="AJ261" ca="1">IF(INDIRECT("'"&amp;$A$69&amp;"'!"&amp;AJ$68&amp;$C261+72)&lt;&gt;INDIRECT("'"&amp;$A$70&amp;"'!"&amp;AJ$68&amp;$C261+72),1,0)</f>
        <v>0</v>
      </c>
      <c r="AK261" cm="1">
        <f t="array" aca="1" ref="AK261" ca="1">IF(INDIRECT("'"&amp;$A$69&amp;"'!"&amp;AK$68&amp;$C261+72)&lt;&gt;INDIRECT("'"&amp;$A$70&amp;"'!"&amp;AK$68&amp;$C261+72),1,0)</f>
        <v>0</v>
      </c>
      <c r="AL261" cm="1">
        <f t="array" aca="1" ref="AL261" ca="1">IF(INDIRECT("'"&amp;$A$69&amp;"'!"&amp;AL$68&amp;$C261+72)&lt;&gt;INDIRECT("'"&amp;$A$70&amp;"'!"&amp;AL$68&amp;$C261+72),1,0)</f>
        <v>0</v>
      </c>
      <c r="AM261" cm="1">
        <f t="array" aca="1" ref="AM261" ca="1">IF(INDIRECT("'"&amp;$A$69&amp;"'!"&amp;AM$68&amp;$C261+72)&lt;&gt;INDIRECT("'"&amp;$A$70&amp;"'!"&amp;AM$68&amp;$C261+72),1,0)</f>
        <v>0</v>
      </c>
      <c r="AN261" cm="1">
        <f t="array" aca="1" ref="AN261" ca="1">IF(INDIRECT("'"&amp;$A$69&amp;"'!"&amp;AN$68&amp;$C261+72)&lt;&gt;INDIRECT("'"&amp;$A$70&amp;"'!"&amp;AN$68&amp;$C261+72),1,0)</f>
        <v>0</v>
      </c>
      <c r="AO261" cm="1">
        <f t="array" aca="1" ref="AO261" ca="1">IF(INDIRECT("'"&amp;$A$69&amp;"'!"&amp;AO$68&amp;$C261+72)&lt;&gt;INDIRECT("'"&amp;$A$70&amp;"'!"&amp;AO$68&amp;$C261+72),1,0)</f>
        <v>0</v>
      </c>
      <c r="AP261" cm="1">
        <f t="array" aca="1" ref="AP261" ca="1">IF(INDIRECT("'"&amp;$A$69&amp;"'!"&amp;AP$68&amp;$C261+72)&lt;&gt;INDIRECT("'"&amp;$A$70&amp;"'!"&amp;AP$68&amp;$C261+72),1,0)</f>
        <v>0</v>
      </c>
      <c r="AQ261" cm="1">
        <f t="array" aca="1" ref="AQ261" ca="1">IF(INDIRECT("'"&amp;$A$69&amp;"'!"&amp;AQ$68&amp;$C261+72)&lt;&gt;INDIRECT("'"&amp;$A$70&amp;"'!"&amp;AQ$68&amp;$C261+72),1,0)</f>
        <v>0</v>
      </c>
      <c r="AR261" cm="1">
        <f t="array" aca="1" ref="AR261" ca="1">IF(INDIRECT("'"&amp;$A$69&amp;"'!"&amp;AR$68&amp;$C261+72)&lt;&gt;INDIRECT("'"&amp;$A$70&amp;"'!"&amp;AR$68&amp;$C261+72),1,0)</f>
        <v>0</v>
      </c>
      <c r="AS261" cm="1">
        <f t="array" aca="1" ref="AS261" ca="1">IF(INDIRECT("'"&amp;$A$69&amp;"'!"&amp;AS$68&amp;$C261+72)&lt;&gt;INDIRECT("'"&amp;$A$70&amp;"'!"&amp;AS$68&amp;$C261+72),1,0)</f>
        <v>0</v>
      </c>
      <c r="AT261" cm="1">
        <f t="array" aca="1" ref="AT261" ca="1">IF(INDIRECT("'"&amp;$A$69&amp;"'!"&amp;AT$68&amp;$C261+72)&lt;&gt;INDIRECT("'"&amp;$A$70&amp;"'!"&amp;AT$68&amp;$C261+72),1,0)</f>
        <v>0</v>
      </c>
      <c r="AU261" cm="1">
        <f t="array" aca="1" ref="AU261" ca="1">IF(INDIRECT("'"&amp;$A$69&amp;"'!"&amp;AU$68&amp;$C261+72)&lt;&gt;INDIRECT("'"&amp;$A$70&amp;"'!"&amp;AU$68&amp;$C261+72),1,0)</f>
        <v>0</v>
      </c>
      <c r="AV261" cm="1">
        <f t="array" aca="1" ref="AV261" ca="1">IF(INDIRECT("'"&amp;$A$69&amp;"'!"&amp;AV$68&amp;$C261+72)&lt;&gt;INDIRECT("'"&amp;$A$70&amp;"'!"&amp;AV$68&amp;$C261+72),1,0)</f>
        <v>0</v>
      </c>
      <c r="AW261" cm="1">
        <f t="array" aca="1" ref="AW261" ca="1">IF(INDIRECT("'"&amp;$A$69&amp;"'!"&amp;AW$68&amp;$C261+72)&lt;&gt;INDIRECT("'"&amp;$A$70&amp;"'!"&amp;AW$68&amp;$C261+72),1,0)</f>
        <v>0</v>
      </c>
      <c r="AX261" cm="1">
        <f t="array" aca="1" ref="AX261" ca="1">IF(INDIRECT("'"&amp;$A$69&amp;"'!"&amp;AX$68&amp;$C261+72)&lt;&gt;INDIRECT("'"&amp;$A$70&amp;"'!"&amp;AX$68&amp;$C261+72),1,0)</f>
        <v>0</v>
      </c>
      <c r="AY261" cm="1">
        <f t="array" aca="1" ref="AY261" ca="1">IF(INDIRECT("'"&amp;$A$69&amp;"'!"&amp;AY$68&amp;$C261+72)&lt;&gt;INDIRECT("'"&amp;$A$70&amp;"'!"&amp;AY$68&amp;$C261+72),1,0)</f>
        <v>0</v>
      </c>
      <c r="AZ261" cm="1">
        <f t="array" aca="1" ref="AZ261" ca="1">IF(INDIRECT("'"&amp;$A$69&amp;"'!"&amp;AZ$68&amp;$C261+72)&lt;&gt;INDIRECT("'"&amp;$A$70&amp;"'!"&amp;AZ$68&amp;$C261+72),1,0)</f>
        <v>0</v>
      </c>
      <c r="BA261" cm="1">
        <f t="array" aca="1" ref="BA261" ca="1">IF(INDIRECT("'"&amp;$A$69&amp;"'!"&amp;BA$68&amp;$C261+72)&lt;&gt;INDIRECT("'"&amp;$A$70&amp;"'!"&amp;BA$68&amp;$C261+72),1,0)</f>
        <v>0</v>
      </c>
      <c r="BB261" cm="1">
        <f t="array" aca="1" ref="BB261" ca="1">IF(INDIRECT("'"&amp;$A$69&amp;"'!"&amp;BB$68&amp;$C261+72)&lt;&gt;INDIRECT("'"&amp;$A$70&amp;"'!"&amp;BB$68&amp;$C261+72),1,0)</f>
        <v>0</v>
      </c>
      <c r="BC261">
        <f t="shared" ca="1" si="6"/>
        <v>0</v>
      </c>
      <c r="BD261">
        <f t="shared" ca="1" si="7"/>
        <v>0</v>
      </c>
      <c r="BE261">
        <f t="shared" ca="1" si="8"/>
        <v>0</v>
      </c>
    </row>
    <row r="262" spans="3:57" x14ac:dyDescent="0.15">
      <c r="C262" s="283">
        <v>190</v>
      </c>
      <c r="D262" cm="1">
        <f t="array" aca="1" ref="D262" ca="1">IF(INDIRECT("'"&amp;$A$69&amp;"'!"&amp;D$68&amp;$C262+72)&lt;&gt;INDIRECT("'"&amp;$A$70&amp;"'!"&amp;D$68&amp;$C262+72),1,0)</f>
        <v>0</v>
      </c>
      <c r="E262" cm="1">
        <f t="array" aca="1" ref="E262" ca="1">IF(INDIRECT("'"&amp;$A$69&amp;"'!"&amp;E$68&amp;$C262+72)&lt;&gt;INDIRECT("'"&amp;$A$70&amp;"'!"&amp;E$68&amp;$C262+72),1,0)</f>
        <v>0</v>
      </c>
      <c r="F262" cm="1">
        <f t="array" aca="1" ref="F262" ca="1">IF(INDIRECT("'"&amp;$A$69&amp;"'!"&amp;F$68&amp;$C262+72)&lt;&gt;INDIRECT("'"&amp;$A$70&amp;"'!"&amp;F$68&amp;$C262+72),1,0)</f>
        <v>0</v>
      </c>
      <c r="G262" cm="1">
        <f t="array" aca="1" ref="G262" ca="1">IF(INDIRECT("'"&amp;$A$69&amp;"'!"&amp;G$68&amp;$C262+72)&lt;&gt;INDIRECT("'"&amp;$A$70&amp;"'!"&amp;G$68&amp;$C262+72),1,0)</f>
        <v>0</v>
      </c>
      <c r="H262" cm="1">
        <f t="array" aca="1" ref="H262" ca="1">IF(INDIRECT("'"&amp;$A$69&amp;"'!"&amp;H$68&amp;$C262+72)&lt;&gt;INDIRECT("'"&amp;$A$70&amp;"'!"&amp;H$68&amp;$C262+72),1,0)</f>
        <v>0</v>
      </c>
      <c r="I262" cm="1">
        <f t="array" aca="1" ref="I262" ca="1">IF(INDIRECT("'"&amp;$A$69&amp;"'!"&amp;I$68&amp;$C262+72)&lt;&gt;INDIRECT("'"&amp;$A$70&amp;"'!"&amp;I$68&amp;$C262+72),1,0)</f>
        <v>0</v>
      </c>
      <c r="J262" cm="1">
        <f t="array" aca="1" ref="J262" ca="1">IF(INDIRECT("'"&amp;$A$69&amp;"'!"&amp;J$68&amp;$C262+72)&lt;&gt;INDIRECT("'"&amp;$A$70&amp;"'!"&amp;J$68&amp;$C262+72),1,0)</f>
        <v>0</v>
      </c>
      <c r="K262" cm="1">
        <f t="array" aca="1" ref="K262" ca="1">IF(INDIRECT("'"&amp;$A$69&amp;"'!"&amp;K$68&amp;$C262+72)&lt;&gt;INDIRECT("'"&amp;$A$70&amp;"'!"&amp;K$68&amp;$C262+72),1,0)</f>
        <v>0</v>
      </c>
      <c r="L262" cm="1">
        <f t="array" aca="1" ref="L262" ca="1">IF(INDIRECT("'"&amp;$A$69&amp;"'!"&amp;L$68&amp;$C262+72)&lt;&gt;INDIRECT("'"&amp;$A$70&amp;"'!"&amp;L$68&amp;$C262+72),1,0)</f>
        <v>0</v>
      </c>
      <c r="M262" cm="1">
        <f t="array" aca="1" ref="M262" ca="1">IF(INDIRECT("'"&amp;$A$69&amp;"'!"&amp;M$68&amp;$C262+72)&lt;&gt;INDIRECT("'"&amp;$A$70&amp;"'!"&amp;M$68&amp;$C262+72),1,0)</f>
        <v>0</v>
      </c>
      <c r="N262" cm="1">
        <f t="array" aca="1" ref="N262" ca="1">IF(INDIRECT("'"&amp;$A$69&amp;"'!"&amp;N$68&amp;$C262+72)&lt;&gt;INDIRECT("'"&amp;$A$70&amp;"'!"&amp;N$68&amp;$C262+72),1,0)</f>
        <v>0</v>
      </c>
      <c r="O262" cm="1">
        <f t="array" aca="1" ref="O262" ca="1">IF(INDIRECT("'"&amp;$A$69&amp;"'!"&amp;O$68&amp;$C262+72)&lt;&gt;INDIRECT("'"&amp;$A$70&amp;"'!"&amp;O$68&amp;$C262+72),1,0)</f>
        <v>0</v>
      </c>
      <c r="P262" cm="1">
        <f t="array" aca="1" ref="P262" ca="1">IF(INDIRECT("'"&amp;$A$69&amp;"'!"&amp;P$68&amp;$C262+72)&lt;&gt;INDIRECT("'"&amp;$A$70&amp;"'!"&amp;P$68&amp;$C262+72),1,0)</f>
        <v>0</v>
      </c>
      <c r="Q262" cm="1">
        <f t="array" aca="1" ref="Q262" ca="1">IF(INDIRECT("'"&amp;$A$69&amp;"'!"&amp;Q$68&amp;$C262+72)&lt;&gt;INDIRECT("'"&amp;$A$70&amp;"'!"&amp;Q$68&amp;$C262+72),1,0)</f>
        <v>0</v>
      </c>
      <c r="R262" cm="1">
        <f t="array" aca="1" ref="R262" ca="1">IF(INDIRECT("'"&amp;$A$69&amp;"'!"&amp;R$68&amp;$C262+72)&lt;&gt;INDIRECT("'"&amp;$A$70&amp;"'!"&amp;R$68&amp;$C262+72),1,0)</f>
        <v>0</v>
      </c>
      <c r="S262" cm="1">
        <f t="array" aca="1" ref="S262" ca="1">IF(INDIRECT("'"&amp;$A$69&amp;"'!"&amp;S$68&amp;$C262+72)&lt;&gt;INDIRECT("'"&amp;$A$70&amp;"'!"&amp;S$68&amp;$C262+72),1,0)</f>
        <v>0</v>
      </c>
      <c r="T262" cm="1">
        <f t="array" aca="1" ref="T262" ca="1">IF(INDIRECT("'"&amp;$A$69&amp;"'!"&amp;T$68&amp;$C262+72)&lt;&gt;INDIRECT("'"&amp;$A$70&amp;"'!"&amp;T$68&amp;$C262+72),1,0)</f>
        <v>0</v>
      </c>
      <c r="U262" cm="1">
        <f t="array" aca="1" ref="U262" ca="1">IF(INDIRECT("'"&amp;$A$69&amp;"'!"&amp;U$68&amp;$C262+72)&lt;&gt;INDIRECT("'"&amp;$A$70&amp;"'!"&amp;U$68&amp;$C262+72),1,0)</f>
        <v>0</v>
      </c>
      <c r="V262" cm="1">
        <f t="array" aca="1" ref="V262" ca="1">IF(INDIRECT("'"&amp;$A$69&amp;"'!"&amp;V$68&amp;$C262+72)&lt;&gt;INDIRECT("'"&amp;$A$70&amp;"'!"&amp;V$68&amp;$C262+72),1,0)</f>
        <v>0</v>
      </c>
      <c r="W262" cm="1">
        <f t="array" aca="1" ref="W262" ca="1">IF(INDIRECT("'"&amp;$A$69&amp;"'!"&amp;W$68&amp;$C262+72)&lt;&gt;INDIRECT("'"&amp;$A$70&amp;"'!"&amp;W$68&amp;$C262+72),1,0)</f>
        <v>0</v>
      </c>
      <c r="X262" cm="1">
        <f t="array" aca="1" ref="X262" ca="1">IF(INDIRECT("'"&amp;$A$69&amp;"'!"&amp;X$68&amp;$C262+72)&lt;&gt;INDIRECT("'"&amp;$A$70&amp;"'!"&amp;X$68&amp;$C262+72),1,0)</f>
        <v>0</v>
      </c>
      <c r="Y262" cm="1">
        <f t="array" aca="1" ref="Y262" ca="1">IF(INDIRECT("'"&amp;$A$69&amp;"'!"&amp;Y$68&amp;$C262+72)&lt;&gt;INDIRECT("'"&amp;$A$70&amp;"'!"&amp;Y$68&amp;$C262+72),1,0)</f>
        <v>0</v>
      </c>
      <c r="Z262" cm="1">
        <f t="array" aca="1" ref="Z262" ca="1">IF(INDIRECT("'"&amp;$A$69&amp;"'!"&amp;Z$68&amp;$C262+72)&lt;&gt;INDIRECT("'"&amp;$A$70&amp;"'!"&amp;Z$68&amp;$C262+72),1,0)</f>
        <v>0</v>
      </c>
      <c r="AA262" cm="1">
        <f t="array" aca="1" ref="AA262" ca="1">IF(INDIRECT("'"&amp;$A$69&amp;"'!"&amp;AA$68&amp;$C262+72)&lt;&gt;INDIRECT("'"&amp;$A$70&amp;"'!"&amp;AA$68&amp;$C262+72),1,0)</f>
        <v>0</v>
      </c>
      <c r="AB262" cm="1">
        <f t="array" aca="1" ref="AB262" ca="1">IF(INDIRECT("'"&amp;$A$69&amp;"'!"&amp;AB$68&amp;$C262+72)&lt;&gt;INDIRECT("'"&amp;$A$70&amp;"'!"&amp;AB$68&amp;$C262+72),1,0)</f>
        <v>0</v>
      </c>
      <c r="AC262" cm="1">
        <f t="array" aca="1" ref="AC262" ca="1">IF(INDIRECT("'"&amp;$A$69&amp;"'!"&amp;AC$68&amp;$C262+72)&lt;&gt;INDIRECT("'"&amp;$A$70&amp;"'!"&amp;AC$68&amp;$C262+72),1,0)</f>
        <v>0</v>
      </c>
      <c r="AD262" cm="1">
        <f t="array" aca="1" ref="AD262" ca="1">IF(INDIRECT("'"&amp;$A$69&amp;"'!"&amp;AD$68&amp;$C262+72)&lt;&gt;INDIRECT("'"&amp;$A$70&amp;"'!"&amp;AD$68&amp;$C262+72),1,0)</f>
        <v>0</v>
      </c>
      <c r="AE262" cm="1">
        <f t="array" aca="1" ref="AE262" ca="1">IF(INDIRECT("'"&amp;$A$69&amp;"'!"&amp;AE$68&amp;$C262+72)&lt;&gt;INDIRECT("'"&amp;$A$70&amp;"'!"&amp;AE$68&amp;$C262+72),1,0)</f>
        <v>0</v>
      </c>
      <c r="AF262" cm="1">
        <f t="array" aca="1" ref="AF262" ca="1">IF(INDIRECT("'"&amp;$A$69&amp;"'!"&amp;AF$68&amp;$C262+72)&lt;&gt;INDIRECT("'"&amp;$A$70&amp;"'!"&amp;AF$68&amp;$C262+72),1,0)</f>
        <v>0</v>
      </c>
      <c r="AG262" cm="1">
        <f t="array" aca="1" ref="AG262" ca="1">IF(INDIRECT("'"&amp;$A$69&amp;"'!"&amp;AG$68&amp;$C262+72)&lt;&gt;INDIRECT("'"&amp;$A$70&amp;"'!"&amp;AG$68&amp;$C262+72),1,0)</f>
        <v>0</v>
      </c>
      <c r="AH262" cm="1">
        <f t="array" aca="1" ref="AH262" ca="1">IF(INDIRECT("'"&amp;$A$69&amp;"'!"&amp;AH$68&amp;$C262+72)&lt;&gt;INDIRECT("'"&amp;$A$70&amp;"'!"&amp;AH$68&amp;$C262+72),1,0)</f>
        <v>0</v>
      </c>
      <c r="AI262" cm="1">
        <f t="array" aca="1" ref="AI262" ca="1">IF(INDIRECT("'"&amp;$A$69&amp;"'!"&amp;AI$68&amp;$C262+72)&lt;&gt;INDIRECT("'"&amp;$A$70&amp;"'!"&amp;AI$68&amp;$C262+72),1,0)</f>
        <v>0</v>
      </c>
      <c r="AJ262" cm="1">
        <f t="array" aca="1" ref="AJ262" ca="1">IF(INDIRECT("'"&amp;$A$69&amp;"'!"&amp;AJ$68&amp;$C262+72)&lt;&gt;INDIRECT("'"&amp;$A$70&amp;"'!"&amp;AJ$68&amp;$C262+72),1,0)</f>
        <v>0</v>
      </c>
      <c r="AK262" cm="1">
        <f t="array" aca="1" ref="AK262" ca="1">IF(INDIRECT("'"&amp;$A$69&amp;"'!"&amp;AK$68&amp;$C262+72)&lt;&gt;INDIRECT("'"&amp;$A$70&amp;"'!"&amp;AK$68&amp;$C262+72),1,0)</f>
        <v>0</v>
      </c>
      <c r="AL262" cm="1">
        <f t="array" aca="1" ref="AL262" ca="1">IF(INDIRECT("'"&amp;$A$69&amp;"'!"&amp;AL$68&amp;$C262+72)&lt;&gt;INDIRECT("'"&amp;$A$70&amp;"'!"&amp;AL$68&amp;$C262+72),1,0)</f>
        <v>0</v>
      </c>
      <c r="AM262" cm="1">
        <f t="array" aca="1" ref="AM262" ca="1">IF(INDIRECT("'"&amp;$A$69&amp;"'!"&amp;AM$68&amp;$C262+72)&lt;&gt;INDIRECT("'"&amp;$A$70&amp;"'!"&amp;AM$68&amp;$C262+72),1,0)</f>
        <v>0</v>
      </c>
      <c r="AN262" cm="1">
        <f t="array" aca="1" ref="AN262" ca="1">IF(INDIRECT("'"&amp;$A$69&amp;"'!"&amp;AN$68&amp;$C262+72)&lt;&gt;INDIRECT("'"&amp;$A$70&amp;"'!"&amp;AN$68&amp;$C262+72),1,0)</f>
        <v>0</v>
      </c>
      <c r="AO262" cm="1">
        <f t="array" aca="1" ref="AO262" ca="1">IF(INDIRECT("'"&amp;$A$69&amp;"'!"&amp;AO$68&amp;$C262+72)&lt;&gt;INDIRECT("'"&amp;$A$70&amp;"'!"&amp;AO$68&amp;$C262+72),1,0)</f>
        <v>0</v>
      </c>
      <c r="AP262" cm="1">
        <f t="array" aca="1" ref="AP262" ca="1">IF(INDIRECT("'"&amp;$A$69&amp;"'!"&amp;AP$68&amp;$C262+72)&lt;&gt;INDIRECT("'"&amp;$A$70&amp;"'!"&amp;AP$68&amp;$C262+72),1,0)</f>
        <v>0</v>
      </c>
      <c r="AQ262" cm="1">
        <f t="array" aca="1" ref="AQ262" ca="1">IF(INDIRECT("'"&amp;$A$69&amp;"'!"&amp;AQ$68&amp;$C262+72)&lt;&gt;INDIRECT("'"&amp;$A$70&amp;"'!"&amp;AQ$68&amp;$C262+72),1,0)</f>
        <v>0</v>
      </c>
      <c r="AR262" cm="1">
        <f t="array" aca="1" ref="AR262" ca="1">IF(INDIRECT("'"&amp;$A$69&amp;"'!"&amp;AR$68&amp;$C262+72)&lt;&gt;INDIRECT("'"&amp;$A$70&amp;"'!"&amp;AR$68&amp;$C262+72),1,0)</f>
        <v>0</v>
      </c>
      <c r="AS262" cm="1">
        <f t="array" aca="1" ref="AS262" ca="1">IF(INDIRECT("'"&amp;$A$69&amp;"'!"&amp;AS$68&amp;$C262+72)&lt;&gt;INDIRECT("'"&amp;$A$70&amp;"'!"&amp;AS$68&amp;$C262+72),1,0)</f>
        <v>0</v>
      </c>
      <c r="AT262" cm="1">
        <f t="array" aca="1" ref="AT262" ca="1">IF(INDIRECT("'"&amp;$A$69&amp;"'!"&amp;AT$68&amp;$C262+72)&lt;&gt;INDIRECT("'"&amp;$A$70&amp;"'!"&amp;AT$68&amp;$C262+72),1,0)</f>
        <v>0</v>
      </c>
      <c r="AU262" cm="1">
        <f t="array" aca="1" ref="AU262" ca="1">IF(INDIRECT("'"&amp;$A$69&amp;"'!"&amp;AU$68&amp;$C262+72)&lt;&gt;INDIRECT("'"&amp;$A$70&amp;"'!"&amp;AU$68&amp;$C262+72),1,0)</f>
        <v>0</v>
      </c>
      <c r="AV262" cm="1">
        <f t="array" aca="1" ref="AV262" ca="1">IF(INDIRECT("'"&amp;$A$69&amp;"'!"&amp;AV$68&amp;$C262+72)&lt;&gt;INDIRECT("'"&amp;$A$70&amp;"'!"&amp;AV$68&amp;$C262+72),1,0)</f>
        <v>0</v>
      </c>
      <c r="AW262" cm="1">
        <f t="array" aca="1" ref="AW262" ca="1">IF(INDIRECT("'"&amp;$A$69&amp;"'!"&amp;AW$68&amp;$C262+72)&lt;&gt;INDIRECT("'"&amp;$A$70&amp;"'!"&amp;AW$68&amp;$C262+72),1,0)</f>
        <v>0</v>
      </c>
      <c r="AX262" cm="1">
        <f t="array" aca="1" ref="AX262" ca="1">IF(INDIRECT("'"&amp;$A$69&amp;"'!"&amp;AX$68&amp;$C262+72)&lt;&gt;INDIRECT("'"&amp;$A$70&amp;"'!"&amp;AX$68&amp;$C262+72),1,0)</f>
        <v>0</v>
      </c>
      <c r="AY262" cm="1">
        <f t="array" aca="1" ref="AY262" ca="1">IF(INDIRECT("'"&amp;$A$69&amp;"'!"&amp;AY$68&amp;$C262+72)&lt;&gt;INDIRECT("'"&amp;$A$70&amp;"'!"&amp;AY$68&amp;$C262+72),1,0)</f>
        <v>0</v>
      </c>
      <c r="AZ262" cm="1">
        <f t="array" aca="1" ref="AZ262" ca="1">IF(INDIRECT("'"&amp;$A$69&amp;"'!"&amp;AZ$68&amp;$C262+72)&lt;&gt;INDIRECT("'"&amp;$A$70&amp;"'!"&amp;AZ$68&amp;$C262+72),1,0)</f>
        <v>0</v>
      </c>
      <c r="BA262" cm="1">
        <f t="array" aca="1" ref="BA262" ca="1">IF(INDIRECT("'"&amp;$A$69&amp;"'!"&amp;BA$68&amp;$C262+72)&lt;&gt;INDIRECT("'"&amp;$A$70&amp;"'!"&amp;BA$68&amp;$C262+72),1,0)</f>
        <v>0</v>
      </c>
      <c r="BB262" cm="1">
        <f t="array" aca="1" ref="BB262" ca="1">IF(INDIRECT("'"&amp;$A$69&amp;"'!"&amp;BB$68&amp;$C262+72)&lt;&gt;INDIRECT("'"&amp;$A$70&amp;"'!"&amp;BB$68&amp;$C262+72),1,0)</f>
        <v>0</v>
      </c>
      <c r="BC262">
        <f t="shared" ca="1" si="6"/>
        <v>0</v>
      </c>
      <c r="BD262">
        <f t="shared" ca="1" si="7"/>
        <v>0</v>
      </c>
      <c r="BE262">
        <f t="shared" ca="1" si="8"/>
        <v>0</v>
      </c>
    </row>
    <row r="263" spans="3:57" x14ac:dyDescent="0.15">
      <c r="C263" s="283">
        <v>191</v>
      </c>
      <c r="D263" cm="1">
        <f t="array" aca="1" ref="D263" ca="1">IF(INDIRECT("'"&amp;$A$69&amp;"'!"&amp;D$68&amp;$C263+72)&lt;&gt;INDIRECT("'"&amp;$A$70&amp;"'!"&amp;D$68&amp;$C263+72),1,0)</f>
        <v>0</v>
      </c>
      <c r="E263" cm="1">
        <f t="array" aca="1" ref="E263" ca="1">IF(INDIRECT("'"&amp;$A$69&amp;"'!"&amp;E$68&amp;$C263+72)&lt;&gt;INDIRECT("'"&amp;$A$70&amp;"'!"&amp;E$68&amp;$C263+72),1,0)</f>
        <v>0</v>
      </c>
      <c r="F263" cm="1">
        <f t="array" aca="1" ref="F263" ca="1">IF(INDIRECT("'"&amp;$A$69&amp;"'!"&amp;F$68&amp;$C263+72)&lt;&gt;INDIRECT("'"&amp;$A$70&amp;"'!"&amp;F$68&amp;$C263+72),1,0)</f>
        <v>0</v>
      </c>
      <c r="G263" cm="1">
        <f t="array" aca="1" ref="G263" ca="1">IF(INDIRECT("'"&amp;$A$69&amp;"'!"&amp;G$68&amp;$C263+72)&lt;&gt;INDIRECT("'"&amp;$A$70&amp;"'!"&amp;G$68&amp;$C263+72),1,0)</f>
        <v>0</v>
      </c>
      <c r="H263" cm="1">
        <f t="array" aca="1" ref="H263" ca="1">IF(INDIRECT("'"&amp;$A$69&amp;"'!"&amp;H$68&amp;$C263+72)&lt;&gt;INDIRECT("'"&amp;$A$70&amp;"'!"&amp;H$68&amp;$C263+72),1,0)</f>
        <v>0</v>
      </c>
      <c r="I263" cm="1">
        <f t="array" aca="1" ref="I263" ca="1">IF(INDIRECT("'"&amp;$A$69&amp;"'!"&amp;I$68&amp;$C263+72)&lt;&gt;INDIRECT("'"&amp;$A$70&amp;"'!"&amp;I$68&amp;$C263+72),1,0)</f>
        <v>0</v>
      </c>
      <c r="J263" cm="1">
        <f t="array" aca="1" ref="J263" ca="1">IF(INDIRECT("'"&amp;$A$69&amp;"'!"&amp;J$68&amp;$C263+72)&lt;&gt;INDIRECT("'"&amp;$A$70&amp;"'!"&amp;J$68&amp;$C263+72),1,0)</f>
        <v>0</v>
      </c>
      <c r="K263" cm="1">
        <f t="array" aca="1" ref="K263" ca="1">IF(INDIRECT("'"&amp;$A$69&amp;"'!"&amp;K$68&amp;$C263+72)&lt;&gt;INDIRECT("'"&amp;$A$70&amp;"'!"&amp;K$68&amp;$C263+72),1,0)</f>
        <v>0</v>
      </c>
      <c r="L263" cm="1">
        <f t="array" aca="1" ref="L263" ca="1">IF(INDIRECT("'"&amp;$A$69&amp;"'!"&amp;L$68&amp;$C263+72)&lt;&gt;INDIRECT("'"&amp;$A$70&amp;"'!"&amp;L$68&amp;$C263+72),1,0)</f>
        <v>0</v>
      </c>
      <c r="M263" cm="1">
        <f t="array" aca="1" ref="M263" ca="1">IF(INDIRECT("'"&amp;$A$69&amp;"'!"&amp;M$68&amp;$C263+72)&lt;&gt;INDIRECT("'"&amp;$A$70&amp;"'!"&amp;M$68&amp;$C263+72),1,0)</f>
        <v>0</v>
      </c>
      <c r="N263" cm="1">
        <f t="array" aca="1" ref="N263" ca="1">IF(INDIRECT("'"&amp;$A$69&amp;"'!"&amp;N$68&amp;$C263+72)&lt;&gt;INDIRECT("'"&amp;$A$70&amp;"'!"&amp;N$68&amp;$C263+72),1,0)</f>
        <v>0</v>
      </c>
      <c r="O263" cm="1">
        <f t="array" aca="1" ref="O263" ca="1">IF(INDIRECT("'"&amp;$A$69&amp;"'!"&amp;O$68&amp;$C263+72)&lt;&gt;INDIRECT("'"&amp;$A$70&amp;"'!"&amp;O$68&amp;$C263+72),1,0)</f>
        <v>0</v>
      </c>
      <c r="P263" cm="1">
        <f t="array" aca="1" ref="P263" ca="1">IF(INDIRECT("'"&amp;$A$69&amp;"'!"&amp;P$68&amp;$C263+72)&lt;&gt;INDIRECT("'"&amp;$A$70&amp;"'!"&amp;P$68&amp;$C263+72),1,0)</f>
        <v>0</v>
      </c>
      <c r="Q263" cm="1">
        <f t="array" aca="1" ref="Q263" ca="1">IF(INDIRECT("'"&amp;$A$69&amp;"'!"&amp;Q$68&amp;$C263+72)&lt;&gt;INDIRECT("'"&amp;$A$70&amp;"'!"&amp;Q$68&amp;$C263+72),1,0)</f>
        <v>0</v>
      </c>
      <c r="R263" cm="1">
        <f t="array" aca="1" ref="R263" ca="1">IF(INDIRECT("'"&amp;$A$69&amp;"'!"&amp;R$68&amp;$C263+72)&lt;&gt;INDIRECT("'"&amp;$A$70&amp;"'!"&amp;R$68&amp;$C263+72),1,0)</f>
        <v>0</v>
      </c>
      <c r="S263" cm="1">
        <f t="array" aca="1" ref="S263" ca="1">IF(INDIRECT("'"&amp;$A$69&amp;"'!"&amp;S$68&amp;$C263+72)&lt;&gt;INDIRECT("'"&amp;$A$70&amp;"'!"&amp;S$68&amp;$C263+72),1,0)</f>
        <v>0</v>
      </c>
      <c r="T263" cm="1">
        <f t="array" aca="1" ref="T263" ca="1">IF(INDIRECT("'"&amp;$A$69&amp;"'!"&amp;T$68&amp;$C263+72)&lt;&gt;INDIRECT("'"&amp;$A$70&amp;"'!"&amp;T$68&amp;$C263+72),1,0)</f>
        <v>0</v>
      </c>
      <c r="U263" cm="1">
        <f t="array" aca="1" ref="U263" ca="1">IF(INDIRECT("'"&amp;$A$69&amp;"'!"&amp;U$68&amp;$C263+72)&lt;&gt;INDIRECT("'"&amp;$A$70&amp;"'!"&amp;U$68&amp;$C263+72),1,0)</f>
        <v>0</v>
      </c>
      <c r="V263" cm="1">
        <f t="array" aca="1" ref="V263" ca="1">IF(INDIRECT("'"&amp;$A$69&amp;"'!"&amp;V$68&amp;$C263+72)&lt;&gt;INDIRECT("'"&amp;$A$70&amp;"'!"&amp;V$68&amp;$C263+72),1,0)</f>
        <v>0</v>
      </c>
      <c r="W263" cm="1">
        <f t="array" aca="1" ref="W263" ca="1">IF(INDIRECT("'"&amp;$A$69&amp;"'!"&amp;W$68&amp;$C263+72)&lt;&gt;INDIRECT("'"&amp;$A$70&amp;"'!"&amp;W$68&amp;$C263+72),1,0)</f>
        <v>0</v>
      </c>
      <c r="X263" cm="1">
        <f t="array" aca="1" ref="X263" ca="1">IF(INDIRECT("'"&amp;$A$69&amp;"'!"&amp;X$68&amp;$C263+72)&lt;&gt;INDIRECT("'"&amp;$A$70&amp;"'!"&amp;X$68&amp;$C263+72),1,0)</f>
        <v>0</v>
      </c>
      <c r="Y263" cm="1">
        <f t="array" aca="1" ref="Y263" ca="1">IF(INDIRECT("'"&amp;$A$69&amp;"'!"&amp;Y$68&amp;$C263+72)&lt;&gt;INDIRECT("'"&amp;$A$70&amp;"'!"&amp;Y$68&amp;$C263+72),1,0)</f>
        <v>0</v>
      </c>
      <c r="Z263" cm="1">
        <f t="array" aca="1" ref="Z263" ca="1">IF(INDIRECT("'"&amp;$A$69&amp;"'!"&amp;Z$68&amp;$C263+72)&lt;&gt;INDIRECT("'"&amp;$A$70&amp;"'!"&amp;Z$68&amp;$C263+72),1,0)</f>
        <v>0</v>
      </c>
      <c r="AA263" cm="1">
        <f t="array" aca="1" ref="AA263" ca="1">IF(INDIRECT("'"&amp;$A$69&amp;"'!"&amp;AA$68&amp;$C263+72)&lt;&gt;INDIRECT("'"&amp;$A$70&amp;"'!"&amp;AA$68&amp;$C263+72),1,0)</f>
        <v>0</v>
      </c>
      <c r="AB263" cm="1">
        <f t="array" aca="1" ref="AB263" ca="1">IF(INDIRECT("'"&amp;$A$69&amp;"'!"&amp;AB$68&amp;$C263+72)&lt;&gt;INDIRECT("'"&amp;$A$70&amp;"'!"&amp;AB$68&amp;$C263+72),1,0)</f>
        <v>0</v>
      </c>
      <c r="AC263" cm="1">
        <f t="array" aca="1" ref="AC263" ca="1">IF(INDIRECT("'"&amp;$A$69&amp;"'!"&amp;AC$68&amp;$C263+72)&lt;&gt;INDIRECT("'"&amp;$A$70&amp;"'!"&amp;AC$68&amp;$C263+72),1,0)</f>
        <v>0</v>
      </c>
      <c r="AD263" cm="1">
        <f t="array" aca="1" ref="AD263" ca="1">IF(INDIRECT("'"&amp;$A$69&amp;"'!"&amp;AD$68&amp;$C263+72)&lt;&gt;INDIRECT("'"&amp;$A$70&amp;"'!"&amp;AD$68&amp;$C263+72),1,0)</f>
        <v>0</v>
      </c>
      <c r="AE263" cm="1">
        <f t="array" aca="1" ref="AE263" ca="1">IF(INDIRECT("'"&amp;$A$69&amp;"'!"&amp;AE$68&amp;$C263+72)&lt;&gt;INDIRECT("'"&amp;$A$70&amp;"'!"&amp;AE$68&amp;$C263+72),1,0)</f>
        <v>0</v>
      </c>
      <c r="AF263" cm="1">
        <f t="array" aca="1" ref="AF263" ca="1">IF(INDIRECT("'"&amp;$A$69&amp;"'!"&amp;AF$68&amp;$C263+72)&lt;&gt;INDIRECT("'"&amp;$A$70&amp;"'!"&amp;AF$68&amp;$C263+72),1,0)</f>
        <v>0</v>
      </c>
      <c r="AG263" cm="1">
        <f t="array" aca="1" ref="AG263" ca="1">IF(INDIRECT("'"&amp;$A$69&amp;"'!"&amp;AG$68&amp;$C263+72)&lt;&gt;INDIRECT("'"&amp;$A$70&amp;"'!"&amp;AG$68&amp;$C263+72),1,0)</f>
        <v>0</v>
      </c>
      <c r="AH263" cm="1">
        <f t="array" aca="1" ref="AH263" ca="1">IF(INDIRECT("'"&amp;$A$69&amp;"'!"&amp;AH$68&amp;$C263+72)&lt;&gt;INDIRECT("'"&amp;$A$70&amp;"'!"&amp;AH$68&amp;$C263+72),1,0)</f>
        <v>0</v>
      </c>
      <c r="AI263" cm="1">
        <f t="array" aca="1" ref="AI263" ca="1">IF(INDIRECT("'"&amp;$A$69&amp;"'!"&amp;AI$68&amp;$C263+72)&lt;&gt;INDIRECT("'"&amp;$A$70&amp;"'!"&amp;AI$68&amp;$C263+72),1,0)</f>
        <v>0</v>
      </c>
      <c r="AJ263" cm="1">
        <f t="array" aca="1" ref="AJ263" ca="1">IF(INDIRECT("'"&amp;$A$69&amp;"'!"&amp;AJ$68&amp;$C263+72)&lt;&gt;INDIRECT("'"&amp;$A$70&amp;"'!"&amp;AJ$68&amp;$C263+72),1,0)</f>
        <v>0</v>
      </c>
      <c r="AK263" cm="1">
        <f t="array" aca="1" ref="AK263" ca="1">IF(INDIRECT("'"&amp;$A$69&amp;"'!"&amp;AK$68&amp;$C263+72)&lt;&gt;INDIRECT("'"&amp;$A$70&amp;"'!"&amp;AK$68&amp;$C263+72),1,0)</f>
        <v>0</v>
      </c>
      <c r="AL263" cm="1">
        <f t="array" aca="1" ref="AL263" ca="1">IF(INDIRECT("'"&amp;$A$69&amp;"'!"&amp;AL$68&amp;$C263+72)&lt;&gt;INDIRECT("'"&amp;$A$70&amp;"'!"&amp;AL$68&amp;$C263+72),1,0)</f>
        <v>0</v>
      </c>
      <c r="AM263" cm="1">
        <f t="array" aca="1" ref="AM263" ca="1">IF(INDIRECT("'"&amp;$A$69&amp;"'!"&amp;AM$68&amp;$C263+72)&lt;&gt;INDIRECT("'"&amp;$A$70&amp;"'!"&amp;AM$68&amp;$C263+72),1,0)</f>
        <v>0</v>
      </c>
      <c r="AN263" cm="1">
        <f t="array" aca="1" ref="AN263" ca="1">IF(INDIRECT("'"&amp;$A$69&amp;"'!"&amp;AN$68&amp;$C263+72)&lt;&gt;INDIRECT("'"&amp;$A$70&amp;"'!"&amp;AN$68&amp;$C263+72),1,0)</f>
        <v>0</v>
      </c>
      <c r="AO263" cm="1">
        <f t="array" aca="1" ref="AO263" ca="1">IF(INDIRECT("'"&amp;$A$69&amp;"'!"&amp;AO$68&amp;$C263+72)&lt;&gt;INDIRECT("'"&amp;$A$70&amp;"'!"&amp;AO$68&amp;$C263+72),1,0)</f>
        <v>0</v>
      </c>
      <c r="AP263" cm="1">
        <f t="array" aca="1" ref="AP263" ca="1">IF(INDIRECT("'"&amp;$A$69&amp;"'!"&amp;AP$68&amp;$C263+72)&lt;&gt;INDIRECT("'"&amp;$A$70&amp;"'!"&amp;AP$68&amp;$C263+72),1,0)</f>
        <v>0</v>
      </c>
      <c r="AQ263" cm="1">
        <f t="array" aca="1" ref="AQ263" ca="1">IF(INDIRECT("'"&amp;$A$69&amp;"'!"&amp;AQ$68&amp;$C263+72)&lt;&gt;INDIRECT("'"&amp;$A$70&amp;"'!"&amp;AQ$68&amp;$C263+72),1,0)</f>
        <v>0</v>
      </c>
      <c r="AR263" cm="1">
        <f t="array" aca="1" ref="AR263" ca="1">IF(INDIRECT("'"&amp;$A$69&amp;"'!"&amp;AR$68&amp;$C263+72)&lt;&gt;INDIRECT("'"&amp;$A$70&amp;"'!"&amp;AR$68&amp;$C263+72),1,0)</f>
        <v>0</v>
      </c>
      <c r="AS263" cm="1">
        <f t="array" aca="1" ref="AS263" ca="1">IF(INDIRECT("'"&amp;$A$69&amp;"'!"&amp;AS$68&amp;$C263+72)&lt;&gt;INDIRECT("'"&amp;$A$70&amp;"'!"&amp;AS$68&amp;$C263+72),1,0)</f>
        <v>0</v>
      </c>
      <c r="AT263" cm="1">
        <f t="array" aca="1" ref="AT263" ca="1">IF(INDIRECT("'"&amp;$A$69&amp;"'!"&amp;AT$68&amp;$C263+72)&lt;&gt;INDIRECT("'"&amp;$A$70&amp;"'!"&amp;AT$68&amp;$C263+72),1,0)</f>
        <v>0</v>
      </c>
      <c r="AU263" cm="1">
        <f t="array" aca="1" ref="AU263" ca="1">IF(INDIRECT("'"&amp;$A$69&amp;"'!"&amp;AU$68&amp;$C263+72)&lt;&gt;INDIRECT("'"&amp;$A$70&amp;"'!"&amp;AU$68&amp;$C263+72),1,0)</f>
        <v>0</v>
      </c>
      <c r="AV263" cm="1">
        <f t="array" aca="1" ref="AV263" ca="1">IF(INDIRECT("'"&amp;$A$69&amp;"'!"&amp;AV$68&amp;$C263+72)&lt;&gt;INDIRECT("'"&amp;$A$70&amp;"'!"&amp;AV$68&amp;$C263+72),1,0)</f>
        <v>0</v>
      </c>
      <c r="AW263" cm="1">
        <f t="array" aca="1" ref="AW263" ca="1">IF(INDIRECT("'"&amp;$A$69&amp;"'!"&amp;AW$68&amp;$C263+72)&lt;&gt;INDIRECT("'"&amp;$A$70&amp;"'!"&amp;AW$68&amp;$C263+72),1,0)</f>
        <v>0</v>
      </c>
      <c r="AX263" cm="1">
        <f t="array" aca="1" ref="AX263" ca="1">IF(INDIRECT("'"&amp;$A$69&amp;"'!"&amp;AX$68&amp;$C263+72)&lt;&gt;INDIRECT("'"&amp;$A$70&amp;"'!"&amp;AX$68&amp;$C263+72),1,0)</f>
        <v>0</v>
      </c>
      <c r="AY263" cm="1">
        <f t="array" aca="1" ref="AY263" ca="1">IF(INDIRECT("'"&amp;$A$69&amp;"'!"&amp;AY$68&amp;$C263+72)&lt;&gt;INDIRECT("'"&amp;$A$70&amp;"'!"&amp;AY$68&amp;$C263+72),1,0)</f>
        <v>0</v>
      </c>
      <c r="AZ263" cm="1">
        <f t="array" aca="1" ref="AZ263" ca="1">IF(INDIRECT("'"&amp;$A$69&amp;"'!"&amp;AZ$68&amp;$C263+72)&lt;&gt;INDIRECT("'"&amp;$A$70&amp;"'!"&amp;AZ$68&amp;$C263+72),1,0)</f>
        <v>0</v>
      </c>
      <c r="BA263" cm="1">
        <f t="array" aca="1" ref="BA263" ca="1">IF(INDIRECT("'"&amp;$A$69&amp;"'!"&amp;BA$68&amp;$C263+72)&lt;&gt;INDIRECT("'"&amp;$A$70&amp;"'!"&amp;BA$68&amp;$C263+72),1,0)</f>
        <v>0</v>
      </c>
      <c r="BB263" cm="1">
        <f t="array" aca="1" ref="BB263" ca="1">IF(INDIRECT("'"&amp;$A$69&amp;"'!"&amp;BB$68&amp;$C263+72)&lt;&gt;INDIRECT("'"&amp;$A$70&amp;"'!"&amp;BB$68&amp;$C263+72),1,0)</f>
        <v>0</v>
      </c>
      <c r="BC263">
        <f t="shared" ca="1" si="6"/>
        <v>0</v>
      </c>
      <c r="BD263">
        <f t="shared" ca="1" si="7"/>
        <v>0</v>
      </c>
      <c r="BE263">
        <f t="shared" ca="1" si="8"/>
        <v>0</v>
      </c>
    </row>
    <row r="264" spans="3:57" x14ac:dyDescent="0.15">
      <c r="C264" s="283">
        <v>192</v>
      </c>
      <c r="D264" cm="1">
        <f t="array" aca="1" ref="D264" ca="1">IF(INDIRECT("'"&amp;$A$69&amp;"'!"&amp;D$68&amp;$C264+72)&lt;&gt;INDIRECT("'"&amp;$A$70&amp;"'!"&amp;D$68&amp;$C264+72),1,0)</f>
        <v>0</v>
      </c>
      <c r="E264" cm="1">
        <f t="array" aca="1" ref="E264" ca="1">IF(INDIRECT("'"&amp;$A$69&amp;"'!"&amp;E$68&amp;$C264+72)&lt;&gt;INDIRECT("'"&amp;$A$70&amp;"'!"&amp;E$68&amp;$C264+72),1,0)</f>
        <v>0</v>
      </c>
      <c r="F264" cm="1">
        <f t="array" aca="1" ref="F264" ca="1">IF(INDIRECT("'"&amp;$A$69&amp;"'!"&amp;F$68&amp;$C264+72)&lt;&gt;INDIRECT("'"&amp;$A$70&amp;"'!"&amp;F$68&amp;$C264+72),1,0)</f>
        <v>0</v>
      </c>
      <c r="G264" cm="1">
        <f t="array" aca="1" ref="G264" ca="1">IF(INDIRECT("'"&amp;$A$69&amp;"'!"&amp;G$68&amp;$C264+72)&lt;&gt;INDIRECT("'"&amp;$A$70&amp;"'!"&amp;G$68&amp;$C264+72),1,0)</f>
        <v>0</v>
      </c>
      <c r="H264" cm="1">
        <f t="array" aca="1" ref="H264" ca="1">IF(INDIRECT("'"&amp;$A$69&amp;"'!"&amp;H$68&amp;$C264+72)&lt;&gt;INDIRECT("'"&amp;$A$70&amp;"'!"&amp;H$68&amp;$C264+72),1,0)</f>
        <v>0</v>
      </c>
      <c r="I264" cm="1">
        <f t="array" aca="1" ref="I264" ca="1">IF(INDIRECT("'"&amp;$A$69&amp;"'!"&amp;I$68&amp;$C264+72)&lt;&gt;INDIRECT("'"&amp;$A$70&amp;"'!"&amp;I$68&amp;$C264+72),1,0)</f>
        <v>0</v>
      </c>
      <c r="J264" cm="1">
        <f t="array" aca="1" ref="J264" ca="1">IF(INDIRECT("'"&amp;$A$69&amp;"'!"&amp;J$68&amp;$C264+72)&lt;&gt;INDIRECT("'"&amp;$A$70&amp;"'!"&amp;J$68&amp;$C264+72),1,0)</f>
        <v>0</v>
      </c>
      <c r="K264" cm="1">
        <f t="array" aca="1" ref="K264" ca="1">IF(INDIRECT("'"&amp;$A$69&amp;"'!"&amp;K$68&amp;$C264+72)&lt;&gt;INDIRECT("'"&amp;$A$70&amp;"'!"&amp;K$68&amp;$C264+72),1,0)</f>
        <v>0</v>
      </c>
      <c r="L264" cm="1">
        <f t="array" aca="1" ref="L264" ca="1">IF(INDIRECT("'"&amp;$A$69&amp;"'!"&amp;L$68&amp;$C264+72)&lt;&gt;INDIRECT("'"&amp;$A$70&amp;"'!"&amp;L$68&amp;$C264+72),1,0)</f>
        <v>0</v>
      </c>
      <c r="M264" cm="1">
        <f t="array" aca="1" ref="M264" ca="1">IF(INDIRECT("'"&amp;$A$69&amp;"'!"&amp;M$68&amp;$C264+72)&lt;&gt;INDIRECT("'"&amp;$A$70&amp;"'!"&amp;M$68&amp;$C264+72),1,0)</f>
        <v>0</v>
      </c>
      <c r="N264" cm="1">
        <f t="array" aca="1" ref="N264" ca="1">IF(INDIRECT("'"&amp;$A$69&amp;"'!"&amp;N$68&amp;$C264+72)&lt;&gt;INDIRECT("'"&amp;$A$70&amp;"'!"&amp;N$68&amp;$C264+72),1,0)</f>
        <v>0</v>
      </c>
      <c r="O264" cm="1">
        <f t="array" aca="1" ref="O264" ca="1">IF(INDIRECT("'"&amp;$A$69&amp;"'!"&amp;O$68&amp;$C264+72)&lt;&gt;INDIRECT("'"&amp;$A$70&amp;"'!"&amp;O$68&amp;$C264+72),1,0)</f>
        <v>0</v>
      </c>
      <c r="P264" cm="1">
        <f t="array" aca="1" ref="P264" ca="1">IF(INDIRECT("'"&amp;$A$69&amp;"'!"&amp;P$68&amp;$C264+72)&lt;&gt;INDIRECT("'"&amp;$A$70&amp;"'!"&amp;P$68&amp;$C264+72),1,0)</f>
        <v>0</v>
      </c>
      <c r="Q264" cm="1">
        <f t="array" aca="1" ref="Q264" ca="1">IF(INDIRECT("'"&amp;$A$69&amp;"'!"&amp;Q$68&amp;$C264+72)&lt;&gt;INDIRECT("'"&amp;$A$70&amp;"'!"&amp;Q$68&amp;$C264+72),1,0)</f>
        <v>0</v>
      </c>
      <c r="R264" cm="1">
        <f t="array" aca="1" ref="R264" ca="1">IF(INDIRECT("'"&amp;$A$69&amp;"'!"&amp;R$68&amp;$C264+72)&lt;&gt;INDIRECT("'"&amp;$A$70&amp;"'!"&amp;R$68&amp;$C264+72),1,0)</f>
        <v>0</v>
      </c>
      <c r="S264" cm="1">
        <f t="array" aca="1" ref="S264" ca="1">IF(INDIRECT("'"&amp;$A$69&amp;"'!"&amp;S$68&amp;$C264+72)&lt;&gt;INDIRECT("'"&amp;$A$70&amp;"'!"&amp;S$68&amp;$C264+72),1,0)</f>
        <v>0</v>
      </c>
      <c r="T264" cm="1">
        <f t="array" aca="1" ref="T264" ca="1">IF(INDIRECT("'"&amp;$A$69&amp;"'!"&amp;T$68&amp;$C264+72)&lt;&gt;INDIRECT("'"&amp;$A$70&amp;"'!"&amp;T$68&amp;$C264+72),1,0)</f>
        <v>0</v>
      </c>
      <c r="U264" cm="1">
        <f t="array" aca="1" ref="U264" ca="1">IF(INDIRECT("'"&amp;$A$69&amp;"'!"&amp;U$68&amp;$C264+72)&lt;&gt;INDIRECT("'"&amp;$A$70&amp;"'!"&amp;U$68&amp;$C264+72),1,0)</f>
        <v>0</v>
      </c>
      <c r="V264" cm="1">
        <f t="array" aca="1" ref="V264" ca="1">IF(INDIRECT("'"&amp;$A$69&amp;"'!"&amp;V$68&amp;$C264+72)&lt;&gt;INDIRECT("'"&amp;$A$70&amp;"'!"&amp;V$68&amp;$C264+72),1,0)</f>
        <v>0</v>
      </c>
      <c r="W264" cm="1">
        <f t="array" aca="1" ref="W264" ca="1">IF(INDIRECT("'"&amp;$A$69&amp;"'!"&amp;W$68&amp;$C264+72)&lt;&gt;INDIRECT("'"&amp;$A$70&amp;"'!"&amp;W$68&amp;$C264+72),1,0)</f>
        <v>0</v>
      </c>
      <c r="X264" cm="1">
        <f t="array" aca="1" ref="X264" ca="1">IF(INDIRECT("'"&amp;$A$69&amp;"'!"&amp;X$68&amp;$C264+72)&lt;&gt;INDIRECT("'"&amp;$A$70&amp;"'!"&amp;X$68&amp;$C264+72),1,0)</f>
        <v>0</v>
      </c>
      <c r="Y264" cm="1">
        <f t="array" aca="1" ref="Y264" ca="1">IF(INDIRECT("'"&amp;$A$69&amp;"'!"&amp;Y$68&amp;$C264+72)&lt;&gt;INDIRECT("'"&amp;$A$70&amp;"'!"&amp;Y$68&amp;$C264+72),1,0)</f>
        <v>0</v>
      </c>
      <c r="Z264" cm="1">
        <f t="array" aca="1" ref="Z264" ca="1">IF(INDIRECT("'"&amp;$A$69&amp;"'!"&amp;Z$68&amp;$C264+72)&lt;&gt;INDIRECT("'"&amp;$A$70&amp;"'!"&amp;Z$68&amp;$C264+72),1,0)</f>
        <v>0</v>
      </c>
      <c r="AA264" cm="1">
        <f t="array" aca="1" ref="AA264" ca="1">IF(INDIRECT("'"&amp;$A$69&amp;"'!"&amp;AA$68&amp;$C264+72)&lt;&gt;INDIRECT("'"&amp;$A$70&amp;"'!"&amp;AA$68&amp;$C264+72),1,0)</f>
        <v>0</v>
      </c>
      <c r="AB264" cm="1">
        <f t="array" aca="1" ref="AB264" ca="1">IF(INDIRECT("'"&amp;$A$69&amp;"'!"&amp;AB$68&amp;$C264+72)&lt;&gt;INDIRECT("'"&amp;$A$70&amp;"'!"&amp;AB$68&amp;$C264+72),1,0)</f>
        <v>0</v>
      </c>
      <c r="AC264" cm="1">
        <f t="array" aca="1" ref="AC264" ca="1">IF(INDIRECT("'"&amp;$A$69&amp;"'!"&amp;AC$68&amp;$C264+72)&lt;&gt;INDIRECT("'"&amp;$A$70&amp;"'!"&amp;AC$68&amp;$C264+72),1,0)</f>
        <v>0</v>
      </c>
      <c r="AD264" cm="1">
        <f t="array" aca="1" ref="AD264" ca="1">IF(INDIRECT("'"&amp;$A$69&amp;"'!"&amp;AD$68&amp;$C264+72)&lt;&gt;INDIRECT("'"&amp;$A$70&amp;"'!"&amp;AD$68&amp;$C264+72),1,0)</f>
        <v>0</v>
      </c>
      <c r="AE264" cm="1">
        <f t="array" aca="1" ref="AE264" ca="1">IF(INDIRECT("'"&amp;$A$69&amp;"'!"&amp;AE$68&amp;$C264+72)&lt;&gt;INDIRECT("'"&amp;$A$70&amp;"'!"&amp;AE$68&amp;$C264+72),1,0)</f>
        <v>0</v>
      </c>
      <c r="AF264" cm="1">
        <f t="array" aca="1" ref="AF264" ca="1">IF(INDIRECT("'"&amp;$A$69&amp;"'!"&amp;AF$68&amp;$C264+72)&lt;&gt;INDIRECT("'"&amp;$A$70&amp;"'!"&amp;AF$68&amp;$C264+72),1,0)</f>
        <v>0</v>
      </c>
      <c r="AG264" cm="1">
        <f t="array" aca="1" ref="AG264" ca="1">IF(INDIRECT("'"&amp;$A$69&amp;"'!"&amp;AG$68&amp;$C264+72)&lt;&gt;INDIRECT("'"&amp;$A$70&amp;"'!"&amp;AG$68&amp;$C264+72),1,0)</f>
        <v>0</v>
      </c>
      <c r="AH264" cm="1">
        <f t="array" aca="1" ref="AH264" ca="1">IF(INDIRECT("'"&amp;$A$69&amp;"'!"&amp;AH$68&amp;$C264+72)&lt;&gt;INDIRECT("'"&amp;$A$70&amp;"'!"&amp;AH$68&amp;$C264+72),1,0)</f>
        <v>0</v>
      </c>
      <c r="AI264" cm="1">
        <f t="array" aca="1" ref="AI264" ca="1">IF(INDIRECT("'"&amp;$A$69&amp;"'!"&amp;AI$68&amp;$C264+72)&lt;&gt;INDIRECT("'"&amp;$A$70&amp;"'!"&amp;AI$68&amp;$C264+72),1,0)</f>
        <v>0</v>
      </c>
      <c r="AJ264" cm="1">
        <f t="array" aca="1" ref="AJ264" ca="1">IF(INDIRECT("'"&amp;$A$69&amp;"'!"&amp;AJ$68&amp;$C264+72)&lt;&gt;INDIRECT("'"&amp;$A$70&amp;"'!"&amp;AJ$68&amp;$C264+72),1,0)</f>
        <v>0</v>
      </c>
      <c r="AK264" cm="1">
        <f t="array" aca="1" ref="AK264" ca="1">IF(INDIRECT("'"&amp;$A$69&amp;"'!"&amp;AK$68&amp;$C264+72)&lt;&gt;INDIRECT("'"&amp;$A$70&amp;"'!"&amp;AK$68&amp;$C264+72),1,0)</f>
        <v>0</v>
      </c>
      <c r="AL264" cm="1">
        <f t="array" aca="1" ref="AL264" ca="1">IF(INDIRECT("'"&amp;$A$69&amp;"'!"&amp;AL$68&amp;$C264+72)&lt;&gt;INDIRECT("'"&amp;$A$70&amp;"'!"&amp;AL$68&amp;$C264+72),1,0)</f>
        <v>0</v>
      </c>
      <c r="AM264" cm="1">
        <f t="array" aca="1" ref="AM264" ca="1">IF(INDIRECT("'"&amp;$A$69&amp;"'!"&amp;AM$68&amp;$C264+72)&lt;&gt;INDIRECT("'"&amp;$A$70&amp;"'!"&amp;AM$68&amp;$C264+72),1,0)</f>
        <v>0</v>
      </c>
      <c r="AN264" cm="1">
        <f t="array" aca="1" ref="AN264" ca="1">IF(INDIRECT("'"&amp;$A$69&amp;"'!"&amp;AN$68&amp;$C264+72)&lt;&gt;INDIRECT("'"&amp;$A$70&amp;"'!"&amp;AN$68&amp;$C264+72),1,0)</f>
        <v>0</v>
      </c>
      <c r="AO264" cm="1">
        <f t="array" aca="1" ref="AO264" ca="1">IF(INDIRECT("'"&amp;$A$69&amp;"'!"&amp;AO$68&amp;$C264+72)&lt;&gt;INDIRECT("'"&amp;$A$70&amp;"'!"&amp;AO$68&amp;$C264+72),1,0)</f>
        <v>0</v>
      </c>
      <c r="AP264" cm="1">
        <f t="array" aca="1" ref="AP264" ca="1">IF(INDIRECT("'"&amp;$A$69&amp;"'!"&amp;AP$68&amp;$C264+72)&lt;&gt;INDIRECT("'"&amp;$A$70&amp;"'!"&amp;AP$68&amp;$C264+72),1,0)</f>
        <v>0</v>
      </c>
      <c r="AQ264" cm="1">
        <f t="array" aca="1" ref="AQ264" ca="1">IF(INDIRECT("'"&amp;$A$69&amp;"'!"&amp;AQ$68&amp;$C264+72)&lt;&gt;INDIRECT("'"&amp;$A$70&amp;"'!"&amp;AQ$68&amp;$C264+72),1,0)</f>
        <v>0</v>
      </c>
      <c r="AR264" cm="1">
        <f t="array" aca="1" ref="AR264" ca="1">IF(INDIRECT("'"&amp;$A$69&amp;"'!"&amp;AR$68&amp;$C264+72)&lt;&gt;INDIRECT("'"&amp;$A$70&amp;"'!"&amp;AR$68&amp;$C264+72),1,0)</f>
        <v>0</v>
      </c>
      <c r="AS264" cm="1">
        <f t="array" aca="1" ref="AS264" ca="1">IF(INDIRECT("'"&amp;$A$69&amp;"'!"&amp;AS$68&amp;$C264+72)&lt;&gt;INDIRECT("'"&amp;$A$70&amp;"'!"&amp;AS$68&amp;$C264+72),1,0)</f>
        <v>0</v>
      </c>
      <c r="AT264" cm="1">
        <f t="array" aca="1" ref="AT264" ca="1">IF(INDIRECT("'"&amp;$A$69&amp;"'!"&amp;AT$68&amp;$C264+72)&lt;&gt;INDIRECT("'"&amp;$A$70&amp;"'!"&amp;AT$68&amp;$C264+72),1,0)</f>
        <v>0</v>
      </c>
      <c r="AU264" cm="1">
        <f t="array" aca="1" ref="AU264" ca="1">IF(INDIRECT("'"&amp;$A$69&amp;"'!"&amp;AU$68&amp;$C264+72)&lt;&gt;INDIRECT("'"&amp;$A$70&amp;"'!"&amp;AU$68&amp;$C264+72),1,0)</f>
        <v>0</v>
      </c>
      <c r="AV264" cm="1">
        <f t="array" aca="1" ref="AV264" ca="1">IF(INDIRECT("'"&amp;$A$69&amp;"'!"&amp;AV$68&amp;$C264+72)&lt;&gt;INDIRECT("'"&amp;$A$70&amp;"'!"&amp;AV$68&amp;$C264+72),1,0)</f>
        <v>0</v>
      </c>
      <c r="AW264" cm="1">
        <f t="array" aca="1" ref="AW264" ca="1">IF(INDIRECT("'"&amp;$A$69&amp;"'!"&amp;AW$68&amp;$C264+72)&lt;&gt;INDIRECT("'"&amp;$A$70&amp;"'!"&amp;AW$68&amp;$C264+72),1,0)</f>
        <v>0</v>
      </c>
      <c r="AX264" cm="1">
        <f t="array" aca="1" ref="AX264" ca="1">IF(INDIRECT("'"&amp;$A$69&amp;"'!"&amp;AX$68&amp;$C264+72)&lt;&gt;INDIRECT("'"&amp;$A$70&amp;"'!"&amp;AX$68&amp;$C264+72),1,0)</f>
        <v>0</v>
      </c>
      <c r="AY264" cm="1">
        <f t="array" aca="1" ref="AY264" ca="1">IF(INDIRECT("'"&amp;$A$69&amp;"'!"&amp;AY$68&amp;$C264+72)&lt;&gt;INDIRECT("'"&amp;$A$70&amp;"'!"&amp;AY$68&amp;$C264+72),1,0)</f>
        <v>0</v>
      </c>
      <c r="AZ264" cm="1">
        <f t="array" aca="1" ref="AZ264" ca="1">IF(INDIRECT("'"&amp;$A$69&amp;"'!"&amp;AZ$68&amp;$C264+72)&lt;&gt;INDIRECT("'"&amp;$A$70&amp;"'!"&amp;AZ$68&amp;$C264+72),1,0)</f>
        <v>0</v>
      </c>
      <c r="BA264" cm="1">
        <f t="array" aca="1" ref="BA264" ca="1">IF(INDIRECT("'"&amp;$A$69&amp;"'!"&amp;BA$68&amp;$C264+72)&lt;&gt;INDIRECT("'"&amp;$A$70&amp;"'!"&amp;BA$68&amp;$C264+72),1,0)</f>
        <v>0</v>
      </c>
      <c r="BB264" cm="1">
        <f t="array" aca="1" ref="BB264" ca="1">IF(INDIRECT("'"&amp;$A$69&amp;"'!"&amp;BB$68&amp;$C264+72)&lt;&gt;INDIRECT("'"&amp;$A$70&amp;"'!"&amp;BB$68&amp;$C264+72),1,0)</f>
        <v>0</v>
      </c>
      <c r="BC264">
        <f t="shared" ca="1" si="6"/>
        <v>0</v>
      </c>
      <c r="BD264">
        <f t="shared" ca="1" si="7"/>
        <v>0</v>
      </c>
      <c r="BE264">
        <f t="shared" ca="1" si="8"/>
        <v>0</v>
      </c>
    </row>
    <row r="265" spans="3:57" x14ac:dyDescent="0.15">
      <c r="C265" s="283">
        <v>193</v>
      </c>
      <c r="D265" cm="1">
        <f t="array" aca="1" ref="D265" ca="1">IF(INDIRECT("'"&amp;$A$69&amp;"'!"&amp;D$68&amp;$C265+72)&lt;&gt;INDIRECT("'"&amp;$A$70&amp;"'!"&amp;D$68&amp;$C265+72),1,0)</f>
        <v>0</v>
      </c>
      <c r="E265" cm="1">
        <f t="array" aca="1" ref="E265" ca="1">IF(INDIRECT("'"&amp;$A$69&amp;"'!"&amp;E$68&amp;$C265+72)&lt;&gt;INDIRECT("'"&amp;$A$70&amp;"'!"&amp;E$68&amp;$C265+72),1,0)</f>
        <v>0</v>
      </c>
      <c r="F265" cm="1">
        <f t="array" aca="1" ref="F265" ca="1">IF(INDIRECT("'"&amp;$A$69&amp;"'!"&amp;F$68&amp;$C265+72)&lt;&gt;INDIRECT("'"&amp;$A$70&amp;"'!"&amp;F$68&amp;$C265+72),1,0)</f>
        <v>0</v>
      </c>
      <c r="G265" cm="1">
        <f t="array" aca="1" ref="G265" ca="1">IF(INDIRECT("'"&amp;$A$69&amp;"'!"&amp;G$68&amp;$C265+72)&lt;&gt;INDIRECT("'"&amp;$A$70&amp;"'!"&amp;G$68&amp;$C265+72),1,0)</f>
        <v>0</v>
      </c>
      <c r="H265" cm="1">
        <f t="array" aca="1" ref="H265" ca="1">IF(INDIRECT("'"&amp;$A$69&amp;"'!"&amp;H$68&amp;$C265+72)&lt;&gt;INDIRECT("'"&amp;$A$70&amp;"'!"&amp;H$68&amp;$C265+72),1,0)</f>
        <v>0</v>
      </c>
      <c r="I265" cm="1">
        <f t="array" aca="1" ref="I265" ca="1">IF(INDIRECT("'"&amp;$A$69&amp;"'!"&amp;I$68&amp;$C265+72)&lt;&gt;INDIRECT("'"&amp;$A$70&amp;"'!"&amp;I$68&amp;$C265+72),1,0)</f>
        <v>0</v>
      </c>
      <c r="J265" cm="1">
        <f t="array" aca="1" ref="J265" ca="1">IF(INDIRECT("'"&amp;$A$69&amp;"'!"&amp;J$68&amp;$C265+72)&lt;&gt;INDIRECT("'"&amp;$A$70&amp;"'!"&amp;J$68&amp;$C265+72),1,0)</f>
        <v>0</v>
      </c>
      <c r="K265" cm="1">
        <f t="array" aca="1" ref="K265" ca="1">IF(INDIRECT("'"&amp;$A$69&amp;"'!"&amp;K$68&amp;$C265+72)&lt;&gt;INDIRECT("'"&amp;$A$70&amp;"'!"&amp;K$68&amp;$C265+72),1,0)</f>
        <v>0</v>
      </c>
      <c r="L265" cm="1">
        <f t="array" aca="1" ref="L265" ca="1">IF(INDIRECT("'"&amp;$A$69&amp;"'!"&amp;L$68&amp;$C265+72)&lt;&gt;INDIRECT("'"&amp;$A$70&amp;"'!"&amp;L$68&amp;$C265+72),1,0)</f>
        <v>0</v>
      </c>
      <c r="M265" cm="1">
        <f t="array" aca="1" ref="M265" ca="1">IF(INDIRECT("'"&amp;$A$69&amp;"'!"&amp;M$68&amp;$C265+72)&lt;&gt;INDIRECT("'"&amp;$A$70&amp;"'!"&amp;M$68&amp;$C265+72),1,0)</f>
        <v>0</v>
      </c>
      <c r="N265" cm="1">
        <f t="array" aca="1" ref="N265" ca="1">IF(INDIRECT("'"&amp;$A$69&amp;"'!"&amp;N$68&amp;$C265+72)&lt;&gt;INDIRECT("'"&amp;$A$70&amp;"'!"&amp;N$68&amp;$C265+72),1,0)</f>
        <v>0</v>
      </c>
      <c r="O265" cm="1">
        <f t="array" aca="1" ref="O265" ca="1">IF(INDIRECT("'"&amp;$A$69&amp;"'!"&amp;O$68&amp;$C265+72)&lt;&gt;INDIRECT("'"&amp;$A$70&amp;"'!"&amp;O$68&amp;$C265+72),1,0)</f>
        <v>0</v>
      </c>
      <c r="P265" cm="1">
        <f t="array" aca="1" ref="P265" ca="1">IF(INDIRECT("'"&amp;$A$69&amp;"'!"&amp;P$68&amp;$C265+72)&lt;&gt;INDIRECT("'"&amp;$A$70&amp;"'!"&amp;P$68&amp;$C265+72),1,0)</f>
        <v>0</v>
      </c>
      <c r="Q265" cm="1">
        <f t="array" aca="1" ref="Q265" ca="1">IF(INDIRECT("'"&amp;$A$69&amp;"'!"&amp;Q$68&amp;$C265+72)&lt;&gt;INDIRECT("'"&amp;$A$70&amp;"'!"&amp;Q$68&amp;$C265+72),1,0)</f>
        <v>0</v>
      </c>
      <c r="R265" cm="1">
        <f t="array" aca="1" ref="R265" ca="1">IF(INDIRECT("'"&amp;$A$69&amp;"'!"&amp;R$68&amp;$C265+72)&lt;&gt;INDIRECT("'"&amp;$A$70&amp;"'!"&amp;R$68&amp;$C265+72),1,0)</f>
        <v>0</v>
      </c>
      <c r="S265" cm="1">
        <f t="array" aca="1" ref="S265" ca="1">IF(INDIRECT("'"&amp;$A$69&amp;"'!"&amp;S$68&amp;$C265+72)&lt;&gt;INDIRECT("'"&amp;$A$70&amp;"'!"&amp;S$68&amp;$C265+72),1,0)</f>
        <v>0</v>
      </c>
      <c r="T265" cm="1">
        <f t="array" aca="1" ref="T265" ca="1">IF(INDIRECT("'"&amp;$A$69&amp;"'!"&amp;T$68&amp;$C265+72)&lt;&gt;INDIRECT("'"&amp;$A$70&amp;"'!"&amp;T$68&amp;$C265+72),1,0)</f>
        <v>0</v>
      </c>
      <c r="U265" cm="1">
        <f t="array" aca="1" ref="U265" ca="1">IF(INDIRECT("'"&amp;$A$69&amp;"'!"&amp;U$68&amp;$C265+72)&lt;&gt;INDIRECT("'"&amp;$A$70&amp;"'!"&amp;U$68&amp;$C265+72),1,0)</f>
        <v>0</v>
      </c>
      <c r="V265" cm="1">
        <f t="array" aca="1" ref="V265" ca="1">IF(INDIRECT("'"&amp;$A$69&amp;"'!"&amp;V$68&amp;$C265+72)&lt;&gt;INDIRECT("'"&amp;$A$70&amp;"'!"&amp;V$68&amp;$C265+72),1,0)</f>
        <v>0</v>
      </c>
      <c r="W265" cm="1">
        <f t="array" aca="1" ref="W265" ca="1">IF(INDIRECT("'"&amp;$A$69&amp;"'!"&amp;W$68&amp;$C265+72)&lt;&gt;INDIRECT("'"&amp;$A$70&amp;"'!"&amp;W$68&amp;$C265+72),1,0)</f>
        <v>0</v>
      </c>
      <c r="X265" cm="1">
        <f t="array" aca="1" ref="X265" ca="1">IF(INDIRECT("'"&amp;$A$69&amp;"'!"&amp;X$68&amp;$C265+72)&lt;&gt;INDIRECT("'"&amp;$A$70&amp;"'!"&amp;X$68&amp;$C265+72),1,0)</f>
        <v>0</v>
      </c>
      <c r="Y265" cm="1">
        <f t="array" aca="1" ref="Y265" ca="1">IF(INDIRECT("'"&amp;$A$69&amp;"'!"&amp;Y$68&amp;$C265+72)&lt;&gt;INDIRECT("'"&amp;$A$70&amp;"'!"&amp;Y$68&amp;$C265+72),1,0)</f>
        <v>0</v>
      </c>
      <c r="Z265" cm="1">
        <f t="array" aca="1" ref="Z265" ca="1">IF(INDIRECT("'"&amp;$A$69&amp;"'!"&amp;Z$68&amp;$C265+72)&lt;&gt;INDIRECT("'"&amp;$A$70&amp;"'!"&amp;Z$68&amp;$C265+72),1,0)</f>
        <v>0</v>
      </c>
      <c r="AA265" cm="1">
        <f t="array" aca="1" ref="AA265" ca="1">IF(INDIRECT("'"&amp;$A$69&amp;"'!"&amp;AA$68&amp;$C265+72)&lt;&gt;INDIRECT("'"&amp;$A$70&amp;"'!"&amp;AA$68&amp;$C265+72),1,0)</f>
        <v>0</v>
      </c>
      <c r="AB265" cm="1">
        <f t="array" aca="1" ref="AB265" ca="1">IF(INDIRECT("'"&amp;$A$69&amp;"'!"&amp;AB$68&amp;$C265+72)&lt;&gt;INDIRECT("'"&amp;$A$70&amp;"'!"&amp;AB$68&amp;$C265+72),1,0)</f>
        <v>0</v>
      </c>
      <c r="AC265" cm="1">
        <f t="array" aca="1" ref="AC265" ca="1">IF(INDIRECT("'"&amp;$A$69&amp;"'!"&amp;AC$68&amp;$C265+72)&lt;&gt;INDIRECT("'"&amp;$A$70&amp;"'!"&amp;AC$68&amp;$C265+72),1,0)</f>
        <v>0</v>
      </c>
      <c r="AD265" cm="1">
        <f t="array" aca="1" ref="AD265" ca="1">IF(INDIRECT("'"&amp;$A$69&amp;"'!"&amp;AD$68&amp;$C265+72)&lt;&gt;INDIRECT("'"&amp;$A$70&amp;"'!"&amp;AD$68&amp;$C265+72),1,0)</f>
        <v>0</v>
      </c>
      <c r="AE265" cm="1">
        <f t="array" aca="1" ref="AE265" ca="1">IF(INDIRECT("'"&amp;$A$69&amp;"'!"&amp;AE$68&amp;$C265+72)&lt;&gt;INDIRECT("'"&amp;$A$70&amp;"'!"&amp;AE$68&amp;$C265+72),1,0)</f>
        <v>0</v>
      </c>
      <c r="AF265" cm="1">
        <f t="array" aca="1" ref="AF265" ca="1">IF(INDIRECT("'"&amp;$A$69&amp;"'!"&amp;AF$68&amp;$C265+72)&lt;&gt;INDIRECT("'"&amp;$A$70&amp;"'!"&amp;AF$68&amp;$C265+72),1,0)</f>
        <v>0</v>
      </c>
      <c r="AG265" cm="1">
        <f t="array" aca="1" ref="AG265" ca="1">IF(INDIRECT("'"&amp;$A$69&amp;"'!"&amp;AG$68&amp;$C265+72)&lt;&gt;INDIRECT("'"&amp;$A$70&amp;"'!"&amp;AG$68&amp;$C265+72),1,0)</f>
        <v>0</v>
      </c>
      <c r="AH265" cm="1">
        <f t="array" aca="1" ref="AH265" ca="1">IF(INDIRECT("'"&amp;$A$69&amp;"'!"&amp;AH$68&amp;$C265+72)&lt;&gt;INDIRECT("'"&amp;$A$70&amp;"'!"&amp;AH$68&amp;$C265+72),1,0)</f>
        <v>0</v>
      </c>
      <c r="AI265" cm="1">
        <f t="array" aca="1" ref="AI265" ca="1">IF(INDIRECT("'"&amp;$A$69&amp;"'!"&amp;AI$68&amp;$C265+72)&lt;&gt;INDIRECT("'"&amp;$A$70&amp;"'!"&amp;AI$68&amp;$C265+72),1,0)</f>
        <v>0</v>
      </c>
      <c r="AJ265" cm="1">
        <f t="array" aca="1" ref="AJ265" ca="1">IF(INDIRECT("'"&amp;$A$69&amp;"'!"&amp;AJ$68&amp;$C265+72)&lt;&gt;INDIRECT("'"&amp;$A$70&amp;"'!"&amp;AJ$68&amp;$C265+72),1,0)</f>
        <v>0</v>
      </c>
      <c r="AK265" cm="1">
        <f t="array" aca="1" ref="AK265" ca="1">IF(INDIRECT("'"&amp;$A$69&amp;"'!"&amp;AK$68&amp;$C265+72)&lt;&gt;INDIRECT("'"&amp;$A$70&amp;"'!"&amp;AK$68&amp;$C265+72),1,0)</f>
        <v>0</v>
      </c>
      <c r="AL265" cm="1">
        <f t="array" aca="1" ref="AL265" ca="1">IF(INDIRECT("'"&amp;$A$69&amp;"'!"&amp;AL$68&amp;$C265+72)&lt;&gt;INDIRECT("'"&amp;$A$70&amp;"'!"&amp;AL$68&amp;$C265+72),1,0)</f>
        <v>0</v>
      </c>
      <c r="AM265" cm="1">
        <f t="array" aca="1" ref="AM265" ca="1">IF(INDIRECT("'"&amp;$A$69&amp;"'!"&amp;AM$68&amp;$C265+72)&lt;&gt;INDIRECT("'"&amp;$A$70&amp;"'!"&amp;AM$68&amp;$C265+72),1,0)</f>
        <v>0</v>
      </c>
      <c r="AN265" cm="1">
        <f t="array" aca="1" ref="AN265" ca="1">IF(INDIRECT("'"&amp;$A$69&amp;"'!"&amp;AN$68&amp;$C265+72)&lt;&gt;INDIRECT("'"&amp;$A$70&amp;"'!"&amp;AN$68&amp;$C265+72),1,0)</f>
        <v>0</v>
      </c>
      <c r="AO265" cm="1">
        <f t="array" aca="1" ref="AO265" ca="1">IF(INDIRECT("'"&amp;$A$69&amp;"'!"&amp;AO$68&amp;$C265+72)&lt;&gt;INDIRECT("'"&amp;$A$70&amp;"'!"&amp;AO$68&amp;$C265+72),1,0)</f>
        <v>0</v>
      </c>
      <c r="AP265" cm="1">
        <f t="array" aca="1" ref="AP265" ca="1">IF(INDIRECT("'"&amp;$A$69&amp;"'!"&amp;AP$68&amp;$C265+72)&lt;&gt;INDIRECT("'"&amp;$A$70&amp;"'!"&amp;AP$68&amp;$C265+72),1,0)</f>
        <v>0</v>
      </c>
      <c r="AQ265" cm="1">
        <f t="array" aca="1" ref="AQ265" ca="1">IF(INDIRECT("'"&amp;$A$69&amp;"'!"&amp;AQ$68&amp;$C265+72)&lt;&gt;INDIRECT("'"&amp;$A$70&amp;"'!"&amp;AQ$68&amp;$C265+72),1,0)</f>
        <v>0</v>
      </c>
      <c r="AR265" cm="1">
        <f t="array" aca="1" ref="AR265" ca="1">IF(INDIRECT("'"&amp;$A$69&amp;"'!"&amp;AR$68&amp;$C265+72)&lt;&gt;INDIRECT("'"&amp;$A$70&amp;"'!"&amp;AR$68&amp;$C265+72),1,0)</f>
        <v>0</v>
      </c>
      <c r="AS265" cm="1">
        <f t="array" aca="1" ref="AS265" ca="1">IF(INDIRECT("'"&amp;$A$69&amp;"'!"&amp;AS$68&amp;$C265+72)&lt;&gt;INDIRECT("'"&amp;$A$70&amp;"'!"&amp;AS$68&amp;$C265+72),1,0)</f>
        <v>0</v>
      </c>
      <c r="AT265" cm="1">
        <f t="array" aca="1" ref="AT265" ca="1">IF(INDIRECT("'"&amp;$A$69&amp;"'!"&amp;AT$68&amp;$C265+72)&lt;&gt;INDIRECT("'"&amp;$A$70&amp;"'!"&amp;AT$68&amp;$C265+72),1,0)</f>
        <v>0</v>
      </c>
      <c r="AU265" cm="1">
        <f t="array" aca="1" ref="AU265" ca="1">IF(INDIRECT("'"&amp;$A$69&amp;"'!"&amp;AU$68&amp;$C265+72)&lt;&gt;INDIRECT("'"&amp;$A$70&amp;"'!"&amp;AU$68&amp;$C265+72),1,0)</f>
        <v>0</v>
      </c>
      <c r="AV265" cm="1">
        <f t="array" aca="1" ref="AV265" ca="1">IF(INDIRECT("'"&amp;$A$69&amp;"'!"&amp;AV$68&amp;$C265+72)&lt;&gt;INDIRECT("'"&amp;$A$70&amp;"'!"&amp;AV$68&amp;$C265+72),1,0)</f>
        <v>0</v>
      </c>
      <c r="AW265" cm="1">
        <f t="array" aca="1" ref="AW265" ca="1">IF(INDIRECT("'"&amp;$A$69&amp;"'!"&amp;AW$68&amp;$C265+72)&lt;&gt;INDIRECT("'"&amp;$A$70&amp;"'!"&amp;AW$68&amp;$C265+72),1,0)</f>
        <v>0</v>
      </c>
      <c r="AX265" cm="1">
        <f t="array" aca="1" ref="AX265" ca="1">IF(INDIRECT("'"&amp;$A$69&amp;"'!"&amp;AX$68&amp;$C265+72)&lt;&gt;INDIRECT("'"&amp;$A$70&amp;"'!"&amp;AX$68&amp;$C265+72),1,0)</f>
        <v>0</v>
      </c>
      <c r="AY265" cm="1">
        <f t="array" aca="1" ref="AY265" ca="1">IF(INDIRECT("'"&amp;$A$69&amp;"'!"&amp;AY$68&amp;$C265+72)&lt;&gt;INDIRECT("'"&amp;$A$70&amp;"'!"&amp;AY$68&amp;$C265+72),1,0)</f>
        <v>0</v>
      </c>
      <c r="AZ265" cm="1">
        <f t="array" aca="1" ref="AZ265" ca="1">IF(INDIRECT("'"&amp;$A$69&amp;"'!"&amp;AZ$68&amp;$C265+72)&lt;&gt;INDIRECT("'"&amp;$A$70&amp;"'!"&amp;AZ$68&amp;$C265+72),1,0)</f>
        <v>0</v>
      </c>
      <c r="BA265" cm="1">
        <f t="array" aca="1" ref="BA265" ca="1">IF(INDIRECT("'"&amp;$A$69&amp;"'!"&amp;BA$68&amp;$C265+72)&lt;&gt;INDIRECT("'"&amp;$A$70&amp;"'!"&amp;BA$68&amp;$C265+72),1,0)</f>
        <v>0</v>
      </c>
      <c r="BB265" cm="1">
        <f t="array" aca="1" ref="BB265" ca="1">IF(INDIRECT("'"&amp;$A$69&amp;"'!"&amp;BB$68&amp;$C265+72)&lt;&gt;INDIRECT("'"&amp;$A$70&amp;"'!"&amp;BB$68&amp;$C265+72),1,0)</f>
        <v>0</v>
      </c>
      <c r="BC265">
        <f t="shared" ca="1" si="6"/>
        <v>0</v>
      </c>
      <c r="BD265">
        <f t="shared" ca="1" si="7"/>
        <v>0</v>
      </c>
      <c r="BE265">
        <f t="shared" ca="1" si="8"/>
        <v>0</v>
      </c>
    </row>
    <row r="266" spans="3:57" x14ac:dyDescent="0.15">
      <c r="C266" s="283">
        <v>194</v>
      </c>
      <c r="D266" cm="1">
        <f t="array" aca="1" ref="D266" ca="1">IF(INDIRECT("'"&amp;$A$69&amp;"'!"&amp;D$68&amp;$C266+72)&lt;&gt;INDIRECT("'"&amp;$A$70&amp;"'!"&amp;D$68&amp;$C266+72),1,0)</f>
        <v>0</v>
      </c>
      <c r="E266" cm="1">
        <f t="array" aca="1" ref="E266" ca="1">IF(INDIRECT("'"&amp;$A$69&amp;"'!"&amp;E$68&amp;$C266+72)&lt;&gt;INDIRECT("'"&amp;$A$70&amp;"'!"&amp;E$68&amp;$C266+72),1,0)</f>
        <v>0</v>
      </c>
      <c r="F266" cm="1">
        <f t="array" aca="1" ref="F266" ca="1">IF(INDIRECT("'"&amp;$A$69&amp;"'!"&amp;F$68&amp;$C266+72)&lt;&gt;INDIRECT("'"&amp;$A$70&amp;"'!"&amp;F$68&amp;$C266+72),1,0)</f>
        <v>0</v>
      </c>
      <c r="G266" cm="1">
        <f t="array" aca="1" ref="G266" ca="1">IF(INDIRECT("'"&amp;$A$69&amp;"'!"&amp;G$68&amp;$C266+72)&lt;&gt;INDIRECT("'"&amp;$A$70&amp;"'!"&amp;G$68&amp;$C266+72),1,0)</f>
        <v>0</v>
      </c>
      <c r="H266" cm="1">
        <f t="array" aca="1" ref="H266" ca="1">IF(INDIRECT("'"&amp;$A$69&amp;"'!"&amp;H$68&amp;$C266+72)&lt;&gt;INDIRECT("'"&amp;$A$70&amp;"'!"&amp;H$68&amp;$C266+72),1,0)</f>
        <v>0</v>
      </c>
      <c r="I266" cm="1">
        <f t="array" aca="1" ref="I266" ca="1">IF(INDIRECT("'"&amp;$A$69&amp;"'!"&amp;I$68&amp;$C266+72)&lt;&gt;INDIRECT("'"&amp;$A$70&amp;"'!"&amp;I$68&amp;$C266+72),1,0)</f>
        <v>0</v>
      </c>
      <c r="J266" cm="1">
        <f t="array" aca="1" ref="J266" ca="1">IF(INDIRECT("'"&amp;$A$69&amp;"'!"&amp;J$68&amp;$C266+72)&lt;&gt;INDIRECT("'"&amp;$A$70&amp;"'!"&amp;J$68&amp;$C266+72),1,0)</f>
        <v>0</v>
      </c>
      <c r="K266" cm="1">
        <f t="array" aca="1" ref="K266" ca="1">IF(INDIRECT("'"&amp;$A$69&amp;"'!"&amp;K$68&amp;$C266+72)&lt;&gt;INDIRECT("'"&amp;$A$70&amp;"'!"&amp;K$68&amp;$C266+72),1,0)</f>
        <v>0</v>
      </c>
      <c r="L266" cm="1">
        <f t="array" aca="1" ref="L266" ca="1">IF(INDIRECT("'"&amp;$A$69&amp;"'!"&amp;L$68&amp;$C266+72)&lt;&gt;INDIRECT("'"&amp;$A$70&amp;"'!"&amp;L$68&amp;$C266+72),1,0)</f>
        <v>0</v>
      </c>
      <c r="M266" cm="1">
        <f t="array" aca="1" ref="M266" ca="1">IF(INDIRECT("'"&amp;$A$69&amp;"'!"&amp;M$68&amp;$C266+72)&lt;&gt;INDIRECT("'"&amp;$A$70&amp;"'!"&amp;M$68&amp;$C266+72),1,0)</f>
        <v>0</v>
      </c>
      <c r="N266" cm="1">
        <f t="array" aca="1" ref="N266" ca="1">IF(INDIRECT("'"&amp;$A$69&amp;"'!"&amp;N$68&amp;$C266+72)&lt;&gt;INDIRECT("'"&amp;$A$70&amp;"'!"&amp;N$68&amp;$C266+72),1,0)</f>
        <v>0</v>
      </c>
      <c r="O266" cm="1">
        <f t="array" aca="1" ref="O266" ca="1">IF(INDIRECT("'"&amp;$A$69&amp;"'!"&amp;O$68&amp;$C266+72)&lt;&gt;INDIRECT("'"&amp;$A$70&amp;"'!"&amp;O$68&amp;$C266+72),1,0)</f>
        <v>0</v>
      </c>
      <c r="P266" cm="1">
        <f t="array" aca="1" ref="P266" ca="1">IF(INDIRECT("'"&amp;$A$69&amp;"'!"&amp;P$68&amp;$C266+72)&lt;&gt;INDIRECT("'"&amp;$A$70&amp;"'!"&amp;P$68&amp;$C266+72),1,0)</f>
        <v>0</v>
      </c>
      <c r="Q266" cm="1">
        <f t="array" aca="1" ref="Q266" ca="1">IF(INDIRECT("'"&amp;$A$69&amp;"'!"&amp;Q$68&amp;$C266+72)&lt;&gt;INDIRECT("'"&amp;$A$70&amp;"'!"&amp;Q$68&amp;$C266+72),1,0)</f>
        <v>0</v>
      </c>
      <c r="R266" cm="1">
        <f t="array" aca="1" ref="R266" ca="1">IF(INDIRECT("'"&amp;$A$69&amp;"'!"&amp;R$68&amp;$C266+72)&lt;&gt;INDIRECT("'"&amp;$A$70&amp;"'!"&amp;R$68&amp;$C266+72),1,0)</f>
        <v>0</v>
      </c>
      <c r="S266" cm="1">
        <f t="array" aca="1" ref="S266" ca="1">IF(INDIRECT("'"&amp;$A$69&amp;"'!"&amp;S$68&amp;$C266+72)&lt;&gt;INDIRECT("'"&amp;$A$70&amp;"'!"&amp;S$68&amp;$C266+72),1,0)</f>
        <v>0</v>
      </c>
      <c r="T266" cm="1">
        <f t="array" aca="1" ref="T266" ca="1">IF(INDIRECT("'"&amp;$A$69&amp;"'!"&amp;T$68&amp;$C266+72)&lt;&gt;INDIRECT("'"&amp;$A$70&amp;"'!"&amp;T$68&amp;$C266+72),1,0)</f>
        <v>0</v>
      </c>
      <c r="U266" cm="1">
        <f t="array" aca="1" ref="U266" ca="1">IF(INDIRECT("'"&amp;$A$69&amp;"'!"&amp;U$68&amp;$C266+72)&lt;&gt;INDIRECT("'"&amp;$A$70&amp;"'!"&amp;U$68&amp;$C266+72),1,0)</f>
        <v>0</v>
      </c>
      <c r="V266" cm="1">
        <f t="array" aca="1" ref="V266" ca="1">IF(INDIRECT("'"&amp;$A$69&amp;"'!"&amp;V$68&amp;$C266+72)&lt;&gt;INDIRECT("'"&amp;$A$70&amp;"'!"&amp;V$68&amp;$C266+72),1,0)</f>
        <v>0</v>
      </c>
      <c r="W266" cm="1">
        <f t="array" aca="1" ref="W266" ca="1">IF(INDIRECT("'"&amp;$A$69&amp;"'!"&amp;W$68&amp;$C266+72)&lt;&gt;INDIRECT("'"&amp;$A$70&amp;"'!"&amp;W$68&amp;$C266+72),1,0)</f>
        <v>0</v>
      </c>
      <c r="X266" cm="1">
        <f t="array" aca="1" ref="X266" ca="1">IF(INDIRECT("'"&amp;$A$69&amp;"'!"&amp;X$68&amp;$C266+72)&lt;&gt;INDIRECT("'"&amp;$A$70&amp;"'!"&amp;X$68&amp;$C266+72),1,0)</f>
        <v>0</v>
      </c>
      <c r="Y266" cm="1">
        <f t="array" aca="1" ref="Y266" ca="1">IF(INDIRECT("'"&amp;$A$69&amp;"'!"&amp;Y$68&amp;$C266+72)&lt;&gt;INDIRECT("'"&amp;$A$70&amp;"'!"&amp;Y$68&amp;$C266+72),1,0)</f>
        <v>0</v>
      </c>
      <c r="Z266" cm="1">
        <f t="array" aca="1" ref="Z266" ca="1">IF(INDIRECT("'"&amp;$A$69&amp;"'!"&amp;Z$68&amp;$C266+72)&lt;&gt;INDIRECT("'"&amp;$A$70&amp;"'!"&amp;Z$68&amp;$C266+72),1,0)</f>
        <v>0</v>
      </c>
      <c r="AA266" cm="1">
        <f t="array" aca="1" ref="AA266" ca="1">IF(INDIRECT("'"&amp;$A$69&amp;"'!"&amp;AA$68&amp;$C266+72)&lt;&gt;INDIRECT("'"&amp;$A$70&amp;"'!"&amp;AA$68&amp;$C266+72),1,0)</f>
        <v>0</v>
      </c>
      <c r="AB266" cm="1">
        <f t="array" aca="1" ref="AB266" ca="1">IF(INDIRECT("'"&amp;$A$69&amp;"'!"&amp;AB$68&amp;$C266+72)&lt;&gt;INDIRECT("'"&amp;$A$70&amp;"'!"&amp;AB$68&amp;$C266+72),1,0)</f>
        <v>0</v>
      </c>
      <c r="AC266" cm="1">
        <f t="array" aca="1" ref="AC266" ca="1">IF(INDIRECT("'"&amp;$A$69&amp;"'!"&amp;AC$68&amp;$C266+72)&lt;&gt;INDIRECT("'"&amp;$A$70&amp;"'!"&amp;AC$68&amp;$C266+72),1,0)</f>
        <v>0</v>
      </c>
      <c r="AD266" cm="1">
        <f t="array" aca="1" ref="AD266" ca="1">IF(INDIRECT("'"&amp;$A$69&amp;"'!"&amp;AD$68&amp;$C266+72)&lt;&gt;INDIRECT("'"&amp;$A$70&amp;"'!"&amp;AD$68&amp;$C266+72),1,0)</f>
        <v>0</v>
      </c>
      <c r="AE266" cm="1">
        <f t="array" aca="1" ref="AE266" ca="1">IF(INDIRECT("'"&amp;$A$69&amp;"'!"&amp;AE$68&amp;$C266+72)&lt;&gt;INDIRECT("'"&amp;$A$70&amp;"'!"&amp;AE$68&amp;$C266+72),1,0)</f>
        <v>0</v>
      </c>
      <c r="AF266" cm="1">
        <f t="array" aca="1" ref="AF266" ca="1">IF(INDIRECT("'"&amp;$A$69&amp;"'!"&amp;AF$68&amp;$C266+72)&lt;&gt;INDIRECT("'"&amp;$A$70&amp;"'!"&amp;AF$68&amp;$C266+72),1,0)</f>
        <v>0</v>
      </c>
      <c r="AG266" cm="1">
        <f t="array" aca="1" ref="AG266" ca="1">IF(INDIRECT("'"&amp;$A$69&amp;"'!"&amp;AG$68&amp;$C266+72)&lt;&gt;INDIRECT("'"&amp;$A$70&amp;"'!"&amp;AG$68&amp;$C266+72),1,0)</f>
        <v>0</v>
      </c>
      <c r="AH266" cm="1">
        <f t="array" aca="1" ref="AH266" ca="1">IF(INDIRECT("'"&amp;$A$69&amp;"'!"&amp;AH$68&amp;$C266+72)&lt;&gt;INDIRECT("'"&amp;$A$70&amp;"'!"&amp;AH$68&amp;$C266+72),1,0)</f>
        <v>0</v>
      </c>
      <c r="AI266" cm="1">
        <f t="array" aca="1" ref="AI266" ca="1">IF(INDIRECT("'"&amp;$A$69&amp;"'!"&amp;AI$68&amp;$C266+72)&lt;&gt;INDIRECT("'"&amp;$A$70&amp;"'!"&amp;AI$68&amp;$C266+72),1,0)</f>
        <v>0</v>
      </c>
      <c r="AJ266" cm="1">
        <f t="array" aca="1" ref="AJ266" ca="1">IF(INDIRECT("'"&amp;$A$69&amp;"'!"&amp;AJ$68&amp;$C266+72)&lt;&gt;INDIRECT("'"&amp;$A$70&amp;"'!"&amp;AJ$68&amp;$C266+72),1,0)</f>
        <v>0</v>
      </c>
      <c r="AK266" cm="1">
        <f t="array" aca="1" ref="AK266" ca="1">IF(INDIRECT("'"&amp;$A$69&amp;"'!"&amp;AK$68&amp;$C266+72)&lt;&gt;INDIRECT("'"&amp;$A$70&amp;"'!"&amp;AK$68&amp;$C266+72),1,0)</f>
        <v>0</v>
      </c>
      <c r="AL266" cm="1">
        <f t="array" aca="1" ref="AL266" ca="1">IF(INDIRECT("'"&amp;$A$69&amp;"'!"&amp;AL$68&amp;$C266+72)&lt;&gt;INDIRECT("'"&amp;$A$70&amp;"'!"&amp;AL$68&amp;$C266+72),1,0)</f>
        <v>0</v>
      </c>
      <c r="AM266" cm="1">
        <f t="array" aca="1" ref="AM266" ca="1">IF(INDIRECT("'"&amp;$A$69&amp;"'!"&amp;AM$68&amp;$C266+72)&lt;&gt;INDIRECT("'"&amp;$A$70&amp;"'!"&amp;AM$68&amp;$C266+72),1,0)</f>
        <v>0</v>
      </c>
      <c r="AN266" cm="1">
        <f t="array" aca="1" ref="AN266" ca="1">IF(INDIRECT("'"&amp;$A$69&amp;"'!"&amp;AN$68&amp;$C266+72)&lt;&gt;INDIRECT("'"&amp;$A$70&amp;"'!"&amp;AN$68&amp;$C266+72),1,0)</f>
        <v>0</v>
      </c>
      <c r="AO266" cm="1">
        <f t="array" aca="1" ref="AO266" ca="1">IF(INDIRECT("'"&amp;$A$69&amp;"'!"&amp;AO$68&amp;$C266+72)&lt;&gt;INDIRECT("'"&amp;$A$70&amp;"'!"&amp;AO$68&amp;$C266+72),1,0)</f>
        <v>0</v>
      </c>
      <c r="AP266" cm="1">
        <f t="array" aca="1" ref="AP266" ca="1">IF(INDIRECT("'"&amp;$A$69&amp;"'!"&amp;AP$68&amp;$C266+72)&lt;&gt;INDIRECT("'"&amp;$A$70&amp;"'!"&amp;AP$68&amp;$C266+72),1,0)</f>
        <v>0</v>
      </c>
      <c r="AQ266" cm="1">
        <f t="array" aca="1" ref="AQ266" ca="1">IF(INDIRECT("'"&amp;$A$69&amp;"'!"&amp;AQ$68&amp;$C266+72)&lt;&gt;INDIRECT("'"&amp;$A$70&amp;"'!"&amp;AQ$68&amp;$C266+72),1,0)</f>
        <v>0</v>
      </c>
      <c r="AR266" cm="1">
        <f t="array" aca="1" ref="AR266" ca="1">IF(INDIRECT("'"&amp;$A$69&amp;"'!"&amp;AR$68&amp;$C266+72)&lt;&gt;INDIRECT("'"&amp;$A$70&amp;"'!"&amp;AR$68&amp;$C266+72),1,0)</f>
        <v>0</v>
      </c>
      <c r="AS266" cm="1">
        <f t="array" aca="1" ref="AS266" ca="1">IF(INDIRECT("'"&amp;$A$69&amp;"'!"&amp;AS$68&amp;$C266+72)&lt;&gt;INDIRECT("'"&amp;$A$70&amp;"'!"&amp;AS$68&amp;$C266+72),1,0)</f>
        <v>0</v>
      </c>
      <c r="AT266" cm="1">
        <f t="array" aca="1" ref="AT266" ca="1">IF(INDIRECT("'"&amp;$A$69&amp;"'!"&amp;AT$68&amp;$C266+72)&lt;&gt;INDIRECT("'"&amp;$A$70&amp;"'!"&amp;AT$68&amp;$C266+72),1,0)</f>
        <v>0</v>
      </c>
      <c r="AU266" cm="1">
        <f t="array" aca="1" ref="AU266" ca="1">IF(INDIRECT("'"&amp;$A$69&amp;"'!"&amp;AU$68&amp;$C266+72)&lt;&gt;INDIRECT("'"&amp;$A$70&amp;"'!"&amp;AU$68&amp;$C266+72),1,0)</f>
        <v>0</v>
      </c>
      <c r="AV266" cm="1">
        <f t="array" aca="1" ref="AV266" ca="1">IF(INDIRECT("'"&amp;$A$69&amp;"'!"&amp;AV$68&amp;$C266+72)&lt;&gt;INDIRECT("'"&amp;$A$70&amp;"'!"&amp;AV$68&amp;$C266+72),1,0)</f>
        <v>0</v>
      </c>
      <c r="AW266" cm="1">
        <f t="array" aca="1" ref="AW266" ca="1">IF(INDIRECT("'"&amp;$A$69&amp;"'!"&amp;AW$68&amp;$C266+72)&lt;&gt;INDIRECT("'"&amp;$A$70&amp;"'!"&amp;AW$68&amp;$C266+72),1,0)</f>
        <v>0</v>
      </c>
      <c r="AX266" cm="1">
        <f t="array" aca="1" ref="AX266" ca="1">IF(INDIRECT("'"&amp;$A$69&amp;"'!"&amp;AX$68&amp;$C266+72)&lt;&gt;INDIRECT("'"&amp;$A$70&amp;"'!"&amp;AX$68&amp;$C266+72),1,0)</f>
        <v>0</v>
      </c>
      <c r="AY266" cm="1">
        <f t="array" aca="1" ref="AY266" ca="1">IF(INDIRECT("'"&amp;$A$69&amp;"'!"&amp;AY$68&amp;$C266+72)&lt;&gt;INDIRECT("'"&amp;$A$70&amp;"'!"&amp;AY$68&amp;$C266+72),1,0)</f>
        <v>0</v>
      </c>
      <c r="AZ266" cm="1">
        <f t="array" aca="1" ref="AZ266" ca="1">IF(INDIRECT("'"&amp;$A$69&amp;"'!"&amp;AZ$68&amp;$C266+72)&lt;&gt;INDIRECT("'"&amp;$A$70&amp;"'!"&amp;AZ$68&amp;$C266+72),1,0)</f>
        <v>0</v>
      </c>
      <c r="BA266" cm="1">
        <f t="array" aca="1" ref="BA266" ca="1">IF(INDIRECT("'"&amp;$A$69&amp;"'!"&amp;BA$68&amp;$C266+72)&lt;&gt;INDIRECT("'"&amp;$A$70&amp;"'!"&amp;BA$68&amp;$C266+72),1,0)</f>
        <v>0</v>
      </c>
      <c r="BB266" cm="1">
        <f t="array" aca="1" ref="BB266" ca="1">IF(INDIRECT("'"&amp;$A$69&amp;"'!"&amp;BB$68&amp;$C266+72)&lt;&gt;INDIRECT("'"&amp;$A$70&amp;"'!"&amp;BB$68&amp;$C266+72),1,0)</f>
        <v>0</v>
      </c>
      <c r="BC266">
        <f t="shared" ref="BC266:BC329" ca="1" si="9">IFERROR(MIN(SUM(D266:BB266),1),1)</f>
        <v>0</v>
      </c>
      <c r="BD266">
        <f t="shared" ref="BD266:BD329" ca="1" si="10">IFERROR(IF(SUM(D266:Q266,Z266:BB266)&gt;0,0,MIN(SUM(R266:Y266),1)),0)</f>
        <v>0</v>
      </c>
      <c r="BE266">
        <f t="shared" ref="BE266:BE329" ca="1" si="11">IF(AND(BC266=1,BD266=0),1,0)</f>
        <v>0</v>
      </c>
    </row>
    <row r="267" spans="3:57" x14ac:dyDescent="0.15">
      <c r="C267" s="283">
        <v>195</v>
      </c>
      <c r="D267" cm="1">
        <f t="array" aca="1" ref="D267" ca="1">IF(INDIRECT("'"&amp;$A$69&amp;"'!"&amp;D$68&amp;$C267+72)&lt;&gt;INDIRECT("'"&amp;$A$70&amp;"'!"&amp;D$68&amp;$C267+72),1,0)</f>
        <v>0</v>
      </c>
      <c r="E267" cm="1">
        <f t="array" aca="1" ref="E267" ca="1">IF(INDIRECT("'"&amp;$A$69&amp;"'!"&amp;E$68&amp;$C267+72)&lt;&gt;INDIRECT("'"&amp;$A$70&amp;"'!"&amp;E$68&amp;$C267+72),1,0)</f>
        <v>0</v>
      </c>
      <c r="F267" cm="1">
        <f t="array" aca="1" ref="F267" ca="1">IF(INDIRECT("'"&amp;$A$69&amp;"'!"&amp;F$68&amp;$C267+72)&lt;&gt;INDIRECT("'"&amp;$A$70&amp;"'!"&amp;F$68&amp;$C267+72),1,0)</f>
        <v>0</v>
      </c>
      <c r="G267" cm="1">
        <f t="array" aca="1" ref="G267" ca="1">IF(INDIRECT("'"&amp;$A$69&amp;"'!"&amp;G$68&amp;$C267+72)&lt;&gt;INDIRECT("'"&amp;$A$70&amp;"'!"&amp;G$68&amp;$C267+72),1,0)</f>
        <v>0</v>
      </c>
      <c r="H267" cm="1">
        <f t="array" aca="1" ref="H267" ca="1">IF(INDIRECT("'"&amp;$A$69&amp;"'!"&amp;H$68&amp;$C267+72)&lt;&gt;INDIRECT("'"&amp;$A$70&amp;"'!"&amp;H$68&amp;$C267+72),1,0)</f>
        <v>0</v>
      </c>
      <c r="I267" cm="1">
        <f t="array" aca="1" ref="I267" ca="1">IF(INDIRECT("'"&amp;$A$69&amp;"'!"&amp;I$68&amp;$C267+72)&lt;&gt;INDIRECT("'"&amp;$A$70&amp;"'!"&amp;I$68&amp;$C267+72),1,0)</f>
        <v>0</v>
      </c>
      <c r="J267" cm="1">
        <f t="array" aca="1" ref="J267" ca="1">IF(INDIRECT("'"&amp;$A$69&amp;"'!"&amp;J$68&amp;$C267+72)&lt;&gt;INDIRECT("'"&amp;$A$70&amp;"'!"&amp;J$68&amp;$C267+72),1,0)</f>
        <v>0</v>
      </c>
      <c r="K267" cm="1">
        <f t="array" aca="1" ref="K267" ca="1">IF(INDIRECT("'"&amp;$A$69&amp;"'!"&amp;K$68&amp;$C267+72)&lt;&gt;INDIRECT("'"&amp;$A$70&amp;"'!"&amp;K$68&amp;$C267+72),1,0)</f>
        <v>0</v>
      </c>
      <c r="L267" cm="1">
        <f t="array" aca="1" ref="L267" ca="1">IF(INDIRECT("'"&amp;$A$69&amp;"'!"&amp;L$68&amp;$C267+72)&lt;&gt;INDIRECT("'"&amp;$A$70&amp;"'!"&amp;L$68&amp;$C267+72),1,0)</f>
        <v>0</v>
      </c>
      <c r="M267" cm="1">
        <f t="array" aca="1" ref="M267" ca="1">IF(INDIRECT("'"&amp;$A$69&amp;"'!"&amp;M$68&amp;$C267+72)&lt;&gt;INDIRECT("'"&amp;$A$70&amp;"'!"&amp;M$68&amp;$C267+72),1,0)</f>
        <v>0</v>
      </c>
      <c r="N267" cm="1">
        <f t="array" aca="1" ref="N267" ca="1">IF(INDIRECT("'"&amp;$A$69&amp;"'!"&amp;N$68&amp;$C267+72)&lt;&gt;INDIRECT("'"&amp;$A$70&amp;"'!"&amp;N$68&amp;$C267+72),1,0)</f>
        <v>0</v>
      </c>
      <c r="O267" cm="1">
        <f t="array" aca="1" ref="O267" ca="1">IF(INDIRECT("'"&amp;$A$69&amp;"'!"&amp;O$68&amp;$C267+72)&lt;&gt;INDIRECT("'"&amp;$A$70&amp;"'!"&amp;O$68&amp;$C267+72),1,0)</f>
        <v>0</v>
      </c>
      <c r="P267" cm="1">
        <f t="array" aca="1" ref="P267" ca="1">IF(INDIRECT("'"&amp;$A$69&amp;"'!"&amp;P$68&amp;$C267+72)&lt;&gt;INDIRECT("'"&amp;$A$70&amp;"'!"&amp;P$68&amp;$C267+72),1,0)</f>
        <v>0</v>
      </c>
      <c r="Q267" cm="1">
        <f t="array" aca="1" ref="Q267" ca="1">IF(INDIRECT("'"&amp;$A$69&amp;"'!"&amp;Q$68&amp;$C267+72)&lt;&gt;INDIRECT("'"&amp;$A$70&amp;"'!"&amp;Q$68&amp;$C267+72),1,0)</f>
        <v>0</v>
      </c>
      <c r="R267" cm="1">
        <f t="array" aca="1" ref="R267" ca="1">IF(INDIRECT("'"&amp;$A$69&amp;"'!"&amp;R$68&amp;$C267+72)&lt;&gt;INDIRECT("'"&amp;$A$70&amp;"'!"&amp;R$68&amp;$C267+72),1,0)</f>
        <v>0</v>
      </c>
      <c r="S267" cm="1">
        <f t="array" aca="1" ref="S267" ca="1">IF(INDIRECT("'"&amp;$A$69&amp;"'!"&amp;S$68&amp;$C267+72)&lt;&gt;INDIRECT("'"&amp;$A$70&amp;"'!"&amp;S$68&amp;$C267+72),1,0)</f>
        <v>0</v>
      </c>
      <c r="T267" cm="1">
        <f t="array" aca="1" ref="T267" ca="1">IF(INDIRECT("'"&amp;$A$69&amp;"'!"&amp;T$68&amp;$C267+72)&lt;&gt;INDIRECT("'"&amp;$A$70&amp;"'!"&amp;T$68&amp;$C267+72),1,0)</f>
        <v>0</v>
      </c>
      <c r="U267" cm="1">
        <f t="array" aca="1" ref="U267" ca="1">IF(INDIRECT("'"&amp;$A$69&amp;"'!"&amp;U$68&amp;$C267+72)&lt;&gt;INDIRECT("'"&amp;$A$70&amp;"'!"&amp;U$68&amp;$C267+72),1,0)</f>
        <v>0</v>
      </c>
      <c r="V267" cm="1">
        <f t="array" aca="1" ref="V267" ca="1">IF(INDIRECT("'"&amp;$A$69&amp;"'!"&amp;V$68&amp;$C267+72)&lt;&gt;INDIRECT("'"&amp;$A$70&amp;"'!"&amp;V$68&amp;$C267+72),1,0)</f>
        <v>0</v>
      </c>
      <c r="W267" cm="1">
        <f t="array" aca="1" ref="W267" ca="1">IF(INDIRECT("'"&amp;$A$69&amp;"'!"&amp;W$68&amp;$C267+72)&lt;&gt;INDIRECT("'"&amp;$A$70&amp;"'!"&amp;W$68&amp;$C267+72),1,0)</f>
        <v>0</v>
      </c>
      <c r="X267" cm="1">
        <f t="array" aca="1" ref="X267" ca="1">IF(INDIRECT("'"&amp;$A$69&amp;"'!"&amp;X$68&amp;$C267+72)&lt;&gt;INDIRECT("'"&amp;$A$70&amp;"'!"&amp;X$68&amp;$C267+72),1,0)</f>
        <v>0</v>
      </c>
      <c r="Y267" cm="1">
        <f t="array" aca="1" ref="Y267" ca="1">IF(INDIRECT("'"&amp;$A$69&amp;"'!"&amp;Y$68&amp;$C267+72)&lt;&gt;INDIRECT("'"&amp;$A$70&amp;"'!"&amp;Y$68&amp;$C267+72),1,0)</f>
        <v>0</v>
      </c>
      <c r="Z267" cm="1">
        <f t="array" aca="1" ref="Z267" ca="1">IF(INDIRECT("'"&amp;$A$69&amp;"'!"&amp;Z$68&amp;$C267+72)&lt;&gt;INDIRECT("'"&amp;$A$70&amp;"'!"&amp;Z$68&amp;$C267+72),1,0)</f>
        <v>0</v>
      </c>
      <c r="AA267" cm="1">
        <f t="array" aca="1" ref="AA267" ca="1">IF(INDIRECT("'"&amp;$A$69&amp;"'!"&amp;AA$68&amp;$C267+72)&lt;&gt;INDIRECT("'"&amp;$A$70&amp;"'!"&amp;AA$68&amp;$C267+72),1,0)</f>
        <v>0</v>
      </c>
      <c r="AB267" cm="1">
        <f t="array" aca="1" ref="AB267" ca="1">IF(INDIRECT("'"&amp;$A$69&amp;"'!"&amp;AB$68&amp;$C267+72)&lt;&gt;INDIRECT("'"&amp;$A$70&amp;"'!"&amp;AB$68&amp;$C267+72),1,0)</f>
        <v>0</v>
      </c>
      <c r="AC267" cm="1">
        <f t="array" aca="1" ref="AC267" ca="1">IF(INDIRECT("'"&amp;$A$69&amp;"'!"&amp;AC$68&amp;$C267+72)&lt;&gt;INDIRECT("'"&amp;$A$70&amp;"'!"&amp;AC$68&amp;$C267+72),1,0)</f>
        <v>0</v>
      </c>
      <c r="AD267" cm="1">
        <f t="array" aca="1" ref="AD267" ca="1">IF(INDIRECT("'"&amp;$A$69&amp;"'!"&amp;AD$68&amp;$C267+72)&lt;&gt;INDIRECT("'"&amp;$A$70&amp;"'!"&amp;AD$68&amp;$C267+72),1,0)</f>
        <v>0</v>
      </c>
      <c r="AE267" cm="1">
        <f t="array" aca="1" ref="AE267" ca="1">IF(INDIRECT("'"&amp;$A$69&amp;"'!"&amp;AE$68&amp;$C267+72)&lt;&gt;INDIRECT("'"&amp;$A$70&amp;"'!"&amp;AE$68&amp;$C267+72),1,0)</f>
        <v>0</v>
      </c>
      <c r="AF267" cm="1">
        <f t="array" aca="1" ref="AF267" ca="1">IF(INDIRECT("'"&amp;$A$69&amp;"'!"&amp;AF$68&amp;$C267+72)&lt;&gt;INDIRECT("'"&amp;$A$70&amp;"'!"&amp;AF$68&amp;$C267+72),1,0)</f>
        <v>0</v>
      </c>
      <c r="AG267" cm="1">
        <f t="array" aca="1" ref="AG267" ca="1">IF(INDIRECT("'"&amp;$A$69&amp;"'!"&amp;AG$68&amp;$C267+72)&lt;&gt;INDIRECT("'"&amp;$A$70&amp;"'!"&amp;AG$68&amp;$C267+72),1,0)</f>
        <v>0</v>
      </c>
      <c r="AH267" cm="1">
        <f t="array" aca="1" ref="AH267" ca="1">IF(INDIRECT("'"&amp;$A$69&amp;"'!"&amp;AH$68&amp;$C267+72)&lt;&gt;INDIRECT("'"&amp;$A$70&amp;"'!"&amp;AH$68&amp;$C267+72),1,0)</f>
        <v>0</v>
      </c>
      <c r="AI267" cm="1">
        <f t="array" aca="1" ref="AI267" ca="1">IF(INDIRECT("'"&amp;$A$69&amp;"'!"&amp;AI$68&amp;$C267+72)&lt;&gt;INDIRECT("'"&amp;$A$70&amp;"'!"&amp;AI$68&amp;$C267+72),1,0)</f>
        <v>0</v>
      </c>
      <c r="AJ267" cm="1">
        <f t="array" aca="1" ref="AJ267" ca="1">IF(INDIRECT("'"&amp;$A$69&amp;"'!"&amp;AJ$68&amp;$C267+72)&lt;&gt;INDIRECT("'"&amp;$A$70&amp;"'!"&amp;AJ$68&amp;$C267+72),1,0)</f>
        <v>0</v>
      </c>
      <c r="AK267" cm="1">
        <f t="array" aca="1" ref="AK267" ca="1">IF(INDIRECT("'"&amp;$A$69&amp;"'!"&amp;AK$68&amp;$C267+72)&lt;&gt;INDIRECT("'"&amp;$A$70&amp;"'!"&amp;AK$68&amp;$C267+72),1,0)</f>
        <v>0</v>
      </c>
      <c r="AL267" cm="1">
        <f t="array" aca="1" ref="AL267" ca="1">IF(INDIRECT("'"&amp;$A$69&amp;"'!"&amp;AL$68&amp;$C267+72)&lt;&gt;INDIRECT("'"&amp;$A$70&amp;"'!"&amp;AL$68&amp;$C267+72),1,0)</f>
        <v>0</v>
      </c>
      <c r="AM267" cm="1">
        <f t="array" aca="1" ref="AM267" ca="1">IF(INDIRECT("'"&amp;$A$69&amp;"'!"&amp;AM$68&amp;$C267+72)&lt;&gt;INDIRECT("'"&amp;$A$70&amp;"'!"&amp;AM$68&amp;$C267+72),1,0)</f>
        <v>0</v>
      </c>
      <c r="AN267" cm="1">
        <f t="array" aca="1" ref="AN267" ca="1">IF(INDIRECT("'"&amp;$A$69&amp;"'!"&amp;AN$68&amp;$C267+72)&lt;&gt;INDIRECT("'"&amp;$A$70&amp;"'!"&amp;AN$68&amp;$C267+72),1,0)</f>
        <v>0</v>
      </c>
      <c r="AO267" cm="1">
        <f t="array" aca="1" ref="AO267" ca="1">IF(INDIRECT("'"&amp;$A$69&amp;"'!"&amp;AO$68&amp;$C267+72)&lt;&gt;INDIRECT("'"&amp;$A$70&amp;"'!"&amp;AO$68&amp;$C267+72),1,0)</f>
        <v>0</v>
      </c>
      <c r="AP267" cm="1">
        <f t="array" aca="1" ref="AP267" ca="1">IF(INDIRECT("'"&amp;$A$69&amp;"'!"&amp;AP$68&amp;$C267+72)&lt;&gt;INDIRECT("'"&amp;$A$70&amp;"'!"&amp;AP$68&amp;$C267+72),1,0)</f>
        <v>0</v>
      </c>
      <c r="AQ267" cm="1">
        <f t="array" aca="1" ref="AQ267" ca="1">IF(INDIRECT("'"&amp;$A$69&amp;"'!"&amp;AQ$68&amp;$C267+72)&lt;&gt;INDIRECT("'"&amp;$A$70&amp;"'!"&amp;AQ$68&amp;$C267+72),1,0)</f>
        <v>0</v>
      </c>
      <c r="AR267" cm="1">
        <f t="array" aca="1" ref="AR267" ca="1">IF(INDIRECT("'"&amp;$A$69&amp;"'!"&amp;AR$68&amp;$C267+72)&lt;&gt;INDIRECT("'"&amp;$A$70&amp;"'!"&amp;AR$68&amp;$C267+72),1,0)</f>
        <v>0</v>
      </c>
      <c r="AS267" cm="1">
        <f t="array" aca="1" ref="AS267" ca="1">IF(INDIRECT("'"&amp;$A$69&amp;"'!"&amp;AS$68&amp;$C267+72)&lt;&gt;INDIRECT("'"&amp;$A$70&amp;"'!"&amp;AS$68&amp;$C267+72),1,0)</f>
        <v>0</v>
      </c>
      <c r="AT267" cm="1">
        <f t="array" aca="1" ref="AT267" ca="1">IF(INDIRECT("'"&amp;$A$69&amp;"'!"&amp;AT$68&amp;$C267+72)&lt;&gt;INDIRECT("'"&amp;$A$70&amp;"'!"&amp;AT$68&amp;$C267+72),1,0)</f>
        <v>0</v>
      </c>
      <c r="AU267" cm="1">
        <f t="array" aca="1" ref="AU267" ca="1">IF(INDIRECT("'"&amp;$A$69&amp;"'!"&amp;AU$68&amp;$C267+72)&lt;&gt;INDIRECT("'"&amp;$A$70&amp;"'!"&amp;AU$68&amp;$C267+72),1,0)</f>
        <v>0</v>
      </c>
      <c r="AV267" cm="1">
        <f t="array" aca="1" ref="AV267" ca="1">IF(INDIRECT("'"&amp;$A$69&amp;"'!"&amp;AV$68&amp;$C267+72)&lt;&gt;INDIRECT("'"&amp;$A$70&amp;"'!"&amp;AV$68&amp;$C267+72),1,0)</f>
        <v>0</v>
      </c>
      <c r="AW267" cm="1">
        <f t="array" aca="1" ref="AW267" ca="1">IF(INDIRECT("'"&amp;$A$69&amp;"'!"&amp;AW$68&amp;$C267+72)&lt;&gt;INDIRECT("'"&amp;$A$70&amp;"'!"&amp;AW$68&amp;$C267+72),1,0)</f>
        <v>0</v>
      </c>
      <c r="AX267" cm="1">
        <f t="array" aca="1" ref="AX267" ca="1">IF(INDIRECT("'"&amp;$A$69&amp;"'!"&amp;AX$68&amp;$C267+72)&lt;&gt;INDIRECT("'"&amp;$A$70&amp;"'!"&amp;AX$68&amp;$C267+72),1,0)</f>
        <v>0</v>
      </c>
      <c r="AY267" cm="1">
        <f t="array" aca="1" ref="AY267" ca="1">IF(INDIRECT("'"&amp;$A$69&amp;"'!"&amp;AY$68&amp;$C267+72)&lt;&gt;INDIRECT("'"&amp;$A$70&amp;"'!"&amp;AY$68&amp;$C267+72),1,0)</f>
        <v>0</v>
      </c>
      <c r="AZ267" cm="1">
        <f t="array" aca="1" ref="AZ267" ca="1">IF(INDIRECT("'"&amp;$A$69&amp;"'!"&amp;AZ$68&amp;$C267+72)&lt;&gt;INDIRECT("'"&amp;$A$70&amp;"'!"&amp;AZ$68&amp;$C267+72),1,0)</f>
        <v>0</v>
      </c>
      <c r="BA267" cm="1">
        <f t="array" aca="1" ref="BA267" ca="1">IF(INDIRECT("'"&amp;$A$69&amp;"'!"&amp;BA$68&amp;$C267+72)&lt;&gt;INDIRECT("'"&amp;$A$70&amp;"'!"&amp;BA$68&amp;$C267+72),1,0)</f>
        <v>0</v>
      </c>
      <c r="BB267" cm="1">
        <f t="array" aca="1" ref="BB267" ca="1">IF(INDIRECT("'"&amp;$A$69&amp;"'!"&amp;BB$68&amp;$C267+72)&lt;&gt;INDIRECT("'"&amp;$A$70&amp;"'!"&amp;BB$68&amp;$C267+72),1,0)</f>
        <v>0</v>
      </c>
      <c r="BC267">
        <f t="shared" ca="1" si="9"/>
        <v>0</v>
      </c>
      <c r="BD267">
        <f t="shared" ca="1" si="10"/>
        <v>0</v>
      </c>
      <c r="BE267">
        <f t="shared" ca="1" si="11"/>
        <v>0</v>
      </c>
    </row>
    <row r="268" spans="3:57" x14ac:dyDescent="0.15">
      <c r="C268" s="283">
        <v>196</v>
      </c>
      <c r="D268" cm="1">
        <f t="array" aca="1" ref="D268" ca="1">IF(INDIRECT("'"&amp;$A$69&amp;"'!"&amp;D$68&amp;$C268+72)&lt;&gt;INDIRECT("'"&amp;$A$70&amp;"'!"&amp;D$68&amp;$C268+72),1,0)</f>
        <v>0</v>
      </c>
      <c r="E268" cm="1">
        <f t="array" aca="1" ref="E268" ca="1">IF(INDIRECT("'"&amp;$A$69&amp;"'!"&amp;E$68&amp;$C268+72)&lt;&gt;INDIRECT("'"&amp;$A$70&amp;"'!"&amp;E$68&amp;$C268+72),1,0)</f>
        <v>0</v>
      </c>
      <c r="F268" cm="1">
        <f t="array" aca="1" ref="F268" ca="1">IF(INDIRECT("'"&amp;$A$69&amp;"'!"&amp;F$68&amp;$C268+72)&lt;&gt;INDIRECT("'"&amp;$A$70&amp;"'!"&amp;F$68&amp;$C268+72),1,0)</f>
        <v>0</v>
      </c>
      <c r="G268" cm="1">
        <f t="array" aca="1" ref="G268" ca="1">IF(INDIRECT("'"&amp;$A$69&amp;"'!"&amp;G$68&amp;$C268+72)&lt;&gt;INDIRECT("'"&amp;$A$70&amp;"'!"&amp;G$68&amp;$C268+72),1,0)</f>
        <v>0</v>
      </c>
      <c r="H268" cm="1">
        <f t="array" aca="1" ref="H268" ca="1">IF(INDIRECT("'"&amp;$A$69&amp;"'!"&amp;H$68&amp;$C268+72)&lt;&gt;INDIRECT("'"&amp;$A$70&amp;"'!"&amp;H$68&amp;$C268+72),1,0)</f>
        <v>0</v>
      </c>
      <c r="I268" cm="1">
        <f t="array" aca="1" ref="I268" ca="1">IF(INDIRECT("'"&amp;$A$69&amp;"'!"&amp;I$68&amp;$C268+72)&lt;&gt;INDIRECT("'"&amp;$A$70&amp;"'!"&amp;I$68&amp;$C268+72),1,0)</f>
        <v>0</v>
      </c>
      <c r="J268" cm="1">
        <f t="array" aca="1" ref="J268" ca="1">IF(INDIRECT("'"&amp;$A$69&amp;"'!"&amp;J$68&amp;$C268+72)&lt;&gt;INDIRECT("'"&amp;$A$70&amp;"'!"&amp;J$68&amp;$C268+72),1,0)</f>
        <v>0</v>
      </c>
      <c r="K268" cm="1">
        <f t="array" aca="1" ref="K268" ca="1">IF(INDIRECT("'"&amp;$A$69&amp;"'!"&amp;K$68&amp;$C268+72)&lt;&gt;INDIRECT("'"&amp;$A$70&amp;"'!"&amp;K$68&amp;$C268+72),1,0)</f>
        <v>0</v>
      </c>
      <c r="L268" cm="1">
        <f t="array" aca="1" ref="L268" ca="1">IF(INDIRECT("'"&amp;$A$69&amp;"'!"&amp;L$68&amp;$C268+72)&lt;&gt;INDIRECT("'"&amp;$A$70&amp;"'!"&amp;L$68&amp;$C268+72),1,0)</f>
        <v>0</v>
      </c>
      <c r="M268" cm="1">
        <f t="array" aca="1" ref="M268" ca="1">IF(INDIRECT("'"&amp;$A$69&amp;"'!"&amp;M$68&amp;$C268+72)&lt;&gt;INDIRECT("'"&amp;$A$70&amp;"'!"&amp;M$68&amp;$C268+72),1,0)</f>
        <v>0</v>
      </c>
      <c r="N268" cm="1">
        <f t="array" aca="1" ref="N268" ca="1">IF(INDIRECT("'"&amp;$A$69&amp;"'!"&amp;N$68&amp;$C268+72)&lt;&gt;INDIRECT("'"&amp;$A$70&amp;"'!"&amp;N$68&amp;$C268+72),1,0)</f>
        <v>0</v>
      </c>
      <c r="O268" cm="1">
        <f t="array" aca="1" ref="O268" ca="1">IF(INDIRECT("'"&amp;$A$69&amp;"'!"&amp;O$68&amp;$C268+72)&lt;&gt;INDIRECT("'"&amp;$A$70&amp;"'!"&amp;O$68&amp;$C268+72),1,0)</f>
        <v>0</v>
      </c>
      <c r="P268" cm="1">
        <f t="array" aca="1" ref="P268" ca="1">IF(INDIRECT("'"&amp;$A$69&amp;"'!"&amp;P$68&amp;$C268+72)&lt;&gt;INDIRECT("'"&amp;$A$70&amp;"'!"&amp;P$68&amp;$C268+72),1,0)</f>
        <v>0</v>
      </c>
      <c r="Q268" cm="1">
        <f t="array" aca="1" ref="Q268" ca="1">IF(INDIRECT("'"&amp;$A$69&amp;"'!"&amp;Q$68&amp;$C268+72)&lt;&gt;INDIRECT("'"&amp;$A$70&amp;"'!"&amp;Q$68&amp;$C268+72),1,0)</f>
        <v>0</v>
      </c>
      <c r="R268" cm="1">
        <f t="array" aca="1" ref="R268" ca="1">IF(INDIRECT("'"&amp;$A$69&amp;"'!"&amp;R$68&amp;$C268+72)&lt;&gt;INDIRECT("'"&amp;$A$70&amp;"'!"&amp;R$68&amp;$C268+72),1,0)</f>
        <v>0</v>
      </c>
      <c r="S268" cm="1">
        <f t="array" aca="1" ref="S268" ca="1">IF(INDIRECT("'"&amp;$A$69&amp;"'!"&amp;S$68&amp;$C268+72)&lt;&gt;INDIRECT("'"&amp;$A$70&amp;"'!"&amp;S$68&amp;$C268+72),1,0)</f>
        <v>0</v>
      </c>
      <c r="T268" cm="1">
        <f t="array" aca="1" ref="T268" ca="1">IF(INDIRECT("'"&amp;$A$69&amp;"'!"&amp;T$68&amp;$C268+72)&lt;&gt;INDIRECT("'"&amp;$A$70&amp;"'!"&amp;T$68&amp;$C268+72),1,0)</f>
        <v>0</v>
      </c>
      <c r="U268" cm="1">
        <f t="array" aca="1" ref="U268" ca="1">IF(INDIRECT("'"&amp;$A$69&amp;"'!"&amp;U$68&amp;$C268+72)&lt;&gt;INDIRECT("'"&amp;$A$70&amp;"'!"&amp;U$68&amp;$C268+72),1,0)</f>
        <v>0</v>
      </c>
      <c r="V268" cm="1">
        <f t="array" aca="1" ref="V268" ca="1">IF(INDIRECT("'"&amp;$A$69&amp;"'!"&amp;V$68&amp;$C268+72)&lt;&gt;INDIRECT("'"&amp;$A$70&amp;"'!"&amp;V$68&amp;$C268+72),1,0)</f>
        <v>0</v>
      </c>
      <c r="W268" cm="1">
        <f t="array" aca="1" ref="W268" ca="1">IF(INDIRECT("'"&amp;$A$69&amp;"'!"&amp;W$68&amp;$C268+72)&lt;&gt;INDIRECT("'"&amp;$A$70&amp;"'!"&amp;W$68&amp;$C268+72),1,0)</f>
        <v>0</v>
      </c>
      <c r="X268" cm="1">
        <f t="array" aca="1" ref="X268" ca="1">IF(INDIRECT("'"&amp;$A$69&amp;"'!"&amp;X$68&amp;$C268+72)&lt;&gt;INDIRECT("'"&amp;$A$70&amp;"'!"&amp;X$68&amp;$C268+72),1,0)</f>
        <v>0</v>
      </c>
      <c r="Y268" cm="1">
        <f t="array" aca="1" ref="Y268" ca="1">IF(INDIRECT("'"&amp;$A$69&amp;"'!"&amp;Y$68&amp;$C268+72)&lt;&gt;INDIRECT("'"&amp;$A$70&amp;"'!"&amp;Y$68&amp;$C268+72),1,0)</f>
        <v>0</v>
      </c>
      <c r="Z268" cm="1">
        <f t="array" aca="1" ref="Z268" ca="1">IF(INDIRECT("'"&amp;$A$69&amp;"'!"&amp;Z$68&amp;$C268+72)&lt;&gt;INDIRECT("'"&amp;$A$70&amp;"'!"&amp;Z$68&amp;$C268+72),1,0)</f>
        <v>0</v>
      </c>
      <c r="AA268" cm="1">
        <f t="array" aca="1" ref="AA268" ca="1">IF(INDIRECT("'"&amp;$A$69&amp;"'!"&amp;AA$68&amp;$C268+72)&lt;&gt;INDIRECT("'"&amp;$A$70&amp;"'!"&amp;AA$68&amp;$C268+72),1,0)</f>
        <v>0</v>
      </c>
      <c r="AB268" cm="1">
        <f t="array" aca="1" ref="AB268" ca="1">IF(INDIRECT("'"&amp;$A$69&amp;"'!"&amp;AB$68&amp;$C268+72)&lt;&gt;INDIRECT("'"&amp;$A$70&amp;"'!"&amp;AB$68&amp;$C268+72),1,0)</f>
        <v>0</v>
      </c>
      <c r="AC268" cm="1">
        <f t="array" aca="1" ref="AC268" ca="1">IF(INDIRECT("'"&amp;$A$69&amp;"'!"&amp;AC$68&amp;$C268+72)&lt;&gt;INDIRECT("'"&amp;$A$70&amp;"'!"&amp;AC$68&amp;$C268+72),1,0)</f>
        <v>0</v>
      </c>
      <c r="AD268" cm="1">
        <f t="array" aca="1" ref="AD268" ca="1">IF(INDIRECT("'"&amp;$A$69&amp;"'!"&amp;AD$68&amp;$C268+72)&lt;&gt;INDIRECT("'"&amp;$A$70&amp;"'!"&amp;AD$68&amp;$C268+72),1,0)</f>
        <v>0</v>
      </c>
      <c r="AE268" cm="1">
        <f t="array" aca="1" ref="AE268" ca="1">IF(INDIRECT("'"&amp;$A$69&amp;"'!"&amp;AE$68&amp;$C268+72)&lt;&gt;INDIRECT("'"&amp;$A$70&amp;"'!"&amp;AE$68&amp;$C268+72),1,0)</f>
        <v>0</v>
      </c>
      <c r="AF268" cm="1">
        <f t="array" aca="1" ref="AF268" ca="1">IF(INDIRECT("'"&amp;$A$69&amp;"'!"&amp;AF$68&amp;$C268+72)&lt;&gt;INDIRECT("'"&amp;$A$70&amp;"'!"&amp;AF$68&amp;$C268+72),1,0)</f>
        <v>0</v>
      </c>
      <c r="AG268" cm="1">
        <f t="array" aca="1" ref="AG268" ca="1">IF(INDIRECT("'"&amp;$A$69&amp;"'!"&amp;AG$68&amp;$C268+72)&lt;&gt;INDIRECT("'"&amp;$A$70&amp;"'!"&amp;AG$68&amp;$C268+72),1,0)</f>
        <v>0</v>
      </c>
      <c r="AH268" cm="1">
        <f t="array" aca="1" ref="AH268" ca="1">IF(INDIRECT("'"&amp;$A$69&amp;"'!"&amp;AH$68&amp;$C268+72)&lt;&gt;INDIRECT("'"&amp;$A$70&amp;"'!"&amp;AH$68&amp;$C268+72),1,0)</f>
        <v>0</v>
      </c>
      <c r="AI268" cm="1">
        <f t="array" aca="1" ref="AI268" ca="1">IF(INDIRECT("'"&amp;$A$69&amp;"'!"&amp;AI$68&amp;$C268+72)&lt;&gt;INDIRECT("'"&amp;$A$70&amp;"'!"&amp;AI$68&amp;$C268+72),1,0)</f>
        <v>0</v>
      </c>
      <c r="AJ268" cm="1">
        <f t="array" aca="1" ref="AJ268" ca="1">IF(INDIRECT("'"&amp;$A$69&amp;"'!"&amp;AJ$68&amp;$C268+72)&lt;&gt;INDIRECT("'"&amp;$A$70&amp;"'!"&amp;AJ$68&amp;$C268+72),1,0)</f>
        <v>0</v>
      </c>
      <c r="AK268" cm="1">
        <f t="array" aca="1" ref="AK268" ca="1">IF(INDIRECT("'"&amp;$A$69&amp;"'!"&amp;AK$68&amp;$C268+72)&lt;&gt;INDIRECT("'"&amp;$A$70&amp;"'!"&amp;AK$68&amp;$C268+72),1,0)</f>
        <v>0</v>
      </c>
      <c r="AL268" cm="1">
        <f t="array" aca="1" ref="AL268" ca="1">IF(INDIRECT("'"&amp;$A$69&amp;"'!"&amp;AL$68&amp;$C268+72)&lt;&gt;INDIRECT("'"&amp;$A$70&amp;"'!"&amp;AL$68&amp;$C268+72),1,0)</f>
        <v>0</v>
      </c>
      <c r="AM268" cm="1">
        <f t="array" aca="1" ref="AM268" ca="1">IF(INDIRECT("'"&amp;$A$69&amp;"'!"&amp;AM$68&amp;$C268+72)&lt;&gt;INDIRECT("'"&amp;$A$70&amp;"'!"&amp;AM$68&amp;$C268+72),1,0)</f>
        <v>0</v>
      </c>
      <c r="AN268" cm="1">
        <f t="array" aca="1" ref="AN268" ca="1">IF(INDIRECT("'"&amp;$A$69&amp;"'!"&amp;AN$68&amp;$C268+72)&lt;&gt;INDIRECT("'"&amp;$A$70&amp;"'!"&amp;AN$68&amp;$C268+72),1,0)</f>
        <v>0</v>
      </c>
      <c r="AO268" cm="1">
        <f t="array" aca="1" ref="AO268" ca="1">IF(INDIRECT("'"&amp;$A$69&amp;"'!"&amp;AO$68&amp;$C268+72)&lt;&gt;INDIRECT("'"&amp;$A$70&amp;"'!"&amp;AO$68&amp;$C268+72),1,0)</f>
        <v>0</v>
      </c>
      <c r="AP268" cm="1">
        <f t="array" aca="1" ref="AP268" ca="1">IF(INDIRECT("'"&amp;$A$69&amp;"'!"&amp;AP$68&amp;$C268+72)&lt;&gt;INDIRECT("'"&amp;$A$70&amp;"'!"&amp;AP$68&amp;$C268+72),1,0)</f>
        <v>0</v>
      </c>
      <c r="AQ268" cm="1">
        <f t="array" aca="1" ref="AQ268" ca="1">IF(INDIRECT("'"&amp;$A$69&amp;"'!"&amp;AQ$68&amp;$C268+72)&lt;&gt;INDIRECT("'"&amp;$A$70&amp;"'!"&amp;AQ$68&amp;$C268+72),1,0)</f>
        <v>0</v>
      </c>
      <c r="AR268" cm="1">
        <f t="array" aca="1" ref="AR268" ca="1">IF(INDIRECT("'"&amp;$A$69&amp;"'!"&amp;AR$68&amp;$C268+72)&lt;&gt;INDIRECT("'"&amp;$A$70&amp;"'!"&amp;AR$68&amp;$C268+72),1,0)</f>
        <v>0</v>
      </c>
      <c r="AS268" cm="1">
        <f t="array" aca="1" ref="AS268" ca="1">IF(INDIRECT("'"&amp;$A$69&amp;"'!"&amp;AS$68&amp;$C268+72)&lt;&gt;INDIRECT("'"&amp;$A$70&amp;"'!"&amp;AS$68&amp;$C268+72),1,0)</f>
        <v>0</v>
      </c>
      <c r="AT268" cm="1">
        <f t="array" aca="1" ref="AT268" ca="1">IF(INDIRECT("'"&amp;$A$69&amp;"'!"&amp;AT$68&amp;$C268+72)&lt;&gt;INDIRECT("'"&amp;$A$70&amp;"'!"&amp;AT$68&amp;$C268+72),1,0)</f>
        <v>0</v>
      </c>
      <c r="AU268" cm="1">
        <f t="array" aca="1" ref="AU268" ca="1">IF(INDIRECT("'"&amp;$A$69&amp;"'!"&amp;AU$68&amp;$C268+72)&lt;&gt;INDIRECT("'"&amp;$A$70&amp;"'!"&amp;AU$68&amp;$C268+72),1,0)</f>
        <v>0</v>
      </c>
      <c r="AV268" cm="1">
        <f t="array" aca="1" ref="AV268" ca="1">IF(INDIRECT("'"&amp;$A$69&amp;"'!"&amp;AV$68&amp;$C268+72)&lt;&gt;INDIRECT("'"&amp;$A$70&amp;"'!"&amp;AV$68&amp;$C268+72),1,0)</f>
        <v>0</v>
      </c>
      <c r="AW268" cm="1">
        <f t="array" aca="1" ref="AW268" ca="1">IF(INDIRECT("'"&amp;$A$69&amp;"'!"&amp;AW$68&amp;$C268+72)&lt;&gt;INDIRECT("'"&amp;$A$70&amp;"'!"&amp;AW$68&amp;$C268+72),1,0)</f>
        <v>0</v>
      </c>
      <c r="AX268" cm="1">
        <f t="array" aca="1" ref="AX268" ca="1">IF(INDIRECT("'"&amp;$A$69&amp;"'!"&amp;AX$68&amp;$C268+72)&lt;&gt;INDIRECT("'"&amp;$A$70&amp;"'!"&amp;AX$68&amp;$C268+72),1,0)</f>
        <v>0</v>
      </c>
      <c r="AY268" cm="1">
        <f t="array" aca="1" ref="AY268" ca="1">IF(INDIRECT("'"&amp;$A$69&amp;"'!"&amp;AY$68&amp;$C268+72)&lt;&gt;INDIRECT("'"&amp;$A$70&amp;"'!"&amp;AY$68&amp;$C268+72),1,0)</f>
        <v>0</v>
      </c>
      <c r="AZ268" cm="1">
        <f t="array" aca="1" ref="AZ268" ca="1">IF(INDIRECT("'"&amp;$A$69&amp;"'!"&amp;AZ$68&amp;$C268+72)&lt;&gt;INDIRECT("'"&amp;$A$70&amp;"'!"&amp;AZ$68&amp;$C268+72),1,0)</f>
        <v>0</v>
      </c>
      <c r="BA268" cm="1">
        <f t="array" aca="1" ref="BA268" ca="1">IF(INDIRECT("'"&amp;$A$69&amp;"'!"&amp;BA$68&amp;$C268+72)&lt;&gt;INDIRECT("'"&amp;$A$70&amp;"'!"&amp;BA$68&amp;$C268+72),1,0)</f>
        <v>0</v>
      </c>
      <c r="BB268" cm="1">
        <f t="array" aca="1" ref="BB268" ca="1">IF(INDIRECT("'"&amp;$A$69&amp;"'!"&amp;BB$68&amp;$C268+72)&lt;&gt;INDIRECT("'"&amp;$A$70&amp;"'!"&amp;BB$68&amp;$C268+72),1,0)</f>
        <v>0</v>
      </c>
      <c r="BC268">
        <f t="shared" ca="1" si="9"/>
        <v>0</v>
      </c>
      <c r="BD268">
        <f t="shared" ca="1" si="10"/>
        <v>0</v>
      </c>
      <c r="BE268">
        <f t="shared" ca="1" si="11"/>
        <v>0</v>
      </c>
    </row>
    <row r="269" spans="3:57" x14ac:dyDescent="0.15">
      <c r="C269" s="283">
        <v>197</v>
      </c>
      <c r="D269" cm="1">
        <f t="array" aca="1" ref="D269" ca="1">IF(INDIRECT("'"&amp;$A$69&amp;"'!"&amp;D$68&amp;$C269+72)&lt;&gt;INDIRECT("'"&amp;$A$70&amp;"'!"&amp;D$68&amp;$C269+72),1,0)</f>
        <v>0</v>
      </c>
      <c r="E269" cm="1">
        <f t="array" aca="1" ref="E269" ca="1">IF(INDIRECT("'"&amp;$A$69&amp;"'!"&amp;E$68&amp;$C269+72)&lt;&gt;INDIRECT("'"&amp;$A$70&amp;"'!"&amp;E$68&amp;$C269+72),1,0)</f>
        <v>0</v>
      </c>
      <c r="F269" cm="1">
        <f t="array" aca="1" ref="F269" ca="1">IF(INDIRECT("'"&amp;$A$69&amp;"'!"&amp;F$68&amp;$C269+72)&lt;&gt;INDIRECT("'"&amp;$A$70&amp;"'!"&amp;F$68&amp;$C269+72),1,0)</f>
        <v>0</v>
      </c>
      <c r="G269" cm="1">
        <f t="array" aca="1" ref="G269" ca="1">IF(INDIRECT("'"&amp;$A$69&amp;"'!"&amp;G$68&amp;$C269+72)&lt;&gt;INDIRECT("'"&amp;$A$70&amp;"'!"&amp;G$68&amp;$C269+72),1,0)</f>
        <v>0</v>
      </c>
      <c r="H269" cm="1">
        <f t="array" aca="1" ref="H269" ca="1">IF(INDIRECT("'"&amp;$A$69&amp;"'!"&amp;H$68&amp;$C269+72)&lt;&gt;INDIRECT("'"&amp;$A$70&amp;"'!"&amp;H$68&amp;$C269+72),1,0)</f>
        <v>0</v>
      </c>
      <c r="I269" cm="1">
        <f t="array" aca="1" ref="I269" ca="1">IF(INDIRECT("'"&amp;$A$69&amp;"'!"&amp;I$68&amp;$C269+72)&lt;&gt;INDIRECT("'"&amp;$A$70&amp;"'!"&amp;I$68&amp;$C269+72),1,0)</f>
        <v>0</v>
      </c>
      <c r="J269" cm="1">
        <f t="array" aca="1" ref="J269" ca="1">IF(INDIRECT("'"&amp;$A$69&amp;"'!"&amp;J$68&amp;$C269+72)&lt;&gt;INDIRECT("'"&amp;$A$70&amp;"'!"&amp;J$68&amp;$C269+72),1,0)</f>
        <v>0</v>
      </c>
      <c r="K269" cm="1">
        <f t="array" aca="1" ref="K269" ca="1">IF(INDIRECT("'"&amp;$A$69&amp;"'!"&amp;K$68&amp;$C269+72)&lt;&gt;INDIRECT("'"&amp;$A$70&amp;"'!"&amp;K$68&amp;$C269+72),1,0)</f>
        <v>0</v>
      </c>
      <c r="L269" cm="1">
        <f t="array" aca="1" ref="L269" ca="1">IF(INDIRECT("'"&amp;$A$69&amp;"'!"&amp;L$68&amp;$C269+72)&lt;&gt;INDIRECT("'"&amp;$A$70&amp;"'!"&amp;L$68&amp;$C269+72),1,0)</f>
        <v>0</v>
      </c>
      <c r="M269" cm="1">
        <f t="array" aca="1" ref="M269" ca="1">IF(INDIRECT("'"&amp;$A$69&amp;"'!"&amp;M$68&amp;$C269+72)&lt;&gt;INDIRECT("'"&amp;$A$70&amp;"'!"&amp;M$68&amp;$C269+72),1,0)</f>
        <v>0</v>
      </c>
      <c r="N269" cm="1">
        <f t="array" aca="1" ref="N269" ca="1">IF(INDIRECT("'"&amp;$A$69&amp;"'!"&amp;N$68&amp;$C269+72)&lt;&gt;INDIRECT("'"&amp;$A$70&amp;"'!"&amp;N$68&amp;$C269+72),1,0)</f>
        <v>0</v>
      </c>
      <c r="O269" cm="1">
        <f t="array" aca="1" ref="O269" ca="1">IF(INDIRECT("'"&amp;$A$69&amp;"'!"&amp;O$68&amp;$C269+72)&lt;&gt;INDIRECT("'"&amp;$A$70&amp;"'!"&amp;O$68&amp;$C269+72),1,0)</f>
        <v>0</v>
      </c>
      <c r="P269" cm="1">
        <f t="array" aca="1" ref="P269" ca="1">IF(INDIRECT("'"&amp;$A$69&amp;"'!"&amp;P$68&amp;$C269+72)&lt;&gt;INDIRECT("'"&amp;$A$70&amp;"'!"&amp;P$68&amp;$C269+72),1,0)</f>
        <v>0</v>
      </c>
      <c r="Q269" cm="1">
        <f t="array" aca="1" ref="Q269" ca="1">IF(INDIRECT("'"&amp;$A$69&amp;"'!"&amp;Q$68&amp;$C269+72)&lt;&gt;INDIRECT("'"&amp;$A$70&amp;"'!"&amp;Q$68&amp;$C269+72),1,0)</f>
        <v>0</v>
      </c>
      <c r="R269" cm="1">
        <f t="array" aca="1" ref="R269" ca="1">IF(INDIRECT("'"&amp;$A$69&amp;"'!"&amp;R$68&amp;$C269+72)&lt;&gt;INDIRECT("'"&amp;$A$70&amp;"'!"&amp;R$68&amp;$C269+72),1,0)</f>
        <v>0</v>
      </c>
      <c r="S269" cm="1">
        <f t="array" aca="1" ref="S269" ca="1">IF(INDIRECT("'"&amp;$A$69&amp;"'!"&amp;S$68&amp;$C269+72)&lt;&gt;INDIRECT("'"&amp;$A$70&amp;"'!"&amp;S$68&amp;$C269+72),1,0)</f>
        <v>0</v>
      </c>
      <c r="T269" cm="1">
        <f t="array" aca="1" ref="T269" ca="1">IF(INDIRECT("'"&amp;$A$69&amp;"'!"&amp;T$68&amp;$C269+72)&lt;&gt;INDIRECT("'"&amp;$A$70&amp;"'!"&amp;T$68&amp;$C269+72),1,0)</f>
        <v>0</v>
      </c>
      <c r="U269" cm="1">
        <f t="array" aca="1" ref="U269" ca="1">IF(INDIRECT("'"&amp;$A$69&amp;"'!"&amp;U$68&amp;$C269+72)&lt;&gt;INDIRECT("'"&amp;$A$70&amp;"'!"&amp;U$68&amp;$C269+72),1,0)</f>
        <v>0</v>
      </c>
      <c r="V269" cm="1">
        <f t="array" aca="1" ref="V269" ca="1">IF(INDIRECT("'"&amp;$A$69&amp;"'!"&amp;V$68&amp;$C269+72)&lt;&gt;INDIRECT("'"&amp;$A$70&amp;"'!"&amp;V$68&amp;$C269+72),1,0)</f>
        <v>0</v>
      </c>
      <c r="W269" cm="1">
        <f t="array" aca="1" ref="W269" ca="1">IF(INDIRECT("'"&amp;$A$69&amp;"'!"&amp;W$68&amp;$C269+72)&lt;&gt;INDIRECT("'"&amp;$A$70&amp;"'!"&amp;W$68&amp;$C269+72),1,0)</f>
        <v>0</v>
      </c>
      <c r="X269" cm="1">
        <f t="array" aca="1" ref="X269" ca="1">IF(INDIRECT("'"&amp;$A$69&amp;"'!"&amp;X$68&amp;$C269+72)&lt;&gt;INDIRECT("'"&amp;$A$70&amp;"'!"&amp;X$68&amp;$C269+72),1,0)</f>
        <v>0</v>
      </c>
      <c r="Y269" cm="1">
        <f t="array" aca="1" ref="Y269" ca="1">IF(INDIRECT("'"&amp;$A$69&amp;"'!"&amp;Y$68&amp;$C269+72)&lt;&gt;INDIRECT("'"&amp;$A$70&amp;"'!"&amp;Y$68&amp;$C269+72),1,0)</f>
        <v>0</v>
      </c>
      <c r="Z269" cm="1">
        <f t="array" aca="1" ref="Z269" ca="1">IF(INDIRECT("'"&amp;$A$69&amp;"'!"&amp;Z$68&amp;$C269+72)&lt;&gt;INDIRECT("'"&amp;$A$70&amp;"'!"&amp;Z$68&amp;$C269+72),1,0)</f>
        <v>0</v>
      </c>
      <c r="AA269" cm="1">
        <f t="array" aca="1" ref="AA269" ca="1">IF(INDIRECT("'"&amp;$A$69&amp;"'!"&amp;AA$68&amp;$C269+72)&lt;&gt;INDIRECT("'"&amp;$A$70&amp;"'!"&amp;AA$68&amp;$C269+72),1,0)</f>
        <v>0</v>
      </c>
      <c r="AB269" cm="1">
        <f t="array" aca="1" ref="AB269" ca="1">IF(INDIRECT("'"&amp;$A$69&amp;"'!"&amp;AB$68&amp;$C269+72)&lt;&gt;INDIRECT("'"&amp;$A$70&amp;"'!"&amp;AB$68&amp;$C269+72),1,0)</f>
        <v>0</v>
      </c>
      <c r="AC269" cm="1">
        <f t="array" aca="1" ref="AC269" ca="1">IF(INDIRECT("'"&amp;$A$69&amp;"'!"&amp;AC$68&amp;$C269+72)&lt;&gt;INDIRECT("'"&amp;$A$70&amp;"'!"&amp;AC$68&amp;$C269+72),1,0)</f>
        <v>0</v>
      </c>
      <c r="AD269" cm="1">
        <f t="array" aca="1" ref="AD269" ca="1">IF(INDIRECT("'"&amp;$A$69&amp;"'!"&amp;AD$68&amp;$C269+72)&lt;&gt;INDIRECT("'"&amp;$A$70&amp;"'!"&amp;AD$68&amp;$C269+72),1,0)</f>
        <v>0</v>
      </c>
      <c r="AE269" cm="1">
        <f t="array" aca="1" ref="AE269" ca="1">IF(INDIRECT("'"&amp;$A$69&amp;"'!"&amp;AE$68&amp;$C269+72)&lt;&gt;INDIRECT("'"&amp;$A$70&amp;"'!"&amp;AE$68&amp;$C269+72),1,0)</f>
        <v>0</v>
      </c>
      <c r="AF269" cm="1">
        <f t="array" aca="1" ref="AF269" ca="1">IF(INDIRECT("'"&amp;$A$69&amp;"'!"&amp;AF$68&amp;$C269+72)&lt;&gt;INDIRECT("'"&amp;$A$70&amp;"'!"&amp;AF$68&amp;$C269+72),1,0)</f>
        <v>0</v>
      </c>
      <c r="AG269" cm="1">
        <f t="array" aca="1" ref="AG269" ca="1">IF(INDIRECT("'"&amp;$A$69&amp;"'!"&amp;AG$68&amp;$C269+72)&lt;&gt;INDIRECT("'"&amp;$A$70&amp;"'!"&amp;AG$68&amp;$C269+72),1,0)</f>
        <v>0</v>
      </c>
      <c r="AH269" cm="1">
        <f t="array" aca="1" ref="AH269" ca="1">IF(INDIRECT("'"&amp;$A$69&amp;"'!"&amp;AH$68&amp;$C269+72)&lt;&gt;INDIRECT("'"&amp;$A$70&amp;"'!"&amp;AH$68&amp;$C269+72),1,0)</f>
        <v>0</v>
      </c>
      <c r="AI269" cm="1">
        <f t="array" aca="1" ref="AI269" ca="1">IF(INDIRECT("'"&amp;$A$69&amp;"'!"&amp;AI$68&amp;$C269+72)&lt;&gt;INDIRECT("'"&amp;$A$70&amp;"'!"&amp;AI$68&amp;$C269+72),1,0)</f>
        <v>0</v>
      </c>
      <c r="AJ269" cm="1">
        <f t="array" aca="1" ref="AJ269" ca="1">IF(INDIRECT("'"&amp;$A$69&amp;"'!"&amp;AJ$68&amp;$C269+72)&lt;&gt;INDIRECT("'"&amp;$A$70&amp;"'!"&amp;AJ$68&amp;$C269+72),1,0)</f>
        <v>0</v>
      </c>
      <c r="AK269" cm="1">
        <f t="array" aca="1" ref="AK269" ca="1">IF(INDIRECT("'"&amp;$A$69&amp;"'!"&amp;AK$68&amp;$C269+72)&lt;&gt;INDIRECT("'"&amp;$A$70&amp;"'!"&amp;AK$68&amp;$C269+72),1,0)</f>
        <v>0</v>
      </c>
      <c r="AL269" cm="1">
        <f t="array" aca="1" ref="AL269" ca="1">IF(INDIRECT("'"&amp;$A$69&amp;"'!"&amp;AL$68&amp;$C269+72)&lt;&gt;INDIRECT("'"&amp;$A$70&amp;"'!"&amp;AL$68&amp;$C269+72),1,0)</f>
        <v>0</v>
      </c>
      <c r="AM269" cm="1">
        <f t="array" aca="1" ref="AM269" ca="1">IF(INDIRECT("'"&amp;$A$69&amp;"'!"&amp;AM$68&amp;$C269+72)&lt;&gt;INDIRECT("'"&amp;$A$70&amp;"'!"&amp;AM$68&amp;$C269+72),1,0)</f>
        <v>0</v>
      </c>
      <c r="AN269" cm="1">
        <f t="array" aca="1" ref="AN269" ca="1">IF(INDIRECT("'"&amp;$A$69&amp;"'!"&amp;AN$68&amp;$C269+72)&lt;&gt;INDIRECT("'"&amp;$A$70&amp;"'!"&amp;AN$68&amp;$C269+72),1,0)</f>
        <v>0</v>
      </c>
      <c r="AO269" cm="1">
        <f t="array" aca="1" ref="AO269" ca="1">IF(INDIRECT("'"&amp;$A$69&amp;"'!"&amp;AO$68&amp;$C269+72)&lt;&gt;INDIRECT("'"&amp;$A$70&amp;"'!"&amp;AO$68&amp;$C269+72),1,0)</f>
        <v>0</v>
      </c>
      <c r="AP269" cm="1">
        <f t="array" aca="1" ref="AP269" ca="1">IF(INDIRECT("'"&amp;$A$69&amp;"'!"&amp;AP$68&amp;$C269+72)&lt;&gt;INDIRECT("'"&amp;$A$70&amp;"'!"&amp;AP$68&amp;$C269+72),1,0)</f>
        <v>0</v>
      </c>
      <c r="AQ269" cm="1">
        <f t="array" aca="1" ref="AQ269" ca="1">IF(INDIRECT("'"&amp;$A$69&amp;"'!"&amp;AQ$68&amp;$C269+72)&lt;&gt;INDIRECT("'"&amp;$A$70&amp;"'!"&amp;AQ$68&amp;$C269+72),1,0)</f>
        <v>0</v>
      </c>
      <c r="AR269" cm="1">
        <f t="array" aca="1" ref="AR269" ca="1">IF(INDIRECT("'"&amp;$A$69&amp;"'!"&amp;AR$68&amp;$C269+72)&lt;&gt;INDIRECT("'"&amp;$A$70&amp;"'!"&amp;AR$68&amp;$C269+72),1,0)</f>
        <v>0</v>
      </c>
      <c r="AS269" cm="1">
        <f t="array" aca="1" ref="AS269" ca="1">IF(INDIRECT("'"&amp;$A$69&amp;"'!"&amp;AS$68&amp;$C269+72)&lt;&gt;INDIRECT("'"&amp;$A$70&amp;"'!"&amp;AS$68&amp;$C269+72),1,0)</f>
        <v>0</v>
      </c>
      <c r="AT269" cm="1">
        <f t="array" aca="1" ref="AT269" ca="1">IF(INDIRECT("'"&amp;$A$69&amp;"'!"&amp;AT$68&amp;$C269+72)&lt;&gt;INDIRECT("'"&amp;$A$70&amp;"'!"&amp;AT$68&amp;$C269+72),1,0)</f>
        <v>0</v>
      </c>
      <c r="AU269" cm="1">
        <f t="array" aca="1" ref="AU269" ca="1">IF(INDIRECT("'"&amp;$A$69&amp;"'!"&amp;AU$68&amp;$C269+72)&lt;&gt;INDIRECT("'"&amp;$A$70&amp;"'!"&amp;AU$68&amp;$C269+72),1,0)</f>
        <v>0</v>
      </c>
      <c r="AV269" cm="1">
        <f t="array" aca="1" ref="AV269" ca="1">IF(INDIRECT("'"&amp;$A$69&amp;"'!"&amp;AV$68&amp;$C269+72)&lt;&gt;INDIRECT("'"&amp;$A$70&amp;"'!"&amp;AV$68&amp;$C269+72),1,0)</f>
        <v>0</v>
      </c>
      <c r="AW269" cm="1">
        <f t="array" aca="1" ref="AW269" ca="1">IF(INDIRECT("'"&amp;$A$69&amp;"'!"&amp;AW$68&amp;$C269+72)&lt;&gt;INDIRECT("'"&amp;$A$70&amp;"'!"&amp;AW$68&amp;$C269+72),1,0)</f>
        <v>0</v>
      </c>
      <c r="AX269" cm="1">
        <f t="array" aca="1" ref="AX269" ca="1">IF(INDIRECT("'"&amp;$A$69&amp;"'!"&amp;AX$68&amp;$C269+72)&lt;&gt;INDIRECT("'"&amp;$A$70&amp;"'!"&amp;AX$68&amp;$C269+72),1,0)</f>
        <v>0</v>
      </c>
      <c r="AY269" cm="1">
        <f t="array" aca="1" ref="AY269" ca="1">IF(INDIRECT("'"&amp;$A$69&amp;"'!"&amp;AY$68&amp;$C269+72)&lt;&gt;INDIRECT("'"&amp;$A$70&amp;"'!"&amp;AY$68&amp;$C269+72),1,0)</f>
        <v>0</v>
      </c>
      <c r="AZ269" cm="1">
        <f t="array" aca="1" ref="AZ269" ca="1">IF(INDIRECT("'"&amp;$A$69&amp;"'!"&amp;AZ$68&amp;$C269+72)&lt;&gt;INDIRECT("'"&amp;$A$70&amp;"'!"&amp;AZ$68&amp;$C269+72),1,0)</f>
        <v>0</v>
      </c>
      <c r="BA269" cm="1">
        <f t="array" aca="1" ref="BA269" ca="1">IF(INDIRECT("'"&amp;$A$69&amp;"'!"&amp;BA$68&amp;$C269+72)&lt;&gt;INDIRECT("'"&amp;$A$70&amp;"'!"&amp;BA$68&amp;$C269+72),1,0)</f>
        <v>0</v>
      </c>
      <c r="BB269" cm="1">
        <f t="array" aca="1" ref="BB269" ca="1">IF(INDIRECT("'"&amp;$A$69&amp;"'!"&amp;BB$68&amp;$C269+72)&lt;&gt;INDIRECT("'"&amp;$A$70&amp;"'!"&amp;BB$68&amp;$C269+72),1,0)</f>
        <v>0</v>
      </c>
      <c r="BC269">
        <f t="shared" ca="1" si="9"/>
        <v>0</v>
      </c>
      <c r="BD269">
        <f t="shared" ca="1" si="10"/>
        <v>0</v>
      </c>
      <c r="BE269">
        <f t="shared" ca="1" si="11"/>
        <v>0</v>
      </c>
    </row>
    <row r="270" spans="3:57" x14ac:dyDescent="0.15">
      <c r="C270" s="283">
        <v>198</v>
      </c>
      <c r="D270" cm="1">
        <f t="array" aca="1" ref="D270" ca="1">IF(INDIRECT("'"&amp;$A$69&amp;"'!"&amp;D$68&amp;$C270+72)&lt;&gt;INDIRECT("'"&amp;$A$70&amp;"'!"&amp;D$68&amp;$C270+72),1,0)</f>
        <v>0</v>
      </c>
      <c r="E270" cm="1">
        <f t="array" aca="1" ref="E270" ca="1">IF(INDIRECT("'"&amp;$A$69&amp;"'!"&amp;E$68&amp;$C270+72)&lt;&gt;INDIRECT("'"&amp;$A$70&amp;"'!"&amp;E$68&amp;$C270+72),1,0)</f>
        <v>0</v>
      </c>
      <c r="F270" cm="1">
        <f t="array" aca="1" ref="F270" ca="1">IF(INDIRECT("'"&amp;$A$69&amp;"'!"&amp;F$68&amp;$C270+72)&lt;&gt;INDIRECT("'"&amp;$A$70&amp;"'!"&amp;F$68&amp;$C270+72),1,0)</f>
        <v>0</v>
      </c>
      <c r="G270" cm="1">
        <f t="array" aca="1" ref="G270" ca="1">IF(INDIRECT("'"&amp;$A$69&amp;"'!"&amp;G$68&amp;$C270+72)&lt;&gt;INDIRECT("'"&amp;$A$70&amp;"'!"&amp;G$68&amp;$C270+72),1,0)</f>
        <v>0</v>
      </c>
      <c r="H270" cm="1">
        <f t="array" aca="1" ref="H270" ca="1">IF(INDIRECT("'"&amp;$A$69&amp;"'!"&amp;H$68&amp;$C270+72)&lt;&gt;INDIRECT("'"&amp;$A$70&amp;"'!"&amp;H$68&amp;$C270+72),1,0)</f>
        <v>0</v>
      </c>
      <c r="I270" cm="1">
        <f t="array" aca="1" ref="I270" ca="1">IF(INDIRECT("'"&amp;$A$69&amp;"'!"&amp;I$68&amp;$C270+72)&lt;&gt;INDIRECT("'"&amp;$A$70&amp;"'!"&amp;I$68&amp;$C270+72),1,0)</f>
        <v>0</v>
      </c>
      <c r="J270" cm="1">
        <f t="array" aca="1" ref="J270" ca="1">IF(INDIRECT("'"&amp;$A$69&amp;"'!"&amp;J$68&amp;$C270+72)&lt;&gt;INDIRECT("'"&amp;$A$70&amp;"'!"&amp;J$68&amp;$C270+72),1,0)</f>
        <v>0</v>
      </c>
      <c r="K270" cm="1">
        <f t="array" aca="1" ref="K270" ca="1">IF(INDIRECT("'"&amp;$A$69&amp;"'!"&amp;K$68&amp;$C270+72)&lt;&gt;INDIRECT("'"&amp;$A$70&amp;"'!"&amp;K$68&amp;$C270+72),1,0)</f>
        <v>0</v>
      </c>
      <c r="L270" cm="1">
        <f t="array" aca="1" ref="L270" ca="1">IF(INDIRECT("'"&amp;$A$69&amp;"'!"&amp;L$68&amp;$C270+72)&lt;&gt;INDIRECT("'"&amp;$A$70&amp;"'!"&amp;L$68&amp;$C270+72),1,0)</f>
        <v>0</v>
      </c>
      <c r="M270" cm="1">
        <f t="array" aca="1" ref="M270" ca="1">IF(INDIRECT("'"&amp;$A$69&amp;"'!"&amp;M$68&amp;$C270+72)&lt;&gt;INDIRECT("'"&amp;$A$70&amp;"'!"&amp;M$68&amp;$C270+72),1,0)</f>
        <v>0</v>
      </c>
      <c r="N270" cm="1">
        <f t="array" aca="1" ref="N270" ca="1">IF(INDIRECT("'"&amp;$A$69&amp;"'!"&amp;N$68&amp;$C270+72)&lt;&gt;INDIRECT("'"&amp;$A$70&amp;"'!"&amp;N$68&amp;$C270+72),1,0)</f>
        <v>0</v>
      </c>
      <c r="O270" cm="1">
        <f t="array" aca="1" ref="O270" ca="1">IF(INDIRECT("'"&amp;$A$69&amp;"'!"&amp;O$68&amp;$C270+72)&lt;&gt;INDIRECT("'"&amp;$A$70&amp;"'!"&amp;O$68&amp;$C270+72),1,0)</f>
        <v>0</v>
      </c>
      <c r="P270" cm="1">
        <f t="array" aca="1" ref="P270" ca="1">IF(INDIRECT("'"&amp;$A$69&amp;"'!"&amp;P$68&amp;$C270+72)&lt;&gt;INDIRECT("'"&amp;$A$70&amp;"'!"&amp;P$68&amp;$C270+72),1,0)</f>
        <v>0</v>
      </c>
      <c r="Q270" cm="1">
        <f t="array" aca="1" ref="Q270" ca="1">IF(INDIRECT("'"&amp;$A$69&amp;"'!"&amp;Q$68&amp;$C270+72)&lt;&gt;INDIRECT("'"&amp;$A$70&amp;"'!"&amp;Q$68&amp;$C270+72),1,0)</f>
        <v>0</v>
      </c>
      <c r="R270" cm="1">
        <f t="array" aca="1" ref="R270" ca="1">IF(INDIRECT("'"&amp;$A$69&amp;"'!"&amp;R$68&amp;$C270+72)&lt;&gt;INDIRECT("'"&amp;$A$70&amp;"'!"&amp;R$68&amp;$C270+72),1,0)</f>
        <v>0</v>
      </c>
      <c r="S270" cm="1">
        <f t="array" aca="1" ref="S270" ca="1">IF(INDIRECT("'"&amp;$A$69&amp;"'!"&amp;S$68&amp;$C270+72)&lt;&gt;INDIRECT("'"&amp;$A$70&amp;"'!"&amp;S$68&amp;$C270+72),1,0)</f>
        <v>0</v>
      </c>
      <c r="T270" cm="1">
        <f t="array" aca="1" ref="T270" ca="1">IF(INDIRECT("'"&amp;$A$69&amp;"'!"&amp;T$68&amp;$C270+72)&lt;&gt;INDIRECT("'"&amp;$A$70&amp;"'!"&amp;T$68&amp;$C270+72),1,0)</f>
        <v>0</v>
      </c>
      <c r="U270" cm="1">
        <f t="array" aca="1" ref="U270" ca="1">IF(INDIRECT("'"&amp;$A$69&amp;"'!"&amp;U$68&amp;$C270+72)&lt;&gt;INDIRECT("'"&amp;$A$70&amp;"'!"&amp;U$68&amp;$C270+72),1,0)</f>
        <v>0</v>
      </c>
      <c r="V270" cm="1">
        <f t="array" aca="1" ref="V270" ca="1">IF(INDIRECT("'"&amp;$A$69&amp;"'!"&amp;V$68&amp;$C270+72)&lt;&gt;INDIRECT("'"&amp;$A$70&amp;"'!"&amp;V$68&amp;$C270+72),1,0)</f>
        <v>0</v>
      </c>
      <c r="W270" cm="1">
        <f t="array" aca="1" ref="W270" ca="1">IF(INDIRECT("'"&amp;$A$69&amp;"'!"&amp;W$68&amp;$C270+72)&lt;&gt;INDIRECT("'"&amp;$A$70&amp;"'!"&amp;W$68&amp;$C270+72),1,0)</f>
        <v>0</v>
      </c>
      <c r="X270" cm="1">
        <f t="array" aca="1" ref="X270" ca="1">IF(INDIRECT("'"&amp;$A$69&amp;"'!"&amp;X$68&amp;$C270+72)&lt;&gt;INDIRECT("'"&amp;$A$70&amp;"'!"&amp;X$68&amp;$C270+72),1,0)</f>
        <v>0</v>
      </c>
      <c r="Y270" cm="1">
        <f t="array" aca="1" ref="Y270" ca="1">IF(INDIRECT("'"&amp;$A$69&amp;"'!"&amp;Y$68&amp;$C270+72)&lt;&gt;INDIRECT("'"&amp;$A$70&amp;"'!"&amp;Y$68&amp;$C270+72),1,0)</f>
        <v>0</v>
      </c>
      <c r="Z270" cm="1">
        <f t="array" aca="1" ref="Z270" ca="1">IF(INDIRECT("'"&amp;$A$69&amp;"'!"&amp;Z$68&amp;$C270+72)&lt;&gt;INDIRECT("'"&amp;$A$70&amp;"'!"&amp;Z$68&amp;$C270+72),1,0)</f>
        <v>0</v>
      </c>
      <c r="AA270" cm="1">
        <f t="array" aca="1" ref="AA270" ca="1">IF(INDIRECT("'"&amp;$A$69&amp;"'!"&amp;AA$68&amp;$C270+72)&lt;&gt;INDIRECT("'"&amp;$A$70&amp;"'!"&amp;AA$68&amp;$C270+72),1,0)</f>
        <v>0</v>
      </c>
      <c r="AB270" cm="1">
        <f t="array" aca="1" ref="AB270" ca="1">IF(INDIRECT("'"&amp;$A$69&amp;"'!"&amp;AB$68&amp;$C270+72)&lt;&gt;INDIRECT("'"&amp;$A$70&amp;"'!"&amp;AB$68&amp;$C270+72),1,0)</f>
        <v>0</v>
      </c>
      <c r="AC270" cm="1">
        <f t="array" aca="1" ref="AC270" ca="1">IF(INDIRECT("'"&amp;$A$69&amp;"'!"&amp;AC$68&amp;$C270+72)&lt;&gt;INDIRECT("'"&amp;$A$70&amp;"'!"&amp;AC$68&amp;$C270+72),1,0)</f>
        <v>0</v>
      </c>
      <c r="AD270" cm="1">
        <f t="array" aca="1" ref="AD270" ca="1">IF(INDIRECT("'"&amp;$A$69&amp;"'!"&amp;AD$68&amp;$C270+72)&lt;&gt;INDIRECT("'"&amp;$A$70&amp;"'!"&amp;AD$68&amp;$C270+72),1,0)</f>
        <v>0</v>
      </c>
      <c r="AE270" cm="1">
        <f t="array" aca="1" ref="AE270" ca="1">IF(INDIRECT("'"&amp;$A$69&amp;"'!"&amp;AE$68&amp;$C270+72)&lt;&gt;INDIRECT("'"&amp;$A$70&amp;"'!"&amp;AE$68&amp;$C270+72),1,0)</f>
        <v>0</v>
      </c>
      <c r="AF270" cm="1">
        <f t="array" aca="1" ref="AF270" ca="1">IF(INDIRECT("'"&amp;$A$69&amp;"'!"&amp;AF$68&amp;$C270+72)&lt;&gt;INDIRECT("'"&amp;$A$70&amp;"'!"&amp;AF$68&amp;$C270+72),1,0)</f>
        <v>0</v>
      </c>
      <c r="AG270" cm="1">
        <f t="array" aca="1" ref="AG270" ca="1">IF(INDIRECT("'"&amp;$A$69&amp;"'!"&amp;AG$68&amp;$C270+72)&lt;&gt;INDIRECT("'"&amp;$A$70&amp;"'!"&amp;AG$68&amp;$C270+72),1,0)</f>
        <v>0</v>
      </c>
      <c r="AH270" cm="1">
        <f t="array" aca="1" ref="AH270" ca="1">IF(INDIRECT("'"&amp;$A$69&amp;"'!"&amp;AH$68&amp;$C270+72)&lt;&gt;INDIRECT("'"&amp;$A$70&amp;"'!"&amp;AH$68&amp;$C270+72),1,0)</f>
        <v>0</v>
      </c>
      <c r="AI270" cm="1">
        <f t="array" aca="1" ref="AI270" ca="1">IF(INDIRECT("'"&amp;$A$69&amp;"'!"&amp;AI$68&amp;$C270+72)&lt;&gt;INDIRECT("'"&amp;$A$70&amp;"'!"&amp;AI$68&amp;$C270+72),1,0)</f>
        <v>0</v>
      </c>
      <c r="AJ270" cm="1">
        <f t="array" aca="1" ref="AJ270" ca="1">IF(INDIRECT("'"&amp;$A$69&amp;"'!"&amp;AJ$68&amp;$C270+72)&lt;&gt;INDIRECT("'"&amp;$A$70&amp;"'!"&amp;AJ$68&amp;$C270+72),1,0)</f>
        <v>0</v>
      </c>
      <c r="AK270" cm="1">
        <f t="array" aca="1" ref="AK270" ca="1">IF(INDIRECT("'"&amp;$A$69&amp;"'!"&amp;AK$68&amp;$C270+72)&lt;&gt;INDIRECT("'"&amp;$A$70&amp;"'!"&amp;AK$68&amp;$C270+72),1,0)</f>
        <v>0</v>
      </c>
      <c r="AL270" cm="1">
        <f t="array" aca="1" ref="AL270" ca="1">IF(INDIRECT("'"&amp;$A$69&amp;"'!"&amp;AL$68&amp;$C270+72)&lt;&gt;INDIRECT("'"&amp;$A$70&amp;"'!"&amp;AL$68&amp;$C270+72),1,0)</f>
        <v>0</v>
      </c>
      <c r="AM270" cm="1">
        <f t="array" aca="1" ref="AM270" ca="1">IF(INDIRECT("'"&amp;$A$69&amp;"'!"&amp;AM$68&amp;$C270+72)&lt;&gt;INDIRECT("'"&amp;$A$70&amp;"'!"&amp;AM$68&amp;$C270+72),1,0)</f>
        <v>0</v>
      </c>
      <c r="AN270" cm="1">
        <f t="array" aca="1" ref="AN270" ca="1">IF(INDIRECT("'"&amp;$A$69&amp;"'!"&amp;AN$68&amp;$C270+72)&lt;&gt;INDIRECT("'"&amp;$A$70&amp;"'!"&amp;AN$68&amp;$C270+72),1,0)</f>
        <v>0</v>
      </c>
      <c r="AO270" cm="1">
        <f t="array" aca="1" ref="AO270" ca="1">IF(INDIRECT("'"&amp;$A$69&amp;"'!"&amp;AO$68&amp;$C270+72)&lt;&gt;INDIRECT("'"&amp;$A$70&amp;"'!"&amp;AO$68&amp;$C270+72),1,0)</f>
        <v>0</v>
      </c>
      <c r="AP270" cm="1">
        <f t="array" aca="1" ref="AP270" ca="1">IF(INDIRECT("'"&amp;$A$69&amp;"'!"&amp;AP$68&amp;$C270+72)&lt;&gt;INDIRECT("'"&amp;$A$70&amp;"'!"&amp;AP$68&amp;$C270+72),1,0)</f>
        <v>0</v>
      </c>
      <c r="AQ270" cm="1">
        <f t="array" aca="1" ref="AQ270" ca="1">IF(INDIRECT("'"&amp;$A$69&amp;"'!"&amp;AQ$68&amp;$C270+72)&lt;&gt;INDIRECT("'"&amp;$A$70&amp;"'!"&amp;AQ$68&amp;$C270+72),1,0)</f>
        <v>0</v>
      </c>
      <c r="AR270" cm="1">
        <f t="array" aca="1" ref="AR270" ca="1">IF(INDIRECT("'"&amp;$A$69&amp;"'!"&amp;AR$68&amp;$C270+72)&lt;&gt;INDIRECT("'"&amp;$A$70&amp;"'!"&amp;AR$68&amp;$C270+72),1,0)</f>
        <v>0</v>
      </c>
      <c r="AS270" cm="1">
        <f t="array" aca="1" ref="AS270" ca="1">IF(INDIRECT("'"&amp;$A$69&amp;"'!"&amp;AS$68&amp;$C270+72)&lt;&gt;INDIRECT("'"&amp;$A$70&amp;"'!"&amp;AS$68&amp;$C270+72),1,0)</f>
        <v>0</v>
      </c>
      <c r="AT270" cm="1">
        <f t="array" aca="1" ref="AT270" ca="1">IF(INDIRECT("'"&amp;$A$69&amp;"'!"&amp;AT$68&amp;$C270+72)&lt;&gt;INDIRECT("'"&amp;$A$70&amp;"'!"&amp;AT$68&amp;$C270+72),1,0)</f>
        <v>0</v>
      </c>
      <c r="AU270" cm="1">
        <f t="array" aca="1" ref="AU270" ca="1">IF(INDIRECT("'"&amp;$A$69&amp;"'!"&amp;AU$68&amp;$C270+72)&lt;&gt;INDIRECT("'"&amp;$A$70&amp;"'!"&amp;AU$68&amp;$C270+72),1,0)</f>
        <v>0</v>
      </c>
      <c r="AV270" cm="1">
        <f t="array" aca="1" ref="AV270" ca="1">IF(INDIRECT("'"&amp;$A$69&amp;"'!"&amp;AV$68&amp;$C270+72)&lt;&gt;INDIRECT("'"&amp;$A$70&amp;"'!"&amp;AV$68&amp;$C270+72),1,0)</f>
        <v>0</v>
      </c>
      <c r="AW270" cm="1">
        <f t="array" aca="1" ref="AW270" ca="1">IF(INDIRECT("'"&amp;$A$69&amp;"'!"&amp;AW$68&amp;$C270+72)&lt;&gt;INDIRECT("'"&amp;$A$70&amp;"'!"&amp;AW$68&amp;$C270+72),1,0)</f>
        <v>0</v>
      </c>
      <c r="AX270" cm="1">
        <f t="array" aca="1" ref="AX270" ca="1">IF(INDIRECT("'"&amp;$A$69&amp;"'!"&amp;AX$68&amp;$C270+72)&lt;&gt;INDIRECT("'"&amp;$A$70&amp;"'!"&amp;AX$68&amp;$C270+72),1,0)</f>
        <v>0</v>
      </c>
      <c r="AY270" cm="1">
        <f t="array" aca="1" ref="AY270" ca="1">IF(INDIRECT("'"&amp;$A$69&amp;"'!"&amp;AY$68&amp;$C270+72)&lt;&gt;INDIRECT("'"&amp;$A$70&amp;"'!"&amp;AY$68&amp;$C270+72),1,0)</f>
        <v>0</v>
      </c>
      <c r="AZ270" cm="1">
        <f t="array" aca="1" ref="AZ270" ca="1">IF(INDIRECT("'"&amp;$A$69&amp;"'!"&amp;AZ$68&amp;$C270+72)&lt;&gt;INDIRECT("'"&amp;$A$70&amp;"'!"&amp;AZ$68&amp;$C270+72),1,0)</f>
        <v>0</v>
      </c>
      <c r="BA270" cm="1">
        <f t="array" aca="1" ref="BA270" ca="1">IF(INDIRECT("'"&amp;$A$69&amp;"'!"&amp;BA$68&amp;$C270+72)&lt;&gt;INDIRECT("'"&amp;$A$70&amp;"'!"&amp;BA$68&amp;$C270+72),1,0)</f>
        <v>0</v>
      </c>
      <c r="BB270" cm="1">
        <f t="array" aca="1" ref="BB270" ca="1">IF(INDIRECT("'"&amp;$A$69&amp;"'!"&amp;BB$68&amp;$C270+72)&lt;&gt;INDIRECT("'"&amp;$A$70&amp;"'!"&amp;BB$68&amp;$C270+72),1,0)</f>
        <v>0</v>
      </c>
      <c r="BC270">
        <f t="shared" ca="1" si="9"/>
        <v>0</v>
      </c>
      <c r="BD270">
        <f t="shared" ca="1" si="10"/>
        <v>0</v>
      </c>
      <c r="BE270">
        <f t="shared" ca="1" si="11"/>
        <v>0</v>
      </c>
    </row>
    <row r="271" spans="3:57" x14ac:dyDescent="0.15">
      <c r="C271" s="283">
        <v>199</v>
      </c>
      <c r="D271" cm="1">
        <f t="array" aca="1" ref="D271" ca="1">IF(INDIRECT("'"&amp;$A$69&amp;"'!"&amp;D$68&amp;$C271+72)&lt;&gt;INDIRECT("'"&amp;$A$70&amp;"'!"&amp;D$68&amp;$C271+72),1,0)</f>
        <v>0</v>
      </c>
      <c r="E271" cm="1">
        <f t="array" aca="1" ref="E271" ca="1">IF(INDIRECT("'"&amp;$A$69&amp;"'!"&amp;E$68&amp;$C271+72)&lt;&gt;INDIRECT("'"&amp;$A$70&amp;"'!"&amp;E$68&amp;$C271+72),1,0)</f>
        <v>0</v>
      </c>
      <c r="F271" cm="1">
        <f t="array" aca="1" ref="F271" ca="1">IF(INDIRECT("'"&amp;$A$69&amp;"'!"&amp;F$68&amp;$C271+72)&lt;&gt;INDIRECT("'"&amp;$A$70&amp;"'!"&amp;F$68&amp;$C271+72),1,0)</f>
        <v>0</v>
      </c>
      <c r="G271" cm="1">
        <f t="array" aca="1" ref="G271" ca="1">IF(INDIRECT("'"&amp;$A$69&amp;"'!"&amp;G$68&amp;$C271+72)&lt;&gt;INDIRECT("'"&amp;$A$70&amp;"'!"&amp;G$68&amp;$C271+72),1,0)</f>
        <v>0</v>
      </c>
      <c r="H271" cm="1">
        <f t="array" aca="1" ref="H271" ca="1">IF(INDIRECT("'"&amp;$A$69&amp;"'!"&amp;H$68&amp;$C271+72)&lt;&gt;INDIRECT("'"&amp;$A$70&amp;"'!"&amp;H$68&amp;$C271+72),1,0)</f>
        <v>0</v>
      </c>
      <c r="I271" cm="1">
        <f t="array" aca="1" ref="I271" ca="1">IF(INDIRECT("'"&amp;$A$69&amp;"'!"&amp;I$68&amp;$C271+72)&lt;&gt;INDIRECT("'"&amp;$A$70&amp;"'!"&amp;I$68&amp;$C271+72),1,0)</f>
        <v>0</v>
      </c>
      <c r="J271" cm="1">
        <f t="array" aca="1" ref="J271" ca="1">IF(INDIRECT("'"&amp;$A$69&amp;"'!"&amp;J$68&amp;$C271+72)&lt;&gt;INDIRECT("'"&amp;$A$70&amp;"'!"&amp;J$68&amp;$C271+72),1,0)</f>
        <v>0</v>
      </c>
      <c r="K271" cm="1">
        <f t="array" aca="1" ref="K271" ca="1">IF(INDIRECT("'"&amp;$A$69&amp;"'!"&amp;K$68&amp;$C271+72)&lt;&gt;INDIRECT("'"&amp;$A$70&amp;"'!"&amp;K$68&amp;$C271+72),1,0)</f>
        <v>0</v>
      </c>
      <c r="L271" cm="1">
        <f t="array" aca="1" ref="L271" ca="1">IF(INDIRECT("'"&amp;$A$69&amp;"'!"&amp;L$68&amp;$C271+72)&lt;&gt;INDIRECT("'"&amp;$A$70&amp;"'!"&amp;L$68&amp;$C271+72),1,0)</f>
        <v>0</v>
      </c>
      <c r="M271" cm="1">
        <f t="array" aca="1" ref="M271" ca="1">IF(INDIRECT("'"&amp;$A$69&amp;"'!"&amp;M$68&amp;$C271+72)&lt;&gt;INDIRECT("'"&amp;$A$70&amp;"'!"&amp;M$68&amp;$C271+72),1,0)</f>
        <v>0</v>
      </c>
      <c r="N271" cm="1">
        <f t="array" aca="1" ref="N271" ca="1">IF(INDIRECT("'"&amp;$A$69&amp;"'!"&amp;N$68&amp;$C271+72)&lt;&gt;INDIRECT("'"&amp;$A$70&amp;"'!"&amp;N$68&amp;$C271+72),1,0)</f>
        <v>0</v>
      </c>
      <c r="O271" cm="1">
        <f t="array" aca="1" ref="O271" ca="1">IF(INDIRECT("'"&amp;$A$69&amp;"'!"&amp;O$68&amp;$C271+72)&lt;&gt;INDIRECT("'"&amp;$A$70&amp;"'!"&amp;O$68&amp;$C271+72),1,0)</f>
        <v>0</v>
      </c>
      <c r="P271" cm="1">
        <f t="array" aca="1" ref="P271" ca="1">IF(INDIRECT("'"&amp;$A$69&amp;"'!"&amp;P$68&amp;$C271+72)&lt;&gt;INDIRECT("'"&amp;$A$70&amp;"'!"&amp;P$68&amp;$C271+72),1,0)</f>
        <v>0</v>
      </c>
      <c r="Q271" cm="1">
        <f t="array" aca="1" ref="Q271" ca="1">IF(INDIRECT("'"&amp;$A$69&amp;"'!"&amp;Q$68&amp;$C271+72)&lt;&gt;INDIRECT("'"&amp;$A$70&amp;"'!"&amp;Q$68&amp;$C271+72),1,0)</f>
        <v>0</v>
      </c>
      <c r="R271" cm="1">
        <f t="array" aca="1" ref="R271" ca="1">IF(INDIRECT("'"&amp;$A$69&amp;"'!"&amp;R$68&amp;$C271+72)&lt;&gt;INDIRECT("'"&amp;$A$70&amp;"'!"&amp;R$68&amp;$C271+72),1,0)</f>
        <v>0</v>
      </c>
      <c r="S271" cm="1">
        <f t="array" aca="1" ref="S271" ca="1">IF(INDIRECT("'"&amp;$A$69&amp;"'!"&amp;S$68&amp;$C271+72)&lt;&gt;INDIRECT("'"&amp;$A$70&amp;"'!"&amp;S$68&amp;$C271+72),1,0)</f>
        <v>0</v>
      </c>
      <c r="T271" cm="1">
        <f t="array" aca="1" ref="T271" ca="1">IF(INDIRECT("'"&amp;$A$69&amp;"'!"&amp;T$68&amp;$C271+72)&lt;&gt;INDIRECT("'"&amp;$A$70&amp;"'!"&amp;T$68&amp;$C271+72),1,0)</f>
        <v>0</v>
      </c>
      <c r="U271" cm="1">
        <f t="array" aca="1" ref="U271" ca="1">IF(INDIRECT("'"&amp;$A$69&amp;"'!"&amp;U$68&amp;$C271+72)&lt;&gt;INDIRECT("'"&amp;$A$70&amp;"'!"&amp;U$68&amp;$C271+72),1,0)</f>
        <v>0</v>
      </c>
      <c r="V271" cm="1">
        <f t="array" aca="1" ref="V271" ca="1">IF(INDIRECT("'"&amp;$A$69&amp;"'!"&amp;V$68&amp;$C271+72)&lt;&gt;INDIRECT("'"&amp;$A$70&amp;"'!"&amp;V$68&amp;$C271+72),1,0)</f>
        <v>0</v>
      </c>
      <c r="W271" cm="1">
        <f t="array" aca="1" ref="W271" ca="1">IF(INDIRECT("'"&amp;$A$69&amp;"'!"&amp;W$68&amp;$C271+72)&lt;&gt;INDIRECT("'"&amp;$A$70&amp;"'!"&amp;W$68&amp;$C271+72),1,0)</f>
        <v>0</v>
      </c>
      <c r="X271" cm="1">
        <f t="array" aca="1" ref="X271" ca="1">IF(INDIRECT("'"&amp;$A$69&amp;"'!"&amp;X$68&amp;$C271+72)&lt;&gt;INDIRECT("'"&amp;$A$70&amp;"'!"&amp;X$68&amp;$C271+72),1,0)</f>
        <v>0</v>
      </c>
      <c r="Y271" cm="1">
        <f t="array" aca="1" ref="Y271" ca="1">IF(INDIRECT("'"&amp;$A$69&amp;"'!"&amp;Y$68&amp;$C271+72)&lt;&gt;INDIRECT("'"&amp;$A$70&amp;"'!"&amp;Y$68&amp;$C271+72),1,0)</f>
        <v>0</v>
      </c>
      <c r="Z271" cm="1">
        <f t="array" aca="1" ref="Z271" ca="1">IF(INDIRECT("'"&amp;$A$69&amp;"'!"&amp;Z$68&amp;$C271+72)&lt;&gt;INDIRECT("'"&amp;$A$70&amp;"'!"&amp;Z$68&amp;$C271+72),1,0)</f>
        <v>0</v>
      </c>
      <c r="AA271" cm="1">
        <f t="array" aca="1" ref="AA271" ca="1">IF(INDIRECT("'"&amp;$A$69&amp;"'!"&amp;AA$68&amp;$C271+72)&lt;&gt;INDIRECT("'"&amp;$A$70&amp;"'!"&amp;AA$68&amp;$C271+72),1,0)</f>
        <v>0</v>
      </c>
      <c r="AB271" cm="1">
        <f t="array" aca="1" ref="AB271" ca="1">IF(INDIRECT("'"&amp;$A$69&amp;"'!"&amp;AB$68&amp;$C271+72)&lt;&gt;INDIRECT("'"&amp;$A$70&amp;"'!"&amp;AB$68&amp;$C271+72),1,0)</f>
        <v>0</v>
      </c>
      <c r="AC271" cm="1">
        <f t="array" aca="1" ref="AC271" ca="1">IF(INDIRECT("'"&amp;$A$69&amp;"'!"&amp;AC$68&amp;$C271+72)&lt;&gt;INDIRECT("'"&amp;$A$70&amp;"'!"&amp;AC$68&amp;$C271+72),1,0)</f>
        <v>0</v>
      </c>
      <c r="AD271" cm="1">
        <f t="array" aca="1" ref="AD271" ca="1">IF(INDIRECT("'"&amp;$A$69&amp;"'!"&amp;AD$68&amp;$C271+72)&lt;&gt;INDIRECT("'"&amp;$A$70&amp;"'!"&amp;AD$68&amp;$C271+72),1,0)</f>
        <v>0</v>
      </c>
      <c r="AE271" cm="1">
        <f t="array" aca="1" ref="AE271" ca="1">IF(INDIRECT("'"&amp;$A$69&amp;"'!"&amp;AE$68&amp;$C271+72)&lt;&gt;INDIRECT("'"&amp;$A$70&amp;"'!"&amp;AE$68&amp;$C271+72),1,0)</f>
        <v>0</v>
      </c>
      <c r="AF271" cm="1">
        <f t="array" aca="1" ref="AF271" ca="1">IF(INDIRECT("'"&amp;$A$69&amp;"'!"&amp;AF$68&amp;$C271+72)&lt;&gt;INDIRECT("'"&amp;$A$70&amp;"'!"&amp;AF$68&amp;$C271+72),1,0)</f>
        <v>0</v>
      </c>
      <c r="AG271" cm="1">
        <f t="array" aca="1" ref="AG271" ca="1">IF(INDIRECT("'"&amp;$A$69&amp;"'!"&amp;AG$68&amp;$C271+72)&lt;&gt;INDIRECT("'"&amp;$A$70&amp;"'!"&amp;AG$68&amp;$C271+72),1,0)</f>
        <v>0</v>
      </c>
      <c r="AH271" cm="1">
        <f t="array" aca="1" ref="AH271" ca="1">IF(INDIRECT("'"&amp;$A$69&amp;"'!"&amp;AH$68&amp;$C271+72)&lt;&gt;INDIRECT("'"&amp;$A$70&amp;"'!"&amp;AH$68&amp;$C271+72),1,0)</f>
        <v>0</v>
      </c>
      <c r="AI271" cm="1">
        <f t="array" aca="1" ref="AI271" ca="1">IF(INDIRECT("'"&amp;$A$69&amp;"'!"&amp;AI$68&amp;$C271+72)&lt;&gt;INDIRECT("'"&amp;$A$70&amp;"'!"&amp;AI$68&amp;$C271+72),1,0)</f>
        <v>0</v>
      </c>
      <c r="AJ271" cm="1">
        <f t="array" aca="1" ref="AJ271" ca="1">IF(INDIRECT("'"&amp;$A$69&amp;"'!"&amp;AJ$68&amp;$C271+72)&lt;&gt;INDIRECT("'"&amp;$A$70&amp;"'!"&amp;AJ$68&amp;$C271+72),1,0)</f>
        <v>0</v>
      </c>
      <c r="AK271" cm="1">
        <f t="array" aca="1" ref="AK271" ca="1">IF(INDIRECT("'"&amp;$A$69&amp;"'!"&amp;AK$68&amp;$C271+72)&lt;&gt;INDIRECT("'"&amp;$A$70&amp;"'!"&amp;AK$68&amp;$C271+72),1,0)</f>
        <v>0</v>
      </c>
      <c r="AL271" cm="1">
        <f t="array" aca="1" ref="AL271" ca="1">IF(INDIRECT("'"&amp;$A$69&amp;"'!"&amp;AL$68&amp;$C271+72)&lt;&gt;INDIRECT("'"&amp;$A$70&amp;"'!"&amp;AL$68&amp;$C271+72),1,0)</f>
        <v>0</v>
      </c>
      <c r="AM271" cm="1">
        <f t="array" aca="1" ref="AM271" ca="1">IF(INDIRECT("'"&amp;$A$69&amp;"'!"&amp;AM$68&amp;$C271+72)&lt;&gt;INDIRECT("'"&amp;$A$70&amp;"'!"&amp;AM$68&amp;$C271+72),1,0)</f>
        <v>0</v>
      </c>
      <c r="AN271" cm="1">
        <f t="array" aca="1" ref="AN271" ca="1">IF(INDIRECT("'"&amp;$A$69&amp;"'!"&amp;AN$68&amp;$C271+72)&lt;&gt;INDIRECT("'"&amp;$A$70&amp;"'!"&amp;AN$68&amp;$C271+72),1,0)</f>
        <v>0</v>
      </c>
      <c r="AO271" cm="1">
        <f t="array" aca="1" ref="AO271" ca="1">IF(INDIRECT("'"&amp;$A$69&amp;"'!"&amp;AO$68&amp;$C271+72)&lt;&gt;INDIRECT("'"&amp;$A$70&amp;"'!"&amp;AO$68&amp;$C271+72),1,0)</f>
        <v>0</v>
      </c>
      <c r="AP271" cm="1">
        <f t="array" aca="1" ref="AP271" ca="1">IF(INDIRECT("'"&amp;$A$69&amp;"'!"&amp;AP$68&amp;$C271+72)&lt;&gt;INDIRECT("'"&amp;$A$70&amp;"'!"&amp;AP$68&amp;$C271+72),1,0)</f>
        <v>0</v>
      </c>
      <c r="AQ271" cm="1">
        <f t="array" aca="1" ref="AQ271" ca="1">IF(INDIRECT("'"&amp;$A$69&amp;"'!"&amp;AQ$68&amp;$C271+72)&lt;&gt;INDIRECT("'"&amp;$A$70&amp;"'!"&amp;AQ$68&amp;$C271+72),1,0)</f>
        <v>0</v>
      </c>
      <c r="AR271" cm="1">
        <f t="array" aca="1" ref="AR271" ca="1">IF(INDIRECT("'"&amp;$A$69&amp;"'!"&amp;AR$68&amp;$C271+72)&lt;&gt;INDIRECT("'"&amp;$A$70&amp;"'!"&amp;AR$68&amp;$C271+72),1,0)</f>
        <v>0</v>
      </c>
      <c r="AS271" cm="1">
        <f t="array" aca="1" ref="AS271" ca="1">IF(INDIRECT("'"&amp;$A$69&amp;"'!"&amp;AS$68&amp;$C271+72)&lt;&gt;INDIRECT("'"&amp;$A$70&amp;"'!"&amp;AS$68&amp;$C271+72),1,0)</f>
        <v>0</v>
      </c>
      <c r="AT271" cm="1">
        <f t="array" aca="1" ref="AT271" ca="1">IF(INDIRECT("'"&amp;$A$69&amp;"'!"&amp;AT$68&amp;$C271+72)&lt;&gt;INDIRECT("'"&amp;$A$70&amp;"'!"&amp;AT$68&amp;$C271+72),1,0)</f>
        <v>0</v>
      </c>
      <c r="AU271" cm="1">
        <f t="array" aca="1" ref="AU271" ca="1">IF(INDIRECT("'"&amp;$A$69&amp;"'!"&amp;AU$68&amp;$C271+72)&lt;&gt;INDIRECT("'"&amp;$A$70&amp;"'!"&amp;AU$68&amp;$C271+72),1,0)</f>
        <v>0</v>
      </c>
      <c r="AV271" cm="1">
        <f t="array" aca="1" ref="AV271" ca="1">IF(INDIRECT("'"&amp;$A$69&amp;"'!"&amp;AV$68&amp;$C271+72)&lt;&gt;INDIRECT("'"&amp;$A$70&amp;"'!"&amp;AV$68&amp;$C271+72),1,0)</f>
        <v>0</v>
      </c>
      <c r="AW271" cm="1">
        <f t="array" aca="1" ref="AW271" ca="1">IF(INDIRECT("'"&amp;$A$69&amp;"'!"&amp;AW$68&amp;$C271+72)&lt;&gt;INDIRECT("'"&amp;$A$70&amp;"'!"&amp;AW$68&amp;$C271+72),1,0)</f>
        <v>0</v>
      </c>
      <c r="AX271" cm="1">
        <f t="array" aca="1" ref="AX271" ca="1">IF(INDIRECT("'"&amp;$A$69&amp;"'!"&amp;AX$68&amp;$C271+72)&lt;&gt;INDIRECT("'"&amp;$A$70&amp;"'!"&amp;AX$68&amp;$C271+72),1,0)</f>
        <v>0</v>
      </c>
      <c r="AY271" cm="1">
        <f t="array" aca="1" ref="AY271" ca="1">IF(INDIRECT("'"&amp;$A$69&amp;"'!"&amp;AY$68&amp;$C271+72)&lt;&gt;INDIRECT("'"&amp;$A$70&amp;"'!"&amp;AY$68&amp;$C271+72),1,0)</f>
        <v>0</v>
      </c>
      <c r="AZ271" cm="1">
        <f t="array" aca="1" ref="AZ271" ca="1">IF(INDIRECT("'"&amp;$A$69&amp;"'!"&amp;AZ$68&amp;$C271+72)&lt;&gt;INDIRECT("'"&amp;$A$70&amp;"'!"&amp;AZ$68&amp;$C271+72),1,0)</f>
        <v>0</v>
      </c>
      <c r="BA271" cm="1">
        <f t="array" aca="1" ref="BA271" ca="1">IF(INDIRECT("'"&amp;$A$69&amp;"'!"&amp;BA$68&amp;$C271+72)&lt;&gt;INDIRECT("'"&amp;$A$70&amp;"'!"&amp;BA$68&amp;$C271+72),1,0)</f>
        <v>0</v>
      </c>
      <c r="BB271" cm="1">
        <f t="array" aca="1" ref="BB271" ca="1">IF(INDIRECT("'"&amp;$A$69&amp;"'!"&amp;BB$68&amp;$C271+72)&lt;&gt;INDIRECT("'"&amp;$A$70&amp;"'!"&amp;BB$68&amp;$C271+72),1,0)</f>
        <v>0</v>
      </c>
      <c r="BC271">
        <f t="shared" ca="1" si="9"/>
        <v>0</v>
      </c>
      <c r="BD271">
        <f t="shared" ca="1" si="10"/>
        <v>0</v>
      </c>
      <c r="BE271">
        <f t="shared" ca="1" si="11"/>
        <v>0</v>
      </c>
    </row>
    <row r="272" spans="3:57" x14ac:dyDescent="0.15">
      <c r="C272" s="283">
        <v>200</v>
      </c>
      <c r="D272" cm="1">
        <f t="array" aca="1" ref="D272" ca="1">IF(INDIRECT("'"&amp;$A$69&amp;"'!"&amp;D$68&amp;$C272+72)&lt;&gt;INDIRECT("'"&amp;$A$70&amp;"'!"&amp;D$68&amp;$C272+72),1,0)</f>
        <v>0</v>
      </c>
      <c r="E272" cm="1">
        <f t="array" aca="1" ref="E272" ca="1">IF(INDIRECT("'"&amp;$A$69&amp;"'!"&amp;E$68&amp;$C272+72)&lt;&gt;INDIRECT("'"&amp;$A$70&amp;"'!"&amp;E$68&amp;$C272+72),1,0)</f>
        <v>0</v>
      </c>
      <c r="F272" cm="1">
        <f t="array" aca="1" ref="F272" ca="1">IF(INDIRECT("'"&amp;$A$69&amp;"'!"&amp;F$68&amp;$C272+72)&lt;&gt;INDIRECT("'"&amp;$A$70&amp;"'!"&amp;F$68&amp;$C272+72),1,0)</f>
        <v>0</v>
      </c>
      <c r="G272" cm="1">
        <f t="array" aca="1" ref="G272" ca="1">IF(INDIRECT("'"&amp;$A$69&amp;"'!"&amp;G$68&amp;$C272+72)&lt;&gt;INDIRECT("'"&amp;$A$70&amp;"'!"&amp;G$68&amp;$C272+72),1,0)</f>
        <v>0</v>
      </c>
      <c r="H272" cm="1">
        <f t="array" aca="1" ref="H272" ca="1">IF(INDIRECT("'"&amp;$A$69&amp;"'!"&amp;H$68&amp;$C272+72)&lt;&gt;INDIRECT("'"&amp;$A$70&amp;"'!"&amp;H$68&amp;$C272+72),1,0)</f>
        <v>0</v>
      </c>
      <c r="I272" cm="1">
        <f t="array" aca="1" ref="I272" ca="1">IF(INDIRECT("'"&amp;$A$69&amp;"'!"&amp;I$68&amp;$C272+72)&lt;&gt;INDIRECT("'"&amp;$A$70&amp;"'!"&amp;I$68&amp;$C272+72),1,0)</f>
        <v>0</v>
      </c>
      <c r="J272" cm="1">
        <f t="array" aca="1" ref="J272" ca="1">IF(INDIRECT("'"&amp;$A$69&amp;"'!"&amp;J$68&amp;$C272+72)&lt;&gt;INDIRECT("'"&amp;$A$70&amp;"'!"&amp;J$68&amp;$C272+72),1,0)</f>
        <v>0</v>
      </c>
      <c r="K272" cm="1">
        <f t="array" aca="1" ref="K272" ca="1">IF(INDIRECT("'"&amp;$A$69&amp;"'!"&amp;K$68&amp;$C272+72)&lt;&gt;INDIRECT("'"&amp;$A$70&amp;"'!"&amp;K$68&amp;$C272+72),1,0)</f>
        <v>0</v>
      </c>
      <c r="L272" cm="1">
        <f t="array" aca="1" ref="L272" ca="1">IF(INDIRECT("'"&amp;$A$69&amp;"'!"&amp;L$68&amp;$C272+72)&lt;&gt;INDIRECT("'"&amp;$A$70&amp;"'!"&amp;L$68&amp;$C272+72),1,0)</f>
        <v>0</v>
      </c>
      <c r="M272" cm="1">
        <f t="array" aca="1" ref="M272" ca="1">IF(INDIRECT("'"&amp;$A$69&amp;"'!"&amp;M$68&amp;$C272+72)&lt;&gt;INDIRECT("'"&amp;$A$70&amp;"'!"&amp;M$68&amp;$C272+72),1,0)</f>
        <v>0</v>
      </c>
      <c r="N272" cm="1">
        <f t="array" aca="1" ref="N272" ca="1">IF(INDIRECT("'"&amp;$A$69&amp;"'!"&amp;N$68&amp;$C272+72)&lt;&gt;INDIRECT("'"&amp;$A$70&amp;"'!"&amp;N$68&amp;$C272+72),1,0)</f>
        <v>0</v>
      </c>
      <c r="O272" cm="1">
        <f t="array" aca="1" ref="O272" ca="1">IF(INDIRECT("'"&amp;$A$69&amp;"'!"&amp;O$68&amp;$C272+72)&lt;&gt;INDIRECT("'"&amp;$A$70&amp;"'!"&amp;O$68&amp;$C272+72),1,0)</f>
        <v>0</v>
      </c>
      <c r="P272" cm="1">
        <f t="array" aca="1" ref="P272" ca="1">IF(INDIRECT("'"&amp;$A$69&amp;"'!"&amp;P$68&amp;$C272+72)&lt;&gt;INDIRECT("'"&amp;$A$70&amp;"'!"&amp;P$68&amp;$C272+72),1,0)</f>
        <v>0</v>
      </c>
      <c r="Q272" cm="1">
        <f t="array" aca="1" ref="Q272" ca="1">IF(INDIRECT("'"&amp;$A$69&amp;"'!"&amp;Q$68&amp;$C272+72)&lt;&gt;INDIRECT("'"&amp;$A$70&amp;"'!"&amp;Q$68&amp;$C272+72),1,0)</f>
        <v>0</v>
      </c>
      <c r="R272" cm="1">
        <f t="array" aca="1" ref="R272" ca="1">IF(INDIRECT("'"&amp;$A$69&amp;"'!"&amp;R$68&amp;$C272+72)&lt;&gt;INDIRECT("'"&amp;$A$70&amp;"'!"&amp;R$68&amp;$C272+72),1,0)</f>
        <v>0</v>
      </c>
      <c r="S272" cm="1">
        <f t="array" aca="1" ref="S272" ca="1">IF(INDIRECT("'"&amp;$A$69&amp;"'!"&amp;S$68&amp;$C272+72)&lt;&gt;INDIRECT("'"&amp;$A$70&amp;"'!"&amp;S$68&amp;$C272+72),1,0)</f>
        <v>0</v>
      </c>
      <c r="T272" cm="1">
        <f t="array" aca="1" ref="T272" ca="1">IF(INDIRECT("'"&amp;$A$69&amp;"'!"&amp;T$68&amp;$C272+72)&lt;&gt;INDIRECT("'"&amp;$A$70&amp;"'!"&amp;T$68&amp;$C272+72),1,0)</f>
        <v>0</v>
      </c>
      <c r="U272" cm="1">
        <f t="array" aca="1" ref="U272" ca="1">IF(INDIRECT("'"&amp;$A$69&amp;"'!"&amp;U$68&amp;$C272+72)&lt;&gt;INDIRECT("'"&amp;$A$70&amp;"'!"&amp;U$68&amp;$C272+72),1,0)</f>
        <v>0</v>
      </c>
      <c r="V272" cm="1">
        <f t="array" aca="1" ref="V272" ca="1">IF(INDIRECT("'"&amp;$A$69&amp;"'!"&amp;V$68&amp;$C272+72)&lt;&gt;INDIRECT("'"&amp;$A$70&amp;"'!"&amp;V$68&amp;$C272+72),1,0)</f>
        <v>0</v>
      </c>
      <c r="W272" cm="1">
        <f t="array" aca="1" ref="W272" ca="1">IF(INDIRECT("'"&amp;$A$69&amp;"'!"&amp;W$68&amp;$C272+72)&lt;&gt;INDIRECT("'"&amp;$A$70&amp;"'!"&amp;W$68&amp;$C272+72),1,0)</f>
        <v>0</v>
      </c>
      <c r="X272" cm="1">
        <f t="array" aca="1" ref="X272" ca="1">IF(INDIRECT("'"&amp;$A$69&amp;"'!"&amp;X$68&amp;$C272+72)&lt;&gt;INDIRECT("'"&amp;$A$70&amp;"'!"&amp;X$68&amp;$C272+72),1,0)</f>
        <v>0</v>
      </c>
      <c r="Y272" cm="1">
        <f t="array" aca="1" ref="Y272" ca="1">IF(INDIRECT("'"&amp;$A$69&amp;"'!"&amp;Y$68&amp;$C272+72)&lt;&gt;INDIRECT("'"&amp;$A$70&amp;"'!"&amp;Y$68&amp;$C272+72),1,0)</f>
        <v>0</v>
      </c>
      <c r="Z272" cm="1">
        <f t="array" aca="1" ref="Z272" ca="1">IF(INDIRECT("'"&amp;$A$69&amp;"'!"&amp;Z$68&amp;$C272+72)&lt;&gt;INDIRECT("'"&amp;$A$70&amp;"'!"&amp;Z$68&amp;$C272+72),1,0)</f>
        <v>0</v>
      </c>
      <c r="AA272" cm="1">
        <f t="array" aca="1" ref="AA272" ca="1">IF(INDIRECT("'"&amp;$A$69&amp;"'!"&amp;AA$68&amp;$C272+72)&lt;&gt;INDIRECT("'"&amp;$A$70&amp;"'!"&amp;AA$68&amp;$C272+72),1,0)</f>
        <v>0</v>
      </c>
      <c r="AB272" cm="1">
        <f t="array" aca="1" ref="AB272" ca="1">IF(INDIRECT("'"&amp;$A$69&amp;"'!"&amp;AB$68&amp;$C272+72)&lt;&gt;INDIRECT("'"&amp;$A$70&amp;"'!"&amp;AB$68&amp;$C272+72),1,0)</f>
        <v>0</v>
      </c>
      <c r="AC272" cm="1">
        <f t="array" aca="1" ref="AC272" ca="1">IF(INDIRECT("'"&amp;$A$69&amp;"'!"&amp;AC$68&amp;$C272+72)&lt;&gt;INDIRECT("'"&amp;$A$70&amp;"'!"&amp;AC$68&amp;$C272+72),1,0)</f>
        <v>0</v>
      </c>
      <c r="AD272" cm="1">
        <f t="array" aca="1" ref="AD272" ca="1">IF(INDIRECT("'"&amp;$A$69&amp;"'!"&amp;AD$68&amp;$C272+72)&lt;&gt;INDIRECT("'"&amp;$A$70&amp;"'!"&amp;AD$68&amp;$C272+72),1,0)</f>
        <v>0</v>
      </c>
      <c r="AE272" cm="1">
        <f t="array" aca="1" ref="AE272" ca="1">IF(INDIRECT("'"&amp;$A$69&amp;"'!"&amp;AE$68&amp;$C272+72)&lt;&gt;INDIRECT("'"&amp;$A$70&amp;"'!"&amp;AE$68&amp;$C272+72),1,0)</f>
        <v>0</v>
      </c>
      <c r="AF272" cm="1">
        <f t="array" aca="1" ref="AF272" ca="1">IF(INDIRECT("'"&amp;$A$69&amp;"'!"&amp;AF$68&amp;$C272+72)&lt;&gt;INDIRECT("'"&amp;$A$70&amp;"'!"&amp;AF$68&amp;$C272+72),1,0)</f>
        <v>0</v>
      </c>
      <c r="AG272" cm="1">
        <f t="array" aca="1" ref="AG272" ca="1">IF(INDIRECT("'"&amp;$A$69&amp;"'!"&amp;AG$68&amp;$C272+72)&lt;&gt;INDIRECT("'"&amp;$A$70&amp;"'!"&amp;AG$68&amp;$C272+72),1,0)</f>
        <v>0</v>
      </c>
      <c r="AH272" cm="1">
        <f t="array" aca="1" ref="AH272" ca="1">IF(INDIRECT("'"&amp;$A$69&amp;"'!"&amp;AH$68&amp;$C272+72)&lt;&gt;INDIRECT("'"&amp;$A$70&amp;"'!"&amp;AH$68&amp;$C272+72),1,0)</f>
        <v>0</v>
      </c>
      <c r="AI272" cm="1">
        <f t="array" aca="1" ref="AI272" ca="1">IF(INDIRECT("'"&amp;$A$69&amp;"'!"&amp;AI$68&amp;$C272+72)&lt;&gt;INDIRECT("'"&amp;$A$70&amp;"'!"&amp;AI$68&amp;$C272+72),1,0)</f>
        <v>0</v>
      </c>
      <c r="AJ272" cm="1">
        <f t="array" aca="1" ref="AJ272" ca="1">IF(INDIRECT("'"&amp;$A$69&amp;"'!"&amp;AJ$68&amp;$C272+72)&lt;&gt;INDIRECT("'"&amp;$A$70&amp;"'!"&amp;AJ$68&amp;$C272+72),1,0)</f>
        <v>0</v>
      </c>
      <c r="AK272" cm="1">
        <f t="array" aca="1" ref="AK272" ca="1">IF(INDIRECT("'"&amp;$A$69&amp;"'!"&amp;AK$68&amp;$C272+72)&lt;&gt;INDIRECT("'"&amp;$A$70&amp;"'!"&amp;AK$68&amp;$C272+72),1,0)</f>
        <v>0</v>
      </c>
      <c r="AL272" cm="1">
        <f t="array" aca="1" ref="AL272" ca="1">IF(INDIRECT("'"&amp;$A$69&amp;"'!"&amp;AL$68&amp;$C272+72)&lt;&gt;INDIRECT("'"&amp;$A$70&amp;"'!"&amp;AL$68&amp;$C272+72),1,0)</f>
        <v>0</v>
      </c>
      <c r="AM272" cm="1">
        <f t="array" aca="1" ref="AM272" ca="1">IF(INDIRECT("'"&amp;$A$69&amp;"'!"&amp;AM$68&amp;$C272+72)&lt;&gt;INDIRECT("'"&amp;$A$70&amp;"'!"&amp;AM$68&amp;$C272+72),1,0)</f>
        <v>0</v>
      </c>
      <c r="AN272" cm="1">
        <f t="array" aca="1" ref="AN272" ca="1">IF(INDIRECT("'"&amp;$A$69&amp;"'!"&amp;AN$68&amp;$C272+72)&lt;&gt;INDIRECT("'"&amp;$A$70&amp;"'!"&amp;AN$68&amp;$C272+72),1,0)</f>
        <v>0</v>
      </c>
      <c r="AO272" cm="1">
        <f t="array" aca="1" ref="AO272" ca="1">IF(INDIRECT("'"&amp;$A$69&amp;"'!"&amp;AO$68&amp;$C272+72)&lt;&gt;INDIRECT("'"&amp;$A$70&amp;"'!"&amp;AO$68&amp;$C272+72),1,0)</f>
        <v>0</v>
      </c>
      <c r="AP272" cm="1">
        <f t="array" aca="1" ref="AP272" ca="1">IF(INDIRECT("'"&amp;$A$69&amp;"'!"&amp;AP$68&amp;$C272+72)&lt;&gt;INDIRECT("'"&amp;$A$70&amp;"'!"&amp;AP$68&amp;$C272+72),1,0)</f>
        <v>0</v>
      </c>
      <c r="AQ272" cm="1">
        <f t="array" aca="1" ref="AQ272" ca="1">IF(INDIRECT("'"&amp;$A$69&amp;"'!"&amp;AQ$68&amp;$C272+72)&lt;&gt;INDIRECT("'"&amp;$A$70&amp;"'!"&amp;AQ$68&amp;$C272+72),1,0)</f>
        <v>0</v>
      </c>
      <c r="AR272" cm="1">
        <f t="array" aca="1" ref="AR272" ca="1">IF(INDIRECT("'"&amp;$A$69&amp;"'!"&amp;AR$68&amp;$C272+72)&lt;&gt;INDIRECT("'"&amp;$A$70&amp;"'!"&amp;AR$68&amp;$C272+72),1,0)</f>
        <v>0</v>
      </c>
      <c r="AS272" cm="1">
        <f t="array" aca="1" ref="AS272" ca="1">IF(INDIRECT("'"&amp;$A$69&amp;"'!"&amp;AS$68&amp;$C272+72)&lt;&gt;INDIRECT("'"&amp;$A$70&amp;"'!"&amp;AS$68&amp;$C272+72),1,0)</f>
        <v>0</v>
      </c>
      <c r="AT272" cm="1">
        <f t="array" aca="1" ref="AT272" ca="1">IF(INDIRECT("'"&amp;$A$69&amp;"'!"&amp;AT$68&amp;$C272+72)&lt;&gt;INDIRECT("'"&amp;$A$70&amp;"'!"&amp;AT$68&amp;$C272+72),1,0)</f>
        <v>0</v>
      </c>
      <c r="AU272" cm="1">
        <f t="array" aca="1" ref="AU272" ca="1">IF(INDIRECT("'"&amp;$A$69&amp;"'!"&amp;AU$68&amp;$C272+72)&lt;&gt;INDIRECT("'"&amp;$A$70&amp;"'!"&amp;AU$68&amp;$C272+72),1,0)</f>
        <v>0</v>
      </c>
      <c r="AV272" cm="1">
        <f t="array" aca="1" ref="AV272" ca="1">IF(INDIRECT("'"&amp;$A$69&amp;"'!"&amp;AV$68&amp;$C272+72)&lt;&gt;INDIRECT("'"&amp;$A$70&amp;"'!"&amp;AV$68&amp;$C272+72),1,0)</f>
        <v>0</v>
      </c>
      <c r="AW272" cm="1">
        <f t="array" aca="1" ref="AW272" ca="1">IF(INDIRECT("'"&amp;$A$69&amp;"'!"&amp;AW$68&amp;$C272+72)&lt;&gt;INDIRECT("'"&amp;$A$70&amp;"'!"&amp;AW$68&amp;$C272+72),1,0)</f>
        <v>0</v>
      </c>
      <c r="AX272" cm="1">
        <f t="array" aca="1" ref="AX272" ca="1">IF(INDIRECT("'"&amp;$A$69&amp;"'!"&amp;AX$68&amp;$C272+72)&lt;&gt;INDIRECT("'"&amp;$A$70&amp;"'!"&amp;AX$68&amp;$C272+72),1,0)</f>
        <v>0</v>
      </c>
      <c r="AY272" cm="1">
        <f t="array" aca="1" ref="AY272" ca="1">IF(INDIRECT("'"&amp;$A$69&amp;"'!"&amp;AY$68&amp;$C272+72)&lt;&gt;INDIRECT("'"&amp;$A$70&amp;"'!"&amp;AY$68&amp;$C272+72),1,0)</f>
        <v>0</v>
      </c>
      <c r="AZ272" cm="1">
        <f t="array" aca="1" ref="AZ272" ca="1">IF(INDIRECT("'"&amp;$A$69&amp;"'!"&amp;AZ$68&amp;$C272+72)&lt;&gt;INDIRECT("'"&amp;$A$70&amp;"'!"&amp;AZ$68&amp;$C272+72),1,0)</f>
        <v>0</v>
      </c>
      <c r="BA272" cm="1">
        <f t="array" aca="1" ref="BA272" ca="1">IF(INDIRECT("'"&amp;$A$69&amp;"'!"&amp;BA$68&amp;$C272+72)&lt;&gt;INDIRECT("'"&amp;$A$70&amp;"'!"&amp;BA$68&amp;$C272+72),1,0)</f>
        <v>0</v>
      </c>
      <c r="BB272" cm="1">
        <f t="array" aca="1" ref="BB272" ca="1">IF(INDIRECT("'"&amp;$A$69&amp;"'!"&amp;BB$68&amp;$C272+72)&lt;&gt;INDIRECT("'"&amp;$A$70&amp;"'!"&amp;BB$68&amp;$C272+72),1,0)</f>
        <v>0</v>
      </c>
      <c r="BC272">
        <f t="shared" ca="1" si="9"/>
        <v>0</v>
      </c>
      <c r="BD272">
        <f t="shared" ca="1" si="10"/>
        <v>0</v>
      </c>
      <c r="BE272">
        <f t="shared" ca="1" si="11"/>
        <v>0</v>
      </c>
    </row>
    <row r="273" spans="3:57" x14ac:dyDescent="0.15">
      <c r="C273" s="283">
        <v>201</v>
      </c>
      <c r="D273" cm="1">
        <f t="array" aca="1" ref="D273" ca="1">IF(INDIRECT("'"&amp;$A$69&amp;"'!"&amp;D$68&amp;$C273+72)&lt;&gt;INDIRECT("'"&amp;$A$70&amp;"'!"&amp;D$68&amp;$C273+72),1,0)</f>
        <v>0</v>
      </c>
      <c r="E273" cm="1">
        <f t="array" aca="1" ref="E273" ca="1">IF(INDIRECT("'"&amp;$A$69&amp;"'!"&amp;E$68&amp;$C273+72)&lt;&gt;INDIRECT("'"&amp;$A$70&amp;"'!"&amp;E$68&amp;$C273+72),1,0)</f>
        <v>0</v>
      </c>
      <c r="F273" cm="1">
        <f t="array" aca="1" ref="F273" ca="1">IF(INDIRECT("'"&amp;$A$69&amp;"'!"&amp;F$68&amp;$C273+72)&lt;&gt;INDIRECT("'"&amp;$A$70&amp;"'!"&amp;F$68&amp;$C273+72),1,0)</f>
        <v>0</v>
      </c>
      <c r="G273" cm="1">
        <f t="array" aca="1" ref="G273" ca="1">IF(INDIRECT("'"&amp;$A$69&amp;"'!"&amp;G$68&amp;$C273+72)&lt;&gt;INDIRECT("'"&amp;$A$70&amp;"'!"&amp;G$68&amp;$C273+72),1,0)</f>
        <v>0</v>
      </c>
      <c r="H273" cm="1">
        <f t="array" aca="1" ref="H273" ca="1">IF(INDIRECT("'"&amp;$A$69&amp;"'!"&amp;H$68&amp;$C273+72)&lt;&gt;INDIRECT("'"&amp;$A$70&amp;"'!"&amp;H$68&amp;$C273+72),1,0)</f>
        <v>0</v>
      </c>
      <c r="I273" cm="1">
        <f t="array" aca="1" ref="I273" ca="1">IF(INDIRECT("'"&amp;$A$69&amp;"'!"&amp;I$68&amp;$C273+72)&lt;&gt;INDIRECT("'"&amp;$A$70&amp;"'!"&amp;I$68&amp;$C273+72),1,0)</f>
        <v>0</v>
      </c>
      <c r="J273" cm="1">
        <f t="array" aca="1" ref="J273" ca="1">IF(INDIRECT("'"&amp;$A$69&amp;"'!"&amp;J$68&amp;$C273+72)&lt;&gt;INDIRECT("'"&amp;$A$70&amp;"'!"&amp;J$68&amp;$C273+72),1,0)</f>
        <v>0</v>
      </c>
      <c r="K273" cm="1">
        <f t="array" aca="1" ref="K273" ca="1">IF(INDIRECT("'"&amp;$A$69&amp;"'!"&amp;K$68&amp;$C273+72)&lt;&gt;INDIRECT("'"&amp;$A$70&amp;"'!"&amp;K$68&amp;$C273+72),1,0)</f>
        <v>0</v>
      </c>
      <c r="L273" cm="1">
        <f t="array" aca="1" ref="L273" ca="1">IF(INDIRECT("'"&amp;$A$69&amp;"'!"&amp;L$68&amp;$C273+72)&lt;&gt;INDIRECT("'"&amp;$A$70&amp;"'!"&amp;L$68&amp;$C273+72),1,0)</f>
        <v>0</v>
      </c>
      <c r="M273" cm="1">
        <f t="array" aca="1" ref="M273" ca="1">IF(INDIRECT("'"&amp;$A$69&amp;"'!"&amp;M$68&amp;$C273+72)&lt;&gt;INDIRECT("'"&amp;$A$70&amp;"'!"&amp;M$68&amp;$C273+72),1,0)</f>
        <v>0</v>
      </c>
      <c r="N273" cm="1">
        <f t="array" aca="1" ref="N273" ca="1">IF(INDIRECT("'"&amp;$A$69&amp;"'!"&amp;N$68&amp;$C273+72)&lt;&gt;INDIRECT("'"&amp;$A$70&amp;"'!"&amp;N$68&amp;$C273+72),1,0)</f>
        <v>0</v>
      </c>
      <c r="O273" cm="1">
        <f t="array" aca="1" ref="O273" ca="1">IF(INDIRECT("'"&amp;$A$69&amp;"'!"&amp;O$68&amp;$C273+72)&lt;&gt;INDIRECT("'"&amp;$A$70&amp;"'!"&amp;O$68&amp;$C273+72),1,0)</f>
        <v>0</v>
      </c>
      <c r="P273" cm="1">
        <f t="array" aca="1" ref="P273" ca="1">IF(INDIRECT("'"&amp;$A$69&amp;"'!"&amp;P$68&amp;$C273+72)&lt;&gt;INDIRECT("'"&amp;$A$70&amp;"'!"&amp;P$68&amp;$C273+72),1,0)</f>
        <v>0</v>
      </c>
      <c r="Q273" cm="1">
        <f t="array" aca="1" ref="Q273" ca="1">IF(INDIRECT("'"&amp;$A$69&amp;"'!"&amp;Q$68&amp;$C273+72)&lt;&gt;INDIRECT("'"&amp;$A$70&amp;"'!"&amp;Q$68&amp;$C273+72),1,0)</f>
        <v>0</v>
      </c>
      <c r="R273" cm="1">
        <f t="array" aca="1" ref="R273" ca="1">IF(INDIRECT("'"&amp;$A$69&amp;"'!"&amp;R$68&amp;$C273+72)&lt;&gt;INDIRECT("'"&amp;$A$70&amp;"'!"&amp;R$68&amp;$C273+72),1,0)</f>
        <v>0</v>
      </c>
      <c r="S273" cm="1">
        <f t="array" aca="1" ref="S273" ca="1">IF(INDIRECT("'"&amp;$A$69&amp;"'!"&amp;S$68&amp;$C273+72)&lt;&gt;INDIRECT("'"&amp;$A$70&amp;"'!"&amp;S$68&amp;$C273+72),1,0)</f>
        <v>0</v>
      </c>
      <c r="T273" cm="1">
        <f t="array" aca="1" ref="T273" ca="1">IF(INDIRECT("'"&amp;$A$69&amp;"'!"&amp;T$68&amp;$C273+72)&lt;&gt;INDIRECT("'"&amp;$A$70&amp;"'!"&amp;T$68&amp;$C273+72),1,0)</f>
        <v>0</v>
      </c>
      <c r="U273" cm="1">
        <f t="array" aca="1" ref="U273" ca="1">IF(INDIRECT("'"&amp;$A$69&amp;"'!"&amp;U$68&amp;$C273+72)&lt;&gt;INDIRECT("'"&amp;$A$70&amp;"'!"&amp;U$68&amp;$C273+72),1,0)</f>
        <v>0</v>
      </c>
      <c r="V273" cm="1">
        <f t="array" aca="1" ref="V273" ca="1">IF(INDIRECT("'"&amp;$A$69&amp;"'!"&amp;V$68&amp;$C273+72)&lt;&gt;INDIRECT("'"&amp;$A$70&amp;"'!"&amp;V$68&amp;$C273+72),1,0)</f>
        <v>0</v>
      </c>
      <c r="W273" cm="1">
        <f t="array" aca="1" ref="W273" ca="1">IF(INDIRECT("'"&amp;$A$69&amp;"'!"&amp;W$68&amp;$C273+72)&lt;&gt;INDIRECT("'"&amp;$A$70&amp;"'!"&amp;W$68&amp;$C273+72),1,0)</f>
        <v>0</v>
      </c>
      <c r="X273" cm="1">
        <f t="array" aca="1" ref="X273" ca="1">IF(INDIRECT("'"&amp;$A$69&amp;"'!"&amp;X$68&amp;$C273+72)&lt;&gt;INDIRECT("'"&amp;$A$70&amp;"'!"&amp;X$68&amp;$C273+72),1,0)</f>
        <v>0</v>
      </c>
      <c r="Y273" cm="1">
        <f t="array" aca="1" ref="Y273" ca="1">IF(INDIRECT("'"&amp;$A$69&amp;"'!"&amp;Y$68&amp;$C273+72)&lt;&gt;INDIRECT("'"&amp;$A$70&amp;"'!"&amp;Y$68&amp;$C273+72),1,0)</f>
        <v>0</v>
      </c>
      <c r="Z273" cm="1">
        <f t="array" aca="1" ref="Z273" ca="1">IF(INDIRECT("'"&amp;$A$69&amp;"'!"&amp;Z$68&amp;$C273+72)&lt;&gt;INDIRECT("'"&amp;$A$70&amp;"'!"&amp;Z$68&amp;$C273+72),1,0)</f>
        <v>0</v>
      </c>
      <c r="AA273" cm="1">
        <f t="array" aca="1" ref="AA273" ca="1">IF(INDIRECT("'"&amp;$A$69&amp;"'!"&amp;AA$68&amp;$C273+72)&lt;&gt;INDIRECT("'"&amp;$A$70&amp;"'!"&amp;AA$68&amp;$C273+72),1,0)</f>
        <v>0</v>
      </c>
      <c r="AB273" cm="1">
        <f t="array" aca="1" ref="AB273" ca="1">IF(INDIRECT("'"&amp;$A$69&amp;"'!"&amp;AB$68&amp;$C273+72)&lt;&gt;INDIRECT("'"&amp;$A$70&amp;"'!"&amp;AB$68&amp;$C273+72),1,0)</f>
        <v>0</v>
      </c>
      <c r="AC273" cm="1">
        <f t="array" aca="1" ref="AC273" ca="1">IF(INDIRECT("'"&amp;$A$69&amp;"'!"&amp;AC$68&amp;$C273+72)&lt;&gt;INDIRECT("'"&amp;$A$70&amp;"'!"&amp;AC$68&amp;$C273+72),1,0)</f>
        <v>0</v>
      </c>
      <c r="AD273" cm="1">
        <f t="array" aca="1" ref="AD273" ca="1">IF(INDIRECT("'"&amp;$A$69&amp;"'!"&amp;AD$68&amp;$C273+72)&lt;&gt;INDIRECT("'"&amp;$A$70&amp;"'!"&amp;AD$68&amp;$C273+72),1,0)</f>
        <v>0</v>
      </c>
      <c r="AE273" cm="1">
        <f t="array" aca="1" ref="AE273" ca="1">IF(INDIRECT("'"&amp;$A$69&amp;"'!"&amp;AE$68&amp;$C273+72)&lt;&gt;INDIRECT("'"&amp;$A$70&amp;"'!"&amp;AE$68&amp;$C273+72),1,0)</f>
        <v>0</v>
      </c>
      <c r="AF273" cm="1">
        <f t="array" aca="1" ref="AF273" ca="1">IF(INDIRECT("'"&amp;$A$69&amp;"'!"&amp;AF$68&amp;$C273+72)&lt;&gt;INDIRECT("'"&amp;$A$70&amp;"'!"&amp;AF$68&amp;$C273+72),1,0)</f>
        <v>0</v>
      </c>
      <c r="AG273" cm="1">
        <f t="array" aca="1" ref="AG273" ca="1">IF(INDIRECT("'"&amp;$A$69&amp;"'!"&amp;AG$68&amp;$C273+72)&lt;&gt;INDIRECT("'"&amp;$A$70&amp;"'!"&amp;AG$68&amp;$C273+72),1,0)</f>
        <v>0</v>
      </c>
      <c r="AH273" cm="1">
        <f t="array" aca="1" ref="AH273" ca="1">IF(INDIRECT("'"&amp;$A$69&amp;"'!"&amp;AH$68&amp;$C273+72)&lt;&gt;INDIRECT("'"&amp;$A$70&amp;"'!"&amp;AH$68&amp;$C273+72),1,0)</f>
        <v>0</v>
      </c>
      <c r="AI273" cm="1">
        <f t="array" aca="1" ref="AI273" ca="1">IF(INDIRECT("'"&amp;$A$69&amp;"'!"&amp;AI$68&amp;$C273+72)&lt;&gt;INDIRECT("'"&amp;$A$70&amp;"'!"&amp;AI$68&amp;$C273+72),1,0)</f>
        <v>0</v>
      </c>
      <c r="AJ273" cm="1">
        <f t="array" aca="1" ref="AJ273" ca="1">IF(INDIRECT("'"&amp;$A$69&amp;"'!"&amp;AJ$68&amp;$C273+72)&lt;&gt;INDIRECT("'"&amp;$A$70&amp;"'!"&amp;AJ$68&amp;$C273+72),1,0)</f>
        <v>0</v>
      </c>
      <c r="AK273" cm="1">
        <f t="array" aca="1" ref="AK273" ca="1">IF(INDIRECT("'"&amp;$A$69&amp;"'!"&amp;AK$68&amp;$C273+72)&lt;&gt;INDIRECT("'"&amp;$A$70&amp;"'!"&amp;AK$68&amp;$C273+72),1,0)</f>
        <v>0</v>
      </c>
      <c r="AL273" cm="1">
        <f t="array" aca="1" ref="AL273" ca="1">IF(INDIRECT("'"&amp;$A$69&amp;"'!"&amp;AL$68&amp;$C273+72)&lt;&gt;INDIRECT("'"&amp;$A$70&amp;"'!"&amp;AL$68&amp;$C273+72),1,0)</f>
        <v>0</v>
      </c>
      <c r="AM273" cm="1">
        <f t="array" aca="1" ref="AM273" ca="1">IF(INDIRECT("'"&amp;$A$69&amp;"'!"&amp;AM$68&amp;$C273+72)&lt;&gt;INDIRECT("'"&amp;$A$70&amp;"'!"&amp;AM$68&amp;$C273+72),1,0)</f>
        <v>0</v>
      </c>
      <c r="AN273" cm="1">
        <f t="array" aca="1" ref="AN273" ca="1">IF(INDIRECT("'"&amp;$A$69&amp;"'!"&amp;AN$68&amp;$C273+72)&lt;&gt;INDIRECT("'"&amp;$A$70&amp;"'!"&amp;AN$68&amp;$C273+72),1,0)</f>
        <v>0</v>
      </c>
      <c r="AO273" cm="1">
        <f t="array" aca="1" ref="AO273" ca="1">IF(INDIRECT("'"&amp;$A$69&amp;"'!"&amp;AO$68&amp;$C273+72)&lt;&gt;INDIRECT("'"&amp;$A$70&amp;"'!"&amp;AO$68&amp;$C273+72),1,0)</f>
        <v>0</v>
      </c>
      <c r="AP273" cm="1">
        <f t="array" aca="1" ref="AP273" ca="1">IF(INDIRECT("'"&amp;$A$69&amp;"'!"&amp;AP$68&amp;$C273+72)&lt;&gt;INDIRECT("'"&amp;$A$70&amp;"'!"&amp;AP$68&amp;$C273+72),1,0)</f>
        <v>0</v>
      </c>
      <c r="AQ273" cm="1">
        <f t="array" aca="1" ref="AQ273" ca="1">IF(INDIRECT("'"&amp;$A$69&amp;"'!"&amp;AQ$68&amp;$C273+72)&lt;&gt;INDIRECT("'"&amp;$A$70&amp;"'!"&amp;AQ$68&amp;$C273+72),1,0)</f>
        <v>0</v>
      </c>
      <c r="AR273" cm="1">
        <f t="array" aca="1" ref="AR273" ca="1">IF(INDIRECT("'"&amp;$A$69&amp;"'!"&amp;AR$68&amp;$C273+72)&lt;&gt;INDIRECT("'"&amp;$A$70&amp;"'!"&amp;AR$68&amp;$C273+72),1,0)</f>
        <v>0</v>
      </c>
      <c r="AS273" cm="1">
        <f t="array" aca="1" ref="AS273" ca="1">IF(INDIRECT("'"&amp;$A$69&amp;"'!"&amp;AS$68&amp;$C273+72)&lt;&gt;INDIRECT("'"&amp;$A$70&amp;"'!"&amp;AS$68&amp;$C273+72),1,0)</f>
        <v>0</v>
      </c>
      <c r="AT273" cm="1">
        <f t="array" aca="1" ref="AT273" ca="1">IF(INDIRECT("'"&amp;$A$69&amp;"'!"&amp;AT$68&amp;$C273+72)&lt;&gt;INDIRECT("'"&amp;$A$70&amp;"'!"&amp;AT$68&amp;$C273+72),1,0)</f>
        <v>0</v>
      </c>
      <c r="AU273" cm="1">
        <f t="array" aca="1" ref="AU273" ca="1">IF(INDIRECT("'"&amp;$A$69&amp;"'!"&amp;AU$68&amp;$C273+72)&lt;&gt;INDIRECT("'"&amp;$A$70&amp;"'!"&amp;AU$68&amp;$C273+72),1,0)</f>
        <v>0</v>
      </c>
      <c r="AV273" cm="1">
        <f t="array" aca="1" ref="AV273" ca="1">IF(INDIRECT("'"&amp;$A$69&amp;"'!"&amp;AV$68&amp;$C273+72)&lt;&gt;INDIRECT("'"&amp;$A$70&amp;"'!"&amp;AV$68&amp;$C273+72),1,0)</f>
        <v>0</v>
      </c>
      <c r="AW273" cm="1">
        <f t="array" aca="1" ref="AW273" ca="1">IF(INDIRECT("'"&amp;$A$69&amp;"'!"&amp;AW$68&amp;$C273+72)&lt;&gt;INDIRECT("'"&amp;$A$70&amp;"'!"&amp;AW$68&amp;$C273+72),1,0)</f>
        <v>0</v>
      </c>
      <c r="AX273" cm="1">
        <f t="array" aca="1" ref="AX273" ca="1">IF(INDIRECT("'"&amp;$A$69&amp;"'!"&amp;AX$68&amp;$C273+72)&lt;&gt;INDIRECT("'"&amp;$A$70&amp;"'!"&amp;AX$68&amp;$C273+72),1,0)</f>
        <v>0</v>
      </c>
      <c r="AY273" cm="1">
        <f t="array" aca="1" ref="AY273" ca="1">IF(INDIRECT("'"&amp;$A$69&amp;"'!"&amp;AY$68&amp;$C273+72)&lt;&gt;INDIRECT("'"&amp;$A$70&amp;"'!"&amp;AY$68&amp;$C273+72),1,0)</f>
        <v>0</v>
      </c>
      <c r="AZ273" cm="1">
        <f t="array" aca="1" ref="AZ273" ca="1">IF(INDIRECT("'"&amp;$A$69&amp;"'!"&amp;AZ$68&amp;$C273+72)&lt;&gt;INDIRECT("'"&amp;$A$70&amp;"'!"&amp;AZ$68&amp;$C273+72),1,0)</f>
        <v>0</v>
      </c>
      <c r="BA273" cm="1">
        <f t="array" aca="1" ref="BA273" ca="1">IF(INDIRECT("'"&amp;$A$69&amp;"'!"&amp;BA$68&amp;$C273+72)&lt;&gt;INDIRECT("'"&amp;$A$70&amp;"'!"&amp;BA$68&amp;$C273+72),1,0)</f>
        <v>0</v>
      </c>
      <c r="BB273" cm="1">
        <f t="array" aca="1" ref="BB273" ca="1">IF(INDIRECT("'"&amp;$A$69&amp;"'!"&amp;BB$68&amp;$C273+72)&lt;&gt;INDIRECT("'"&amp;$A$70&amp;"'!"&amp;BB$68&amp;$C273+72),1,0)</f>
        <v>0</v>
      </c>
      <c r="BC273">
        <f t="shared" ca="1" si="9"/>
        <v>0</v>
      </c>
      <c r="BD273">
        <f t="shared" ca="1" si="10"/>
        <v>0</v>
      </c>
      <c r="BE273">
        <f t="shared" ca="1" si="11"/>
        <v>0</v>
      </c>
    </row>
    <row r="274" spans="3:57" x14ac:dyDescent="0.15">
      <c r="C274" s="283">
        <v>202</v>
      </c>
      <c r="D274" cm="1">
        <f t="array" aca="1" ref="D274" ca="1">IF(INDIRECT("'"&amp;$A$69&amp;"'!"&amp;D$68&amp;$C274+72)&lt;&gt;INDIRECT("'"&amp;$A$70&amp;"'!"&amp;D$68&amp;$C274+72),1,0)</f>
        <v>0</v>
      </c>
      <c r="E274" cm="1">
        <f t="array" aca="1" ref="E274" ca="1">IF(INDIRECT("'"&amp;$A$69&amp;"'!"&amp;E$68&amp;$C274+72)&lt;&gt;INDIRECT("'"&amp;$A$70&amp;"'!"&amp;E$68&amp;$C274+72),1,0)</f>
        <v>0</v>
      </c>
      <c r="F274" cm="1">
        <f t="array" aca="1" ref="F274" ca="1">IF(INDIRECT("'"&amp;$A$69&amp;"'!"&amp;F$68&amp;$C274+72)&lt;&gt;INDIRECT("'"&amp;$A$70&amp;"'!"&amp;F$68&amp;$C274+72),1,0)</f>
        <v>0</v>
      </c>
      <c r="G274" cm="1">
        <f t="array" aca="1" ref="G274" ca="1">IF(INDIRECT("'"&amp;$A$69&amp;"'!"&amp;G$68&amp;$C274+72)&lt;&gt;INDIRECT("'"&amp;$A$70&amp;"'!"&amp;G$68&amp;$C274+72),1,0)</f>
        <v>0</v>
      </c>
      <c r="H274" cm="1">
        <f t="array" aca="1" ref="H274" ca="1">IF(INDIRECT("'"&amp;$A$69&amp;"'!"&amp;H$68&amp;$C274+72)&lt;&gt;INDIRECT("'"&amp;$A$70&amp;"'!"&amp;H$68&amp;$C274+72),1,0)</f>
        <v>0</v>
      </c>
      <c r="I274" cm="1">
        <f t="array" aca="1" ref="I274" ca="1">IF(INDIRECT("'"&amp;$A$69&amp;"'!"&amp;I$68&amp;$C274+72)&lt;&gt;INDIRECT("'"&amp;$A$70&amp;"'!"&amp;I$68&amp;$C274+72),1,0)</f>
        <v>0</v>
      </c>
      <c r="J274" cm="1">
        <f t="array" aca="1" ref="J274" ca="1">IF(INDIRECT("'"&amp;$A$69&amp;"'!"&amp;J$68&amp;$C274+72)&lt;&gt;INDIRECT("'"&amp;$A$70&amp;"'!"&amp;J$68&amp;$C274+72),1,0)</f>
        <v>0</v>
      </c>
      <c r="K274" cm="1">
        <f t="array" aca="1" ref="K274" ca="1">IF(INDIRECT("'"&amp;$A$69&amp;"'!"&amp;K$68&amp;$C274+72)&lt;&gt;INDIRECT("'"&amp;$A$70&amp;"'!"&amp;K$68&amp;$C274+72),1,0)</f>
        <v>0</v>
      </c>
      <c r="L274" cm="1">
        <f t="array" aca="1" ref="L274" ca="1">IF(INDIRECT("'"&amp;$A$69&amp;"'!"&amp;L$68&amp;$C274+72)&lt;&gt;INDIRECT("'"&amp;$A$70&amp;"'!"&amp;L$68&amp;$C274+72),1,0)</f>
        <v>0</v>
      </c>
      <c r="M274" cm="1">
        <f t="array" aca="1" ref="M274" ca="1">IF(INDIRECT("'"&amp;$A$69&amp;"'!"&amp;M$68&amp;$C274+72)&lt;&gt;INDIRECT("'"&amp;$A$70&amp;"'!"&amp;M$68&amp;$C274+72),1,0)</f>
        <v>0</v>
      </c>
      <c r="N274" cm="1">
        <f t="array" aca="1" ref="N274" ca="1">IF(INDIRECT("'"&amp;$A$69&amp;"'!"&amp;N$68&amp;$C274+72)&lt;&gt;INDIRECT("'"&amp;$A$70&amp;"'!"&amp;N$68&amp;$C274+72),1,0)</f>
        <v>0</v>
      </c>
      <c r="O274" cm="1">
        <f t="array" aca="1" ref="O274" ca="1">IF(INDIRECT("'"&amp;$A$69&amp;"'!"&amp;O$68&amp;$C274+72)&lt;&gt;INDIRECT("'"&amp;$A$70&amp;"'!"&amp;O$68&amp;$C274+72),1,0)</f>
        <v>0</v>
      </c>
      <c r="P274" cm="1">
        <f t="array" aca="1" ref="P274" ca="1">IF(INDIRECT("'"&amp;$A$69&amp;"'!"&amp;P$68&amp;$C274+72)&lt;&gt;INDIRECT("'"&amp;$A$70&amp;"'!"&amp;P$68&amp;$C274+72),1,0)</f>
        <v>0</v>
      </c>
      <c r="Q274" cm="1">
        <f t="array" aca="1" ref="Q274" ca="1">IF(INDIRECT("'"&amp;$A$69&amp;"'!"&amp;Q$68&amp;$C274+72)&lt;&gt;INDIRECT("'"&amp;$A$70&amp;"'!"&amp;Q$68&amp;$C274+72),1,0)</f>
        <v>0</v>
      </c>
      <c r="R274" cm="1">
        <f t="array" aca="1" ref="R274" ca="1">IF(INDIRECT("'"&amp;$A$69&amp;"'!"&amp;R$68&amp;$C274+72)&lt;&gt;INDIRECT("'"&amp;$A$70&amp;"'!"&amp;R$68&amp;$C274+72),1,0)</f>
        <v>0</v>
      </c>
      <c r="S274" cm="1">
        <f t="array" aca="1" ref="S274" ca="1">IF(INDIRECT("'"&amp;$A$69&amp;"'!"&amp;S$68&amp;$C274+72)&lt;&gt;INDIRECT("'"&amp;$A$70&amp;"'!"&amp;S$68&amp;$C274+72),1,0)</f>
        <v>0</v>
      </c>
      <c r="T274" cm="1">
        <f t="array" aca="1" ref="T274" ca="1">IF(INDIRECT("'"&amp;$A$69&amp;"'!"&amp;T$68&amp;$C274+72)&lt;&gt;INDIRECT("'"&amp;$A$70&amp;"'!"&amp;T$68&amp;$C274+72),1,0)</f>
        <v>0</v>
      </c>
      <c r="U274" cm="1">
        <f t="array" aca="1" ref="U274" ca="1">IF(INDIRECT("'"&amp;$A$69&amp;"'!"&amp;U$68&amp;$C274+72)&lt;&gt;INDIRECT("'"&amp;$A$70&amp;"'!"&amp;U$68&amp;$C274+72),1,0)</f>
        <v>0</v>
      </c>
      <c r="V274" cm="1">
        <f t="array" aca="1" ref="V274" ca="1">IF(INDIRECT("'"&amp;$A$69&amp;"'!"&amp;V$68&amp;$C274+72)&lt;&gt;INDIRECT("'"&amp;$A$70&amp;"'!"&amp;V$68&amp;$C274+72),1,0)</f>
        <v>0</v>
      </c>
      <c r="W274" cm="1">
        <f t="array" aca="1" ref="W274" ca="1">IF(INDIRECT("'"&amp;$A$69&amp;"'!"&amp;W$68&amp;$C274+72)&lt;&gt;INDIRECT("'"&amp;$A$70&amp;"'!"&amp;W$68&amp;$C274+72),1,0)</f>
        <v>0</v>
      </c>
      <c r="X274" cm="1">
        <f t="array" aca="1" ref="X274" ca="1">IF(INDIRECT("'"&amp;$A$69&amp;"'!"&amp;X$68&amp;$C274+72)&lt;&gt;INDIRECT("'"&amp;$A$70&amp;"'!"&amp;X$68&amp;$C274+72),1,0)</f>
        <v>0</v>
      </c>
      <c r="Y274" cm="1">
        <f t="array" aca="1" ref="Y274" ca="1">IF(INDIRECT("'"&amp;$A$69&amp;"'!"&amp;Y$68&amp;$C274+72)&lt;&gt;INDIRECT("'"&amp;$A$70&amp;"'!"&amp;Y$68&amp;$C274+72),1,0)</f>
        <v>0</v>
      </c>
      <c r="Z274" cm="1">
        <f t="array" aca="1" ref="Z274" ca="1">IF(INDIRECT("'"&amp;$A$69&amp;"'!"&amp;Z$68&amp;$C274+72)&lt;&gt;INDIRECT("'"&amp;$A$70&amp;"'!"&amp;Z$68&amp;$C274+72),1,0)</f>
        <v>0</v>
      </c>
      <c r="AA274" cm="1">
        <f t="array" aca="1" ref="AA274" ca="1">IF(INDIRECT("'"&amp;$A$69&amp;"'!"&amp;AA$68&amp;$C274+72)&lt;&gt;INDIRECT("'"&amp;$A$70&amp;"'!"&amp;AA$68&amp;$C274+72),1,0)</f>
        <v>0</v>
      </c>
      <c r="AB274" cm="1">
        <f t="array" aca="1" ref="AB274" ca="1">IF(INDIRECT("'"&amp;$A$69&amp;"'!"&amp;AB$68&amp;$C274+72)&lt;&gt;INDIRECT("'"&amp;$A$70&amp;"'!"&amp;AB$68&amp;$C274+72),1,0)</f>
        <v>0</v>
      </c>
      <c r="AC274" cm="1">
        <f t="array" aca="1" ref="AC274" ca="1">IF(INDIRECT("'"&amp;$A$69&amp;"'!"&amp;AC$68&amp;$C274+72)&lt;&gt;INDIRECT("'"&amp;$A$70&amp;"'!"&amp;AC$68&amp;$C274+72),1,0)</f>
        <v>0</v>
      </c>
      <c r="AD274" cm="1">
        <f t="array" aca="1" ref="AD274" ca="1">IF(INDIRECT("'"&amp;$A$69&amp;"'!"&amp;AD$68&amp;$C274+72)&lt;&gt;INDIRECT("'"&amp;$A$70&amp;"'!"&amp;AD$68&amp;$C274+72),1,0)</f>
        <v>0</v>
      </c>
      <c r="AE274" cm="1">
        <f t="array" aca="1" ref="AE274" ca="1">IF(INDIRECT("'"&amp;$A$69&amp;"'!"&amp;AE$68&amp;$C274+72)&lt;&gt;INDIRECT("'"&amp;$A$70&amp;"'!"&amp;AE$68&amp;$C274+72),1,0)</f>
        <v>0</v>
      </c>
      <c r="AF274" cm="1">
        <f t="array" aca="1" ref="AF274" ca="1">IF(INDIRECT("'"&amp;$A$69&amp;"'!"&amp;AF$68&amp;$C274+72)&lt;&gt;INDIRECT("'"&amp;$A$70&amp;"'!"&amp;AF$68&amp;$C274+72),1,0)</f>
        <v>0</v>
      </c>
      <c r="AG274" cm="1">
        <f t="array" aca="1" ref="AG274" ca="1">IF(INDIRECT("'"&amp;$A$69&amp;"'!"&amp;AG$68&amp;$C274+72)&lt;&gt;INDIRECT("'"&amp;$A$70&amp;"'!"&amp;AG$68&amp;$C274+72),1,0)</f>
        <v>0</v>
      </c>
      <c r="AH274" cm="1">
        <f t="array" aca="1" ref="AH274" ca="1">IF(INDIRECT("'"&amp;$A$69&amp;"'!"&amp;AH$68&amp;$C274+72)&lt;&gt;INDIRECT("'"&amp;$A$70&amp;"'!"&amp;AH$68&amp;$C274+72),1,0)</f>
        <v>0</v>
      </c>
      <c r="AI274" cm="1">
        <f t="array" aca="1" ref="AI274" ca="1">IF(INDIRECT("'"&amp;$A$69&amp;"'!"&amp;AI$68&amp;$C274+72)&lt;&gt;INDIRECT("'"&amp;$A$70&amp;"'!"&amp;AI$68&amp;$C274+72),1,0)</f>
        <v>0</v>
      </c>
      <c r="AJ274" cm="1">
        <f t="array" aca="1" ref="AJ274" ca="1">IF(INDIRECT("'"&amp;$A$69&amp;"'!"&amp;AJ$68&amp;$C274+72)&lt;&gt;INDIRECT("'"&amp;$A$70&amp;"'!"&amp;AJ$68&amp;$C274+72),1,0)</f>
        <v>0</v>
      </c>
      <c r="AK274" cm="1">
        <f t="array" aca="1" ref="AK274" ca="1">IF(INDIRECT("'"&amp;$A$69&amp;"'!"&amp;AK$68&amp;$C274+72)&lt;&gt;INDIRECT("'"&amp;$A$70&amp;"'!"&amp;AK$68&amp;$C274+72),1,0)</f>
        <v>0</v>
      </c>
      <c r="AL274" cm="1">
        <f t="array" aca="1" ref="AL274" ca="1">IF(INDIRECT("'"&amp;$A$69&amp;"'!"&amp;AL$68&amp;$C274+72)&lt;&gt;INDIRECT("'"&amp;$A$70&amp;"'!"&amp;AL$68&amp;$C274+72),1,0)</f>
        <v>0</v>
      </c>
      <c r="AM274" cm="1">
        <f t="array" aca="1" ref="AM274" ca="1">IF(INDIRECT("'"&amp;$A$69&amp;"'!"&amp;AM$68&amp;$C274+72)&lt;&gt;INDIRECT("'"&amp;$A$70&amp;"'!"&amp;AM$68&amp;$C274+72),1,0)</f>
        <v>0</v>
      </c>
      <c r="AN274" cm="1">
        <f t="array" aca="1" ref="AN274" ca="1">IF(INDIRECT("'"&amp;$A$69&amp;"'!"&amp;AN$68&amp;$C274+72)&lt;&gt;INDIRECT("'"&amp;$A$70&amp;"'!"&amp;AN$68&amp;$C274+72),1,0)</f>
        <v>0</v>
      </c>
      <c r="AO274" cm="1">
        <f t="array" aca="1" ref="AO274" ca="1">IF(INDIRECT("'"&amp;$A$69&amp;"'!"&amp;AO$68&amp;$C274+72)&lt;&gt;INDIRECT("'"&amp;$A$70&amp;"'!"&amp;AO$68&amp;$C274+72),1,0)</f>
        <v>0</v>
      </c>
      <c r="AP274" cm="1">
        <f t="array" aca="1" ref="AP274" ca="1">IF(INDIRECT("'"&amp;$A$69&amp;"'!"&amp;AP$68&amp;$C274+72)&lt;&gt;INDIRECT("'"&amp;$A$70&amp;"'!"&amp;AP$68&amp;$C274+72),1,0)</f>
        <v>0</v>
      </c>
      <c r="AQ274" cm="1">
        <f t="array" aca="1" ref="AQ274" ca="1">IF(INDIRECT("'"&amp;$A$69&amp;"'!"&amp;AQ$68&amp;$C274+72)&lt;&gt;INDIRECT("'"&amp;$A$70&amp;"'!"&amp;AQ$68&amp;$C274+72),1,0)</f>
        <v>0</v>
      </c>
      <c r="AR274" cm="1">
        <f t="array" aca="1" ref="AR274" ca="1">IF(INDIRECT("'"&amp;$A$69&amp;"'!"&amp;AR$68&amp;$C274+72)&lt;&gt;INDIRECT("'"&amp;$A$70&amp;"'!"&amp;AR$68&amp;$C274+72),1,0)</f>
        <v>0</v>
      </c>
      <c r="AS274" cm="1">
        <f t="array" aca="1" ref="AS274" ca="1">IF(INDIRECT("'"&amp;$A$69&amp;"'!"&amp;AS$68&amp;$C274+72)&lt;&gt;INDIRECT("'"&amp;$A$70&amp;"'!"&amp;AS$68&amp;$C274+72),1,0)</f>
        <v>0</v>
      </c>
      <c r="AT274" cm="1">
        <f t="array" aca="1" ref="AT274" ca="1">IF(INDIRECT("'"&amp;$A$69&amp;"'!"&amp;AT$68&amp;$C274+72)&lt;&gt;INDIRECT("'"&amp;$A$70&amp;"'!"&amp;AT$68&amp;$C274+72),1,0)</f>
        <v>0</v>
      </c>
      <c r="AU274" cm="1">
        <f t="array" aca="1" ref="AU274" ca="1">IF(INDIRECT("'"&amp;$A$69&amp;"'!"&amp;AU$68&amp;$C274+72)&lt;&gt;INDIRECT("'"&amp;$A$70&amp;"'!"&amp;AU$68&amp;$C274+72),1,0)</f>
        <v>0</v>
      </c>
      <c r="AV274" cm="1">
        <f t="array" aca="1" ref="AV274" ca="1">IF(INDIRECT("'"&amp;$A$69&amp;"'!"&amp;AV$68&amp;$C274+72)&lt;&gt;INDIRECT("'"&amp;$A$70&amp;"'!"&amp;AV$68&amp;$C274+72),1,0)</f>
        <v>0</v>
      </c>
      <c r="AW274" cm="1">
        <f t="array" aca="1" ref="AW274" ca="1">IF(INDIRECT("'"&amp;$A$69&amp;"'!"&amp;AW$68&amp;$C274+72)&lt;&gt;INDIRECT("'"&amp;$A$70&amp;"'!"&amp;AW$68&amp;$C274+72),1,0)</f>
        <v>0</v>
      </c>
      <c r="AX274" cm="1">
        <f t="array" aca="1" ref="AX274" ca="1">IF(INDIRECT("'"&amp;$A$69&amp;"'!"&amp;AX$68&amp;$C274+72)&lt;&gt;INDIRECT("'"&amp;$A$70&amp;"'!"&amp;AX$68&amp;$C274+72),1,0)</f>
        <v>0</v>
      </c>
      <c r="AY274" cm="1">
        <f t="array" aca="1" ref="AY274" ca="1">IF(INDIRECT("'"&amp;$A$69&amp;"'!"&amp;AY$68&amp;$C274+72)&lt;&gt;INDIRECT("'"&amp;$A$70&amp;"'!"&amp;AY$68&amp;$C274+72),1,0)</f>
        <v>0</v>
      </c>
      <c r="AZ274" cm="1">
        <f t="array" aca="1" ref="AZ274" ca="1">IF(INDIRECT("'"&amp;$A$69&amp;"'!"&amp;AZ$68&amp;$C274+72)&lt;&gt;INDIRECT("'"&amp;$A$70&amp;"'!"&amp;AZ$68&amp;$C274+72),1,0)</f>
        <v>0</v>
      </c>
      <c r="BA274" cm="1">
        <f t="array" aca="1" ref="BA274" ca="1">IF(INDIRECT("'"&amp;$A$69&amp;"'!"&amp;BA$68&amp;$C274+72)&lt;&gt;INDIRECT("'"&amp;$A$70&amp;"'!"&amp;BA$68&amp;$C274+72),1,0)</f>
        <v>0</v>
      </c>
      <c r="BB274" cm="1">
        <f t="array" aca="1" ref="BB274" ca="1">IF(INDIRECT("'"&amp;$A$69&amp;"'!"&amp;BB$68&amp;$C274+72)&lt;&gt;INDIRECT("'"&amp;$A$70&amp;"'!"&amp;BB$68&amp;$C274+72),1,0)</f>
        <v>0</v>
      </c>
      <c r="BC274">
        <f t="shared" ca="1" si="9"/>
        <v>0</v>
      </c>
      <c r="BD274">
        <f t="shared" ca="1" si="10"/>
        <v>0</v>
      </c>
      <c r="BE274">
        <f t="shared" ca="1" si="11"/>
        <v>0</v>
      </c>
    </row>
    <row r="275" spans="3:57" x14ac:dyDescent="0.15">
      <c r="C275" s="283">
        <v>203</v>
      </c>
      <c r="D275" cm="1">
        <f t="array" aca="1" ref="D275" ca="1">IF(INDIRECT("'"&amp;$A$69&amp;"'!"&amp;D$68&amp;$C275+72)&lt;&gt;INDIRECT("'"&amp;$A$70&amp;"'!"&amp;D$68&amp;$C275+72),1,0)</f>
        <v>0</v>
      </c>
      <c r="E275" cm="1">
        <f t="array" aca="1" ref="E275" ca="1">IF(INDIRECT("'"&amp;$A$69&amp;"'!"&amp;E$68&amp;$C275+72)&lt;&gt;INDIRECT("'"&amp;$A$70&amp;"'!"&amp;E$68&amp;$C275+72),1,0)</f>
        <v>0</v>
      </c>
      <c r="F275" cm="1">
        <f t="array" aca="1" ref="F275" ca="1">IF(INDIRECT("'"&amp;$A$69&amp;"'!"&amp;F$68&amp;$C275+72)&lt;&gt;INDIRECT("'"&amp;$A$70&amp;"'!"&amp;F$68&amp;$C275+72),1,0)</f>
        <v>0</v>
      </c>
      <c r="G275" cm="1">
        <f t="array" aca="1" ref="G275" ca="1">IF(INDIRECT("'"&amp;$A$69&amp;"'!"&amp;G$68&amp;$C275+72)&lt;&gt;INDIRECT("'"&amp;$A$70&amp;"'!"&amp;G$68&amp;$C275+72),1,0)</f>
        <v>0</v>
      </c>
      <c r="H275" cm="1">
        <f t="array" aca="1" ref="H275" ca="1">IF(INDIRECT("'"&amp;$A$69&amp;"'!"&amp;H$68&amp;$C275+72)&lt;&gt;INDIRECT("'"&amp;$A$70&amp;"'!"&amp;H$68&amp;$C275+72),1,0)</f>
        <v>0</v>
      </c>
      <c r="I275" cm="1">
        <f t="array" aca="1" ref="I275" ca="1">IF(INDIRECT("'"&amp;$A$69&amp;"'!"&amp;I$68&amp;$C275+72)&lt;&gt;INDIRECT("'"&amp;$A$70&amp;"'!"&amp;I$68&amp;$C275+72),1,0)</f>
        <v>0</v>
      </c>
      <c r="J275" cm="1">
        <f t="array" aca="1" ref="J275" ca="1">IF(INDIRECT("'"&amp;$A$69&amp;"'!"&amp;J$68&amp;$C275+72)&lt;&gt;INDIRECT("'"&amp;$A$70&amp;"'!"&amp;J$68&amp;$C275+72),1,0)</f>
        <v>0</v>
      </c>
      <c r="K275" cm="1">
        <f t="array" aca="1" ref="K275" ca="1">IF(INDIRECT("'"&amp;$A$69&amp;"'!"&amp;K$68&amp;$C275+72)&lt;&gt;INDIRECT("'"&amp;$A$70&amp;"'!"&amp;K$68&amp;$C275+72),1,0)</f>
        <v>0</v>
      </c>
      <c r="L275" cm="1">
        <f t="array" aca="1" ref="L275" ca="1">IF(INDIRECT("'"&amp;$A$69&amp;"'!"&amp;L$68&amp;$C275+72)&lt;&gt;INDIRECT("'"&amp;$A$70&amp;"'!"&amp;L$68&amp;$C275+72),1,0)</f>
        <v>0</v>
      </c>
      <c r="M275" cm="1">
        <f t="array" aca="1" ref="M275" ca="1">IF(INDIRECT("'"&amp;$A$69&amp;"'!"&amp;M$68&amp;$C275+72)&lt;&gt;INDIRECT("'"&amp;$A$70&amp;"'!"&amp;M$68&amp;$C275+72),1,0)</f>
        <v>0</v>
      </c>
      <c r="N275" cm="1">
        <f t="array" aca="1" ref="N275" ca="1">IF(INDIRECT("'"&amp;$A$69&amp;"'!"&amp;N$68&amp;$C275+72)&lt;&gt;INDIRECT("'"&amp;$A$70&amp;"'!"&amp;N$68&amp;$C275+72),1,0)</f>
        <v>0</v>
      </c>
      <c r="O275" cm="1">
        <f t="array" aca="1" ref="O275" ca="1">IF(INDIRECT("'"&amp;$A$69&amp;"'!"&amp;O$68&amp;$C275+72)&lt;&gt;INDIRECT("'"&amp;$A$70&amp;"'!"&amp;O$68&amp;$C275+72),1,0)</f>
        <v>0</v>
      </c>
      <c r="P275" cm="1">
        <f t="array" aca="1" ref="P275" ca="1">IF(INDIRECT("'"&amp;$A$69&amp;"'!"&amp;P$68&amp;$C275+72)&lt;&gt;INDIRECT("'"&amp;$A$70&amp;"'!"&amp;P$68&amp;$C275+72),1,0)</f>
        <v>0</v>
      </c>
      <c r="Q275" cm="1">
        <f t="array" aca="1" ref="Q275" ca="1">IF(INDIRECT("'"&amp;$A$69&amp;"'!"&amp;Q$68&amp;$C275+72)&lt;&gt;INDIRECT("'"&amp;$A$70&amp;"'!"&amp;Q$68&amp;$C275+72),1,0)</f>
        <v>0</v>
      </c>
      <c r="R275" cm="1">
        <f t="array" aca="1" ref="R275" ca="1">IF(INDIRECT("'"&amp;$A$69&amp;"'!"&amp;R$68&amp;$C275+72)&lt;&gt;INDIRECT("'"&amp;$A$70&amp;"'!"&amp;R$68&amp;$C275+72),1,0)</f>
        <v>0</v>
      </c>
      <c r="S275" cm="1">
        <f t="array" aca="1" ref="S275" ca="1">IF(INDIRECT("'"&amp;$A$69&amp;"'!"&amp;S$68&amp;$C275+72)&lt;&gt;INDIRECT("'"&amp;$A$70&amp;"'!"&amp;S$68&amp;$C275+72),1,0)</f>
        <v>0</v>
      </c>
      <c r="T275" cm="1">
        <f t="array" aca="1" ref="T275" ca="1">IF(INDIRECT("'"&amp;$A$69&amp;"'!"&amp;T$68&amp;$C275+72)&lt;&gt;INDIRECT("'"&amp;$A$70&amp;"'!"&amp;T$68&amp;$C275+72),1,0)</f>
        <v>0</v>
      </c>
      <c r="U275" cm="1">
        <f t="array" aca="1" ref="U275" ca="1">IF(INDIRECT("'"&amp;$A$69&amp;"'!"&amp;U$68&amp;$C275+72)&lt;&gt;INDIRECT("'"&amp;$A$70&amp;"'!"&amp;U$68&amp;$C275+72),1,0)</f>
        <v>0</v>
      </c>
      <c r="V275" cm="1">
        <f t="array" aca="1" ref="V275" ca="1">IF(INDIRECT("'"&amp;$A$69&amp;"'!"&amp;V$68&amp;$C275+72)&lt;&gt;INDIRECT("'"&amp;$A$70&amp;"'!"&amp;V$68&amp;$C275+72),1,0)</f>
        <v>0</v>
      </c>
      <c r="W275" cm="1">
        <f t="array" aca="1" ref="W275" ca="1">IF(INDIRECT("'"&amp;$A$69&amp;"'!"&amp;W$68&amp;$C275+72)&lt;&gt;INDIRECT("'"&amp;$A$70&amp;"'!"&amp;W$68&amp;$C275+72),1,0)</f>
        <v>0</v>
      </c>
      <c r="X275" cm="1">
        <f t="array" aca="1" ref="X275" ca="1">IF(INDIRECT("'"&amp;$A$69&amp;"'!"&amp;X$68&amp;$C275+72)&lt;&gt;INDIRECT("'"&amp;$A$70&amp;"'!"&amp;X$68&amp;$C275+72),1,0)</f>
        <v>0</v>
      </c>
      <c r="Y275" cm="1">
        <f t="array" aca="1" ref="Y275" ca="1">IF(INDIRECT("'"&amp;$A$69&amp;"'!"&amp;Y$68&amp;$C275+72)&lt;&gt;INDIRECT("'"&amp;$A$70&amp;"'!"&amp;Y$68&amp;$C275+72),1,0)</f>
        <v>0</v>
      </c>
      <c r="Z275" cm="1">
        <f t="array" aca="1" ref="Z275" ca="1">IF(INDIRECT("'"&amp;$A$69&amp;"'!"&amp;Z$68&amp;$C275+72)&lt;&gt;INDIRECT("'"&amp;$A$70&amp;"'!"&amp;Z$68&amp;$C275+72),1,0)</f>
        <v>0</v>
      </c>
      <c r="AA275" cm="1">
        <f t="array" aca="1" ref="AA275" ca="1">IF(INDIRECT("'"&amp;$A$69&amp;"'!"&amp;AA$68&amp;$C275+72)&lt;&gt;INDIRECT("'"&amp;$A$70&amp;"'!"&amp;AA$68&amp;$C275+72),1,0)</f>
        <v>0</v>
      </c>
      <c r="AB275" cm="1">
        <f t="array" aca="1" ref="AB275" ca="1">IF(INDIRECT("'"&amp;$A$69&amp;"'!"&amp;AB$68&amp;$C275+72)&lt;&gt;INDIRECT("'"&amp;$A$70&amp;"'!"&amp;AB$68&amp;$C275+72),1,0)</f>
        <v>0</v>
      </c>
      <c r="AC275" cm="1">
        <f t="array" aca="1" ref="AC275" ca="1">IF(INDIRECT("'"&amp;$A$69&amp;"'!"&amp;AC$68&amp;$C275+72)&lt;&gt;INDIRECT("'"&amp;$A$70&amp;"'!"&amp;AC$68&amp;$C275+72),1,0)</f>
        <v>0</v>
      </c>
      <c r="AD275" cm="1">
        <f t="array" aca="1" ref="AD275" ca="1">IF(INDIRECT("'"&amp;$A$69&amp;"'!"&amp;AD$68&amp;$C275+72)&lt;&gt;INDIRECT("'"&amp;$A$70&amp;"'!"&amp;AD$68&amp;$C275+72),1,0)</f>
        <v>0</v>
      </c>
      <c r="AE275" cm="1">
        <f t="array" aca="1" ref="AE275" ca="1">IF(INDIRECT("'"&amp;$A$69&amp;"'!"&amp;AE$68&amp;$C275+72)&lt;&gt;INDIRECT("'"&amp;$A$70&amp;"'!"&amp;AE$68&amp;$C275+72),1,0)</f>
        <v>0</v>
      </c>
      <c r="AF275" cm="1">
        <f t="array" aca="1" ref="AF275" ca="1">IF(INDIRECT("'"&amp;$A$69&amp;"'!"&amp;AF$68&amp;$C275+72)&lt;&gt;INDIRECT("'"&amp;$A$70&amp;"'!"&amp;AF$68&amp;$C275+72),1,0)</f>
        <v>0</v>
      </c>
      <c r="AG275" cm="1">
        <f t="array" aca="1" ref="AG275" ca="1">IF(INDIRECT("'"&amp;$A$69&amp;"'!"&amp;AG$68&amp;$C275+72)&lt;&gt;INDIRECT("'"&amp;$A$70&amp;"'!"&amp;AG$68&amp;$C275+72),1,0)</f>
        <v>0</v>
      </c>
      <c r="AH275" cm="1">
        <f t="array" aca="1" ref="AH275" ca="1">IF(INDIRECT("'"&amp;$A$69&amp;"'!"&amp;AH$68&amp;$C275+72)&lt;&gt;INDIRECT("'"&amp;$A$70&amp;"'!"&amp;AH$68&amp;$C275+72),1,0)</f>
        <v>0</v>
      </c>
      <c r="AI275" cm="1">
        <f t="array" aca="1" ref="AI275" ca="1">IF(INDIRECT("'"&amp;$A$69&amp;"'!"&amp;AI$68&amp;$C275+72)&lt;&gt;INDIRECT("'"&amp;$A$70&amp;"'!"&amp;AI$68&amp;$C275+72),1,0)</f>
        <v>0</v>
      </c>
      <c r="AJ275" cm="1">
        <f t="array" aca="1" ref="AJ275" ca="1">IF(INDIRECT("'"&amp;$A$69&amp;"'!"&amp;AJ$68&amp;$C275+72)&lt;&gt;INDIRECT("'"&amp;$A$70&amp;"'!"&amp;AJ$68&amp;$C275+72),1,0)</f>
        <v>0</v>
      </c>
      <c r="AK275" cm="1">
        <f t="array" aca="1" ref="AK275" ca="1">IF(INDIRECT("'"&amp;$A$69&amp;"'!"&amp;AK$68&amp;$C275+72)&lt;&gt;INDIRECT("'"&amp;$A$70&amp;"'!"&amp;AK$68&amp;$C275+72),1,0)</f>
        <v>0</v>
      </c>
      <c r="AL275" cm="1">
        <f t="array" aca="1" ref="AL275" ca="1">IF(INDIRECT("'"&amp;$A$69&amp;"'!"&amp;AL$68&amp;$C275+72)&lt;&gt;INDIRECT("'"&amp;$A$70&amp;"'!"&amp;AL$68&amp;$C275+72),1,0)</f>
        <v>0</v>
      </c>
      <c r="AM275" cm="1">
        <f t="array" aca="1" ref="AM275" ca="1">IF(INDIRECT("'"&amp;$A$69&amp;"'!"&amp;AM$68&amp;$C275+72)&lt;&gt;INDIRECT("'"&amp;$A$70&amp;"'!"&amp;AM$68&amp;$C275+72),1,0)</f>
        <v>0</v>
      </c>
      <c r="AN275" cm="1">
        <f t="array" aca="1" ref="AN275" ca="1">IF(INDIRECT("'"&amp;$A$69&amp;"'!"&amp;AN$68&amp;$C275+72)&lt;&gt;INDIRECT("'"&amp;$A$70&amp;"'!"&amp;AN$68&amp;$C275+72),1,0)</f>
        <v>0</v>
      </c>
      <c r="AO275" cm="1">
        <f t="array" aca="1" ref="AO275" ca="1">IF(INDIRECT("'"&amp;$A$69&amp;"'!"&amp;AO$68&amp;$C275+72)&lt;&gt;INDIRECT("'"&amp;$A$70&amp;"'!"&amp;AO$68&amp;$C275+72),1,0)</f>
        <v>0</v>
      </c>
      <c r="AP275" cm="1">
        <f t="array" aca="1" ref="AP275" ca="1">IF(INDIRECT("'"&amp;$A$69&amp;"'!"&amp;AP$68&amp;$C275+72)&lt;&gt;INDIRECT("'"&amp;$A$70&amp;"'!"&amp;AP$68&amp;$C275+72),1,0)</f>
        <v>0</v>
      </c>
      <c r="AQ275" cm="1">
        <f t="array" aca="1" ref="AQ275" ca="1">IF(INDIRECT("'"&amp;$A$69&amp;"'!"&amp;AQ$68&amp;$C275+72)&lt;&gt;INDIRECT("'"&amp;$A$70&amp;"'!"&amp;AQ$68&amp;$C275+72),1,0)</f>
        <v>0</v>
      </c>
      <c r="AR275" cm="1">
        <f t="array" aca="1" ref="AR275" ca="1">IF(INDIRECT("'"&amp;$A$69&amp;"'!"&amp;AR$68&amp;$C275+72)&lt;&gt;INDIRECT("'"&amp;$A$70&amp;"'!"&amp;AR$68&amp;$C275+72),1,0)</f>
        <v>0</v>
      </c>
      <c r="AS275" cm="1">
        <f t="array" aca="1" ref="AS275" ca="1">IF(INDIRECT("'"&amp;$A$69&amp;"'!"&amp;AS$68&amp;$C275+72)&lt;&gt;INDIRECT("'"&amp;$A$70&amp;"'!"&amp;AS$68&amp;$C275+72),1,0)</f>
        <v>0</v>
      </c>
      <c r="AT275" cm="1">
        <f t="array" aca="1" ref="AT275" ca="1">IF(INDIRECT("'"&amp;$A$69&amp;"'!"&amp;AT$68&amp;$C275+72)&lt;&gt;INDIRECT("'"&amp;$A$70&amp;"'!"&amp;AT$68&amp;$C275+72),1,0)</f>
        <v>0</v>
      </c>
      <c r="AU275" cm="1">
        <f t="array" aca="1" ref="AU275" ca="1">IF(INDIRECT("'"&amp;$A$69&amp;"'!"&amp;AU$68&amp;$C275+72)&lt;&gt;INDIRECT("'"&amp;$A$70&amp;"'!"&amp;AU$68&amp;$C275+72),1,0)</f>
        <v>0</v>
      </c>
      <c r="AV275" cm="1">
        <f t="array" aca="1" ref="AV275" ca="1">IF(INDIRECT("'"&amp;$A$69&amp;"'!"&amp;AV$68&amp;$C275+72)&lt;&gt;INDIRECT("'"&amp;$A$70&amp;"'!"&amp;AV$68&amp;$C275+72),1,0)</f>
        <v>0</v>
      </c>
      <c r="AW275" cm="1">
        <f t="array" aca="1" ref="AW275" ca="1">IF(INDIRECT("'"&amp;$A$69&amp;"'!"&amp;AW$68&amp;$C275+72)&lt;&gt;INDIRECT("'"&amp;$A$70&amp;"'!"&amp;AW$68&amp;$C275+72),1,0)</f>
        <v>0</v>
      </c>
      <c r="AX275" cm="1">
        <f t="array" aca="1" ref="AX275" ca="1">IF(INDIRECT("'"&amp;$A$69&amp;"'!"&amp;AX$68&amp;$C275+72)&lt;&gt;INDIRECT("'"&amp;$A$70&amp;"'!"&amp;AX$68&amp;$C275+72),1,0)</f>
        <v>0</v>
      </c>
      <c r="AY275" cm="1">
        <f t="array" aca="1" ref="AY275" ca="1">IF(INDIRECT("'"&amp;$A$69&amp;"'!"&amp;AY$68&amp;$C275+72)&lt;&gt;INDIRECT("'"&amp;$A$70&amp;"'!"&amp;AY$68&amp;$C275+72),1,0)</f>
        <v>0</v>
      </c>
      <c r="AZ275" cm="1">
        <f t="array" aca="1" ref="AZ275" ca="1">IF(INDIRECT("'"&amp;$A$69&amp;"'!"&amp;AZ$68&amp;$C275+72)&lt;&gt;INDIRECT("'"&amp;$A$70&amp;"'!"&amp;AZ$68&amp;$C275+72),1,0)</f>
        <v>0</v>
      </c>
      <c r="BA275" cm="1">
        <f t="array" aca="1" ref="BA275" ca="1">IF(INDIRECT("'"&amp;$A$69&amp;"'!"&amp;BA$68&amp;$C275+72)&lt;&gt;INDIRECT("'"&amp;$A$70&amp;"'!"&amp;BA$68&amp;$C275+72),1,0)</f>
        <v>0</v>
      </c>
      <c r="BB275" cm="1">
        <f t="array" aca="1" ref="BB275" ca="1">IF(INDIRECT("'"&amp;$A$69&amp;"'!"&amp;BB$68&amp;$C275+72)&lt;&gt;INDIRECT("'"&amp;$A$70&amp;"'!"&amp;BB$68&amp;$C275+72),1,0)</f>
        <v>0</v>
      </c>
      <c r="BC275">
        <f t="shared" ca="1" si="9"/>
        <v>0</v>
      </c>
      <c r="BD275">
        <f t="shared" ca="1" si="10"/>
        <v>0</v>
      </c>
      <c r="BE275">
        <f t="shared" ca="1" si="11"/>
        <v>0</v>
      </c>
    </row>
    <row r="276" spans="3:57" x14ac:dyDescent="0.15">
      <c r="C276" s="283">
        <v>204</v>
      </c>
      <c r="D276" cm="1">
        <f t="array" aca="1" ref="D276" ca="1">IF(INDIRECT("'"&amp;$A$69&amp;"'!"&amp;D$68&amp;$C276+72)&lt;&gt;INDIRECT("'"&amp;$A$70&amp;"'!"&amp;D$68&amp;$C276+72),1,0)</f>
        <v>0</v>
      </c>
      <c r="E276" cm="1">
        <f t="array" aca="1" ref="E276" ca="1">IF(INDIRECT("'"&amp;$A$69&amp;"'!"&amp;E$68&amp;$C276+72)&lt;&gt;INDIRECT("'"&amp;$A$70&amp;"'!"&amp;E$68&amp;$C276+72),1,0)</f>
        <v>0</v>
      </c>
      <c r="F276" cm="1">
        <f t="array" aca="1" ref="F276" ca="1">IF(INDIRECT("'"&amp;$A$69&amp;"'!"&amp;F$68&amp;$C276+72)&lt;&gt;INDIRECT("'"&amp;$A$70&amp;"'!"&amp;F$68&amp;$C276+72),1,0)</f>
        <v>0</v>
      </c>
      <c r="G276" cm="1">
        <f t="array" aca="1" ref="G276" ca="1">IF(INDIRECT("'"&amp;$A$69&amp;"'!"&amp;G$68&amp;$C276+72)&lt;&gt;INDIRECT("'"&amp;$A$70&amp;"'!"&amp;G$68&amp;$C276+72),1,0)</f>
        <v>0</v>
      </c>
      <c r="H276" cm="1">
        <f t="array" aca="1" ref="H276" ca="1">IF(INDIRECT("'"&amp;$A$69&amp;"'!"&amp;H$68&amp;$C276+72)&lt;&gt;INDIRECT("'"&amp;$A$70&amp;"'!"&amp;H$68&amp;$C276+72),1,0)</f>
        <v>0</v>
      </c>
      <c r="I276" cm="1">
        <f t="array" aca="1" ref="I276" ca="1">IF(INDIRECT("'"&amp;$A$69&amp;"'!"&amp;I$68&amp;$C276+72)&lt;&gt;INDIRECT("'"&amp;$A$70&amp;"'!"&amp;I$68&amp;$C276+72),1,0)</f>
        <v>0</v>
      </c>
      <c r="J276" cm="1">
        <f t="array" aca="1" ref="J276" ca="1">IF(INDIRECT("'"&amp;$A$69&amp;"'!"&amp;J$68&amp;$C276+72)&lt;&gt;INDIRECT("'"&amp;$A$70&amp;"'!"&amp;J$68&amp;$C276+72),1,0)</f>
        <v>0</v>
      </c>
      <c r="K276" cm="1">
        <f t="array" aca="1" ref="K276" ca="1">IF(INDIRECT("'"&amp;$A$69&amp;"'!"&amp;K$68&amp;$C276+72)&lt;&gt;INDIRECT("'"&amp;$A$70&amp;"'!"&amp;K$68&amp;$C276+72),1,0)</f>
        <v>0</v>
      </c>
      <c r="L276" cm="1">
        <f t="array" aca="1" ref="L276" ca="1">IF(INDIRECT("'"&amp;$A$69&amp;"'!"&amp;L$68&amp;$C276+72)&lt;&gt;INDIRECT("'"&amp;$A$70&amp;"'!"&amp;L$68&amp;$C276+72),1,0)</f>
        <v>0</v>
      </c>
      <c r="M276" cm="1">
        <f t="array" aca="1" ref="M276" ca="1">IF(INDIRECT("'"&amp;$A$69&amp;"'!"&amp;M$68&amp;$C276+72)&lt;&gt;INDIRECT("'"&amp;$A$70&amp;"'!"&amp;M$68&amp;$C276+72),1,0)</f>
        <v>0</v>
      </c>
      <c r="N276" cm="1">
        <f t="array" aca="1" ref="N276" ca="1">IF(INDIRECT("'"&amp;$A$69&amp;"'!"&amp;N$68&amp;$C276+72)&lt;&gt;INDIRECT("'"&amp;$A$70&amp;"'!"&amp;N$68&amp;$C276+72),1,0)</f>
        <v>0</v>
      </c>
      <c r="O276" cm="1">
        <f t="array" aca="1" ref="O276" ca="1">IF(INDIRECT("'"&amp;$A$69&amp;"'!"&amp;O$68&amp;$C276+72)&lt;&gt;INDIRECT("'"&amp;$A$70&amp;"'!"&amp;O$68&amp;$C276+72),1,0)</f>
        <v>0</v>
      </c>
      <c r="P276" cm="1">
        <f t="array" aca="1" ref="P276" ca="1">IF(INDIRECT("'"&amp;$A$69&amp;"'!"&amp;P$68&amp;$C276+72)&lt;&gt;INDIRECT("'"&amp;$A$70&amp;"'!"&amp;P$68&amp;$C276+72),1,0)</f>
        <v>0</v>
      </c>
      <c r="Q276" cm="1">
        <f t="array" aca="1" ref="Q276" ca="1">IF(INDIRECT("'"&amp;$A$69&amp;"'!"&amp;Q$68&amp;$C276+72)&lt;&gt;INDIRECT("'"&amp;$A$70&amp;"'!"&amp;Q$68&amp;$C276+72),1,0)</f>
        <v>0</v>
      </c>
      <c r="R276" cm="1">
        <f t="array" aca="1" ref="R276" ca="1">IF(INDIRECT("'"&amp;$A$69&amp;"'!"&amp;R$68&amp;$C276+72)&lt;&gt;INDIRECT("'"&amp;$A$70&amp;"'!"&amp;R$68&amp;$C276+72),1,0)</f>
        <v>0</v>
      </c>
      <c r="S276" cm="1">
        <f t="array" aca="1" ref="S276" ca="1">IF(INDIRECT("'"&amp;$A$69&amp;"'!"&amp;S$68&amp;$C276+72)&lt;&gt;INDIRECT("'"&amp;$A$70&amp;"'!"&amp;S$68&amp;$C276+72),1,0)</f>
        <v>0</v>
      </c>
      <c r="T276" cm="1">
        <f t="array" aca="1" ref="T276" ca="1">IF(INDIRECT("'"&amp;$A$69&amp;"'!"&amp;T$68&amp;$C276+72)&lt;&gt;INDIRECT("'"&amp;$A$70&amp;"'!"&amp;T$68&amp;$C276+72),1,0)</f>
        <v>0</v>
      </c>
      <c r="U276" cm="1">
        <f t="array" aca="1" ref="U276" ca="1">IF(INDIRECT("'"&amp;$A$69&amp;"'!"&amp;U$68&amp;$C276+72)&lt;&gt;INDIRECT("'"&amp;$A$70&amp;"'!"&amp;U$68&amp;$C276+72),1,0)</f>
        <v>0</v>
      </c>
      <c r="V276" cm="1">
        <f t="array" aca="1" ref="V276" ca="1">IF(INDIRECT("'"&amp;$A$69&amp;"'!"&amp;V$68&amp;$C276+72)&lt;&gt;INDIRECT("'"&amp;$A$70&amp;"'!"&amp;V$68&amp;$C276+72),1,0)</f>
        <v>0</v>
      </c>
      <c r="W276" cm="1">
        <f t="array" aca="1" ref="W276" ca="1">IF(INDIRECT("'"&amp;$A$69&amp;"'!"&amp;W$68&amp;$C276+72)&lt;&gt;INDIRECT("'"&amp;$A$70&amp;"'!"&amp;W$68&amp;$C276+72),1,0)</f>
        <v>0</v>
      </c>
      <c r="X276" cm="1">
        <f t="array" aca="1" ref="X276" ca="1">IF(INDIRECT("'"&amp;$A$69&amp;"'!"&amp;X$68&amp;$C276+72)&lt;&gt;INDIRECT("'"&amp;$A$70&amp;"'!"&amp;X$68&amp;$C276+72),1,0)</f>
        <v>0</v>
      </c>
      <c r="Y276" cm="1">
        <f t="array" aca="1" ref="Y276" ca="1">IF(INDIRECT("'"&amp;$A$69&amp;"'!"&amp;Y$68&amp;$C276+72)&lt;&gt;INDIRECT("'"&amp;$A$70&amp;"'!"&amp;Y$68&amp;$C276+72),1,0)</f>
        <v>0</v>
      </c>
      <c r="Z276" cm="1">
        <f t="array" aca="1" ref="Z276" ca="1">IF(INDIRECT("'"&amp;$A$69&amp;"'!"&amp;Z$68&amp;$C276+72)&lt;&gt;INDIRECT("'"&amp;$A$70&amp;"'!"&amp;Z$68&amp;$C276+72),1,0)</f>
        <v>0</v>
      </c>
      <c r="AA276" cm="1">
        <f t="array" aca="1" ref="AA276" ca="1">IF(INDIRECT("'"&amp;$A$69&amp;"'!"&amp;AA$68&amp;$C276+72)&lt;&gt;INDIRECT("'"&amp;$A$70&amp;"'!"&amp;AA$68&amp;$C276+72),1,0)</f>
        <v>0</v>
      </c>
      <c r="AB276" cm="1">
        <f t="array" aca="1" ref="AB276" ca="1">IF(INDIRECT("'"&amp;$A$69&amp;"'!"&amp;AB$68&amp;$C276+72)&lt;&gt;INDIRECT("'"&amp;$A$70&amp;"'!"&amp;AB$68&amp;$C276+72),1,0)</f>
        <v>0</v>
      </c>
      <c r="AC276" cm="1">
        <f t="array" aca="1" ref="AC276" ca="1">IF(INDIRECT("'"&amp;$A$69&amp;"'!"&amp;AC$68&amp;$C276+72)&lt;&gt;INDIRECT("'"&amp;$A$70&amp;"'!"&amp;AC$68&amp;$C276+72),1,0)</f>
        <v>0</v>
      </c>
      <c r="AD276" cm="1">
        <f t="array" aca="1" ref="AD276" ca="1">IF(INDIRECT("'"&amp;$A$69&amp;"'!"&amp;AD$68&amp;$C276+72)&lt;&gt;INDIRECT("'"&amp;$A$70&amp;"'!"&amp;AD$68&amp;$C276+72),1,0)</f>
        <v>0</v>
      </c>
      <c r="AE276" cm="1">
        <f t="array" aca="1" ref="AE276" ca="1">IF(INDIRECT("'"&amp;$A$69&amp;"'!"&amp;AE$68&amp;$C276+72)&lt;&gt;INDIRECT("'"&amp;$A$70&amp;"'!"&amp;AE$68&amp;$C276+72),1,0)</f>
        <v>0</v>
      </c>
      <c r="AF276" cm="1">
        <f t="array" aca="1" ref="AF276" ca="1">IF(INDIRECT("'"&amp;$A$69&amp;"'!"&amp;AF$68&amp;$C276+72)&lt;&gt;INDIRECT("'"&amp;$A$70&amp;"'!"&amp;AF$68&amp;$C276+72),1,0)</f>
        <v>0</v>
      </c>
      <c r="AG276" cm="1">
        <f t="array" aca="1" ref="AG276" ca="1">IF(INDIRECT("'"&amp;$A$69&amp;"'!"&amp;AG$68&amp;$C276+72)&lt;&gt;INDIRECT("'"&amp;$A$70&amp;"'!"&amp;AG$68&amp;$C276+72),1,0)</f>
        <v>0</v>
      </c>
      <c r="AH276" cm="1">
        <f t="array" aca="1" ref="AH276" ca="1">IF(INDIRECT("'"&amp;$A$69&amp;"'!"&amp;AH$68&amp;$C276+72)&lt;&gt;INDIRECT("'"&amp;$A$70&amp;"'!"&amp;AH$68&amp;$C276+72),1,0)</f>
        <v>0</v>
      </c>
      <c r="AI276" cm="1">
        <f t="array" aca="1" ref="AI276" ca="1">IF(INDIRECT("'"&amp;$A$69&amp;"'!"&amp;AI$68&amp;$C276+72)&lt;&gt;INDIRECT("'"&amp;$A$70&amp;"'!"&amp;AI$68&amp;$C276+72),1,0)</f>
        <v>0</v>
      </c>
      <c r="AJ276" cm="1">
        <f t="array" aca="1" ref="AJ276" ca="1">IF(INDIRECT("'"&amp;$A$69&amp;"'!"&amp;AJ$68&amp;$C276+72)&lt;&gt;INDIRECT("'"&amp;$A$70&amp;"'!"&amp;AJ$68&amp;$C276+72),1,0)</f>
        <v>0</v>
      </c>
      <c r="AK276" cm="1">
        <f t="array" aca="1" ref="AK276" ca="1">IF(INDIRECT("'"&amp;$A$69&amp;"'!"&amp;AK$68&amp;$C276+72)&lt;&gt;INDIRECT("'"&amp;$A$70&amp;"'!"&amp;AK$68&amp;$C276+72),1,0)</f>
        <v>0</v>
      </c>
      <c r="AL276" cm="1">
        <f t="array" aca="1" ref="AL276" ca="1">IF(INDIRECT("'"&amp;$A$69&amp;"'!"&amp;AL$68&amp;$C276+72)&lt;&gt;INDIRECT("'"&amp;$A$70&amp;"'!"&amp;AL$68&amp;$C276+72),1,0)</f>
        <v>0</v>
      </c>
      <c r="AM276" cm="1">
        <f t="array" aca="1" ref="AM276" ca="1">IF(INDIRECT("'"&amp;$A$69&amp;"'!"&amp;AM$68&amp;$C276+72)&lt;&gt;INDIRECT("'"&amp;$A$70&amp;"'!"&amp;AM$68&amp;$C276+72),1,0)</f>
        <v>0</v>
      </c>
      <c r="AN276" cm="1">
        <f t="array" aca="1" ref="AN276" ca="1">IF(INDIRECT("'"&amp;$A$69&amp;"'!"&amp;AN$68&amp;$C276+72)&lt;&gt;INDIRECT("'"&amp;$A$70&amp;"'!"&amp;AN$68&amp;$C276+72),1,0)</f>
        <v>0</v>
      </c>
      <c r="AO276" cm="1">
        <f t="array" aca="1" ref="AO276" ca="1">IF(INDIRECT("'"&amp;$A$69&amp;"'!"&amp;AO$68&amp;$C276+72)&lt;&gt;INDIRECT("'"&amp;$A$70&amp;"'!"&amp;AO$68&amp;$C276+72),1,0)</f>
        <v>0</v>
      </c>
      <c r="AP276" cm="1">
        <f t="array" aca="1" ref="AP276" ca="1">IF(INDIRECT("'"&amp;$A$69&amp;"'!"&amp;AP$68&amp;$C276+72)&lt;&gt;INDIRECT("'"&amp;$A$70&amp;"'!"&amp;AP$68&amp;$C276+72),1,0)</f>
        <v>0</v>
      </c>
      <c r="AQ276" cm="1">
        <f t="array" aca="1" ref="AQ276" ca="1">IF(INDIRECT("'"&amp;$A$69&amp;"'!"&amp;AQ$68&amp;$C276+72)&lt;&gt;INDIRECT("'"&amp;$A$70&amp;"'!"&amp;AQ$68&amp;$C276+72),1,0)</f>
        <v>0</v>
      </c>
      <c r="AR276" cm="1">
        <f t="array" aca="1" ref="AR276" ca="1">IF(INDIRECT("'"&amp;$A$69&amp;"'!"&amp;AR$68&amp;$C276+72)&lt;&gt;INDIRECT("'"&amp;$A$70&amp;"'!"&amp;AR$68&amp;$C276+72),1,0)</f>
        <v>0</v>
      </c>
      <c r="AS276" cm="1">
        <f t="array" aca="1" ref="AS276" ca="1">IF(INDIRECT("'"&amp;$A$69&amp;"'!"&amp;AS$68&amp;$C276+72)&lt;&gt;INDIRECT("'"&amp;$A$70&amp;"'!"&amp;AS$68&amp;$C276+72),1,0)</f>
        <v>0</v>
      </c>
      <c r="AT276" cm="1">
        <f t="array" aca="1" ref="AT276" ca="1">IF(INDIRECT("'"&amp;$A$69&amp;"'!"&amp;AT$68&amp;$C276+72)&lt;&gt;INDIRECT("'"&amp;$A$70&amp;"'!"&amp;AT$68&amp;$C276+72),1,0)</f>
        <v>0</v>
      </c>
      <c r="AU276" cm="1">
        <f t="array" aca="1" ref="AU276" ca="1">IF(INDIRECT("'"&amp;$A$69&amp;"'!"&amp;AU$68&amp;$C276+72)&lt;&gt;INDIRECT("'"&amp;$A$70&amp;"'!"&amp;AU$68&amp;$C276+72),1,0)</f>
        <v>0</v>
      </c>
      <c r="AV276" cm="1">
        <f t="array" aca="1" ref="AV276" ca="1">IF(INDIRECT("'"&amp;$A$69&amp;"'!"&amp;AV$68&amp;$C276+72)&lt;&gt;INDIRECT("'"&amp;$A$70&amp;"'!"&amp;AV$68&amp;$C276+72),1,0)</f>
        <v>0</v>
      </c>
      <c r="AW276" cm="1">
        <f t="array" aca="1" ref="AW276" ca="1">IF(INDIRECT("'"&amp;$A$69&amp;"'!"&amp;AW$68&amp;$C276+72)&lt;&gt;INDIRECT("'"&amp;$A$70&amp;"'!"&amp;AW$68&amp;$C276+72),1,0)</f>
        <v>0</v>
      </c>
      <c r="AX276" cm="1">
        <f t="array" aca="1" ref="AX276" ca="1">IF(INDIRECT("'"&amp;$A$69&amp;"'!"&amp;AX$68&amp;$C276+72)&lt;&gt;INDIRECT("'"&amp;$A$70&amp;"'!"&amp;AX$68&amp;$C276+72),1,0)</f>
        <v>0</v>
      </c>
      <c r="AY276" cm="1">
        <f t="array" aca="1" ref="AY276" ca="1">IF(INDIRECT("'"&amp;$A$69&amp;"'!"&amp;AY$68&amp;$C276+72)&lt;&gt;INDIRECT("'"&amp;$A$70&amp;"'!"&amp;AY$68&amp;$C276+72),1,0)</f>
        <v>0</v>
      </c>
      <c r="AZ276" cm="1">
        <f t="array" aca="1" ref="AZ276" ca="1">IF(INDIRECT("'"&amp;$A$69&amp;"'!"&amp;AZ$68&amp;$C276+72)&lt;&gt;INDIRECT("'"&amp;$A$70&amp;"'!"&amp;AZ$68&amp;$C276+72),1,0)</f>
        <v>0</v>
      </c>
      <c r="BA276" cm="1">
        <f t="array" aca="1" ref="BA276" ca="1">IF(INDIRECT("'"&amp;$A$69&amp;"'!"&amp;BA$68&amp;$C276+72)&lt;&gt;INDIRECT("'"&amp;$A$70&amp;"'!"&amp;BA$68&amp;$C276+72),1,0)</f>
        <v>0</v>
      </c>
      <c r="BB276" cm="1">
        <f t="array" aca="1" ref="BB276" ca="1">IF(INDIRECT("'"&amp;$A$69&amp;"'!"&amp;BB$68&amp;$C276+72)&lt;&gt;INDIRECT("'"&amp;$A$70&amp;"'!"&amp;BB$68&amp;$C276+72),1,0)</f>
        <v>0</v>
      </c>
      <c r="BC276">
        <f t="shared" ca="1" si="9"/>
        <v>0</v>
      </c>
      <c r="BD276">
        <f t="shared" ca="1" si="10"/>
        <v>0</v>
      </c>
      <c r="BE276">
        <f t="shared" ca="1" si="11"/>
        <v>0</v>
      </c>
    </row>
    <row r="277" spans="3:57" x14ac:dyDescent="0.15">
      <c r="C277" s="283">
        <v>205</v>
      </c>
      <c r="D277" cm="1">
        <f t="array" aca="1" ref="D277" ca="1">IF(INDIRECT("'"&amp;$A$69&amp;"'!"&amp;D$68&amp;$C277+72)&lt;&gt;INDIRECT("'"&amp;$A$70&amp;"'!"&amp;D$68&amp;$C277+72),1,0)</f>
        <v>0</v>
      </c>
      <c r="E277" cm="1">
        <f t="array" aca="1" ref="E277" ca="1">IF(INDIRECT("'"&amp;$A$69&amp;"'!"&amp;E$68&amp;$C277+72)&lt;&gt;INDIRECT("'"&amp;$A$70&amp;"'!"&amp;E$68&amp;$C277+72),1,0)</f>
        <v>0</v>
      </c>
      <c r="F277" cm="1">
        <f t="array" aca="1" ref="F277" ca="1">IF(INDIRECT("'"&amp;$A$69&amp;"'!"&amp;F$68&amp;$C277+72)&lt;&gt;INDIRECT("'"&amp;$A$70&amp;"'!"&amp;F$68&amp;$C277+72),1,0)</f>
        <v>0</v>
      </c>
      <c r="G277" cm="1">
        <f t="array" aca="1" ref="G277" ca="1">IF(INDIRECT("'"&amp;$A$69&amp;"'!"&amp;G$68&amp;$C277+72)&lt;&gt;INDIRECT("'"&amp;$A$70&amp;"'!"&amp;G$68&amp;$C277+72),1,0)</f>
        <v>0</v>
      </c>
      <c r="H277" cm="1">
        <f t="array" aca="1" ref="H277" ca="1">IF(INDIRECT("'"&amp;$A$69&amp;"'!"&amp;H$68&amp;$C277+72)&lt;&gt;INDIRECT("'"&amp;$A$70&amp;"'!"&amp;H$68&amp;$C277+72),1,0)</f>
        <v>0</v>
      </c>
      <c r="I277" cm="1">
        <f t="array" aca="1" ref="I277" ca="1">IF(INDIRECT("'"&amp;$A$69&amp;"'!"&amp;I$68&amp;$C277+72)&lt;&gt;INDIRECT("'"&amp;$A$70&amp;"'!"&amp;I$68&amp;$C277+72),1,0)</f>
        <v>0</v>
      </c>
      <c r="J277" cm="1">
        <f t="array" aca="1" ref="J277" ca="1">IF(INDIRECT("'"&amp;$A$69&amp;"'!"&amp;J$68&amp;$C277+72)&lt;&gt;INDIRECT("'"&amp;$A$70&amp;"'!"&amp;J$68&amp;$C277+72),1,0)</f>
        <v>0</v>
      </c>
      <c r="K277" cm="1">
        <f t="array" aca="1" ref="K277" ca="1">IF(INDIRECT("'"&amp;$A$69&amp;"'!"&amp;K$68&amp;$C277+72)&lt;&gt;INDIRECT("'"&amp;$A$70&amp;"'!"&amp;K$68&amp;$C277+72),1,0)</f>
        <v>0</v>
      </c>
      <c r="L277" cm="1">
        <f t="array" aca="1" ref="L277" ca="1">IF(INDIRECT("'"&amp;$A$69&amp;"'!"&amp;L$68&amp;$C277+72)&lt;&gt;INDIRECT("'"&amp;$A$70&amp;"'!"&amp;L$68&amp;$C277+72),1,0)</f>
        <v>0</v>
      </c>
      <c r="M277" cm="1">
        <f t="array" aca="1" ref="M277" ca="1">IF(INDIRECT("'"&amp;$A$69&amp;"'!"&amp;M$68&amp;$C277+72)&lt;&gt;INDIRECT("'"&amp;$A$70&amp;"'!"&amp;M$68&amp;$C277+72),1,0)</f>
        <v>0</v>
      </c>
      <c r="N277" cm="1">
        <f t="array" aca="1" ref="N277" ca="1">IF(INDIRECT("'"&amp;$A$69&amp;"'!"&amp;N$68&amp;$C277+72)&lt;&gt;INDIRECT("'"&amp;$A$70&amp;"'!"&amp;N$68&amp;$C277+72),1,0)</f>
        <v>0</v>
      </c>
      <c r="O277" cm="1">
        <f t="array" aca="1" ref="O277" ca="1">IF(INDIRECT("'"&amp;$A$69&amp;"'!"&amp;O$68&amp;$C277+72)&lt;&gt;INDIRECT("'"&amp;$A$70&amp;"'!"&amp;O$68&amp;$C277+72),1,0)</f>
        <v>0</v>
      </c>
      <c r="P277" cm="1">
        <f t="array" aca="1" ref="P277" ca="1">IF(INDIRECT("'"&amp;$A$69&amp;"'!"&amp;P$68&amp;$C277+72)&lt;&gt;INDIRECT("'"&amp;$A$70&amp;"'!"&amp;P$68&amp;$C277+72),1,0)</f>
        <v>0</v>
      </c>
      <c r="Q277" cm="1">
        <f t="array" aca="1" ref="Q277" ca="1">IF(INDIRECT("'"&amp;$A$69&amp;"'!"&amp;Q$68&amp;$C277+72)&lt;&gt;INDIRECT("'"&amp;$A$70&amp;"'!"&amp;Q$68&amp;$C277+72),1,0)</f>
        <v>0</v>
      </c>
      <c r="R277" cm="1">
        <f t="array" aca="1" ref="R277" ca="1">IF(INDIRECT("'"&amp;$A$69&amp;"'!"&amp;R$68&amp;$C277+72)&lt;&gt;INDIRECT("'"&amp;$A$70&amp;"'!"&amp;R$68&amp;$C277+72),1,0)</f>
        <v>0</v>
      </c>
      <c r="S277" cm="1">
        <f t="array" aca="1" ref="S277" ca="1">IF(INDIRECT("'"&amp;$A$69&amp;"'!"&amp;S$68&amp;$C277+72)&lt;&gt;INDIRECT("'"&amp;$A$70&amp;"'!"&amp;S$68&amp;$C277+72),1,0)</f>
        <v>0</v>
      </c>
      <c r="T277" cm="1">
        <f t="array" aca="1" ref="T277" ca="1">IF(INDIRECT("'"&amp;$A$69&amp;"'!"&amp;T$68&amp;$C277+72)&lt;&gt;INDIRECT("'"&amp;$A$70&amp;"'!"&amp;T$68&amp;$C277+72),1,0)</f>
        <v>0</v>
      </c>
      <c r="U277" cm="1">
        <f t="array" aca="1" ref="U277" ca="1">IF(INDIRECT("'"&amp;$A$69&amp;"'!"&amp;U$68&amp;$C277+72)&lt;&gt;INDIRECT("'"&amp;$A$70&amp;"'!"&amp;U$68&amp;$C277+72),1,0)</f>
        <v>0</v>
      </c>
      <c r="V277" cm="1">
        <f t="array" aca="1" ref="V277" ca="1">IF(INDIRECT("'"&amp;$A$69&amp;"'!"&amp;V$68&amp;$C277+72)&lt;&gt;INDIRECT("'"&amp;$A$70&amp;"'!"&amp;V$68&amp;$C277+72),1,0)</f>
        <v>0</v>
      </c>
      <c r="W277" cm="1">
        <f t="array" aca="1" ref="W277" ca="1">IF(INDIRECT("'"&amp;$A$69&amp;"'!"&amp;W$68&amp;$C277+72)&lt;&gt;INDIRECT("'"&amp;$A$70&amp;"'!"&amp;W$68&amp;$C277+72),1,0)</f>
        <v>0</v>
      </c>
      <c r="X277" cm="1">
        <f t="array" aca="1" ref="X277" ca="1">IF(INDIRECT("'"&amp;$A$69&amp;"'!"&amp;X$68&amp;$C277+72)&lt;&gt;INDIRECT("'"&amp;$A$70&amp;"'!"&amp;X$68&amp;$C277+72),1,0)</f>
        <v>0</v>
      </c>
      <c r="Y277" cm="1">
        <f t="array" aca="1" ref="Y277" ca="1">IF(INDIRECT("'"&amp;$A$69&amp;"'!"&amp;Y$68&amp;$C277+72)&lt;&gt;INDIRECT("'"&amp;$A$70&amp;"'!"&amp;Y$68&amp;$C277+72),1,0)</f>
        <v>0</v>
      </c>
      <c r="Z277" cm="1">
        <f t="array" aca="1" ref="Z277" ca="1">IF(INDIRECT("'"&amp;$A$69&amp;"'!"&amp;Z$68&amp;$C277+72)&lt;&gt;INDIRECT("'"&amp;$A$70&amp;"'!"&amp;Z$68&amp;$C277+72),1,0)</f>
        <v>0</v>
      </c>
      <c r="AA277" cm="1">
        <f t="array" aca="1" ref="AA277" ca="1">IF(INDIRECT("'"&amp;$A$69&amp;"'!"&amp;AA$68&amp;$C277+72)&lt;&gt;INDIRECT("'"&amp;$A$70&amp;"'!"&amp;AA$68&amp;$C277+72),1,0)</f>
        <v>0</v>
      </c>
      <c r="AB277" cm="1">
        <f t="array" aca="1" ref="AB277" ca="1">IF(INDIRECT("'"&amp;$A$69&amp;"'!"&amp;AB$68&amp;$C277+72)&lt;&gt;INDIRECT("'"&amp;$A$70&amp;"'!"&amp;AB$68&amp;$C277+72),1,0)</f>
        <v>0</v>
      </c>
      <c r="AC277" cm="1">
        <f t="array" aca="1" ref="AC277" ca="1">IF(INDIRECT("'"&amp;$A$69&amp;"'!"&amp;AC$68&amp;$C277+72)&lt;&gt;INDIRECT("'"&amp;$A$70&amp;"'!"&amp;AC$68&amp;$C277+72),1,0)</f>
        <v>0</v>
      </c>
      <c r="AD277" cm="1">
        <f t="array" aca="1" ref="AD277" ca="1">IF(INDIRECT("'"&amp;$A$69&amp;"'!"&amp;AD$68&amp;$C277+72)&lt;&gt;INDIRECT("'"&amp;$A$70&amp;"'!"&amp;AD$68&amp;$C277+72),1,0)</f>
        <v>0</v>
      </c>
      <c r="AE277" cm="1">
        <f t="array" aca="1" ref="AE277" ca="1">IF(INDIRECT("'"&amp;$A$69&amp;"'!"&amp;AE$68&amp;$C277+72)&lt;&gt;INDIRECT("'"&amp;$A$70&amp;"'!"&amp;AE$68&amp;$C277+72),1,0)</f>
        <v>0</v>
      </c>
      <c r="AF277" cm="1">
        <f t="array" aca="1" ref="AF277" ca="1">IF(INDIRECT("'"&amp;$A$69&amp;"'!"&amp;AF$68&amp;$C277+72)&lt;&gt;INDIRECT("'"&amp;$A$70&amp;"'!"&amp;AF$68&amp;$C277+72),1,0)</f>
        <v>0</v>
      </c>
      <c r="AG277" cm="1">
        <f t="array" aca="1" ref="AG277" ca="1">IF(INDIRECT("'"&amp;$A$69&amp;"'!"&amp;AG$68&amp;$C277+72)&lt;&gt;INDIRECT("'"&amp;$A$70&amp;"'!"&amp;AG$68&amp;$C277+72),1,0)</f>
        <v>0</v>
      </c>
      <c r="AH277" cm="1">
        <f t="array" aca="1" ref="AH277" ca="1">IF(INDIRECT("'"&amp;$A$69&amp;"'!"&amp;AH$68&amp;$C277+72)&lt;&gt;INDIRECT("'"&amp;$A$70&amp;"'!"&amp;AH$68&amp;$C277+72),1,0)</f>
        <v>0</v>
      </c>
      <c r="AI277" cm="1">
        <f t="array" aca="1" ref="AI277" ca="1">IF(INDIRECT("'"&amp;$A$69&amp;"'!"&amp;AI$68&amp;$C277+72)&lt;&gt;INDIRECT("'"&amp;$A$70&amp;"'!"&amp;AI$68&amp;$C277+72),1,0)</f>
        <v>0</v>
      </c>
      <c r="AJ277" cm="1">
        <f t="array" aca="1" ref="AJ277" ca="1">IF(INDIRECT("'"&amp;$A$69&amp;"'!"&amp;AJ$68&amp;$C277+72)&lt;&gt;INDIRECT("'"&amp;$A$70&amp;"'!"&amp;AJ$68&amp;$C277+72),1,0)</f>
        <v>0</v>
      </c>
      <c r="AK277" cm="1">
        <f t="array" aca="1" ref="AK277" ca="1">IF(INDIRECT("'"&amp;$A$69&amp;"'!"&amp;AK$68&amp;$C277+72)&lt;&gt;INDIRECT("'"&amp;$A$70&amp;"'!"&amp;AK$68&amp;$C277+72),1,0)</f>
        <v>0</v>
      </c>
      <c r="AL277" cm="1">
        <f t="array" aca="1" ref="AL277" ca="1">IF(INDIRECT("'"&amp;$A$69&amp;"'!"&amp;AL$68&amp;$C277+72)&lt;&gt;INDIRECT("'"&amp;$A$70&amp;"'!"&amp;AL$68&amp;$C277+72),1,0)</f>
        <v>0</v>
      </c>
      <c r="AM277" cm="1">
        <f t="array" aca="1" ref="AM277" ca="1">IF(INDIRECT("'"&amp;$A$69&amp;"'!"&amp;AM$68&amp;$C277+72)&lt;&gt;INDIRECT("'"&amp;$A$70&amp;"'!"&amp;AM$68&amp;$C277+72),1,0)</f>
        <v>0</v>
      </c>
      <c r="AN277" cm="1">
        <f t="array" aca="1" ref="AN277" ca="1">IF(INDIRECT("'"&amp;$A$69&amp;"'!"&amp;AN$68&amp;$C277+72)&lt;&gt;INDIRECT("'"&amp;$A$70&amp;"'!"&amp;AN$68&amp;$C277+72),1,0)</f>
        <v>0</v>
      </c>
      <c r="AO277" cm="1">
        <f t="array" aca="1" ref="AO277" ca="1">IF(INDIRECT("'"&amp;$A$69&amp;"'!"&amp;AO$68&amp;$C277+72)&lt;&gt;INDIRECT("'"&amp;$A$70&amp;"'!"&amp;AO$68&amp;$C277+72),1,0)</f>
        <v>0</v>
      </c>
      <c r="AP277" cm="1">
        <f t="array" aca="1" ref="AP277" ca="1">IF(INDIRECT("'"&amp;$A$69&amp;"'!"&amp;AP$68&amp;$C277+72)&lt;&gt;INDIRECT("'"&amp;$A$70&amp;"'!"&amp;AP$68&amp;$C277+72),1,0)</f>
        <v>0</v>
      </c>
      <c r="AQ277" cm="1">
        <f t="array" aca="1" ref="AQ277" ca="1">IF(INDIRECT("'"&amp;$A$69&amp;"'!"&amp;AQ$68&amp;$C277+72)&lt;&gt;INDIRECT("'"&amp;$A$70&amp;"'!"&amp;AQ$68&amp;$C277+72),1,0)</f>
        <v>0</v>
      </c>
      <c r="AR277" cm="1">
        <f t="array" aca="1" ref="AR277" ca="1">IF(INDIRECT("'"&amp;$A$69&amp;"'!"&amp;AR$68&amp;$C277+72)&lt;&gt;INDIRECT("'"&amp;$A$70&amp;"'!"&amp;AR$68&amp;$C277+72),1,0)</f>
        <v>0</v>
      </c>
      <c r="AS277" cm="1">
        <f t="array" aca="1" ref="AS277" ca="1">IF(INDIRECT("'"&amp;$A$69&amp;"'!"&amp;AS$68&amp;$C277+72)&lt;&gt;INDIRECT("'"&amp;$A$70&amp;"'!"&amp;AS$68&amp;$C277+72),1,0)</f>
        <v>0</v>
      </c>
      <c r="AT277" cm="1">
        <f t="array" aca="1" ref="AT277" ca="1">IF(INDIRECT("'"&amp;$A$69&amp;"'!"&amp;AT$68&amp;$C277+72)&lt;&gt;INDIRECT("'"&amp;$A$70&amp;"'!"&amp;AT$68&amp;$C277+72),1,0)</f>
        <v>0</v>
      </c>
      <c r="AU277" cm="1">
        <f t="array" aca="1" ref="AU277" ca="1">IF(INDIRECT("'"&amp;$A$69&amp;"'!"&amp;AU$68&amp;$C277+72)&lt;&gt;INDIRECT("'"&amp;$A$70&amp;"'!"&amp;AU$68&amp;$C277+72),1,0)</f>
        <v>0</v>
      </c>
      <c r="AV277" cm="1">
        <f t="array" aca="1" ref="AV277" ca="1">IF(INDIRECT("'"&amp;$A$69&amp;"'!"&amp;AV$68&amp;$C277+72)&lt;&gt;INDIRECT("'"&amp;$A$70&amp;"'!"&amp;AV$68&amp;$C277+72),1,0)</f>
        <v>0</v>
      </c>
      <c r="AW277" cm="1">
        <f t="array" aca="1" ref="AW277" ca="1">IF(INDIRECT("'"&amp;$A$69&amp;"'!"&amp;AW$68&amp;$C277+72)&lt;&gt;INDIRECT("'"&amp;$A$70&amp;"'!"&amp;AW$68&amp;$C277+72),1,0)</f>
        <v>0</v>
      </c>
      <c r="AX277" cm="1">
        <f t="array" aca="1" ref="AX277" ca="1">IF(INDIRECT("'"&amp;$A$69&amp;"'!"&amp;AX$68&amp;$C277+72)&lt;&gt;INDIRECT("'"&amp;$A$70&amp;"'!"&amp;AX$68&amp;$C277+72),1,0)</f>
        <v>0</v>
      </c>
      <c r="AY277" cm="1">
        <f t="array" aca="1" ref="AY277" ca="1">IF(INDIRECT("'"&amp;$A$69&amp;"'!"&amp;AY$68&amp;$C277+72)&lt;&gt;INDIRECT("'"&amp;$A$70&amp;"'!"&amp;AY$68&amp;$C277+72),1,0)</f>
        <v>0</v>
      </c>
      <c r="AZ277" cm="1">
        <f t="array" aca="1" ref="AZ277" ca="1">IF(INDIRECT("'"&amp;$A$69&amp;"'!"&amp;AZ$68&amp;$C277+72)&lt;&gt;INDIRECT("'"&amp;$A$70&amp;"'!"&amp;AZ$68&amp;$C277+72),1,0)</f>
        <v>0</v>
      </c>
      <c r="BA277" cm="1">
        <f t="array" aca="1" ref="BA277" ca="1">IF(INDIRECT("'"&amp;$A$69&amp;"'!"&amp;BA$68&amp;$C277+72)&lt;&gt;INDIRECT("'"&amp;$A$70&amp;"'!"&amp;BA$68&amp;$C277+72),1,0)</f>
        <v>0</v>
      </c>
      <c r="BB277" cm="1">
        <f t="array" aca="1" ref="BB277" ca="1">IF(INDIRECT("'"&amp;$A$69&amp;"'!"&amp;BB$68&amp;$C277+72)&lt;&gt;INDIRECT("'"&amp;$A$70&amp;"'!"&amp;BB$68&amp;$C277+72),1,0)</f>
        <v>0</v>
      </c>
      <c r="BC277">
        <f t="shared" ca="1" si="9"/>
        <v>0</v>
      </c>
      <c r="BD277">
        <f t="shared" ca="1" si="10"/>
        <v>0</v>
      </c>
      <c r="BE277">
        <f t="shared" ca="1" si="11"/>
        <v>0</v>
      </c>
    </row>
    <row r="278" spans="3:57" x14ac:dyDescent="0.15">
      <c r="C278" s="283">
        <v>206</v>
      </c>
      <c r="D278" cm="1">
        <f t="array" aca="1" ref="D278" ca="1">IF(INDIRECT("'"&amp;$A$69&amp;"'!"&amp;D$68&amp;$C278+72)&lt;&gt;INDIRECT("'"&amp;$A$70&amp;"'!"&amp;D$68&amp;$C278+72),1,0)</f>
        <v>0</v>
      </c>
      <c r="E278" cm="1">
        <f t="array" aca="1" ref="E278" ca="1">IF(INDIRECT("'"&amp;$A$69&amp;"'!"&amp;E$68&amp;$C278+72)&lt;&gt;INDIRECT("'"&amp;$A$70&amp;"'!"&amp;E$68&amp;$C278+72),1,0)</f>
        <v>0</v>
      </c>
      <c r="F278" cm="1">
        <f t="array" aca="1" ref="F278" ca="1">IF(INDIRECT("'"&amp;$A$69&amp;"'!"&amp;F$68&amp;$C278+72)&lt;&gt;INDIRECT("'"&amp;$A$70&amp;"'!"&amp;F$68&amp;$C278+72),1,0)</f>
        <v>0</v>
      </c>
      <c r="G278" cm="1">
        <f t="array" aca="1" ref="G278" ca="1">IF(INDIRECT("'"&amp;$A$69&amp;"'!"&amp;G$68&amp;$C278+72)&lt;&gt;INDIRECT("'"&amp;$A$70&amp;"'!"&amp;G$68&amp;$C278+72),1,0)</f>
        <v>0</v>
      </c>
      <c r="H278" cm="1">
        <f t="array" aca="1" ref="H278" ca="1">IF(INDIRECT("'"&amp;$A$69&amp;"'!"&amp;H$68&amp;$C278+72)&lt;&gt;INDIRECT("'"&amp;$A$70&amp;"'!"&amp;H$68&amp;$C278+72),1,0)</f>
        <v>0</v>
      </c>
      <c r="I278" cm="1">
        <f t="array" aca="1" ref="I278" ca="1">IF(INDIRECT("'"&amp;$A$69&amp;"'!"&amp;I$68&amp;$C278+72)&lt;&gt;INDIRECT("'"&amp;$A$70&amp;"'!"&amp;I$68&amp;$C278+72),1,0)</f>
        <v>0</v>
      </c>
      <c r="J278" cm="1">
        <f t="array" aca="1" ref="J278" ca="1">IF(INDIRECT("'"&amp;$A$69&amp;"'!"&amp;J$68&amp;$C278+72)&lt;&gt;INDIRECT("'"&amp;$A$70&amp;"'!"&amp;J$68&amp;$C278+72),1,0)</f>
        <v>0</v>
      </c>
      <c r="K278" cm="1">
        <f t="array" aca="1" ref="K278" ca="1">IF(INDIRECT("'"&amp;$A$69&amp;"'!"&amp;K$68&amp;$C278+72)&lt;&gt;INDIRECT("'"&amp;$A$70&amp;"'!"&amp;K$68&amp;$C278+72),1,0)</f>
        <v>0</v>
      </c>
      <c r="L278" cm="1">
        <f t="array" aca="1" ref="L278" ca="1">IF(INDIRECT("'"&amp;$A$69&amp;"'!"&amp;L$68&amp;$C278+72)&lt;&gt;INDIRECT("'"&amp;$A$70&amp;"'!"&amp;L$68&amp;$C278+72),1,0)</f>
        <v>0</v>
      </c>
      <c r="M278" cm="1">
        <f t="array" aca="1" ref="M278" ca="1">IF(INDIRECT("'"&amp;$A$69&amp;"'!"&amp;M$68&amp;$C278+72)&lt;&gt;INDIRECT("'"&amp;$A$70&amp;"'!"&amp;M$68&amp;$C278+72),1,0)</f>
        <v>0</v>
      </c>
      <c r="N278" cm="1">
        <f t="array" aca="1" ref="N278" ca="1">IF(INDIRECT("'"&amp;$A$69&amp;"'!"&amp;N$68&amp;$C278+72)&lt;&gt;INDIRECT("'"&amp;$A$70&amp;"'!"&amp;N$68&amp;$C278+72),1,0)</f>
        <v>0</v>
      </c>
      <c r="O278" cm="1">
        <f t="array" aca="1" ref="O278" ca="1">IF(INDIRECT("'"&amp;$A$69&amp;"'!"&amp;O$68&amp;$C278+72)&lt;&gt;INDIRECT("'"&amp;$A$70&amp;"'!"&amp;O$68&amp;$C278+72),1,0)</f>
        <v>0</v>
      </c>
      <c r="P278" cm="1">
        <f t="array" aca="1" ref="P278" ca="1">IF(INDIRECT("'"&amp;$A$69&amp;"'!"&amp;P$68&amp;$C278+72)&lt;&gt;INDIRECT("'"&amp;$A$70&amp;"'!"&amp;P$68&amp;$C278+72),1,0)</f>
        <v>0</v>
      </c>
      <c r="Q278" cm="1">
        <f t="array" aca="1" ref="Q278" ca="1">IF(INDIRECT("'"&amp;$A$69&amp;"'!"&amp;Q$68&amp;$C278+72)&lt;&gt;INDIRECT("'"&amp;$A$70&amp;"'!"&amp;Q$68&amp;$C278+72),1,0)</f>
        <v>0</v>
      </c>
      <c r="R278" cm="1">
        <f t="array" aca="1" ref="R278" ca="1">IF(INDIRECT("'"&amp;$A$69&amp;"'!"&amp;R$68&amp;$C278+72)&lt;&gt;INDIRECT("'"&amp;$A$70&amp;"'!"&amp;R$68&amp;$C278+72),1,0)</f>
        <v>0</v>
      </c>
      <c r="S278" cm="1">
        <f t="array" aca="1" ref="S278" ca="1">IF(INDIRECT("'"&amp;$A$69&amp;"'!"&amp;S$68&amp;$C278+72)&lt;&gt;INDIRECT("'"&amp;$A$70&amp;"'!"&amp;S$68&amp;$C278+72),1,0)</f>
        <v>0</v>
      </c>
      <c r="T278" cm="1">
        <f t="array" aca="1" ref="T278" ca="1">IF(INDIRECT("'"&amp;$A$69&amp;"'!"&amp;T$68&amp;$C278+72)&lt;&gt;INDIRECT("'"&amp;$A$70&amp;"'!"&amp;T$68&amp;$C278+72),1,0)</f>
        <v>0</v>
      </c>
      <c r="U278" cm="1">
        <f t="array" aca="1" ref="U278" ca="1">IF(INDIRECT("'"&amp;$A$69&amp;"'!"&amp;U$68&amp;$C278+72)&lt;&gt;INDIRECT("'"&amp;$A$70&amp;"'!"&amp;U$68&amp;$C278+72),1,0)</f>
        <v>0</v>
      </c>
      <c r="V278" cm="1">
        <f t="array" aca="1" ref="V278" ca="1">IF(INDIRECT("'"&amp;$A$69&amp;"'!"&amp;V$68&amp;$C278+72)&lt;&gt;INDIRECT("'"&amp;$A$70&amp;"'!"&amp;V$68&amp;$C278+72),1,0)</f>
        <v>0</v>
      </c>
      <c r="W278" cm="1">
        <f t="array" aca="1" ref="W278" ca="1">IF(INDIRECT("'"&amp;$A$69&amp;"'!"&amp;W$68&amp;$C278+72)&lt;&gt;INDIRECT("'"&amp;$A$70&amp;"'!"&amp;W$68&amp;$C278+72),1,0)</f>
        <v>0</v>
      </c>
      <c r="X278" cm="1">
        <f t="array" aca="1" ref="X278" ca="1">IF(INDIRECT("'"&amp;$A$69&amp;"'!"&amp;X$68&amp;$C278+72)&lt;&gt;INDIRECT("'"&amp;$A$70&amp;"'!"&amp;X$68&amp;$C278+72),1,0)</f>
        <v>0</v>
      </c>
      <c r="Y278" cm="1">
        <f t="array" aca="1" ref="Y278" ca="1">IF(INDIRECT("'"&amp;$A$69&amp;"'!"&amp;Y$68&amp;$C278+72)&lt;&gt;INDIRECT("'"&amp;$A$70&amp;"'!"&amp;Y$68&amp;$C278+72),1,0)</f>
        <v>0</v>
      </c>
      <c r="Z278" cm="1">
        <f t="array" aca="1" ref="Z278" ca="1">IF(INDIRECT("'"&amp;$A$69&amp;"'!"&amp;Z$68&amp;$C278+72)&lt;&gt;INDIRECT("'"&amp;$A$70&amp;"'!"&amp;Z$68&amp;$C278+72),1,0)</f>
        <v>0</v>
      </c>
      <c r="AA278" cm="1">
        <f t="array" aca="1" ref="AA278" ca="1">IF(INDIRECT("'"&amp;$A$69&amp;"'!"&amp;AA$68&amp;$C278+72)&lt;&gt;INDIRECT("'"&amp;$A$70&amp;"'!"&amp;AA$68&amp;$C278+72),1,0)</f>
        <v>0</v>
      </c>
      <c r="AB278" cm="1">
        <f t="array" aca="1" ref="AB278" ca="1">IF(INDIRECT("'"&amp;$A$69&amp;"'!"&amp;AB$68&amp;$C278+72)&lt;&gt;INDIRECT("'"&amp;$A$70&amp;"'!"&amp;AB$68&amp;$C278+72),1,0)</f>
        <v>0</v>
      </c>
      <c r="AC278" cm="1">
        <f t="array" aca="1" ref="AC278" ca="1">IF(INDIRECT("'"&amp;$A$69&amp;"'!"&amp;AC$68&amp;$C278+72)&lt;&gt;INDIRECT("'"&amp;$A$70&amp;"'!"&amp;AC$68&amp;$C278+72),1,0)</f>
        <v>0</v>
      </c>
      <c r="AD278" cm="1">
        <f t="array" aca="1" ref="AD278" ca="1">IF(INDIRECT("'"&amp;$A$69&amp;"'!"&amp;AD$68&amp;$C278+72)&lt;&gt;INDIRECT("'"&amp;$A$70&amp;"'!"&amp;AD$68&amp;$C278+72),1,0)</f>
        <v>0</v>
      </c>
      <c r="AE278" cm="1">
        <f t="array" aca="1" ref="AE278" ca="1">IF(INDIRECT("'"&amp;$A$69&amp;"'!"&amp;AE$68&amp;$C278+72)&lt;&gt;INDIRECT("'"&amp;$A$70&amp;"'!"&amp;AE$68&amp;$C278+72),1,0)</f>
        <v>0</v>
      </c>
      <c r="AF278" cm="1">
        <f t="array" aca="1" ref="AF278" ca="1">IF(INDIRECT("'"&amp;$A$69&amp;"'!"&amp;AF$68&amp;$C278+72)&lt;&gt;INDIRECT("'"&amp;$A$70&amp;"'!"&amp;AF$68&amp;$C278+72),1,0)</f>
        <v>0</v>
      </c>
      <c r="AG278" cm="1">
        <f t="array" aca="1" ref="AG278" ca="1">IF(INDIRECT("'"&amp;$A$69&amp;"'!"&amp;AG$68&amp;$C278+72)&lt;&gt;INDIRECT("'"&amp;$A$70&amp;"'!"&amp;AG$68&amp;$C278+72),1,0)</f>
        <v>0</v>
      </c>
      <c r="AH278" cm="1">
        <f t="array" aca="1" ref="AH278" ca="1">IF(INDIRECT("'"&amp;$A$69&amp;"'!"&amp;AH$68&amp;$C278+72)&lt;&gt;INDIRECT("'"&amp;$A$70&amp;"'!"&amp;AH$68&amp;$C278+72),1,0)</f>
        <v>0</v>
      </c>
      <c r="AI278" cm="1">
        <f t="array" aca="1" ref="AI278" ca="1">IF(INDIRECT("'"&amp;$A$69&amp;"'!"&amp;AI$68&amp;$C278+72)&lt;&gt;INDIRECT("'"&amp;$A$70&amp;"'!"&amp;AI$68&amp;$C278+72),1,0)</f>
        <v>0</v>
      </c>
      <c r="AJ278" cm="1">
        <f t="array" aca="1" ref="AJ278" ca="1">IF(INDIRECT("'"&amp;$A$69&amp;"'!"&amp;AJ$68&amp;$C278+72)&lt;&gt;INDIRECT("'"&amp;$A$70&amp;"'!"&amp;AJ$68&amp;$C278+72),1,0)</f>
        <v>0</v>
      </c>
      <c r="AK278" cm="1">
        <f t="array" aca="1" ref="AK278" ca="1">IF(INDIRECT("'"&amp;$A$69&amp;"'!"&amp;AK$68&amp;$C278+72)&lt;&gt;INDIRECT("'"&amp;$A$70&amp;"'!"&amp;AK$68&amp;$C278+72),1,0)</f>
        <v>0</v>
      </c>
      <c r="AL278" cm="1">
        <f t="array" aca="1" ref="AL278" ca="1">IF(INDIRECT("'"&amp;$A$69&amp;"'!"&amp;AL$68&amp;$C278+72)&lt;&gt;INDIRECT("'"&amp;$A$70&amp;"'!"&amp;AL$68&amp;$C278+72),1,0)</f>
        <v>0</v>
      </c>
      <c r="AM278" cm="1">
        <f t="array" aca="1" ref="AM278" ca="1">IF(INDIRECT("'"&amp;$A$69&amp;"'!"&amp;AM$68&amp;$C278+72)&lt;&gt;INDIRECT("'"&amp;$A$70&amp;"'!"&amp;AM$68&amp;$C278+72),1,0)</f>
        <v>0</v>
      </c>
      <c r="AN278" cm="1">
        <f t="array" aca="1" ref="AN278" ca="1">IF(INDIRECT("'"&amp;$A$69&amp;"'!"&amp;AN$68&amp;$C278+72)&lt;&gt;INDIRECT("'"&amp;$A$70&amp;"'!"&amp;AN$68&amp;$C278+72),1,0)</f>
        <v>0</v>
      </c>
      <c r="AO278" cm="1">
        <f t="array" aca="1" ref="AO278" ca="1">IF(INDIRECT("'"&amp;$A$69&amp;"'!"&amp;AO$68&amp;$C278+72)&lt;&gt;INDIRECT("'"&amp;$A$70&amp;"'!"&amp;AO$68&amp;$C278+72),1,0)</f>
        <v>0</v>
      </c>
      <c r="AP278" cm="1">
        <f t="array" aca="1" ref="AP278" ca="1">IF(INDIRECT("'"&amp;$A$69&amp;"'!"&amp;AP$68&amp;$C278+72)&lt;&gt;INDIRECT("'"&amp;$A$70&amp;"'!"&amp;AP$68&amp;$C278+72),1,0)</f>
        <v>0</v>
      </c>
      <c r="AQ278" cm="1">
        <f t="array" aca="1" ref="AQ278" ca="1">IF(INDIRECT("'"&amp;$A$69&amp;"'!"&amp;AQ$68&amp;$C278+72)&lt;&gt;INDIRECT("'"&amp;$A$70&amp;"'!"&amp;AQ$68&amp;$C278+72),1,0)</f>
        <v>0</v>
      </c>
      <c r="AR278" cm="1">
        <f t="array" aca="1" ref="AR278" ca="1">IF(INDIRECT("'"&amp;$A$69&amp;"'!"&amp;AR$68&amp;$C278+72)&lt;&gt;INDIRECT("'"&amp;$A$70&amp;"'!"&amp;AR$68&amp;$C278+72),1,0)</f>
        <v>0</v>
      </c>
      <c r="AS278" cm="1">
        <f t="array" aca="1" ref="AS278" ca="1">IF(INDIRECT("'"&amp;$A$69&amp;"'!"&amp;AS$68&amp;$C278+72)&lt;&gt;INDIRECT("'"&amp;$A$70&amp;"'!"&amp;AS$68&amp;$C278+72),1,0)</f>
        <v>0</v>
      </c>
      <c r="AT278" cm="1">
        <f t="array" aca="1" ref="AT278" ca="1">IF(INDIRECT("'"&amp;$A$69&amp;"'!"&amp;AT$68&amp;$C278+72)&lt;&gt;INDIRECT("'"&amp;$A$70&amp;"'!"&amp;AT$68&amp;$C278+72),1,0)</f>
        <v>0</v>
      </c>
      <c r="AU278" cm="1">
        <f t="array" aca="1" ref="AU278" ca="1">IF(INDIRECT("'"&amp;$A$69&amp;"'!"&amp;AU$68&amp;$C278+72)&lt;&gt;INDIRECT("'"&amp;$A$70&amp;"'!"&amp;AU$68&amp;$C278+72),1,0)</f>
        <v>0</v>
      </c>
      <c r="AV278" cm="1">
        <f t="array" aca="1" ref="AV278" ca="1">IF(INDIRECT("'"&amp;$A$69&amp;"'!"&amp;AV$68&amp;$C278+72)&lt;&gt;INDIRECT("'"&amp;$A$70&amp;"'!"&amp;AV$68&amp;$C278+72),1,0)</f>
        <v>0</v>
      </c>
      <c r="AW278" cm="1">
        <f t="array" aca="1" ref="AW278" ca="1">IF(INDIRECT("'"&amp;$A$69&amp;"'!"&amp;AW$68&amp;$C278+72)&lt;&gt;INDIRECT("'"&amp;$A$70&amp;"'!"&amp;AW$68&amp;$C278+72),1,0)</f>
        <v>0</v>
      </c>
      <c r="AX278" cm="1">
        <f t="array" aca="1" ref="AX278" ca="1">IF(INDIRECT("'"&amp;$A$69&amp;"'!"&amp;AX$68&amp;$C278+72)&lt;&gt;INDIRECT("'"&amp;$A$70&amp;"'!"&amp;AX$68&amp;$C278+72),1,0)</f>
        <v>0</v>
      </c>
      <c r="AY278" cm="1">
        <f t="array" aca="1" ref="AY278" ca="1">IF(INDIRECT("'"&amp;$A$69&amp;"'!"&amp;AY$68&amp;$C278+72)&lt;&gt;INDIRECT("'"&amp;$A$70&amp;"'!"&amp;AY$68&amp;$C278+72),1,0)</f>
        <v>0</v>
      </c>
      <c r="AZ278" cm="1">
        <f t="array" aca="1" ref="AZ278" ca="1">IF(INDIRECT("'"&amp;$A$69&amp;"'!"&amp;AZ$68&amp;$C278+72)&lt;&gt;INDIRECT("'"&amp;$A$70&amp;"'!"&amp;AZ$68&amp;$C278+72),1,0)</f>
        <v>0</v>
      </c>
      <c r="BA278" cm="1">
        <f t="array" aca="1" ref="BA278" ca="1">IF(INDIRECT("'"&amp;$A$69&amp;"'!"&amp;BA$68&amp;$C278+72)&lt;&gt;INDIRECT("'"&amp;$A$70&amp;"'!"&amp;BA$68&amp;$C278+72),1,0)</f>
        <v>0</v>
      </c>
      <c r="BB278" cm="1">
        <f t="array" aca="1" ref="BB278" ca="1">IF(INDIRECT("'"&amp;$A$69&amp;"'!"&amp;BB$68&amp;$C278+72)&lt;&gt;INDIRECT("'"&amp;$A$70&amp;"'!"&amp;BB$68&amp;$C278+72),1,0)</f>
        <v>0</v>
      </c>
      <c r="BC278">
        <f t="shared" ca="1" si="9"/>
        <v>0</v>
      </c>
      <c r="BD278">
        <f t="shared" ca="1" si="10"/>
        <v>0</v>
      </c>
      <c r="BE278">
        <f t="shared" ca="1" si="11"/>
        <v>0</v>
      </c>
    </row>
    <row r="279" spans="3:57" x14ac:dyDescent="0.15">
      <c r="C279" s="283">
        <v>207</v>
      </c>
      <c r="D279" cm="1">
        <f t="array" aca="1" ref="D279" ca="1">IF(INDIRECT("'"&amp;$A$69&amp;"'!"&amp;D$68&amp;$C279+72)&lt;&gt;INDIRECT("'"&amp;$A$70&amp;"'!"&amp;D$68&amp;$C279+72),1,0)</f>
        <v>0</v>
      </c>
      <c r="E279" cm="1">
        <f t="array" aca="1" ref="E279" ca="1">IF(INDIRECT("'"&amp;$A$69&amp;"'!"&amp;E$68&amp;$C279+72)&lt;&gt;INDIRECT("'"&amp;$A$70&amp;"'!"&amp;E$68&amp;$C279+72),1,0)</f>
        <v>0</v>
      </c>
      <c r="F279" cm="1">
        <f t="array" aca="1" ref="F279" ca="1">IF(INDIRECT("'"&amp;$A$69&amp;"'!"&amp;F$68&amp;$C279+72)&lt;&gt;INDIRECT("'"&amp;$A$70&amp;"'!"&amp;F$68&amp;$C279+72),1,0)</f>
        <v>0</v>
      </c>
      <c r="G279" cm="1">
        <f t="array" aca="1" ref="G279" ca="1">IF(INDIRECT("'"&amp;$A$69&amp;"'!"&amp;G$68&amp;$C279+72)&lt;&gt;INDIRECT("'"&amp;$A$70&amp;"'!"&amp;G$68&amp;$C279+72),1,0)</f>
        <v>0</v>
      </c>
      <c r="H279" cm="1">
        <f t="array" aca="1" ref="H279" ca="1">IF(INDIRECT("'"&amp;$A$69&amp;"'!"&amp;H$68&amp;$C279+72)&lt;&gt;INDIRECT("'"&amp;$A$70&amp;"'!"&amp;H$68&amp;$C279+72),1,0)</f>
        <v>0</v>
      </c>
      <c r="I279" cm="1">
        <f t="array" aca="1" ref="I279" ca="1">IF(INDIRECT("'"&amp;$A$69&amp;"'!"&amp;I$68&amp;$C279+72)&lt;&gt;INDIRECT("'"&amp;$A$70&amp;"'!"&amp;I$68&amp;$C279+72),1,0)</f>
        <v>0</v>
      </c>
      <c r="J279" cm="1">
        <f t="array" aca="1" ref="J279" ca="1">IF(INDIRECT("'"&amp;$A$69&amp;"'!"&amp;J$68&amp;$C279+72)&lt;&gt;INDIRECT("'"&amp;$A$70&amp;"'!"&amp;J$68&amp;$C279+72),1,0)</f>
        <v>0</v>
      </c>
      <c r="K279" cm="1">
        <f t="array" aca="1" ref="K279" ca="1">IF(INDIRECT("'"&amp;$A$69&amp;"'!"&amp;K$68&amp;$C279+72)&lt;&gt;INDIRECT("'"&amp;$A$70&amp;"'!"&amp;K$68&amp;$C279+72),1,0)</f>
        <v>0</v>
      </c>
      <c r="L279" cm="1">
        <f t="array" aca="1" ref="L279" ca="1">IF(INDIRECT("'"&amp;$A$69&amp;"'!"&amp;L$68&amp;$C279+72)&lt;&gt;INDIRECT("'"&amp;$A$70&amp;"'!"&amp;L$68&amp;$C279+72),1,0)</f>
        <v>0</v>
      </c>
      <c r="M279" cm="1">
        <f t="array" aca="1" ref="M279" ca="1">IF(INDIRECT("'"&amp;$A$69&amp;"'!"&amp;M$68&amp;$C279+72)&lt;&gt;INDIRECT("'"&amp;$A$70&amp;"'!"&amp;M$68&amp;$C279+72),1,0)</f>
        <v>0</v>
      </c>
      <c r="N279" cm="1">
        <f t="array" aca="1" ref="N279" ca="1">IF(INDIRECT("'"&amp;$A$69&amp;"'!"&amp;N$68&amp;$C279+72)&lt;&gt;INDIRECT("'"&amp;$A$70&amp;"'!"&amp;N$68&amp;$C279+72),1,0)</f>
        <v>0</v>
      </c>
      <c r="O279" cm="1">
        <f t="array" aca="1" ref="O279" ca="1">IF(INDIRECT("'"&amp;$A$69&amp;"'!"&amp;O$68&amp;$C279+72)&lt;&gt;INDIRECT("'"&amp;$A$70&amp;"'!"&amp;O$68&amp;$C279+72),1,0)</f>
        <v>0</v>
      </c>
      <c r="P279" cm="1">
        <f t="array" aca="1" ref="P279" ca="1">IF(INDIRECT("'"&amp;$A$69&amp;"'!"&amp;P$68&amp;$C279+72)&lt;&gt;INDIRECT("'"&amp;$A$70&amp;"'!"&amp;P$68&amp;$C279+72),1,0)</f>
        <v>0</v>
      </c>
      <c r="Q279" cm="1">
        <f t="array" aca="1" ref="Q279" ca="1">IF(INDIRECT("'"&amp;$A$69&amp;"'!"&amp;Q$68&amp;$C279+72)&lt;&gt;INDIRECT("'"&amp;$A$70&amp;"'!"&amp;Q$68&amp;$C279+72),1,0)</f>
        <v>0</v>
      </c>
      <c r="R279" cm="1">
        <f t="array" aca="1" ref="R279" ca="1">IF(INDIRECT("'"&amp;$A$69&amp;"'!"&amp;R$68&amp;$C279+72)&lt;&gt;INDIRECT("'"&amp;$A$70&amp;"'!"&amp;R$68&amp;$C279+72),1,0)</f>
        <v>0</v>
      </c>
      <c r="S279" cm="1">
        <f t="array" aca="1" ref="S279" ca="1">IF(INDIRECT("'"&amp;$A$69&amp;"'!"&amp;S$68&amp;$C279+72)&lt;&gt;INDIRECT("'"&amp;$A$70&amp;"'!"&amp;S$68&amp;$C279+72),1,0)</f>
        <v>0</v>
      </c>
      <c r="T279" cm="1">
        <f t="array" aca="1" ref="T279" ca="1">IF(INDIRECT("'"&amp;$A$69&amp;"'!"&amp;T$68&amp;$C279+72)&lt;&gt;INDIRECT("'"&amp;$A$70&amp;"'!"&amp;T$68&amp;$C279+72),1,0)</f>
        <v>0</v>
      </c>
      <c r="U279" cm="1">
        <f t="array" aca="1" ref="U279" ca="1">IF(INDIRECT("'"&amp;$A$69&amp;"'!"&amp;U$68&amp;$C279+72)&lt;&gt;INDIRECT("'"&amp;$A$70&amp;"'!"&amp;U$68&amp;$C279+72),1,0)</f>
        <v>0</v>
      </c>
      <c r="V279" cm="1">
        <f t="array" aca="1" ref="V279" ca="1">IF(INDIRECT("'"&amp;$A$69&amp;"'!"&amp;V$68&amp;$C279+72)&lt;&gt;INDIRECT("'"&amp;$A$70&amp;"'!"&amp;V$68&amp;$C279+72),1,0)</f>
        <v>0</v>
      </c>
      <c r="W279" cm="1">
        <f t="array" aca="1" ref="W279" ca="1">IF(INDIRECT("'"&amp;$A$69&amp;"'!"&amp;W$68&amp;$C279+72)&lt;&gt;INDIRECT("'"&amp;$A$70&amp;"'!"&amp;W$68&amp;$C279+72),1,0)</f>
        <v>0</v>
      </c>
      <c r="X279" cm="1">
        <f t="array" aca="1" ref="X279" ca="1">IF(INDIRECT("'"&amp;$A$69&amp;"'!"&amp;X$68&amp;$C279+72)&lt;&gt;INDIRECT("'"&amp;$A$70&amp;"'!"&amp;X$68&amp;$C279+72),1,0)</f>
        <v>0</v>
      </c>
      <c r="Y279" cm="1">
        <f t="array" aca="1" ref="Y279" ca="1">IF(INDIRECT("'"&amp;$A$69&amp;"'!"&amp;Y$68&amp;$C279+72)&lt;&gt;INDIRECT("'"&amp;$A$70&amp;"'!"&amp;Y$68&amp;$C279+72),1,0)</f>
        <v>0</v>
      </c>
      <c r="Z279" cm="1">
        <f t="array" aca="1" ref="Z279" ca="1">IF(INDIRECT("'"&amp;$A$69&amp;"'!"&amp;Z$68&amp;$C279+72)&lt;&gt;INDIRECT("'"&amp;$A$70&amp;"'!"&amp;Z$68&amp;$C279+72),1,0)</f>
        <v>0</v>
      </c>
      <c r="AA279" cm="1">
        <f t="array" aca="1" ref="AA279" ca="1">IF(INDIRECT("'"&amp;$A$69&amp;"'!"&amp;AA$68&amp;$C279+72)&lt;&gt;INDIRECT("'"&amp;$A$70&amp;"'!"&amp;AA$68&amp;$C279+72),1,0)</f>
        <v>0</v>
      </c>
      <c r="AB279" cm="1">
        <f t="array" aca="1" ref="AB279" ca="1">IF(INDIRECT("'"&amp;$A$69&amp;"'!"&amp;AB$68&amp;$C279+72)&lt;&gt;INDIRECT("'"&amp;$A$70&amp;"'!"&amp;AB$68&amp;$C279+72),1,0)</f>
        <v>0</v>
      </c>
      <c r="AC279" cm="1">
        <f t="array" aca="1" ref="AC279" ca="1">IF(INDIRECT("'"&amp;$A$69&amp;"'!"&amp;AC$68&amp;$C279+72)&lt;&gt;INDIRECT("'"&amp;$A$70&amp;"'!"&amp;AC$68&amp;$C279+72),1,0)</f>
        <v>0</v>
      </c>
      <c r="AD279" cm="1">
        <f t="array" aca="1" ref="AD279" ca="1">IF(INDIRECT("'"&amp;$A$69&amp;"'!"&amp;AD$68&amp;$C279+72)&lt;&gt;INDIRECT("'"&amp;$A$70&amp;"'!"&amp;AD$68&amp;$C279+72),1,0)</f>
        <v>0</v>
      </c>
      <c r="AE279" cm="1">
        <f t="array" aca="1" ref="AE279" ca="1">IF(INDIRECT("'"&amp;$A$69&amp;"'!"&amp;AE$68&amp;$C279+72)&lt;&gt;INDIRECT("'"&amp;$A$70&amp;"'!"&amp;AE$68&amp;$C279+72),1,0)</f>
        <v>0</v>
      </c>
      <c r="AF279" cm="1">
        <f t="array" aca="1" ref="AF279" ca="1">IF(INDIRECT("'"&amp;$A$69&amp;"'!"&amp;AF$68&amp;$C279+72)&lt;&gt;INDIRECT("'"&amp;$A$70&amp;"'!"&amp;AF$68&amp;$C279+72),1,0)</f>
        <v>0</v>
      </c>
      <c r="AG279" cm="1">
        <f t="array" aca="1" ref="AG279" ca="1">IF(INDIRECT("'"&amp;$A$69&amp;"'!"&amp;AG$68&amp;$C279+72)&lt;&gt;INDIRECT("'"&amp;$A$70&amp;"'!"&amp;AG$68&amp;$C279+72),1,0)</f>
        <v>0</v>
      </c>
      <c r="AH279" cm="1">
        <f t="array" aca="1" ref="AH279" ca="1">IF(INDIRECT("'"&amp;$A$69&amp;"'!"&amp;AH$68&amp;$C279+72)&lt;&gt;INDIRECT("'"&amp;$A$70&amp;"'!"&amp;AH$68&amp;$C279+72),1,0)</f>
        <v>0</v>
      </c>
      <c r="AI279" cm="1">
        <f t="array" aca="1" ref="AI279" ca="1">IF(INDIRECT("'"&amp;$A$69&amp;"'!"&amp;AI$68&amp;$C279+72)&lt;&gt;INDIRECT("'"&amp;$A$70&amp;"'!"&amp;AI$68&amp;$C279+72),1,0)</f>
        <v>0</v>
      </c>
      <c r="AJ279" cm="1">
        <f t="array" aca="1" ref="AJ279" ca="1">IF(INDIRECT("'"&amp;$A$69&amp;"'!"&amp;AJ$68&amp;$C279+72)&lt;&gt;INDIRECT("'"&amp;$A$70&amp;"'!"&amp;AJ$68&amp;$C279+72),1,0)</f>
        <v>0</v>
      </c>
      <c r="AK279" cm="1">
        <f t="array" aca="1" ref="AK279" ca="1">IF(INDIRECT("'"&amp;$A$69&amp;"'!"&amp;AK$68&amp;$C279+72)&lt;&gt;INDIRECT("'"&amp;$A$70&amp;"'!"&amp;AK$68&amp;$C279+72),1,0)</f>
        <v>0</v>
      </c>
      <c r="AL279" cm="1">
        <f t="array" aca="1" ref="AL279" ca="1">IF(INDIRECT("'"&amp;$A$69&amp;"'!"&amp;AL$68&amp;$C279+72)&lt;&gt;INDIRECT("'"&amp;$A$70&amp;"'!"&amp;AL$68&amp;$C279+72),1,0)</f>
        <v>0</v>
      </c>
      <c r="AM279" cm="1">
        <f t="array" aca="1" ref="AM279" ca="1">IF(INDIRECT("'"&amp;$A$69&amp;"'!"&amp;AM$68&amp;$C279+72)&lt;&gt;INDIRECT("'"&amp;$A$70&amp;"'!"&amp;AM$68&amp;$C279+72),1,0)</f>
        <v>0</v>
      </c>
      <c r="AN279" cm="1">
        <f t="array" aca="1" ref="AN279" ca="1">IF(INDIRECT("'"&amp;$A$69&amp;"'!"&amp;AN$68&amp;$C279+72)&lt;&gt;INDIRECT("'"&amp;$A$70&amp;"'!"&amp;AN$68&amp;$C279+72),1,0)</f>
        <v>0</v>
      </c>
      <c r="AO279" cm="1">
        <f t="array" aca="1" ref="AO279" ca="1">IF(INDIRECT("'"&amp;$A$69&amp;"'!"&amp;AO$68&amp;$C279+72)&lt;&gt;INDIRECT("'"&amp;$A$70&amp;"'!"&amp;AO$68&amp;$C279+72),1,0)</f>
        <v>0</v>
      </c>
      <c r="AP279" cm="1">
        <f t="array" aca="1" ref="AP279" ca="1">IF(INDIRECT("'"&amp;$A$69&amp;"'!"&amp;AP$68&amp;$C279+72)&lt;&gt;INDIRECT("'"&amp;$A$70&amp;"'!"&amp;AP$68&amp;$C279+72),1,0)</f>
        <v>0</v>
      </c>
      <c r="AQ279" cm="1">
        <f t="array" aca="1" ref="AQ279" ca="1">IF(INDIRECT("'"&amp;$A$69&amp;"'!"&amp;AQ$68&amp;$C279+72)&lt;&gt;INDIRECT("'"&amp;$A$70&amp;"'!"&amp;AQ$68&amp;$C279+72),1,0)</f>
        <v>0</v>
      </c>
      <c r="AR279" cm="1">
        <f t="array" aca="1" ref="AR279" ca="1">IF(INDIRECT("'"&amp;$A$69&amp;"'!"&amp;AR$68&amp;$C279+72)&lt;&gt;INDIRECT("'"&amp;$A$70&amp;"'!"&amp;AR$68&amp;$C279+72),1,0)</f>
        <v>0</v>
      </c>
      <c r="AS279" cm="1">
        <f t="array" aca="1" ref="AS279" ca="1">IF(INDIRECT("'"&amp;$A$69&amp;"'!"&amp;AS$68&amp;$C279+72)&lt;&gt;INDIRECT("'"&amp;$A$70&amp;"'!"&amp;AS$68&amp;$C279+72),1,0)</f>
        <v>0</v>
      </c>
      <c r="AT279" cm="1">
        <f t="array" aca="1" ref="AT279" ca="1">IF(INDIRECT("'"&amp;$A$69&amp;"'!"&amp;AT$68&amp;$C279+72)&lt;&gt;INDIRECT("'"&amp;$A$70&amp;"'!"&amp;AT$68&amp;$C279+72),1,0)</f>
        <v>0</v>
      </c>
      <c r="AU279" cm="1">
        <f t="array" aca="1" ref="AU279" ca="1">IF(INDIRECT("'"&amp;$A$69&amp;"'!"&amp;AU$68&amp;$C279+72)&lt;&gt;INDIRECT("'"&amp;$A$70&amp;"'!"&amp;AU$68&amp;$C279+72),1,0)</f>
        <v>0</v>
      </c>
      <c r="AV279" cm="1">
        <f t="array" aca="1" ref="AV279" ca="1">IF(INDIRECT("'"&amp;$A$69&amp;"'!"&amp;AV$68&amp;$C279+72)&lt;&gt;INDIRECT("'"&amp;$A$70&amp;"'!"&amp;AV$68&amp;$C279+72),1,0)</f>
        <v>0</v>
      </c>
      <c r="AW279" cm="1">
        <f t="array" aca="1" ref="AW279" ca="1">IF(INDIRECT("'"&amp;$A$69&amp;"'!"&amp;AW$68&amp;$C279+72)&lt;&gt;INDIRECT("'"&amp;$A$70&amp;"'!"&amp;AW$68&amp;$C279+72),1,0)</f>
        <v>0</v>
      </c>
      <c r="AX279" cm="1">
        <f t="array" aca="1" ref="AX279" ca="1">IF(INDIRECT("'"&amp;$A$69&amp;"'!"&amp;AX$68&amp;$C279+72)&lt;&gt;INDIRECT("'"&amp;$A$70&amp;"'!"&amp;AX$68&amp;$C279+72),1,0)</f>
        <v>0</v>
      </c>
      <c r="AY279" cm="1">
        <f t="array" aca="1" ref="AY279" ca="1">IF(INDIRECT("'"&amp;$A$69&amp;"'!"&amp;AY$68&amp;$C279+72)&lt;&gt;INDIRECT("'"&amp;$A$70&amp;"'!"&amp;AY$68&amp;$C279+72),1,0)</f>
        <v>0</v>
      </c>
      <c r="AZ279" cm="1">
        <f t="array" aca="1" ref="AZ279" ca="1">IF(INDIRECT("'"&amp;$A$69&amp;"'!"&amp;AZ$68&amp;$C279+72)&lt;&gt;INDIRECT("'"&amp;$A$70&amp;"'!"&amp;AZ$68&amp;$C279+72),1,0)</f>
        <v>0</v>
      </c>
      <c r="BA279" cm="1">
        <f t="array" aca="1" ref="BA279" ca="1">IF(INDIRECT("'"&amp;$A$69&amp;"'!"&amp;BA$68&amp;$C279+72)&lt;&gt;INDIRECT("'"&amp;$A$70&amp;"'!"&amp;BA$68&amp;$C279+72),1,0)</f>
        <v>0</v>
      </c>
      <c r="BB279" cm="1">
        <f t="array" aca="1" ref="BB279" ca="1">IF(INDIRECT("'"&amp;$A$69&amp;"'!"&amp;BB$68&amp;$C279+72)&lt;&gt;INDIRECT("'"&amp;$A$70&amp;"'!"&amp;BB$68&amp;$C279+72),1,0)</f>
        <v>0</v>
      </c>
      <c r="BC279">
        <f t="shared" ca="1" si="9"/>
        <v>0</v>
      </c>
      <c r="BD279">
        <f t="shared" ca="1" si="10"/>
        <v>0</v>
      </c>
      <c r="BE279">
        <f t="shared" ca="1" si="11"/>
        <v>0</v>
      </c>
    </row>
    <row r="280" spans="3:57" x14ac:dyDescent="0.15">
      <c r="C280" s="283">
        <v>208</v>
      </c>
      <c r="D280" cm="1">
        <f t="array" aca="1" ref="D280" ca="1">IF(INDIRECT("'"&amp;$A$69&amp;"'!"&amp;D$68&amp;$C280+72)&lt;&gt;INDIRECT("'"&amp;$A$70&amp;"'!"&amp;D$68&amp;$C280+72),1,0)</f>
        <v>0</v>
      </c>
      <c r="E280" cm="1">
        <f t="array" aca="1" ref="E280" ca="1">IF(INDIRECT("'"&amp;$A$69&amp;"'!"&amp;E$68&amp;$C280+72)&lt;&gt;INDIRECT("'"&amp;$A$70&amp;"'!"&amp;E$68&amp;$C280+72),1,0)</f>
        <v>0</v>
      </c>
      <c r="F280" cm="1">
        <f t="array" aca="1" ref="F280" ca="1">IF(INDIRECT("'"&amp;$A$69&amp;"'!"&amp;F$68&amp;$C280+72)&lt;&gt;INDIRECT("'"&amp;$A$70&amp;"'!"&amp;F$68&amp;$C280+72),1,0)</f>
        <v>0</v>
      </c>
      <c r="G280" cm="1">
        <f t="array" aca="1" ref="G280" ca="1">IF(INDIRECT("'"&amp;$A$69&amp;"'!"&amp;G$68&amp;$C280+72)&lt;&gt;INDIRECT("'"&amp;$A$70&amp;"'!"&amp;G$68&amp;$C280+72),1,0)</f>
        <v>0</v>
      </c>
      <c r="H280" cm="1">
        <f t="array" aca="1" ref="H280" ca="1">IF(INDIRECT("'"&amp;$A$69&amp;"'!"&amp;H$68&amp;$C280+72)&lt;&gt;INDIRECT("'"&amp;$A$70&amp;"'!"&amp;H$68&amp;$C280+72),1,0)</f>
        <v>0</v>
      </c>
      <c r="I280" cm="1">
        <f t="array" aca="1" ref="I280" ca="1">IF(INDIRECT("'"&amp;$A$69&amp;"'!"&amp;I$68&amp;$C280+72)&lt;&gt;INDIRECT("'"&amp;$A$70&amp;"'!"&amp;I$68&amp;$C280+72),1,0)</f>
        <v>0</v>
      </c>
      <c r="J280" cm="1">
        <f t="array" aca="1" ref="J280" ca="1">IF(INDIRECT("'"&amp;$A$69&amp;"'!"&amp;J$68&amp;$C280+72)&lt;&gt;INDIRECT("'"&amp;$A$70&amp;"'!"&amp;J$68&amp;$C280+72),1,0)</f>
        <v>0</v>
      </c>
      <c r="K280" cm="1">
        <f t="array" aca="1" ref="K280" ca="1">IF(INDIRECT("'"&amp;$A$69&amp;"'!"&amp;K$68&amp;$C280+72)&lt;&gt;INDIRECT("'"&amp;$A$70&amp;"'!"&amp;K$68&amp;$C280+72),1,0)</f>
        <v>0</v>
      </c>
      <c r="L280" cm="1">
        <f t="array" aca="1" ref="L280" ca="1">IF(INDIRECT("'"&amp;$A$69&amp;"'!"&amp;L$68&amp;$C280+72)&lt;&gt;INDIRECT("'"&amp;$A$70&amp;"'!"&amp;L$68&amp;$C280+72),1,0)</f>
        <v>0</v>
      </c>
      <c r="M280" cm="1">
        <f t="array" aca="1" ref="M280" ca="1">IF(INDIRECT("'"&amp;$A$69&amp;"'!"&amp;M$68&amp;$C280+72)&lt;&gt;INDIRECT("'"&amp;$A$70&amp;"'!"&amp;M$68&amp;$C280+72),1,0)</f>
        <v>0</v>
      </c>
      <c r="N280" cm="1">
        <f t="array" aca="1" ref="N280" ca="1">IF(INDIRECT("'"&amp;$A$69&amp;"'!"&amp;N$68&amp;$C280+72)&lt;&gt;INDIRECT("'"&amp;$A$70&amp;"'!"&amp;N$68&amp;$C280+72),1,0)</f>
        <v>0</v>
      </c>
      <c r="O280" cm="1">
        <f t="array" aca="1" ref="O280" ca="1">IF(INDIRECT("'"&amp;$A$69&amp;"'!"&amp;O$68&amp;$C280+72)&lt;&gt;INDIRECT("'"&amp;$A$70&amp;"'!"&amp;O$68&amp;$C280+72),1,0)</f>
        <v>0</v>
      </c>
      <c r="P280" cm="1">
        <f t="array" aca="1" ref="P280" ca="1">IF(INDIRECT("'"&amp;$A$69&amp;"'!"&amp;P$68&amp;$C280+72)&lt;&gt;INDIRECT("'"&amp;$A$70&amp;"'!"&amp;P$68&amp;$C280+72),1,0)</f>
        <v>0</v>
      </c>
      <c r="Q280" cm="1">
        <f t="array" aca="1" ref="Q280" ca="1">IF(INDIRECT("'"&amp;$A$69&amp;"'!"&amp;Q$68&amp;$C280+72)&lt;&gt;INDIRECT("'"&amp;$A$70&amp;"'!"&amp;Q$68&amp;$C280+72),1,0)</f>
        <v>0</v>
      </c>
      <c r="R280" cm="1">
        <f t="array" aca="1" ref="R280" ca="1">IF(INDIRECT("'"&amp;$A$69&amp;"'!"&amp;R$68&amp;$C280+72)&lt;&gt;INDIRECT("'"&amp;$A$70&amp;"'!"&amp;R$68&amp;$C280+72),1,0)</f>
        <v>0</v>
      </c>
      <c r="S280" cm="1">
        <f t="array" aca="1" ref="S280" ca="1">IF(INDIRECT("'"&amp;$A$69&amp;"'!"&amp;S$68&amp;$C280+72)&lt;&gt;INDIRECT("'"&amp;$A$70&amp;"'!"&amp;S$68&amp;$C280+72),1,0)</f>
        <v>0</v>
      </c>
      <c r="T280" cm="1">
        <f t="array" aca="1" ref="T280" ca="1">IF(INDIRECT("'"&amp;$A$69&amp;"'!"&amp;T$68&amp;$C280+72)&lt;&gt;INDIRECT("'"&amp;$A$70&amp;"'!"&amp;T$68&amp;$C280+72),1,0)</f>
        <v>0</v>
      </c>
      <c r="U280" cm="1">
        <f t="array" aca="1" ref="U280" ca="1">IF(INDIRECT("'"&amp;$A$69&amp;"'!"&amp;U$68&amp;$C280+72)&lt;&gt;INDIRECT("'"&amp;$A$70&amp;"'!"&amp;U$68&amp;$C280+72),1,0)</f>
        <v>0</v>
      </c>
      <c r="V280" cm="1">
        <f t="array" aca="1" ref="V280" ca="1">IF(INDIRECT("'"&amp;$A$69&amp;"'!"&amp;V$68&amp;$C280+72)&lt;&gt;INDIRECT("'"&amp;$A$70&amp;"'!"&amp;V$68&amp;$C280+72),1,0)</f>
        <v>0</v>
      </c>
      <c r="W280" cm="1">
        <f t="array" aca="1" ref="W280" ca="1">IF(INDIRECT("'"&amp;$A$69&amp;"'!"&amp;W$68&amp;$C280+72)&lt;&gt;INDIRECT("'"&amp;$A$70&amp;"'!"&amp;W$68&amp;$C280+72),1,0)</f>
        <v>0</v>
      </c>
      <c r="X280" cm="1">
        <f t="array" aca="1" ref="X280" ca="1">IF(INDIRECT("'"&amp;$A$69&amp;"'!"&amp;X$68&amp;$C280+72)&lt;&gt;INDIRECT("'"&amp;$A$70&amp;"'!"&amp;X$68&amp;$C280+72),1,0)</f>
        <v>0</v>
      </c>
      <c r="Y280" cm="1">
        <f t="array" aca="1" ref="Y280" ca="1">IF(INDIRECT("'"&amp;$A$69&amp;"'!"&amp;Y$68&amp;$C280+72)&lt;&gt;INDIRECT("'"&amp;$A$70&amp;"'!"&amp;Y$68&amp;$C280+72),1,0)</f>
        <v>0</v>
      </c>
      <c r="Z280" cm="1">
        <f t="array" aca="1" ref="Z280" ca="1">IF(INDIRECT("'"&amp;$A$69&amp;"'!"&amp;Z$68&amp;$C280+72)&lt;&gt;INDIRECT("'"&amp;$A$70&amp;"'!"&amp;Z$68&amp;$C280+72),1,0)</f>
        <v>0</v>
      </c>
      <c r="AA280" cm="1">
        <f t="array" aca="1" ref="AA280" ca="1">IF(INDIRECT("'"&amp;$A$69&amp;"'!"&amp;AA$68&amp;$C280+72)&lt;&gt;INDIRECT("'"&amp;$A$70&amp;"'!"&amp;AA$68&amp;$C280+72),1,0)</f>
        <v>0</v>
      </c>
      <c r="AB280" cm="1">
        <f t="array" aca="1" ref="AB280" ca="1">IF(INDIRECT("'"&amp;$A$69&amp;"'!"&amp;AB$68&amp;$C280+72)&lt;&gt;INDIRECT("'"&amp;$A$70&amp;"'!"&amp;AB$68&amp;$C280+72),1,0)</f>
        <v>0</v>
      </c>
      <c r="AC280" cm="1">
        <f t="array" aca="1" ref="AC280" ca="1">IF(INDIRECT("'"&amp;$A$69&amp;"'!"&amp;AC$68&amp;$C280+72)&lt;&gt;INDIRECT("'"&amp;$A$70&amp;"'!"&amp;AC$68&amp;$C280+72),1,0)</f>
        <v>0</v>
      </c>
      <c r="AD280" cm="1">
        <f t="array" aca="1" ref="AD280" ca="1">IF(INDIRECT("'"&amp;$A$69&amp;"'!"&amp;AD$68&amp;$C280+72)&lt;&gt;INDIRECT("'"&amp;$A$70&amp;"'!"&amp;AD$68&amp;$C280+72),1,0)</f>
        <v>0</v>
      </c>
      <c r="AE280" cm="1">
        <f t="array" aca="1" ref="AE280" ca="1">IF(INDIRECT("'"&amp;$A$69&amp;"'!"&amp;AE$68&amp;$C280+72)&lt;&gt;INDIRECT("'"&amp;$A$70&amp;"'!"&amp;AE$68&amp;$C280+72),1,0)</f>
        <v>0</v>
      </c>
      <c r="AF280" cm="1">
        <f t="array" aca="1" ref="AF280" ca="1">IF(INDIRECT("'"&amp;$A$69&amp;"'!"&amp;AF$68&amp;$C280+72)&lt;&gt;INDIRECT("'"&amp;$A$70&amp;"'!"&amp;AF$68&amp;$C280+72),1,0)</f>
        <v>0</v>
      </c>
      <c r="AG280" cm="1">
        <f t="array" aca="1" ref="AG280" ca="1">IF(INDIRECT("'"&amp;$A$69&amp;"'!"&amp;AG$68&amp;$C280+72)&lt;&gt;INDIRECT("'"&amp;$A$70&amp;"'!"&amp;AG$68&amp;$C280+72),1,0)</f>
        <v>0</v>
      </c>
      <c r="AH280" cm="1">
        <f t="array" aca="1" ref="AH280" ca="1">IF(INDIRECT("'"&amp;$A$69&amp;"'!"&amp;AH$68&amp;$C280+72)&lt;&gt;INDIRECT("'"&amp;$A$70&amp;"'!"&amp;AH$68&amp;$C280+72),1,0)</f>
        <v>0</v>
      </c>
      <c r="AI280" cm="1">
        <f t="array" aca="1" ref="AI280" ca="1">IF(INDIRECT("'"&amp;$A$69&amp;"'!"&amp;AI$68&amp;$C280+72)&lt;&gt;INDIRECT("'"&amp;$A$70&amp;"'!"&amp;AI$68&amp;$C280+72),1,0)</f>
        <v>0</v>
      </c>
      <c r="AJ280" cm="1">
        <f t="array" aca="1" ref="AJ280" ca="1">IF(INDIRECT("'"&amp;$A$69&amp;"'!"&amp;AJ$68&amp;$C280+72)&lt;&gt;INDIRECT("'"&amp;$A$70&amp;"'!"&amp;AJ$68&amp;$C280+72),1,0)</f>
        <v>0</v>
      </c>
      <c r="AK280" cm="1">
        <f t="array" aca="1" ref="AK280" ca="1">IF(INDIRECT("'"&amp;$A$69&amp;"'!"&amp;AK$68&amp;$C280+72)&lt;&gt;INDIRECT("'"&amp;$A$70&amp;"'!"&amp;AK$68&amp;$C280+72),1,0)</f>
        <v>0</v>
      </c>
      <c r="AL280" cm="1">
        <f t="array" aca="1" ref="AL280" ca="1">IF(INDIRECT("'"&amp;$A$69&amp;"'!"&amp;AL$68&amp;$C280+72)&lt;&gt;INDIRECT("'"&amp;$A$70&amp;"'!"&amp;AL$68&amp;$C280+72),1,0)</f>
        <v>0</v>
      </c>
      <c r="AM280" cm="1">
        <f t="array" aca="1" ref="AM280" ca="1">IF(INDIRECT("'"&amp;$A$69&amp;"'!"&amp;AM$68&amp;$C280+72)&lt;&gt;INDIRECT("'"&amp;$A$70&amp;"'!"&amp;AM$68&amp;$C280+72),1,0)</f>
        <v>0</v>
      </c>
      <c r="AN280" cm="1">
        <f t="array" aca="1" ref="AN280" ca="1">IF(INDIRECT("'"&amp;$A$69&amp;"'!"&amp;AN$68&amp;$C280+72)&lt;&gt;INDIRECT("'"&amp;$A$70&amp;"'!"&amp;AN$68&amp;$C280+72),1,0)</f>
        <v>0</v>
      </c>
      <c r="AO280" cm="1">
        <f t="array" aca="1" ref="AO280" ca="1">IF(INDIRECT("'"&amp;$A$69&amp;"'!"&amp;AO$68&amp;$C280+72)&lt;&gt;INDIRECT("'"&amp;$A$70&amp;"'!"&amp;AO$68&amp;$C280+72),1,0)</f>
        <v>0</v>
      </c>
      <c r="AP280" cm="1">
        <f t="array" aca="1" ref="AP280" ca="1">IF(INDIRECT("'"&amp;$A$69&amp;"'!"&amp;AP$68&amp;$C280+72)&lt;&gt;INDIRECT("'"&amp;$A$70&amp;"'!"&amp;AP$68&amp;$C280+72),1,0)</f>
        <v>0</v>
      </c>
      <c r="AQ280" cm="1">
        <f t="array" aca="1" ref="AQ280" ca="1">IF(INDIRECT("'"&amp;$A$69&amp;"'!"&amp;AQ$68&amp;$C280+72)&lt;&gt;INDIRECT("'"&amp;$A$70&amp;"'!"&amp;AQ$68&amp;$C280+72),1,0)</f>
        <v>0</v>
      </c>
      <c r="AR280" cm="1">
        <f t="array" aca="1" ref="AR280" ca="1">IF(INDIRECT("'"&amp;$A$69&amp;"'!"&amp;AR$68&amp;$C280+72)&lt;&gt;INDIRECT("'"&amp;$A$70&amp;"'!"&amp;AR$68&amp;$C280+72),1,0)</f>
        <v>0</v>
      </c>
      <c r="AS280" cm="1">
        <f t="array" aca="1" ref="AS280" ca="1">IF(INDIRECT("'"&amp;$A$69&amp;"'!"&amp;AS$68&amp;$C280+72)&lt;&gt;INDIRECT("'"&amp;$A$70&amp;"'!"&amp;AS$68&amp;$C280+72),1,0)</f>
        <v>0</v>
      </c>
      <c r="AT280" cm="1">
        <f t="array" aca="1" ref="AT280" ca="1">IF(INDIRECT("'"&amp;$A$69&amp;"'!"&amp;AT$68&amp;$C280+72)&lt;&gt;INDIRECT("'"&amp;$A$70&amp;"'!"&amp;AT$68&amp;$C280+72),1,0)</f>
        <v>0</v>
      </c>
      <c r="AU280" cm="1">
        <f t="array" aca="1" ref="AU280" ca="1">IF(INDIRECT("'"&amp;$A$69&amp;"'!"&amp;AU$68&amp;$C280+72)&lt;&gt;INDIRECT("'"&amp;$A$70&amp;"'!"&amp;AU$68&amp;$C280+72),1,0)</f>
        <v>0</v>
      </c>
      <c r="AV280" cm="1">
        <f t="array" aca="1" ref="AV280" ca="1">IF(INDIRECT("'"&amp;$A$69&amp;"'!"&amp;AV$68&amp;$C280+72)&lt;&gt;INDIRECT("'"&amp;$A$70&amp;"'!"&amp;AV$68&amp;$C280+72),1,0)</f>
        <v>0</v>
      </c>
      <c r="AW280" cm="1">
        <f t="array" aca="1" ref="AW280" ca="1">IF(INDIRECT("'"&amp;$A$69&amp;"'!"&amp;AW$68&amp;$C280+72)&lt;&gt;INDIRECT("'"&amp;$A$70&amp;"'!"&amp;AW$68&amp;$C280+72),1,0)</f>
        <v>0</v>
      </c>
      <c r="AX280" cm="1">
        <f t="array" aca="1" ref="AX280" ca="1">IF(INDIRECT("'"&amp;$A$69&amp;"'!"&amp;AX$68&amp;$C280+72)&lt;&gt;INDIRECT("'"&amp;$A$70&amp;"'!"&amp;AX$68&amp;$C280+72),1,0)</f>
        <v>0</v>
      </c>
      <c r="AY280" cm="1">
        <f t="array" aca="1" ref="AY280" ca="1">IF(INDIRECT("'"&amp;$A$69&amp;"'!"&amp;AY$68&amp;$C280+72)&lt;&gt;INDIRECT("'"&amp;$A$70&amp;"'!"&amp;AY$68&amp;$C280+72),1,0)</f>
        <v>0</v>
      </c>
      <c r="AZ280" cm="1">
        <f t="array" aca="1" ref="AZ280" ca="1">IF(INDIRECT("'"&amp;$A$69&amp;"'!"&amp;AZ$68&amp;$C280+72)&lt;&gt;INDIRECT("'"&amp;$A$70&amp;"'!"&amp;AZ$68&amp;$C280+72),1,0)</f>
        <v>0</v>
      </c>
      <c r="BA280" cm="1">
        <f t="array" aca="1" ref="BA280" ca="1">IF(INDIRECT("'"&amp;$A$69&amp;"'!"&amp;BA$68&amp;$C280+72)&lt;&gt;INDIRECT("'"&amp;$A$70&amp;"'!"&amp;BA$68&amp;$C280+72),1,0)</f>
        <v>0</v>
      </c>
      <c r="BB280" cm="1">
        <f t="array" aca="1" ref="BB280" ca="1">IF(INDIRECT("'"&amp;$A$69&amp;"'!"&amp;BB$68&amp;$C280+72)&lt;&gt;INDIRECT("'"&amp;$A$70&amp;"'!"&amp;BB$68&amp;$C280+72),1,0)</f>
        <v>0</v>
      </c>
      <c r="BC280">
        <f t="shared" ca="1" si="9"/>
        <v>0</v>
      </c>
      <c r="BD280">
        <f t="shared" ca="1" si="10"/>
        <v>0</v>
      </c>
      <c r="BE280">
        <f t="shared" ca="1" si="11"/>
        <v>0</v>
      </c>
    </row>
    <row r="281" spans="3:57" x14ac:dyDescent="0.15">
      <c r="C281" s="283">
        <v>209</v>
      </c>
      <c r="D281" cm="1">
        <f t="array" aca="1" ref="D281" ca="1">IF(INDIRECT("'"&amp;$A$69&amp;"'!"&amp;D$68&amp;$C281+72)&lt;&gt;INDIRECT("'"&amp;$A$70&amp;"'!"&amp;D$68&amp;$C281+72),1,0)</f>
        <v>0</v>
      </c>
      <c r="E281" cm="1">
        <f t="array" aca="1" ref="E281" ca="1">IF(INDIRECT("'"&amp;$A$69&amp;"'!"&amp;E$68&amp;$C281+72)&lt;&gt;INDIRECT("'"&amp;$A$70&amp;"'!"&amp;E$68&amp;$C281+72),1,0)</f>
        <v>0</v>
      </c>
      <c r="F281" cm="1">
        <f t="array" aca="1" ref="F281" ca="1">IF(INDIRECT("'"&amp;$A$69&amp;"'!"&amp;F$68&amp;$C281+72)&lt;&gt;INDIRECT("'"&amp;$A$70&amp;"'!"&amp;F$68&amp;$C281+72),1,0)</f>
        <v>0</v>
      </c>
      <c r="G281" cm="1">
        <f t="array" aca="1" ref="G281" ca="1">IF(INDIRECT("'"&amp;$A$69&amp;"'!"&amp;G$68&amp;$C281+72)&lt;&gt;INDIRECT("'"&amp;$A$70&amp;"'!"&amp;G$68&amp;$C281+72),1,0)</f>
        <v>0</v>
      </c>
      <c r="H281" cm="1">
        <f t="array" aca="1" ref="H281" ca="1">IF(INDIRECT("'"&amp;$A$69&amp;"'!"&amp;H$68&amp;$C281+72)&lt;&gt;INDIRECT("'"&amp;$A$70&amp;"'!"&amp;H$68&amp;$C281+72),1,0)</f>
        <v>0</v>
      </c>
      <c r="I281" cm="1">
        <f t="array" aca="1" ref="I281" ca="1">IF(INDIRECT("'"&amp;$A$69&amp;"'!"&amp;I$68&amp;$C281+72)&lt;&gt;INDIRECT("'"&amp;$A$70&amp;"'!"&amp;I$68&amp;$C281+72),1,0)</f>
        <v>0</v>
      </c>
      <c r="J281" cm="1">
        <f t="array" aca="1" ref="J281" ca="1">IF(INDIRECT("'"&amp;$A$69&amp;"'!"&amp;J$68&amp;$C281+72)&lt;&gt;INDIRECT("'"&amp;$A$70&amp;"'!"&amp;J$68&amp;$C281+72),1,0)</f>
        <v>0</v>
      </c>
      <c r="K281" cm="1">
        <f t="array" aca="1" ref="K281" ca="1">IF(INDIRECT("'"&amp;$A$69&amp;"'!"&amp;K$68&amp;$C281+72)&lt;&gt;INDIRECT("'"&amp;$A$70&amp;"'!"&amp;K$68&amp;$C281+72),1,0)</f>
        <v>0</v>
      </c>
      <c r="L281" cm="1">
        <f t="array" aca="1" ref="L281" ca="1">IF(INDIRECT("'"&amp;$A$69&amp;"'!"&amp;L$68&amp;$C281+72)&lt;&gt;INDIRECT("'"&amp;$A$70&amp;"'!"&amp;L$68&amp;$C281+72),1,0)</f>
        <v>0</v>
      </c>
      <c r="M281" cm="1">
        <f t="array" aca="1" ref="M281" ca="1">IF(INDIRECT("'"&amp;$A$69&amp;"'!"&amp;M$68&amp;$C281+72)&lt;&gt;INDIRECT("'"&amp;$A$70&amp;"'!"&amp;M$68&amp;$C281+72),1,0)</f>
        <v>0</v>
      </c>
      <c r="N281" cm="1">
        <f t="array" aca="1" ref="N281" ca="1">IF(INDIRECT("'"&amp;$A$69&amp;"'!"&amp;N$68&amp;$C281+72)&lt;&gt;INDIRECT("'"&amp;$A$70&amp;"'!"&amp;N$68&amp;$C281+72),1,0)</f>
        <v>0</v>
      </c>
      <c r="O281" cm="1">
        <f t="array" aca="1" ref="O281" ca="1">IF(INDIRECT("'"&amp;$A$69&amp;"'!"&amp;O$68&amp;$C281+72)&lt;&gt;INDIRECT("'"&amp;$A$70&amp;"'!"&amp;O$68&amp;$C281+72),1,0)</f>
        <v>0</v>
      </c>
      <c r="P281" cm="1">
        <f t="array" aca="1" ref="P281" ca="1">IF(INDIRECT("'"&amp;$A$69&amp;"'!"&amp;P$68&amp;$C281+72)&lt;&gt;INDIRECT("'"&amp;$A$70&amp;"'!"&amp;P$68&amp;$C281+72),1,0)</f>
        <v>0</v>
      </c>
      <c r="Q281" cm="1">
        <f t="array" aca="1" ref="Q281" ca="1">IF(INDIRECT("'"&amp;$A$69&amp;"'!"&amp;Q$68&amp;$C281+72)&lt;&gt;INDIRECT("'"&amp;$A$70&amp;"'!"&amp;Q$68&amp;$C281+72),1,0)</f>
        <v>0</v>
      </c>
      <c r="R281" cm="1">
        <f t="array" aca="1" ref="R281" ca="1">IF(INDIRECT("'"&amp;$A$69&amp;"'!"&amp;R$68&amp;$C281+72)&lt;&gt;INDIRECT("'"&amp;$A$70&amp;"'!"&amp;R$68&amp;$C281+72),1,0)</f>
        <v>0</v>
      </c>
      <c r="S281" cm="1">
        <f t="array" aca="1" ref="S281" ca="1">IF(INDIRECT("'"&amp;$A$69&amp;"'!"&amp;S$68&amp;$C281+72)&lt;&gt;INDIRECT("'"&amp;$A$70&amp;"'!"&amp;S$68&amp;$C281+72),1,0)</f>
        <v>0</v>
      </c>
      <c r="T281" cm="1">
        <f t="array" aca="1" ref="T281" ca="1">IF(INDIRECT("'"&amp;$A$69&amp;"'!"&amp;T$68&amp;$C281+72)&lt;&gt;INDIRECT("'"&amp;$A$70&amp;"'!"&amp;T$68&amp;$C281+72),1,0)</f>
        <v>0</v>
      </c>
      <c r="U281" cm="1">
        <f t="array" aca="1" ref="U281" ca="1">IF(INDIRECT("'"&amp;$A$69&amp;"'!"&amp;U$68&amp;$C281+72)&lt;&gt;INDIRECT("'"&amp;$A$70&amp;"'!"&amp;U$68&amp;$C281+72),1,0)</f>
        <v>0</v>
      </c>
      <c r="V281" cm="1">
        <f t="array" aca="1" ref="V281" ca="1">IF(INDIRECT("'"&amp;$A$69&amp;"'!"&amp;V$68&amp;$C281+72)&lt;&gt;INDIRECT("'"&amp;$A$70&amp;"'!"&amp;V$68&amp;$C281+72),1,0)</f>
        <v>0</v>
      </c>
      <c r="W281" cm="1">
        <f t="array" aca="1" ref="W281" ca="1">IF(INDIRECT("'"&amp;$A$69&amp;"'!"&amp;W$68&amp;$C281+72)&lt;&gt;INDIRECT("'"&amp;$A$70&amp;"'!"&amp;W$68&amp;$C281+72),1,0)</f>
        <v>0</v>
      </c>
      <c r="X281" cm="1">
        <f t="array" aca="1" ref="X281" ca="1">IF(INDIRECT("'"&amp;$A$69&amp;"'!"&amp;X$68&amp;$C281+72)&lt;&gt;INDIRECT("'"&amp;$A$70&amp;"'!"&amp;X$68&amp;$C281+72),1,0)</f>
        <v>0</v>
      </c>
      <c r="Y281" cm="1">
        <f t="array" aca="1" ref="Y281" ca="1">IF(INDIRECT("'"&amp;$A$69&amp;"'!"&amp;Y$68&amp;$C281+72)&lt;&gt;INDIRECT("'"&amp;$A$70&amp;"'!"&amp;Y$68&amp;$C281+72),1,0)</f>
        <v>0</v>
      </c>
      <c r="Z281" cm="1">
        <f t="array" aca="1" ref="Z281" ca="1">IF(INDIRECT("'"&amp;$A$69&amp;"'!"&amp;Z$68&amp;$C281+72)&lt;&gt;INDIRECT("'"&amp;$A$70&amp;"'!"&amp;Z$68&amp;$C281+72),1,0)</f>
        <v>0</v>
      </c>
      <c r="AA281" cm="1">
        <f t="array" aca="1" ref="AA281" ca="1">IF(INDIRECT("'"&amp;$A$69&amp;"'!"&amp;AA$68&amp;$C281+72)&lt;&gt;INDIRECT("'"&amp;$A$70&amp;"'!"&amp;AA$68&amp;$C281+72),1,0)</f>
        <v>0</v>
      </c>
      <c r="AB281" cm="1">
        <f t="array" aca="1" ref="AB281" ca="1">IF(INDIRECT("'"&amp;$A$69&amp;"'!"&amp;AB$68&amp;$C281+72)&lt;&gt;INDIRECT("'"&amp;$A$70&amp;"'!"&amp;AB$68&amp;$C281+72),1,0)</f>
        <v>0</v>
      </c>
      <c r="AC281" cm="1">
        <f t="array" aca="1" ref="AC281" ca="1">IF(INDIRECT("'"&amp;$A$69&amp;"'!"&amp;AC$68&amp;$C281+72)&lt;&gt;INDIRECT("'"&amp;$A$70&amp;"'!"&amp;AC$68&amp;$C281+72),1,0)</f>
        <v>0</v>
      </c>
      <c r="AD281" cm="1">
        <f t="array" aca="1" ref="AD281" ca="1">IF(INDIRECT("'"&amp;$A$69&amp;"'!"&amp;AD$68&amp;$C281+72)&lt;&gt;INDIRECT("'"&amp;$A$70&amp;"'!"&amp;AD$68&amp;$C281+72),1,0)</f>
        <v>0</v>
      </c>
      <c r="AE281" cm="1">
        <f t="array" aca="1" ref="AE281" ca="1">IF(INDIRECT("'"&amp;$A$69&amp;"'!"&amp;AE$68&amp;$C281+72)&lt;&gt;INDIRECT("'"&amp;$A$70&amp;"'!"&amp;AE$68&amp;$C281+72),1,0)</f>
        <v>0</v>
      </c>
      <c r="AF281" cm="1">
        <f t="array" aca="1" ref="AF281" ca="1">IF(INDIRECT("'"&amp;$A$69&amp;"'!"&amp;AF$68&amp;$C281+72)&lt;&gt;INDIRECT("'"&amp;$A$70&amp;"'!"&amp;AF$68&amp;$C281+72),1,0)</f>
        <v>0</v>
      </c>
      <c r="AG281" cm="1">
        <f t="array" aca="1" ref="AG281" ca="1">IF(INDIRECT("'"&amp;$A$69&amp;"'!"&amp;AG$68&amp;$C281+72)&lt;&gt;INDIRECT("'"&amp;$A$70&amp;"'!"&amp;AG$68&amp;$C281+72),1,0)</f>
        <v>0</v>
      </c>
      <c r="AH281" cm="1">
        <f t="array" aca="1" ref="AH281" ca="1">IF(INDIRECT("'"&amp;$A$69&amp;"'!"&amp;AH$68&amp;$C281+72)&lt;&gt;INDIRECT("'"&amp;$A$70&amp;"'!"&amp;AH$68&amp;$C281+72),1,0)</f>
        <v>0</v>
      </c>
      <c r="AI281" cm="1">
        <f t="array" aca="1" ref="AI281" ca="1">IF(INDIRECT("'"&amp;$A$69&amp;"'!"&amp;AI$68&amp;$C281+72)&lt;&gt;INDIRECT("'"&amp;$A$70&amp;"'!"&amp;AI$68&amp;$C281+72),1,0)</f>
        <v>0</v>
      </c>
      <c r="AJ281" cm="1">
        <f t="array" aca="1" ref="AJ281" ca="1">IF(INDIRECT("'"&amp;$A$69&amp;"'!"&amp;AJ$68&amp;$C281+72)&lt;&gt;INDIRECT("'"&amp;$A$70&amp;"'!"&amp;AJ$68&amp;$C281+72),1,0)</f>
        <v>0</v>
      </c>
      <c r="AK281" cm="1">
        <f t="array" aca="1" ref="AK281" ca="1">IF(INDIRECT("'"&amp;$A$69&amp;"'!"&amp;AK$68&amp;$C281+72)&lt;&gt;INDIRECT("'"&amp;$A$70&amp;"'!"&amp;AK$68&amp;$C281+72),1,0)</f>
        <v>0</v>
      </c>
      <c r="AL281" cm="1">
        <f t="array" aca="1" ref="AL281" ca="1">IF(INDIRECT("'"&amp;$A$69&amp;"'!"&amp;AL$68&amp;$C281+72)&lt;&gt;INDIRECT("'"&amp;$A$70&amp;"'!"&amp;AL$68&amp;$C281+72),1,0)</f>
        <v>0</v>
      </c>
      <c r="AM281" cm="1">
        <f t="array" aca="1" ref="AM281" ca="1">IF(INDIRECT("'"&amp;$A$69&amp;"'!"&amp;AM$68&amp;$C281+72)&lt;&gt;INDIRECT("'"&amp;$A$70&amp;"'!"&amp;AM$68&amp;$C281+72),1,0)</f>
        <v>0</v>
      </c>
      <c r="AN281" cm="1">
        <f t="array" aca="1" ref="AN281" ca="1">IF(INDIRECT("'"&amp;$A$69&amp;"'!"&amp;AN$68&amp;$C281+72)&lt;&gt;INDIRECT("'"&amp;$A$70&amp;"'!"&amp;AN$68&amp;$C281+72),1,0)</f>
        <v>0</v>
      </c>
      <c r="AO281" cm="1">
        <f t="array" aca="1" ref="AO281" ca="1">IF(INDIRECT("'"&amp;$A$69&amp;"'!"&amp;AO$68&amp;$C281+72)&lt;&gt;INDIRECT("'"&amp;$A$70&amp;"'!"&amp;AO$68&amp;$C281+72),1,0)</f>
        <v>0</v>
      </c>
      <c r="AP281" cm="1">
        <f t="array" aca="1" ref="AP281" ca="1">IF(INDIRECT("'"&amp;$A$69&amp;"'!"&amp;AP$68&amp;$C281+72)&lt;&gt;INDIRECT("'"&amp;$A$70&amp;"'!"&amp;AP$68&amp;$C281+72),1,0)</f>
        <v>0</v>
      </c>
      <c r="AQ281" cm="1">
        <f t="array" aca="1" ref="AQ281" ca="1">IF(INDIRECT("'"&amp;$A$69&amp;"'!"&amp;AQ$68&amp;$C281+72)&lt;&gt;INDIRECT("'"&amp;$A$70&amp;"'!"&amp;AQ$68&amp;$C281+72),1,0)</f>
        <v>0</v>
      </c>
      <c r="AR281" cm="1">
        <f t="array" aca="1" ref="AR281" ca="1">IF(INDIRECT("'"&amp;$A$69&amp;"'!"&amp;AR$68&amp;$C281+72)&lt;&gt;INDIRECT("'"&amp;$A$70&amp;"'!"&amp;AR$68&amp;$C281+72),1,0)</f>
        <v>0</v>
      </c>
      <c r="AS281" cm="1">
        <f t="array" aca="1" ref="AS281" ca="1">IF(INDIRECT("'"&amp;$A$69&amp;"'!"&amp;AS$68&amp;$C281+72)&lt;&gt;INDIRECT("'"&amp;$A$70&amp;"'!"&amp;AS$68&amp;$C281+72),1,0)</f>
        <v>0</v>
      </c>
      <c r="AT281" cm="1">
        <f t="array" aca="1" ref="AT281" ca="1">IF(INDIRECT("'"&amp;$A$69&amp;"'!"&amp;AT$68&amp;$C281+72)&lt;&gt;INDIRECT("'"&amp;$A$70&amp;"'!"&amp;AT$68&amp;$C281+72),1,0)</f>
        <v>0</v>
      </c>
      <c r="AU281" cm="1">
        <f t="array" aca="1" ref="AU281" ca="1">IF(INDIRECT("'"&amp;$A$69&amp;"'!"&amp;AU$68&amp;$C281+72)&lt;&gt;INDIRECT("'"&amp;$A$70&amp;"'!"&amp;AU$68&amp;$C281+72),1,0)</f>
        <v>0</v>
      </c>
      <c r="AV281" cm="1">
        <f t="array" aca="1" ref="AV281" ca="1">IF(INDIRECT("'"&amp;$A$69&amp;"'!"&amp;AV$68&amp;$C281+72)&lt;&gt;INDIRECT("'"&amp;$A$70&amp;"'!"&amp;AV$68&amp;$C281+72),1,0)</f>
        <v>0</v>
      </c>
      <c r="AW281" cm="1">
        <f t="array" aca="1" ref="AW281" ca="1">IF(INDIRECT("'"&amp;$A$69&amp;"'!"&amp;AW$68&amp;$C281+72)&lt;&gt;INDIRECT("'"&amp;$A$70&amp;"'!"&amp;AW$68&amp;$C281+72),1,0)</f>
        <v>0</v>
      </c>
      <c r="AX281" cm="1">
        <f t="array" aca="1" ref="AX281" ca="1">IF(INDIRECT("'"&amp;$A$69&amp;"'!"&amp;AX$68&amp;$C281+72)&lt;&gt;INDIRECT("'"&amp;$A$70&amp;"'!"&amp;AX$68&amp;$C281+72),1,0)</f>
        <v>0</v>
      </c>
      <c r="AY281" cm="1">
        <f t="array" aca="1" ref="AY281" ca="1">IF(INDIRECT("'"&amp;$A$69&amp;"'!"&amp;AY$68&amp;$C281+72)&lt;&gt;INDIRECT("'"&amp;$A$70&amp;"'!"&amp;AY$68&amp;$C281+72),1,0)</f>
        <v>0</v>
      </c>
      <c r="AZ281" cm="1">
        <f t="array" aca="1" ref="AZ281" ca="1">IF(INDIRECT("'"&amp;$A$69&amp;"'!"&amp;AZ$68&amp;$C281+72)&lt;&gt;INDIRECT("'"&amp;$A$70&amp;"'!"&amp;AZ$68&amp;$C281+72),1,0)</f>
        <v>0</v>
      </c>
      <c r="BA281" cm="1">
        <f t="array" aca="1" ref="BA281" ca="1">IF(INDIRECT("'"&amp;$A$69&amp;"'!"&amp;BA$68&amp;$C281+72)&lt;&gt;INDIRECT("'"&amp;$A$70&amp;"'!"&amp;BA$68&amp;$C281+72),1,0)</f>
        <v>0</v>
      </c>
      <c r="BB281" cm="1">
        <f t="array" aca="1" ref="BB281" ca="1">IF(INDIRECT("'"&amp;$A$69&amp;"'!"&amp;BB$68&amp;$C281+72)&lt;&gt;INDIRECT("'"&amp;$A$70&amp;"'!"&amp;BB$68&amp;$C281+72),1,0)</f>
        <v>0</v>
      </c>
      <c r="BC281">
        <f t="shared" ca="1" si="9"/>
        <v>0</v>
      </c>
      <c r="BD281">
        <f t="shared" ca="1" si="10"/>
        <v>0</v>
      </c>
      <c r="BE281">
        <f t="shared" ca="1" si="11"/>
        <v>0</v>
      </c>
    </row>
    <row r="282" spans="3:57" x14ac:dyDescent="0.15">
      <c r="C282" s="283">
        <v>210</v>
      </c>
      <c r="D282" cm="1">
        <f t="array" aca="1" ref="D282" ca="1">IF(INDIRECT("'"&amp;$A$69&amp;"'!"&amp;D$68&amp;$C282+72)&lt;&gt;INDIRECT("'"&amp;$A$70&amp;"'!"&amp;D$68&amp;$C282+72),1,0)</f>
        <v>0</v>
      </c>
      <c r="E282" cm="1">
        <f t="array" aca="1" ref="E282" ca="1">IF(INDIRECT("'"&amp;$A$69&amp;"'!"&amp;E$68&amp;$C282+72)&lt;&gt;INDIRECT("'"&amp;$A$70&amp;"'!"&amp;E$68&amp;$C282+72),1,0)</f>
        <v>0</v>
      </c>
      <c r="F282" cm="1">
        <f t="array" aca="1" ref="F282" ca="1">IF(INDIRECT("'"&amp;$A$69&amp;"'!"&amp;F$68&amp;$C282+72)&lt;&gt;INDIRECT("'"&amp;$A$70&amp;"'!"&amp;F$68&amp;$C282+72),1,0)</f>
        <v>0</v>
      </c>
      <c r="G282" cm="1">
        <f t="array" aca="1" ref="G282" ca="1">IF(INDIRECT("'"&amp;$A$69&amp;"'!"&amp;G$68&amp;$C282+72)&lt;&gt;INDIRECT("'"&amp;$A$70&amp;"'!"&amp;G$68&amp;$C282+72),1,0)</f>
        <v>0</v>
      </c>
      <c r="H282" cm="1">
        <f t="array" aca="1" ref="H282" ca="1">IF(INDIRECT("'"&amp;$A$69&amp;"'!"&amp;H$68&amp;$C282+72)&lt;&gt;INDIRECT("'"&amp;$A$70&amp;"'!"&amp;H$68&amp;$C282+72),1,0)</f>
        <v>0</v>
      </c>
      <c r="I282" cm="1">
        <f t="array" aca="1" ref="I282" ca="1">IF(INDIRECT("'"&amp;$A$69&amp;"'!"&amp;I$68&amp;$C282+72)&lt;&gt;INDIRECT("'"&amp;$A$70&amp;"'!"&amp;I$68&amp;$C282+72),1,0)</f>
        <v>0</v>
      </c>
      <c r="J282" cm="1">
        <f t="array" aca="1" ref="J282" ca="1">IF(INDIRECT("'"&amp;$A$69&amp;"'!"&amp;J$68&amp;$C282+72)&lt;&gt;INDIRECT("'"&amp;$A$70&amp;"'!"&amp;J$68&amp;$C282+72),1,0)</f>
        <v>0</v>
      </c>
      <c r="K282" cm="1">
        <f t="array" aca="1" ref="K282" ca="1">IF(INDIRECT("'"&amp;$A$69&amp;"'!"&amp;K$68&amp;$C282+72)&lt;&gt;INDIRECT("'"&amp;$A$70&amp;"'!"&amp;K$68&amp;$C282+72),1,0)</f>
        <v>0</v>
      </c>
      <c r="L282" cm="1">
        <f t="array" aca="1" ref="L282" ca="1">IF(INDIRECT("'"&amp;$A$69&amp;"'!"&amp;L$68&amp;$C282+72)&lt;&gt;INDIRECT("'"&amp;$A$70&amp;"'!"&amp;L$68&amp;$C282+72),1,0)</f>
        <v>0</v>
      </c>
      <c r="M282" cm="1">
        <f t="array" aca="1" ref="M282" ca="1">IF(INDIRECT("'"&amp;$A$69&amp;"'!"&amp;M$68&amp;$C282+72)&lt;&gt;INDIRECT("'"&amp;$A$70&amp;"'!"&amp;M$68&amp;$C282+72),1,0)</f>
        <v>0</v>
      </c>
      <c r="N282" cm="1">
        <f t="array" aca="1" ref="N282" ca="1">IF(INDIRECT("'"&amp;$A$69&amp;"'!"&amp;N$68&amp;$C282+72)&lt;&gt;INDIRECT("'"&amp;$A$70&amp;"'!"&amp;N$68&amp;$C282+72),1,0)</f>
        <v>0</v>
      </c>
      <c r="O282" cm="1">
        <f t="array" aca="1" ref="O282" ca="1">IF(INDIRECT("'"&amp;$A$69&amp;"'!"&amp;O$68&amp;$C282+72)&lt;&gt;INDIRECT("'"&amp;$A$70&amp;"'!"&amp;O$68&amp;$C282+72),1,0)</f>
        <v>0</v>
      </c>
      <c r="P282" cm="1">
        <f t="array" aca="1" ref="P282" ca="1">IF(INDIRECT("'"&amp;$A$69&amp;"'!"&amp;P$68&amp;$C282+72)&lt;&gt;INDIRECT("'"&amp;$A$70&amp;"'!"&amp;P$68&amp;$C282+72),1,0)</f>
        <v>0</v>
      </c>
      <c r="Q282" cm="1">
        <f t="array" aca="1" ref="Q282" ca="1">IF(INDIRECT("'"&amp;$A$69&amp;"'!"&amp;Q$68&amp;$C282+72)&lt;&gt;INDIRECT("'"&amp;$A$70&amp;"'!"&amp;Q$68&amp;$C282+72),1,0)</f>
        <v>0</v>
      </c>
      <c r="R282" cm="1">
        <f t="array" aca="1" ref="R282" ca="1">IF(INDIRECT("'"&amp;$A$69&amp;"'!"&amp;R$68&amp;$C282+72)&lt;&gt;INDIRECT("'"&amp;$A$70&amp;"'!"&amp;R$68&amp;$C282+72),1,0)</f>
        <v>0</v>
      </c>
      <c r="S282" cm="1">
        <f t="array" aca="1" ref="S282" ca="1">IF(INDIRECT("'"&amp;$A$69&amp;"'!"&amp;S$68&amp;$C282+72)&lt;&gt;INDIRECT("'"&amp;$A$70&amp;"'!"&amp;S$68&amp;$C282+72),1,0)</f>
        <v>0</v>
      </c>
      <c r="T282" cm="1">
        <f t="array" aca="1" ref="T282" ca="1">IF(INDIRECT("'"&amp;$A$69&amp;"'!"&amp;T$68&amp;$C282+72)&lt;&gt;INDIRECT("'"&amp;$A$70&amp;"'!"&amp;T$68&amp;$C282+72),1,0)</f>
        <v>0</v>
      </c>
      <c r="U282" cm="1">
        <f t="array" aca="1" ref="U282" ca="1">IF(INDIRECT("'"&amp;$A$69&amp;"'!"&amp;U$68&amp;$C282+72)&lt;&gt;INDIRECT("'"&amp;$A$70&amp;"'!"&amp;U$68&amp;$C282+72),1,0)</f>
        <v>0</v>
      </c>
      <c r="V282" cm="1">
        <f t="array" aca="1" ref="V282" ca="1">IF(INDIRECT("'"&amp;$A$69&amp;"'!"&amp;V$68&amp;$C282+72)&lt;&gt;INDIRECT("'"&amp;$A$70&amp;"'!"&amp;V$68&amp;$C282+72),1,0)</f>
        <v>0</v>
      </c>
      <c r="W282" cm="1">
        <f t="array" aca="1" ref="W282" ca="1">IF(INDIRECT("'"&amp;$A$69&amp;"'!"&amp;W$68&amp;$C282+72)&lt;&gt;INDIRECT("'"&amp;$A$70&amp;"'!"&amp;W$68&amp;$C282+72),1,0)</f>
        <v>0</v>
      </c>
      <c r="X282" cm="1">
        <f t="array" aca="1" ref="X282" ca="1">IF(INDIRECT("'"&amp;$A$69&amp;"'!"&amp;X$68&amp;$C282+72)&lt;&gt;INDIRECT("'"&amp;$A$70&amp;"'!"&amp;X$68&amp;$C282+72),1,0)</f>
        <v>0</v>
      </c>
      <c r="Y282" cm="1">
        <f t="array" aca="1" ref="Y282" ca="1">IF(INDIRECT("'"&amp;$A$69&amp;"'!"&amp;Y$68&amp;$C282+72)&lt;&gt;INDIRECT("'"&amp;$A$70&amp;"'!"&amp;Y$68&amp;$C282+72),1,0)</f>
        <v>0</v>
      </c>
      <c r="Z282" cm="1">
        <f t="array" aca="1" ref="Z282" ca="1">IF(INDIRECT("'"&amp;$A$69&amp;"'!"&amp;Z$68&amp;$C282+72)&lt;&gt;INDIRECT("'"&amp;$A$70&amp;"'!"&amp;Z$68&amp;$C282+72),1,0)</f>
        <v>0</v>
      </c>
      <c r="AA282" cm="1">
        <f t="array" aca="1" ref="AA282" ca="1">IF(INDIRECT("'"&amp;$A$69&amp;"'!"&amp;AA$68&amp;$C282+72)&lt;&gt;INDIRECT("'"&amp;$A$70&amp;"'!"&amp;AA$68&amp;$C282+72),1,0)</f>
        <v>0</v>
      </c>
      <c r="AB282" cm="1">
        <f t="array" aca="1" ref="AB282" ca="1">IF(INDIRECT("'"&amp;$A$69&amp;"'!"&amp;AB$68&amp;$C282+72)&lt;&gt;INDIRECT("'"&amp;$A$70&amp;"'!"&amp;AB$68&amp;$C282+72),1,0)</f>
        <v>0</v>
      </c>
      <c r="AC282" cm="1">
        <f t="array" aca="1" ref="AC282" ca="1">IF(INDIRECT("'"&amp;$A$69&amp;"'!"&amp;AC$68&amp;$C282+72)&lt;&gt;INDIRECT("'"&amp;$A$70&amp;"'!"&amp;AC$68&amp;$C282+72),1,0)</f>
        <v>0</v>
      </c>
      <c r="AD282" cm="1">
        <f t="array" aca="1" ref="AD282" ca="1">IF(INDIRECT("'"&amp;$A$69&amp;"'!"&amp;AD$68&amp;$C282+72)&lt;&gt;INDIRECT("'"&amp;$A$70&amp;"'!"&amp;AD$68&amp;$C282+72),1,0)</f>
        <v>0</v>
      </c>
      <c r="AE282" cm="1">
        <f t="array" aca="1" ref="AE282" ca="1">IF(INDIRECT("'"&amp;$A$69&amp;"'!"&amp;AE$68&amp;$C282+72)&lt;&gt;INDIRECT("'"&amp;$A$70&amp;"'!"&amp;AE$68&amp;$C282+72),1,0)</f>
        <v>0</v>
      </c>
      <c r="AF282" cm="1">
        <f t="array" aca="1" ref="AF282" ca="1">IF(INDIRECT("'"&amp;$A$69&amp;"'!"&amp;AF$68&amp;$C282+72)&lt;&gt;INDIRECT("'"&amp;$A$70&amp;"'!"&amp;AF$68&amp;$C282+72),1,0)</f>
        <v>0</v>
      </c>
      <c r="AG282" cm="1">
        <f t="array" aca="1" ref="AG282" ca="1">IF(INDIRECT("'"&amp;$A$69&amp;"'!"&amp;AG$68&amp;$C282+72)&lt;&gt;INDIRECT("'"&amp;$A$70&amp;"'!"&amp;AG$68&amp;$C282+72),1,0)</f>
        <v>0</v>
      </c>
      <c r="AH282" cm="1">
        <f t="array" aca="1" ref="AH282" ca="1">IF(INDIRECT("'"&amp;$A$69&amp;"'!"&amp;AH$68&amp;$C282+72)&lt;&gt;INDIRECT("'"&amp;$A$70&amp;"'!"&amp;AH$68&amp;$C282+72),1,0)</f>
        <v>0</v>
      </c>
      <c r="AI282" cm="1">
        <f t="array" aca="1" ref="AI282" ca="1">IF(INDIRECT("'"&amp;$A$69&amp;"'!"&amp;AI$68&amp;$C282+72)&lt;&gt;INDIRECT("'"&amp;$A$70&amp;"'!"&amp;AI$68&amp;$C282+72),1,0)</f>
        <v>0</v>
      </c>
      <c r="AJ282" cm="1">
        <f t="array" aca="1" ref="AJ282" ca="1">IF(INDIRECT("'"&amp;$A$69&amp;"'!"&amp;AJ$68&amp;$C282+72)&lt;&gt;INDIRECT("'"&amp;$A$70&amp;"'!"&amp;AJ$68&amp;$C282+72),1,0)</f>
        <v>0</v>
      </c>
      <c r="AK282" cm="1">
        <f t="array" aca="1" ref="AK282" ca="1">IF(INDIRECT("'"&amp;$A$69&amp;"'!"&amp;AK$68&amp;$C282+72)&lt;&gt;INDIRECT("'"&amp;$A$70&amp;"'!"&amp;AK$68&amp;$C282+72),1,0)</f>
        <v>0</v>
      </c>
      <c r="AL282" cm="1">
        <f t="array" aca="1" ref="AL282" ca="1">IF(INDIRECT("'"&amp;$A$69&amp;"'!"&amp;AL$68&amp;$C282+72)&lt;&gt;INDIRECT("'"&amp;$A$70&amp;"'!"&amp;AL$68&amp;$C282+72),1,0)</f>
        <v>0</v>
      </c>
      <c r="AM282" cm="1">
        <f t="array" aca="1" ref="AM282" ca="1">IF(INDIRECT("'"&amp;$A$69&amp;"'!"&amp;AM$68&amp;$C282+72)&lt;&gt;INDIRECT("'"&amp;$A$70&amp;"'!"&amp;AM$68&amp;$C282+72),1,0)</f>
        <v>0</v>
      </c>
      <c r="AN282" cm="1">
        <f t="array" aca="1" ref="AN282" ca="1">IF(INDIRECT("'"&amp;$A$69&amp;"'!"&amp;AN$68&amp;$C282+72)&lt;&gt;INDIRECT("'"&amp;$A$70&amp;"'!"&amp;AN$68&amp;$C282+72),1,0)</f>
        <v>0</v>
      </c>
      <c r="AO282" cm="1">
        <f t="array" aca="1" ref="AO282" ca="1">IF(INDIRECT("'"&amp;$A$69&amp;"'!"&amp;AO$68&amp;$C282+72)&lt;&gt;INDIRECT("'"&amp;$A$70&amp;"'!"&amp;AO$68&amp;$C282+72),1,0)</f>
        <v>0</v>
      </c>
      <c r="AP282" cm="1">
        <f t="array" aca="1" ref="AP282" ca="1">IF(INDIRECT("'"&amp;$A$69&amp;"'!"&amp;AP$68&amp;$C282+72)&lt;&gt;INDIRECT("'"&amp;$A$70&amp;"'!"&amp;AP$68&amp;$C282+72),1,0)</f>
        <v>0</v>
      </c>
      <c r="AQ282" cm="1">
        <f t="array" aca="1" ref="AQ282" ca="1">IF(INDIRECT("'"&amp;$A$69&amp;"'!"&amp;AQ$68&amp;$C282+72)&lt;&gt;INDIRECT("'"&amp;$A$70&amp;"'!"&amp;AQ$68&amp;$C282+72),1,0)</f>
        <v>0</v>
      </c>
      <c r="AR282" cm="1">
        <f t="array" aca="1" ref="AR282" ca="1">IF(INDIRECT("'"&amp;$A$69&amp;"'!"&amp;AR$68&amp;$C282+72)&lt;&gt;INDIRECT("'"&amp;$A$70&amp;"'!"&amp;AR$68&amp;$C282+72),1,0)</f>
        <v>0</v>
      </c>
      <c r="AS282" cm="1">
        <f t="array" aca="1" ref="AS282" ca="1">IF(INDIRECT("'"&amp;$A$69&amp;"'!"&amp;AS$68&amp;$C282+72)&lt;&gt;INDIRECT("'"&amp;$A$70&amp;"'!"&amp;AS$68&amp;$C282+72),1,0)</f>
        <v>0</v>
      </c>
      <c r="AT282" cm="1">
        <f t="array" aca="1" ref="AT282" ca="1">IF(INDIRECT("'"&amp;$A$69&amp;"'!"&amp;AT$68&amp;$C282+72)&lt;&gt;INDIRECT("'"&amp;$A$70&amp;"'!"&amp;AT$68&amp;$C282+72),1,0)</f>
        <v>0</v>
      </c>
      <c r="AU282" cm="1">
        <f t="array" aca="1" ref="AU282" ca="1">IF(INDIRECT("'"&amp;$A$69&amp;"'!"&amp;AU$68&amp;$C282+72)&lt;&gt;INDIRECT("'"&amp;$A$70&amp;"'!"&amp;AU$68&amp;$C282+72),1,0)</f>
        <v>0</v>
      </c>
      <c r="AV282" cm="1">
        <f t="array" aca="1" ref="AV282" ca="1">IF(INDIRECT("'"&amp;$A$69&amp;"'!"&amp;AV$68&amp;$C282+72)&lt;&gt;INDIRECT("'"&amp;$A$70&amp;"'!"&amp;AV$68&amp;$C282+72),1,0)</f>
        <v>0</v>
      </c>
      <c r="AW282" cm="1">
        <f t="array" aca="1" ref="AW282" ca="1">IF(INDIRECT("'"&amp;$A$69&amp;"'!"&amp;AW$68&amp;$C282+72)&lt;&gt;INDIRECT("'"&amp;$A$70&amp;"'!"&amp;AW$68&amp;$C282+72),1,0)</f>
        <v>0</v>
      </c>
      <c r="AX282" cm="1">
        <f t="array" aca="1" ref="AX282" ca="1">IF(INDIRECT("'"&amp;$A$69&amp;"'!"&amp;AX$68&amp;$C282+72)&lt;&gt;INDIRECT("'"&amp;$A$70&amp;"'!"&amp;AX$68&amp;$C282+72),1,0)</f>
        <v>0</v>
      </c>
      <c r="AY282" cm="1">
        <f t="array" aca="1" ref="AY282" ca="1">IF(INDIRECT("'"&amp;$A$69&amp;"'!"&amp;AY$68&amp;$C282+72)&lt;&gt;INDIRECT("'"&amp;$A$70&amp;"'!"&amp;AY$68&amp;$C282+72),1,0)</f>
        <v>0</v>
      </c>
      <c r="AZ282" cm="1">
        <f t="array" aca="1" ref="AZ282" ca="1">IF(INDIRECT("'"&amp;$A$69&amp;"'!"&amp;AZ$68&amp;$C282+72)&lt;&gt;INDIRECT("'"&amp;$A$70&amp;"'!"&amp;AZ$68&amp;$C282+72),1,0)</f>
        <v>0</v>
      </c>
      <c r="BA282" cm="1">
        <f t="array" aca="1" ref="BA282" ca="1">IF(INDIRECT("'"&amp;$A$69&amp;"'!"&amp;BA$68&amp;$C282+72)&lt;&gt;INDIRECT("'"&amp;$A$70&amp;"'!"&amp;BA$68&amp;$C282+72),1,0)</f>
        <v>0</v>
      </c>
      <c r="BB282" cm="1">
        <f t="array" aca="1" ref="BB282" ca="1">IF(INDIRECT("'"&amp;$A$69&amp;"'!"&amp;BB$68&amp;$C282+72)&lt;&gt;INDIRECT("'"&amp;$A$70&amp;"'!"&amp;BB$68&amp;$C282+72),1,0)</f>
        <v>0</v>
      </c>
      <c r="BC282">
        <f t="shared" ca="1" si="9"/>
        <v>0</v>
      </c>
      <c r="BD282">
        <f t="shared" ca="1" si="10"/>
        <v>0</v>
      </c>
      <c r="BE282">
        <f t="shared" ca="1" si="11"/>
        <v>0</v>
      </c>
    </row>
    <row r="283" spans="3:57" x14ac:dyDescent="0.15">
      <c r="C283" s="283">
        <v>211</v>
      </c>
      <c r="D283" cm="1">
        <f t="array" aca="1" ref="D283" ca="1">IF(INDIRECT("'"&amp;$A$69&amp;"'!"&amp;D$68&amp;$C283+72)&lt;&gt;INDIRECT("'"&amp;$A$70&amp;"'!"&amp;D$68&amp;$C283+72),1,0)</f>
        <v>0</v>
      </c>
      <c r="E283" cm="1">
        <f t="array" aca="1" ref="E283" ca="1">IF(INDIRECT("'"&amp;$A$69&amp;"'!"&amp;E$68&amp;$C283+72)&lt;&gt;INDIRECT("'"&amp;$A$70&amp;"'!"&amp;E$68&amp;$C283+72),1,0)</f>
        <v>0</v>
      </c>
      <c r="F283" cm="1">
        <f t="array" aca="1" ref="F283" ca="1">IF(INDIRECT("'"&amp;$A$69&amp;"'!"&amp;F$68&amp;$C283+72)&lt;&gt;INDIRECT("'"&amp;$A$70&amp;"'!"&amp;F$68&amp;$C283+72),1,0)</f>
        <v>0</v>
      </c>
      <c r="G283" cm="1">
        <f t="array" aca="1" ref="G283" ca="1">IF(INDIRECT("'"&amp;$A$69&amp;"'!"&amp;G$68&amp;$C283+72)&lt;&gt;INDIRECT("'"&amp;$A$70&amp;"'!"&amp;G$68&amp;$C283+72),1,0)</f>
        <v>0</v>
      </c>
      <c r="H283" cm="1">
        <f t="array" aca="1" ref="H283" ca="1">IF(INDIRECT("'"&amp;$A$69&amp;"'!"&amp;H$68&amp;$C283+72)&lt;&gt;INDIRECT("'"&amp;$A$70&amp;"'!"&amp;H$68&amp;$C283+72),1,0)</f>
        <v>0</v>
      </c>
      <c r="I283" cm="1">
        <f t="array" aca="1" ref="I283" ca="1">IF(INDIRECT("'"&amp;$A$69&amp;"'!"&amp;I$68&amp;$C283+72)&lt;&gt;INDIRECT("'"&amp;$A$70&amp;"'!"&amp;I$68&amp;$C283+72),1,0)</f>
        <v>0</v>
      </c>
      <c r="J283" cm="1">
        <f t="array" aca="1" ref="J283" ca="1">IF(INDIRECT("'"&amp;$A$69&amp;"'!"&amp;J$68&amp;$C283+72)&lt;&gt;INDIRECT("'"&amp;$A$70&amp;"'!"&amp;J$68&amp;$C283+72),1,0)</f>
        <v>0</v>
      </c>
      <c r="K283" cm="1">
        <f t="array" aca="1" ref="K283" ca="1">IF(INDIRECT("'"&amp;$A$69&amp;"'!"&amp;K$68&amp;$C283+72)&lt;&gt;INDIRECT("'"&amp;$A$70&amp;"'!"&amp;K$68&amp;$C283+72),1,0)</f>
        <v>0</v>
      </c>
      <c r="L283" cm="1">
        <f t="array" aca="1" ref="L283" ca="1">IF(INDIRECT("'"&amp;$A$69&amp;"'!"&amp;L$68&amp;$C283+72)&lt;&gt;INDIRECT("'"&amp;$A$70&amp;"'!"&amp;L$68&amp;$C283+72),1,0)</f>
        <v>0</v>
      </c>
      <c r="M283" cm="1">
        <f t="array" aca="1" ref="M283" ca="1">IF(INDIRECT("'"&amp;$A$69&amp;"'!"&amp;M$68&amp;$C283+72)&lt;&gt;INDIRECT("'"&amp;$A$70&amp;"'!"&amp;M$68&amp;$C283+72),1,0)</f>
        <v>0</v>
      </c>
      <c r="N283" cm="1">
        <f t="array" aca="1" ref="N283" ca="1">IF(INDIRECT("'"&amp;$A$69&amp;"'!"&amp;N$68&amp;$C283+72)&lt;&gt;INDIRECT("'"&amp;$A$70&amp;"'!"&amp;N$68&amp;$C283+72),1,0)</f>
        <v>0</v>
      </c>
      <c r="O283" cm="1">
        <f t="array" aca="1" ref="O283" ca="1">IF(INDIRECT("'"&amp;$A$69&amp;"'!"&amp;O$68&amp;$C283+72)&lt;&gt;INDIRECT("'"&amp;$A$70&amp;"'!"&amp;O$68&amp;$C283+72),1,0)</f>
        <v>0</v>
      </c>
      <c r="P283" cm="1">
        <f t="array" aca="1" ref="P283" ca="1">IF(INDIRECT("'"&amp;$A$69&amp;"'!"&amp;P$68&amp;$C283+72)&lt;&gt;INDIRECT("'"&amp;$A$70&amp;"'!"&amp;P$68&amp;$C283+72),1,0)</f>
        <v>0</v>
      </c>
      <c r="Q283" cm="1">
        <f t="array" aca="1" ref="Q283" ca="1">IF(INDIRECT("'"&amp;$A$69&amp;"'!"&amp;Q$68&amp;$C283+72)&lt;&gt;INDIRECT("'"&amp;$A$70&amp;"'!"&amp;Q$68&amp;$C283+72),1,0)</f>
        <v>0</v>
      </c>
      <c r="R283" cm="1">
        <f t="array" aca="1" ref="R283" ca="1">IF(INDIRECT("'"&amp;$A$69&amp;"'!"&amp;R$68&amp;$C283+72)&lt;&gt;INDIRECT("'"&amp;$A$70&amp;"'!"&amp;R$68&amp;$C283+72),1,0)</f>
        <v>0</v>
      </c>
      <c r="S283" cm="1">
        <f t="array" aca="1" ref="S283" ca="1">IF(INDIRECT("'"&amp;$A$69&amp;"'!"&amp;S$68&amp;$C283+72)&lt;&gt;INDIRECT("'"&amp;$A$70&amp;"'!"&amp;S$68&amp;$C283+72),1,0)</f>
        <v>0</v>
      </c>
      <c r="T283" cm="1">
        <f t="array" aca="1" ref="T283" ca="1">IF(INDIRECT("'"&amp;$A$69&amp;"'!"&amp;T$68&amp;$C283+72)&lt;&gt;INDIRECT("'"&amp;$A$70&amp;"'!"&amp;T$68&amp;$C283+72),1,0)</f>
        <v>0</v>
      </c>
      <c r="U283" cm="1">
        <f t="array" aca="1" ref="U283" ca="1">IF(INDIRECT("'"&amp;$A$69&amp;"'!"&amp;U$68&amp;$C283+72)&lt;&gt;INDIRECT("'"&amp;$A$70&amp;"'!"&amp;U$68&amp;$C283+72),1,0)</f>
        <v>0</v>
      </c>
      <c r="V283" cm="1">
        <f t="array" aca="1" ref="V283" ca="1">IF(INDIRECT("'"&amp;$A$69&amp;"'!"&amp;V$68&amp;$C283+72)&lt;&gt;INDIRECT("'"&amp;$A$70&amp;"'!"&amp;V$68&amp;$C283+72),1,0)</f>
        <v>0</v>
      </c>
      <c r="W283" cm="1">
        <f t="array" aca="1" ref="W283" ca="1">IF(INDIRECT("'"&amp;$A$69&amp;"'!"&amp;W$68&amp;$C283+72)&lt;&gt;INDIRECT("'"&amp;$A$70&amp;"'!"&amp;W$68&amp;$C283+72),1,0)</f>
        <v>0</v>
      </c>
      <c r="X283" cm="1">
        <f t="array" aca="1" ref="X283" ca="1">IF(INDIRECT("'"&amp;$A$69&amp;"'!"&amp;X$68&amp;$C283+72)&lt;&gt;INDIRECT("'"&amp;$A$70&amp;"'!"&amp;X$68&amp;$C283+72),1,0)</f>
        <v>0</v>
      </c>
      <c r="Y283" cm="1">
        <f t="array" aca="1" ref="Y283" ca="1">IF(INDIRECT("'"&amp;$A$69&amp;"'!"&amp;Y$68&amp;$C283+72)&lt;&gt;INDIRECT("'"&amp;$A$70&amp;"'!"&amp;Y$68&amp;$C283+72),1,0)</f>
        <v>0</v>
      </c>
      <c r="Z283" cm="1">
        <f t="array" aca="1" ref="Z283" ca="1">IF(INDIRECT("'"&amp;$A$69&amp;"'!"&amp;Z$68&amp;$C283+72)&lt;&gt;INDIRECT("'"&amp;$A$70&amp;"'!"&amp;Z$68&amp;$C283+72),1,0)</f>
        <v>0</v>
      </c>
      <c r="AA283" cm="1">
        <f t="array" aca="1" ref="AA283" ca="1">IF(INDIRECT("'"&amp;$A$69&amp;"'!"&amp;AA$68&amp;$C283+72)&lt;&gt;INDIRECT("'"&amp;$A$70&amp;"'!"&amp;AA$68&amp;$C283+72),1,0)</f>
        <v>0</v>
      </c>
      <c r="AB283" cm="1">
        <f t="array" aca="1" ref="AB283" ca="1">IF(INDIRECT("'"&amp;$A$69&amp;"'!"&amp;AB$68&amp;$C283+72)&lt;&gt;INDIRECT("'"&amp;$A$70&amp;"'!"&amp;AB$68&amp;$C283+72),1,0)</f>
        <v>0</v>
      </c>
      <c r="AC283" cm="1">
        <f t="array" aca="1" ref="AC283" ca="1">IF(INDIRECT("'"&amp;$A$69&amp;"'!"&amp;AC$68&amp;$C283+72)&lt;&gt;INDIRECT("'"&amp;$A$70&amp;"'!"&amp;AC$68&amp;$C283+72),1,0)</f>
        <v>0</v>
      </c>
      <c r="AD283" cm="1">
        <f t="array" aca="1" ref="AD283" ca="1">IF(INDIRECT("'"&amp;$A$69&amp;"'!"&amp;AD$68&amp;$C283+72)&lt;&gt;INDIRECT("'"&amp;$A$70&amp;"'!"&amp;AD$68&amp;$C283+72),1,0)</f>
        <v>0</v>
      </c>
      <c r="AE283" cm="1">
        <f t="array" aca="1" ref="AE283" ca="1">IF(INDIRECT("'"&amp;$A$69&amp;"'!"&amp;AE$68&amp;$C283+72)&lt;&gt;INDIRECT("'"&amp;$A$70&amp;"'!"&amp;AE$68&amp;$C283+72),1,0)</f>
        <v>0</v>
      </c>
      <c r="AF283" cm="1">
        <f t="array" aca="1" ref="AF283" ca="1">IF(INDIRECT("'"&amp;$A$69&amp;"'!"&amp;AF$68&amp;$C283+72)&lt;&gt;INDIRECT("'"&amp;$A$70&amp;"'!"&amp;AF$68&amp;$C283+72),1,0)</f>
        <v>0</v>
      </c>
      <c r="AG283" cm="1">
        <f t="array" aca="1" ref="AG283" ca="1">IF(INDIRECT("'"&amp;$A$69&amp;"'!"&amp;AG$68&amp;$C283+72)&lt;&gt;INDIRECT("'"&amp;$A$70&amp;"'!"&amp;AG$68&amp;$C283+72),1,0)</f>
        <v>0</v>
      </c>
      <c r="AH283" cm="1">
        <f t="array" aca="1" ref="AH283" ca="1">IF(INDIRECT("'"&amp;$A$69&amp;"'!"&amp;AH$68&amp;$C283+72)&lt;&gt;INDIRECT("'"&amp;$A$70&amp;"'!"&amp;AH$68&amp;$C283+72),1,0)</f>
        <v>0</v>
      </c>
      <c r="AI283" cm="1">
        <f t="array" aca="1" ref="AI283" ca="1">IF(INDIRECT("'"&amp;$A$69&amp;"'!"&amp;AI$68&amp;$C283+72)&lt;&gt;INDIRECT("'"&amp;$A$70&amp;"'!"&amp;AI$68&amp;$C283+72),1,0)</f>
        <v>0</v>
      </c>
      <c r="AJ283" cm="1">
        <f t="array" aca="1" ref="AJ283" ca="1">IF(INDIRECT("'"&amp;$A$69&amp;"'!"&amp;AJ$68&amp;$C283+72)&lt;&gt;INDIRECT("'"&amp;$A$70&amp;"'!"&amp;AJ$68&amp;$C283+72),1,0)</f>
        <v>0</v>
      </c>
      <c r="AK283" cm="1">
        <f t="array" aca="1" ref="AK283" ca="1">IF(INDIRECT("'"&amp;$A$69&amp;"'!"&amp;AK$68&amp;$C283+72)&lt;&gt;INDIRECT("'"&amp;$A$70&amp;"'!"&amp;AK$68&amp;$C283+72),1,0)</f>
        <v>0</v>
      </c>
      <c r="AL283" cm="1">
        <f t="array" aca="1" ref="AL283" ca="1">IF(INDIRECT("'"&amp;$A$69&amp;"'!"&amp;AL$68&amp;$C283+72)&lt;&gt;INDIRECT("'"&amp;$A$70&amp;"'!"&amp;AL$68&amp;$C283+72),1,0)</f>
        <v>0</v>
      </c>
      <c r="AM283" cm="1">
        <f t="array" aca="1" ref="AM283" ca="1">IF(INDIRECT("'"&amp;$A$69&amp;"'!"&amp;AM$68&amp;$C283+72)&lt;&gt;INDIRECT("'"&amp;$A$70&amp;"'!"&amp;AM$68&amp;$C283+72),1,0)</f>
        <v>0</v>
      </c>
      <c r="AN283" cm="1">
        <f t="array" aca="1" ref="AN283" ca="1">IF(INDIRECT("'"&amp;$A$69&amp;"'!"&amp;AN$68&amp;$C283+72)&lt;&gt;INDIRECT("'"&amp;$A$70&amp;"'!"&amp;AN$68&amp;$C283+72),1,0)</f>
        <v>0</v>
      </c>
      <c r="AO283" cm="1">
        <f t="array" aca="1" ref="AO283" ca="1">IF(INDIRECT("'"&amp;$A$69&amp;"'!"&amp;AO$68&amp;$C283+72)&lt;&gt;INDIRECT("'"&amp;$A$70&amp;"'!"&amp;AO$68&amp;$C283+72),1,0)</f>
        <v>0</v>
      </c>
      <c r="AP283" cm="1">
        <f t="array" aca="1" ref="AP283" ca="1">IF(INDIRECT("'"&amp;$A$69&amp;"'!"&amp;AP$68&amp;$C283+72)&lt;&gt;INDIRECT("'"&amp;$A$70&amp;"'!"&amp;AP$68&amp;$C283+72),1,0)</f>
        <v>0</v>
      </c>
      <c r="AQ283" cm="1">
        <f t="array" aca="1" ref="AQ283" ca="1">IF(INDIRECT("'"&amp;$A$69&amp;"'!"&amp;AQ$68&amp;$C283+72)&lt;&gt;INDIRECT("'"&amp;$A$70&amp;"'!"&amp;AQ$68&amp;$C283+72),1,0)</f>
        <v>0</v>
      </c>
      <c r="AR283" cm="1">
        <f t="array" aca="1" ref="AR283" ca="1">IF(INDIRECT("'"&amp;$A$69&amp;"'!"&amp;AR$68&amp;$C283+72)&lt;&gt;INDIRECT("'"&amp;$A$70&amp;"'!"&amp;AR$68&amp;$C283+72),1,0)</f>
        <v>0</v>
      </c>
      <c r="AS283" cm="1">
        <f t="array" aca="1" ref="AS283" ca="1">IF(INDIRECT("'"&amp;$A$69&amp;"'!"&amp;AS$68&amp;$C283+72)&lt;&gt;INDIRECT("'"&amp;$A$70&amp;"'!"&amp;AS$68&amp;$C283+72),1,0)</f>
        <v>0</v>
      </c>
      <c r="AT283" cm="1">
        <f t="array" aca="1" ref="AT283" ca="1">IF(INDIRECT("'"&amp;$A$69&amp;"'!"&amp;AT$68&amp;$C283+72)&lt;&gt;INDIRECT("'"&amp;$A$70&amp;"'!"&amp;AT$68&amp;$C283+72),1,0)</f>
        <v>0</v>
      </c>
      <c r="AU283" cm="1">
        <f t="array" aca="1" ref="AU283" ca="1">IF(INDIRECT("'"&amp;$A$69&amp;"'!"&amp;AU$68&amp;$C283+72)&lt;&gt;INDIRECT("'"&amp;$A$70&amp;"'!"&amp;AU$68&amp;$C283+72),1,0)</f>
        <v>0</v>
      </c>
      <c r="AV283" cm="1">
        <f t="array" aca="1" ref="AV283" ca="1">IF(INDIRECT("'"&amp;$A$69&amp;"'!"&amp;AV$68&amp;$C283+72)&lt;&gt;INDIRECT("'"&amp;$A$70&amp;"'!"&amp;AV$68&amp;$C283+72),1,0)</f>
        <v>0</v>
      </c>
      <c r="AW283" cm="1">
        <f t="array" aca="1" ref="AW283" ca="1">IF(INDIRECT("'"&amp;$A$69&amp;"'!"&amp;AW$68&amp;$C283+72)&lt;&gt;INDIRECT("'"&amp;$A$70&amp;"'!"&amp;AW$68&amp;$C283+72),1,0)</f>
        <v>0</v>
      </c>
      <c r="AX283" cm="1">
        <f t="array" aca="1" ref="AX283" ca="1">IF(INDIRECT("'"&amp;$A$69&amp;"'!"&amp;AX$68&amp;$C283+72)&lt;&gt;INDIRECT("'"&amp;$A$70&amp;"'!"&amp;AX$68&amp;$C283+72),1,0)</f>
        <v>0</v>
      </c>
      <c r="AY283" cm="1">
        <f t="array" aca="1" ref="AY283" ca="1">IF(INDIRECT("'"&amp;$A$69&amp;"'!"&amp;AY$68&amp;$C283+72)&lt;&gt;INDIRECT("'"&amp;$A$70&amp;"'!"&amp;AY$68&amp;$C283+72),1,0)</f>
        <v>0</v>
      </c>
      <c r="AZ283" cm="1">
        <f t="array" aca="1" ref="AZ283" ca="1">IF(INDIRECT("'"&amp;$A$69&amp;"'!"&amp;AZ$68&amp;$C283+72)&lt;&gt;INDIRECT("'"&amp;$A$70&amp;"'!"&amp;AZ$68&amp;$C283+72),1,0)</f>
        <v>0</v>
      </c>
      <c r="BA283" cm="1">
        <f t="array" aca="1" ref="BA283" ca="1">IF(INDIRECT("'"&amp;$A$69&amp;"'!"&amp;BA$68&amp;$C283+72)&lt;&gt;INDIRECT("'"&amp;$A$70&amp;"'!"&amp;BA$68&amp;$C283+72),1,0)</f>
        <v>0</v>
      </c>
      <c r="BB283" cm="1">
        <f t="array" aca="1" ref="BB283" ca="1">IF(INDIRECT("'"&amp;$A$69&amp;"'!"&amp;BB$68&amp;$C283+72)&lt;&gt;INDIRECT("'"&amp;$A$70&amp;"'!"&amp;BB$68&amp;$C283+72),1,0)</f>
        <v>0</v>
      </c>
      <c r="BC283">
        <f t="shared" ca="1" si="9"/>
        <v>0</v>
      </c>
      <c r="BD283">
        <f t="shared" ca="1" si="10"/>
        <v>0</v>
      </c>
      <c r="BE283">
        <f t="shared" ca="1" si="11"/>
        <v>0</v>
      </c>
    </row>
    <row r="284" spans="3:57" x14ac:dyDescent="0.15">
      <c r="C284" s="283">
        <v>212</v>
      </c>
      <c r="D284" cm="1">
        <f t="array" aca="1" ref="D284" ca="1">IF(INDIRECT("'"&amp;$A$69&amp;"'!"&amp;D$68&amp;$C284+72)&lt;&gt;INDIRECT("'"&amp;$A$70&amp;"'!"&amp;D$68&amp;$C284+72),1,0)</f>
        <v>0</v>
      </c>
      <c r="E284" cm="1">
        <f t="array" aca="1" ref="E284" ca="1">IF(INDIRECT("'"&amp;$A$69&amp;"'!"&amp;E$68&amp;$C284+72)&lt;&gt;INDIRECT("'"&amp;$A$70&amp;"'!"&amp;E$68&amp;$C284+72),1,0)</f>
        <v>0</v>
      </c>
      <c r="F284" cm="1">
        <f t="array" aca="1" ref="F284" ca="1">IF(INDIRECT("'"&amp;$A$69&amp;"'!"&amp;F$68&amp;$C284+72)&lt;&gt;INDIRECT("'"&amp;$A$70&amp;"'!"&amp;F$68&amp;$C284+72),1,0)</f>
        <v>0</v>
      </c>
      <c r="G284" cm="1">
        <f t="array" aca="1" ref="G284" ca="1">IF(INDIRECT("'"&amp;$A$69&amp;"'!"&amp;G$68&amp;$C284+72)&lt;&gt;INDIRECT("'"&amp;$A$70&amp;"'!"&amp;G$68&amp;$C284+72),1,0)</f>
        <v>0</v>
      </c>
      <c r="H284" cm="1">
        <f t="array" aca="1" ref="H284" ca="1">IF(INDIRECT("'"&amp;$A$69&amp;"'!"&amp;H$68&amp;$C284+72)&lt;&gt;INDIRECT("'"&amp;$A$70&amp;"'!"&amp;H$68&amp;$C284+72),1,0)</f>
        <v>0</v>
      </c>
      <c r="I284" cm="1">
        <f t="array" aca="1" ref="I284" ca="1">IF(INDIRECT("'"&amp;$A$69&amp;"'!"&amp;I$68&amp;$C284+72)&lt;&gt;INDIRECT("'"&amp;$A$70&amp;"'!"&amp;I$68&amp;$C284+72),1,0)</f>
        <v>0</v>
      </c>
      <c r="J284" cm="1">
        <f t="array" aca="1" ref="J284" ca="1">IF(INDIRECT("'"&amp;$A$69&amp;"'!"&amp;J$68&amp;$C284+72)&lt;&gt;INDIRECT("'"&amp;$A$70&amp;"'!"&amp;J$68&amp;$C284+72),1,0)</f>
        <v>0</v>
      </c>
      <c r="K284" cm="1">
        <f t="array" aca="1" ref="K284" ca="1">IF(INDIRECT("'"&amp;$A$69&amp;"'!"&amp;K$68&amp;$C284+72)&lt;&gt;INDIRECT("'"&amp;$A$70&amp;"'!"&amp;K$68&amp;$C284+72),1,0)</f>
        <v>0</v>
      </c>
      <c r="L284" cm="1">
        <f t="array" aca="1" ref="L284" ca="1">IF(INDIRECT("'"&amp;$A$69&amp;"'!"&amp;L$68&amp;$C284+72)&lt;&gt;INDIRECT("'"&amp;$A$70&amp;"'!"&amp;L$68&amp;$C284+72),1,0)</f>
        <v>0</v>
      </c>
      <c r="M284" cm="1">
        <f t="array" aca="1" ref="M284" ca="1">IF(INDIRECT("'"&amp;$A$69&amp;"'!"&amp;M$68&amp;$C284+72)&lt;&gt;INDIRECT("'"&amp;$A$70&amp;"'!"&amp;M$68&amp;$C284+72),1,0)</f>
        <v>0</v>
      </c>
      <c r="N284" cm="1">
        <f t="array" aca="1" ref="N284" ca="1">IF(INDIRECT("'"&amp;$A$69&amp;"'!"&amp;N$68&amp;$C284+72)&lt;&gt;INDIRECT("'"&amp;$A$70&amp;"'!"&amp;N$68&amp;$C284+72),1,0)</f>
        <v>0</v>
      </c>
      <c r="O284" cm="1">
        <f t="array" aca="1" ref="O284" ca="1">IF(INDIRECT("'"&amp;$A$69&amp;"'!"&amp;O$68&amp;$C284+72)&lt;&gt;INDIRECT("'"&amp;$A$70&amp;"'!"&amp;O$68&amp;$C284+72),1,0)</f>
        <v>0</v>
      </c>
      <c r="P284" cm="1">
        <f t="array" aca="1" ref="P284" ca="1">IF(INDIRECT("'"&amp;$A$69&amp;"'!"&amp;P$68&amp;$C284+72)&lt;&gt;INDIRECT("'"&amp;$A$70&amp;"'!"&amp;P$68&amp;$C284+72),1,0)</f>
        <v>0</v>
      </c>
      <c r="Q284" cm="1">
        <f t="array" aca="1" ref="Q284" ca="1">IF(INDIRECT("'"&amp;$A$69&amp;"'!"&amp;Q$68&amp;$C284+72)&lt;&gt;INDIRECT("'"&amp;$A$70&amp;"'!"&amp;Q$68&amp;$C284+72),1,0)</f>
        <v>0</v>
      </c>
      <c r="R284" cm="1">
        <f t="array" aca="1" ref="R284" ca="1">IF(INDIRECT("'"&amp;$A$69&amp;"'!"&amp;R$68&amp;$C284+72)&lt;&gt;INDIRECT("'"&amp;$A$70&amp;"'!"&amp;R$68&amp;$C284+72),1,0)</f>
        <v>0</v>
      </c>
      <c r="S284" cm="1">
        <f t="array" aca="1" ref="S284" ca="1">IF(INDIRECT("'"&amp;$A$69&amp;"'!"&amp;S$68&amp;$C284+72)&lt;&gt;INDIRECT("'"&amp;$A$70&amp;"'!"&amp;S$68&amp;$C284+72),1,0)</f>
        <v>0</v>
      </c>
      <c r="T284" cm="1">
        <f t="array" aca="1" ref="T284" ca="1">IF(INDIRECT("'"&amp;$A$69&amp;"'!"&amp;T$68&amp;$C284+72)&lt;&gt;INDIRECT("'"&amp;$A$70&amp;"'!"&amp;T$68&amp;$C284+72),1,0)</f>
        <v>0</v>
      </c>
      <c r="U284" cm="1">
        <f t="array" aca="1" ref="U284" ca="1">IF(INDIRECT("'"&amp;$A$69&amp;"'!"&amp;U$68&amp;$C284+72)&lt;&gt;INDIRECT("'"&amp;$A$70&amp;"'!"&amp;U$68&amp;$C284+72),1,0)</f>
        <v>0</v>
      </c>
      <c r="V284" cm="1">
        <f t="array" aca="1" ref="V284" ca="1">IF(INDIRECT("'"&amp;$A$69&amp;"'!"&amp;V$68&amp;$C284+72)&lt;&gt;INDIRECT("'"&amp;$A$70&amp;"'!"&amp;V$68&amp;$C284+72),1,0)</f>
        <v>0</v>
      </c>
      <c r="W284" cm="1">
        <f t="array" aca="1" ref="W284" ca="1">IF(INDIRECT("'"&amp;$A$69&amp;"'!"&amp;W$68&amp;$C284+72)&lt;&gt;INDIRECT("'"&amp;$A$70&amp;"'!"&amp;W$68&amp;$C284+72),1,0)</f>
        <v>0</v>
      </c>
      <c r="X284" cm="1">
        <f t="array" aca="1" ref="X284" ca="1">IF(INDIRECT("'"&amp;$A$69&amp;"'!"&amp;X$68&amp;$C284+72)&lt;&gt;INDIRECT("'"&amp;$A$70&amp;"'!"&amp;X$68&amp;$C284+72),1,0)</f>
        <v>0</v>
      </c>
      <c r="Y284" cm="1">
        <f t="array" aca="1" ref="Y284" ca="1">IF(INDIRECT("'"&amp;$A$69&amp;"'!"&amp;Y$68&amp;$C284+72)&lt;&gt;INDIRECT("'"&amp;$A$70&amp;"'!"&amp;Y$68&amp;$C284+72),1,0)</f>
        <v>0</v>
      </c>
      <c r="Z284" cm="1">
        <f t="array" aca="1" ref="Z284" ca="1">IF(INDIRECT("'"&amp;$A$69&amp;"'!"&amp;Z$68&amp;$C284+72)&lt;&gt;INDIRECT("'"&amp;$A$70&amp;"'!"&amp;Z$68&amp;$C284+72),1,0)</f>
        <v>0</v>
      </c>
      <c r="AA284" cm="1">
        <f t="array" aca="1" ref="AA284" ca="1">IF(INDIRECT("'"&amp;$A$69&amp;"'!"&amp;AA$68&amp;$C284+72)&lt;&gt;INDIRECT("'"&amp;$A$70&amp;"'!"&amp;AA$68&amp;$C284+72),1,0)</f>
        <v>0</v>
      </c>
      <c r="AB284" cm="1">
        <f t="array" aca="1" ref="AB284" ca="1">IF(INDIRECT("'"&amp;$A$69&amp;"'!"&amp;AB$68&amp;$C284+72)&lt;&gt;INDIRECT("'"&amp;$A$70&amp;"'!"&amp;AB$68&amp;$C284+72),1,0)</f>
        <v>0</v>
      </c>
      <c r="AC284" cm="1">
        <f t="array" aca="1" ref="AC284" ca="1">IF(INDIRECT("'"&amp;$A$69&amp;"'!"&amp;AC$68&amp;$C284+72)&lt;&gt;INDIRECT("'"&amp;$A$70&amp;"'!"&amp;AC$68&amp;$C284+72),1,0)</f>
        <v>0</v>
      </c>
      <c r="AD284" cm="1">
        <f t="array" aca="1" ref="AD284" ca="1">IF(INDIRECT("'"&amp;$A$69&amp;"'!"&amp;AD$68&amp;$C284+72)&lt;&gt;INDIRECT("'"&amp;$A$70&amp;"'!"&amp;AD$68&amp;$C284+72),1,0)</f>
        <v>0</v>
      </c>
      <c r="AE284" cm="1">
        <f t="array" aca="1" ref="AE284" ca="1">IF(INDIRECT("'"&amp;$A$69&amp;"'!"&amp;AE$68&amp;$C284+72)&lt;&gt;INDIRECT("'"&amp;$A$70&amp;"'!"&amp;AE$68&amp;$C284+72),1,0)</f>
        <v>0</v>
      </c>
      <c r="AF284" cm="1">
        <f t="array" aca="1" ref="AF284" ca="1">IF(INDIRECT("'"&amp;$A$69&amp;"'!"&amp;AF$68&amp;$C284+72)&lt;&gt;INDIRECT("'"&amp;$A$70&amp;"'!"&amp;AF$68&amp;$C284+72),1,0)</f>
        <v>0</v>
      </c>
      <c r="AG284" cm="1">
        <f t="array" aca="1" ref="AG284" ca="1">IF(INDIRECT("'"&amp;$A$69&amp;"'!"&amp;AG$68&amp;$C284+72)&lt;&gt;INDIRECT("'"&amp;$A$70&amp;"'!"&amp;AG$68&amp;$C284+72),1,0)</f>
        <v>0</v>
      </c>
      <c r="AH284" cm="1">
        <f t="array" aca="1" ref="AH284" ca="1">IF(INDIRECT("'"&amp;$A$69&amp;"'!"&amp;AH$68&amp;$C284+72)&lt;&gt;INDIRECT("'"&amp;$A$70&amp;"'!"&amp;AH$68&amp;$C284+72),1,0)</f>
        <v>0</v>
      </c>
      <c r="AI284" cm="1">
        <f t="array" aca="1" ref="AI284" ca="1">IF(INDIRECT("'"&amp;$A$69&amp;"'!"&amp;AI$68&amp;$C284+72)&lt;&gt;INDIRECT("'"&amp;$A$70&amp;"'!"&amp;AI$68&amp;$C284+72),1,0)</f>
        <v>0</v>
      </c>
      <c r="AJ284" cm="1">
        <f t="array" aca="1" ref="AJ284" ca="1">IF(INDIRECT("'"&amp;$A$69&amp;"'!"&amp;AJ$68&amp;$C284+72)&lt;&gt;INDIRECT("'"&amp;$A$70&amp;"'!"&amp;AJ$68&amp;$C284+72),1,0)</f>
        <v>0</v>
      </c>
      <c r="AK284" cm="1">
        <f t="array" aca="1" ref="AK284" ca="1">IF(INDIRECT("'"&amp;$A$69&amp;"'!"&amp;AK$68&amp;$C284+72)&lt;&gt;INDIRECT("'"&amp;$A$70&amp;"'!"&amp;AK$68&amp;$C284+72),1,0)</f>
        <v>0</v>
      </c>
      <c r="AL284" cm="1">
        <f t="array" aca="1" ref="AL284" ca="1">IF(INDIRECT("'"&amp;$A$69&amp;"'!"&amp;AL$68&amp;$C284+72)&lt;&gt;INDIRECT("'"&amp;$A$70&amp;"'!"&amp;AL$68&amp;$C284+72),1,0)</f>
        <v>0</v>
      </c>
      <c r="AM284" cm="1">
        <f t="array" aca="1" ref="AM284" ca="1">IF(INDIRECT("'"&amp;$A$69&amp;"'!"&amp;AM$68&amp;$C284+72)&lt;&gt;INDIRECT("'"&amp;$A$70&amp;"'!"&amp;AM$68&amp;$C284+72),1,0)</f>
        <v>0</v>
      </c>
      <c r="AN284" cm="1">
        <f t="array" aca="1" ref="AN284" ca="1">IF(INDIRECT("'"&amp;$A$69&amp;"'!"&amp;AN$68&amp;$C284+72)&lt;&gt;INDIRECT("'"&amp;$A$70&amp;"'!"&amp;AN$68&amp;$C284+72),1,0)</f>
        <v>0</v>
      </c>
      <c r="AO284" cm="1">
        <f t="array" aca="1" ref="AO284" ca="1">IF(INDIRECT("'"&amp;$A$69&amp;"'!"&amp;AO$68&amp;$C284+72)&lt;&gt;INDIRECT("'"&amp;$A$70&amp;"'!"&amp;AO$68&amp;$C284+72),1,0)</f>
        <v>0</v>
      </c>
      <c r="AP284" cm="1">
        <f t="array" aca="1" ref="AP284" ca="1">IF(INDIRECT("'"&amp;$A$69&amp;"'!"&amp;AP$68&amp;$C284+72)&lt;&gt;INDIRECT("'"&amp;$A$70&amp;"'!"&amp;AP$68&amp;$C284+72),1,0)</f>
        <v>0</v>
      </c>
      <c r="AQ284" cm="1">
        <f t="array" aca="1" ref="AQ284" ca="1">IF(INDIRECT("'"&amp;$A$69&amp;"'!"&amp;AQ$68&amp;$C284+72)&lt;&gt;INDIRECT("'"&amp;$A$70&amp;"'!"&amp;AQ$68&amp;$C284+72),1,0)</f>
        <v>0</v>
      </c>
      <c r="AR284" cm="1">
        <f t="array" aca="1" ref="AR284" ca="1">IF(INDIRECT("'"&amp;$A$69&amp;"'!"&amp;AR$68&amp;$C284+72)&lt;&gt;INDIRECT("'"&amp;$A$70&amp;"'!"&amp;AR$68&amp;$C284+72),1,0)</f>
        <v>0</v>
      </c>
      <c r="AS284" cm="1">
        <f t="array" aca="1" ref="AS284" ca="1">IF(INDIRECT("'"&amp;$A$69&amp;"'!"&amp;AS$68&amp;$C284+72)&lt;&gt;INDIRECT("'"&amp;$A$70&amp;"'!"&amp;AS$68&amp;$C284+72),1,0)</f>
        <v>0</v>
      </c>
      <c r="AT284" cm="1">
        <f t="array" aca="1" ref="AT284" ca="1">IF(INDIRECT("'"&amp;$A$69&amp;"'!"&amp;AT$68&amp;$C284+72)&lt;&gt;INDIRECT("'"&amp;$A$70&amp;"'!"&amp;AT$68&amp;$C284+72),1,0)</f>
        <v>0</v>
      </c>
      <c r="AU284" cm="1">
        <f t="array" aca="1" ref="AU284" ca="1">IF(INDIRECT("'"&amp;$A$69&amp;"'!"&amp;AU$68&amp;$C284+72)&lt;&gt;INDIRECT("'"&amp;$A$70&amp;"'!"&amp;AU$68&amp;$C284+72),1,0)</f>
        <v>0</v>
      </c>
      <c r="AV284" cm="1">
        <f t="array" aca="1" ref="AV284" ca="1">IF(INDIRECT("'"&amp;$A$69&amp;"'!"&amp;AV$68&amp;$C284+72)&lt;&gt;INDIRECT("'"&amp;$A$70&amp;"'!"&amp;AV$68&amp;$C284+72),1,0)</f>
        <v>0</v>
      </c>
      <c r="AW284" cm="1">
        <f t="array" aca="1" ref="AW284" ca="1">IF(INDIRECT("'"&amp;$A$69&amp;"'!"&amp;AW$68&amp;$C284+72)&lt;&gt;INDIRECT("'"&amp;$A$70&amp;"'!"&amp;AW$68&amp;$C284+72),1,0)</f>
        <v>0</v>
      </c>
      <c r="AX284" cm="1">
        <f t="array" aca="1" ref="AX284" ca="1">IF(INDIRECT("'"&amp;$A$69&amp;"'!"&amp;AX$68&amp;$C284+72)&lt;&gt;INDIRECT("'"&amp;$A$70&amp;"'!"&amp;AX$68&amp;$C284+72),1,0)</f>
        <v>0</v>
      </c>
      <c r="AY284" cm="1">
        <f t="array" aca="1" ref="AY284" ca="1">IF(INDIRECT("'"&amp;$A$69&amp;"'!"&amp;AY$68&amp;$C284+72)&lt;&gt;INDIRECT("'"&amp;$A$70&amp;"'!"&amp;AY$68&amp;$C284+72),1,0)</f>
        <v>0</v>
      </c>
      <c r="AZ284" cm="1">
        <f t="array" aca="1" ref="AZ284" ca="1">IF(INDIRECT("'"&amp;$A$69&amp;"'!"&amp;AZ$68&amp;$C284+72)&lt;&gt;INDIRECT("'"&amp;$A$70&amp;"'!"&amp;AZ$68&amp;$C284+72),1,0)</f>
        <v>0</v>
      </c>
      <c r="BA284" cm="1">
        <f t="array" aca="1" ref="BA284" ca="1">IF(INDIRECT("'"&amp;$A$69&amp;"'!"&amp;BA$68&amp;$C284+72)&lt;&gt;INDIRECT("'"&amp;$A$70&amp;"'!"&amp;BA$68&amp;$C284+72),1,0)</f>
        <v>0</v>
      </c>
      <c r="BB284" cm="1">
        <f t="array" aca="1" ref="BB284" ca="1">IF(INDIRECT("'"&amp;$A$69&amp;"'!"&amp;BB$68&amp;$C284+72)&lt;&gt;INDIRECT("'"&amp;$A$70&amp;"'!"&amp;BB$68&amp;$C284+72),1,0)</f>
        <v>0</v>
      </c>
      <c r="BC284">
        <f t="shared" ca="1" si="9"/>
        <v>0</v>
      </c>
      <c r="BD284">
        <f t="shared" ca="1" si="10"/>
        <v>0</v>
      </c>
      <c r="BE284">
        <f t="shared" ca="1" si="11"/>
        <v>0</v>
      </c>
    </row>
    <row r="285" spans="3:57" x14ac:dyDescent="0.15">
      <c r="C285" s="283">
        <v>213</v>
      </c>
      <c r="D285" cm="1">
        <f t="array" aca="1" ref="D285" ca="1">IF(INDIRECT("'"&amp;$A$69&amp;"'!"&amp;D$68&amp;$C285+72)&lt;&gt;INDIRECT("'"&amp;$A$70&amp;"'!"&amp;D$68&amp;$C285+72),1,0)</f>
        <v>0</v>
      </c>
      <c r="E285" cm="1">
        <f t="array" aca="1" ref="E285" ca="1">IF(INDIRECT("'"&amp;$A$69&amp;"'!"&amp;E$68&amp;$C285+72)&lt;&gt;INDIRECT("'"&amp;$A$70&amp;"'!"&amp;E$68&amp;$C285+72),1,0)</f>
        <v>0</v>
      </c>
      <c r="F285" cm="1">
        <f t="array" aca="1" ref="F285" ca="1">IF(INDIRECT("'"&amp;$A$69&amp;"'!"&amp;F$68&amp;$C285+72)&lt;&gt;INDIRECT("'"&amp;$A$70&amp;"'!"&amp;F$68&amp;$C285+72),1,0)</f>
        <v>0</v>
      </c>
      <c r="G285" cm="1">
        <f t="array" aca="1" ref="G285" ca="1">IF(INDIRECT("'"&amp;$A$69&amp;"'!"&amp;G$68&amp;$C285+72)&lt;&gt;INDIRECT("'"&amp;$A$70&amp;"'!"&amp;G$68&amp;$C285+72),1,0)</f>
        <v>0</v>
      </c>
      <c r="H285" cm="1">
        <f t="array" aca="1" ref="H285" ca="1">IF(INDIRECT("'"&amp;$A$69&amp;"'!"&amp;H$68&amp;$C285+72)&lt;&gt;INDIRECT("'"&amp;$A$70&amp;"'!"&amp;H$68&amp;$C285+72),1,0)</f>
        <v>0</v>
      </c>
      <c r="I285" cm="1">
        <f t="array" aca="1" ref="I285" ca="1">IF(INDIRECT("'"&amp;$A$69&amp;"'!"&amp;I$68&amp;$C285+72)&lt;&gt;INDIRECT("'"&amp;$A$70&amp;"'!"&amp;I$68&amp;$C285+72),1,0)</f>
        <v>0</v>
      </c>
      <c r="J285" cm="1">
        <f t="array" aca="1" ref="J285" ca="1">IF(INDIRECT("'"&amp;$A$69&amp;"'!"&amp;J$68&amp;$C285+72)&lt;&gt;INDIRECT("'"&amp;$A$70&amp;"'!"&amp;J$68&amp;$C285+72),1,0)</f>
        <v>0</v>
      </c>
      <c r="K285" cm="1">
        <f t="array" aca="1" ref="K285" ca="1">IF(INDIRECT("'"&amp;$A$69&amp;"'!"&amp;K$68&amp;$C285+72)&lt;&gt;INDIRECT("'"&amp;$A$70&amp;"'!"&amp;K$68&amp;$C285+72),1,0)</f>
        <v>0</v>
      </c>
      <c r="L285" cm="1">
        <f t="array" aca="1" ref="L285" ca="1">IF(INDIRECT("'"&amp;$A$69&amp;"'!"&amp;L$68&amp;$C285+72)&lt;&gt;INDIRECT("'"&amp;$A$70&amp;"'!"&amp;L$68&amp;$C285+72),1,0)</f>
        <v>0</v>
      </c>
      <c r="M285" cm="1">
        <f t="array" aca="1" ref="M285" ca="1">IF(INDIRECT("'"&amp;$A$69&amp;"'!"&amp;M$68&amp;$C285+72)&lt;&gt;INDIRECT("'"&amp;$A$70&amp;"'!"&amp;M$68&amp;$C285+72),1,0)</f>
        <v>0</v>
      </c>
      <c r="N285" cm="1">
        <f t="array" aca="1" ref="N285" ca="1">IF(INDIRECT("'"&amp;$A$69&amp;"'!"&amp;N$68&amp;$C285+72)&lt;&gt;INDIRECT("'"&amp;$A$70&amp;"'!"&amp;N$68&amp;$C285+72),1,0)</f>
        <v>0</v>
      </c>
      <c r="O285" cm="1">
        <f t="array" aca="1" ref="O285" ca="1">IF(INDIRECT("'"&amp;$A$69&amp;"'!"&amp;O$68&amp;$C285+72)&lt;&gt;INDIRECT("'"&amp;$A$70&amp;"'!"&amp;O$68&amp;$C285+72),1,0)</f>
        <v>0</v>
      </c>
      <c r="P285" cm="1">
        <f t="array" aca="1" ref="P285" ca="1">IF(INDIRECT("'"&amp;$A$69&amp;"'!"&amp;P$68&amp;$C285+72)&lt;&gt;INDIRECT("'"&amp;$A$70&amp;"'!"&amp;P$68&amp;$C285+72),1,0)</f>
        <v>0</v>
      </c>
      <c r="Q285" cm="1">
        <f t="array" aca="1" ref="Q285" ca="1">IF(INDIRECT("'"&amp;$A$69&amp;"'!"&amp;Q$68&amp;$C285+72)&lt;&gt;INDIRECT("'"&amp;$A$70&amp;"'!"&amp;Q$68&amp;$C285+72),1,0)</f>
        <v>0</v>
      </c>
      <c r="R285" cm="1">
        <f t="array" aca="1" ref="R285" ca="1">IF(INDIRECT("'"&amp;$A$69&amp;"'!"&amp;R$68&amp;$C285+72)&lt;&gt;INDIRECT("'"&amp;$A$70&amp;"'!"&amp;R$68&amp;$C285+72),1,0)</f>
        <v>0</v>
      </c>
      <c r="S285" cm="1">
        <f t="array" aca="1" ref="S285" ca="1">IF(INDIRECT("'"&amp;$A$69&amp;"'!"&amp;S$68&amp;$C285+72)&lt;&gt;INDIRECT("'"&amp;$A$70&amp;"'!"&amp;S$68&amp;$C285+72),1,0)</f>
        <v>0</v>
      </c>
      <c r="T285" cm="1">
        <f t="array" aca="1" ref="T285" ca="1">IF(INDIRECT("'"&amp;$A$69&amp;"'!"&amp;T$68&amp;$C285+72)&lt;&gt;INDIRECT("'"&amp;$A$70&amp;"'!"&amp;T$68&amp;$C285+72),1,0)</f>
        <v>0</v>
      </c>
      <c r="U285" cm="1">
        <f t="array" aca="1" ref="U285" ca="1">IF(INDIRECT("'"&amp;$A$69&amp;"'!"&amp;U$68&amp;$C285+72)&lt;&gt;INDIRECT("'"&amp;$A$70&amp;"'!"&amp;U$68&amp;$C285+72),1,0)</f>
        <v>0</v>
      </c>
      <c r="V285" cm="1">
        <f t="array" aca="1" ref="V285" ca="1">IF(INDIRECT("'"&amp;$A$69&amp;"'!"&amp;V$68&amp;$C285+72)&lt;&gt;INDIRECT("'"&amp;$A$70&amp;"'!"&amp;V$68&amp;$C285+72),1,0)</f>
        <v>0</v>
      </c>
      <c r="W285" cm="1">
        <f t="array" aca="1" ref="W285" ca="1">IF(INDIRECT("'"&amp;$A$69&amp;"'!"&amp;W$68&amp;$C285+72)&lt;&gt;INDIRECT("'"&amp;$A$70&amp;"'!"&amp;W$68&amp;$C285+72),1,0)</f>
        <v>0</v>
      </c>
      <c r="X285" cm="1">
        <f t="array" aca="1" ref="X285" ca="1">IF(INDIRECT("'"&amp;$A$69&amp;"'!"&amp;X$68&amp;$C285+72)&lt;&gt;INDIRECT("'"&amp;$A$70&amp;"'!"&amp;X$68&amp;$C285+72),1,0)</f>
        <v>0</v>
      </c>
      <c r="Y285" cm="1">
        <f t="array" aca="1" ref="Y285" ca="1">IF(INDIRECT("'"&amp;$A$69&amp;"'!"&amp;Y$68&amp;$C285+72)&lt;&gt;INDIRECT("'"&amp;$A$70&amp;"'!"&amp;Y$68&amp;$C285+72),1,0)</f>
        <v>0</v>
      </c>
      <c r="Z285" cm="1">
        <f t="array" aca="1" ref="Z285" ca="1">IF(INDIRECT("'"&amp;$A$69&amp;"'!"&amp;Z$68&amp;$C285+72)&lt;&gt;INDIRECT("'"&amp;$A$70&amp;"'!"&amp;Z$68&amp;$C285+72),1,0)</f>
        <v>0</v>
      </c>
      <c r="AA285" cm="1">
        <f t="array" aca="1" ref="AA285" ca="1">IF(INDIRECT("'"&amp;$A$69&amp;"'!"&amp;AA$68&amp;$C285+72)&lt;&gt;INDIRECT("'"&amp;$A$70&amp;"'!"&amp;AA$68&amp;$C285+72),1,0)</f>
        <v>0</v>
      </c>
      <c r="AB285" cm="1">
        <f t="array" aca="1" ref="AB285" ca="1">IF(INDIRECT("'"&amp;$A$69&amp;"'!"&amp;AB$68&amp;$C285+72)&lt;&gt;INDIRECT("'"&amp;$A$70&amp;"'!"&amp;AB$68&amp;$C285+72),1,0)</f>
        <v>0</v>
      </c>
      <c r="AC285" cm="1">
        <f t="array" aca="1" ref="AC285" ca="1">IF(INDIRECT("'"&amp;$A$69&amp;"'!"&amp;AC$68&amp;$C285+72)&lt;&gt;INDIRECT("'"&amp;$A$70&amp;"'!"&amp;AC$68&amp;$C285+72),1,0)</f>
        <v>0</v>
      </c>
      <c r="AD285" cm="1">
        <f t="array" aca="1" ref="AD285" ca="1">IF(INDIRECT("'"&amp;$A$69&amp;"'!"&amp;AD$68&amp;$C285+72)&lt;&gt;INDIRECT("'"&amp;$A$70&amp;"'!"&amp;AD$68&amp;$C285+72),1,0)</f>
        <v>0</v>
      </c>
      <c r="AE285" cm="1">
        <f t="array" aca="1" ref="AE285" ca="1">IF(INDIRECT("'"&amp;$A$69&amp;"'!"&amp;AE$68&amp;$C285+72)&lt;&gt;INDIRECT("'"&amp;$A$70&amp;"'!"&amp;AE$68&amp;$C285+72),1,0)</f>
        <v>0</v>
      </c>
      <c r="AF285" cm="1">
        <f t="array" aca="1" ref="AF285" ca="1">IF(INDIRECT("'"&amp;$A$69&amp;"'!"&amp;AF$68&amp;$C285+72)&lt;&gt;INDIRECT("'"&amp;$A$70&amp;"'!"&amp;AF$68&amp;$C285+72),1,0)</f>
        <v>0</v>
      </c>
      <c r="AG285" cm="1">
        <f t="array" aca="1" ref="AG285" ca="1">IF(INDIRECT("'"&amp;$A$69&amp;"'!"&amp;AG$68&amp;$C285+72)&lt;&gt;INDIRECT("'"&amp;$A$70&amp;"'!"&amp;AG$68&amp;$C285+72),1,0)</f>
        <v>0</v>
      </c>
      <c r="AH285" cm="1">
        <f t="array" aca="1" ref="AH285" ca="1">IF(INDIRECT("'"&amp;$A$69&amp;"'!"&amp;AH$68&amp;$C285+72)&lt;&gt;INDIRECT("'"&amp;$A$70&amp;"'!"&amp;AH$68&amp;$C285+72),1,0)</f>
        <v>0</v>
      </c>
      <c r="AI285" cm="1">
        <f t="array" aca="1" ref="AI285" ca="1">IF(INDIRECT("'"&amp;$A$69&amp;"'!"&amp;AI$68&amp;$C285+72)&lt;&gt;INDIRECT("'"&amp;$A$70&amp;"'!"&amp;AI$68&amp;$C285+72),1,0)</f>
        <v>0</v>
      </c>
      <c r="AJ285" cm="1">
        <f t="array" aca="1" ref="AJ285" ca="1">IF(INDIRECT("'"&amp;$A$69&amp;"'!"&amp;AJ$68&amp;$C285+72)&lt;&gt;INDIRECT("'"&amp;$A$70&amp;"'!"&amp;AJ$68&amp;$C285+72),1,0)</f>
        <v>0</v>
      </c>
      <c r="AK285" cm="1">
        <f t="array" aca="1" ref="AK285" ca="1">IF(INDIRECT("'"&amp;$A$69&amp;"'!"&amp;AK$68&amp;$C285+72)&lt;&gt;INDIRECT("'"&amp;$A$70&amp;"'!"&amp;AK$68&amp;$C285+72),1,0)</f>
        <v>0</v>
      </c>
      <c r="AL285" cm="1">
        <f t="array" aca="1" ref="AL285" ca="1">IF(INDIRECT("'"&amp;$A$69&amp;"'!"&amp;AL$68&amp;$C285+72)&lt;&gt;INDIRECT("'"&amp;$A$70&amp;"'!"&amp;AL$68&amp;$C285+72),1,0)</f>
        <v>0</v>
      </c>
      <c r="AM285" cm="1">
        <f t="array" aca="1" ref="AM285" ca="1">IF(INDIRECT("'"&amp;$A$69&amp;"'!"&amp;AM$68&amp;$C285+72)&lt;&gt;INDIRECT("'"&amp;$A$70&amp;"'!"&amp;AM$68&amp;$C285+72),1,0)</f>
        <v>0</v>
      </c>
      <c r="AN285" cm="1">
        <f t="array" aca="1" ref="AN285" ca="1">IF(INDIRECT("'"&amp;$A$69&amp;"'!"&amp;AN$68&amp;$C285+72)&lt;&gt;INDIRECT("'"&amp;$A$70&amp;"'!"&amp;AN$68&amp;$C285+72),1,0)</f>
        <v>0</v>
      </c>
      <c r="AO285" cm="1">
        <f t="array" aca="1" ref="AO285" ca="1">IF(INDIRECT("'"&amp;$A$69&amp;"'!"&amp;AO$68&amp;$C285+72)&lt;&gt;INDIRECT("'"&amp;$A$70&amp;"'!"&amp;AO$68&amp;$C285+72),1,0)</f>
        <v>0</v>
      </c>
      <c r="AP285" cm="1">
        <f t="array" aca="1" ref="AP285" ca="1">IF(INDIRECT("'"&amp;$A$69&amp;"'!"&amp;AP$68&amp;$C285+72)&lt;&gt;INDIRECT("'"&amp;$A$70&amp;"'!"&amp;AP$68&amp;$C285+72),1,0)</f>
        <v>0</v>
      </c>
      <c r="AQ285" cm="1">
        <f t="array" aca="1" ref="AQ285" ca="1">IF(INDIRECT("'"&amp;$A$69&amp;"'!"&amp;AQ$68&amp;$C285+72)&lt;&gt;INDIRECT("'"&amp;$A$70&amp;"'!"&amp;AQ$68&amp;$C285+72),1,0)</f>
        <v>0</v>
      </c>
      <c r="AR285" cm="1">
        <f t="array" aca="1" ref="AR285" ca="1">IF(INDIRECT("'"&amp;$A$69&amp;"'!"&amp;AR$68&amp;$C285+72)&lt;&gt;INDIRECT("'"&amp;$A$70&amp;"'!"&amp;AR$68&amp;$C285+72),1,0)</f>
        <v>0</v>
      </c>
      <c r="AS285" cm="1">
        <f t="array" aca="1" ref="AS285" ca="1">IF(INDIRECT("'"&amp;$A$69&amp;"'!"&amp;AS$68&amp;$C285+72)&lt;&gt;INDIRECT("'"&amp;$A$70&amp;"'!"&amp;AS$68&amp;$C285+72),1,0)</f>
        <v>0</v>
      </c>
      <c r="AT285" cm="1">
        <f t="array" aca="1" ref="AT285" ca="1">IF(INDIRECT("'"&amp;$A$69&amp;"'!"&amp;AT$68&amp;$C285+72)&lt;&gt;INDIRECT("'"&amp;$A$70&amp;"'!"&amp;AT$68&amp;$C285+72),1,0)</f>
        <v>0</v>
      </c>
      <c r="AU285" cm="1">
        <f t="array" aca="1" ref="AU285" ca="1">IF(INDIRECT("'"&amp;$A$69&amp;"'!"&amp;AU$68&amp;$C285+72)&lt;&gt;INDIRECT("'"&amp;$A$70&amp;"'!"&amp;AU$68&amp;$C285+72),1,0)</f>
        <v>0</v>
      </c>
      <c r="AV285" cm="1">
        <f t="array" aca="1" ref="AV285" ca="1">IF(INDIRECT("'"&amp;$A$69&amp;"'!"&amp;AV$68&amp;$C285+72)&lt;&gt;INDIRECT("'"&amp;$A$70&amp;"'!"&amp;AV$68&amp;$C285+72),1,0)</f>
        <v>0</v>
      </c>
      <c r="AW285" cm="1">
        <f t="array" aca="1" ref="AW285" ca="1">IF(INDIRECT("'"&amp;$A$69&amp;"'!"&amp;AW$68&amp;$C285+72)&lt;&gt;INDIRECT("'"&amp;$A$70&amp;"'!"&amp;AW$68&amp;$C285+72),1,0)</f>
        <v>0</v>
      </c>
      <c r="AX285" cm="1">
        <f t="array" aca="1" ref="AX285" ca="1">IF(INDIRECT("'"&amp;$A$69&amp;"'!"&amp;AX$68&amp;$C285+72)&lt;&gt;INDIRECT("'"&amp;$A$70&amp;"'!"&amp;AX$68&amp;$C285+72),1,0)</f>
        <v>0</v>
      </c>
      <c r="AY285" cm="1">
        <f t="array" aca="1" ref="AY285" ca="1">IF(INDIRECT("'"&amp;$A$69&amp;"'!"&amp;AY$68&amp;$C285+72)&lt;&gt;INDIRECT("'"&amp;$A$70&amp;"'!"&amp;AY$68&amp;$C285+72),1,0)</f>
        <v>0</v>
      </c>
      <c r="AZ285" cm="1">
        <f t="array" aca="1" ref="AZ285" ca="1">IF(INDIRECT("'"&amp;$A$69&amp;"'!"&amp;AZ$68&amp;$C285+72)&lt;&gt;INDIRECT("'"&amp;$A$70&amp;"'!"&amp;AZ$68&amp;$C285+72),1,0)</f>
        <v>0</v>
      </c>
      <c r="BA285" cm="1">
        <f t="array" aca="1" ref="BA285" ca="1">IF(INDIRECT("'"&amp;$A$69&amp;"'!"&amp;BA$68&amp;$C285+72)&lt;&gt;INDIRECT("'"&amp;$A$70&amp;"'!"&amp;BA$68&amp;$C285+72),1,0)</f>
        <v>0</v>
      </c>
      <c r="BB285" cm="1">
        <f t="array" aca="1" ref="BB285" ca="1">IF(INDIRECT("'"&amp;$A$69&amp;"'!"&amp;BB$68&amp;$C285+72)&lt;&gt;INDIRECT("'"&amp;$A$70&amp;"'!"&amp;BB$68&amp;$C285+72),1,0)</f>
        <v>0</v>
      </c>
      <c r="BC285">
        <f t="shared" ca="1" si="9"/>
        <v>0</v>
      </c>
      <c r="BD285">
        <f t="shared" ca="1" si="10"/>
        <v>0</v>
      </c>
      <c r="BE285">
        <f t="shared" ca="1" si="11"/>
        <v>0</v>
      </c>
    </row>
    <row r="286" spans="3:57" x14ac:dyDescent="0.15">
      <c r="C286" s="283">
        <v>214</v>
      </c>
      <c r="D286" cm="1">
        <f t="array" aca="1" ref="D286" ca="1">IF(INDIRECT("'"&amp;$A$69&amp;"'!"&amp;D$68&amp;$C286+72)&lt;&gt;INDIRECT("'"&amp;$A$70&amp;"'!"&amp;D$68&amp;$C286+72),1,0)</f>
        <v>0</v>
      </c>
      <c r="E286" cm="1">
        <f t="array" aca="1" ref="E286" ca="1">IF(INDIRECT("'"&amp;$A$69&amp;"'!"&amp;E$68&amp;$C286+72)&lt;&gt;INDIRECT("'"&amp;$A$70&amp;"'!"&amp;E$68&amp;$C286+72),1,0)</f>
        <v>0</v>
      </c>
      <c r="F286" cm="1">
        <f t="array" aca="1" ref="F286" ca="1">IF(INDIRECT("'"&amp;$A$69&amp;"'!"&amp;F$68&amp;$C286+72)&lt;&gt;INDIRECT("'"&amp;$A$70&amp;"'!"&amp;F$68&amp;$C286+72),1,0)</f>
        <v>0</v>
      </c>
      <c r="G286" cm="1">
        <f t="array" aca="1" ref="G286" ca="1">IF(INDIRECT("'"&amp;$A$69&amp;"'!"&amp;G$68&amp;$C286+72)&lt;&gt;INDIRECT("'"&amp;$A$70&amp;"'!"&amp;G$68&amp;$C286+72),1,0)</f>
        <v>0</v>
      </c>
      <c r="H286" cm="1">
        <f t="array" aca="1" ref="H286" ca="1">IF(INDIRECT("'"&amp;$A$69&amp;"'!"&amp;H$68&amp;$C286+72)&lt;&gt;INDIRECT("'"&amp;$A$70&amp;"'!"&amp;H$68&amp;$C286+72),1,0)</f>
        <v>0</v>
      </c>
      <c r="I286" cm="1">
        <f t="array" aca="1" ref="I286" ca="1">IF(INDIRECT("'"&amp;$A$69&amp;"'!"&amp;I$68&amp;$C286+72)&lt;&gt;INDIRECT("'"&amp;$A$70&amp;"'!"&amp;I$68&amp;$C286+72),1,0)</f>
        <v>0</v>
      </c>
      <c r="J286" cm="1">
        <f t="array" aca="1" ref="J286" ca="1">IF(INDIRECT("'"&amp;$A$69&amp;"'!"&amp;J$68&amp;$C286+72)&lt;&gt;INDIRECT("'"&amp;$A$70&amp;"'!"&amp;J$68&amp;$C286+72),1,0)</f>
        <v>0</v>
      </c>
      <c r="K286" cm="1">
        <f t="array" aca="1" ref="K286" ca="1">IF(INDIRECT("'"&amp;$A$69&amp;"'!"&amp;K$68&amp;$C286+72)&lt;&gt;INDIRECT("'"&amp;$A$70&amp;"'!"&amp;K$68&amp;$C286+72),1,0)</f>
        <v>0</v>
      </c>
      <c r="L286" cm="1">
        <f t="array" aca="1" ref="L286" ca="1">IF(INDIRECT("'"&amp;$A$69&amp;"'!"&amp;L$68&amp;$C286+72)&lt;&gt;INDIRECT("'"&amp;$A$70&amp;"'!"&amp;L$68&amp;$C286+72),1,0)</f>
        <v>0</v>
      </c>
      <c r="M286" cm="1">
        <f t="array" aca="1" ref="M286" ca="1">IF(INDIRECT("'"&amp;$A$69&amp;"'!"&amp;M$68&amp;$C286+72)&lt;&gt;INDIRECT("'"&amp;$A$70&amp;"'!"&amp;M$68&amp;$C286+72),1,0)</f>
        <v>0</v>
      </c>
      <c r="N286" cm="1">
        <f t="array" aca="1" ref="N286" ca="1">IF(INDIRECT("'"&amp;$A$69&amp;"'!"&amp;N$68&amp;$C286+72)&lt;&gt;INDIRECT("'"&amp;$A$70&amp;"'!"&amp;N$68&amp;$C286+72),1,0)</f>
        <v>0</v>
      </c>
      <c r="O286" cm="1">
        <f t="array" aca="1" ref="O286" ca="1">IF(INDIRECT("'"&amp;$A$69&amp;"'!"&amp;O$68&amp;$C286+72)&lt;&gt;INDIRECT("'"&amp;$A$70&amp;"'!"&amp;O$68&amp;$C286+72),1,0)</f>
        <v>0</v>
      </c>
      <c r="P286" cm="1">
        <f t="array" aca="1" ref="P286" ca="1">IF(INDIRECT("'"&amp;$A$69&amp;"'!"&amp;P$68&amp;$C286+72)&lt;&gt;INDIRECT("'"&amp;$A$70&amp;"'!"&amp;P$68&amp;$C286+72),1,0)</f>
        <v>0</v>
      </c>
      <c r="Q286" cm="1">
        <f t="array" aca="1" ref="Q286" ca="1">IF(INDIRECT("'"&amp;$A$69&amp;"'!"&amp;Q$68&amp;$C286+72)&lt;&gt;INDIRECT("'"&amp;$A$70&amp;"'!"&amp;Q$68&amp;$C286+72),1,0)</f>
        <v>0</v>
      </c>
      <c r="R286" cm="1">
        <f t="array" aca="1" ref="R286" ca="1">IF(INDIRECT("'"&amp;$A$69&amp;"'!"&amp;R$68&amp;$C286+72)&lt;&gt;INDIRECT("'"&amp;$A$70&amp;"'!"&amp;R$68&amp;$C286+72),1,0)</f>
        <v>0</v>
      </c>
      <c r="S286" cm="1">
        <f t="array" aca="1" ref="S286" ca="1">IF(INDIRECT("'"&amp;$A$69&amp;"'!"&amp;S$68&amp;$C286+72)&lt;&gt;INDIRECT("'"&amp;$A$70&amp;"'!"&amp;S$68&amp;$C286+72),1,0)</f>
        <v>0</v>
      </c>
      <c r="T286" cm="1">
        <f t="array" aca="1" ref="T286" ca="1">IF(INDIRECT("'"&amp;$A$69&amp;"'!"&amp;T$68&amp;$C286+72)&lt;&gt;INDIRECT("'"&amp;$A$70&amp;"'!"&amp;T$68&amp;$C286+72),1,0)</f>
        <v>0</v>
      </c>
      <c r="U286" cm="1">
        <f t="array" aca="1" ref="U286" ca="1">IF(INDIRECT("'"&amp;$A$69&amp;"'!"&amp;U$68&amp;$C286+72)&lt;&gt;INDIRECT("'"&amp;$A$70&amp;"'!"&amp;U$68&amp;$C286+72),1,0)</f>
        <v>0</v>
      </c>
      <c r="V286" cm="1">
        <f t="array" aca="1" ref="V286" ca="1">IF(INDIRECT("'"&amp;$A$69&amp;"'!"&amp;V$68&amp;$C286+72)&lt;&gt;INDIRECT("'"&amp;$A$70&amp;"'!"&amp;V$68&amp;$C286+72),1,0)</f>
        <v>0</v>
      </c>
      <c r="W286" cm="1">
        <f t="array" aca="1" ref="W286" ca="1">IF(INDIRECT("'"&amp;$A$69&amp;"'!"&amp;W$68&amp;$C286+72)&lt;&gt;INDIRECT("'"&amp;$A$70&amp;"'!"&amp;W$68&amp;$C286+72),1,0)</f>
        <v>0</v>
      </c>
      <c r="X286" cm="1">
        <f t="array" aca="1" ref="X286" ca="1">IF(INDIRECT("'"&amp;$A$69&amp;"'!"&amp;X$68&amp;$C286+72)&lt;&gt;INDIRECT("'"&amp;$A$70&amp;"'!"&amp;X$68&amp;$C286+72),1,0)</f>
        <v>0</v>
      </c>
      <c r="Y286" cm="1">
        <f t="array" aca="1" ref="Y286" ca="1">IF(INDIRECT("'"&amp;$A$69&amp;"'!"&amp;Y$68&amp;$C286+72)&lt;&gt;INDIRECT("'"&amp;$A$70&amp;"'!"&amp;Y$68&amp;$C286+72),1,0)</f>
        <v>0</v>
      </c>
      <c r="Z286" cm="1">
        <f t="array" aca="1" ref="Z286" ca="1">IF(INDIRECT("'"&amp;$A$69&amp;"'!"&amp;Z$68&amp;$C286+72)&lt;&gt;INDIRECT("'"&amp;$A$70&amp;"'!"&amp;Z$68&amp;$C286+72),1,0)</f>
        <v>0</v>
      </c>
      <c r="AA286" cm="1">
        <f t="array" aca="1" ref="AA286" ca="1">IF(INDIRECT("'"&amp;$A$69&amp;"'!"&amp;AA$68&amp;$C286+72)&lt;&gt;INDIRECT("'"&amp;$A$70&amp;"'!"&amp;AA$68&amp;$C286+72),1,0)</f>
        <v>0</v>
      </c>
      <c r="AB286" cm="1">
        <f t="array" aca="1" ref="AB286" ca="1">IF(INDIRECT("'"&amp;$A$69&amp;"'!"&amp;AB$68&amp;$C286+72)&lt;&gt;INDIRECT("'"&amp;$A$70&amp;"'!"&amp;AB$68&amp;$C286+72),1,0)</f>
        <v>0</v>
      </c>
      <c r="AC286" cm="1">
        <f t="array" aca="1" ref="AC286" ca="1">IF(INDIRECT("'"&amp;$A$69&amp;"'!"&amp;AC$68&amp;$C286+72)&lt;&gt;INDIRECT("'"&amp;$A$70&amp;"'!"&amp;AC$68&amp;$C286+72),1,0)</f>
        <v>0</v>
      </c>
      <c r="AD286" cm="1">
        <f t="array" aca="1" ref="AD286" ca="1">IF(INDIRECT("'"&amp;$A$69&amp;"'!"&amp;AD$68&amp;$C286+72)&lt;&gt;INDIRECT("'"&amp;$A$70&amp;"'!"&amp;AD$68&amp;$C286+72),1,0)</f>
        <v>0</v>
      </c>
      <c r="AE286" cm="1">
        <f t="array" aca="1" ref="AE286" ca="1">IF(INDIRECT("'"&amp;$A$69&amp;"'!"&amp;AE$68&amp;$C286+72)&lt;&gt;INDIRECT("'"&amp;$A$70&amp;"'!"&amp;AE$68&amp;$C286+72),1,0)</f>
        <v>0</v>
      </c>
      <c r="AF286" cm="1">
        <f t="array" aca="1" ref="AF286" ca="1">IF(INDIRECT("'"&amp;$A$69&amp;"'!"&amp;AF$68&amp;$C286+72)&lt;&gt;INDIRECT("'"&amp;$A$70&amp;"'!"&amp;AF$68&amp;$C286+72),1,0)</f>
        <v>0</v>
      </c>
      <c r="AG286" cm="1">
        <f t="array" aca="1" ref="AG286" ca="1">IF(INDIRECT("'"&amp;$A$69&amp;"'!"&amp;AG$68&amp;$C286+72)&lt;&gt;INDIRECT("'"&amp;$A$70&amp;"'!"&amp;AG$68&amp;$C286+72),1,0)</f>
        <v>0</v>
      </c>
      <c r="AH286" cm="1">
        <f t="array" aca="1" ref="AH286" ca="1">IF(INDIRECT("'"&amp;$A$69&amp;"'!"&amp;AH$68&amp;$C286+72)&lt;&gt;INDIRECT("'"&amp;$A$70&amp;"'!"&amp;AH$68&amp;$C286+72),1,0)</f>
        <v>0</v>
      </c>
      <c r="AI286" cm="1">
        <f t="array" aca="1" ref="AI286" ca="1">IF(INDIRECT("'"&amp;$A$69&amp;"'!"&amp;AI$68&amp;$C286+72)&lt;&gt;INDIRECT("'"&amp;$A$70&amp;"'!"&amp;AI$68&amp;$C286+72),1,0)</f>
        <v>0</v>
      </c>
      <c r="AJ286" cm="1">
        <f t="array" aca="1" ref="AJ286" ca="1">IF(INDIRECT("'"&amp;$A$69&amp;"'!"&amp;AJ$68&amp;$C286+72)&lt;&gt;INDIRECT("'"&amp;$A$70&amp;"'!"&amp;AJ$68&amp;$C286+72),1,0)</f>
        <v>0</v>
      </c>
      <c r="AK286" cm="1">
        <f t="array" aca="1" ref="AK286" ca="1">IF(INDIRECT("'"&amp;$A$69&amp;"'!"&amp;AK$68&amp;$C286+72)&lt;&gt;INDIRECT("'"&amp;$A$70&amp;"'!"&amp;AK$68&amp;$C286+72),1,0)</f>
        <v>0</v>
      </c>
      <c r="AL286" cm="1">
        <f t="array" aca="1" ref="AL286" ca="1">IF(INDIRECT("'"&amp;$A$69&amp;"'!"&amp;AL$68&amp;$C286+72)&lt;&gt;INDIRECT("'"&amp;$A$70&amp;"'!"&amp;AL$68&amp;$C286+72),1,0)</f>
        <v>0</v>
      </c>
      <c r="AM286" cm="1">
        <f t="array" aca="1" ref="AM286" ca="1">IF(INDIRECT("'"&amp;$A$69&amp;"'!"&amp;AM$68&amp;$C286+72)&lt;&gt;INDIRECT("'"&amp;$A$70&amp;"'!"&amp;AM$68&amp;$C286+72),1,0)</f>
        <v>0</v>
      </c>
      <c r="AN286" cm="1">
        <f t="array" aca="1" ref="AN286" ca="1">IF(INDIRECT("'"&amp;$A$69&amp;"'!"&amp;AN$68&amp;$C286+72)&lt;&gt;INDIRECT("'"&amp;$A$70&amp;"'!"&amp;AN$68&amp;$C286+72),1,0)</f>
        <v>0</v>
      </c>
      <c r="AO286" cm="1">
        <f t="array" aca="1" ref="AO286" ca="1">IF(INDIRECT("'"&amp;$A$69&amp;"'!"&amp;AO$68&amp;$C286+72)&lt;&gt;INDIRECT("'"&amp;$A$70&amp;"'!"&amp;AO$68&amp;$C286+72),1,0)</f>
        <v>0</v>
      </c>
      <c r="AP286" cm="1">
        <f t="array" aca="1" ref="AP286" ca="1">IF(INDIRECT("'"&amp;$A$69&amp;"'!"&amp;AP$68&amp;$C286+72)&lt;&gt;INDIRECT("'"&amp;$A$70&amp;"'!"&amp;AP$68&amp;$C286+72),1,0)</f>
        <v>0</v>
      </c>
      <c r="AQ286" cm="1">
        <f t="array" aca="1" ref="AQ286" ca="1">IF(INDIRECT("'"&amp;$A$69&amp;"'!"&amp;AQ$68&amp;$C286+72)&lt;&gt;INDIRECT("'"&amp;$A$70&amp;"'!"&amp;AQ$68&amp;$C286+72),1,0)</f>
        <v>0</v>
      </c>
      <c r="AR286" cm="1">
        <f t="array" aca="1" ref="AR286" ca="1">IF(INDIRECT("'"&amp;$A$69&amp;"'!"&amp;AR$68&amp;$C286+72)&lt;&gt;INDIRECT("'"&amp;$A$70&amp;"'!"&amp;AR$68&amp;$C286+72),1,0)</f>
        <v>0</v>
      </c>
      <c r="AS286" cm="1">
        <f t="array" aca="1" ref="AS286" ca="1">IF(INDIRECT("'"&amp;$A$69&amp;"'!"&amp;AS$68&amp;$C286+72)&lt;&gt;INDIRECT("'"&amp;$A$70&amp;"'!"&amp;AS$68&amp;$C286+72),1,0)</f>
        <v>0</v>
      </c>
      <c r="AT286" cm="1">
        <f t="array" aca="1" ref="AT286" ca="1">IF(INDIRECT("'"&amp;$A$69&amp;"'!"&amp;AT$68&amp;$C286+72)&lt;&gt;INDIRECT("'"&amp;$A$70&amp;"'!"&amp;AT$68&amp;$C286+72),1,0)</f>
        <v>0</v>
      </c>
      <c r="AU286" cm="1">
        <f t="array" aca="1" ref="AU286" ca="1">IF(INDIRECT("'"&amp;$A$69&amp;"'!"&amp;AU$68&amp;$C286+72)&lt;&gt;INDIRECT("'"&amp;$A$70&amp;"'!"&amp;AU$68&amp;$C286+72),1,0)</f>
        <v>0</v>
      </c>
      <c r="AV286" cm="1">
        <f t="array" aca="1" ref="AV286" ca="1">IF(INDIRECT("'"&amp;$A$69&amp;"'!"&amp;AV$68&amp;$C286+72)&lt;&gt;INDIRECT("'"&amp;$A$70&amp;"'!"&amp;AV$68&amp;$C286+72),1,0)</f>
        <v>0</v>
      </c>
      <c r="AW286" cm="1">
        <f t="array" aca="1" ref="AW286" ca="1">IF(INDIRECT("'"&amp;$A$69&amp;"'!"&amp;AW$68&amp;$C286+72)&lt;&gt;INDIRECT("'"&amp;$A$70&amp;"'!"&amp;AW$68&amp;$C286+72),1,0)</f>
        <v>0</v>
      </c>
      <c r="AX286" cm="1">
        <f t="array" aca="1" ref="AX286" ca="1">IF(INDIRECT("'"&amp;$A$69&amp;"'!"&amp;AX$68&amp;$C286+72)&lt;&gt;INDIRECT("'"&amp;$A$70&amp;"'!"&amp;AX$68&amp;$C286+72),1,0)</f>
        <v>0</v>
      </c>
      <c r="AY286" cm="1">
        <f t="array" aca="1" ref="AY286" ca="1">IF(INDIRECT("'"&amp;$A$69&amp;"'!"&amp;AY$68&amp;$C286+72)&lt;&gt;INDIRECT("'"&amp;$A$70&amp;"'!"&amp;AY$68&amp;$C286+72),1,0)</f>
        <v>0</v>
      </c>
      <c r="AZ286" cm="1">
        <f t="array" aca="1" ref="AZ286" ca="1">IF(INDIRECT("'"&amp;$A$69&amp;"'!"&amp;AZ$68&amp;$C286+72)&lt;&gt;INDIRECT("'"&amp;$A$70&amp;"'!"&amp;AZ$68&amp;$C286+72),1,0)</f>
        <v>0</v>
      </c>
      <c r="BA286" cm="1">
        <f t="array" aca="1" ref="BA286" ca="1">IF(INDIRECT("'"&amp;$A$69&amp;"'!"&amp;BA$68&amp;$C286+72)&lt;&gt;INDIRECT("'"&amp;$A$70&amp;"'!"&amp;BA$68&amp;$C286+72),1,0)</f>
        <v>0</v>
      </c>
      <c r="BB286" cm="1">
        <f t="array" aca="1" ref="BB286" ca="1">IF(INDIRECT("'"&amp;$A$69&amp;"'!"&amp;BB$68&amp;$C286+72)&lt;&gt;INDIRECT("'"&amp;$A$70&amp;"'!"&amp;BB$68&amp;$C286+72),1,0)</f>
        <v>0</v>
      </c>
      <c r="BC286">
        <f t="shared" ca="1" si="9"/>
        <v>0</v>
      </c>
      <c r="BD286">
        <f t="shared" ca="1" si="10"/>
        <v>0</v>
      </c>
      <c r="BE286">
        <f t="shared" ca="1" si="11"/>
        <v>0</v>
      </c>
    </row>
    <row r="287" spans="3:57" x14ac:dyDescent="0.15">
      <c r="C287" s="283">
        <v>215</v>
      </c>
      <c r="D287" cm="1">
        <f t="array" aca="1" ref="D287" ca="1">IF(INDIRECT("'"&amp;$A$69&amp;"'!"&amp;D$68&amp;$C287+72)&lt;&gt;INDIRECT("'"&amp;$A$70&amp;"'!"&amp;D$68&amp;$C287+72),1,0)</f>
        <v>0</v>
      </c>
      <c r="E287" cm="1">
        <f t="array" aca="1" ref="E287" ca="1">IF(INDIRECT("'"&amp;$A$69&amp;"'!"&amp;E$68&amp;$C287+72)&lt;&gt;INDIRECT("'"&amp;$A$70&amp;"'!"&amp;E$68&amp;$C287+72),1,0)</f>
        <v>0</v>
      </c>
      <c r="F287" cm="1">
        <f t="array" aca="1" ref="F287" ca="1">IF(INDIRECT("'"&amp;$A$69&amp;"'!"&amp;F$68&amp;$C287+72)&lt;&gt;INDIRECT("'"&amp;$A$70&amp;"'!"&amp;F$68&amp;$C287+72),1,0)</f>
        <v>0</v>
      </c>
      <c r="G287" cm="1">
        <f t="array" aca="1" ref="G287" ca="1">IF(INDIRECT("'"&amp;$A$69&amp;"'!"&amp;G$68&amp;$C287+72)&lt;&gt;INDIRECT("'"&amp;$A$70&amp;"'!"&amp;G$68&amp;$C287+72),1,0)</f>
        <v>0</v>
      </c>
      <c r="H287" cm="1">
        <f t="array" aca="1" ref="H287" ca="1">IF(INDIRECT("'"&amp;$A$69&amp;"'!"&amp;H$68&amp;$C287+72)&lt;&gt;INDIRECT("'"&amp;$A$70&amp;"'!"&amp;H$68&amp;$C287+72),1,0)</f>
        <v>0</v>
      </c>
      <c r="I287" cm="1">
        <f t="array" aca="1" ref="I287" ca="1">IF(INDIRECT("'"&amp;$A$69&amp;"'!"&amp;I$68&amp;$C287+72)&lt;&gt;INDIRECT("'"&amp;$A$70&amp;"'!"&amp;I$68&amp;$C287+72),1,0)</f>
        <v>0</v>
      </c>
      <c r="J287" cm="1">
        <f t="array" aca="1" ref="J287" ca="1">IF(INDIRECT("'"&amp;$A$69&amp;"'!"&amp;J$68&amp;$C287+72)&lt;&gt;INDIRECT("'"&amp;$A$70&amp;"'!"&amp;J$68&amp;$C287+72),1,0)</f>
        <v>0</v>
      </c>
      <c r="K287" cm="1">
        <f t="array" aca="1" ref="K287" ca="1">IF(INDIRECT("'"&amp;$A$69&amp;"'!"&amp;K$68&amp;$C287+72)&lt;&gt;INDIRECT("'"&amp;$A$70&amp;"'!"&amp;K$68&amp;$C287+72),1,0)</f>
        <v>0</v>
      </c>
      <c r="L287" cm="1">
        <f t="array" aca="1" ref="L287" ca="1">IF(INDIRECT("'"&amp;$A$69&amp;"'!"&amp;L$68&amp;$C287+72)&lt;&gt;INDIRECT("'"&amp;$A$70&amp;"'!"&amp;L$68&amp;$C287+72),1,0)</f>
        <v>0</v>
      </c>
      <c r="M287" cm="1">
        <f t="array" aca="1" ref="M287" ca="1">IF(INDIRECT("'"&amp;$A$69&amp;"'!"&amp;M$68&amp;$C287+72)&lt;&gt;INDIRECT("'"&amp;$A$70&amp;"'!"&amp;M$68&amp;$C287+72),1,0)</f>
        <v>0</v>
      </c>
      <c r="N287" cm="1">
        <f t="array" aca="1" ref="N287" ca="1">IF(INDIRECT("'"&amp;$A$69&amp;"'!"&amp;N$68&amp;$C287+72)&lt;&gt;INDIRECT("'"&amp;$A$70&amp;"'!"&amp;N$68&amp;$C287+72),1,0)</f>
        <v>0</v>
      </c>
      <c r="O287" cm="1">
        <f t="array" aca="1" ref="O287" ca="1">IF(INDIRECT("'"&amp;$A$69&amp;"'!"&amp;O$68&amp;$C287+72)&lt;&gt;INDIRECT("'"&amp;$A$70&amp;"'!"&amp;O$68&amp;$C287+72),1,0)</f>
        <v>0</v>
      </c>
      <c r="P287" cm="1">
        <f t="array" aca="1" ref="P287" ca="1">IF(INDIRECT("'"&amp;$A$69&amp;"'!"&amp;P$68&amp;$C287+72)&lt;&gt;INDIRECT("'"&amp;$A$70&amp;"'!"&amp;P$68&amp;$C287+72),1,0)</f>
        <v>0</v>
      </c>
      <c r="Q287" cm="1">
        <f t="array" aca="1" ref="Q287" ca="1">IF(INDIRECT("'"&amp;$A$69&amp;"'!"&amp;Q$68&amp;$C287+72)&lt;&gt;INDIRECT("'"&amp;$A$70&amp;"'!"&amp;Q$68&amp;$C287+72),1,0)</f>
        <v>0</v>
      </c>
      <c r="R287" cm="1">
        <f t="array" aca="1" ref="R287" ca="1">IF(INDIRECT("'"&amp;$A$69&amp;"'!"&amp;R$68&amp;$C287+72)&lt;&gt;INDIRECT("'"&amp;$A$70&amp;"'!"&amp;R$68&amp;$C287+72),1,0)</f>
        <v>0</v>
      </c>
      <c r="S287" cm="1">
        <f t="array" aca="1" ref="S287" ca="1">IF(INDIRECT("'"&amp;$A$69&amp;"'!"&amp;S$68&amp;$C287+72)&lt;&gt;INDIRECT("'"&amp;$A$70&amp;"'!"&amp;S$68&amp;$C287+72),1,0)</f>
        <v>0</v>
      </c>
      <c r="T287" cm="1">
        <f t="array" aca="1" ref="T287" ca="1">IF(INDIRECT("'"&amp;$A$69&amp;"'!"&amp;T$68&amp;$C287+72)&lt;&gt;INDIRECT("'"&amp;$A$70&amp;"'!"&amp;T$68&amp;$C287+72),1,0)</f>
        <v>0</v>
      </c>
      <c r="U287" cm="1">
        <f t="array" aca="1" ref="U287" ca="1">IF(INDIRECT("'"&amp;$A$69&amp;"'!"&amp;U$68&amp;$C287+72)&lt;&gt;INDIRECT("'"&amp;$A$70&amp;"'!"&amp;U$68&amp;$C287+72),1,0)</f>
        <v>0</v>
      </c>
      <c r="V287" cm="1">
        <f t="array" aca="1" ref="V287" ca="1">IF(INDIRECT("'"&amp;$A$69&amp;"'!"&amp;V$68&amp;$C287+72)&lt;&gt;INDIRECT("'"&amp;$A$70&amp;"'!"&amp;V$68&amp;$C287+72),1,0)</f>
        <v>0</v>
      </c>
      <c r="W287" cm="1">
        <f t="array" aca="1" ref="W287" ca="1">IF(INDIRECT("'"&amp;$A$69&amp;"'!"&amp;W$68&amp;$C287+72)&lt;&gt;INDIRECT("'"&amp;$A$70&amp;"'!"&amp;W$68&amp;$C287+72),1,0)</f>
        <v>0</v>
      </c>
      <c r="X287" cm="1">
        <f t="array" aca="1" ref="X287" ca="1">IF(INDIRECT("'"&amp;$A$69&amp;"'!"&amp;X$68&amp;$C287+72)&lt;&gt;INDIRECT("'"&amp;$A$70&amp;"'!"&amp;X$68&amp;$C287+72),1,0)</f>
        <v>0</v>
      </c>
      <c r="Y287" cm="1">
        <f t="array" aca="1" ref="Y287" ca="1">IF(INDIRECT("'"&amp;$A$69&amp;"'!"&amp;Y$68&amp;$C287+72)&lt;&gt;INDIRECT("'"&amp;$A$70&amp;"'!"&amp;Y$68&amp;$C287+72),1,0)</f>
        <v>0</v>
      </c>
      <c r="Z287" cm="1">
        <f t="array" aca="1" ref="Z287" ca="1">IF(INDIRECT("'"&amp;$A$69&amp;"'!"&amp;Z$68&amp;$C287+72)&lt;&gt;INDIRECT("'"&amp;$A$70&amp;"'!"&amp;Z$68&amp;$C287+72),1,0)</f>
        <v>0</v>
      </c>
      <c r="AA287" cm="1">
        <f t="array" aca="1" ref="AA287" ca="1">IF(INDIRECT("'"&amp;$A$69&amp;"'!"&amp;AA$68&amp;$C287+72)&lt;&gt;INDIRECT("'"&amp;$A$70&amp;"'!"&amp;AA$68&amp;$C287+72),1,0)</f>
        <v>0</v>
      </c>
      <c r="AB287" cm="1">
        <f t="array" aca="1" ref="AB287" ca="1">IF(INDIRECT("'"&amp;$A$69&amp;"'!"&amp;AB$68&amp;$C287+72)&lt;&gt;INDIRECT("'"&amp;$A$70&amp;"'!"&amp;AB$68&amp;$C287+72),1,0)</f>
        <v>0</v>
      </c>
      <c r="AC287" cm="1">
        <f t="array" aca="1" ref="AC287" ca="1">IF(INDIRECT("'"&amp;$A$69&amp;"'!"&amp;AC$68&amp;$C287+72)&lt;&gt;INDIRECT("'"&amp;$A$70&amp;"'!"&amp;AC$68&amp;$C287+72),1,0)</f>
        <v>0</v>
      </c>
      <c r="AD287" cm="1">
        <f t="array" aca="1" ref="AD287" ca="1">IF(INDIRECT("'"&amp;$A$69&amp;"'!"&amp;AD$68&amp;$C287+72)&lt;&gt;INDIRECT("'"&amp;$A$70&amp;"'!"&amp;AD$68&amp;$C287+72),1,0)</f>
        <v>0</v>
      </c>
      <c r="AE287" cm="1">
        <f t="array" aca="1" ref="AE287" ca="1">IF(INDIRECT("'"&amp;$A$69&amp;"'!"&amp;AE$68&amp;$C287+72)&lt;&gt;INDIRECT("'"&amp;$A$70&amp;"'!"&amp;AE$68&amp;$C287+72),1,0)</f>
        <v>0</v>
      </c>
      <c r="AF287" cm="1">
        <f t="array" aca="1" ref="AF287" ca="1">IF(INDIRECT("'"&amp;$A$69&amp;"'!"&amp;AF$68&amp;$C287+72)&lt;&gt;INDIRECT("'"&amp;$A$70&amp;"'!"&amp;AF$68&amp;$C287+72),1,0)</f>
        <v>0</v>
      </c>
      <c r="AG287" cm="1">
        <f t="array" aca="1" ref="AG287" ca="1">IF(INDIRECT("'"&amp;$A$69&amp;"'!"&amp;AG$68&amp;$C287+72)&lt;&gt;INDIRECT("'"&amp;$A$70&amp;"'!"&amp;AG$68&amp;$C287+72),1,0)</f>
        <v>0</v>
      </c>
      <c r="AH287" cm="1">
        <f t="array" aca="1" ref="AH287" ca="1">IF(INDIRECT("'"&amp;$A$69&amp;"'!"&amp;AH$68&amp;$C287+72)&lt;&gt;INDIRECT("'"&amp;$A$70&amp;"'!"&amp;AH$68&amp;$C287+72),1,0)</f>
        <v>0</v>
      </c>
      <c r="AI287" cm="1">
        <f t="array" aca="1" ref="AI287" ca="1">IF(INDIRECT("'"&amp;$A$69&amp;"'!"&amp;AI$68&amp;$C287+72)&lt;&gt;INDIRECT("'"&amp;$A$70&amp;"'!"&amp;AI$68&amp;$C287+72),1,0)</f>
        <v>0</v>
      </c>
      <c r="AJ287" cm="1">
        <f t="array" aca="1" ref="AJ287" ca="1">IF(INDIRECT("'"&amp;$A$69&amp;"'!"&amp;AJ$68&amp;$C287+72)&lt;&gt;INDIRECT("'"&amp;$A$70&amp;"'!"&amp;AJ$68&amp;$C287+72),1,0)</f>
        <v>0</v>
      </c>
      <c r="AK287" cm="1">
        <f t="array" aca="1" ref="AK287" ca="1">IF(INDIRECT("'"&amp;$A$69&amp;"'!"&amp;AK$68&amp;$C287+72)&lt;&gt;INDIRECT("'"&amp;$A$70&amp;"'!"&amp;AK$68&amp;$C287+72),1,0)</f>
        <v>0</v>
      </c>
      <c r="AL287" cm="1">
        <f t="array" aca="1" ref="AL287" ca="1">IF(INDIRECT("'"&amp;$A$69&amp;"'!"&amp;AL$68&amp;$C287+72)&lt;&gt;INDIRECT("'"&amp;$A$70&amp;"'!"&amp;AL$68&amp;$C287+72),1,0)</f>
        <v>0</v>
      </c>
      <c r="AM287" cm="1">
        <f t="array" aca="1" ref="AM287" ca="1">IF(INDIRECT("'"&amp;$A$69&amp;"'!"&amp;AM$68&amp;$C287+72)&lt;&gt;INDIRECT("'"&amp;$A$70&amp;"'!"&amp;AM$68&amp;$C287+72),1,0)</f>
        <v>0</v>
      </c>
      <c r="AN287" cm="1">
        <f t="array" aca="1" ref="AN287" ca="1">IF(INDIRECT("'"&amp;$A$69&amp;"'!"&amp;AN$68&amp;$C287+72)&lt;&gt;INDIRECT("'"&amp;$A$70&amp;"'!"&amp;AN$68&amp;$C287+72),1,0)</f>
        <v>0</v>
      </c>
      <c r="AO287" cm="1">
        <f t="array" aca="1" ref="AO287" ca="1">IF(INDIRECT("'"&amp;$A$69&amp;"'!"&amp;AO$68&amp;$C287+72)&lt;&gt;INDIRECT("'"&amp;$A$70&amp;"'!"&amp;AO$68&amp;$C287+72),1,0)</f>
        <v>0</v>
      </c>
      <c r="AP287" cm="1">
        <f t="array" aca="1" ref="AP287" ca="1">IF(INDIRECT("'"&amp;$A$69&amp;"'!"&amp;AP$68&amp;$C287+72)&lt;&gt;INDIRECT("'"&amp;$A$70&amp;"'!"&amp;AP$68&amp;$C287+72),1,0)</f>
        <v>0</v>
      </c>
      <c r="AQ287" cm="1">
        <f t="array" aca="1" ref="AQ287" ca="1">IF(INDIRECT("'"&amp;$A$69&amp;"'!"&amp;AQ$68&amp;$C287+72)&lt;&gt;INDIRECT("'"&amp;$A$70&amp;"'!"&amp;AQ$68&amp;$C287+72),1,0)</f>
        <v>0</v>
      </c>
      <c r="AR287" cm="1">
        <f t="array" aca="1" ref="AR287" ca="1">IF(INDIRECT("'"&amp;$A$69&amp;"'!"&amp;AR$68&amp;$C287+72)&lt;&gt;INDIRECT("'"&amp;$A$70&amp;"'!"&amp;AR$68&amp;$C287+72),1,0)</f>
        <v>0</v>
      </c>
      <c r="AS287" cm="1">
        <f t="array" aca="1" ref="AS287" ca="1">IF(INDIRECT("'"&amp;$A$69&amp;"'!"&amp;AS$68&amp;$C287+72)&lt;&gt;INDIRECT("'"&amp;$A$70&amp;"'!"&amp;AS$68&amp;$C287+72),1,0)</f>
        <v>0</v>
      </c>
      <c r="AT287" cm="1">
        <f t="array" aca="1" ref="AT287" ca="1">IF(INDIRECT("'"&amp;$A$69&amp;"'!"&amp;AT$68&amp;$C287+72)&lt;&gt;INDIRECT("'"&amp;$A$70&amp;"'!"&amp;AT$68&amp;$C287+72),1,0)</f>
        <v>0</v>
      </c>
      <c r="AU287" cm="1">
        <f t="array" aca="1" ref="AU287" ca="1">IF(INDIRECT("'"&amp;$A$69&amp;"'!"&amp;AU$68&amp;$C287+72)&lt;&gt;INDIRECT("'"&amp;$A$70&amp;"'!"&amp;AU$68&amp;$C287+72),1,0)</f>
        <v>0</v>
      </c>
      <c r="AV287" cm="1">
        <f t="array" aca="1" ref="AV287" ca="1">IF(INDIRECT("'"&amp;$A$69&amp;"'!"&amp;AV$68&amp;$C287+72)&lt;&gt;INDIRECT("'"&amp;$A$70&amp;"'!"&amp;AV$68&amp;$C287+72),1,0)</f>
        <v>0</v>
      </c>
      <c r="AW287" cm="1">
        <f t="array" aca="1" ref="AW287" ca="1">IF(INDIRECT("'"&amp;$A$69&amp;"'!"&amp;AW$68&amp;$C287+72)&lt;&gt;INDIRECT("'"&amp;$A$70&amp;"'!"&amp;AW$68&amp;$C287+72),1,0)</f>
        <v>0</v>
      </c>
      <c r="AX287" cm="1">
        <f t="array" aca="1" ref="AX287" ca="1">IF(INDIRECT("'"&amp;$A$69&amp;"'!"&amp;AX$68&amp;$C287+72)&lt;&gt;INDIRECT("'"&amp;$A$70&amp;"'!"&amp;AX$68&amp;$C287+72),1,0)</f>
        <v>0</v>
      </c>
      <c r="AY287" cm="1">
        <f t="array" aca="1" ref="AY287" ca="1">IF(INDIRECT("'"&amp;$A$69&amp;"'!"&amp;AY$68&amp;$C287+72)&lt;&gt;INDIRECT("'"&amp;$A$70&amp;"'!"&amp;AY$68&amp;$C287+72),1,0)</f>
        <v>0</v>
      </c>
      <c r="AZ287" cm="1">
        <f t="array" aca="1" ref="AZ287" ca="1">IF(INDIRECT("'"&amp;$A$69&amp;"'!"&amp;AZ$68&amp;$C287+72)&lt;&gt;INDIRECT("'"&amp;$A$70&amp;"'!"&amp;AZ$68&amp;$C287+72),1,0)</f>
        <v>0</v>
      </c>
      <c r="BA287" cm="1">
        <f t="array" aca="1" ref="BA287" ca="1">IF(INDIRECT("'"&amp;$A$69&amp;"'!"&amp;BA$68&amp;$C287+72)&lt;&gt;INDIRECT("'"&amp;$A$70&amp;"'!"&amp;BA$68&amp;$C287+72),1,0)</f>
        <v>0</v>
      </c>
      <c r="BB287" cm="1">
        <f t="array" aca="1" ref="BB287" ca="1">IF(INDIRECT("'"&amp;$A$69&amp;"'!"&amp;BB$68&amp;$C287+72)&lt;&gt;INDIRECT("'"&amp;$A$70&amp;"'!"&amp;BB$68&amp;$C287+72),1,0)</f>
        <v>0</v>
      </c>
      <c r="BC287">
        <f t="shared" ca="1" si="9"/>
        <v>0</v>
      </c>
      <c r="BD287">
        <f t="shared" ca="1" si="10"/>
        <v>0</v>
      </c>
      <c r="BE287">
        <f t="shared" ca="1" si="11"/>
        <v>0</v>
      </c>
    </row>
    <row r="288" spans="3:57" x14ac:dyDescent="0.15">
      <c r="C288" s="283">
        <v>216</v>
      </c>
      <c r="D288" cm="1">
        <f t="array" aca="1" ref="D288" ca="1">IF(INDIRECT("'"&amp;$A$69&amp;"'!"&amp;D$68&amp;$C288+72)&lt;&gt;INDIRECT("'"&amp;$A$70&amp;"'!"&amp;D$68&amp;$C288+72),1,0)</f>
        <v>0</v>
      </c>
      <c r="E288" cm="1">
        <f t="array" aca="1" ref="E288" ca="1">IF(INDIRECT("'"&amp;$A$69&amp;"'!"&amp;E$68&amp;$C288+72)&lt;&gt;INDIRECT("'"&amp;$A$70&amp;"'!"&amp;E$68&amp;$C288+72),1,0)</f>
        <v>0</v>
      </c>
      <c r="F288" cm="1">
        <f t="array" aca="1" ref="F288" ca="1">IF(INDIRECT("'"&amp;$A$69&amp;"'!"&amp;F$68&amp;$C288+72)&lt;&gt;INDIRECT("'"&amp;$A$70&amp;"'!"&amp;F$68&amp;$C288+72),1,0)</f>
        <v>0</v>
      </c>
      <c r="G288" cm="1">
        <f t="array" aca="1" ref="G288" ca="1">IF(INDIRECT("'"&amp;$A$69&amp;"'!"&amp;G$68&amp;$C288+72)&lt;&gt;INDIRECT("'"&amp;$A$70&amp;"'!"&amp;G$68&amp;$C288+72),1,0)</f>
        <v>0</v>
      </c>
      <c r="H288" cm="1">
        <f t="array" aca="1" ref="H288" ca="1">IF(INDIRECT("'"&amp;$A$69&amp;"'!"&amp;H$68&amp;$C288+72)&lt;&gt;INDIRECT("'"&amp;$A$70&amp;"'!"&amp;H$68&amp;$C288+72),1,0)</f>
        <v>0</v>
      </c>
      <c r="I288" cm="1">
        <f t="array" aca="1" ref="I288" ca="1">IF(INDIRECT("'"&amp;$A$69&amp;"'!"&amp;I$68&amp;$C288+72)&lt;&gt;INDIRECT("'"&amp;$A$70&amp;"'!"&amp;I$68&amp;$C288+72),1,0)</f>
        <v>0</v>
      </c>
      <c r="J288" cm="1">
        <f t="array" aca="1" ref="J288" ca="1">IF(INDIRECT("'"&amp;$A$69&amp;"'!"&amp;J$68&amp;$C288+72)&lt;&gt;INDIRECT("'"&amp;$A$70&amp;"'!"&amp;J$68&amp;$C288+72),1,0)</f>
        <v>0</v>
      </c>
      <c r="K288" cm="1">
        <f t="array" aca="1" ref="K288" ca="1">IF(INDIRECT("'"&amp;$A$69&amp;"'!"&amp;K$68&amp;$C288+72)&lt;&gt;INDIRECT("'"&amp;$A$70&amp;"'!"&amp;K$68&amp;$C288+72),1,0)</f>
        <v>0</v>
      </c>
      <c r="L288" cm="1">
        <f t="array" aca="1" ref="L288" ca="1">IF(INDIRECT("'"&amp;$A$69&amp;"'!"&amp;L$68&amp;$C288+72)&lt;&gt;INDIRECT("'"&amp;$A$70&amp;"'!"&amp;L$68&amp;$C288+72),1,0)</f>
        <v>0</v>
      </c>
      <c r="M288" cm="1">
        <f t="array" aca="1" ref="M288" ca="1">IF(INDIRECT("'"&amp;$A$69&amp;"'!"&amp;M$68&amp;$C288+72)&lt;&gt;INDIRECT("'"&amp;$A$70&amp;"'!"&amp;M$68&amp;$C288+72),1,0)</f>
        <v>0</v>
      </c>
      <c r="N288" cm="1">
        <f t="array" aca="1" ref="N288" ca="1">IF(INDIRECT("'"&amp;$A$69&amp;"'!"&amp;N$68&amp;$C288+72)&lt;&gt;INDIRECT("'"&amp;$A$70&amp;"'!"&amp;N$68&amp;$C288+72),1,0)</f>
        <v>0</v>
      </c>
      <c r="O288" cm="1">
        <f t="array" aca="1" ref="O288" ca="1">IF(INDIRECT("'"&amp;$A$69&amp;"'!"&amp;O$68&amp;$C288+72)&lt;&gt;INDIRECT("'"&amp;$A$70&amp;"'!"&amp;O$68&amp;$C288+72),1,0)</f>
        <v>0</v>
      </c>
      <c r="P288" cm="1">
        <f t="array" aca="1" ref="P288" ca="1">IF(INDIRECT("'"&amp;$A$69&amp;"'!"&amp;P$68&amp;$C288+72)&lt;&gt;INDIRECT("'"&amp;$A$70&amp;"'!"&amp;P$68&amp;$C288+72),1,0)</f>
        <v>0</v>
      </c>
      <c r="Q288" cm="1">
        <f t="array" aca="1" ref="Q288" ca="1">IF(INDIRECT("'"&amp;$A$69&amp;"'!"&amp;Q$68&amp;$C288+72)&lt;&gt;INDIRECT("'"&amp;$A$70&amp;"'!"&amp;Q$68&amp;$C288+72),1,0)</f>
        <v>0</v>
      </c>
      <c r="R288" cm="1">
        <f t="array" aca="1" ref="R288" ca="1">IF(INDIRECT("'"&amp;$A$69&amp;"'!"&amp;R$68&amp;$C288+72)&lt;&gt;INDIRECT("'"&amp;$A$70&amp;"'!"&amp;R$68&amp;$C288+72),1,0)</f>
        <v>0</v>
      </c>
      <c r="S288" cm="1">
        <f t="array" aca="1" ref="S288" ca="1">IF(INDIRECT("'"&amp;$A$69&amp;"'!"&amp;S$68&amp;$C288+72)&lt;&gt;INDIRECT("'"&amp;$A$70&amp;"'!"&amp;S$68&amp;$C288+72),1,0)</f>
        <v>0</v>
      </c>
      <c r="T288" cm="1">
        <f t="array" aca="1" ref="T288" ca="1">IF(INDIRECT("'"&amp;$A$69&amp;"'!"&amp;T$68&amp;$C288+72)&lt;&gt;INDIRECT("'"&amp;$A$70&amp;"'!"&amp;T$68&amp;$C288+72),1,0)</f>
        <v>0</v>
      </c>
      <c r="U288" cm="1">
        <f t="array" aca="1" ref="U288" ca="1">IF(INDIRECT("'"&amp;$A$69&amp;"'!"&amp;U$68&amp;$C288+72)&lt;&gt;INDIRECT("'"&amp;$A$70&amp;"'!"&amp;U$68&amp;$C288+72),1,0)</f>
        <v>0</v>
      </c>
      <c r="V288" cm="1">
        <f t="array" aca="1" ref="V288" ca="1">IF(INDIRECT("'"&amp;$A$69&amp;"'!"&amp;V$68&amp;$C288+72)&lt;&gt;INDIRECT("'"&amp;$A$70&amp;"'!"&amp;V$68&amp;$C288+72),1,0)</f>
        <v>0</v>
      </c>
      <c r="W288" cm="1">
        <f t="array" aca="1" ref="W288" ca="1">IF(INDIRECT("'"&amp;$A$69&amp;"'!"&amp;W$68&amp;$C288+72)&lt;&gt;INDIRECT("'"&amp;$A$70&amp;"'!"&amp;W$68&amp;$C288+72),1,0)</f>
        <v>0</v>
      </c>
      <c r="X288" cm="1">
        <f t="array" aca="1" ref="X288" ca="1">IF(INDIRECT("'"&amp;$A$69&amp;"'!"&amp;X$68&amp;$C288+72)&lt;&gt;INDIRECT("'"&amp;$A$70&amp;"'!"&amp;X$68&amp;$C288+72),1,0)</f>
        <v>0</v>
      </c>
      <c r="Y288" cm="1">
        <f t="array" aca="1" ref="Y288" ca="1">IF(INDIRECT("'"&amp;$A$69&amp;"'!"&amp;Y$68&amp;$C288+72)&lt;&gt;INDIRECT("'"&amp;$A$70&amp;"'!"&amp;Y$68&amp;$C288+72),1,0)</f>
        <v>0</v>
      </c>
      <c r="Z288" cm="1">
        <f t="array" aca="1" ref="Z288" ca="1">IF(INDIRECT("'"&amp;$A$69&amp;"'!"&amp;Z$68&amp;$C288+72)&lt;&gt;INDIRECT("'"&amp;$A$70&amp;"'!"&amp;Z$68&amp;$C288+72),1,0)</f>
        <v>0</v>
      </c>
      <c r="AA288" cm="1">
        <f t="array" aca="1" ref="AA288" ca="1">IF(INDIRECT("'"&amp;$A$69&amp;"'!"&amp;AA$68&amp;$C288+72)&lt;&gt;INDIRECT("'"&amp;$A$70&amp;"'!"&amp;AA$68&amp;$C288+72),1,0)</f>
        <v>0</v>
      </c>
      <c r="AB288" cm="1">
        <f t="array" aca="1" ref="AB288" ca="1">IF(INDIRECT("'"&amp;$A$69&amp;"'!"&amp;AB$68&amp;$C288+72)&lt;&gt;INDIRECT("'"&amp;$A$70&amp;"'!"&amp;AB$68&amp;$C288+72),1,0)</f>
        <v>0</v>
      </c>
      <c r="AC288" cm="1">
        <f t="array" aca="1" ref="AC288" ca="1">IF(INDIRECT("'"&amp;$A$69&amp;"'!"&amp;AC$68&amp;$C288+72)&lt;&gt;INDIRECT("'"&amp;$A$70&amp;"'!"&amp;AC$68&amp;$C288+72),1,0)</f>
        <v>0</v>
      </c>
      <c r="AD288" cm="1">
        <f t="array" aca="1" ref="AD288" ca="1">IF(INDIRECT("'"&amp;$A$69&amp;"'!"&amp;AD$68&amp;$C288+72)&lt;&gt;INDIRECT("'"&amp;$A$70&amp;"'!"&amp;AD$68&amp;$C288+72),1,0)</f>
        <v>0</v>
      </c>
      <c r="AE288" cm="1">
        <f t="array" aca="1" ref="AE288" ca="1">IF(INDIRECT("'"&amp;$A$69&amp;"'!"&amp;AE$68&amp;$C288+72)&lt;&gt;INDIRECT("'"&amp;$A$70&amp;"'!"&amp;AE$68&amp;$C288+72),1,0)</f>
        <v>0</v>
      </c>
      <c r="AF288" cm="1">
        <f t="array" aca="1" ref="AF288" ca="1">IF(INDIRECT("'"&amp;$A$69&amp;"'!"&amp;AF$68&amp;$C288+72)&lt;&gt;INDIRECT("'"&amp;$A$70&amp;"'!"&amp;AF$68&amp;$C288+72),1,0)</f>
        <v>0</v>
      </c>
      <c r="AG288" cm="1">
        <f t="array" aca="1" ref="AG288" ca="1">IF(INDIRECT("'"&amp;$A$69&amp;"'!"&amp;AG$68&amp;$C288+72)&lt;&gt;INDIRECT("'"&amp;$A$70&amp;"'!"&amp;AG$68&amp;$C288+72),1,0)</f>
        <v>0</v>
      </c>
      <c r="AH288" cm="1">
        <f t="array" aca="1" ref="AH288" ca="1">IF(INDIRECT("'"&amp;$A$69&amp;"'!"&amp;AH$68&amp;$C288+72)&lt;&gt;INDIRECT("'"&amp;$A$70&amp;"'!"&amp;AH$68&amp;$C288+72),1,0)</f>
        <v>0</v>
      </c>
      <c r="AI288" cm="1">
        <f t="array" aca="1" ref="AI288" ca="1">IF(INDIRECT("'"&amp;$A$69&amp;"'!"&amp;AI$68&amp;$C288+72)&lt;&gt;INDIRECT("'"&amp;$A$70&amp;"'!"&amp;AI$68&amp;$C288+72),1,0)</f>
        <v>0</v>
      </c>
      <c r="AJ288" cm="1">
        <f t="array" aca="1" ref="AJ288" ca="1">IF(INDIRECT("'"&amp;$A$69&amp;"'!"&amp;AJ$68&amp;$C288+72)&lt;&gt;INDIRECT("'"&amp;$A$70&amp;"'!"&amp;AJ$68&amp;$C288+72),1,0)</f>
        <v>0</v>
      </c>
      <c r="AK288" cm="1">
        <f t="array" aca="1" ref="AK288" ca="1">IF(INDIRECT("'"&amp;$A$69&amp;"'!"&amp;AK$68&amp;$C288+72)&lt;&gt;INDIRECT("'"&amp;$A$70&amp;"'!"&amp;AK$68&amp;$C288+72),1,0)</f>
        <v>0</v>
      </c>
      <c r="AL288" cm="1">
        <f t="array" aca="1" ref="AL288" ca="1">IF(INDIRECT("'"&amp;$A$69&amp;"'!"&amp;AL$68&amp;$C288+72)&lt;&gt;INDIRECT("'"&amp;$A$70&amp;"'!"&amp;AL$68&amp;$C288+72),1,0)</f>
        <v>0</v>
      </c>
      <c r="AM288" cm="1">
        <f t="array" aca="1" ref="AM288" ca="1">IF(INDIRECT("'"&amp;$A$69&amp;"'!"&amp;AM$68&amp;$C288+72)&lt;&gt;INDIRECT("'"&amp;$A$70&amp;"'!"&amp;AM$68&amp;$C288+72),1,0)</f>
        <v>0</v>
      </c>
      <c r="AN288" cm="1">
        <f t="array" aca="1" ref="AN288" ca="1">IF(INDIRECT("'"&amp;$A$69&amp;"'!"&amp;AN$68&amp;$C288+72)&lt;&gt;INDIRECT("'"&amp;$A$70&amp;"'!"&amp;AN$68&amp;$C288+72),1,0)</f>
        <v>0</v>
      </c>
      <c r="AO288" cm="1">
        <f t="array" aca="1" ref="AO288" ca="1">IF(INDIRECT("'"&amp;$A$69&amp;"'!"&amp;AO$68&amp;$C288+72)&lt;&gt;INDIRECT("'"&amp;$A$70&amp;"'!"&amp;AO$68&amp;$C288+72),1,0)</f>
        <v>0</v>
      </c>
      <c r="AP288" cm="1">
        <f t="array" aca="1" ref="AP288" ca="1">IF(INDIRECT("'"&amp;$A$69&amp;"'!"&amp;AP$68&amp;$C288+72)&lt;&gt;INDIRECT("'"&amp;$A$70&amp;"'!"&amp;AP$68&amp;$C288+72),1,0)</f>
        <v>0</v>
      </c>
      <c r="AQ288" cm="1">
        <f t="array" aca="1" ref="AQ288" ca="1">IF(INDIRECT("'"&amp;$A$69&amp;"'!"&amp;AQ$68&amp;$C288+72)&lt;&gt;INDIRECT("'"&amp;$A$70&amp;"'!"&amp;AQ$68&amp;$C288+72),1,0)</f>
        <v>0</v>
      </c>
      <c r="AR288" cm="1">
        <f t="array" aca="1" ref="AR288" ca="1">IF(INDIRECT("'"&amp;$A$69&amp;"'!"&amp;AR$68&amp;$C288+72)&lt;&gt;INDIRECT("'"&amp;$A$70&amp;"'!"&amp;AR$68&amp;$C288+72),1,0)</f>
        <v>0</v>
      </c>
      <c r="AS288" cm="1">
        <f t="array" aca="1" ref="AS288" ca="1">IF(INDIRECT("'"&amp;$A$69&amp;"'!"&amp;AS$68&amp;$C288+72)&lt;&gt;INDIRECT("'"&amp;$A$70&amp;"'!"&amp;AS$68&amp;$C288+72),1,0)</f>
        <v>0</v>
      </c>
      <c r="AT288" cm="1">
        <f t="array" aca="1" ref="AT288" ca="1">IF(INDIRECT("'"&amp;$A$69&amp;"'!"&amp;AT$68&amp;$C288+72)&lt;&gt;INDIRECT("'"&amp;$A$70&amp;"'!"&amp;AT$68&amp;$C288+72),1,0)</f>
        <v>0</v>
      </c>
      <c r="AU288" cm="1">
        <f t="array" aca="1" ref="AU288" ca="1">IF(INDIRECT("'"&amp;$A$69&amp;"'!"&amp;AU$68&amp;$C288+72)&lt;&gt;INDIRECT("'"&amp;$A$70&amp;"'!"&amp;AU$68&amp;$C288+72),1,0)</f>
        <v>0</v>
      </c>
      <c r="AV288" cm="1">
        <f t="array" aca="1" ref="AV288" ca="1">IF(INDIRECT("'"&amp;$A$69&amp;"'!"&amp;AV$68&amp;$C288+72)&lt;&gt;INDIRECT("'"&amp;$A$70&amp;"'!"&amp;AV$68&amp;$C288+72),1,0)</f>
        <v>0</v>
      </c>
      <c r="AW288" cm="1">
        <f t="array" aca="1" ref="AW288" ca="1">IF(INDIRECT("'"&amp;$A$69&amp;"'!"&amp;AW$68&amp;$C288+72)&lt;&gt;INDIRECT("'"&amp;$A$70&amp;"'!"&amp;AW$68&amp;$C288+72),1,0)</f>
        <v>0</v>
      </c>
      <c r="AX288" cm="1">
        <f t="array" aca="1" ref="AX288" ca="1">IF(INDIRECT("'"&amp;$A$69&amp;"'!"&amp;AX$68&amp;$C288+72)&lt;&gt;INDIRECT("'"&amp;$A$70&amp;"'!"&amp;AX$68&amp;$C288+72),1,0)</f>
        <v>0</v>
      </c>
      <c r="AY288" cm="1">
        <f t="array" aca="1" ref="AY288" ca="1">IF(INDIRECT("'"&amp;$A$69&amp;"'!"&amp;AY$68&amp;$C288+72)&lt;&gt;INDIRECT("'"&amp;$A$70&amp;"'!"&amp;AY$68&amp;$C288+72),1,0)</f>
        <v>0</v>
      </c>
      <c r="AZ288" cm="1">
        <f t="array" aca="1" ref="AZ288" ca="1">IF(INDIRECT("'"&amp;$A$69&amp;"'!"&amp;AZ$68&amp;$C288+72)&lt;&gt;INDIRECT("'"&amp;$A$70&amp;"'!"&amp;AZ$68&amp;$C288+72),1,0)</f>
        <v>0</v>
      </c>
      <c r="BA288" cm="1">
        <f t="array" aca="1" ref="BA288" ca="1">IF(INDIRECT("'"&amp;$A$69&amp;"'!"&amp;BA$68&amp;$C288+72)&lt;&gt;INDIRECT("'"&amp;$A$70&amp;"'!"&amp;BA$68&amp;$C288+72),1,0)</f>
        <v>0</v>
      </c>
      <c r="BB288" cm="1">
        <f t="array" aca="1" ref="BB288" ca="1">IF(INDIRECT("'"&amp;$A$69&amp;"'!"&amp;BB$68&amp;$C288+72)&lt;&gt;INDIRECT("'"&amp;$A$70&amp;"'!"&amp;BB$68&amp;$C288+72),1,0)</f>
        <v>0</v>
      </c>
      <c r="BC288">
        <f t="shared" ca="1" si="9"/>
        <v>0</v>
      </c>
      <c r="BD288">
        <f t="shared" ca="1" si="10"/>
        <v>0</v>
      </c>
      <c r="BE288">
        <f t="shared" ca="1" si="11"/>
        <v>0</v>
      </c>
    </row>
    <row r="289" spans="3:57" x14ac:dyDescent="0.15">
      <c r="C289" s="283">
        <v>217</v>
      </c>
      <c r="D289" cm="1">
        <f t="array" aca="1" ref="D289" ca="1">IF(INDIRECT("'"&amp;$A$69&amp;"'!"&amp;D$68&amp;$C289+72)&lt;&gt;INDIRECT("'"&amp;$A$70&amp;"'!"&amp;D$68&amp;$C289+72),1,0)</f>
        <v>0</v>
      </c>
      <c r="E289" cm="1">
        <f t="array" aca="1" ref="E289" ca="1">IF(INDIRECT("'"&amp;$A$69&amp;"'!"&amp;E$68&amp;$C289+72)&lt;&gt;INDIRECT("'"&amp;$A$70&amp;"'!"&amp;E$68&amp;$C289+72),1,0)</f>
        <v>0</v>
      </c>
      <c r="F289" cm="1">
        <f t="array" aca="1" ref="F289" ca="1">IF(INDIRECT("'"&amp;$A$69&amp;"'!"&amp;F$68&amp;$C289+72)&lt;&gt;INDIRECT("'"&amp;$A$70&amp;"'!"&amp;F$68&amp;$C289+72),1,0)</f>
        <v>0</v>
      </c>
      <c r="G289" cm="1">
        <f t="array" aca="1" ref="G289" ca="1">IF(INDIRECT("'"&amp;$A$69&amp;"'!"&amp;G$68&amp;$C289+72)&lt;&gt;INDIRECT("'"&amp;$A$70&amp;"'!"&amp;G$68&amp;$C289+72),1,0)</f>
        <v>0</v>
      </c>
      <c r="H289" cm="1">
        <f t="array" aca="1" ref="H289" ca="1">IF(INDIRECT("'"&amp;$A$69&amp;"'!"&amp;H$68&amp;$C289+72)&lt;&gt;INDIRECT("'"&amp;$A$70&amp;"'!"&amp;H$68&amp;$C289+72),1,0)</f>
        <v>0</v>
      </c>
      <c r="I289" cm="1">
        <f t="array" aca="1" ref="I289" ca="1">IF(INDIRECT("'"&amp;$A$69&amp;"'!"&amp;I$68&amp;$C289+72)&lt;&gt;INDIRECT("'"&amp;$A$70&amp;"'!"&amp;I$68&amp;$C289+72),1,0)</f>
        <v>0</v>
      </c>
      <c r="J289" cm="1">
        <f t="array" aca="1" ref="J289" ca="1">IF(INDIRECT("'"&amp;$A$69&amp;"'!"&amp;J$68&amp;$C289+72)&lt;&gt;INDIRECT("'"&amp;$A$70&amp;"'!"&amp;J$68&amp;$C289+72),1,0)</f>
        <v>0</v>
      </c>
      <c r="K289" cm="1">
        <f t="array" aca="1" ref="K289" ca="1">IF(INDIRECT("'"&amp;$A$69&amp;"'!"&amp;K$68&amp;$C289+72)&lt;&gt;INDIRECT("'"&amp;$A$70&amp;"'!"&amp;K$68&amp;$C289+72),1,0)</f>
        <v>0</v>
      </c>
      <c r="L289" cm="1">
        <f t="array" aca="1" ref="L289" ca="1">IF(INDIRECT("'"&amp;$A$69&amp;"'!"&amp;L$68&amp;$C289+72)&lt;&gt;INDIRECT("'"&amp;$A$70&amp;"'!"&amp;L$68&amp;$C289+72),1,0)</f>
        <v>0</v>
      </c>
      <c r="M289" cm="1">
        <f t="array" aca="1" ref="M289" ca="1">IF(INDIRECT("'"&amp;$A$69&amp;"'!"&amp;M$68&amp;$C289+72)&lt;&gt;INDIRECT("'"&amp;$A$70&amp;"'!"&amp;M$68&amp;$C289+72),1,0)</f>
        <v>0</v>
      </c>
      <c r="N289" cm="1">
        <f t="array" aca="1" ref="N289" ca="1">IF(INDIRECT("'"&amp;$A$69&amp;"'!"&amp;N$68&amp;$C289+72)&lt;&gt;INDIRECT("'"&amp;$A$70&amp;"'!"&amp;N$68&amp;$C289+72),1,0)</f>
        <v>0</v>
      </c>
      <c r="O289" cm="1">
        <f t="array" aca="1" ref="O289" ca="1">IF(INDIRECT("'"&amp;$A$69&amp;"'!"&amp;O$68&amp;$C289+72)&lt;&gt;INDIRECT("'"&amp;$A$70&amp;"'!"&amp;O$68&amp;$C289+72),1,0)</f>
        <v>0</v>
      </c>
      <c r="P289" cm="1">
        <f t="array" aca="1" ref="P289" ca="1">IF(INDIRECT("'"&amp;$A$69&amp;"'!"&amp;P$68&amp;$C289+72)&lt;&gt;INDIRECT("'"&amp;$A$70&amp;"'!"&amp;P$68&amp;$C289+72),1,0)</f>
        <v>0</v>
      </c>
      <c r="Q289" cm="1">
        <f t="array" aca="1" ref="Q289" ca="1">IF(INDIRECT("'"&amp;$A$69&amp;"'!"&amp;Q$68&amp;$C289+72)&lt;&gt;INDIRECT("'"&amp;$A$70&amp;"'!"&amp;Q$68&amp;$C289+72),1,0)</f>
        <v>0</v>
      </c>
      <c r="R289" cm="1">
        <f t="array" aca="1" ref="R289" ca="1">IF(INDIRECT("'"&amp;$A$69&amp;"'!"&amp;R$68&amp;$C289+72)&lt;&gt;INDIRECT("'"&amp;$A$70&amp;"'!"&amp;R$68&amp;$C289+72),1,0)</f>
        <v>0</v>
      </c>
      <c r="S289" cm="1">
        <f t="array" aca="1" ref="S289" ca="1">IF(INDIRECT("'"&amp;$A$69&amp;"'!"&amp;S$68&amp;$C289+72)&lt;&gt;INDIRECT("'"&amp;$A$70&amp;"'!"&amp;S$68&amp;$C289+72),1,0)</f>
        <v>0</v>
      </c>
      <c r="T289" cm="1">
        <f t="array" aca="1" ref="T289" ca="1">IF(INDIRECT("'"&amp;$A$69&amp;"'!"&amp;T$68&amp;$C289+72)&lt;&gt;INDIRECT("'"&amp;$A$70&amp;"'!"&amp;T$68&amp;$C289+72),1,0)</f>
        <v>0</v>
      </c>
      <c r="U289" cm="1">
        <f t="array" aca="1" ref="U289" ca="1">IF(INDIRECT("'"&amp;$A$69&amp;"'!"&amp;U$68&amp;$C289+72)&lt;&gt;INDIRECT("'"&amp;$A$70&amp;"'!"&amp;U$68&amp;$C289+72),1,0)</f>
        <v>0</v>
      </c>
      <c r="V289" cm="1">
        <f t="array" aca="1" ref="V289" ca="1">IF(INDIRECT("'"&amp;$A$69&amp;"'!"&amp;V$68&amp;$C289+72)&lt;&gt;INDIRECT("'"&amp;$A$70&amp;"'!"&amp;V$68&amp;$C289+72),1,0)</f>
        <v>0</v>
      </c>
      <c r="W289" cm="1">
        <f t="array" aca="1" ref="W289" ca="1">IF(INDIRECT("'"&amp;$A$69&amp;"'!"&amp;W$68&amp;$C289+72)&lt;&gt;INDIRECT("'"&amp;$A$70&amp;"'!"&amp;W$68&amp;$C289+72),1,0)</f>
        <v>0</v>
      </c>
      <c r="X289" cm="1">
        <f t="array" aca="1" ref="X289" ca="1">IF(INDIRECT("'"&amp;$A$69&amp;"'!"&amp;X$68&amp;$C289+72)&lt;&gt;INDIRECT("'"&amp;$A$70&amp;"'!"&amp;X$68&amp;$C289+72),1,0)</f>
        <v>0</v>
      </c>
      <c r="Y289" cm="1">
        <f t="array" aca="1" ref="Y289" ca="1">IF(INDIRECT("'"&amp;$A$69&amp;"'!"&amp;Y$68&amp;$C289+72)&lt;&gt;INDIRECT("'"&amp;$A$70&amp;"'!"&amp;Y$68&amp;$C289+72),1,0)</f>
        <v>0</v>
      </c>
      <c r="Z289" cm="1">
        <f t="array" aca="1" ref="Z289" ca="1">IF(INDIRECT("'"&amp;$A$69&amp;"'!"&amp;Z$68&amp;$C289+72)&lt;&gt;INDIRECT("'"&amp;$A$70&amp;"'!"&amp;Z$68&amp;$C289+72),1,0)</f>
        <v>0</v>
      </c>
      <c r="AA289" cm="1">
        <f t="array" aca="1" ref="AA289" ca="1">IF(INDIRECT("'"&amp;$A$69&amp;"'!"&amp;AA$68&amp;$C289+72)&lt;&gt;INDIRECT("'"&amp;$A$70&amp;"'!"&amp;AA$68&amp;$C289+72),1,0)</f>
        <v>0</v>
      </c>
      <c r="AB289" cm="1">
        <f t="array" aca="1" ref="AB289" ca="1">IF(INDIRECT("'"&amp;$A$69&amp;"'!"&amp;AB$68&amp;$C289+72)&lt;&gt;INDIRECT("'"&amp;$A$70&amp;"'!"&amp;AB$68&amp;$C289+72),1,0)</f>
        <v>0</v>
      </c>
      <c r="AC289" cm="1">
        <f t="array" aca="1" ref="AC289" ca="1">IF(INDIRECT("'"&amp;$A$69&amp;"'!"&amp;AC$68&amp;$C289+72)&lt;&gt;INDIRECT("'"&amp;$A$70&amp;"'!"&amp;AC$68&amp;$C289+72),1,0)</f>
        <v>0</v>
      </c>
      <c r="AD289" cm="1">
        <f t="array" aca="1" ref="AD289" ca="1">IF(INDIRECT("'"&amp;$A$69&amp;"'!"&amp;AD$68&amp;$C289+72)&lt;&gt;INDIRECT("'"&amp;$A$70&amp;"'!"&amp;AD$68&amp;$C289+72),1,0)</f>
        <v>0</v>
      </c>
      <c r="AE289" cm="1">
        <f t="array" aca="1" ref="AE289" ca="1">IF(INDIRECT("'"&amp;$A$69&amp;"'!"&amp;AE$68&amp;$C289+72)&lt;&gt;INDIRECT("'"&amp;$A$70&amp;"'!"&amp;AE$68&amp;$C289+72),1,0)</f>
        <v>0</v>
      </c>
      <c r="AF289" cm="1">
        <f t="array" aca="1" ref="AF289" ca="1">IF(INDIRECT("'"&amp;$A$69&amp;"'!"&amp;AF$68&amp;$C289+72)&lt;&gt;INDIRECT("'"&amp;$A$70&amp;"'!"&amp;AF$68&amp;$C289+72),1,0)</f>
        <v>0</v>
      </c>
      <c r="AG289" cm="1">
        <f t="array" aca="1" ref="AG289" ca="1">IF(INDIRECT("'"&amp;$A$69&amp;"'!"&amp;AG$68&amp;$C289+72)&lt;&gt;INDIRECT("'"&amp;$A$70&amp;"'!"&amp;AG$68&amp;$C289+72),1,0)</f>
        <v>0</v>
      </c>
      <c r="AH289" cm="1">
        <f t="array" aca="1" ref="AH289" ca="1">IF(INDIRECT("'"&amp;$A$69&amp;"'!"&amp;AH$68&amp;$C289+72)&lt;&gt;INDIRECT("'"&amp;$A$70&amp;"'!"&amp;AH$68&amp;$C289+72),1,0)</f>
        <v>0</v>
      </c>
      <c r="AI289" cm="1">
        <f t="array" aca="1" ref="AI289" ca="1">IF(INDIRECT("'"&amp;$A$69&amp;"'!"&amp;AI$68&amp;$C289+72)&lt;&gt;INDIRECT("'"&amp;$A$70&amp;"'!"&amp;AI$68&amp;$C289+72),1,0)</f>
        <v>0</v>
      </c>
      <c r="AJ289" cm="1">
        <f t="array" aca="1" ref="AJ289" ca="1">IF(INDIRECT("'"&amp;$A$69&amp;"'!"&amp;AJ$68&amp;$C289+72)&lt;&gt;INDIRECT("'"&amp;$A$70&amp;"'!"&amp;AJ$68&amp;$C289+72),1,0)</f>
        <v>0</v>
      </c>
      <c r="AK289" cm="1">
        <f t="array" aca="1" ref="AK289" ca="1">IF(INDIRECT("'"&amp;$A$69&amp;"'!"&amp;AK$68&amp;$C289+72)&lt;&gt;INDIRECT("'"&amp;$A$70&amp;"'!"&amp;AK$68&amp;$C289+72),1,0)</f>
        <v>0</v>
      </c>
      <c r="AL289" cm="1">
        <f t="array" aca="1" ref="AL289" ca="1">IF(INDIRECT("'"&amp;$A$69&amp;"'!"&amp;AL$68&amp;$C289+72)&lt;&gt;INDIRECT("'"&amp;$A$70&amp;"'!"&amp;AL$68&amp;$C289+72),1,0)</f>
        <v>0</v>
      </c>
      <c r="AM289" cm="1">
        <f t="array" aca="1" ref="AM289" ca="1">IF(INDIRECT("'"&amp;$A$69&amp;"'!"&amp;AM$68&amp;$C289+72)&lt;&gt;INDIRECT("'"&amp;$A$70&amp;"'!"&amp;AM$68&amp;$C289+72),1,0)</f>
        <v>0</v>
      </c>
      <c r="AN289" cm="1">
        <f t="array" aca="1" ref="AN289" ca="1">IF(INDIRECT("'"&amp;$A$69&amp;"'!"&amp;AN$68&amp;$C289+72)&lt;&gt;INDIRECT("'"&amp;$A$70&amp;"'!"&amp;AN$68&amp;$C289+72),1,0)</f>
        <v>0</v>
      </c>
      <c r="AO289" cm="1">
        <f t="array" aca="1" ref="AO289" ca="1">IF(INDIRECT("'"&amp;$A$69&amp;"'!"&amp;AO$68&amp;$C289+72)&lt;&gt;INDIRECT("'"&amp;$A$70&amp;"'!"&amp;AO$68&amp;$C289+72),1,0)</f>
        <v>0</v>
      </c>
      <c r="AP289" cm="1">
        <f t="array" aca="1" ref="AP289" ca="1">IF(INDIRECT("'"&amp;$A$69&amp;"'!"&amp;AP$68&amp;$C289+72)&lt;&gt;INDIRECT("'"&amp;$A$70&amp;"'!"&amp;AP$68&amp;$C289+72),1,0)</f>
        <v>0</v>
      </c>
      <c r="AQ289" cm="1">
        <f t="array" aca="1" ref="AQ289" ca="1">IF(INDIRECT("'"&amp;$A$69&amp;"'!"&amp;AQ$68&amp;$C289+72)&lt;&gt;INDIRECT("'"&amp;$A$70&amp;"'!"&amp;AQ$68&amp;$C289+72),1,0)</f>
        <v>0</v>
      </c>
      <c r="AR289" cm="1">
        <f t="array" aca="1" ref="AR289" ca="1">IF(INDIRECT("'"&amp;$A$69&amp;"'!"&amp;AR$68&amp;$C289+72)&lt;&gt;INDIRECT("'"&amp;$A$70&amp;"'!"&amp;AR$68&amp;$C289+72),1,0)</f>
        <v>0</v>
      </c>
      <c r="AS289" cm="1">
        <f t="array" aca="1" ref="AS289" ca="1">IF(INDIRECT("'"&amp;$A$69&amp;"'!"&amp;AS$68&amp;$C289+72)&lt;&gt;INDIRECT("'"&amp;$A$70&amp;"'!"&amp;AS$68&amp;$C289+72),1,0)</f>
        <v>0</v>
      </c>
      <c r="AT289" cm="1">
        <f t="array" aca="1" ref="AT289" ca="1">IF(INDIRECT("'"&amp;$A$69&amp;"'!"&amp;AT$68&amp;$C289+72)&lt;&gt;INDIRECT("'"&amp;$A$70&amp;"'!"&amp;AT$68&amp;$C289+72),1,0)</f>
        <v>0</v>
      </c>
      <c r="AU289" cm="1">
        <f t="array" aca="1" ref="AU289" ca="1">IF(INDIRECT("'"&amp;$A$69&amp;"'!"&amp;AU$68&amp;$C289+72)&lt;&gt;INDIRECT("'"&amp;$A$70&amp;"'!"&amp;AU$68&amp;$C289+72),1,0)</f>
        <v>0</v>
      </c>
      <c r="AV289" cm="1">
        <f t="array" aca="1" ref="AV289" ca="1">IF(INDIRECT("'"&amp;$A$69&amp;"'!"&amp;AV$68&amp;$C289+72)&lt;&gt;INDIRECT("'"&amp;$A$70&amp;"'!"&amp;AV$68&amp;$C289+72),1,0)</f>
        <v>0</v>
      </c>
      <c r="AW289" cm="1">
        <f t="array" aca="1" ref="AW289" ca="1">IF(INDIRECT("'"&amp;$A$69&amp;"'!"&amp;AW$68&amp;$C289+72)&lt;&gt;INDIRECT("'"&amp;$A$70&amp;"'!"&amp;AW$68&amp;$C289+72),1,0)</f>
        <v>0</v>
      </c>
      <c r="AX289" cm="1">
        <f t="array" aca="1" ref="AX289" ca="1">IF(INDIRECT("'"&amp;$A$69&amp;"'!"&amp;AX$68&amp;$C289+72)&lt;&gt;INDIRECT("'"&amp;$A$70&amp;"'!"&amp;AX$68&amp;$C289+72),1,0)</f>
        <v>0</v>
      </c>
      <c r="AY289" cm="1">
        <f t="array" aca="1" ref="AY289" ca="1">IF(INDIRECT("'"&amp;$A$69&amp;"'!"&amp;AY$68&amp;$C289+72)&lt;&gt;INDIRECT("'"&amp;$A$70&amp;"'!"&amp;AY$68&amp;$C289+72),1,0)</f>
        <v>0</v>
      </c>
      <c r="AZ289" cm="1">
        <f t="array" aca="1" ref="AZ289" ca="1">IF(INDIRECT("'"&amp;$A$69&amp;"'!"&amp;AZ$68&amp;$C289+72)&lt;&gt;INDIRECT("'"&amp;$A$70&amp;"'!"&amp;AZ$68&amp;$C289+72),1,0)</f>
        <v>0</v>
      </c>
      <c r="BA289" cm="1">
        <f t="array" aca="1" ref="BA289" ca="1">IF(INDIRECT("'"&amp;$A$69&amp;"'!"&amp;BA$68&amp;$C289+72)&lt;&gt;INDIRECT("'"&amp;$A$70&amp;"'!"&amp;BA$68&amp;$C289+72),1,0)</f>
        <v>0</v>
      </c>
      <c r="BB289" cm="1">
        <f t="array" aca="1" ref="BB289" ca="1">IF(INDIRECT("'"&amp;$A$69&amp;"'!"&amp;BB$68&amp;$C289+72)&lt;&gt;INDIRECT("'"&amp;$A$70&amp;"'!"&amp;BB$68&amp;$C289+72),1,0)</f>
        <v>0</v>
      </c>
      <c r="BC289">
        <f t="shared" ca="1" si="9"/>
        <v>0</v>
      </c>
      <c r="BD289">
        <f t="shared" ca="1" si="10"/>
        <v>0</v>
      </c>
      <c r="BE289">
        <f t="shared" ca="1" si="11"/>
        <v>0</v>
      </c>
    </row>
    <row r="290" spans="3:57" x14ac:dyDescent="0.15">
      <c r="C290" s="283">
        <v>218</v>
      </c>
      <c r="D290" cm="1">
        <f t="array" aca="1" ref="D290" ca="1">IF(INDIRECT("'"&amp;$A$69&amp;"'!"&amp;D$68&amp;$C290+72)&lt;&gt;INDIRECT("'"&amp;$A$70&amp;"'!"&amp;D$68&amp;$C290+72),1,0)</f>
        <v>0</v>
      </c>
      <c r="E290" cm="1">
        <f t="array" aca="1" ref="E290" ca="1">IF(INDIRECT("'"&amp;$A$69&amp;"'!"&amp;E$68&amp;$C290+72)&lt;&gt;INDIRECT("'"&amp;$A$70&amp;"'!"&amp;E$68&amp;$C290+72),1,0)</f>
        <v>0</v>
      </c>
      <c r="F290" cm="1">
        <f t="array" aca="1" ref="F290" ca="1">IF(INDIRECT("'"&amp;$A$69&amp;"'!"&amp;F$68&amp;$C290+72)&lt;&gt;INDIRECT("'"&amp;$A$70&amp;"'!"&amp;F$68&amp;$C290+72),1,0)</f>
        <v>0</v>
      </c>
      <c r="G290" cm="1">
        <f t="array" aca="1" ref="G290" ca="1">IF(INDIRECT("'"&amp;$A$69&amp;"'!"&amp;G$68&amp;$C290+72)&lt;&gt;INDIRECT("'"&amp;$A$70&amp;"'!"&amp;G$68&amp;$C290+72),1,0)</f>
        <v>0</v>
      </c>
      <c r="H290" cm="1">
        <f t="array" aca="1" ref="H290" ca="1">IF(INDIRECT("'"&amp;$A$69&amp;"'!"&amp;H$68&amp;$C290+72)&lt;&gt;INDIRECT("'"&amp;$A$70&amp;"'!"&amp;H$68&amp;$C290+72),1,0)</f>
        <v>0</v>
      </c>
      <c r="I290" cm="1">
        <f t="array" aca="1" ref="I290" ca="1">IF(INDIRECT("'"&amp;$A$69&amp;"'!"&amp;I$68&amp;$C290+72)&lt;&gt;INDIRECT("'"&amp;$A$70&amp;"'!"&amp;I$68&amp;$C290+72),1,0)</f>
        <v>0</v>
      </c>
      <c r="J290" cm="1">
        <f t="array" aca="1" ref="J290" ca="1">IF(INDIRECT("'"&amp;$A$69&amp;"'!"&amp;J$68&amp;$C290+72)&lt;&gt;INDIRECT("'"&amp;$A$70&amp;"'!"&amp;J$68&amp;$C290+72),1,0)</f>
        <v>0</v>
      </c>
      <c r="K290" cm="1">
        <f t="array" aca="1" ref="K290" ca="1">IF(INDIRECT("'"&amp;$A$69&amp;"'!"&amp;K$68&amp;$C290+72)&lt;&gt;INDIRECT("'"&amp;$A$70&amp;"'!"&amp;K$68&amp;$C290+72),1,0)</f>
        <v>0</v>
      </c>
      <c r="L290" cm="1">
        <f t="array" aca="1" ref="L290" ca="1">IF(INDIRECT("'"&amp;$A$69&amp;"'!"&amp;L$68&amp;$C290+72)&lt;&gt;INDIRECT("'"&amp;$A$70&amp;"'!"&amp;L$68&amp;$C290+72),1,0)</f>
        <v>0</v>
      </c>
      <c r="M290" cm="1">
        <f t="array" aca="1" ref="M290" ca="1">IF(INDIRECT("'"&amp;$A$69&amp;"'!"&amp;M$68&amp;$C290+72)&lt;&gt;INDIRECT("'"&amp;$A$70&amp;"'!"&amp;M$68&amp;$C290+72),1,0)</f>
        <v>0</v>
      </c>
      <c r="N290" cm="1">
        <f t="array" aca="1" ref="N290" ca="1">IF(INDIRECT("'"&amp;$A$69&amp;"'!"&amp;N$68&amp;$C290+72)&lt;&gt;INDIRECT("'"&amp;$A$70&amp;"'!"&amp;N$68&amp;$C290+72),1,0)</f>
        <v>0</v>
      </c>
      <c r="O290" cm="1">
        <f t="array" aca="1" ref="O290" ca="1">IF(INDIRECT("'"&amp;$A$69&amp;"'!"&amp;O$68&amp;$C290+72)&lt;&gt;INDIRECT("'"&amp;$A$70&amp;"'!"&amp;O$68&amp;$C290+72),1,0)</f>
        <v>0</v>
      </c>
      <c r="P290" cm="1">
        <f t="array" aca="1" ref="P290" ca="1">IF(INDIRECT("'"&amp;$A$69&amp;"'!"&amp;P$68&amp;$C290+72)&lt;&gt;INDIRECT("'"&amp;$A$70&amp;"'!"&amp;P$68&amp;$C290+72),1,0)</f>
        <v>0</v>
      </c>
      <c r="Q290" cm="1">
        <f t="array" aca="1" ref="Q290" ca="1">IF(INDIRECT("'"&amp;$A$69&amp;"'!"&amp;Q$68&amp;$C290+72)&lt;&gt;INDIRECT("'"&amp;$A$70&amp;"'!"&amp;Q$68&amp;$C290+72),1,0)</f>
        <v>0</v>
      </c>
      <c r="R290" cm="1">
        <f t="array" aca="1" ref="R290" ca="1">IF(INDIRECT("'"&amp;$A$69&amp;"'!"&amp;R$68&amp;$C290+72)&lt;&gt;INDIRECT("'"&amp;$A$70&amp;"'!"&amp;R$68&amp;$C290+72),1,0)</f>
        <v>0</v>
      </c>
      <c r="S290" cm="1">
        <f t="array" aca="1" ref="S290" ca="1">IF(INDIRECT("'"&amp;$A$69&amp;"'!"&amp;S$68&amp;$C290+72)&lt;&gt;INDIRECT("'"&amp;$A$70&amp;"'!"&amp;S$68&amp;$C290+72),1,0)</f>
        <v>0</v>
      </c>
      <c r="T290" cm="1">
        <f t="array" aca="1" ref="T290" ca="1">IF(INDIRECT("'"&amp;$A$69&amp;"'!"&amp;T$68&amp;$C290+72)&lt;&gt;INDIRECT("'"&amp;$A$70&amp;"'!"&amp;T$68&amp;$C290+72),1,0)</f>
        <v>0</v>
      </c>
      <c r="U290" cm="1">
        <f t="array" aca="1" ref="U290" ca="1">IF(INDIRECT("'"&amp;$A$69&amp;"'!"&amp;U$68&amp;$C290+72)&lt;&gt;INDIRECT("'"&amp;$A$70&amp;"'!"&amp;U$68&amp;$C290+72),1,0)</f>
        <v>0</v>
      </c>
      <c r="V290" cm="1">
        <f t="array" aca="1" ref="V290" ca="1">IF(INDIRECT("'"&amp;$A$69&amp;"'!"&amp;V$68&amp;$C290+72)&lt;&gt;INDIRECT("'"&amp;$A$70&amp;"'!"&amp;V$68&amp;$C290+72),1,0)</f>
        <v>0</v>
      </c>
      <c r="W290" cm="1">
        <f t="array" aca="1" ref="W290" ca="1">IF(INDIRECT("'"&amp;$A$69&amp;"'!"&amp;W$68&amp;$C290+72)&lt;&gt;INDIRECT("'"&amp;$A$70&amp;"'!"&amp;W$68&amp;$C290+72),1,0)</f>
        <v>0</v>
      </c>
      <c r="X290" cm="1">
        <f t="array" aca="1" ref="X290" ca="1">IF(INDIRECT("'"&amp;$A$69&amp;"'!"&amp;X$68&amp;$C290+72)&lt;&gt;INDIRECT("'"&amp;$A$70&amp;"'!"&amp;X$68&amp;$C290+72),1,0)</f>
        <v>0</v>
      </c>
      <c r="Y290" cm="1">
        <f t="array" aca="1" ref="Y290" ca="1">IF(INDIRECT("'"&amp;$A$69&amp;"'!"&amp;Y$68&amp;$C290+72)&lt;&gt;INDIRECT("'"&amp;$A$70&amp;"'!"&amp;Y$68&amp;$C290+72),1,0)</f>
        <v>0</v>
      </c>
      <c r="Z290" cm="1">
        <f t="array" aca="1" ref="Z290" ca="1">IF(INDIRECT("'"&amp;$A$69&amp;"'!"&amp;Z$68&amp;$C290+72)&lt;&gt;INDIRECT("'"&amp;$A$70&amp;"'!"&amp;Z$68&amp;$C290+72),1,0)</f>
        <v>0</v>
      </c>
      <c r="AA290" cm="1">
        <f t="array" aca="1" ref="AA290" ca="1">IF(INDIRECT("'"&amp;$A$69&amp;"'!"&amp;AA$68&amp;$C290+72)&lt;&gt;INDIRECT("'"&amp;$A$70&amp;"'!"&amp;AA$68&amp;$C290+72),1,0)</f>
        <v>0</v>
      </c>
      <c r="AB290" cm="1">
        <f t="array" aca="1" ref="AB290" ca="1">IF(INDIRECT("'"&amp;$A$69&amp;"'!"&amp;AB$68&amp;$C290+72)&lt;&gt;INDIRECT("'"&amp;$A$70&amp;"'!"&amp;AB$68&amp;$C290+72),1,0)</f>
        <v>0</v>
      </c>
      <c r="AC290" cm="1">
        <f t="array" aca="1" ref="AC290" ca="1">IF(INDIRECT("'"&amp;$A$69&amp;"'!"&amp;AC$68&amp;$C290+72)&lt;&gt;INDIRECT("'"&amp;$A$70&amp;"'!"&amp;AC$68&amp;$C290+72),1,0)</f>
        <v>0</v>
      </c>
      <c r="AD290" cm="1">
        <f t="array" aca="1" ref="AD290" ca="1">IF(INDIRECT("'"&amp;$A$69&amp;"'!"&amp;AD$68&amp;$C290+72)&lt;&gt;INDIRECT("'"&amp;$A$70&amp;"'!"&amp;AD$68&amp;$C290+72),1,0)</f>
        <v>0</v>
      </c>
      <c r="AE290" cm="1">
        <f t="array" aca="1" ref="AE290" ca="1">IF(INDIRECT("'"&amp;$A$69&amp;"'!"&amp;AE$68&amp;$C290+72)&lt;&gt;INDIRECT("'"&amp;$A$70&amp;"'!"&amp;AE$68&amp;$C290+72),1,0)</f>
        <v>0</v>
      </c>
      <c r="AF290" cm="1">
        <f t="array" aca="1" ref="AF290" ca="1">IF(INDIRECT("'"&amp;$A$69&amp;"'!"&amp;AF$68&amp;$C290+72)&lt;&gt;INDIRECT("'"&amp;$A$70&amp;"'!"&amp;AF$68&amp;$C290+72),1,0)</f>
        <v>0</v>
      </c>
      <c r="AG290" cm="1">
        <f t="array" aca="1" ref="AG290" ca="1">IF(INDIRECT("'"&amp;$A$69&amp;"'!"&amp;AG$68&amp;$C290+72)&lt;&gt;INDIRECT("'"&amp;$A$70&amp;"'!"&amp;AG$68&amp;$C290+72),1,0)</f>
        <v>0</v>
      </c>
      <c r="AH290" cm="1">
        <f t="array" aca="1" ref="AH290" ca="1">IF(INDIRECT("'"&amp;$A$69&amp;"'!"&amp;AH$68&amp;$C290+72)&lt;&gt;INDIRECT("'"&amp;$A$70&amp;"'!"&amp;AH$68&amp;$C290+72),1,0)</f>
        <v>0</v>
      </c>
      <c r="AI290" cm="1">
        <f t="array" aca="1" ref="AI290" ca="1">IF(INDIRECT("'"&amp;$A$69&amp;"'!"&amp;AI$68&amp;$C290+72)&lt;&gt;INDIRECT("'"&amp;$A$70&amp;"'!"&amp;AI$68&amp;$C290+72),1,0)</f>
        <v>0</v>
      </c>
      <c r="AJ290" cm="1">
        <f t="array" aca="1" ref="AJ290" ca="1">IF(INDIRECT("'"&amp;$A$69&amp;"'!"&amp;AJ$68&amp;$C290+72)&lt;&gt;INDIRECT("'"&amp;$A$70&amp;"'!"&amp;AJ$68&amp;$C290+72),1,0)</f>
        <v>0</v>
      </c>
      <c r="AK290" cm="1">
        <f t="array" aca="1" ref="AK290" ca="1">IF(INDIRECT("'"&amp;$A$69&amp;"'!"&amp;AK$68&amp;$C290+72)&lt;&gt;INDIRECT("'"&amp;$A$70&amp;"'!"&amp;AK$68&amp;$C290+72),1,0)</f>
        <v>0</v>
      </c>
      <c r="AL290" cm="1">
        <f t="array" aca="1" ref="AL290" ca="1">IF(INDIRECT("'"&amp;$A$69&amp;"'!"&amp;AL$68&amp;$C290+72)&lt;&gt;INDIRECT("'"&amp;$A$70&amp;"'!"&amp;AL$68&amp;$C290+72),1,0)</f>
        <v>0</v>
      </c>
      <c r="AM290" cm="1">
        <f t="array" aca="1" ref="AM290" ca="1">IF(INDIRECT("'"&amp;$A$69&amp;"'!"&amp;AM$68&amp;$C290+72)&lt;&gt;INDIRECT("'"&amp;$A$70&amp;"'!"&amp;AM$68&amp;$C290+72),1,0)</f>
        <v>0</v>
      </c>
      <c r="AN290" cm="1">
        <f t="array" aca="1" ref="AN290" ca="1">IF(INDIRECT("'"&amp;$A$69&amp;"'!"&amp;AN$68&amp;$C290+72)&lt;&gt;INDIRECT("'"&amp;$A$70&amp;"'!"&amp;AN$68&amp;$C290+72),1,0)</f>
        <v>0</v>
      </c>
      <c r="AO290" cm="1">
        <f t="array" aca="1" ref="AO290" ca="1">IF(INDIRECT("'"&amp;$A$69&amp;"'!"&amp;AO$68&amp;$C290+72)&lt;&gt;INDIRECT("'"&amp;$A$70&amp;"'!"&amp;AO$68&amp;$C290+72),1,0)</f>
        <v>0</v>
      </c>
      <c r="AP290" cm="1">
        <f t="array" aca="1" ref="AP290" ca="1">IF(INDIRECT("'"&amp;$A$69&amp;"'!"&amp;AP$68&amp;$C290+72)&lt;&gt;INDIRECT("'"&amp;$A$70&amp;"'!"&amp;AP$68&amp;$C290+72),1,0)</f>
        <v>0</v>
      </c>
      <c r="AQ290" cm="1">
        <f t="array" aca="1" ref="AQ290" ca="1">IF(INDIRECT("'"&amp;$A$69&amp;"'!"&amp;AQ$68&amp;$C290+72)&lt;&gt;INDIRECT("'"&amp;$A$70&amp;"'!"&amp;AQ$68&amp;$C290+72),1,0)</f>
        <v>0</v>
      </c>
      <c r="AR290" cm="1">
        <f t="array" aca="1" ref="AR290" ca="1">IF(INDIRECT("'"&amp;$A$69&amp;"'!"&amp;AR$68&amp;$C290+72)&lt;&gt;INDIRECT("'"&amp;$A$70&amp;"'!"&amp;AR$68&amp;$C290+72),1,0)</f>
        <v>0</v>
      </c>
      <c r="AS290" cm="1">
        <f t="array" aca="1" ref="AS290" ca="1">IF(INDIRECT("'"&amp;$A$69&amp;"'!"&amp;AS$68&amp;$C290+72)&lt;&gt;INDIRECT("'"&amp;$A$70&amp;"'!"&amp;AS$68&amp;$C290+72),1,0)</f>
        <v>0</v>
      </c>
      <c r="AT290" cm="1">
        <f t="array" aca="1" ref="AT290" ca="1">IF(INDIRECT("'"&amp;$A$69&amp;"'!"&amp;AT$68&amp;$C290+72)&lt;&gt;INDIRECT("'"&amp;$A$70&amp;"'!"&amp;AT$68&amp;$C290+72),1,0)</f>
        <v>0</v>
      </c>
      <c r="AU290" cm="1">
        <f t="array" aca="1" ref="AU290" ca="1">IF(INDIRECT("'"&amp;$A$69&amp;"'!"&amp;AU$68&amp;$C290+72)&lt;&gt;INDIRECT("'"&amp;$A$70&amp;"'!"&amp;AU$68&amp;$C290+72),1,0)</f>
        <v>0</v>
      </c>
      <c r="AV290" cm="1">
        <f t="array" aca="1" ref="AV290" ca="1">IF(INDIRECT("'"&amp;$A$69&amp;"'!"&amp;AV$68&amp;$C290+72)&lt;&gt;INDIRECT("'"&amp;$A$70&amp;"'!"&amp;AV$68&amp;$C290+72),1,0)</f>
        <v>0</v>
      </c>
      <c r="AW290" cm="1">
        <f t="array" aca="1" ref="AW290" ca="1">IF(INDIRECT("'"&amp;$A$69&amp;"'!"&amp;AW$68&amp;$C290+72)&lt;&gt;INDIRECT("'"&amp;$A$70&amp;"'!"&amp;AW$68&amp;$C290+72),1,0)</f>
        <v>0</v>
      </c>
      <c r="AX290" cm="1">
        <f t="array" aca="1" ref="AX290" ca="1">IF(INDIRECT("'"&amp;$A$69&amp;"'!"&amp;AX$68&amp;$C290+72)&lt;&gt;INDIRECT("'"&amp;$A$70&amp;"'!"&amp;AX$68&amp;$C290+72),1,0)</f>
        <v>0</v>
      </c>
      <c r="AY290" cm="1">
        <f t="array" aca="1" ref="AY290" ca="1">IF(INDIRECT("'"&amp;$A$69&amp;"'!"&amp;AY$68&amp;$C290+72)&lt;&gt;INDIRECT("'"&amp;$A$70&amp;"'!"&amp;AY$68&amp;$C290+72),1,0)</f>
        <v>0</v>
      </c>
      <c r="AZ290" cm="1">
        <f t="array" aca="1" ref="AZ290" ca="1">IF(INDIRECT("'"&amp;$A$69&amp;"'!"&amp;AZ$68&amp;$C290+72)&lt;&gt;INDIRECT("'"&amp;$A$70&amp;"'!"&amp;AZ$68&amp;$C290+72),1,0)</f>
        <v>0</v>
      </c>
      <c r="BA290" cm="1">
        <f t="array" aca="1" ref="BA290" ca="1">IF(INDIRECT("'"&amp;$A$69&amp;"'!"&amp;BA$68&amp;$C290+72)&lt;&gt;INDIRECT("'"&amp;$A$70&amp;"'!"&amp;BA$68&amp;$C290+72),1,0)</f>
        <v>0</v>
      </c>
      <c r="BB290" cm="1">
        <f t="array" aca="1" ref="BB290" ca="1">IF(INDIRECT("'"&amp;$A$69&amp;"'!"&amp;BB$68&amp;$C290+72)&lt;&gt;INDIRECT("'"&amp;$A$70&amp;"'!"&amp;BB$68&amp;$C290+72),1,0)</f>
        <v>0</v>
      </c>
      <c r="BC290">
        <f t="shared" ca="1" si="9"/>
        <v>0</v>
      </c>
      <c r="BD290">
        <f t="shared" ca="1" si="10"/>
        <v>0</v>
      </c>
      <c r="BE290">
        <f t="shared" ca="1" si="11"/>
        <v>0</v>
      </c>
    </row>
    <row r="291" spans="3:57" x14ac:dyDescent="0.15">
      <c r="C291" s="283">
        <v>219</v>
      </c>
      <c r="D291" cm="1">
        <f t="array" aca="1" ref="D291" ca="1">IF(INDIRECT("'"&amp;$A$69&amp;"'!"&amp;D$68&amp;$C291+72)&lt;&gt;INDIRECT("'"&amp;$A$70&amp;"'!"&amp;D$68&amp;$C291+72),1,0)</f>
        <v>0</v>
      </c>
      <c r="E291" cm="1">
        <f t="array" aca="1" ref="E291" ca="1">IF(INDIRECT("'"&amp;$A$69&amp;"'!"&amp;E$68&amp;$C291+72)&lt;&gt;INDIRECT("'"&amp;$A$70&amp;"'!"&amp;E$68&amp;$C291+72),1,0)</f>
        <v>0</v>
      </c>
      <c r="F291" cm="1">
        <f t="array" aca="1" ref="F291" ca="1">IF(INDIRECT("'"&amp;$A$69&amp;"'!"&amp;F$68&amp;$C291+72)&lt;&gt;INDIRECT("'"&amp;$A$70&amp;"'!"&amp;F$68&amp;$C291+72),1,0)</f>
        <v>0</v>
      </c>
      <c r="G291" cm="1">
        <f t="array" aca="1" ref="G291" ca="1">IF(INDIRECT("'"&amp;$A$69&amp;"'!"&amp;G$68&amp;$C291+72)&lt;&gt;INDIRECT("'"&amp;$A$70&amp;"'!"&amp;G$68&amp;$C291+72),1,0)</f>
        <v>0</v>
      </c>
      <c r="H291" cm="1">
        <f t="array" aca="1" ref="H291" ca="1">IF(INDIRECT("'"&amp;$A$69&amp;"'!"&amp;H$68&amp;$C291+72)&lt;&gt;INDIRECT("'"&amp;$A$70&amp;"'!"&amp;H$68&amp;$C291+72),1,0)</f>
        <v>0</v>
      </c>
      <c r="I291" cm="1">
        <f t="array" aca="1" ref="I291" ca="1">IF(INDIRECT("'"&amp;$A$69&amp;"'!"&amp;I$68&amp;$C291+72)&lt;&gt;INDIRECT("'"&amp;$A$70&amp;"'!"&amp;I$68&amp;$C291+72),1,0)</f>
        <v>0</v>
      </c>
      <c r="J291" cm="1">
        <f t="array" aca="1" ref="J291" ca="1">IF(INDIRECT("'"&amp;$A$69&amp;"'!"&amp;J$68&amp;$C291+72)&lt;&gt;INDIRECT("'"&amp;$A$70&amp;"'!"&amp;J$68&amp;$C291+72),1,0)</f>
        <v>0</v>
      </c>
      <c r="K291" cm="1">
        <f t="array" aca="1" ref="K291" ca="1">IF(INDIRECT("'"&amp;$A$69&amp;"'!"&amp;K$68&amp;$C291+72)&lt;&gt;INDIRECT("'"&amp;$A$70&amp;"'!"&amp;K$68&amp;$C291+72),1,0)</f>
        <v>0</v>
      </c>
      <c r="L291" cm="1">
        <f t="array" aca="1" ref="L291" ca="1">IF(INDIRECT("'"&amp;$A$69&amp;"'!"&amp;L$68&amp;$C291+72)&lt;&gt;INDIRECT("'"&amp;$A$70&amp;"'!"&amp;L$68&amp;$C291+72),1,0)</f>
        <v>0</v>
      </c>
      <c r="M291" cm="1">
        <f t="array" aca="1" ref="M291" ca="1">IF(INDIRECT("'"&amp;$A$69&amp;"'!"&amp;M$68&amp;$C291+72)&lt;&gt;INDIRECT("'"&amp;$A$70&amp;"'!"&amp;M$68&amp;$C291+72),1,0)</f>
        <v>0</v>
      </c>
      <c r="N291" cm="1">
        <f t="array" aca="1" ref="N291" ca="1">IF(INDIRECT("'"&amp;$A$69&amp;"'!"&amp;N$68&amp;$C291+72)&lt;&gt;INDIRECT("'"&amp;$A$70&amp;"'!"&amp;N$68&amp;$C291+72),1,0)</f>
        <v>0</v>
      </c>
      <c r="O291" cm="1">
        <f t="array" aca="1" ref="O291" ca="1">IF(INDIRECT("'"&amp;$A$69&amp;"'!"&amp;O$68&amp;$C291+72)&lt;&gt;INDIRECT("'"&amp;$A$70&amp;"'!"&amp;O$68&amp;$C291+72),1,0)</f>
        <v>0</v>
      </c>
      <c r="P291" cm="1">
        <f t="array" aca="1" ref="P291" ca="1">IF(INDIRECT("'"&amp;$A$69&amp;"'!"&amp;P$68&amp;$C291+72)&lt;&gt;INDIRECT("'"&amp;$A$70&amp;"'!"&amp;P$68&amp;$C291+72),1,0)</f>
        <v>0</v>
      </c>
      <c r="Q291" cm="1">
        <f t="array" aca="1" ref="Q291" ca="1">IF(INDIRECT("'"&amp;$A$69&amp;"'!"&amp;Q$68&amp;$C291+72)&lt;&gt;INDIRECT("'"&amp;$A$70&amp;"'!"&amp;Q$68&amp;$C291+72),1,0)</f>
        <v>0</v>
      </c>
      <c r="R291" cm="1">
        <f t="array" aca="1" ref="R291" ca="1">IF(INDIRECT("'"&amp;$A$69&amp;"'!"&amp;R$68&amp;$C291+72)&lt;&gt;INDIRECT("'"&amp;$A$70&amp;"'!"&amp;R$68&amp;$C291+72),1,0)</f>
        <v>0</v>
      </c>
      <c r="S291" cm="1">
        <f t="array" aca="1" ref="S291" ca="1">IF(INDIRECT("'"&amp;$A$69&amp;"'!"&amp;S$68&amp;$C291+72)&lt;&gt;INDIRECT("'"&amp;$A$70&amp;"'!"&amp;S$68&amp;$C291+72),1,0)</f>
        <v>0</v>
      </c>
      <c r="T291" cm="1">
        <f t="array" aca="1" ref="T291" ca="1">IF(INDIRECT("'"&amp;$A$69&amp;"'!"&amp;T$68&amp;$C291+72)&lt;&gt;INDIRECT("'"&amp;$A$70&amp;"'!"&amp;T$68&amp;$C291+72),1,0)</f>
        <v>0</v>
      </c>
      <c r="U291" cm="1">
        <f t="array" aca="1" ref="U291" ca="1">IF(INDIRECT("'"&amp;$A$69&amp;"'!"&amp;U$68&amp;$C291+72)&lt;&gt;INDIRECT("'"&amp;$A$70&amp;"'!"&amp;U$68&amp;$C291+72),1,0)</f>
        <v>0</v>
      </c>
      <c r="V291" cm="1">
        <f t="array" aca="1" ref="V291" ca="1">IF(INDIRECT("'"&amp;$A$69&amp;"'!"&amp;V$68&amp;$C291+72)&lt;&gt;INDIRECT("'"&amp;$A$70&amp;"'!"&amp;V$68&amp;$C291+72),1,0)</f>
        <v>0</v>
      </c>
      <c r="W291" cm="1">
        <f t="array" aca="1" ref="W291" ca="1">IF(INDIRECT("'"&amp;$A$69&amp;"'!"&amp;W$68&amp;$C291+72)&lt;&gt;INDIRECT("'"&amp;$A$70&amp;"'!"&amp;W$68&amp;$C291+72),1,0)</f>
        <v>0</v>
      </c>
      <c r="X291" cm="1">
        <f t="array" aca="1" ref="X291" ca="1">IF(INDIRECT("'"&amp;$A$69&amp;"'!"&amp;X$68&amp;$C291+72)&lt;&gt;INDIRECT("'"&amp;$A$70&amp;"'!"&amp;X$68&amp;$C291+72),1,0)</f>
        <v>0</v>
      </c>
      <c r="Y291" cm="1">
        <f t="array" aca="1" ref="Y291" ca="1">IF(INDIRECT("'"&amp;$A$69&amp;"'!"&amp;Y$68&amp;$C291+72)&lt;&gt;INDIRECT("'"&amp;$A$70&amp;"'!"&amp;Y$68&amp;$C291+72),1,0)</f>
        <v>0</v>
      </c>
      <c r="Z291" cm="1">
        <f t="array" aca="1" ref="Z291" ca="1">IF(INDIRECT("'"&amp;$A$69&amp;"'!"&amp;Z$68&amp;$C291+72)&lt;&gt;INDIRECT("'"&amp;$A$70&amp;"'!"&amp;Z$68&amp;$C291+72),1,0)</f>
        <v>0</v>
      </c>
      <c r="AA291" cm="1">
        <f t="array" aca="1" ref="AA291" ca="1">IF(INDIRECT("'"&amp;$A$69&amp;"'!"&amp;AA$68&amp;$C291+72)&lt;&gt;INDIRECT("'"&amp;$A$70&amp;"'!"&amp;AA$68&amp;$C291+72),1,0)</f>
        <v>0</v>
      </c>
      <c r="AB291" cm="1">
        <f t="array" aca="1" ref="AB291" ca="1">IF(INDIRECT("'"&amp;$A$69&amp;"'!"&amp;AB$68&amp;$C291+72)&lt;&gt;INDIRECT("'"&amp;$A$70&amp;"'!"&amp;AB$68&amp;$C291+72),1,0)</f>
        <v>0</v>
      </c>
      <c r="AC291" cm="1">
        <f t="array" aca="1" ref="AC291" ca="1">IF(INDIRECT("'"&amp;$A$69&amp;"'!"&amp;AC$68&amp;$C291+72)&lt;&gt;INDIRECT("'"&amp;$A$70&amp;"'!"&amp;AC$68&amp;$C291+72),1,0)</f>
        <v>0</v>
      </c>
      <c r="AD291" cm="1">
        <f t="array" aca="1" ref="AD291" ca="1">IF(INDIRECT("'"&amp;$A$69&amp;"'!"&amp;AD$68&amp;$C291+72)&lt;&gt;INDIRECT("'"&amp;$A$70&amp;"'!"&amp;AD$68&amp;$C291+72),1,0)</f>
        <v>0</v>
      </c>
      <c r="AE291" cm="1">
        <f t="array" aca="1" ref="AE291" ca="1">IF(INDIRECT("'"&amp;$A$69&amp;"'!"&amp;AE$68&amp;$C291+72)&lt;&gt;INDIRECT("'"&amp;$A$70&amp;"'!"&amp;AE$68&amp;$C291+72),1,0)</f>
        <v>0</v>
      </c>
      <c r="AF291" cm="1">
        <f t="array" aca="1" ref="AF291" ca="1">IF(INDIRECT("'"&amp;$A$69&amp;"'!"&amp;AF$68&amp;$C291+72)&lt;&gt;INDIRECT("'"&amp;$A$70&amp;"'!"&amp;AF$68&amp;$C291+72),1,0)</f>
        <v>0</v>
      </c>
      <c r="AG291" cm="1">
        <f t="array" aca="1" ref="AG291" ca="1">IF(INDIRECT("'"&amp;$A$69&amp;"'!"&amp;AG$68&amp;$C291+72)&lt;&gt;INDIRECT("'"&amp;$A$70&amp;"'!"&amp;AG$68&amp;$C291+72),1,0)</f>
        <v>0</v>
      </c>
      <c r="AH291" cm="1">
        <f t="array" aca="1" ref="AH291" ca="1">IF(INDIRECT("'"&amp;$A$69&amp;"'!"&amp;AH$68&amp;$C291+72)&lt;&gt;INDIRECT("'"&amp;$A$70&amp;"'!"&amp;AH$68&amp;$C291+72),1,0)</f>
        <v>0</v>
      </c>
      <c r="AI291" cm="1">
        <f t="array" aca="1" ref="AI291" ca="1">IF(INDIRECT("'"&amp;$A$69&amp;"'!"&amp;AI$68&amp;$C291+72)&lt;&gt;INDIRECT("'"&amp;$A$70&amp;"'!"&amp;AI$68&amp;$C291+72),1,0)</f>
        <v>0</v>
      </c>
      <c r="AJ291" cm="1">
        <f t="array" aca="1" ref="AJ291" ca="1">IF(INDIRECT("'"&amp;$A$69&amp;"'!"&amp;AJ$68&amp;$C291+72)&lt;&gt;INDIRECT("'"&amp;$A$70&amp;"'!"&amp;AJ$68&amp;$C291+72),1,0)</f>
        <v>0</v>
      </c>
      <c r="AK291" cm="1">
        <f t="array" aca="1" ref="AK291" ca="1">IF(INDIRECT("'"&amp;$A$69&amp;"'!"&amp;AK$68&amp;$C291+72)&lt;&gt;INDIRECT("'"&amp;$A$70&amp;"'!"&amp;AK$68&amp;$C291+72),1,0)</f>
        <v>0</v>
      </c>
      <c r="AL291" cm="1">
        <f t="array" aca="1" ref="AL291" ca="1">IF(INDIRECT("'"&amp;$A$69&amp;"'!"&amp;AL$68&amp;$C291+72)&lt;&gt;INDIRECT("'"&amp;$A$70&amp;"'!"&amp;AL$68&amp;$C291+72),1,0)</f>
        <v>0</v>
      </c>
      <c r="AM291" cm="1">
        <f t="array" aca="1" ref="AM291" ca="1">IF(INDIRECT("'"&amp;$A$69&amp;"'!"&amp;AM$68&amp;$C291+72)&lt;&gt;INDIRECT("'"&amp;$A$70&amp;"'!"&amp;AM$68&amp;$C291+72),1,0)</f>
        <v>0</v>
      </c>
      <c r="AN291" cm="1">
        <f t="array" aca="1" ref="AN291" ca="1">IF(INDIRECT("'"&amp;$A$69&amp;"'!"&amp;AN$68&amp;$C291+72)&lt;&gt;INDIRECT("'"&amp;$A$70&amp;"'!"&amp;AN$68&amp;$C291+72),1,0)</f>
        <v>0</v>
      </c>
      <c r="AO291" cm="1">
        <f t="array" aca="1" ref="AO291" ca="1">IF(INDIRECT("'"&amp;$A$69&amp;"'!"&amp;AO$68&amp;$C291+72)&lt;&gt;INDIRECT("'"&amp;$A$70&amp;"'!"&amp;AO$68&amp;$C291+72),1,0)</f>
        <v>0</v>
      </c>
      <c r="AP291" cm="1">
        <f t="array" aca="1" ref="AP291" ca="1">IF(INDIRECT("'"&amp;$A$69&amp;"'!"&amp;AP$68&amp;$C291+72)&lt;&gt;INDIRECT("'"&amp;$A$70&amp;"'!"&amp;AP$68&amp;$C291+72),1,0)</f>
        <v>0</v>
      </c>
      <c r="AQ291" cm="1">
        <f t="array" aca="1" ref="AQ291" ca="1">IF(INDIRECT("'"&amp;$A$69&amp;"'!"&amp;AQ$68&amp;$C291+72)&lt;&gt;INDIRECT("'"&amp;$A$70&amp;"'!"&amp;AQ$68&amp;$C291+72),1,0)</f>
        <v>0</v>
      </c>
      <c r="AR291" cm="1">
        <f t="array" aca="1" ref="AR291" ca="1">IF(INDIRECT("'"&amp;$A$69&amp;"'!"&amp;AR$68&amp;$C291+72)&lt;&gt;INDIRECT("'"&amp;$A$70&amp;"'!"&amp;AR$68&amp;$C291+72),1,0)</f>
        <v>0</v>
      </c>
      <c r="AS291" cm="1">
        <f t="array" aca="1" ref="AS291" ca="1">IF(INDIRECT("'"&amp;$A$69&amp;"'!"&amp;AS$68&amp;$C291+72)&lt;&gt;INDIRECT("'"&amp;$A$70&amp;"'!"&amp;AS$68&amp;$C291+72),1,0)</f>
        <v>0</v>
      </c>
      <c r="AT291" cm="1">
        <f t="array" aca="1" ref="AT291" ca="1">IF(INDIRECT("'"&amp;$A$69&amp;"'!"&amp;AT$68&amp;$C291+72)&lt;&gt;INDIRECT("'"&amp;$A$70&amp;"'!"&amp;AT$68&amp;$C291+72),1,0)</f>
        <v>0</v>
      </c>
      <c r="AU291" cm="1">
        <f t="array" aca="1" ref="AU291" ca="1">IF(INDIRECT("'"&amp;$A$69&amp;"'!"&amp;AU$68&amp;$C291+72)&lt;&gt;INDIRECT("'"&amp;$A$70&amp;"'!"&amp;AU$68&amp;$C291+72),1,0)</f>
        <v>0</v>
      </c>
      <c r="AV291" cm="1">
        <f t="array" aca="1" ref="AV291" ca="1">IF(INDIRECT("'"&amp;$A$69&amp;"'!"&amp;AV$68&amp;$C291+72)&lt;&gt;INDIRECT("'"&amp;$A$70&amp;"'!"&amp;AV$68&amp;$C291+72),1,0)</f>
        <v>0</v>
      </c>
      <c r="AW291" cm="1">
        <f t="array" aca="1" ref="AW291" ca="1">IF(INDIRECT("'"&amp;$A$69&amp;"'!"&amp;AW$68&amp;$C291+72)&lt;&gt;INDIRECT("'"&amp;$A$70&amp;"'!"&amp;AW$68&amp;$C291+72),1,0)</f>
        <v>0</v>
      </c>
      <c r="AX291" cm="1">
        <f t="array" aca="1" ref="AX291" ca="1">IF(INDIRECT("'"&amp;$A$69&amp;"'!"&amp;AX$68&amp;$C291+72)&lt;&gt;INDIRECT("'"&amp;$A$70&amp;"'!"&amp;AX$68&amp;$C291+72),1,0)</f>
        <v>0</v>
      </c>
      <c r="AY291" cm="1">
        <f t="array" aca="1" ref="AY291" ca="1">IF(INDIRECT("'"&amp;$A$69&amp;"'!"&amp;AY$68&amp;$C291+72)&lt;&gt;INDIRECT("'"&amp;$A$70&amp;"'!"&amp;AY$68&amp;$C291+72),1,0)</f>
        <v>0</v>
      </c>
      <c r="AZ291" cm="1">
        <f t="array" aca="1" ref="AZ291" ca="1">IF(INDIRECT("'"&amp;$A$69&amp;"'!"&amp;AZ$68&amp;$C291+72)&lt;&gt;INDIRECT("'"&amp;$A$70&amp;"'!"&amp;AZ$68&amp;$C291+72),1,0)</f>
        <v>0</v>
      </c>
      <c r="BA291" cm="1">
        <f t="array" aca="1" ref="BA291" ca="1">IF(INDIRECT("'"&amp;$A$69&amp;"'!"&amp;BA$68&amp;$C291+72)&lt;&gt;INDIRECT("'"&amp;$A$70&amp;"'!"&amp;BA$68&amp;$C291+72),1,0)</f>
        <v>0</v>
      </c>
      <c r="BB291" cm="1">
        <f t="array" aca="1" ref="BB291" ca="1">IF(INDIRECT("'"&amp;$A$69&amp;"'!"&amp;BB$68&amp;$C291+72)&lt;&gt;INDIRECT("'"&amp;$A$70&amp;"'!"&amp;BB$68&amp;$C291+72),1,0)</f>
        <v>0</v>
      </c>
      <c r="BC291">
        <f t="shared" ca="1" si="9"/>
        <v>0</v>
      </c>
      <c r="BD291">
        <f t="shared" ca="1" si="10"/>
        <v>0</v>
      </c>
      <c r="BE291">
        <f t="shared" ca="1" si="11"/>
        <v>0</v>
      </c>
    </row>
    <row r="292" spans="3:57" x14ac:dyDescent="0.15">
      <c r="C292" s="283">
        <v>220</v>
      </c>
      <c r="D292" cm="1">
        <f t="array" aca="1" ref="D292" ca="1">IF(INDIRECT("'"&amp;$A$69&amp;"'!"&amp;D$68&amp;$C292+72)&lt;&gt;INDIRECT("'"&amp;$A$70&amp;"'!"&amp;D$68&amp;$C292+72),1,0)</f>
        <v>0</v>
      </c>
      <c r="E292" cm="1">
        <f t="array" aca="1" ref="E292" ca="1">IF(INDIRECT("'"&amp;$A$69&amp;"'!"&amp;E$68&amp;$C292+72)&lt;&gt;INDIRECT("'"&amp;$A$70&amp;"'!"&amp;E$68&amp;$C292+72),1,0)</f>
        <v>0</v>
      </c>
      <c r="F292" cm="1">
        <f t="array" aca="1" ref="F292" ca="1">IF(INDIRECT("'"&amp;$A$69&amp;"'!"&amp;F$68&amp;$C292+72)&lt;&gt;INDIRECT("'"&amp;$A$70&amp;"'!"&amp;F$68&amp;$C292+72),1,0)</f>
        <v>0</v>
      </c>
      <c r="G292" cm="1">
        <f t="array" aca="1" ref="G292" ca="1">IF(INDIRECT("'"&amp;$A$69&amp;"'!"&amp;G$68&amp;$C292+72)&lt;&gt;INDIRECT("'"&amp;$A$70&amp;"'!"&amp;G$68&amp;$C292+72),1,0)</f>
        <v>0</v>
      </c>
      <c r="H292" cm="1">
        <f t="array" aca="1" ref="H292" ca="1">IF(INDIRECT("'"&amp;$A$69&amp;"'!"&amp;H$68&amp;$C292+72)&lt;&gt;INDIRECT("'"&amp;$A$70&amp;"'!"&amp;H$68&amp;$C292+72),1,0)</f>
        <v>0</v>
      </c>
      <c r="I292" cm="1">
        <f t="array" aca="1" ref="I292" ca="1">IF(INDIRECT("'"&amp;$A$69&amp;"'!"&amp;I$68&amp;$C292+72)&lt;&gt;INDIRECT("'"&amp;$A$70&amp;"'!"&amp;I$68&amp;$C292+72),1,0)</f>
        <v>0</v>
      </c>
      <c r="J292" cm="1">
        <f t="array" aca="1" ref="J292" ca="1">IF(INDIRECT("'"&amp;$A$69&amp;"'!"&amp;J$68&amp;$C292+72)&lt;&gt;INDIRECT("'"&amp;$A$70&amp;"'!"&amp;J$68&amp;$C292+72),1,0)</f>
        <v>0</v>
      </c>
      <c r="K292" cm="1">
        <f t="array" aca="1" ref="K292" ca="1">IF(INDIRECT("'"&amp;$A$69&amp;"'!"&amp;K$68&amp;$C292+72)&lt;&gt;INDIRECT("'"&amp;$A$70&amp;"'!"&amp;K$68&amp;$C292+72),1,0)</f>
        <v>0</v>
      </c>
      <c r="L292" cm="1">
        <f t="array" aca="1" ref="L292" ca="1">IF(INDIRECT("'"&amp;$A$69&amp;"'!"&amp;L$68&amp;$C292+72)&lt;&gt;INDIRECT("'"&amp;$A$70&amp;"'!"&amp;L$68&amp;$C292+72),1,0)</f>
        <v>0</v>
      </c>
      <c r="M292" cm="1">
        <f t="array" aca="1" ref="M292" ca="1">IF(INDIRECT("'"&amp;$A$69&amp;"'!"&amp;M$68&amp;$C292+72)&lt;&gt;INDIRECT("'"&amp;$A$70&amp;"'!"&amp;M$68&amp;$C292+72),1,0)</f>
        <v>0</v>
      </c>
      <c r="N292" cm="1">
        <f t="array" aca="1" ref="N292" ca="1">IF(INDIRECT("'"&amp;$A$69&amp;"'!"&amp;N$68&amp;$C292+72)&lt;&gt;INDIRECT("'"&amp;$A$70&amp;"'!"&amp;N$68&amp;$C292+72),1,0)</f>
        <v>0</v>
      </c>
      <c r="O292" cm="1">
        <f t="array" aca="1" ref="O292" ca="1">IF(INDIRECT("'"&amp;$A$69&amp;"'!"&amp;O$68&amp;$C292+72)&lt;&gt;INDIRECT("'"&amp;$A$70&amp;"'!"&amp;O$68&amp;$C292+72),1,0)</f>
        <v>0</v>
      </c>
      <c r="P292" cm="1">
        <f t="array" aca="1" ref="P292" ca="1">IF(INDIRECT("'"&amp;$A$69&amp;"'!"&amp;P$68&amp;$C292+72)&lt;&gt;INDIRECT("'"&amp;$A$70&amp;"'!"&amp;P$68&amp;$C292+72),1,0)</f>
        <v>0</v>
      </c>
      <c r="Q292" cm="1">
        <f t="array" aca="1" ref="Q292" ca="1">IF(INDIRECT("'"&amp;$A$69&amp;"'!"&amp;Q$68&amp;$C292+72)&lt;&gt;INDIRECT("'"&amp;$A$70&amp;"'!"&amp;Q$68&amp;$C292+72),1,0)</f>
        <v>0</v>
      </c>
      <c r="R292" cm="1">
        <f t="array" aca="1" ref="R292" ca="1">IF(INDIRECT("'"&amp;$A$69&amp;"'!"&amp;R$68&amp;$C292+72)&lt;&gt;INDIRECT("'"&amp;$A$70&amp;"'!"&amp;R$68&amp;$C292+72),1,0)</f>
        <v>0</v>
      </c>
      <c r="S292" cm="1">
        <f t="array" aca="1" ref="S292" ca="1">IF(INDIRECT("'"&amp;$A$69&amp;"'!"&amp;S$68&amp;$C292+72)&lt;&gt;INDIRECT("'"&amp;$A$70&amp;"'!"&amp;S$68&amp;$C292+72),1,0)</f>
        <v>0</v>
      </c>
      <c r="T292" cm="1">
        <f t="array" aca="1" ref="T292" ca="1">IF(INDIRECT("'"&amp;$A$69&amp;"'!"&amp;T$68&amp;$C292+72)&lt;&gt;INDIRECT("'"&amp;$A$70&amp;"'!"&amp;T$68&amp;$C292+72),1,0)</f>
        <v>0</v>
      </c>
      <c r="U292" cm="1">
        <f t="array" aca="1" ref="U292" ca="1">IF(INDIRECT("'"&amp;$A$69&amp;"'!"&amp;U$68&amp;$C292+72)&lt;&gt;INDIRECT("'"&amp;$A$70&amp;"'!"&amp;U$68&amp;$C292+72),1,0)</f>
        <v>0</v>
      </c>
      <c r="V292" cm="1">
        <f t="array" aca="1" ref="V292" ca="1">IF(INDIRECT("'"&amp;$A$69&amp;"'!"&amp;V$68&amp;$C292+72)&lt;&gt;INDIRECT("'"&amp;$A$70&amp;"'!"&amp;V$68&amp;$C292+72),1,0)</f>
        <v>0</v>
      </c>
      <c r="W292" cm="1">
        <f t="array" aca="1" ref="W292" ca="1">IF(INDIRECT("'"&amp;$A$69&amp;"'!"&amp;W$68&amp;$C292+72)&lt;&gt;INDIRECT("'"&amp;$A$70&amp;"'!"&amp;W$68&amp;$C292+72),1,0)</f>
        <v>0</v>
      </c>
      <c r="X292" cm="1">
        <f t="array" aca="1" ref="X292" ca="1">IF(INDIRECT("'"&amp;$A$69&amp;"'!"&amp;X$68&amp;$C292+72)&lt;&gt;INDIRECT("'"&amp;$A$70&amp;"'!"&amp;X$68&amp;$C292+72),1,0)</f>
        <v>0</v>
      </c>
      <c r="Y292" cm="1">
        <f t="array" aca="1" ref="Y292" ca="1">IF(INDIRECT("'"&amp;$A$69&amp;"'!"&amp;Y$68&amp;$C292+72)&lt;&gt;INDIRECT("'"&amp;$A$70&amp;"'!"&amp;Y$68&amp;$C292+72),1,0)</f>
        <v>0</v>
      </c>
      <c r="Z292" cm="1">
        <f t="array" aca="1" ref="Z292" ca="1">IF(INDIRECT("'"&amp;$A$69&amp;"'!"&amp;Z$68&amp;$C292+72)&lt;&gt;INDIRECT("'"&amp;$A$70&amp;"'!"&amp;Z$68&amp;$C292+72),1,0)</f>
        <v>0</v>
      </c>
      <c r="AA292" cm="1">
        <f t="array" aca="1" ref="AA292" ca="1">IF(INDIRECT("'"&amp;$A$69&amp;"'!"&amp;AA$68&amp;$C292+72)&lt;&gt;INDIRECT("'"&amp;$A$70&amp;"'!"&amp;AA$68&amp;$C292+72),1,0)</f>
        <v>0</v>
      </c>
      <c r="AB292" cm="1">
        <f t="array" aca="1" ref="AB292" ca="1">IF(INDIRECT("'"&amp;$A$69&amp;"'!"&amp;AB$68&amp;$C292+72)&lt;&gt;INDIRECT("'"&amp;$A$70&amp;"'!"&amp;AB$68&amp;$C292+72),1,0)</f>
        <v>0</v>
      </c>
      <c r="AC292" cm="1">
        <f t="array" aca="1" ref="AC292" ca="1">IF(INDIRECT("'"&amp;$A$69&amp;"'!"&amp;AC$68&amp;$C292+72)&lt;&gt;INDIRECT("'"&amp;$A$70&amp;"'!"&amp;AC$68&amp;$C292+72),1,0)</f>
        <v>0</v>
      </c>
      <c r="AD292" cm="1">
        <f t="array" aca="1" ref="AD292" ca="1">IF(INDIRECT("'"&amp;$A$69&amp;"'!"&amp;AD$68&amp;$C292+72)&lt;&gt;INDIRECT("'"&amp;$A$70&amp;"'!"&amp;AD$68&amp;$C292+72),1,0)</f>
        <v>0</v>
      </c>
      <c r="AE292" cm="1">
        <f t="array" aca="1" ref="AE292" ca="1">IF(INDIRECT("'"&amp;$A$69&amp;"'!"&amp;AE$68&amp;$C292+72)&lt;&gt;INDIRECT("'"&amp;$A$70&amp;"'!"&amp;AE$68&amp;$C292+72),1,0)</f>
        <v>0</v>
      </c>
      <c r="AF292" cm="1">
        <f t="array" aca="1" ref="AF292" ca="1">IF(INDIRECT("'"&amp;$A$69&amp;"'!"&amp;AF$68&amp;$C292+72)&lt;&gt;INDIRECT("'"&amp;$A$70&amp;"'!"&amp;AF$68&amp;$C292+72),1,0)</f>
        <v>0</v>
      </c>
      <c r="AG292" cm="1">
        <f t="array" aca="1" ref="AG292" ca="1">IF(INDIRECT("'"&amp;$A$69&amp;"'!"&amp;AG$68&amp;$C292+72)&lt;&gt;INDIRECT("'"&amp;$A$70&amp;"'!"&amp;AG$68&amp;$C292+72),1,0)</f>
        <v>0</v>
      </c>
      <c r="AH292" cm="1">
        <f t="array" aca="1" ref="AH292" ca="1">IF(INDIRECT("'"&amp;$A$69&amp;"'!"&amp;AH$68&amp;$C292+72)&lt;&gt;INDIRECT("'"&amp;$A$70&amp;"'!"&amp;AH$68&amp;$C292+72),1,0)</f>
        <v>0</v>
      </c>
      <c r="AI292" cm="1">
        <f t="array" aca="1" ref="AI292" ca="1">IF(INDIRECT("'"&amp;$A$69&amp;"'!"&amp;AI$68&amp;$C292+72)&lt;&gt;INDIRECT("'"&amp;$A$70&amp;"'!"&amp;AI$68&amp;$C292+72),1,0)</f>
        <v>0</v>
      </c>
      <c r="AJ292" cm="1">
        <f t="array" aca="1" ref="AJ292" ca="1">IF(INDIRECT("'"&amp;$A$69&amp;"'!"&amp;AJ$68&amp;$C292+72)&lt;&gt;INDIRECT("'"&amp;$A$70&amp;"'!"&amp;AJ$68&amp;$C292+72),1,0)</f>
        <v>0</v>
      </c>
      <c r="AK292" cm="1">
        <f t="array" aca="1" ref="AK292" ca="1">IF(INDIRECT("'"&amp;$A$69&amp;"'!"&amp;AK$68&amp;$C292+72)&lt;&gt;INDIRECT("'"&amp;$A$70&amp;"'!"&amp;AK$68&amp;$C292+72),1,0)</f>
        <v>0</v>
      </c>
      <c r="AL292" cm="1">
        <f t="array" aca="1" ref="AL292" ca="1">IF(INDIRECT("'"&amp;$A$69&amp;"'!"&amp;AL$68&amp;$C292+72)&lt;&gt;INDIRECT("'"&amp;$A$70&amp;"'!"&amp;AL$68&amp;$C292+72),1,0)</f>
        <v>0</v>
      </c>
      <c r="AM292" cm="1">
        <f t="array" aca="1" ref="AM292" ca="1">IF(INDIRECT("'"&amp;$A$69&amp;"'!"&amp;AM$68&amp;$C292+72)&lt;&gt;INDIRECT("'"&amp;$A$70&amp;"'!"&amp;AM$68&amp;$C292+72),1,0)</f>
        <v>0</v>
      </c>
      <c r="AN292" cm="1">
        <f t="array" aca="1" ref="AN292" ca="1">IF(INDIRECT("'"&amp;$A$69&amp;"'!"&amp;AN$68&amp;$C292+72)&lt;&gt;INDIRECT("'"&amp;$A$70&amp;"'!"&amp;AN$68&amp;$C292+72),1,0)</f>
        <v>0</v>
      </c>
      <c r="AO292" cm="1">
        <f t="array" aca="1" ref="AO292" ca="1">IF(INDIRECT("'"&amp;$A$69&amp;"'!"&amp;AO$68&amp;$C292+72)&lt;&gt;INDIRECT("'"&amp;$A$70&amp;"'!"&amp;AO$68&amp;$C292+72),1,0)</f>
        <v>0</v>
      </c>
      <c r="AP292" cm="1">
        <f t="array" aca="1" ref="AP292" ca="1">IF(INDIRECT("'"&amp;$A$69&amp;"'!"&amp;AP$68&amp;$C292+72)&lt;&gt;INDIRECT("'"&amp;$A$70&amp;"'!"&amp;AP$68&amp;$C292+72),1,0)</f>
        <v>0</v>
      </c>
      <c r="AQ292" cm="1">
        <f t="array" aca="1" ref="AQ292" ca="1">IF(INDIRECT("'"&amp;$A$69&amp;"'!"&amp;AQ$68&amp;$C292+72)&lt;&gt;INDIRECT("'"&amp;$A$70&amp;"'!"&amp;AQ$68&amp;$C292+72),1,0)</f>
        <v>0</v>
      </c>
      <c r="AR292" cm="1">
        <f t="array" aca="1" ref="AR292" ca="1">IF(INDIRECT("'"&amp;$A$69&amp;"'!"&amp;AR$68&amp;$C292+72)&lt;&gt;INDIRECT("'"&amp;$A$70&amp;"'!"&amp;AR$68&amp;$C292+72),1,0)</f>
        <v>0</v>
      </c>
      <c r="AS292" cm="1">
        <f t="array" aca="1" ref="AS292" ca="1">IF(INDIRECT("'"&amp;$A$69&amp;"'!"&amp;AS$68&amp;$C292+72)&lt;&gt;INDIRECT("'"&amp;$A$70&amp;"'!"&amp;AS$68&amp;$C292+72),1,0)</f>
        <v>0</v>
      </c>
      <c r="AT292" cm="1">
        <f t="array" aca="1" ref="AT292" ca="1">IF(INDIRECT("'"&amp;$A$69&amp;"'!"&amp;AT$68&amp;$C292+72)&lt;&gt;INDIRECT("'"&amp;$A$70&amp;"'!"&amp;AT$68&amp;$C292+72),1,0)</f>
        <v>0</v>
      </c>
      <c r="AU292" cm="1">
        <f t="array" aca="1" ref="AU292" ca="1">IF(INDIRECT("'"&amp;$A$69&amp;"'!"&amp;AU$68&amp;$C292+72)&lt;&gt;INDIRECT("'"&amp;$A$70&amp;"'!"&amp;AU$68&amp;$C292+72),1,0)</f>
        <v>0</v>
      </c>
      <c r="AV292" cm="1">
        <f t="array" aca="1" ref="AV292" ca="1">IF(INDIRECT("'"&amp;$A$69&amp;"'!"&amp;AV$68&amp;$C292+72)&lt;&gt;INDIRECT("'"&amp;$A$70&amp;"'!"&amp;AV$68&amp;$C292+72),1,0)</f>
        <v>0</v>
      </c>
      <c r="AW292" cm="1">
        <f t="array" aca="1" ref="AW292" ca="1">IF(INDIRECT("'"&amp;$A$69&amp;"'!"&amp;AW$68&amp;$C292+72)&lt;&gt;INDIRECT("'"&amp;$A$70&amp;"'!"&amp;AW$68&amp;$C292+72),1,0)</f>
        <v>0</v>
      </c>
      <c r="AX292" cm="1">
        <f t="array" aca="1" ref="AX292" ca="1">IF(INDIRECT("'"&amp;$A$69&amp;"'!"&amp;AX$68&amp;$C292+72)&lt;&gt;INDIRECT("'"&amp;$A$70&amp;"'!"&amp;AX$68&amp;$C292+72),1,0)</f>
        <v>0</v>
      </c>
      <c r="AY292" cm="1">
        <f t="array" aca="1" ref="AY292" ca="1">IF(INDIRECT("'"&amp;$A$69&amp;"'!"&amp;AY$68&amp;$C292+72)&lt;&gt;INDIRECT("'"&amp;$A$70&amp;"'!"&amp;AY$68&amp;$C292+72),1,0)</f>
        <v>0</v>
      </c>
      <c r="AZ292" cm="1">
        <f t="array" aca="1" ref="AZ292" ca="1">IF(INDIRECT("'"&amp;$A$69&amp;"'!"&amp;AZ$68&amp;$C292+72)&lt;&gt;INDIRECT("'"&amp;$A$70&amp;"'!"&amp;AZ$68&amp;$C292+72),1,0)</f>
        <v>0</v>
      </c>
      <c r="BA292" cm="1">
        <f t="array" aca="1" ref="BA292" ca="1">IF(INDIRECT("'"&amp;$A$69&amp;"'!"&amp;BA$68&amp;$C292+72)&lt;&gt;INDIRECT("'"&amp;$A$70&amp;"'!"&amp;BA$68&amp;$C292+72),1,0)</f>
        <v>0</v>
      </c>
      <c r="BB292" cm="1">
        <f t="array" aca="1" ref="BB292" ca="1">IF(INDIRECT("'"&amp;$A$69&amp;"'!"&amp;BB$68&amp;$C292+72)&lt;&gt;INDIRECT("'"&amp;$A$70&amp;"'!"&amp;BB$68&amp;$C292+72),1,0)</f>
        <v>0</v>
      </c>
      <c r="BC292">
        <f t="shared" ca="1" si="9"/>
        <v>0</v>
      </c>
      <c r="BD292">
        <f t="shared" ca="1" si="10"/>
        <v>0</v>
      </c>
      <c r="BE292">
        <f t="shared" ca="1" si="11"/>
        <v>0</v>
      </c>
    </row>
    <row r="293" spans="3:57" x14ac:dyDescent="0.15">
      <c r="C293" s="283">
        <v>221</v>
      </c>
      <c r="D293" cm="1">
        <f t="array" aca="1" ref="D293" ca="1">IF(INDIRECT("'"&amp;$A$69&amp;"'!"&amp;D$68&amp;$C293+72)&lt;&gt;INDIRECT("'"&amp;$A$70&amp;"'!"&amp;D$68&amp;$C293+72),1,0)</f>
        <v>0</v>
      </c>
      <c r="E293" cm="1">
        <f t="array" aca="1" ref="E293" ca="1">IF(INDIRECT("'"&amp;$A$69&amp;"'!"&amp;E$68&amp;$C293+72)&lt;&gt;INDIRECT("'"&amp;$A$70&amp;"'!"&amp;E$68&amp;$C293+72),1,0)</f>
        <v>0</v>
      </c>
      <c r="F293" cm="1">
        <f t="array" aca="1" ref="F293" ca="1">IF(INDIRECT("'"&amp;$A$69&amp;"'!"&amp;F$68&amp;$C293+72)&lt;&gt;INDIRECT("'"&amp;$A$70&amp;"'!"&amp;F$68&amp;$C293+72),1,0)</f>
        <v>0</v>
      </c>
      <c r="G293" cm="1">
        <f t="array" aca="1" ref="G293" ca="1">IF(INDIRECT("'"&amp;$A$69&amp;"'!"&amp;G$68&amp;$C293+72)&lt;&gt;INDIRECT("'"&amp;$A$70&amp;"'!"&amp;G$68&amp;$C293+72),1,0)</f>
        <v>0</v>
      </c>
      <c r="H293" cm="1">
        <f t="array" aca="1" ref="H293" ca="1">IF(INDIRECT("'"&amp;$A$69&amp;"'!"&amp;H$68&amp;$C293+72)&lt;&gt;INDIRECT("'"&amp;$A$70&amp;"'!"&amp;H$68&amp;$C293+72),1,0)</f>
        <v>0</v>
      </c>
      <c r="I293" cm="1">
        <f t="array" aca="1" ref="I293" ca="1">IF(INDIRECT("'"&amp;$A$69&amp;"'!"&amp;I$68&amp;$C293+72)&lt;&gt;INDIRECT("'"&amp;$A$70&amp;"'!"&amp;I$68&amp;$C293+72),1,0)</f>
        <v>0</v>
      </c>
      <c r="J293" cm="1">
        <f t="array" aca="1" ref="J293" ca="1">IF(INDIRECT("'"&amp;$A$69&amp;"'!"&amp;J$68&amp;$C293+72)&lt;&gt;INDIRECT("'"&amp;$A$70&amp;"'!"&amp;J$68&amp;$C293+72),1,0)</f>
        <v>0</v>
      </c>
      <c r="K293" cm="1">
        <f t="array" aca="1" ref="K293" ca="1">IF(INDIRECT("'"&amp;$A$69&amp;"'!"&amp;K$68&amp;$C293+72)&lt;&gt;INDIRECT("'"&amp;$A$70&amp;"'!"&amp;K$68&amp;$C293+72),1,0)</f>
        <v>0</v>
      </c>
      <c r="L293" cm="1">
        <f t="array" aca="1" ref="L293" ca="1">IF(INDIRECT("'"&amp;$A$69&amp;"'!"&amp;L$68&amp;$C293+72)&lt;&gt;INDIRECT("'"&amp;$A$70&amp;"'!"&amp;L$68&amp;$C293+72),1,0)</f>
        <v>0</v>
      </c>
      <c r="M293" cm="1">
        <f t="array" aca="1" ref="M293" ca="1">IF(INDIRECT("'"&amp;$A$69&amp;"'!"&amp;M$68&amp;$C293+72)&lt;&gt;INDIRECT("'"&amp;$A$70&amp;"'!"&amp;M$68&amp;$C293+72),1,0)</f>
        <v>0</v>
      </c>
      <c r="N293" cm="1">
        <f t="array" aca="1" ref="N293" ca="1">IF(INDIRECT("'"&amp;$A$69&amp;"'!"&amp;N$68&amp;$C293+72)&lt;&gt;INDIRECT("'"&amp;$A$70&amp;"'!"&amp;N$68&amp;$C293+72),1,0)</f>
        <v>0</v>
      </c>
      <c r="O293" cm="1">
        <f t="array" aca="1" ref="O293" ca="1">IF(INDIRECT("'"&amp;$A$69&amp;"'!"&amp;O$68&amp;$C293+72)&lt;&gt;INDIRECT("'"&amp;$A$70&amp;"'!"&amp;O$68&amp;$C293+72),1,0)</f>
        <v>0</v>
      </c>
      <c r="P293" cm="1">
        <f t="array" aca="1" ref="P293" ca="1">IF(INDIRECT("'"&amp;$A$69&amp;"'!"&amp;P$68&amp;$C293+72)&lt;&gt;INDIRECT("'"&amp;$A$70&amp;"'!"&amp;P$68&amp;$C293+72),1,0)</f>
        <v>0</v>
      </c>
      <c r="Q293" cm="1">
        <f t="array" aca="1" ref="Q293" ca="1">IF(INDIRECT("'"&amp;$A$69&amp;"'!"&amp;Q$68&amp;$C293+72)&lt;&gt;INDIRECT("'"&amp;$A$70&amp;"'!"&amp;Q$68&amp;$C293+72),1,0)</f>
        <v>0</v>
      </c>
      <c r="R293" cm="1">
        <f t="array" aca="1" ref="R293" ca="1">IF(INDIRECT("'"&amp;$A$69&amp;"'!"&amp;R$68&amp;$C293+72)&lt;&gt;INDIRECT("'"&amp;$A$70&amp;"'!"&amp;R$68&amp;$C293+72),1,0)</f>
        <v>0</v>
      </c>
      <c r="S293" cm="1">
        <f t="array" aca="1" ref="S293" ca="1">IF(INDIRECT("'"&amp;$A$69&amp;"'!"&amp;S$68&amp;$C293+72)&lt;&gt;INDIRECT("'"&amp;$A$70&amp;"'!"&amp;S$68&amp;$C293+72),1,0)</f>
        <v>0</v>
      </c>
      <c r="T293" cm="1">
        <f t="array" aca="1" ref="T293" ca="1">IF(INDIRECT("'"&amp;$A$69&amp;"'!"&amp;T$68&amp;$C293+72)&lt;&gt;INDIRECT("'"&amp;$A$70&amp;"'!"&amp;T$68&amp;$C293+72),1,0)</f>
        <v>0</v>
      </c>
      <c r="U293" cm="1">
        <f t="array" aca="1" ref="U293" ca="1">IF(INDIRECT("'"&amp;$A$69&amp;"'!"&amp;U$68&amp;$C293+72)&lt;&gt;INDIRECT("'"&amp;$A$70&amp;"'!"&amp;U$68&amp;$C293+72),1,0)</f>
        <v>0</v>
      </c>
      <c r="V293" cm="1">
        <f t="array" aca="1" ref="V293" ca="1">IF(INDIRECT("'"&amp;$A$69&amp;"'!"&amp;V$68&amp;$C293+72)&lt;&gt;INDIRECT("'"&amp;$A$70&amp;"'!"&amp;V$68&amp;$C293+72),1,0)</f>
        <v>0</v>
      </c>
      <c r="W293" cm="1">
        <f t="array" aca="1" ref="W293" ca="1">IF(INDIRECT("'"&amp;$A$69&amp;"'!"&amp;W$68&amp;$C293+72)&lt;&gt;INDIRECT("'"&amp;$A$70&amp;"'!"&amp;W$68&amp;$C293+72),1,0)</f>
        <v>0</v>
      </c>
      <c r="X293" cm="1">
        <f t="array" aca="1" ref="X293" ca="1">IF(INDIRECT("'"&amp;$A$69&amp;"'!"&amp;X$68&amp;$C293+72)&lt;&gt;INDIRECT("'"&amp;$A$70&amp;"'!"&amp;X$68&amp;$C293+72),1,0)</f>
        <v>0</v>
      </c>
      <c r="Y293" cm="1">
        <f t="array" aca="1" ref="Y293" ca="1">IF(INDIRECT("'"&amp;$A$69&amp;"'!"&amp;Y$68&amp;$C293+72)&lt;&gt;INDIRECT("'"&amp;$A$70&amp;"'!"&amp;Y$68&amp;$C293+72),1,0)</f>
        <v>0</v>
      </c>
      <c r="Z293" cm="1">
        <f t="array" aca="1" ref="Z293" ca="1">IF(INDIRECT("'"&amp;$A$69&amp;"'!"&amp;Z$68&amp;$C293+72)&lt;&gt;INDIRECT("'"&amp;$A$70&amp;"'!"&amp;Z$68&amp;$C293+72),1,0)</f>
        <v>0</v>
      </c>
      <c r="AA293" cm="1">
        <f t="array" aca="1" ref="AA293" ca="1">IF(INDIRECT("'"&amp;$A$69&amp;"'!"&amp;AA$68&amp;$C293+72)&lt;&gt;INDIRECT("'"&amp;$A$70&amp;"'!"&amp;AA$68&amp;$C293+72),1,0)</f>
        <v>0</v>
      </c>
      <c r="AB293" cm="1">
        <f t="array" aca="1" ref="AB293" ca="1">IF(INDIRECT("'"&amp;$A$69&amp;"'!"&amp;AB$68&amp;$C293+72)&lt;&gt;INDIRECT("'"&amp;$A$70&amp;"'!"&amp;AB$68&amp;$C293+72),1,0)</f>
        <v>0</v>
      </c>
      <c r="AC293" cm="1">
        <f t="array" aca="1" ref="AC293" ca="1">IF(INDIRECT("'"&amp;$A$69&amp;"'!"&amp;AC$68&amp;$C293+72)&lt;&gt;INDIRECT("'"&amp;$A$70&amp;"'!"&amp;AC$68&amp;$C293+72),1,0)</f>
        <v>0</v>
      </c>
      <c r="AD293" cm="1">
        <f t="array" aca="1" ref="AD293" ca="1">IF(INDIRECT("'"&amp;$A$69&amp;"'!"&amp;AD$68&amp;$C293+72)&lt;&gt;INDIRECT("'"&amp;$A$70&amp;"'!"&amp;AD$68&amp;$C293+72),1,0)</f>
        <v>0</v>
      </c>
      <c r="AE293" cm="1">
        <f t="array" aca="1" ref="AE293" ca="1">IF(INDIRECT("'"&amp;$A$69&amp;"'!"&amp;AE$68&amp;$C293+72)&lt;&gt;INDIRECT("'"&amp;$A$70&amp;"'!"&amp;AE$68&amp;$C293+72),1,0)</f>
        <v>0</v>
      </c>
      <c r="AF293" cm="1">
        <f t="array" aca="1" ref="AF293" ca="1">IF(INDIRECT("'"&amp;$A$69&amp;"'!"&amp;AF$68&amp;$C293+72)&lt;&gt;INDIRECT("'"&amp;$A$70&amp;"'!"&amp;AF$68&amp;$C293+72),1,0)</f>
        <v>0</v>
      </c>
      <c r="AG293" cm="1">
        <f t="array" aca="1" ref="AG293" ca="1">IF(INDIRECT("'"&amp;$A$69&amp;"'!"&amp;AG$68&amp;$C293+72)&lt;&gt;INDIRECT("'"&amp;$A$70&amp;"'!"&amp;AG$68&amp;$C293+72),1,0)</f>
        <v>0</v>
      </c>
      <c r="AH293" cm="1">
        <f t="array" aca="1" ref="AH293" ca="1">IF(INDIRECT("'"&amp;$A$69&amp;"'!"&amp;AH$68&amp;$C293+72)&lt;&gt;INDIRECT("'"&amp;$A$70&amp;"'!"&amp;AH$68&amp;$C293+72),1,0)</f>
        <v>0</v>
      </c>
      <c r="AI293" cm="1">
        <f t="array" aca="1" ref="AI293" ca="1">IF(INDIRECT("'"&amp;$A$69&amp;"'!"&amp;AI$68&amp;$C293+72)&lt;&gt;INDIRECT("'"&amp;$A$70&amp;"'!"&amp;AI$68&amp;$C293+72),1,0)</f>
        <v>0</v>
      </c>
      <c r="AJ293" cm="1">
        <f t="array" aca="1" ref="AJ293" ca="1">IF(INDIRECT("'"&amp;$A$69&amp;"'!"&amp;AJ$68&amp;$C293+72)&lt;&gt;INDIRECT("'"&amp;$A$70&amp;"'!"&amp;AJ$68&amp;$C293+72),1,0)</f>
        <v>0</v>
      </c>
      <c r="AK293" cm="1">
        <f t="array" aca="1" ref="AK293" ca="1">IF(INDIRECT("'"&amp;$A$69&amp;"'!"&amp;AK$68&amp;$C293+72)&lt;&gt;INDIRECT("'"&amp;$A$70&amp;"'!"&amp;AK$68&amp;$C293+72),1,0)</f>
        <v>0</v>
      </c>
      <c r="AL293" cm="1">
        <f t="array" aca="1" ref="AL293" ca="1">IF(INDIRECT("'"&amp;$A$69&amp;"'!"&amp;AL$68&amp;$C293+72)&lt;&gt;INDIRECT("'"&amp;$A$70&amp;"'!"&amp;AL$68&amp;$C293+72),1,0)</f>
        <v>0</v>
      </c>
      <c r="AM293" cm="1">
        <f t="array" aca="1" ref="AM293" ca="1">IF(INDIRECT("'"&amp;$A$69&amp;"'!"&amp;AM$68&amp;$C293+72)&lt;&gt;INDIRECT("'"&amp;$A$70&amp;"'!"&amp;AM$68&amp;$C293+72),1,0)</f>
        <v>0</v>
      </c>
      <c r="AN293" cm="1">
        <f t="array" aca="1" ref="AN293" ca="1">IF(INDIRECT("'"&amp;$A$69&amp;"'!"&amp;AN$68&amp;$C293+72)&lt;&gt;INDIRECT("'"&amp;$A$70&amp;"'!"&amp;AN$68&amp;$C293+72),1,0)</f>
        <v>0</v>
      </c>
      <c r="AO293" cm="1">
        <f t="array" aca="1" ref="AO293" ca="1">IF(INDIRECT("'"&amp;$A$69&amp;"'!"&amp;AO$68&amp;$C293+72)&lt;&gt;INDIRECT("'"&amp;$A$70&amp;"'!"&amp;AO$68&amp;$C293+72),1,0)</f>
        <v>0</v>
      </c>
      <c r="AP293" cm="1">
        <f t="array" aca="1" ref="AP293" ca="1">IF(INDIRECT("'"&amp;$A$69&amp;"'!"&amp;AP$68&amp;$C293+72)&lt;&gt;INDIRECT("'"&amp;$A$70&amp;"'!"&amp;AP$68&amp;$C293+72),1,0)</f>
        <v>0</v>
      </c>
      <c r="AQ293" cm="1">
        <f t="array" aca="1" ref="AQ293" ca="1">IF(INDIRECT("'"&amp;$A$69&amp;"'!"&amp;AQ$68&amp;$C293+72)&lt;&gt;INDIRECT("'"&amp;$A$70&amp;"'!"&amp;AQ$68&amp;$C293+72),1,0)</f>
        <v>0</v>
      </c>
      <c r="AR293" cm="1">
        <f t="array" aca="1" ref="AR293" ca="1">IF(INDIRECT("'"&amp;$A$69&amp;"'!"&amp;AR$68&amp;$C293+72)&lt;&gt;INDIRECT("'"&amp;$A$70&amp;"'!"&amp;AR$68&amp;$C293+72),1,0)</f>
        <v>0</v>
      </c>
      <c r="AS293" cm="1">
        <f t="array" aca="1" ref="AS293" ca="1">IF(INDIRECT("'"&amp;$A$69&amp;"'!"&amp;AS$68&amp;$C293+72)&lt;&gt;INDIRECT("'"&amp;$A$70&amp;"'!"&amp;AS$68&amp;$C293+72),1,0)</f>
        <v>0</v>
      </c>
      <c r="AT293" cm="1">
        <f t="array" aca="1" ref="AT293" ca="1">IF(INDIRECT("'"&amp;$A$69&amp;"'!"&amp;AT$68&amp;$C293+72)&lt;&gt;INDIRECT("'"&amp;$A$70&amp;"'!"&amp;AT$68&amp;$C293+72),1,0)</f>
        <v>0</v>
      </c>
      <c r="AU293" cm="1">
        <f t="array" aca="1" ref="AU293" ca="1">IF(INDIRECT("'"&amp;$A$69&amp;"'!"&amp;AU$68&amp;$C293+72)&lt;&gt;INDIRECT("'"&amp;$A$70&amp;"'!"&amp;AU$68&amp;$C293+72),1,0)</f>
        <v>0</v>
      </c>
      <c r="AV293" cm="1">
        <f t="array" aca="1" ref="AV293" ca="1">IF(INDIRECT("'"&amp;$A$69&amp;"'!"&amp;AV$68&amp;$C293+72)&lt;&gt;INDIRECT("'"&amp;$A$70&amp;"'!"&amp;AV$68&amp;$C293+72),1,0)</f>
        <v>0</v>
      </c>
      <c r="AW293" cm="1">
        <f t="array" aca="1" ref="AW293" ca="1">IF(INDIRECT("'"&amp;$A$69&amp;"'!"&amp;AW$68&amp;$C293+72)&lt;&gt;INDIRECT("'"&amp;$A$70&amp;"'!"&amp;AW$68&amp;$C293+72),1,0)</f>
        <v>0</v>
      </c>
      <c r="AX293" cm="1">
        <f t="array" aca="1" ref="AX293" ca="1">IF(INDIRECT("'"&amp;$A$69&amp;"'!"&amp;AX$68&amp;$C293+72)&lt;&gt;INDIRECT("'"&amp;$A$70&amp;"'!"&amp;AX$68&amp;$C293+72),1,0)</f>
        <v>0</v>
      </c>
      <c r="AY293" cm="1">
        <f t="array" aca="1" ref="AY293" ca="1">IF(INDIRECT("'"&amp;$A$69&amp;"'!"&amp;AY$68&amp;$C293+72)&lt;&gt;INDIRECT("'"&amp;$A$70&amp;"'!"&amp;AY$68&amp;$C293+72),1,0)</f>
        <v>0</v>
      </c>
      <c r="AZ293" cm="1">
        <f t="array" aca="1" ref="AZ293" ca="1">IF(INDIRECT("'"&amp;$A$69&amp;"'!"&amp;AZ$68&amp;$C293+72)&lt;&gt;INDIRECT("'"&amp;$A$70&amp;"'!"&amp;AZ$68&amp;$C293+72),1,0)</f>
        <v>0</v>
      </c>
      <c r="BA293" cm="1">
        <f t="array" aca="1" ref="BA293" ca="1">IF(INDIRECT("'"&amp;$A$69&amp;"'!"&amp;BA$68&amp;$C293+72)&lt;&gt;INDIRECT("'"&amp;$A$70&amp;"'!"&amp;BA$68&amp;$C293+72),1,0)</f>
        <v>0</v>
      </c>
      <c r="BB293" cm="1">
        <f t="array" aca="1" ref="BB293" ca="1">IF(INDIRECT("'"&amp;$A$69&amp;"'!"&amp;BB$68&amp;$C293+72)&lt;&gt;INDIRECT("'"&amp;$A$70&amp;"'!"&amp;BB$68&amp;$C293+72),1,0)</f>
        <v>0</v>
      </c>
      <c r="BC293">
        <f t="shared" ca="1" si="9"/>
        <v>0</v>
      </c>
      <c r="BD293">
        <f t="shared" ca="1" si="10"/>
        <v>0</v>
      </c>
      <c r="BE293">
        <f t="shared" ca="1" si="11"/>
        <v>0</v>
      </c>
    </row>
    <row r="294" spans="3:57" x14ac:dyDescent="0.15">
      <c r="C294" s="283">
        <v>222</v>
      </c>
      <c r="D294" cm="1">
        <f t="array" aca="1" ref="D294" ca="1">IF(INDIRECT("'"&amp;$A$69&amp;"'!"&amp;D$68&amp;$C294+72)&lt;&gt;INDIRECT("'"&amp;$A$70&amp;"'!"&amp;D$68&amp;$C294+72),1,0)</f>
        <v>0</v>
      </c>
      <c r="E294" cm="1">
        <f t="array" aca="1" ref="E294" ca="1">IF(INDIRECT("'"&amp;$A$69&amp;"'!"&amp;E$68&amp;$C294+72)&lt;&gt;INDIRECT("'"&amp;$A$70&amp;"'!"&amp;E$68&amp;$C294+72),1,0)</f>
        <v>0</v>
      </c>
      <c r="F294" cm="1">
        <f t="array" aca="1" ref="F294" ca="1">IF(INDIRECT("'"&amp;$A$69&amp;"'!"&amp;F$68&amp;$C294+72)&lt;&gt;INDIRECT("'"&amp;$A$70&amp;"'!"&amp;F$68&amp;$C294+72),1,0)</f>
        <v>0</v>
      </c>
      <c r="G294" cm="1">
        <f t="array" aca="1" ref="G294" ca="1">IF(INDIRECT("'"&amp;$A$69&amp;"'!"&amp;G$68&amp;$C294+72)&lt;&gt;INDIRECT("'"&amp;$A$70&amp;"'!"&amp;G$68&amp;$C294+72),1,0)</f>
        <v>0</v>
      </c>
      <c r="H294" cm="1">
        <f t="array" aca="1" ref="H294" ca="1">IF(INDIRECT("'"&amp;$A$69&amp;"'!"&amp;H$68&amp;$C294+72)&lt;&gt;INDIRECT("'"&amp;$A$70&amp;"'!"&amp;H$68&amp;$C294+72),1,0)</f>
        <v>0</v>
      </c>
      <c r="I294" cm="1">
        <f t="array" aca="1" ref="I294" ca="1">IF(INDIRECT("'"&amp;$A$69&amp;"'!"&amp;I$68&amp;$C294+72)&lt;&gt;INDIRECT("'"&amp;$A$70&amp;"'!"&amp;I$68&amp;$C294+72),1,0)</f>
        <v>0</v>
      </c>
      <c r="J294" cm="1">
        <f t="array" aca="1" ref="J294" ca="1">IF(INDIRECT("'"&amp;$A$69&amp;"'!"&amp;J$68&amp;$C294+72)&lt;&gt;INDIRECT("'"&amp;$A$70&amp;"'!"&amp;J$68&amp;$C294+72),1,0)</f>
        <v>0</v>
      </c>
      <c r="K294" cm="1">
        <f t="array" aca="1" ref="K294" ca="1">IF(INDIRECT("'"&amp;$A$69&amp;"'!"&amp;K$68&amp;$C294+72)&lt;&gt;INDIRECT("'"&amp;$A$70&amp;"'!"&amp;K$68&amp;$C294+72),1,0)</f>
        <v>0</v>
      </c>
      <c r="L294" cm="1">
        <f t="array" aca="1" ref="L294" ca="1">IF(INDIRECT("'"&amp;$A$69&amp;"'!"&amp;L$68&amp;$C294+72)&lt;&gt;INDIRECT("'"&amp;$A$70&amp;"'!"&amp;L$68&amp;$C294+72),1,0)</f>
        <v>0</v>
      </c>
      <c r="M294" cm="1">
        <f t="array" aca="1" ref="M294" ca="1">IF(INDIRECT("'"&amp;$A$69&amp;"'!"&amp;M$68&amp;$C294+72)&lt;&gt;INDIRECT("'"&amp;$A$70&amp;"'!"&amp;M$68&amp;$C294+72),1,0)</f>
        <v>0</v>
      </c>
      <c r="N294" cm="1">
        <f t="array" aca="1" ref="N294" ca="1">IF(INDIRECT("'"&amp;$A$69&amp;"'!"&amp;N$68&amp;$C294+72)&lt;&gt;INDIRECT("'"&amp;$A$70&amp;"'!"&amp;N$68&amp;$C294+72),1,0)</f>
        <v>0</v>
      </c>
      <c r="O294" cm="1">
        <f t="array" aca="1" ref="O294" ca="1">IF(INDIRECT("'"&amp;$A$69&amp;"'!"&amp;O$68&amp;$C294+72)&lt;&gt;INDIRECT("'"&amp;$A$70&amp;"'!"&amp;O$68&amp;$C294+72),1,0)</f>
        <v>0</v>
      </c>
      <c r="P294" cm="1">
        <f t="array" aca="1" ref="P294" ca="1">IF(INDIRECT("'"&amp;$A$69&amp;"'!"&amp;P$68&amp;$C294+72)&lt;&gt;INDIRECT("'"&amp;$A$70&amp;"'!"&amp;P$68&amp;$C294+72),1,0)</f>
        <v>0</v>
      </c>
      <c r="Q294" cm="1">
        <f t="array" aca="1" ref="Q294" ca="1">IF(INDIRECT("'"&amp;$A$69&amp;"'!"&amp;Q$68&amp;$C294+72)&lt;&gt;INDIRECT("'"&amp;$A$70&amp;"'!"&amp;Q$68&amp;$C294+72),1,0)</f>
        <v>0</v>
      </c>
      <c r="R294" cm="1">
        <f t="array" aca="1" ref="R294" ca="1">IF(INDIRECT("'"&amp;$A$69&amp;"'!"&amp;R$68&amp;$C294+72)&lt;&gt;INDIRECT("'"&amp;$A$70&amp;"'!"&amp;R$68&amp;$C294+72),1,0)</f>
        <v>0</v>
      </c>
      <c r="S294" cm="1">
        <f t="array" aca="1" ref="S294" ca="1">IF(INDIRECT("'"&amp;$A$69&amp;"'!"&amp;S$68&amp;$C294+72)&lt;&gt;INDIRECT("'"&amp;$A$70&amp;"'!"&amp;S$68&amp;$C294+72),1,0)</f>
        <v>0</v>
      </c>
      <c r="T294" cm="1">
        <f t="array" aca="1" ref="T294" ca="1">IF(INDIRECT("'"&amp;$A$69&amp;"'!"&amp;T$68&amp;$C294+72)&lt;&gt;INDIRECT("'"&amp;$A$70&amp;"'!"&amp;T$68&amp;$C294+72),1,0)</f>
        <v>0</v>
      </c>
      <c r="U294" cm="1">
        <f t="array" aca="1" ref="U294" ca="1">IF(INDIRECT("'"&amp;$A$69&amp;"'!"&amp;U$68&amp;$C294+72)&lt;&gt;INDIRECT("'"&amp;$A$70&amp;"'!"&amp;U$68&amp;$C294+72),1,0)</f>
        <v>0</v>
      </c>
      <c r="V294" cm="1">
        <f t="array" aca="1" ref="V294" ca="1">IF(INDIRECT("'"&amp;$A$69&amp;"'!"&amp;V$68&amp;$C294+72)&lt;&gt;INDIRECT("'"&amp;$A$70&amp;"'!"&amp;V$68&amp;$C294+72),1,0)</f>
        <v>0</v>
      </c>
      <c r="W294" cm="1">
        <f t="array" aca="1" ref="W294" ca="1">IF(INDIRECT("'"&amp;$A$69&amp;"'!"&amp;W$68&amp;$C294+72)&lt;&gt;INDIRECT("'"&amp;$A$70&amp;"'!"&amp;W$68&amp;$C294+72),1,0)</f>
        <v>0</v>
      </c>
      <c r="X294" cm="1">
        <f t="array" aca="1" ref="X294" ca="1">IF(INDIRECT("'"&amp;$A$69&amp;"'!"&amp;X$68&amp;$C294+72)&lt;&gt;INDIRECT("'"&amp;$A$70&amp;"'!"&amp;X$68&amp;$C294+72),1,0)</f>
        <v>0</v>
      </c>
      <c r="Y294" cm="1">
        <f t="array" aca="1" ref="Y294" ca="1">IF(INDIRECT("'"&amp;$A$69&amp;"'!"&amp;Y$68&amp;$C294+72)&lt;&gt;INDIRECT("'"&amp;$A$70&amp;"'!"&amp;Y$68&amp;$C294+72),1,0)</f>
        <v>0</v>
      </c>
      <c r="Z294" cm="1">
        <f t="array" aca="1" ref="Z294" ca="1">IF(INDIRECT("'"&amp;$A$69&amp;"'!"&amp;Z$68&amp;$C294+72)&lt;&gt;INDIRECT("'"&amp;$A$70&amp;"'!"&amp;Z$68&amp;$C294+72),1,0)</f>
        <v>0</v>
      </c>
      <c r="AA294" cm="1">
        <f t="array" aca="1" ref="AA294" ca="1">IF(INDIRECT("'"&amp;$A$69&amp;"'!"&amp;AA$68&amp;$C294+72)&lt;&gt;INDIRECT("'"&amp;$A$70&amp;"'!"&amp;AA$68&amp;$C294+72),1,0)</f>
        <v>0</v>
      </c>
      <c r="AB294" cm="1">
        <f t="array" aca="1" ref="AB294" ca="1">IF(INDIRECT("'"&amp;$A$69&amp;"'!"&amp;AB$68&amp;$C294+72)&lt;&gt;INDIRECT("'"&amp;$A$70&amp;"'!"&amp;AB$68&amp;$C294+72),1,0)</f>
        <v>0</v>
      </c>
      <c r="AC294" cm="1">
        <f t="array" aca="1" ref="AC294" ca="1">IF(INDIRECT("'"&amp;$A$69&amp;"'!"&amp;AC$68&amp;$C294+72)&lt;&gt;INDIRECT("'"&amp;$A$70&amp;"'!"&amp;AC$68&amp;$C294+72),1,0)</f>
        <v>0</v>
      </c>
      <c r="AD294" cm="1">
        <f t="array" aca="1" ref="AD294" ca="1">IF(INDIRECT("'"&amp;$A$69&amp;"'!"&amp;AD$68&amp;$C294+72)&lt;&gt;INDIRECT("'"&amp;$A$70&amp;"'!"&amp;AD$68&amp;$C294+72),1,0)</f>
        <v>0</v>
      </c>
      <c r="AE294" cm="1">
        <f t="array" aca="1" ref="AE294" ca="1">IF(INDIRECT("'"&amp;$A$69&amp;"'!"&amp;AE$68&amp;$C294+72)&lt;&gt;INDIRECT("'"&amp;$A$70&amp;"'!"&amp;AE$68&amp;$C294+72),1,0)</f>
        <v>0</v>
      </c>
      <c r="AF294" cm="1">
        <f t="array" aca="1" ref="AF294" ca="1">IF(INDIRECT("'"&amp;$A$69&amp;"'!"&amp;AF$68&amp;$C294+72)&lt;&gt;INDIRECT("'"&amp;$A$70&amp;"'!"&amp;AF$68&amp;$C294+72),1,0)</f>
        <v>0</v>
      </c>
      <c r="AG294" cm="1">
        <f t="array" aca="1" ref="AG294" ca="1">IF(INDIRECT("'"&amp;$A$69&amp;"'!"&amp;AG$68&amp;$C294+72)&lt;&gt;INDIRECT("'"&amp;$A$70&amp;"'!"&amp;AG$68&amp;$C294+72),1,0)</f>
        <v>0</v>
      </c>
      <c r="AH294" cm="1">
        <f t="array" aca="1" ref="AH294" ca="1">IF(INDIRECT("'"&amp;$A$69&amp;"'!"&amp;AH$68&amp;$C294+72)&lt;&gt;INDIRECT("'"&amp;$A$70&amp;"'!"&amp;AH$68&amp;$C294+72),1,0)</f>
        <v>0</v>
      </c>
      <c r="AI294" cm="1">
        <f t="array" aca="1" ref="AI294" ca="1">IF(INDIRECT("'"&amp;$A$69&amp;"'!"&amp;AI$68&amp;$C294+72)&lt;&gt;INDIRECT("'"&amp;$A$70&amp;"'!"&amp;AI$68&amp;$C294+72),1,0)</f>
        <v>0</v>
      </c>
      <c r="AJ294" cm="1">
        <f t="array" aca="1" ref="AJ294" ca="1">IF(INDIRECT("'"&amp;$A$69&amp;"'!"&amp;AJ$68&amp;$C294+72)&lt;&gt;INDIRECT("'"&amp;$A$70&amp;"'!"&amp;AJ$68&amp;$C294+72),1,0)</f>
        <v>0</v>
      </c>
      <c r="AK294" cm="1">
        <f t="array" aca="1" ref="AK294" ca="1">IF(INDIRECT("'"&amp;$A$69&amp;"'!"&amp;AK$68&amp;$C294+72)&lt;&gt;INDIRECT("'"&amp;$A$70&amp;"'!"&amp;AK$68&amp;$C294+72),1,0)</f>
        <v>0</v>
      </c>
      <c r="AL294" cm="1">
        <f t="array" aca="1" ref="AL294" ca="1">IF(INDIRECT("'"&amp;$A$69&amp;"'!"&amp;AL$68&amp;$C294+72)&lt;&gt;INDIRECT("'"&amp;$A$70&amp;"'!"&amp;AL$68&amp;$C294+72),1,0)</f>
        <v>0</v>
      </c>
      <c r="AM294" cm="1">
        <f t="array" aca="1" ref="AM294" ca="1">IF(INDIRECT("'"&amp;$A$69&amp;"'!"&amp;AM$68&amp;$C294+72)&lt;&gt;INDIRECT("'"&amp;$A$70&amp;"'!"&amp;AM$68&amp;$C294+72),1,0)</f>
        <v>0</v>
      </c>
      <c r="AN294" cm="1">
        <f t="array" aca="1" ref="AN294" ca="1">IF(INDIRECT("'"&amp;$A$69&amp;"'!"&amp;AN$68&amp;$C294+72)&lt;&gt;INDIRECT("'"&amp;$A$70&amp;"'!"&amp;AN$68&amp;$C294+72),1,0)</f>
        <v>0</v>
      </c>
      <c r="AO294" cm="1">
        <f t="array" aca="1" ref="AO294" ca="1">IF(INDIRECT("'"&amp;$A$69&amp;"'!"&amp;AO$68&amp;$C294+72)&lt;&gt;INDIRECT("'"&amp;$A$70&amp;"'!"&amp;AO$68&amp;$C294+72),1,0)</f>
        <v>0</v>
      </c>
      <c r="AP294" cm="1">
        <f t="array" aca="1" ref="AP294" ca="1">IF(INDIRECT("'"&amp;$A$69&amp;"'!"&amp;AP$68&amp;$C294+72)&lt;&gt;INDIRECT("'"&amp;$A$70&amp;"'!"&amp;AP$68&amp;$C294+72),1,0)</f>
        <v>0</v>
      </c>
      <c r="AQ294" cm="1">
        <f t="array" aca="1" ref="AQ294" ca="1">IF(INDIRECT("'"&amp;$A$69&amp;"'!"&amp;AQ$68&amp;$C294+72)&lt;&gt;INDIRECT("'"&amp;$A$70&amp;"'!"&amp;AQ$68&amp;$C294+72),1,0)</f>
        <v>0</v>
      </c>
      <c r="AR294" cm="1">
        <f t="array" aca="1" ref="AR294" ca="1">IF(INDIRECT("'"&amp;$A$69&amp;"'!"&amp;AR$68&amp;$C294+72)&lt;&gt;INDIRECT("'"&amp;$A$70&amp;"'!"&amp;AR$68&amp;$C294+72),1,0)</f>
        <v>0</v>
      </c>
      <c r="AS294" cm="1">
        <f t="array" aca="1" ref="AS294" ca="1">IF(INDIRECT("'"&amp;$A$69&amp;"'!"&amp;AS$68&amp;$C294+72)&lt;&gt;INDIRECT("'"&amp;$A$70&amp;"'!"&amp;AS$68&amp;$C294+72),1,0)</f>
        <v>0</v>
      </c>
      <c r="AT294" cm="1">
        <f t="array" aca="1" ref="AT294" ca="1">IF(INDIRECT("'"&amp;$A$69&amp;"'!"&amp;AT$68&amp;$C294+72)&lt;&gt;INDIRECT("'"&amp;$A$70&amp;"'!"&amp;AT$68&amp;$C294+72),1,0)</f>
        <v>0</v>
      </c>
      <c r="AU294" cm="1">
        <f t="array" aca="1" ref="AU294" ca="1">IF(INDIRECT("'"&amp;$A$69&amp;"'!"&amp;AU$68&amp;$C294+72)&lt;&gt;INDIRECT("'"&amp;$A$70&amp;"'!"&amp;AU$68&amp;$C294+72),1,0)</f>
        <v>0</v>
      </c>
      <c r="AV294" cm="1">
        <f t="array" aca="1" ref="AV294" ca="1">IF(INDIRECT("'"&amp;$A$69&amp;"'!"&amp;AV$68&amp;$C294+72)&lt;&gt;INDIRECT("'"&amp;$A$70&amp;"'!"&amp;AV$68&amp;$C294+72),1,0)</f>
        <v>0</v>
      </c>
      <c r="AW294" cm="1">
        <f t="array" aca="1" ref="AW294" ca="1">IF(INDIRECT("'"&amp;$A$69&amp;"'!"&amp;AW$68&amp;$C294+72)&lt;&gt;INDIRECT("'"&amp;$A$70&amp;"'!"&amp;AW$68&amp;$C294+72),1,0)</f>
        <v>0</v>
      </c>
      <c r="AX294" cm="1">
        <f t="array" aca="1" ref="AX294" ca="1">IF(INDIRECT("'"&amp;$A$69&amp;"'!"&amp;AX$68&amp;$C294+72)&lt;&gt;INDIRECT("'"&amp;$A$70&amp;"'!"&amp;AX$68&amp;$C294+72),1,0)</f>
        <v>0</v>
      </c>
      <c r="AY294" cm="1">
        <f t="array" aca="1" ref="AY294" ca="1">IF(INDIRECT("'"&amp;$A$69&amp;"'!"&amp;AY$68&amp;$C294+72)&lt;&gt;INDIRECT("'"&amp;$A$70&amp;"'!"&amp;AY$68&amp;$C294+72),1,0)</f>
        <v>0</v>
      </c>
      <c r="AZ294" cm="1">
        <f t="array" aca="1" ref="AZ294" ca="1">IF(INDIRECT("'"&amp;$A$69&amp;"'!"&amp;AZ$68&amp;$C294+72)&lt;&gt;INDIRECT("'"&amp;$A$70&amp;"'!"&amp;AZ$68&amp;$C294+72),1,0)</f>
        <v>0</v>
      </c>
      <c r="BA294" cm="1">
        <f t="array" aca="1" ref="BA294" ca="1">IF(INDIRECT("'"&amp;$A$69&amp;"'!"&amp;BA$68&amp;$C294+72)&lt;&gt;INDIRECT("'"&amp;$A$70&amp;"'!"&amp;BA$68&amp;$C294+72),1,0)</f>
        <v>0</v>
      </c>
      <c r="BB294" cm="1">
        <f t="array" aca="1" ref="BB294" ca="1">IF(INDIRECT("'"&amp;$A$69&amp;"'!"&amp;BB$68&amp;$C294+72)&lt;&gt;INDIRECT("'"&amp;$A$70&amp;"'!"&amp;BB$68&amp;$C294+72),1,0)</f>
        <v>0</v>
      </c>
      <c r="BC294">
        <f t="shared" ca="1" si="9"/>
        <v>0</v>
      </c>
      <c r="BD294">
        <f t="shared" ca="1" si="10"/>
        <v>0</v>
      </c>
      <c r="BE294">
        <f t="shared" ca="1" si="11"/>
        <v>0</v>
      </c>
    </row>
    <row r="295" spans="3:57" x14ac:dyDescent="0.15">
      <c r="C295" s="283">
        <v>223</v>
      </c>
      <c r="D295" cm="1">
        <f t="array" aca="1" ref="D295" ca="1">IF(INDIRECT("'"&amp;$A$69&amp;"'!"&amp;D$68&amp;$C295+72)&lt;&gt;INDIRECT("'"&amp;$A$70&amp;"'!"&amp;D$68&amp;$C295+72),1,0)</f>
        <v>0</v>
      </c>
      <c r="E295" cm="1">
        <f t="array" aca="1" ref="E295" ca="1">IF(INDIRECT("'"&amp;$A$69&amp;"'!"&amp;E$68&amp;$C295+72)&lt;&gt;INDIRECT("'"&amp;$A$70&amp;"'!"&amp;E$68&amp;$C295+72),1,0)</f>
        <v>0</v>
      </c>
      <c r="F295" cm="1">
        <f t="array" aca="1" ref="F295" ca="1">IF(INDIRECT("'"&amp;$A$69&amp;"'!"&amp;F$68&amp;$C295+72)&lt;&gt;INDIRECT("'"&amp;$A$70&amp;"'!"&amp;F$68&amp;$C295+72),1,0)</f>
        <v>0</v>
      </c>
      <c r="G295" cm="1">
        <f t="array" aca="1" ref="G295" ca="1">IF(INDIRECT("'"&amp;$A$69&amp;"'!"&amp;G$68&amp;$C295+72)&lt;&gt;INDIRECT("'"&amp;$A$70&amp;"'!"&amp;G$68&amp;$C295+72),1,0)</f>
        <v>0</v>
      </c>
      <c r="H295" cm="1">
        <f t="array" aca="1" ref="H295" ca="1">IF(INDIRECT("'"&amp;$A$69&amp;"'!"&amp;H$68&amp;$C295+72)&lt;&gt;INDIRECT("'"&amp;$A$70&amp;"'!"&amp;H$68&amp;$C295+72),1,0)</f>
        <v>0</v>
      </c>
      <c r="I295" cm="1">
        <f t="array" aca="1" ref="I295" ca="1">IF(INDIRECT("'"&amp;$A$69&amp;"'!"&amp;I$68&amp;$C295+72)&lt;&gt;INDIRECT("'"&amp;$A$70&amp;"'!"&amp;I$68&amp;$C295+72),1,0)</f>
        <v>0</v>
      </c>
      <c r="J295" cm="1">
        <f t="array" aca="1" ref="J295" ca="1">IF(INDIRECT("'"&amp;$A$69&amp;"'!"&amp;J$68&amp;$C295+72)&lt;&gt;INDIRECT("'"&amp;$A$70&amp;"'!"&amp;J$68&amp;$C295+72),1,0)</f>
        <v>0</v>
      </c>
      <c r="K295" cm="1">
        <f t="array" aca="1" ref="K295" ca="1">IF(INDIRECT("'"&amp;$A$69&amp;"'!"&amp;K$68&amp;$C295+72)&lt;&gt;INDIRECT("'"&amp;$A$70&amp;"'!"&amp;K$68&amp;$C295+72),1,0)</f>
        <v>0</v>
      </c>
      <c r="L295" cm="1">
        <f t="array" aca="1" ref="L295" ca="1">IF(INDIRECT("'"&amp;$A$69&amp;"'!"&amp;L$68&amp;$C295+72)&lt;&gt;INDIRECT("'"&amp;$A$70&amp;"'!"&amp;L$68&amp;$C295+72),1,0)</f>
        <v>0</v>
      </c>
      <c r="M295" cm="1">
        <f t="array" aca="1" ref="M295" ca="1">IF(INDIRECT("'"&amp;$A$69&amp;"'!"&amp;M$68&amp;$C295+72)&lt;&gt;INDIRECT("'"&amp;$A$70&amp;"'!"&amp;M$68&amp;$C295+72),1,0)</f>
        <v>0</v>
      </c>
      <c r="N295" cm="1">
        <f t="array" aca="1" ref="N295" ca="1">IF(INDIRECT("'"&amp;$A$69&amp;"'!"&amp;N$68&amp;$C295+72)&lt;&gt;INDIRECT("'"&amp;$A$70&amp;"'!"&amp;N$68&amp;$C295+72),1,0)</f>
        <v>0</v>
      </c>
      <c r="O295" cm="1">
        <f t="array" aca="1" ref="O295" ca="1">IF(INDIRECT("'"&amp;$A$69&amp;"'!"&amp;O$68&amp;$C295+72)&lt;&gt;INDIRECT("'"&amp;$A$70&amp;"'!"&amp;O$68&amp;$C295+72),1,0)</f>
        <v>0</v>
      </c>
      <c r="P295" cm="1">
        <f t="array" aca="1" ref="P295" ca="1">IF(INDIRECT("'"&amp;$A$69&amp;"'!"&amp;P$68&amp;$C295+72)&lt;&gt;INDIRECT("'"&amp;$A$70&amp;"'!"&amp;P$68&amp;$C295+72),1,0)</f>
        <v>0</v>
      </c>
      <c r="Q295" cm="1">
        <f t="array" aca="1" ref="Q295" ca="1">IF(INDIRECT("'"&amp;$A$69&amp;"'!"&amp;Q$68&amp;$C295+72)&lt;&gt;INDIRECT("'"&amp;$A$70&amp;"'!"&amp;Q$68&amp;$C295+72),1,0)</f>
        <v>0</v>
      </c>
      <c r="R295" cm="1">
        <f t="array" aca="1" ref="R295" ca="1">IF(INDIRECT("'"&amp;$A$69&amp;"'!"&amp;R$68&amp;$C295+72)&lt;&gt;INDIRECT("'"&amp;$A$70&amp;"'!"&amp;R$68&amp;$C295+72),1,0)</f>
        <v>0</v>
      </c>
      <c r="S295" cm="1">
        <f t="array" aca="1" ref="S295" ca="1">IF(INDIRECT("'"&amp;$A$69&amp;"'!"&amp;S$68&amp;$C295+72)&lt;&gt;INDIRECT("'"&amp;$A$70&amp;"'!"&amp;S$68&amp;$C295+72),1,0)</f>
        <v>0</v>
      </c>
      <c r="T295" cm="1">
        <f t="array" aca="1" ref="T295" ca="1">IF(INDIRECT("'"&amp;$A$69&amp;"'!"&amp;T$68&amp;$C295+72)&lt;&gt;INDIRECT("'"&amp;$A$70&amp;"'!"&amp;T$68&amp;$C295+72),1,0)</f>
        <v>0</v>
      </c>
      <c r="U295" cm="1">
        <f t="array" aca="1" ref="U295" ca="1">IF(INDIRECT("'"&amp;$A$69&amp;"'!"&amp;U$68&amp;$C295+72)&lt;&gt;INDIRECT("'"&amp;$A$70&amp;"'!"&amp;U$68&amp;$C295+72),1,0)</f>
        <v>0</v>
      </c>
      <c r="V295" cm="1">
        <f t="array" aca="1" ref="V295" ca="1">IF(INDIRECT("'"&amp;$A$69&amp;"'!"&amp;V$68&amp;$C295+72)&lt;&gt;INDIRECT("'"&amp;$A$70&amp;"'!"&amp;V$68&amp;$C295+72),1,0)</f>
        <v>0</v>
      </c>
      <c r="W295" cm="1">
        <f t="array" aca="1" ref="W295" ca="1">IF(INDIRECT("'"&amp;$A$69&amp;"'!"&amp;W$68&amp;$C295+72)&lt;&gt;INDIRECT("'"&amp;$A$70&amp;"'!"&amp;W$68&amp;$C295+72),1,0)</f>
        <v>0</v>
      </c>
      <c r="X295" cm="1">
        <f t="array" aca="1" ref="X295" ca="1">IF(INDIRECT("'"&amp;$A$69&amp;"'!"&amp;X$68&amp;$C295+72)&lt;&gt;INDIRECT("'"&amp;$A$70&amp;"'!"&amp;X$68&amp;$C295+72),1,0)</f>
        <v>0</v>
      </c>
      <c r="Y295" cm="1">
        <f t="array" aca="1" ref="Y295" ca="1">IF(INDIRECT("'"&amp;$A$69&amp;"'!"&amp;Y$68&amp;$C295+72)&lt;&gt;INDIRECT("'"&amp;$A$70&amp;"'!"&amp;Y$68&amp;$C295+72),1,0)</f>
        <v>0</v>
      </c>
      <c r="Z295" cm="1">
        <f t="array" aca="1" ref="Z295" ca="1">IF(INDIRECT("'"&amp;$A$69&amp;"'!"&amp;Z$68&amp;$C295+72)&lt;&gt;INDIRECT("'"&amp;$A$70&amp;"'!"&amp;Z$68&amp;$C295+72),1,0)</f>
        <v>0</v>
      </c>
      <c r="AA295" cm="1">
        <f t="array" aca="1" ref="AA295" ca="1">IF(INDIRECT("'"&amp;$A$69&amp;"'!"&amp;AA$68&amp;$C295+72)&lt;&gt;INDIRECT("'"&amp;$A$70&amp;"'!"&amp;AA$68&amp;$C295+72),1,0)</f>
        <v>0</v>
      </c>
      <c r="AB295" cm="1">
        <f t="array" aca="1" ref="AB295" ca="1">IF(INDIRECT("'"&amp;$A$69&amp;"'!"&amp;AB$68&amp;$C295+72)&lt;&gt;INDIRECT("'"&amp;$A$70&amp;"'!"&amp;AB$68&amp;$C295+72),1,0)</f>
        <v>0</v>
      </c>
      <c r="AC295" cm="1">
        <f t="array" aca="1" ref="AC295" ca="1">IF(INDIRECT("'"&amp;$A$69&amp;"'!"&amp;AC$68&amp;$C295+72)&lt;&gt;INDIRECT("'"&amp;$A$70&amp;"'!"&amp;AC$68&amp;$C295+72),1,0)</f>
        <v>0</v>
      </c>
      <c r="AD295" cm="1">
        <f t="array" aca="1" ref="AD295" ca="1">IF(INDIRECT("'"&amp;$A$69&amp;"'!"&amp;AD$68&amp;$C295+72)&lt;&gt;INDIRECT("'"&amp;$A$70&amp;"'!"&amp;AD$68&amp;$C295+72),1,0)</f>
        <v>0</v>
      </c>
      <c r="AE295" cm="1">
        <f t="array" aca="1" ref="AE295" ca="1">IF(INDIRECT("'"&amp;$A$69&amp;"'!"&amp;AE$68&amp;$C295+72)&lt;&gt;INDIRECT("'"&amp;$A$70&amp;"'!"&amp;AE$68&amp;$C295+72),1,0)</f>
        <v>0</v>
      </c>
      <c r="AF295" cm="1">
        <f t="array" aca="1" ref="AF295" ca="1">IF(INDIRECT("'"&amp;$A$69&amp;"'!"&amp;AF$68&amp;$C295+72)&lt;&gt;INDIRECT("'"&amp;$A$70&amp;"'!"&amp;AF$68&amp;$C295+72),1,0)</f>
        <v>0</v>
      </c>
      <c r="AG295" cm="1">
        <f t="array" aca="1" ref="AG295" ca="1">IF(INDIRECT("'"&amp;$A$69&amp;"'!"&amp;AG$68&amp;$C295+72)&lt;&gt;INDIRECT("'"&amp;$A$70&amp;"'!"&amp;AG$68&amp;$C295+72),1,0)</f>
        <v>0</v>
      </c>
      <c r="AH295" cm="1">
        <f t="array" aca="1" ref="AH295" ca="1">IF(INDIRECT("'"&amp;$A$69&amp;"'!"&amp;AH$68&amp;$C295+72)&lt;&gt;INDIRECT("'"&amp;$A$70&amp;"'!"&amp;AH$68&amp;$C295+72),1,0)</f>
        <v>0</v>
      </c>
      <c r="AI295" cm="1">
        <f t="array" aca="1" ref="AI295" ca="1">IF(INDIRECT("'"&amp;$A$69&amp;"'!"&amp;AI$68&amp;$C295+72)&lt;&gt;INDIRECT("'"&amp;$A$70&amp;"'!"&amp;AI$68&amp;$C295+72),1,0)</f>
        <v>0</v>
      </c>
      <c r="AJ295" cm="1">
        <f t="array" aca="1" ref="AJ295" ca="1">IF(INDIRECT("'"&amp;$A$69&amp;"'!"&amp;AJ$68&amp;$C295+72)&lt;&gt;INDIRECT("'"&amp;$A$70&amp;"'!"&amp;AJ$68&amp;$C295+72),1,0)</f>
        <v>0</v>
      </c>
      <c r="AK295" cm="1">
        <f t="array" aca="1" ref="AK295" ca="1">IF(INDIRECT("'"&amp;$A$69&amp;"'!"&amp;AK$68&amp;$C295+72)&lt;&gt;INDIRECT("'"&amp;$A$70&amp;"'!"&amp;AK$68&amp;$C295+72),1,0)</f>
        <v>0</v>
      </c>
      <c r="AL295" cm="1">
        <f t="array" aca="1" ref="AL295" ca="1">IF(INDIRECT("'"&amp;$A$69&amp;"'!"&amp;AL$68&amp;$C295+72)&lt;&gt;INDIRECT("'"&amp;$A$70&amp;"'!"&amp;AL$68&amp;$C295+72),1,0)</f>
        <v>0</v>
      </c>
      <c r="AM295" cm="1">
        <f t="array" aca="1" ref="AM295" ca="1">IF(INDIRECT("'"&amp;$A$69&amp;"'!"&amp;AM$68&amp;$C295+72)&lt;&gt;INDIRECT("'"&amp;$A$70&amp;"'!"&amp;AM$68&amp;$C295+72),1,0)</f>
        <v>0</v>
      </c>
      <c r="AN295" cm="1">
        <f t="array" aca="1" ref="AN295" ca="1">IF(INDIRECT("'"&amp;$A$69&amp;"'!"&amp;AN$68&amp;$C295+72)&lt;&gt;INDIRECT("'"&amp;$A$70&amp;"'!"&amp;AN$68&amp;$C295+72),1,0)</f>
        <v>0</v>
      </c>
      <c r="AO295" cm="1">
        <f t="array" aca="1" ref="AO295" ca="1">IF(INDIRECT("'"&amp;$A$69&amp;"'!"&amp;AO$68&amp;$C295+72)&lt;&gt;INDIRECT("'"&amp;$A$70&amp;"'!"&amp;AO$68&amp;$C295+72),1,0)</f>
        <v>0</v>
      </c>
      <c r="AP295" cm="1">
        <f t="array" aca="1" ref="AP295" ca="1">IF(INDIRECT("'"&amp;$A$69&amp;"'!"&amp;AP$68&amp;$C295+72)&lt;&gt;INDIRECT("'"&amp;$A$70&amp;"'!"&amp;AP$68&amp;$C295+72),1,0)</f>
        <v>0</v>
      </c>
      <c r="AQ295" cm="1">
        <f t="array" aca="1" ref="AQ295" ca="1">IF(INDIRECT("'"&amp;$A$69&amp;"'!"&amp;AQ$68&amp;$C295+72)&lt;&gt;INDIRECT("'"&amp;$A$70&amp;"'!"&amp;AQ$68&amp;$C295+72),1,0)</f>
        <v>0</v>
      </c>
      <c r="AR295" cm="1">
        <f t="array" aca="1" ref="AR295" ca="1">IF(INDIRECT("'"&amp;$A$69&amp;"'!"&amp;AR$68&amp;$C295+72)&lt;&gt;INDIRECT("'"&amp;$A$70&amp;"'!"&amp;AR$68&amp;$C295+72),1,0)</f>
        <v>0</v>
      </c>
      <c r="AS295" cm="1">
        <f t="array" aca="1" ref="AS295" ca="1">IF(INDIRECT("'"&amp;$A$69&amp;"'!"&amp;AS$68&amp;$C295+72)&lt;&gt;INDIRECT("'"&amp;$A$70&amp;"'!"&amp;AS$68&amp;$C295+72),1,0)</f>
        <v>0</v>
      </c>
      <c r="AT295" cm="1">
        <f t="array" aca="1" ref="AT295" ca="1">IF(INDIRECT("'"&amp;$A$69&amp;"'!"&amp;AT$68&amp;$C295+72)&lt;&gt;INDIRECT("'"&amp;$A$70&amp;"'!"&amp;AT$68&amp;$C295+72),1,0)</f>
        <v>0</v>
      </c>
      <c r="AU295" cm="1">
        <f t="array" aca="1" ref="AU295" ca="1">IF(INDIRECT("'"&amp;$A$69&amp;"'!"&amp;AU$68&amp;$C295+72)&lt;&gt;INDIRECT("'"&amp;$A$70&amp;"'!"&amp;AU$68&amp;$C295+72),1,0)</f>
        <v>0</v>
      </c>
      <c r="AV295" cm="1">
        <f t="array" aca="1" ref="AV295" ca="1">IF(INDIRECT("'"&amp;$A$69&amp;"'!"&amp;AV$68&amp;$C295+72)&lt;&gt;INDIRECT("'"&amp;$A$70&amp;"'!"&amp;AV$68&amp;$C295+72),1,0)</f>
        <v>0</v>
      </c>
      <c r="AW295" cm="1">
        <f t="array" aca="1" ref="AW295" ca="1">IF(INDIRECT("'"&amp;$A$69&amp;"'!"&amp;AW$68&amp;$C295+72)&lt;&gt;INDIRECT("'"&amp;$A$70&amp;"'!"&amp;AW$68&amp;$C295+72),1,0)</f>
        <v>0</v>
      </c>
      <c r="AX295" cm="1">
        <f t="array" aca="1" ref="AX295" ca="1">IF(INDIRECT("'"&amp;$A$69&amp;"'!"&amp;AX$68&amp;$C295+72)&lt;&gt;INDIRECT("'"&amp;$A$70&amp;"'!"&amp;AX$68&amp;$C295+72),1,0)</f>
        <v>0</v>
      </c>
      <c r="AY295" cm="1">
        <f t="array" aca="1" ref="AY295" ca="1">IF(INDIRECT("'"&amp;$A$69&amp;"'!"&amp;AY$68&amp;$C295+72)&lt;&gt;INDIRECT("'"&amp;$A$70&amp;"'!"&amp;AY$68&amp;$C295+72),1,0)</f>
        <v>0</v>
      </c>
      <c r="AZ295" cm="1">
        <f t="array" aca="1" ref="AZ295" ca="1">IF(INDIRECT("'"&amp;$A$69&amp;"'!"&amp;AZ$68&amp;$C295+72)&lt;&gt;INDIRECT("'"&amp;$A$70&amp;"'!"&amp;AZ$68&amp;$C295+72),1,0)</f>
        <v>0</v>
      </c>
      <c r="BA295" cm="1">
        <f t="array" aca="1" ref="BA295" ca="1">IF(INDIRECT("'"&amp;$A$69&amp;"'!"&amp;BA$68&amp;$C295+72)&lt;&gt;INDIRECT("'"&amp;$A$70&amp;"'!"&amp;BA$68&amp;$C295+72),1,0)</f>
        <v>0</v>
      </c>
      <c r="BB295" cm="1">
        <f t="array" aca="1" ref="BB295" ca="1">IF(INDIRECT("'"&amp;$A$69&amp;"'!"&amp;BB$68&amp;$C295+72)&lt;&gt;INDIRECT("'"&amp;$A$70&amp;"'!"&amp;BB$68&amp;$C295+72),1,0)</f>
        <v>0</v>
      </c>
      <c r="BC295">
        <f t="shared" ca="1" si="9"/>
        <v>0</v>
      </c>
      <c r="BD295">
        <f t="shared" ca="1" si="10"/>
        <v>0</v>
      </c>
      <c r="BE295">
        <f t="shared" ca="1" si="11"/>
        <v>0</v>
      </c>
    </row>
    <row r="296" spans="3:57" x14ac:dyDescent="0.15">
      <c r="C296" s="283">
        <v>224</v>
      </c>
      <c r="D296" cm="1">
        <f t="array" aca="1" ref="D296" ca="1">IF(INDIRECT("'"&amp;$A$69&amp;"'!"&amp;D$68&amp;$C296+72)&lt;&gt;INDIRECT("'"&amp;$A$70&amp;"'!"&amp;D$68&amp;$C296+72),1,0)</f>
        <v>0</v>
      </c>
      <c r="E296" cm="1">
        <f t="array" aca="1" ref="E296" ca="1">IF(INDIRECT("'"&amp;$A$69&amp;"'!"&amp;E$68&amp;$C296+72)&lt;&gt;INDIRECT("'"&amp;$A$70&amp;"'!"&amp;E$68&amp;$C296+72),1,0)</f>
        <v>0</v>
      </c>
      <c r="F296" cm="1">
        <f t="array" aca="1" ref="F296" ca="1">IF(INDIRECT("'"&amp;$A$69&amp;"'!"&amp;F$68&amp;$C296+72)&lt;&gt;INDIRECT("'"&amp;$A$70&amp;"'!"&amp;F$68&amp;$C296+72),1,0)</f>
        <v>0</v>
      </c>
      <c r="G296" cm="1">
        <f t="array" aca="1" ref="G296" ca="1">IF(INDIRECT("'"&amp;$A$69&amp;"'!"&amp;G$68&amp;$C296+72)&lt;&gt;INDIRECT("'"&amp;$A$70&amp;"'!"&amp;G$68&amp;$C296+72),1,0)</f>
        <v>0</v>
      </c>
      <c r="H296" cm="1">
        <f t="array" aca="1" ref="H296" ca="1">IF(INDIRECT("'"&amp;$A$69&amp;"'!"&amp;H$68&amp;$C296+72)&lt;&gt;INDIRECT("'"&amp;$A$70&amp;"'!"&amp;H$68&amp;$C296+72),1,0)</f>
        <v>0</v>
      </c>
      <c r="I296" cm="1">
        <f t="array" aca="1" ref="I296" ca="1">IF(INDIRECT("'"&amp;$A$69&amp;"'!"&amp;I$68&amp;$C296+72)&lt;&gt;INDIRECT("'"&amp;$A$70&amp;"'!"&amp;I$68&amp;$C296+72),1,0)</f>
        <v>0</v>
      </c>
      <c r="J296" cm="1">
        <f t="array" aca="1" ref="J296" ca="1">IF(INDIRECT("'"&amp;$A$69&amp;"'!"&amp;J$68&amp;$C296+72)&lt;&gt;INDIRECT("'"&amp;$A$70&amp;"'!"&amp;J$68&amp;$C296+72),1,0)</f>
        <v>0</v>
      </c>
      <c r="K296" cm="1">
        <f t="array" aca="1" ref="K296" ca="1">IF(INDIRECT("'"&amp;$A$69&amp;"'!"&amp;K$68&amp;$C296+72)&lt;&gt;INDIRECT("'"&amp;$A$70&amp;"'!"&amp;K$68&amp;$C296+72),1,0)</f>
        <v>0</v>
      </c>
      <c r="L296" cm="1">
        <f t="array" aca="1" ref="L296" ca="1">IF(INDIRECT("'"&amp;$A$69&amp;"'!"&amp;L$68&amp;$C296+72)&lt;&gt;INDIRECT("'"&amp;$A$70&amp;"'!"&amp;L$68&amp;$C296+72),1,0)</f>
        <v>0</v>
      </c>
      <c r="M296" cm="1">
        <f t="array" aca="1" ref="M296" ca="1">IF(INDIRECT("'"&amp;$A$69&amp;"'!"&amp;M$68&amp;$C296+72)&lt;&gt;INDIRECT("'"&amp;$A$70&amp;"'!"&amp;M$68&amp;$C296+72),1,0)</f>
        <v>0</v>
      </c>
      <c r="N296" cm="1">
        <f t="array" aca="1" ref="N296" ca="1">IF(INDIRECT("'"&amp;$A$69&amp;"'!"&amp;N$68&amp;$C296+72)&lt;&gt;INDIRECT("'"&amp;$A$70&amp;"'!"&amp;N$68&amp;$C296+72),1,0)</f>
        <v>0</v>
      </c>
      <c r="O296" cm="1">
        <f t="array" aca="1" ref="O296" ca="1">IF(INDIRECT("'"&amp;$A$69&amp;"'!"&amp;O$68&amp;$C296+72)&lt;&gt;INDIRECT("'"&amp;$A$70&amp;"'!"&amp;O$68&amp;$C296+72),1,0)</f>
        <v>0</v>
      </c>
      <c r="P296" cm="1">
        <f t="array" aca="1" ref="P296" ca="1">IF(INDIRECT("'"&amp;$A$69&amp;"'!"&amp;P$68&amp;$C296+72)&lt;&gt;INDIRECT("'"&amp;$A$70&amp;"'!"&amp;P$68&amp;$C296+72),1,0)</f>
        <v>0</v>
      </c>
      <c r="Q296" cm="1">
        <f t="array" aca="1" ref="Q296" ca="1">IF(INDIRECT("'"&amp;$A$69&amp;"'!"&amp;Q$68&amp;$C296+72)&lt;&gt;INDIRECT("'"&amp;$A$70&amp;"'!"&amp;Q$68&amp;$C296+72),1,0)</f>
        <v>0</v>
      </c>
      <c r="R296" cm="1">
        <f t="array" aca="1" ref="R296" ca="1">IF(INDIRECT("'"&amp;$A$69&amp;"'!"&amp;R$68&amp;$C296+72)&lt;&gt;INDIRECT("'"&amp;$A$70&amp;"'!"&amp;R$68&amp;$C296+72),1,0)</f>
        <v>0</v>
      </c>
      <c r="S296" cm="1">
        <f t="array" aca="1" ref="S296" ca="1">IF(INDIRECT("'"&amp;$A$69&amp;"'!"&amp;S$68&amp;$C296+72)&lt;&gt;INDIRECT("'"&amp;$A$70&amp;"'!"&amp;S$68&amp;$C296+72),1,0)</f>
        <v>0</v>
      </c>
      <c r="T296" cm="1">
        <f t="array" aca="1" ref="T296" ca="1">IF(INDIRECT("'"&amp;$A$69&amp;"'!"&amp;T$68&amp;$C296+72)&lt;&gt;INDIRECT("'"&amp;$A$70&amp;"'!"&amp;T$68&amp;$C296+72),1,0)</f>
        <v>0</v>
      </c>
      <c r="U296" cm="1">
        <f t="array" aca="1" ref="U296" ca="1">IF(INDIRECT("'"&amp;$A$69&amp;"'!"&amp;U$68&amp;$C296+72)&lt;&gt;INDIRECT("'"&amp;$A$70&amp;"'!"&amp;U$68&amp;$C296+72),1,0)</f>
        <v>0</v>
      </c>
      <c r="V296" cm="1">
        <f t="array" aca="1" ref="V296" ca="1">IF(INDIRECT("'"&amp;$A$69&amp;"'!"&amp;V$68&amp;$C296+72)&lt;&gt;INDIRECT("'"&amp;$A$70&amp;"'!"&amp;V$68&amp;$C296+72),1,0)</f>
        <v>0</v>
      </c>
      <c r="W296" cm="1">
        <f t="array" aca="1" ref="W296" ca="1">IF(INDIRECT("'"&amp;$A$69&amp;"'!"&amp;W$68&amp;$C296+72)&lt;&gt;INDIRECT("'"&amp;$A$70&amp;"'!"&amp;W$68&amp;$C296+72),1,0)</f>
        <v>0</v>
      </c>
      <c r="X296" cm="1">
        <f t="array" aca="1" ref="X296" ca="1">IF(INDIRECT("'"&amp;$A$69&amp;"'!"&amp;X$68&amp;$C296+72)&lt;&gt;INDIRECT("'"&amp;$A$70&amp;"'!"&amp;X$68&amp;$C296+72),1,0)</f>
        <v>0</v>
      </c>
      <c r="Y296" cm="1">
        <f t="array" aca="1" ref="Y296" ca="1">IF(INDIRECT("'"&amp;$A$69&amp;"'!"&amp;Y$68&amp;$C296+72)&lt;&gt;INDIRECT("'"&amp;$A$70&amp;"'!"&amp;Y$68&amp;$C296+72),1,0)</f>
        <v>0</v>
      </c>
      <c r="Z296" cm="1">
        <f t="array" aca="1" ref="Z296" ca="1">IF(INDIRECT("'"&amp;$A$69&amp;"'!"&amp;Z$68&amp;$C296+72)&lt;&gt;INDIRECT("'"&amp;$A$70&amp;"'!"&amp;Z$68&amp;$C296+72),1,0)</f>
        <v>0</v>
      </c>
      <c r="AA296" cm="1">
        <f t="array" aca="1" ref="AA296" ca="1">IF(INDIRECT("'"&amp;$A$69&amp;"'!"&amp;AA$68&amp;$C296+72)&lt;&gt;INDIRECT("'"&amp;$A$70&amp;"'!"&amp;AA$68&amp;$C296+72),1,0)</f>
        <v>0</v>
      </c>
      <c r="AB296" cm="1">
        <f t="array" aca="1" ref="AB296" ca="1">IF(INDIRECT("'"&amp;$A$69&amp;"'!"&amp;AB$68&amp;$C296+72)&lt;&gt;INDIRECT("'"&amp;$A$70&amp;"'!"&amp;AB$68&amp;$C296+72),1,0)</f>
        <v>0</v>
      </c>
      <c r="AC296" cm="1">
        <f t="array" aca="1" ref="AC296" ca="1">IF(INDIRECT("'"&amp;$A$69&amp;"'!"&amp;AC$68&amp;$C296+72)&lt;&gt;INDIRECT("'"&amp;$A$70&amp;"'!"&amp;AC$68&amp;$C296+72),1,0)</f>
        <v>0</v>
      </c>
      <c r="AD296" cm="1">
        <f t="array" aca="1" ref="AD296" ca="1">IF(INDIRECT("'"&amp;$A$69&amp;"'!"&amp;AD$68&amp;$C296+72)&lt;&gt;INDIRECT("'"&amp;$A$70&amp;"'!"&amp;AD$68&amp;$C296+72),1,0)</f>
        <v>0</v>
      </c>
      <c r="AE296" cm="1">
        <f t="array" aca="1" ref="AE296" ca="1">IF(INDIRECT("'"&amp;$A$69&amp;"'!"&amp;AE$68&amp;$C296+72)&lt;&gt;INDIRECT("'"&amp;$A$70&amp;"'!"&amp;AE$68&amp;$C296+72),1,0)</f>
        <v>0</v>
      </c>
      <c r="AF296" cm="1">
        <f t="array" aca="1" ref="AF296" ca="1">IF(INDIRECT("'"&amp;$A$69&amp;"'!"&amp;AF$68&amp;$C296+72)&lt;&gt;INDIRECT("'"&amp;$A$70&amp;"'!"&amp;AF$68&amp;$C296+72),1,0)</f>
        <v>0</v>
      </c>
      <c r="AG296" cm="1">
        <f t="array" aca="1" ref="AG296" ca="1">IF(INDIRECT("'"&amp;$A$69&amp;"'!"&amp;AG$68&amp;$C296+72)&lt;&gt;INDIRECT("'"&amp;$A$70&amp;"'!"&amp;AG$68&amp;$C296+72),1,0)</f>
        <v>0</v>
      </c>
      <c r="AH296" cm="1">
        <f t="array" aca="1" ref="AH296" ca="1">IF(INDIRECT("'"&amp;$A$69&amp;"'!"&amp;AH$68&amp;$C296+72)&lt;&gt;INDIRECT("'"&amp;$A$70&amp;"'!"&amp;AH$68&amp;$C296+72),1,0)</f>
        <v>0</v>
      </c>
      <c r="AI296" cm="1">
        <f t="array" aca="1" ref="AI296" ca="1">IF(INDIRECT("'"&amp;$A$69&amp;"'!"&amp;AI$68&amp;$C296+72)&lt;&gt;INDIRECT("'"&amp;$A$70&amp;"'!"&amp;AI$68&amp;$C296+72),1,0)</f>
        <v>0</v>
      </c>
      <c r="AJ296" cm="1">
        <f t="array" aca="1" ref="AJ296" ca="1">IF(INDIRECT("'"&amp;$A$69&amp;"'!"&amp;AJ$68&amp;$C296+72)&lt;&gt;INDIRECT("'"&amp;$A$70&amp;"'!"&amp;AJ$68&amp;$C296+72),1,0)</f>
        <v>0</v>
      </c>
      <c r="AK296" cm="1">
        <f t="array" aca="1" ref="AK296" ca="1">IF(INDIRECT("'"&amp;$A$69&amp;"'!"&amp;AK$68&amp;$C296+72)&lt;&gt;INDIRECT("'"&amp;$A$70&amp;"'!"&amp;AK$68&amp;$C296+72),1,0)</f>
        <v>0</v>
      </c>
      <c r="AL296" cm="1">
        <f t="array" aca="1" ref="AL296" ca="1">IF(INDIRECT("'"&amp;$A$69&amp;"'!"&amp;AL$68&amp;$C296+72)&lt;&gt;INDIRECT("'"&amp;$A$70&amp;"'!"&amp;AL$68&amp;$C296+72),1,0)</f>
        <v>0</v>
      </c>
      <c r="AM296" cm="1">
        <f t="array" aca="1" ref="AM296" ca="1">IF(INDIRECT("'"&amp;$A$69&amp;"'!"&amp;AM$68&amp;$C296+72)&lt;&gt;INDIRECT("'"&amp;$A$70&amp;"'!"&amp;AM$68&amp;$C296+72),1,0)</f>
        <v>0</v>
      </c>
      <c r="AN296" cm="1">
        <f t="array" aca="1" ref="AN296" ca="1">IF(INDIRECT("'"&amp;$A$69&amp;"'!"&amp;AN$68&amp;$C296+72)&lt;&gt;INDIRECT("'"&amp;$A$70&amp;"'!"&amp;AN$68&amp;$C296+72),1,0)</f>
        <v>0</v>
      </c>
      <c r="AO296" cm="1">
        <f t="array" aca="1" ref="AO296" ca="1">IF(INDIRECT("'"&amp;$A$69&amp;"'!"&amp;AO$68&amp;$C296+72)&lt;&gt;INDIRECT("'"&amp;$A$70&amp;"'!"&amp;AO$68&amp;$C296+72),1,0)</f>
        <v>0</v>
      </c>
      <c r="AP296" cm="1">
        <f t="array" aca="1" ref="AP296" ca="1">IF(INDIRECT("'"&amp;$A$69&amp;"'!"&amp;AP$68&amp;$C296+72)&lt;&gt;INDIRECT("'"&amp;$A$70&amp;"'!"&amp;AP$68&amp;$C296+72),1,0)</f>
        <v>0</v>
      </c>
      <c r="AQ296" cm="1">
        <f t="array" aca="1" ref="AQ296" ca="1">IF(INDIRECT("'"&amp;$A$69&amp;"'!"&amp;AQ$68&amp;$C296+72)&lt;&gt;INDIRECT("'"&amp;$A$70&amp;"'!"&amp;AQ$68&amp;$C296+72),1,0)</f>
        <v>0</v>
      </c>
      <c r="AR296" cm="1">
        <f t="array" aca="1" ref="AR296" ca="1">IF(INDIRECT("'"&amp;$A$69&amp;"'!"&amp;AR$68&amp;$C296+72)&lt;&gt;INDIRECT("'"&amp;$A$70&amp;"'!"&amp;AR$68&amp;$C296+72),1,0)</f>
        <v>0</v>
      </c>
      <c r="AS296" cm="1">
        <f t="array" aca="1" ref="AS296" ca="1">IF(INDIRECT("'"&amp;$A$69&amp;"'!"&amp;AS$68&amp;$C296+72)&lt;&gt;INDIRECT("'"&amp;$A$70&amp;"'!"&amp;AS$68&amp;$C296+72),1,0)</f>
        <v>0</v>
      </c>
      <c r="AT296" cm="1">
        <f t="array" aca="1" ref="AT296" ca="1">IF(INDIRECT("'"&amp;$A$69&amp;"'!"&amp;AT$68&amp;$C296+72)&lt;&gt;INDIRECT("'"&amp;$A$70&amp;"'!"&amp;AT$68&amp;$C296+72),1,0)</f>
        <v>0</v>
      </c>
      <c r="AU296" cm="1">
        <f t="array" aca="1" ref="AU296" ca="1">IF(INDIRECT("'"&amp;$A$69&amp;"'!"&amp;AU$68&amp;$C296+72)&lt;&gt;INDIRECT("'"&amp;$A$70&amp;"'!"&amp;AU$68&amp;$C296+72),1,0)</f>
        <v>0</v>
      </c>
      <c r="AV296" cm="1">
        <f t="array" aca="1" ref="AV296" ca="1">IF(INDIRECT("'"&amp;$A$69&amp;"'!"&amp;AV$68&amp;$C296+72)&lt;&gt;INDIRECT("'"&amp;$A$70&amp;"'!"&amp;AV$68&amp;$C296+72),1,0)</f>
        <v>0</v>
      </c>
      <c r="AW296" cm="1">
        <f t="array" aca="1" ref="AW296" ca="1">IF(INDIRECT("'"&amp;$A$69&amp;"'!"&amp;AW$68&amp;$C296+72)&lt;&gt;INDIRECT("'"&amp;$A$70&amp;"'!"&amp;AW$68&amp;$C296+72),1,0)</f>
        <v>0</v>
      </c>
      <c r="AX296" cm="1">
        <f t="array" aca="1" ref="AX296" ca="1">IF(INDIRECT("'"&amp;$A$69&amp;"'!"&amp;AX$68&amp;$C296+72)&lt;&gt;INDIRECT("'"&amp;$A$70&amp;"'!"&amp;AX$68&amp;$C296+72),1,0)</f>
        <v>0</v>
      </c>
      <c r="AY296" cm="1">
        <f t="array" aca="1" ref="AY296" ca="1">IF(INDIRECT("'"&amp;$A$69&amp;"'!"&amp;AY$68&amp;$C296+72)&lt;&gt;INDIRECT("'"&amp;$A$70&amp;"'!"&amp;AY$68&amp;$C296+72),1,0)</f>
        <v>0</v>
      </c>
      <c r="AZ296" cm="1">
        <f t="array" aca="1" ref="AZ296" ca="1">IF(INDIRECT("'"&amp;$A$69&amp;"'!"&amp;AZ$68&amp;$C296+72)&lt;&gt;INDIRECT("'"&amp;$A$70&amp;"'!"&amp;AZ$68&amp;$C296+72),1,0)</f>
        <v>0</v>
      </c>
      <c r="BA296" cm="1">
        <f t="array" aca="1" ref="BA296" ca="1">IF(INDIRECT("'"&amp;$A$69&amp;"'!"&amp;BA$68&amp;$C296+72)&lt;&gt;INDIRECT("'"&amp;$A$70&amp;"'!"&amp;BA$68&amp;$C296+72),1,0)</f>
        <v>0</v>
      </c>
      <c r="BB296" cm="1">
        <f t="array" aca="1" ref="BB296" ca="1">IF(INDIRECT("'"&amp;$A$69&amp;"'!"&amp;BB$68&amp;$C296+72)&lt;&gt;INDIRECT("'"&amp;$A$70&amp;"'!"&amp;BB$68&amp;$C296+72),1,0)</f>
        <v>0</v>
      </c>
      <c r="BC296">
        <f t="shared" ca="1" si="9"/>
        <v>0</v>
      </c>
      <c r="BD296">
        <f t="shared" ca="1" si="10"/>
        <v>0</v>
      </c>
      <c r="BE296">
        <f t="shared" ca="1" si="11"/>
        <v>0</v>
      </c>
    </row>
    <row r="297" spans="3:57" x14ac:dyDescent="0.15">
      <c r="C297" s="283">
        <v>225</v>
      </c>
      <c r="D297" cm="1">
        <f t="array" aca="1" ref="D297" ca="1">IF(INDIRECT("'"&amp;$A$69&amp;"'!"&amp;D$68&amp;$C297+72)&lt;&gt;INDIRECT("'"&amp;$A$70&amp;"'!"&amp;D$68&amp;$C297+72),1,0)</f>
        <v>0</v>
      </c>
      <c r="E297" cm="1">
        <f t="array" aca="1" ref="E297" ca="1">IF(INDIRECT("'"&amp;$A$69&amp;"'!"&amp;E$68&amp;$C297+72)&lt;&gt;INDIRECT("'"&amp;$A$70&amp;"'!"&amp;E$68&amp;$C297+72),1,0)</f>
        <v>0</v>
      </c>
      <c r="F297" cm="1">
        <f t="array" aca="1" ref="F297" ca="1">IF(INDIRECT("'"&amp;$A$69&amp;"'!"&amp;F$68&amp;$C297+72)&lt;&gt;INDIRECT("'"&amp;$A$70&amp;"'!"&amp;F$68&amp;$C297+72),1,0)</f>
        <v>0</v>
      </c>
      <c r="G297" cm="1">
        <f t="array" aca="1" ref="G297" ca="1">IF(INDIRECT("'"&amp;$A$69&amp;"'!"&amp;G$68&amp;$C297+72)&lt;&gt;INDIRECT("'"&amp;$A$70&amp;"'!"&amp;G$68&amp;$C297+72),1,0)</f>
        <v>0</v>
      </c>
      <c r="H297" cm="1">
        <f t="array" aca="1" ref="H297" ca="1">IF(INDIRECT("'"&amp;$A$69&amp;"'!"&amp;H$68&amp;$C297+72)&lt;&gt;INDIRECT("'"&amp;$A$70&amp;"'!"&amp;H$68&amp;$C297+72),1,0)</f>
        <v>0</v>
      </c>
      <c r="I297" cm="1">
        <f t="array" aca="1" ref="I297" ca="1">IF(INDIRECT("'"&amp;$A$69&amp;"'!"&amp;I$68&amp;$C297+72)&lt;&gt;INDIRECT("'"&amp;$A$70&amp;"'!"&amp;I$68&amp;$C297+72),1,0)</f>
        <v>0</v>
      </c>
      <c r="J297" cm="1">
        <f t="array" aca="1" ref="J297" ca="1">IF(INDIRECT("'"&amp;$A$69&amp;"'!"&amp;J$68&amp;$C297+72)&lt;&gt;INDIRECT("'"&amp;$A$70&amp;"'!"&amp;J$68&amp;$C297+72),1,0)</f>
        <v>0</v>
      </c>
      <c r="K297" cm="1">
        <f t="array" aca="1" ref="K297" ca="1">IF(INDIRECT("'"&amp;$A$69&amp;"'!"&amp;K$68&amp;$C297+72)&lt;&gt;INDIRECT("'"&amp;$A$70&amp;"'!"&amp;K$68&amp;$C297+72),1,0)</f>
        <v>0</v>
      </c>
      <c r="L297" cm="1">
        <f t="array" aca="1" ref="L297" ca="1">IF(INDIRECT("'"&amp;$A$69&amp;"'!"&amp;L$68&amp;$C297+72)&lt;&gt;INDIRECT("'"&amp;$A$70&amp;"'!"&amp;L$68&amp;$C297+72),1,0)</f>
        <v>0</v>
      </c>
      <c r="M297" cm="1">
        <f t="array" aca="1" ref="M297" ca="1">IF(INDIRECT("'"&amp;$A$69&amp;"'!"&amp;M$68&amp;$C297+72)&lt;&gt;INDIRECT("'"&amp;$A$70&amp;"'!"&amp;M$68&amp;$C297+72),1,0)</f>
        <v>0</v>
      </c>
      <c r="N297" cm="1">
        <f t="array" aca="1" ref="N297" ca="1">IF(INDIRECT("'"&amp;$A$69&amp;"'!"&amp;N$68&amp;$C297+72)&lt;&gt;INDIRECT("'"&amp;$A$70&amp;"'!"&amp;N$68&amp;$C297+72),1,0)</f>
        <v>0</v>
      </c>
      <c r="O297" cm="1">
        <f t="array" aca="1" ref="O297" ca="1">IF(INDIRECT("'"&amp;$A$69&amp;"'!"&amp;O$68&amp;$C297+72)&lt;&gt;INDIRECT("'"&amp;$A$70&amp;"'!"&amp;O$68&amp;$C297+72),1,0)</f>
        <v>0</v>
      </c>
      <c r="P297" cm="1">
        <f t="array" aca="1" ref="P297" ca="1">IF(INDIRECT("'"&amp;$A$69&amp;"'!"&amp;P$68&amp;$C297+72)&lt;&gt;INDIRECT("'"&amp;$A$70&amp;"'!"&amp;P$68&amp;$C297+72),1,0)</f>
        <v>0</v>
      </c>
      <c r="Q297" cm="1">
        <f t="array" aca="1" ref="Q297" ca="1">IF(INDIRECT("'"&amp;$A$69&amp;"'!"&amp;Q$68&amp;$C297+72)&lt;&gt;INDIRECT("'"&amp;$A$70&amp;"'!"&amp;Q$68&amp;$C297+72),1,0)</f>
        <v>0</v>
      </c>
      <c r="R297" cm="1">
        <f t="array" aca="1" ref="R297" ca="1">IF(INDIRECT("'"&amp;$A$69&amp;"'!"&amp;R$68&amp;$C297+72)&lt;&gt;INDIRECT("'"&amp;$A$70&amp;"'!"&amp;R$68&amp;$C297+72),1,0)</f>
        <v>0</v>
      </c>
      <c r="S297" cm="1">
        <f t="array" aca="1" ref="S297" ca="1">IF(INDIRECT("'"&amp;$A$69&amp;"'!"&amp;S$68&amp;$C297+72)&lt;&gt;INDIRECT("'"&amp;$A$70&amp;"'!"&amp;S$68&amp;$C297+72),1,0)</f>
        <v>0</v>
      </c>
      <c r="T297" cm="1">
        <f t="array" aca="1" ref="T297" ca="1">IF(INDIRECT("'"&amp;$A$69&amp;"'!"&amp;T$68&amp;$C297+72)&lt;&gt;INDIRECT("'"&amp;$A$70&amp;"'!"&amp;T$68&amp;$C297+72),1,0)</f>
        <v>0</v>
      </c>
      <c r="U297" cm="1">
        <f t="array" aca="1" ref="U297" ca="1">IF(INDIRECT("'"&amp;$A$69&amp;"'!"&amp;U$68&amp;$C297+72)&lt;&gt;INDIRECT("'"&amp;$A$70&amp;"'!"&amp;U$68&amp;$C297+72),1,0)</f>
        <v>0</v>
      </c>
      <c r="V297" cm="1">
        <f t="array" aca="1" ref="V297" ca="1">IF(INDIRECT("'"&amp;$A$69&amp;"'!"&amp;V$68&amp;$C297+72)&lt;&gt;INDIRECT("'"&amp;$A$70&amp;"'!"&amp;V$68&amp;$C297+72),1,0)</f>
        <v>0</v>
      </c>
      <c r="W297" cm="1">
        <f t="array" aca="1" ref="W297" ca="1">IF(INDIRECT("'"&amp;$A$69&amp;"'!"&amp;W$68&amp;$C297+72)&lt;&gt;INDIRECT("'"&amp;$A$70&amp;"'!"&amp;W$68&amp;$C297+72),1,0)</f>
        <v>0</v>
      </c>
      <c r="X297" cm="1">
        <f t="array" aca="1" ref="X297" ca="1">IF(INDIRECT("'"&amp;$A$69&amp;"'!"&amp;X$68&amp;$C297+72)&lt;&gt;INDIRECT("'"&amp;$A$70&amp;"'!"&amp;X$68&amp;$C297+72),1,0)</f>
        <v>0</v>
      </c>
      <c r="Y297" cm="1">
        <f t="array" aca="1" ref="Y297" ca="1">IF(INDIRECT("'"&amp;$A$69&amp;"'!"&amp;Y$68&amp;$C297+72)&lt;&gt;INDIRECT("'"&amp;$A$70&amp;"'!"&amp;Y$68&amp;$C297+72),1,0)</f>
        <v>0</v>
      </c>
      <c r="Z297" cm="1">
        <f t="array" aca="1" ref="Z297" ca="1">IF(INDIRECT("'"&amp;$A$69&amp;"'!"&amp;Z$68&amp;$C297+72)&lt;&gt;INDIRECT("'"&amp;$A$70&amp;"'!"&amp;Z$68&amp;$C297+72),1,0)</f>
        <v>0</v>
      </c>
      <c r="AA297" cm="1">
        <f t="array" aca="1" ref="AA297" ca="1">IF(INDIRECT("'"&amp;$A$69&amp;"'!"&amp;AA$68&amp;$C297+72)&lt;&gt;INDIRECT("'"&amp;$A$70&amp;"'!"&amp;AA$68&amp;$C297+72),1,0)</f>
        <v>0</v>
      </c>
      <c r="AB297" cm="1">
        <f t="array" aca="1" ref="AB297" ca="1">IF(INDIRECT("'"&amp;$A$69&amp;"'!"&amp;AB$68&amp;$C297+72)&lt;&gt;INDIRECT("'"&amp;$A$70&amp;"'!"&amp;AB$68&amp;$C297+72),1,0)</f>
        <v>0</v>
      </c>
      <c r="AC297" cm="1">
        <f t="array" aca="1" ref="AC297" ca="1">IF(INDIRECT("'"&amp;$A$69&amp;"'!"&amp;AC$68&amp;$C297+72)&lt;&gt;INDIRECT("'"&amp;$A$70&amp;"'!"&amp;AC$68&amp;$C297+72),1,0)</f>
        <v>0</v>
      </c>
      <c r="AD297" cm="1">
        <f t="array" aca="1" ref="AD297" ca="1">IF(INDIRECT("'"&amp;$A$69&amp;"'!"&amp;AD$68&amp;$C297+72)&lt;&gt;INDIRECT("'"&amp;$A$70&amp;"'!"&amp;AD$68&amp;$C297+72),1,0)</f>
        <v>0</v>
      </c>
      <c r="AE297" cm="1">
        <f t="array" aca="1" ref="AE297" ca="1">IF(INDIRECT("'"&amp;$A$69&amp;"'!"&amp;AE$68&amp;$C297+72)&lt;&gt;INDIRECT("'"&amp;$A$70&amp;"'!"&amp;AE$68&amp;$C297+72),1,0)</f>
        <v>0</v>
      </c>
      <c r="AF297" cm="1">
        <f t="array" aca="1" ref="AF297" ca="1">IF(INDIRECT("'"&amp;$A$69&amp;"'!"&amp;AF$68&amp;$C297+72)&lt;&gt;INDIRECT("'"&amp;$A$70&amp;"'!"&amp;AF$68&amp;$C297+72),1,0)</f>
        <v>0</v>
      </c>
      <c r="AG297" cm="1">
        <f t="array" aca="1" ref="AG297" ca="1">IF(INDIRECT("'"&amp;$A$69&amp;"'!"&amp;AG$68&amp;$C297+72)&lt;&gt;INDIRECT("'"&amp;$A$70&amp;"'!"&amp;AG$68&amp;$C297+72),1,0)</f>
        <v>0</v>
      </c>
      <c r="AH297" cm="1">
        <f t="array" aca="1" ref="AH297" ca="1">IF(INDIRECT("'"&amp;$A$69&amp;"'!"&amp;AH$68&amp;$C297+72)&lt;&gt;INDIRECT("'"&amp;$A$70&amp;"'!"&amp;AH$68&amp;$C297+72),1,0)</f>
        <v>0</v>
      </c>
      <c r="AI297" cm="1">
        <f t="array" aca="1" ref="AI297" ca="1">IF(INDIRECT("'"&amp;$A$69&amp;"'!"&amp;AI$68&amp;$C297+72)&lt;&gt;INDIRECT("'"&amp;$A$70&amp;"'!"&amp;AI$68&amp;$C297+72),1,0)</f>
        <v>0</v>
      </c>
      <c r="AJ297" cm="1">
        <f t="array" aca="1" ref="AJ297" ca="1">IF(INDIRECT("'"&amp;$A$69&amp;"'!"&amp;AJ$68&amp;$C297+72)&lt;&gt;INDIRECT("'"&amp;$A$70&amp;"'!"&amp;AJ$68&amp;$C297+72),1,0)</f>
        <v>0</v>
      </c>
      <c r="AK297" cm="1">
        <f t="array" aca="1" ref="AK297" ca="1">IF(INDIRECT("'"&amp;$A$69&amp;"'!"&amp;AK$68&amp;$C297+72)&lt;&gt;INDIRECT("'"&amp;$A$70&amp;"'!"&amp;AK$68&amp;$C297+72),1,0)</f>
        <v>0</v>
      </c>
      <c r="AL297" cm="1">
        <f t="array" aca="1" ref="AL297" ca="1">IF(INDIRECT("'"&amp;$A$69&amp;"'!"&amp;AL$68&amp;$C297+72)&lt;&gt;INDIRECT("'"&amp;$A$70&amp;"'!"&amp;AL$68&amp;$C297+72),1,0)</f>
        <v>0</v>
      </c>
      <c r="AM297" cm="1">
        <f t="array" aca="1" ref="AM297" ca="1">IF(INDIRECT("'"&amp;$A$69&amp;"'!"&amp;AM$68&amp;$C297+72)&lt;&gt;INDIRECT("'"&amp;$A$70&amp;"'!"&amp;AM$68&amp;$C297+72),1,0)</f>
        <v>0</v>
      </c>
      <c r="AN297" cm="1">
        <f t="array" aca="1" ref="AN297" ca="1">IF(INDIRECT("'"&amp;$A$69&amp;"'!"&amp;AN$68&amp;$C297+72)&lt;&gt;INDIRECT("'"&amp;$A$70&amp;"'!"&amp;AN$68&amp;$C297+72),1,0)</f>
        <v>0</v>
      </c>
      <c r="AO297" cm="1">
        <f t="array" aca="1" ref="AO297" ca="1">IF(INDIRECT("'"&amp;$A$69&amp;"'!"&amp;AO$68&amp;$C297+72)&lt;&gt;INDIRECT("'"&amp;$A$70&amp;"'!"&amp;AO$68&amp;$C297+72),1,0)</f>
        <v>0</v>
      </c>
      <c r="AP297" cm="1">
        <f t="array" aca="1" ref="AP297" ca="1">IF(INDIRECT("'"&amp;$A$69&amp;"'!"&amp;AP$68&amp;$C297+72)&lt;&gt;INDIRECT("'"&amp;$A$70&amp;"'!"&amp;AP$68&amp;$C297+72),1,0)</f>
        <v>0</v>
      </c>
      <c r="AQ297" cm="1">
        <f t="array" aca="1" ref="AQ297" ca="1">IF(INDIRECT("'"&amp;$A$69&amp;"'!"&amp;AQ$68&amp;$C297+72)&lt;&gt;INDIRECT("'"&amp;$A$70&amp;"'!"&amp;AQ$68&amp;$C297+72),1,0)</f>
        <v>0</v>
      </c>
      <c r="AR297" cm="1">
        <f t="array" aca="1" ref="AR297" ca="1">IF(INDIRECT("'"&amp;$A$69&amp;"'!"&amp;AR$68&amp;$C297+72)&lt;&gt;INDIRECT("'"&amp;$A$70&amp;"'!"&amp;AR$68&amp;$C297+72),1,0)</f>
        <v>0</v>
      </c>
      <c r="AS297" cm="1">
        <f t="array" aca="1" ref="AS297" ca="1">IF(INDIRECT("'"&amp;$A$69&amp;"'!"&amp;AS$68&amp;$C297+72)&lt;&gt;INDIRECT("'"&amp;$A$70&amp;"'!"&amp;AS$68&amp;$C297+72),1,0)</f>
        <v>0</v>
      </c>
      <c r="AT297" cm="1">
        <f t="array" aca="1" ref="AT297" ca="1">IF(INDIRECT("'"&amp;$A$69&amp;"'!"&amp;AT$68&amp;$C297+72)&lt;&gt;INDIRECT("'"&amp;$A$70&amp;"'!"&amp;AT$68&amp;$C297+72),1,0)</f>
        <v>0</v>
      </c>
      <c r="AU297" cm="1">
        <f t="array" aca="1" ref="AU297" ca="1">IF(INDIRECT("'"&amp;$A$69&amp;"'!"&amp;AU$68&amp;$C297+72)&lt;&gt;INDIRECT("'"&amp;$A$70&amp;"'!"&amp;AU$68&amp;$C297+72),1,0)</f>
        <v>0</v>
      </c>
      <c r="AV297" cm="1">
        <f t="array" aca="1" ref="AV297" ca="1">IF(INDIRECT("'"&amp;$A$69&amp;"'!"&amp;AV$68&amp;$C297+72)&lt;&gt;INDIRECT("'"&amp;$A$70&amp;"'!"&amp;AV$68&amp;$C297+72),1,0)</f>
        <v>0</v>
      </c>
      <c r="AW297" cm="1">
        <f t="array" aca="1" ref="AW297" ca="1">IF(INDIRECT("'"&amp;$A$69&amp;"'!"&amp;AW$68&amp;$C297+72)&lt;&gt;INDIRECT("'"&amp;$A$70&amp;"'!"&amp;AW$68&amp;$C297+72),1,0)</f>
        <v>0</v>
      </c>
      <c r="AX297" cm="1">
        <f t="array" aca="1" ref="AX297" ca="1">IF(INDIRECT("'"&amp;$A$69&amp;"'!"&amp;AX$68&amp;$C297+72)&lt;&gt;INDIRECT("'"&amp;$A$70&amp;"'!"&amp;AX$68&amp;$C297+72),1,0)</f>
        <v>0</v>
      </c>
      <c r="AY297" cm="1">
        <f t="array" aca="1" ref="AY297" ca="1">IF(INDIRECT("'"&amp;$A$69&amp;"'!"&amp;AY$68&amp;$C297+72)&lt;&gt;INDIRECT("'"&amp;$A$70&amp;"'!"&amp;AY$68&amp;$C297+72),1,0)</f>
        <v>0</v>
      </c>
      <c r="AZ297" cm="1">
        <f t="array" aca="1" ref="AZ297" ca="1">IF(INDIRECT("'"&amp;$A$69&amp;"'!"&amp;AZ$68&amp;$C297+72)&lt;&gt;INDIRECT("'"&amp;$A$70&amp;"'!"&amp;AZ$68&amp;$C297+72),1,0)</f>
        <v>0</v>
      </c>
      <c r="BA297" cm="1">
        <f t="array" aca="1" ref="BA297" ca="1">IF(INDIRECT("'"&amp;$A$69&amp;"'!"&amp;BA$68&amp;$C297+72)&lt;&gt;INDIRECT("'"&amp;$A$70&amp;"'!"&amp;BA$68&amp;$C297+72),1,0)</f>
        <v>0</v>
      </c>
      <c r="BB297" cm="1">
        <f t="array" aca="1" ref="BB297" ca="1">IF(INDIRECT("'"&amp;$A$69&amp;"'!"&amp;BB$68&amp;$C297+72)&lt;&gt;INDIRECT("'"&amp;$A$70&amp;"'!"&amp;BB$68&amp;$C297+72),1,0)</f>
        <v>0</v>
      </c>
      <c r="BC297">
        <f t="shared" ca="1" si="9"/>
        <v>0</v>
      </c>
      <c r="BD297">
        <f t="shared" ca="1" si="10"/>
        <v>0</v>
      </c>
      <c r="BE297">
        <f t="shared" ca="1" si="11"/>
        <v>0</v>
      </c>
    </row>
    <row r="298" spans="3:57" x14ac:dyDescent="0.15">
      <c r="C298" s="283">
        <v>226</v>
      </c>
      <c r="D298" cm="1">
        <f t="array" aca="1" ref="D298" ca="1">IF(INDIRECT("'"&amp;$A$69&amp;"'!"&amp;D$68&amp;$C298+72)&lt;&gt;INDIRECT("'"&amp;$A$70&amp;"'!"&amp;D$68&amp;$C298+72),1,0)</f>
        <v>0</v>
      </c>
      <c r="E298" cm="1">
        <f t="array" aca="1" ref="E298" ca="1">IF(INDIRECT("'"&amp;$A$69&amp;"'!"&amp;E$68&amp;$C298+72)&lt;&gt;INDIRECT("'"&amp;$A$70&amp;"'!"&amp;E$68&amp;$C298+72),1,0)</f>
        <v>0</v>
      </c>
      <c r="F298" cm="1">
        <f t="array" aca="1" ref="F298" ca="1">IF(INDIRECT("'"&amp;$A$69&amp;"'!"&amp;F$68&amp;$C298+72)&lt;&gt;INDIRECT("'"&amp;$A$70&amp;"'!"&amp;F$68&amp;$C298+72),1,0)</f>
        <v>0</v>
      </c>
      <c r="G298" cm="1">
        <f t="array" aca="1" ref="G298" ca="1">IF(INDIRECT("'"&amp;$A$69&amp;"'!"&amp;G$68&amp;$C298+72)&lt;&gt;INDIRECT("'"&amp;$A$70&amp;"'!"&amp;G$68&amp;$C298+72),1,0)</f>
        <v>0</v>
      </c>
      <c r="H298" cm="1">
        <f t="array" aca="1" ref="H298" ca="1">IF(INDIRECT("'"&amp;$A$69&amp;"'!"&amp;H$68&amp;$C298+72)&lt;&gt;INDIRECT("'"&amp;$A$70&amp;"'!"&amp;H$68&amp;$C298+72),1,0)</f>
        <v>0</v>
      </c>
      <c r="I298" cm="1">
        <f t="array" aca="1" ref="I298" ca="1">IF(INDIRECT("'"&amp;$A$69&amp;"'!"&amp;I$68&amp;$C298+72)&lt;&gt;INDIRECT("'"&amp;$A$70&amp;"'!"&amp;I$68&amp;$C298+72),1,0)</f>
        <v>0</v>
      </c>
      <c r="J298" cm="1">
        <f t="array" aca="1" ref="J298" ca="1">IF(INDIRECT("'"&amp;$A$69&amp;"'!"&amp;J$68&amp;$C298+72)&lt;&gt;INDIRECT("'"&amp;$A$70&amp;"'!"&amp;J$68&amp;$C298+72),1,0)</f>
        <v>0</v>
      </c>
      <c r="K298" cm="1">
        <f t="array" aca="1" ref="K298" ca="1">IF(INDIRECT("'"&amp;$A$69&amp;"'!"&amp;K$68&amp;$C298+72)&lt;&gt;INDIRECT("'"&amp;$A$70&amp;"'!"&amp;K$68&amp;$C298+72),1,0)</f>
        <v>0</v>
      </c>
      <c r="L298" cm="1">
        <f t="array" aca="1" ref="L298" ca="1">IF(INDIRECT("'"&amp;$A$69&amp;"'!"&amp;L$68&amp;$C298+72)&lt;&gt;INDIRECT("'"&amp;$A$70&amp;"'!"&amp;L$68&amp;$C298+72),1,0)</f>
        <v>0</v>
      </c>
      <c r="M298" cm="1">
        <f t="array" aca="1" ref="M298" ca="1">IF(INDIRECT("'"&amp;$A$69&amp;"'!"&amp;M$68&amp;$C298+72)&lt;&gt;INDIRECT("'"&amp;$A$70&amp;"'!"&amp;M$68&amp;$C298+72),1,0)</f>
        <v>0</v>
      </c>
      <c r="N298" cm="1">
        <f t="array" aca="1" ref="N298" ca="1">IF(INDIRECT("'"&amp;$A$69&amp;"'!"&amp;N$68&amp;$C298+72)&lt;&gt;INDIRECT("'"&amp;$A$70&amp;"'!"&amp;N$68&amp;$C298+72),1,0)</f>
        <v>0</v>
      </c>
      <c r="O298" cm="1">
        <f t="array" aca="1" ref="O298" ca="1">IF(INDIRECT("'"&amp;$A$69&amp;"'!"&amp;O$68&amp;$C298+72)&lt;&gt;INDIRECT("'"&amp;$A$70&amp;"'!"&amp;O$68&amp;$C298+72),1,0)</f>
        <v>0</v>
      </c>
      <c r="P298" cm="1">
        <f t="array" aca="1" ref="P298" ca="1">IF(INDIRECT("'"&amp;$A$69&amp;"'!"&amp;P$68&amp;$C298+72)&lt;&gt;INDIRECT("'"&amp;$A$70&amp;"'!"&amp;P$68&amp;$C298+72),1,0)</f>
        <v>0</v>
      </c>
      <c r="Q298" cm="1">
        <f t="array" aca="1" ref="Q298" ca="1">IF(INDIRECT("'"&amp;$A$69&amp;"'!"&amp;Q$68&amp;$C298+72)&lt;&gt;INDIRECT("'"&amp;$A$70&amp;"'!"&amp;Q$68&amp;$C298+72),1,0)</f>
        <v>0</v>
      </c>
      <c r="R298" cm="1">
        <f t="array" aca="1" ref="R298" ca="1">IF(INDIRECT("'"&amp;$A$69&amp;"'!"&amp;R$68&amp;$C298+72)&lt;&gt;INDIRECT("'"&amp;$A$70&amp;"'!"&amp;R$68&amp;$C298+72),1,0)</f>
        <v>0</v>
      </c>
      <c r="S298" cm="1">
        <f t="array" aca="1" ref="S298" ca="1">IF(INDIRECT("'"&amp;$A$69&amp;"'!"&amp;S$68&amp;$C298+72)&lt;&gt;INDIRECT("'"&amp;$A$70&amp;"'!"&amp;S$68&amp;$C298+72),1,0)</f>
        <v>0</v>
      </c>
      <c r="T298" cm="1">
        <f t="array" aca="1" ref="T298" ca="1">IF(INDIRECT("'"&amp;$A$69&amp;"'!"&amp;T$68&amp;$C298+72)&lt;&gt;INDIRECT("'"&amp;$A$70&amp;"'!"&amp;T$68&amp;$C298+72),1,0)</f>
        <v>0</v>
      </c>
      <c r="U298" cm="1">
        <f t="array" aca="1" ref="U298" ca="1">IF(INDIRECT("'"&amp;$A$69&amp;"'!"&amp;U$68&amp;$C298+72)&lt;&gt;INDIRECT("'"&amp;$A$70&amp;"'!"&amp;U$68&amp;$C298+72),1,0)</f>
        <v>0</v>
      </c>
      <c r="V298" cm="1">
        <f t="array" aca="1" ref="V298" ca="1">IF(INDIRECT("'"&amp;$A$69&amp;"'!"&amp;V$68&amp;$C298+72)&lt;&gt;INDIRECT("'"&amp;$A$70&amp;"'!"&amp;V$68&amp;$C298+72),1,0)</f>
        <v>0</v>
      </c>
      <c r="W298" cm="1">
        <f t="array" aca="1" ref="W298" ca="1">IF(INDIRECT("'"&amp;$A$69&amp;"'!"&amp;W$68&amp;$C298+72)&lt;&gt;INDIRECT("'"&amp;$A$70&amp;"'!"&amp;W$68&amp;$C298+72),1,0)</f>
        <v>0</v>
      </c>
      <c r="X298" cm="1">
        <f t="array" aca="1" ref="X298" ca="1">IF(INDIRECT("'"&amp;$A$69&amp;"'!"&amp;X$68&amp;$C298+72)&lt;&gt;INDIRECT("'"&amp;$A$70&amp;"'!"&amp;X$68&amp;$C298+72),1,0)</f>
        <v>0</v>
      </c>
      <c r="Y298" cm="1">
        <f t="array" aca="1" ref="Y298" ca="1">IF(INDIRECT("'"&amp;$A$69&amp;"'!"&amp;Y$68&amp;$C298+72)&lt;&gt;INDIRECT("'"&amp;$A$70&amp;"'!"&amp;Y$68&amp;$C298+72),1,0)</f>
        <v>0</v>
      </c>
      <c r="Z298" cm="1">
        <f t="array" aca="1" ref="Z298" ca="1">IF(INDIRECT("'"&amp;$A$69&amp;"'!"&amp;Z$68&amp;$C298+72)&lt;&gt;INDIRECT("'"&amp;$A$70&amp;"'!"&amp;Z$68&amp;$C298+72),1,0)</f>
        <v>0</v>
      </c>
      <c r="AA298" cm="1">
        <f t="array" aca="1" ref="AA298" ca="1">IF(INDIRECT("'"&amp;$A$69&amp;"'!"&amp;AA$68&amp;$C298+72)&lt;&gt;INDIRECT("'"&amp;$A$70&amp;"'!"&amp;AA$68&amp;$C298+72),1,0)</f>
        <v>0</v>
      </c>
      <c r="AB298" cm="1">
        <f t="array" aca="1" ref="AB298" ca="1">IF(INDIRECT("'"&amp;$A$69&amp;"'!"&amp;AB$68&amp;$C298+72)&lt;&gt;INDIRECT("'"&amp;$A$70&amp;"'!"&amp;AB$68&amp;$C298+72),1,0)</f>
        <v>0</v>
      </c>
      <c r="AC298" cm="1">
        <f t="array" aca="1" ref="AC298" ca="1">IF(INDIRECT("'"&amp;$A$69&amp;"'!"&amp;AC$68&amp;$C298+72)&lt;&gt;INDIRECT("'"&amp;$A$70&amp;"'!"&amp;AC$68&amp;$C298+72),1,0)</f>
        <v>0</v>
      </c>
      <c r="AD298" cm="1">
        <f t="array" aca="1" ref="AD298" ca="1">IF(INDIRECT("'"&amp;$A$69&amp;"'!"&amp;AD$68&amp;$C298+72)&lt;&gt;INDIRECT("'"&amp;$A$70&amp;"'!"&amp;AD$68&amp;$C298+72),1,0)</f>
        <v>0</v>
      </c>
      <c r="AE298" cm="1">
        <f t="array" aca="1" ref="AE298" ca="1">IF(INDIRECT("'"&amp;$A$69&amp;"'!"&amp;AE$68&amp;$C298+72)&lt;&gt;INDIRECT("'"&amp;$A$70&amp;"'!"&amp;AE$68&amp;$C298+72),1,0)</f>
        <v>0</v>
      </c>
      <c r="AF298" cm="1">
        <f t="array" aca="1" ref="AF298" ca="1">IF(INDIRECT("'"&amp;$A$69&amp;"'!"&amp;AF$68&amp;$C298+72)&lt;&gt;INDIRECT("'"&amp;$A$70&amp;"'!"&amp;AF$68&amp;$C298+72),1,0)</f>
        <v>0</v>
      </c>
      <c r="AG298" cm="1">
        <f t="array" aca="1" ref="AG298" ca="1">IF(INDIRECT("'"&amp;$A$69&amp;"'!"&amp;AG$68&amp;$C298+72)&lt;&gt;INDIRECT("'"&amp;$A$70&amp;"'!"&amp;AG$68&amp;$C298+72),1,0)</f>
        <v>0</v>
      </c>
      <c r="AH298" cm="1">
        <f t="array" aca="1" ref="AH298" ca="1">IF(INDIRECT("'"&amp;$A$69&amp;"'!"&amp;AH$68&amp;$C298+72)&lt;&gt;INDIRECT("'"&amp;$A$70&amp;"'!"&amp;AH$68&amp;$C298+72),1,0)</f>
        <v>0</v>
      </c>
      <c r="AI298" cm="1">
        <f t="array" aca="1" ref="AI298" ca="1">IF(INDIRECT("'"&amp;$A$69&amp;"'!"&amp;AI$68&amp;$C298+72)&lt;&gt;INDIRECT("'"&amp;$A$70&amp;"'!"&amp;AI$68&amp;$C298+72),1,0)</f>
        <v>0</v>
      </c>
      <c r="AJ298" cm="1">
        <f t="array" aca="1" ref="AJ298" ca="1">IF(INDIRECT("'"&amp;$A$69&amp;"'!"&amp;AJ$68&amp;$C298+72)&lt;&gt;INDIRECT("'"&amp;$A$70&amp;"'!"&amp;AJ$68&amp;$C298+72),1,0)</f>
        <v>0</v>
      </c>
      <c r="AK298" cm="1">
        <f t="array" aca="1" ref="AK298" ca="1">IF(INDIRECT("'"&amp;$A$69&amp;"'!"&amp;AK$68&amp;$C298+72)&lt;&gt;INDIRECT("'"&amp;$A$70&amp;"'!"&amp;AK$68&amp;$C298+72),1,0)</f>
        <v>0</v>
      </c>
      <c r="AL298" cm="1">
        <f t="array" aca="1" ref="AL298" ca="1">IF(INDIRECT("'"&amp;$A$69&amp;"'!"&amp;AL$68&amp;$C298+72)&lt;&gt;INDIRECT("'"&amp;$A$70&amp;"'!"&amp;AL$68&amp;$C298+72),1,0)</f>
        <v>0</v>
      </c>
      <c r="AM298" cm="1">
        <f t="array" aca="1" ref="AM298" ca="1">IF(INDIRECT("'"&amp;$A$69&amp;"'!"&amp;AM$68&amp;$C298+72)&lt;&gt;INDIRECT("'"&amp;$A$70&amp;"'!"&amp;AM$68&amp;$C298+72),1,0)</f>
        <v>0</v>
      </c>
      <c r="AN298" cm="1">
        <f t="array" aca="1" ref="AN298" ca="1">IF(INDIRECT("'"&amp;$A$69&amp;"'!"&amp;AN$68&amp;$C298+72)&lt;&gt;INDIRECT("'"&amp;$A$70&amp;"'!"&amp;AN$68&amp;$C298+72),1,0)</f>
        <v>0</v>
      </c>
      <c r="AO298" cm="1">
        <f t="array" aca="1" ref="AO298" ca="1">IF(INDIRECT("'"&amp;$A$69&amp;"'!"&amp;AO$68&amp;$C298+72)&lt;&gt;INDIRECT("'"&amp;$A$70&amp;"'!"&amp;AO$68&amp;$C298+72),1,0)</f>
        <v>0</v>
      </c>
      <c r="AP298" cm="1">
        <f t="array" aca="1" ref="AP298" ca="1">IF(INDIRECT("'"&amp;$A$69&amp;"'!"&amp;AP$68&amp;$C298+72)&lt;&gt;INDIRECT("'"&amp;$A$70&amp;"'!"&amp;AP$68&amp;$C298+72),1,0)</f>
        <v>0</v>
      </c>
      <c r="AQ298" cm="1">
        <f t="array" aca="1" ref="AQ298" ca="1">IF(INDIRECT("'"&amp;$A$69&amp;"'!"&amp;AQ$68&amp;$C298+72)&lt;&gt;INDIRECT("'"&amp;$A$70&amp;"'!"&amp;AQ$68&amp;$C298+72),1,0)</f>
        <v>0</v>
      </c>
      <c r="AR298" cm="1">
        <f t="array" aca="1" ref="AR298" ca="1">IF(INDIRECT("'"&amp;$A$69&amp;"'!"&amp;AR$68&amp;$C298+72)&lt;&gt;INDIRECT("'"&amp;$A$70&amp;"'!"&amp;AR$68&amp;$C298+72),1,0)</f>
        <v>0</v>
      </c>
      <c r="AS298" cm="1">
        <f t="array" aca="1" ref="AS298" ca="1">IF(INDIRECT("'"&amp;$A$69&amp;"'!"&amp;AS$68&amp;$C298+72)&lt;&gt;INDIRECT("'"&amp;$A$70&amp;"'!"&amp;AS$68&amp;$C298+72),1,0)</f>
        <v>0</v>
      </c>
      <c r="AT298" cm="1">
        <f t="array" aca="1" ref="AT298" ca="1">IF(INDIRECT("'"&amp;$A$69&amp;"'!"&amp;AT$68&amp;$C298+72)&lt;&gt;INDIRECT("'"&amp;$A$70&amp;"'!"&amp;AT$68&amp;$C298+72),1,0)</f>
        <v>0</v>
      </c>
      <c r="AU298" cm="1">
        <f t="array" aca="1" ref="AU298" ca="1">IF(INDIRECT("'"&amp;$A$69&amp;"'!"&amp;AU$68&amp;$C298+72)&lt;&gt;INDIRECT("'"&amp;$A$70&amp;"'!"&amp;AU$68&amp;$C298+72),1,0)</f>
        <v>0</v>
      </c>
      <c r="AV298" cm="1">
        <f t="array" aca="1" ref="AV298" ca="1">IF(INDIRECT("'"&amp;$A$69&amp;"'!"&amp;AV$68&amp;$C298+72)&lt;&gt;INDIRECT("'"&amp;$A$70&amp;"'!"&amp;AV$68&amp;$C298+72),1,0)</f>
        <v>0</v>
      </c>
      <c r="AW298" cm="1">
        <f t="array" aca="1" ref="AW298" ca="1">IF(INDIRECT("'"&amp;$A$69&amp;"'!"&amp;AW$68&amp;$C298+72)&lt;&gt;INDIRECT("'"&amp;$A$70&amp;"'!"&amp;AW$68&amp;$C298+72),1,0)</f>
        <v>0</v>
      </c>
      <c r="AX298" cm="1">
        <f t="array" aca="1" ref="AX298" ca="1">IF(INDIRECT("'"&amp;$A$69&amp;"'!"&amp;AX$68&amp;$C298+72)&lt;&gt;INDIRECT("'"&amp;$A$70&amp;"'!"&amp;AX$68&amp;$C298+72),1,0)</f>
        <v>0</v>
      </c>
      <c r="AY298" cm="1">
        <f t="array" aca="1" ref="AY298" ca="1">IF(INDIRECT("'"&amp;$A$69&amp;"'!"&amp;AY$68&amp;$C298+72)&lt;&gt;INDIRECT("'"&amp;$A$70&amp;"'!"&amp;AY$68&amp;$C298+72),1,0)</f>
        <v>0</v>
      </c>
      <c r="AZ298" cm="1">
        <f t="array" aca="1" ref="AZ298" ca="1">IF(INDIRECT("'"&amp;$A$69&amp;"'!"&amp;AZ$68&amp;$C298+72)&lt;&gt;INDIRECT("'"&amp;$A$70&amp;"'!"&amp;AZ$68&amp;$C298+72),1,0)</f>
        <v>0</v>
      </c>
      <c r="BA298" cm="1">
        <f t="array" aca="1" ref="BA298" ca="1">IF(INDIRECT("'"&amp;$A$69&amp;"'!"&amp;BA$68&amp;$C298+72)&lt;&gt;INDIRECT("'"&amp;$A$70&amp;"'!"&amp;BA$68&amp;$C298+72),1,0)</f>
        <v>0</v>
      </c>
      <c r="BB298" cm="1">
        <f t="array" aca="1" ref="BB298" ca="1">IF(INDIRECT("'"&amp;$A$69&amp;"'!"&amp;BB$68&amp;$C298+72)&lt;&gt;INDIRECT("'"&amp;$A$70&amp;"'!"&amp;BB$68&amp;$C298+72),1,0)</f>
        <v>0</v>
      </c>
      <c r="BC298">
        <f t="shared" ca="1" si="9"/>
        <v>0</v>
      </c>
      <c r="BD298">
        <f t="shared" ca="1" si="10"/>
        <v>0</v>
      </c>
      <c r="BE298">
        <f t="shared" ca="1" si="11"/>
        <v>0</v>
      </c>
    </row>
    <row r="299" spans="3:57" x14ac:dyDescent="0.15">
      <c r="C299" s="283">
        <v>227</v>
      </c>
      <c r="D299" cm="1">
        <f t="array" aca="1" ref="D299" ca="1">IF(INDIRECT("'"&amp;$A$69&amp;"'!"&amp;D$68&amp;$C299+72)&lt;&gt;INDIRECT("'"&amp;$A$70&amp;"'!"&amp;D$68&amp;$C299+72),1,0)</f>
        <v>0</v>
      </c>
      <c r="E299" cm="1">
        <f t="array" aca="1" ref="E299" ca="1">IF(INDIRECT("'"&amp;$A$69&amp;"'!"&amp;E$68&amp;$C299+72)&lt;&gt;INDIRECT("'"&amp;$A$70&amp;"'!"&amp;E$68&amp;$C299+72),1,0)</f>
        <v>0</v>
      </c>
      <c r="F299" cm="1">
        <f t="array" aca="1" ref="F299" ca="1">IF(INDIRECT("'"&amp;$A$69&amp;"'!"&amp;F$68&amp;$C299+72)&lt;&gt;INDIRECT("'"&amp;$A$70&amp;"'!"&amp;F$68&amp;$C299+72),1,0)</f>
        <v>0</v>
      </c>
      <c r="G299" cm="1">
        <f t="array" aca="1" ref="G299" ca="1">IF(INDIRECT("'"&amp;$A$69&amp;"'!"&amp;G$68&amp;$C299+72)&lt;&gt;INDIRECT("'"&amp;$A$70&amp;"'!"&amp;G$68&amp;$C299+72),1,0)</f>
        <v>0</v>
      </c>
      <c r="H299" cm="1">
        <f t="array" aca="1" ref="H299" ca="1">IF(INDIRECT("'"&amp;$A$69&amp;"'!"&amp;H$68&amp;$C299+72)&lt;&gt;INDIRECT("'"&amp;$A$70&amp;"'!"&amp;H$68&amp;$C299+72),1,0)</f>
        <v>0</v>
      </c>
      <c r="I299" cm="1">
        <f t="array" aca="1" ref="I299" ca="1">IF(INDIRECT("'"&amp;$A$69&amp;"'!"&amp;I$68&amp;$C299+72)&lt;&gt;INDIRECT("'"&amp;$A$70&amp;"'!"&amp;I$68&amp;$C299+72),1,0)</f>
        <v>0</v>
      </c>
      <c r="J299" cm="1">
        <f t="array" aca="1" ref="J299" ca="1">IF(INDIRECT("'"&amp;$A$69&amp;"'!"&amp;J$68&amp;$C299+72)&lt;&gt;INDIRECT("'"&amp;$A$70&amp;"'!"&amp;J$68&amp;$C299+72),1,0)</f>
        <v>0</v>
      </c>
      <c r="K299" cm="1">
        <f t="array" aca="1" ref="K299" ca="1">IF(INDIRECT("'"&amp;$A$69&amp;"'!"&amp;K$68&amp;$C299+72)&lt;&gt;INDIRECT("'"&amp;$A$70&amp;"'!"&amp;K$68&amp;$C299+72),1,0)</f>
        <v>0</v>
      </c>
      <c r="L299" cm="1">
        <f t="array" aca="1" ref="L299" ca="1">IF(INDIRECT("'"&amp;$A$69&amp;"'!"&amp;L$68&amp;$C299+72)&lt;&gt;INDIRECT("'"&amp;$A$70&amp;"'!"&amp;L$68&amp;$C299+72),1,0)</f>
        <v>0</v>
      </c>
      <c r="M299" cm="1">
        <f t="array" aca="1" ref="M299" ca="1">IF(INDIRECT("'"&amp;$A$69&amp;"'!"&amp;M$68&amp;$C299+72)&lt;&gt;INDIRECT("'"&amp;$A$70&amp;"'!"&amp;M$68&amp;$C299+72),1,0)</f>
        <v>0</v>
      </c>
      <c r="N299" cm="1">
        <f t="array" aca="1" ref="N299" ca="1">IF(INDIRECT("'"&amp;$A$69&amp;"'!"&amp;N$68&amp;$C299+72)&lt;&gt;INDIRECT("'"&amp;$A$70&amp;"'!"&amp;N$68&amp;$C299+72),1,0)</f>
        <v>0</v>
      </c>
      <c r="O299" cm="1">
        <f t="array" aca="1" ref="O299" ca="1">IF(INDIRECT("'"&amp;$A$69&amp;"'!"&amp;O$68&amp;$C299+72)&lt;&gt;INDIRECT("'"&amp;$A$70&amp;"'!"&amp;O$68&amp;$C299+72),1,0)</f>
        <v>0</v>
      </c>
      <c r="P299" cm="1">
        <f t="array" aca="1" ref="P299" ca="1">IF(INDIRECT("'"&amp;$A$69&amp;"'!"&amp;P$68&amp;$C299+72)&lt;&gt;INDIRECT("'"&amp;$A$70&amp;"'!"&amp;P$68&amp;$C299+72),1,0)</f>
        <v>0</v>
      </c>
      <c r="Q299" cm="1">
        <f t="array" aca="1" ref="Q299" ca="1">IF(INDIRECT("'"&amp;$A$69&amp;"'!"&amp;Q$68&amp;$C299+72)&lt;&gt;INDIRECT("'"&amp;$A$70&amp;"'!"&amp;Q$68&amp;$C299+72),1,0)</f>
        <v>0</v>
      </c>
      <c r="R299" cm="1">
        <f t="array" aca="1" ref="R299" ca="1">IF(INDIRECT("'"&amp;$A$69&amp;"'!"&amp;R$68&amp;$C299+72)&lt;&gt;INDIRECT("'"&amp;$A$70&amp;"'!"&amp;R$68&amp;$C299+72),1,0)</f>
        <v>0</v>
      </c>
      <c r="S299" cm="1">
        <f t="array" aca="1" ref="S299" ca="1">IF(INDIRECT("'"&amp;$A$69&amp;"'!"&amp;S$68&amp;$C299+72)&lt;&gt;INDIRECT("'"&amp;$A$70&amp;"'!"&amp;S$68&amp;$C299+72),1,0)</f>
        <v>0</v>
      </c>
      <c r="T299" cm="1">
        <f t="array" aca="1" ref="T299" ca="1">IF(INDIRECT("'"&amp;$A$69&amp;"'!"&amp;T$68&amp;$C299+72)&lt;&gt;INDIRECT("'"&amp;$A$70&amp;"'!"&amp;T$68&amp;$C299+72),1,0)</f>
        <v>0</v>
      </c>
      <c r="U299" cm="1">
        <f t="array" aca="1" ref="U299" ca="1">IF(INDIRECT("'"&amp;$A$69&amp;"'!"&amp;U$68&amp;$C299+72)&lt;&gt;INDIRECT("'"&amp;$A$70&amp;"'!"&amp;U$68&amp;$C299+72),1,0)</f>
        <v>0</v>
      </c>
      <c r="V299" cm="1">
        <f t="array" aca="1" ref="V299" ca="1">IF(INDIRECT("'"&amp;$A$69&amp;"'!"&amp;V$68&amp;$C299+72)&lt;&gt;INDIRECT("'"&amp;$A$70&amp;"'!"&amp;V$68&amp;$C299+72),1,0)</f>
        <v>0</v>
      </c>
      <c r="W299" cm="1">
        <f t="array" aca="1" ref="W299" ca="1">IF(INDIRECT("'"&amp;$A$69&amp;"'!"&amp;W$68&amp;$C299+72)&lt;&gt;INDIRECT("'"&amp;$A$70&amp;"'!"&amp;W$68&amp;$C299+72),1,0)</f>
        <v>0</v>
      </c>
      <c r="X299" cm="1">
        <f t="array" aca="1" ref="X299" ca="1">IF(INDIRECT("'"&amp;$A$69&amp;"'!"&amp;X$68&amp;$C299+72)&lt;&gt;INDIRECT("'"&amp;$A$70&amp;"'!"&amp;X$68&amp;$C299+72),1,0)</f>
        <v>0</v>
      </c>
      <c r="Y299" cm="1">
        <f t="array" aca="1" ref="Y299" ca="1">IF(INDIRECT("'"&amp;$A$69&amp;"'!"&amp;Y$68&amp;$C299+72)&lt;&gt;INDIRECT("'"&amp;$A$70&amp;"'!"&amp;Y$68&amp;$C299+72),1,0)</f>
        <v>0</v>
      </c>
      <c r="Z299" cm="1">
        <f t="array" aca="1" ref="Z299" ca="1">IF(INDIRECT("'"&amp;$A$69&amp;"'!"&amp;Z$68&amp;$C299+72)&lt;&gt;INDIRECT("'"&amp;$A$70&amp;"'!"&amp;Z$68&amp;$C299+72),1,0)</f>
        <v>0</v>
      </c>
      <c r="AA299" cm="1">
        <f t="array" aca="1" ref="AA299" ca="1">IF(INDIRECT("'"&amp;$A$69&amp;"'!"&amp;AA$68&amp;$C299+72)&lt;&gt;INDIRECT("'"&amp;$A$70&amp;"'!"&amp;AA$68&amp;$C299+72),1,0)</f>
        <v>0</v>
      </c>
      <c r="AB299" cm="1">
        <f t="array" aca="1" ref="AB299" ca="1">IF(INDIRECT("'"&amp;$A$69&amp;"'!"&amp;AB$68&amp;$C299+72)&lt;&gt;INDIRECT("'"&amp;$A$70&amp;"'!"&amp;AB$68&amp;$C299+72),1,0)</f>
        <v>0</v>
      </c>
      <c r="AC299" cm="1">
        <f t="array" aca="1" ref="AC299" ca="1">IF(INDIRECT("'"&amp;$A$69&amp;"'!"&amp;AC$68&amp;$C299+72)&lt;&gt;INDIRECT("'"&amp;$A$70&amp;"'!"&amp;AC$68&amp;$C299+72),1,0)</f>
        <v>0</v>
      </c>
      <c r="AD299" cm="1">
        <f t="array" aca="1" ref="AD299" ca="1">IF(INDIRECT("'"&amp;$A$69&amp;"'!"&amp;AD$68&amp;$C299+72)&lt;&gt;INDIRECT("'"&amp;$A$70&amp;"'!"&amp;AD$68&amp;$C299+72),1,0)</f>
        <v>0</v>
      </c>
      <c r="AE299" cm="1">
        <f t="array" aca="1" ref="AE299" ca="1">IF(INDIRECT("'"&amp;$A$69&amp;"'!"&amp;AE$68&amp;$C299+72)&lt;&gt;INDIRECT("'"&amp;$A$70&amp;"'!"&amp;AE$68&amp;$C299+72),1,0)</f>
        <v>0</v>
      </c>
      <c r="AF299" cm="1">
        <f t="array" aca="1" ref="AF299" ca="1">IF(INDIRECT("'"&amp;$A$69&amp;"'!"&amp;AF$68&amp;$C299+72)&lt;&gt;INDIRECT("'"&amp;$A$70&amp;"'!"&amp;AF$68&amp;$C299+72),1,0)</f>
        <v>0</v>
      </c>
      <c r="AG299" cm="1">
        <f t="array" aca="1" ref="AG299" ca="1">IF(INDIRECT("'"&amp;$A$69&amp;"'!"&amp;AG$68&amp;$C299+72)&lt;&gt;INDIRECT("'"&amp;$A$70&amp;"'!"&amp;AG$68&amp;$C299+72),1,0)</f>
        <v>0</v>
      </c>
      <c r="AH299" cm="1">
        <f t="array" aca="1" ref="AH299" ca="1">IF(INDIRECT("'"&amp;$A$69&amp;"'!"&amp;AH$68&amp;$C299+72)&lt;&gt;INDIRECT("'"&amp;$A$70&amp;"'!"&amp;AH$68&amp;$C299+72),1,0)</f>
        <v>0</v>
      </c>
      <c r="AI299" cm="1">
        <f t="array" aca="1" ref="AI299" ca="1">IF(INDIRECT("'"&amp;$A$69&amp;"'!"&amp;AI$68&amp;$C299+72)&lt;&gt;INDIRECT("'"&amp;$A$70&amp;"'!"&amp;AI$68&amp;$C299+72),1,0)</f>
        <v>0</v>
      </c>
      <c r="AJ299" cm="1">
        <f t="array" aca="1" ref="AJ299" ca="1">IF(INDIRECT("'"&amp;$A$69&amp;"'!"&amp;AJ$68&amp;$C299+72)&lt;&gt;INDIRECT("'"&amp;$A$70&amp;"'!"&amp;AJ$68&amp;$C299+72),1,0)</f>
        <v>0</v>
      </c>
      <c r="AK299" cm="1">
        <f t="array" aca="1" ref="AK299" ca="1">IF(INDIRECT("'"&amp;$A$69&amp;"'!"&amp;AK$68&amp;$C299+72)&lt;&gt;INDIRECT("'"&amp;$A$70&amp;"'!"&amp;AK$68&amp;$C299+72),1,0)</f>
        <v>0</v>
      </c>
      <c r="AL299" cm="1">
        <f t="array" aca="1" ref="AL299" ca="1">IF(INDIRECT("'"&amp;$A$69&amp;"'!"&amp;AL$68&amp;$C299+72)&lt;&gt;INDIRECT("'"&amp;$A$70&amp;"'!"&amp;AL$68&amp;$C299+72),1,0)</f>
        <v>0</v>
      </c>
      <c r="AM299" cm="1">
        <f t="array" aca="1" ref="AM299" ca="1">IF(INDIRECT("'"&amp;$A$69&amp;"'!"&amp;AM$68&amp;$C299+72)&lt;&gt;INDIRECT("'"&amp;$A$70&amp;"'!"&amp;AM$68&amp;$C299+72),1,0)</f>
        <v>0</v>
      </c>
      <c r="AN299" cm="1">
        <f t="array" aca="1" ref="AN299" ca="1">IF(INDIRECT("'"&amp;$A$69&amp;"'!"&amp;AN$68&amp;$C299+72)&lt;&gt;INDIRECT("'"&amp;$A$70&amp;"'!"&amp;AN$68&amp;$C299+72),1,0)</f>
        <v>0</v>
      </c>
      <c r="AO299" cm="1">
        <f t="array" aca="1" ref="AO299" ca="1">IF(INDIRECT("'"&amp;$A$69&amp;"'!"&amp;AO$68&amp;$C299+72)&lt;&gt;INDIRECT("'"&amp;$A$70&amp;"'!"&amp;AO$68&amp;$C299+72),1,0)</f>
        <v>0</v>
      </c>
      <c r="AP299" cm="1">
        <f t="array" aca="1" ref="AP299" ca="1">IF(INDIRECT("'"&amp;$A$69&amp;"'!"&amp;AP$68&amp;$C299+72)&lt;&gt;INDIRECT("'"&amp;$A$70&amp;"'!"&amp;AP$68&amp;$C299+72),1,0)</f>
        <v>0</v>
      </c>
      <c r="AQ299" cm="1">
        <f t="array" aca="1" ref="AQ299" ca="1">IF(INDIRECT("'"&amp;$A$69&amp;"'!"&amp;AQ$68&amp;$C299+72)&lt;&gt;INDIRECT("'"&amp;$A$70&amp;"'!"&amp;AQ$68&amp;$C299+72),1,0)</f>
        <v>0</v>
      </c>
      <c r="AR299" cm="1">
        <f t="array" aca="1" ref="AR299" ca="1">IF(INDIRECT("'"&amp;$A$69&amp;"'!"&amp;AR$68&amp;$C299+72)&lt;&gt;INDIRECT("'"&amp;$A$70&amp;"'!"&amp;AR$68&amp;$C299+72),1,0)</f>
        <v>0</v>
      </c>
      <c r="AS299" cm="1">
        <f t="array" aca="1" ref="AS299" ca="1">IF(INDIRECT("'"&amp;$A$69&amp;"'!"&amp;AS$68&amp;$C299+72)&lt;&gt;INDIRECT("'"&amp;$A$70&amp;"'!"&amp;AS$68&amp;$C299+72),1,0)</f>
        <v>0</v>
      </c>
      <c r="AT299" cm="1">
        <f t="array" aca="1" ref="AT299" ca="1">IF(INDIRECT("'"&amp;$A$69&amp;"'!"&amp;AT$68&amp;$C299+72)&lt;&gt;INDIRECT("'"&amp;$A$70&amp;"'!"&amp;AT$68&amp;$C299+72),1,0)</f>
        <v>0</v>
      </c>
      <c r="AU299" cm="1">
        <f t="array" aca="1" ref="AU299" ca="1">IF(INDIRECT("'"&amp;$A$69&amp;"'!"&amp;AU$68&amp;$C299+72)&lt;&gt;INDIRECT("'"&amp;$A$70&amp;"'!"&amp;AU$68&amp;$C299+72),1,0)</f>
        <v>0</v>
      </c>
      <c r="AV299" cm="1">
        <f t="array" aca="1" ref="AV299" ca="1">IF(INDIRECT("'"&amp;$A$69&amp;"'!"&amp;AV$68&amp;$C299+72)&lt;&gt;INDIRECT("'"&amp;$A$70&amp;"'!"&amp;AV$68&amp;$C299+72),1,0)</f>
        <v>0</v>
      </c>
      <c r="AW299" cm="1">
        <f t="array" aca="1" ref="AW299" ca="1">IF(INDIRECT("'"&amp;$A$69&amp;"'!"&amp;AW$68&amp;$C299+72)&lt;&gt;INDIRECT("'"&amp;$A$70&amp;"'!"&amp;AW$68&amp;$C299+72),1,0)</f>
        <v>0</v>
      </c>
      <c r="AX299" cm="1">
        <f t="array" aca="1" ref="AX299" ca="1">IF(INDIRECT("'"&amp;$A$69&amp;"'!"&amp;AX$68&amp;$C299+72)&lt;&gt;INDIRECT("'"&amp;$A$70&amp;"'!"&amp;AX$68&amp;$C299+72),1,0)</f>
        <v>0</v>
      </c>
      <c r="AY299" cm="1">
        <f t="array" aca="1" ref="AY299" ca="1">IF(INDIRECT("'"&amp;$A$69&amp;"'!"&amp;AY$68&amp;$C299+72)&lt;&gt;INDIRECT("'"&amp;$A$70&amp;"'!"&amp;AY$68&amp;$C299+72),1,0)</f>
        <v>0</v>
      </c>
      <c r="AZ299" cm="1">
        <f t="array" aca="1" ref="AZ299" ca="1">IF(INDIRECT("'"&amp;$A$69&amp;"'!"&amp;AZ$68&amp;$C299+72)&lt;&gt;INDIRECT("'"&amp;$A$70&amp;"'!"&amp;AZ$68&amp;$C299+72),1,0)</f>
        <v>0</v>
      </c>
      <c r="BA299" cm="1">
        <f t="array" aca="1" ref="BA299" ca="1">IF(INDIRECT("'"&amp;$A$69&amp;"'!"&amp;BA$68&amp;$C299+72)&lt;&gt;INDIRECT("'"&amp;$A$70&amp;"'!"&amp;BA$68&amp;$C299+72),1,0)</f>
        <v>0</v>
      </c>
      <c r="BB299" cm="1">
        <f t="array" aca="1" ref="BB299" ca="1">IF(INDIRECT("'"&amp;$A$69&amp;"'!"&amp;BB$68&amp;$C299+72)&lt;&gt;INDIRECT("'"&amp;$A$70&amp;"'!"&amp;BB$68&amp;$C299+72),1,0)</f>
        <v>0</v>
      </c>
      <c r="BC299">
        <f t="shared" ca="1" si="9"/>
        <v>0</v>
      </c>
      <c r="BD299">
        <f t="shared" ca="1" si="10"/>
        <v>0</v>
      </c>
      <c r="BE299">
        <f t="shared" ca="1" si="11"/>
        <v>0</v>
      </c>
    </row>
    <row r="300" spans="3:57" x14ac:dyDescent="0.15">
      <c r="C300" s="283">
        <v>228</v>
      </c>
      <c r="D300" cm="1">
        <f t="array" aca="1" ref="D300" ca="1">IF(INDIRECT("'"&amp;$A$69&amp;"'!"&amp;D$68&amp;$C300+72)&lt;&gt;INDIRECT("'"&amp;$A$70&amp;"'!"&amp;D$68&amp;$C300+72),1,0)</f>
        <v>0</v>
      </c>
      <c r="E300" cm="1">
        <f t="array" aca="1" ref="E300" ca="1">IF(INDIRECT("'"&amp;$A$69&amp;"'!"&amp;E$68&amp;$C300+72)&lt;&gt;INDIRECT("'"&amp;$A$70&amp;"'!"&amp;E$68&amp;$C300+72),1,0)</f>
        <v>0</v>
      </c>
      <c r="F300" cm="1">
        <f t="array" aca="1" ref="F300" ca="1">IF(INDIRECT("'"&amp;$A$69&amp;"'!"&amp;F$68&amp;$C300+72)&lt;&gt;INDIRECT("'"&amp;$A$70&amp;"'!"&amp;F$68&amp;$C300+72),1,0)</f>
        <v>0</v>
      </c>
      <c r="G300" cm="1">
        <f t="array" aca="1" ref="G300" ca="1">IF(INDIRECT("'"&amp;$A$69&amp;"'!"&amp;G$68&amp;$C300+72)&lt;&gt;INDIRECT("'"&amp;$A$70&amp;"'!"&amp;G$68&amp;$C300+72),1,0)</f>
        <v>0</v>
      </c>
      <c r="H300" cm="1">
        <f t="array" aca="1" ref="H300" ca="1">IF(INDIRECT("'"&amp;$A$69&amp;"'!"&amp;H$68&amp;$C300+72)&lt;&gt;INDIRECT("'"&amp;$A$70&amp;"'!"&amp;H$68&amp;$C300+72),1,0)</f>
        <v>0</v>
      </c>
      <c r="I300" cm="1">
        <f t="array" aca="1" ref="I300" ca="1">IF(INDIRECT("'"&amp;$A$69&amp;"'!"&amp;I$68&amp;$C300+72)&lt;&gt;INDIRECT("'"&amp;$A$70&amp;"'!"&amp;I$68&amp;$C300+72),1,0)</f>
        <v>0</v>
      </c>
      <c r="J300" cm="1">
        <f t="array" aca="1" ref="J300" ca="1">IF(INDIRECT("'"&amp;$A$69&amp;"'!"&amp;J$68&amp;$C300+72)&lt;&gt;INDIRECT("'"&amp;$A$70&amp;"'!"&amp;J$68&amp;$C300+72),1,0)</f>
        <v>0</v>
      </c>
      <c r="K300" cm="1">
        <f t="array" aca="1" ref="K300" ca="1">IF(INDIRECT("'"&amp;$A$69&amp;"'!"&amp;K$68&amp;$C300+72)&lt;&gt;INDIRECT("'"&amp;$A$70&amp;"'!"&amp;K$68&amp;$C300+72),1,0)</f>
        <v>0</v>
      </c>
      <c r="L300" cm="1">
        <f t="array" aca="1" ref="L300" ca="1">IF(INDIRECT("'"&amp;$A$69&amp;"'!"&amp;L$68&amp;$C300+72)&lt;&gt;INDIRECT("'"&amp;$A$70&amp;"'!"&amp;L$68&amp;$C300+72),1,0)</f>
        <v>0</v>
      </c>
      <c r="M300" cm="1">
        <f t="array" aca="1" ref="M300" ca="1">IF(INDIRECT("'"&amp;$A$69&amp;"'!"&amp;M$68&amp;$C300+72)&lt;&gt;INDIRECT("'"&amp;$A$70&amp;"'!"&amp;M$68&amp;$C300+72),1,0)</f>
        <v>0</v>
      </c>
      <c r="N300" cm="1">
        <f t="array" aca="1" ref="N300" ca="1">IF(INDIRECT("'"&amp;$A$69&amp;"'!"&amp;N$68&amp;$C300+72)&lt;&gt;INDIRECT("'"&amp;$A$70&amp;"'!"&amp;N$68&amp;$C300+72),1,0)</f>
        <v>0</v>
      </c>
      <c r="O300" cm="1">
        <f t="array" aca="1" ref="O300" ca="1">IF(INDIRECT("'"&amp;$A$69&amp;"'!"&amp;O$68&amp;$C300+72)&lt;&gt;INDIRECT("'"&amp;$A$70&amp;"'!"&amp;O$68&amp;$C300+72),1,0)</f>
        <v>0</v>
      </c>
      <c r="P300" cm="1">
        <f t="array" aca="1" ref="P300" ca="1">IF(INDIRECT("'"&amp;$A$69&amp;"'!"&amp;P$68&amp;$C300+72)&lt;&gt;INDIRECT("'"&amp;$A$70&amp;"'!"&amp;P$68&amp;$C300+72),1,0)</f>
        <v>0</v>
      </c>
      <c r="Q300" cm="1">
        <f t="array" aca="1" ref="Q300" ca="1">IF(INDIRECT("'"&amp;$A$69&amp;"'!"&amp;Q$68&amp;$C300+72)&lt;&gt;INDIRECT("'"&amp;$A$70&amp;"'!"&amp;Q$68&amp;$C300+72),1,0)</f>
        <v>0</v>
      </c>
      <c r="R300" cm="1">
        <f t="array" aca="1" ref="R300" ca="1">IF(INDIRECT("'"&amp;$A$69&amp;"'!"&amp;R$68&amp;$C300+72)&lt;&gt;INDIRECT("'"&amp;$A$70&amp;"'!"&amp;R$68&amp;$C300+72),1,0)</f>
        <v>0</v>
      </c>
      <c r="S300" cm="1">
        <f t="array" aca="1" ref="S300" ca="1">IF(INDIRECT("'"&amp;$A$69&amp;"'!"&amp;S$68&amp;$C300+72)&lt;&gt;INDIRECT("'"&amp;$A$70&amp;"'!"&amp;S$68&amp;$C300+72),1,0)</f>
        <v>0</v>
      </c>
      <c r="T300" cm="1">
        <f t="array" aca="1" ref="T300" ca="1">IF(INDIRECT("'"&amp;$A$69&amp;"'!"&amp;T$68&amp;$C300+72)&lt;&gt;INDIRECT("'"&amp;$A$70&amp;"'!"&amp;T$68&amp;$C300+72),1,0)</f>
        <v>0</v>
      </c>
      <c r="U300" cm="1">
        <f t="array" aca="1" ref="U300" ca="1">IF(INDIRECT("'"&amp;$A$69&amp;"'!"&amp;U$68&amp;$C300+72)&lt;&gt;INDIRECT("'"&amp;$A$70&amp;"'!"&amp;U$68&amp;$C300+72),1,0)</f>
        <v>0</v>
      </c>
      <c r="V300" cm="1">
        <f t="array" aca="1" ref="V300" ca="1">IF(INDIRECT("'"&amp;$A$69&amp;"'!"&amp;V$68&amp;$C300+72)&lt;&gt;INDIRECT("'"&amp;$A$70&amp;"'!"&amp;V$68&amp;$C300+72),1,0)</f>
        <v>0</v>
      </c>
      <c r="W300" cm="1">
        <f t="array" aca="1" ref="W300" ca="1">IF(INDIRECT("'"&amp;$A$69&amp;"'!"&amp;W$68&amp;$C300+72)&lt;&gt;INDIRECT("'"&amp;$A$70&amp;"'!"&amp;W$68&amp;$C300+72),1,0)</f>
        <v>0</v>
      </c>
      <c r="X300" cm="1">
        <f t="array" aca="1" ref="X300" ca="1">IF(INDIRECT("'"&amp;$A$69&amp;"'!"&amp;X$68&amp;$C300+72)&lt;&gt;INDIRECT("'"&amp;$A$70&amp;"'!"&amp;X$68&amp;$C300+72),1,0)</f>
        <v>0</v>
      </c>
      <c r="Y300" cm="1">
        <f t="array" aca="1" ref="Y300" ca="1">IF(INDIRECT("'"&amp;$A$69&amp;"'!"&amp;Y$68&amp;$C300+72)&lt;&gt;INDIRECT("'"&amp;$A$70&amp;"'!"&amp;Y$68&amp;$C300+72),1,0)</f>
        <v>0</v>
      </c>
      <c r="Z300" cm="1">
        <f t="array" aca="1" ref="Z300" ca="1">IF(INDIRECT("'"&amp;$A$69&amp;"'!"&amp;Z$68&amp;$C300+72)&lt;&gt;INDIRECT("'"&amp;$A$70&amp;"'!"&amp;Z$68&amp;$C300+72),1,0)</f>
        <v>0</v>
      </c>
      <c r="AA300" cm="1">
        <f t="array" aca="1" ref="AA300" ca="1">IF(INDIRECT("'"&amp;$A$69&amp;"'!"&amp;AA$68&amp;$C300+72)&lt;&gt;INDIRECT("'"&amp;$A$70&amp;"'!"&amp;AA$68&amp;$C300+72),1,0)</f>
        <v>0</v>
      </c>
      <c r="AB300" cm="1">
        <f t="array" aca="1" ref="AB300" ca="1">IF(INDIRECT("'"&amp;$A$69&amp;"'!"&amp;AB$68&amp;$C300+72)&lt;&gt;INDIRECT("'"&amp;$A$70&amp;"'!"&amp;AB$68&amp;$C300+72),1,0)</f>
        <v>0</v>
      </c>
      <c r="AC300" cm="1">
        <f t="array" aca="1" ref="AC300" ca="1">IF(INDIRECT("'"&amp;$A$69&amp;"'!"&amp;AC$68&amp;$C300+72)&lt;&gt;INDIRECT("'"&amp;$A$70&amp;"'!"&amp;AC$68&amp;$C300+72),1,0)</f>
        <v>0</v>
      </c>
      <c r="AD300" cm="1">
        <f t="array" aca="1" ref="AD300" ca="1">IF(INDIRECT("'"&amp;$A$69&amp;"'!"&amp;AD$68&amp;$C300+72)&lt;&gt;INDIRECT("'"&amp;$A$70&amp;"'!"&amp;AD$68&amp;$C300+72),1,0)</f>
        <v>0</v>
      </c>
      <c r="AE300" cm="1">
        <f t="array" aca="1" ref="AE300" ca="1">IF(INDIRECT("'"&amp;$A$69&amp;"'!"&amp;AE$68&amp;$C300+72)&lt;&gt;INDIRECT("'"&amp;$A$70&amp;"'!"&amp;AE$68&amp;$C300+72),1,0)</f>
        <v>0</v>
      </c>
      <c r="AF300" cm="1">
        <f t="array" aca="1" ref="AF300" ca="1">IF(INDIRECT("'"&amp;$A$69&amp;"'!"&amp;AF$68&amp;$C300+72)&lt;&gt;INDIRECT("'"&amp;$A$70&amp;"'!"&amp;AF$68&amp;$C300+72),1,0)</f>
        <v>0</v>
      </c>
      <c r="AG300" cm="1">
        <f t="array" aca="1" ref="AG300" ca="1">IF(INDIRECT("'"&amp;$A$69&amp;"'!"&amp;AG$68&amp;$C300+72)&lt;&gt;INDIRECT("'"&amp;$A$70&amp;"'!"&amp;AG$68&amp;$C300+72),1,0)</f>
        <v>0</v>
      </c>
      <c r="AH300" cm="1">
        <f t="array" aca="1" ref="AH300" ca="1">IF(INDIRECT("'"&amp;$A$69&amp;"'!"&amp;AH$68&amp;$C300+72)&lt;&gt;INDIRECT("'"&amp;$A$70&amp;"'!"&amp;AH$68&amp;$C300+72),1,0)</f>
        <v>0</v>
      </c>
      <c r="AI300" cm="1">
        <f t="array" aca="1" ref="AI300" ca="1">IF(INDIRECT("'"&amp;$A$69&amp;"'!"&amp;AI$68&amp;$C300+72)&lt;&gt;INDIRECT("'"&amp;$A$70&amp;"'!"&amp;AI$68&amp;$C300+72),1,0)</f>
        <v>0</v>
      </c>
      <c r="AJ300" cm="1">
        <f t="array" aca="1" ref="AJ300" ca="1">IF(INDIRECT("'"&amp;$A$69&amp;"'!"&amp;AJ$68&amp;$C300+72)&lt;&gt;INDIRECT("'"&amp;$A$70&amp;"'!"&amp;AJ$68&amp;$C300+72),1,0)</f>
        <v>0</v>
      </c>
      <c r="AK300" cm="1">
        <f t="array" aca="1" ref="AK300" ca="1">IF(INDIRECT("'"&amp;$A$69&amp;"'!"&amp;AK$68&amp;$C300+72)&lt;&gt;INDIRECT("'"&amp;$A$70&amp;"'!"&amp;AK$68&amp;$C300+72),1,0)</f>
        <v>0</v>
      </c>
      <c r="AL300" cm="1">
        <f t="array" aca="1" ref="AL300" ca="1">IF(INDIRECT("'"&amp;$A$69&amp;"'!"&amp;AL$68&amp;$C300+72)&lt;&gt;INDIRECT("'"&amp;$A$70&amp;"'!"&amp;AL$68&amp;$C300+72),1,0)</f>
        <v>0</v>
      </c>
      <c r="AM300" cm="1">
        <f t="array" aca="1" ref="AM300" ca="1">IF(INDIRECT("'"&amp;$A$69&amp;"'!"&amp;AM$68&amp;$C300+72)&lt;&gt;INDIRECT("'"&amp;$A$70&amp;"'!"&amp;AM$68&amp;$C300+72),1,0)</f>
        <v>0</v>
      </c>
      <c r="AN300" cm="1">
        <f t="array" aca="1" ref="AN300" ca="1">IF(INDIRECT("'"&amp;$A$69&amp;"'!"&amp;AN$68&amp;$C300+72)&lt;&gt;INDIRECT("'"&amp;$A$70&amp;"'!"&amp;AN$68&amp;$C300+72),1,0)</f>
        <v>0</v>
      </c>
      <c r="AO300" cm="1">
        <f t="array" aca="1" ref="AO300" ca="1">IF(INDIRECT("'"&amp;$A$69&amp;"'!"&amp;AO$68&amp;$C300+72)&lt;&gt;INDIRECT("'"&amp;$A$70&amp;"'!"&amp;AO$68&amp;$C300+72),1,0)</f>
        <v>0</v>
      </c>
      <c r="AP300" cm="1">
        <f t="array" aca="1" ref="AP300" ca="1">IF(INDIRECT("'"&amp;$A$69&amp;"'!"&amp;AP$68&amp;$C300+72)&lt;&gt;INDIRECT("'"&amp;$A$70&amp;"'!"&amp;AP$68&amp;$C300+72),1,0)</f>
        <v>0</v>
      </c>
      <c r="AQ300" cm="1">
        <f t="array" aca="1" ref="AQ300" ca="1">IF(INDIRECT("'"&amp;$A$69&amp;"'!"&amp;AQ$68&amp;$C300+72)&lt;&gt;INDIRECT("'"&amp;$A$70&amp;"'!"&amp;AQ$68&amp;$C300+72),1,0)</f>
        <v>0</v>
      </c>
      <c r="AR300" cm="1">
        <f t="array" aca="1" ref="AR300" ca="1">IF(INDIRECT("'"&amp;$A$69&amp;"'!"&amp;AR$68&amp;$C300+72)&lt;&gt;INDIRECT("'"&amp;$A$70&amp;"'!"&amp;AR$68&amp;$C300+72),1,0)</f>
        <v>0</v>
      </c>
      <c r="AS300" cm="1">
        <f t="array" aca="1" ref="AS300" ca="1">IF(INDIRECT("'"&amp;$A$69&amp;"'!"&amp;AS$68&amp;$C300+72)&lt;&gt;INDIRECT("'"&amp;$A$70&amp;"'!"&amp;AS$68&amp;$C300+72),1,0)</f>
        <v>0</v>
      </c>
      <c r="AT300" cm="1">
        <f t="array" aca="1" ref="AT300" ca="1">IF(INDIRECT("'"&amp;$A$69&amp;"'!"&amp;AT$68&amp;$C300+72)&lt;&gt;INDIRECT("'"&amp;$A$70&amp;"'!"&amp;AT$68&amp;$C300+72),1,0)</f>
        <v>0</v>
      </c>
      <c r="AU300" cm="1">
        <f t="array" aca="1" ref="AU300" ca="1">IF(INDIRECT("'"&amp;$A$69&amp;"'!"&amp;AU$68&amp;$C300+72)&lt;&gt;INDIRECT("'"&amp;$A$70&amp;"'!"&amp;AU$68&amp;$C300+72),1,0)</f>
        <v>0</v>
      </c>
      <c r="AV300" cm="1">
        <f t="array" aca="1" ref="AV300" ca="1">IF(INDIRECT("'"&amp;$A$69&amp;"'!"&amp;AV$68&amp;$C300+72)&lt;&gt;INDIRECT("'"&amp;$A$70&amp;"'!"&amp;AV$68&amp;$C300+72),1,0)</f>
        <v>0</v>
      </c>
      <c r="AW300" cm="1">
        <f t="array" aca="1" ref="AW300" ca="1">IF(INDIRECT("'"&amp;$A$69&amp;"'!"&amp;AW$68&amp;$C300+72)&lt;&gt;INDIRECT("'"&amp;$A$70&amp;"'!"&amp;AW$68&amp;$C300+72),1,0)</f>
        <v>0</v>
      </c>
      <c r="AX300" cm="1">
        <f t="array" aca="1" ref="AX300" ca="1">IF(INDIRECT("'"&amp;$A$69&amp;"'!"&amp;AX$68&amp;$C300+72)&lt;&gt;INDIRECT("'"&amp;$A$70&amp;"'!"&amp;AX$68&amp;$C300+72),1,0)</f>
        <v>0</v>
      </c>
      <c r="AY300" cm="1">
        <f t="array" aca="1" ref="AY300" ca="1">IF(INDIRECT("'"&amp;$A$69&amp;"'!"&amp;AY$68&amp;$C300+72)&lt;&gt;INDIRECT("'"&amp;$A$70&amp;"'!"&amp;AY$68&amp;$C300+72),1,0)</f>
        <v>0</v>
      </c>
      <c r="AZ300" cm="1">
        <f t="array" aca="1" ref="AZ300" ca="1">IF(INDIRECT("'"&amp;$A$69&amp;"'!"&amp;AZ$68&amp;$C300+72)&lt;&gt;INDIRECT("'"&amp;$A$70&amp;"'!"&amp;AZ$68&amp;$C300+72),1,0)</f>
        <v>0</v>
      </c>
      <c r="BA300" cm="1">
        <f t="array" aca="1" ref="BA300" ca="1">IF(INDIRECT("'"&amp;$A$69&amp;"'!"&amp;BA$68&amp;$C300+72)&lt;&gt;INDIRECT("'"&amp;$A$70&amp;"'!"&amp;BA$68&amp;$C300+72),1,0)</f>
        <v>0</v>
      </c>
      <c r="BB300" cm="1">
        <f t="array" aca="1" ref="BB300" ca="1">IF(INDIRECT("'"&amp;$A$69&amp;"'!"&amp;BB$68&amp;$C300+72)&lt;&gt;INDIRECT("'"&amp;$A$70&amp;"'!"&amp;BB$68&amp;$C300+72),1,0)</f>
        <v>0</v>
      </c>
      <c r="BC300">
        <f t="shared" ca="1" si="9"/>
        <v>0</v>
      </c>
      <c r="BD300">
        <f t="shared" ca="1" si="10"/>
        <v>0</v>
      </c>
      <c r="BE300">
        <f t="shared" ca="1" si="11"/>
        <v>0</v>
      </c>
    </row>
    <row r="301" spans="3:57" x14ac:dyDescent="0.15">
      <c r="C301" s="283">
        <v>229</v>
      </c>
      <c r="D301" cm="1">
        <f t="array" aca="1" ref="D301" ca="1">IF(INDIRECT("'"&amp;$A$69&amp;"'!"&amp;D$68&amp;$C301+72)&lt;&gt;INDIRECT("'"&amp;$A$70&amp;"'!"&amp;D$68&amp;$C301+72),1,0)</f>
        <v>0</v>
      </c>
      <c r="E301" cm="1">
        <f t="array" aca="1" ref="E301" ca="1">IF(INDIRECT("'"&amp;$A$69&amp;"'!"&amp;E$68&amp;$C301+72)&lt;&gt;INDIRECT("'"&amp;$A$70&amp;"'!"&amp;E$68&amp;$C301+72),1,0)</f>
        <v>0</v>
      </c>
      <c r="F301" cm="1">
        <f t="array" aca="1" ref="F301" ca="1">IF(INDIRECT("'"&amp;$A$69&amp;"'!"&amp;F$68&amp;$C301+72)&lt;&gt;INDIRECT("'"&amp;$A$70&amp;"'!"&amp;F$68&amp;$C301+72),1,0)</f>
        <v>0</v>
      </c>
      <c r="G301" cm="1">
        <f t="array" aca="1" ref="G301" ca="1">IF(INDIRECT("'"&amp;$A$69&amp;"'!"&amp;G$68&amp;$C301+72)&lt;&gt;INDIRECT("'"&amp;$A$70&amp;"'!"&amp;G$68&amp;$C301+72),1,0)</f>
        <v>0</v>
      </c>
      <c r="H301" cm="1">
        <f t="array" aca="1" ref="H301" ca="1">IF(INDIRECT("'"&amp;$A$69&amp;"'!"&amp;H$68&amp;$C301+72)&lt;&gt;INDIRECT("'"&amp;$A$70&amp;"'!"&amp;H$68&amp;$C301+72),1,0)</f>
        <v>0</v>
      </c>
      <c r="I301" cm="1">
        <f t="array" aca="1" ref="I301" ca="1">IF(INDIRECT("'"&amp;$A$69&amp;"'!"&amp;I$68&amp;$C301+72)&lt;&gt;INDIRECT("'"&amp;$A$70&amp;"'!"&amp;I$68&amp;$C301+72),1,0)</f>
        <v>0</v>
      </c>
      <c r="J301" cm="1">
        <f t="array" aca="1" ref="J301" ca="1">IF(INDIRECT("'"&amp;$A$69&amp;"'!"&amp;J$68&amp;$C301+72)&lt;&gt;INDIRECT("'"&amp;$A$70&amp;"'!"&amp;J$68&amp;$C301+72),1,0)</f>
        <v>0</v>
      </c>
      <c r="K301" cm="1">
        <f t="array" aca="1" ref="K301" ca="1">IF(INDIRECT("'"&amp;$A$69&amp;"'!"&amp;K$68&amp;$C301+72)&lt;&gt;INDIRECT("'"&amp;$A$70&amp;"'!"&amp;K$68&amp;$C301+72),1,0)</f>
        <v>0</v>
      </c>
      <c r="L301" cm="1">
        <f t="array" aca="1" ref="L301" ca="1">IF(INDIRECT("'"&amp;$A$69&amp;"'!"&amp;L$68&amp;$C301+72)&lt;&gt;INDIRECT("'"&amp;$A$70&amp;"'!"&amp;L$68&amp;$C301+72),1,0)</f>
        <v>0</v>
      </c>
      <c r="M301" cm="1">
        <f t="array" aca="1" ref="M301" ca="1">IF(INDIRECT("'"&amp;$A$69&amp;"'!"&amp;M$68&amp;$C301+72)&lt;&gt;INDIRECT("'"&amp;$A$70&amp;"'!"&amp;M$68&amp;$C301+72),1,0)</f>
        <v>0</v>
      </c>
      <c r="N301" cm="1">
        <f t="array" aca="1" ref="N301" ca="1">IF(INDIRECT("'"&amp;$A$69&amp;"'!"&amp;N$68&amp;$C301+72)&lt;&gt;INDIRECT("'"&amp;$A$70&amp;"'!"&amp;N$68&amp;$C301+72),1,0)</f>
        <v>0</v>
      </c>
      <c r="O301" cm="1">
        <f t="array" aca="1" ref="O301" ca="1">IF(INDIRECT("'"&amp;$A$69&amp;"'!"&amp;O$68&amp;$C301+72)&lt;&gt;INDIRECT("'"&amp;$A$70&amp;"'!"&amp;O$68&amp;$C301+72),1,0)</f>
        <v>0</v>
      </c>
      <c r="P301" cm="1">
        <f t="array" aca="1" ref="P301" ca="1">IF(INDIRECT("'"&amp;$A$69&amp;"'!"&amp;P$68&amp;$C301+72)&lt;&gt;INDIRECT("'"&amp;$A$70&amp;"'!"&amp;P$68&amp;$C301+72),1,0)</f>
        <v>0</v>
      </c>
      <c r="Q301" cm="1">
        <f t="array" aca="1" ref="Q301" ca="1">IF(INDIRECT("'"&amp;$A$69&amp;"'!"&amp;Q$68&amp;$C301+72)&lt;&gt;INDIRECT("'"&amp;$A$70&amp;"'!"&amp;Q$68&amp;$C301+72),1,0)</f>
        <v>0</v>
      </c>
      <c r="R301" cm="1">
        <f t="array" aca="1" ref="R301" ca="1">IF(INDIRECT("'"&amp;$A$69&amp;"'!"&amp;R$68&amp;$C301+72)&lt;&gt;INDIRECT("'"&amp;$A$70&amp;"'!"&amp;R$68&amp;$C301+72),1,0)</f>
        <v>0</v>
      </c>
      <c r="S301" cm="1">
        <f t="array" aca="1" ref="S301" ca="1">IF(INDIRECT("'"&amp;$A$69&amp;"'!"&amp;S$68&amp;$C301+72)&lt;&gt;INDIRECT("'"&amp;$A$70&amp;"'!"&amp;S$68&amp;$C301+72),1,0)</f>
        <v>0</v>
      </c>
      <c r="T301" cm="1">
        <f t="array" aca="1" ref="T301" ca="1">IF(INDIRECT("'"&amp;$A$69&amp;"'!"&amp;T$68&amp;$C301+72)&lt;&gt;INDIRECT("'"&amp;$A$70&amp;"'!"&amp;T$68&amp;$C301+72),1,0)</f>
        <v>0</v>
      </c>
      <c r="U301" cm="1">
        <f t="array" aca="1" ref="U301" ca="1">IF(INDIRECT("'"&amp;$A$69&amp;"'!"&amp;U$68&amp;$C301+72)&lt;&gt;INDIRECT("'"&amp;$A$70&amp;"'!"&amp;U$68&amp;$C301+72),1,0)</f>
        <v>0</v>
      </c>
      <c r="V301" cm="1">
        <f t="array" aca="1" ref="V301" ca="1">IF(INDIRECT("'"&amp;$A$69&amp;"'!"&amp;V$68&amp;$C301+72)&lt;&gt;INDIRECT("'"&amp;$A$70&amp;"'!"&amp;V$68&amp;$C301+72),1,0)</f>
        <v>0</v>
      </c>
      <c r="W301" cm="1">
        <f t="array" aca="1" ref="W301" ca="1">IF(INDIRECT("'"&amp;$A$69&amp;"'!"&amp;W$68&amp;$C301+72)&lt;&gt;INDIRECT("'"&amp;$A$70&amp;"'!"&amp;W$68&amp;$C301+72),1,0)</f>
        <v>0</v>
      </c>
      <c r="X301" cm="1">
        <f t="array" aca="1" ref="X301" ca="1">IF(INDIRECT("'"&amp;$A$69&amp;"'!"&amp;X$68&amp;$C301+72)&lt;&gt;INDIRECT("'"&amp;$A$70&amp;"'!"&amp;X$68&amp;$C301+72),1,0)</f>
        <v>0</v>
      </c>
      <c r="Y301" cm="1">
        <f t="array" aca="1" ref="Y301" ca="1">IF(INDIRECT("'"&amp;$A$69&amp;"'!"&amp;Y$68&amp;$C301+72)&lt;&gt;INDIRECT("'"&amp;$A$70&amp;"'!"&amp;Y$68&amp;$C301+72),1,0)</f>
        <v>0</v>
      </c>
      <c r="Z301" cm="1">
        <f t="array" aca="1" ref="Z301" ca="1">IF(INDIRECT("'"&amp;$A$69&amp;"'!"&amp;Z$68&amp;$C301+72)&lt;&gt;INDIRECT("'"&amp;$A$70&amp;"'!"&amp;Z$68&amp;$C301+72),1,0)</f>
        <v>0</v>
      </c>
      <c r="AA301" cm="1">
        <f t="array" aca="1" ref="AA301" ca="1">IF(INDIRECT("'"&amp;$A$69&amp;"'!"&amp;AA$68&amp;$C301+72)&lt;&gt;INDIRECT("'"&amp;$A$70&amp;"'!"&amp;AA$68&amp;$C301+72),1,0)</f>
        <v>0</v>
      </c>
      <c r="AB301" cm="1">
        <f t="array" aca="1" ref="AB301" ca="1">IF(INDIRECT("'"&amp;$A$69&amp;"'!"&amp;AB$68&amp;$C301+72)&lt;&gt;INDIRECT("'"&amp;$A$70&amp;"'!"&amp;AB$68&amp;$C301+72),1,0)</f>
        <v>0</v>
      </c>
      <c r="AC301" cm="1">
        <f t="array" aca="1" ref="AC301" ca="1">IF(INDIRECT("'"&amp;$A$69&amp;"'!"&amp;AC$68&amp;$C301+72)&lt;&gt;INDIRECT("'"&amp;$A$70&amp;"'!"&amp;AC$68&amp;$C301+72),1,0)</f>
        <v>0</v>
      </c>
      <c r="AD301" cm="1">
        <f t="array" aca="1" ref="AD301" ca="1">IF(INDIRECT("'"&amp;$A$69&amp;"'!"&amp;AD$68&amp;$C301+72)&lt;&gt;INDIRECT("'"&amp;$A$70&amp;"'!"&amp;AD$68&amp;$C301+72),1,0)</f>
        <v>0</v>
      </c>
      <c r="AE301" cm="1">
        <f t="array" aca="1" ref="AE301" ca="1">IF(INDIRECT("'"&amp;$A$69&amp;"'!"&amp;AE$68&amp;$C301+72)&lt;&gt;INDIRECT("'"&amp;$A$70&amp;"'!"&amp;AE$68&amp;$C301+72),1,0)</f>
        <v>0</v>
      </c>
      <c r="AF301" cm="1">
        <f t="array" aca="1" ref="AF301" ca="1">IF(INDIRECT("'"&amp;$A$69&amp;"'!"&amp;AF$68&amp;$C301+72)&lt;&gt;INDIRECT("'"&amp;$A$70&amp;"'!"&amp;AF$68&amp;$C301+72),1,0)</f>
        <v>0</v>
      </c>
      <c r="AG301" cm="1">
        <f t="array" aca="1" ref="AG301" ca="1">IF(INDIRECT("'"&amp;$A$69&amp;"'!"&amp;AG$68&amp;$C301+72)&lt;&gt;INDIRECT("'"&amp;$A$70&amp;"'!"&amp;AG$68&amp;$C301+72),1,0)</f>
        <v>0</v>
      </c>
      <c r="AH301" cm="1">
        <f t="array" aca="1" ref="AH301" ca="1">IF(INDIRECT("'"&amp;$A$69&amp;"'!"&amp;AH$68&amp;$C301+72)&lt;&gt;INDIRECT("'"&amp;$A$70&amp;"'!"&amp;AH$68&amp;$C301+72),1,0)</f>
        <v>0</v>
      </c>
      <c r="AI301" cm="1">
        <f t="array" aca="1" ref="AI301" ca="1">IF(INDIRECT("'"&amp;$A$69&amp;"'!"&amp;AI$68&amp;$C301+72)&lt;&gt;INDIRECT("'"&amp;$A$70&amp;"'!"&amp;AI$68&amp;$C301+72),1,0)</f>
        <v>0</v>
      </c>
      <c r="AJ301" cm="1">
        <f t="array" aca="1" ref="AJ301" ca="1">IF(INDIRECT("'"&amp;$A$69&amp;"'!"&amp;AJ$68&amp;$C301+72)&lt;&gt;INDIRECT("'"&amp;$A$70&amp;"'!"&amp;AJ$68&amp;$C301+72),1,0)</f>
        <v>0</v>
      </c>
      <c r="AK301" cm="1">
        <f t="array" aca="1" ref="AK301" ca="1">IF(INDIRECT("'"&amp;$A$69&amp;"'!"&amp;AK$68&amp;$C301+72)&lt;&gt;INDIRECT("'"&amp;$A$70&amp;"'!"&amp;AK$68&amp;$C301+72),1,0)</f>
        <v>0</v>
      </c>
      <c r="AL301" cm="1">
        <f t="array" aca="1" ref="AL301" ca="1">IF(INDIRECT("'"&amp;$A$69&amp;"'!"&amp;AL$68&amp;$C301+72)&lt;&gt;INDIRECT("'"&amp;$A$70&amp;"'!"&amp;AL$68&amp;$C301+72),1,0)</f>
        <v>0</v>
      </c>
      <c r="AM301" cm="1">
        <f t="array" aca="1" ref="AM301" ca="1">IF(INDIRECT("'"&amp;$A$69&amp;"'!"&amp;AM$68&amp;$C301+72)&lt;&gt;INDIRECT("'"&amp;$A$70&amp;"'!"&amp;AM$68&amp;$C301+72),1,0)</f>
        <v>0</v>
      </c>
      <c r="AN301" cm="1">
        <f t="array" aca="1" ref="AN301" ca="1">IF(INDIRECT("'"&amp;$A$69&amp;"'!"&amp;AN$68&amp;$C301+72)&lt;&gt;INDIRECT("'"&amp;$A$70&amp;"'!"&amp;AN$68&amp;$C301+72),1,0)</f>
        <v>0</v>
      </c>
      <c r="AO301" cm="1">
        <f t="array" aca="1" ref="AO301" ca="1">IF(INDIRECT("'"&amp;$A$69&amp;"'!"&amp;AO$68&amp;$C301+72)&lt;&gt;INDIRECT("'"&amp;$A$70&amp;"'!"&amp;AO$68&amp;$C301+72),1,0)</f>
        <v>0</v>
      </c>
      <c r="AP301" cm="1">
        <f t="array" aca="1" ref="AP301" ca="1">IF(INDIRECT("'"&amp;$A$69&amp;"'!"&amp;AP$68&amp;$C301+72)&lt;&gt;INDIRECT("'"&amp;$A$70&amp;"'!"&amp;AP$68&amp;$C301+72),1,0)</f>
        <v>0</v>
      </c>
      <c r="AQ301" cm="1">
        <f t="array" aca="1" ref="AQ301" ca="1">IF(INDIRECT("'"&amp;$A$69&amp;"'!"&amp;AQ$68&amp;$C301+72)&lt;&gt;INDIRECT("'"&amp;$A$70&amp;"'!"&amp;AQ$68&amp;$C301+72),1,0)</f>
        <v>0</v>
      </c>
      <c r="AR301" cm="1">
        <f t="array" aca="1" ref="AR301" ca="1">IF(INDIRECT("'"&amp;$A$69&amp;"'!"&amp;AR$68&amp;$C301+72)&lt;&gt;INDIRECT("'"&amp;$A$70&amp;"'!"&amp;AR$68&amp;$C301+72),1,0)</f>
        <v>0</v>
      </c>
      <c r="AS301" cm="1">
        <f t="array" aca="1" ref="AS301" ca="1">IF(INDIRECT("'"&amp;$A$69&amp;"'!"&amp;AS$68&amp;$C301+72)&lt;&gt;INDIRECT("'"&amp;$A$70&amp;"'!"&amp;AS$68&amp;$C301+72),1,0)</f>
        <v>0</v>
      </c>
      <c r="AT301" cm="1">
        <f t="array" aca="1" ref="AT301" ca="1">IF(INDIRECT("'"&amp;$A$69&amp;"'!"&amp;AT$68&amp;$C301+72)&lt;&gt;INDIRECT("'"&amp;$A$70&amp;"'!"&amp;AT$68&amp;$C301+72),1,0)</f>
        <v>0</v>
      </c>
      <c r="AU301" cm="1">
        <f t="array" aca="1" ref="AU301" ca="1">IF(INDIRECT("'"&amp;$A$69&amp;"'!"&amp;AU$68&amp;$C301+72)&lt;&gt;INDIRECT("'"&amp;$A$70&amp;"'!"&amp;AU$68&amp;$C301+72),1,0)</f>
        <v>0</v>
      </c>
      <c r="AV301" cm="1">
        <f t="array" aca="1" ref="AV301" ca="1">IF(INDIRECT("'"&amp;$A$69&amp;"'!"&amp;AV$68&amp;$C301+72)&lt;&gt;INDIRECT("'"&amp;$A$70&amp;"'!"&amp;AV$68&amp;$C301+72),1,0)</f>
        <v>0</v>
      </c>
      <c r="AW301" cm="1">
        <f t="array" aca="1" ref="AW301" ca="1">IF(INDIRECT("'"&amp;$A$69&amp;"'!"&amp;AW$68&amp;$C301+72)&lt;&gt;INDIRECT("'"&amp;$A$70&amp;"'!"&amp;AW$68&amp;$C301+72),1,0)</f>
        <v>0</v>
      </c>
      <c r="AX301" cm="1">
        <f t="array" aca="1" ref="AX301" ca="1">IF(INDIRECT("'"&amp;$A$69&amp;"'!"&amp;AX$68&amp;$C301+72)&lt;&gt;INDIRECT("'"&amp;$A$70&amp;"'!"&amp;AX$68&amp;$C301+72),1,0)</f>
        <v>0</v>
      </c>
      <c r="AY301" cm="1">
        <f t="array" aca="1" ref="AY301" ca="1">IF(INDIRECT("'"&amp;$A$69&amp;"'!"&amp;AY$68&amp;$C301+72)&lt;&gt;INDIRECT("'"&amp;$A$70&amp;"'!"&amp;AY$68&amp;$C301+72),1,0)</f>
        <v>0</v>
      </c>
      <c r="AZ301" cm="1">
        <f t="array" aca="1" ref="AZ301" ca="1">IF(INDIRECT("'"&amp;$A$69&amp;"'!"&amp;AZ$68&amp;$C301+72)&lt;&gt;INDIRECT("'"&amp;$A$70&amp;"'!"&amp;AZ$68&amp;$C301+72),1,0)</f>
        <v>0</v>
      </c>
      <c r="BA301" cm="1">
        <f t="array" aca="1" ref="BA301" ca="1">IF(INDIRECT("'"&amp;$A$69&amp;"'!"&amp;BA$68&amp;$C301+72)&lt;&gt;INDIRECT("'"&amp;$A$70&amp;"'!"&amp;BA$68&amp;$C301+72),1,0)</f>
        <v>0</v>
      </c>
      <c r="BB301" cm="1">
        <f t="array" aca="1" ref="BB301" ca="1">IF(INDIRECT("'"&amp;$A$69&amp;"'!"&amp;BB$68&amp;$C301+72)&lt;&gt;INDIRECT("'"&amp;$A$70&amp;"'!"&amp;BB$68&amp;$C301+72),1,0)</f>
        <v>0</v>
      </c>
      <c r="BC301">
        <f t="shared" ca="1" si="9"/>
        <v>0</v>
      </c>
      <c r="BD301">
        <f t="shared" ca="1" si="10"/>
        <v>0</v>
      </c>
      <c r="BE301">
        <f t="shared" ca="1" si="11"/>
        <v>0</v>
      </c>
    </row>
    <row r="302" spans="3:57" x14ac:dyDescent="0.15">
      <c r="C302" s="283">
        <v>230</v>
      </c>
      <c r="D302" cm="1">
        <f t="array" aca="1" ref="D302" ca="1">IF(INDIRECT("'"&amp;$A$69&amp;"'!"&amp;D$68&amp;$C302+72)&lt;&gt;INDIRECT("'"&amp;$A$70&amp;"'!"&amp;D$68&amp;$C302+72),1,0)</f>
        <v>0</v>
      </c>
      <c r="E302" cm="1">
        <f t="array" aca="1" ref="E302" ca="1">IF(INDIRECT("'"&amp;$A$69&amp;"'!"&amp;E$68&amp;$C302+72)&lt;&gt;INDIRECT("'"&amp;$A$70&amp;"'!"&amp;E$68&amp;$C302+72),1,0)</f>
        <v>0</v>
      </c>
      <c r="F302" cm="1">
        <f t="array" aca="1" ref="F302" ca="1">IF(INDIRECT("'"&amp;$A$69&amp;"'!"&amp;F$68&amp;$C302+72)&lt;&gt;INDIRECT("'"&amp;$A$70&amp;"'!"&amp;F$68&amp;$C302+72),1,0)</f>
        <v>0</v>
      </c>
      <c r="G302" cm="1">
        <f t="array" aca="1" ref="G302" ca="1">IF(INDIRECT("'"&amp;$A$69&amp;"'!"&amp;G$68&amp;$C302+72)&lt;&gt;INDIRECT("'"&amp;$A$70&amp;"'!"&amp;G$68&amp;$C302+72),1,0)</f>
        <v>0</v>
      </c>
      <c r="H302" cm="1">
        <f t="array" aca="1" ref="H302" ca="1">IF(INDIRECT("'"&amp;$A$69&amp;"'!"&amp;H$68&amp;$C302+72)&lt;&gt;INDIRECT("'"&amp;$A$70&amp;"'!"&amp;H$68&amp;$C302+72),1,0)</f>
        <v>0</v>
      </c>
      <c r="I302" cm="1">
        <f t="array" aca="1" ref="I302" ca="1">IF(INDIRECT("'"&amp;$A$69&amp;"'!"&amp;I$68&amp;$C302+72)&lt;&gt;INDIRECT("'"&amp;$A$70&amp;"'!"&amp;I$68&amp;$C302+72),1,0)</f>
        <v>0</v>
      </c>
      <c r="J302" cm="1">
        <f t="array" aca="1" ref="J302" ca="1">IF(INDIRECT("'"&amp;$A$69&amp;"'!"&amp;J$68&amp;$C302+72)&lt;&gt;INDIRECT("'"&amp;$A$70&amp;"'!"&amp;J$68&amp;$C302+72),1,0)</f>
        <v>0</v>
      </c>
      <c r="K302" cm="1">
        <f t="array" aca="1" ref="K302" ca="1">IF(INDIRECT("'"&amp;$A$69&amp;"'!"&amp;K$68&amp;$C302+72)&lt;&gt;INDIRECT("'"&amp;$A$70&amp;"'!"&amp;K$68&amp;$C302+72),1,0)</f>
        <v>0</v>
      </c>
      <c r="L302" cm="1">
        <f t="array" aca="1" ref="L302" ca="1">IF(INDIRECT("'"&amp;$A$69&amp;"'!"&amp;L$68&amp;$C302+72)&lt;&gt;INDIRECT("'"&amp;$A$70&amp;"'!"&amp;L$68&amp;$C302+72),1,0)</f>
        <v>0</v>
      </c>
      <c r="M302" cm="1">
        <f t="array" aca="1" ref="M302" ca="1">IF(INDIRECT("'"&amp;$A$69&amp;"'!"&amp;M$68&amp;$C302+72)&lt;&gt;INDIRECT("'"&amp;$A$70&amp;"'!"&amp;M$68&amp;$C302+72),1,0)</f>
        <v>0</v>
      </c>
      <c r="N302" cm="1">
        <f t="array" aca="1" ref="N302" ca="1">IF(INDIRECT("'"&amp;$A$69&amp;"'!"&amp;N$68&amp;$C302+72)&lt;&gt;INDIRECT("'"&amp;$A$70&amp;"'!"&amp;N$68&amp;$C302+72),1,0)</f>
        <v>0</v>
      </c>
      <c r="O302" cm="1">
        <f t="array" aca="1" ref="O302" ca="1">IF(INDIRECT("'"&amp;$A$69&amp;"'!"&amp;O$68&amp;$C302+72)&lt;&gt;INDIRECT("'"&amp;$A$70&amp;"'!"&amp;O$68&amp;$C302+72),1,0)</f>
        <v>0</v>
      </c>
      <c r="P302" cm="1">
        <f t="array" aca="1" ref="P302" ca="1">IF(INDIRECT("'"&amp;$A$69&amp;"'!"&amp;P$68&amp;$C302+72)&lt;&gt;INDIRECT("'"&amp;$A$70&amp;"'!"&amp;P$68&amp;$C302+72),1,0)</f>
        <v>0</v>
      </c>
      <c r="Q302" cm="1">
        <f t="array" aca="1" ref="Q302" ca="1">IF(INDIRECT("'"&amp;$A$69&amp;"'!"&amp;Q$68&amp;$C302+72)&lt;&gt;INDIRECT("'"&amp;$A$70&amp;"'!"&amp;Q$68&amp;$C302+72),1,0)</f>
        <v>0</v>
      </c>
      <c r="R302" cm="1">
        <f t="array" aca="1" ref="R302" ca="1">IF(INDIRECT("'"&amp;$A$69&amp;"'!"&amp;R$68&amp;$C302+72)&lt;&gt;INDIRECT("'"&amp;$A$70&amp;"'!"&amp;R$68&amp;$C302+72),1,0)</f>
        <v>0</v>
      </c>
      <c r="S302" cm="1">
        <f t="array" aca="1" ref="S302" ca="1">IF(INDIRECT("'"&amp;$A$69&amp;"'!"&amp;S$68&amp;$C302+72)&lt;&gt;INDIRECT("'"&amp;$A$70&amp;"'!"&amp;S$68&amp;$C302+72),1,0)</f>
        <v>0</v>
      </c>
      <c r="T302" cm="1">
        <f t="array" aca="1" ref="T302" ca="1">IF(INDIRECT("'"&amp;$A$69&amp;"'!"&amp;T$68&amp;$C302+72)&lt;&gt;INDIRECT("'"&amp;$A$70&amp;"'!"&amp;T$68&amp;$C302+72),1,0)</f>
        <v>0</v>
      </c>
      <c r="U302" cm="1">
        <f t="array" aca="1" ref="U302" ca="1">IF(INDIRECT("'"&amp;$A$69&amp;"'!"&amp;U$68&amp;$C302+72)&lt;&gt;INDIRECT("'"&amp;$A$70&amp;"'!"&amp;U$68&amp;$C302+72),1,0)</f>
        <v>0</v>
      </c>
      <c r="V302" cm="1">
        <f t="array" aca="1" ref="V302" ca="1">IF(INDIRECT("'"&amp;$A$69&amp;"'!"&amp;V$68&amp;$C302+72)&lt;&gt;INDIRECT("'"&amp;$A$70&amp;"'!"&amp;V$68&amp;$C302+72),1,0)</f>
        <v>0</v>
      </c>
      <c r="W302" cm="1">
        <f t="array" aca="1" ref="W302" ca="1">IF(INDIRECT("'"&amp;$A$69&amp;"'!"&amp;W$68&amp;$C302+72)&lt;&gt;INDIRECT("'"&amp;$A$70&amp;"'!"&amp;W$68&amp;$C302+72),1,0)</f>
        <v>0</v>
      </c>
      <c r="X302" cm="1">
        <f t="array" aca="1" ref="X302" ca="1">IF(INDIRECT("'"&amp;$A$69&amp;"'!"&amp;X$68&amp;$C302+72)&lt;&gt;INDIRECT("'"&amp;$A$70&amp;"'!"&amp;X$68&amp;$C302+72),1,0)</f>
        <v>0</v>
      </c>
      <c r="Y302" cm="1">
        <f t="array" aca="1" ref="Y302" ca="1">IF(INDIRECT("'"&amp;$A$69&amp;"'!"&amp;Y$68&amp;$C302+72)&lt;&gt;INDIRECT("'"&amp;$A$70&amp;"'!"&amp;Y$68&amp;$C302+72),1,0)</f>
        <v>0</v>
      </c>
      <c r="Z302" cm="1">
        <f t="array" aca="1" ref="Z302" ca="1">IF(INDIRECT("'"&amp;$A$69&amp;"'!"&amp;Z$68&amp;$C302+72)&lt;&gt;INDIRECT("'"&amp;$A$70&amp;"'!"&amp;Z$68&amp;$C302+72),1,0)</f>
        <v>0</v>
      </c>
      <c r="AA302" cm="1">
        <f t="array" aca="1" ref="AA302" ca="1">IF(INDIRECT("'"&amp;$A$69&amp;"'!"&amp;AA$68&amp;$C302+72)&lt;&gt;INDIRECT("'"&amp;$A$70&amp;"'!"&amp;AA$68&amp;$C302+72),1,0)</f>
        <v>0</v>
      </c>
      <c r="AB302" cm="1">
        <f t="array" aca="1" ref="AB302" ca="1">IF(INDIRECT("'"&amp;$A$69&amp;"'!"&amp;AB$68&amp;$C302+72)&lt;&gt;INDIRECT("'"&amp;$A$70&amp;"'!"&amp;AB$68&amp;$C302+72),1,0)</f>
        <v>0</v>
      </c>
      <c r="AC302" cm="1">
        <f t="array" aca="1" ref="AC302" ca="1">IF(INDIRECT("'"&amp;$A$69&amp;"'!"&amp;AC$68&amp;$C302+72)&lt;&gt;INDIRECT("'"&amp;$A$70&amp;"'!"&amp;AC$68&amp;$C302+72),1,0)</f>
        <v>0</v>
      </c>
      <c r="AD302" cm="1">
        <f t="array" aca="1" ref="AD302" ca="1">IF(INDIRECT("'"&amp;$A$69&amp;"'!"&amp;AD$68&amp;$C302+72)&lt;&gt;INDIRECT("'"&amp;$A$70&amp;"'!"&amp;AD$68&amp;$C302+72),1,0)</f>
        <v>0</v>
      </c>
      <c r="AE302" cm="1">
        <f t="array" aca="1" ref="AE302" ca="1">IF(INDIRECT("'"&amp;$A$69&amp;"'!"&amp;AE$68&amp;$C302+72)&lt;&gt;INDIRECT("'"&amp;$A$70&amp;"'!"&amp;AE$68&amp;$C302+72),1,0)</f>
        <v>0</v>
      </c>
      <c r="AF302" cm="1">
        <f t="array" aca="1" ref="AF302" ca="1">IF(INDIRECT("'"&amp;$A$69&amp;"'!"&amp;AF$68&amp;$C302+72)&lt;&gt;INDIRECT("'"&amp;$A$70&amp;"'!"&amp;AF$68&amp;$C302+72),1,0)</f>
        <v>0</v>
      </c>
      <c r="AG302" cm="1">
        <f t="array" aca="1" ref="AG302" ca="1">IF(INDIRECT("'"&amp;$A$69&amp;"'!"&amp;AG$68&amp;$C302+72)&lt;&gt;INDIRECT("'"&amp;$A$70&amp;"'!"&amp;AG$68&amp;$C302+72),1,0)</f>
        <v>0</v>
      </c>
      <c r="AH302" cm="1">
        <f t="array" aca="1" ref="AH302" ca="1">IF(INDIRECT("'"&amp;$A$69&amp;"'!"&amp;AH$68&amp;$C302+72)&lt;&gt;INDIRECT("'"&amp;$A$70&amp;"'!"&amp;AH$68&amp;$C302+72),1,0)</f>
        <v>0</v>
      </c>
      <c r="AI302" cm="1">
        <f t="array" aca="1" ref="AI302" ca="1">IF(INDIRECT("'"&amp;$A$69&amp;"'!"&amp;AI$68&amp;$C302+72)&lt;&gt;INDIRECT("'"&amp;$A$70&amp;"'!"&amp;AI$68&amp;$C302+72),1,0)</f>
        <v>0</v>
      </c>
      <c r="AJ302" cm="1">
        <f t="array" aca="1" ref="AJ302" ca="1">IF(INDIRECT("'"&amp;$A$69&amp;"'!"&amp;AJ$68&amp;$C302+72)&lt;&gt;INDIRECT("'"&amp;$A$70&amp;"'!"&amp;AJ$68&amp;$C302+72),1,0)</f>
        <v>0</v>
      </c>
      <c r="AK302" cm="1">
        <f t="array" aca="1" ref="AK302" ca="1">IF(INDIRECT("'"&amp;$A$69&amp;"'!"&amp;AK$68&amp;$C302+72)&lt;&gt;INDIRECT("'"&amp;$A$70&amp;"'!"&amp;AK$68&amp;$C302+72),1,0)</f>
        <v>0</v>
      </c>
      <c r="AL302" cm="1">
        <f t="array" aca="1" ref="AL302" ca="1">IF(INDIRECT("'"&amp;$A$69&amp;"'!"&amp;AL$68&amp;$C302+72)&lt;&gt;INDIRECT("'"&amp;$A$70&amp;"'!"&amp;AL$68&amp;$C302+72),1,0)</f>
        <v>0</v>
      </c>
      <c r="AM302" cm="1">
        <f t="array" aca="1" ref="AM302" ca="1">IF(INDIRECT("'"&amp;$A$69&amp;"'!"&amp;AM$68&amp;$C302+72)&lt;&gt;INDIRECT("'"&amp;$A$70&amp;"'!"&amp;AM$68&amp;$C302+72),1,0)</f>
        <v>0</v>
      </c>
      <c r="AN302" cm="1">
        <f t="array" aca="1" ref="AN302" ca="1">IF(INDIRECT("'"&amp;$A$69&amp;"'!"&amp;AN$68&amp;$C302+72)&lt;&gt;INDIRECT("'"&amp;$A$70&amp;"'!"&amp;AN$68&amp;$C302+72),1,0)</f>
        <v>0</v>
      </c>
      <c r="AO302" cm="1">
        <f t="array" aca="1" ref="AO302" ca="1">IF(INDIRECT("'"&amp;$A$69&amp;"'!"&amp;AO$68&amp;$C302+72)&lt;&gt;INDIRECT("'"&amp;$A$70&amp;"'!"&amp;AO$68&amp;$C302+72),1,0)</f>
        <v>0</v>
      </c>
      <c r="AP302" cm="1">
        <f t="array" aca="1" ref="AP302" ca="1">IF(INDIRECT("'"&amp;$A$69&amp;"'!"&amp;AP$68&amp;$C302+72)&lt;&gt;INDIRECT("'"&amp;$A$70&amp;"'!"&amp;AP$68&amp;$C302+72),1,0)</f>
        <v>0</v>
      </c>
      <c r="AQ302" cm="1">
        <f t="array" aca="1" ref="AQ302" ca="1">IF(INDIRECT("'"&amp;$A$69&amp;"'!"&amp;AQ$68&amp;$C302+72)&lt;&gt;INDIRECT("'"&amp;$A$70&amp;"'!"&amp;AQ$68&amp;$C302+72),1,0)</f>
        <v>0</v>
      </c>
      <c r="AR302" cm="1">
        <f t="array" aca="1" ref="AR302" ca="1">IF(INDIRECT("'"&amp;$A$69&amp;"'!"&amp;AR$68&amp;$C302+72)&lt;&gt;INDIRECT("'"&amp;$A$70&amp;"'!"&amp;AR$68&amp;$C302+72),1,0)</f>
        <v>0</v>
      </c>
      <c r="AS302" cm="1">
        <f t="array" aca="1" ref="AS302" ca="1">IF(INDIRECT("'"&amp;$A$69&amp;"'!"&amp;AS$68&amp;$C302+72)&lt;&gt;INDIRECT("'"&amp;$A$70&amp;"'!"&amp;AS$68&amp;$C302+72),1,0)</f>
        <v>0</v>
      </c>
      <c r="AT302" cm="1">
        <f t="array" aca="1" ref="AT302" ca="1">IF(INDIRECT("'"&amp;$A$69&amp;"'!"&amp;AT$68&amp;$C302+72)&lt;&gt;INDIRECT("'"&amp;$A$70&amp;"'!"&amp;AT$68&amp;$C302+72),1,0)</f>
        <v>0</v>
      </c>
      <c r="AU302" cm="1">
        <f t="array" aca="1" ref="AU302" ca="1">IF(INDIRECT("'"&amp;$A$69&amp;"'!"&amp;AU$68&amp;$C302+72)&lt;&gt;INDIRECT("'"&amp;$A$70&amp;"'!"&amp;AU$68&amp;$C302+72),1,0)</f>
        <v>0</v>
      </c>
      <c r="AV302" cm="1">
        <f t="array" aca="1" ref="AV302" ca="1">IF(INDIRECT("'"&amp;$A$69&amp;"'!"&amp;AV$68&amp;$C302+72)&lt;&gt;INDIRECT("'"&amp;$A$70&amp;"'!"&amp;AV$68&amp;$C302+72),1,0)</f>
        <v>0</v>
      </c>
      <c r="AW302" cm="1">
        <f t="array" aca="1" ref="AW302" ca="1">IF(INDIRECT("'"&amp;$A$69&amp;"'!"&amp;AW$68&amp;$C302+72)&lt;&gt;INDIRECT("'"&amp;$A$70&amp;"'!"&amp;AW$68&amp;$C302+72),1,0)</f>
        <v>0</v>
      </c>
      <c r="AX302" cm="1">
        <f t="array" aca="1" ref="AX302" ca="1">IF(INDIRECT("'"&amp;$A$69&amp;"'!"&amp;AX$68&amp;$C302+72)&lt;&gt;INDIRECT("'"&amp;$A$70&amp;"'!"&amp;AX$68&amp;$C302+72),1,0)</f>
        <v>0</v>
      </c>
      <c r="AY302" cm="1">
        <f t="array" aca="1" ref="AY302" ca="1">IF(INDIRECT("'"&amp;$A$69&amp;"'!"&amp;AY$68&amp;$C302+72)&lt;&gt;INDIRECT("'"&amp;$A$70&amp;"'!"&amp;AY$68&amp;$C302+72),1,0)</f>
        <v>0</v>
      </c>
      <c r="AZ302" cm="1">
        <f t="array" aca="1" ref="AZ302" ca="1">IF(INDIRECT("'"&amp;$A$69&amp;"'!"&amp;AZ$68&amp;$C302+72)&lt;&gt;INDIRECT("'"&amp;$A$70&amp;"'!"&amp;AZ$68&amp;$C302+72),1,0)</f>
        <v>0</v>
      </c>
      <c r="BA302" cm="1">
        <f t="array" aca="1" ref="BA302" ca="1">IF(INDIRECT("'"&amp;$A$69&amp;"'!"&amp;BA$68&amp;$C302+72)&lt;&gt;INDIRECT("'"&amp;$A$70&amp;"'!"&amp;BA$68&amp;$C302+72),1,0)</f>
        <v>0</v>
      </c>
      <c r="BB302" cm="1">
        <f t="array" aca="1" ref="BB302" ca="1">IF(INDIRECT("'"&amp;$A$69&amp;"'!"&amp;BB$68&amp;$C302+72)&lt;&gt;INDIRECT("'"&amp;$A$70&amp;"'!"&amp;BB$68&amp;$C302+72),1,0)</f>
        <v>0</v>
      </c>
      <c r="BC302">
        <f t="shared" ca="1" si="9"/>
        <v>0</v>
      </c>
      <c r="BD302">
        <f t="shared" ca="1" si="10"/>
        <v>0</v>
      </c>
      <c r="BE302">
        <f t="shared" ca="1" si="11"/>
        <v>0</v>
      </c>
    </row>
    <row r="303" spans="3:57" x14ac:dyDescent="0.15">
      <c r="C303" s="283">
        <v>231</v>
      </c>
      <c r="D303" cm="1">
        <f t="array" aca="1" ref="D303" ca="1">IF(INDIRECT("'"&amp;$A$69&amp;"'!"&amp;D$68&amp;$C303+72)&lt;&gt;INDIRECT("'"&amp;$A$70&amp;"'!"&amp;D$68&amp;$C303+72),1,0)</f>
        <v>0</v>
      </c>
      <c r="E303" cm="1">
        <f t="array" aca="1" ref="E303" ca="1">IF(INDIRECT("'"&amp;$A$69&amp;"'!"&amp;E$68&amp;$C303+72)&lt;&gt;INDIRECT("'"&amp;$A$70&amp;"'!"&amp;E$68&amp;$C303+72),1,0)</f>
        <v>0</v>
      </c>
      <c r="F303" cm="1">
        <f t="array" aca="1" ref="F303" ca="1">IF(INDIRECT("'"&amp;$A$69&amp;"'!"&amp;F$68&amp;$C303+72)&lt;&gt;INDIRECT("'"&amp;$A$70&amp;"'!"&amp;F$68&amp;$C303+72),1,0)</f>
        <v>0</v>
      </c>
      <c r="G303" cm="1">
        <f t="array" aca="1" ref="G303" ca="1">IF(INDIRECT("'"&amp;$A$69&amp;"'!"&amp;G$68&amp;$C303+72)&lt;&gt;INDIRECT("'"&amp;$A$70&amp;"'!"&amp;G$68&amp;$C303+72),1,0)</f>
        <v>0</v>
      </c>
      <c r="H303" cm="1">
        <f t="array" aca="1" ref="H303" ca="1">IF(INDIRECT("'"&amp;$A$69&amp;"'!"&amp;H$68&amp;$C303+72)&lt;&gt;INDIRECT("'"&amp;$A$70&amp;"'!"&amp;H$68&amp;$C303+72),1,0)</f>
        <v>0</v>
      </c>
      <c r="I303" cm="1">
        <f t="array" aca="1" ref="I303" ca="1">IF(INDIRECT("'"&amp;$A$69&amp;"'!"&amp;I$68&amp;$C303+72)&lt;&gt;INDIRECT("'"&amp;$A$70&amp;"'!"&amp;I$68&amp;$C303+72),1,0)</f>
        <v>0</v>
      </c>
      <c r="J303" cm="1">
        <f t="array" aca="1" ref="J303" ca="1">IF(INDIRECT("'"&amp;$A$69&amp;"'!"&amp;J$68&amp;$C303+72)&lt;&gt;INDIRECT("'"&amp;$A$70&amp;"'!"&amp;J$68&amp;$C303+72),1,0)</f>
        <v>0</v>
      </c>
      <c r="K303" cm="1">
        <f t="array" aca="1" ref="K303" ca="1">IF(INDIRECT("'"&amp;$A$69&amp;"'!"&amp;K$68&amp;$C303+72)&lt;&gt;INDIRECT("'"&amp;$A$70&amp;"'!"&amp;K$68&amp;$C303+72),1,0)</f>
        <v>0</v>
      </c>
      <c r="L303" cm="1">
        <f t="array" aca="1" ref="L303" ca="1">IF(INDIRECT("'"&amp;$A$69&amp;"'!"&amp;L$68&amp;$C303+72)&lt;&gt;INDIRECT("'"&amp;$A$70&amp;"'!"&amp;L$68&amp;$C303+72),1,0)</f>
        <v>0</v>
      </c>
      <c r="M303" cm="1">
        <f t="array" aca="1" ref="M303" ca="1">IF(INDIRECT("'"&amp;$A$69&amp;"'!"&amp;M$68&amp;$C303+72)&lt;&gt;INDIRECT("'"&amp;$A$70&amp;"'!"&amp;M$68&amp;$C303+72),1,0)</f>
        <v>0</v>
      </c>
      <c r="N303" cm="1">
        <f t="array" aca="1" ref="N303" ca="1">IF(INDIRECT("'"&amp;$A$69&amp;"'!"&amp;N$68&amp;$C303+72)&lt;&gt;INDIRECT("'"&amp;$A$70&amp;"'!"&amp;N$68&amp;$C303+72),1,0)</f>
        <v>0</v>
      </c>
      <c r="O303" cm="1">
        <f t="array" aca="1" ref="O303" ca="1">IF(INDIRECT("'"&amp;$A$69&amp;"'!"&amp;O$68&amp;$C303+72)&lt;&gt;INDIRECT("'"&amp;$A$70&amp;"'!"&amp;O$68&amp;$C303+72),1,0)</f>
        <v>0</v>
      </c>
      <c r="P303" cm="1">
        <f t="array" aca="1" ref="P303" ca="1">IF(INDIRECT("'"&amp;$A$69&amp;"'!"&amp;P$68&amp;$C303+72)&lt;&gt;INDIRECT("'"&amp;$A$70&amp;"'!"&amp;P$68&amp;$C303+72),1,0)</f>
        <v>0</v>
      </c>
      <c r="Q303" cm="1">
        <f t="array" aca="1" ref="Q303" ca="1">IF(INDIRECT("'"&amp;$A$69&amp;"'!"&amp;Q$68&amp;$C303+72)&lt;&gt;INDIRECT("'"&amp;$A$70&amp;"'!"&amp;Q$68&amp;$C303+72),1,0)</f>
        <v>0</v>
      </c>
      <c r="R303" cm="1">
        <f t="array" aca="1" ref="R303" ca="1">IF(INDIRECT("'"&amp;$A$69&amp;"'!"&amp;R$68&amp;$C303+72)&lt;&gt;INDIRECT("'"&amp;$A$70&amp;"'!"&amp;R$68&amp;$C303+72),1,0)</f>
        <v>0</v>
      </c>
      <c r="S303" cm="1">
        <f t="array" aca="1" ref="S303" ca="1">IF(INDIRECT("'"&amp;$A$69&amp;"'!"&amp;S$68&amp;$C303+72)&lt;&gt;INDIRECT("'"&amp;$A$70&amp;"'!"&amp;S$68&amp;$C303+72),1,0)</f>
        <v>0</v>
      </c>
      <c r="T303" cm="1">
        <f t="array" aca="1" ref="T303" ca="1">IF(INDIRECT("'"&amp;$A$69&amp;"'!"&amp;T$68&amp;$C303+72)&lt;&gt;INDIRECT("'"&amp;$A$70&amp;"'!"&amp;T$68&amp;$C303+72),1,0)</f>
        <v>0</v>
      </c>
      <c r="U303" cm="1">
        <f t="array" aca="1" ref="U303" ca="1">IF(INDIRECT("'"&amp;$A$69&amp;"'!"&amp;U$68&amp;$C303+72)&lt;&gt;INDIRECT("'"&amp;$A$70&amp;"'!"&amp;U$68&amp;$C303+72),1,0)</f>
        <v>0</v>
      </c>
      <c r="V303" cm="1">
        <f t="array" aca="1" ref="V303" ca="1">IF(INDIRECT("'"&amp;$A$69&amp;"'!"&amp;V$68&amp;$C303+72)&lt;&gt;INDIRECT("'"&amp;$A$70&amp;"'!"&amp;V$68&amp;$C303+72),1,0)</f>
        <v>0</v>
      </c>
      <c r="W303" cm="1">
        <f t="array" aca="1" ref="W303" ca="1">IF(INDIRECT("'"&amp;$A$69&amp;"'!"&amp;W$68&amp;$C303+72)&lt;&gt;INDIRECT("'"&amp;$A$70&amp;"'!"&amp;W$68&amp;$C303+72),1,0)</f>
        <v>0</v>
      </c>
      <c r="X303" cm="1">
        <f t="array" aca="1" ref="X303" ca="1">IF(INDIRECT("'"&amp;$A$69&amp;"'!"&amp;X$68&amp;$C303+72)&lt;&gt;INDIRECT("'"&amp;$A$70&amp;"'!"&amp;X$68&amp;$C303+72),1,0)</f>
        <v>0</v>
      </c>
      <c r="Y303" cm="1">
        <f t="array" aca="1" ref="Y303" ca="1">IF(INDIRECT("'"&amp;$A$69&amp;"'!"&amp;Y$68&amp;$C303+72)&lt;&gt;INDIRECT("'"&amp;$A$70&amp;"'!"&amp;Y$68&amp;$C303+72),1,0)</f>
        <v>0</v>
      </c>
      <c r="Z303" cm="1">
        <f t="array" aca="1" ref="Z303" ca="1">IF(INDIRECT("'"&amp;$A$69&amp;"'!"&amp;Z$68&amp;$C303+72)&lt;&gt;INDIRECT("'"&amp;$A$70&amp;"'!"&amp;Z$68&amp;$C303+72),1,0)</f>
        <v>0</v>
      </c>
      <c r="AA303" cm="1">
        <f t="array" aca="1" ref="AA303" ca="1">IF(INDIRECT("'"&amp;$A$69&amp;"'!"&amp;AA$68&amp;$C303+72)&lt;&gt;INDIRECT("'"&amp;$A$70&amp;"'!"&amp;AA$68&amp;$C303+72),1,0)</f>
        <v>0</v>
      </c>
      <c r="AB303" cm="1">
        <f t="array" aca="1" ref="AB303" ca="1">IF(INDIRECT("'"&amp;$A$69&amp;"'!"&amp;AB$68&amp;$C303+72)&lt;&gt;INDIRECT("'"&amp;$A$70&amp;"'!"&amp;AB$68&amp;$C303+72),1,0)</f>
        <v>0</v>
      </c>
      <c r="AC303" cm="1">
        <f t="array" aca="1" ref="AC303" ca="1">IF(INDIRECT("'"&amp;$A$69&amp;"'!"&amp;AC$68&amp;$C303+72)&lt;&gt;INDIRECT("'"&amp;$A$70&amp;"'!"&amp;AC$68&amp;$C303+72),1,0)</f>
        <v>0</v>
      </c>
      <c r="AD303" cm="1">
        <f t="array" aca="1" ref="AD303" ca="1">IF(INDIRECT("'"&amp;$A$69&amp;"'!"&amp;AD$68&amp;$C303+72)&lt;&gt;INDIRECT("'"&amp;$A$70&amp;"'!"&amp;AD$68&amp;$C303+72),1,0)</f>
        <v>0</v>
      </c>
      <c r="AE303" cm="1">
        <f t="array" aca="1" ref="AE303" ca="1">IF(INDIRECT("'"&amp;$A$69&amp;"'!"&amp;AE$68&amp;$C303+72)&lt;&gt;INDIRECT("'"&amp;$A$70&amp;"'!"&amp;AE$68&amp;$C303+72),1,0)</f>
        <v>0</v>
      </c>
      <c r="AF303" cm="1">
        <f t="array" aca="1" ref="AF303" ca="1">IF(INDIRECT("'"&amp;$A$69&amp;"'!"&amp;AF$68&amp;$C303+72)&lt;&gt;INDIRECT("'"&amp;$A$70&amp;"'!"&amp;AF$68&amp;$C303+72),1,0)</f>
        <v>0</v>
      </c>
      <c r="AG303" cm="1">
        <f t="array" aca="1" ref="AG303" ca="1">IF(INDIRECT("'"&amp;$A$69&amp;"'!"&amp;AG$68&amp;$C303+72)&lt;&gt;INDIRECT("'"&amp;$A$70&amp;"'!"&amp;AG$68&amp;$C303+72),1,0)</f>
        <v>0</v>
      </c>
      <c r="AH303" cm="1">
        <f t="array" aca="1" ref="AH303" ca="1">IF(INDIRECT("'"&amp;$A$69&amp;"'!"&amp;AH$68&amp;$C303+72)&lt;&gt;INDIRECT("'"&amp;$A$70&amp;"'!"&amp;AH$68&amp;$C303+72),1,0)</f>
        <v>0</v>
      </c>
      <c r="AI303" cm="1">
        <f t="array" aca="1" ref="AI303" ca="1">IF(INDIRECT("'"&amp;$A$69&amp;"'!"&amp;AI$68&amp;$C303+72)&lt;&gt;INDIRECT("'"&amp;$A$70&amp;"'!"&amp;AI$68&amp;$C303+72),1,0)</f>
        <v>0</v>
      </c>
      <c r="AJ303" cm="1">
        <f t="array" aca="1" ref="AJ303" ca="1">IF(INDIRECT("'"&amp;$A$69&amp;"'!"&amp;AJ$68&amp;$C303+72)&lt;&gt;INDIRECT("'"&amp;$A$70&amp;"'!"&amp;AJ$68&amp;$C303+72),1,0)</f>
        <v>0</v>
      </c>
      <c r="AK303" cm="1">
        <f t="array" aca="1" ref="AK303" ca="1">IF(INDIRECT("'"&amp;$A$69&amp;"'!"&amp;AK$68&amp;$C303+72)&lt;&gt;INDIRECT("'"&amp;$A$70&amp;"'!"&amp;AK$68&amp;$C303+72),1,0)</f>
        <v>0</v>
      </c>
      <c r="AL303" cm="1">
        <f t="array" aca="1" ref="AL303" ca="1">IF(INDIRECT("'"&amp;$A$69&amp;"'!"&amp;AL$68&amp;$C303+72)&lt;&gt;INDIRECT("'"&amp;$A$70&amp;"'!"&amp;AL$68&amp;$C303+72),1,0)</f>
        <v>0</v>
      </c>
      <c r="AM303" cm="1">
        <f t="array" aca="1" ref="AM303" ca="1">IF(INDIRECT("'"&amp;$A$69&amp;"'!"&amp;AM$68&amp;$C303+72)&lt;&gt;INDIRECT("'"&amp;$A$70&amp;"'!"&amp;AM$68&amp;$C303+72),1,0)</f>
        <v>0</v>
      </c>
      <c r="AN303" cm="1">
        <f t="array" aca="1" ref="AN303" ca="1">IF(INDIRECT("'"&amp;$A$69&amp;"'!"&amp;AN$68&amp;$C303+72)&lt;&gt;INDIRECT("'"&amp;$A$70&amp;"'!"&amp;AN$68&amp;$C303+72),1,0)</f>
        <v>0</v>
      </c>
      <c r="AO303" cm="1">
        <f t="array" aca="1" ref="AO303" ca="1">IF(INDIRECT("'"&amp;$A$69&amp;"'!"&amp;AO$68&amp;$C303+72)&lt;&gt;INDIRECT("'"&amp;$A$70&amp;"'!"&amp;AO$68&amp;$C303+72),1,0)</f>
        <v>0</v>
      </c>
      <c r="AP303" cm="1">
        <f t="array" aca="1" ref="AP303" ca="1">IF(INDIRECT("'"&amp;$A$69&amp;"'!"&amp;AP$68&amp;$C303+72)&lt;&gt;INDIRECT("'"&amp;$A$70&amp;"'!"&amp;AP$68&amp;$C303+72),1,0)</f>
        <v>0</v>
      </c>
      <c r="AQ303" cm="1">
        <f t="array" aca="1" ref="AQ303" ca="1">IF(INDIRECT("'"&amp;$A$69&amp;"'!"&amp;AQ$68&amp;$C303+72)&lt;&gt;INDIRECT("'"&amp;$A$70&amp;"'!"&amp;AQ$68&amp;$C303+72),1,0)</f>
        <v>0</v>
      </c>
      <c r="AR303" cm="1">
        <f t="array" aca="1" ref="AR303" ca="1">IF(INDIRECT("'"&amp;$A$69&amp;"'!"&amp;AR$68&amp;$C303+72)&lt;&gt;INDIRECT("'"&amp;$A$70&amp;"'!"&amp;AR$68&amp;$C303+72),1,0)</f>
        <v>0</v>
      </c>
      <c r="AS303" cm="1">
        <f t="array" aca="1" ref="AS303" ca="1">IF(INDIRECT("'"&amp;$A$69&amp;"'!"&amp;AS$68&amp;$C303+72)&lt;&gt;INDIRECT("'"&amp;$A$70&amp;"'!"&amp;AS$68&amp;$C303+72),1,0)</f>
        <v>0</v>
      </c>
      <c r="AT303" cm="1">
        <f t="array" aca="1" ref="AT303" ca="1">IF(INDIRECT("'"&amp;$A$69&amp;"'!"&amp;AT$68&amp;$C303+72)&lt;&gt;INDIRECT("'"&amp;$A$70&amp;"'!"&amp;AT$68&amp;$C303+72),1,0)</f>
        <v>0</v>
      </c>
      <c r="AU303" cm="1">
        <f t="array" aca="1" ref="AU303" ca="1">IF(INDIRECT("'"&amp;$A$69&amp;"'!"&amp;AU$68&amp;$C303+72)&lt;&gt;INDIRECT("'"&amp;$A$70&amp;"'!"&amp;AU$68&amp;$C303+72),1,0)</f>
        <v>0</v>
      </c>
      <c r="AV303" cm="1">
        <f t="array" aca="1" ref="AV303" ca="1">IF(INDIRECT("'"&amp;$A$69&amp;"'!"&amp;AV$68&amp;$C303+72)&lt;&gt;INDIRECT("'"&amp;$A$70&amp;"'!"&amp;AV$68&amp;$C303+72),1,0)</f>
        <v>0</v>
      </c>
      <c r="AW303" cm="1">
        <f t="array" aca="1" ref="AW303" ca="1">IF(INDIRECT("'"&amp;$A$69&amp;"'!"&amp;AW$68&amp;$C303+72)&lt;&gt;INDIRECT("'"&amp;$A$70&amp;"'!"&amp;AW$68&amp;$C303+72),1,0)</f>
        <v>0</v>
      </c>
      <c r="AX303" cm="1">
        <f t="array" aca="1" ref="AX303" ca="1">IF(INDIRECT("'"&amp;$A$69&amp;"'!"&amp;AX$68&amp;$C303+72)&lt;&gt;INDIRECT("'"&amp;$A$70&amp;"'!"&amp;AX$68&amp;$C303+72),1,0)</f>
        <v>0</v>
      </c>
      <c r="AY303" cm="1">
        <f t="array" aca="1" ref="AY303" ca="1">IF(INDIRECT("'"&amp;$A$69&amp;"'!"&amp;AY$68&amp;$C303+72)&lt;&gt;INDIRECT("'"&amp;$A$70&amp;"'!"&amp;AY$68&amp;$C303+72),1,0)</f>
        <v>0</v>
      </c>
      <c r="AZ303" cm="1">
        <f t="array" aca="1" ref="AZ303" ca="1">IF(INDIRECT("'"&amp;$A$69&amp;"'!"&amp;AZ$68&amp;$C303+72)&lt;&gt;INDIRECT("'"&amp;$A$70&amp;"'!"&amp;AZ$68&amp;$C303+72),1,0)</f>
        <v>0</v>
      </c>
      <c r="BA303" cm="1">
        <f t="array" aca="1" ref="BA303" ca="1">IF(INDIRECT("'"&amp;$A$69&amp;"'!"&amp;BA$68&amp;$C303+72)&lt;&gt;INDIRECT("'"&amp;$A$70&amp;"'!"&amp;BA$68&amp;$C303+72),1,0)</f>
        <v>0</v>
      </c>
      <c r="BB303" cm="1">
        <f t="array" aca="1" ref="BB303" ca="1">IF(INDIRECT("'"&amp;$A$69&amp;"'!"&amp;BB$68&amp;$C303+72)&lt;&gt;INDIRECT("'"&amp;$A$70&amp;"'!"&amp;BB$68&amp;$C303+72),1,0)</f>
        <v>0</v>
      </c>
      <c r="BC303">
        <f t="shared" ca="1" si="9"/>
        <v>0</v>
      </c>
      <c r="BD303">
        <f t="shared" ca="1" si="10"/>
        <v>0</v>
      </c>
      <c r="BE303">
        <f t="shared" ca="1" si="11"/>
        <v>0</v>
      </c>
    </row>
    <row r="304" spans="3:57" x14ac:dyDescent="0.15">
      <c r="C304" s="283">
        <v>232</v>
      </c>
      <c r="D304" cm="1">
        <f t="array" aca="1" ref="D304" ca="1">IF(INDIRECT("'"&amp;$A$69&amp;"'!"&amp;D$68&amp;$C304+72)&lt;&gt;INDIRECT("'"&amp;$A$70&amp;"'!"&amp;D$68&amp;$C304+72),1,0)</f>
        <v>0</v>
      </c>
      <c r="E304" cm="1">
        <f t="array" aca="1" ref="E304" ca="1">IF(INDIRECT("'"&amp;$A$69&amp;"'!"&amp;E$68&amp;$C304+72)&lt;&gt;INDIRECT("'"&amp;$A$70&amp;"'!"&amp;E$68&amp;$C304+72),1,0)</f>
        <v>0</v>
      </c>
      <c r="F304" cm="1">
        <f t="array" aca="1" ref="F304" ca="1">IF(INDIRECT("'"&amp;$A$69&amp;"'!"&amp;F$68&amp;$C304+72)&lt;&gt;INDIRECT("'"&amp;$A$70&amp;"'!"&amp;F$68&amp;$C304+72),1,0)</f>
        <v>0</v>
      </c>
      <c r="G304" cm="1">
        <f t="array" aca="1" ref="G304" ca="1">IF(INDIRECT("'"&amp;$A$69&amp;"'!"&amp;G$68&amp;$C304+72)&lt;&gt;INDIRECT("'"&amp;$A$70&amp;"'!"&amp;G$68&amp;$C304+72),1,0)</f>
        <v>0</v>
      </c>
      <c r="H304" cm="1">
        <f t="array" aca="1" ref="H304" ca="1">IF(INDIRECT("'"&amp;$A$69&amp;"'!"&amp;H$68&amp;$C304+72)&lt;&gt;INDIRECT("'"&amp;$A$70&amp;"'!"&amp;H$68&amp;$C304+72),1,0)</f>
        <v>0</v>
      </c>
      <c r="I304" cm="1">
        <f t="array" aca="1" ref="I304" ca="1">IF(INDIRECT("'"&amp;$A$69&amp;"'!"&amp;I$68&amp;$C304+72)&lt;&gt;INDIRECT("'"&amp;$A$70&amp;"'!"&amp;I$68&amp;$C304+72),1,0)</f>
        <v>0</v>
      </c>
      <c r="J304" cm="1">
        <f t="array" aca="1" ref="J304" ca="1">IF(INDIRECT("'"&amp;$A$69&amp;"'!"&amp;J$68&amp;$C304+72)&lt;&gt;INDIRECT("'"&amp;$A$70&amp;"'!"&amp;J$68&amp;$C304+72),1,0)</f>
        <v>0</v>
      </c>
      <c r="K304" cm="1">
        <f t="array" aca="1" ref="K304" ca="1">IF(INDIRECT("'"&amp;$A$69&amp;"'!"&amp;K$68&amp;$C304+72)&lt;&gt;INDIRECT("'"&amp;$A$70&amp;"'!"&amp;K$68&amp;$C304+72),1,0)</f>
        <v>0</v>
      </c>
      <c r="L304" cm="1">
        <f t="array" aca="1" ref="L304" ca="1">IF(INDIRECT("'"&amp;$A$69&amp;"'!"&amp;L$68&amp;$C304+72)&lt;&gt;INDIRECT("'"&amp;$A$70&amp;"'!"&amp;L$68&amp;$C304+72),1,0)</f>
        <v>0</v>
      </c>
      <c r="M304" cm="1">
        <f t="array" aca="1" ref="M304" ca="1">IF(INDIRECT("'"&amp;$A$69&amp;"'!"&amp;M$68&amp;$C304+72)&lt;&gt;INDIRECT("'"&amp;$A$70&amp;"'!"&amp;M$68&amp;$C304+72),1,0)</f>
        <v>0</v>
      </c>
      <c r="N304" cm="1">
        <f t="array" aca="1" ref="N304" ca="1">IF(INDIRECT("'"&amp;$A$69&amp;"'!"&amp;N$68&amp;$C304+72)&lt;&gt;INDIRECT("'"&amp;$A$70&amp;"'!"&amp;N$68&amp;$C304+72),1,0)</f>
        <v>0</v>
      </c>
      <c r="O304" cm="1">
        <f t="array" aca="1" ref="O304" ca="1">IF(INDIRECT("'"&amp;$A$69&amp;"'!"&amp;O$68&amp;$C304+72)&lt;&gt;INDIRECT("'"&amp;$A$70&amp;"'!"&amp;O$68&amp;$C304+72),1,0)</f>
        <v>0</v>
      </c>
      <c r="P304" cm="1">
        <f t="array" aca="1" ref="P304" ca="1">IF(INDIRECT("'"&amp;$A$69&amp;"'!"&amp;P$68&amp;$C304+72)&lt;&gt;INDIRECT("'"&amp;$A$70&amp;"'!"&amp;P$68&amp;$C304+72),1,0)</f>
        <v>0</v>
      </c>
      <c r="Q304" cm="1">
        <f t="array" aca="1" ref="Q304" ca="1">IF(INDIRECT("'"&amp;$A$69&amp;"'!"&amp;Q$68&amp;$C304+72)&lt;&gt;INDIRECT("'"&amp;$A$70&amp;"'!"&amp;Q$68&amp;$C304+72),1,0)</f>
        <v>0</v>
      </c>
      <c r="R304" cm="1">
        <f t="array" aca="1" ref="R304" ca="1">IF(INDIRECT("'"&amp;$A$69&amp;"'!"&amp;R$68&amp;$C304+72)&lt;&gt;INDIRECT("'"&amp;$A$70&amp;"'!"&amp;R$68&amp;$C304+72),1,0)</f>
        <v>0</v>
      </c>
      <c r="S304" cm="1">
        <f t="array" aca="1" ref="S304" ca="1">IF(INDIRECT("'"&amp;$A$69&amp;"'!"&amp;S$68&amp;$C304+72)&lt;&gt;INDIRECT("'"&amp;$A$70&amp;"'!"&amp;S$68&amp;$C304+72),1,0)</f>
        <v>0</v>
      </c>
      <c r="T304" cm="1">
        <f t="array" aca="1" ref="T304" ca="1">IF(INDIRECT("'"&amp;$A$69&amp;"'!"&amp;T$68&amp;$C304+72)&lt;&gt;INDIRECT("'"&amp;$A$70&amp;"'!"&amp;T$68&amp;$C304+72),1,0)</f>
        <v>0</v>
      </c>
      <c r="U304" cm="1">
        <f t="array" aca="1" ref="U304" ca="1">IF(INDIRECT("'"&amp;$A$69&amp;"'!"&amp;U$68&amp;$C304+72)&lt;&gt;INDIRECT("'"&amp;$A$70&amp;"'!"&amp;U$68&amp;$C304+72),1,0)</f>
        <v>0</v>
      </c>
      <c r="V304" cm="1">
        <f t="array" aca="1" ref="V304" ca="1">IF(INDIRECT("'"&amp;$A$69&amp;"'!"&amp;V$68&amp;$C304+72)&lt;&gt;INDIRECT("'"&amp;$A$70&amp;"'!"&amp;V$68&amp;$C304+72),1,0)</f>
        <v>0</v>
      </c>
      <c r="W304" cm="1">
        <f t="array" aca="1" ref="W304" ca="1">IF(INDIRECT("'"&amp;$A$69&amp;"'!"&amp;W$68&amp;$C304+72)&lt;&gt;INDIRECT("'"&amp;$A$70&amp;"'!"&amp;W$68&amp;$C304+72),1,0)</f>
        <v>0</v>
      </c>
      <c r="X304" cm="1">
        <f t="array" aca="1" ref="X304" ca="1">IF(INDIRECT("'"&amp;$A$69&amp;"'!"&amp;X$68&amp;$C304+72)&lt;&gt;INDIRECT("'"&amp;$A$70&amp;"'!"&amp;X$68&amp;$C304+72),1,0)</f>
        <v>0</v>
      </c>
      <c r="Y304" cm="1">
        <f t="array" aca="1" ref="Y304" ca="1">IF(INDIRECT("'"&amp;$A$69&amp;"'!"&amp;Y$68&amp;$C304+72)&lt;&gt;INDIRECT("'"&amp;$A$70&amp;"'!"&amp;Y$68&amp;$C304+72),1,0)</f>
        <v>0</v>
      </c>
      <c r="Z304" cm="1">
        <f t="array" aca="1" ref="Z304" ca="1">IF(INDIRECT("'"&amp;$A$69&amp;"'!"&amp;Z$68&amp;$C304+72)&lt;&gt;INDIRECT("'"&amp;$A$70&amp;"'!"&amp;Z$68&amp;$C304+72),1,0)</f>
        <v>0</v>
      </c>
      <c r="AA304" cm="1">
        <f t="array" aca="1" ref="AA304" ca="1">IF(INDIRECT("'"&amp;$A$69&amp;"'!"&amp;AA$68&amp;$C304+72)&lt;&gt;INDIRECT("'"&amp;$A$70&amp;"'!"&amp;AA$68&amp;$C304+72),1,0)</f>
        <v>0</v>
      </c>
      <c r="AB304" cm="1">
        <f t="array" aca="1" ref="AB304" ca="1">IF(INDIRECT("'"&amp;$A$69&amp;"'!"&amp;AB$68&amp;$C304+72)&lt;&gt;INDIRECT("'"&amp;$A$70&amp;"'!"&amp;AB$68&amp;$C304+72),1,0)</f>
        <v>0</v>
      </c>
      <c r="AC304" cm="1">
        <f t="array" aca="1" ref="AC304" ca="1">IF(INDIRECT("'"&amp;$A$69&amp;"'!"&amp;AC$68&amp;$C304+72)&lt;&gt;INDIRECT("'"&amp;$A$70&amp;"'!"&amp;AC$68&amp;$C304+72),1,0)</f>
        <v>0</v>
      </c>
      <c r="AD304" cm="1">
        <f t="array" aca="1" ref="AD304" ca="1">IF(INDIRECT("'"&amp;$A$69&amp;"'!"&amp;AD$68&amp;$C304+72)&lt;&gt;INDIRECT("'"&amp;$A$70&amp;"'!"&amp;AD$68&amp;$C304+72),1,0)</f>
        <v>0</v>
      </c>
      <c r="AE304" cm="1">
        <f t="array" aca="1" ref="AE304" ca="1">IF(INDIRECT("'"&amp;$A$69&amp;"'!"&amp;AE$68&amp;$C304+72)&lt;&gt;INDIRECT("'"&amp;$A$70&amp;"'!"&amp;AE$68&amp;$C304+72),1,0)</f>
        <v>0</v>
      </c>
      <c r="AF304" cm="1">
        <f t="array" aca="1" ref="AF304" ca="1">IF(INDIRECT("'"&amp;$A$69&amp;"'!"&amp;AF$68&amp;$C304+72)&lt;&gt;INDIRECT("'"&amp;$A$70&amp;"'!"&amp;AF$68&amp;$C304+72),1,0)</f>
        <v>0</v>
      </c>
      <c r="AG304" cm="1">
        <f t="array" aca="1" ref="AG304" ca="1">IF(INDIRECT("'"&amp;$A$69&amp;"'!"&amp;AG$68&amp;$C304+72)&lt;&gt;INDIRECT("'"&amp;$A$70&amp;"'!"&amp;AG$68&amp;$C304+72),1,0)</f>
        <v>0</v>
      </c>
      <c r="AH304" cm="1">
        <f t="array" aca="1" ref="AH304" ca="1">IF(INDIRECT("'"&amp;$A$69&amp;"'!"&amp;AH$68&amp;$C304+72)&lt;&gt;INDIRECT("'"&amp;$A$70&amp;"'!"&amp;AH$68&amp;$C304+72),1,0)</f>
        <v>0</v>
      </c>
      <c r="AI304" cm="1">
        <f t="array" aca="1" ref="AI304" ca="1">IF(INDIRECT("'"&amp;$A$69&amp;"'!"&amp;AI$68&amp;$C304+72)&lt;&gt;INDIRECT("'"&amp;$A$70&amp;"'!"&amp;AI$68&amp;$C304+72),1,0)</f>
        <v>0</v>
      </c>
      <c r="AJ304" cm="1">
        <f t="array" aca="1" ref="AJ304" ca="1">IF(INDIRECT("'"&amp;$A$69&amp;"'!"&amp;AJ$68&amp;$C304+72)&lt;&gt;INDIRECT("'"&amp;$A$70&amp;"'!"&amp;AJ$68&amp;$C304+72),1,0)</f>
        <v>0</v>
      </c>
      <c r="AK304" cm="1">
        <f t="array" aca="1" ref="AK304" ca="1">IF(INDIRECT("'"&amp;$A$69&amp;"'!"&amp;AK$68&amp;$C304+72)&lt;&gt;INDIRECT("'"&amp;$A$70&amp;"'!"&amp;AK$68&amp;$C304+72),1,0)</f>
        <v>0</v>
      </c>
      <c r="AL304" cm="1">
        <f t="array" aca="1" ref="AL304" ca="1">IF(INDIRECT("'"&amp;$A$69&amp;"'!"&amp;AL$68&amp;$C304+72)&lt;&gt;INDIRECT("'"&amp;$A$70&amp;"'!"&amp;AL$68&amp;$C304+72),1,0)</f>
        <v>0</v>
      </c>
      <c r="AM304" cm="1">
        <f t="array" aca="1" ref="AM304" ca="1">IF(INDIRECT("'"&amp;$A$69&amp;"'!"&amp;AM$68&amp;$C304+72)&lt;&gt;INDIRECT("'"&amp;$A$70&amp;"'!"&amp;AM$68&amp;$C304+72),1,0)</f>
        <v>0</v>
      </c>
      <c r="AN304" cm="1">
        <f t="array" aca="1" ref="AN304" ca="1">IF(INDIRECT("'"&amp;$A$69&amp;"'!"&amp;AN$68&amp;$C304+72)&lt;&gt;INDIRECT("'"&amp;$A$70&amp;"'!"&amp;AN$68&amp;$C304+72),1,0)</f>
        <v>0</v>
      </c>
      <c r="AO304" cm="1">
        <f t="array" aca="1" ref="AO304" ca="1">IF(INDIRECT("'"&amp;$A$69&amp;"'!"&amp;AO$68&amp;$C304+72)&lt;&gt;INDIRECT("'"&amp;$A$70&amp;"'!"&amp;AO$68&amp;$C304+72),1,0)</f>
        <v>0</v>
      </c>
      <c r="AP304" cm="1">
        <f t="array" aca="1" ref="AP304" ca="1">IF(INDIRECT("'"&amp;$A$69&amp;"'!"&amp;AP$68&amp;$C304+72)&lt;&gt;INDIRECT("'"&amp;$A$70&amp;"'!"&amp;AP$68&amp;$C304+72),1,0)</f>
        <v>0</v>
      </c>
      <c r="AQ304" cm="1">
        <f t="array" aca="1" ref="AQ304" ca="1">IF(INDIRECT("'"&amp;$A$69&amp;"'!"&amp;AQ$68&amp;$C304+72)&lt;&gt;INDIRECT("'"&amp;$A$70&amp;"'!"&amp;AQ$68&amp;$C304+72),1,0)</f>
        <v>0</v>
      </c>
      <c r="AR304" cm="1">
        <f t="array" aca="1" ref="AR304" ca="1">IF(INDIRECT("'"&amp;$A$69&amp;"'!"&amp;AR$68&amp;$C304+72)&lt;&gt;INDIRECT("'"&amp;$A$70&amp;"'!"&amp;AR$68&amp;$C304+72),1,0)</f>
        <v>0</v>
      </c>
      <c r="AS304" cm="1">
        <f t="array" aca="1" ref="AS304" ca="1">IF(INDIRECT("'"&amp;$A$69&amp;"'!"&amp;AS$68&amp;$C304+72)&lt;&gt;INDIRECT("'"&amp;$A$70&amp;"'!"&amp;AS$68&amp;$C304+72),1,0)</f>
        <v>0</v>
      </c>
      <c r="AT304" cm="1">
        <f t="array" aca="1" ref="AT304" ca="1">IF(INDIRECT("'"&amp;$A$69&amp;"'!"&amp;AT$68&amp;$C304+72)&lt;&gt;INDIRECT("'"&amp;$A$70&amp;"'!"&amp;AT$68&amp;$C304+72),1,0)</f>
        <v>0</v>
      </c>
      <c r="AU304" cm="1">
        <f t="array" aca="1" ref="AU304" ca="1">IF(INDIRECT("'"&amp;$A$69&amp;"'!"&amp;AU$68&amp;$C304+72)&lt;&gt;INDIRECT("'"&amp;$A$70&amp;"'!"&amp;AU$68&amp;$C304+72),1,0)</f>
        <v>0</v>
      </c>
      <c r="AV304" cm="1">
        <f t="array" aca="1" ref="AV304" ca="1">IF(INDIRECT("'"&amp;$A$69&amp;"'!"&amp;AV$68&amp;$C304+72)&lt;&gt;INDIRECT("'"&amp;$A$70&amp;"'!"&amp;AV$68&amp;$C304+72),1,0)</f>
        <v>0</v>
      </c>
      <c r="AW304" cm="1">
        <f t="array" aca="1" ref="AW304" ca="1">IF(INDIRECT("'"&amp;$A$69&amp;"'!"&amp;AW$68&amp;$C304+72)&lt;&gt;INDIRECT("'"&amp;$A$70&amp;"'!"&amp;AW$68&amp;$C304+72),1,0)</f>
        <v>0</v>
      </c>
      <c r="AX304" cm="1">
        <f t="array" aca="1" ref="AX304" ca="1">IF(INDIRECT("'"&amp;$A$69&amp;"'!"&amp;AX$68&amp;$C304+72)&lt;&gt;INDIRECT("'"&amp;$A$70&amp;"'!"&amp;AX$68&amp;$C304+72),1,0)</f>
        <v>0</v>
      </c>
      <c r="AY304" cm="1">
        <f t="array" aca="1" ref="AY304" ca="1">IF(INDIRECT("'"&amp;$A$69&amp;"'!"&amp;AY$68&amp;$C304+72)&lt;&gt;INDIRECT("'"&amp;$A$70&amp;"'!"&amp;AY$68&amp;$C304+72),1,0)</f>
        <v>0</v>
      </c>
      <c r="AZ304" cm="1">
        <f t="array" aca="1" ref="AZ304" ca="1">IF(INDIRECT("'"&amp;$A$69&amp;"'!"&amp;AZ$68&amp;$C304+72)&lt;&gt;INDIRECT("'"&amp;$A$70&amp;"'!"&amp;AZ$68&amp;$C304+72),1,0)</f>
        <v>0</v>
      </c>
      <c r="BA304" cm="1">
        <f t="array" aca="1" ref="BA304" ca="1">IF(INDIRECT("'"&amp;$A$69&amp;"'!"&amp;BA$68&amp;$C304+72)&lt;&gt;INDIRECT("'"&amp;$A$70&amp;"'!"&amp;BA$68&amp;$C304+72),1,0)</f>
        <v>0</v>
      </c>
      <c r="BB304" cm="1">
        <f t="array" aca="1" ref="BB304" ca="1">IF(INDIRECT("'"&amp;$A$69&amp;"'!"&amp;BB$68&amp;$C304+72)&lt;&gt;INDIRECT("'"&amp;$A$70&amp;"'!"&amp;BB$68&amp;$C304+72),1,0)</f>
        <v>0</v>
      </c>
      <c r="BC304">
        <f t="shared" ca="1" si="9"/>
        <v>0</v>
      </c>
      <c r="BD304">
        <f t="shared" ca="1" si="10"/>
        <v>0</v>
      </c>
      <c r="BE304">
        <f t="shared" ca="1" si="11"/>
        <v>0</v>
      </c>
    </row>
    <row r="305" spans="3:57" x14ac:dyDescent="0.15">
      <c r="C305" s="283">
        <v>233</v>
      </c>
      <c r="D305" cm="1">
        <f t="array" aca="1" ref="D305" ca="1">IF(INDIRECT("'"&amp;$A$69&amp;"'!"&amp;D$68&amp;$C305+72)&lt;&gt;INDIRECT("'"&amp;$A$70&amp;"'!"&amp;D$68&amp;$C305+72),1,0)</f>
        <v>0</v>
      </c>
      <c r="E305" cm="1">
        <f t="array" aca="1" ref="E305" ca="1">IF(INDIRECT("'"&amp;$A$69&amp;"'!"&amp;E$68&amp;$C305+72)&lt;&gt;INDIRECT("'"&amp;$A$70&amp;"'!"&amp;E$68&amp;$C305+72),1,0)</f>
        <v>0</v>
      </c>
      <c r="F305" cm="1">
        <f t="array" aca="1" ref="F305" ca="1">IF(INDIRECT("'"&amp;$A$69&amp;"'!"&amp;F$68&amp;$C305+72)&lt;&gt;INDIRECT("'"&amp;$A$70&amp;"'!"&amp;F$68&amp;$C305+72),1,0)</f>
        <v>0</v>
      </c>
      <c r="G305" cm="1">
        <f t="array" aca="1" ref="G305" ca="1">IF(INDIRECT("'"&amp;$A$69&amp;"'!"&amp;G$68&amp;$C305+72)&lt;&gt;INDIRECT("'"&amp;$A$70&amp;"'!"&amp;G$68&amp;$C305+72),1,0)</f>
        <v>0</v>
      </c>
      <c r="H305" cm="1">
        <f t="array" aca="1" ref="H305" ca="1">IF(INDIRECT("'"&amp;$A$69&amp;"'!"&amp;H$68&amp;$C305+72)&lt;&gt;INDIRECT("'"&amp;$A$70&amp;"'!"&amp;H$68&amp;$C305+72),1,0)</f>
        <v>0</v>
      </c>
      <c r="I305" cm="1">
        <f t="array" aca="1" ref="I305" ca="1">IF(INDIRECT("'"&amp;$A$69&amp;"'!"&amp;I$68&amp;$C305+72)&lt;&gt;INDIRECT("'"&amp;$A$70&amp;"'!"&amp;I$68&amp;$C305+72),1,0)</f>
        <v>0</v>
      </c>
      <c r="J305" cm="1">
        <f t="array" aca="1" ref="J305" ca="1">IF(INDIRECT("'"&amp;$A$69&amp;"'!"&amp;J$68&amp;$C305+72)&lt;&gt;INDIRECT("'"&amp;$A$70&amp;"'!"&amp;J$68&amp;$C305+72),1,0)</f>
        <v>0</v>
      </c>
      <c r="K305" cm="1">
        <f t="array" aca="1" ref="K305" ca="1">IF(INDIRECT("'"&amp;$A$69&amp;"'!"&amp;K$68&amp;$C305+72)&lt;&gt;INDIRECT("'"&amp;$A$70&amp;"'!"&amp;K$68&amp;$C305+72),1,0)</f>
        <v>0</v>
      </c>
      <c r="L305" cm="1">
        <f t="array" aca="1" ref="L305" ca="1">IF(INDIRECT("'"&amp;$A$69&amp;"'!"&amp;L$68&amp;$C305+72)&lt;&gt;INDIRECT("'"&amp;$A$70&amp;"'!"&amp;L$68&amp;$C305+72),1,0)</f>
        <v>0</v>
      </c>
      <c r="M305" cm="1">
        <f t="array" aca="1" ref="M305" ca="1">IF(INDIRECT("'"&amp;$A$69&amp;"'!"&amp;M$68&amp;$C305+72)&lt;&gt;INDIRECT("'"&amp;$A$70&amp;"'!"&amp;M$68&amp;$C305+72),1,0)</f>
        <v>0</v>
      </c>
      <c r="N305" cm="1">
        <f t="array" aca="1" ref="N305" ca="1">IF(INDIRECT("'"&amp;$A$69&amp;"'!"&amp;N$68&amp;$C305+72)&lt;&gt;INDIRECT("'"&amp;$A$70&amp;"'!"&amp;N$68&amp;$C305+72),1,0)</f>
        <v>0</v>
      </c>
      <c r="O305" cm="1">
        <f t="array" aca="1" ref="O305" ca="1">IF(INDIRECT("'"&amp;$A$69&amp;"'!"&amp;O$68&amp;$C305+72)&lt;&gt;INDIRECT("'"&amp;$A$70&amp;"'!"&amp;O$68&amp;$C305+72),1,0)</f>
        <v>0</v>
      </c>
      <c r="P305" cm="1">
        <f t="array" aca="1" ref="P305" ca="1">IF(INDIRECT("'"&amp;$A$69&amp;"'!"&amp;P$68&amp;$C305+72)&lt;&gt;INDIRECT("'"&amp;$A$70&amp;"'!"&amp;P$68&amp;$C305+72),1,0)</f>
        <v>0</v>
      </c>
      <c r="Q305" cm="1">
        <f t="array" aca="1" ref="Q305" ca="1">IF(INDIRECT("'"&amp;$A$69&amp;"'!"&amp;Q$68&amp;$C305+72)&lt;&gt;INDIRECT("'"&amp;$A$70&amp;"'!"&amp;Q$68&amp;$C305+72),1,0)</f>
        <v>0</v>
      </c>
      <c r="R305" cm="1">
        <f t="array" aca="1" ref="R305" ca="1">IF(INDIRECT("'"&amp;$A$69&amp;"'!"&amp;R$68&amp;$C305+72)&lt;&gt;INDIRECT("'"&amp;$A$70&amp;"'!"&amp;R$68&amp;$C305+72),1,0)</f>
        <v>0</v>
      </c>
      <c r="S305" cm="1">
        <f t="array" aca="1" ref="S305" ca="1">IF(INDIRECT("'"&amp;$A$69&amp;"'!"&amp;S$68&amp;$C305+72)&lt;&gt;INDIRECT("'"&amp;$A$70&amp;"'!"&amp;S$68&amp;$C305+72),1,0)</f>
        <v>0</v>
      </c>
      <c r="T305" cm="1">
        <f t="array" aca="1" ref="T305" ca="1">IF(INDIRECT("'"&amp;$A$69&amp;"'!"&amp;T$68&amp;$C305+72)&lt;&gt;INDIRECT("'"&amp;$A$70&amp;"'!"&amp;T$68&amp;$C305+72),1,0)</f>
        <v>0</v>
      </c>
      <c r="U305" cm="1">
        <f t="array" aca="1" ref="U305" ca="1">IF(INDIRECT("'"&amp;$A$69&amp;"'!"&amp;U$68&amp;$C305+72)&lt;&gt;INDIRECT("'"&amp;$A$70&amp;"'!"&amp;U$68&amp;$C305+72),1,0)</f>
        <v>0</v>
      </c>
      <c r="V305" cm="1">
        <f t="array" aca="1" ref="V305" ca="1">IF(INDIRECT("'"&amp;$A$69&amp;"'!"&amp;V$68&amp;$C305+72)&lt;&gt;INDIRECT("'"&amp;$A$70&amp;"'!"&amp;V$68&amp;$C305+72),1,0)</f>
        <v>0</v>
      </c>
      <c r="W305" cm="1">
        <f t="array" aca="1" ref="W305" ca="1">IF(INDIRECT("'"&amp;$A$69&amp;"'!"&amp;W$68&amp;$C305+72)&lt;&gt;INDIRECT("'"&amp;$A$70&amp;"'!"&amp;W$68&amp;$C305+72),1,0)</f>
        <v>0</v>
      </c>
      <c r="X305" cm="1">
        <f t="array" aca="1" ref="X305" ca="1">IF(INDIRECT("'"&amp;$A$69&amp;"'!"&amp;X$68&amp;$C305+72)&lt;&gt;INDIRECT("'"&amp;$A$70&amp;"'!"&amp;X$68&amp;$C305+72),1,0)</f>
        <v>0</v>
      </c>
      <c r="Y305" cm="1">
        <f t="array" aca="1" ref="Y305" ca="1">IF(INDIRECT("'"&amp;$A$69&amp;"'!"&amp;Y$68&amp;$C305+72)&lt;&gt;INDIRECT("'"&amp;$A$70&amp;"'!"&amp;Y$68&amp;$C305+72),1,0)</f>
        <v>0</v>
      </c>
      <c r="Z305" cm="1">
        <f t="array" aca="1" ref="Z305" ca="1">IF(INDIRECT("'"&amp;$A$69&amp;"'!"&amp;Z$68&amp;$C305+72)&lt;&gt;INDIRECT("'"&amp;$A$70&amp;"'!"&amp;Z$68&amp;$C305+72),1,0)</f>
        <v>0</v>
      </c>
      <c r="AA305" cm="1">
        <f t="array" aca="1" ref="AA305" ca="1">IF(INDIRECT("'"&amp;$A$69&amp;"'!"&amp;AA$68&amp;$C305+72)&lt;&gt;INDIRECT("'"&amp;$A$70&amp;"'!"&amp;AA$68&amp;$C305+72),1,0)</f>
        <v>0</v>
      </c>
      <c r="AB305" cm="1">
        <f t="array" aca="1" ref="AB305" ca="1">IF(INDIRECT("'"&amp;$A$69&amp;"'!"&amp;AB$68&amp;$C305+72)&lt;&gt;INDIRECT("'"&amp;$A$70&amp;"'!"&amp;AB$68&amp;$C305+72),1,0)</f>
        <v>0</v>
      </c>
      <c r="AC305" cm="1">
        <f t="array" aca="1" ref="AC305" ca="1">IF(INDIRECT("'"&amp;$A$69&amp;"'!"&amp;AC$68&amp;$C305+72)&lt;&gt;INDIRECT("'"&amp;$A$70&amp;"'!"&amp;AC$68&amp;$C305+72),1,0)</f>
        <v>0</v>
      </c>
      <c r="AD305" cm="1">
        <f t="array" aca="1" ref="AD305" ca="1">IF(INDIRECT("'"&amp;$A$69&amp;"'!"&amp;AD$68&amp;$C305+72)&lt;&gt;INDIRECT("'"&amp;$A$70&amp;"'!"&amp;AD$68&amp;$C305+72),1,0)</f>
        <v>0</v>
      </c>
      <c r="AE305" cm="1">
        <f t="array" aca="1" ref="AE305" ca="1">IF(INDIRECT("'"&amp;$A$69&amp;"'!"&amp;AE$68&amp;$C305+72)&lt;&gt;INDIRECT("'"&amp;$A$70&amp;"'!"&amp;AE$68&amp;$C305+72),1,0)</f>
        <v>0</v>
      </c>
      <c r="AF305" cm="1">
        <f t="array" aca="1" ref="AF305" ca="1">IF(INDIRECT("'"&amp;$A$69&amp;"'!"&amp;AF$68&amp;$C305+72)&lt;&gt;INDIRECT("'"&amp;$A$70&amp;"'!"&amp;AF$68&amp;$C305+72),1,0)</f>
        <v>0</v>
      </c>
      <c r="AG305" cm="1">
        <f t="array" aca="1" ref="AG305" ca="1">IF(INDIRECT("'"&amp;$A$69&amp;"'!"&amp;AG$68&amp;$C305+72)&lt;&gt;INDIRECT("'"&amp;$A$70&amp;"'!"&amp;AG$68&amp;$C305+72),1,0)</f>
        <v>0</v>
      </c>
      <c r="AH305" cm="1">
        <f t="array" aca="1" ref="AH305" ca="1">IF(INDIRECT("'"&amp;$A$69&amp;"'!"&amp;AH$68&amp;$C305+72)&lt;&gt;INDIRECT("'"&amp;$A$70&amp;"'!"&amp;AH$68&amp;$C305+72),1,0)</f>
        <v>0</v>
      </c>
      <c r="AI305" cm="1">
        <f t="array" aca="1" ref="AI305" ca="1">IF(INDIRECT("'"&amp;$A$69&amp;"'!"&amp;AI$68&amp;$C305+72)&lt;&gt;INDIRECT("'"&amp;$A$70&amp;"'!"&amp;AI$68&amp;$C305+72),1,0)</f>
        <v>0</v>
      </c>
      <c r="AJ305" cm="1">
        <f t="array" aca="1" ref="AJ305" ca="1">IF(INDIRECT("'"&amp;$A$69&amp;"'!"&amp;AJ$68&amp;$C305+72)&lt;&gt;INDIRECT("'"&amp;$A$70&amp;"'!"&amp;AJ$68&amp;$C305+72),1,0)</f>
        <v>0</v>
      </c>
      <c r="AK305" cm="1">
        <f t="array" aca="1" ref="AK305" ca="1">IF(INDIRECT("'"&amp;$A$69&amp;"'!"&amp;AK$68&amp;$C305+72)&lt;&gt;INDIRECT("'"&amp;$A$70&amp;"'!"&amp;AK$68&amp;$C305+72),1,0)</f>
        <v>0</v>
      </c>
      <c r="AL305" cm="1">
        <f t="array" aca="1" ref="AL305" ca="1">IF(INDIRECT("'"&amp;$A$69&amp;"'!"&amp;AL$68&amp;$C305+72)&lt;&gt;INDIRECT("'"&amp;$A$70&amp;"'!"&amp;AL$68&amp;$C305+72),1,0)</f>
        <v>0</v>
      </c>
      <c r="AM305" cm="1">
        <f t="array" aca="1" ref="AM305" ca="1">IF(INDIRECT("'"&amp;$A$69&amp;"'!"&amp;AM$68&amp;$C305+72)&lt;&gt;INDIRECT("'"&amp;$A$70&amp;"'!"&amp;AM$68&amp;$C305+72),1,0)</f>
        <v>0</v>
      </c>
      <c r="AN305" cm="1">
        <f t="array" aca="1" ref="AN305" ca="1">IF(INDIRECT("'"&amp;$A$69&amp;"'!"&amp;AN$68&amp;$C305+72)&lt;&gt;INDIRECT("'"&amp;$A$70&amp;"'!"&amp;AN$68&amp;$C305+72),1,0)</f>
        <v>0</v>
      </c>
      <c r="AO305" cm="1">
        <f t="array" aca="1" ref="AO305" ca="1">IF(INDIRECT("'"&amp;$A$69&amp;"'!"&amp;AO$68&amp;$C305+72)&lt;&gt;INDIRECT("'"&amp;$A$70&amp;"'!"&amp;AO$68&amp;$C305+72),1,0)</f>
        <v>0</v>
      </c>
      <c r="AP305" cm="1">
        <f t="array" aca="1" ref="AP305" ca="1">IF(INDIRECT("'"&amp;$A$69&amp;"'!"&amp;AP$68&amp;$C305+72)&lt;&gt;INDIRECT("'"&amp;$A$70&amp;"'!"&amp;AP$68&amp;$C305+72),1,0)</f>
        <v>0</v>
      </c>
      <c r="AQ305" cm="1">
        <f t="array" aca="1" ref="AQ305" ca="1">IF(INDIRECT("'"&amp;$A$69&amp;"'!"&amp;AQ$68&amp;$C305+72)&lt;&gt;INDIRECT("'"&amp;$A$70&amp;"'!"&amp;AQ$68&amp;$C305+72),1,0)</f>
        <v>0</v>
      </c>
      <c r="AR305" cm="1">
        <f t="array" aca="1" ref="AR305" ca="1">IF(INDIRECT("'"&amp;$A$69&amp;"'!"&amp;AR$68&amp;$C305+72)&lt;&gt;INDIRECT("'"&amp;$A$70&amp;"'!"&amp;AR$68&amp;$C305+72),1,0)</f>
        <v>0</v>
      </c>
      <c r="AS305" cm="1">
        <f t="array" aca="1" ref="AS305" ca="1">IF(INDIRECT("'"&amp;$A$69&amp;"'!"&amp;AS$68&amp;$C305+72)&lt;&gt;INDIRECT("'"&amp;$A$70&amp;"'!"&amp;AS$68&amp;$C305+72),1,0)</f>
        <v>0</v>
      </c>
      <c r="AT305" cm="1">
        <f t="array" aca="1" ref="AT305" ca="1">IF(INDIRECT("'"&amp;$A$69&amp;"'!"&amp;AT$68&amp;$C305+72)&lt;&gt;INDIRECT("'"&amp;$A$70&amp;"'!"&amp;AT$68&amp;$C305+72),1,0)</f>
        <v>0</v>
      </c>
      <c r="AU305" cm="1">
        <f t="array" aca="1" ref="AU305" ca="1">IF(INDIRECT("'"&amp;$A$69&amp;"'!"&amp;AU$68&amp;$C305+72)&lt;&gt;INDIRECT("'"&amp;$A$70&amp;"'!"&amp;AU$68&amp;$C305+72),1,0)</f>
        <v>0</v>
      </c>
      <c r="AV305" cm="1">
        <f t="array" aca="1" ref="AV305" ca="1">IF(INDIRECT("'"&amp;$A$69&amp;"'!"&amp;AV$68&amp;$C305+72)&lt;&gt;INDIRECT("'"&amp;$A$70&amp;"'!"&amp;AV$68&amp;$C305+72),1,0)</f>
        <v>0</v>
      </c>
      <c r="AW305" cm="1">
        <f t="array" aca="1" ref="AW305" ca="1">IF(INDIRECT("'"&amp;$A$69&amp;"'!"&amp;AW$68&amp;$C305+72)&lt;&gt;INDIRECT("'"&amp;$A$70&amp;"'!"&amp;AW$68&amp;$C305+72),1,0)</f>
        <v>0</v>
      </c>
      <c r="AX305" cm="1">
        <f t="array" aca="1" ref="AX305" ca="1">IF(INDIRECT("'"&amp;$A$69&amp;"'!"&amp;AX$68&amp;$C305+72)&lt;&gt;INDIRECT("'"&amp;$A$70&amp;"'!"&amp;AX$68&amp;$C305+72),1,0)</f>
        <v>0</v>
      </c>
      <c r="AY305" cm="1">
        <f t="array" aca="1" ref="AY305" ca="1">IF(INDIRECT("'"&amp;$A$69&amp;"'!"&amp;AY$68&amp;$C305+72)&lt;&gt;INDIRECT("'"&amp;$A$70&amp;"'!"&amp;AY$68&amp;$C305+72),1,0)</f>
        <v>0</v>
      </c>
      <c r="AZ305" cm="1">
        <f t="array" aca="1" ref="AZ305" ca="1">IF(INDIRECT("'"&amp;$A$69&amp;"'!"&amp;AZ$68&amp;$C305+72)&lt;&gt;INDIRECT("'"&amp;$A$70&amp;"'!"&amp;AZ$68&amp;$C305+72),1,0)</f>
        <v>0</v>
      </c>
      <c r="BA305" cm="1">
        <f t="array" aca="1" ref="BA305" ca="1">IF(INDIRECT("'"&amp;$A$69&amp;"'!"&amp;BA$68&amp;$C305+72)&lt;&gt;INDIRECT("'"&amp;$A$70&amp;"'!"&amp;BA$68&amp;$C305+72),1,0)</f>
        <v>0</v>
      </c>
      <c r="BB305" cm="1">
        <f t="array" aca="1" ref="BB305" ca="1">IF(INDIRECT("'"&amp;$A$69&amp;"'!"&amp;BB$68&amp;$C305+72)&lt;&gt;INDIRECT("'"&amp;$A$70&amp;"'!"&amp;BB$68&amp;$C305+72),1,0)</f>
        <v>0</v>
      </c>
      <c r="BC305">
        <f t="shared" ca="1" si="9"/>
        <v>0</v>
      </c>
      <c r="BD305">
        <f t="shared" ca="1" si="10"/>
        <v>0</v>
      </c>
      <c r="BE305">
        <f t="shared" ca="1" si="11"/>
        <v>0</v>
      </c>
    </row>
    <row r="306" spans="3:57" x14ac:dyDescent="0.15">
      <c r="C306" s="283">
        <v>234</v>
      </c>
      <c r="D306" cm="1">
        <f t="array" aca="1" ref="D306" ca="1">IF(INDIRECT("'"&amp;$A$69&amp;"'!"&amp;D$68&amp;$C306+72)&lt;&gt;INDIRECT("'"&amp;$A$70&amp;"'!"&amp;D$68&amp;$C306+72),1,0)</f>
        <v>0</v>
      </c>
      <c r="E306" cm="1">
        <f t="array" aca="1" ref="E306" ca="1">IF(INDIRECT("'"&amp;$A$69&amp;"'!"&amp;E$68&amp;$C306+72)&lt;&gt;INDIRECT("'"&amp;$A$70&amp;"'!"&amp;E$68&amp;$C306+72),1,0)</f>
        <v>0</v>
      </c>
      <c r="F306" cm="1">
        <f t="array" aca="1" ref="F306" ca="1">IF(INDIRECT("'"&amp;$A$69&amp;"'!"&amp;F$68&amp;$C306+72)&lt;&gt;INDIRECT("'"&amp;$A$70&amp;"'!"&amp;F$68&amp;$C306+72),1,0)</f>
        <v>0</v>
      </c>
      <c r="G306" cm="1">
        <f t="array" aca="1" ref="G306" ca="1">IF(INDIRECT("'"&amp;$A$69&amp;"'!"&amp;G$68&amp;$C306+72)&lt;&gt;INDIRECT("'"&amp;$A$70&amp;"'!"&amp;G$68&amp;$C306+72),1,0)</f>
        <v>0</v>
      </c>
      <c r="H306" cm="1">
        <f t="array" aca="1" ref="H306" ca="1">IF(INDIRECT("'"&amp;$A$69&amp;"'!"&amp;H$68&amp;$C306+72)&lt;&gt;INDIRECT("'"&amp;$A$70&amp;"'!"&amp;H$68&amp;$C306+72),1,0)</f>
        <v>0</v>
      </c>
      <c r="I306" cm="1">
        <f t="array" aca="1" ref="I306" ca="1">IF(INDIRECT("'"&amp;$A$69&amp;"'!"&amp;I$68&amp;$C306+72)&lt;&gt;INDIRECT("'"&amp;$A$70&amp;"'!"&amp;I$68&amp;$C306+72),1,0)</f>
        <v>0</v>
      </c>
      <c r="J306" cm="1">
        <f t="array" aca="1" ref="J306" ca="1">IF(INDIRECT("'"&amp;$A$69&amp;"'!"&amp;J$68&amp;$C306+72)&lt;&gt;INDIRECT("'"&amp;$A$70&amp;"'!"&amp;J$68&amp;$C306+72),1,0)</f>
        <v>0</v>
      </c>
      <c r="K306" cm="1">
        <f t="array" aca="1" ref="K306" ca="1">IF(INDIRECT("'"&amp;$A$69&amp;"'!"&amp;K$68&amp;$C306+72)&lt;&gt;INDIRECT("'"&amp;$A$70&amp;"'!"&amp;K$68&amp;$C306+72),1,0)</f>
        <v>0</v>
      </c>
      <c r="L306" cm="1">
        <f t="array" aca="1" ref="L306" ca="1">IF(INDIRECT("'"&amp;$A$69&amp;"'!"&amp;L$68&amp;$C306+72)&lt;&gt;INDIRECT("'"&amp;$A$70&amp;"'!"&amp;L$68&amp;$C306+72),1,0)</f>
        <v>0</v>
      </c>
      <c r="M306" cm="1">
        <f t="array" aca="1" ref="M306" ca="1">IF(INDIRECT("'"&amp;$A$69&amp;"'!"&amp;M$68&amp;$C306+72)&lt;&gt;INDIRECT("'"&amp;$A$70&amp;"'!"&amp;M$68&amp;$C306+72),1,0)</f>
        <v>0</v>
      </c>
      <c r="N306" cm="1">
        <f t="array" aca="1" ref="N306" ca="1">IF(INDIRECT("'"&amp;$A$69&amp;"'!"&amp;N$68&amp;$C306+72)&lt;&gt;INDIRECT("'"&amp;$A$70&amp;"'!"&amp;N$68&amp;$C306+72),1,0)</f>
        <v>0</v>
      </c>
      <c r="O306" cm="1">
        <f t="array" aca="1" ref="O306" ca="1">IF(INDIRECT("'"&amp;$A$69&amp;"'!"&amp;O$68&amp;$C306+72)&lt;&gt;INDIRECT("'"&amp;$A$70&amp;"'!"&amp;O$68&amp;$C306+72),1,0)</f>
        <v>0</v>
      </c>
      <c r="P306" cm="1">
        <f t="array" aca="1" ref="P306" ca="1">IF(INDIRECT("'"&amp;$A$69&amp;"'!"&amp;P$68&amp;$C306+72)&lt;&gt;INDIRECT("'"&amp;$A$70&amp;"'!"&amp;P$68&amp;$C306+72),1,0)</f>
        <v>0</v>
      </c>
      <c r="Q306" cm="1">
        <f t="array" aca="1" ref="Q306" ca="1">IF(INDIRECT("'"&amp;$A$69&amp;"'!"&amp;Q$68&amp;$C306+72)&lt;&gt;INDIRECT("'"&amp;$A$70&amp;"'!"&amp;Q$68&amp;$C306+72),1,0)</f>
        <v>0</v>
      </c>
      <c r="R306" cm="1">
        <f t="array" aca="1" ref="R306" ca="1">IF(INDIRECT("'"&amp;$A$69&amp;"'!"&amp;R$68&amp;$C306+72)&lt;&gt;INDIRECT("'"&amp;$A$70&amp;"'!"&amp;R$68&amp;$C306+72),1,0)</f>
        <v>0</v>
      </c>
      <c r="S306" cm="1">
        <f t="array" aca="1" ref="S306" ca="1">IF(INDIRECT("'"&amp;$A$69&amp;"'!"&amp;S$68&amp;$C306+72)&lt;&gt;INDIRECT("'"&amp;$A$70&amp;"'!"&amp;S$68&amp;$C306+72),1,0)</f>
        <v>0</v>
      </c>
      <c r="T306" cm="1">
        <f t="array" aca="1" ref="T306" ca="1">IF(INDIRECT("'"&amp;$A$69&amp;"'!"&amp;T$68&amp;$C306+72)&lt;&gt;INDIRECT("'"&amp;$A$70&amp;"'!"&amp;T$68&amp;$C306+72),1,0)</f>
        <v>0</v>
      </c>
      <c r="U306" cm="1">
        <f t="array" aca="1" ref="U306" ca="1">IF(INDIRECT("'"&amp;$A$69&amp;"'!"&amp;U$68&amp;$C306+72)&lt;&gt;INDIRECT("'"&amp;$A$70&amp;"'!"&amp;U$68&amp;$C306+72),1,0)</f>
        <v>0</v>
      </c>
      <c r="V306" cm="1">
        <f t="array" aca="1" ref="V306" ca="1">IF(INDIRECT("'"&amp;$A$69&amp;"'!"&amp;V$68&amp;$C306+72)&lt;&gt;INDIRECT("'"&amp;$A$70&amp;"'!"&amp;V$68&amp;$C306+72),1,0)</f>
        <v>0</v>
      </c>
      <c r="W306" cm="1">
        <f t="array" aca="1" ref="W306" ca="1">IF(INDIRECT("'"&amp;$A$69&amp;"'!"&amp;W$68&amp;$C306+72)&lt;&gt;INDIRECT("'"&amp;$A$70&amp;"'!"&amp;W$68&amp;$C306+72),1,0)</f>
        <v>0</v>
      </c>
      <c r="X306" cm="1">
        <f t="array" aca="1" ref="X306" ca="1">IF(INDIRECT("'"&amp;$A$69&amp;"'!"&amp;X$68&amp;$C306+72)&lt;&gt;INDIRECT("'"&amp;$A$70&amp;"'!"&amp;X$68&amp;$C306+72),1,0)</f>
        <v>0</v>
      </c>
      <c r="Y306" cm="1">
        <f t="array" aca="1" ref="Y306" ca="1">IF(INDIRECT("'"&amp;$A$69&amp;"'!"&amp;Y$68&amp;$C306+72)&lt;&gt;INDIRECT("'"&amp;$A$70&amp;"'!"&amp;Y$68&amp;$C306+72),1,0)</f>
        <v>0</v>
      </c>
      <c r="Z306" cm="1">
        <f t="array" aca="1" ref="Z306" ca="1">IF(INDIRECT("'"&amp;$A$69&amp;"'!"&amp;Z$68&amp;$C306+72)&lt;&gt;INDIRECT("'"&amp;$A$70&amp;"'!"&amp;Z$68&amp;$C306+72),1,0)</f>
        <v>0</v>
      </c>
      <c r="AA306" cm="1">
        <f t="array" aca="1" ref="AA306" ca="1">IF(INDIRECT("'"&amp;$A$69&amp;"'!"&amp;AA$68&amp;$C306+72)&lt;&gt;INDIRECT("'"&amp;$A$70&amp;"'!"&amp;AA$68&amp;$C306+72),1,0)</f>
        <v>0</v>
      </c>
      <c r="AB306" cm="1">
        <f t="array" aca="1" ref="AB306" ca="1">IF(INDIRECT("'"&amp;$A$69&amp;"'!"&amp;AB$68&amp;$C306+72)&lt;&gt;INDIRECT("'"&amp;$A$70&amp;"'!"&amp;AB$68&amp;$C306+72),1,0)</f>
        <v>0</v>
      </c>
      <c r="AC306" cm="1">
        <f t="array" aca="1" ref="AC306" ca="1">IF(INDIRECT("'"&amp;$A$69&amp;"'!"&amp;AC$68&amp;$C306+72)&lt;&gt;INDIRECT("'"&amp;$A$70&amp;"'!"&amp;AC$68&amp;$C306+72),1,0)</f>
        <v>0</v>
      </c>
      <c r="AD306" cm="1">
        <f t="array" aca="1" ref="AD306" ca="1">IF(INDIRECT("'"&amp;$A$69&amp;"'!"&amp;AD$68&amp;$C306+72)&lt;&gt;INDIRECT("'"&amp;$A$70&amp;"'!"&amp;AD$68&amp;$C306+72),1,0)</f>
        <v>0</v>
      </c>
      <c r="AE306" cm="1">
        <f t="array" aca="1" ref="AE306" ca="1">IF(INDIRECT("'"&amp;$A$69&amp;"'!"&amp;AE$68&amp;$C306+72)&lt;&gt;INDIRECT("'"&amp;$A$70&amp;"'!"&amp;AE$68&amp;$C306+72),1,0)</f>
        <v>0</v>
      </c>
      <c r="AF306" cm="1">
        <f t="array" aca="1" ref="AF306" ca="1">IF(INDIRECT("'"&amp;$A$69&amp;"'!"&amp;AF$68&amp;$C306+72)&lt;&gt;INDIRECT("'"&amp;$A$70&amp;"'!"&amp;AF$68&amp;$C306+72),1,0)</f>
        <v>0</v>
      </c>
      <c r="AG306" cm="1">
        <f t="array" aca="1" ref="AG306" ca="1">IF(INDIRECT("'"&amp;$A$69&amp;"'!"&amp;AG$68&amp;$C306+72)&lt;&gt;INDIRECT("'"&amp;$A$70&amp;"'!"&amp;AG$68&amp;$C306+72),1,0)</f>
        <v>0</v>
      </c>
      <c r="AH306" cm="1">
        <f t="array" aca="1" ref="AH306" ca="1">IF(INDIRECT("'"&amp;$A$69&amp;"'!"&amp;AH$68&amp;$C306+72)&lt;&gt;INDIRECT("'"&amp;$A$70&amp;"'!"&amp;AH$68&amp;$C306+72),1,0)</f>
        <v>0</v>
      </c>
      <c r="AI306" cm="1">
        <f t="array" aca="1" ref="AI306" ca="1">IF(INDIRECT("'"&amp;$A$69&amp;"'!"&amp;AI$68&amp;$C306+72)&lt;&gt;INDIRECT("'"&amp;$A$70&amp;"'!"&amp;AI$68&amp;$C306+72),1,0)</f>
        <v>0</v>
      </c>
      <c r="AJ306" cm="1">
        <f t="array" aca="1" ref="AJ306" ca="1">IF(INDIRECT("'"&amp;$A$69&amp;"'!"&amp;AJ$68&amp;$C306+72)&lt;&gt;INDIRECT("'"&amp;$A$70&amp;"'!"&amp;AJ$68&amp;$C306+72),1,0)</f>
        <v>0</v>
      </c>
      <c r="AK306" cm="1">
        <f t="array" aca="1" ref="AK306" ca="1">IF(INDIRECT("'"&amp;$A$69&amp;"'!"&amp;AK$68&amp;$C306+72)&lt;&gt;INDIRECT("'"&amp;$A$70&amp;"'!"&amp;AK$68&amp;$C306+72),1,0)</f>
        <v>0</v>
      </c>
      <c r="AL306" cm="1">
        <f t="array" aca="1" ref="AL306" ca="1">IF(INDIRECT("'"&amp;$A$69&amp;"'!"&amp;AL$68&amp;$C306+72)&lt;&gt;INDIRECT("'"&amp;$A$70&amp;"'!"&amp;AL$68&amp;$C306+72),1,0)</f>
        <v>0</v>
      </c>
      <c r="AM306" cm="1">
        <f t="array" aca="1" ref="AM306" ca="1">IF(INDIRECT("'"&amp;$A$69&amp;"'!"&amp;AM$68&amp;$C306+72)&lt;&gt;INDIRECT("'"&amp;$A$70&amp;"'!"&amp;AM$68&amp;$C306+72),1,0)</f>
        <v>0</v>
      </c>
      <c r="AN306" cm="1">
        <f t="array" aca="1" ref="AN306" ca="1">IF(INDIRECT("'"&amp;$A$69&amp;"'!"&amp;AN$68&amp;$C306+72)&lt;&gt;INDIRECT("'"&amp;$A$70&amp;"'!"&amp;AN$68&amp;$C306+72),1,0)</f>
        <v>0</v>
      </c>
      <c r="AO306" cm="1">
        <f t="array" aca="1" ref="AO306" ca="1">IF(INDIRECT("'"&amp;$A$69&amp;"'!"&amp;AO$68&amp;$C306+72)&lt;&gt;INDIRECT("'"&amp;$A$70&amp;"'!"&amp;AO$68&amp;$C306+72),1,0)</f>
        <v>0</v>
      </c>
      <c r="AP306" cm="1">
        <f t="array" aca="1" ref="AP306" ca="1">IF(INDIRECT("'"&amp;$A$69&amp;"'!"&amp;AP$68&amp;$C306+72)&lt;&gt;INDIRECT("'"&amp;$A$70&amp;"'!"&amp;AP$68&amp;$C306+72),1,0)</f>
        <v>0</v>
      </c>
      <c r="AQ306" cm="1">
        <f t="array" aca="1" ref="AQ306" ca="1">IF(INDIRECT("'"&amp;$A$69&amp;"'!"&amp;AQ$68&amp;$C306+72)&lt;&gt;INDIRECT("'"&amp;$A$70&amp;"'!"&amp;AQ$68&amp;$C306+72),1,0)</f>
        <v>0</v>
      </c>
      <c r="AR306" cm="1">
        <f t="array" aca="1" ref="AR306" ca="1">IF(INDIRECT("'"&amp;$A$69&amp;"'!"&amp;AR$68&amp;$C306+72)&lt;&gt;INDIRECT("'"&amp;$A$70&amp;"'!"&amp;AR$68&amp;$C306+72),1,0)</f>
        <v>0</v>
      </c>
      <c r="AS306" cm="1">
        <f t="array" aca="1" ref="AS306" ca="1">IF(INDIRECT("'"&amp;$A$69&amp;"'!"&amp;AS$68&amp;$C306+72)&lt;&gt;INDIRECT("'"&amp;$A$70&amp;"'!"&amp;AS$68&amp;$C306+72),1,0)</f>
        <v>0</v>
      </c>
      <c r="AT306" cm="1">
        <f t="array" aca="1" ref="AT306" ca="1">IF(INDIRECT("'"&amp;$A$69&amp;"'!"&amp;AT$68&amp;$C306+72)&lt;&gt;INDIRECT("'"&amp;$A$70&amp;"'!"&amp;AT$68&amp;$C306+72),1,0)</f>
        <v>0</v>
      </c>
      <c r="AU306" cm="1">
        <f t="array" aca="1" ref="AU306" ca="1">IF(INDIRECT("'"&amp;$A$69&amp;"'!"&amp;AU$68&amp;$C306+72)&lt;&gt;INDIRECT("'"&amp;$A$70&amp;"'!"&amp;AU$68&amp;$C306+72),1,0)</f>
        <v>0</v>
      </c>
      <c r="AV306" cm="1">
        <f t="array" aca="1" ref="AV306" ca="1">IF(INDIRECT("'"&amp;$A$69&amp;"'!"&amp;AV$68&amp;$C306+72)&lt;&gt;INDIRECT("'"&amp;$A$70&amp;"'!"&amp;AV$68&amp;$C306+72),1,0)</f>
        <v>0</v>
      </c>
      <c r="AW306" cm="1">
        <f t="array" aca="1" ref="AW306" ca="1">IF(INDIRECT("'"&amp;$A$69&amp;"'!"&amp;AW$68&amp;$C306+72)&lt;&gt;INDIRECT("'"&amp;$A$70&amp;"'!"&amp;AW$68&amp;$C306+72),1,0)</f>
        <v>0</v>
      </c>
      <c r="AX306" cm="1">
        <f t="array" aca="1" ref="AX306" ca="1">IF(INDIRECT("'"&amp;$A$69&amp;"'!"&amp;AX$68&amp;$C306+72)&lt;&gt;INDIRECT("'"&amp;$A$70&amp;"'!"&amp;AX$68&amp;$C306+72),1,0)</f>
        <v>0</v>
      </c>
      <c r="AY306" cm="1">
        <f t="array" aca="1" ref="AY306" ca="1">IF(INDIRECT("'"&amp;$A$69&amp;"'!"&amp;AY$68&amp;$C306+72)&lt;&gt;INDIRECT("'"&amp;$A$70&amp;"'!"&amp;AY$68&amp;$C306+72),1,0)</f>
        <v>0</v>
      </c>
      <c r="AZ306" cm="1">
        <f t="array" aca="1" ref="AZ306" ca="1">IF(INDIRECT("'"&amp;$A$69&amp;"'!"&amp;AZ$68&amp;$C306+72)&lt;&gt;INDIRECT("'"&amp;$A$70&amp;"'!"&amp;AZ$68&amp;$C306+72),1,0)</f>
        <v>0</v>
      </c>
      <c r="BA306" cm="1">
        <f t="array" aca="1" ref="BA306" ca="1">IF(INDIRECT("'"&amp;$A$69&amp;"'!"&amp;BA$68&amp;$C306+72)&lt;&gt;INDIRECT("'"&amp;$A$70&amp;"'!"&amp;BA$68&amp;$C306+72),1,0)</f>
        <v>0</v>
      </c>
      <c r="BB306" cm="1">
        <f t="array" aca="1" ref="BB306" ca="1">IF(INDIRECT("'"&amp;$A$69&amp;"'!"&amp;BB$68&amp;$C306+72)&lt;&gt;INDIRECT("'"&amp;$A$70&amp;"'!"&amp;BB$68&amp;$C306+72),1,0)</f>
        <v>0</v>
      </c>
      <c r="BC306">
        <f t="shared" ca="1" si="9"/>
        <v>0</v>
      </c>
      <c r="BD306">
        <f t="shared" ca="1" si="10"/>
        <v>0</v>
      </c>
      <c r="BE306">
        <f t="shared" ca="1" si="11"/>
        <v>0</v>
      </c>
    </row>
    <row r="307" spans="3:57" x14ac:dyDescent="0.15">
      <c r="C307" s="283">
        <v>235</v>
      </c>
      <c r="D307" cm="1">
        <f t="array" aca="1" ref="D307" ca="1">IF(INDIRECT("'"&amp;$A$69&amp;"'!"&amp;D$68&amp;$C307+72)&lt;&gt;INDIRECT("'"&amp;$A$70&amp;"'!"&amp;D$68&amp;$C307+72),1,0)</f>
        <v>0</v>
      </c>
      <c r="E307" cm="1">
        <f t="array" aca="1" ref="E307" ca="1">IF(INDIRECT("'"&amp;$A$69&amp;"'!"&amp;E$68&amp;$C307+72)&lt;&gt;INDIRECT("'"&amp;$A$70&amp;"'!"&amp;E$68&amp;$C307+72),1,0)</f>
        <v>0</v>
      </c>
      <c r="F307" cm="1">
        <f t="array" aca="1" ref="F307" ca="1">IF(INDIRECT("'"&amp;$A$69&amp;"'!"&amp;F$68&amp;$C307+72)&lt;&gt;INDIRECT("'"&amp;$A$70&amp;"'!"&amp;F$68&amp;$C307+72),1,0)</f>
        <v>0</v>
      </c>
      <c r="G307" cm="1">
        <f t="array" aca="1" ref="G307" ca="1">IF(INDIRECT("'"&amp;$A$69&amp;"'!"&amp;G$68&amp;$C307+72)&lt;&gt;INDIRECT("'"&amp;$A$70&amp;"'!"&amp;G$68&amp;$C307+72),1,0)</f>
        <v>0</v>
      </c>
      <c r="H307" cm="1">
        <f t="array" aca="1" ref="H307" ca="1">IF(INDIRECT("'"&amp;$A$69&amp;"'!"&amp;H$68&amp;$C307+72)&lt;&gt;INDIRECT("'"&amp;$A$70&amp;"'!"&amp;H$68&amp;$C307+72),1,0)</f>
        <v>0</v>
      </c>
      <c r="I307" cm="1">
        <f t="array" aca="1" ref="I307" ca="1">IF(INDIRECT("'"&amp;$A$69&amp;"'!"&amp;I$68&amp;$C307+72)&lt;&gt;INDIRECT("'"&amp;$A$70&amp;"'!"&amp;I$68&amp;$C307+72),1,0)</f>
        <v>0</v>
      </c>
      <c r="J307" cm="1">
        <f t="array" aca="1" ref="J307" ca="1">IF(INDIRECT("'"&amp;$A$69&amp;"'!"&amp;J$68&amp;$C307+72)&lt;&gt;INDIRECT("'"&amp;$A$70&amp;"'!"&amp;J$68&amp;$C307+72),1,0)</f>
        <v>0</v>
      </c>
      <c r="K307" cm="1">
        <f t="array" aca="1" ref="K307" ca="1">IF(INDIRECT("'"&amp;$A$69&amp;"'!"&amp;K$68&amp;$C307+72)&lt;&gt;INDIRECT("'"&amp;$A$70&amp;"'!"&amp;K$68&amp;$C307+72),1,0)</f>
        <v>0</v>
      </c>
      <c r="L307" cm="1">
        <f t="array" aca="1" ref="L307" ca="1">IF(INDIRECT("'"&amp;$A$69&amp;"'!"&amp;L$68&amp;$C307+72)&lt;&gt;INDIRECT("'"&amp;$A$70&amp;"'!"&amp;L$68&amp;$C307+72),1,0)</f>
        <v>0</v>
      </c>
      <c r="M307" cm="1">
        <f t="array" aca="1" ref="M307" ca="1">IF(INDIRECT("'"&amp;$A$69&amp;"'!"&amp;M$68&amp;$C307+72)&lt;&gt;INDIRECT("'"&amp;$A$70&amp;"'!"&amp;M$68&amp;$C307+72),1,0)</f>
        <v>0</v>
      </c>
      <c r="N307" cm="1">
        <f t="array" aca="1" ref="N307" ca="1">IF(INDIRECT("'"&amp;$A$69&amp;"'!"&amp;N$68&amp;$C307+72)&lt;&gt;INDIRECT("'"&amp;$A$70&amp;"'!"&amp;N$68&amp;$C307+72),1,0)</f>
        <v>0</v>
      </c>
      <c r="O307" cm="1">
        <f t="array" aca="1" ref="O307" ca="1">IF(INDIRECT("'"&amp;$A$69&amp;"'!"&amp;O$68&amp;$C307+72)&lt;&gt;INDIRECT("'"&amp;$A$70&amp;"'!"&amp;O$68&amp;$C307+72),1,0)</f>
        <v>0</v>
      </c>
      <c r="P307" cm="1">
        <f t="array" aca="1" ref="P307" ca="1">IF(INDIRECT("'"&amp;$A$69&amp;"'!"&amp;P$68&amp;$C307+72)&lt;&gt;INDIRECT("'"&amp;$A$70&amp;"'!"&amp;P$68&amp;$C307+72),1,0)</f>
        <v>0</v>
      </c>
      <c r="Q307" cm="1">
        <f t="array" aca="1" ref="Q307" ca="1">IF(INDIRECT("'"&amp;$A$69&amp;"'!"&amp;Q$68&amp;$C307+72)&lt;&gt;INDIRECT("'"&amp;$A$70&amp;"'!"&amp;Q$68&amp;$C307+72),1,0)</f>
        <v>0</v>
      </c>
      <c r="R307" cm="1">
        <f t="array" aca="1" ref="R307" ca="1">IF(INDIRECT("'"&amp;$A$69&amp;"'!"&amp;R$68&amp;$C307+72)&lt;&gt;INDIRECT("'"&amp;$A$70&amp;"'!"&amp;R$68&amp;$C307+72),1,0)</f>
        <v>0</v>
      </c>
      <c r="S307" cm="1">
        <f t="array" aca="1" ref="S307" ca="1">IF(INDIRECT("'"&amp;$A$69&amp;"'!"&amp;S$68&amp;$C307+72)&lt;&gt;INDIRECT("'"&amp;$A$70&amp;"'!"&amp;S$68&amp;$C307+72),1,0)</f>
        <v>0</v>
      </c>
      <c r="T307" cm="1">
        <f t="array" aca="1" ref="T307" ca="1">IF(INDIRECT("'"&amp;$A$69&amp;"'!"&amp;T$68&amp;$C307+72)&lt;&gt;INDIRECT("'"&amp;$A$70&amp;"'!"&amp;T$68&amp;$C307+72),1,0)</f>
        <v>0</v>
      </c>
      <c r="U307" cm="1">
        <f t="array" aca="1" ref="U307" ca="1">IF(INDIRECT("'"&amp;$A$69&amp;"'!"&amp;U$68&amp;$C307+72)&lt;&gt;INDIRECT("'"&amp;$A$70&amp;"'!"&amp;U$68&amp;$C307+72),1,0)</f>
        <v>0</v>
      </c>
      <c r="V307" cm="1">
        <f t="array" aca="1" ref="V307" ca="1">IF(INDIRECT("'"&amp;$A$69&amp;"'!"&amp;V$68&amp;$C307+72)&lt;&gt;INDIRECT("'"&amp;$A$70&amp;"'!"&amp;V$68&amp;$C307+72),1,0)</f>
        <v>0</v>
      </c>
      <c r="W307" cm="1">
        <f t="array" aca="1" ref="W307" ca="1">IF(INDIRECT("'"&amp;$A$69&amp;"'!"&amp;W$68&amp;$C307+72)&lt;&gt;INDIRECT("'"&amp;$A$70&amp;"'!"&amp;W$68&amp;$C307+72),1,0)</f>
        <v>0</v>
      </c>
      <c r="X307" cm="1">
        <f t="array" aca="1" ref="X307" ca="1">IF(INDIRECT("'"&amp;$A$69&amp;"'!"&amp;X$68&amp;$C307+72)&lt;&gt;INDIRECT("'"&amp;$A$70&amp;"'!"&amp;X$68&amp;$C307+72),1,0)</f>
        <v>0</v>
      </c>
      <c r="Y307" cm="1">
        <f t="array" aca="1" ref="Y307" ca="1">IF(INDIRECT("'"&amp;$A$69&amp;"'!"&amp;Y$68&amp;$C307+72)&lt;&gt;INDIRECT("'"&amp;$A$70&amp;"'!"&amp;Y$68&amp;$C307+72),1,0)</f>
        <v>0</v>
      </c>
      <c r="Z307" cm="1">
        <f t="array" aca="1" ref="Z307" ca="1">IF(INDIRECT("'"&amp;$A$69&amp;"'!"&amp;Z$68&amp;$C307+72)&lt;&gt;INDIRECT("'"&amp;$A$70&amp;"'!"&amp;Z$68&amp;$C307+72),1,0)</f>
        <v>0</v>
      </c>
      <c r="AA307" cm="1">
        <f t="array" aca="1" ref="AA307" ca="1">IF(INDIRECT("'"&amp;$A$69&amp;"'!"&amp;AA$68&amp;$C307+72)&lt;&gt;INDIRECT("'"&amp;$A$70&amp;"'!"&amp;AA$68&amp;$C307+72),1,0)</f>
        <v>0</v>
      </c>
      <c r="AB307" cm="1">
        <f t="array" aca="1" ref="AB307" ca="1">IF(INDIRECT("'"&amp;$A$69&amp;"'!"&amp;AB$68&amp;$C307+72)&lt;&gt;INDIRECT("'"&amp;$A$70&amp;"'!"&amp;AB$68&amp;$C307+72),1,0)</f>
        <v>0</v>
      </c>
      <c r="AC307" cm="1">
        <f t="array" aca="1" ref="AC307" ca="1">IF(INDIRECT("'"&amp;$A$69&amp;"'!"&amp;AC$68&amp;$C307+72)&lt;&gt;INDIRECT("'"&amp;$A$70&amp;"'!"&amp;AC$68&amp;$C307+72),1,0)</f>
        <v>0</v>
      </c>
      <c r="AD307" cm="1">
        <f t="array" aca="1" ref="AD307" ca="1">IF(INDIRECT("'"&amp;$A$69&amp;"'!"&amp;AD$68&amp;$C307+72)&lt;&gt;INDIRECT("'"&amp;$A$70&amp;"'!"&amp;AD$68&amp;$C307+72),1,0)</f>
        <v>0</v>
      </c>
      <c r="AE307" cm="1">
        <f t="array" aca="1" ref="AE307" ca="1">IF(INDIRECT("'"&amp;$A$69&amp;"'!"&amp;AE$68&amp;$C307+72)&lt;&gt;INDIRECT("'"&amp;$A$70&amp;"'!"&amp;AE$68&amp;$C307+72),1,0)</f>
        <v>0</v>
      </c>
      <c r="AF307" cm="1">
        <f t="array" aca="1" ref="AF307" ca="1">IF(INDIRECT("'"&amp;$A$69&amp;"'!"&amp;AF$68&amp;$C307+72)&lt;&gt;INDIRECT("'"&amp;$A$70&amp;"'!"&amp;AF$68&amp;$C307+72),1,0)</f>
        <v>0</v>
      </c>
      <c r="AG307" cm="1">
        <f t="array" aca="1" ref="AG307" ca="1">IF(INDIRECT("'"&amp;$A$69&amp;"'!"&amp;AG$68&amp;$C307+72)&lt;&gt;INDIRECT("'"&amp;$A$70&amp;"'!"&amp;AG$68&amp;$C307+72),1,0)</f>
        <v>0</v>
      </c>
      <c r="AH307" cm="1">
        <f t="array" aca="1" ref="AH307" ca="1">IF(INDIRECT("'"&amp;$A$69&amp;"'!"&amp;AH$68&amp;$C307+72)&lt;&gt;INDIRECT("'"&amp;$A$70&amp;"'!"&amp;AH$68&amp;$C307+72),1,0)</f>
        <v>0</v>
      </c>
      <c r="AI307" cm="1">
        <f t="array" aca="1" ref="AI307" ca="1">IF(INDIRECT("'"&amp;$A$69&amp;"'!"&amp;AI$68&amp;$C307+72)&lt;&gt;INDIRECT("'"&amp;$A$70&amp;"'!"&amp;AI$68&amp;$C307+72),1,0)</f>
        <v>0</v>
      </c>
      <c r="AJ307" cm="1">
        <f t="array" aca="1" ref="AJ307" ca="1">IF(INDIRECT("'"&amp;$A$69&amp;"'!"&amp;AJ$68&amp;$C307+72)&lt;&gt;INDIRECT("'"&amp;$A$70&amp;"'!"&amp;AJ$68&amp;$C307+72),1,0)</f>
        <v>0</v>
      </c>
      <c r="AK307" cm="1">
        <f t="array" aca="1" ref="AK307" ca="1">IF(INDIRECT("'"&amp;$A$69&amp;"'!"&amp;AK$68&amp;$C307+72)&lt;&gt;INDIRECT("'"&amp;$A$70&amp;"'!"&amp;AK$68&amp;$C307+72),1,0)</f>
        <v>0</v>
      </c>
      <c r="AL307" cm="1">
        <f t="array" aca="1" ref="AL307" ca="1">IF(INDIRECT("'"&amp;$A$69&amp;"'!"&amp;AL$68&amp;$C307+72)&lt;&gt;INDIRECT("'"&amp;$A$70&amp;"'!"&amp;AL$68&amp;$C307+72),1,0)</f>
        <v>0</v>
      </c>
      <c r="AM307" cm="1">
        <f t="array" aca="1" ref="AM307" ca="1">IF(INDIRECT("'"&amp;$A$69&amp;"'!"&amp;AM$68&amp;$C307+72)&lt;&gt;INDIRECT("'"&amp;$A$70&amp;"'!"&amp;AM$68&amp;$C307+72),1,0)</f>
        <v>0</v>
      </c>
      <c r="AN307" cm="1">
        <f t="array" aca="1" ref="AN307" ca="1">IF(INDIRECT("'"&amp;$A$69&amp;"'!"&amp;AN$68&amp;$C307+72)&lt;&gt;INDIRECT("'"&amp;$A$70&amp;"'!"&amp;AN$68&amp;$C307+72),1,0)</f>
        <v>0</v>
      </c>
      <c r="AO307" cm="1">
        <f t="array" aca="1" ref="AO307" ca="1">IF(INDIRECT("'"&amp;$A$69&amp;"'!"&amp;AO$68&amp;$C307+72)&lt;&gt;INDIRECT("'"&amp;$A$70&amp;"'!"&amp;AO$68&amp;$C307+72),1,0)</f>
        <v>0</v>
      </c>
      <c r="AP307" cm="1">
        <f t="array" aca="1" ref="AP307" ca="1">IF(INDIRECT("'"&amp;$A$69&amp;"'!"&amp;AP$68&amp;$C307+72)&lt;&gt;INDIRECT("'"&amp;$A$70&amp;"'!"&amp;AP$68&amp;$C307+72),1,0)</f>
        <v>0</v>
      </c>
      <c r="AQ307" cm="1">
        <f t="array" aca="1" ref="AQ307" ca="1">IF(INDIRECT("'"&amp;$A$69&amp;"'!"&amp;AQ$68&amp;$C307+72)&lt;&gt;INDIRECT("'"&amp;$A$70&amp;"'!"&amp;AQ$68&amp;$C307+72),1,0)</f>
        <v>0</v>
      </c>
      <c r="AR307" cm="1">
        <f t="array" aca="1" ref="AR307" ca="1">IF(INDIRECT("'"&amp;$A$69&amp;"'!"&amp;AR$68&amp;$C307+72)&lt;&gt;INDIRECT("'"&amp;$A$70&amp;"'!"&amp;AR$68&amp;$C307+72),1,0)</f>
        <v>0</v>
      </c>
      <c r="AS307" cm="1">
        <f t="array" aca="1" ref="AS307" ca="1">IF(INDIRECT("'"&amp;$A$69&amp;"'!"&amp;AS$68&amp;$C307+72)&lt;&gt;INDIRECT("'"&amp;$A$70&amp;"'!"&amp;AS$68&amp;$C307+72),1,0)</f>
        <v>0</v>
      </c>
      <c r="AT307" cm="1">
        <f t="array" aca="1" ref="AT307" ca="1">IF(INDIRECT("'"&amp;$A$69&amp;"'!"&amp;AT$68&amp;$C307+72)&lt;&gt;INDIRECT("'"&amp;$A$70&amp;"'!"&amp;AT$68&amp;$C307+72),1,0)</f>
        <v>0</v>
      </c>
      <c r="AU307" cm="1">
        <f t="array" aca="1" ref="AU307" ca="1">IF(INDIRECT("'"&amp;$A$69&amp;"'!"&amp;AU$68&amp;$C307+72)&lt;&gt;INDIRECT("'"&amp;$A$70&amp;"'!"&amp;AU$68&amp;$C307+72),1,0)</f>
        <v>0</v>
      </c>
      <c r="AV307" cm="1">
        <f t="array" aca="1" ref="AV307" ca="1">IF(INDIRECT("'"&amp;$A$69&amp;"'!"&amp;AV$68&amp;$C307+72)&lt;&gt;INDIRECT("'"&amp;$A$70&amp;"'!"&amp;AV$68&amp;$C307+72),1,0)</f>
        <v>0</v>
      </c>
      <c r="AW307" cm="1">
        <f t="array" aca="1" ref="AW307" ca="1">IF(INDIRECT("'"&amp;$A$69&amp;"'!"&amp;AW$68&amp;$C307+72)&lt;&gt;INDIRECT("'"&amp;$A$70&amp;"'!"&amp;AW$68&amp;$C307+72),1,0)</f>
        <v>0</v>
      </c>
      <c r="AX307" cm="1">
        <f t="array" aca="1" ref="AX307" ca="1">IF(INDIRECT("'"&amp;$A$69&amp;"'!"&amp;AX$68&amp;$C307+72)&lt;&gt;INDIRECT("'"&amp;$A$70&amp;"'!"&amp;AX$68&amp;$C307+72),1,0)</f>
        <v>0</v>
      </c>
      <c r="AY307" cm="1">
        <f t="array" aca="1" ref="AY307" ca="1">IF(INDIRECT("'"&amp;$A$69&amp;"'!"&amp;AY$68&amp;$C307+72)&lt;&gt;INDIRECT("'"&amp;$A$70&amp;"'!"&amp;AY$68&amp;$C307+72),1,0)</f>
        <v>0</v>
      </c>
      <c r="AZ307" cm="1">
        <f t="array" aca="1" ref="AZ307" ca="1">IF(INDIRECT("'"&amp;$A$69&amp;"'!"&amp;AZ$68&amp;$C307+72)&lt;&gt;INDIRECT("'"&amp;$A$70&amp;"'!"&amp;AZ$68&amp;$C307+72),1,0)</f>
        <v>0</v>
      </c>
      <c r="BA307" cm="1">
        <f t="array" aca="1" ref="BA307" ca="1">IF(INDIRECT("'"&amp;$A$69&amp;"'!"&amp;BA$68&amp;$C307+72)&lt;&gt;INDIRECT("'"&amp;$A$70&amp;"'!"&amp;BA$68&amp;$C307+72),1,0)</f>
        <v>0</v>
      </c>
      <c r="BB307" cm="1">
        <f t="array" aca="1" ref="BB307" ca="1">IF(INDIRECT("'"&amp;$A$69&amp;"'!"&amp;BB$68&amp;$C307+72)&lt;&gt;INDIRECT("'"&amp;$A$70&amp;"'!"&amp;BB$68&amp;$C307+72),1,0)</f>
        <v>0</v>
      </c>
      <c r="BC307">
        <f t="shared" ca="1" si="9"/>
        <v>0</v>
      </c>
      <c r="BD307">
        <f t="shared" ca="1" si="10"/>
        <v>0</v>
      </c>
      <c r="BE307">
        <f t="shared" ca="1" si="11"/>
        <v>0</v>
      </c>
    </row>
    <row r="308" spans="3:57" x14ac:dyDescent="0.15">
      <c r="C308" s="283">
        <v>236</v>
      </c>
      <c r="D308" cm="1">
        <f t="array" aca="1" ref="D308" ca="1">IF(INDIRECT("'"&amp;$A$69&amp;"'!"&amp;D$68&amp;$C308+72)&lt;&gt;INDIRECT("'"&amp;$A$70&amp;"'!"&amp;D$68&amp;$C308+72),1,0)</f>
        <v>0</v>
      </c>
      <c r="E308" cm="1">
        <f t="array" aca="1" ref="E308" ca="1">IF(INDIRECT("'"&amp;$A$69&amp;"'!"&amp;E$68&amp;$C308+72)&lt;&gt;INDIRECT("'"&amp;$A$70&amp;"'!"&amp;E$68&amp;$C308+72),1,0)</f>
        <v>0</v>
      </c>
      <c r="F308" cm="1">
        <f t="array" aca="1" ref="F308" ca="1">IF(INDIRECT("'"&amp;$A$69&amp;"'!"&amp;F$68&amp;$C308+72)&lt;&gt;INDIRECT("'"&amp;$A$70&amp;"'!"&amp;F$68&amp;$C308+72),1,0)</f>
        <v>0</v>
      </c>
      <c r="G308" cm="1">
        <f t="array" aca="1" ref="G308" ca="1">IF(INDIRECT("'"&amp;$A$69&amp;"'!"&amp;G$68&amp;$C308+72)&lt;&gt;INDIRECT("'"&amp;$A$70&amp;"'!"&amp;G$68&amp;$C308+72),1,0)</f>
        <v>0</v>
      </c>
      <c r="H308" cm="1">
        <f t="array" aca="1" ref="H308" ca="1">IF(INDIRECT("'"&amp;$A$69&amp;"'!"&amp;H$68&amp;$C308+72)&lt;&gt;INDIRECT("'"&amp;$A$70&amp;"'!"&amp;H$68&amp;$C308+72),1,0)</f>
        <v>0</v>
      </c>
      <c r="I308" cm="1">
        <f t="array" aca="1" ref="I308" ca="1">IF(INDIRECT("'"&amp;$A$69&amp;"'!"&amp;I$68&amp;$C308+72)&lt;&gt;INDIRECT("'"&amp;$A$70&amp;"'!"&amp;I$68&amp;$C308+72),1,0)</f>
        <v>0</v>
      </c>
      <c r="J308" cm="1">
        <f t="array" aca="1" ref="J308" ca="1">IF(INDIRECT("'"&amp;$A$69&amp;"'!"&amp;J$68&amp;$C308+72)&lt;&gt;INDIRECT("'"&amp;$A$70&amp;"'!"&amp;J$68&amp;$C308+72),1,0)</f>
        <v>0</v>
      </c>
      <c r="K308" cm="1">
        <f t="array" aca="1" ref="K308" ca="1">IF(INDIRECT("'"&amp;$A$69&amp;"'!"&amp;K$68&amp;$C308+72)&lt;&gt;INDIRECT("'"&amp;$A$70&amp;"'!"&amp;K$68&amp;$C308+72),1,0)</f>
        <v>0</v>
      </c>
      <c r="L308" cm="1">
        <f t="array" aca="1" ref="L308" ca="1">IF(INDIRECT("'"&amp;$A$69&amp;"'!"&amp;L$68&amp;$C308+72)&lt;&gt;INDIRECT("'"&amp;$A$70&amp;"'!"&amp;L$68&amp;$C308+72),1,0)</f>
        <v>0</v>
      </c>
      <c r="M308" cm="1">
        <f t="array" aca="1" ref="M308" ca="1">IF(INDIRECT("'"&amp;$A$69&amp;"'!"&amp;M$68&amp;$C308+72)&lt;&gt;INDIRECT("'"&amp;$A$70&amp;"'!"&amp;M$68&amp;$C308+72),1,0)</f>
        <v>0</v>
      </c>
      <c r="N308" cm="1">
        <f t="array" aca="1" ref="N308" ca="1">IF(INDIRECT("'"&amp;$A$69&amp;"'!"&amp;N$68&amp;$C308+72)&lt;&gt;INDIRECT("'"&amp;$A$70&amp;"'!"&amp;N$68&amp;$C308+72),1,0)</f>
        <v>0</v>
      </c>
      <c r="O308" cm="1">
        <f t="array" aca="1" ref="O308" ca="1">IF(INDIRECT("'"&amp;$A$69&amp;"'!"&amp;O$68&amp;$C308+72)&lt;&gt;INDIRECT("'"&amp;$A$70&amp;"'!"&amp;O$68&amp;$C308+72),1,0)</f>
        <v>0</v>
      </c>
      <c r="P308" cm="1">
        <f t="array" aca="1" ref="P308" ca="1">IF(INDIRECT("'"&amp;$A$69&amp;"'!"&amp;P$68&amp;$C308+72)&lt;&gt;INDIRECT("'"&amp;$A$70&amp;"'!"&amp;P$68&amp;$C308+72),1,0)</f>
        <v>0</v>
      </c>
      <c r="Q308" cm="1">
        <f t="array" aca="1" ref="Q308" ca="1">IF(INDIRECT("'"&amp;$A$69&amp;"'!"&amp;Q$68&amp;$C308+72)&lt;&gt;INDIRECT("'"&amp;$A$70&amp;"'!"&amp;Q$68&amp;$C308+72),1,0)</f>
        <v>0</v>
      </c>
      <c r="R308" cm="1">
        <f t="array" aca="1" ref="R308" ca="1">IF(INDIRECT("'"&amp;$A$69&amp;"'!"&amp;R$68&amp;$C308+72)&lt;&gt;INDIRECT("'"&amp;$A$70&amp;"'!"&amp;R$68&amp;$C308+72),1,0)</f>
        <v>0</v>
      </c>
      <c r="S308" cm="1">
        <f t="array" aca="1" ref="S308" ca="1">IF(INDIRECT("'"&amp;$A$69&amp;"'!"&amp;S$68&amp;$C308+72)&lt;&gt;INDIRECT("'"&amp;$A$70&amp;"'!"&amp;S$68&amp;$C308+72),1,0)</f>
        <v>0</v>
      </c>
      <c r="T308" cm="1">
        <f t="array" aca="1" ref="T308" ca="1">IF(INDIRECT("'"&amp;$A$69&amp;"'!"&amp;T$68&amp;$C308+72)&lt;&gt;INDIRECT("'"&amp;$A$70&amp;"'!"&amp;T$68&amp;$C308+72),1,0)</f>
        <v>0</v>
      </c>
      <c r="U308" cm="1">
        <f t="array" aca="1" ref="U308" ca="1">IF(INDIRECT("'"&amp;$A$69&amp;"'!"&amp;U$68&amp;$C308+72)&lt;&gt;INDIRECT("'"&amp;$A$70&amp;"'!"&amp;U$68&amp;$C308+72),1,0)</f>
        <v>0</v>
      </c>
      <c r="V308" cm="1">
        <f t="array" aca="1" ref="V308" ca="1">IF(INDIRECT("'"&amp;$A$69&amp;"'!"&amp;V$68&amp;$C308+72)&lt;&gt;INDIRECT("'"&amp;$A$70&amp;"'!"&amp;V$68&amp;$C308+72),1,0)</f>
        <v>0</v>
      </c>
      <c r="W308" cm="1">
        <f t="array" aca="1" ref="W308" ca="1">IF(INDIRECT("'"&amp;$A$69&amp;"'!"&amp;W$68&amp;$C308+72)&lt;&gt;INDIRECT("'"&amp;$A$70&amp;"'!"&amp;W$68&amp;$C308+72),1,0)</f>
        <v>0</v>
      </c>
      <c r="X308" cm="1">
        <f t="array" aca="1" ref="X308" ca="1">IF(INDIRECT("'"&amp;$A$69&amp;"'!"&amp;X$68&amp;$C308+72)&lt;&gt;INDIRECT("'"&amp;$A$70&amp;"'!"&amp;X$68&amp;$C308+72),1,0)</f>
        <v>0</v>
      </c>
      <c r="Y308" cm="1">
        <f t="array" aca="1" ref="Y308" ca="1">IF(INDIRECT("'"&amp;$A$69&amp;"'!"&amp;Y$68&amp;$C308+72)&lt;&gt;INDIRECT("'"&amp;$A$70&amp;"'!"&amp;Y$68&amp;$C308+72),1,0)</f>
        <v>0</v>
      </c>
      <c r="Z308" cm="1">
        <f t="array" aca="1" ref="Z308" ca="1">IF(INDIRECT("'"&amp;$A$69&amp;"'!"&amp;Z$68&amp;$C308+72)&lt;&gt;INDIRECT("'"&amp;$A$70&amp;"'!"&amp;Z$68&amp;$C308+72),1,0)</f>
        <v>0</v>
      </c>
      <c r="AA308" cm="1">
        <f t="array" aca="1" ref="AA308" ca="1">IF(INDIRECT("'"&amp;$A$69&amp;"'!"&amp;AA$68&amp;$C308+72)&lt;&gt;INDIRECT("'"&amp;$A$70&amp;"'!"&amp;AA$68&amp;$C308+72),1,0)</f>
        <v>0</v>
      </c>
      <c r="AB308" cm="1">
        <f t="array" aca="1" ref="AB308" ca="1">IF(INDIRECT("'"&amp;$A$69&amp;"'!"&amp;AB$68&amp;$C308+72)&lt;&gt;INDIRECT("'"&amp;$A$70&amp;"'!"&amp;AB$68&amp;$C308+72),1,0)</f>
        <v>0</v>
      </c>
      <c r="AC308" cm="1">
        <f t="array" aca="1" ref="AC308" ca="1">IF(INDIRECT("'"&amp;$A$69&amp;"'!"&amp;AC$68&amp;$C308+72)&lt;&gt;INDIRECT("'"&amp;$A$70&amp;"'!"&amp;AC$68&amp;$C308+72),1,0)</f>
        <v>0</v>
      </c>
      <c r="AD308" cm="1">
        <f t="array" aca="1" ref="AD308" ca="1">IF(INDIRECT("'"&amp;$A$69&amp;"'!"&amp;AD$68&amp;$C308+72)&lt;&gt;INDIRECT("'"&amp;$A$70&amp;"'!"&amp;AD$68&amp;$C308+72),1,0)</f>
        <v>0</v>
      </c>
      <c r="AE308" cm="1">
        <f t="array" aca="1" ref="AE308" ca="1">IF(INDIRECT("'"&amp;$A$69&amp;"'!"&amp;AE$68&amp;$C308+72)&lt;&gt;INDIRECT("'"&amp;$A$70&amp;"'!"&amp;AE$68&amp;$C308+72),1,0)</f>
        <v>0</v>
      </c>
      <c r="AF308" cm="1">
        <f t="array" aca="1" ref="AF308" ca="1">IF(INDIRECT("'"&amp;$A$69&amp;"'!"&amp;AF$68&amp;$C308+72)&lt;&gt;INDIRECT("'"&amp;$A$70&amp;"'!"&amp;AF$68&amp;$C308+72),1,0)</f>
        <v>0</v>
      </c>
      <c r="AG308" cm="1">
        <f t="array" aca="1" ref="AG308" ca="1">IF(INDIRECT("'"&amp;$A$69&amp;"'!"&amp;AG$68&amp;$C308+72)&lt;&gt;INDIRECT("'"&amp;$A$70&amp;"'!"&amp;AG$68&amp;$C308+72),1,0)</f>
        <v>0</v>
      </c>
      <c r="AH308" cm="1">
        <f t="array" aca="1" ref="AH308" ca="1">IF(INDIRECT("'"&amp;$A$69&amp;"'!"&amp;AH$68&amp;$C308+72)&lt;&gt;INDIRECT("'"&amp;$A$70&amp;"'!"&amp;AH$68&amp;$C308+72),1,0)</f>
        <v>0</v>
      </c>
      <c r="AI308" cm="1">
        <f t="array" aca="1" ref="AI308" ca="1">IF(INDIRECT("'"&amp;$A$69&amp;"'!"&amp;AI$68&amp;$C308+72)&lt;&gt;INDIRECT("'"&amp;$A$70&amp;"'!"&amp;AI$68&amp;$C308+72),1,0)</f>
        <v>0</v>
      </c>
      <c r="AJ308" cm="1">
        <f t="array" aca="1" ref="AJ308" ca="1">IF(INDIRECT("'"&amp;$A$69&amp;"'!"&amp;AJ$68&amp;$C308+72)&lt;&gt;INDIRECT("'"&amp;$A$70&amp;"'!"&amp;AJ$68&amp;$C308+72),1,0)</f>
        <v>0</v>
      </c>
      <c r="AK308" cm="1">
        <f t="array" aca="1" ref="AK308" ca="1">IF(INDIRECT("'"&amp;$A$69&amp;"'!"&amp;AK$68&amp;$C308+72)&lt;&gt;INDIRECT("'"&amp;$A$70&amp;"'!"&amp;AK$68&amp;$C308+72),1,0)</f>
        <v>0</v>
      </c>
      <c r="AL308" cm="1">
        <f t="array" aca="1" ref="AL308" ca="1">IF(INDIRECT("'"&amp;$A$69&amp;"'!"&amp;AL$68&amp;$C308+72)&lt;&gt;INDIRECT("'"&amp;$A$70&amp;"'!"&amp;AL$68&amp;$C308+72),1,0)</f>
        <v>0</v>
      </c>
      <c r="AM308" cm="1">
        <f t="array" aca="1" ref="AM308" ca="1">IF(INDIRECT("'"&amp;$A$69&amp;"'!"&amp;AM$68&amp;$C308+72)&lt;&gt;INDIRECT("'"&amp;$A$70&amp;"'!"&amp;AM$68&amp;$C308+72),1,0)</f>
        <v>0</v>
      </c>
      <c r="AN308" cm="1">
        <f t="array" aca="1" ref="AN308" ca="1">IF(INDIRECT("'"&amp;$A$69&amp;"'!"&amp;AN$68&amp;$C308+72)&lt;&gt;INDIRECT("'"&amp;$A$70&amp;"'!"&amp;AN$68&amp;$C308+72),1,0)</f>
        <v>0</v>
      </c>
      <c r="AO308" cm="1">
        <f t="array" aca="1" ref="AO308" ca="1">IF(INDIRECT("'"&amp;$A$69&amp;"'!"&amp;AO$68&amp;$C308+72)&lt;&gt;INDIRECT("'"&amp;$A$70&amp;"'!"&amp;AO$68&amp;$C308+72),1,0)</f>
        <v>0</v>
      </c>
      <c r="AP308" cm="1">
        <f t="array" aca="1" ref="AP308" ca="1">IF(INDIRECT("'"&amp;$A$69&amp;"'!"&amp;AP$68&amp;$C308+72)&lt;&gt;INDIRECT("'"&amp;$A$70&amp;"'!"&amp;AP$68&amp;$C308+72),1,0)</f>
        <v>0</v>
      </c>
      <c r="AQ308" cm="1">
        <f t="array" aca="1" ref="AQ308" ca="1">IF(INDIRECT("'"&amp;$A$69&amp;"'!"&amp;AQ$68&amp;$C308+72)&lt;&gt;INDIRECT("'"&amp;$A$70&amp;"'!"&amp;AQ$68&amp;$C308+72),1,0)</f>
        <v>0</v>
      </c>
      <c r="AR308" cm="1">
        <f t="array" aca="1" ref="AR308" ca="1">IF(INDIRECT("'"&amp;$A$69&amp;"'!"&amp;AR$68&amp;$C308+72)&lt;&gt;INDIRECT("'"&amp;$A$70&amp;"'!"&amp;AR$68&amp;$C308+72),1,0)</f>
        <v>0</v>
      </c>
      <c r="AS308" cm="1">
        <f t="array" aca="1" ref="AS308" ca="1">IF(INDIRECT("'"&amp;$A$69&amp;"'!"&amp;AS$68&amp;$C308+72)&lt;&gt;INDIRECT("'"&amp;$A$70&amp;"'!"&amp;AS$68&amp;$C308+72),1,0)</f>
        <v>0</v>
      </c>
      <c r="AT308" cm="1">
        <f t="array" aca="1" ref="AT308" ca="1">IF(INDIRECT("'"&amp;$A$69&amp;"'!"&amp;AT$68&amp;$C308+72)&lt;&gt;INDIRECT("'"&amp;$A$70&amp;"'!"&amp;AT$68&amp;$C308+72),1,0)</f>
        <v>0</v>
      </c>
      <c r="AU308" cm="1">
        <f t="array" aca="1" ref="AU308" ca="1">IF(INDIRECT("'"&amp;$A$69&amp;"'!"&amp;AU$68&amp;$C308+72)&lt;&gt;INDIRECT("'"&amp;$A$70&amp;"'!"&amp;AU$68&amp;$C308+72),1,0)</f>
        <v>0</v>
      </c>
      <c r="AV308" cm="1">
        <f t="array" aca="1" ref="AV308" ca="1">IF(INDIRECT("'"&amp;$A$69&amp;"'!"&amp;AV$68&amp;$C308+72)&lt;&gt;INDIRECT("'"&amp;$A$70&amp;"'!"&amp;AV$68&amp;$C308+72),1,0)</f>
        <v>0</v>
      </c>
      <c r="AW308" cm="1">
        <f t="array" aca="1" ref="AW308" ca="1">IF(INDIRECT("'"&amp;$A$69&amp;"'!"&amp;AW$68&amp;$C308+72)&lt;&gt;INDIRECT("'"&amp;$A$70&amp;"'!"&amp;AW$68&amp;$C308+72),1,0)</f>
        <v>0</v>
      </c>
      <c r="AX308" cm="1">
        <f t="array" aca="1" ref="AX308" ca="1">IF(INDIRECT("'"&amp;$A$69&amp;"'!"&amp;AX$68&amp;$C308+72)&lt;&gt;INDIRECT("'"&amp;$A$70&amp;"'!"&amp;AX$68&amp;$C308+72),1,0)</f>
        <v>0</v>
      </c>
      <c r="AY308" cm="1">
        <f t="array" aca="1" ref="AY308" ca="1">IF(INDIRECT("'"&amp;$A$69&amp;"'!"&amp;AY$68&amp;$C308+72)&lt;&gt;INDIRECT("'"&amp;$A$70&amp;"'!"&amp;AY$68&amp;$C308+72),1,0)</f>
        <v>0</v>
      </c>
      <c r="AZ308" cm="1">
        <f t="array" aca="1" ref="AZ308" ca="1">IF(INDIRECT("'"&amp;$A$69&amp;"'!"&amp;AZ$68&amp;$C308+72)&lt;&gt;INDIRECT("'"&amp;$A$70&amp;"'!"&amp;AZ$68&amp;$C308+72),1,0)</f>
        <v>0</v>
      </c>
      <c r="BA308" cm="1">
        <f t="array" aca="1" ref="BA308" ca="1">IF(INDIRECT("'"&amp;$A$69&amp;"'!"&amp;BA$68&amp;$C308+72)&lt;&gt;INDIRECT("'"&amp;$A$70&amp;"'!"&amp;BA$68&amp;$C308+72),1,0)</f>
        <v>0</v>
      </c>
      <c r="BB308" cm="1">
        <f t="array" aca="1" ref="BB308" ca="1">IF(INDIRECT("'"&amp;$A$69&amp;"'!"&amp;BB$68&amp;$C308+72)&lt;&gt;INDIRECT("'"&amp;$A$70&amp;"'!"&amp;BB$68&amp;$C308+72),1,0)</f>
        <v>0</v>
      </c>
      <c r="BC308">
        <f t="shared" ca="1" si="9"/>
        <v>0</v>
      </c>
      <c r="BD308">
        <f t="shared" ca="1" si="10"/>
        <v>0</v>
      </c>
      <c r="BE308">
        <f t="shared" ca="1" si="11"/>
        <v>0</v>
      </c>
    </row>
    <row r="309" spans="3:57" x14ac:dyDescent="0.15">
      <c r="C309" s="283">
        <v>237</v>
      </c>
      <c r="D309" cm="1">
        <f t="array" aca="1" ref="D309" ca="1">IF(INDIRECT("'"&amp;$A$69&amp;"'!"&amp;D$68&amp;$C309+72)&lt;&gt;INDIRECT("'"&amp;$A$70&amp;"'!"&amp;D$68&amp;$C309+72),1,0)</f>
        <v>0</v>
      </c>
      <c r="E309" cm="1">
        <f t="array" aca="1" ref="E309" ca="1">IF(INDIRECT("'"&amp;$A$69&amp;"'!"&amp;E$68&amp;$C309+72)&lt;&gt;INDIRECT("'"&amp;$A$70&amp;"'!"&amp;E$68&amp;$C309+72),1,0)</f>
        <v>0</v>
      </c>
      <c r="F309" cm="1">
        <f t="array" aca="1" ref="F309" ca="1">IF(INDIRECT("'"&amp;$A$69&amp;"'!"&amp;F$68&amp;$C309+72)&lt;&gt;INDIRECT("'"&amp;$A$70&amp;"'!"&amp;F$68&amp;$C309+72),1,0)</f>
        <v>0</v>
      </c>
      <c r="G309" cm="1">
        <f t="array" aca="1" ref="G309" ca="1">IF(INDIRECT("'"&amp;$A$69&amp;"'!"&amp;G$68&amp;$C309+72)&lt;&gt;INDIRECT("'"&amp;$A$70&amp;"'!"&amp;G$68&amp;$C309+72),1,0)</f>
        <v>0</v>
      </c>
      <c r="H309" cm="1">
        <f t="array" aca="1" ref="H309" ca="1">IF(INDIRECT("'"&amp;$A$69&amp;"'!"&amp;H$68&amp;$C309+72)&lt;&gt;INDIRECT("'"&amp;$A$70&amp;"'!"&amp;H$68&amp;$C309+72),1,0)</f>
        <v>0</v>
      </c>
      <c r="I309" cm="1">
        <f t="array" aca="1" ref="I309" ca="1">IF(INDIRECT("'"&amp;$A$69&amp;"'!"&amp;I$68&amp;$C309+72)&lt;&gt;INDIRECT("'"&amp;$A$70&amp;"'!"&amp;I$68&amp;$C309+72),1,0)</f>
        <v>0</v>
      </c>
      <c r="J309" cm="1">
        <f t="array" aca="1" ref="J309" ca="1">IF(INDIRECT("'"&amp;$A$69&amp;"'!"&amp;J$68&amp;$C309+72)&lt;&gt;INDIRECT("'"&amp;$A$70&amp;"'!"&amp;J$68&amp;$C309+72),1,0)</f>
        <v>0</v>
      </c>
      <c r="K309" cm="1">
        <f t="array" aca="1" ref="K309" ca="1">IF(INDIRECT("'"&amp;$A$69&amp;"'!"&amp;K$68&amp;$C309+72)&lt;&gt;INDIRECT("'"&amp;$A$70&amp;"'!"&amp;K$68&amp;$C309+72),1,0)</f>
        <v>0</v>
      </c>
      <c r="L309" cm="1">
        <f t="array" aca="1" ref="L309" ca="1">IF(INDIRECT("'"&amp;$A$69&amp;"'!"&amp;L$68&amp;$C309+72)&lt;&gt;INDIRECT("'"&amp;$A$70&amp;"'!"&amp;L$68&amp;$C309+72),1,0)</f>
        <v>0</v>
      </c>
      <c r="M309" cm="1">
        <f t="array" aca="1" ref="M309" ca="1">IF(INDIRECT("'"&amp;$A$69&amp;"'!"&amp;M$68&amp;$C309+72)&lt;&gt;INDIRECT("'"&amp;$A$70&amp;"'!"&amp;M$68&amp;$C309+72),1,0)</f>
        <v>0</v>
      </c>
      <c r="N309" cm="1">
        <f t="array" aca="1" ref="N309" ca="1">IF(INDIRECT("'"&amp;$A$69&amp;"'!"&amp;N$68&amp;$C309+72)&lt;&gt;INDIRECT("'"&amp;$A$70&amp;"'!"&amp;N$68&amp;$C309+72),1,0)</f>
        <v>0</v>
      </c>
      <c r="O309" cm="1">
        <f t="array" aca="1" ref="O309" ca="1">IF(INDIRECT("'"&amp;$A$69&amp;"'!"&amp;O$68&amp;$C309+72)&lt;&gt;INDIRECT("'"&amp;$A$70&amp;"'!"&amp;O$68&amp;$C309+72),1,0)</f>
        <v>0</v>
      </c>
      <c r="P309" cm="1">
        <f t="array" aca="1" ref="P309" ca="1">IF(INDIRECT("'"&amp;$A$69&amp;"'!"&amp;P$68&amp;$C309+72)&lt;&gt;INDIRECT("'"&amp;$A$70&amp;"'!"&amp;P$68&amp;$C309+72),1,0)</f>
        <v>0</v>
      </c>
      <c r="Q309" cm="1">
        <f t="array" aca="1" ref="Q309" ca="1">IF(INDIRECT("'"&amp;$A$69&amp;"'!"&amp;Q$68&amp;$C309+72)&lt;&gt;INDIRECT("'"&amp;$A$70&amp;"'!"&amp;Q$68&amp;$C309+72),1,0)</f>
        <v>0</v>
      </c>
      <c r="R309" cm="1">
        <f t="array" aca="1" ref="R309" ca="1">IF(INDIRECT("'"&amp;$A$69&amp;"'!"&amp;R$68&amp;$C309+72)&lt;&gt;INDIRECT("'"&amp;$A$70&amp;"'!"&amp;R$68&amp;$C309+72),1,0)</f>
        <v>0</v>
      </c>
      <c r="S309" cm="1">
        <f t="array" aca="1" ref="S309" ca="1">IF(INDIRECT("'"&amp;$A$69&amp;"'!"&amp;S$68&amp;$C309+72)&lt;&gt;INDIRECT("'"&amp;$A$70&amp;"'!"&amp;S$68&amp;$C309+72),1,0)</f>
        <v>0</v>
      </c>
      <c r="T309" cm="1">
        <f t="array" aca="1" ref="T309" ca="1">IF(INDIRECT("'"&amp;$A$69&amp;"'!"&amp;T$68&amp;$C309+72)&lt;&gt;INDIRECT("'"&amp;$A$70&amp;"'!"&amp;T$68&amp;$C309+72),1,0)</f>
        <v>0</v>
      </c>
      <c r="U309" cm="1">
        <f t="array" aca="1" ref="U309" ca="1">IF(INDIRECT("'"&amp;$A$69&amp;"'!"&amp;U$68&amp;$C309+72)&lt;&gt;INDIRECT("'"&amp;$A$70&amp;"'!"&amp;U$68&amp;$C309+72),1,0)</f>
        <v>0</v>
      </c>
      <c r="V309" cm="1">
        <f t="array" aca="1" ref="V309" ca="1">IF(INDIRECT("'"&amp;$A$69&amp;"'!"&amp;V$68&amp;$C309+72)&lt;&gt;INDIRECT("'"&amp;$A$70&amp;"'!"&amp;V$68&amp;$C309+72),1,0)</f>
        <v>0</v>
      </c>
      <c r="W309" cm="1">
        <f t="array" aca="1" ref="W309" ca="1">IF(INDIRECT("'"&amp;$A$69&amp;"'!"&amp;W$68&amp;$C309+72)&lt;&gt;INDIRECT("'"&amp;$A$70&amp;"'!"&amp;W$68&amp;$C309+72),1,0)</f>
        <v>0</v>
      </c>
      <c r="X309" cm="1">
        <f t="array" aca="1" ref="X309" ca="1">IF(INDIRECT("'"&amp;$A$69&amp;"'!"&amp;X$68&amp;$C309+72)&lt;&gt;INDIRECT("'"&amp;$A$70&amp;"'!"&amp;X$68&amp;$C309+72),1,0)</f>
        <v>0</v>
      </c>
      <c r="Y309" cm="1">
        <f t="array" aca="1" ref="Y309" ca="1">IF(INDIRECT("'"&amp;$A$69&amp;"'!"&amp;Y$68&amp;$C309+72)&lt;&gt;INDIRECT("'"&amp;$A$70&amp;"'!"&amp;Y$68&amp;$C309+72),1,0)</f>
        <v>0</v>
      </c>
      <c r="Z309" cm="1">
        <f t="array" aca="1" ref="Z309" ca="1">IF(INDIRECT("'"&amp;$A$69&amp;"'!"&amp;Z$68&amp;$C309+72)&lt;&gt;INDIRECT("'"&amp;$A$70&amp;"'!"&amp;Z$68&amp;$C309+72),1,0)</f>
        <v>0</v>
      </c>
      <c r="AA309" cm="1">
        <f t="array" aca="1" ref="AA309" ca="1">IF(INDIRECT("'"&amp;$A$69&amp;"'!"&amp;AA$68&amp;$C309+72)&lt;&gt;INDIRECT("'"&amp;$A$70&amp;"'!"&amp;AA$68&amp;$C309+72),1,0)</f>
        <v>0</v>
      </c>
      <c r="AB309" cm="1">
        <f t="array" aca="1" ref="AB309" ca="1">IF(INDIRECT("'"&amp;$A$69&amp;"'!"&amp;AB$68&amp;$C309+72)&lt;&gt;INDIRECT("'"&amp;$A$70&amp;"'!"&amp;AB$68&amp;$C309+72),1,0)</f>
        <v>0</v>
      </c>
      <c r="AC309" cm="1">
        <f t="array" aca="1" ref="AC309" ca="1">IF(INDIRECT("'"&amp;$A$69&amp;"'!"&amp;AC$68&amp;$C309+72)&lt;&gt;INDIRECT("'"&amp;$A$70&amp;"'!"&amp;AC$68&amp;$C309+72),1,0)</f>
        <v>0</v>
      </c>
      <c r="AD309" cm="1">
        <f t="array" aca="1" ref="AD309" ca="1">IF(INDIRECT("'"&amp;$A$69&amp;"'!"&amp;AD$68&amp;$C309+72)&lt;&gt;INDIRECT("'"&amp;$A$70&amp;"'!"&amp;AD$68&amp;$C309+72),1,0)</f>
        <v>0</v>
      </c>
      <c r="AE309" cm="1">
        <f t="array" aca="1" ref="AE309" ca="1">IF(INDIRECT("'"&amp;$A$69&amp;"'!"&amp;AE$68&amp;$C309+72)&lt;&gt;INDIRECT("'"&amp;$A$70&amp;"'!"&amp;AE$68&amp;$C309+72),1,0)</f>
        <v>0</v>
      </c>
      <c r="AF309" cm="1">
        <f t="array" aca="1" ref="AF309" ca="1">IF(INDIRECT("'"&amp;$A$69&amp;"'!"&amp;AF$68&amp;$C309+72)&lt;&gt;INDIRECT("'"&amp;$A$70&amp;"'!"&amp;AF$68&amp;$C309+72),1,0)</f>
        <v>0</v>
      </c>
      <c r="AG309" cm="1">
        <f t="array" aca="1" ref="AG309" ca="1">IF(INDIRECT("'"&amp;$A$69&amp;"'!"&amp;AG$68&amp;$C309+72)&lt;&gt;INDIRECT("'"&amp;$A$70&amp;"'!"&amp;AG$68&amp;$C309+72),1,0)</f>
        <v>0</v>
      </c>
      <c r="AH309" cm="1">
        <f t="array" aca="1" ref="AH309" ca="1">IF(INDIRECT("'"&amp;$A$69&amp;"'!"&amp;AH$68&amp;$C309+72)&lt;&gt;INDIRECT("'"&amp;$A$70&amp;"'!"&amp;AH$68&amp;$C309+72),1,0)</f>
        <v>0</v>
      </c>
      <c r="AI309" cm="1">
        <f t="array" aca="1" ref="AI309" ca="1">IF(INDIRECT("'"&amp;$A$69&amp;"'!"&amp;AI$68&amp;$C309+72)&lt;&gt;INDIRECT("'"&amp;$A$70&amp;"'!"&amp;AI$68&amp;$C309+72),1,0)</f>
        <v>0</v>
      </c>
      <c r="AJ309" cm="1">
        <f t="array" aca="1" ref="AJ309" ca="1">IF(INDIRECT("'"&amp;$A$69&amp;"'!"&amp;AJ$68&amp;$C309+72)&lt;&gt;INDIRECT("'"&amp;$A$70&amp;"'!"&amp;AJ$68&amp;$C309+72),1,0)</f>
        <v>0</v>
      </c>
      <c r="AK309" cm="1">
        <f t="array" aca="1" ref="AK309" ca="1">IF(INDIRECT("'"&amp;$A$69&amp;"'!"&amp;AK$68&amp;$C309+72)&lt;&gt;INDIRECT("'"&amp;$A$70&amp;"'!"&amp;AK$68&amp;$C309+72),1,0)</f>
        <v>0</v>
      </c>
      <c r="AL309" cm="1">
        <f t="array" aca="1" ref="AL309" ca="1">IF(INDIRECT("'"&amp;$A$69&amp;"'!"&amp;AL$68&amp;$C309+72)&lt;&gt;INDIRECT("'"&amp;$A$70&amp;"'!"&amp;AL$68&amp;$C309+72),1,0)</f>
        <v>0</v>
      </c>
      <c r="AM309" cm="1">
        <f t="array" aca="1" ref="AM309" ca="1">IF(INDIRECT("'"&amp;$A$69&amp;"'!"&amp;AM$68&amp;$C309+72)&lt;&gt;INDIRECT("'"&amp;$A$70&amp;"'!"&amp;AM$68&amp;$C309+72),1,0)</f>
        <v>0</v>
      </c>
      <c r="AN309" cm="1">
        <f t="array" aca="1" ref="AN309" ca="1">IF(INDIRECT("'"&amp;$A$69&amp;"'!"&amp;AN$68&amp;$C309+72)&lt;&gt;INDIRECT("'"&amp;$A$70&amp;"'!"&amp;AN$68&amp;$C309+72),1,0)</f>
        <v>0</v>
      </c>
      <c r="AO309" cm="1">
        <f t="array" aca="1" ref="AO309" ca="1">IF(INDIRECT("'"&amp;$A$69&amp;"'!"&amp;AO$68&amp;$C309+72)&lt;&gt;INDIRECT("'"&amp;$A$70&amp;"'!"&amp;AO$68&amp;$C309+72),1,0)</f>
        <v>0</v>
      </c>
      <c r="AP309" cm="1">
        <f t="array" aca="1" ref="AP309" ca="1">IF(INDIRECT("'"&amp;$A$69&amp;"'!"&amp;AP$68&amp;$C309+72)&lt;&gt;INDIRECT("'"&amp;$A$70&amp;"'!"&amp;AP$68&amp;$C309+72),1,0)</f>
        <v>0</v>
      </c>
      <c r="AQ309" cm="1">
        <f t="array" aca="1" ref="AQ309" ca="1">IF(INDIRECT("'"&amp;$A$69&amp;"'!"&amp;AQ$68&amp;$C309+72)&lt;&gt;INDIRECT("'"&amp;$A$70&amp;"'!"&amp;AQ$68&amp;$C309+72),1,0)</f>
        <v>0</v>
      </c>
      <c r="AR309" cm="1">
        <f t="array" aca="1" ref="AR309" ca="1">IF(INDIRECT("'"&amp;$A$69&amp;"'!"&amp;AR$68&amp;$C309+72)&lt;&gt;INDIRECT("'"&amp;$A$70&amp;"'!"&amp;AR$68&amp;$C309+72),1,0)</f>
        <v>0</v>
      </c>
      <c r="AS309" cm="1">
        <f t="array" aca="1" ref="AS309" ca="1">IF(INDIRECT("'"&amp;$A$69&amp;"'!"&amp;AS$68&amp;$C309+72)&lt;&gt;INDIRECT("'"&amp;$A$70&amp;"'!"&amp;AS$68&amp;$C309+72),1,0)</f>
        <v>0</v>
      </c>
      <c r="AT309" cm="1">
        <f t="array" aca="1" ref="AT309" ca="1">IF(INDIRECT("'"&amp;$A$69&amp;"'!"&amp;AT$68&amp;$C309+72)&lt;&gt;INDIRECT("'"&amp;$A$70&amp;"'!"&amp;AT$68&amp;$C309+72),1,0)</f>
        <v>0</v>
      </c>
      <c r="AU309" cm="1">
        <f t="array" aca="1" ref="AU309" ca="1">IF(INDIRECT("'"&amp;$A$69&amp;"'!"&amp;AU$68&amp;$C309+72)&lt;&gt;INDIRECT("'"&amp;$A$70&amp;"'!"&amp;AU$68&amp;$C309+72),1,0)</f>
        <v>0</v>
      </c>
      <c r="AV309" cm="1">
        <f t="array" aca="1" ref="AV309" ca="1">IF(INDIRECT("'"&amp;$A$69&amp;"'!"&amp;AV$68&amp;$C309+72)&lt;&gt;INDIRECT("'"&amp;$A$70&amp;"'!"&amp;AV$68&amp;$C309+72),1,0)</f>
        <v>0</v>
      </c>
      <c r="AW309" cm="1">
        <f t="array" aca="1" ref="AW309" ca="1">IF(INDIRECT("'"&amp;$A$69&amp;"'!"&amp;AW$68&amp;$C309+72)&lt;&gt;INDIRECT("'"&amp;$A$70&amp;"'!"&amp;AW$68&amp;$C309+72),1,0)</f>
        <v>0</v>
      </c>
      <c r="AX309" cm="1">
        <f t="array" aca="1" ref="AX309" ca="1">IF(INDIRECT("'"&amp;$A$69&amp;"'!"&amp;AX$68&amp;$C309+72)&lt;&gt;INDIRECT("'"&amp;$A$70&amp;"'!"&amp;AX$68&amp;$C309+72),1,0)</f>
        <v>0</v>
      </c>
      <c r="AY309" cm="1">
        <f t="array" aca="1" ref="AY309" ca="1">IF(INDIRECT("'"&amp;$A$69&amp;"'!"&amp;AY$68&amp;$C309+72)&lt;&gt;INDIRECT("'"&amp;$A$70&amp;"'!"&amp;AY$68&amp;$C309+72),1,0)</f>
        <v>0</v>
      </c>
      <c r="AZ309" cm="1">
        <f t="array" aca="1" ref="AZ309" ca="1">IF(INDIRECT("'"&amp;$A$69&amp;"'!"&amp;AZ$68&amp;$C309+72)&lt;&gt;INDIRECT("'"&amp;$A$70&amp;"'!"&amp;AZ$68&amp;$C309+72),1,0)</f>
        <v>0</v>
      </c>
      <c r="BA309" cm="1">
        <f t="array" aca="1" ref="BA309" ca="1">IF(INDIRECT("'"&amp;$A$69&amp;"'!"&amp;BA$68&amp;$C309+72)&lt;&gt;INDIRECT("'"&amp;$A$70&amp;"'!"&amp;BA$68&amp;$C309+72),1,0)</f>
        <v>0</v>
      </c>
      <c r="BB309" cm="1">
        <f t="array" aca="1" ref="BB309" ca="1">IF(INDIRECT("'"&amp;$A$69&amp;"'!"&amp;BB$68&amp;$C309+72)&lt;&gt;INDIRECT("'"&amp;$A$70&amp;"'!"&amp;BB$68&amp;$C309+72),1,0)</f>
        <v>0</v>
      </c>
      <c r="BC309">
        <f t="shared" ca="1" si="9"/>
        <v>0</v>
      </c>
      <c r="BD309">
        <f t="shared" ca="1" si="10"/>
        <v>0</v>
      </c>
      <c r="BE309">
        <f t="shared" ca="1" si="11"/>
        <v>0</v>
      </c>
    </row>
    <row r="310" spans="3:57" x14ac:dyDescent="0.15">
      <c r="C310" s="283">
        <v>238</v>
      </c>
      <c r="D310" cm="1">
        <f t="array" aca="1" ref="D310" ca="1">IF(INDIRECT("'"&amp;$A$69&amp;"'!"&amp;D$68&amp;$C310+72)&lt;&gt;INDIRECT("'"&amp;$A$70&amp;"'!"&amp;D$68&amp;$C310+72),1,0)</f>
        <v>0</v>
      </c>
      <c r="E310" cm="1">
        <f t="array" aca="1" ref="E310" ca="1">IF(INDIRECT("'"&amp;$A$69&amp;"'!"&amp;E$68&amp;$C310+72)&lt;&gt;INDIRECT("'"&amp;$A$70&amp;"'!"&amp;E$68&amp;$C310+72),1,0)</f>
        <v>0</v>
      </c>
      <c r="F310" cm="1">
        <f t="array" aca="1" ref="F310" ca="1">IF(INDIRECT("'"&amp;$A$69&amp;"'!"&amp;F$68&amp;$C310+72)&lt;&gt;INDIRECT("'"&amp;$A$70&amp;"'!"&amp;F$68&amp;$C310+72),1,0)</f>
        <v>0</v>
      </c>
      <c r="G310" cm="1">
        <f t="array" aca="1" ref="G310" ca="1">IF(INDIRECT("'"&amp;$A$69&amp;"'!"&amp;G$68&amp;$C310+72)&lt;&gt;INDIRECT("'"&amp;$A$70&amp;"'!"&amp;G$68&amp;$C310+72),1,0)</f>
        <v>0</v>
      </c>
      <c r="H310" cm="1">
        <f t="array" aca="1" ref="H310" ca="1">IF(INDIRECT("'"&amp;$A$69&amp;"'!"&amp;H$68&amp;$C310+72)&lt;&gt;INDIRECT("'"&amp;$A$70&amp;"'!"&amp;H$68&amp;$C310+72),1,0)</f>
        <v>0</v>
      </c>
      <c r="I310" cm="1">
        <f t="array" aca="1" ref="I310" ca="1">IF(INDIRECT("'"&amp;$A$69&amp;"'!"&amp;I$68&amp;$C310+72)&lt;&gt;INDIRECT("'"&amp;$A$70&amp;"'!"&amp;I$68&amp;$C310+72),1,0)</f>
        <v>0</v>
      </c>
      <c r="J310" cm="1">
        <f t="array" aca="1" ref="J310" ca="1">IF(INDIRECT("'"&amp;$A$69&amp;"'!"&amp;J$68&amp;$C310+72)&lt;&gt;INDIRECT("'"&amp;$A$70&amp;"'!"&amp;J$68&amp;$C310+72),1,0)</f>
        <v>0</v>
      </c>
      <c r="K310" cm="1">
        <f t="array" aca="1" ref="K310" ca="1">IF(INDIRECT("'"&amp;$A$69&amp;"'!"&amp;K$68&amp;$C310+72)&lt;&gt;INDIRECT("'"&amp;$A$70&amp;"'!"&amp;K$68&amp;$C310+72),1,0)</f>
        <v>0</v>
      </c>
      <c r="L310" cm="1">
        <f t="array" aca="1" ref="L310" ca="1">IF(INDIRECT("'"&amp;$A$69&amp;"'!"&amp;L$68&amp;$C310+72)&lt;&gt;INDIRECT("'"&amp;$A$70&amp;"'!"&amp;L$68&amp;$C310+72),1,0)</f>
        <v>0</v>
      </c>
      <c r="M310" cm="1">
        <f t="array" aca="1" ref="M310" ca="1">IF(INDIRECT("'"&amp;$A$69&amp;"'!"&amp;M$68&amp;$C310+72)&lt;&gt;INDIRECT("'"&amp;$A$70&amp;"'!"&amp;M$68&amp;$C310+72),1,0)</f>
        <v>0</v>
      </c>
      <c r="N310" cm="1">
        <f t="array" aca="1" ref="N310" ca="1">IF(INDIRECT("'"&amp;$A$69&amp;"'!"&amp;N$68&amp;$C310+72)&lt;&gt;INDIRECT("'"&amp;$A$70&amp;"'!"&amp;N$68&amp;$C310+72),1,0)</f>
        <v>0</v>
      </c>
      <c r="O310" cm="1">
        <f t="array" aca="1" ref="O310" ca="1">IF(INDIRECT("'"&amp;$A$69&amp;"'!"&amp;O$68&amp;$C310+72)&lt;&gt;INDIRECT("'"&amp;$A$70&amp;"'!"&amp;O$68&amp;$C310+72),1,0)</f>
        <v>0</v>
      </c>
      <c r="P310" cm="1">
        <f t="array" aca="1" ref="P310" ca="1">IF(INDIRECT("'"&amp;$A$69&amp;"'!"&amp;P$68&amp;$C310+72)&lt;&gt;INDIRECT("'"&amp;$A$70&amp;"'!"&amp;P$68&amp;$C310+72),1,0)</f>
        <v>0</v>
      </c>
      <c r="Q310" cm="1">
        <f t="array" aca="1" ref="Q310" ca="1">IF(INDIRECT("'"&amp;$A$69&amp;"'!"&amp;Q$68&amp;$C310+72)&lt;&gt;INDIRECT("'"&amp;$A$70&amp;"'!"&amp;Q$68&amp;$C310+72),1,0)</f>
        <v>0</v>
      </c>
      <c r="R310" cm="1">
        <f t="array" aca="1" ref="R310" ca="1">IF(INDIRECT("'"&amp;$A$69&amp;"'!"&amp;R$68&amp;$C310+72)&lt;&gt;INDIRECT("'"&amp;$A$70&amp;"'!"&amp;R$68&amp;$C310+72),1,0)</f>
        <v>0</v>
      </c>
      <c r="S310" cm="1">
        <f t="array" aca="1" ref="S310" ca="1">IF(INDIRECT("'"&amp;$A$69&amp;"'!"&amp;S$68&amp;$C310+72)&lt;&gt;INDIRECT("'"&amp;$A$70&amp;"'!"&amp;S$68&amp;$C310+72),1,0)</f>
        <v>0</v>
      </c>
      <c r="T310" cm="1">
        <f t="array" aca="1" ref="T310" ca="1">IF(INDIRECT("'"&amp;$A$69&amp;"'!"&amp;T$68&amp;$C310+72)&lt;&gt;INDIRECT("'"&amp;$A$70&amp;"'!"&amp;T$68&amp;$C310+72),1,0)</f>
        <v>0</v>
      </c>
      <c r="U310" cm="1">
        <f t="array" aca="1" ref="U310" ca="1">IF(INDIRECT("'"&amp;$A$69&amp;"'!"&amp;U$68&amp;$C310+72)&lt;&gt;INDIRECT("'"&amp;$A$70&amp;"'!"&amp;U$68&amp;$C310+72),1,0)</f>
        <v>0</v>
      </c>
      <c r="V310" cm="1">
        <f t="array" aca="1" ref="V310" ca="1">IF(INDIRECT("'"&amp;$A$69&amp;"'!"&amp;V$68&amp;$C310+72)&lt;&gt;INDIRECT("'"&amp;$A$70&amp;"'!"&amp;V$68&amp;$C310+72),1,0)</f>
        <v>0</v>
      </c>
      <c r="W310" cm="1">
        <f t="array" aca="1" ref="W310" ca="1">IF(INDIRECT("'"&amp;$A$69&amp;"'!"&amp;W$68&amp;$C310+72)&lt;&gt;INDIRECT("'"&amp;$A$70&amp;"'!"&amp;W$68&amp;$C310+72),1,0)</f>
        <v>0</v>
      </c>
      <c r="X310" cm="1">
        <f t="array" aca="1" ref="X310" ca="1">IF(INDIRECT("'"&amp;$A$69&amp;"'!"&amp;X$68&amp;$C310+72)&lt;&gt;INDIRECT("'"&amp;$A$70&amp;"'!"&amp;X$68&amp;$C310+72),1,0)</f>
        <v>0</v>
      </c>
      <c r="Y310" cm="1">
        <f t="array" aca="1" ref="Y310" ca="1">IF(INDIRECT("'"&amp;$A$69&amp;"'!"&amp;Y$68&amp;$C310+72)&lt;&gt;INDIRECT("'"&amp;$A$70&amp;"'!"&amp;Y$68&amp;$C310+72),1,0)</f>
        <v>0</v>
      </c>
      <c r="Z310" cm="1">
        <f t="array" aca="1" ref="Z310" ca="1">IF(INDIRECT("'"&amp;$A$69&amp;"'!"&amp;Z$68&amp;$C310+72)&lt;&gt;INDIRECT("'"&amp;$A$70&amp;"'!"&amp;Z$68&amp;$C310+72),1,0)</f>
        <v>0</v>
      </c>
      <c r="AA310" cm="1">
        <f t="array" aca="1" ref="AA310" ca="1">IF(INDIRECT("'"&amp;$A$69&amp;"'!"&amp;AA$68&amp;$C310+72)&lt;&gt;INDIRECT("'"&amp;$A$70&amp;"'!"&amp;AA$68&amp;$C310+72),1,0)</f>
        <v>0</v>
      </c>
      <c r="AB310" cm="1">
        <f t="array" aca="1" ref="AB310" ca="1">IF(INDIRECT("'"&amp;$A$69&amp;"'!"&amp;AB$68&amp;$C310+72)&lt;&gt;INDIRECT("'"&amp;$A$70&amp;"'!"&amp;AB$68&amp;$C310+72),1,0)</f>
        <v>0</v>
      </c>
      <c r="AC310" cm="1">
        <f t="array" aca="1" ref="AC310" ca="1">IF(INDIRECT("'"&amp;$A$69&amp;"'!"&amp;AC$68&amp;$C310+72)&lt;&gt;INDIRECT("'"&amp;$A$70&amp;"'!"&amp;AC$68&amp;$C310+72),1,0)</f>
        <v>0</v>
      </c>
      <c r="AD310" cm="1">
        <f t="array" aca="1" ref="AD310" ca="1">IF(INDIRECT("'"&amp;$A$69&amp;"'!"&amp;AD$68&amp;$C310+72)&lt;&gt;INDIRECT("'"&amp;$A$70&amp;"'!"&amp;AD$68&amp;$C310+72),1,0)</f>
        <v>0</v>
      </c>
      <c r="AE310" cm="1">
        <f t="array" aca="1" ref="AE310" ca="1">IF(INDIRECT("'"&amp;$A$69&amp;"'!"&amp;AE$68&amp;$C310+72)&lt;&gt;INDIRECT("'"&amp;$A$70&amp;"'!"&amp;AE$68&amp;$C310+72),1,0)</f>
        <v>0</v>
      </c>
      <c r="AF310" cm="1">
        <f t="array" aca="1" ref="AF310" ca="1">IF(INDIRECT("'"&amp;$A$69&amp;"'!"&amp;AF$68&amp;$C310+72)&lt;&gt;INDIRECT("'"&amp;$A$70&amp;"'!"&amp;AF$68&amp;$C310+72),1,0)</f>
        <v>0</v>
      </c>
      <c r="AG310" cm="1">
        <f t="array" aca="1" ref="AG310" ca="1">IF(INDIRECT("'"&amp;$A$69&amp;"'!"&amp;AG$68&amp;$C310+72)&lt;&gt;INDIRECT("'"&amp;$A$70&amp;"'!"&amp;AG$68&amp;$C310+72),1,0)</f>
        <v>0</v>
      </c>
      <c r="AH310" cm="1">
        <f t="array" aca="1" ref="AH310" ca="1">IF(INDIRECT("'"&amp;$A$69&amp;"'!"&amp;AH$68&amp;$C310+72)&lt;&gt;INDIRECT("'"&amp;$A$70&amp;"'!"&amp;AH$68&amp;$C310+72),1,0)</f>
        <v>0</v>
      </c>
      <c r="AI310" cm="1">
        <f t="array" aca="1" ref="AI310" ca="1">IF(INDIRECT("'"&amp;$A$69&amp;"'!"&amp;AI$68&amp;$C310+72)&lt;&gt;INDIRECT("'"&amp;$A$70&amp;"'!"&amp;AI$68&amp;$C310+72),1,0)</f>
        <v>0</v>
      </c>
      <c r="AJ310" cm="1">
        <f t="array" aca="1" ref="AJ310" ca="1">IF(INDIRECT("'"&amp;$A$69&amp;"'!"&amp;AJ$68&amp;$C310+72)&lt;&gt;INDIRECT("'"&amp;$A$70&amp;"'!"&amp;AJ$68&amp;$C310+72),1,0)</f>
        <v>0</v>
      </c>
      <c r="AK310" cm="1">
        <f t="array" aca="1" ref="AK310" ca="1">IF(INDIRECT("'"&amp;$A$69&amp;"'!"&amp;AK$68&amp;$C310+72)&lt;&gt;INDIRECT("'"&amp;$A$70&amp;"'!"&amp;AK$68&amp;$C310+72),1,0)</f>
        <v>0</v>
      </c>
      <c r="AL310" cm="1">
        <f t="array" aca="1" ref="AL310" ca="1">IF(INDIRECT("'"&amp;$A$69&amp;"'!"&amp;AL$68&amp;$C310+72)&lt;&gt;INDIRECT("'"&amp;$A$70&amp;"'!"&amp;AL$68&amp;$C310+72),1,0)</f>
        <v>0</v>
      </c>
      <c r="AM310" cm="1">
        <f t="array" aca="1" ref="AM310" ca="1">IF(INDIRECT("'"&amp;$A$69&amp;"'!"&amp;AM$68&amp;$C310+72)&lt;&gt;INDIRECT("'"&amp;$A$70&amp;"'!"&amp;AM$68&amp;$C310+72),1,0)</f>
        <v>0</v>
      </c>
      <c r="AN310" cm="1">
        <f t="array" aca="1" ref="AN310" ca="1">IF(INDIRECT("'"&amp;$A$69&amp;"'!"&amp;AN$68&amp;$C310+72)&lt;&gt;INDIRECT("'"&amp;$A$70&amp;"'!"&amp;AN$68&amp;$C310+72),1,0)</f>
        <v>0</v>
      </c>
      <c r="AO310" cm="1">
        <f t="array" aca="1" ref="AO310" ca="1">IF(INDIRECT("'"&amp;$A$69&amp;"'!"&amp;AO$68&amp;$C310+72)&lt;&gt;INDIRECT("'"&amp;$A$70&amp;"'!"&amp;AO$68&amp;$C310+72),1,0)</f>
        <v>0</v>
      </c>
      <c r="AP310" cm="1">
        <f t="array" aca="1" ref="AP310" ca="1">IF(INDIRECT("'"&amp;$A$69&amp;"'!"&amp;AP$68&amp;$C310+72)&lt;&gt;INDIRECT("'"&amp;$A$70&amp;"'!"&amp;AP$68&amp;$C310+72),1,0)</f>
        <v>0</v>
      </c>
      <c r="AQ310" cm="1">
        <f t="array" aca="1" ref="AQ310" ca="1">IF(INDIRECT("'"&amp;$A$69&amp;"'!"&amp;AQ$68&amp;$C310+72)&lt;&gt;INDIRECT("'"&amp;$A$70&amp;"'!"&amp;AQ$68&amp;$C310+72),1,0)</f>
        <v>0</v>
      </c>
      <c r="AR310" cm="1">
        <f t="array" aca="1" ref="AR310" ca="1">IF(INDIRECT("'"&amp;$A$69&amp;"'!"&amp;AR$68&amp;$C310+72)&lt;&gt;INDIRECT("'"&amp;$A$70&amp;"'!"&amp;AR$68&amp;$C310+72),1,0)</f>
        <v>0</v>
      </c>
      <c r="AS310" cm="1">
        <f t="array" aca="1" ref="AS310" ca="1">IF(INDIRECT("'"&amp;$A$69&amp;"'!"&amp;AS$68&amp;$C310+72)&lt;&gt;INDIRECT("'"&amp;$A$70&amp;"'!"&amp;AS$68&amp;$C310+72),1,0)</f>
        <v>0</v>
      </c>
      <c r="AT310" cm="1">
        <f t="array" aca="1" ref="AT310" ca="1">IF(INDIRECT("'"&amp;$A$69&amp;"'!"&amp;AT$68&amp;$C310+72)&lt;&gt;INDIRECT("'"&amp;$A$70&amp;"'!"&amp;AT$68&amp;$C310+72),1,0)</f>
        <v>0</v>
      </c>
      <c r="AU310" cm="1">
        <f t="array" aca="1" ref="AU310" ca="1">IF(INDIRECT("'"&amp;$A$69&amp;"'!"&amp;AU$68&amp;$C310+72)&lt;&gt;INDIRECT("'"&amp;$A$70&amp;"'!"&amp;AU$68&amp;$C310+72),1,0)</f>
        <v>0</v>
      </c>
      <c r="AV310" cm="1">
        <f t="array" aca="1" ref="AV310" ca="1">IF(INDIRECT("'"&amp;$A$69&amp;"'!"&amp;AV$68&amp;$C310+72)&lt;&gt;INDIRECT("'"&amp;$A$70&amp;"'!"&amp;AV$68&amp;$C310+72),1,0)</f>
        <v>0</v>
      </c>
      <c r="AW310" cm="1">
        <f t="array" aca="1" ref="AW310" ca="1">IF(INDIRECT("'"&amp;$A$69&amp;"'!"&amp;AW$68&amp;$C310+72)&lt;&gt;INDIRECT("'"&amp;$A$70&amp;"'!"&amp;AW$68&amp;$C310+72),1,0)</f>
        <v>0</v>
      </c>
      <c r="AX310" cm="1">
        <f t="array" aca="1" ref="AX310" ca="1">IF(INDIRECT("'"&amp;$A$69&amp;"'!"&amp;AX$68&amp;$C310+72)&lt;&gt;INDIRECT("'"&amp;$A$70&amp;"'!"&amp;AX$68&amp;$C310+72),1,0)</f>
        <v>0</v>
      </c>
      <c r="AY310" cm="1">
        <f t="array" aca="1" ref="AY310" ca="1">IF(INDIRECT("'"&amp;$A$69&amp;"'!"&amp;AY$68&amp;$C310+72)&lt;&gt;INDIRECT("'"&amp;$A$70&amp;"'!"&amp;AY$68&amp;$C310+72),1,0)</f>
        <v>0</v>
      </c>
      <c r="AZ310" cm="1">
        <f t="array" aca="1" ref="AZ310" ca="1">IF(INDIRECT("'"&amp;$A$69&amp;"'!"&amp;AZ$68&amp;$C310+72)&lt;&gt;INDIRECT("'"&amp;$A$70&amp;"'!"&amp;AZ$68&amp;$C310+72),1,0)</f>
        <v>0</v>
      </c>
      <c r="BA310" cm="1">
        <f t="array" aca="1" ref="BA310" ca="1">IF(INDIRECT("'"&amp;$A$69&amp;"'!"&amp;BA$68&amp;$C310+72)&lt;&gt;INDIRECT("'"&amp;$A$70&amp;"'!"&amp;BA$68&amp;$C310+72),1,0)</f>
        <v>0</v>
      </c>
      <c r="BB310" cm="1">
        <f t="array" aca="1" ref="BB310" ca="1">IF(INDIRECT("'"&amp;$A$69&amp;"'!"&amp;BB$68&amp;$C310+72)&lt;&gt;INDIRECT("'"&amp;$A$70&amp;"'!"&amp;BB$68&amp;$C310+72),1,0)</f>
        <v>0</v>
      </c>
      <c r="BC310">
        <f t="shared" ca="1" si="9"/>
        <v>0</v>
      </c>
      <c r="BD310">
        <f t="shared" ca="1" si="10"/>
        <v>0</v>
      </c>
      <c r="BE310">
        <f t="shared" ca="1" si="11"/>
        <v>0</v>
      </c>
    </row>
    <row r="311" spans="3:57" x14ac:dyDescent="0.15">
      <c r="C311" s="283">
        <v>239</v>
      </c>
      <c r="D311" cm="1">
        <f t="array" aca="1" ref="D311" ca="1">IF(INDIRECT("'"&amp;$A$69&amp;"'!"&amp;D$68&amp;$C311+72)&lt;&gt;INDIRECT("'"&amp;$A$70&amp;"'!"&amp;D$68&amp;$C311+72),1,0)</f>
        <v>0</v>
      </c>
      <c r="E311" cm="1">
        <f t="array" aca="1" ref="E311" ca="1">IF(INDIRECT("'"&amp;$A$69&amp;"'!"&amp;E$68&amp;$C311+72)&lt;&gt;INDIRECT("'"&amp;$A$70&amp;"'!"&amp;E$68&amp;$C311+72),1,0)</f>
        <v>0</v>
      </c>
      <c r="F311" cm="1">
        <f t="array" aca="1" ref="F311" ca="1">IF(INDIRECT("'"&amp;$A$69&amp;"'!"&amp;F$68&amp;$C311+72)&lt;&gt;INDIRECT("'"&amp;$A$70&amp;"'!"&amp;F$68&amp;$C311+72),1,0)</f>
        <v>0</v>
      </c>
      <c r="G311" cm="1">
        <f t="array" aca="1" ref="G311" ca="1">IF(INDIRECT("'"&amp;$A$69&amp;"'!"&amp;G$68&amp;$C311+72)&lt;&gt;INDIRECT("'"&amp;$A$70&amp;"'!"&amp;G$68&amp;$C311+72),1,0)</f>
        <v>0</v>
      </c>
      <c r="H311" cm="1">
        <f t="array" aca="1" ref="H311" ca="1">IF(INDIRECT("'"&amp;$A$69&amp;"'!"&amp;H$68&amp;$C311+72)&lt;&gt;INDIRECT("'"&amp;$A$70&amp;"'!"&amp;H$68&amp;$C311+72),1,0)</f>
        <v>0</v>
      </c>
      <c r="I311" cm="1">
        <f t="array" aca="1" ref="I311" ca="1">IF(INDIRECT("'"&amp;$A$69&amp;"'!"&amp;I$68&amp;$C311+72)&lt;&gt;INDIRECT("'"&amp;$A$70&amp;"'!"&amp;I$68&amp;$C311+72),1,0)</f>
        <v>0</v>
      </c>
      <c r="J311" cm="1">
        <f t="array" aca="1" ref="J311" ca="1">IF(INDIRECT("'"&amp;$A$69&amp;"'!"&amp;J$68&amp;$C311+72)&lt;&gt;INDIRECT("'"&amp;$A$70&amp;"'!"&amp;J$68&amp;$C311+72),1,0)</f>
        <v>0</v>
      </c>
      <c r="K311" cm="1">
        <f t="array" aca="1" ref="K311" ca="1">IF(INDIRECT("'"&amp;$A$69&amp;"'!"&amp;K$68&amp;$C311+72)&lt;&gt;INDIRECT("'"&amp;$A$70&amp;"'!"&amp;K$68&amp;$C311+72),1,0)</f>
        <v>0</v>
      </c>
      <c r="L311" cm="1">
        <f t="array" aca="1" ref="L311" ca="1">IF(INDIRECT("'"&amp;$A$69&amp;"'!"&amp;L$68&amp;$C311+72)&lt;&gt;INDIRECT("'"&amp;$A$70&amp;"'!"&amp;L$68&amp;$C311+72),1,0)</f>
        <v>0</v>
      </c>
      <c r="M311" cm="1">
        <f t="array" aca="1" ref="M311" ca="1">IF(INDIRECT("'"&amp;$A$69&amp;"'!"&amp;M$68&amp;$C311+72)&lt;&gt;INDIRECT("'"&amp;$A$70&amp;"'!"&amp;M$68&amp;$C311+72),1,0)</f>
        <v>0</v>
      </c>
      <c r="N311" cm="1">
        <f t="array" aca="1" ref="N311" ca="1">IF(INDIRECT("'"&amp;$A$69&amp;"'!"&amp;N$68&amp;$C311+72)&lt;&gt;INDIRECT("'"&amp;$A$70&amp;"'!"&amp;N$68&amp;$C311+72),1,0)</f>
        <v>0</v>
      </c>
      <c r="O311" cm="1">
        <f t="array" aca="1" ref="O311" ca="1">IF(INDIRECT("'"&amp;$A$69&amp;"'!"&amp;O$68&amp;$C311+72)&lt;&gt;INDIRECT("'"&amp;$A$70&amp;"'!"&amp;O$68&amp;$C311+72),1,0)</f>
        <v>0</v>
      </c>
      <c r="P311" cm="1">
        <f t="array" aca="1" ref="P311" ca="1">IF(INDIRECT("'"&amp;$A$69&amp;"'!"&amp;P$68&amp;$C311+72)&lt;&gt;INDIRECT("'"&amp;$A$70&amp;"'!"&amp;P$68&amp;$C311+72),1,0)</f>
        <v>0</v>
      </c>
      <c r="Q311" cm="1">
        <f t="array" aca="1" ref="Q311" ca="1">IF(INDIRECT("'"&amp;$A$69&amp;"'!"&amp;Q$68&amp;$C311+72)&lt;&gt;INDIRECT("'"&amp;$A$70&amp;"'!"&amp;Q$68&amp;$C311+72),1,0)</f>
        <v>0</v>
      </c>
      <c r="R311" cm="1">
        <f t="array" aca="1" ref="R311" ca="1">IF(INDIRECT("'"&amp;$A$69&amp;"'!"&amp;R$68&amp;$C311+72)&lt;&gt;INDIRECT("'"&amp;$A$70&amp;"'!"&amp;R$68&amp;$C311+72),1,0)</f>
        <v>0</v>
      </c>
      <c r="S311" cm="1">
        <f t="array" aca="1" ref="S311" ca="1">IF(INDIRECT("'"&amp;$A$69&amp;"'!"&amp;S$68&amp;$C311+72)&lt;&gt;INDIRECT("'"&amp;$A$70&amp;"'!"&amp;S$68&amp;$C311+72),1,0)</f>
        <v>0</v>
      </c>
      <c r="T311" cm="1">
        <f t="array" aca="1" ref="T311" ca="1">IF(INDIRECT("'"&amp;$A$69&amp;"'!"&amp;T$68&amp;$C311+72)&lt;&gt;INDIRECT("'"&amp;$A$70&amp;"'!"&amp;T$68&amp;$C311+72),1,0)</f>
        <v>0</v>
      </c>
      <c r="U311" cm="1">
        <f t="array" aca="1" ref="U311" ca="1">IF(INDIRECT("'"&amp;$A$69&amp;"'!"&amp;U$68&amp;$C311+72)&lt;&gt;INDIRECT("'"&amp;$A$70&amp;"'!"&amp;U$68&amp;$C311+72),1,0)</f>
        <v>0</v>
      </c>
      <c r="V311" cm="1">
        <f t="array" aca="1" ref="V311" ca="1">IF(INDIRECT("'"&amp;$A$69&amp;"'!"&amp;V$68&amp;$C311+72)&lt;&gt;INDIRECT("'"&amp;$A$70&amp;"'!"&amp;V$68&amp;$C311+72),1,0)</f>
        <v>0</v>
      </c>
      <c r="W311" cm="1">
        <f t="array" aca="1" ref="W311" ca="1">IF(INDIRECT("'"&amp;$A$69&amp;"'!"&amp;W$68&amp;$C311+72)&lt;&gt;INDIRECT("'"&amp;$A$70&amp;"'!"&amp;W$68&amp;$C311+72),1,0)</f>
        <v>0</v>
      </c>
      <c r="X311" cm="1">
        <f t="array" aca="1" ref="X311" ca="1">IF(INDIRECT("'"&amp;$A$69&amp;"'!"&amp;X$68&amp;$C311+72)&lt;&gt;INDIRECT("'"&amp;$A$70&amp;"'!"&amp;X$68&amp;$C311+72),1,0)</f>
        <v>0</v>
      </c>
      <c r="Y311" cm="1">
        <f t="array" aca="1" ref="Y311" ca="1">IF(INDIRECT("'"&amp;$A$69&amp;"'!"&amp;Y$68&amp;$C311+72)&lt;&gt;INDIRECT("'"&amp;$A$70&amp;"'!"&amp;Y$68&amp;$C311+72),1,0)</f>
        <v>0</v>
      </c>
      <c r="Z311" cm="1">
        <f t="array" aca="1" ref="Z311" ca="1">IF(INDIRECT("'"&amp;$A$69&amp;"'!"&amp;Z$68&amp;$C311+72)&lt;&gt;INDIRECT("'"&amp;$A$70&amp;"'!"&amp;Z$68&amp;$C311+72),1,0)</f>
        <v>0</v>
      </c>
      <c r="AA311" cm="1">
        <f t="array" aca="1" ref="AA311" ca="1">IF(INDIRECT("'"&amp;$A$69&amp;"'!"&amp;AA$68&amp;$C311+72)&lt;&gt;INDIRECT("'"&amp;$A$70&amp;"'!"&amp;AA$68&amp;$C311+72),1,0)</f>
        <v>0</v>
      </c>
      <c r="AB311" cm="1">
        <f t="array" aca="1" ref="AB311" ca="1">IF(INDIRECT("'"&amp;$A$69&amp;"'!"&amp;AB$68&amp;$C311+72)&lt;&gt;INDIRECT("'"&amp;$A$70&amp;"'!"&amp;AB$68&amp;$C311+72),1,0)</f>
        <v>0</v>
      </c>
      <c r="AC311" cm="1">
        <f t="array" aca="1" ref="AC311" ca="1">IF(INDIRECT("'"&amp;$A$69&amp;"'!"&amp;AC$68&amp;$C311+72)&lt;&gt;INDIRECT("'"&amp;$A$70&amp;"'!"&amp;AC$68&amp;$C311+72),1,0)</f>
        <v>0</v>
      </c>
      <c r="AD311" cm="1">
        <f t="array" aca="1" ref="AD311" ca="1">IF(INDIRECT("'"&amp;$A$69&amp;"'!"&amp;AD$68&amp;$C311+72)&lt;&gt;INDIRECT("'"&amp;$A$70&amp;"'!"&amp;AD$68&amp;$C311+72),1,0)</f>
        <v>0</v>
      </c>
      <c r="AE311" cm="1">
        <f t="array" aca="1" ref="AE311" ca="1">IF(INDIRECT("'"&amp;$A$69&amp;"'!"&amp;AE$68&amp;$C311+72)&lt;&gt;INDIRECT("'"&amp;$A$70&amp;"'!"&amp;AE$68&amp;$C311+72),1,0)</f>
        <v>0</v>
      </c>
      <c r="AF311" cm="1">
        <f t="array" aca="1" ref="AF311" ca="1">IF(INDIRECT("'"&amp;$A$69&amp;"'!"&amp;AF$68&amp;$C311+72)&lt;&gt;INDIRECT("'"&amp;$A$70&amp;"'!"&amp;AF$68&amp;$C311+72),1,0)</f>
        <v>0</v>
      </c>
      <c r="AG311" cm="1">
        <f t="array" aca="1" ref="AG311" ca="1">IF(INDIRECT("'"&amp;$A$69&amp;"'!"&amp;AG$68&amp;$C311+72)&lt;&gt;INDIRECT("'"&amp;$A$70&amp;"'!"&amp;AG$68&amp;$C311+72),1,0)</f>
        <v>0</v>
      </c>
      <c r="AH311" cm="1">
        <f t="array" aca="1" ref="AH311" ca="1">IF(INDIRECT("'"&amp;$A$69&amp;"'!"&amp;AH$68&amp;$C311+72)&lt;&gt;INDIRECT("'"&amp;$A$70&amp;"'!"&amp;AH$68&amp;$C311+72),1,0)</f>
        <v>0</v>
      </c>
      <c r="AI311" cm="1">
        <f t="array" aca="1" ref="AI311" ca="1">IF(INDIRECT("'"&amp;$A$69&amp;"'!"&amp;AI$68&amp;$C311+72)&lt;&gt;INDIRECT("'"&amp;$A$70&amp;"'!"&amp;AI$68&amp;$C311+72),1,0)</f>
        <v>0</v>
      </c>
      <c r="AJ311" cm="1">
        <f t="array" aca="1" ref="AJ311" ca="1">IF(INDIRECT("'"&amp;$A$69&amp;"'!"&amp;AJ$68&amp;$C311+72)&lt;&gt;INDIRECT("'"&amp;$A$70&amp;"'!"&amp;AJ$68&amp;$C311+72),1,0)</f>
        <v>0</v>
      </c>
      <c r="AK311" cm="1">
        <f t="array" aca="1" ref="AK311" ca="1">IF(INDIRECT("'"&amp;$A$69&amp;"'!"&amp;AK$68&amp;$C311+72)&lt;&gt;INDIRECT("'"&amp;$A$70&amp;"'!"&amp;AK$68&amp;$C311+72),1,0)</f>
        <v>0</v>
      </c>
      <c r="AL311" cm="1">
        <f t="array" aca="1" ref="AL311" ca="1">IF(INDIRECT("'"&amp;$A$69&amp;"'!"&amp;AL$68&amp;$C311+72)&lt;&gt;INDIRECT("'"&amp;$A$70&amp;"'!"&amp;AL$68&amp;$C311+72),1,0)</f>
        <v>0</v>
      </c>
      <c r="AM311" cm="1">
        <f t="array" aca="1" ref="AM311" ca="1">IF(INDIRECT("'"&amp;$A$69&amp;"'!"&amp;AM$68&amp;$C311+72)&lt;&gt;INDIRECT("'"&amp;$A$70&amp;"'!"&amp;AM$68&amp;$C311+72),1,0)</f>
        <v>0</v>
      </c>
      <c r="AN311" cm="1">
        <f t="array" aca="1" ref="AN311" ca="1">IF(INDIRECT("'"&amp;$A$69&amp;"'!"&amp;AN$68&amp;$C311+72)&lt;&gt;INDIRECT("'"&amp;$A$70&amp;"'!"&amp;AN$68&amp;$C311+72),1,0)</f>
        <v>0</v>
      </c>
      <c r="AO311" cm="1">
        <f t="array" aca="1" ref="AO311" ca="1">IF(INDIRECT("'"&amp;$A$69&amp;"'!"&amp;AO$68&amp;$C311+72)&lt;&gt;INDIRECT("'"&amp;$A$70&amp;"'!"&amp;AO$68&amp;$C311+72),1,0)</f>
        <v>0</v>
      </c>
      <c r="AP311" cm="1">
        <f t="array" aca="1" ref="AP311" ca="1">IF(INDIRECT("'"&amp;$A$69&amp;"'!"&amp;AP$68&amp;$C311+72)&lt;&gt;INDIRECT("'"&amp;$A$70&amp;"'!"&amp;AP$68&amp;$C311+72),1,0)</f>
        <v>0</v>
      </c>
      <c r="AQ311" cm="1">
        <f t="array" aca="1" ref="AQ311" ca="1">IF(INDIRECT("'"&amp;$A$69&amp;"'!"&amp;AQ$68&amp;$C311+72)&lt;&gt;INDIRECT("'"&amp;$A$70&amp;"'!"&amp;AQ$68&amp;$C311+72),1,0)</f>
        <v>0</v>
      </c>
      <c r="AR311" cm="1">
        <f t="array" aca="1" ref="AR311" ca="1">IF(INDIRECT("'"&amp;$A$69&amp;"'!"&amp;AR$68&amp;$C311+72)&lt;&gt;INDIRECT("'"&amp;$A$70&amp;"'!"&amp;AR$68&amp;$C311+72),1,0)</f>
        <v>0</v>
      </c>
      <c r="AS311" cm="1">
        <f t="array" aca="1" ref="AS311" ca="1">IF(INDIRECT("'"&amp;$A$69&amp;"'!"&amp;AS$68&amp;$C311+72)&lt;&gt;INDIRECT("'"&amp;$A$70&amp;"'!"&amp;AS$68&amp;$C311+72),1,0)</f>
        <v>0</v>
      </c>
      <c r="AT311" cm="1">
        <f t="array" aca="1" ref="AT311" ca="1">IF(INDIRECT("'"&amp;$A$69&amp;"'!"&amp;AT$68&amp;$C311+72)&lt;&gt;INDIRECT("'"&amp;$A$70&amp;"'!"&amp;AT$68&amp;$C311+72),1,0)</f>
        <v>0</v>
      </c>
      <c r="AU311" cm="1">
        <f t="array" aca="1" ref="AU311" ca="1">IF(INDIRECT("'"&amp;$A$69&amp;"'!"&amp;AU$68&amp;$C311+72)&lt;&gt;INDIRECT("'"&amp;$A$70&amp;"'!"&amp;AU$68&amp;$C311+72),1,0)</f>
        <v>0</v>
      </c>
      <c r="AV311" cm="1">
        <f t="array" aca="1" ref="AV311" ca="1">IF(INDIRECT("'"&amp;$A$69&amp;"'!"&amp;AV$68&amp;$C311+72)&lt;&gt;INDIRECT("'"&amp;$A$70&amp;"'!"&amp;AV$68&amp;$C311+72),1,0)</f>
        <v>0</v>
      </c>
      <c r="AW311" cm="1">
        <f t="array" aca="1" ref="AW311" ca="1">IF(INDIRECT("'"&amp;$A$69&amp;"'!"&amp;AW$68&amp;$C311+72)&lt;&gt;INDIRECT("'"&amp;$A$70&amp;"'!"&amp;AW$68&amp;$C311+72),1,0)</f>
        <v>0</v>
      </c>
      <c r="AX311" cm="1">
        <f t="array" aca="1" ref="AX311" ca="1">IF(INDIRECT("'"&amp;$A$69&amp;"'!"&amp;AX$68&amp;$C311+72)&lt;&gt;INDIRECT("'"&amp;$A$70&amp;"'!"&amp;AX$68&amp;$C311+72),1,0)</f>
        <v>0</v>
      </c>
      <c r="AY311" cm="1">
        <f t="array" aca="1" ref="AY311" ca="1">IF(INDIRECT("'"&amp;$A$69&amp;"'!"&amp;AY$68&amp;$C311+72)&lt;&gt;INDIRECT("'"&amp;$A$70&amp;"'!"&amp;AY$68&amp;$C311+72),1,0)</f>
        <v>0</v>
      </c>
      <c r="AZ311" cm="1">
        <f t="array" aca="1" ref="AZ311" ca="1">IF(INDIRECT("'"&amp;$A$69&amp;"'!"&amp;AZ$68&amp;$C311+72)&lt;&gt;INDIRECT("'"&amp;$A$70&amp;"'!"&amp;AZ$68&amp;$C311+72),1,0)</f>
        <v>0</v>
      </c>
      <c r="BA311" cm="1">
        <f t="array" aca="1" ref="BA311" ca="1">IF(INDIRECT("'"&amp;$A$69&amp;"'!"&amp;BA$68&amp;$C311+72)&lt;&gt;INDIRECT("'"&amp;$A$70&amp;"'!"&amp;BA$68&amp;$C311+72),1,0)</f>
        <v>0</v>
      </c>
      <c r="BB311" cm="1">
        <f t="array" aca="1" ref="BB311" ca="1">IF(INDIRECT("'"&amp;$A$69&amp;"'!"&amp;BB$68&amp;$C311+72)&lt;&gt;INDIRECT("'"&amp;$A$70&amp;"'!"&amp;BB$68&amp;$C311+72),1,0)</f>
        <v>0</v>
      </c>
      <c r="BC311">
        <f t="shared" ca="1" si="9"/>
        <v>0</v>
      </c>
      <c r="BD311">
        <f t="shared" ca="1" si="10"/>
        <v>0</v>
      </c>
      <c r="BE311">
        <f t="shared" ca="1" si="11"/>
        <v>0</v>
      </c>
    </row>
    <row r="312" spans="3:57" x14ac:dyDescent="0.15">
      <c r="C312" s="283">
        <v>240</v>
      </c>
      <c r="D312" cm="1">
        <f t="array" aca="1" ref="D312" ca="1">IF(INDIRECT("'"&amp;$A$69&amp;"'!"&amp;D$68&amp;$C312+72)&lt;&gt;INDIRECT("'"&amp;$A$70&amp;"'!"&amp;D$68&amp;$C312+72),1,0)</f>
        <v>0</v>
      </c>
      <c r="E312" cm="1">
        <f t="array" aca="1" ref="E312" ca="1">IF(INDIRECT("'"&amp;$A$69&amp;"'!"&amp;E$68&amp;$C312+72)&lt;&gt;INDIRECT("'"&amp;$A$70&amp;"'!"&amp;E$68&amp;$C312+72),1,0)</f>
        <v>0</v>
      </c>
      <c r="F312" cm="1">
        <f t="array" aca="1" ref="F312" ca="1">IF(INDIRECT("'"&amp;$A$69&amp;"'!"&amp;F$68&amp;$C312+72)&lt;&gt;INDIRECT("'"&amp;$A$70&amp;"'!"&amp;F$68&amp;$C312+72),1,0)</f>
        <v>0</v>
      </c>
      <c r="G312" cm="1">
        <f t="array" aca="1" ref="G312" ca="1">IF(INDIRECT("'"&amp;$A$69&amp;"'!"&amp;G$68&amp;$C312+72)&lt;&gt;INDIRECT("'"&amp;$A$70&amp;"'!"&amp;G$68&amp;$C312+72),1,0)</f>
        <v>0</v>
      </c>
      <c r="H312" cm="1">
        <f t="array" aca="1" ref="H312" ca="1">IF(INDIRECT("'"&amp;$A$69&amp;"'!"&amp;H$68&amp;$C312+72)&lt;&gt;INDIRECT("'"&amp;$A$70&amp;"'!"&amp;H$68&amp;$C312+72),1,0)</f>
        <v>0</v>
      </c>
      <c r="I312" cm="1">
        <f t="array" aca="1" ref="I312" ca="1">IF(INDIRECT("'"&amp;$A$69&amp;"'!"&amp;I$68&amp;$C312+72)&lt;&gt;INDIRECT("'"&amp;$A$70&amp;"'!"&amp;I$68&amp;$C312+72),1,0)</f>
        <v>0</v>
      </c>
      <c r="J312" cm="1">
        <f t="array" aca="1" ref="J312" ca="1">IF(INDIRECT("'"&amp;$A$69&amp;"'!"&amp;J$68&amp;$C312+72)&lt;&gt;INDIRECT("'"&amp;$A$70&amp;"'!"&amp;J$68&amp;$C312+72),1,0)</f>
        <v>0</v>
      </c>
      <c r="K312" cm="1">
        <f t="array" aca="1" ref="K312" ca="1">IF(INDIRECT("'"&amp;$A$69&amp;"'!"&amp;K$68&amp;$C312+72)&lt;&gt;INDIRECT("'"&amp;$A$70&amp;"'!"&amp;K$68&amp;$C312+72),1,0)</f>
        <v>0</v>
      </c>
      <c r="L312" cm="1">
        <f t="array" aca="1" ref="L312" ca="1">IF(INDIRECT("'"&amp;$A$69&amp;"'!"&amp;L$68&amp;$C312+72)&lt;&gt;INDIRECT("'"&amp;$A$70&amp;"'!"&amp;L$68&amp;$C312+72),1,0)</f>
        <v>0</v>
      </c>
      <c r="M312" cm="1">
        <f t="array" aca="1" ref="M312" ca="1">IF(INDIRECT("'"&amp;$A$69&amp;"'!"&amp;M$68&amp;$C312+72)&lt;&gt;INDIRECT("'"&amp;$A$70&amp;"'!"&amp;M$68&amp;$C312+72),1,0)</f>
        <v>0</v>
      </c>
      <c r="N312" cm="1">
        <f t="array" aca="1" ref="N312" ca="1">IF(INDIRECT("'"&amp;$A$69&amp;"'!"&amp;N$68&amp;$C312+72)&lt;&gt;INDIRECT("'"&amp;$A$70&amp;"'!"&amp;N$68&amp;$C312+72),1,0)</f>
        <v>0</v>
      </c>
      <c r="O312" cm="1">
        <f t="array" aca="1" ref="O312" ca="1">IF(INDIRECT("'"&amp;$A$69&amp;"'!"&amp;O$68&amp;$C312+72)&lt;&gt;INDIRECT("'"&amp;$A$70&amp;"'!"&amp;O$68&amp;$C312+72),1,0)</f>
        <v>0</v>
      </c>
      <c r="P312" cm="1">
        <f t="array" aca="1" ref="P312" ca="1">IF(INDIRECT("'"&amp;$A$69&amp;"'!"&amp;P$68&amp;$C312+72)&lt;&gt;INDIRECT("'"&amp;$A$70&amp;"'!"&amp;P$68&amp;$C312+72),1,0)</f>
        <v>0</v>
      </c>
      <c r="Q312" cm="1">
        <f t="array" aca="1" ref="Q312" ca="1">IF(INDIRECT("'"&amp;$A$69&amp;"'!"&amp;Q$68&amp;$C312+72)&lt;&gt;INDIRECT("'"&amp;$A$70&amp;"'!"&amp;Q$68&amp;$C312+72),1,0)</f>
        <v>0</v>
      </c>
      <c r="R312" cm="1">
        <f t="array" aca="1" ref="R312" ca="1">IF(INDIRECT("'"&amp;$A$69&amp;"'!"&amp;R$68&amp;$C312+72)&lt;&gt;INDIRECT("'"&amp;$A$70&amp;"'!"&amp;R$68&amp;$C312+72),1,0)</f>
        <v>0</v>
      </c>
      <c r="S312" cm="1">
        <f t="array" aca="1" ref="S312" ca="1">IF(INDIRECT("'"&amp;$A$69&amp;"'!"&amp;S$68&amp;$C312+72)&lt;&gt;INDIRECT("'"&amp;$A$70&amp;"'!"&amp;S$68&amp;$C312+72),1,0)</f>
        <v>0</v>
      </c>
      <c r="T312" cm="1">
        <f t="array" aca="1" ref="T312" ca="1">IF(INDIRECT("'"&amp;$A$69&amp;"'!"&amp;T$68&amp;$C312+72)&lt;&gt;INDIRECT("'"&amp;$A$70&amp;"'!"&amp;T$68&amp;$C312+72),1,0)</f>
        <v>0</v>
      </c>
      <c r="U312" cm="1">
        <f t="array" aca="1" ref="U312" ca="1">IF(INDIRECT("'"&amp;$A$69&amp;"'!"&amp;U$68&amp;$C312+72)&lt;&gt;INDIRECT("'"&amp;$A$70&amp;"'!"&amp;U$68&amp;$C312+72),1,0)</f>
        <v>0</v>
      </c>
      <c r="V312" cm="1">
        <f t="array" aca="1" ref="V312" ca="1">IF(INDIRECT("'"&amp;$A$69&amp;"'!"&amp;V$68&amp;$C312+72)&lt;&gt;INDIRECT("'"&amp;$A$70&amp;"'!"&amp;V$68&amp;$C312+72),1,0)</f>
        <v>0</v>
      </c>
      <c r="W312" cm="1">
        <f t="array" aca="1" ref="W312" ca="1">IF(INDIRECT("'"&amp;$A$69&amp;"'!"&amp;W$68&amp;$C312+72)&lt;&gt;INDIRECT("'"&amp;$A$70&amp;"'!"&amp;W$68&amp;$C312+72),1,0)</f>
        <v>0</v>
      </c>
      <c r="X312" cm="1">
        <f t="array" aca="1" ref="X312" ca="1">IF(INDIRECT("'"&amp;$A$69&amp;"'!"&amp;X$68&amp;$C312+72)&lt;&gt;INDIRECT("'"&amp;$A$70&amp;"'!"&amp;X$68&amp;$C312+72),1,0)</f>
        <v>0</v>
      </c>
      <c r="Y312" cm="1">
        <f t="array" aca="1" ref="Y312" ca="1">IF(INDIRECT("'"&amp;$A$69&amp;"'!"&amp;Y$68&amp;$C312+72)&lt;&gt;INDIRECT("'"&amp;$A$70&amp;"'!"&amp;Y$68&amp;$C312+72),1,0)</f>
        <v>0</v>
      </c>
      <c r="Z312" cm="1">
        <f t="array" aca="1" ref="Z312" ca="1">IF(INDIRECT("'"&amp;$A$69&amp;"'!"&amp;Z$68&amp;$C312+72)&lt;&gt;INDIRECT("'"&amp;$A$70&amp;"'!"&amp;Z$68&amp;$C312+72),1,0)</f>
        <v>0</v>
      </c>
      <c r="AA312" cm="1">
        <f t="array" aca="1" ref="AA312" ca="1">IF(INDIRECT("'"&amp;$A$69&amp;"'!"&amp;AA$68&amp;$C312+72)&lt;&gt;INDIRECT("'"&amp;$A$70&amp;"'!"&amp;AA$68&amp;$C312+72),1,0)</f>
        <v>0</v>
      </c>
      <c r="AB312" cm="1">
        <f t="array" aca="1" ref="AB312" ca="1">IF(INDIRECT("'"&amp;$A$69&amp;"'!"&amp;AB$68&amp;$C312+72)&lt;&gt;INDIRECT("'"&amp;$A$70&amp;"'!"&amp;AB$68&amp;$C312+72),1,0)</f>
        <v>0</v>
      </c>
      <c r="AC312" cm="1">
        <f t="array" aca="1" ref="AC312" ca="1">IF(INDIRECT("'"&amp;$A$69&amp;"'!"&amp;AC$68&amp;$C312+72)&lt;&gt;INDIRECT("'"&amp;$A$70&amp;"'!"&amp;AC$68&amp;$C312+72),1,0)</f>
        <v>0</v>
      </c>
      <c r="AD312" cm="1">
        <f t="array" aca="1" ref="AD312" ca="1">IF(INDIRECT("'"&amp;$A$69&amp;"'!"&amp;AD$68&amp;$C312+72)&lt;&gt;INDIRECT("'"&amp;$A$70&amp;"'!"&amp;AD$68&amp;$C312+72),1,0)</f>
        <v>0</v>
      </c>
      <c r="AE312" cm="1">
        <f t="array" aca="1" ref="AE312" ca="1">IF(INDIRECT("'"&amp;$A$69&amp;"'!"&amp;AE$68&amp;$C312+72)&lt;&gt;INDIRECT("'"&amp;$A$70&amp;"'!"&amp;AE$68&amp;$C312+72),1,0)</f>
        <v>0</v>
      </c>
      <c r="AF312" cm="1">
        <f t="array" aca="1" ref="AF312" ca="1">IF(INDIRECT("'"&amp;$A$69&amp;"'!"&amp;AF$68&amp;$C312+72)&lt;&gt;INDIRECT("'"&amp;$A$70&amp;"'!"&amp;AF$68&amp;$C312+72),1,0)</f>
        <v>0</v>
      </c>
      <c r="AG312" cm="1">
        <f t="array" aca="1" ref="AG312" ca="1">IF(INDIRECT("'"&amp;$A$69&amp;"'!"&amp;AG$68&amp;$C312+72)&lt;&gt;INDIRECT("'"&amp;$A$70&amp;"'!"&amp;AG$68&amp;$C312+72),1,0)</f>
        <v>0</v>
      </c>
      <c r="AH312" cm="1">
        <f t="array" aca="1" ref="AH312" ca="1">IF(INDIRECT("'"&amp;$A$69&amp;"'!"&amp;AH$68&amp;$C312+72)&lt;&gt;INDIRECT("'"&amp;$A$70&amp;"'!"&amp;AH$68&amp;$C312+72),1,0)</f>
        <v>0</v>
      </c>
      <c r="AI312" cm="1">
        <f t="array" aca="1" ref="AI312" ca="1">IF(INDIRECT("'"&amp;$A$69&amp;"'!"&amp;AI$68&amp;$C312+72)&lt;&gt;INDIRECT("'"&amp;$A$70&amp;"'!"&amp;AI$68&amp;$C312+72),1,0)</f>
        <v>0</v>
      </c>
      <c r="AJ312" cm="1">
        <f t="array" aca="1" ref="AJ312" ca="1">IF(INDIRECT("'"&amp;$A$69&amp;"'!"&amp;AJ$68&amp;$C312+72)&lt;&gt;INDIRECT("'"&amp;$A$70&amp;"'!"&amp;AJ$68&amp;$C312+72),1,0)</f>
        <v>0</v>
      </c>
      <c r="AK312" cm="1">
        <f t="array" aca="1" ref="AK312" ca="1">IF(INDIRECT("'"&amp;$A$69&amp;"'!"&amp;AK$68&amp;$C312+72)&lt;&gt;INDIRECT("'"&amp;$A$70&amp;"'!"&amp;AK$68&amp;$C312+72),1,0)</f>
        <v>0</v>
      </c>
      <c r="AL312" cm="1">
        <f t="array" aca="1" ref="AL312" ca="1">IF(INDIRECT("'"&amp;$A$69&amp;"'!"&amp;AL$68&amp;$C312+72)&lt;&gt;INDIRECT("'"&amp;$A$70&amp;"'!"&amp;AL$68&amp;$C312+72),1,0)</f>
        <v>0</v>
      </c>
      <c r="AM312" cm="1">
        <f t="array" aca="1" ref="AM312" ca="1">IF(INDIRECT("'"&amp;$A$69&amp;"'!"&amp;AM$68&amp;$C312+72)&lt;&gt;INDIRECT("'"&amp;$A$70&amp;"'!"&amp;AM$68&amp;$C312+72),1,0)</f>
        <v>0</v>
      </c>
      <c r="AN312" cm="1">
        <f t="array" aca="1" ref="AN312" ca="1">IF(INDIRECT("'"&amp;$A$69&amp;"'!"&amp;AN$68&amp;$C312+72)&lt;&gt;INDIRECT("'"&amp;$A$70&amp;"'!"&amp;AN$68&amp;$C312+72),1,0)</f>
        <v>0</v>
      </c>
      <c r="AO312" cm="1">
        <f t="array" aca="1" ref="AO312" ca="1">IF(INDIRECT("'"&amp;$A$69&amp;"'!"&amp;AO$68&amp;$C312+72)&lt;&gt;INDIRECT("'"&amp;$A$70&amp;"'!"&amp;AO$68&amp;$C312+72),1,0)</f>
        <v>0</v>
      </c>
      <c r="AP312" cm="1">
        <f t="array" aca="1" ref="AP312" ca="1">IF(INDIRECT("'"&amp;$A$69&amp;"'!"&amp;AP$68&amp;$C312+72)&lt;&gt;INDIRECT("'"&amp;$A$70&amp;"'!"&amp;AP$68&amp;$C312+72),1,0)</f>
        <v>0</v>
      </c>
      <c r="AQ312" cm="1">
        <f t="array" aca="1" ref="AQ312" ca="1">IF(INDIRECT("'"&amp;$A$69&amp;"'!"&amp;AQ$68&amp;$C312+72)&lt;&gt;INDIRECT("'"&amp;$A$70&amp;"'!"&amp;AQ$68&amp;$C312+72),1,0)</f>
        <v>0</v>
      </c>
      <c r="AR312" cm="1">
        <f t="array" aca="1" ref="AR312" ca="1">IF(INDIRECT("'"&amp;$A$69&amp;"'!"&amp;AR$68&amp;$C312+72)&lt;&gt;INDIRECT("'"&amp;$A$70&amp;"'!"&amp;AR$68&amp;$C312+72),1,0)</f>
        <v>0</v>
      </c>
      <c r="AS312" cm="1">
        <f t="array" aca="1" ref="AS312" ca="1">IF(INDIRECT("'"&amp;$A$69&amp;"'!"&amp;AS$68&amp;$C312+72)&lt;&gt;INDIRECT("'"&amp;$A$70&amp;"'!"&amp;AS$68&amp;$C312+72),1,0)</f>
        <v>0</v>
      </c>
      <c r="AT312" cm="1">
        <f t="array" aca="1" ref="AT312" ca="1">IF(INDIRECT("'"&amp;$A$69&amp;"'!"&amp;AT$68&amp;$C312+72)&lt;&gt;INDIRECT("'"&amp;$A$70&amp;"'!"&amp;AT$68&amp;$C312+72),1,0)</f>
        <v>0</v>
      </c>
      <c r="AU312" cm="1">
        <f t="array" aca="1" ref="AU312" ca="1">IF(INDIRECT("'"&amp;$A$69&amp;"'!"&amp;AU$68&amp;$C312+72)&lt;&gt;INDIRECT("'"&amp;$A$70&amp;"'!"&amp;AU$68&amp;$C312+72),1,0)</f>
        <v>0</v>
      </c>
      <c r="AV312" cm="1">
        <f t="array" aca="1" ref="AV312" ca="1">IF(INDIRECT("'"&amp;$A$69&amp;"'!"&amp;AV$68&amp;$C312+72)&lt;&gt;INDIRECT("'"&amp;$A$70&amp;"'!"&amp;AV$68&amp;$C312+72),1,0)</f>
        <v>0</v>
      </c>
      <c r="AW312" cm="1">
        <f t="array" aca="1" ref="AW312" ca="1">IF(INDIRECT("'"&amp;$A$69&amp;"'!"&amp;AW$68&amp;$C312+72)&lt;&gt;INDIRECT("'"&amp;$A$70&amp;"'!"&amp;AW$68&amp;$C312+72),1,0)</f>
        <v>0</v>
      </c>
      <c r="AX312" cm="1">
        <f t="array" aca="1" ref="AX312" ca="1">IF(INDIRECT("'"&amp;$A$69&amp;"'!"&amp;AX$68&amp;$C312+72)&lt;&gt;INDIRECT("'"&amp;$A$70&amp;"'!"&amp;AX$68&amp;$C312+72),1,0)</f>
        <v>0</v>
      </c>
      <c r="AY312" cm="1">
        <f t="array" aca="1" ref="AY312" ca="1">IF(INDIRECT("'"&amp;$A$69&amp;"'!"&amp;AY$68&amp;$C312+72)&lt;&gt;INDIRECT("'"&amp;$A$70&amp;"'!"&amp;AY$68&amp;$C312+72),1,0)</f>
        <v>0</v>
      </c>
      <c r="AZ312" cm="1">
        <f t="array" aca="1" ref="AZ312" ca="1">IF(INDIRECT("'"&amp;$A$69&amp;"'!"&amp;AZ$68&amp;$C312+72)&lt;&gt;INDIRECT("'"&amp;$A$70&amp;"'!"&amp;AZ$68&amp;$C312+72),1,0)</f>
        <v>0</v>
      </c>
      <c r="BA312" cm="1">
        <f t="array" aca="1" ref="BA312" ca="1">IF(INDIRECT("'"&amp;$A$69&amp;"'!"&amp;BA$68&amp;$C312+72)&lt;&gt;INDIRECT("'"&amp;$A$70&amp;"'!"&amp;BA$68&amp;$C312+72),1,0)</f>
        <v>0</v>
      </c>
      <c r="BB312" cm="1">
        <f t="array" aca="1" ref="BB312" ca="1">IF(INDIRECT("'"&amp;$A$69&amp;"'!"&amp;BB$68&amp;$C312+72)&lt;&gt;INDIRECT("'"&amp;$A$70&amp;"'!"&amp;BB$68&amp;$C312+72),1,0)</f>
        <v>0</v>
      </c>
      <c r="BC312">
        <f t="shared" ca="1" si="9"/>
        <v>0</v>
      </c>
      <c r="BD312">
        <f t="shared" ca="1" si="10"/>
        <v>0</v>
      </c>
      <c r="BE312">
        <f t="shared" ca="1" si="11"/>
        <v>0</v>
      </c>
    </row>
    <row r="313" spans="3:57" x14ac:dyDescent="0.15">
      <c r="C313" s="283">
        <v>241</v>
      </c>
      <c r="D313" cm="1">
        <f t="array" aca="1" ref="D313" ca="1">IF(INDIRECT("'"&amp;$A$69&amp;"'!"&amp;D$68&amp;$C313+72)&lt;&gt;INDIRECT("'"&amp;$A$70&amp;"'!"&amp;D$68&amp;$C313+72),1,0)</f>
        <v>0</v>
      </c>
      <c r="E313" cm="1">
        <f t="array" aca="1" ref="E313" ca="1">IF(INDIRECT("'"&amp;$A$69&amp;"'!"&amp;E$68&amp;$C313+72)&lt;&gt;INDIRECT("'"&amp;$A$70&amp;"'!"&amp;E$68&amp;$C313+72),1,0)</f>
        <v>0</v>
      </c>
      <c r="F313" cm="1">
        <f t="array" aca="1" ref="F313" ca="1">IF(INDIRECT("'"&amp;$A$69&amp;"'!"&amp;F$68&amp;$C313+72)&lt;&gt;INDIRECT("'"&amp;$A$70&amp;"'!"&amp;F$68&amp;$C313+72),1,0)</f>
        <v>0</v>
      </c>
      <c r="G313" cm="1">
        <f t="array" aca="1" ref="G313" ca="1">IF(INDIRECT("'"&amp;$A$69&amp;"'!"&amp;G$68&amp;$C313+72)&lt;&gt;INDIRECT("'"&amp;$A$70&amp;"'!"&amp;G$68&amp;$C313+72),1,0)</f>
        <v>0</v>
      </c>
      <c r="H313" cm="1">
        <f t="array" aca="1" ref="H313" ca="1">IF(INDIRECT("'"&amp;$A$69&amp;"'!"&amp;H$68&amp;$C313+72)&lt;&gt;INDIRECT("'"&amp;$A$70&amp;"'!"&amp;H$68&amp;$C313+72),1,0)</f>
        <v>0</v>
      </c>
      <c r="I313" cm="1">
        <f t="array" aca="1" ref="I313" ca="1">IF(INDIRECT("'"&amp;$A$69&amp;"'!"&amp;I$68&amp;$C313+72)&lt;&gt;INDIRECT("'"&amp;$A$70&amp;"'!"&amp;I$68&amp;$C313+72),1,0)</f>
        <v>0</v>
      </c>
      <c r="J313" cm="1">
        <f t="array" aca="1" ref="J313" ca="1">IF(INDIRECT("'"&amp;$A$69&amp;"'!"&amp;J$68&amp;$C313+72)&lt;&gt;INDIRECT("'"&amp;$A$70&amp;"'!"&amp;J$68&amp;$C313+72),1,0)</f>
        <v>0</v>
      </c>
      <c r="K313" cm="1">
        <f t="array" aca="1" ref="K313" ca="1">IF(INDIRECT("'"&amp;$A$69&amp;"'!"&amp;K$68&amp;$C313+72)&lt;&gt;INDIRECT("'"&amp;$A$70&amp;"'!"&amp;K$68&amp;$C313+72),1,0)</f>
        <v>0</v>
      </c>
      <c r="L313" cm="1">
        <f t="array" aca="1" ref="L313" ca="1">IF(INDIRECT("'"&amp;$A$69&amp;"'!"&amp;L$68&amp;$C313+72)&lt;&gt;INDIRECT("'"&amp;$A$70&amp;"'!"&amp;L$68&amp;$C313+72),1,0)</f>
        <v>0</v>
      </c>
      <c r="M313" cm="1">
        <f t="array" aca="1" ref="M313" ca="1">IF(INDIRECT("'"&amp;$A$69&amp;"'!"&amp;M$68&amp;$C313+72)&lt;&gt;INDIRECT("'"&amp;$A$70&amp;"'!"&amp;M$68&amp;$C313+72),1,0)</f>
        <v>0</v>
      </c>
      <c r="N313" cm="1">
        <f t="array" aca="1" ref="N313" ca="1">IF(INDIRECT("'"&amp;$A$69&amp;"'!"&amp;N$68&amp;$C313+72)&lt;&gt;INDIRECT("'"&amp;$A$70&amp;"'!"&amp;N$68&amp;$C313+72),1,0)</f>
        <v>0</v>
      </c>
      <c r="O313" cm="1">
        <f t="array" aca="1" ref="O313" ca="1">IF(INDIRECT("'"&amp;$A$69&amp;"'!"&amp;O$68&amp;$C313+72)&lt;&gt;INDIRECT("'"&amp;$A$70&amp;"'!"&amp;O$68&amp;$C313+72),1,0)</f>
        <v>0</v>
      </c>
      <c r="P313" cm="1">
        <f t="array" aca="1" ref="P313" ca="1">IF(INDIRECT("'"&amp;$A$69&amp;"'!"&amp;P$68&amp;$C313+72)&lt;&gt;INDIRECT("'"&amp;$A$70&amp;"'!"&amp;P$68&amp;$C313+72),1,0)</f>
        <v>0</v>
      </c>
      <c r="Q313" cm="1">
        <f t="array" aca="1" ref="Q313" ca="1">IF(INDIRECT("'"&amp;$A$69&amp;"'!"&amp;Q$68&amp;$C313+72)&lt;&gt;INDIRECT("'"&amp;$A$70&amp;"'!"&amp;Q$68&amp;$C313+72),1,0)</f>
        <v>0</v>
      </c>
      <c r="R313" cm="1">
        <f t="array" aca="1" ref="R313" ca="1">IF(INDIRECT("'"&amp;$A$69&amp;"'!"&amp;R$68&amp;$C313+72)&lt;&gt;INDIRECT("'"&amp;$A$70&amp;"'!"&amp;R$68&amp;$C313+72),1,0)</f>
        <v>0</v>
      </c>
      <c r="S313" cm="1">
        <f t="array" aca="1" ref="S313" ca="1">IF(INDIRECT("'"&amp;$A$69&amp;"'!"&amp;S$68&amp;$C313+72)&lt;&gt;INDIRECT("'"&amp;$A$70&amp;"'!"&amp;S$68&amp;$C313+72),1,0)</f>
        <v>0</v>
      </c>
      <c r="T313" cm="1">
        <f t="array" aca="1" ref="T313" ca="1">IF(INDIRECT("'"&amp;$A$69&amp;"'!"&amp;T$68&amp;$C313+72)&lt;&gt;INDIRECT("'"&amp;$A$70&amp;"'!"&amp;T$68&amp;$C313+72),1,0)</f>
        <v>0</v>
      </c>
      <c r="U313" cm="1">
        <f t="array" aca="1" ref="U313" ca="1">IF(INDIRECT("'"&amp;$A$69&amp;"'!"&amp;U$68&amp;$C313+72)&lt;&gt;INDIRECT("'"&amp;$A$70&amp;"'!"&amp;U$68&amp;$C313+72),1,0)</f>
        <v>0</v>
      </c>
      <c r="V313" cm="1">
        <f t="array" aca="1" ref="V313" ca="1">IF(INDIRECT("'"&amp;$A$69&amp;"'!"&amp;V$68&amp;$C313+72)&lt;&gt;INDIRECT("'"&amp;$A$70&amp;"'!"&amp;V$68&amp;$C313+72),1,0)</f>
        <v>0</v>
      </c>
      <c r="W313" cm="1">
        <f t="array" aca="1" ref="W313" ca="1">IF(INDIRECT("'"&amp;$A$69&amp;"'!"&amp;W$68&amp;$C313+72)&lt;&gt;INDIRECT("'"&amp;$A$70&amp;"'!"&amp;W$68&amp;$C313+72),1,0)</f>
        <v>0</v>
      </c>
      <c r="X313" cm="1">
        <f t="array" aca="1" ref="X313" ca="1">IF(INDIRECT("'"&amp;$A$69&amp;"'!"&amp;X$68&amp;$C313+72)&lt;&gt;INDIRECT("'"&amp;$A$70&amp;"'!"&amp;X$68&amp;$C313+72),1,0)</f>
        <v>0</v>
      </c>
      <c r="Y313" cm="1">
        <f t="array" aca="1" ref="Y313" ca="1">IF(INDIRECT("'"&amp;$A$69&amp;"'!"&amp;Y$68&amp;$C313+72)&lt;&gt;INDIRECT("'"&amp;$A$70&amp;"'!"&amp;Y$68&amp;$C313+72),1,0)</f>
        <v>0</v>
      </c>
      <c r="Z313" cm="1">
        <f t="array" aca="1" ref="Z313" ca="1">IF(INDIRECT("'"&amp;$A$69&amp;"'!"&amp;Z$68&amp;$C313+72)&lt;&gt;INDIRECT("'"&amp;$A$70&amp;"'!"&amp;Z$68&amp;$C313+72),1,0)</f>
        <v>0</v>
      </c>
      <c r="AA313" cm="1">
        <f t="array" aca="1" ref="AA313" ca="1">IF(INDIRECT("'"&amp;$A$69&amp;"'!"&amp;AA$68&amp;$C313+72)&lt;&gt;INDIRECT("'"&amp;$A$70&amp;"'!"&amp;AA$68&amp;$C313+72),1,0)</f>
        <v>0</v>
      </c>
      <c r="AB313" cm="1">
        <f t="array" aca="1" ref="AB313" ca="1">IF(INDIRECT("'"&amp;$A$69&amp;"'!"&amp;AB$68&amp;$C313+72)&lt;&gt;INDIRECT("'"&amp;$A$70&amp;"'!"&amp;AB$68&amp;$C313+72),1,0)</f>
        <v>0</v>
      </c>
      <c r="AC313" cm="1">
        <f t="array" aca="1" ref="AC313" ca="1">IF(INDIRECT("'"&amp;$A$69&amp;"'!"&amp;AC$68&amp;$C313+72)&lt;&gt;INDIRECT("'"&amp;$A$70&amp;"'!"&amp;AC$68&amp;$C313+72),1,0)</f>
        <v>0</v>
      </c>
      <c r="AD313" cm="1">
        <f t="array" aca="1" ref="AD313" ca="1">IF(INDIRECT("'"&amp;$A$69&amp;"'!"&amp;AD$68&amp;$C313+72)&lt;&gt;INDIRECT("'"&amp;$A$70&amp;"'!"&amp;AD$68&amp;$C313+72),1,0)</f>
        <v>0</v>
      </c>
      <c r="AE313" cm="1">
        <f t="array" aca="1" ref="AE313" ca="1">IF(INDIRECT("'"&amp;$A$69&amp;"'!"&amp;AE$68&amp;$C313+72)&lt;&gt;INDIRECT("'"&amp;$A$70&amp;"'!"&amp;AE$68&amp;$C313+72),1,0)</f>
        <v>0</v>
      </c>
      <c r="AF313" cm="1">
        <f t="array" aca="1" ref="AF313" ca="1">IF(INDIRECT("'"&amp;$A$69&amp;"'!"&amp;AF$68&amp;$C313+72)&lt;&gt;INDIRECT("'"&amp;$A$70&amp;"'!"&amp;AF$68&amp;$C313+72),1,0)</f>
        <v>0</v>
      </c>
      <c r="AG313" cm="1">
        <f t="array" aca="1" ref="AG313" ca="1">IF(INDIRECT("'"&amp;$A$69&amp;"'!"&amp;AG$68&amp;$C313+72)&lt;&gt;INDIRECT("'"&amp;$A$70&amp;"'!"&amp;AG$68&amp;$C313+72),1,0)</f>
        <v>0</v>
      </c>
      <c r="AH313" cm="1">
        <f t="array" aca="1" ref="AH313" ca="1">IF(INDIRECT("'"&amp;$A$69&amp;"'!"&amp;AH$68&amp;$C313+72)&lt;&gt;INDIRECT("'"&amp;$A$70&amp;"'!"&amp;AH$68&amp;$C313+72),1,0)</f>
        <v>0</v>
      </c>
      <c r="AI313" cm="1">
        <f t="array" aca="1" ref="AI313" ca="1">IF(INDIRECT("'"&amp;$A$69&amp;"'!"&amp;AI$68&amp;$C313+72)&lt;&gt;INDIRECT("'"&amp;$A$70&amp;"'!"&amp;AI$68&amp;$C313+72),1,0)</f>
        <v>0</v>
      </c>
      <c r="AJ313" cm="1">
        <f t="array" aca="1" ref="AJ313" ca="1">IF(INDIRECT("'"&amp;$A$69&amp;"'!"&amp;AJ$68&amp;$C313+72)&lt;&gt;INDIRECT("'"&amp;$A$70&amp;"'!"&amp;AJ$68&amp;$C313+72),1,0)</f>
        <v>0</v>
      </c>
      <c r="AK313" cm="1">
        <f t="array" aca="1" ref="AK313" ca="1">IF(INDIRECT("'"&amp;$A$69&amp;"'!"&amp;AK$68&amp;$C313+72)&lt;&gt;INDIRECT("'"&amp;$A$70&amp;"'!"&amp;AK$68&amp;$C313+72),1,0)</f>
        <v>0</v>
      </c>
      <c r="AL313" cm="1">
        <f t="array" aca="1" ref="AL313" ca="1">IF(INDIRECT("'"&amp;$A$69&amp;"'!"&amp;AL$68&amp;$C313+72)&lt;&gt;INDIRECT("'"&amp;$A$70&amp;"'!"&amp;AL$68&amp;$C313+72),1,0)</f>
        <v>0</v>
      </c>
      <c r="AM313" cm="1">
        <f t="array" aca="1" ref="AM313" ca="1">IF(INDIRECT("'"&amp;$A$69&amp;"'!"&amp;AM$68&amp;$C313+72)&lt;&gt;INDIRECT("'"&amp;$A$70&amp;"'!"&amp;AM$68&amp;$C313+72),1,0)</f>
        <v>0</v>
      </c>
      <c r="AN313" cm="1">
        <f t="array" aca="1" ref="AN313" ca="1">IF(INDIRECT("'"&amp;$A$69&amp;"'!"&amp;AN$68&amp;$C313+72)&lt;&gt;INDIRECT("'"&amp;$A$70&amp;"'!"&amp;AN$68&amp;$C313+72),1,0)</f>
        <v>0</v>
      </c>
      <c r="AO313" cm="1">
        <f t="array" aca="1" ref="AO313" ca="1">IF(INDIRECT("'"&amp;$A$69&amp;"'!"&amp;AO$68&amp;$C313+72)&lt;&gt;INDIRECT("'"&amp;$A$70&amp;"'!"&amp;AO$68&amp;$C313+72),1,0)</f>
        <v>0</v>
      </c>
      <c r="AP313" cm="1">
        <f t="array" aca="1" ref="AP313" ca="1">IF(INDIRECT("'"&amp;$A$69&amp;"'!"&amp;AP$68&amp;$C313+72)&lt;&gt;INDIRECT("'"&amp;$A$70&amp;"'!"&amp;AP$68&amp;$C313+72),1,0)</f>
        <v>0</v>
      </c>
      <c r="AQ313" cm="1">
        <f t="array" aca="1" ref="AQ313" ca="1">IF(INDIRECT("'"&amp;$A$69&amp;"'!"&amp;AQ$68&amp;$C313+72)&lt;&gt;INDIRECT("'"&amp;$A$70&amp;"'!"&amp;AQ$68&amp;$C313+72),1,0)</f>
        <v>0</v>
      </c>
      <c r="AR313" cm="1">
        <f t="array" aca="1" ref="AR313" ca="1">IF(INDIRECT("'"&amp;$A$69&amp;"'!"&amp;AR$68&amp;$C313+72)&lt;&gt;INDIRECT("'"&amp;$A$70&amp;"'!"&amp;AR$68&amp;$C313+72),1,0)</f>
        <v>0</v>
      </c>
      <c r="AS313" cm="1">
        <f t="array" aca="1" ref="AS313" ca="1">IF(INDIRECT("'"&amp;$A$69&amp;"'!"&amp;AS$68&amp;$C313+72)&lt;&gt;INDIRECT("'"&amp;$A$70&amp;"'!"&amp;AS$68&amp;$C313+72),1,0)</f>
        <v>0</v>
      </c>
      <c r="AT313" cm="1">
        <f t="array" aca="1" ref="AT313" ca="1">IF(INDIRECT("'"&amp;$A$69&amp;"'!"&amp;AT$68&amp;$C313+72)&lt;&gt;INDIRECT("'"&amp;$A$70&amp;"'!"&amp;AT$68&amp;$C313+72),1,0)</f>
        <v>0</v>
      </c>
      <c r="AU313" cm="1">
        <f t="array" aca="1" ref="AU313" ca="1">IF(INDIRECT("'"&amp;$A$69&amp;"'!"&amp;AU$68&amp;$C313+72)&lt;&gt;INDIRECT("'"&amp;$A$70&amp;"'!"&amp;AU$68&amp;$C313+72),1,0)</f>
        <v>0</v>
      </c>
      <c r="AV313" cm="1">
        <f t="array" aca="1" ref="AV313" ca="1">IF(INDIRECT("'"&amp;$A$69&amp;"'!"&amp;AV$68&amp;$C313+72)&lt;&gt;INDIRECT("'"&amp;$A$70&amp;"'!"&amp;AV$68&amp;$C313+72),1,0)</f>
        <v>0</v>
      </c>
      <c r="AW313" cm="1">
        <f t="array" aca="1" ref="AW313" ca="1">IF(INDIRECT("'"&amp;$A$69&amp;"'!"&amp;AW$68&amp;$C313+72)&lt;&gt;INDIRECT("'"&amp;$A$70&amp;"'!"&amp;AW$68&amp;$C313+72),1,0)</f>
        <v>0</v>
      </c>
      <c r="AX313" cm="1">
        <f t="array" aca="1" ref="AX313" ca="1">IF(INDIRECT("'"&amp;$A$69&amp;"'!"&amp;AX$68&amp;$C313+72)&lt;&gt;INDIRECT("'"&amp;$A$70&amp;"'!"&amp;AX$68&amp;$C313+72),1,0)</f>
        <v>0</v>
      </c>
      <c r="AY313" cm="1">
        <f t="array" aca="1" ref="AY313" ca="1">IF(INDIRECT("'"&amp;$A$69&amp;"'!"&amp;AY$68&amp;$C313+72)&lt;&gt;INDIRECT("'"&amp;$A$70&amp;"'!"&amp;AY$68&amp;$C313+72),1,0)</f>
        <v>0</v>
      </c>
      <c r="AZ313" cm="1">
        <f t="array" aca="1" ref="AZ313" ca="1">IF(INDIRECT("'"&amp;$A$69&amp;"'!"&amp;AZ$68&amp;$C313+72)&lt;&gt;INDIRECT("'"&amp;$A$70&amp;"'!"&amp;AZ$68&amp;$C313+72),1,0)</f>
        <v>0</v>
      </c>
      <c r="BA313" cm="1">
        <f t="array" aca="1" ref="BA313" ca="1">IF(INDIRECT("'"&amp;$A$69&amp;"'!"&amp;BA$68&amp;$C313+72)&lt;&gt;INDIRECT("'"&amp;$A$70&amp;"'!"&amp;BA$68&amp;$C313+72),1,0)</f>
        <v>0</v>
      </c>
      <c r="BB313" cm="1">
        <f t="array" aca="1" ref="BB313" ca="1">IF(INDIRECT("'"&amp;$A$69&amp;"'!"&amp;BB$68&amp;$C313+72)&lt;&gt;INDIRECT("'"&amp;$A$70&amp;"'!"&amp;BB$68&amp;$C313+72),1,0)</f>
        <v>0</v>
      </c>
      <c r="BC313">
        <f t="shared" ca="1" si="9"/>
        <v>0</v>
      </c>
      <c r="BD313">
        <f t="shared" ca="1" si="10"/>
        <v>0</v>
      </c>
      <c r="BE313">
        <f t="shared" ca="1" si="11"/>
        <v>0</v>
      </c>
    </row>
    <row r="314" spans="3:57" x14ac:dyDescent="0.15">
      <c r="C314" s="283">
        <v>242</v>
      </c>
      <c r="D314" cm="1">
        <f t="array" aca="1" ref="D314" ca="1">IF(INDIRECT("'"&amp;$A$69&amp;"'!"&amp;D$68&amp;$C314+72)&lt;&gt;INDIRECT("'"&amp;$A$70&amp;"'!"&amp;D$68&amp;$C314+72),1,0)</f>
        <v>0</v>
      </c>
      <c r="E314" cm="1">
        <f t="array" aca="1" ref="E314" ca="1">IF(INDIRECT("'"&amp;$A$69&amp;"'!"&amp;E$68&amp;$C314+72)&lt;&gt;INDIRECT("'"&amp;$A$70&amp;"'!"&amp;E$68&amp;$C314+72),1,0)</f>
        <v>0</v>
      </c>
      <c r="F314" cm="1">
        <f t="array" aca="1" ref="F314" ca="1">IF(INDIRECT("'"&amp;$A$69&amp;"'!"&amp;F$68&amp;$C314+72)&lt;&gt;INDIRECT("'"&amp;$A$70&amp;"'!"&amp;F$68&amp;$C314+72),1,0)</f>
        <v>0</v>
      </c>
      <c r="G314" cm="1">
        <f t="array" aca="1" ref="G314" ca="1">IF(INDIRECT("'"&amp;$A$69&amp;"'!"&amp;G$68&amp;$C314+72)&lt;&gt;INDIRECT("'"&amp;$A$70&amp;"'!"&amp;G$68&amp;$C314+72),1,0)</f>
        <v>0</v>
      </c>
      <c r="H314" cm="1">
        <f t="array" aca="1" ref="H314" ca="1">IF(INDIRECT("'"&amp;$A$69&amp;"'!"&amp;H$68&amp;$C314+72)&lt;&gt;INDIRECT("'"&amp;$A$70&amp;"'!"&amp;H$68&amp;$C314+72),1,0)</f>
        <v>0</v>
      </c>
      <c r="I314" cm="1">
        <f t="array" aca="1" ref="I314" ca="1">IF(INDIRECT("'"&amp;$A$69&amp;"'!"&amp;I$68&amp;$C314+72)&lt;&gt;INDIRECT("'"&amp;$A$70&amp;"'!"&amp;I$68&amp;$C314+72),1,0)</f>
        <v>0</v>
      </c>
      <c r="J314" cm="1">
        <f t="array" aca="1" ref="J314" ca="1">IF(INDIRECT("'"&amp;$A$69&amp;"'!"&amp;J$68&amp;$C314+72)&lt;&gt;INDIRECT("'"&amp;$A$70&amp;"'!"&amp;J$68&amp;$C314+72),1,0)</f>
        <v>0</v>
      </c>
      <c r="K314" cm="1">
        <f t="array" aca="1" ref="K314" ca="1">IF(INDIRECT("'"&amp;$A$69&amp;"'!"&amp;K$68&amp;$C314+72)&lt;&gt;INDIRECT("'"&amp;$A$70&amp;"'!"&amp;K$68&amp;$C314+72),1,0)</f>
        <v>0</v>
      </c>
      <c r="L314" cm="1">
        <f t="array" aca="1" ref="L314" ca="1">IF(INDIRECT("'"&amp;$A$69&amp;"'!"&amp;L$68&amp;$C314+72)&lt;&gt;INDIRECT("'"&amp;$A$70&amp;"'!"&amp;L$68&amp;$C314+72),1,0)</f>
        <v>0</v>
      </c>
      <c r="M314" cm="1">
        <f t="array" aca="1" ref="M314" ca="1">IF(INDIRECT("'"&amp;$A$69&amp;"'!"&amp;M$68&amp;$C314+72)&lt;&gt;INDIRECT("'"&amp;$A$70&amp;"'!"&amp;M$68&amp;$C314+72),1,0)</f>
        <v>0</v>
      </c>
      <c r="N314" cm="1">
        <f t="array" aca="1" ref="N314" ca="1">IF(INDIRECT("'"&amp;$A$69&amp;"'!"&amp;N$68&amp;$C314+72)&lt;&gt;INDIRECT("'"&amp;$A$70&amp;"'!"&amp;N$68&amp;$C314+72),1,0)</f>
        <v>0</v>
      </c>
      <c r="O314" cm="1">
        <f t="array" aca="1" ref="O314" ca="1">IF(INDIRECT("'"&amp;$A$69&amp;"'!"&amp;O$68&amp;$C314+72)&lt;&gt;INDIRECT("'"&amp;$A$70&amp;"'!"&amp;O$68&amp;$C314+72),1,0)</f>
        <v>0</v>
      </c>
      <c r="P314" cm="1">
        <f t="array" aca="1" ref="P314" ca="1">IF(INDIRECT("'"&amp;$A$69&amp;"'!"&amp;P$68&amp;$C314+72)&lt;&gt;INDIRECT("'"&amp;$A$70&amp;"'!"&amp;P$68&amp;$C314+72),1,0)</f>
        <v>0</v>
      </c>
      <c r="Q314" cm="1">
        <f t="array" aca="1" ref="Q314" ca="1">IF(INDIRECT("'"&amp;$A$69&amp;"'!"&amp;Q$68&amp;$C314+72)&lt;&gt;INDIRECT("'"&amp;$A$70&amp;"'!"&amp;Q$68&amp;$C314+72),1,0)</f>
        <v>0</v>
      </c>
      <c r="R314" cm="1">
        <f t="array" aca="1" ref="R314" ca="1">IF(INDIRECT("'"&amp;$A$69&amp;"'!"&amp;R$68&amp;$C314+72)&lt;&gt;INDIRECT("'"&amp;$A$70&amp;"'!"&amp;R$68&amp;$C314+72),1,0)</f>
        <v>0</v>
      </c>
      <c r="S314" cm="1">
        <f t="array" aca="1" ref="S314" ca="1">IF(INDIRECT("'"&amp;$A$69&amp;"'!"&amp;S$68&amp;$C314+72)&lt;&gt;INDIRECT("'"&amp;$A$70&amp;"'!"&amp;S$68&amp;$C314+72),1,0)</f>
        <v>0</v>
      </c>
      <c r="T314" cm="1">
        <f t="array" aca="1" ref="T314" ca="1">IF(INDIRECT("'"&amp;$A$69&amp;"'!"&amp;T$68&amp;$C314+72)&lt;&gt;INDIRECT("'"&amp;$A$70&amp;"'!"&amp;T$68&amp;$C314+72),1,0)</f>
        <v>0</v>
      </c>
      <c r="U314" cm="1">
        <f t="array" aca="1" ref="U314" ca="1">IF(INDIRECT("'"&amp;$A$69&amp;"'!"&amp;U$68&amp;$C314+72)&lt;&gt;INDIRECT("'"&amp;$A$70&amp;"'!"&amp;U$68&amp;$C314+72),1,0)</f>
        <v>0</v>
      </c>
      <c r="V314" cm="1">
        <f t="array" aca="1" ref="V314" ca="1">IF(INDIRECT("'"&amp;$A$69&amp;"'!"&amp;V$68&amp;$C314+72)&lt;&gt;INDIRECT("'"&amp;$A$70&amp;"'!"&amp;V$68&amp;$C314+72),1,0)</f>
        <v>0</v>
      </c>
      <c r="W314" cm="1">
        <f t="array" aca="1" ref="W314" ca="1">IF(INDIRECT("'"&amp;$A$69&amp;"'!"&amp;W$68&amp;$C314+72)&lt;&gt;INDIRECT("'"&amp;$A$70&amp;"'!"&amp;W$68&amp;$C314+72),1,0)</f>
        <v>0</v>
      </c>
      <c r="X314" cm="1">
        <f t="array" aca="1" ref="X314" ca="1">IF(INDIRECT("'"&amp;$A$69&amp;"'!"&amp;X$68&amp;$C314+72)&lt;&gt;INDIRECT("'"&amp;$A$70&amp;"'!"&amp;X$68&amp;$C314+72),1,0)</f>
        <v>0</v>
      </c>
      <c r="Y314" cm="1">
        <f t="array" aca="1" ref="Y314" ca="1">IF(INDIRECT("'"&amp;$A$69&amp;"'!"&amp;Y$68&amp;$C314+72)&lt;&gt;INDIRECT("'"&amp;$A$70&amp;"'!"&amp;Y$68&amp;$C314+72),1,0)</f>
        <v>0</v>
      </c>
      <c r="Z314" cm="1">
        <f t="array" aca="1" ref="Z314" ca="1">IF(INDIRECT("'"&amp;$A$69&amp;"'!"&amp;Z$68&amp;$C314+72)&lt;&gt;INDIRECT("'"&amp;$A$70&amp;"'!"&amp;Z$68&amp;$C314+72),1,0)</f>
        <v>0</v>
      </c>
      <c r="AA314" cm="1">
        <f t="array" aca="1" ref="AA314" ca="1">IF(INDIRECT("'"&amp;$A$69&amp;"'!"&amp;AA$68&amp;$C314+72)&lt;&gt;INDIRECT("'"&amp;$A$70&amp;"'!"&amp;AA$68&amp;$C314+72),1,0)</f>
        <v>0</v>
      </c>
      <c r="AB314" cm="1">
        <f t="array" aca="1" ref="AB314" ca="1">IF(INDIRECT("'"&amp;$A$69&amp;"'!"&amp;AB$68&amp;$C314+72)&lt;&gt;INDIRECT("'"&amp;$A$70&amp;"'!"&amp;AB$68&amp;$C314+72),1,0)</f>
        <v>0</v>
      </c>
      <c r="AC314" cm="1">
        <f t="array" aca="1" ref="AC314" ca="1">IF(INDIRECT("'"&amp;$A$69&amp;"'!"&amp;AC$68&amp;$C314+72)&lt;&gt;INDIRECT("'"&amp;$A$70&amp;"'!"&amp;AC$68&amp;$C314+72),1,0)</f>
        <v>0</v>
      </c>
      <c r="AD314" cm="1">
        <f t="array" aca="1" ref="AD314" ca="1">IF(INDIRECT("'"&amp;$A$69&amp;"'!"&amp;AD$68&amp;$C314+72)&lt;&gt;INDIRECT("'"&amp;$A$70&amp;"'!"&amp;AD$68&amp;$C314+72),1,0)</f>
        <v>0</v>
      </c>
      <c r="AE314" cm="1">
        <f t="array" aca="1" ref="AE314" ca="1">IF(INDIRECT("'"&amp;$A$69&amp;"'!"&amp;AE$68&amp;$C314+72)&lt;&gt;INDIRECT("'"&amp;$A$70&amp;"'!"&amp;AE$68&amp;$C314+72),1,0)</f>
        <v>0</v>
      </c>
      <c r="AF314" cm="1">
        <f t="array" aca="1" ref="AF314" ca="1">IF(INDIRECT("'"&amp;$A$69&amp;"'!"&amp;AF$68&amp;$C314+72)&lt;&gt;INDIRECT("'"&amp;$A$70&amp;"'!"&amp;AF$68&amp;$C314+72),1,0)</f>
        <v>0</v>
      </c>
      <c r="AG314" cm="1">
        <f t="array" aca="1" ref="AG314" ca="1">IF(INDIRECT("'"&amp;$A$69&amp;"'!"&amp;AG$68&amp;$C314+72)&lt;&gt;INDIRECT("'"&amp;$A$70&amp;"'!"&amp;AG$68&amp;$C314+72),1,0)</f>
        <v>0</v>
      </c>
      <c r="AH314" cm="1">
        <f t="array" aca="1" ref="AH314" ca="1">IF(INDIRECT("'"&amp;$A$69&amp;"'!"&amp;AH$68&amp;$C314+72)&lt;&gt;INDIRECT("'"&amp;$A$70&amp;"'!"&amp;AH$68&amp;$C314+72),1,0)</f>
        <v>0</v>
      </c>
      <c r="AI314" cm="1">
        <f t="array" aca="1" ref="AI314" ca="1">IF(INDIRECT("'"&amp;$A$69&amp;"'!"&amp;AI$68&amp;$C314+72)&lt;&gt;INDIRECT("'"&amp;$A$70&amp;"'!"&amp;AI$68&amp;$C314+72),1,0)</f>
        <v>0</v>
      </c>
      <c r="AJ314" cm="1">
        <f t="array" aca="1" ref="AJ314" ca="1">IF(INDIRECT("'"&amp;$A$69&amp;"'!"&amp;AJ$68&amp;$C314+72)&lt;&gt;INDIRECT("'"&amp;$A$70&amp;"'!"&amp;AJ$68&amp;$C314+72),1,0)</f>
        <v>0</v>
      </c>
      <c r="AK314" cm="1">
        <f t="array" aca="1" ref="AK314" ca="1">IF(INDIRECT("'"&amp;$A$69&amp;"'!"&amp;AK$68&amp;$C314+72)&lt;&gt;INDIRECT("'"&amp;$A$70&amp;"'!"&amp;AK$68&amp;$C314+72),1,0)</f>
        <v>0</v>
      </c>
      <c r="AL314" cm="1">
        <f t="array" aca="1" ref="AL314" ca="1">IF(INDIRECT("'"&amp;$A$69&amp;"'!"&amp;AL$68&amp;$C314+72)&lt;&gt;INDIRECT("'"&amp;$A$70&amp;"'!"&amp;AL$68&amp;$C314+72),1,0)</f>
        <v>0</v>
      </c>
      <c r="AM314" cm="1">
        <f t="array" aca="1" ref="AM314" ca="1">IF(INDIRECT("'"&amp;$A$69&amp;"'!"&amp;AM$68&amp;$C314+72)&lt;&gt;INDIRECT("'"&amp;$A$70&amp;"'!"&amp;AM$68&amp;$C314+72),1,0)</f>
        <v>0</v>
      </c>
      <c r="AN314" cm="1">
        <f t="array" aca="1" ref="AN314" ca="1">IF(INDIRECT("'"&amp;$A$69&amp;"'!"&amp;AN$68&amp;$C314+72)&lt;&gt;INDIRECT("'"&amp;$A$70&amp;"'!"&amp;AN$68&amp;$C314+72),1,0)</f>
        <v>0</v>
      </c>
      <c r="AO314" cm="1">
        <f t="array" aca="1" ref="AO314" ca="1">IF(INDIRECT("'"&amp;$A$69&amp;"'!"&amp;AO$68&amp;$C314+72)&lt;&gt;INDIRECT("'"&amp;$A$70&amp;"'!"&amp;AO$68&amp;$C314+72),1,0)</f>
        <v>0</v>
      </c>
      <c r="AP314" cm="1">
        <f t="array" aca="1" ref="AP314" ca="1">IF(INDIRECT("'"&amp;$A$69&amp;"'!"&amp;AP$68&amp;$C314+72)&lt;&gt;INDIRECT("'"&amp;$A$70&amp;"'!"&amp;AP$68&amp;$C314+72),1,0)</f>
        <v>0</v>
      </c>
      <c r="AQ314" cm="1">
        <f t="array" aca="1" ref="AQ314" ca="1">IF(INDIRECT("'"&amp;$A$69&amp;"'!"&amp;AQ$68&amp;$C314+72)&lt;&gt;INDIRECT("'"&amp;$A$70&amp;"'!"&amp;AQ$68&amp;$C314+72),1,0)</f>
        <v>0</v>
      </c>
      <c r="AR314" cm="1">
        <f t="array" aca="1" ref="AR314" ca="1">IF(INDIRECT("'"&amp;$A$69&amp;"'!"&amp;AR$68&amp;$C314+72)&lt;&gt;INDIRECT("'"&amp;$A$70&amp;"'!"&amp;AR$68&amp;$C314+72),1,0)</f>
        <v>0</v>
      </c>
      <c r="AS314" cm="1">
        <f t="array" aca="1" ref="AS314" ca="1">IF(INDIRECT("'"&amp;$A$69&amp;"'!"&amp;AS$68&amp;$C314+72)&lt;&gt;INDIRECT("'"&amp;$A$70&amp;"'!"&amp;AS$68&amp;$C314+72),1,0)</f>
        <v>0</v>
      </c>
      <c r="AT314" cm="1">
        <f t="array" aca="1" ref="AT314" ca="1">IF(INDIRECT("'"&amp;$A$69&amp;"'!"&amp;AT$68&amp;$C314+72)&lt;&gt;INDIRECT("'"&amp;$A$70&amp;"'!"&amp;AT$68&amp;$C314+72),1,0)</f>
        <v>0</v>
      </c>
      <c r="AU314" cm="1">
        <f t="array" aca="1" ref="AU314" ca="1">IF(INDIRECT("'"&amp;$A$69&amp;"'!"&amp;AU$68&amp;$C314+72)&lt;&gt;INDIRECT("'"&amp;$A$70&amp;"'!"&amp;AU$68&amp;$C314+72),1,0)</f>
        <v>0</v>
      </c>
      <c r="AV314" cm="1">
        <f t="array" aca="1" ref="AV314" ca="1">IF(INDIRECT("'"&amp;$A$69&amp;"'!"&amp;AV$68&amp;$C314+72)&lt;&gt;INDIRECT("'"&amp;$A$70&amp;"'!"&amp;AV$68&amp;$C314+72),1,0)</f>
        <v>0</v>
      </c>
      <c r="AW314" cm="1">
        <f t="array" aca="1" ref="AW314" ca="1">IF(INDIRECT("'"&amp;$A$69&amp;"'!"&amp;AW$68&amp;$C314+72)&lt;&gt;INDIRECT("'"&amp;$A$70&amp;"'!"&amp;AW$68&amp;$C314+72),1,0)</f>
        <v>0</v>
      </c>
      <c r="AX314" cm="1">
        <f t="array" aca="1" ref="AX314" ca="1">IF(INDIRECT("'"&amp;$A$69&amp;"'!"&amp;AX$68&amp;$C314+72)&lt;&gt;INDIRECT("'"&amp;$A$70&amp;"'!"&amp;AX$68&amp;$C314+72),1,0)</f>
        <v>0</v>
      </c>
      <c r="AY314" cm="1">
        <f t="array" aca="1" ref="AY314" ca="1">IF(INDIRECT("'"&amp;$A$69&amp;"'!"&amp;AY$68&amp;$C314+72)&lt;&gt;INDIRECT("'"&amp;$A$70&amp;"'!"&amp;AY$68&amp;$C314+72),1,0)</f>
        <v>0</v>
      </c>
      <c r="AZ314" cm="1">
        <f t="array" aca="1" ref="AZ314" ca="1">IF(INDIRECT("'"&amp;$A$69&amp;"'!"&amp;AZ$68&amp;$C314+72)&lt;&gt;INDIRECT("'"&amp;$A$70&amp;"'!"&amp;AZ$68&amp;$C314+72),1,0)</f>
        <v>0</v>
      </c>
      <c r="BA314" cm="1">
        <f t="array" aca="1" ref="BA314" ca="1">IF(INDIRECT("'"&amp;$A$69&amp;"'!"&amp;BA$68&amp;$C314+72)&lt;&gt;INDIRECT("'"&amp;$A$70&amp;"'!"&amp;BA$68&amp;$C314+72),1,0)</f>
        <v>0</v>
      </c>
      <c r="BB314" cm="1">
        <f t="array" aca="1" ref="BB314" ca="1">IF(INDIRECT("'"&amp;$A$69&amp;"'!"&amp;BB$68&amp;$C314+72)&lt;&gt;INDIRECT("'"&amp;$A$70&amp;"'!"&amp;BB$68&amp;$C314+72),1,0)</f>
        <v>0</v>
      </c>
      <c r="BC314">
        <f t="shared" ca="1" si="9"/>
        <v>0</v>
      </c>
      <c r="BD314">
        <f t="shared" ca="1" si="10"/>
        <v>0</v>
      </c>
      <c r="BE314">
        <f t="shared" ca="1" si="11"/>
        <v>0</v>
      </c>
    </row>
    <row r="315" spans="3:57" x14ac:dyDescent="0.15">
      <c r="C315" s="283">
        <v>243</v>
      </c>
      <c r="D315" cm="1">
        <f t="array" aca="1" ref="D315" ca="1">IF(INDIRECT("'"&amp;$A$69&amp;"'!"&amp;D$68&amp;$C315+72)&lt;&gt;INDIRECT("'"&amp;$A$70&amp;"'!"&amp;D$68&amp;$C315+72),1,0)</f>
        <v>0</v>
      </c>
      <c r="E315" cm="1">
        <f t="array" aca="1" ref="E315" ca="1">IF(INDIRECT("'"&amp;$A$69&amp;"'!"&amp;E$68&amp;$C315+72)&lt;&gt;INDIRECT("'"&amp;$A$70&amp;"'!"&amp;E$68&amp;$C315+72),1,0)</f>
        <v>0</v>
      </c>
      <c r="F315" cm="1">
        <f t="array" aca="1" ref="F315" ca="1">IF(INDIRECT("'"&amp;$A$69&amp;"'!"&amp;F$68&amp;$C315+72)&lt;&gt;INDIRECT("'"&amp;$A$70&amp;"'!"&amp;F$68&amp;$C315+72),1,0)</f>
        <v>0</v>
      </c>
      <c r="G315" cm="1">
        <f t="array" aca="1" ref="G315" ca="1">IF(INDIRECT("'"&amp;$A$69&amp;"'!"&amp;G$68&amp;$C315+72)&lt;&gt;INDIRECT("'"&amp;$A$70&amp;"'!"&amp;G$68&amp;$C315+72),1,0)</f>
        <v>0</v>
      </c>
      <c r="H315" cm="1">
        <f t="array" aca="1" ref="H315" ca="1">IF(INDIRECT("'"&amp;$A$69&amp;"'!"&amp;H$68&amp;$C315+72)&lt;&gt;INDIRECT("'"&amp;$A$70&amp;"'!"&amp;H$68&amp;$C315+72),1,0)</f>
        <v>0</v>
      </c>
      <c r="I315" cm="1">
        <f t="array" aca="1" ref="I315" ca="1">IF(INDIRECT("'"&amp;$A$69&amp;"'!"&amp;I$68&amp;$C315+72)&lt;&gt;INDIRECT("'"&amp;$A$70&amp;"'!"&amp;I$68&amp;$C315+72),1,0)</f>
        <v>0</v>
      </c>
      <c r="J315" cm="1">
        <f t="array" aca="1" ref="J315" ca="1">IF(INDIRECT("'"&amp;$A$69&amp;"'!"&amp;J$68&amp;$C315+72)&lt;&gt;INDIRECT("'"&amp;$A$70&amp;"'!"&amp;J$68&amp;$C315+72),1,0)</f>
        <v>0</v>
      </c>
      <c r="K315" cm="1">
        <f t="array" aca="1" ref="K315" ca="1">IF(INDIRECT("'"&amp;$A$69&amp;"'!"&amp;K$68&amp;$C315+72)&lt;&gt;INDIRECT("'"&amp;$A$70&amp;"'!"&amp;K$68&amp;$C315+72),1,0)</f>
        <v>0</v>
      </c>
      <c r="L315" cm="1">
        <f t="array" aca="1" ref="L315" ca="1">IF(INDIRECT("'"&amp;$A$69&amp;"'!"&amp;L$68&amp;$C315+72)&lt;&gt;INDIRECT("'"&amp;$A$70&amp;"'!"&amp;L$68&amp;$C315+72),1,0)</f>
        <v>0</v>
      </c>
      <c r="M315" cm="1">
        <f t="array" aca="1" ref="M315" ca="1">IF(INDIRECT("'"&amp;$A$69&amp;"'!"&amp;M$68&amp;$C315+72)&lt;&gt;INDIRECT("'"&amp;$A$70&amp;"'!"&amp;M$68&amp;$C315+72),1,0)</f>
        <v>0</v>
      </c>
      <c r="N315" cm="1">
        <f t="array" aca="1" ref="N315" ca="1">IF(INDIRECT("'"&amp;$A$69&amp;"'!"&amp;N$68&amp;$C315+72)&lt;&gt;INDIRECT("'"&amp;$A$70&amp;"'!"&amp;N$68&amp;$C315+72),1,0)</f>
        <v>0</v>
      </c>
      <c r="O315" cm="1">
        <f t="array" aca="1" ref="O315" ca="1">IF(INDIRECT("'"&amp;$A$69&amp;"'!"&amp;O$68&amp;$C315+72)&lt;&gt;INDIRECT("'"&amp;$A$70&amp;"'!"&amp;O$68&amp;$C315+72),1,0)</f>
        <v>0</v>
      </c>
      <c r="P315" cm="1">
        <f t="array" aca="1" ref="P315" ca="1">IF(INDIRECT("'"&amp;$A$69&amp;"'!"&amp;P$68&amp;$C315+72)&lt;&gt;INDIRECT("'"&amp;$A$70&amp;"'!"&amp;P$68&amp;$C315+72),1,0)</f>
        <v>0</v>
      </c>
      <c r="Q315" cm="1">
        <f t="array" aca="1" ref="Q315" ca="1">IF(INDIRECT("'"&amp;$A$69&amp;"'!"&amp;Q$68&amp;$C315+72)&lt;&gt;INDIRECT("'"&amp;$A$70&amp;"'!"&amp;Q$68&amp;$C315+72),1,0)</f>
        <v>0</v>
      </c>
      <c r="R315" cm="1">
        <f t="array" aca="1" ref="R315" ca="1">IF(INDIRECT("'"&amp;$A$69&amp;"'!"&amp;R$68&amp;$C315+72)&lt;&gt;INDIRECT("'"&amp;$A$70&amp;"'!"&amp;R$68&amp;$C315+72),1,0)</f>
        <v>0</v>
      </c>
      <c r="S315" cm="1">
        <f t="array" aca="1" ref="S315" ca="1">IF(INDIRECT("'"&amp;$A$69&amp;"'!"&amp;S$68&amp;$C315+72)&lt;&gt;INDIRECT("'"&amp;$A$70&amp;"'!"&amp;S$68&amp;$C315+72),1,0)</f>
        <v>0</v>
      </c>
      <c r="T315" cm="1">
        <f t="array" aca="1" ref="T315" ca="1">IF(INDIRECT("'"&amp;$A$69&amp;"'!"&amp;T$68&amp;$C315+72)&lt;&gt;INDIRECT("'"&amp;$A$70&amp;"'!"&amp;T$68&amp;$C315+72),1,0)</f>
        <v>0</v>
      </c>
      <c r="U315" cm="1">
        <f t="array" aca="1" ref="U315" ca="1">IF(INDIRECT("'"&amp;$A$69&amp;"'!"&amp;U$68&amp;$C315+72)&lt;&gt;INDIRECT("'"&amp;$A$70&amp;"'!"&amp;U$68&amp;$C315+72),1,0)</f>
        <v>0</v>
      </c>
      <c r="V315" cm="1">
        <f t="array" aca="1" ref="V315" ca="1">IF(INDIRECT("'"&amp;$A$69&amp;"'!"&amp;V$68&amp;$C315+72)&lt;&gt;INDIRECT("'"&amp;$A$70&amp;"'!"&amp;V$68&amp;$C315+72),1,0)</f>
        <v>0</v>
      </c>
      <c r="W315" cm="1">
        <f t="array" aca="1" ref="W315" ca="1">IF(INDIRECT("'"&amp;$A$69&amp;"'!"&amp;W$68&amp;$C315+72)&lt;&gt;INDIRECT("'"&amp;$A$70&amp;"'!"&amp;W$68&amp;$C315+72),1,0)</f>
        <v>0</v>
      </c>
      <c r="X315" cm="1">
        <f t="array" aca="1" ref="X315" ca="1">IF(INDIRECT("'"&amp;$A$69&amp;"'!"&amp;X$68&amp;$C315+72)&lt;&gt;INDIRECT("'"&amp;$A$70&amp;"'!"&amp;X$68&amp;$C315+72),1,0)</f>
        <v>0</v>
      </c>
      <c r="Y315" cm="1">
        <f t="array" aca="1" ref="Y315" ca="1">IF(INDIRECT("'"&amp;$A$69&amp;"'!"&amp;Y$68&amp;$C315+72)&lt;&gt;INDIRECT("'"&amp;$A$70&amp;"'!"&amp;Y$68&amp;$C315+72),1,0)</f>
        <v>0</v>
      </c>
      <c r="Z315" cm="1">
        <f t="array" aca="1" ref="Z315" ca="1">IF(INDIRECT("'"&amp;$A$69&amp;"'!"&amp;Z$68&amp;$C315+72)&lt;&gt;INDIRECT("'"&amp;$A$70&amp;"'!"&amp;Z$68&amp;$C315+72),1,0)</f>
        <v>0</v>
      </c>
      <c r="AA315" cm="1">
        <f t="array" aca="1" ref="AA315" ca="1">IF(INDIRECT("'"&amp;$A$69&amp;"'!"&amp;AA$68&amp;$C315+72)&lt;&gt;INDIRECT("'"&amp;$A$70&amp;"'!"&amp;AA$68&amp;$C315+72),1,0)</f>
        <v>0</v>
      </c>
      <c r="AB315" cm="1">
        <f t="array" aca="1" ref="AB315" ca="1">IF(INDIRECT("'"&amp;$A$69&amp;"'!"&amp;AB$68&amp;$C315+72)&lt;&gt;INDIRECT("'"&amp;$A$70&amp;"'!"&amp;AB$68&amp;$C315+72),1,0)</f>
        <v>0</v>
      </c>
      <c r="AC315" cm="1">
        <f t="array" aca="1" ref="AC315" ca="1">IF(INDIRECT("'"&amp;$A$69&amp;"'!"&amp;AC$68&amp;$C315+72)&lt;&gt;INDIRECT("'"&amp;$A$70&amp;"'!"&amp;AC$68&amp;$C315+72),1,0)</f>
        <v>0</v>
      </c>
      <c r="AD315" cm="1">
        <f t="array" aca="1" ref="AD315" ca="1">IF(INDIRECT("'"&amp;$A$69&amp;"'!"&amp;AD$68&amp;$C315+72)&lt;&gt;INDIRECT("'"&amp;$A$70&amp;"'!"&amp;AD$68&amp;$C315+72),1,0)</f>
        <v>0</v>
      </c>
      <c r="AE315" cm="1">
        <f t="array" aca="1" ref="AE315" ca="1">IF(INDIRECT("'"&amp;$A$69&amp;"'!"&amp;AE$68&amp;$C315+72)&lt;&gt;INDIRECT("'"&amp;$A$70&amp;"'!"&amp;AE$68&amp;$C315+72),1,0)</f>
        <v>0</v>
      </c>
      <c r="AF315" cm="1">
        <f t="array" aca="1" ref="AF315" ca="1">IF(INDIRECT("'"&amp;$A$69&amp;"'!"&amp;AF$68&amp;$C315+72)&lt;&gt;INDIRECT("'"&amp;$A$70&amp;"'!"&amp;AF$68&amp;$C315+72),1,0)</f>
        <v>0</v>
      </c>
      <c r="AG315" cm="1">
        <f t="array" aca="1" ref="AG315" ca="1">IF(INDIRECT("'"&amp;$A$69&amp;"'!"&amp;AG$68&amp;$C315+72)&lt;&gt;INDIRECT("'"&amp;$A$70&amp;"'!"&amp;AG$68&amp;$C315+72),1,0)</f>
        <v>0</v>
      </c>
      <c r="AH315" cm="1">
        <f t="array" aca="1" ref="AH315" ca="1">IF(INDIRECT("'"&amp;$A$69&amp;"'!"&amp;AH$68&amp;$C315+72)&lt;&gt;INDIRECT("'"&amp;$A$70&amp;"'!"&amp;AH$68&amp;$C315+72),1,0)</f>
        <v>0</v>
      </c>
      <c r="AI315" cm="1">
        <f t="array" aca="1" ref="AI315" ca="1">IF(INDIRECT("'"&amp;$A$69&amp;"'!"&amp;AI$68&amp;$C315+72)&lt;&gt;INDIRECT("'"&amp;$A$70&amp;"'!"&amp;AI$68&amp;$C315+72),1,0)</f>
        <v>0</v>
      </c>
      <c r="AJ315" cm="1">
        <f t="array" aca="1" ref="AJ315" ca="1">IF(INDIRECT("'"&amp;$A$69&amp;"'!"&amp;AJ$68&amp;$C315+72)&lt;&gt;INDIRECT("'"&amp;$A$70&amp;"'!"&amp;AJ$68&amp;$C315+72),1,0)</f>
        <v>0</v>
      </c>
      <c r="AK315" cm="1">
        <f t="array" aca="1" ref="AK315" ca="1">IF(INDIRECT("'"&amp;$A$69&amp;"'!"&amp;AK$68&amp;$C315+72)&lt;&gt;INDIRECT("'"&amp;$A$70&amp;"'!"&amp;AK$68&amp;$C315+72),1,0)</f>
        <v>0</v>
      </c>
      <c r="AL315" cm="1">
        <f t="array" aca="1" ref="AL315" ca="1">IF(INDIRECT("'"&amp;$A$69&amp;"'!"&amp;AL$68&amp;$C315+72)&lt;&gt;INDIRECT("'"&amp;$A$70&amp;"'!"&amp;AL$68&amp;$C315+72),1,0)</f>
        <v>0</v>
      </c>
      <c r="AM315" cm="1">
        <f t="array" aca="1" ref="AM315" ca="1">IF(INDIRECT("'"&amp;$A$69&amp;"'!"&amp;AM$68&amp;$C315+72)&lt;&gt;INDIRECT("'"&amp;$A$70&amp;"'!"&amp;AM$68&amp;$C315+72),1,0)</f>
        <v>0</v>
      </c>
      <c r="AN315" cm="1">
        <f t="array" aca="1" ref="AN315" ca="1">IF(INDIRECT("'"&amp;$A$69&amp;"'!"&amp;AN$68&amp;$C315+72)&lt;&gt;INDIRECT("'"&amp;$A$70&amp;"'!"&amp;AN$68&amp;$C315+72),1,0)</f>
        <v>0</v>
      </c>
      <c r="AO315" cm="1">
        <f t="array" aca="1" ref="AO315" ca="1">IF(INDIRECT("'"&amp;$A$69&amp;"'!"&amp;AO$68&amp;$C315+72)&lt;&gt;INDIRECT("'"&amp;$A$70&amp;"'!"&amp;AO$68&amp;$C315+72),1,0)</f>
        <v>0</v>
      </c>
      <c r="AP315" cm="1">
        <f t="array" aca="1" ref="AP315" ca="1">IF(INDIRECT("'"&amp;$A$69&amp;"'!"&amp;AP$68&amp;$C315+72)&lt;&gt;INDIRECT("'"&amp;$A$70&amp;"'!"&amp;AP$68&amp;$C315+72),1,0)</f>
        <v>0</v>
      </c>
      <c r="AQ315" cm="1">
        <f t="array" aca="1" ref="AQ315" ca="1">IF(INDIRECT("'"&amp;$A$69&amp;"'!"&amp;AQ$68&amp;$C315+72)&lt;&gt;INDIRECT("'"&amp;$A$70&amp;"'!"&amp;AQ$68&amp;$C315+72),1,0)</f>
        <v>0</v>
      </c>
      <c r="AR315" cm="1">
        <f t="array" aca="1" ref="AR315" ca="1">IF(INDIRECT("'"&amp;$A$69&amp;"'!"&amp;AR$68&amp;$C315+72)&lt;&gt;INDIRECT("'"&amp;$A$70&amp;"'!"&amp;AR$68&amp;$C315+72),1,0)</f>
        <v>0</v>
      </c>
      <c r="AS315" cm="1">
        <f t="array" aca="1" ref="AS315" ca="1">IF(INDIRECT("'"&amp;$A$69&amp;"'!"&amp;AS$68&amp;$C315+72)&lt;&gt;INDIRECT("'"&amp;$A$70&amp;"'!"&amp;AS$68&amp;$C315+72),1,0)</f>
        <v>0</v>
      </c>
      <c r="AT315" cm="1">
        <f t="array" aca="1" ref="AT315" ca="1">IF(INDIRECT("'"&amp;$A$69&amp;"'!"&amp;AT$68&amp;$C315+72)&lt;&gt;INDIRECT("'"&amp;$A$70&amp;"'!"&amp;AT$68&amp;$C315+72),1,0)</f>
        <v>0</v>
      </c>
      <c r="AU315" cm="1">
        <f t="array" aca="1" ref="AU315" ca="1">IF(INDIRECT("'"&amp;$A$69&amp;"'!"&amp;AU$68&amp;$C315+72)&lt;&gt;INDIRECT("'"&amp;$A$70&amp;"'!"&amp;AU$68&amp;$C315+72),1,0)</f>
        <v>0</v>
      </c>
      <c r="AV315" cm="1">
        <f t="array" aca="1" ref="AV315" ca="1">IF(INDIRECT("'"&amp;$A$69&amp;"'!"&amp;AV$68&amp;$C315+72)&lt;&gt;INDIRECT("'"&amp;$A$70&amp;"'!"&amp;AV$68&amp;$C315+72),1,0)</f>
        <v>0</v>
      </c>
      <c r="AW315" cm="1">
        <f t="array" aca="1" ref="AW315" ca="1">IF(INDIRECT("'"&amp;$A$69&amp;"'!"&amp;AW$68&amp;$C315+72)&lt;&gt;INDIRECT("'"&amp;$A$70&amp;"'!"&amp;AW$68&amp;$C315+72),1,0)</f>
        <v>0</v>
      </c>
      <c r="AX315" cm="1">
        <f t="array" aca="1" ref="AX315" ca="1">IF(INDIRECT("'"&amp;$A$69&amp;"'!"&amp;AX$68&amp;$C315+72)&lt;&gt;INDIRECT("'"&amp;$A$70&amp;"'!"&amp;AX$68&amp;$C315+72),1,0)</f>
        <v>0</v>
      </c>
      <c r="AY315" cm="1">
        <f t="array" aca="1" ref="AY315" ca="1">IF(INDIRECT("'"&amp;$A$69&amp;"'!"&amp;AY$68&amp;$C315+72)&lt;&gt;INDIRECT("'"&amp;$A$70&amp;"'!"&amp;AY$68&amp;$C315+72),1,0)</f>
        <v>0</v>
      </c>
      <c r="AZ315" cm="1">
        <f t="array" aca="1" ref="AZ315" ca="1">IF(INDIRECT("'"&amp;$A$69&amp;"'!"&amp;AZ$68&amp;$C315+72)&lt;&gt;INDIRECT("'"&amp;$A$70&amp;"'!"&amp;AZ$68&amp;$C315+72),1,0)</f>
        <v>0</v>
      </c>
      <c r="BA315" cm="1">
        <f t="array" aca="1" ref="BA315" ca="1">IF(INDIRECT("'"&amp;$A$69&amp;"'!"&amp;BA$68&amp;$C315+72)&lt;&gt;INDIRECT("'"&amp;$A$70&amp;"'!"&amp;BA$68&amp;$C315+72),1,0)</f>
        <v>0</v>
      </c>
      <c r="BB315" cm="1">
        <f t="array" aca="1" ref="BB315" ca="1">IF(INDIRECT("'"&amp;$A$69&amp;"'!"&amp;BB$68&amp;$C315+72)&lt;&gt;INDIRECT("'"&amp;$A$70&amp;"'!"&amp;BB$68&amp;$C315+72),1,0)</f>
        <v>0</v>
      </c>
      <c r="BC315">
        <f t="shared" ca="1" si="9"/>
        <v>0</v>
      </c>
      <c r="BD315">
        <f t="shared" ca="1" si="10"/>
        <v>0</v>
      </c>
      <c r="BE315">
        <f t="shared" ca="1" si="11"/>
        <v>0</v>
      </c>
    </row>
    <row r="316" spans="3:57" x14ac:dyDescent="0.15">
      <c r="C316" s="283">
        <v>244</v>
      </c>
      <c r="D316" cm="1">
        <f t="array" aca="1" ref="D316" ca="1">IF(INDIRECT("'"&amp;$A$69&amp;"'!"&amp;D$68&amp;$C316+72)&lt;&gt;INDIRECT("'"&amp;$A$70&amp;"'!"&amp;D$68&amp;$C316+72),1,0)</f>
        <v>0</v>
      </c>
      <c r="E316" cm="1">
        <f t="array" aca="1" ref="E316" ca="1">IF(INDIRECT("'"&amp;$A$69&amp;"'!"&amp;E$68&amp;$C316+72)&lt;&gt;INDIRECT("'"&amp;$A$70&amp;"'!"&amp;E$68&amp;$C316+72),1,0)</f>
        <v>0</v>
      </c>
      <c r="F316" cm="1">
        <f t="array" aca="1" ref="F316" ca="1">IF(INDIRECT("'"&amp;$A$69&amp;"'!"&amp;F$68&amp;$C316+72)&lt;&gt;INDIRECT("'"&amp;$A$70&amp;"'!"&amp;F$68&amp;$C316+72),1,0)</f>
        <v>0</v>
      </c>
      <c r="G316" cm="1">
        <f t="array" aca="1" ref="G316" ca="1">IF(INDIRECT("'"&amp;$A$69&amp;"'!"&amp;G$68&amp;$C316+72)&lt;&gt;INDIRECT("'"&amp;$A$70&amp;"'!"&amp;G$68&amp;$C316+72),1,0)</f>
        <v>0</v>
      </c>
      <c r="H316" cm="1">
        <f t="array" aca="1" ref="H316" ca="1">IF(INDIRECT("'"&amp;$A$69&amp;"'!"&amp;H$68&amp;$C316+72)&lt;&gt;INDIRECT("'"&amp;$A$70&amp;"'!"&amp;H$68&amp;$C316+72),1,0)</f>
        <v>0</v>
      </c>
      <c r="I316" cm="1">
        <f t="array" aca="1" ref="I316" ca="1">IF(INDIRECT("'"&amp;$A$69&amp;"'!"&amp;I$68&amp;$C316+72)&lt;&gt;INDIRECT("'"&amp;$A$70&amp;"'!"&amp;I$68&amp;$C316+72),1,0)</f>
        <v>0</v>
      </c>
      <c r="J316" cm="1">
        <f t="array" aca="1" ref="J316" ca="1">IF(INDIRECT("'"&amp;$A$69&amp;"'!"&amp;J$68&amp;$C316+72)&lt;&gt;INDIRECT("'"&amp;$A$70&amp;"'!"&amp;J$68&amp;$C316+72),1,0)</f>
        <v>0</v>
      </c>
      <c r="K316" cm="1">
        <f t="array" aca="1" ref="K316" ca="1">IF(INDIRECT("'"&amp;$A$69&amp;"'!"&amp;K$68&amp;$C316+72)&lt;&gt;INDIRECT("'"&amp;$A$70&amp;"'!"&amp;K$68&amp;$C316+72),1,0)</f>
        <v>0</v>
      </c>
      <c r="L316" cm="1">
        <f t="array" aca="1" ref="L316" ca="1">IF(INDIRECT("'"&amp;$A$69&amp;"'!"&amp;L$68&amp;$C316+72)&lt;&gt;INDIRECT("'"&amp;$A$70&amp;"'!"&amp;L$68&amp;$C316+72),1,0)</f>
        <v>0</v>
      </c>
      <c r="M316" cm="1">
        <f t="array" aca="1" ref="M316" ca="1">IF(INDIRECT("'"&amp;$A$69&amp;"'!"&amp;M$68&amp;$C316+72)&lt;&gt;INDIRECT("'"&amp;$A$70&amp;"'!"&amp;M$68&amp;$C316+72),1,0)</f>
        <v>0</v>
      </c>
      <c r="N316" cm="1">
        <f t="array" aca="1" ref="N316" ca="1">IF(INDIRECT("'"&amp;$A$69&amp;"'!"&amp;N$68&amp;$C316+72)&lt;&gt;INDIRECT("'"&amp;$A$70&amp;"'!"&amp;N$68&amp;$C316+72),1,0)</f>
        <v>0</v>
      </c>
      <c r="O316" cm="1">
        <f t="array" aca="1" ref="O316" ca="1">IF(INDIRECT("'"&amp;$A$69&amp;"'!"&amp;O$68&amp;$C316+72)&lt;&gt;INDIRECT("'"&amp;$A$70&amp;"'!"&amp;O$68&amp;$C316+72),1,0)</f>
        <v>0</v>
      </c>
      <c r="P316" cm="1">
        <f t="array" aca="1" ref="P316" ca="1">IF(INDIRECT("'"&amp;$A$69&amp;"'!"&amp;P$68&amp;$C316+72)&lt;&gt;INDIRECT("'"&amp;$A$70&amp;"'!"&amp;P$68&amp;$C316+72),1,0)</f>
        <v>0</v>
      </c>
      <c r="Q316" cm="1">
        <f t="array" aca="1" ref="Q316" ca="1">IF(INDIRECT("'"&amp;$A$69&amp;"'!"&amp;Q$68&amp;$C316+72)&lt;&gt;INDIRECT("'"&amp;$A$70&amp;"'!"&amp;Q$68&amp;$C316+72),1,0)</f>
        <v>0</v>
      </c>
      <c r="R316" cm="1">
        <f t="array" aca="1" ref="R316" ca="1">IF(INDIRECT("'"&amp;$A$69&amp;"'!"&amp;R$68&amp;$C316+72)&lt;&gt;INDIRECT("'"&amp;$A$70&amp;"'!"&amp;R$68&amp;$C316+72),1,0)</f>
        <v>0</v>
      </c>
      <c r="S316" cm="1">
        <f t="array" aca="1" ref="S316" ca="1">IF(INDIRECT("'"&amp;$A$69&amp;"'!"&amp;S$68&amp;$C316+72)&lt;&gt;INDIRECT("'"&amp;$A$70&amp;"'!"&amp;S$68&amp;$C316+72),1,0)</f>
        <v>0</v>
      </c>
      <c r="T316" cm="1">
        <f t="array" aca="1" ref="T316" ca="1">IF(INDIRECT("'"&amp;$A$69&amp;"'!"&amp;T$68&amp;$C316+72)&lt;&gt;INDIRECT("'"&amp;$A$70&amp;"'!"&amp;T$68&amp;$C316+72),1,0)</f>
        <v>0</v>
      </c>
      <c r="U316" cm="1">
        <f t="array" aca="1" ref="U316" ca="1">IF(INDIRECT("'"&amp;$A$69&amp;"'!"&amp;U$68&amp;$C316+72)&lt;&gt;INDIRECT("'"&amp;$A$70&amp;"'!"&amp;U$68&amp;$C316+72),1,0)</f>
        <v>0</v>
      </c>
      <c r="V316" cm="1">
        <f t="array" aca="1" ref="V316" ca="1">IF(INDIRECT("'"&amp;$A$69&amp;"'!"&amp;V$68&amp;$C316+72)&lt;&gt;INDIRECT("'"&amp;$A$70&amp;"'!"&amp;V$68&amp;$C316+72),1,0)</f>
        <v>0</v>
      </c>
      <c r="W316" cm="1">
        <f t="array" aca="1" ref="W316" ca="1">IF(INDIRECT("'"&amp;$A$69&amp;"'!"&amp;W$68&amp;$C316+72)&lt;&gt;INDIRECT("'"&amp;$A$70&amp;"'!"&amp;W$68&amp;$C316+72),1,0)</f>
        <v>0</v>
      </c>
      <c r="X316" cm="1">
        <f t="array" aca="1" ref="X316" ca="1">IF(INDIRECT("'"&amp;$A$69&amp;"'!"&amp;X$68&amp;$C316+72)&lt;&gt;INDIRECT("'"&amp;$A$70&amp;"'!"&amp;X$68&amp;$C316+72),1,0)</f>
        <v>0</v>
      </c>
      <c r="Y316" cm="1">
        <f t="array" aca="1" ref="Y316" ca="1">IF(INDIRECT("'"&amp;$A$69&amp;"'!"&amp;Y$68&amp;$C316+72)&lt;&gt;INDIRECT("'"&amp;$A$70&amp;"'!"&amp;Y$68&amp;$C316+72),1,0)</f>
        <v>0</v>
      </c>
      <c r="Z316" cm="1">
        <f t="array" aca="1" ref="Z316" ca="1">IF(INDIRECT("'"&amp;$A$69&amp;"'!"&amp;Z$68&amp;$C316+72)&lt;&gt;INDIRECT("'"&amp;$A$70&amp;"'!"&amp;Z$68&amp;$C316+72),1,0)</f>
        <v>0</v>
      </c>
      <c r="AA316" cm="1">
        <f t="array" aca="1" ref="AA316" ca="1">IF(INDIRECT("'"&amp;$A$69&amp;"'!"&amp;AA$68&amp;$C316+72)&lt;&gt;INDIRECT("'"&amp;$A$70&amp;"'!"&amp;AA$68&amp;$C316+72),1,0)</f>
        <v>0</v>
      </c>
      <c r="AB316" cm="1">
        <f t="array" aca="1" ref="AB316" ca="1">IF(INDIRECT("'"&amp;$A$69&amp;"'!"&amp;AB$68&amp;$C316+72)&lt;&gt;INDIRECT("'"&amp;$A$70&amp;"'!"&amp;AB$68&amp;$C316+72),1,0)</f>
        <v>0</v>
      </c>
      <c r="AC316" cm="1">
        <f t="array" aca="1" ref="AC316" ca="1">IF(INDIRECT("'"&amp;$A$69&amp;"'!"&amp;AC$68&amp;$C316+72)&lt;&gt;INDIRECT("'"&amp;$A$70&amp;"'!"&amp;AC$68&amp;$C316+72),1,0)</f>
        <v>0</v>
      </c>
      <c r="AD316" cm="1">
        <f t="array" aca="1" ref="AD316" ca="1">IF(INDIRECT("'"&amp;$A$69&amp;"'!"&amp;AD$68&amp;$C316+72)&lt;&gt;INDIRECT("'"&amp;$A$70&amp;"'!"&amp;AD$68&amp;$C316+72),1,0)</f>
        <v>0</v>
      </c>
      <c r="AE316" cm="1">
        <f t="array" aca="1" ref="AE316" ca="1">IF(INDIRECT("'"&amp;$A$69&amp;"'!"&amp;AE$68&amp;$C316+72)&lt;&gt;INDIRECT("'"&amp;$A$70&amp;"'!"&amp;AE$68&amp;$C316+72),1,0)</f>
        <v>0</v>
      </c>
      <c r="AF316" cm="1">
        <f t="array" aca="1" ref="AF316" ca="1">IF(INDIRECT("'"&amp;$A$69&amp;"'!"&amp;AF$68&amp;$C316+72)&lt;&gt;INDIRECT("'"&amp;$A$70&amp;"'!"&amp;AF$68&amp;$C316+72),1,0)</f>
        <v>0</v>
      </c>
      <c r="AG316" cm="1">
        <f t="array" aca="1" ref="AG316" ca="1">IF(INDIRECT("'"&amp;$A$69&amp;"'!"&amp;AG$68&amp;$C316+72)&lt;&gt;INDIRECT("'"&amp;$A$70&amp;"'!"&amp;AG$68&amp;$C316+72),1,0)</f>
        <v>0</v>
      </c>
      <c r="AH316" cm="1">
        <f t="array" aca="1" ref="AH316" ca="1">IF(INDIRECT("'"&amp;$A$69&amp;"'!"&amp;AH$68&amp;$C316+72)&lt;&gt;INDIRECT("'"&amp;$A$70&amp;"'!"&amp;AH$68&amp;$C316+72),1,0)</f>
        <v>0</v>
      </c>
      <c r="AI316" cm="1">
        <f t="array" aca="1" ref="AI316" ca="1">IF(INDIRECT("'"&amp;$A$69&amp;"'!"&amp;AI$68&amp;$C316+72)&lt;&gt;INDIRECT("'"&amp;$A$70&amp;"'!"&amp;AI$68&amp;$C316+72),1,0)</f>
        <v>0</v>
      </c>
      <c r="AJ316" cm="1">
        <f t="array" aca="1" ref="AJ316" ca="1">IF(INDIRECT("'"&amp;$A$69&amp;"'!"&amp;AJ$68&amp;$C316+72)&lt;&gt;INDIRECT("'"&amp;$A$70&amp;"'!"&amp;AJ$68&amp;$C316+72),1,0)</f>
        <v>0</v>
      </c>
      <c r="AK316" cm="1">
        <f t="array" aca="1" ref="AK316" ca="1">IF(INDIRECT("'"&amp;$A$69&amp;"'!"&amp;AK$68&amp;$C316+72)&lt;&gt;INDIRECT("'"&amp;$A$70&amp;"'!"&amp;AK$68&amp;$C316+72),1,0)</f>
        <v>0</v>
      </c>
      <c r="AL316" cm="1">
        <f t="array" aca="1" ref="AL316" ca="1">IF(INDIRECT("'"&amp;$A$69&amp;"'!"&amp;AL$68&amp;$C316+72)&lt;&gt;INDIRECT("'"&amp;$A$70&amp;"'!"&amp;AL$68&amp;$C316+72),1,0)</f>
        <v>0</v>
      </c>
      <c r="AM316" cm="1">
        <f t="array" aca="1" ref="AM316" ca="1">IF(INDIRECT("'"&amp;$A$69&amp;"'!"&amp;AM$68&amp;$C316+72)&lt;&gt;INDIRECT("'"&amp;$A$70&amp;"'!"&amp;AM$68&amp;$C316+72),1,0)</f>
        <v>0</v>
      </c>
      <c r="AN316" cm="1">
        <f t="array" aca="1" ref="AN316" ca="1">IF(INDIRECT("'"&amp;$A$69&amp;"'!"&amp;AN$68&amp;$C316+72)&lt;&gt;INDIRECT("'"&amp;$A$70&amp;"'!"&amp;AN$68&amp;$C316+72),1,0)</f>
        <v>0</v>
      </c>
      <c r="AO316" cm="1">
        <f t="array" aca="1" ref="AO316" ca="1">IF(INDIRECT("'"&amp;$A$69&amp;"'!"&amp;AO$68&amp;$C316+72)&lt;&gt;INDIRECT("'"&amp;$A$70&amp;"'!"&amp;AO$68&amp;$C316+72),1,0)</f>
        <v>0</v>
      </c>
      <c r="AP316" cm="1">
        <f t="array" aca="1" ref="AP316" ca="1">IF(INDIRECT("'"&amp;$A$69&amp;"'!"&amp;AP$68&amp;$C316+72)&lt;&gt;INDIRECT("'"&amp;$A$70&amp;"'!"&amp;AP$68&amp;$C316+72),1,0)</f>
        <v>0</v>
      </c>
      <c r="AQ316" cm="1">
        <f t="array" aca="1" ref="AQ316" ca="1">IF(INDIRECT("'"&amp;$A$69&amp;"'!"&amp;AQ$68&amp;$C316+72)&lt;&gt;INDIRECT("'"&amp;$A$70&amp;"'!"&amp;AQ$68&amp;$C316+72),1,0)</f>
        <v>0</v>
      </c>
      <c r="AR316" cm="1">
        <f t="array" aca="1" ref="AR316" ca="1">IF(INDIRECT("'"&amp;$A$69&amp;"'!"&amp;AR$68&amp;$C316+72)&lt;&gt;INDIRECT("'"&amp;$A$70&amp;"'!"&amp;AR$68&amp;$C316+72),1,0)</f>
        <v>0</v>
      </c>
      <c r="AS316" cm="1">
        <f t="array" aca="1" ref="AS316" ca="1">IF(INDIRECT("'"&amp;$A$69&amp;"'!"&amp;AS$68&amp;$C316+72)&lt;&gt;INDIRECT("'"&amp;$A$70&amp;"'!"&amp;AS$68&amp;$C316+72),1,0)</f>
        <v>0</v>
      </c>
      <c r="AT316" cm="1">
        <f t="array" aca="1" ref="AT316" ca="1">IF(INDIRECT("'"&amp;$A$69&amp;"'!"&amp;AT$68&amp;$C316+72)&lt;&gt;INDIRECT("'"&amp;$A$70&amp;"'!"&amp;AT$68&amp;$C316+72),1,0)</f>
        <v>0</v>
      </c>
      <c r="AU316" cm="1">
        <f t="array" aca="1" ref="AU316" ca="1">IF(INDIRECT("'"&amp;$A$69&amp;"'!"&amp;AU$68&amp;$C316+72)&lt;&gt;INDIRECT("'"&amp;$A$70&amp;"'!"&amp;AU$68&amp;$C316+72),1,0)</f>
        <v>0</v>
      </c>
      <c r="AV316" cm="1">
        <f t="array" aca="1" ref="AV316" ca="1">IF(INDIRECT("'"&amp;$A$69&amp;"'!"&amp;AV$68&amp;$C316+72)&lt;&gt;INDIRECT("'"&amp;$A$70&amp;"'!"&amp;AV$68&amp;$C316+72),1,0)</f>
        <v>0</v>
      </c>
      <c r="AW316" cm="1">
        <f t="array" aca="1" ref="AW316" ca="1">IF(INDIRECT("'"&amp;$A$69&amp;"'!"&amp;AW$68&amp;$C316+72)&lt;&gt;INDIRECT("'"&amp;$A$70&amp;"'!"&amp;AW$68&amp;$C316+72),1,0)</f>
        <v>0</v>
      </c>
      <c r="AX316" cm="1">
        <f t="array" aca="1" ref="AX316" ca="1">IF(INDIRECT("'"&amp;$A$69&amp;"'!"&amp;AX$68&amp;$C316+72)&lt;&gt;INDIRECT("'"&amp;$A$70&amp;"'!"&amp;AX$68&amp;$C316+72),1,0)</f>
        <v>0</v>
      </c>
      <c r="AY316" cm="1">
        <f t="array" aca="1" ref="AY316" ca="1">IF(INDIRECT("'"&amp;$A$69&amp;"'!"&amp;AY$68&amp;$C316+72)&lt;&gt;INDIRECT("'"&amp;$A$70&amp;"'!"&amp;AY$68&amp;$C316+72),1,0)</f>
        <v>0</v>
      </c>
      <c r="AZ316" cm="1">
        <f t="array" aca="1" ref="AZ316" ca="1">IF(INDIRECT("'"&amp;$A$69&amp;"'!"&amp;AZ$68&amp;$C316+72)&lt;&gt;INDIRECT("'"&amp;$A$70&amp;"'!"&amp;AZ$68&amp;$C316+72),1,0)</f>
        <v>0</v>
      </c>
      <c r="BA316" cm="1">
        <f t="array" aca="1" ref="BA316" ca="1">IF(INDIRECT("'"&amp;$A$69&amp;"'!"&amp;BA$68&amp;$C316+72)&lt;&gt;INDIRECT("'"&amp;$A$70&amp;"'!"&amp;BA$68&amp;$C316+72),1,0)</f>
        <v>0</v>
      </c>
      <c r="BB316" cm="1">
        <f t="array" aca="1" ref="BB316" ca="1">IF(INDIRECT("'"&amp;$A$69&amp;"'!"&amp;BB$68&amp;$C316+72)&lt;&gt;INDIRECT("'"&amp;$A$70&amp;"'!"&amp;BB$68&amp;$C316+72),1,0)</f>
        <v>0</v>
      </c>
      <c r="BC316">
        <f t="shared" ca="1" si="9"/>
        <v>0</v>
      </c>
      <c r="BD316">
        <f t="shared" ca="1" si="10"/>
        <v>0</v>
      </c>
      <c r="BE316">
        <f t="shared" ca="1" si="11"/>
        <v>0</v>
      </c>
    </row>
    <row r="317" spans="3:57" x14ac:dyDescent="0.15">
      <c r="C317" s="283">
        <v>245</v>
      </c>
      <c r="D317" cm="1">
        <f t="array" aca="1" ref="D317" ca="1">IF(INDIRECT("'"&amp;$A$69&amp;"'!"&amp;D$68&amp;$C317+72)&lt;&gt;INDIRECT("'"&amp;$A$70&amp;"'!"&amp;D$68&amp;$C317+72),1,0)</f>
        <v>0</v>
      </c>
      <c r="E317" cm="1">
        <f t="array" aca="1" ref="E317" ca="1">IF(INDIRECT("'"&amp;$A$69&amp;"'!"&amp;E$68&amp;$C317+72)&lt;&gt;INDIRECT("'"&amp;$A$70&amp;"'!"&amp;E$68&amp;$C317+72),1,0)</f>
        <v>0</v>
      </c>
      <c r="F317" cm="1">
        <f t="array" aca="1" ref="F317" ca="1">IF(INDIRECT("'"&amp;$A$69&amp;"'!"&amp;F$68&amp;$C317+72)&lt;&gt;INDIRECT("'"&amp;$A$70&amp;"'!"&amp;F$68&amp;$C317+72),1,0)</f>
        <v>0</v>
      </c>
      <c r="G317" cm="1">
        <f t="array" aca="1" ref="G317" ca="1">IF(INDIRECT("'"&amp;$A$69&amp;"'!"&amp;G$68&amp;$C317+72)&lt;&gt;INDIRECT("'"&amp;$A$70&amp;"'!"&amp;G$68&amp;$C317+72),1,0)</f>
        <v>0</v>
      </c>
      <c r="H317" cm="1">
        <f t="array" aca="1" ref="H317" ca="1">IF(INDIRECT("'"&amp;$A$69&amp;"'!"&amp;H$68&amp;$C317+72)&lt;&gt;INDIRECT("'"&amp;$A$70&amp;"'!"&amp;H$68&amp;$C317+72),1,0)</f>
        <v>0</v>
      </c>
      <c r="I317" cm="1">
        <f t="array" aca="1" ref="I317" ca="1">IF(INDIRECT("'"&amp;$A$69&amp;"'!"&amp;I$68&amp;$C317+72)&lt;&gt;INDIRECT("'"&amp;$A$70&amp;"'!"&amp;I$68&amp;$C317+72),1,0)</f>
        <v>0</v>
      </c>
      <c r="J317" cm="1">
        <f t="array" aca="1" ref="J317" ca="1">IF(INDIRECT("'"&amp;$A$69&amp;"'!"&amp;J$68&amp;$C317+72)&lt;&gt;INDIRECT("'"&amp;$A$70&amp;"'!"&amp;J$68&amp;$C317+72),1,0)</f>
        <v>0</v>
      </c>
      <c r="K317" cm="1">
        <f t="array" aca="1" ref="K317" ca="1">IF(INDIRECT("'"&amp;$A$69&amp;"'!"&amp;K$68&amp;$C317+72)&lt;&gt;INDIRECT("'"&amp;$A$70&amp;"'!"&amp;K$68&amp;$C317+72),1,0)</f>
        <v>0</v>
      </c>
      <c r="L317" cm="1">
        <f t="array" aca="1" ref="L317" ca="1">IF(INDIRECT("'"&amp;$A$69&amp;"'!"&amp;L$68&amp;$C317+72)&lt;&gt;INDIRECT("'"&amp;$A$70&amp;"'!"&amp;L$68&amp;$C317+72),1,0)</f>
        <v>0</v>
      </c>
      <c r="M317" cm="1">
        <f t="array" aca="1" ref="M317" ca="1">IF(INDIRECT("'"&amp;$A$69&amp;"'!"&amp;M$68&amp;$C317+72)&lt;&gt;INDIRECT("'"&amp;$A$70&amp;"'!"&amp;M$68&amp;$C317+72),1,0)</f>
        <v>0</v>
      </c>
      <c r="N317" cm="1">
        <f t="array" aca="1" ref="N317" ca="1">IF(INDIRECT("'"&amp;$A$69&amp;"'!"&amp;N$68&amp;$C317+72)&lt;&gt;INDIRECT("'"&amp;$A$70&amp;"'!"&amp;N$68&amp;$C317+72),1,0)</f>
        <v>0</v>
      </c>
      <c r="O317" cm="1">
        <f t="array" aca="1" ref="O317" ca="1">IF(INDIRECT("'"&amp;$A$69&amp;"'!"&amp;O$68&amp;$C317+72)&lt;&gt;INDIRECT("'"&amp;$A$70&amp;"'!"&amp;O$68&amp;$C317+72),1,0)</f>
        <v>0</v>
      </c>
      <c r="P317" cm="1">
        <f t="array" aca="1" ref="P317" ca="1">IF(INDIRECT("'"&amp;$A$69&amp;"'!"&amp;P$68&amp;$C317+72)&lt;&gt;INDIRECT("'"&amp;$A$70&amp;"'!"&amp;P$68&amp;$C317+72),1,0)</f>
        <v>0</v>
      </c>
      <c r="Q317" cm="1">
        <f t="array" aca="1" ref="Q317" ca="1">IF(INDIRECT("'"&amp;$A$69&amp;"'!"&amp;Q$68&amp;$C317+72)&lt;&gt;INDIRECT("'"&amp;$A$70&amp;"'!"&amp;Q$68&amp;$C317+72),1,0)</f>
        <v>0</v>
      </c>
      <c r="R317" cm="1">
        <f t="array" aca="1" ref="R317" ca="1">IF(INDIRECT("'"&amp;$A$69&amp;"'!"&amp;R$68&amp;$C317+72)&lt;&gt;INDIRECT("'"&amp;$A$70&amp;"'!"&amp;R$68&amp;$C317+72),1,0)</f>
        <v>0</v>
      </c>
      <c r="S317" cm="1">
        <f t="array" aca="1" ref="S317" ca="1">IF(INDIRECT("'"&amp;$A$69&amp;"'!"&amp;S$68&amp;$C317+72)&lt;&gt;INDIRECT("'"&amp;$A$70&amp;"'!"&amp;S$68&amp;$C317+72),1,0)</f>
        <v>0</v>
      </c>
      <c r="T317" cm="1">
        <f t="array" aca="1" ref="T317" ca="1">IF(INDIRECT("'"&amp;$A$69&amp;"'!"&amp;T$68&amp;$C317+72)&lt;&gt;INDIRECT("'"&amp;$A$70&amp;"'!"&amp;T$68&amp;$C317+72),1,0)</f>
        <v>0</v>
      </c>
      <c r="U317" cm="1">
        <f t="array" aca="1" ref="U317" ca="1">IF(INDIRECT("'"&amp;$A$69&amp;"'!"&amp;U$68&amp;$C317+72)&lt;&gt;INDIRECT("'"&amp;$A$70&amp;"'!"&amp;U$68&amp;$C317+72),1,0)</f>
        <v>0</v>
      </c>
      <c r="V317" cm="1">
        <f t="array" aca="1" ref="V317" ca="1">IF(INDIRECT("'"&amp;$A$69&amp;"'!"&amp;V$68&amp;$C317+72)&lt;&gt;INDIRECT("'"&amp;$A$70&amp;"'!"&amp;V$68&amp;$C317+72),1,0)</f>
        <v>0</v>
      </c>
      <c r="W317" cm="1">
        <f t="array" aca="1" ref="W317" ca="1">IF(INDIRECT("'"&amp;$A$69&amp;"'!"&amp;W$68&amp;$C317+72)&lt;&gt;INDIRECT("'"&amp;$A$70&amp;"'!"&amp;W$68&amp;$C317+72),1,0)</f>
        <v>0</v>
      </c>
      <c r="X317" cm="1">
        <f t="array" aca="1" ref="X317" ca="1">IF(INDIRECT("'"&amp;$A$69&amp;"'!"&amp;X$68&amp;$C317+72)&lt;&gt;INDIRECT("'"&amp;$A$70&amp;"'!"&amp;X$68&amp;$C317+72),1,0)</f>
        <v>0</v>
      </c>
      <c r="Y317" cm="1">
        <f t="array" aca="1" ref="Y317" ca="1">IF(INDIRECT("'"&amp;$A$69&amp;"'!"&amp;Y$68&amp;$C317+72)&lt;&gt;INDIRECT("'"&amp;$A$70&amp;"'!"&amp;Y$68&amp;$C317+72),1,0)</f>
        <v>0</v>
      </c>
      <c r="Z317" cm="1">
        <f t="array" aca="1" ref="Z317" ca="1">IF(INDIRECT("'"&amp;$A$69&amp;"'!"&amp;Z$68&amp;$C317+72)&lt;&gt;INDIRECT("'"&amp;$A$70&amp;"'!"&amp;Z$68&amp;$C317+72),1,0)</f>
        <v>0</v>
      </c>
      <c r="AA317" cm="1">
        <f t="array" aca="1" ref="AA317" ca="1">IF(INDIRECT("'"&amp;$A$69&amp;"'!"&amp;AA$68&amp;$C317+72)&lt;&gt;INDIRECT("'"&amp;$A$70&amp;"'!"&amp;AA$68&amp;$C317+72),1,0)</f>
        <v>0</v>
      </c>
      <c r="AB317" cm="1">
        <f t="array" aca="1" ref="AB317" ca="1">IF(INDIRECT("'"&amp;$A$69&amp;"'!"&amp;AB$68&amp;$C317+72)&lt;&gt;INDIRECT("'"&amp;$A$70&amp;"'!"&amp;AB$68&amp;$C317+72),1,0)</f>
        <v>0</v>
      </c>
      <c r="AC317" cm="1">
        <f t="array" aca="1" ref="AC317" ca="1">IF(INDIRECT("'"&amp;$A$69&amp;"'!"&amp;AC$68&amp;$C317+72)&lt;&gt;INDIRECT("'"&amp;$A$70&amp;"'!"&amp;AC$68&amp;$C317+72),1,0)</f>
        <v>0</v>
      </c>
      <c r="AD317" cm="1">
        <f t="array" aca="1" ref="AD317" ca="1">IF(INDIRECT("'"&amp;$A$69&amp;"'!"&amp;AD$68&amp;$C317+72)&lt;&gt;INDIRECT("'"&amp;$A$70&amp;"'!"&amp;AD$68&amp;$C317+72),1,0)</f>
        <v>0</v>
      </c>
      <c r="AE317" cm="1">
        <f t="array" aca="1" ref="AE317" ca="1">IF(INDIRECT("'"&amp;$A$69&amp;"'!"&amp;AE$68&amp;$C317+72)&lt;&gt;INDIRECT("'"&amp;$A$70&amp;"'!"&amp;AE$68&amp;$C317+72),1,0)</f>
        <v>0</v>
      </c>
      <c r="AF317" cm="1">
        <f t="array" aca="1" ref="AF317" ca="1">IF(INDIRECT("'"&amp;$A$69&amp;"'!"&amp;AF$68&amp;$C317+72)&lt;&gt;INDIRECT("'"&amp;$A$70&amp;"'!"&amp;AF$68&amp;$C317+72),1,0)</f>
        <v>0</v>
      </c>
      <c r="AG317" cm="1">
        <f t="array" aca="1" ref="AG317" ca="1">IF(INDIRECT("'"&amp;$A$69&amp;"'!"&amp;AG$68&amp;$C317+72)&lt;&gt;INDIRECT("'"&amp;$A$70&amp;"'!"&amp;AG$68&amp;$C317+72),1,0)</f>
        <v>0</v>
      </c>
      <c r="AH317" cm="1">
        <f t="array" aca="1" ref="AH317" ca="1">IF(INDIRECT("'"&amp;$A$69&amp;"'!"&amp;AH$68&amp;$C317+72)&lt;&gt;INDIRECT("'"&amp;$A$70&amp;"'!"&amp;AH$68&amp;$C317+72),1,0)</f>
        <v>0</v>
      </c>
      <c r="AI317" cm="1">
        <f t="array" aca="1" ref="AI317" ca="1">IF(INDIRECT("'"&amp;$A$69&amp;"'!"&amp;AI$68&amp;$C317+72)&lt;&gt;INDIRECT("'"&amp;$A$70&amp;"'!"&amp;AI$68&amp;$C317+72),1,0)</f>
        <v>0</v>
      </c>
      <c r="AJ317" cm="1">
        <f t="array" aca="1" ref="AJ317" ca="1">IF(INDIRECT("'"&amp;$A$69&amp;"'!"&amp;AJ$68&amp;$C317+72)&lt;&gt;INDIRECT("'"&amp;$A$70&amp;"'!"&amp;AJ$68&amp;$C317+72),1,0)</f>
        <v>0</v>
      </c>
      <c r="AK317" cm="1">
        <f t="array" aca="1" ref="AK317" ca="1">IF(INDIRECT("'"&amp;$A$69&amp;"'!"&amp;AK$68&amp;$C317+72)&lt;&gt;INDIRECT("'"&amp;$A$70&amp;"'!"&amp;AK$68&amp;$C317+72),1,0)</f>
        <v>0</v>
      </c>
      <c r="AL317" cm="1">
        <f t="array" aca="1" ref="AL317" ca="1">IF(INDIRECT("'"&amp;$A$69&amp;"'!"&amp;AL$68&amp;$C317+72)&lt;&gt;INDIRECT("'"&amp;$A$70&amp;"'!"&amp;AL$68&amp;$C317+72),1,0)</f>
        <v>0</v>
      </c>
      <c r="AM317" cm="1">
        <f t="array" aca="1" ref="AM317" ca="1">IF(INDIRECT("'"&amp;$A$69&amp;"'!"&amp;AM$68&amp;$C317+72)&lt;&gt;INDIRECT("'"&amp;$A$70&amp;"'!"&amp;AM$68&amp;$C317+72),1,0)</f>
        <v>0</v>
      </c>
      <c r="AN317" cm="1">
        <f t="array" aca="1" ref="AN317" ca="1">IF(INDIRECT("'"&amp;$A$69&amp;"'!"&amp;AN$68&amp;$C317+72)&lt;&gt;INDIRECT("'"&amp;$A$70&amp;"'!"&amp;AN$68&amp;$C317+72),1,0)</f>
        <v>0</v>
      </c>
      <c r="AO317" cm="1">
        <f t="array" aca="1" ref="AO317" ca="1">IF(INDIRECT("'"&amp;$A$69&amp;"'!"&amp;AO$68&amp;$C317+72)&lt;&gt;INDIRECT("'"&amp;$A$70&amp;"'!"&amp;AO$68&amp;$C317+72),1,0)</f>
        <v>0</v>
      </c>
      <c r="AP317" cm="1">
        <f t="array" aca="1" ref="AP317" ca="1">IF(INDIRECT("'"&amp;$A$69&amp;"'!"&amp;AP$68&amp;$C317+72)&lt;&gt;INDIRECT("'"&amp;$A$70&amp;"'!"&amp;AP$68&amp;$C317+72),1,0)</f>
        <v>0</v>
      </c>
      <c r="AQ317" cm="1">
        <f t="array" aca="1" ref="AQ317" ca="1">IF(INDIRECT("'"&amp;$A$69&amp;"'!"&amp;AQ$68&amp;$C317+72)&lt;&gt;INDIRECT("'"&amp;$A$70&amp;"'!"&amp;AQ$68&amp;$C317+72),1,0)</f>
        <v>0</v>
      </c>
      <c r="AR317" cm="1">
        <f t="array" aca="1" ref="AR317" ca="1">IF(INDIRECT("'"&amp;$A$69&amp;"'!"&amp;AR$68&amp;$C317+72)&lt;&gt;INDIRECT("'"&amp;$A$70&amp;"'!"&amp;AR$68&amp;$C317+72),1,0)</f>
        <v>0</v>
      </c>
      <c r="AS317" cm="1">
        <f t="array" aca="1" ref="AS317" ca="1">IF(INDIRECT("'"&amp;$A$69&amp;"'!"&amp;AS$68&amp;$C317+72)&lt;&gt;INDIRECT("'"&amp;$A$70&amp;"'!"&amp;AS$68&amp;$C317+72),1,0)</f>
        <v>0</v>
      </c>
      <c r="AT317" cm="1">
        <f t="array" aca="1" ref="AT317" ca="1">IF(INDIRECT("'"&amp;$A$69&amp;"'!"&amp;AT$68&amp;$C317+72)&lt;&gt;INDIRECT("'"&amp;$A$70&amp;"'!"&amp;AT$68&amp;$C317+72),1,0)</f>
        <v>0</v>
      </c>
      <c r="AU317" cm="1">
        <f t="array" aca="1" ref="AU317" ca="1">IF(INDIRECT("'"&amp;$A$69&amp;"'!"&amp;AU$68&amp;$C317+72)&lt;&gt;INDIRECT("'"&amp;$A$70&amp;"'!"&amp;AU$68&amp;$C317+72),1,0)</f>
        <v>0</v>
      </c>
      <c r="AV317" cm="1">
        <f t="array" aca="1" ref="AV317" ca="1">IF(INDIRECT("'"&amp;$A$69&amp;"'!"&amp;AV$68&amp;$C317+72)&lt;&gt;INDIRECT("'"&amp;$A$70&amp;"'!"&amp;AV$68&amp;$C317+72),1,0)</f>
        <v>0</v>
      </c>
      <c r="AW317" cm="1">
        <f t="array" aca="1" ref="AW317" ca="1">IF(INDIRECT("'"&amp;$A$69&amp;"'!"&amp;AW$68&amp;$C317+72)&lt;&gt;INDIRECT("'"&amp;$A$70&amp;"'!"&amp;AW$68&amp;$C317+72),1,0)</f>
        <v>0</v>
      </c>
      <c r="AX317" cm="1">
        <f t="array" aca="1" ref="AX317" ca="1">IF(INDIRECT("'"&amp;$A$69&amp;"'!"&amp;AX$68&amp;$C317+72)&lt;&gt;INDIRECT("'"&amp;$A$70&amp;"'!"&amp;AX$68&amp;$C317+72),1,0)</f>
        <v>0</v>
      </c>
      <c r="AY317" cm="1">
        <f t="array" aca="1" ref="AY317" ca="1">IF(INDIRECT("'"&amp;$A$69&amp;"'!"&amp;AY$68&amp;$C317+72)&lt;&gt;INDIRECT("'"&amp;$A$70&amp;"'!"&amp;AY$68&amp;$C317+72),1,0)</f>
        <v>0</v>
      </c>
      <c r="AZ317" cm="1">
        <f t="array" aca="1" ref="AZ317" ca="1">IF(INDIRECT("'"&amp;$A$69&amp;"'!"&amp;AZ$68&amp;$C317+72)&lt;&gt;INDIRECT("'"&amp;$A$70&amp;"'!"&amp;AZ$68&amp;$C317+72),1,0)</f>
        <v>0</v>
      </c>
      <c r="BA317" cm="1">
        <f t="array" aca="1" ref="BA317" ca="1">IF(INDIRECT("'"&amp;$A$69&amp;"'!"&amp;BA$68&amp;$C317+72)&lt;&gt;INDIRECT("'"&amp;$A$70&amp;"'!"&amp;BA$68&amp;$C317+72),1,0)</f>
        <v>0</v>
      </c>
      <c r="BB317" cm="1">
        <f t="array" aca="1" ref="BB317" ca="1">IF(INDIRECT("'"&amp;$A$69&amp;"'!"&amp;BB$68&amp;$C317+72)&lt;&gt;INDIRECT("'"&amp;$A$70&amp;"'!"&amp;BB$68&amp;$C317+72),1,0)</f>
        <v>0</v>
      </c>
      <c r="BC317">
        <f t="shared" ca="1" si="9"/>
        <v>0</v>
      </c>
      <c r="BD317">
        <f t="shared" ca="1" si="10"/>
        <v>0</v>
      </c>
      <c r="BE317">
        <f t="shared" ca="1" si="11"/>
        <v>0</v>
      </c>
    </row>
    <row r="318" spans="3:57" x14ac:dyDescent="0.15">
      <c r="C318" s="283">
        <v>246</v>
      </c>
      <c r="D318" cm="1">
        <f t="array" aca="1" ref="D318" ca="1">IF(INDIRECT("'"&amp;$A$69&amp;"'!"&amp;D$68&amp;$C318+72)&lt;&gt;INDIRECT("'"&amp;$A$70&amp;"'!"&amp;D$68&amp;$C318+72),1,0)</f>
        <v>0</v>
      </c>
      <c r="E318" cm="1">
        <f t="array" aca="1" ref="E318" ca="1">IF(INDIRECT("'"&amp;$A$69&amp;"'!"&amp;E$68&amp;$C318+72)&lt;&gt;INDIRECT("'"&amp;$A$70&amp;"'!"&amp;E$68&amp;$C318+72),1,0)</f>
        <v>0</v>
      </c>
      <c r="F318" cm="1">
        <f t="array" aca="1" ref="F318" ca="1">IF(INDIRECT("'"&amp;$A$69&amp;"'!"&amp;F$68&amp;$C318+72)&lt;&gt;INDIRECT("'"&amp;$A$70&amp;"'!"&amp;F$68&amp;$C318+72),1,0)</f>
        <v>0</v>
      </c>
      <c r="G318" cm="1">
        <f t="array" aca="1" ref="G318" ca="1">IF(INDIRECT("'"&amp;$A$69&amp;"'!"&amp;G$68&amp;$C318+72)&lt;&gt;INDIRECT("'"&amp;$A$70&amp;"'!"&amp;G$68&amp;$C318+72),1,0)</f>
        <v>0</v>
      </c>
      <c r="H318" cm="1">
        <f t="array" aca="1" ref="H318" ca="1">IF(INDIRECT("'"&amp;$A$69&amp;"'!"&amp;H$68&amp;$C318+72)&lt;&gt;INDIRECT("'"&amp;$A$70&amp;"'!"&amp;H$68&amp;$C318+72),1,0)</f>
        <v>0</v>
      </c>
      <c r="I318" cm="1">
        <f t="array" aca="1" ref="I318" ca="1">IF(INDIRECT("'"&amp;$A$69&amp;"'!"&amp;I$68&amp;$C318+72)&lt;&gt;INDIRECT("'"&amp;$A$70&amp;"'!"&amp;I$68&amp;$C318+72),1,0)</f>
        <v>0</v>
      </c>
      <c r="J318" cm="1">
        <f t="array" aca="1" ref="J318" ca="1">IF(INDIRECT("'"&amp;$A$69&amp;"'!"&amp;J$68&amp;$C318+72)&lt;&gt;INDIRECT("'"&amp;$A$70&amp;"'!"&amp;J$68&amp;$C318+72),1,0)</f>
        <v>0</v>
      </c>
      <c r="K318" cm="1">
        <f t="array" aca="1" ref="K318" ca="1">IF(INDIRECT("'"&amp;$A$69&amp;"'!"&amp;K$68&amp;$C318+72)&lt;&gt;INDIRECT("'"&amp;$A$70&amp;"'!"&amp;K$68&amp;$C318+72),1,0)</f>
        <v>0</v>
      </c>
      <c r="L318" cm="1">
        <f t="array" aca="1" ref="L318" ca="1">IF(INDIRECT("'"&amp;$A$69&amp;"'!"&amp;L$68&amp;$C318+72)&lt;&gt;INDIRECT("'"&amp;$A$70&amp;"'!"&amp;L$68&amp;$C318+72),1,0)</f>
        <v>0</v>
      </c>
      <c r="M318" cm="1">
        <f t="array" aca="1" ref="M318" ca="1">IF(INDIRECT("'"&amp;$A$69&amp;"'!"&amp;M$68&amp;$C318+72)&lt;&gt;INDIRECT("'"&amp;$A$70&amp;"'!"&amp;M$68&amp;$C318+72),1,0)</f>
        <v>0</v>
      </c>
      <c r="N318" cm="1">
        <f t="array" aca="1" ref="N318" ca="1">IF(INDIRECT("'"&amp;$A$69&amp;"'!"&amp;N$68&amp;$C318+72)&lt;&gt;INDIRECT("'"&amp;$A$70&amp;"'!"&amp;N$68&amp;$C318+72),1,0)</f>
        <v>0</v>
      </c>
      <c r="O318" cm="1">
        <f t="array" aca="1" ref="O318" ca="1">IF(INDIRECT("'"&amp;$A$69&amp;"'!"&amp;O$68&amp;$C318+72)&lt;&gt;INDIRECT("'"&amp;$A$70&amp;"'!"&amp;O$68&amp;$C318+72),1,0)</f>
        <v>0</v>
      </c>
      <c r="P318" cm="1">
        <f t="array" aca="1" ref="P318" ca="1">IF(INDIRECT("'"&amp;$A$69&amp;"'!"&amp;P$68&amp;$C318+72)&lt;&gt;INDIRECT("'"&amp;$A$70&amp;"'!"&amp;P$68&amp;$C318+72),1,0)</f>
        <v>0</v>
      </c>
      <c r="Q318" cm="1">
        <f t="array" aca="1" ref="Q318" ca="1">IF(INDIRECT("'"&amp;$A$69&amp;"'!"&amp;Q$68&amp;$C318+72)&lt;&gt;INDIRECT("'"&amp;$A$70&amp;"'!"&amp;Q$68&amp;$C318+72),1,0)</f>
        <v>0</v>
      </c>
      <c r="R318" cm="1">
        <f t="array" aca="1" ref="R318" ca="1">IF(INDIRECT("'"&amp;$A$69&amp;"'!"&amp;R$68&amp;$C318+72)&lt;&gt;INDIRECT("'"&amp;$A$70&amp;"'!"&amp;R$68&amp;$C318+72),1,0)</f>
        <v>0</v>
      </c>
      <c r="S318" cm="1">
        <f t="array" aca="1" ref="S318" ca="1">IF(INDIRECT("'"&amp;$A$69&amp;"'!"&amp;S$68&amp;$C318+72)&lt;&gt;INDIRECT("'"&amp;$A$70&amp;"'!"&amp;S$68&amp;$C318+72),1,0)</f>
        <v>0</v>
      </c>
      <c r="T318" cm="1">
        <f t="array" aca="1" ref="T318" ca="1">IF(INDIRECT("'"&amp;$A$69&amp;"'!"&amp;T$68&amp;$C318+72)&lt;&gt;INDIRECT("'"&amp;$A$70&amp;"'!"&amp;T$68&amp;$C318+72),1,0)</f>
        <v>0</v>
      </c>
      <c r="U318" cm="1">
        <f t="array" aca="1" ref="U318" ca="1">IF(INDIRECT("'"&amp;$A$69&amp;"'!"&amp;U$68&amp;$C318+72)&lt;&gt;INDIRECT("'"&amp;$A$70&amp;"'!"&amp;U$68&amp;$C318+72),1,0)</f>
        <v>0</v>
      </c>
      <c r="V318" cm="1">
        <f t="array" aca="1" ref="V318" ca="1">IF(INDIRECT("'"&amp;$A$69&amp;"'!"&amp;V$68&amp;$C318+72)&lt;&gt;INDIRECT("'"&amp;$A$70&amp;"'!"&amp;V$68&amp;$C318+72),1,0)</f>
        <v>0</v>
      </c>
      <c r="W318" cm="1">
        <f t="array" aca="1" ref="W318" ca="1">IF(INDIRECT("'"&amp;$A$69&amp;"'!"&amp;W$68&amp;$C318+72)&lt;&gt;INDIRECT("'"&amp;$A$70&amp;"'!"&amp;W$68&amp;$C318+72),1,0)</f>
        <v>0</v>
      </c>
      <c r="X318" cm="1">
        <f t="array" aca="1" ref="X318" ca="1">IF(INDIRECT("'"&amp;$A$69&amp;"'!"&amp;X$68&amp;$C318+72)&lt;&gt;INDIRECT("'"&amp;$A$70&amp;"'!"&amp;X$68&amp;$C318+72),1,0)</f>
        <v>0</v>
      </c>
      <c r="Y318" cm="1">
        <f t="array" aca="1" ref="Y318" ca="1">IF(INDIRECT("'"&amp;$A$69&amp;"'!"&amp;Y$68&amp;$C318+72)&lt;&gt;INDIRECT("'"&amp;$A$70&amp;"'!"&amp;Y$68&amp;$C318+72),1,0)</f>
        <v>0</v>
      </c>
      <c r="Z318" cm="1">
        <f t="array" aca="1" ref="Z318" ca="1">IF(INDIRECT("'"&amp;$A$69&amp;"'!"&amp;Z$68&amp;$C318+72)&lt;&gt;INDIRECT("'"&amp;$A$70&amp;"'!"&amp;Z$68&amp;$C318+72),1,0)</f>
        <v>0</v>
      </c>
      <c r="AA318" cm="1">
        <f t="array" aca="1" ref="AA318" ca="1">IF(INDIRECT("'"&amp;$A$69&amp;"'!"&amp;AA$68&amp;$C318+72)&lt;&gt;INDIRECT("'"&amp;$A$70&amp;"'!"&amp;AA$68&amp;$C318+72),1,0)</f>
        <v>0</v>
      </c>
      <c r="AB318" cm="1">
        <f t="array" aca="1" ref="AB318" ca="1">IF(INDIRECT("'"&amp;$A$69&amp;"'!"&amp;AB$68&amp;$C318+72)&lt;&gt;INDIRECT("'"&amp;$A$70&amp;"'!"&amp;AB$68&amp;$C318+72),1,0)</f>
        <v>0</v>
      </c>
      <c r="AC318" cm="1">
        <f t="array" aca="1" ref="AC318" ca="1">IF(INDIRECT("'"&amp;$A$69&amp;"'!"&amp;AC$68&amp;$C318+72)&lt;&gt;INDIRECT("'"&amp;$A$70&amp;"'!"&amp;AC$68&amp;$C318+72),1,0)</f>
        <v>0</v>
      </c>
      <c r="AD318" cm="1">
        <f t="array" aca="1" ref="AD318" ca="1">IF(INDIRECT("'"&amp;$A$69&amp;"'!"&amp;AD$68&amp;$C318+72)&lt;&gt;INDIRECT("'"&amp;$A$70&amp;"'!"&amp;AD$68&amp;$C318+72),1,0)</f>
        <v>0</v>
      </c>
      <c r="AE318" cm="1">
        <f t="array" aca="1" ref="AE318" ca="1">IF(INDIRECT("'"&amp;$A$69&amp;"'!"&amp;AE$68&amp;$C318+72)&lt;&gt;INDIRECT("'"&amp;$A$70&amp;"'!"&amp;AE$68&amp;$C318+72),1,0)</f>
        <v>0</v>
      </c>
      <c r="AF318" cm="1">
        <f t="array" aca="1" ref="AF318" ca="1">IF(INDIRECT("'"&amp;$A$69&amp;"'!"&amp;AF$68&amp;$C318+72)&lt;&gt;INDIRECT("'"&amp;$A$70&amp;"'!"&amp;AF$68&amp;$C318+72),1,0)</f>
        <v>0</v>
      </c>
      <c r="AG318" cm="1">
        <f t="array" aca="1" ref="AG318" ca="1">IF(INDIRECT("'"&amp;$A$69&amp;"'!"&amp;AG$68&amp;$C318+72)&lt;&gt;INDIRECT("'"&amp;$A$70&amp;"'!"&amp;AG$68&amp;$C318+72),1,0)</f>
        <v>0</v>
      </c>
      <c r="AH318" cm="1">
        <f t="array" aca="1" ref="AH318" ca="1">IF(INDIRECT("'"&amp;$A$69&amp;"'!"&amp;AH$68&amp;$C318+72)&lt;&gt;INDIRECT("'"&amp;$A$70&amp;"'!"&amp;AH$68&amp;$C318+72),1,0)</f>
        <v>0</v>
      </c>
      <c r="AI318" cm="1">
        <f t="array" aca="1" ref="AI318" ca="1">IF(INDIRECT("'"&amp;$A$69&amp;"'!"&amp;AI$68&amp;$C318+72)&lt;&gt;INDIRECT("'"&amp;$A$70&amp;"'!"&amp;AI$68&amp;$C318+72),1,0)</f>
        <v>0</v>
      </c>
      <c r="AJ318" cm="1">
        <f t="array" aca="1" ref="AJ318" ca="1">IF(INDIRECT("'"&amp;$A$69&amp;"'!"&amp;AJ$68&amp;$C318+72)&lt;&gt;INDIRECT("'"&amp;$A$70&amp;"'!"&amp;AJ$68&amp;$C318+72),1,0)</f>
        <v>0</v>
      </c>
      <c r="AK318" cm="1">
        <f t="array" aca="1" ref="AK318" ca="1">IF(INDIRECT("'"&amp;$A$69&amp;"'!"&amp;AK$68&amp;$C318+72)&lt;&gt;INDIRECT("'"&amp;$A$70&amp;"'!"&amp;AK$68&amp;$C318+72),1,0)</f>
        <v>0</v>
      </c>
      <c r="AL318" cm="1">
        <f t="array" aca="1" ref="AL318" ca="1">IF(INDIRECT("'"&amp;$A$69&amp;"'!"&amp;AL$68&amp;$C318+72)&lt;&gt;INDIRECT("'"&amp;$A$70&amp;"'!"&amp;AL$68&amp;$C318+72),1,0)</f>
        <v>0</v>
      </c>
      <c r="AM318" cm="1">
        <f t="array" aca="1" ref="AM318" ca="1">IF(INDIRECT("'"&amp;$A$69&amp;"'!"&amp;AM$68&amp;$C318+72)&lt;&gt;INDIRECT("'"&amp;$A$70&amp;"'!"&amp;AM$68&amp;$C318+72),1,0)</f>
        <v>0</v>
      </c>
      <c r="AN318" cm="1">
        <f t="array" aca="1" ref="AN318" ca="1">IF(INDIRECT("'"&amp;$A$69&amp;"'!"&amp;AN$68&amp;$C318+72)&lt;&gt;INDIRECT("'"&amp;$A$70&amp;"'!"&amp;AN$68&amp;$C318+72),1,0)</f>
        <v>0</v>
      </c>
      <c r="AO318" cm="1">
        <f t="array" aca="1" ref="AO318" ca="1">IF(INDIRECT("'"&amp;$A$69&amp;"'!"&amp;AO$68&amp;$C318+72)&lt;&gt;INDIRECT("'"&amp;$A$70&amp;"'!"&amp;AO$68&amp;$C318+72),1,0)</f>
        <v>0</v>
      </c>
      <c r="AP318" cm="1">
        <f t="array" aca="1" ref="AP318" ca="1">IF(INDIRECT("'"&amp;$A$69&amp;"'!"&amp;AP$68&amp;$C318+72)&lt;&gt;INDIRECT("'"&amp;$A$70&amp;"'!"&amp;AP$68&amp;$C318+72),1,0)</f>
        <v>0</v>
      </c>
      <c r="AQ318" cm="1">
        <f t="array" aca="1" ref="AQ318" ca="1">IF(INDIRECT("'"&amp;$A$69&amp;"'!"&amp;AQ$68&amp;$C318+72)&lt;&gt;INDIRECT("'"&amp;$A$70&amp;"'!"&amp;AQ$68&amp;$C318+72),1,0)</f>
        <v>0</v>
      </c>
      <c r="AR318" cm="1">
        <f t="array" aca="1" ref="AR318" ca="1">IF(INDIRECT("'"&amp;$A$69&amp;"'!"&amp;AR$68&amp;$C318+72)&lt;&gt;INDIRECT("'"&amp;$A$70&amp;"'!"&amp;AR$68&amp;$C318+72),1,0)</f>
        <v>0</v>
      </c>
      <c r="AS318" cm="1">
        <f t="array" aca="1" ref="AS318" ca="1">IF(INDIRECT("'"&amp;$A$69&amp;"'!"&amp;AS$68&amp;$C318+72)&lt;&gt;INDIRECT("'"&amp;$A$70&amp;"'!"&amp;AS$68&amp;$C318+72),1,0)</f>
        <v>0</v>
      </c>
      <c r="AT318" cm="1">
        <f t="array" aca="1" ref="AT318" ca="1">IF(INDIRECT("'"&amp;$A$69&amp;"'!"&amp;AT$68&amp;$C318+72)&lt;&gt;INDIRECT("'"&amp;$A$70&amp;"'!"&amp;AT$68&amp;$C318+72),1,0)</f>
        <v>0</v>
      </c>
      <c r="AU318" cm="1">
        <f t="array" aca="1" ref="AU318" ca="1">IF(INDIRECT("'"&amp;$A$69&amp;"'!"&amp;AU$68&amp;$C318+72)&lt;&gt;INDIRECT("'"&amp;$A$70&amp;"'!"&amp;AU$68&amp;$C318+72),1,0)</f>
        <v>0</v>
      </c>
      <c r="AV318" cm="1">
        <f t="array" aca="1" ref="AV318" ca="1">IF(INDIRECT("'"&amp;$A$69&amp;"'!"&amp;AV$68&amp;$C318+72)&lt;&gt;INDIRECT("'"&amp;$A$70&amp;"'!"&amp;AV$68&amp;$C318+72),1,0)</f>
        <v>0</v>
      </c>
      <c r="AW318" cm="1">
        <f t="array" aca="1" ref="AW318" ca="1">IF(INDIRECT("'"&amp;$A$69&amp;"'!"&amp;AW$68&amp;$C318+72)&lt;&gt;INDIRECT("'"&amp;$A$70&amp;"'!"&amp;AW$68&amp;$C318+72),1,0)</f>
        <v>0</v>
      </c>
      <c r="AX318" cm="1">
        <f t="array" aca="1" ref="AX318" ca="1">IF(INDIRECT("'"&amp;$A$69&amp;"'!"&amp;AX$68&amp;$C318+72)&lt;&gt;INDIRECT("'"&amp;$A$70&amp;"'!"&amp;AX$68&amp;$C318+72),1,0)</f>
        <v>0</v>
      </c>
      <c r="AY318" cm="1">
        <f t="array" aca="1" ref="AY318" ca="1">IF(INDIRECT("'"&amp;$A$69&amp;"'!"&amp;AY$68&amp;$C318+72)&lt;&gt;INDIRECT("'"&amp;$A$70&amp;"'!"&amp;AY$68&amp;$C318+72),1,0)</f>
        <v>0</v>
      </c>
      <c r="AZ318" cm="1">
        <f t="array" aca="1" ref="AZ318" ca="1">IF(INDIRECT("'"&amp;$A$69&amp;"'!"&amp;AZ$68&amp;$C318+72)&lt;&gt;INDIRECT("'"&amp;$A$70&amp;"'!"&amp;AZ$68&amp;$C318+72),1,0)</f>
        <v>0</v>
      </c>
      <c r="BA318" cm="1">
        <f t="array" aca="1" ref="BA318" ca="1">IF(INDIRECT("'"&amp;$A$69&amp;"'!"&amp;BA$68&amp;$C318+72)&lt;&gt;INDIRECT("'"&amp;$A$70&amp;"'!"&amp;BA$68&amp;$C318+72),1,0)</f>
        <v>0</v>
      </c>
      <c r="BB318" cm="1">
        <f t="array" aca="1" ref="BB318" ca="1">IF(INDIRECT("'"&amp;$A$69&amp;"'!"&amp;BB$68&amp;$C318+72)&lt;&gt;INDIRECT("'"&amp;$A$70&amp;"'!"&amp;BB$68&amp;$C318+72),1,0)</f>
        <v>0</v>
      </c>
      <c r="BC318">
        <f t="shared" ca="1" si="9"/>
        <v>0</v>
      </c>
      <c r="BD318">
        <f t="shared" ca="1" si="10"/>
        <v>0</v>
      </c>
      <c r="BE318">
        <f t="shared" ca="1" si="11"/>
        <v>0</v>
      </c>
    </row>
    <row r="319" spans="3:57" x14ac:dyDescent="0.15">
      <c r="C319" s="283">
        <v>247</v>
      </c>
      <c r="D319" cm="1">
        <f t="array" aca="1" ref="D319" ca="1">IF(INDIRECT("'"&amp;$A$69&amp;"'!"&amp;D$68&amp;$C319+72)&lt;&gt;INDIRECT("'"&amp;$A$70&amp;"'!"&amp;D$68&amp;$C319+72),1,0)</f>
        <v>0</v>
      </c>
      <c r="E319" cm="1">
        <f t="array" aca="1" ref="E319" ca="1">IF(INDIRECT("'"&amp;$A$69&amp;"'!"&amp;E$68&amp;$C319+72)&lt;&gt;INDIRECT("'"&amp;$A$70&amp;"'!"&amp;E$68&amp;$C319+72),1,0)</f>
        <v>0</v>
      </c>
      <c r="F319" cm="1">
        <f t="array" aca="1" ref="F319" ca="1">IF(INDIRECT("'"&amp;$A$69&amp;"'!"&amp;F$68&amp;$C319+72)&lt;&gt;INDIRECT("'"&amp;$A$70&amp;"'!"&amp;F$68&amp;$C319+72),1,0)</f>
        <v>0</v>
      </c>
      <c r="G319" cm="1">
        <f t="array" aca="1" ref="G319" ca="1">IF(INDIRECT("'"&amp;$A$69&amp;"'!"&amp;G$68&amp;$C319+72)&lt;&gt;INDIRECT("'"&amp;$A$70&amp;"'!"&amp;G$68&amp;$C319+72),1,0)</f>
        <v>0</v>
      </c>
      <c r="H319" cm="1">
        <f t="array" aca="1" ref="H319" ca="1">IF(INDIRECT("'"&amp;$A$69&amp;"'!"&amp;H$68&amp;$C319+72)&lt;&gt;INDIRECT("'"&amp;$A$70&amp;"'!"&amp;H$68&amp;$C319+72),1,0)</f>
        <v>0</v>
      </c>
      <c r="I319" cm="1">
        <f t="array" aca="1" ref="I319" ca="1">IF(INDIRECT("'"&amp;$A$69&amp;"'!"&amp;I$68&amp;$C319+72)&lt;&gt;INDIRECT("'"&amp;$A$70&amp;"'!"&amp;I$68&amp;$C319+72),1,0)</f>
        <v>0</v>
      </c>
      <c r="J319" cm="1">
        <f t="array" aca="1" ref="J319" ca="1">IF(INDIRECT("'"&amp;$A$69&amp;"'!"&amp;J$68&amp;$C319+72)&lt;&gt;INDIRECT("'"&amp;$A$70&amp;"'!"&amp;J$68&amp;$C319+72),1,0)</f>
        <v>0</v>
      </c>
      <c r="K319" cm="1">
        <f t="array" aca="1" ref="K319" ca="1">IF(INDIRECT("'"&amp;$A$69&amp;"'!"&amp;K$68&amp;$C319+72)&lt;&gt;INDIRECT("'"&amp;$A$70&amp;"'!"&amp;K$68&amp;$C319+72),1,0)</f>
        <v>0</v>
      </c>
      <c r="L319" cm="1">
        <f t="array" aca="1" ref="L319" ca="1">IF(INDIRECT("'"&amp;$A$69&amp;"'!"&amp;L$68&amp;$C319+72)&lt;&gt;INDIRECT("'"&amp;$A$70&amp;"'!"&amp;L$68&amp;$C319+72),1,0)</f>
        <v>0</v>
      </c>
      <c r="M319" cm="1">
        <f t="array" aca="1" ref="M319" ca="1">IF(INDIRECT("'"&amp;$A$69&amp;"'!"&amp;M$68&amp;$C319+72)&lt;&gt;INDIRECT("'"&amp;$A$70&amp;"'!"&amp;M$68&amp;$C319+72),1,0)</f>
        <v>0</v>
      </c>
      <c r="N319" cm="1">
        <f t="array" aca="1" ref="N319" ca="1">IF(INDIRECT("'"&amp;$A$69&amp;"'!"&amp;N$68&amp;$C319+72)&lt;&gt;INDIRECT("'"&amp;$A$70&amp;"'!"&amp;N$68&amp;$C319+72),1,0)</f>
        <v>0</v>
      </c>
      <c r="O319" cm="1">
        <f t="array" aca="1" ref="O319" ca="1">IF(INDIRECT("'"&amp;$A$69&amp;"'!"&amp;O$68&amp;$C319+72)&lt;&gt;INDIRECT("'"&amp;$A$70&amp;"'!"&amp;O$68&amp;$C319+72),1,0)</f>
        <v>0</v>
      </c>
      <c r="P319" cm="1">
        <f t="array" aca="1" ref="P319" ca="1">IF(INDIRECT("'"&amp;$A$69&amp;"'!"&amp;P$68&amp;$C319+72)&lt;&gt;INDIRECT("'"&amp;$A$70&amp;"'!"&amp;P$68&amp;$C319+72),1,0)</f>
        <v>0</v>
      </c>
      <c r="Q319" cm="1">
        <f t="array" aca="1" ref="Q319" ca="1">IF(INDIRECT("'"&amp;$A$69&amp;"'!"&amp;Q$68&amp;$C319+72)&lt;&gt;INDIRECT("'"&amp;$A$70&amp;"'!"&amp;Q$68&amp;$C319+72),1,0)</f>
        <v>0</v>
      </c>
      <c r="R319" cm="1">
        <f t="array" aca="1" ref="R319" ca="1">IF(INDIRECT("'"&amp;$A$69&amp;"'!"&amp;R$68&amp;$C319+72)&lt;&gt;INDIRECT("'"&amp;$A$70&amp;"'!"&amp;R$68&amp;$C319+72),1,0)</f>
        <v>0</v>
      </c>
      <c r="S319" cm="1">
        <f t="array" aca="1" ref="S319" ca="1">IF(INDIRECT("'"&amp;$A$69&amp;"'!"&amp;S$68&amp;$C319+72)&lt;&gt;INDIRECT("'"&amp;$A$70&amp;"'!"&amp;S$68&amp;$C319+72),1,0)</f>
        <v>0</v>
      </c>
      <c r="T319" cm="1">
        <f t="array" aca="1" ref="T319" ca="1">IF(INDIRECT("'"&amp;$A$69&amp;"'!"&amp;T$68&amp;$C319+72)&lt;&gt;INDIRECT("'"&amp;$A$70&amp;"'!"&amp;T$68&amp;$C319+72),1,0)</f>
        <v>0</v>
      </c>
      <c r="U319" cm="1">
        <f t="array" aca="1" ref="U319" ca="1">IF(INDIRECT("'"&amp;$A$69&amp;"'!"&amp;U$68&amp;$C319+72)&lt;&gt;INDIRECT("'"&amp;$A$70&amp;"'!"&amp;U$68&amp;$C319+72),1,0)</f>
        <v>0</v>
      </c>
      <c r="V319" cm="1">
        <f t="array" aca="1" ref="V319" ca="1">IF(INDIRECT("'"&amp;$A$69&amp;"'!"&amp;V$68&amp;$C319+72)&lt;&gt;INDIRECT("'"&amp;$A$70&amp;"'!"&amp;V$68&amp;$C319+72),1,0)</f>
        <v>0</v>
      </c>
      <c r="W319" cm="1">
        <f t="array" aca="1" ref="W319" ca="1">IF(INDIRECT("'"&amp;$A$69&amp;"'!"&amp;W$68&amp;$C319+72)&lt;&gt;INDIRECT("'"&amp;$A$70&amp;"'!"&amp;W$68&amp;$C319+72),1,0)</f>
        <v>0</v>
      </c>
      <c r="X319" cm="1">
        <f t="array" aca="1" ref="X319" ca="1">IF(INDIRECT("'"&amp;$A$69&amp;"'!"&amp;X$68&amp;$C319+72)&lt;&gt;INDIRECT("'"&amp;$A$70&amp;"'!"&amp;X$68&amp;$C319+72),1,0)</f>
        <v>0</v>
      </c>
      <c r="Y319" cm="1">
        <f t="array" aca="1" ref="Y319" ca="1">IF(INDIRECT("'"&amp;$A$69&amp;"'!"&amp;Y$68&amp;$C319+72)&lt;&gt;INDIRECT("'"&amp;$A$70&amp;"'!"&amp;Y$68&amp;$C319+72),1,0)</f>
        <v>0</v>
      </c>
      <c r="Z319" cm="1">
        <f t="array" aca="1" ref="Z319" ca="1">IF(INDIRECT("'"&amp;$A$69&amp;"'!"&amp;Z$68&amp;$C319+72)&lt;&gt;INDIRECT("'"&amp;$A$70&amp;"'!"&amp;Z$68&amp;$C319+72),1,0)</f>
        <v>0</v>
      </c>
      <c r="AA319" cm="1">
        <f t="array" aca="1" ref="AA319" ca="1">IF(INDIRECT("'"&amp;$A$69&amp;"'!"&amp;AA$68&amp;$C319+72)&lt;&gt;INDIRECT("'"&amp;$A$70&amp;"'!"&amp;AA$68&amp;$C319+72),1,0)</f>
        <v>0</v>
      </c>
      <c r="AB319" cm="1">
        <f t="array" aca="1" ref="AB319" ca="1">IF(INDIRECT("'"&amp;$A$69&amp;"'!"&amp;AB$68&amp;$C319+72)&lt;&gt;INDIRECT("'"&amp;$A$70&amp;"'!"&amp;AB$68&amp;$C319+72),1,0)</f>
        <v>0</v>
      </c>
      <c r="AC319" cm="1">
        <f t="array" aca="1" ref="AC319" ca="1">IF(INDIRECT("'"&amp;$A$69&amp;"'!"&amp;AC$68&amp;$C319+72)&lt;&gt;INDIRECT("'"&amp;$A$70&amp;"'!"&amp;AC$68&amp;$C319+72),1,0)</f>
        <v>0</v>
      </c>
      <c r="AD319" cm="1">
        <f t="array" aca="1" ref="AD319" ca="1">IF(INDIRECT("'"&amp;$A$69&amp;"'!"&amp;AD$68&amp;$C319+72)&lt;&gt;INDIRECT("'"&amp;$A$70&amp;"'!"&amp;AD$68&amp;$C319+72),1,0)</f>
        <v>0</v>
      </c>
      <c r="AE319" cm="1">
        <f t="array" aca="1" ref="AE319" ca="1">IF(INDIRECT("'"&amp;$A$69&amp;"'!"&amp;AE$68&amp;$C319+72)&lt;&gt;INDIRECT("'"&amp;$A$70&amp;"'!"&amp;AE$68&amp;$C319+72),1,0)</f>
        <v>0</v>
      </c>
      <c r="AF319" cm="1">
        <f t="array" aca="1" ref="AF319" ca="1">IF(INDIRECT("'"&amp;$A$69&amp;"'!"&amp;AF$68&amp;$C319+72)&lt;&gt;INDIRECT("'"&amp;$A$70&amp;"'!"&amp;AF$68&amp;$C319+72),1,0)</f>
        <v>0</v>
      </c>
      <c r="AG319" cm="1">
        <f t="array" aca="1" ref="AG319" ca="1">IF(INDIRECT("'"&amp;$A$69&amp;"'!"&amp;AG$68&amp;$C319+72)&lt;&gt;INDIRECT("'"&amp;$A$70&amp;"'!"&amp;AG$68&amp;$C319+72),1,0)</f>
        <v>0</v>
      </c>
      <c r="AH319" cm="1">
        <f t="array" aca="1" ref="AH319" ca="1">IF(INDIRECT("'"&amp;$A$69&amp;"'!"&amp;AH$68&amp;$C319+72)&lt;&gt;INDIRECT("'"&amp;$A$70&amp;"'!"&amp;AH$68&amp;$C319+72),1,0)</f>
        <v>0</v>
      </c>
      <c r="AI319" cm="1">
        <f t="array" aca="1" ref="AI319" ca="1">IF(INDIRECT("'"&amp;$A$69&amp;"'!"&amp;AI$68&amp;$C319+72)&lt;&gt;INDIRECT("'"&amp;$A$70&amp;"'!"&amp;AI$68&amp;$C319+72),1,0)</f>
        <v>0</v>
      </c>
      <c r="AJ319" cm="1">
        <f t="array" aca="1" ref="AJ319" ca="1">IF(INDIRECT("'"&amp;$A$69&amp;"'!"&amp;AJ$68&amp;$C319+72)&lt;&gt;INDIRECT("'"&amp;$A$70&amp;"'!"&amp;AJ$68&amp;$C319+72),1,0)</f>
        <v>0</v>
      </c>
      <c r="AK319" cm="1">
        <f t="array" aca="1" ref="AK319" ca="1">IF(INDIRECT("'"&amp;$A$69&amp;"'!"&amp;AK$68&amp;$C319+72)&lt;&gt;INDIRECT("'"&amp;$A$70&amp;"'!"&amp;AK$68&amp;$C319+72),1,0)</f>
        <v>0</v>
      </c>
      <c r="AL319" cm="1">
        <f t="array" aca="1" ref="AL319" ca="1">IF(INDIRECT("'"&amp;$A$69&amp;"'!"&amp;AL$68&amp;$C319+72)&lt;&gt;INDIRECT("'"&amp;$A$70&amp;"'!"&amp;AL$68&amp;$C319+72),1,0)</f>
        <v>0</v>
      </c>
      <c r="AM319" cm="1">
        <f t="array" aca="1" ref="AM319" ca="1">IF(INDIRECT("'"&amp;$A$69&amp;"'!"&amp;AM$68&amp;$C319+72)&lt;&gt;INDIRECT("'"&amp;$A$70&amp;"'!"&amp;AM$68&amp;$C319+72),1,0)</f>
        <v>0</v>
      </c>
      <c r="AN319" cm="1">
        <f t="array" aca="1" ref="AN319" ca="1">IF(INDIRECT("'"&amp;$A$69&amp;"'!"&amp;AN$68&amp;$C319+72)&lt;&gt;INDIRECT("'"&amp;$A$70&amp;"'!"&amp;AN$68&amp;$C319+72),1,0)</f>
        <v>0</v>
      </c>
      <c r="AO319" cm="1">
        <f t="array" aca="1" ref="AO319" ca="1">IF(INDIRECT("'"&amp;$A$69&amp;"'!"&amp;AO$68&amp;$C319+72)&lt;&gt;INDIRECT("'"&amp;$A$70&amp;"'!"&amp;AO$68&amp;$C319+72),1,0)</f>
        <v>0</v>
      </c>
      <c r="AP319" cm="1">
        <f t="array" aca="1" ref="AP319" ca="1">IF(INDIRECT("'"&amp;$A$69&amp;"'!"&amp;AP$68&amp;$C319+72)&lt;&gt;INDIRECT("'"&amp;$A$70&amp;"'!"&amp;AP$68&amp;$C319+72),1,0)</f>
        <v>0</v>
      </c>
      <c r="AQ319" cm="1">
        <f t="array" aca="1" ref="AQ319" ca="1">IF(INDIRECT("'"&amp;$A$69&amp;"'!"&amp;AQ$68&amp;$C319+72)&lt;&gt;INDIRECT("'"&amp;$A$70&amp;"'!"&amp;AQ$68&amp;$C319+72),1,0)</f>
        <v>0</v>
      </c>
      <c r="AR319" cm="1">
        <f t="array" aca="1" ref="AR319" ca="1">IF(INDIRECT("'"&amp;$A$69&amp;"'!"&amp;AR$68&amp;$C319+72)&lt;&gt;INDIRECT("'"&amp;$A$70&amp;"'!"&amp;AR$68&amp;$C319+72),1,0)</f>
        <v>0</v>
      </c>
      <c r="AS319" cm="1">
        <f t="array" aca="1" ref="AS319" ca="1">IF(INDIRECT("'"&amp;$A$69&amp;"'!"&amp;AS$68&amp;$C319+72)&lt;&gt;INDIRECT("'"&amp;$A$70&amp;"'!"&amp;AS$68&amp;$C319+72),1,0)</f>
        <v>0</v>
      </c>
      <c r="AT319" cm="1">
        <f t="array" aca="1" ref="AT319" ca="1">IF(INDIRECT("'"&amp;$A$69&amp;"'!"&amp;AT$68&amp;$C319+72)&lt;&gt;INDIRECT("'"&amp;$A$70&amp;"'!"&amp;AT$68&amp;$C319+72),1,0)</f>
        <v>0</v>
      </c>
      <c r="AU319" cm="1">
        <f t="array" aca="1" ref="AU319" ca="1">IF(INDIRECT("'"&amp;$A$69&amp;"'!"&amp;AU$68&amp;$C319+72)&lt;&gt;INDIRECT("'"&amp;$A$70&amp;"'!"&amp;AU$68&amp;$C319+72),1,0)</f>
        <v>0</v>
      </c>
      <c r="AV319" cm="1">
        <f t="array" aca="1" ref="AV319" ca="1">IF(INDIRECT("'"&amp;$A$69&amp;"'!"&amp;AV$68&amp;$C319+72)&lt;&gt;INDIRECT("'"&amp;$A$70&amp;"'!"&amp;AV$68&amp;$C319+72),1,0)</f>
        <v>0</v>
      </c>
      <c r="AW319" cm="1">
        <f t="array" aca="1" ref="AW319" ca="1">IF(INDIRECT("'"&amp;$A$69&amp;"'!"&amp;AW$68&amp;$C319+72)&lt;&gt;INDIRECT("'"&amp;$A$70&amp;"'!"&amp;AW$68&amp;$C319+72),1,0)</f>
        <v>0</v>
      </c>
      <c r="AX319" cm="1">
        <f t="array" aca="1" ref="AX319" ca="1">IF(INDIRECT("'"&amp;$A$69&amp;"'!"&amp;AX$68&amp;$C319+72)&lt;&gt;INDIRECT("'"&amp;$A$70&amp;"'!"&amp;AX$68&amp;$C319+72),1,0)</f>
        <v>0</v>
      </c>
      <c r="AY319" cm="1">
        <f t="array" aca="1" ref="AY319" ca="1">IF(INDIRECT("'"&amp;$A$69&amp;"'!"&amp;AY$68&amp;$C319+72)&lt;&gt;INDIRECT("'"&amp;$A$70&amp;"'!"&amp;AY$68&amp;$C319+72),1,0)</f>
        <v>0</v>
      </c>
      <c r="AZ319" cm="1">
        <f t="array" aca="1" ref="AZ319" ca="1">IF(INDIRECT("'"&amp;$A$69&amp;"'!"&amp;AZ$68&amp;$C319+72)&lt;&gt;INDIRECT("'"&amp;$A$70&amp;"'!"&amp;AZ$68&amp;$C319+72),1,0)</f>
        <v>0</v>
      </c>
      <c r="BA319" cm="1">
        <f t="array" aca="1" ref="BA319" ca="1">IF(INDIRECT("'"&amp;$A$69&amp;"'!"&amp;BA$68&amp;$C319+72)&lt;&gt;INDIRECT("'"&amp;$A$70&amp;"'!"&amp;BA$68&amp;$C319+72),1,0)</f>
        <v>0</v>
      </c>
      <c r="BB319" cm="1">
        <f t="array" aca="1" ref="BB319" ca="1">IF(INDIRECT("'"&amp;$A$69&amp;"'!"&amp;BB$68&amp;$C319+72)&lt;&gt;INDIRECT("'"&amp;$A$70&amp;"'!"&amp;BB$68&amp;$C319+72),1,0)</f>
        <v>0</v>
      </c>
      <c r="BC319">
        <f t="shared" ca="1" si="9"/>
        <v>0</v>
      </c>
      <c r="BD319">
        <f t="shared" ca="1" si="10"/>
        <v>0</v>
      </c>
      <c r="BE319">
        <f t="shared" ca="1" si="11"/>
        <v>0</v>
      </c>
    </row>
    <row r="320" spans="3:57" x14ac:dyDescent="0.15">
      <c r="C320" s="283">
        <v>248</v>
      </c>
      <c r="D320" cm="1">
        <f t="array" aca="1" ref="D320" ca="1">IF(INDIRECT("'"&amp;$A$69&amp;"'!"&amp;D$68&amp;$C320+72)&lt;&gt;INDIRECT("'"&amp;$A$70&amp;"'!"&amp;D$68&amp;$C320+72),1,0)</f>
        <v>0</v>
      </c>
      <c r="E320" cm="1">
        <f t="array" aca="1" ref="E320" ca="1">IF(INDIRECT("'"&amp;$A$69&amp;"'!"&amp;E$68&amp;$C320+72)&lt;&gt;INDIRECT("'"&amp;$A$70&amp;"'!"&amp;E$68&amp;$C320+72),1,0)</f>
        <v>0</v>
      </c>
      <c r="F320" cm="1">
        <f t="array" aca="1" ref="F320" ca="1">IF(INDIRECT("'"&amp;$A$69&amp;"'!"&amp;F$68&amp;$C320+72)&lt;&gt;INDIRECT("'"&amp;$A$70&amp;"'!"&amp;F$68&amp;$C320+72),1,0)</f>
        <v>0</v>
      </c>
      <c r="G320" cm="1">
        <f t="array" aca="1" ref="G320" ca="1">IF(INDIRECT("'"&amp;$A$69&amp;"'!"&amp;G$68&amp;$C320+72)&lt;&gt;INDIRECT("'"&amp;$A$70&amp;"'!"&amp;G$68&amp;$C320+72),1,0)</f>
        <v>0</v>
      </c>
      <c r="H320" cm="1">
        <f t="array" aca="1" ref="H320" ca="1">IF(INDIRECT("'"&amp;$A$69&amp;"'!"&amp;H$68&amp;$C320+72)&lt;&gt;INDIRECT("'"&amp;$A$70&amp;"'!"&amp;H$68&amp;$C320+72),1,0)</f>
        <v>0</v>
      </c>
      <c r="I320" cm="1">
        <f t="array" aca="1" ref="I320" ca="1">IF(INDIRECT("'"&amp;$A$69&amp;"'!"&amp;I$68&amp;$C320+72)&lt;&gt;INDIRECT("'"&amp;$A$70&amp;"'!"&amp;I$68&amp;$C320+72),1,0)</f>
        <v>0</v>
      </c>
      <c r="J320" cm="1">
        <f t="array" aca="1" ref="J320" ca="1">IF(INDIRECT("'"&amp;$A$69&amp;"'!"&amp;J$68&amp;$C320+72)&lt;&gt;INDIRECT("'"&amp;$A$70&amp;"'!"&amp;J$68&amp;$C320+72),1,0)</f>
        <v>0</v>
      </c>
      <c r="K320" cm="1">
        <f t="array" aca="1" ref="K320" ca="1">IF(INDIRECT("'"&amp;$A$69&amp;"'!"&amp;K$68&amp;$C320+72)&lt;&gt;INDIRECT("'"&amp;$A$70&amp;"'!"&amp;K$68&amp;$C320+72),1,0)</f>
        <v>0</v>
      </c>
      <c r="L320" cm="1">
        <f t="array" aca="1" ref="L320" ca="1">IF(INDIRECT("'"&amp;$A$69&amp;"'!"&amp;L$68&amp;$C320+72)&lt;&gt;INDIRECT("'"&amp;$A$70&amp;"'!"&amp;L$68&amp;$C320+72),1,0)</f>
        <v>0</v>
      </c>
      <c r="M320" cm="1">
        <f t="array" aca="1" ref="M320" ca="1">IF(INDIRECT("'"&amp;$A$69&amp;"'!"&amp;M$68&amp;$C320+72)&lt;&gt;INDIRECT("'"&amp;$A$70&amp;"'!"&amp;M$68&amp;$C320+72),1,0)</f>
        <v>0</v>
      </c>
      <c r="N320" cm="1">
        <f t="array" aca="1" ref="N320" ca="1">IF(INDIRECT("'"&amp;$A$69&amp;"'!"&amp;N$68&amp;$C320+72)&lt;&gt;INDIRECT("'"&amp;$A$70&amp;"'!"&amp;N$68&amp;$C320+72),1,0)</f>
        <v>0</v>
      </c>
      <c r="O320" cm="1">
        <f t="array" aca="1" ref="O320" ca="1">IF(INDIRECT("'"&amp;$A$69&amp;"'!"&amp;O$68&amp;$C320+72)&lt;&gt;INDIRECT("'"&amp;$A$70&amp;"'!"&amp;O$68&amp;$C320+72),1,0)</f>
        <v>0</v>
      </c>
      <c r="P320" cm="1">
        <f t="array" aca="1" ref="P320" ca="1">IF(INDIRECT("'"&amp;$A$69&amp;"'!"&amp;P$68&amp;$C320+72)&lt;&gt;INDIRECT("'"&amp;$A$70&amp;"'!"&amp;P$68&amp;$C320+72),1,0)</f>
        <v>0</v>
      </c>
      <c r="Q320" cm="1">
        <f t="array" aca="1" ref="Q320" ca="1">IF(INDIRECT("'"&amp;$A$69&amp;"'!"&amp;Q$68&amp;$C320+72)&lt;&gt;INDIRECT("'"&amp;$A$70&amp;"'!"&amp;Q$68&amp;$C320+72),1,0)</f>
        <v>0</v>
      </c>
      <c r="R320" cm="1">
        <f t="array" aca="1" ref="R320" ca="1">IF(INDIRECT("'"&amp;$A$69&amp;"'!"&amp;R$68&amp;$C320+72)&lt;&gt;INDIRECT("'"&amp;$A$70&amp;"'!"&amp;R$68&amp;$C320+72),1,0)</f>
        <v>0</v>
      </c>
      <c r="S320" cm="1">
        <f t="array" aca="1" ref="S320" ca="1">IF(INDIRECT("'"&amp;$A$69&amp;"'!"&amp;S$68&amp;$C320+72)&lt;&gt;INDIRECT("'"&amp;$A$70&amp;"'!"&amp;S$68&amp;$C320+72),1,0)</f>
        <v>0</v>
      </c>
      <c r="T320" cm="1">
        <f t="array" aca="1" ref="T320" ca="1">IF(INDIRECT("'"&amp;$A$69&amp;"'!"&amp;T$68&amp;$C320+72)&lt;&gt;INDIRECT("'"&amp;$A$70&amp;"'!"&amp;T$68&amp;$C320+72),1,0)</f>
        <v>0</v>
      </c>
      <c r="U320" cm="1">
        <f t="array" aca="1" ref="U320" ca="1">IF(INDIRECT("'"&amp;$A$69&amp;"'!"&amp;U$68&amp;$C320+72)&lt;&gt;INDIRECT("'"&amp;$A$70&amp;"'!"&amp;U$68&amp;$C320+72),1,0)</f>
        <v>0</v>
      </c>
      <c r="V320" cm="1">
        <f t="array" aca="1" ref="V320" ca="1">IF(INDIRECT("'"&amp;$A$69&amp;"'!"&amp;V$68&amp;$C320+72)&lt;&gt;INDIRECT("'"&amp;$A$70&amp;"'!"&amp;V$68&amp;$C320+72),1,0)</f>
        <v>0</v>
      </c>
      <c r="W320" cm="1">
        <f t="array" aca="1" ref="W320" ca="1">IF(INDIRECT("'"&amp;$A$69&amp;"'!"&amp;W$68&amp;$C320+72)&lt;&gt;INDIRECT("'"&amp;$A$70&amp;"'!"&amp;W$68&amp;$C320+72),1,0)</f>
        <v>0</v>
      </c>
      <c r="X320" cm="1">
        <f t="array" aca="1" ref="X320" ca="1">IF(INDIRECT("'"&amp;$A$69&amp;"'!"&amp;X$68&amp;$C320+72)&lt;&gt;INDIRECT("'"&amp;$A$70&amp;"'!"&amp;X$68&amp;$C320+72),1,0)</f>
        <v>0</v>
      </c>
      <c r="Y320" cm="1">
        <f t="array" aca="1" ref="Y320" ca="1">IF(INDIRECT("'"&amp;$A$69&amp;"'!"&amp;Y$68&amp;$C320+72)&lt;&gt;INDIRECT("'"&amp;$A$70&amp;"'!"&amp;Y$68&amp;$C320+72),1,0)</f>
        <v>0</v>
      </c>
      <c r="Z320" cm="1">
        <f t="array" aca="1" ref="Z320" ca="1">IF(INDIRECT("'"&amp;$A$69&amp;"'!"&amp;Z$68&amp;$C320+72)&lt;&gt;INDIRECT("'"&amp;$A$70&amp;"'!"&amp;Z$68&amp;$C320+72),1,0)</f>
        <v>0</v>
      </c>
      <c r="AA320" cm="1">
        <f t="array" aca="1" ref="AA320" ca="1">IF(INDIRECT("'"&amp;$A$69&amp;"'!"&amp;AA$68&amp;$C320+72)&lt;&gt;INDIRECT("'"&amp;$A$70&amp;"'!"&amp;AA$68&amp;$C320+72),1,0)</f>
        <v>0</v>
      </c>
      <c r="AB320" cm="1">
        <f t="array" aca="1" ref="AB320" ca="1">IF(INDIRECT("'"&amp;$A$69&amp;"'!"&amp;AB$68&amp;$C320+72)&lt;&gt;INDIRECT("'"&amp;$A$70&amp;"'!"&amp;AB$68&amp;$C320+72),1,0)</f>
        <v>0</v>
      </c>
      <c r="AC320" cm="1">
        <f t="array" aca="1" ref="AC320" ca="1">IF(INDIRECT("'"&amp;$A$69&amp;"'!"&amp;AC$68&amp;$C320+72)&lt;&gt;INDIRECT("'"&amp;$A$70&amp;"'!"&amp;AC$68&amp;$C320+72),1,0)</f>
        <v>0</v>
      </c>
      <c r="AD320" cm="1">
        <f t="array" aca="1" ref="AD320" ca="1">IF(INDIRECT("'"&amp;$A$69&amp;"'!"&amp;AD$68&amp;$C320+72)&lt;&gt;INDIRECT("'"&amp;$A$70&amp;"'!"&amp;AD$68&amp;$C320+72),1,0)</f>
        <v>0</v>
      </c>
      <c r="AE320" cm="1">
        <f t="array" aca="1" ref="AE320" ca="1">IF(INDIRECT("'"&amp;$A$69&amp;"'!"&amp;AE$68&amp;$C320+72)&lt;&gt;INDIRECT("'"&amp;$A$70&amp;"'!"&amp;AE$68&amp;$C320+72),1,0)</f>
        <v>0</v>
      </c>
      <c r="AF320" cm="1">
        <f t="array" aca="1" ref="AF320" ca="1">IF(INDIRECT("'"&amp;$A$69&amp;"'!"&amp;AF$68&amp;$C320+72)&lt;&gt;INDIRECT("'"&amp;$A$70&amp;"'!"&amp;AF$68&amp;$C320+72),1,0)</f>
        <v>0</v>
      </c>
      <c r="AG320" cm="1">
        <f t="array" aca="1" ref="AG320" ca="1">IF(INDIRECT("'"&amp;$A$69&amp;"'!"&amp;AG$68&amp;$C320+72)&lt;&gt;INDIRECT("'"&amp;$A$70&amp;"'!"&amp;AG$68&amp;$C320+72),1,0)</f>
        <v>0</v>
      </c>
      <c r="AH320" cm="1">
        <f t="array" aca="1" ref="AH320" ca="1">IF(INDIRECT("'"&amp;$A$69&amp;"'!"&amp;AH$68&amp;$C320+72)&lt;&gt;INDIRECT("'"&amp;$A$70&amp;"'!"&amp;AH$68&amp;$C320+72),1,0)</f>
        <v>0</v>
      </c>
      <c r="AI320" cm="1">
        <f t="array" aca="1" ref="AI320" ca="1">IF(INDIRECT("'"&amp;$A$69&amp;"'!"&amp;AI$68&amp;$C320+72)&lt;&gt;INDIRECT("'"&amp;$A$70&amp;"'!"&amp;AI$68&amp;$C320+72),1,0)</f>
        <v>0</v>
      </c>
      <c r="AJ320" cm="1">
        <f t="array" aca="1" ref="AJ320" ca="1">IF(INDIRECT("'"&amp;$A$69&amp;"'!"&amp;AJ$68&amp;$C320+72)&lt;&gt;INDIRECT("'"&amp;$A$70&amp;"'!"&amp;AJ$68&amp;$C320+72),1,0)</f>
        <v>0</v>
      </c>
      <c r="AK320" cm="1">
        <f t="array" aca="1" ref="AK320" ca="1">IF(INDIRECT("'"&amp;$A$69&amp;"'!"&amp;AK$68&amp;$C320+72)&lt;&gt;INDIRECT("'"&amp;$A$70&amp;"'!"&amp;AK$68&amp;$C320+72),1,0)</f>
        <v>0</v>
      </c>
      <c r="AL320" cm="1">
        <f t="array" aca="1" ref="AL320" ca="1">IF(INDIRECT("'"&amp;$A$69&amp;"'!"&amp;AL$68&amp;$C320+72)&lt;&gt;INDIRECT("'"&amp;$A$70&amp;"'!"&amp;AL$68&amp;$C320+72),1,0)</f>
        <v>0</v>
      </c>
      <c r="AM320" cm="1">
        <f t="array" aca="1" ref="AM320" ca="1">IF(INDIRECT("'"&amp;$A$69&amp;"'!"&amp;AM$68&amp;$C320+72)&lt;&gt;INDIRECT("'"&amp;$A$70&amp;"'!"&amp;AM$68&amp;$C320+72),1,0)</f>
        <v>0</v>
      </c>
      <c r="AN320" cm="1">
        <f t="array" aca="1" ref="AN320" ca="1">IF(INDIRECT("'"&amp;$A$69&amp;"'!"&amp;AN$68&amp;$C320+72)&lt;&gt;INDIRECT("'"&amp;$A$70&amp;"'!"&amp;AN$68&amp;$C320+72),1,0)</f>
        <v>0</v>
      </c>
      <c r="AO320" cm="1">
        <f t="array" aca="1" ref="AO320" ca="1">IF(INDIRECT("'"&amp;$A$69&amp;"'!"&amp;AO$68&amp;$C320+72)&lt;&gt;INDIRECT("'"&amp;$A$70&amp;"'!"&amp;AO$68&amp;$C320+72),1,0)</f>
        <v>0</v>
      </c>
      <c r="AP320" cm="1">
        <f t="array" aca="1" ref="AP320" ca="1">IF(INDIRECT("'"&amp;$A$69&amp;"'!"&amp;AP$68&amp;$C320+72)&lt;&gt;INDIRECT("'"&amp;$A$70&amp;"'!"&amp;AP$68&amp;$C320+72),1,0)</f>
        <v>0</v>
      </c>
      <c r="AQ320" cm="1">
        <f t="array" aca="1" ref="AQ320" ca="1">IF(INDIRECT("'"&amp;$A$69&amp;"'!"&amp;AQ$68&amp;$C320+72)&lt;&gt;INDIRECT("'"&amp;$A$70&amp;"'!"&amp;AQ$68&amp;$C320+72),1,0)</f>
        <v>0</v>
      </c>
      <c r="AR320" cm="1">
        <f t="array" aca="1" ref="AR320" ca="1">IF(INDIRECT("'"&amp;$A$69&amp;"'!"&amp;AR$68&amp;$C320+72)&lt;&gt;INDIRECT("'"&amp;$A$70&amp;"'!"&amp;AR$68&amp;$C320+72),1,0)</f>
        <v>0</v>
      </c>
      <c r="AS320" cm="1">
        <f t="array" aca="1" ref="AS320" ca="1">IF(INDIRECT("'"&amp;$A$69&amp;"'!"&amp;AS$68&amp;$C320+72)&lt;&gt;INDIRECT("'"&amp;$A$70&amp;"'!"&amp;AS$68&amp;$C320+72),1,0)</f>
        <v>0</v>
      </c>
      <c r="AT320" cm="1">
        <f t="array" aca="1" ref="AT320" ca="1">IF(INDIRECT("'"&amp;$A$69&amp;"'!"&amp;AT$68&amp;$C320+72)&lt;&gt;INDIRECT("'"&amp;$A$70&amp;"'!"&amp;AT$68&amp;$C320+72),1,0)</f>
        <v>0</v>
      </c>
      <c r="AU320" cm="1">
        <f t="array" aca="1" ref="AU320" ca="1">IF(INDIRECT("'"&amp;$A$69&amp;"'!"&amp;AU$68&amp;$C320+72)&lt;&gt;INDIRECT("'"&amp;$A$70&amp;"'!"&amp;AU$68&amp;$C320+72),1,0)</f>
        <v>0</v>
      </c>
      <c r="AV320" cm="1">
        <f t="array" aca="1" ref="AV320" ca="1">IF(INDIRECT("'"&amp;$A$69&amp;"'!"&amp;AV$68&amp;$C320+72)&lt;&gt;INDIRECT("'"&amp;$A$70&amp;"'!"&amp;AV$68&amp;$C320+72),1,0)</f>
        <v>0</v>
      </c>
      <c r="AW320" cm="1">
        <f t="array" aca="1" ref="AW320" ca="1">IF(INDIRECT("'"&amp;$A$69&amp;"'!"&amp;AW$68&amp;$C320+72)&lt;&gt;INDIRECT("'"&amp;$A$70&amp;"'!"&amp;AW$68&amp;$C320+72),1,0)</f>
        <v>0</v>
      </c>
      <c r="AX320" cm="1">
        <f t="array" aca="1" ref="AX320" ca="1">IF(INDIRECT("'"&amp;$A$69&amp;"'!"&amp;AX$68&amp;$C320+72)&lt;&gt;INDIRECT("'"&amp;$A$70&amp;"'!"&amp;AX$68&amp;$C320+72),1,0)</f>
        <v>0</v>
      </c>
      <c r="AY320" cm="1">
        <f t="array" aca="1" ref="AY320" ca="1">IF(INDIRECT("'"&amp;$A$69&amp;"'!"&amp;AY$68&amp;$C320+72)&lt;&gt;INDIRECT("'"&amp;$A$70&amp;"'!"&amp;AY$68&amp;$C320+72),1,0)</f>
        <v>0</v>
      </c>
      <c r="AZ320" cm="1">
        <f t="array" aca="1" ref="AZ320" ca="1">IF(INDIRECT("'"&amp;$A$69&amp;"'!"&amp;AZ$68&amp;$C320+72)&lt;&gt;INDIRECT("'"&amp;$A$70&amp;"'!"&amp;AZ$68&amp;$C320+72),1,0)</f>
        <v>0</v>
      </c>
      <c r="BA320" cm="1">
        <f t="array" aca="1" ref="BA320" ca="1">IF(INDIRECT("'"&amp;$A$69&amp;"'!"&amp;BA$68&amp;$C320+72)&lt;&gt;INDIRECT("'"&amp;$A$70&amp;"'!"&amp;BA$68&amp;$C320+72),1,0)</f>
        <v>0</v>
      </c>
      <c r="BB320" cm="1">
        <f t="array" aca="1" ref="BB320" ca="1">IF(INDIRECT("'"&amp;$A$69&amp;"'!"&amp;BB$68&amp;$C320+72)&lt;&gt;INDIRECT("'"&amp;$A$70&amp;"'!"&amp;BB$68&amp;$C320+72),1,0)</f>
        <v>0</v>
      </c>
      <c r="BC320">
        <f t="shared" ca="1" si="9"/>
        <v>0</v>
      </c>
      <c r="BD320">
        <f t="shared" ca="1" si="10"/>
        <v>0</v>
      </c>
      <c r="BE320">
        <f t="shared" ca="1" si="11"/>
        <v>0</v>
      </c>
    </row>
    <row r="321" spans="3:57" x14ac:dyDescent="0.15">
      <c r="C321" s="283">
        <v>249</v>
      </c>
      <c r="D321" cm="1">
        <f t="array" aca="1" ref="D321" ca="1">IF(INDIRECT("'"&amp;$A$69&amp;"'!"&amp;D$68&amp;$C321+72)&lt;&gt;INDIRECT("'"&amp;$A$70&amp;"'!"&amp;D$68&amp;$C321+72),1,0)</f>
        <v>0</v>
      </c>
      <c r="E321" cm="1">
        <f t="array" aca="1" ref="E321" ca="1">IF(INDIRECT("'"&amp;$A$69&amp;"'!"&amp;E$68&amp;$C321+72)&lt;&gt;INDIRECT("'"&amp;$A$70&amp;"'!"&amp;E$68&amp;$C321+72),1,0)</f>
        <v>0</v>
      </c>
      <c r="F321" cm="1">
        <f t="array" aca="1" ref="F321" ca="1">IF(INDIRECT("'"&amp;$A$69&amp;"'!"&amp;F$68&amp;$C321+72)&lt;&gt;INDIRECT("'"&amp;$A$70&amp;"'!"&amp;F$68&amp;$C321+72),1,0)</f>
        <v>0</v>
      </c>
      <c r="G321" cm="1">
        <f t="array" aca="1" ref="G321" ca="1">IF(INDIRECT("'"&amp;$A$69&amp;"'!"&amp;G$68&amp;$C321+72)&lt;&gt;INDIRECT("'"&amp;$A$70&amp;"'!"&amp;G$68&amp;$C321+72),1,0)</f>
        <v>0</v>
      </c>
      <c r="H321" cm="1">
        <f t="array" aca="1" ref="H321" ca="1">IF(INDIRECT("'"&amp;$A$69&amp;"'!"&amp;H$68&amp;$C321+72)&lt;&gt;INDIRECT("'"&amp;$A$70&amp;"'!"&amp;H$68&amp;$C321+72),1,0)</f>
        <v>0</v>
      </c>
      <c r="I321" cm="1">
        <f t="array" aca="1" ref="I321" ca="1">IF(INDIRECT("'"&amp;$A$69&amp;"'!"&amp;I$68&amp;$C321+72)&lt;&gt;INDIRECT("'"&amp;$A$70&amp;"'!"&amp;I$68&amp;$C321+72),1,0)</f>
        <v>0</v>
      </c>
      <c r="J321" cm="1">
        <f t="array" aca="1" ref="J321" ca="1">IF(INDIRECT("'"&amp;$A$69&amp;"'!"&amp;J$68&amp;$C321+72)&lt;&gt;INDIRECT("'"&amp;$A$70&amp;"'!"&amp;J$68&amp;$C321+72),1,0)</f>
        <v>0</v>
      </c>
      <c r="K321" cm="1">
        <f t="array" aca="1" ref="K321" ca="1">IF(INDIRECT("'"&amp;$A$69&amp;"'!"&amp;K$68&amp;$C321+72)&lt;&gt;INDIRECT("'"&amp;$A$70&amp;"'!"&amp;K$68&amp;$C321+72),1,0)</f>
        <v>0</v>
      </c>
      <c r="L321" cm="1">
        <f t="array" aca="1" ref="L321" ca="1">IF(INDIRECT("'"&amp;$A$69&amp;"'!"&amp;L$68&amp;$C321+72)&lt;&gt;INDIRECT("'"&amp;$A$70&amp;"'!"&amp;L$68&amp;$C321+72),1,0)</f>
        <v>0</v>
      </c>
      <c r="M321" cm="1">
        <f t="array" aca="1" ref="M321" ca="1">IF(INDIRECT("'"&amp;$A$69&amp;"'!"&amp;M$68&amp;$C321+72)&lt;&gt;INDIRECT("'"&amp;$A$70&amp;"'!"&amp;M$68&amp;$C321+72),1,0)</f>
        <v>0</v>
      </c>
      <c r="N321" cm="1">
        <f t="array" aca="1" ref="N321" ca="1">IF(INDIRECT("'"&amp;$A$69&amp;"'!"&amp;N$68&amp;$C321+72)&lt;&gt;INDIRECT("'"&amp;$A$70&amp;"'!"&amp;N$68&amp;$C321+72),1,0)</f>
        <v>0</v>
      </c>
      <c r="O321" cm="1">
        <f t="array" aca="1" ref="O321" ca="1">IF(INDIRECT("'"&amp;$A$69&amp;"'!"&amp;O$68&amp;$C321+72)&lt;&gt;INDIRECT("'"&amp;$A$70&amp;"'!"&amp;O$68&amp;$C321+72),1,0)</f>
        <v>0</v>
      </c>
      <c r="P321" cm="1">
        <f t="array" aca="1" ref="P321" ca="1">IF(INDIRECT("'"&amp;$A$69&amp;"'!"&amp;P$68&amp;$C321+72)&lt;&gt;INDIRECT("'"&amp;$A$70&amp;"'!"&amp;P$68&amp;$C321+72),1,0)</f>
        <v>0</v>
      </c>
      <c r="Q321" cm="1">
        <f t="array" aca="1" ref="Q321" ca="1">IF(INDIRECT("'"&amp;$A$69&amp;"'!"&amp;Q$68&amp;$C321+72)&lt;&gt;INDIRECT("'"&amp;$A$70&amp;"'!"&amp;Q$68&amp;$C321+72),1,0)</f>
        <v>0</v>
      </c>
      <c r="R321" cm="1">
        <f t="array" aca="1" ref="R321" ca="1">IF(INDIRECT("'"&amp;$A$69&amp;"'!"&amp;R$68&amp;$C321+72)&lt;&gt;INDIRECT("'"&amp;$A$70&amp;"'!"&amp;R$68&amp;$C321+72),1,0)</f>
        <v>0</v>
      </c>
      <c r="S321" cm="1">
        <f t="array" aca="1" ref="S321" ca="1">IF(INDIRECT("'"&amp;$A$69&amp;"'!"&amp;S$68&amp;$C321+72)&lt;&gt;INDIRECT("'"&amp;$A$70&amp;"'!"&amp;S$68&amp;$C321+72),1,0)</f>
        <v>0</v>
      </c>
      <c r="T321" cm="1">
        <f t="array" aca="1" ref="T321" ca="1">IF(INDIRECT("'"&amp;$A$69&amp;"'!"&amp;T$68&amp;$C321+72)&lt;&gt;INDIRECT("'"&amp;$A$70&amp;"'!"&amp;T$68&amp;$C321+72),1,0)</f>
        <v>0</v>
      </c>
      <c r="U321" cm="1">
        <f t="array" aca="1" ref="U321" ca="1">IF(INDIRECT("'"&amp;$A$69&amp;"'!"&amp;U$68&amp;$C321+72)&lt;&gt;INDIRECT("'"&amp;$A$70&amp;"'!"&amp;U$68&amp;$C321+72),1,0)</f>
        <v>0</v>
      </c>
      <c r="V321" cm="1">
        <f t="array" aca="1" ref="V321" ca="1">IF(INDIRECT("'"&amp;$A$69&amp;"'!"&amp;V$68&amp;$C321+72)&lt;&gt;INDIRECT("'"&amp;$A$70&amp;"'!"&amp;V$68&amp;$C321+72),1,0)</f>
        <v>0</v>
      </c>
      <c r="W321" cm="1">
        <f t="array" aca="1" ref="W321" ca="1">IF(INDIRECT("'"&amp;$A$69&amp;"'!"&amp;W$68&amp;$C321+72)&lt;&gt;INDIRECT("'"&amp;$A$70&amp;"'!"&amp;W$68&amp;$C321+72),1,0)</f>
        <v>0</v>
      </c>
      <c r="X321" cm="1">
        <f t="array" aca="1" ref="X321" ca="1">IF(INDIRECT("'"&amp;$A$69&amp;"'!"&amp;X$68&amp;$C321+72)&lt;&gt;INDIRECT("'"&amp;$A$70&amp;"'!"&amp;X$68&amp;$C321+72),1,0)</f>
        <v>0</v>
      </c>
      <c r="Y321" cm="1">
        <f t="array" aca="1" ref="Y321" ca="1">IF(INDIRECT("'"&amp;$A$69&amp;"'!"&amp;Y$68&amp;$C321+72)&lt;&gt;INDIRECT("'"&amp;$A$70&amp;"'!"&amp;Y$68&amp;$C321+72),1,0)</f>
        <v>0</v>
      </c>
      <c r="Z321" cm="1">
        <f t="array" aca="1" ref="Z321" ca="1">IF(INDIRECT("'"&amp;$A$69&amp;"'!"&amp;Z$68&amp;$C321+72)&lt;&gt;INDIRECT("'"&amp;$A$70&amp;"'!"&amp;Z$68&amp;$C321+72),1,0)</f>
        <v>0</v>
      </c>
      <c r="AA321" cm="1">
        <f t="array" aca="1" ref="AA321" ca="1">IF(INDIRECT("'"&amp;$A$69&amp;"'!"&amp;AA$68&amp;$C321+72)&lt;&gt;INDIRECT("'"&amp;$A$70&amp;"'!"&amp;AA$68&amp;$C321+72),1,0)</f>
        <v>0</v>
      </c>
      <c r="AB321" cm="1">
        <f t="array" aca="1" ref="AB321" ca="1">IF(INDIRECT("'"&amp;$A$69&amp;"'!"&amp;AB$68&amp;$C321+72)&lt;&gt;INDIRECT("'"&amp;$A$70&amp;"'!"&amp;AB$68&amp;$C321+72),1,0)</f>
        <v>0</v>
      </c>
      <c r="AC321" cm="1">
        <f t="array" aca="1" ref="AC321" ca="1">IF(INDIRECT("'"&amp;$A$69&amp;"'!"&amp;AC$68&amp;$C321+72)&lt;&gt;INDIRECT("'"&amp;$A$70&amp;"'!"&amp;AC$68&amp;$C321+72),1,0)</f>
        <v>0</v>
      </c>
      <c r="AD321" cm="1">
        <f t="array" aca="1" ref="AD321" ca="1">IF(INDIRECT("'"&amp;$A$69&amp;"'!"&amp;AD$68&amp;$C321+72)&lt;&gt;INDIRECT("'"&amp;$A$70&amp;"'!"&amp;AD$68&amp;$C321+72),1,0)</f>
        <v>0</v>
      </c>
      <c r="AE321" cm="1">
        <f t="array" aca="1" ref="AE321" ca="1">IF(INDIRECT("'"&amp;$A$69&amp;"'!"&amp;AE$68&amp;$C321+72)&lt;&gt;INDIRECT("'"&amp;$A$70&amp;"'!"&amp;AE$68&amp;$C321+72),1,0)</f>
        <v>0</v>
      </c>
      <c r="AF321" cm="1">
        <f t="array" aca="1" ref="AF321" ca="1">IF(INDIRECT("'"&amp;$A$69&amp;"'!"&amp;AF$68&amp;$C321+72)&lt;&gt;INDIRECT("'"&amp;$A$70&amp;"'!"&amp;AF$68&amp;$C321+72),1,0)</f>
        <v>0</v>
      </c>
      <c r="AG321" cm="1">
        <f t="array" aca="1" ref="AG321" ca="1">IF(INDIRECT("'"&amp;$A$69&amp;"'!"&amp;AG$68&amp;$C321+72)&lt;&gt;INDIRECT("'"&amp;$A$70&amp;"'!"&amp;AG$68&amp;$C321+72),1,0)</f>
        <v>0</v>
      </c>
      <c r="AH321" cm="1">
        <f t="array" aca="1" ref="AH321" ca="1">IF(INDIRECT("'"&amp;$A$69&amp;"'!"&amp;AH$68&amp;$C321+72)&lt;&gt;INDIRECT("'"&amp;$A$70&amp;"'!"&amp;AH$68&amp;$C321+72),1,0)</f>
        <v>0</v>
      </c>
      <c r="AI321" cm="1">
        <f t="array" aca="1" ref="AI321" ca="1">IF(INDIRECT("'"&amp;$A$69&amp;"'!"&amp;AI$68&amp;$C321+72)&lt;&gt;INDIRECT("'"&amp;$A$70&amp;"'!"&amp;AI$68&amp;$C321+72),1,0)</f>
        <v>0</v>
      </c>
      <c r="AJ321" cm="1">
        <f t="array" aca="1" ref="AJ321" ca="1">IF(INDIRECT("'"&amp;$A$69&amp;"'!"&amp;AJ$68&amp;$C321+72)&lt;&gt;INDIRECT("'"&amp;$A$70&amp;"'!"&amp;AJ$68&amp;$C321+72),1,0)</f>
        <v>0</v>
      </c>
      <c r="AK321" cm="1">
        <f t="array" aca="1" ref="AK321" ca="1">IF(INDIRECT("'"&amp;$A$69&amp;"'!"&amp;AK$68&amp;$C321+72)&lt;&gt;INDIRECT("'"&amp;$A$70&amp;"'!"&amp;AK$68&amp;$C321+72),1,0)</f>
        <v>0</v>
      </c>
      <c r="AL321" cm="1">
        <f t="array" aca="1" ref="AL321" ca="1">IF(INDIRECT("'"&amp;$A$69&amp;"'!"&amp;AL$68&amp;$C321+72)&lt;&gt;INDIRECT("'"&amp;$A$70&amp;"'!"&amp;AL$68&amp;$C321+72),1,0)</f>
        <v>0</v>
      </c>
      <c r="AM321" cm="1">
        <f t="array" aca="1" ref="AM321" ca="1">IF(INDIRECT("'"&amp;$A$69&amp;"'!"&amp;AM$68&amp;$C321+72)&lt;&gt;INDIRECT("'"&amp;$A$70&amp;"'!"&amp;AM$68&amp;$C321+72),1,0)</f>
        <v>0</v>
      </c>
      <c r="AN321" cm="1">
        <f t="array" aca="1" ref="AN321" ca="1">IF(INDIRECT("'"&amp;$A$69&amp;"'!"&amp;AN$68&amp;$C321+72)&lt;&gt;INDIRECT("'"&amp;$A$70&amp;"'!"&amp;AN$68&amp;$C321+72),1,0)</f>
        <v>0</v>
      </c>
      <c r="AO321" cm="1">
        <f t="array" aca="1" ref="AO321" ca="1">IF(INDIRECT("'"&amp;$A$69&amp;"'!"&amp;AO$68&amp;$C321+72)&lt;&gt;INDIRECT("'"&amp;$A$70&amp;"'!"&amp;AO$68&amp;$C321+72),1,0)</f>
        <v>0</v>
      </c>
      <c r="AP321" cm="1">
        <f t="array" aca="1" ref="AP321" ca="1">IF(INDIRECT("'"&amp;$A$69&amp;"'!"&amp;AP$68&amp;$C321+72)&lt;&gt;INDIRECT("'"&amp;$A$70&amp;"'!"&amp;AP$68&amp;$C321+72),1,0)</f>
        <v>0</v>
      </c>
      <c r="AQ321" cm="1">
        <f t="array" aca="1" ref="AQ321" ca="1">IF(INDIRECT("'"&amp;$A$69&amp;"'!"&amp;AQ$68&amp;$C321+72)&lt;&gt;INDIRECT("'"&amp;$A$70&amp;"'!"&amp;AQ$68&amp;$C321+72),1,0)</f>
        <v>0</v>
      </c>
      <c r="AR321" cm="1">
        <f t="array" aca="1" ref="AR321" ca="1">IF(INDIRECT("'"&amp;$A$69&amp;"'!"&amp;AR$68&amp;$C321+72)&lt;&gt;INDIRECT("'"&amp;$A$70&amp;"'!"&amp;AR$68&amp;$C321+72),1,0)</f>
        <v>0</v>
      </c>
      <c r="AS321" cm="1">
        <f t="array" aca="1" ref="AS321" ca="1">IF(INDIRECT("'"&amp;$A$69&amp;"'!"&amp;AS$68&amp;$C321+72)&lt;&gt;INDIRECT("'"&amp;$A$70&amp;"'!"&amp;AS$68&amp;$C321+72),1,0)</f>
        <v>0</v>
      </c>
      <c r="AT321" cm="1">
        <f t="array" aca="1" ref="AT321" ca="1">IF(INDIRECT("'"&amp;$A$69&amp;"'!"&amp;AT$68&amp;$C321+72)&lt;&gt;INDIRECT("'"&amp;$A$70&amp;"'!"&amp;AT$68&amp;$C321+72),1,0)</f>
        <v>0</v>
      </c>
      <c r="AU321" cm="1">
        <f t="array" aca="1" ref="AU321" ca="1">IF(INDIRECT("'"&amp;$A$69&amp;"'!"&amp;AU$68&amp;$C321+72)&lt;&gt;INDIRECT("'"&amp;$A$70&amp;"'!"&amp;AU$68&amp;$C321+72),1,0)</f>
        <v>0</v>
      </c>
      <c r="AV321" cm="1">
        <f t="array" aca="1" ref="AV321" ca="1">IF(INDIRECT("'"&amp;$A$69&amp;"'!"&amp;AV$68&amp;$C321+72)&lt;&gt;INDIRECT("'"&amp;$A$70&amp;"'!"&amp;AV$68&amp;$C321+72),1,0)</f>
        <v>0</v>
      </c>
      <c r="AW321" cm="1">
        <f t="array" aca="1" ref="AW321" ca="1">IF(INDIRECT("'"&amp;$A$69&amp;"'!"&amp;AW$68&amp;$C321+72)&lt;&gt;INDIRECT("'"&amp;$A$70&amp;"'!"&amp;AW$68&amp;$C321+72),1,0)</f>
        <v>0</v>
      </c>
      <c r="AX321" cm="1">
        <f t="array" aca="1" ref="AX321" ca="1">IF(INDIRECT("'"&amp;$A$69&amp;"'!"&amp;AX$68&amp;$C321+72)&lt;&gt;INDIRECT("'"&amp;$A$70&amp;"'!"&amp;AX$68&amp;$C321+72),1,0)</f>
        <v>0</v>
      </c>
      <c r="AY321" cm="1">
        <f t="array" aca="1" ref="AY321" ca="1">IF(INDIRECT("'"&amp;$A$69&amp;"'!"&amp;AY$68&amp;$C321+72)&lt;&gt;INDIRECT("'"&amp;$A$70&amp;"'!"&amp;AY$68&amp;$C321+72),1,0)</f>
        <v>0</v>
      </c>
      <c r="AZ321" cm="1">
        <f t="array" aca="1" ref="AZ321" ca="1">IF(INDIRECT("'"&amp;$A$69&amp;"'!"&amp;AZ$68&amp;$C321+72)&lt;&gt;INDIRECT("'"&amp;$A$70&amp;"'!"&amp;AZ$68&amp;$C321+72),1,0)</f>
        <v>0</v>
      </c>
      <c r="BA321" cm="1">
        <f t="array" aca="1" ref="BA321" ca="1">IF(INDIRECT("'"&amp;$A$69&amp;"'!"&amp;BA$68&amp;$C321+72)&lt;&gt;INDIRECT("'"&amp;$A$70&amp;"'!"&amp;BA$68&amp;$C321+72),1,0)</f>
        <v>0</v>
      </c>
      <c r="BB321" cm="1">
        <f t="array" aca="1" ref="BB321" ca="1">IF(INDIRECT("'"&amp;$A$69&amp;"'!"&amp;BB$68&amp;$C321+72)&lt;&gt;INDIRECT("'"&amp;$A$70&amp;"'!"&amp;BB$68&amp;$C321+72),1,0)</f>
        <v>0</v>
      </c>
      <c r="BC321">
        <f t="shared" ca="1" si="9"/>
        <v>0</v>
      </c>
      <c r="BD321">
        <f t="shared" ca="1" si="10"/>
        <v>0</v>
      </c>
      <c r="BE321">
        <f t="shared" ca="1" si="11"/>
        <v>0</v>
      </c>
    </row>
    <row r="322" spans="3:57" x14ac:dyDescent="0.15">
      <c r="C322" s="283">
        <v>250</v>
      </c>
      <c r="D322" cm="1">
        <f t="array" aca="1" ref="D322" ca="1">IF(INDIRECT("'"&amp;$A$69&amp;"'!"&amp;D$68&amp;$C322+72)&lt;&gt;INDIRECT("'"&amp;$A$70&amp;"'!"&amp;D$68&amp;$C322+72),1,0)</f>
        <v>0</v>
      </c>
      <c r="E322" cm="1">
        <f t="array" aca="1" ref="E322" ca="1">IF(INDIRECT("'"&amp;$A$69&amp;"'!"&amp;E$68&amp;$C322+72)&lt;&gt;INDIRECT("'"&amp;$A$70&amp;"'!"&amp;E$68&amp;$C322+72),1,0)</f>
        <v>0</v>
      </c>
      <c r="F322" cm="1">
        <f t="array" aca="1" ref="F322" ca="1">IF(INDIRECT("'"&amp;$A$69&amp;"'!"&amp;F$68&amp;$C322+72)&lt;&gt;INDIRECT("'"&amp;$A$70&amp;"'!"&amp;F$68&amp;$C322+72),1,0)</f>
        <v>0</v>
      </c>
      <c r="G322" cm="1">
        <f t="array" aca="1" ref="G322" ca="1">IF(INDIRECT("'"&amp;$A$69&amp;"'!"&amp;G$68&amp;$C322+72)&lt;&gt;INDIRECT("'"&amp;$A$70&amp;"'!"&amp;G$68&amp;$C322+72),1,0)</f>
        <v>0</v>
      </c>
      <c r="H322" cm="1">
        <f t="array" aca="1" ref="H322" ca="1">IF(INDIRECT("'"&amp;$A$69&amp;"'!"&amp;H$68&amp;$C322+72)&lt;&gt;INDIRECT("'"&amp;$A$70&amp;"'!"&amp;H$68&amp;$C322+72),1,0)</f>
        <v>0</v>
      </c>
      <c r="I322" cm="1">
        <f t="array" aca="1" ref="I322" ca="1">IF(INDIRECT("'"&amp;$A$69&amp;"'!"&amp;I$68&amp;$C322+72)&lt;&gt;INDIRECT("'"&amp;$A$70&amp;"'!"&amp;I$68&amp;$C322+72),1,0)</f>
        <v>0</v>
      </c>
      <c r="J322" cm="1">
        <f t="array" aca="1" ref="J322" ca="1">IF(INDIRECT("'"&amp;$A$69&amp;"'!"&amp;J$68&amp;$C322+72)&lt;&gt;INDIRECT("'"&amp;$A$70&amp;"'!"&amp;J$68&amp;$C322+72),1,0)</f>
        <v>0</v>
      </c>
      <c r="K322" cm="1">
        <f t="array" aca="1" ref="K322" ca="1">IF(INDIRECT("'"&amp;$A$69&amp;"'!"&amp;K$68&amp;$C322+72)&lt;&gt;INDIRECT("'"&amp;$A$70&amp;"'!"&amp;K$68&amp;$C322+72),1,0)</f>
        <v>0</v>
      </c>
      <c r="L322" cm="1">
        <f t="array" aca="1" ref="L322" ca="1">IF(INDIRECT("'"&amp;$A$69&amp;"'!"&amp;L$68&amp;$C322+72)&lt;&gt;INDIRECT("'"&amp;$A$70&amp;"'!"&amp;L$68&amp;$C322+72),1,0)</f>
        <v>0</v>
      </c>
      <c r="M322" cm="1">
        <f t="array" aca="1" ref="M322" ca="1">IF(INDIRECT("'"&amp;$A$69&amp;"'!"&amp;M$68&amp;$C322+72)&lt;&gt;INDIRECT("'"&amp;$A$70&amp;"'!"&amp;M$68&amp;$C322+72),1,0)</f>
        <v>0</v>
      </c>
      <c r="N322" cm="1">
        <f t="array" aca="1" ref="N322" ca="1">IF(INDIRECT("'"&amp;$A$69&amp;"'!"&amp;N$68&amp;$C322+72)&lt;&gt;INDIRECT("'"&amp;$A$70&amp;"'!"&amp;N$68&amp;$C322+72),1,0)</f>
        <v>0</v>
      </c>
      <c r="O322" cm="1">
        <f t="array" aca="1" ref="O322" ca="1">IF(INDIRECT("'"&amp;$A$69&amp;"'!"&amp;O$68&amp;$C322+72)&lt;&gt;INDIRECT("'"&amp;$A$70&amp;"'!"&amp;O$68&amp;$C322+72),1,0)</f>
        <v>0</v>
      </c>
      <c r="P322" cm="1">
        <f t="array" aca="1" ref="P322" ca="1">IF(INDIRECT("'"&amp;$A$69&amp;"'!"&amp;P$68&amp;$C322+72)&lt;&gt;INDIRECT("'"&amp;$A$70&amp;"'!"&amp;P$68&amp;$C322+72),1,0)</f>
        <v>0</v>
      </c>
      <c r="Q322" cm="1">
        <f t="array" aca="1" ref="Q322" ca="1">IF(INDIRECT("'"&amp;$A$69&amp;"'!"&amp;Q$68&amp;$C322+72)&lt;&gt;INDIRECT("'"&amp;$A$70&amp;"'!"&amp;Q$68&amp;$C322+72),1,0)</f>
        <v>0</v>
      </c>
      <c r="R322" cm="1">
        <f t="array" aca="1" ref="R322" ca="1">IF(INDIRECT("'"&amp;$A$69&amp;"'!"&amp;R$68&amp;$C322+72)&lt;&gt;INDIRECT("'"&amp;$A$70&amp;"'!"&amp;R$68&amp;$C322+72),1,0)</f>
        <v>0</v>
      </c>
      <c r="S322" cm="1">
        <f t="array" aca="1" ref="S322" ca="1">IF(INDIRECT("'"&amp;$A$69&amp;"'!"&amp;S$68&amp;$C322+72)&lt;&gt;INDIRECT("'"&amp;$A$70&amp;"'!"&amp;S$68&amp;$C322+72),1,0)</f>
        <v>0</v>
      </c>
      <c r="T322" cm="1">
        <f t="array" aca="1" ref="T322" ca="1">IF(INDIRECT("'"&amp;$A$69&amp;"'!"&amp;T$68&amp;$C322+72)&lt;&gt;INDIRECT("'"&amp;$A$70&amp;"'!"&amp;T$68&amp;$C322+72),1,0)</f>
        <v>0</v>
      </c>
      <c r="U322" cm="1">
        <f t="array" aca="1" ref="U322" ca="1">IF(INDIRECT("'"&amp;$A$69&amp;"'!"&amp;U$68&amp;$C322+72)&lt;&gt;INDIRECT("'"&amp;$A$70&amp;"'!"&amp;U$68&amp;$C322+72),1,0)</f>
        <v>0</v>
      </c>
      <c r="V322" cm="1">
        <f t="array" aca="1" ref="V322" ca="1">IF(INDIRECT("'"&amp;$A$69&amp;"'!"&amp;V$68&amp;$C322+72)&lt;&gt;INDIRECT("'"&amp;$A$70&amp;"'!"&amp;V$68&amp;$C322+72),1,0)</f>
        <v>0</v>
      </c>
      <c r="W322" cm="1">
        <f t="array" aca="1" ref="W322" ca="1">IF(INDIRECT("'"&amp;$A$69&amp;"'!"&amp;W$68&amp;$C322+72)&lt;&gt;INDIRECT("'"&amp;$A$70&amp;"'!"&amp;W$68&amp;$C322+72),1,0)</f>
        <v>0</v>
      </c>
      <c r="X322" cm="1">
        <f t="array" aca="1" ref="X322" ca="1">IF(INDIRECT("'"&amp;$A$69&amp;"'!"&amp;X$68&amp;$C322+72)&lt;&gt;INDIRECT("'"&amp;$A$70&amp;"'!"&amp;X$68&amp;$C322+72),1,0)</f>
        <v>0</v>
      </c>
      <c r="Y322" cm="1">
        <f t="array" aca="1" ref="Y322" ca="1">IF(INDIRECT("'"&amp;$A$69&amp;"'!"&amp;Y$68&amp;$C322+72)&lt;&gt;INDIRECT("'"&amp;$A$70&amp;"'!"&amp;Y$68&amp;$C322+72),1,0)</f>
        <v>0</v>
      </c>
      <c r="Z322" cm="1">
        <f t="array" aca="1" ref="Z322" ca="1">IF(INDIRECT("'"&amp;$A$69&amp;"'!"&amp;Z$68&amp;$C322+72)&lt;&gt;INDIRECT("'"&amp;$A$70&amp;"'!"&amp;Z$68&amp;$C322+72),1,0)</f>
        <v>0</v>
      </c>
      <c r="AA322" cm="1">
        <f t="array" aca="1" ref="AA322" ca="1">IF(INDIRECT("'"&amp;$A$69&amp;"'!"&amp;AA$68&amp;$C322+72)&lt;&gt;INDIRECT("'"&amp;$A$70&amp;"'!"&amp;AA$68&amp;$C322+72),1,0)</f>
        <v>0</v>
      </c>
      <c r="AB322" cm="1">
        <f t="array" aca="1" ref="AB322" ca="1">IF(INDIRECT("'"&amp;$A$69&amp;"'!"&amp;AB$68&amp;$C322+72)&lt;&gt;INDIRECT("'"&amp;$A$70&amp;"'!"&amp;AB$68&amp;$C322+72),1,0)</f>
        <v>0</v>
      </c>
      <c r="AC322" cm="1">
        <f t="array" aca="1" ref="AC322" ca="1">IF(INDIRECT("'"&amp;$A$69&amp;"'!"&amp;AC$68&amp;$C322+72)&lt;&gt;INDIRECT("'"&amp;$A$70&amp;"'!"&amp;AC$68&amp;$C322+72),1,0)</f>
        <v>0</v>
      </c>
      <c r="AD322" cm="1">
        <f t="array" aca="1" ref="AD322" ca="1">IF(INDIRECT("'"&amp;$A$69&amp;"'!"&amp;AD$68&amp;$C322+72)&lt;&gt;INDIRECT("'"&amp;$A$70&amp;"'!"&amp;AD$68&amp;$C322+72),1,0)</f>
        <v>0</v>
      </c>
      <c r="AE322" cm="1">
        <f t="array" aca="1" ref="AE322" ca="1">IF(INDIRECT("'"&amp;$A$69&amp;"'!"&amp;AE$68&amp;$C322+72)&lt;&gt;INDIRECT("'"&amp;$A$70&amp;"'!"&amp;AE$68&amp;$C322+72),1,0)</f>
        <v>0</v>
      </c>
      <c r="AF322" cm="1">
        <f t="array" aca="1" ref="AF322" ca="1">IF(INDIRECT("'"&amp;$A$69&amp;"'!"&amp;AF$68&amp;$C322+72)&lt;&gt;INDIRECT("'"&amp;$A$70&amp;"'!"&amp;AF$68&amp;$C322+72),1,0)</f>
        <v>0</v>
      </c>
      <c r="AG322" cm="1">
        <f t="array" aca="1" ref="AG322" ca="1">IF(INDIRECT("'"&amp;$A$69&amp;"'!"&amp;AG$68&amp;$C322+72)&lt;&gt;INDIRECT("'"&amp;$A$70&amp;"'!"&amp;AG$68&amp;$C322+72),1,0)</f>
        <v>0</v>
      </c>
      <c r="AH322" cm="1">
        <f t="array" aca="1" ref="AH322" ca="1">IF(INDIRECT("'"&amp;$A$69&amp;"'!"&amp;AH$68&amp;$C322+72)&lt;&gt;INDIRECT("'"&amp;$A$70&amp;"'!"&amp;AH$68&amp;$C322+72),1,0)</f>
        <v>0</v>
      </c>
      <c r="AI322" cm="1">
        <f t="array" aca="1" ref="AI322" ca="1">IF(INDIRECT("'"&amp;$A$69&amp;"'!"&amp;AI$68&amp;$C322+72)&lt;&gt;INDIRECT("'"&amp;$A$70&amp;"'!"&amp;AI$68&amp;$C322+72),1,0)</f>
        <v>0</v>
      </c>
      <c r="AJ322" cm="1">
        <f t="array" aca="1" ref="AJ322" ca="1">IF(INDIRECT("'"&amp;$A$69&amp;"'!"&amp;AJ$68&amp;$C322+72)&lt;&gt;INDIRECT("'"&amp;$A$70&amp;"'!"&amp;AJ$68&amp;$C322+72),1,0)</f>
        <v>0</v>
      </c>
      <c r="AK322" cm="1">
        <f t="array" aca="1" ref="AK322" ca="1">IF(INDIRECT("'"&amp;$A$69&amp;"'!"&amp;AK$68&amp;$C322+72)&lt;&gt;INDIRECT("'"&amp;$A$70&amp;"'!"&amp;AK$68&amp;$C322+72),1,0)</f>
        <v>0</v>
      </c>
      <c r="AL322" cm="1">
        <f t="array" aca="1" ref="AL322" ca="1">IF(INDIRECT("'"&amp;$A$69&amp;"'!"&amp;AL$68&amp;$C322+72)&lt;&gt;INDIRECT("'"&amp;$A$70&amp;"'!"&amp;AL$68&amp;$C322+72),1,0)</f>
        <v>0</v>
      </c>
      <c r="AM322" cm="1">
        <f t="array" aca="1" ref="AM322" ca="1">IF(INDIRECT("'"&amp;$A$69&amp;"'!"&amp;AM$68&amp;$C322+72)&lt;&gt;INDIRECT("'"&amp;$A$70&amp;"'!"&amp;AM$68&amp;$C322+72),1,0)</f>
        <v>0</v>
      </c>
      <c r="AN322" cm="1">
        <f t="array" aca="1" ref="AN322" ca="1">IF(INDIRECT("'"&amp;$A$69&amp;"'!"&amp;AN$68&amp;$C322+72)&lt;&gt;INDIRECT("'"&amp;$A$70&amp;"'!"&amp;AN$68&amp;$C322+72),1,0)</f>
        <v>0</v>
      </c>
      <c r="AO322" cm="1">
        <f t="array" aca="1" ref="AO322" ca="1">IF(INDIRECT("'"&amp;$A$69&amp;"'!"&amp;AO$68&amp;$C322+72)&lt;&gt;INDIRECT("'"&amp;$A$70&amp;"'!"&amp;AO$68&amp;$C322+72),1,0)</f>
        <v>0</v>
      </c>
      <c r="AP322" cm="1">
        <f t="array" aca="1" ref="AP322" ca="1">IF(INDIRECT("'"&amp;$A$69&amp;"'!"&amp;AP$68&amp;$C322+72)&lt;&gt;INDIRECT("'"&amp;$A$70&amp;"'!"&amp;AP$68&amp;$C322+72),1,0)</f>
        <v>0</v>
      </c>
      <c r="AQ322" cm="1">
        <f t="array" aca="1" ref="AQ322" ca="1">IF(INDIRECT("'"&amp;$A$69&amp;"'!"&amp;AQ$68&amp;$C322+72)&lt;&gt;INDIRECT("'"&amp;$A$70&amp;"'!"&amp;AQ$68&amp;$C322+72),1,0)</f>
        <v>0</v>
      </c>
      <c r="AR322" cm="1">
        <f t="array" aca="1" ref="AR322" ca="1">IF(INDIRECT("'"&amp;$A$69&amp;"'!"&amp;AR$68&amp;$C322+72)&lt;&gt;INDIRECT("'"&amp;$A$70&amp;"'!"&amp;AR$68&amp;$C322+72),1,0)</f>
        <v>0</v>
      </c>
      <c r="AS322" cm="1">
        <f t="array" aca="1" ref="AS322" ca="1">IF(INDIRECT("'"&amp;$A$69&amp;"'!"&amp;AS$68&amp;$C322+72)&lt;&gt;INDIRECT("'"&amp;$A$70&amp;"'!"&amp;AS$68&amp;$C322+72),1,0)</f>
        <v>0</v>
      </c>
      <c r="AT322" cm="1">
        <f t="array" aca="1" ref="AT322" ca="1">IF(INDIRECT("'"&amp;$A$69&amp;"'!"&amp;AT$68&amp;$C322+72)&lt;&gt;INDIRECT("'"&amp;$A$70&amp;"'!"&amp;AT$68&amp;$C322+72),1,0)</f>
        <v>0</v>
      </c>
      <c r="AU322" cm="1">
        <f t="array" aca="1" ref="AU322" ca="1">IF(INDIRECT("'"&amp;$A$69&amp;"'!"&amp;AU$68&amp;$C322+72)&lt;&gt;INDIRECT("'"&amp;$A$70&amp;"'!"&amp;AU$68&amp;$C322+72),1,0)</f>
        <v>0</v>
      </c>
      <c r="AV322" cm="1">
        <f t="array" aca="1" ref="AV322" ca="1">IF(INDIRECT("'"&amp;$A$69&amp;"'!"&amp;AV$68&amp;$C322+72)&lt;&gt;INDIRECT("'"&amp;$A$70&amp;"'!"&amp;AV$68&amp;$C322+72),1,0)</f>
        <v>0</v>
      </c>
      <c r="AW322" cm="1">
        <f t="array" aca="1" ref="AW322" ca="1">IF(INDIRECT("'"&amp;$A$69&amp;"'!"&amp;AW$68&amp;$C322+72)&lt;&gt;INDIRECT("'"&amp;$A$70&amp;"'!"&amp;AW$68&amp;$C322+72),1,0)</f>
        <v>0</v>
      </c>
      <c r="AX322" cm="1">
        <f t="array" aca="1" ref="AX322" ca="1">IF(INDIRECT("'"&amp;$A$69&amp;"'!"&amp;AX$68&amp;$C322+72)&lt;&gt;INDIRECT("'"&amp;$A$70&amp;"'!"&amp;AX$68&amp;$C322+72),1,0)</f>
        <v>0</v>
      </c>
      <c r="AY322" cm="1">
        <f t="array" aca="1" ref="AY322" ca="1">IF(INDIRECT("'"&amp;$A$69&amp;"'!"&amp;AY$68&amp;$C322+72)&lt;&gt;INDIRECT("'"&amp;$A$70&amp;"'!"&amp;AY$68&amp;$C322+72),1,0)</f>
        <v>0</v>
      </c>
      <c r="AZ322" cm="1">
        <f t="array" aca="1" ref="AZ322" ca="1">IF(INDIRECT("'"&amp;$A$69&amp;"'!"&amp;AZ$68&amp;$C322+72)&lt;&gt;INDIRECT("'"&amp;$A$70&amp;"'!"&amp;AZ$68&amp;$C322+72),1,0)</f>
        <v>0</v>
      </c>
      <c r="BA322" cm="1">
        <f t="array" aca="1" ref="BA322" ca="1">IF(INDIRECT("'"&amp;$A$69&amp;"'!"&amp;BA$68&amp;$C322+72)&lt;&gt;INDIRECT("'"&amp;$A$70&amp;"'!"&amp;BA$68&amp;$C322+72),1,0)</f>
        <v>0</v>
      </c>
      <c r="BB322" cm="1">
        <f t="array" aca="1" ref="BB322" ca="1">IF(INDIRECT("'"&amp;$A$69&amp;"'!"&amp;BB$68&amp;$C322+72)&lt;&gt;INDIRECT("'"&amp;$A$70&amp;"'!"&amp;BB$68&amp;$C322+72),1,0)</f>
        <v>0</v>
      </c>
      <c r="BC322">
        <f t="shared" ca="1" si="9"/>
        <v>0</v>
      </c>
      <c r="BD322">
        <f t="shared" ca="1" si="10"/>
        <v>0</v>
      </c>
      <c r="BE322">
        <f t="shared" ca="1" si="11"/>
        <v>0</v>
      </c>
    </row>
    <row r="323" spans="3:57" x14ac:dyDescent="0.15">
      <c r="C323" s="283">
        <v>251</v>
      </c>
      <c r="D323" cm="1">
        <f t="array" aca="1" ref="D323" ca="1">IF(INDIRECT("'"&amp;$A$69&amp;"'!"&amp;D$68&amp;$C323+72)&lt;&gt;INDIRECT("'"&amp;$A$70&amp;"'!"&amp;D$68&amp;$C323+72),1,0)</f>
        <v>0</v>
      </c>
      <c r="E323" cm="1">
        <f t="array" aca="1" ref="E323" ca="1">IF(INDIRECT("'"&amp;$A$69&amp;"'!"&amp;E$68&amp;$C323+72)&lt;&gt;INDIRECT("'"&amp;$A$70&amp;"'!"&amp;E$68&amp;$C323+72),1,0)</f>
        <v>0</v>
      </c>
      <c r="F323" cm="1">
        <f t="array" aca="1" ref="F323" ca="1">IF(INDIRECT("'"&amp;$A$69&amp;"'!"&amp;F$68&amp;$C323+72)&lt;&gt;INDIRECT("'"&amp;$A$70&amp;"'!"&amp;F$68&amp;$C323+72),1,0)</f>
        <v>0</v>
      </c>
      <c r="G323" cm="1">
        <f t="array" aca="1" ref="G323" ca="1">IF(INDIRECT("'"&amp;$A$69&amp;"'!"&amp;G$68&amp;$C323+72)&lt;&gt;INDIRECT("'"&amp;$A$70&amp;"'!"&amp;G$68&amp;$C323+72),1,0)</f>
        <v>0</v>
      </c>
      <c r="H323" cm="1">
        <f t="array" aca="1" ref="H323" ca="1">IF(INDIRECT("'"&amp;$A$69&amp;"'!"&amp;H$68&amp;$C323+72)&lt;&gt;INDIRECT("'"&amp;$A$70&amp;"'!"&amp;H$68&amp;$C323+72),1,0)</f>
        <v>0</v>
      </c>
      <c r="I323" cm="1">
        <f t="array" aca="1" ref="I323" ca="1">IF(INDIRECT("'"&amp;$A$69&amp;"'!"&amp;I$68&amp;$C323+72)&lt;&gt;INDIRECT("'"&amp;$A$70&amp;"'!"&amp;I$68&amp;$C323+72),1,0)</f>
        <v>0</v>
      </c>
      <c r="J323" cm="1">
        <f t="array" aca="1" ref="J323" ca="1">IF(INDIRECT("'"&amp;$A$69&amp;"'!"&amp;J$68&amp;$C323+72)&lt;&gt;INDIRECT("'"&amp;$A$70&amp;"'!"&amp;J$68&amp;$C323+72),1,0)</f>
        <v>0</v>
      </c>
      <c r="K323" cm="1">
        <f t="array" aca="1" ref="K323" ca="1">IF(INDIRECT("'"&amp;$A$69&amp;"'!"&amp;K$68&amp;$C323+72)&lt;&gt;INDIRECT("'"&amp;$A$70&amp;"'!"&amp;K$68&amp;$C323+72),1,0)</f>
        <v>0</v>
      </c>
      <c r="L323" cm="1">
        <f t="array" aca="1" ref="L323" ca="1">IF(INDIRECT("'"&amp;$A$69&amp;"'!"&amp;L$68&amp;$C323+72)&lt;&gt;INDIRECT("'"&amp;$A$70&amp;"'!"&amp;L$68&amp;$C323+72),1,0)</f>
        <v>0</v>
      </c>
      <c r="M323" cm="1">
        <f t="array" aca="1" ref="M323" ca="1">IF(INDIRECT("'"&amp;$A$69&amp;"'!"&amp;M$68&amp;$C323+72)&lt;&gt;INDIRECT("'"&amp;$A$70&amp;"'!"&amp;M$68&amp;$C323+72),1,0)</f>
        <v>0</v>
      </c>
      <c r="N323" cm="1">
        <f t="array" aca="1" ref="N323" ca="1">IF(INDIRECT("'"&amp;$A$69&amp;"'!"&amp;N$68&amp;$C323+72)&lt;&gt;INDIRECT("'"&amp;$A$70&amp;"'!"&amp;N$68&amp;$C323+72),1,0)</f>
        <v>0</v>
      </c>
      <c r="O323" cm="1">
        <f t="array" aca="1" ref="O323" ca="1">IF(INDIRECT("'"&amp;$A$69&amp;"'!"&amp;O$68&amp;$C323+72)&lt;&gt;INDIRECT("'"&amp;$A$70&amp;"'!"&amp;O$68&amp;$C323+72),1,0)</f>
        <v>0</v>
      </c>
      <c r="P323" cm="1">
        <f t="array" aca="1" ref="P323" ca="1">IF(INDIRECT("'"&amp;$A$69&amp;"'!"&amp;P$68&amp;$C323+72)&lt;&gt;INDIRECT("'"&amp;$A$70&amp;"'!"&amp;P$68&amp;$C323+72),1,0)</f>
        <v>0</v>
      </c>
      <c r="Q323" cm="1">
        <f t="array" aca="1" ref="Q323" ca="1">IF(INDIRECT("'"&amp;$A$69&amp;"'!"&amp;Q$68&amp;$C323+72)&lt;&gt;INDIRECT("'"&amp;$A$70&amp;"'!"&amp;Q$68&amp;$C323+72),1,0)</f>
        <v>0</v>
      </c>
      <c r="R323" cm="1">
        <f t="array" aca="1" ref="R323" ca="1">IF(INDIRECT("'"&amp;$A$69&amp;"'!"&amp;R$68&amp;$C323+72)&lt;&gt;INDIRECT("'"&amp;$A$70&amp;"'!"&amp;R$68&amp;$C323+72),1,0)</f>
        <v>0</v>
      </c>
      <c r="S323" cm="1">
        <f t="array" aca="1" ref="S323" ca="1">IF(INDIRECT("'"&amp;$A$69&amp;"'!"&amp;S$68&amp;$C323+72)&lt;&gt;INDIRECT("'"&amp;$A$70&amp;"'!"&amp;S$68&amp;$C323+72),1,0)</f>
        <v>0</v>
      </c>
      <c r="T323" cm="1">
        <f t="array" aca="1" ref="T323" ca="1">IF(INDIRECT("'"&amp;$A$69&amp;"'!"&amp;T$68&amp;$C323+72)&lt;&gt;INDIRECT("'"&amp;$A$70&amp;"'!"&amp;T$68&amp;$C323+72),1,0)</f>
        <v>0</v>
      </c>
      <c r="U323" cm="1">
        <f t="array" aca="1" ref="U323" ca="1">IF(INDIRECT("'"&amp;$A$69&amp;"'!"&amp;U$68&amp;$C323+72)&lt;&gt;INDIRECT("'"&amp;$A$70&amp;"'!"&amp;U$68&amp;$C323+72),1,0)</f>
        <v>0</v>
      </c>
      <c r="V323" cm="1">
        <f t="array" aca="1" ref="V323" ca="1">IF(INDIRECT("'"&amp;$A$69&amp;"'!"&amp;V$68&amp;$C323+72)&lt;&gt;INDIRECT("'"&amp;$A$70&amp;"'!"&amp;V$68&amp;$C323+72),1,0)</f>
        <v>0</v>
      </c>
      <c r="W323" cm="1">
        <f t="array" aca="1" ref="W323" ca="1">IF(INDIRECT("'"&amp;$A$69&amp;"'!"&amp;W$68&amp;$C323+72)&lt;&gt;INDIRECT("'"&amp;$A$70&amp;"'!"&amp;W$68&amp;$C323+72),1,0)</f>
        <v>0</v>
      </c>
      <c r="X323" cm="1">
        <f t="array" aca="1" ref="X323" ca="1">IF(INDIRECT("'"&amp;$A$69&amp;"'!"&amp;X$68&amp;$C323+72)&lt;&gt;INDIRECT("'"&amp;$A$70&amp;"'!"&amp;X$68&amp;$C323+72),1,0)</f>
        <v>0</v>
      </c>
      <c r="Y323" cm="1">
        <f t="array" aca="1" ref="Y323" ca="1">IF(INDIRECT("'"&amp;$A$69&amp;"'!"&amp;Y$68&amp;$C323+72)&lt;&gt;INDIRECT("'"&amp;$A$70&amp;"'!"&amp;Y$68&amp;$C323+72),1,0)</f>
        <v>0</v>
      </c>
      <c r="Z323" cm="1">
        <f t="array" aca="1" ref="Z323" ca="1">IF(INDIRECT("'"&amp;$A$69&amp;"'!"&amp;Z$68&amp;$C323+72)&lt;&gt;INDIRECT("'"&amp;$A$70&amp;"'!"&amp;Z$68&amp;$C323+72),1,0)</f>
        <v>0</v>
      </c>
      <c r="AA323" cm="1">
        <f t="array" aca="1" ref="AA323" ca="1">IF(INDIRECT("'"&amp;$A$69&amp;"'!"&amp;AA$68&amp;$C323+72)&lt;&gt;INDIRECT("'"&amp;$A$70&amp;"'!"&amp;AA$68&amp;$C323+72),1,0)</f>
        <v>0</v>
      </c>
      <c r="AB323" cm="1">
        <f t="array" aca="1" ref="AB323" ca="1">IF(INDIRECT("'"&amp;$A$69&amp;"'!"&amp;AB$68&amp;$C323+72)&lt;&gt;INDIRECT("'"&amp;$A$70&amp;"'!"&amp;AB$68&amp;$C323+72),1,0)</f>
        <v>0</v>
      </c>
      <c r="AC323" cm="1">
        <f t="array" aca="1" ref="AC323" ca="1">IF(INDIRECT("'"&amp;$A$69&amp;"'!"&amp;AC$68&amp;$C323+72)&lt;&gt;INDIRECT("'"&amp;$A$70&amp;"'!"&amp;AC$68&amp;$C323+72),1,0)</f>
        <v>0</v>
      </c>
      <c r="AD323" cm="1">
        <f t="array" aca="1" ref="AD323" ca="1">IF(INDIRECT("'"&amp;$A$69&amp;"'!"&amp;AD$68&amp;$C323+72)&lt;&gt;INDIRECT("'"&amp;$A$70&amp;"'!"&amp;AD$68&amp;$C323+72),1,0)</f>
        <v>0</v>
      </c>
      <c r="AE323" cm="1">
        <f t="array" aca="1" ref="AE323" ca="1">IF(INDIRECT("'"&amp;$A$69&amp;"'!"&amp;AE$68&amp;$C323+72)&lt;&gt;INDIRECT("'"&amp;$A$70&amp;"'!"&amp;AE$68&amp;$C323+72),1,0)</f>
        <v>0</v>
      </c>
      <c r="AF323" cm="1">
        <f t="array" aca="1" ref="AF323" ca="1">IF(INDIRECT("'"&amp;$A$69&amp;"'!"&amp;AF$68&amp;$C323+72)&lt;&gt;INDIRECT("'"&amp;$A$70&amp;"'!"&amp;AF$68&amp;$C323+72),1,0)</f>
        <v>0</v>
      </c>
      <c r="AG323" cm="1">
        <f t="array" aca="1" ref="AG323" ca="1">IF(INDIRECT("'"&amp;$A$69&amp;"'!"&amp;AG$68&amp;$C323+72)&lt;&gt;INDIRECT("'"&amp;$A$70&amp;"'!"&amp;AG$68&amp;$C323+72),1,0)</f>
        <v>0</v>
      </c>
      <c r="AH323" cm="1">
        <f t="array" aca="1" ref="AH323" ca="1">IF(INDIRECT("'"&amp;$A$69&amp;"'!"&amp;AH$68&amp;$C323+72)&lt;&gt;INDIRECT("'"&amp;$A$70&amp;"'!"&amp;AH$68&amp;$C323+72),1,0)</f>
        <v>0</v>
      </c>
      <c r="AI323" cm="1">
        <f t="array" aca="1" ref="AI323" ca="1">IF(INDIRECT("'"&amp;$A$69&amp;"'!"&amp;AI$68&amp;$C323+72)&lt;&gt;INDIRECT("'"&amp;$A$70&amp;"'!"&amp;AI$68&amp;$C323+72),1,0)</f>
        <v>0</v>
      </c>
      <c r="AJ323" cm="1">
        <f t="array" aca="1" ref="AJ323" ca="1">IF(INDIRECT("'"&amp;$A$69&amp;"'!"&amp;AJ$68&amp;$C323+72)&lt;&gt;INDIRECT("'"&amp;$A$70&amp;"'!"&amp;AJ$68&amp;$C323+72),1,0)</f>
        <v>0</v>
      </c>
      <c r="AK323" cm="1">
        <f t="array" aca="1" ref="AK323" ca="1">IF(INDIRECT("'"&amp;$A$69&amp;"'!"&amp;AK$68&amp;$C323+72)&lt;&gt;INDIRECT("'"&amp;$A$70&amp;"'!"&amp;AK$68&amp;$C323+72),1,0)</f>
        <v>0</v>
      </c>
      <c r="AL323" cm="1">
        <f t="array" aca="1" ref="AL323" ca="1">IF(INDIRECT("'"&amp;$A$69&amp;"'!"&amp;AL$68&amp;$C323+72)&lt;&gt;INDIRECT("'"&amp;$A$70&amp;"'!"&amp;AL$68&amp;$C323+72),1,0)</f>
        <v>0</v>
      </c>
      <c r="AM323" cm="1">
        <f t="array" aca="1" ref="AM323" ca="1">IF(INDIRECT("'"&amp;$A$69&amp;"'!"&amp;AM$68&amp;$C323+72)&lt;&gt;INDIRECT("'"&amp;$A$70&amp;"'!"&amp;AM$68&amp;$C323+72),1,0)</f>
        <v>0</v>
      </c>
      <c r="AN323" cm="1">
        <f t="array" aca="1" ref="AN323" ca="1">IF(INDIRECT("'"&amp;$A$69&amp;"'!"&amp;AN$68&amp;$C323+72)&lt;&gt;INDIRECT("'"&amp;$A$70&amp;"'!"&amp;AN$68&amp;$C323+72),1,0)</f>
        <v>0</v>
      </c>
      <c r="AO323" cm="1">
        <f t="array" aca="1" ref="AO323" ca="1">IF(INDIRECT("'"&amp;$A$69&amp;"'!"&amp;AO$68&amp;$C323+72)&lt;&gt;INDIRECT("'"&amp;$A$70&amp;"'!"&amp;AO$68&amp;$C323+72),1,0)</f>
        <v>0</v>
      </c>
      <c r="AP323" cm="1">
        <f t="array" aca="1" ref="AP323" ca="1">IF(INDIRECT("'"&amp;$A$69&amp;"'!"&amp;AP$68&amp;$C323+72)&lt;&gt;INDIRECT("'"&amp;$A$70&amp;"'!"&amp;AP$68&amp;$C323+72),1,0)</f>
        <v>0</v>
      </c>
      <c r="AQ323" cm="1">
        <f t="array" aca="1" ref="AQ323" ca="1">IF(INDIRECT("'"&amp;$A$69&amp;"'!"&amp;AQ$68&amp;$C323+72)&lt;&gt;INDIRECT("'"&amp;$A$70&amp;"'!"&amp;AQ$68&amp;$C323+72),1,0)</f>
        <v>0</v>
      </c>
      <c r="AR323" cm="1">
        <f t="array" aca="1" ref="AR323" ca="1">IF(INDIRECT("'"&amp;$A$69&amp;"'!"&amp;AR$68&amp;$C323+72)&lt;&gt;INDIRECT("'"&amp;$A$70&amp;"'!"&amp;AR$68&amp;$C323+72),1,0)</f>
        <v>0</v>
      </c>
      <c r="AS323" cm="1">
        <f t="array" aca="1" ref="AS323" ca="1">IF(INDIRECT("'"&amp;$A$69&amp;"'!"&amp;AS$68&amp;$C323+72)&lt;&gt;INDIRECT("'"&amp;$A$70&amp;"'!"&amp;AS$68&amp;$C323+72),1,0)</f>
        <v>0</v>
      </c>
      <c r="AT323" cm="1">
        <f t="array" aca="1" ref="AT323" ca="1">IF(INDIRECT("'"&amp;$A$69&amp;"'!"&amp;AT$68&amp;$C323+72)&lt;&gt;INDIRECT("'"&amp;$A$70&amp;"'!"&amp;AT$68&amp;$C323+72),1,0)</f>
        <v>0</v>
      </c>
      <c r="AU323" cm="1">
        <f t="array" aca="1" ref="AU323" ca="1">IF(INDIRECT("'"&amp;$A$69&amp;"'!"&amp;AU$68&amp;$C323+72)&lt;&gt;INDIRECT("'"&amp;$A$70&amp;"'!"&amp;AU$68&amp;$C323+72),1,0)</f>
        <v>0</v>
      </c>
      <c r="AV323" cm="1">
        <f t="array" aca="1" ref="AV323" ca="1">IF(INDIRECT("'"&amp;$A$69&amp;"'!"&amp;AV$68&amp;$C323+72)&lt;&gt;INDIRECT("'"&amp;$A$70&amp;"'!"&amp;AV$68&amp;$C323+72),1,0)</f>
        <v>0</v>
      </c>
      <c r="AW323" cm="1">
        <f t="array" aca="1" ref="AW323" ca="1">IF(INDIRECT("'"&amp;$A$69&amp;"'!"&amp;AW$68&amp;$C323+72)&lt;&gt;INDIRECT("'"&amp;$A$70&amp;"'!"&amp;AW$68&amp;$C323+72),1,0)</f>
        <v>0</v>
      </c>
      <c r="AX323" cm="1">
        <f t="array" aca="1" ref="AX323" ca="1">IF(INDIRECT("'"&amp;$A$69&amp;"'!"&amp;AX$68&amp;$C323+72)&lt;&gt;INDIRECT("'"&amp;$A$70&amp;"'!"&amp;AX$68&amp;$C323+72),1,0)</f>
        <v>0</v>
      </c>
      <c r="AY323" cm="1">
        <f t="array" aca="1" ref="AY323" ca="1">IF(INDIRECT("'"&amp;$A$69&amp;"'!"&amp;AY$68&amp;$C323+72)&lt;&gt;INDIRECT("'"&amp;$A$70&amp;"'!"&amp;AY$68&amp;$C323+72),1,0)</f>
        <v>0</v>
      </c>
      <c r="AZ323" cm="1">
        <f t="array" aca="1" ref="AZ323" ca="1">IF(INDIRECT("'"&amp;$A$69&amp;"'!"&amp;AZ$68&amp;$C323+72)&lt;&gt;INDIRECT("'"&amp;$A$70&amp;"'!"&amp;AZ$68&amp;$C323+72),1,0)</f>
        <v>0</v>
      </c>
      <c r="BA323" cm="1">
        <f t="array" aca="1" ref="BA323" ca="1">IF(INDIRECT("'"&amp;$A$69&amp;"'!"&amp;BA$68&amp;$C323+72)&lt;&gt;INDIRECT("'"&amp;$A$70&amp;"'!"&amp;BA$68&amp;$C323+72),1,0)</f>
        <v>0</v>
      </c>
      <c r="BB323" cm="1">
        <f t="array" aca="1" ref="BB323" ca="1">IF(INDIRECT("'"&amp;$A$69&amp;"'!"&amp;BB$68&amp;$C323+72)&lt;&gt;INDIRECT("'"&amp;$A$70&amp;"'!"&amp;BB$68&amp;$C323+72),1,0)</f>
        <v>0</v>
      </c>
      <c r="BC323">
        <f t="shared" ca="1" si="9"/>
        <v>0</v>
      </c>
      <c r="BD323">
        <f t="shared" ca="1" si="10"/>
        <v>0</v>
      </c>
      <c r="BE323">
        <f t="shared" ca="1" si="11"/>
        <v>0</v>
      </c>
    </row>
    <row r="324" spans="3:57" x14ac:dyDescent="0.15">
      <c r="C324" s="283">
        <v>252</v>
      </c>
      <c r="D324" cm="1">
        <f t="array" aca="1" ref="D324" ca="1">IF(INDIRECT("'"&amp;$A$69&amp;"'!"&amp;D$68&amp;$C324+72)&lt;&gt;INDIRECT("'"&amp;$A$70&amp;"'!"&amp;D$68&amp;$C324+72),1,0)</f>
        <v>0</v>
      </c>
      <c r="E324" cm="1">
        <f t="array" aca="1" ref="E324" ca="1">IF(INDIRECT("'"&amp;$A$69&amp;"'!"&amp;E$68&amp;$C324+72)&lt;&gt;INDIRECT("'"&amp;$A$70&amp;"'!"&amp;E$68&amp;$C324+72),1,0)</f>
        <v>0</v>
      </c>
      <c r="F324" cm="1">
        <f t="array" aca="1" ref="F324" ca="1">IF(INDIRECT("'"&amp;$A$69&amp;"'!"&amp;F$68&amp;$C324+72)&lt;&gt;INDIRECT("'"&amp;$A$70&amp;"'!"&amp;F$68&amp;$C324+72),1,0)</f>
        <v>0</v>
      </c>
      <c r="G324" cm="1">
        <f t="array" aca="1" ref="G324" ca="1">IF(INDIRECT("'"&amp;$A$69&amp;"'!"&amp;G$68&amp;$C324+72)&lt;&gt;INDIRECT("'"&amp;$A$70&amp;"'!"&amp;G$68&amp;$C324+72),1,0)</f>
        <v>0</v>
      </c>
      <c r="H324" cm="1">
        <f t="array" aca="1" ref="H324" ca="1">IF(INDIRECT("'"&amp;$A$69&amp;"'!"&amp;H$68&amp;$C324+72)&lt;&gt;INDIRECT("'"&amp;$A$70&amp;"'!"&amp;H$68&amp;$C324+72),1,0)</f>
        <v>0</v>
      </c>
      <c r="I324" cm="1">
        <f t="array" aca="1" ref="I324" ca="1">IF(INDIRECT("'"&amp;$A$69&amp;"'!"&amp;I$68&amp;$C324+72)&lt;&gt;INDIRECT("'"&amp;$A$70&amp;"'!"&amp;I$68&amp;$C324+72),1,0)</f>
        <v>0</v>
      </c>
      <c r="J324" cm="1">
        <f t="array" aca="1" ref="J324" ca="1">IF(INDIRECT("'"&amp;$A$69&amp;"'!"&amp;J$68&amp;$C324+72)&lt;&gt;INDIRECT("'"&amp;$A$70&amp;"'!"&amp;J$68&amp;$C324+72),1,0)</f>
        <v>0</v>
      </c>
      <c r="K324" cm="1">
        <f t="array" aca="1" ref="K324" ca="1">IF(INDIRECT("'"&amp;$A$69&amp;"'!"&amp;K$68&amp;$C324+72)&lt;&gt;INDIRECT("'"&amp;$A$70&amp;"'!"&amp;K$68&amp;$C324+72),1,0)</f>
        <v>0</v>
      </c>
      <c r="L324" cm="1">
        <f t="array" aca="1" ref="L324" ca="1">IF(INDIRECT("'"&amp;$A$69&amp;"'!"&amp;L$68&amp;$C324+72)&lt;&gt;INDIRECT("'"&amp;$A$70&amp;"'!"&amp;L$68&amp;$C324+72),1,0)</f>
        <v>0</v>
      </c>
      <c r="M324" cm="1">
        <f t="array" aca="1" ref="M324" ca="1">IF(INDIRECT("'"&amp;$A$69&amp;"'!"&amp;M$68&amp;$C324+72)&lt;&gt;INDIRECT("'"&amp;$A$70&amp;"'!"&amp;M$68&amp;$C324+72),1,0)</f>
        <v>0</v>
      </c>
      <c r="N324" cm="1">
        <f t="array" aca="1" ref="N324" ca="1">IF(INDIRECT("'"&amp;$A$69&amp;"'!"&amp;N$68&amp;$C324+72)&lt;&gt;INDIRECT("'"&amp;$A$70&amp;"'!"&amp;N$68&amp;$C324+72),1,0)</f>
        <v>0</v>
      </c>
      <c r="O324" cm="1">
        <f t="array" aca="1" ref="O324" ca="1">IF(INDIRECT("'"&amp;$A$69&amp;"'!"&amp;O$68&amp;$C324+72)&lt;&gt;INDIRECT("'"&amp;$A$70&amp;"'!"&amp;O$68&amp;$C324+72),1,0)</f>
        <v>0</v>
      </c>
      <c r="P324" cm="1">
        <f t="array" aca="1" ref="P324" ca="1">IF(INDIRECT("'"&amp;$A$69&amp;"'!"&amp;P$68&amp;$C324+72)&lt;&gt;INDIRECT("'"&amp;$A$70&amp;"'!"&amp;P$68&amp;$C324+72),1,0)</f>
        <v>0</v>
      </c>
      <c r="Q324" cm="1">
        <f t="array" aca="1" ref="Q324" ca="1">IF(INDIRECT("'"&amp;$A$69&amp;"'!"&amp;Q$68&amp;$C324+72)&lt;&gt;INDIRECT("'"&amp;$A$70&amp;"'!"&amp;Q$68&amp;$C324+72),1,0)</f>
        <v>0</v>
      </c>
      <c r="R324" cm="1">
        <f t="array" aca="1" ref="R324" ca="1">IF(INDIRECT("'"&amp;$A$69&amp;"'!"&amp;R$68&amp;$C324+72)&lt;&gt;INDIRECT("'"&amp;$A$70&amp;"'!"&amp;R$68&amp;$C324+72),1,0)</f>
        <v>0</v>
      </c>
      <c r="S324" cm="1">
        <f t="array" aca="1" ref="S324" ca="1">IF(INDIRECT("'"&amp;$A$69&amp;"'!"&amp;S$68&amp;$C324+72)&lt;&gt;INDIRECT("'"&amp;$A$70&amp;"'!"&amp;S$68&amp;$C324+72),1,0)</f>
        <v>0</v>
      </c>
      <c r="T324" cm="1">
        <f t="array" aca="1" ref="T324" ca="1">IF(INDIRECT("'"&amp;$A$69&amp;"'!"&amp;T$68&amp;$C324+72)&lt;&gt;INDIRECT("'"&amp;$A$70&amp;"'!"&amp;T$68&amp;$C324+72),1,0)</f>
        <v>0</v>
      </c>
      <c r="U324" cm="1">
        <f t="array" aca="1" ref="U324" ca="1">IF(INDIRECT("'"&amp;$A$69&amp;"'!"&amp;U$68&amp;$C324+72)&lt;&gt;INDIRECT("'"&amp;$A$70&amp;"'!"&amp;U$68&amp;$C324+72),1,0)</f>
        <v>0</v>
      </c>
      <c r="V324" cm="1">
        <f t="array" aca="1" ref="V324" ca="1">IF(INDIRECT("'"&amp;$A$69&amp;"'!"&amp;V$68&amp;$C324+72)&lt;&gt;INDIRECT("'"&amp;$A$70&amp;"'!"&amp;V$68&amp;$C324+72),1,0)</f>
        <v>0</v>
      </c>
      <c r="W324" cm="1">
        <f t="array" aca="1" ref="W324" ca="1">IF(INDIRECT("'"&amp;$A$69&amp;"'!"&amp;W$68&amp;$C324+72)&lt;&gt;INDIRECT("'"&amp;$A$70&amp;"'!"&amp;W$68&amp;$C324+72),1,0)</f>
        <v>0</v>
      </c>
      <c r="X324" cm="1">
        <f t="array" aca="1" ref="X324" ca="1">IF(INDIRECT("'"&amp;$A$69&amp;"'!"&amp;X$68&amp;$C324+72)&lt;&gt;INDIRECT("'"&amp;$A$70&amp;"'!"&amp;X$68&amp;$C324+72),1,0)</f>
        <v>0</v>
      </c>
      <c r="Y324" cm="1">
        <f t="array" aca="1" ref="Y324" ca="1">IF(INDIRECT("'"&amp;$A$69&amp;"'!"&amp;Y$68&amp;$C324+72)&lt;&gt;INDIRECT("'"&amp;$A$70&amp;"'!"&amp;Y$68&amp;$C324+72),1,0)</f>
        <v>0</v>
      </c>
      <c r="Z324" cm="1">
        <f t="array" aca="1" ref="Z324" ca="1">IF(INDIRECT("'"&amp;$A$69&amp;"'!"&amp;Z$68&amp;$C324+72)&lt;&gt;INDIRECT("'"&amp;$A$70&amp;"'!"&amp;Z$68&amp;$C324+72),1,0)</f>
        <v>0</v>
      </c>
      <c r="AA324" cm="1">
        <f t="array" aca="1" ref="AA324" ca="1">IF(INDIRECT("'"&amp;$A$69&amp;"'!"&amp;AA$68&amp;$C324+72)&lt;&gt;INDIRECT("'"&amp;$A$70&amp;"'!"&amp;AA$68&amp;$C324+72),1,0)</f>
        <v>0</v>
      </c>
      <c r="AB324" cm="1">
        <f t="array" aca="1" ref="AB324" ca="1">IF(INDIRECT("'"&amp;$A$69&amp;"'!"&amp;AB$68&amp;$C324+72)&lt;&gt;INDIRECT("'"&amp;$A$70&amp;"'!"&amp;AB$68&amp;$C324+72),1,0)</f>
        <v>0</v>
      </c>
      <c r="AC324" cm="1">
        <f t="array" aca="1" ref="AC324" ca="1">IF(INDIRECT("'"&amp;$A$69&amp;"'!"&amp;AC$68&amp;$C324+72)&lt;&gt;INDIRECT("'"&amp;$A$70&amp;"'!"&amp;AC$68&amp;$C324+72),1,0)</f>
        <v>0</v>
      </c>
      <c r="AD324" cm="1">
        <f t="array" aca="1" ref="AD324" ca="1">IF(INDIRECT("'"&amp;$A$69&amp;"'!"&amp;AD$68&amp;$C324+72)&lt;&gt;INDIRECT("'"&amp;$A$70&amp;"'!"&amp;AD$68&amp;$C324+72),1,0)</f>
        <v>0</v>
      </c>
      <c r="AE324" cm="1">
        <f t="array" aca="1" ref="AE324" ca="1">IF(INDIRECT("'"&amp;$A$69&amp;"'!"&amp;AE$68&amp;$C324+72)&lt;&gt;INDIRECT("'"&amp;$A$70&amp;"'!"&amp;AE$68&amp;$C324+72),1,0)</f>
        <v>0</v>
      </c>
      <c r="AF324" cm="1">
        <f t="array" aca="1" ref="AF324" ca="1">IF(INDIRECT("'"&amp;$A$69&amp;"'!"&amp;AF$68&amp;$C324+72)&lt;&gt;INDIRECT("'"&amp;$A$70&amp;"'!"&amp;AF$68&amp;$C324+72),1,0)</f>
        <v>0</v>
      </c>
      <c r="AG324" cm="1">
        <f t="array" aca="1" ref="AG324" ca="1">IF(INDIRECT("'"&amp;$A$69&amp;"'!"&amp;AG$68&amp;$C324+72)&lt;&gt;INDIRECT("'"&amp;$A$70&amp;"'!"&amp;AG$68&amp;$C324+72),1,0)</f>
        <v>0</v>
      </c>
      <c r="AH324" cm="1">
        <f t="array" aca="1" ref="AH324" ca="1">IF(INDIRECT("'"&amp;$A$69&amp;"'!"&amp;AH$68&amp;$C324+72)&lt;&gt;INDIRECT("'"&amp;$A$70&amp;"'!"&amp;AH$68&amp;$C324+72),1,0)</f>
        <v>0</v>
      </c>
      <c r="AI324" cm="1">
        <f t="array" aca="1" ref="AI324" ca="1">IF(INDIRECT("'"&amp;$A$69&amp;"'!"&amp;AI$68&amp;$C324+72)&lt;&gt;INDIRECT("'"&amp;$A$70&amp;"'!"&amp;AI$68&amp;$C324+72),1,0)</f>
        <v>0</v>
      </c>
      <c r="AJ324" cm="1">
        <f t="array" aca="1" ref="AJ324" ca="1">IF(INDIRECT("'"&amp;$A$69&amp;"'!"&amp;AJ$68&amp;$C324+72)&lt;&gt;INDIRECT("'"&amp;$A$70&amp;"'!"&amp;AJ$68&amp;$C324+72),1,0)</f>
        <v>0</v>
      </c>
      <c r="AK324" cm="1">
        <f t="array" aca="1" ref="AK324" ca="1">IF(INDIRECT("'"&amp;$A$69&amp;"'!"&amp;AK$68&amp;$C324+72)&lt;&gt;INDIRECT("'"&amp;$A$70&amp;"'!"&amp;AK$68&amp;$C324+72),1,0)</f>
        <v>0</v>
      </c>
      <c r="AL324" cm="1">
        <f t="array" aca="1" ref="AL324" ca="1">IF(INDIRECT("'"&amp;$A$69&amp;"'!"&amp;AL$68&amp;$C324+72)&lt;&gt;INDIRECT("'"&amp;$A$70&amp;"'!"&amp;AL$68&amp;$C324+72),1,0)</f>
        <v>0</v>
      </c>
      <c r="AM324" cm="1">
        <f t="array" aca="1" ref="AM324" ca="1">IF(INDIRECT("'"&amp;$A$69&amp;"'!"&amp;AM$68&amp;$C324+72)&lt;&gt;INDIRECT("'"&amp;$A$70&amp;"'!"&amp;AM$68&amp;$C324+72),1,0)</f>
        <v>0</v>
      </c>
      <c r="AN324" cm="1">
        <f t="array" aca="1" ref="AN324" ca="1">IF(INDIRECT("'"&amp;$A$69&amp;"'!"&amp;AN$68&amp;$C324+72)&lt;&gt;INDIRECT("'"&amp;$A$70&amp;"'!"&amp;AN$68&amp;$C324+72),1,0)</f>
        <v>0</v>
      </c>
      <c r="AO324" cm="1">
        <f t="array" aca="1" ref="AO324" ca="1">IF(INDIRECT("'"&amp;$A$69&amp;"'!"&amp;AO$68&amp;$C324+72)&lt;&gt;INDIRECT("'"&amp;$A$70&amp;"'!"&amp;AO$68&amp;$C324+72),1,0)</f>
        <v>0</v>
      </c>
      <c r="AP324" cm="1">
        <f t="array" aca="1" ref="AP324" ca="1">IF(INDIRECT("'"&amp;$A$69&amp;"'!"&amp;AP$68&amp;$C324+72)&lt;&gt;INDIRECT("'"&amp;$A$70&amp;"'!"&amp;AP$68&amp;$C324+72),1,0)</f>
        <v>0</v>
      </c>
      <c r="AQ324" cm="1">
        <f t="array" aca="1" ref="AQ324" ca="1">IF(INDIRECT("'"&amp;$A$69&amp;"'!"&amp;AQ$68&amp;$C324+72)&lt;&gt;INDIRECT("'"&amp;$A$70&amp;"'!"&amp;AQ$68&amp;$C324+72),1,0)</f>
        <v>0</v>
      </c>
      <c r="AR324" cm="1">
        <f t="array" aca="1" ref="AR324" ca="1">IF(INDIRECT("'"&amp;$A$69&amp;"'!"&amp;AR$68&amp;$C324+72)&lt;&gt;INDIRECT("'"&amp;$A$70&amp;"'!"&amp;AR$68&amp;$C324+72),1,0)</f>
        <v>0</v>
      </c>
      <c r="AS324" cm="1">
        <f t="array" aca="1" ref="AS324" ca="1">IF(INDIRECT("'"&amp;$A$69&amp;"'!"&amp;AS$68&amp;$C324+72)&lt;&gt;INDIRECT("'"&amp;$A$70&amp;"'!"&amp;AS$68&amp;$C324+72),1,0)</f>
        <v>0</v>
      </c>
      <c r="AT324" cm="1">
        <f t="array" aca="1" ref="AT324" ca="1">IF(INDIRECT("'"&amp;$A$69&amp;"'!"&amp;AT$68&amp;$C324+72)&lt;&gt;INDIRECT("'"&amp;$A$70&amp;"'!"&amp;AT$68&amp;$C324+72),1,0)</f>
        <v>0</v>
      </c>
      <c r="AU324" cm="1">
        <f t="array" aca="1" ref="AU324" ca="1">IF(INDIRECT("'"&amp;$A$69&amp;"'!"&amp;AU$68&amp;$C324+72)&lt;&gt;INDIRECT("'"&amp;$A$70&amp;"'!"&amp;AU$68&amp;$C324+72),1,0)</f>
        <v>0</v>
      </c>
      <c r="AV324" cm="1">
        <f t="array" aca="1" ref="AV324" ca="1">IF(INDIRECT("'"&amp;$A$69&amp;"'!"&amp;AV$68&amp;$C324+72)&lt;&gt;INDIRECT("'"&amp;$A$70&amp;"'!"&amp;AV$68&amp;$C324+72),1,0)</f>
        <v>0</v>
      </c>
      <c r="AW324" cm="1">
        <f t="array" aca="1" ref="AW324" ca="1">IF(INDIRECT("'"&amp;$A$69&amp;"'!"&amp;AW$68&amp;$C324+72)&lt;&gt;INDIRECT("'"&amp;$A$70&amp;"'!"&amp;AW$68&amp;$C324+72),1,0)</f>
        <v>0</v>
      </c>
      <c r="AX324" cm="1">
        <f t="array" aca="1" ref="AX324" ca="1">IF(INDIRECT("'"&amp;$A$69&amp;"'!"&amp;AX$68&amp;$C324+72)&lt;&gt;INDIRECT("'"&amp;$A$70&amp;"'!"&amp;AX$68&amp;$C324+72),1,0)</f>
        <v>0</v>
      </c>
      <c r="AY324" cm="1">
        <f t="array" aca="1" ref="AY324" ca="1">IF(INDIRECT("'"&amp;$A$69&amp;"'!"&amp;AY$68&amp;$C324+72)&lt;&gt;INDIRECT("'"&amp;$A$70&amp;"'!"&amp;AY$68&amp;$C324+72),1,0)</f>
        <v>0</v>
      </c>
      <c r="AZ324" cm="1">
        <f t="array" aca="1" ref="AZ324" ca="1">IF(INDIRECT("'"&amp;$A$69&amp;"'!"&amp;AZ$68&amp;$C324+72)&lt;&gt;INDIRECT("'"&amp;$A$70&amp;"'!"&amp;AZ$68&amp;$C324+72),1,0)</f>
        <v>0</v>
      </c>
      <c r="BA324" cm="1">
        <f t="array" aca="1" ref="BA324" ca="1">IF(INDIRECT("'"&amp;$A$69&amp;"'!"&amp;BA$68&amp;$C324+72)&lt;&gt;INDIRECT("'"&amp;$A$70&amp;"'!"&amp;BA$68&amp;$C324+72),1,0)</f>
        <v>0</v>
      </c>
      <c r="BB324" cm="1">
        <f t="array" aca="1" ref="BB324" ca="1">IF(INDIRECT("'"&amp;$A$69&amp;"'!"&amp;BB$68&amp;$C324+72)&lt;&gt;INDIRECT("'"&amp;$A$70&amp;"'!"&amp;BB$68&amp;$C324+72),1,0)</f>
        <v>0</v>
      </c>
      <c r="BC324">
        <f t="shared" ca="1" si="9"/>
        <v>0</v>
      </c>
      <c r="BD324">
        <f t="shared" ca="1" si="10"/>
        <v>0</v>
      </c>
      <c r="BE324">
        <f t="shared" ca="1" si="11"/>
        <v>0</v>
      </c>
    </row>
    <row r="325" spans="3:57" x14ac:dyDescent="0.15">
      <c r="C325" s="283">
        <v>253</v>
      </c>
      <c r="D325" cm="1">
        <f t="array" aca="1" ref="D325" ca="1">IF(INDIRECT("'"&amp;$A$69&amp;"'!"&amp;D$68&amp;$C325+72)&lt;&gt;INDIRECT("'"&amp;$A$70&amp;"'!"&amp;D$68&amp;$C325+72),1,0)</f>
        <v>0</v>
      </c>
      <c r="E325" cm="1">
        <f t="array" aca="1" ref="E325" ca="1">IF(INDIRECT("'"&amp;$A$69&amp;"'!"&amp;E$68&amp;$C325+72)&lt;&gt;INDIRECT("'"&amp;$A$70&amp;"'!"&amp;E$68&amp;$C325+72),1,0)</f>
        <v>0</v>
      </c>
      <c r="F325" cm="1">
        <f t="array" aca="1" ref="F325" ca="1">IF(INDIRECT("'"&amp;$A$69&amp;"'!"&amp;F$68&amp;$C325+72)&lt;&gt;INDIRECT("'"&amp;$A$70&amp;"'!"&amp;F$68&amp;$C325+72),1,0)</f>
        <v>0</v>
      </c>
      <c r="G325" cm="1">
        <f t="array" aca="1" ref="G325" ca="1">IF(INDIRECT("'"&amp;$A$69&amp;"'!"&amp;G$68&amp;$C325+72)&lt;&gt;INDIRECT("'"&amp;$A$70&amp;"'!"&amp;G$68&amp;$C325+72),1,0)</f>
        <v>0</v>
      </c>
      <c r="H325" cm="1">
        <f t="array" aca="1" ref="H325" ca="1">IF(INDIRECT("'"&amp;$A$69&amp;"'!"&amp;H$68&amp;$C325+72)&lt;&gt;INDIRECT("'"&amp;$A$70&amp;"'!"&amp;H$68&amp;$C325+72),1,0)</f>
        <v>0</v>
      </c>
      <c r="I325" cm="1">
        <f t="array" aca="1" ref="I325" ca="1">IF(INDIRECT("'"&amp;$A$69&amp;"'!"&amp;I$68&amp;$C325+72)&lt;&gt;INDIRECT("'"&amp;$A$70&amp;"'!"&amp;I$68&amp;$C325+72),1,0)</f>
        <v>0</v>
      </c>
      <c r="J325" cm="1">
        <f t="array" aca="1" ref="J325" ca="1">IF(INDIRECT("'"&amp;$A$69&amp;"'!"&amp;J$68&amp;$C325+72)&lt;&gt;INDIRECT("'"&amp;$A$70&amp;"'!"&amp;J$68&amp;$C325+72),1,0)</f>
        <v>0</v>
      </c>
      <c r="K325" cm="1">
        <f t="array" aca="1" ref="K325" ca="1">IF(INDIRECT("'"&amp;$A$69&amp;"'!"&amp;K$68&amp;$C325+72)&lt;&gt;INDIRECT("'"&amp;$A$70&amp;"'!"&amp;K$68&amp;$C325+72),1,0)</f>
        <v>0</v>
      </c>
      <c r="L325" cm="1">
        <f t="array" aca="1" ref="L325" ca="1">IF(INDIRECT("'"&amp;$A$69&amp;"'!"&amp;L$68&amp;$C325+72)&lt;&gt;INDIRECT("'"&amp;$A$70&amp;"'!"&amp;L$68&amp;$C325+72),1,0)</f>
        <v>0</v>
      </c>
      <c r="M325" cm="1">
        <f t="array" aca="1" ref="M325" ca="1">IF(INDIRECT("'"&amp;$A$69&amp;"'!"&amp;M$68&amp;$C325+72)&lt;&gt;INDIRECT("'"&amp;$A$70&amp;"'!"&amp;M$68&amp;$C325+72),1,0)</f>
        <v>0</v>
      </c>
      <c r="N325" cm="1">
        <f t="array" aca="1" ref="N325" ca="1">IF(INDIRECT("'"&amp;$A$69&amp;"'!"&amp;N$68&amp;$C325+72)&lt;&gt;INDIRECT("'"&amp;$A$70&amp;"'!"&amp;N$68&amp;$C325+72),1,0)</f>
        <v>0</v>
      </c>
      <c r="O325" cm="1">
        <f t="array" aca="1" ref="O325" ca="1">IF(INDIRECT("'"&amp;$A$69&amp;"'!"&amp;O$68&amp;$C325+72)&lt;&gt;INDIRECT("'"&amp;$A$70&amp;"'!"&amp;O$68&amp;$C325+72),1,0)</f>
        <v>0</v>
      </c>
      <c r="P325" cm="1">
        <f t="array" aca="1" ref="P325" ca="1">IF(INDIRECT("'"&amp;$A$69&amp;"'!"&amp;P$68&amp;$C325+72)&lt;&gt;INDIRECT("'"&amp;$A$70&amp;"'!"&amp;P$68&amp;$C325+72),1,0)</f>
        <v>0</v>
      </c>
      <c r="Q325" cm="1">
        <f t="array" aca="1" ref="Q325" ca="1">IF(INDIRECT("'"&amp;$A$69&amp;"'!"&amp;Q$68&amp;$C325+72)&lt;&gt;INDIRECT("'"&amp;$A$70&amp;"'!"&amp;Q$68&amp;$C325+72),1,0)</f>
        <v>0</v>
      </c>
      <c r="R325" cm="1">
        <f t="array" aca="1" ref="R325" ca="1">IF(INDIRECT("'"&amp;$A$69&amp;"'!"&amp;R$68&amp;$C325+72)&lt;&gt;INDIRECT("'"&amp;$A$70&amp;"'!"&amp;R$68&amp;$C325+72),1,0)</f>
        <v>0</v>
      </c>
      <c r="S325" cm="1">
        <f t="array" aca="1" ref="S325" ca="1">IF(INDIRECT("'"&amp;$A$69&amp;"'!"&amp;S$68&amp;$C325+72)&lt;&gt;INDIRECT("'"&amp;$A$70&amp;"'!"&amp;S$68&amp;$C325+72),1,0)</f>
        <v>0</v>
      </c>
      <c r="T325" cm="1">
        <f t="array" aca="1" ref="T325" ca="1">IF(INDIRECT("'"&amp;$A$69&amp;"'!"&amp;T$68&amp;$C325+72)&lt;&gt;INDIRECT("'"&amp;$A$70&amp;"'!"&amp;T$68&amp;$C325+72),1,0)</f>
        <v>0</v>
      </c>
      <c r="U325" cm="1">
        <f t="array" aca="1" ref="U325" ca="1">IF(INDIRECT("'"&amp;$A$69&amp;"'!"&amp;U$68&amp;$C325+72)&lt;&gt;INDIRECT("'"&amp;$A$70&amp;"'!"&amp;U$68&amp;$C325+72),1,0)</f>
        <v>0</v>
      </c>
      <c r="V325" cm="1">
        <f t="array" aca="1" ref="V325" ca="1">IF(INDIRECT("'"&amp;$A$69&amp;"'!"&amp;V$68&amp;$C325+72)&lt;&gt;INDIRECT("'"&amp;$A$70&amp;"'!"&amp;V$68&amp;$C325+72),1,0)</f>
        <v>0</v>
      </c>
      <c r="W325" cm="1">
        <f t="array" aca="1" ref="W325" ca="1">IF(INDIRECT("'"&amp;$A$69&amp;"'!"&amp;W$68&amp;$C325+72)&lt;&gt;INDIRECT("'"&amp;$A$70&amp;"'!"&amp;W$68&amp;$C325+72),1,0)</f>
        <v>0</v>
      </c>
      <c r="X325" cm="1">
        <f t="array" aca="1" ref="X325" ca="1">IF(INDIRECT("'"&amp;$A$69&amp;"'!"&amp;X$68&amp;$C325+72)&lt;&gt;INDIRECT("'"&amp;$A$70&amp;"'!"&amp;X$68&amp;$C325+72),1,0)</f>
        <v>0</v>
      </c>
      <c r="Y325" cm="1">
        <f t="array" aca="1" ref="Y325" ca="1">IF(INDIRECT("'"&amp;$A$69&amp;"'!"&amp;Y$68&amp;$C325+72)&lt;&gt;INDIRECT("'"&amp;$A$70&amp;"'!"&amp;Y$68&amp;$C325+72),1,0)</f>
        <v>0</v>
      </c>
      <c r="Z325" cm="1">
        <f t="array" aca="1" ref="Z325" ca="1">IF(INDIRECT("'"&amp;$A$69&amp;"'!"&amp;Z$68&amp;$C325+72)&lt;&gt;INDIRECT("'"&amp;$A$70&amp;"'!"&amp;Z$68&amp;$C325+72),1,0)</f>
        <v>0</v>
      </c>
      <c r="AA325" cm="1">
        <f t="array" aca="1" ref="AA325" ca="1">IF(INDIRECT("'"&amp;$A$69&amp;"'!"&amp;AA$68&amp;$C325+72)&lt;&gt;INDIRECT("'"&amp;$A$70&amp;"'!"&amp;AA$68&amp;$C325+72),1,0)</f>
        <v>0</v>
      </c>
      <c r="AB325" cm="1">
        <f t="array" aca="1" ref="AB325" ca="1">IF(INDIRECT("'"&amp;$A$69&amp;"'!"&amp;AB$68&amp;$C325+72)&lt;&gt;INDIRECT("'"&amp;$A$70&amp;"'!"&amp;AB$68&amp;$C325+72),1,0)</f>
        <v>0</v>
      </c>
      <c r="AC325" cm="1">
        <f t="array" aca="1" ref="AC325" ca="1">IF(INDIRECT("'"&amp;$A$69&amp;"'!"&amp;AC$68&amp;$C325+72)&lt;&gt;INDIRECT("'"&amp;$A$70&amp;"'!"&amp;AC$68&amp;$C325+72),1,0)</f>
        <v>0</v>
      </c>
      <c r="AD325" cm="1">
        <f t="array" aca="1" ref="AD325" ca="1">IF(INDIRECT("'"&amp;$A$69&amp;"'!"&amp;AD$68&amp;$C325+72)&lt;&gt;INDIRECT("'"&amp;$A$70&amp;"'!"&amp;AD$68&amp;$C325+72),1,0)</f>
        <v>0</v>
      </c>
      <c r="AE325" cm="1">
        <f t="array" aca="1" ref="AE325" ca="1">IF(INDIRECT("'"&amp;$A$69&amp;"'!"&amp;AE$68&amp;$C325+72)&lt;&gt;INDIRECT("'"&amp;$A$70&amp;"'!"&amp;AE$68&amp;$C325+72),1,0)</f>
        <v>0</v>
      </c>
      <c r="AF325" cm="1">
        <f t="array" aca="1" ref="AF325" ca="1">IF(INDIRECT("'"&amp;$A$69&amp;"'!"&amp;AF$68&amp;$C325+72)&lt;&gt;INDIRECT("'"&amp;$A$70&amp;"'!"&amp;AF$68&amp;$C325+72),1,0)</f>
        <v>0</v>
      </c>
      <c r="AG325" cm="1">
        <f t="array" aca="1" ref="AG325" ca="1">IF(INDIRECT("'"&amp;$A$69&amp;"'!"&amp;AG$68&amp;$C325+72)&lt;&gt;INDIRECT("'"&amp;$A$70&amp;"'!"&amp;AG$68&amp;$C325+72),1,0)</f>
        <v>0</v>
      </c>
      <c r="AH325" cm="1">
        <f t="array" aca="1" ref="AH325" ca="1">IF(INDIRECT("'"&amp;$A$69&amp;"'!"&amp;AH$68&amp;$C325+72)&lt;&gt;INDIRECT("'"&amp;$A$70&amp;"'!"&amp;AH$68&amp;$C325+72),1,0)</f>
        <v>0</v>
      </c>
      <c r="AI325" cm="1">
        <f t="array" aca="1" ref="AI325" ca="1">IF(INDIRECT("'"&amp;$A$69&amp;"'!"&amp;AI$68&amp;$C325+72)&lt;&gt;INDIRECT("'"&amp;$A$70&amp;"'!"&amp;AI$68&amp;$C325+72),1,0)</f>
        <v>0</v>
      </c>
      <c r="AJ325" cm="1">
        <f t="array" aca="1" ref="AJ325" ca="1">IF(INDIRECT("'"&amp;$A$69&amp;"'!"&amp;AJ$68&amp;$C325+72)&lt;&gt;INDIRECT("'"&amp;$A$70&amp;"'!"&amp;AJ$68&amp;$C325+72),1,0)</f>
        <v>0</v>
      </c>
      <c r="AK325" cm="1">
        <f t="array" aca="1" ref="AK325" ca="1">IF(INDIRECT("'"&amp;$A$69&amp;"'!"&amp;AK$68&amp;$C325+72)&lt;&gt;INDIRECT("'"&amp;$A$70&amp;"'!"&amp;AK$68&amp;$C325+72),1,0)</f>
        <v>0</v>
      </c>
      <c r="AL325" cm="1">
        <f t="array" aca="1" ref="AL325" ca="1">IF(INDIRECT("'"&amp;$A$69&amp;"'!"&amp;AL$68&amp;$C325+72)&lt;&gt;INDIRECT("'"&amp;$A$70&amp;"'!"&amp;AL$68&amp;$C325+72),1,0)</f>
        <v>0</v>
      </c>
      <c r="AM325" cm="1">
        <f t="array" aca="1" ref="AM325" ca="1">IF(INDIRECT("'"&amp;$A$69&amp;"'!"&amp;AM$68&amp;$C325+72)&lt;&gt;INDIRECT("'"&amp;$A$70&amp;"'!"&amp;AM$68&amp;$C325+72),1,0)</f>
        <v>0</v>
      </c>
      <c r="AN325" cm="1">
        <f t="array" aca="1" ref="AN325" ca="1">IF(INDIRECT("'"&amp;$A$69&amp;"'!"&amp;AN$68&amp;$C325+72)&lt;&gt;INDIRECT("'"&amp;$A$70&amp;"'!"&amp;AN$68&amp;$C325+72),1,0)</f>
        <v>0</v>
      </c>
      <c r="AO325" cm="1">
        <f t="array" aca="1" ref="AO325" ca="1">IF(INDIRECT("'"&amp;$A$69&amp;"'!"&amp;AO$68&amp;$C325+72)&lt;&gt;INDIRECT("'"&amp;$A$70&amp;"'!"&amp;AO$68&amp;$C325+72),1,0)</f>
        <v>0</v>
      </c>
      <c r="AP325" cm="1">
        <f t="array" aca="1" ref="AP325" ca="1">IF(INDIRECT("'"&amp;$A$69&amp;"'!"&amp;AP$68&amp;$C325+72)&lt;&gt;INDIRECT("'"&amp;$A$70&amp;"'!"&amp;AP$68&amp;$C325+72),1,0)</f>
        <v>0</v>
      </c>
      <c r="AQ325" cm="1">
        <f t="array" aca="1" ref="AQ325" ca="1">IF(INDIRECT("'"&amp;$A$69&amp;"'!"&amp;AQ$68&amp;$C325+72)&lt;&gt;INDIRECT("'"&amp;$A$70&amp;"'!"&amp;AQ$68&amp;$C325+72),1,0)</f>
        <v>0</v>
      </c>
      <c r="AR325" cm="1">
        <f t="array" aca="1" ref="AR325" ca="1">IF(INDIRECT("'"&amp;$A$69&amp;"'!"&amp;AR$68&amp;$C325+72)&lt;&gt;INDIRECT("'"&amp;$A$70&amp;"'!"&amp;AR$68&amp;$C325+72),1,0)</f>
        <v>0</v>
      </c>
      <c r="AS325" cm="1">
        <f t="array" aca="1" ref="AS325" ca="1">IF(INDIRECT("'"&amp;$A$69&amp;"'!"&amp;AS$68&amp;$C325+72)&lt;&gt;INDIRECT("'"&amp;$A$70&amp;"'!"&amp;AS$68&amp;$C325+72),1,0)</f>
        <v>0</v>
      </c>
      <c r="AT325" cm="1">
        <f t="array" aca="1" ref="AT325" ca="1">IF(INDIRECT("'"&amp;$A$69&amp;"'!"&amp;AT$68&amp;$C325+72)&lt;&gt;INDIRECT("'"&amp;$A$70&amp;"'!"&amp;AT$68&amp;$C325+72),1,0)</f>
        <v>0</v>
      </c>
      <c r="AU325" cm="1">
        <f t="array" aca="1" ref="AU325" ca="1">IF(INDIRECT("'"&amp;$A$69&amp;"'!"&amp;AU$68&amp;$C325+72)&lt;&gt;INDIRECT("'"&amp;$A$70&amp;"'!"&amp;AU$68&amp;$C325+72),1,0)</f>
        <v>0</v>
      </c>
      <c r="AV325" cm="1">
        <f t="array" aca="1" ref="AV325" ca="1">IF(INDIRECT("'"&amp;$A$69&amp;"'!"&amp;AV$68&amp;$C325+72)&lt;&gt;INDIRECT("'"&amp;$A$70&amp;"'!"&amp;AV$68&amp;$C325+72),1,0)</f>
        <v>0</v>
      </c>
      <c r="AW325" cm="1">
        <f t="array" aca="1" ref="AW325" ca="1">IF(INDIRECT("'"&amp;$A$69&amp;"'!"&amp;AW$68&amp;$C325+72)&lt;&gt;INDIRECT("'"&amp;$A$70&amp;"'!"&amp;AW$68&amp;$C325+72),1,0)</f>
        <v>0</v>
      </c>
      <c r="AX325" cm="1">
        <f t="array" aca="1" ref="AX325" ca="1">IF(INDIRECT("'"&amp;$A$69&amp;"'!"&amp;AX$68&amp;$C325+72)&lt;&gt;INDIRECT("'"&amp;$A$70&amp;"'!"&amp;AX$68&amp;$C325+72),1,0)</f>
        <v>0</v>
      </c>
      <c r="AY325" cm="1">
        <f t="array" aca="1" ref="AY325" ca="1">IF(INDIRECT("'"&amp;$A$69&amp;"'!"&amp;AY$68&amp;$C325+72)&lt;&gt;INDIRECT("'"&amp;$A$70&amp;"'!"&amp;AY$68&amp;$C325+72),1,0)</f>
        <v>0</v>
      </c>
      <c r="AZ325" cm="1">
        <f t="array" aca="1" ref="AZ325" ca="1">IF(INDIRECT("'"&amp;$A$69&amp;"'!"&amp;AZ$68&amp;$C325+72)&lt;&gt;INDIRECT("'"&amp;$A$70&amp;"'!"&amp;AZ$68&amp;$C325+72),1,0)</f>
        <v>0</v>
      </c>
      <c r="BA325" cm="1">
        <f t="array" aca="1" ref="BA325" ca="1">IF(INDIRECT("'"&amp;$A$69&amp;"'!"&amp;BA$68&amp;$C325+72)&lt;&gt;INDIRECT("'"&amp;$A$70&amp;"'!"&amp;BA$68&amp;$C325+72),1,0)</f>
        <v>0</v>
      </c>
      <c r="BB325" cm="1">
        <f t="array" aca="1" ref="BB325" ca="1">IF(INDIRECT("'"&amp;$A$69&amp;"'!"&amp;BB$68&amp;$C325+72)&lt;&gt;INDIRECT("'"&amp;$A$70&amp;"'!"&amp;BB$68&amp;$C325+72),1,0)</f>
        <v>0</v>
      </c>
      <c r="BC325">
        <f t="shared" ca="1" si="9"/>
        <v>0</v>
      </c>
      <c r="BD325">
        <f t="shared" ca="1" si="10"/>
        <v>0</v>
      </c>
      <c r="BE325">
        <f t="shared" ca="1" si="11"/>
        <v>0</v>
      </c>
    </row>
    <row r="326" spans="3:57" x14ac:dyDescent="0.15">
      <c r="C326" s="283">
        <v>254</v>
      </c>
      <c r="D326" cm="1">
        <f t="array" aca="1" ref="D326" ca="1">IF(INDIRECT("'"&amp;$A$69&amp;"'!"&amp;D$68&amp;$C326+72)&lt;&gt;INDIRECT("'"&amp;$A$70&amp;"'!"&amp;D$68&amp;$C326+72),1,0)</f>
        <v>0</v>
      </c>
      <c r="E326" cm="1">
        <f t="array" aca="1" ref="E326" ca="1">IF(INDIRECT("'"&amp;$A$69&amp;"'!"&amp;E$68&amp;$C326+72)&lt;&gt;INDIRECT("'"&amp;$A$70&amp;"'!"&amp;E$68&amp;$C326+72),1,0)</f>
        <v>0</v>
      </c>
      <c r="F326" cm="1">
        <f t="array" aca="1" ref="F326" ca="1">IF(INDIRECT("'"&amp;$A$69&amp;"'!"&amp;F$68&amp;$C326+72)&lt;&gt;INDIRECT("'"&amp;$A$70&amp;"'!"&amp;F$68&amp;$C326+72),1,0)</f>
        <v>0</v>
      </c>
      <c r="G326" cm="1">
        <f t="array" aca="1" ref="G326" ca="1">IF(INDIRECT("'"&amp;$A$69&amp;"'!"&amp;G$68&amp;$C326+72)&lt;&gt;INDIRECT("'"&amp;$A$70&amp;"'!"&amp;G$68&amp;$C326+72),1,0)</f>
        <v>0</v>
      </c>
      <c r="H326" cm="1">
        <f t="array" aca="1" ref="H326" ca="1">IF(INDIRECT("'"&amp;$A$69&amp;"'!"&amp;H$68&amp;$C326+72)&lt;&gt;INDIRECT("'"&amp;$A$70&amp;"'!"&amp;H$68&amp;$C326+72),1,0)</f>
        <v>0</v>
      </c>
      <c r="I326" cm="1">
        <f t="array" aca="1" ref="I326" ca="1">IF(INDIRECT("'"&amp;$A$69&amp;"'!"&amp;I$68&amp;$C326+72)&lt;&gt;INDIRECT("'"&amp;$A$70&amp;"'!"&amp;I$68&amp;$C326+72),1,0)</f>
        <v>0</v>
      </c>
      <c r="J326" cm="1">
        <f t="array" aca="1" ref="J326" ca="1">IF(INDIRECT("'"&amp;$A$69&amp;"'!"&amp;J$68&amp;$C326+72)&lt;&gt;INDIRECT("'"&amp;$A$70&amp;"'!"&amp;J$68&amp;$C326+72),1,0)</f>
        <v>0</v>
      </c>
      <c r="K326" cm="1">
        <f t="array" aca="1" ref="K326" ca="1">IF(INDIRECT("'"&amp;$A$69&amp;"'!"&amp;K$68&amp;$C326+72)&lt;&gt;INDIRECT("'"&amp;$A$70&amp;"'!"&amp;K$68&amp;$C326+72),1,0)</f>
        <v>0</v>
      </c>
      <c r="L326" cm="1">
        <f t="array" aca="1" ref="L326" ca="1">IF(INDIRECT("'"&amp;$A$69&amp;"'!"&amp;L$68&amp;$C326+72)&lt;&gt;INDIRECT("'"&amp;$A$70&amp;"'!"&amp;L$68&amp;$C326+72),1,0)</f>
        <v>0</v>
      </c>
      <c r="M326" cm="1">
        <f t="array" aca="1" ref="M326" ca="1">IF(INDIRECT("'"&amp;$A$69&amp;"'!"&amp;M$68&amp;$C326+72)&lt;&gt;INDIRECT("'"&amp;$A$70&amp;"'!"&amp;M$68&amp;$C326+72),1,0)</f>
        <v>0</v>
      </c>
      <c r="N326" cm="1">
        <f t="array" aca="1" ref="N326" ca="1">IF(INDIRECT("'"&amp;$A$69&amp;"'!"&amp;N$68&amp;$C326+72)&lt;&gt;INDIRECT("'"&amp;$A$70&amp;"'!"&amp;N$68&amp;$C326+72),1,0)</f>
        <v>0</v>
      </c>
      <c r="O326" cm="1">
        <f t="array" aca="1" ref="O326" ca="1">IF(INDIRECT("'"&amp;$A$69&amp;"'!"&amp;O$68&amp;$C326+72)&lt;&gt;INDIRECT("'"&amp;$A$70&amp;"'!"&amp;O$68&amp;$C326+72),1,0)</f>
        <v>0</v>
      </c>
      <c r="P326" cm="1">
        <f t="array" aca="1" ref="P326" ca="1">IF(INDIRECT("'"&amp;$A$69&amp;"'!"&amp;P$68&amp;$C326+72)&lt;&gt;INDIRECT("'"&amp;$A$70&amp;"'!"&amp;P$68&amp;$C326+72),1,0)</f>
        <v>0</v>
      </c>
      <c r="Q326" cm="1">
        <f t="array" aca="1" ref="Q326" ca="1">IF(INDIRECT("'"&amp;$A$69&amp;"'!"&amp;Q$68&amp;$C326+72)&lt;&gt;INDIRECT("'"&amp;$A$70&amp;"'!"&amp;Q$68&amp;$C326+72),1,0)</f>
        <v>0</v>
      </c>
      <c r="R326" cm="1">
        <f t="array" aca="1" ref="R326" ca="1">IF(INDIRECT("'"&amp;$A$69&amp;"'!"&amp;R$68&amp;$C326+72)&lt;&gt;INDIRECT("'"&amp;$A$70&amp;"'!"&amp;R$68&amp;$C326+72),1,0)</f>
        <v>0</v>
      </c>
      <c r="S326" cm="1">
        <f t="array" aca="1" ref="S326" ca="1">IF(INDIRECT("'"&amp;$A$69&amp;"'!"&amp;S$68&amp;$C326+72)&lt;&gt;INDIRECT("'"&amp;$A$70&amp;"'!"&amp;S$68&amp;$C326+72),1,0)</f>
        <v>0</v>
      </c>
      <c r="T326" cm="1">
        <f t="array" aca="1" ref="T326" ca="1">IF(INDIRECT("'"&amp;$A$69&amp;"'!"&amp;T$68&amp;$C326+72)&lt;&gt;INDIRECT("'"&amp;$A$70&amp;"'!"&amp;T$68&amp;$C326+72),1,0)</f>
        <v>0</v>
      </c>
      <c r="U326" cm="1">
        <f t="array" aca="1" ref="U326" ca="1">IF(INDIRECT("'"&amp;$A$69&amp;"'!"&amp;U$68&amp;$C326+72)&lt;&gt;INDIRECT("'"&amp;$A$70&amp;"'!"&amp;U$68&amp;$C326+72),1,0)</f>
        <v>0</v>
      </c>
      <c r="V326" cm="1">
        <f t="array" aca="1" ref="V326" ca="1">IF(INDIRECT("'"&amp;$A$69&amp;"'!"&amp;V$68&amp;$C326+72)&lt;&gt;INDIRECT("'"&amp;$A$70&amp;"'!"&amp;V$68&amp;$C326+72),1,0)</f>
        <v>0</v>
      </c>
      <c r="W326" cm="1">
        <f t="array" aca="1" ref="W326" ca="1">IF(INDIRECT("'"&amp;$A$69&amp;"'!"&amp;W$68&amp;$C326+72)&lt;&gt;INDIRECT("'"&amp;$A$70&amp;"'!"&amp;W$68&amp;$C326+72),1,0)</f>
        <v>0</v>
      </c>
      <c r="X326" cm="1">
        <f t="array" aca="1" ref="X326" ca="1">IF(INDIRECT("'"&amp;$A$69&amp;"'!"&amp;X$68&amp;$C326+72)&lt;&gt;INDIRECT("'"&amp;$A$70&amp;"'!"&amp;X$68&amp;$C326+72),1,0)</f>
        <v>0</v>
      </c>
      <c r="Y326" cm="1">
        <f t="array" aca="1" ref="Y326" ca="1">IF(INDIRECT("'"&amp;$A$69&amp;"'!"&amp;Y$68&amp;$C326+72)&lt;&gt;INDIRECT("'"&amp;$A$70&amp;"'!"&amp;Y$68&amp;$C326+72),1,0)</f>
        <v>0</v>
      </c>
      <c r="Z326" cm="1">
        <f t="array" aca="1" ref="Z326" ca="1">IF(INDIRECT("'"&amp;$A$69&amp;"'!"&amp;Z$68&amp;$C326+72)&lt;&gt;INDIRECT("'"&amp;$A$70&amp;"'!"&amp;Z$68&amp;$C326+72),1,0)</f>
        <v>0</v>
      </c>
      <c r="AA326" cm="1">
        <f t="array" aca="1" ref="AA326" ca="1">IF(INDIRECT("'"&amp;$A$69&amp;"'!"&amp;AA$68&amp;$C326+72)&lt;&gt;INDIRECT("'"&amp;$A$70&amp;"'!"&amp;AA$68&amp;$C326+72),1,0)</f>
        <v>0</v>
      </c>
      <c r="AB326" cm="1">
        <f t="array" aca="1" ref="AB326" ca="1">IF(INDIRECT("'"&amp;$A$69&amp;"'!"&amp;AB$68&amp;$C326+72)&lt;&gt;INDIRECT("'"&amp;$A$70&amp;"'!"&amp;AB$68&amp;$C326+72),1,0)</f>
        <v>0</v>
      </c>
      <c r="AC326" cm="1">
        <f t="array" aca="1" ref="AC326" ca="1">IF(INDIRECT("'"&amp;$A$69&amp;"'!"&amp;AC$68&amp;$C326+72)&lt;&gt;INDIRECT("'"&amp;$A$70&amp;"'!"&amp;AC$68&amp;$C326+72),1,0)</f>
        <v>0</v>
      </c>
      <c r="AD326" cm="1">
        <f t="array" aca="1" ref="AD326" ca="1">IF(INDIRECT("'"&amp;$A$69&amp;"'!"&amp;AD$68&amp;$C326+72)&lt;&gt;INDIRECT("'"&amp;$A$70&amp;"'!"&amp;AD$68&amp;$C326+72),1,0)</f>
        <v>0</v>
      </c>
      <c r="AE326" cm="1">
        <f t="array" aca="1" ref="AE326" ca="1">IF(INDIRECT("'"&amp;$A$69&amp;"'!"&amp;AE$68&amp;$C326+72)&lt;&gt;INDIRECT("'"&amp;$A$70&amp;"'!"&amp;AE$68&amp;$C326+72),1,0)</f>
        <v>0</v>
      </c>
      <c r="AF326" cm="1">
        <f t="array" aca="1" ref="AF326" ca="1">IF(INDIRECT("'"&amp;$A$69&amp;"'!"&amp;AF$68&amp;$C326+72)&lt;&gt;INDIRECT("'"&amp;$A$70&amp;"'!"&amp;AF$68&amp;$C326+72),1,0)</f>
        <v>0</v>
      </c>
      <c r="AG326" cm="1">
        <f t="array" aca="1" ref="AG326" ca="1">IF(INDIRECT("'"&amp;$A$69&amp;"'!"&amp;AG$68&amp;$C326+72)&lt;&gt;INDIRECT("'"&amp;$A$70&amp;"'!"&amp;AG$68&amp;$C326+72),1,0)</f>
        <v>0</v>
      </c>
      <c r="AH326" cm="1">
        <f t="array" aca="1" ref="AH326" ca="1">IF(INDIRECT("'"&amp;$A$69&amp;"'!"&amp;AH$68&amp;$C326+72)&lt;&gt;INDIRECT("'"&amp;$A$70&amp;"'!"&amp;AH$68&amp;$C326+72),1,0)</f>
        <v>0</v>
      </c>
      <c r="AI326" cm="1">
        <f t="array" aca="1" ref="AI326" ca="1">IF(INDIRECT("'"&amp;$A$69&amp;"'!"&amp;AI$68&amp;$C326+72)&lt;&gt;INDIRECT("'"&amp;$A$70&amp;"'!"&amp;AI$68&amp;$C326+72),1,0)</f>
        <v>0</v>
      </c>
      <c r="AJ326" cm="1">
        <f t="array" aca="1" ref="AJ326" ca="1">IF(INDIRECT("'"&amp;$A$69&amp;"'!"&amp;AJ$68&amp;$C326+72)&lt;&gt;INDIRECT("'"&amp;$A$70&amp;"'!"&amp;AJ$68&amp;$C326+72),1,0)</f>
        <v>0</v>
      </c>
      <c r="AK326" cm="1">
        <f t="array" aca="1" ref="AK326" ca="1">IF(INDIRECT("'"&amp;$A$69&amp;"'!"&amp;AK$68&amp;$C326+72)&lt;&gt;INDIRECT("'"&amp;$A$70&amp;"'!"&amp;AK$68&amp;$C326+72),1,0)</f>
        <v>0</v>
      </c>
      <c r="AL326" cm="1">
        <f t="array" aca="1" ref="AL326" ca="1">IF(INDIRECT("'"&amp;$A$69&amp;"'!"&amp;AL$68&amp;$C326+72)&lt;&gt;INDIRECT("'"&amp;$A$70&amp;"'!"&amp;AL$68&amp;$C326+72),1,0)</f>
        <v>0</v>
      </c>
      <c r="AM326" cm="1">
        <f t="array" aca="1" ref="AM326" ca="1">IF(INDIRECT("'"&amp;$A$69&amp;"'!"&amp;AM$68&amp;$C326+72)&lt;&gt;INDIRECT("'"&amp;$A$70&amp;"'!"&amp;AM$68&amp;$C326+72),1,0)</f>
        <v>0</v>
      </c>
      <c r="AN326" cm="1">
        <f t="array" aca="1" ref="AN326" ca="1">IF(INDIRECT("'"&amp;$A$69&amp;"'!"&amp;AN$68&amp;$C326+72)&lt;&gt;INDIRECT("'"&amp;$A$70&amp;"'!"&amp;AN$68&amp;$C326+72),1,0)</f>
        <v>0</v>
      </c>
      <c r="AO326" cm="1">
        <f t="array" aca="1" ref="AO326" ca="1">IF(INDIRECT("'"&amp;$A$69&amp;"'!"&amp;AO$68&amp;$C326+72)&lt;&gt;INDIRECT("'"&amp;$A$70&amp;"'!"&amp;AO$68&amp;$C326+72),1,0)</f>
        <v>0</v>
      </c>
      <c r="AP326" cm="1">
        <f t="array" aca="1" ref="AP326" ca="1">IF(INDIRECT("'"&amp;$A$69&amp;"'!"&amp;AP$68&amp;$C326+72)&lt;&gt;INDIRECT("'"&amp;$A$70&amp;"'!"&amp;AP$68&amp;$C326+72),1,0)</f>
        <v>0</v>
      </c>
      <c r="AQ326" cm="1">
        <f t="array" aca="1" ref="AQ326" ca="1">IF(INDIRECT("'"&amp;$A$69&amp;"'!"&amp;AQ$68&amp;$C326+72)&lt;&gt;INDIRECT("'"&amp;$A$70&amp;"'!"&amp;AQ$68&amp;$C326+72),1,0)</f>
        <v>0</v>
      </c>
      <c r="AR326" cm="1">
        <f t="array" aca="1" ref="AR326" ca="1">IF(INDIRECT("'"&amp;$A$69&amp;"'!"&amp;AR$68&amp;$C326+72)&lt;&gt;INDIRECT("'"&amp;$A$70&amp;"'!"&amp;AR$68&amp;$C326+72),1,0)</f>
        <v>0</v>
      </c>
      <c r="AS326" cm="1">
        <f t="array" aca="1" ref="AS326" ca="1">IF(INDIRECT("'"&amp;$A$69&amp;"'!"&amp;AS$68&amp;$C326+72)&lt;&gt;INDIRECT("'"&amp;$A$70&amp;"'!"&amp;AS$68&amp;$C326+72),1,0)</f>
        <v>0</v>
      </c>
      <c r="AT326" cm="1">
        <f t="array" aca="1" ref="AT326" ca="1">IF(INDIRECT("'"&amp;$A$69&amp;"'!"&amp;AT$68&amp;$C326+72)&lt;&gt;INDIRECT("'"&amp;$A$70&amp;"'!"&amp;AT$68&amp;$C326+72),1,0)</f>
        <v>0</v>
      </c>
      <c r="AU326" cm="1">
        <f t="array" aca="1" ref="AU326" ca="1">IF(INDIRECT("'"&amp;$A$69&amp;"'!"&amp;AU$68&amp;$C326+72)&lt;&gt;INDIRECT("'"&amp;$A$70&amp;"'!"&amp;AU$68&amp;$C326+72),1,0)</f>
        <v>0</v>
      </c>
      <c r="AV326" cm="1">
        <f t="array" aca="1" ref="AV326" ca="1">IF(INDIRECT("'"&amp;$A$69&amp;"'!"&amp;AV$68&amp;$C326+72)&lt;&gt;INDIRECT("'"&amp;$A$70&amp;"'!"&amp;AV$68&amp;$C326+72),1,0)</f>
        <v>0</v>
      </c>
      <c r="AW326" cm="1">
        <f t="array" aca="1" ref="AW326" ca="1">IF(INDIRECT("'"&amp;$A$69&amp;"'!"&amp;AW$68&amp;$C326+72)&lt;&gt;INDIRECT("'"&amp;$A$70&amp;"'!"&amp;AW$68&amp;$C326+72),1,0)</f>
        <v>0</v>
      </c>
      <c r="AX326" cm="1">
        <f t="array" aca="1" ref="AX326" ca="1">IF(INDIRECT("'"&amp;$A$69&amp;"'!"&amp;AX$68&amp;$C326+72)&lt;&gt;INDIRECT("'"&amp;$A$70&amp;"'!"&amp;AX$68&amp;$C326+72),1,0)</f>
        <v>0</v>
      </c>
      <c r="AY326" cm="1">
        <f t="array" aca="1" ref="AY326" ca="1">IF(INDIRECT("'"&amp;$A$69&amp;"'!"&amp;AY$68&amp;$C326+72)&lt;&gt;INDIRECT("'"&amp;$A$70&amp;"'!"&amp;AY$68&amp;$C326+72),1,0)</f>
        <v>0</v>
      </c>
      <c r="AZ326" cm="1">
        <f t="array" aca="1" ref="AZ326" ca="1">IF(INDIRECT("'"&amp;$A$69&amp;"'!"&amp;AZ$68&amp;$C326+72)&lt;&gt;INDIRECT("'"&amp;$A$70&amp;"'!"&amp;AZ$68&amp;$C326+72),1,0)</f>
        <v>0</v>
      </c>
      <c r="BA326" cm="1">
        <f t="array" aca="1" ref="BA326" ca="1">IF(INDIRECT("'"&amp;$A$69&amp;"'!"&amp;BA$68&amp;$C326+72)&lt;&gt;INDIRECT("'"&amp;$A$70&amp;"'!"&amp;BA$68&amp;$C326+72),1,0)</f>
        <v>0</v>
      </c>
      <c r="BB326" cm="1">
        <f t="array" aca="1" ref="BB326" ca="1">IF(INDIRECT("'"&amp;$A$69&amp;"'!"&amp;BB$68&amp;$C326+72)&lt;&gt;INDIRECT("'"&amp;$A$70&amp;"'!"&amp;BB$68&amp;$C326+72),1,0)</f>
        <v>0</v>
      </c>
      <c r="BC326">
        <f t="shared" ca="1" si="9"/>
        <v>0</v>
      </c>
      <c r="BD326">
        <f t="shared" ca="1" si="10"/>
        <v>0</v>
      </c>
      <c r="BE326">
        <f t="shared" ca="1" si="11"/>
        <v>0</v>
      </c>
    </row>
    <row r="327" spans="3:57" x14ac:dyDescent="0.15">
      <c r="C327" s="283">
        <v>255</v>
      </c>
      <c r="D327" cm="1">
        <f t="array" aca="1" ref="D327" ca="1">IF(INDIRECT("'"&amp;$A$69&amp;"'!"&amp;D$68&amp;$C327+72)&lt;&gt;INDIRECT("'"&amp;$A$70&amp;"'!"&amp;D$68&amp;$C327+72),1,0)</f>
        <v>0</v>
      </c>
      <c r="E327" cm="1">
        <f t="array" aca="1" ref="E327" ca="1">IF(INDIRECT("'"&amp;$A$69&amp;"'!"&amp;E$68&amp;$C327+72)&lt;&gt;INDIRECT("'"&amp;$A$70&amp;"'!"&amp;E$68&amp;$C327+72),1,0)</f>
        <v>0</v>
      </c>
      <c r="F327" cm="1">
        <f t="array" aca="1" ref="F327" ca="1">IF(INDIRECT("'"&amp;$A$69&amp;"'!"&amp;F$68&amp;$C327+72)&lt;&gt;INDIRECT("'"&amp;$A$70&amp;"'!"&amp;F$68&amp;$C327+72),1,0)</f>
        <v>0</v>
      </c>
      <c r="G327" cm="1">
        <f t="array" aca="1" ref="G327" ca="1">IF(INDIRECT("'"&amp;$A$69&amp;"'!"&amp;G$68&amp;$C327+72)&lt;&gt;INDIRECT("'"&amp;$A$70&amp;"'!"&amp;G$68&amp;$C327+72),1,0)</f>
        <v>0</v>
      </c>
      <c r="H327" cm="1">
        <f t="array" aca="1" ref="H327" ca="1">IF(INDIRECT("'"&amp;$A$69&amp;"'!"&amp;H$68&amp;$C327+72)&lt;&gt;INDIRECT("'"&amp;$A$70&amp;"'!"&amp;H$68&amp;$C327+72),1,0)</f>
        <v>0</v>
      </c>
      <c r="I327" cm="1">
        <f t="array" aca="1" ref="I327" ca="1">IF(INDIRECT("'"&amp;$A$69&amp;"'!"&amp;I$68&amp;$C327+72)&lt;&gt;INDIRECT("'"&amp;$A$70&amp;"'!"&amp;I$68&amp;$C327+72),1,0)</f>
        <v>0</v>
      </c>
      <c r="J327" cm="1">
        <f t="array" aca="1" ref="J327" ca="1">IF(INDIRECT("'"&amp;$A$69&amp;"'!"&amp;J$68&amp;$C327+72)&lt;&gt;INDIRECT("'"&amp;$A$70&amp;"'!"&amp;J$68&amp;$C327+72),1,0)</f>
        <v>0</v>
      </c>
      <c r="K327" cm="1">
        <f t="array" aca="1" ref="K327" ca="1">IF(INDIRECT("'"&amp;$A$69&amp;"'!"&amp;K$68&amp;$C327+72)&lt;&gt;INDIRECT("'"&amp;$A$70&amp;"'!"&amp;K$68&amp;$C327+72),1,0)</f>
        <v>0</v>
      </c>
      <c r="L327" cm="1">
        <f t="array" aca="1" ref="L327" ca="1">IF(INDIRECT("'"&amp;$A$69&amp;"'!"&amp;L$68&amp;$C327+72)&lt;&gt;INDIRECT("'"&amp;$A$70&amp;"'!"&amp;L$68&amp;$C327+72),1,0)</f>
        <v>0</v>
      </c>
      <c r="M327" cm="1">
        <f t="array" aca="1" ref="M327" ca="1">IF(INDIRECT("'"&amp;$A$69&amp;"'!"&amp;M$68&amp;$C327+72)&lt;&gt;INDIRECT("'"&amp;$A$70&amp;"'!"&amp;M$68&amp;$C327+72),1,0)</f>
        <v>0</v>
      </c>
      <c r="N327" cm="1">
        <f t="array" aca="1" ref="N327" ca="1">IF(INDIRECT("'"&amp;$A$69&amp;"'!"&amp;N$68&amp;$C327+72)&lt;&gt;INDIRECT("'"&amp;$A$70&amp;"'!"&amp;N$68&amp;$C327+72),1,0)</f>
        <v>0</v>
      </c>
      <c r="O327" cm="1">
        <f t="array" aca="1" ref="O327" ca="1">IF(INDIRECT("'"&amp;$A$69&amp;"'!"&amp;O$68&amp;$C327+72)&lt;&gt;INDIRECT("'"&amp;$A$70&amp;"'!"&amp;O$68&amp;$C327+72),1,0)</f>
        <v>0</v>
      </c>
      <c r="P327" cm="1">
        <f t="array" aca="1" ref="P327" ca="1">IF(INDIRECT("'"&amp;$A$69&amp;"'!"&amp;P$68&amp;$C327+72)&lt;&gt;INDIRECT("'"&amp;$A$70&amp;"'!"&amp;P$68&amp;$C327+72),1,0)</f>
        <v>0</v>
      </c>
      <c r="Q327" cm="1">
        <f t="array" aca="1" ref="Q327" ca="1">IF(INDIRECT("'"&amp;$A$69&amp;"'!"&amp;Q$68&amp;$C327+72)&lt;&gt;INDIRECT("'"&amp;$A$70&amp;"'!"&amp;Q$68&amp;$C327+72),1,0)</f>
        <v>0</v>
      </c>
      <c r="R327" cm="1">
        <f t="array" aca="1" ref="R327" ca="1">IF(INDIRECT("'"&amp;$A$69&amp;"'!"&amp;R$68&amp;$C327+72)&lt;&gt;INDIRECT("'"&amp;$A$70&amp;"'!"&amp;R$68&amp;$C327+72),1,0)</f>
        <v>0</v>
      </c>
      <c r="S327" cm="1">
        <f t="array" aca="1" ref="S327" ca="1">IF(INDIRECT("'"&amp;$A$69&amp;"'!"&amp;S$68&amp;$C327+72)&lt;&gt;INDIRECT("'"&amp;$A$70&amp;"'!"&amp;S$68&amp;$C327+72),1,0)</f>
        <v>0</v>
      </c>
      <c r="T327" cm="1">
        <f t="array" aca="1" ref="T327" ca="1">IF(INDIRECT("'"&amp;$A$69&amp;"'!"&amp;T$68&amp;$C327+72)&lt;&gt;INDIRECT("'"&amp;$A$70&amp;"'!"&amp;T$68&amp;$C327+72),1,0)</f>
        <v>0</v>
      </c>
      <c r="U327" cm="1">
        <f t="array" aca="1" ref="U327" ca="1">IF(INDIRECT("'"&amp;$A$69&amp;"'!"&amp;U$68&amp;$C327+72)&lt;&gt;INDIRECT("'"&amp;$A$70&amp;"'!"&amp;U$68&amp;$C327+72),1,0)</f>
        <v>0</v>
      </c>
      <c r="V327" cm="1">
        <f t="array" aca="1" ref="V327" ca="1">IF(INDIRECT("'"&amp;$A$69&amp;"'!"&amp;V$68&amp;$C327+72)&lt;&gt;INDIRECT("'"&amp;$A$70&amp;"'!"&amp;V$68&amp;$C327+72),1,0)</f>
        <v>0</v>
      </c>
      <c r="W327" cm="1">
        <f t="array" aca="1" ref="W327" ca="1">IF(INDIRECT("'"&amp;$A$69&amp;"'!"&amp;W$68&amp;$C327+72)&lt;&gt;INDIRECT("'"&amp;$A$70&amp;"'!"&amp;W$68&amp;$C327+72),1,0)</f>
        <v>0</v>
      </c>
      <c r="X327" cm="1">
        <f t="array" aca="1" ref="X327" ca="1">IF(INDIRECT("'"&amp;$A$69&amp;"'!"&amp;X$68&amp;$C327+72)&lt;&gt;INDIRECT("'"&amp;$A$70&amp;"'!"&amp;X$68&amp;$C327+72),1,0)</f>
        <v>0</v>
      </c>
      <c r="Y327" cm="1">
        <f t="array" aca="1" ref="Y327" ca="1">IF(INDIRECT("'"&amp;$A$69&amp;"'!"&amp;Y$68&amp;$C327+72)&lt;&gt;INDIRECT("'"&amp;$A$70&amp;"'!"&amp;Y$68&amp;$C327+72),1,0)</f>
        <v>0</v>
      </c>
      <c r="Z327" cm="1">
        <f t="array" aca="1" ref="Z327" ca="1">IF(INDIRECT("'"&amp;$A$69&amp;"'!"&amp;Z$68&amp;$C327+72)&lt;&gt;INDIRECT("'"&amp;$A$70&amp;"'!"&amp;Z$68&amp;$C327+72),1,0)</f>
        <v>0</v>
      </c>
      <c r="AA327" cm="1">
        <f t="array" aca="1" ref="AA327" ca="1">IF(INDIRECT("'"&amp;$A$69&amp;"'!"&amp;AA$68&amp;$C327+72)&lt;&gt;INDIRECT("'"&amp;$A$70&amp;"'!"&amp;AA$68&amp;$C327+72),1,0)</f>
        <v>0</v>
      </c>
      <c r="AB327" cm="1">
        <f t="array" aca="1" ref="AB327" ca="1">IF(INDIRECT("'"&amp;$A$69&amp;"'!"&amp;AB$68&amp;$C327+72)&lt;&gt;INDIRECT("'"&amp;$A$70&amp;"'!"&amp;AB$68&amp;$C327+72),1,0)</f>
        <v>0</v>
      </c>
      <c r="AC327" cm="1">
        <f t="array" aca="1" ref="AC327" ca="1">IF(INDIRECT("'"&amp;$A$69&amp;"'!"&amp;AC$68&amp;$C327+72)&lt;&gt;INDIRECT("'"&amp;$A$70&amp;"'!"&amp;AC$68&amp;$C327+72),1,0)</f>
        <v>0</v>
      </c>
      <c r="AD327" cm="1">
        <f t="array" aca="1" ref="AD327" ca="1">IF(INDIRECT("'"&amp;$A$69&amp;"'!"&amp;AD$68&amp;$C327+72)&lt;&gt;INDIRECT("'"&amp;$A$70&amp;"'!"&amp;AD$68&amp;$C327+72),1,0)</f>
        <v>0</v>
      </c>
      <c r="AE327" cm="1">
        <f t="array" aca="1" ref="AE327" ca="1">IF(INDIRECT("'"&amp;$A$69&amp;"'!"&amp;AE$68&amp;$C327+72)&lt;&gt;INDIRECT("'"&amp;$A$70&amp;"'!"&amp;AE$68&amp;$C327+72),1,0)</f>
        <v>0</v>
      </c>
      <c r="AF327" cm="1">
        <f t="array" aca="1" ref="AF327" ca="1">IF(INDIRECT("'"&amp;$A$69&amp;"'!"&amp;AF$68&amp;$C327+72)&lt;&gt;INDIRECT("'"&amp;$A$70&amp;"'!"&amp;AF$68&amp;$C327+72),1,0)</f>
        <v>0</v>
      </c>
      <c r="AG327" cm="1">
        <f t="array" aca="1" ref="AG327" ca="1">IF(INDIRECT("'"&amp;$A$69&amp;"'!"&amp;AG$68&amp;$C327+72)&lt;&gt;INDIRECT("'"&amp;$A$70&amp;"'!"&amp;AG$68&amp;$C327+72),1,0)</f>
        <v>0</v>
      </c>
      <c r="AH327" cm="1">
        <f t="array" aca="1" ref="AH327" ca="1">IF(INDIRECT("'"&amp;$A$69&amp;"'!"&amp;AH$68&amp;$C327+72)&lt;&gt;INDIRECT("'"&amp;$A$70&amp;"'!"&amp;AH$68&amp;$C327+72),1,0)</f>
        <v>0</v>
      </c>
      <c r="AI327" cm="1">
        <f t="array" aca="1" ref="AI327" ca="1">IF(INDIRECT("'"&amp;$A$69&amp;"'!"&amp;AI$68&amp;$C327+72)&lt;&gt;INDIRECT("'"&amp;$A$70&amp;"'!"&amp;AI$68&amp;$C327+72),1,0)</f>
        <v>0</v>
      </c>
      <c r="AJ327" cm="1">
        <f t="array" aca="1" ref="AJ327" ca="1">IF(INDIRECT("'"&amp;$A$69&amp;"'!"&amp;AJ$68&amp;$C327+72)&lt;&gt;INDIRECT("'"&amp;$A$70&amp;"'!"&amp;AJ$68&amp;$C327+72),1,0)</f>
        <v>0</v>
      </c>
      <c r="AK327" cm="1">
        <f t="array" aca="1" ref="AK327" ca="1">IF(INDIRECT("'"&amp;$A$69&amp;"'!"&amp;AK$68&amp;$C327+72)&lt;&gt;INDIRECT("'"&amp;$A$70&amp;"'!"&amp;AK$68&amp;$C327+72),1,0)</f>
        <v>0</v>
      </c>
      <c r="AL327" cm="1">
        <f t="array" aca="1" ref="AL327" ca="1">IF(INDIRECT("'"&amp;$A$69&amp;"'!"&amp;AL$68&amp;$C327+72)&lt;&gt;INDIRECT("'"&amp;$A$70&amp;"'!"&amp;AL$68&amp;$C327+72),1,0)</f>
        <v>0</v>
      </c>
      <c r="AM327" cm="1">
        <f t="array" aca="1" ref="AM327" ca="1">IF(INDIRECT("'"&amp;$A$69&amp;"'!"&amp;AM$68&amp;$C327+72)&lt;&gt;INDIRECT("'"&amp;$A$70&amp;"'!"&amp;AM$68&amp;$C327+72),1,0)</f>
        <v>0</v>
      </c>
      <c r="AN327" cm="1">
        <f t="array" aca="1" ref="AN327" ca="1">IF(INDIRECT("'"&amp;$A$69&amp;"'!"&amp;AN$68&amp;$C327+72)&lt;&gt;INDIRECT("'"&amp;$A$70&amp;"'!"&amp;AN$68&amp;$C327+72),1,0)</f>
        <v>0</v>
      </c>
      <c r="AO327" cm="1">
        <f t="array" aca="1" ref="AO327" ca="1">IF(INDIRECT("'"&amp;$A$69&amp;"'!"&amp;AO$68&amp;$C327+72)&lt;&gt;INDIRECT("'"&amp;$A$70&amp;"'!"&amp;AO$68&amp;$C327+72),1,0)</f>
        <v>0</v>
      </c>
      <c r="AP327" cm="1">
        <f t="array" aca="1" ref="AP327" ca="1">IF(INDIRECT("'"&amp;$A$69&amp;"'!"&amp;AP$68&amp;$C327+72)&lt;&gt;INDIRECT("'"&amp;$A$70&amp;"'!"&amp;AP$68&amp;$C327+72),1,0)</f>
        <v>0</v>
      </c>
      <c r="AQ327" cm="1">
        <f t="array" aca="1" ref="AQ327" ca="1">IF(INDIRECT("'"&amp;$A$69&amp;"'!"&amp;AQ$68&amp;$C327+72)&lt;&gt;INDIRECT("'"&amp;$A$70&amp;"'!"&amp;AQ$68&amp;$C327+72),1,0)</f>
        <v>0</v>
      </c>
      <c r="AR327" cm="1">
        <f t="array" aca="1" ref="AR327" ca="1">IF(INDIRECT("'"&amp;$A$69&amp;"'!"&amp;AR$68&amp;$C327+72)&lt;&gt;INDIRECT("'"&amp;$A$70&amp;"'!"&amp;AR$68&amp;$C327+72),1,0)</f>
        <v>0</v>
      </c>
      <c r="AS327" cm="1">
        <f t="array" aca="1" ref="AS327" ca="1">IF(INDIRECT("'"&amp;$A$69&amp;"'!"&amp;AS$68&amp;$C327+72)&lt;&gt;INDIRECT("'"&amp;$A$70&amp;"'!"&amp;AS$68&amp;$C327+72),1,0)</f>
        <v>0</v>
      </c>
      <c r="AT327" cm="1">
        <f t="array" aca="1" ref="AT327" ca="1">IF(INDIRECT("'"&amp;$A$69&amp;"'!"&amp;AT$68&amp;$C327+72)&lt;&gt;INDIRECT("'"&amp;$A$70&amp;"'!"&amp;AT$68&amp;$C327+72),1,0)</f>
        <v>0</v>
      </c>
      <c r="AU327" cm="1">
        <f t="array" aca="1" ref="AU327" ca="1">IF(INDIRECT("'"&amp;$A$69&amp;"'!"&amp;AU$68&amp;$C327+72)&lt;&gt;INDIRECT("'"&amp;$A$70&amp;"'!"&amp;AU$68&amp;$C327+72),1,0)</f>
        <v>0</v>
      </c>
      <c r="AV327" cm="1">
        <f t="array" aca="1" ref="AV327" ca="1">IF(INDIRECT("'"&amp;$A$69&amp;"'!"&amp;AV$68&amp;$C327+72)&lt;&gt;INDIRECT("'"&amp;$A$70&amp;"'!"&amp;AV$68&amp;$C327+72),1,0)</f>
        <v>0</v>
      </c>
      <c r="AW327" cm="1">
        <f t="array" aca="1" ref="AW327" ca="1">IF(INDIRECT("'"&amp;$A$69&amp;"'!"&amp;AW$68&amp;$C327+72)&lt;&gt;INDIRECT("'"&amp;$A$70&amp;"'!"&amp;AW$68&amp;$C327+72),1,0)</f>
        <v>0</v>
      </c>
      <c r="AX327" cm="1">
        <f t="array" aca="1" ref="AX327" ca="1">IF(INDIRECT("'"&amp;$A$69&amp;"'!"&amp;AX$68&amp;$C327+72)&lt;&gt;INDIRECT("'"&amp;$A$70&amp;"'!"&amp;AX$68&amp;$C327+72),1,0)</f>
        <v>0</v>
      </c>
      <c r="AY327" cm="1">
        <f t="array" aca="1" ref="AY327" ca="1">IF(INDIRECT("'"&amp;$A$69&amp;"'!"&amp;AY$68&amp;$C327+72)&lt;&gt;INDIRECT("'"&amp;$A$70&amp;"'!"&amp;AY$68&amp;$C327+72),1,0)</f>
        <v>0</v>
      </c>
      <c r="AZ327" cm="1">
        <f t="array" aca="1" ref="AZ327" ca="1">IF(INDIRECT("'"&amp;$A$69&amp;"'!"&amp;AZ$68&amp;$C327+72)&lt;&gt;INDIRECT("'"&amp;$A$70&amp;"'!"&amp;AZ$68&amp;$C327+72),1,0)</f>
        <v>0</v>
      </c>
      <c r="BA327" cm="1">
        <f t="array" aca="1" ref="BA327" ca="1">IF(INDIRECT("'"&amp;$A$69&amp;"'!"&amp;BA$68&amp;$C327+72)&lt;&gt;INDIRECT("'"&amp;$A$70&amp;"'!"&amp;BA$68&amp;$C327+72),1,0)</f>
        <v>0</v>
      </c>
      <c r="BB327" cm="1">
        <f t="array" aca="1" ref="BB327" ca="1">IF(INDIRECT("'"&amp;$A$69&amp;"'!"&amp;BB$68&amp;$C327+72)&lt;&gt;INDIRECT("'"&amp;$A$70&amp;"'!"&amp;BB$68&amp;$C327+72),1,0)</f>
        <v>0</v>
      </c>
      <c r="BC327">
        <f t="shared" ca="1" si="9"/>
        <v>0</v>
      </c>
      <c r="BD327">
        <f t="shared" ca="1" si="10"/>
        <v>0</v>
      </c>
      <c r="BE327">
        <f t="shared" ca="1" si="11"/>
        <v>0</v>
      </c>
    </row>
    <row r="328" spans="3:57" x14ac:dyDescent="0.15">
      <c r="C328" s="283">
        <v>256</v>
      </c>
      <c r="D328" cm="1">
        <f t="array" aca="1" ref="D328" ca="1">IF(INDIRECT("'"&amp;$A$69&amp;"'!"&amp;D$68&amp;$C328+72)&lt;&gt;INDIRECT("'"&amp;$A$70&amp;"'!"&amp;D$68&amp;$C328+72),1,0)</f>
        <v>0</v>
      </c>
      <c r="E328" cm="1">
        <f t="array" aca="1" ref="E328" ca="1">IF(INDIRECT("'"&amp;$A$69&amp;"'!"&amp;E$68&amp;$C328+72)&lt;&gt;INDIRECT("'"&amp;$A$70&amp;"'!"&amp;E$68&amp;$C328+72),1,0)</f>
        <v>0</v>
      </c>
      <c r="F328" cm="1">
        <f t="array" aca="1" ref="F328" ca="1">IF(INDIRECT("'"&amp;$A$69&amp;"'!"&amp;F$68&amp;$C328+72)&lt;&gt;INDIRECT("'"&amp;$A$70&amp;"'!"&amp;F$68&amp;$C328+72),1,0)</f>
        <v>0</v>
      </c>
      <c r="G328" cm="1">
        <f t="array" aca="1" ref="G328" ca="1">IF(INDIRECT("'"&amp;$A$69&amp;"'!"&amp;G$68&amp;$C328+72)&lt;&gt;INDIRECT("'"&amp;$A$70&amp;"'!"&amp;G$68&amp;$C328+72),1,0)</f>
        <v>0</v>
      </c>
      <c r="H328" cm="1">
        <f t="array" aca="1" ref="H328" ca="1">IF(INDIRECT("'"&amp;$A$69&amp;"'!"&amp;H$68&amp;$C328+72)&lt;&gt;INDIRECT("'"&amp;$A$70&amp;"'!"&amp;H$68&amp;$C328+72),1,0)</f>
        <v>0</v>
      </c>
      <c r="I328" cm="1">
        <f t="array" aca="1" ref="I328" ca="1">IF(INDIRECT("'"&amp;$A$69&amp;"'!"&amp;I$68&amp;$C328+72)&lt;&gt;INDIRECT("'"&amp;$A$70&amp;"'!"&amp;I$68&amp;$C328+72),1,0)</f>
        <v>0</v>
      </c>
      <c r="J328" cm="1">
        <f t="array" aca="1" ref="J328" ca="1">IF(INDIRECT("'"&amp;$A$69&amp;"'!"&amp;J$68&amp;$C328+72)&lt;&gt;INDIRECT("'"&amp;$A$70&amp;"'!"&amp;J$68&amp;$C328+72),1,0)</f>
        <v>0</v>
      </c>
      <c r="K328" cm="1">
        <f t="array" aca="1" ref="K328" ca="1">IF(INDIRECT("'"&amp;$A$69&amp;"'!"&amp;K$68&amp;$C328+72)&lt;&gt;INDIRECT("'"&amp;$A$70&amp;"'!"&amp;K$68&amp;$C328+72),1,0)</f>
        <v>0</v>
      </c>
      <c r="L328" cm="1">
        <f t="array" aca="1" ref="L328" ca="1">IF(INDIRECT("'"&amp;$A$69&amp;"'!"&amp;L$68&amp;$C328+72)&lt;&gt;INDIRECT("'"&amp;$A$70&amp;"'!"&amp;L$68&amp;$C328+72),1,0)</f>
        <v>0</v>
      </c>
      <c r="M328" cm="1">
        <f t="array" aca="1" ref="M328" ca="1">IF(INDIRECT("'"&amp;$A$69&amp;"'!"&amp;M$68&amp;$C328+72)&lt;&gt;INDIRECT("'"&amp;$A$70&amp;"'!"&amp;M$68&amp;$C328+72),1,0)</f>
        <v>0</v>
      </c>
      <c r="N328" cm="1">
        <f t="array" aca="1" ref="N328" ca="1">IF(INDIRECT("'"&amp;$A$69&amp;"'!"&amp;N$68&amp;$C328+72)&lt;&gt;INDIRECT("'"&amp;$A$70&amp;"'!"&amp;N$68&amp;$C328+72),1,0)</f>
        <v>0</v>
      </c>
      <c r="O328" cm="1">
        <f t="array" aca="1" ref="O328" ca="1">IF(INDIRECT("'"&amp;$A$69&amp;"'!"&amp;O$68&amp;$C328+72)&lt;&gt;INDIRECT("'"&amp;$A$70&amp;"'!"&amp;O$68&amp;$C328+72),1,0)</f>
        <v>0</v>
      </c>
      <c r="P328" cm="1">
        <f t="array" aca="1" ref="P328" ca="1">IF(INDIRECT("'"&amp;$A$69&amp;"'!"&amp;P$68&amp;$C328+72)&lt;&gt;INDIRECT("'"&amp;$A$70&amp;"'!"&amp;P$68&amp;$C328+72),1,0)</f>
        <v>0</v>
      </c>
      <c r="Q328" cm="1">
        <f t="array" aca="1" ref="Q328" ca="1">IF(INDIRECT("'"&amp;$A$69&amp;"'!"&amp;Q$68&amp;$C328+72)&lt;&gt;INDIRECT("'"&amp;$A$70&amp;"'!"&amp;Q$68&amp;$C328+72),1,0)</f>
        <v>0</v>
      </c>
      <c r="R328" cm="1">
        <f t="array" aca="1" ref="R328" ca="1">IF(INDIRECT("'"&amp;$A$69&amp;"'!"&amp;R$68&amp;$C328+72)&lt;&gt;INDIRECT("'"&amp;$A$70&amp;"'!"&amp;R$68&amp;$C328+72),1,0)</f>
        <v>0</v>
      </c>
      <c r="S328" cm="1">
        <f t="array" aca="1" ref="S328" ca="1">IF(INDIRECT("'"&amp;$A$69&amp;"'!"&amp;S$68&amp;$C328+72)&lt;&gt;INDIRECT("'"&amp;$A$70&amp;"'!"&amp;S$68&amp;$C328+72),1,0)</f>
        <v>0</v>
      </c>
      <c r="T328" cm="1">
        <f t="array" aca="1" ref="T328" ca="1">IF(INDIRECT("'"&amp;$A$69&amp;"'!"&amp;T$68&amp;$C328+72)&lt;&gt;INDIRECT("'"&amp;$A$70&amp;"'!"&amp;T$68&amp;$C328+72),1,0)</f>
        <v>0</v>
      </c>
      <c r="U328" cm="1">
        <f t="array" aca="1" ref="U328" ca="1">IF(INDIRECT("'"&amp;$A$69&amp;"'!"&amp;U$68&amp;$C328+72)&lt;&gt;INDIRECT("'"&amp;$A$70&amp;"'!"&amp;U$68&amp;$C328+72),1,0)</f>
        <v>0</v>
      </c>
      <c r="V328" cm="1">
        <f t="array" aca="1" ref="V328" ca="1">IF(INDIRECT("'"&amp;$A$69&amp;"'!"&amp;V$68&amp;$C328+72)&lt;&gt;INDIRECT("'"&amp;$A$70&amp;"'!"&amp;V$68&amp;$C328+72),1,0)</f>
        <v>0</v>
      </c>
      <c r="W328" cm="1">
        <f t="array" aca="1" ref="W328" ca="1">IF(INDIRECT("'"&amp;$A$69&amp;"'!"&amp;W$68&amp;$C328+72)&lt;&gt;INDIRECT("'"&amp;$A$70&amp;"'!"&amp;W$68&amp;$C328+72),1,0)</f>
        <v>0</v>
      </c>
      <c r="X328" cm="1">
        <f t="array" aca="1" ref="X328" ca="1">IF(INDIRECT("'"&amp;$A$69&amp;"'!"&amp;X$68&amp;$C328+72)&lt;&gt;INDIRECT("'"&amp;$A$70&amp;"'!"&amp;X$68&amp;$C328+72),1,0)</f>
        <v>0</v>
      </c>
      <c r="Y328" cm="1">
        <f t="array" aca="1" ref="Y328" ca="1">IF(INDIRECT("'"&amp;$A$69&amp;"'!"&amp;Y$68&amp;$C328+72)&lt;&gt;INDIRECT("'"&amp;$A$70&amp;"'!"&amp;Y$68&amp;$C328+72),1,0)</f>
        <v>0</v>
      </c>
      <c r="Z328" cm="1">
        <f t="array" aca="1" ref="Z328" ca="1">IF(INDIRECT("'"&amp;$A$69&amp;"'!"&amp;Z$68&amp;$C328+72)&lt;&gt;INDIRECT("'"&amp;$A$70&amp;"'!"&amp;Z$68&amp;$C328+72),1,0)</f>
        <v>0</v>
      </c>
      <c r="AA328" cm="1">
        <f t="array" aca="1" ref="AA328" ca="1">IF(INDIRECT("'"&amp;$A$69&amp;"'!"&amp;AA$68&amp;$C328+72)&lt;&gt;INDIRECT("'"&amp;$A$70&amp;"'!"&amp;AA$68&amp;$C328+72),1,0)</f>
        <v>0</v>
      </c>
      <c r="AB328" cm="1">
        <f t="array" aca="1" ref="AB328" ca="1">IF(INDIRECT("'"&amp;$A$69&amp;"'!"&amp;AB$68&amp;$C328+72)&lt;&gt;INDIRECT("'"&amp;$A$70&amp;"'!"&amp;AB$68&amp;$C328+72),1,0)</f>
        <v>0</v>
      </c>
      <c r="AC328" cm="1">
        <f t="array" aca="1" ref="AC328" ca="1">IF(INDIRECT("'"&amp;$A$69&amp;"'!"&amp;AC$68&amp;$C328+72)&lt;&gt;INDIRECT("'"&amp;$A$70&amp;"'!"&amp;AC$68&amp;$C328+72),1,0)</f>
        <v>0</v>
      </c>
      <c r="AD328" cm="1">
        <f t="array" aca="1" ref="AD328" ca="1">IF(INDIRECT("'"&amp;$A$69&amp;"'!"&amp;AD$68&amp;$C328+72)&lt;&gt;INDIRECT("'"&amp;$A$70&amp;"'!"&amp;AD$68&amp;$C328+72),1,0)</f>
        <v>0</v>
      </c>
      <c r="AE328" cm="1">
        <f t="array" aca="1" ref="AE328" ca="1">IF(INDIRECT("'"&amp;$A$69&amp;"'!"&amp;AE$68&amp;$C328+72)&lt;&gt;INDIRECT("'"&amp;$A$70&amp;"'!"&amp;AE$68&amp;$C328+72),1,0)</f>
        <v>0</v>
      </c>
      <c r="AF328" cm="1">
        <f t="array" aca="1" ref="AF328" ca="1">IF(INDIRECT("'"&amp;$A$69&amp;"'!"&amp;AF$68&amp;$C328+72)&lt;&gt;INDIRECT("'"&amp;$A$70&amp;"'!"&amp;AF$68&amp;$C328+72),1,0)</f>
        <v>0</v>
      </c>
      <c r="AG328" cm="1">
        <f t="array" aca="1" ref="AG328" ca="1">IF(INDIRECT("'"&amp;$A$69&amp;"'!"&amp;AG$68&amp;$C328+72)&lt;&gt;INDIRECT("'"&amp;$A$70&amp;"'!"&amp;AG$68&amp;$C328+72),1,0)</f>
        <v>0</v>
      </c>
      <c r="AH328" cm="1">
        <f t="array" aca="1" ref="AH328" ca="1">IF(INDIRECT("'"&amp;$A$69&amp;"'!"&amp;AH$68&amp;$C328+72)&lt;&gt;INDIRECT("'"&amp;$A$70&amp;"'!"&amp;AH$68&amp;$C328+72),1,0)</f>
        <v>0</v>
      </c>
      <c r="AI328" cm="1">
        <f t="array" aca="1" ref="AI328" ca="1">IF(INDIRECT("'"&amp;$A$69&amp;"'!"&amp;AI$68&amp;$C328+72)&lt;&gt;INDIRECT("'"&amp;$A$70&amp;"'!"&amp;AI$68&amp;$C328+72),1,0)</f>
        <v>0</v>
      </c>
      <c r="AJ328" cm="1">
        <f t="array" aca="1" ref="AJ328" ca="1">IF(INDIRECT("'"&amp;$A$69&amp;"'!"&amp;AJ$68&amp;$C328+72)&lt;&gt;INDIRECT("'"&amp;$A$70&amp;"'!"&amp;AJ$68&amp;$C328+72),1,0)</f>
        <v>0</v>
      </c>
      <c r="AK328" cm="1">
        <f t="array" aca="1" ref="AK328" ca="1">IF(INDIRECT("'"&amp;$A$69&amp;"'!"&amp;AK$68&amp;$C328+72)&lt;&gt;INDIRECT("'"&amp;$A$70&amp;"'!"&amp;AK$68&amp;$C328+72),1,0)</f>
        <v>0</v>
      </c>
      <c r="AL328" cm="1">
        <f t="array" aca="1" ref="AL328" ca="1">IF(INDIRECT("'"&amp;$A$69&amp;"'!"&amp;AL$68&amp;$C328+72)&lt;&gt;INDIRECT("'"&amp;$A$70&amp;"'!"&amp;AL$68&amp;$C328+72),1,0)</f>
        <v>0</v>
      </c>
      <c r="AM328" cm="1">
        <f t="array" aca="1" ref="AM328" ca="1">IF(INDIRECT("'"&amp;$A$69&amp;"'!"&amp;AM$68&amp;$C328+72)&lt;&gt;INDIRECT("'"&amp;$A$70&amp;"'!"&amp;AM$68&amp;$C328+72),1,0)</f>
        <v>0</v>
      </c>
      <c r="AN328" cm="1">
        <f t="array" aca="1" ref="AN328" ca="1">IF(INDIRECT("'"&amp;$A$69&amp;"'!"&amp;AN$68&amp;$C328+72)&lt;&gt;INDIRECT("'"&amp;$A$70&amp;"'!"&amp;AN$68&amp;$C328+72),1,0)</f>
        <v>0</v>
      </c>
      <c r="AO328" cm="1">
        <f t="array" aca="1" ref="AO328" ca="1">IF(INDIRECT("'"&amp;$A$69&amp;"'!"&amp;AO$68&amp;$C328+72)&lt;&gt;INDIRECT("'"&amp;$A$70&amp;"'!"&amp;AO$68&amp;$C328+72),1,0)</f>
        <v>0</v>
      </c>
      <c r="AP328" cm="1">
        <f t="array" aca="1" ref="AP328" ca="1">IF(INDIRECT("'"&amp;$A$69&amp;"'!"&amp;AP$68&amp;$C328+72)&lt;&gt;INDIRECT("'"&amp;$A$70&amp;"'!"&amp;AP$68&amp;$C328+72),1,0)</f>
        <v>0</v>
      </c>
      <c r="AQ328" cm="1">
        <f t="array" aca="1" ref="AQ328" ca="1">IF(INDIRECT("'"&amp;$A$69&amp;"'!"&amp;AQ$68&amp;$C328+72)&lt;&gt;INDIRECT("'"&amp;$A$70&amp;"'!"&amp;AQ$68&amp;$C328+72),1,0)</f>
        <v>0</v>
      </c>
      <c r="AR328" cm="1">
        <f t="array" aca="1" ref="AR328" ca="1">IF(INDIRECT("'"&amp;$A$69&amp;"'!"&amp;AR$68&amp;$C328+72)&lt;&gt;INDIRECT("'"&amp;$A$70&amp;"'!"&amp;AR$68&amp;$C328+72),1,0)</f>
        <v>0</v>
      </c>
      <c r="AS328" cm="1">
        <f t="array" aca="1" ref="AS328" ca="1">IF(INDIRECT("'"&amp;$A$69&amp;"'!"&amp;AS$68&amp;$C328+72)&lt;&gt;INDIRECT("'"&amp;$A$70&amp;"'!"&amp;AS$68&amp;$C328+72),1,0)</f>
        <v>0</v>
      </c>
      <c r="AT328" cm="1">
        <f t="array" aca="1" ref="AT328" ca="1">IF(INDIRECT("'"&amp;$A$69&amp;"'!"&amp;AT$68&amp;$C328+72)&lt;&gt;INDIRECT("'"&amp;$A$70&amp;"'!"&amp;AT$68&amp;$C328+72),1,0)</f>
        <v>0</v>
      </c>
      <c r="AU328" cm="1">
        <f t="array" aca="1" ref="AU328" ca="1">IF(INDIRECT("'"&amp;$A$69&amp;"'!"&amp;AU$68&amp;$C328+72)&lt;&gt;INDIRECT("'"&amp;$A$70&amp;"'!"&amp;AU$68&amp;$C328+72),1,0)</f>
        <v>0</v>
      </c>
      <c r="AV328" cm="1">
        <f t="array" aca="1" ref="AV328" ca="1">IF(INDIRECT("'"&amp;$A$69&amp;"'!"&amp;AV$68&amp;$C328+72)&lt;&gt;INDIRECT("'"&amp;$A$70&amp;"'!"&amp;AV$68&amp;$C328+72),1,0)</f>
        <v>0</v>
      </c>
      <c r="AW328" cm="1">
        <f t="array" aca="1" ref="AW328" ca="1">IF(INDIRECT("'"&amp;$A$69&amp;"'!"&amp;AW$68&amp;$C328+72)&lt;&gt;INDIRECT("'"&amp;$A$70&amp;"'!"&amp;AW$68&amp;$C328+72),1,0)</f>
        <v>0</v>
      </c>
      <c r="AX328" cm="1">
        <f t="array" aca="1" ref="AX328" ca="1">IF(INDIRECT("'"&amp;$A$69&amp;"'!"&amp;AX$68&amp;$C328+72)&lt;&gt;INDIRECT("'"&amp;$A$70&amp;"'!"&amp;AX$68&amp;$C328+72),1,0)</f>
        <v>0</v>
      </c>
      <c r="AY328" cm="1">
        <f t="array" aca="1" ref="AY328" ca="1">IF(INDIRECT("'"&amp;$A$69&amp;"'!"&amp;AY$68&amp;$C328+72)&lt;&gt;INDIRECT("'"&amp;$A$70&amp;"'!"&amp;AY$68&amp;$C328+72),1,0)</f>
        <v>0</v>
      </c>
      <c r="AZ328" cm="1">
        <f t="array" aca="1" ref="AZ328" ca="1">IF(INDIRECT("'"&amp;$A$69&amp;"'!"&amp;AZ$68&amp;$C328+72)&lt;&gt;INDIRECT("'"&amp;$A$70&amp;"'!"&amp;AZ$68&amp;$C328+72),1,0)</f>
        <v>0</v>
      </c>
      <c r="BA328" cm="1">
        <f t="array" aca="1" ref="BA328" ca="1">IF(INDIRECT("'"&amp;$A$69&amp;"'!"&amp;BA$68&amp;$C328+72)&lt;&gt;INDIRECT("'"&amp;$A$70&amp;"'!"&amp;BA$68&amp;$C328+72),1,0)</f>
        <v>0</v>
      </c>
      <c r="BB328" cm="1">
        <f t="array" aca="1" ref="BB328" ca="1">IF(INDIRECT("'"&amp;$A$69&amp;"'!"&amp;BB$68&amp;$C328+72)&lt;&gt;INDIRECT("'"&amp;$A$70&amp;"'!"&amp;BB$68&amp;$C328+72),1,0)</f>
        <v>0</v>
      </c>
      <c r="BC328">
        <f t="shared" ca="1" si="9"/>
        <v>0</v>
      </c>
      <c r="BD328">
        <f t="shared" ca="1" si="10"/>
        <v>0</v>
      </c>
      <c r="BE328">
        <f t="shared" ca="1" si="11"/>
        <v>0</v>
      </c>
    </row>
    <row r="329" spans="3:57" x14ac:dyDescent="0.15">
      <c r="C329" s="283">
        <v>257</v>
      </c>
      <c r="D329" cm="1">
        <f t="array" aca="1" ref="D329" ca="1">IF(INDIRECT("'"&amp;$A$69&amp;"'!"&amp;D$68&amp;$C329+72)&lt;&gt;INDIRECT("'"&amp;$A$70&amp;"'!"&amp;D$68&amp;$C329+72),1,0)</f>
        <v>0</v>
      </c>
      <c r="E329" cm="1">
        <f t="array" aca="1" ref="E329" ca="1">IF(INDIRECT("'"&amp;$A$69&amp;"'!"&amp;E$68&amp;$C329+72)&lt;&gt;INDIRECT("'"&amp;$A$70&amp;"'!"&amp;E$68&amp;$C329+72),1,0)</f>
        <v>0</v>
      </c>
      <c r="F329" cm="1">
        <f t="array" aca="1" ref="F329" ca="1">IF(INDIRECT("'"&amp;$A$69&amp;"'!"&amp;F$68&amp;$C329+72)&lt;&gt;INDIRECT("'"&amp;$A$70&amp;"'!"&amp;F$68&amp;$C329+72),1,0)</f>
        <v>0</v>
      </c>
      <c r="G329" cm="1">
        <f t="array" aca="1" ref="G329" ca="1">IF(INDIRECT("'"&amp;$A$69&amp;"'!"&amp;G$68&amp;$C329+72)&lt;&gt;INDIRECT("'"&amp;$A$70&amp;"'!"&amp;G$68&amp;$C329+72),1,0)</f>
        <v>0</v>
      </c>
      <c r="H329" cm="1">
        <f t="array" aca="1" ref="H329" ca="1">IF(INDIRECT("'"&amp;$A$69&amp;"'!"&amp;H$68&amp;$C329+72)&lt;&gt;INDIRECT("'"&amp;$A$70&amp;"'!"&amp;H$68&amp;$C329+72),1,0)</f>
        <v>0</v>
      </c>
      <c r="I329" cm="1">
        <f t="array" aca="1" ref="I329" ca="1">IF(INDIRECT("'"&amp;$A$69&amp;"'!"&amp;I$68&amp;$C329+72)&lt;&gt;INDIRECT("'"&amp;$A$70&amp;"'!"&amp;I$68&amp;$C329+72),1,0)</f>
        <v>0</v>
      </c>
      <c r="J329" cm="1">
        <f t="array" aca="1" ref="J329" ca="1">IF(INDIRECT("'"&amp;$A$69&amp;"'!"&amp;J$68&amp;$C329+72)&lt;&gt;INDIRECT("'"&amp;$A$70&amp;"'!"&amp;J$68&amp;$C329+72),1,0)</f>
        <v>0</v>
      </c>
      <c r="K329" cm="1">
        <f t="array" aca="1" ref="K329" ca="1">IF(INDIRECT("'"&amp;$A$69&amp;"'!"&amp;K$68&amp;$C329+72)&lt;&gt;INDIRECT("'"&amp;$A$70&amp;"'!"&amp;K$68&amp;$C329+72),1,0)</f>
        <v>0</v>
      </c>
      <c r="L329" cm="1">
        <f t="array" aca="1" ref="L329" ca="1">IF(INDIRECT("'"&amp;$A$69&amp;"'!"&amp;L$68&amp;$C329+72)&lt;&gt;INDIRECT("'"&amp;$A$70&amp;"'!"&amp;L$68&amp;$C329+72),1,0)</f>
        <v>0</v>
      </c>
      <c r="M329" cm="1">
        <f t="array" aca="1" ref="M329" ca="1">IF(INDIRECT("'"&amp;$A$69&amp;"'!"&amp;M$68&amp;$C329+72)&lt;&gt;INDIRECT("'"&amp;$A$70&amp;"'!"&amp;M$68&amp;$C329+72),1,0)</f>
        <v>0</v>
      </c>
      <c r="N329" cm="1">
        <f t="array" aca="1" ref="N329" ca="1">IF(INDIRECT("'"&amp;$A$69&amp;"'!"&amp;N$68&amp;$C329+72)&lt;&gt;INDIRECT("'"&amp;$A$70&amp;"'!"&amp;N$68&amp;$C329+72),1,0)</f>
        <v>0</v>
      </c>
      <c r="O329" cm="1">
        <f t="array" aca="1" ref="O329" ca="1">IF(INDIRECT("'"&amp;$A$69&amp;"'!"&amp;O$68&amp;$C329+72)&lt;&gt;INDIRECT("'"&amp;$A$70&amp;"'!"&amp;O$68&amp;$C329+72),1,0)</f>
        <v>0</v>
      </c>
      <c r="P329" cm="1">
        <f t="array" aca="1" ref="P329" ca="1">IF(INDIRECT("'"&amp;$A$69&amp;"'!"&amp;P$68&amp;$C329+72)&lt;&gt;INDIRECT("'"&amp;$A$70&amp;"'!"&amp;P$68&amp;$C329+72),1,0)</f>
        <v>0</v>
      </c>
      <c r="Q329" cm="1">
        <f t="array" aca="1" ref="Q329" ca="1">IF(INDIRECT("'"&amp;$A$69&amp;"'!"&amp;Q$68&amp;$C329+72)&lt;&gt;INDIRECT("'"&amp;$A$70&amp;"'!"&amp;Q$68&amp;$C329+72),1,0)</f>
        <v>0</v>
      </c>
      <c r="R329" cm="1">
        <f t="array" aca="1" ref="R329" ca="1">IF(INDIRECT("'"&amp;$A$69&amp;"'!"&amp;R$68&amp;$C329+72)&lt;&gt;INDIRECT("'"&amp;$A$70&amp;"'!"&amp;R$68&amp;$C329+72),1,0)</f>
        <v>0</v>
      </c>
      <c r="S329" cm="1">
        <f t="array" aca="1" ref="S329" ca="1">IF(INDIRECT("'"&amp;$A$69&amp;"'!"&amp;S$68&amp;$C329+72)&lt;&gt;INDIRECT("'"&amp;$A$70&amp;"'!"&amp;S$68&amp;$C329+72),1,0)</f>
        <v>0</v>
      </c>
      <c r="T329" cm="1">
        <f t="array" aca="1" ref="T329" ca="1">IF(INDIRECT("'"&amp;$A$69&amp;"'!"&amp;T$68&amp;$C329+72)&lt;&gt;INDIRECT("'"&amp;$A$70&amp;"'!"&amp;T$68&amp;$C329+72),1,0)</f>
        <v>0</v>
      </c>
      <c r="U329" cm="1">
        <f t="array" aca="1" ref="U329" ca="1">IF(INDIRECT("'"&amp;$A$69&amp;"'!"&amp;U$68&amp;$C329+72)&lt;&gt;INDIRECT("'"&amp;$A$70&amp;"'!"&amp;U$68&amp;$C329+72),1,0)</f>
        <v>0</v>
      </c>
      <c r="V329" cm="1">
        <f t="array" aca="1" ref="V329" ca="1">IF(INDIRECT("'"&amp;$A$69&amp;"'!"&amp;V$68&amp;$C329+72)&lt;&gt;INDIRECT("'"&amp;$A$70&amp;"'!"&amp;V$68&amp;$C329+72),1,0)</f>
        <v>0</v>
      </c>
      <c r="W329" cm="1">
        <f t="array" aca="1" ref="W329" ca="1">IF(INDIRECT("'"&amp;$A$69&amp;"'!"&amp;W$68&amp;$C329+72)&lt;&gt;INDIRECT("'"&amp;$A$70&amp;"'!"&amp;W$68&amp;$C329+72),1,0)</f>
        <v>0</v>
      </c>
      <c r="X329" cm="1">
        <f t="array" aca="1" ref="X329" ca="1">IF(INDIRECT("'"&amp;$A$69&amp;"'!"&amp;X$68&amp;$C329+72)&lt;&gt;INDIRECT("'"&amp;$A$70&amp;"'!"&amp;X$68&amp;$C329+72),1,0)</f>
        <v>0</v>
      </c>
      <c r="Y329" cm="1">
        <f t="array" aca="1" ref="Y329" ca="1">IF(INDIRECT("'"&amp;$A$69&amp;"'!"&amp;Y$68&amp;$C329+72)&lt;&gt;INDIRECT("'"&amp;$A$70&amp;"'!"&amp;Y$68&amp;$C329+72),1,0)</f>
        <v>0</v>
      </c>
      <c r="Z329" cm="1">
        <f t="array" aca="1" ref="Z329" ca="1">IF(INDIRECT("'"&amp;$A$69&amp;"'!"&amp;Z$68&amp;$C329+72)&lt;&gt;INDIRECT("'"&amp;$A$70&amp;"'!"&amp;Z$68&amp;$C329+72),1,0)</f>
        <v>0</v>
      </c>
      <c r="AA329" cm="1">
        <f t="array" aca="1" ref="AA329" ca="1">IF(INDIRECT("'"&amp;$A$69&amp;"'!"&amp;AA$68&amp;$C329+72)&lt;&gt;INDIRECT("'"&amp;$A$70&amp;"'!"&amp;AA$68&amp;$C329+72),1,0)</f>
        <v>0</v>
      </c>
      <c r="AB329" cm="1">
        <f t="array" aca="1" ref="AB329" ca="1">IF(INDIRECT("'"&amp;$A$69&amp;"'!"&amp;AB$68&amp;$C329+72)&lt;&gt;INDIRECT("'"&amp;$A$70&amp;"'!"&amp;AB$68&amp;$C329+72),1,0)</f>
        <v>0</v>
      </c>
      <c r="AC329" cm="1">
        <f t="array" aca="1" ref="AC329" ca="1">IF(INDIRECT("'"&amp;$A$69&amp;"'!"&amp;AC$68&amp;$C329+72)&lt;&gt;INDIRECT("'"&amp;$A$70&amp;"'!"&amp;AC$68&amp;$C329+72),1,0)</f>
        <v>0</v>
      </c>
      <c r="AD329" cm="1">
        <f t="array" aca="1" ref="AD329" ca="1">IF(INDIRECT("'"&amp;$A$69&amp;"'!"&amp;AD$68&amp;$C329+72)&lt;&gt;INDIRECT("'"&amp;$A$70&amp;"'!"&amp;AD$68&amp;$C329+72),1,0)</f>
        <v>0</v>
      </c>
      <c r="AE329" cm="1">
        <f t="array" aca="1" ref="AE329" ca="1">IF(INDIRECT("'"&amp;$A$69&amp;"'!"&amp;AE$68&amp;$C329+72)&lt;&gt;INDIRECT("'"&amp;$A$70&amp;"'!"&amp;AE$68&amp;$C329+72),1,0)</f>
        <v>0</v>
      </c>
      <c r="AF329" cm="1">
        <f t="array" aca="1" ref="AF329" ca="1">IF(INDIRECT("'"&amp;$A$69&amp;"'!"&amp;AF$68&amp;$C329+72)&lt;&gt;INDIRECT("'"&amp;$A$70&amp;"'!"&amp;AF$68&amp;$C329+72),1,0)</f>
        <v>0</v>
      </c>
      <c r="AG329" cm="1">
        <f t="array" aca="1" ref="AG329" ca="1">IF(INDIRECT("'"&amp;$A$69&amp;"'!"&amp;AG$68&amp;$C329+72)&lt;&gt;INDIRECT("'"&amp;$A$70&amp;"'!"&amp;AG$68&amp;$C329+72),1,0)</f>
        <v>0</v>
      </c>
      <c r="AH329" cm="1">
        <f t="array" aca="1" ref="AH329" ca="1">IF(INDIRECT("'"&amp;$A$69&amp;"'!"&amp;AH$68&amp;$C329+72)&lt;&gt;INDIRECT("'"&amp;$A$70&amp;"'!"&amp;AH$68&amp;$C329+72),1,0)</f>
        <v>0</v>
      </c>
      <c r="AI329" cm="1">
        <f t="array" aca="1" ref="AI329" ca="1">IF(INDIRECT("'"&amp;$A$69&amp;"'!"&amp;AI$68&amp;$C329+72)&lt;&gt;INDIRECT("'"&amp;$A$70&amp;"'!"&amp;AI$68&amp;$C329+72),1,0)</f>
        <v>0</v>
      </c>
      <c r="AJ329" cm="1">
        <f t="array" aca="1" ref="AJ329" ca="1">IF(INDIRECT("'"&amp;$A$69&amp;"'!"&amp;AJ$68&amp;$C329+72)&lt;&gt;INDIRECT("'"&amp;$A$70&amp;"'!"&amp;AJ$68&amp;$C329+72),1,0)</f>
        <v>0</v>
      </c>
      <c r="AK329" cm="1">
        <f t="array" aca="1" ref="AK329" ca="1">IF(INDIRECT("'"&amp;$A$69&amp;"'!"&amp;AK$68&amp;$C329+72)&lt;&gt;INDIRECT("'"&amp;$A$70&amp;"'!"&amp;AK$68&amp;$C329+72),1,0)</f>
        <v>0</v>
      </c>
      <c r="AL329" cm="1">
        <f t="array" aca="1" ref="AL329" ca="1">IF(INDIRECT("'"&amp;$A$69&amp;"'!"&amp;AL$68&amp;$C329+72)&lt;&gt;INDIRECT("'"&amp;$A$70&amp;"'!"&amp;AL$68&amp;$C329+72),1,0)</f>
        <v>0</v>
      </c>
      <c r="AM329" cm="1">
        <f t="array" aca="1" ref="AM329" ca="1">IF(INDIRECT("'"&amp;$A$69&amp;"'!"&amp;AM$68&amp;$C329+72)&lt;&gt;INDIRECT("'"&amp;$A$70&amp;"'!"&amp;AM$68&amp;$C329+72),1,0)</f>
        <v>0</v>
      </c>
      <c r="AN329" cm="1">
        <f t="array" aca="1" ref="AN329" ca="1">IF(INDIRECT("'"&amp;$A$69&amp;"'!"&amp;AN$68&amp;$C329+72)&lt;&gt;INDIRECT("'"&amp;$A$70&amp;"'!"&amp;AN$68&amp;$C329+72),1,0)</f>
        <v>0</v>
      </c>
      <c r="AO329" cm="1">
        <f t="array" aca="1" ref="AO329" ca="1">IF(INDIRECT("'"&amp;$A$69&amp;"'!"&amp;AO$68&amp;$C329+72)&lt;&gt;INDIRECT("'"&amp;$A$70&amp;"'!"&amp;AO$68&amp;$C329+72),1,0)</f>
        <v>0</v>
      </c>
      <c r="AP329" cm="1">
        <f t="array" aca="1" ref="AP329" ca="1">IF(INDIRECT("'"&amp;$A$69&amp;"'!"&amp;AP$68&amp;$C329+72)&lt;&gt;INDIRECT("'"&amp;$A$70&amp;"'!"&amp;AP$68&amp;$C329+72),1,0)</f>
        <v>0</v>
      </c>
      <c r="AQ329" cm="1">
        <f t="array" aca="1" ref="AQ329" ca="1">IF(INDIRECT("'"&amp;$A$69&amp;"'!"&amp;AQ$68&amp;$C329+72)&lt;&gt;INDIRECT("'"&amp;$A$70&amp;"'!"&amp;AQ$68&amp;$C329+72),1,0)</f>
        <v>0</v>
      </c>
      <c r="AR329" cm="1">
        <f t="array" aca="1" ref="AR329" ca="1">IF(INDIRECT("'"&amp;$A$69&amp;"'!"&amp;AR$68&amp;$C329+72)&lt;&gt;INDIRECT("'"&amp;$A$70&amp;"'!"&amp;AR$68&amp;$C329+72),1,0)</f>
        <v>0</v>
      </c>
      <c r="AS329" cm="1">
        <f t="array" aca="1" ref="AS329" ca="1">IF(INDIRECT("'"&amp;$A$69&amp;"'!"&amp;AS$68&amp;$C329+72)&lt;&gt;INDIRECT("'"&amp;$A$70&amp;"'!"&amp;AS$68&amp;$C329+72),1,0)</f>
        <v>0</v>
      </c>
      <c r="AT329" cm="1">
        <f t="array" aca="1" ref="AT329" ca="1">IF(INDIRECT("'"&amp;$A$69&amp;"'!"&amp;AT$68&amp;$C329+72)&lt;&gt;INDIRECT("'"&amp;$A$70&amp;"'!"&amp;AT$68&amp;$C329+72),1,0)</f>
        <v>0</v>
      </c>
      <c r="AU329" cm="1">
        <f t="array" aca="1" ref="AU329" ca="1">IF(INDIRECT("'"&amp;$A$69&amp;"'!"&amp;AU$68&amp;$C329+72)&lt;&gt;INDIRECT("'"&amp;$A$70&amp;"'!"&amp;AU$68&amp;$C329+72),1,0)</f>
        <v>0</v>
      </c>
      <c r="AV329" cm="1">
        <f t="array" aca="1" ref="AV329" ca="1">IF(INDIRECT("'"&amp;$A$69&amp;"'!"&amp;AV$68&amp;$C329+72)&lt;&gt;INDIRECT("'"&amp;$A$70&amp;"'!"&amp;AV$68&amp;$C329+72),1,0)</f>
        <v>0</v>
      </c>
      <c r="AW329" cm="1">
        <f t="array" aca="1" ref="AW329" ca="1">IF(INDIRECT("'"&amp;$A$69&amp;"'!"&amp;AW$68&amp;$C329+72)&lt;&gt;INDIRECT("'"&amp;$A$70&amp;"'!"&amp;AW$68&amp;$C329+72),1,0)</f>
        <v>0</v>
      </c>
      <c r="AX329" cm="1">
        <f t="array" aca="1" ref="AX329" ca="1">IF(INDIRECT("'"&amp;$A$69&amp;"'!"&amp;AX$68&amp;$C329+72)&lt;&gt;INDIRECT("'"&amp;$A$70&amp;"'!"&amp;AX$68&amp;$C329+72),1,0)</f>
        <v>0</v>
      </c>
      <c r="AY329" cm="1">
        <f t="array" aca="1" ref="AY329" ca="1">IF(INDIRECT("'"&amp;$A$69&amp;"'!"&amp;AY$68&amp;$C329+72)&lt;&gt;INDIRECT("'"&amp;$A$70&amp;"'!"&amp;AY$68&amp;$C329+72),1,0)</f>
        <v>0</v>
      </c>
      <c r="AZ329" cm="1">
        <f t="array" aca="1" ref="AZ329" ca="1">IF(INDIRECT("'"&amp;$A$69&amp;"'!"&amp;AZ$68&amp;$C329+72)&lt;&gt;INDIRECT("'"&amp;$A$70&amp;"'!"&amp;AZ$68&amp;$C329+72),1,0)</f>
        <v>0</v>
      </c>
      <c r="BA329" cm="1">
        <f t="array" aca="1" ref="BA329" ca="1">IF(INDIRECT("'"&amp;$A$69&amp;"'!"&amp;BA$68&amp;$C329+72)&lt;&gt;INDIRECT("'"&amp;$A$70&amp;"'!"&amp;BA$68&amp;$C329+72),1,0)</f>
        <v>0</v>
      </c>
      <c r="BB329" cm="1">
        <f t="array" aca="1" ref="BB329" ca="1">IF(INDIRECT("'"&amp;$A$69&amp;"'!"&amp;BB$68&amp;$C329+72)&lt;&gt;INDIRECT("'"&amp;$A$70&amp;"'!"&amp;BB$68&amp;$C329+72),1,0)</f>
        <v>0</v>
      </c>
      <c r="BC329">
        <f t="shared" ca="1" si="9"/>
        <v>0</v>
      </c>
      <c r="BD329">
        <f t="shared" ca="1" si="10"/>
        <v>0</v>
      </c>
      <c r="BE329">
        <f t="shared" ca="1" si="11"/>
        <v>0</v>
      </c>
    </row>
    <row r="330" spans="3:57" x14ac:dyDescent="0.15">
      <c r="C330" s="283">
        <v>258</v>
      </c>
      <c r="D330" cm="1">
        <f t="array" aca="1" ref="D330" ca="1">IF(INDIRECT("'"&amp;$A$69&amp;"'!"&amp;D$68&amp;$C330+72)&lt;&gt;INDIRECT("'"&amp;$A$70&amp;"'!"&amp;D$68&amp;$C330+72),1,0)</f>
        <v>0</v>
      </c>
      <c r="E330" cm="1">
        <f t="array" aca="1" ref="E330" ca="1">IF(INDIRECT("'"&amp;$A$69&amp;"'!"&amp;E$68&amp;$C330+72)&lt;&gt;INDIRECT("'"&amp;$A$70&amp;"'!"&amp;E$68&amp;$C330+72),1,0)</f>
        <v>0</v>
      </c>
      <c r="F330" cm="1">
        <f t="array" aca="1" ref="F330" ca="1">IF(INDIRECT("'"&amp;$A$69&amp;"'!"&amp;F$68&amp;$C330+72)&lt;&gt;INDIRECT("'"&amp;$A$70&amp;"'!"&amp;F$68&amp;$C330+72),1,0)</f>
        <v>0</v>
      </c>
      <c r="G330" cm="1">
        <f t="array" aca="1" ref="G330" ca="1">IF(INDIRECT("'"&amp;$A$69&amp;"'!"&amp;G$68&amp;$C330+72)&lt;&gt;INDIRECT("'"&amp;$A$70&amp;"'!"&amp;G$68&amp;$C330+72),1,0)</f>
        <v>0</v>
      </c>
      <c r="H330" cm="1">
        <f t="array" aca="1" ref="H330" ca="1">IF(INDIRECT("'"&amp;$A$69&amp;"'!"&amp;H$68&amp;$C330+72)&lt;&gt;INDIRECT("'"&amp;$A$70&amp;"'!"&amp;H$68&amp;$C330+72),1,0)</f>
        <v>0</v>
      </c>
      <c r="I330" cm="1">
        <f t="array" aca="1" ref="I330" ca="1">IF(INDIRECT("'"&amp;$A$69&amp;"'!"&amp;I$68&amp;$C330+72)&lt;&gt;INDIRECT("'"&amp;$A$70&amp;"'!"&amp;I$68&amp;$C330+72),1,0)</f>
        <v>0</v>
      </c>
      <c r="J330" cm="1">
        <f t="array" aca="1" ref="J330" ca="1">IF(INDIRECT("'"&amp;$A$69&amp;"'!"&amp;J$68&amp;$C330+72)&lt;&gt;INDIRECT("'"&amp;$A$70&amp;"'!"&amp;J$68&amp;$C330+72),1,0)</f>
        <v>0</v>
      </c>
      <c r="K330" cm="1">
        <f t="array" aca="1" ref="K330" ca="1">IF(INDIRECT("'"&amp;$A$69&amp;"'!"&amp;K$68&amp;$C330+72)&lt;&gt;INDIRECT("'"&amp;$A$70&amp;"'!"&amp;K$68&amp;$C330+72),1,0)</f>
        <v>0</v>
      </c>
      <c r="L330" cm="1">
        <f t="array" aca="1" ref="L330" ca="1">IF(INDIRECT("'"&amp;$A$69&amp;"'!"&amp;L$68&amp;$C330+72)&lt;&gt;INDIRECT("'"&amp;$A$70&amp;"'!"&amp;L$68&amp;$C330+72),1,0)</f>
        <v>0</v>
      </c>
      <c r="M330" cm="1">
        <f t="array" aca="1" ref="M330" ca="1">IF(INDIRECT("'"&amp;$A$69&amp;"'!"&amp;M$68&amp;$C330+72)&lt;&gt;INDIRECT("'"&amp;$A$70&amp;"'!"&amp;M$68&amp;$C330+72),1,0)</f>
        <v>0</v>
      </c>
      <c r="N330" cm="1">
        <f t="array" aca="1" ref="N330" ca="1">IF(INDIRECT("'"&amp;$A$69&amp;"'!"&amp;N$68&amp;$C330+72)&lt;&gt;INDIRECT("'"&amp;$A$70&amp;"'!"&amp;N$68&amp;$C330+72),1,0)</f>
        <v>0</v>
      </c>
      <c r="O330" cm="1">
        <f t="array" aca="1" ref="O330" ca="1">IF(INDIRECT("'"&amp;$A$69&amp;"'!"&amp;O$68&amp;$C330+72)&lt;&gt;INDIRECT("'"&amp;$A$70&amp;"'!"&amp;O$68&amp;$C330+72),1,0)</f>
        <v>0</v>
      </c>
      <c r="P330" cm="1">
        <f t="array" aca="1" ref="P330" ca="1">IF(INDIRECT("'"&amp;$A$69&amp;"'!"&amp;P$68&amp;$C330+72)&lt;&gt;INDIRECT("'"&amp;$A$70&amp;"'!"&amp;P$68&amp;$C330+72),1,0)</f>
        <v>0</v>
      </c>
      <c r="Q330" cm="1">
        <f t="array" aca="1" ref="Q330" ca="1">IF(INDIRECT("'"&amp;$A$69&amp;"'!"&amp;Q$68&amp;$C330+72)&lt;&gt;INDIRECT("'"&amp;$A$70&amp;"'!"&amp;Q$68&amp;$C330+72),1,0)</f>
        <v>0</v>
      </c>
      <c r="R330" cm="1">
        <f t="array" aca="1" ref="R330" ca="1">IF(INDIRECT("'"&amp;$A$69&amp;"'!"&amp;R$68&amp;$C330+72)&lt;&gt;INDIRECT("'"&amp;$A$70&amp;"'!"&amp;R$68&amp;$C330+72),1,0)</f>
        <v>0</v>
      </c>
      <c r="S330" cm="1">
        <f t="array" aca="1" ref="S330" ca="1">IF(INDIRECT("'"&amp;$A$69&amp;"'!"&amp;S$68&amp;$C330+72)&lt;&gt;INDIRECT("'"&amp;$A$70&amp;"'!"&amp;S$68&amp;$C330+72),1,0)</f>
        <v>0</v>
      </c>
      <c r="T330" cm="1">
        <f t="array" aca="1" ref="T330" ca="1">IF(INDIRECT("'"&amp;$A$69&amp;"'!"&amp;T$68&amp;$C330+72)&lt;&gt;INDIRECT("'"&amp;$A$70&amp;"'!"&amp;T$68&amp;$C330+72),1,0)</f>
        <v>0</v>
      </c>
      <c r="U330" cm="1">
        <f t="array" aca="1" ref="U330" ca="1">IF(INDIRECT("'"&amp;$A$69&amp;"'!"&amp;U$68&amp;$C330+72)&lt;&gt;INDIRECT("'"&amp;$A$70&amp;"'!"&amp;U$68&amp;$C330+72),1,0)</f>
        <v>0</v>
      </c>
      <c r="V330" cm="1">
        <f t="array" aca="1" ref="V330" ca="1">IF(INDIRECT("'"&amp;$A$69&amp;"'!"&amp;V$68&amp;$C330+72)&lt;&gt;INDIRECT("'"&amp;$A$70&amp;"'!"&amp;V$68&amp;$C330+72),1,0)</f>
        <v>0</v>
      </c>
      <c r="W330" cm="1">
        <f t="array" aca="1" ref="W330" ca="1">IF(INDIRECT("'"&amp;$A$69&amp;"'!"&amp;W$68&amp;$C330+72)&lt;&gt;INDIRECT("'"&amp;$A$70&amp;"'!"&amp;W$68&amp;$C330+72),1,0)</f>
        <v>0</v>
      </c>
      <c r="X330" cm="1">
        <f t="array" aca="1" ref="X330" ca="1">IF(INDIRECT("'"&amp;$A$69&amp;"'!"&amp;X$68&amp;$C330+72)&lt;&gt;INDIRECT("'"&amp;$A$70&amp;"'!"&amp;X$68&amp;$C330+72),1,0)</f>
        <v>0</v>
      </c>
      <c r="Y330" cm="1">
        <f t="array" aca="1" ref="Y330" ca="1">IF(INDIRECT("'"&amp;$A$69&amp;"'!"&amp;Y$68&amp;$C330+72)&lt;&gt;INDIRECT("'"&amp;$A$70&amp;"'!"&amp;Y$68&amp;$C330+72),1,0)</f>
        <v>0</v>
      </c>
      <c r="Z330" cm="1">
        <f t="array" aca="1" ref="Z330" ca="1">IF(INDIRECT("'"&amp;$A$69&amp;"'!"&amp;Z$68&amp;$C330+72)&lt;&gt;INDIRECT("'"&amp;$A$70&amp;"'!"&amp;Z$68&amp;$C330+72),1,0)</f>
        <v>0</v>
      </c>
      <c r="AA330" cm="1">
        <f t="array" aca="1" ref="AA330" ca="1">IF(INDIRECT("'"&amp;$A$69&amp;"'!"&amp;AA$68&amp;$C330+72)&lt;&gt;INDIRECT("'"&amp;$A$70&amp;"'!"&amp;AA$68&amp;$C330+72),1,0)</f>
        <v>0</v>
      </c>
      <c r="AB330" cm="1">
        <f t="array" aca="1" ref="AB330" ca="1">IF(INDIRECT("'"&amp;$A$69&amp;"'!"&amp;AB$68&amp;$C330+72)&lt;&gt;INDIRECT("'"&amp;$A$70&amp;"'!"&amp;AB$68&amp;$C330+72),1,0)</f>
        <v>0</v>
      </c>
      <c r="AC330" cm="1">
        <f t="array" aca="1" ref="AC330" ca="1">IF(INDIRECT("'"&amp;$A$69&amp;"'!"&amp;AC$68&amp;$C330+72)&lt;&gt;INDIRECT("'"&amp;$A$70&amp;"'!"&amp;AC$68&amp;$C330+72),1,0)</f>
        <v>0</v>
      </c>
      <c r="AD330" cm="1">
        <f t="array" aca="1" ref="AD330" ca="1">IF(INDIRECT("'"&amp;$A$69&amp;"'!"&amp;AD$68&amp;$C330+72)&lt;&gt;INDIRECT("'"&amp;$A$70&amp;"'!"&amp;AD$68&amp;$C330+72),1,0)</f>
        <v>0</v>
      </c>
      <c r="AE330" cm="1">
        <f t="array" aca="1" ref="AE330" ca="1">IF(INDIRECT("'"&amp;$A$69&amp;"'!"&amp;AE$68&amp;$C330+72)&lt;&gt;INDIRECT("'"&amp;$A$70&amp;"'!"&amp;AE$68&amp;$C330+72),1,0)</f>
        <v>0</v>
      </c>
      <c r="AF330" cm="1">
        <f t="array" aca="1" ref="AF330" ca="1">IF(INDIRECT("'"&amp;$A$69&amp;"'!"&amp;AF$68&amp;$C330+72)&lt;&gt;INDIRECT("'"&amp;$A$70&amp;"'!"&amp;AF$68&amp;$C330+72),1,0)</f>
        <v>0</v>
      </c>
      <c r="AG330" cm="1">
        <f t="array" aca="1" ref="AG330" ca="1">IF(INDIRECT("'"&amp;$A$69&amp;"'!"&amp;AG$68&amp;$C330+72)&lt;&gt;INDIRECT("'"&amp;$A$70&amp;"'!"&amp;AG$68&amp;$C330+72),1,0)</f>
        <v>0</v>
      </c>
      <c r="AH330" cm="1">
        <f t="array" aca="1" ref="AH330" ca="1">IF(INDIRECT("'"&amp;$A$69&amp;"'!"&amp;AH$68&amp;$C330+72)&lt;&gt;INDIRECT("'"&amp;$A$70&amp;"'!"&amp;AH$68&amp;$C330+72),1,0)</f>
        <v>0</v>
      </c>
      <c r="AI330" cm="1">
        <f t="array" aca="1" ref="AI330" ca="1">IF(INDIRECT("'"&amp;$A$69&amp;"'!"&amp;AI$68&amp;$C330+72)&lt;&gt;INDIRECT("'"&amp;$A$70&amp;"'!"&amp;AI$68&amp;$C330+72),1,0)</f>
        <v>0</v>
      </c>
      <c r="AJ330" cm="1">
        <f t="array" aca="1" ref="AJ330" ca="1">IF(INDIRECT("'"&amp;$A$69&amp;"'!"&amp;AJ$68&amp;$C330+72)&lt;&gt;INDIRECT("'"&amp;$A$70&amp;"'!"&amp;AJ$68&amp;$C330+72),1,0)</f>
        <v>0</v>
      </c>
      <c r="AK330" cm="1">
        <f t="array" aca="1" ref="AK330" ca="1">IF(INDIRECT("'"&amp;$A$69&amp;"'!"&amp;AK$68&amp;$C330+72)&lt;&gt;INDIRECT("'"&amp;$A$70&amp;"'!"&amp;AK$68&amp;$C330+72),1,0)</f>
        <v>0</v>
      </c>
      <c r="AL330" cm="1">
        <f t="array" aca="1" ref="AL330" ca="1">IF(INDIRECT("'"&amp;$A$69&amp;"'!"&amp;AL$68&amp;$C330+72)&lt;&gt;INDIRECT("'"&amp;$A$70&amp;"'!"&amp;AL$68&amp;$C330+72),1,0)</f>
        <v>0</v>
      </c>
      <c r="AM330" cm="1">
        <f t="array" aca="1" ref="AM330" ca="1">IF(INDIRECT("'"&amp;$A$69&amp;"'!"&amp;AM$68&amp;$C330+72)&lt;&gt;INDIRECT("'"&amp;$A$70&amp;"'!"&amp;AM$68&amp;$C330+72),1,0)</f>
        <v>0</v>
      </c>
      <c r="AN330" cm="1">
        <f t="array" aca="1" ref="AN330" ca="1">IF(INDIRECT("'"&amp;$A$69&amp;"'!"&amp;AN$68&amp;$C330+72)&lt;&gt;INDIRECT("'"&amp;$A$70&amp;"'!"&amp;AN$68&amp;$C330+72),1,0)</f>
        <v>0</v>
      </c>
      <c r="AO330" cm="1">
        <f t="array" aca="1" ref="AO330" ca="1">IF(INDIRECT("'"&amp;$A$69&amp;"'!"&amp;AO$68&amp;$C330+72)&lt;&gt;INDIRECT("'"&amp;$A$70&amp;"'!"&amp;AO$68&amp;$C330+72),1,0)</f>
        <v>0</v>
      </c>
      <c r="AP330" cm="1">
        <f t="array" aca="1" ref="AP330" ca="1">IF(INDIRECT("'"&amp;$A$69&amp;"'!"&amp;AP$68&amp;$C330+72)&lt;&gt;INDIRECT("'"&amp;$A$70&amp;"'!"&amp;AP$68&amp;$C330+72),1,0)</f>
        <v>0</v>
      </c>
      <c r="AQ330" cm="1">
        <f t="array" aca="1" ref="AQ330" ca="1">IF(INDIRECT("'"&amp;$A$69&amp;"'!"&amp;AQ$68&amp;$C330+72)&lt;&gt;INDIRECT("'"&amp;$A$70&amp;"'!"&amp;AQ$68&amp;$C330+72),1,0)</f>
        <v>0</v>
      </c>
      <c r="AR330" cm="1">
        <f t="array" aca="1" ref="AR330" ca="1">IF(INDIRECT("'"&amp;$A$69&amp;"'!"&amp;AR$68&amp;$C330+72)&lt;&gt;INDIRECT("'"&amp;$A$70&amp;"'!"&amp;AR$68&amp;$C330+72),1,0)</f>
        <v>0</v>
      </c>
      <c r="AS330" cm="1">
        <f t="array" aca="1" ref="AS330" ca="1">IF(INDIRECT("'"&amp;$A$69&amp;"'!"&amp;AS$68&amp;$C330+72)&lt;&gt;INDIRECT("'"&amp;$A$70&amp;"'!"&amp;AS$68&amp;$C330+72),1,0)</f>
        <v>0</v>
      </c>
      <c r="AT330" cm="1">
        <f t="array" aca="1" ref="AT330" ca="1">IF(INDIRECT("'"&amp;$A$69&amp;"'!"&amp;AT$68&amp;$C330+72)&lt;&gt;INDIRECT("'"&amp;$A$70&amp;"'!"&amp;AT$68&amp;$C330+72),1,0)</f>
        <v>0</v>
      </c>
      <c r="AU330" cm="1">
        <f t="array" aca="1" ref="AU330" ca="1">IF(INDIRECT("'"&amp;$A$69&amp;"'!"&amp;AU$68&amp;$C330+72)&lt;&gt;INDIRECT("'"&amp;$A$70&amp;"'!"&amp;AU$68&amp;$C330+72),1,0)</f>
        <v>0</v>
      </c>
      <c r="AV330" cm="1">
        <f t="array" aca="1" ref="AV330" ca="1">IF(INDIRECT("'"&amp;$A$69&amp;"'!"&amp;AV$68&amp;$C330+72)&lt;&gt;INDIRECT("'"&amp;$A$70&amp;"'!"&amp;AV$68&amp;$C330+72),1,0)</f>
        <v>0</v>
      </c>
      <c r="AW330" cm="1">
        <f t="array" aca="1" ref="AW330" ca="1">IF(INDIRECT("'"&amp;$A$69&amp;"'!"&amp;AW$68&amp;$C330+72)&lt;&gt;INDIRECT("'"&amp;$A$70&amp;"'!"&amp;AW$68&amp;$C330+72),1,0)</f>
        <v>0</v>
      </c>
      <c r="AX330" cm="1">
        <f t="array" aca="1" ref="AX330" ca="1">IF(INDIRECT("'"&amp;$A$69&amp;"'!"&amp;AX$68&amp;$C330+72)&lt;&gt;INDIRECT("'"&amp;$A$70&amp;"'!"&amp;AX$68&amp;$C330+72),1,0)</f>
        <v>0</v>
      </c>
      <c r="AY330" cm="1">
        <f t="array" aca="1" ref="AY330" ca="1">IF(INDIRECT("'"&amp;$A$69&amp;"'!"&amp;AY$68&amp;$C330+72)&lt;&gt;INDIRECT("'"&amp;$A$70&amp;"'!"&amp;AY$68&amp;$C330+72),1,0)</f>
        <v>0</v>
      </c>
      <c r="AZ330" cm="1">
        <f t="array" aca="1" ref="AZ330" ca="1">IF(INDIRECT("'"&amp;$A$69&amp;"'!"&amp;AZ$68&amp;$C330+72)&lt;&gt;INDIRECT("'"&amp;$A$70&amp;"'!"&amp;AZ$68&amp;$C330+72),1,0)</f>
        <v>0</v>
      </c>
      <c r="BA330" cm="1">
        <f t="array" aca="1" ref="BA330" ca="1">IF(INDIRECT("'"&amp;$A$69&amp;"'!"&amp;BA$68&amp;$C330+72)&lt;&gt;INDIRECT("'"&amp;$A$70&amp;"'!"&amp;BA$68&amp;$C330+72),1,0)</f>
        <v>0</v>
      </c>
      <c r="BB330" cm="1">
        <f t="array" aca="1" ref="BB330" ca="1">IF(INDIRECT("'"&amp;$A$69&amp;"'!"&amp;BB$68&amp;$C330+72)&lt;&gt;INDIRECT("'"&amp;$A$70&amp;"'!"&amp;BB$68&amp;$C330+72),1,0)</f>
        <v>0</v>
      </c>
      <c r="BC330">
        <f t="shared" ref="BC330:BC393" ca="1" si="12">IFERROR(MIN(SUM(D330:BB330),1),1)</f>
        <v>0</v>
      </c>
      <c r="BD330">
        <f t="shared" ref="BD330:BD393" ca="1" si="13">IFERROR(IF(SUM(D330:Q330,Z330:BB330)&gt;0,0,MIN(SUM(R330:Y330),1)),0)</f>
        <v>0</v>
      </c>
      <c r="BE330">
        <f t="shared" ref="BE330:BE393" ca="1" si="14">IF(AND(BC330=1,BD330=0),1,0)</f>
        <v>0</v>
      </c>
    </row>
    <row r="331" spans="3:57" x14ac:dyDescent="0.15">
      <c r="C331" s="283">
        <v>259</v>
      </c>
      <c r="D331" cm="1">
        <f t="array" aca="1" ref="D331" ca="1">IF(INDIRECT("'"&amp;$A$69&amp;"'!"&amp;D$68&amp;$C331+72)&lt;&gt;INDIRECT("'"&amp;$A$70&amp;"'!"&amp;D$68&amp;$C331+72),1,0)</f>
        <v>0</v>
      </c>
      <c r="E331" cm="1">
        <f t="array" aca="1" ref="E331" ca="1">IF(INDIRECT("'"&amp;$A$69&amp;"'!"&amp;E$68&amp;$C331+72)&lt;&gt;INDIRECT("'"&amp;$A$70&amp;"'!"&amp;E$68&amp;$C331+72),1,0)</f>
        <v>0</v>
      </c>
      <c r="F331" cm="1">
        <f t="array" aca="1" ref="F331" ca="1">IF(INDIRECT("'"&amp;$A$69&amp;"'!"&amp;F$68&amp;$C331+72)&lt;&gt;INDIRECT("'"&amp;$A$70&amp;"'!"&amp;F$68&amp;$C331+72),1,0)</f>
        <v>0</v>
      </c>
      <c r="G331" cm="1">
        <f t="array" aca="1" ref="G331" ca="1">IF(INDIRECT("'"&amp;$A$69&amp;"'!"&amp;G$68&amp;$C331+72)&lt;&gt;INDIRECT("'"&amp;$A$70&amp;"'!"&amp;G$68&amp;$C331+72),1,0)</f>
        <v>0</v>
      </c>
      <c r="H331" cm="1">
        <f t="array" aca="1" ref="H331" ca="1">IF(INDIRECT("'"&amp;$A$69&amp;"'!"&amp;H$68&amp;$C331+72)&lt;&gt;INDIRECT("'"&amp;$A$70&amp;"'!"&amp;H$68&amp;$C331+72),1,0)</f>
        <v>0</v>
      </c>
      <c r="I331" cm="1">
        <f t="array" aca="1" ref="I331" ca="1">IF(INDIRECT("'"&amp;$A$69&amp;"'!"&amp;I$68&amp;$C331+72)&lt;&gt;INDIRECT("'"&amp;$A$70&amp;"'!"&amp;I$68&amp;$C331+72),1,0)</f>
        <v>0</v>
      </c>
      <c r="J331" cm="1">
        <f t="array" aca="1" ref="J331" ca="1">IF(INDIRECT("'"&amp;$A$69&amp;"'!"&amp;J$68&amp;$C331+72)&lt;&gt;INDIRECT("'"&amp;$A$70&amp;"'!"&amp;J$68&amp;$C331+72),1,0)</f>
        <v>0</v>
      </c>
      <c r="K331" cm="1">
        <f t="array" aca="1" ref="K331" ca="1">IF(INDIRECT("'"&amp;$A$69&amp;"'!"&amp;K$68&amp;$C331+72)&lt;&gt;INDIRECT("'"&amp;$A$70&amp;"'!"&amp;K$68&amp;$C331+72),1,0)</f>
        <v>0</v>
      </c>
      <c r="L331" cm="1">
        <f t="array" aca="1" ref="L331" ca="1">IF(INDIRECT("'"&amp;$A$69&amp;"'!"&amp;L$68&amp;$C331+72)&lt;&gt;INDIRECT("'"&amp;$A$70&amp;"'!"&amp;L$68&amp;$C331+72),1,0)</f>
        <v>0</v>
      </c>
      <c r="M331" cm="1">
        <f t="array" aca="1" ref="M331" ca="1">IF(INDIRECT("'"&amp;$A$69&amp;"'!"&amp;M$68&amp;$C331+72)&lt;&gt;INDIRECT("'"&amp;$A$70&amp;"'!"&amp;M$68&amp;$C331+72),1,0)</f>
        <v>0</v>
      </c>
      <c r="N331" cm="1">
        <f t="array" aca="1" ref="N331" ca="1">IF(INDIRECT("'"&amp;$A$69&amp;"'!"&amp;N$68&amp;$C331+72)&lt;&gt;INDIRECT("'"&amp;$A$70&amp;"'!"&amp;N$68&amp;$C331+72),1,0)</f>
        <v>0</v>
      </c>
      <c r="O331" cm="1">
        <f t="array" aca="1" ref="O331" ca="1">IF(INDIRECT("'"&amp;$A$69&amp;"'!"&amp;O$68&amp;$C331+72)&lt;&gt;INDIRECT("'"&amp;$A$70&amp;"'!"&amp;O$68&amp;$C331+72),1,0)</f>
        <v>0</v>
      </c>
      <c r="P331" cm="1">
        <f t="array" aca="1" ref="P331" ca="1">IF(INDIRECT("'"&amp;$A$69&amp;"'!"&amp;P$68&amp;$C331+72)&lt;&gt;INDIRECT("'"&amp;$A$70&amp;"'!"&amp;P$68&amp;$C331+72),1,0)</f>
        <v>0</v>
      </c>
      <c r="Q331" cm="1">
        <f t="array" aca="1" ref="Q331" ca="1">IF(INDIRECT("'"&amp;$A$69&amp;"'!"&amp;Q$68&amp;$C331+72)&lt;&gt;INDIRECT("'"&amp;$A$70&amp;"'!"&amp;Q$68&amp;$C331+72),1,0)</f>
        <v>0</v>
      </c>
      <c r="R331" cm="1">
        <f t="array" aca="1" ref="R331" ca="1">IF(INDIRECT("'"&amp;$A$69&amp;"'!"&amp;R$68&amp;$C331+72)&lt;&gt;INDIRECT("'"&amp;$A$70&amp;"'!"&amp;R$68&amp;$C331+72),1,0)</f>
        <v>0</v>
      </c>
      <c r="S331" cm="1">
        <f t="array" aca="1" ref="S331" ca="1">IF(INDIRECT("'"&amp;$A$69&amp;"'!"&amp;S$68&amp;$C331+72)&lt;&gt;INDIRECT("'"&amp;$A$70&amp;"'!"&amp;S$68&amp;$C331+72),1,0)</f>
        <v>0</v>
      </c>
      <c r="T331" cm="1">
        <f t="array" aca="1" ref="T331" ca="1">IF(INDIRECT("'"&amp;$A$69&amp;"'!"&amp;T$68&amp;$C331+72)&lt;&gt;INDIRECT("'"&amp;$A$70&amp;"'!"&amp;T$68&amp;$C331+72),1,0)</f>
        <v>0</v>
      </c>
      <c r="U331" cm="1">
        <f t="array" aca="1" ref="U331" ca="1">IF(INDIRECT("'"&amp;$A$69&amp;"'!"&amp;U$68&amp;$C331+72)&lt;&gt;INDIRECT("'"&amp;$A$70&amp;"'!"&amp;U$68&amp;$C331+72),1,0)</f>
        <v>0</v>
      </c>
      <c r="V331" cm="1">
        <f t="array" aca="1" ref="V331" ca="1">IF(INDIRECT("'"&amp;$A$69&amp;"'!"&amp;V$68&amp;$C331+72)&lt;&gt;INDIRECT("'"&amp;$A$70&amp;"'!"&amp;V$68&amp;$C331+72),1,0)</f>
        <v>0</v>
      </c>
      <c r="W331" cm="1">
        <f t="array" aca="1" ref="W331" ca="1">IF(INDIRECT("'"&amp;$A$69&amp;"'!"&amp;W$68&amp;$C331+72)&lt;&gt;INDIRECT("'"&amp;$A$70&amp;"'!"&amp;W$68&amp;$C331+72),1,0)</f>
        <v>0</v>
      </c>
      <c r="X331" cm="1">
        <f t="array" aca="1" ref="X331" ca="1">IF(INDIRECT("'"&amp;$A$69&amp;"'!"&amp;X$68&amp;$C331+72)&lt;&gt;INDIRECT("'"&amp;$A$70&amp;"'!"&amp;X$68&amp;$C331+72),1,0)</f>
        <v>0</v>
      </c>
      <c r="Y331" cm="1">
        <f t="array" aca="1" ref="Y331" ca="1">IF(INDIRECT("'"&amp;$A$69&amp;"'!"&amp;Y$68&amp;$C331+72)&lt;&gt;INDIRECT("'"&amp;$A$70&amp;"'!"&amp;Y$68&amp;$C331+72),1,0)</f>
        <v>0</v>
      </c>
      <c r="Z331" cm="1">
        <f t="array" aca="1" ref="Z331" ca="1">IF(INDIRECT("'"&amp;$A$69&amp;"'!"&amp;Z$68&amp;$C331+72)&lt;&gt;INDIRECT("'"&amp;$A$70&amp;"'!"&amp;Z$68&amp;$C331+72),1,0)</f>
        <v>0</v>
      </c>
      <c r="AA331" cm="1">
        <f t="array" aca="1" ref="AA331" ca="1">IF(INDIRECT("'"&amp;$A$69&amp;"'!"&amp;AA$68&amp;$C331+72)&lt;&gt;INDIRECT("'"&amp;$A$70&amp;"'!"&amp;AA$68&amp;$C331+72),1,0)</f>
        <v>0</v>
      </c>
      <c r="AB331" cm="1">
        <f t="array" aca="1" ref="AB331" ca="1">IF(INDIRECT("'"&amp;$A$69&amp;"'!"&amp;AB$68&amp;$C331+72)&lt;&gt;INDIRECT("'"&amp;$A$70&amp;"'!"&amp;AB$68&amp;$C331+72),1,0)</f>
        <v>0</v>
      </c>
      <c r="AC331" cm="1">
        <f t="array" aca="1" ref="AC331" ca="1">IF(INDIRECT("'"&amp;$A$69&amp;"'!"&amp;AC$68&amp;$C331+72)&lt;&gt;INDIRECT("'"&amp;$A$70&amp;"'!"&amp;AC$68&amp;$C331+72),1,0)</f>
        <v>0</v>
      </c>
      <c r="AD331" cm="1">
        <f t="array" aca="1" ref="AD331" ca="1">IF(INDIRECT("'"&amp;$A$69&amp;"'!"&amp;AD$68&amp;$C331+72)&lt;&gt;INDIRECT("'"&amp;$A$70&amp;"'!"&amp;AD$68&amp;$C331+72),1,0)</f>
        <v>0</v>
      </c>
      <c r="AE331" cm="1">
        <f t="array" aca="1" ref="AE331" ca="1">IF(INDIRECT("'"&amp;$A$69&amp;"'!"&amp;AE$68&amp;$C331+72)&lt;&gt;INDIRECT("'"&amp;$A$70&amp;"'!"&amp;AE$68&amp;$C331+72),1,0)</f>
        <v>0</v>
      </c>
      <c r="AF331" cm="1">
        <f t="array" aca="1" ref="AF331" ca="1">IF(INDIRECT("'"&amp;$A$69&amp;"'!"&amp;AF$68&amp;$C331+72)&lt;&gt;INDIRECT("'"&amp;$A$70&amp;"'!"&amp;AF$68&amp;$C331+72),1,0)</f>
        <v>0</v>
      </c>
      <c r="AG331" cm="1">
        <f t="array" aca="1" ref="AG331" ca="1">IF(INDIRECT("'"&amp;$A$69&amp;"'!"&amp;AG$68&amp;$C331+72)&lt;&gt;INDIRECT("'"&amp;$A$70&amp;"'!"&amp;AG$68&amp;$C331+72),1,0)</f>
        <v>0</v>
      </c>
      <c r="AH331" cm="1">
        <f t="array" aca="1" ref="AH331" ca="1">IF(INDIRECT("'"&amp;$A$69&amp;"'!"&amp;AH$68&amp;$C331+72)&lt;&gt;INDIRECT("'"&amp;$A$70&amp;"'!"&amp;AH$68&amp;$C331+72),1,0)</f>
        <v>0</v>
      </c>
      <c r="AI331" cm="1">
        <f t="array" aca="1" ref="AI331" ca="1">IF(INDIRECT("'"&amp;$A$69&amp;"'!"&amp;AI$68&amp;$C331+72)&lt;&gt;INDIRECT("'"&amp;$A$70&amp;"'!"&amp;AI$68&amp;$C331+72),1,0)</f>
        <v>0</v>
      </c>
      <c r="AJ331" cm="1">
        <f t="array" aca="1" ref="AJ331" ca="1">IF(INDIRECT("'"&amp;$A$69&amp;"'!"&amp;AJ$68&amp;$C331+72)&lt;&gt;INDIRECT("'"&amp;$A$70&amp;"'!"&amp;AJ$68&amp;$C331+72),1,0)</f>
        <v>0</v>
      </c>
      <c r="AK331" cm="1">
        <f t="array" aca="1" ref="AK331" ca="1">IF(INDIRECT("'"&amp;$A$69&amp;"'!"&amp;AK$68&amp;$C331+72)&lt;&gt;INDIRECT("'"&amp;$A$70&amp;"'!"&amp;AK$68&amp;$C331+72),1,0)</f>
        <v>0</v>
      </c>
      <c r="AL331" cm="1">
        <f t="array" aca="1" ref="AL331" ca="1">IF(INDIRECT("'"&amp;$A$69&amp;"'!"&amp;AL$68&amp;$C331+72)&lt;&gt;INDIRECT("'"&amp;$A$70&amp;"'!"&amp;AL$68&amp;$C331+72),1,0)</f>
        <v>0</v>
      </c>
      <c r="AM331" cm="1">
        <f t="array" aca="1" ref="AM331" ca="1">IF(INDIRECT("'"&amp;$A$69&amp;"'!"&amp;AM$68&amp;$C331+72)&lt;&gt;INDIRECT("'"&amp;$A$70&amp;"'!"&amp;AM$68&amp;$C331+72),1,0)</f>
        <v>0</v>
      </c>
      <c r="AN331" cm="1">
        <f t="array" aca="1" ref="AN331" ca="1">IF(INDIRECT("'"&amp;$A$69&amp;"'!"&amp;AN$68&amp;$C331+72)&lt;&gt;INDIRECT("'"&amp;$A$70&amp;"'!"&amp;AN$68&amp;$C331+72),1,0)</f>
        <v>0</v>
      </c>
      <c r="AO331" cm="1">
        <f t="array" aca="1" ref="AO331" ca="1">IF(INDIRECT("'"&amp;$A$69&amp;"'!"&amp;AO$68&amp;$C331+72)&lt;&gt;INDIRECT("'"&amp;$A$70&amp;"'!"&amp;AO$68&amp;$C331+72),1,0)</f>
        <v>0</v>
      </c>
      <c r="AP331" cm="1">
        <f t="array" aca="1" ref="AP331" ca="1">IF(INDIRECT("'"&amp;$A$69&amp;"'!"&amp;AP$68&amp;$C331+72)&lt;&gt;INDIRECT("'"&amp;$A$70&amp;"'!"&amp;AP$68&amp;$C331+72),1,0)</f>
        <v>0</v>
      </c>
      <c r="AQ331" cm="1">
        <f t="array" aca="1" ref="AQ331" ca="1">IF(INDIRECT("'"&amp;$A$69&amp;"'!"&amp;AQ$68&amp;$C331+72)&lt;&gt;INDIRECT("'"&amp;$A$70&amp;"'!"&amp;AQ$68&amp;$C331+72),1,0)</f>
        <v>0</v>
      </c>
      <c r="AR331" cm="1">
        <f t="array" aca="1" ref="AR331" ca="1">IF(INDIRECT("'"&amp;$A$69&amp;"'!"&amp;AR$68&amp;$C331+72)&lt;&gt;INDIRECT("'"&amp;$A$70&amp;"'!"&amp;AR$68&amp;$C331+72),1,0)</f>
        <v>0</v>
      </c>
      <c r="AS331" cm="1">
        <f t="array" aca="1" ref="AS331" ca="1">IF(INDIRECT("'"&amp;$A$69&amp;"'!"&amp;AS$68&amp;$C331+72)&lt;&gt;INDIRECT("'"&amp;$A$70&amp;"'!"&amp;AS$68&amp;$C331+72),1,0)</f>
        <v>0</v>
      </c>
      <c r="AT331" cm="1">
        <f t="array" aca="1" ref="AT331" ca="1">IF(INDIRECT("'"&amp;$A$69&amp;"'!"&amp;AT$68&amp;$C331+72)&lt;&gt;INDIRECT("'"&amp;$A$70&amp;"'!"&amp;AT$68&amp;$C331+72),1,0)</f>
        <v>0</v>
      </c>
      <c r="AU331" cm="1">
        <f t="array" aca="1" ref="AU331" ca="1">IF(INDIRECT("'"&amp;$A$69&amp;"'!"&amp;AU$68&amp;$C331+72)&lt;&gt;INDIRECT("'"&amp;$A$70&amp;"'!"&amp;AU$68&amp;$C331+72),1,0)</f>
        <v>0</v>
      </c>
      <c r="AV331" cm="1">
        <f t="array" aca="1" ref="AV331" ca="1">IF(INDIRECT("'"&amp;$A$69&amp;"'!"&amp;AV$68&amp;$C331+72)&lt;&gt;INDIRECT("'"&amp;$A$70&amp;"'!"&amp;AV$68&amp;$C331+72),1,0)</f>
        <v>0</v>
      </c>
      <c r="AW331" cm="1">
        <f t="array" aca="1" ref="AW331" ca="1">IF(INDIRECT("'"&amp;$A$69&amp;"'!"&amp;AW$68&amp;$C331+72)&lt;&gt;INDIRECT("'"&amp;$A$70&amp;"'!"&amp;AW$68&amp;$C331+72),1,0)</f>
        <v>0</v>
      </c>
      <c r="AX331" cm="1">
        <f t="array" aca="1" ref="AX331" ca="1">IF(INDIRECT("'"&amp;$A$69&amp;"'!"&amp;AX$68&amp;$C331+72)&lt;&gt;INDIRECT("'"&amp;$A$70&amp;"'!"&amp;AX$68&amp;$C331+72),1,0)</f>
        <v>0</v>
      </c>
      <c r="AY331" cm="1">
        <f t="array" aca="1" ref="AY331" ca="1">IF(INDIRECT("'"&amp;$A$69&amp;"'!"&amp;AY$68&amp;$C331+72)&lt;&gt;INDIRECT("'"&amp;$A$70&amp;"'!"&amp;AY$68&amp;$C331+72),1,0)</f>
        <v>0</v>
      </c>
      <c r="AZ331" cm="1">
        <f t="array" aca="1" ref="AZ331" ca="1">IF(INDIRECT("'"&amp;$A$69&amp;"'!"&amp;AZ$68&amp;$C331+72)&lt;&gt;INDIRECT("'"&amp;$A$70&amp;"'!"&amp;AZ$68&amp;$C331+72),1,0)</f>
        <v>0</v>
      </c>
      <c r="BA331" cm="1">
        <f t="array" aca="1" ref="BA331" ca="1">IF(INDIRECT("'"&amp;$A$69&amp;"'!"&amp;BA$68&amp;$C331+72)&lt;&gt;INDIRECT("'"&amp;$A$70&amp;"'!"&amp;BA$68&amp;$C331+72),1,0)</f>
        <v>0</v>
      </c>
      <c r="BB331" cm="1">
        <f t="array" aca="1" ref="BB331" ca="1">IF(INDIRECT("'"&amp;$A$69&amp;"'!"&amp;BB$68&amp;$C331+72)&lt;&gt;INDIRECT("'"&amp;$A$70&amp;"'!"&amp;BB$68&amp;$C331+72),1,0)</f>
        <v>0</v>
      </c>
      <c r="BC331">
        <f t="shared" ca="1" si="12"/>
        <v>0</v>
      </c>
      <c r="BD331">
        <f t="shared" ca="1" si="13"/>
        <v>0</v>
      </c>
      <c r="BE331">
        <f t="shared" ca="1" si="14"/>
        <v>0</v>
      </c>
    </row>
    <row r="332" spans="3:57" x14ac:dyDescent="0.15">
      <c r="C332" s="283">
        <v>260</v>
      </c>
      <c r="D332" cm="1">
        <f t="array" aca="1" ref="D332" ca="1">IF(INDIRECT("'"&amp;$A$69&amp;"'!"&amp;D$68&amp;$C332+72)&lt;&gt;INDIRECT("'"&amp;$A$70&amp;"'!"&amp;D$68&amp;$C332+72),1,0)</f>
        <v>0</v>
      </c>
      <c r="E332" cm="1">
        <f t="array" aca="1" ref="E332" ca="1">IF(INDIRECT("'"&amp;$A$69&amp;"'!"&amp;E$68&amp;$C332+72)&lt;&gt;INDIRECT("'"&amp;$A$70&amp;"'!"&amp;E$68&amp;$C332+72),1,0)</f>
        <v>0</v>
      </c>
      <c r="F332" cm="1">
        <f t="array" aca="1" ref="F332" ca="1">IF(INDIRECT("'"&amp;$A$69&amp;"'!"&amp;F$68&amp;$C332+72)&lt;&gt;INDIRECT("'"&amp;$A$70&amp;"'!"&amp;F$68&amp;$C332+72),1,0)</f>
        <v>0</v>
      </c>
      <c r="G332" cm="1">
        <f t="array" aca="1" ref="G332" ca="1">IF(INDIRECT("'"&amp;$A$69&amp;"'!"&amp;G$68&amp;$C332+72)&lt;&gt;INDIRECT("'"&amp;$A$70&amp;"'!"&amp;G$68&amp;$C332+72),1,0)</f>
        <v>0</v>
      </c>
      <c r="H332" cm="1">
        <f t="array" aca="1" ref="H332" ca="1">IF(INDIRECT("'"&amp;$A$69&amp;"'!"&amp;H$68&amp;$C332+72)&lt;&gt;INDIRECT("'"&amp;$A$70&amp;"'!"&amp;H$68&amp;$C332+72),1,0)</f>
        <v>0</v>
      </c>
      <c r="I332" cm="1">
        <f t="array" aca="1" ref="I332" ca="1">IF(INDIRECT("'"&amp;$A$69&amp;"'!"&amp;I$68&amp;$C332+72)&lt;&gt;INDIRECT("'"&amp;$A$70&amp;"'!"&amp;I$68&amp;$C332+72),1,0)</f>
        <v>0</v>
      </c>
      <c r="J332" cm="1">
        <f t="array" aca="1" ref="J332" ca="1">IF(INDIRECT("'"&amp;$A$69&amp;"'!"&amp;J$68&amp;$C332+72)&lt;&gt;INDIRECT("'"&amp;$A$70&amp;"'!"&amp;J$68&amp;$C332+72),1,0)</f>
        <v>0</v>
      </c>
      <c r="K332" cm="1">
        <f t="array" aca="1" ref="K332" ca="1">IF(INDIRECT("'"&amp;$A$69&amp;"'!"&amp;K$68&amp;$C332+72)&lt;&gt;INDIRECT("'"&amp;$A$70&amp;"'!"&amp;K$68&amp;$C332+72),1,0)</f>
        <v>0</v>
      </c>
      <c r="L332" cm="1">
        <f t="array" aca="1" ref="L332" ca="1">IF(INDIRECT("'"&amp;$A$69&amp;"'!"&amp;L$68&amp;$C332+72)&lt;&gt;INDIRECT("'"&amp;$A$70&amp;"'!"&amp;L$68&amp;$C332+72),1,0)</f>
        <v>0</v>
      </c>
      <c r="M332" cm="1">
        <f t="array" aca="1" ref="M332" ca="1">IF(INDIRECT("'"&amp;$A$69&amp;"'!"&amp;M$68&amp;$C332+72)&lt;&gt;INDIRECT("'"&amp;$A$70&amp;"'!"&amp;M$68&amp;$C332+72),1,0)</f>
        <v>0</v>
      </c>
      <c r="N332" cm="1">
        <f t="array" aca="1" ref="N332" ca="1">IF(INDIRECT("'"&amp;$A$69&amp;"'!"&amp;N$68&amp;$C332+72)&lt;&gt;INDIRECT("'"&amp;$A$70&amp;"'!"&amp;N$68&amp;$C332+72),1,0)</f>
        <v>0</v>
      </c>
      <c r="O332" cm="1">
        <f t="array" aca="1" ref="O332" ca="1">IF(INDIRECT("'"&amp;$A$69&amp;"'!"&amp;O$68&amp;$C332+72)&lt;&gt;INDIRECT("'"&amp;$A$70&amp;"'!"&amp;O$68&amp;$C332+72),1,0)</f>
        <v>0</v>
      </c>
      <c r="P332" cm="1">
        <f t="array" aca="1" ref="P332" ca="1">IF(INDIRECT("'"&amp;$A$69&amp;"'!"&amp;P$68&amp;$C332+72)&lt;&gt;INDIRECT("'"&amp;$A$70&amp;"'!"&amp;P$68&amp;$C332+72),1,0)</f>
        <v>0</v>
      </c>
      <c r="Q332" cm="1">
        <f t="array" aca="1" ref="Q332" ca="1">IF(INDIRECT("'"&amp;$A$69&amp;"'!"&amp;Q$68&amp;$C332+72)&lt;&gt;INDIRECT("'"&amp;$A$70&amp;"'!"&amp;Q$68&amp;$C332+72),1,0)</f>
        <v>0</v>
      </c>
      <c r="R332" cm="1">
        <f t="array" aca="1" ref="R332" ca="1">IF(INDIRECT("'"&amp;$A$69&amp;"'!"&amp;R$68&amp;$C332+72)&lt;&gt;INDIRECT("'"&amp;$A$70&amp;"'!"&amp;R$68&amp;$C332+72),1,0)</f>
        <v>0</v>
      </c>
      <c r="S332" cm="1">
        <f t="array" aca="1" ref="S332" ca="1">IF(INDIRECT("'"&amp;$A$69&amp;"'!"&amp;S$68&amp;$C332+72)&lt;&gt;INDIRECT("'"&amp;$A$70&amp;"'!"&amp;S$68&amp;$C332+72),1,0)</f>
        <v>0</v>
      </c>
      <c r="T332" cm="1">
        <f t="array" aca="1" ref="T332" ca="1">IF(INDIRECT("'"&amp;$A$69&amp;"'!"&amp;T$68&amp;$C332+72)&lt;&gt;INDIRECT("'"&amp;$A$70&amp;"'!"&amp;T$68&amp;$C332+72),1,0)</f>
        <v>0</v>
      </c>
      <c r="U332" cm="1">
        <f t="array" aca="1" ref="U332" ca="1">IF(INDIRECT("'"&amp;$A$69&amp;"'!"&amp;U$68&amp;$C332+72)&lt;&gt;INDIRECT("'"&amp;$A$70&amp;"'!"&amp;U$68&amp;$C332+72),1,0)</f>
        <v>0</v>
      </c>
      <c r="V332" cm="1">
        <f t="array" aca="1" ref="V332" ca="1">IF(INDIRECT("'"&amp;$A$69&amp;"'!"&amp;V$68&amp;$C332+72)&lt;&gt;INDIRECT("'"&amp;$A$70&amp;"'!"&amp;V$68&amp;$C332+72),1,0)</f>
        <v>0</v>
      </c>
      <c r="W332" cm="1">
        <f t="array" aca="1" ref="W332" ca="1">IF(INDIRECT("'"&amp;$A$69&amp;"'!"&amp;W$68&amp;$C332+72)&lt;&gt;INDIRECT("'"&amp;$A$70&amp;"'!"&amp;W$68&amp;$C332+72),1,0)</f>
        <v>0</v>
      </c>
      <c r="X332" cm="1">
        <f t="array" aca="1" ref="X332" ca="1">IF(INDIRECT("'"&amp;$A$69&amp;"'!"&amp;X$68&amp;$C332+72)&lt;&gt;INDIRECT("'"&amp;$A$70&amp;"'!"&amp;X$68&amp;$C332+72),1,0)</f>
        <v>0</v>
      </c>
      <c r="Y332" cm="1">
        <f t="array" aca="1" ref="Y332" ca="1">IF(INDIRECT("'"&amp;$A$69&amp;"'!"&amp;Y$68&amp;$C332+72)&lt;&gt;INDIRECT("'"&amp;$A$70&amp;"'!"&amp;Y$68&amp;$C332+72),1,0)</f>
        <v>0</v>
      </c>
      <c r="Z332" cm="1">
        <f t="array" aca="1" ref="Z332" ca="1">IF(INDIRECT("'"&amp;$A$69&amp;"'!"&amp;Z$68&amp;$C332+72)&lt;&gt;INDIRECT("'"&amp;$A$70&amp;"'!"&amp;Z$68&amp;$C332+72),1,0)</f>
        <v>0</v>
      </c>
      <c r="AA332" cm="1">
        <f t="array" aca="1" ref="AA332" ca="1">IF(INDIRECT("'"&amp;$A$69&amp;"'!"&amp;AA$68&amp;$C332+72)&lt;&gt;INDIRECT("'"&amp;$A$70&amp;"'!"&amp;AA$68&amp;$C332+72),1,0)</f>
        <v>0</v>
      </c>
      <c r="AB332" cm="1">
        <f t="array" aca="1" ref="AB332" ca="1">IF(INDIRECT("'"&amp;$A$69&amp;"'!"&amp;AB$68&amp;$C332+72)&lt;&gt;INDIRECT("'"&amp;$A$70&amp;"'!"&amp;AB$68&amp;$C332+72),1,0)</f>
        <v>0</v>
      </c>
      <c r="AC332" cm="1">
        <f t="array" aca="1" ref="AC332" ca="1">IF(INDIRECT("'"&amp;$A$69&amp;"'!"&amp;AC$68&amp;$C332+72)&lt;&gt;INDIRECT("'"&amp;$A$70&amp;"'!"&amp;AC$68&amp;$C332+72),1,0)</f>
        <v>0</v>
      </c>
      <c r="AD332" cm="1">
        <f t="array" aca="1" ref="AD332" ca="1">IF(INDIRECT("'"&amp;$A$69&amp;"'!"&amp;AD$68&amp;$C332+72)&lt;&gt;INDIRECT("'"&amp;$A$70&amp;"'!"&amp;AD$68&amp;$C332+72),1,0)</f>
        <v>0</v>
      </c>
      <c r="AE332" cm="1">
        <f t="array" aca="1" ref="AE332" ca="1">IF(INDIRECT("'"&amp;$A$69&amp;"'!"&amp;AE$68&amp;$C332+72)&lt;&gt;INDIRECT("'"&amp;$A$70&amp;"'!"&amp;AE$68&amp;$C332+72),1,0)</f>
        <v>0</v>
      </c>
      <c r="AF332" cm="1">
        <f t="array" aca="1" ref="AF332" ca="1">IF(INDIRECT("'"&amp;$A$69&amp;"'!"&amp;AF$68&amp;$C332+72)&lt;&gt;INDIRECT("'"&amp;$A$70&amp;"'!"&amp;AF$68&amp;$C332+72),1,0)</f>
        <v>0</v>
      </c>
      <c r="AG332" cm="1">
        <f t="array" aca="1" ref="AG332" ca="1">IF(INDIRECT("'"&amp;$A$69&amp;"'!"&amp;AG$68&amp;$C332+72)&lt;&gt;INDIRECT("'"&amp;$A$70&amp;"'!"&amp;AG$68&amp;$C332+72),1,0)</f>
        <v>0</v>
      </c>
      <c r="AH332" cm="1">
        <f t="array" aca="1" ref="AH332" ca="1">IF(INDIRECT("'"&amp;$A$69&amp;"'!"&amp;AH$68&amp;$C332+72)&lt;&gt;INDIRECT("'"&amp;$A$70&amp;"'!"&amp;AH$68&amp;$C332+72),1,0)</f>
        <v>0</v>
      </c>
      <c r="AI332" cm="1">
        <f t="array" aca="1" ref="AI332" ca="1">IF(INDIRECT("'"&amp;$A$69&amp;"'!"&amp;AI$68&amp;$C332+72)&lt;&gt;INDIRECT("'"&amp;$A$70&amp;"'!"&amp;AI$68&amp;$C332+72),1,0)</f>
        <v>0</v>
      </c>
      <c r="AJ332" cm="1">
        <f t="array" aca="1" ref="AJ332" ca="1">IF(INDIRECT("'"&amp;$A$69&amp;"'!"&amp;AJ$68&amp;$C332+72)&lt;&gt;INDIRECT("'"&amp;$A$70&amp;"'!"&amp;AJ$68&amp;$C332+72),1,0)</f>
        <v>0</v>
      </c>
      <c r="AK332" cm="1">
        <f t="array" aca="1" ref="AK332" ca="1">IF(INDIRECT("'"&amp;$A$69&amp;"'!"&amp;AK$68&amp;$C332+72)&lt;&gt;INDIRECT("'"&amp;$A$70&amp;"'!"&amp;AK$68&amp;$C332+72),1,0)</f>
        <v>0</v>
      </c>
      <c r="AL332" cm="1">
        <f t="array" aca="1" ref="AL332" ca="1">IF(INDIRECT("'"&amp;$A$69&amp;"'!"&amp;AL$68&amp;$C332+72)&lt;&gt;INDIRECT("'"&amp;$A$70&amp;"'!"&amp;AL$68&amp;$C332+72),1,0)</f>
        <v>0</v>
      </c>
      <c r="AM332" cm="1">
        <f t="array" aca="1" ref="AM332" ca="1">IF(INDIRECT("'"&amp;$A$69&amp;"'!"&amp;AM$68&amp;$C332+72)&lt;&gt;INDIRECT("'"&amp;$A$70&amp;"'!"&amp;AM$68&amp;$C332+72),1,0)</f>
        <v>0</v>
      </c>
      <c r="AN332" cm="1">
        <f t="array" aca="1" ref="AN332" ca="1">IF(INDIRECT("'"&amp;$A$69&amp;"'!"&amp;AN$68&amp;$C332+72)&lt;&gt;INDIRECT("'"&amp;$A$70&amp;"'!"&amp;AN$68&amp;$C332+72),1,0)</f>
        <v>0</v>
      </c>
      <c r="AO332" cm="1">
        <f t="array" aca="1" ref="AO332" ca="1">IF(INDIRECT("'"&amp;$A$69&amp;"'!"&amp;AO$68&amp;$C332+72)&lt;&gt;INDIRECT("'"&amp;$A$70&amp;"'!"&amp;AO$68&amp;$C332+72),1,0)</f>
        <v>0</v>
      </c>
      <c r="AP332" cm="1">
        <f t="array" aca="1" ref="AP332" ca="1">IF(INDIRECT("'"&amp;$A$69&amp;"'!"&amp;AP$68&amp;$C332+72)&lt;&gt;INDIRECT("'"&amp;$A$70&amp;"'!"&amp;AP$68&amp;$C332+72),1,0)</f>
        <v>0</v>
      </c>
      <c r="AQ332" cm="1">
        <f t="array" aca="1" ref="AQ332" ca="1">IF(INDIRECT("'"&amp;$A$69&amp;"'!"&amp;AQ$68&amp;$C332+72)&lt;&gt;INDIRECT("'"&amp;$A$70&amp;"'!"&amp;AQ$68&amp;$C332+72),1,0)</f>
        <v>0</v>
      </c>
      <c r="AR332" cm="1">
        <f t="array" aca="1" ref="AR332" ca="1">IF(INDIRECT("'"&amp;$A$69&amp;"'!"&amp;AR$68&amp;$C332+72)&lt;&gt;INDIRECT("'"&amp;$A$70&amp;"'!"&amp;AR$68&amp;$C332+72),1,0)</f>
        <v>0</v>
      </c>
      <c r="AS332" cm="1">
        <f t="array" aca="1" ref="AS332" ca="1">IF(INDIRECT("'"&amp;$A$69&amp;"'!"&amp;AS$68&amp;$C332+72)&lt;&gt;INDIRECT("'"&amp;$A$70&amp;"'!"&amp;AS$68&amp;$C332+72),1,0)</f>
        <v>0</v>
      </c>
      <c r="AT332" cm="1">
        <f t="array" aca="1" ref="AT332" ca="1">IF(INDIRECT("'"&amp;$A$69&amp;"'!"&amp;AT$68&amp;$C332+72)&lt;&gt;INDIRECT("'"&amp;$A$70&amp;"'!"&amp;AT$68&amp;$C332+72),1,0)</f>
        <v>0</v>
      </c>
      <c r="AU332" cm="1">
        <f t="array" aca="1" ref="AU332" ca="1">IF(INDIRECT("'"&amp;$A$69&amp;"'!"&amp;AU$68&amp;$C332+72)&lt;&gt;INDIRECT("'"&amp;$A$70&amp;"'!"&amp;AU$68&amp;$C332+72),1,0)</f>
        <v>0</v>
      </c>
      <c r="AV332" cm="1">
        <f t="array" aca="1" ref="AV332" ca="1">IF(INDIRECT("'"&amp;$A$69&amp;"'!"&amp;AV$68&amp;$C332+72)&lt;&gt;INDIRECT("'"&amp;$A$70&amp;"'!"&amp;AV$68&amp;$C332+72),1,0)</f>
        <v>0</v>
      </c>
      <c r="AW332" cm="1">
        <f t="array" aca="1" ref="AW332" ca="1">IF(INDIRECT("'"&amp;$A$69&amp;"'!"&amp;AW$68&amp;$C332+72)&lt;&gt;INDIRECT("'"&amp;$A$70&amp;"'!"&amp;AW$68&amp;$C332+72),1,0)</f>
        <v>0</v>
      </c>
      <c r="AX332" cm="1">
        <f t="array" aca="1" ref="AX332" ca="1">IF(INDIRECT("'"&amp;$A$69&amp;"'!"&amp;AX$68&amp;$C332+72)&lt;&gt;INDIRECT("'"&amp;$A$70&amp;"'!"&amp;AX$68&amp;$C332+72),1,0)</f>
        <v>0</v>
      </c>
      <c r="AY332" cm="1">
        <f t="array" aca="1" ref="AY332" ca="1">IF(INDIRECT("'"&amp;$A$69&amp;"'!"&amp;AY$68&amp;$C332+72)&lt;&gt;INDIRECT("'"&amp;$A$70&amp;"'!"&amp;AY$68&amp;$C332+72),1,0)</f>
        <v>0</v>
      </c>
      <c r="AZ332" cm="1">
        <f t="array" aca="1" ref="AZ332" ca="1">IF(INDIRECT("'"&amp;$A$69&amp;"'!"&amp;AZ$68&amp;$C332+72)&lt;&gt;INDIRECT("'"&amp;$A$70&amp;"'!"&amp;AZ$68&amp;$C332+72),1,0)</f>
        <v>0</v>
      </c>
      <c r="BA332" cm="1">
        <f t="array" aca="1" ref="BA332" ca="1">IF(INDIRECT("'"&amp;$A$69&amp;"'!"&amp;BA$68&amp;$C332+72)&lt;&gt;INDIRECT("'"&amp;$A$70&amp;"'!"&amp;BA$68&amp;$C332+72),1,0)</f>
        <v>0</v>
      </c>
      <c r="BB332" cm="1">
        <f t="array" aca="1" ref="BB332" ca="1">IF(INDIRECT("'"&amp;$A$69&amp;"'!"&amp;BB$68&amp;$C332+72)&lt;&gt;INDIRECT("'"&amp;$A$70&amp;"'!"&amp;BB$68&amp;$C332+72),1,0)</f>
        <v>0</v>
      </c>
      <c r="BC332">
        <f t="shared" ca="1" si="12"/>
        <v>0</v>
      </c>
      <c r="BD332">
        <f t="shared" ca="1" si="13"/>
        <v>0</v>
      </c>
      <c r="BE332">
        <f t="shared" ca="1" si="14"/>
        <v>0</v>
      </c>
    </row>
    <row r="333" spans="3:57" x14ac:dyDescent="0.15">
      <c r="C333" s="283">
        <v>261</v>
      </c>
      <c r="D333" cm="1">
        <f t="array" aca="1" ref="D333" ca="1">IF(INDIRECT("'"&amp;$A$69&amp;"'!"&amp;D$68&amp;$C333+72)&lt;&gt;INDIRECT("'"&amp;$A$70&amp;"'!"&amp;D$68&amp;$C333+72),1,0)</f>
        <v>0</v>
      </c>
      <c r="E333" cm="1">
        <f t="array" aca="1" ref="E333" ca="1">IF(INDIRECT("'"&amp;$A$69&amp;"'!"&amp;E$68&amp;$C333+72)&lt;&gt;INDIRECT("'"&amp;$A$70&amp;"'!"&amp;E$68&amp;$C333+72),1,0)</f>
        <v>0</v>
      </c>
      <c r="F333" cm="1">
        <f t="array" aca="1" ref="F333" ca="1">IF(INDIRECT("'"&amp;$A$69&amp;"'!"&amp;F$68&amp;$C333+72)&lt;&gt;INDIRECT("'"&amp;$A$70&amp;"'!"&amp;F$68&amp;$C333+72),1,0)</f>
        <v>0</v>
      </c>
      <c r="G333" cm="1">
        <f t="array" aca="1" ref="G333" ca="1">IF(INDIRECT("'"&amp;$A$69&amp;"'!"&amp;G$68&amp;$C333+72)&lt;&gt;INDIRECT("'"&amp;$A$70&amp;"'!"&amp;G$68&amp;$C333+72),1,0)</f>
        <v>0</v>
      </c>
      <c r="H333" cm="1">
        <f t="array" aca="1" ref="H333" ca="1">IF(INDIRECT("'"&amp;$A$69&amp;"'!"&amp;H$68&amp;$C333+72)&lt;&gt;INDIRECT("'"&amp;$A$70&amp;"'!"&amp;H$68&amp;$C333+72),1,0)</f>
        <v>0</v>
      </c>
      <c r="I333" cm="1">
        <f t="array" aca="1" ref="I333" ca="1">IF(INDIRECT("'"&amp;$A$69&amp;"'!"&amp;I$68&amp;$C333+72)&lt;&gt;INDIRECT("'"&amp;$A$70&amp;"'!"&amp;I$68&amp;$C333+72),1,0)</f>
        <v>0</v>
      </c>
      <c r="J333" cm="1">
        <f t="array" aca="1" ref="J333" ca="1">IF(INDIRECT("'"&amp;$A$69&amp;"'!"&amp;J$68&amp;$C333+72)&lt;&gt;INDIRECT("'"&amp;$A$70&amp;"'!"&amp;J$68&amp;$C333+72),1,0)</f>
        <v>0</v>
      </c>
      <c r="K333" cm="1">
        <f t="array" aca="1" ref="K333" ca="1">IF(INDIRECT("'"&amp;$A$69&amp;"'!"&amp;K$68&amp;$C333+72)&lt;&gt;INDIRECT("'"&amp;$A$70&amp;"'!"&amp;K$68&amp;$C333+72),1,0)</f>
        <v>0</v>
      </c>
      <c r="L333" cm="1">
        <f t="array" aca="1" ref="L333" ca="1">IF(INDIRECT("'"&amp;$A$69&amp;"'!"&amp;L$68&amp;$C333+72)&lt;&gt;INDIRECT("'"&amp;$A$70&amp;"'!"&amp;L$68&amp;$C333+72),1,0)</f>
        <v>0</v>
      </c>
      <c r="M333" cm="1">
        <f t="array" aca="1" ref="M333" ca="1">IF(INDIRECT("'"&amp;$A$69&amp;"'!"&amp;M$68&amp;$C333+72)&lt;&gt;INDIRECT("'"&amp;$A$70&amp;"'!"&amp;M$68&amp;$C333+72),1,0)</f>
        <v>0</v>
      </c>
      <c r="N333" cm="1">
        <f t="array" aca="1" ref="N333" ca="1">IF(INDIRECT("'"&amp;$A$69&amp;"'!"&amp;N$68&amp;$C333+72)&lt;&gt;INDIRECT("'"&amp;$A$70&amp;"'!"&amp;N$68&amp;$C333+72),1,0)</f>
        <v>0</v>
      </c>
      <c r="O333" cm="1">
        <f t="array" aca="1" ref="O333" ca="1">IF(INDIRECT("'"&amp;$A$69&amp;"'!"&amp;O$68&amp;$C333+72)&lt;&gt;INDIRECT("'"&amp;$A$70&amp;"'!"&amp;O$68&amp;$C333+72),1,0)</f>
        <v>0</v>
      </c>
      <c r="P333" cm="1">
        <f t="array" aca="1" ref="P333" ca="1">IF(INDIRECT("'"&amp;$A$69&amp;"'!"&amp;P$68&amp;$C333+72)&lt;&gt;INDIRECT("'"&amp;$A$70&amp;"'!"&amp;P$68&amp;$C333+72),1,0)</f>
        <v>0</v>
      </c>
      <c r="Q333" cm="1">
        <f t="array" aca="1" ref="Q333" ca="1">IF(INDIRECT("'"&amp;$A$69&amp;"'!"&amp;Q$68&amp;$C333+72)&lt;&gt;INDIRECT("'"&amp;$A$70&amp;"'!"&amp;Q$68&amp;$C333+72),1,0)</f>
        <v>0</v>
      </c>
      <c r="R333" cm="1">
        <f t="array" aca="1" ref="R333" ca="1">IF(INDIRECT("'"&amp;$A$69&amp;"'!"&amp;R$68&amp;$C333+72)&lt;&gt;INDIRECT("'"&amp;$A$70&amp;"'!"&amp;R$68&amp;$C333+72),1,0)</f>
        <v>0</v>
      </c>
      <c r="S333" cm="1">
        <f t="array" aca="1" ref="S333" ca="1">IF(INDIRECT("'"&amp;$A$69&amp;"'!"&amp;S$68&amp;$C333+72)&lt;&gt;INDIRECT("'"&amp;$A$70&amp;"'!"&amp;S$68&amp;$C333+72),1,0)</f>
        <v>0</v>
      </c>
      <c r="T333" cm="1">
        <f t="array" aca="1" ref="T333" ca="1">IF(INDIRECT("'"&amp;$A$69&amp;"'!"&amp;T$68&amp;$C333+72)&lt;&gt;INDIRECT("'"&amp;$A$70&amp;"'!"&amp;T$68&amp;$C333+72),1,0)</f>
        <v>0</v>
      </c>
      <c r="U333" cm="1">
        <f t="array" aca="1" ref="U333" ca="1">IF(INDIRECT("'"&amp;$A$69&amp;"'!"&amp;U$68&amp;$C333+72)&lt;&gt;INDIRECT("'"&amp;$A$70&amp;"'!"&amp;U$68&amp;$C333+72),1,0)</f>
        <v>0</v>
      </c>
      <c r="V333" cm="1">
        <f t="array" aca="1" ref="V333" ca="1">IF(INDIRECT("'"&amp;$A$69&amp;"'!"&amp;V$68&amp;$C333+72)&lt;&gt;INDIRECT("'"&amp;$A$70&amp;"'!"&amp;V$68&amp;$C333+72),1,0)</f>
        <v>0</v>
      </c>
      <c r="W333" cm="1">
        <f t="array" aca="1" ref="W333" ca="1">IF(INDIRECT("'"&amp;$A$69&amp;"'!"&amp;W$68&amp;$C333+72)&lt;&gt;INDIRECT("'"&amp;$A$70&amp;"'!"&amp;W$68&amp;$C333+72),1,0)</f>
        <v>0</v>
      </c>
      <c r="X333" cm="1">
        <f t="array" aca="1" ref="X333" ca="1">IF(INDIRECT("'"&amp;$A$69&amp;"'!"&amp;X$68&amp;$C333+72)&lt;&gt;INDIRECT("'"&amp;$A$70&amp;"'!"&amp;X$68&amp;$C333+72),1,0)</f>
        <v>0</v>
      </c>
      <c r="Y333" cm="1">
        <f t="array" aca="1" ref="Y333" ca="1">IF(INDIRECT("'"&amp;$A$69&amp;"'!"&amp;Y$68&amp;$C333+72)&lt;&gt;INDIRECT("'"&amp;$A$70&amp;"'!"&amp;Y$68&amp;$C333+72),1,0)</f>
        <v>0</v>
      </c>
      <c r="Z333" cm="1">
        <f t="array" aca="1" ref="Z333" ca="1">IF(INDIRECT("'"&amp;$A$69&amp;"'!"&amp;Z$68&amp;$C333+72)&lt;&gt;INDIRECT("'"&amp;$A$70&amp;"'!"&amp;Z$68&amp;$C333+72),1,0)</f>
        <v>0</v>
      </c>
      <c r="AA333" cm="1">
        <f t="array" aca="1" ref="AA333" ca="1">IF(INDIRECT("'"&amp;$A$69&amp;"'!"&amp;AA$68&amp;$C333+72)&lt;&gt;INDIRECT("'"&amp;$A$70&amp;"'!"&amp;AA$68&amp;$C333+72),1,0)</f>
        <v>0</v>
      </c>
      <c r="AB333" cm="1">
        <f t="array" aca="1" ref="AB333" ca="1">IF(INDIRECT("'"&amp;$A$69&amp;"'!"&amp;AB$68&amp;$C333+72)&lt;&gt;INDIRECT("'"&amp;$A$70&amp;"'!"&amp;AB$68&amp;$C333+72),1,0)</f>
        <v>0</v>
      </c>
      <c r="AC333" cm="1">
        <f t="array" aca="1" ref="AC333" ca="1">IF(INDIRECT("'"&amp;$A$69&amp;"'!"&amp;AC$68&amp;$C333+72)&lt;&gt;INDIRECT("'"&amp;$A$70&amp;"'!"&amp;AC$68&amp;$C333+72),1,0)</f>
        <v>0</v>
      </c>
      <c r="AD333" cm="1">
        <f t="array" aca="1" ref="AD333" ca="1">IF(INDIRECT("'"&amp;$A$69&amp;"'!"&amp;AD$68&amp;$C333+72)&lt;&gt;INDIRECT("'"&amp;$A$70&amp;"'!"&amp;AD$68&amp;$C333+72),1,0)</f>
        <v>0</v>
      </c>
      <c r="AE333" cm="1">
        <f t="array" aca="1" ref="AE333" ca="1">IF(INDIRECT("'"&amp;$A$69&amp;"'!"&amp;AE$68&amp;$C333+72)&lt;&gt;INDIRECT("'"&amp;$A$70&amp;"'!"&amp;AE$68&amp;$C333+72),1,0)</f>
        <v>0</v>
      </c>
      <c r="AF333" cm="1">
        <f t="array" aca="1" ref="AF333" ca="1">IF(INDIRECT("'"&amp;$A$69&amp;"'!"&amp;AF$68&amp;$C333+72)&lt;&gt;INDIRECT("'"&amp;$A$70&amp;"'!"&amp;AF$68&amp;$C333+72),1,0)</f>
        <v>0</v>
      </c>
      <c r="AG333" cm="1">
        <f t="array" aca="1" ref="AG333" ca="1">IF(INDIRECT("'"&amp;$A$69&amp;"'!"&amp;AG$68&amp;$C333+72)&lt;&gt;INDIRECT("'"&amp;$A$70&amp;"'!"&amp;AG$68&amp;$C333+72),1,0)</f>
        <v>0</v>
      </c>
      <c r="AH333" cm="1">
        <f t="array" aca="1" ref="AH333" ca="1">IF(INDIRECT("'"&amp;$A$69&amp;"'!"&amp;AH$68&amp;$C333+72)&lt;&gt;INDIRECT("'"&amp;$A$70&amp;"'!"&amp;AH$68&amp;$C333+72),1,0)</f>
        <v>0</v>
      </c>
      <c r="AI333" cm="1">
        <f t="array" aca="1" ref="AI333" ca="1">IF(INDIRECT("'"&amp;$A$69&amp;"'!"&amp;AI$68&amp;$C333+72)&lt;&gt;INDIRECT("'"&amp;$A$70&amp;"'!"&amp;AI$68&amp;$C333+72),1,0)</f>
        <v>0</v>
      </c>
      <c r="AJ333" cm="1">
        <f t="array" aca="1" ref="AJ333" ca="1">IF(INDIRECT("'"&amp;$A$69&amp;"'!"&amp;AJ$68&amp;$C333+72)&lt;&gt;INDIRECT("'"&amp;$A$70&amp;"'!"&amp;AJ$68&amp;$C333+72),1,0)</f>
        <v>0</v>
      </c>
      <c r="AK333" cm="1">
        <f t="array" aca="1" ref="AK333" ca="1">IF(INDIRECT("'"&amp;$A$69&amp;"'!"&amp;AK$68&amp;$C333+72)&lt;&gt;INDIRECT("'"&amp;$A$70&amp;"'!"&amp;AK$68&amp;$C333+72),1,0)</f>
        <v>0</v>
      </c>
      <c r="AL333" cm="1">
        <f t="array" aca="1" ref="AL333" ca="1">IF(INDIRECT("'"&amp;$A$69&amp;"'!"&amp;AL$68&amp;$C333+72)&lt;&gt;INDIRECT("'"&amp;$A$70&amp;"'!"&amp;AL$68&amp;$C333+72),1,0)</f>
        <v>0</v>
      </c>
      <c r="AM333" cm="1">
        <f t="array" aca="1" ref="AM333" ca="1">IF(INDIRECT("'"&amp;$A$69&amp;"'!"&amp;AM$68&amp;$C333+72)&lt;&gt;INDIRECT("'"&amp;$A$70&amp;"'!"&amp;AM$68&amp;$C333+72),1,0)</f>
        <v>0</v>
      </c>
      <c r="AN333" cm="1">
        <f t="array" aca="1" ref="AN333" ca="1">IF(INDIRECT("'"&amp;$A$69&amp;"'!"&amp;AN$68&amp;$C333+72)&lt;&gt;INDIRECT("'"&amp;$A$70&amp;"'!"&amp;AN$68&amp;$C333+72),1,0)</f>
        <v>0</v>
      </c>
      <c r="AO333" cm="1">
        <f t="array" aca="1" ref="AO333" ca="1">IF(INDIRECT("'"&amp;$A$69&amp;"'!"&amp;AO$68&amp;$C333+72)&lt;&gt;INDIRECT("'"&amp;$A$70&amp;"'!"&amp;AO$68&amp;$C333+72),1,0)</f>
        <v>0</v>
      </c>
      <c r="AP333" cm="1">
        <f t="array" aca="1" ref="AP333" ca="1">IF(INDIRECT("'"&amp;$A$69&amp;"'!"&amp;AP$68&amp;$C333+72)&lt;&gt;INDIRECT("'"&amp;$A$70&amp;"'!"&amp;AP$68&amp;$C333+72),1,0)</f>
        <v>0</v>
      </c>
      <c r="AQ333" cm="1">
        <f t="array" aca="1" ref="AQ333" ca="1">IF(INDIRECT("'"&amp;$A$69&amp;"'!"&amp;AQ$68&amp;$C333+72)&lt;&gt;INDIRECT("'"&amp;$A$70&amp;"'!"&amp;AQ$68&amp;$C333+72),1,0)</f>
        <v>0</v>
      </c>
      <c r="AR333" cm="1">
        <f t="array" aca="1" ref="AR333" ca="1">IF(INDIRECT("'"&amp;$A$69&amp;"'!"&amp;AR$68&amp;$C333+72)&lt;&gt;INDIRECT("'"&amp;$A$70&amp;"'!"&amp;AR$68&amp;$C333+72),1,0)</f>
        <v>0</v>
      </c>
      <c r="AS333" cm="1">
        <f t="array" aca="1" ref="AS333" ca="1">IF(INDIRECT("'"&amp;$A$69&amp;"'!"&amp;AS$68&amp;$C333+72)&lt;&gt;INDIRECT("'"&amp;$A$70&amp;"'!"&amp;AS$68&amp;$C333+72),1,0)</f>
        <v>0</v>
      </c>
      <c r="AT333" cm="1">
        <f t="array" aca="1" ref="AT333" ca="1">IF(INDIRECT("'"&amp;$A$69&amp;"'!"&amp;AT$68&amp;$C333+72)&lt;&gt;INDIRECT("'"&amp;$A$70&amp;"'!"&amp;AT$68&amp;$C333+72),1,0)</f>
        <v>0</v>
      </c>
      <c r="AU333" cm="1">
        <f t="array" aca="1" ref="AU333" ca="1">IF(INDIRECT("'"&amp;$A$69&amp;"'!"&amp;AU$68&amp;$C333+72)&lt;&gt;INDIRECT("'"&amp;$A$70&amp;"'!"&amp;AU$68&amp;$C333+72),1,0)</f>
        <v>0</v>
      </c>
      <c r="AV333" cm="1">
        <f t="array" aca="1" ref="AV333" ca="1">IF(INDIRECT("'"&amp;$A$69&amp;"'!"&amp;AV$68&amp;$C333+72)&lt;&gt;INDIRECT("'"&amp;$A$70&amp;"'!"&amp;AV$68&amp;$C333+72),1,0)</f>
        <v>0</v>
      </c>
      <c r="AW333" cm="1">
        <f t="array" aca="1" ref="AW333" ca="1">IF(INDIRECT("'"&amp;$A$69&amp;"'!"&amp;AW$68&amp;$C333+72)&lt;&gt;INDIRECT("'"&amp;$A$70&amp;"'!"&amp;AW$68&amp;$C333+72),1,0)</f>
        <v>0</v>
      </c>
      <c r="AX333" cm="1">
        <f t="array" aca="1" ref="AX333" ca="1">IF(INDIRECT("'"&amp;$A$69&amp;"'!"&amp;AX$68&amp;$C333+72)&lt;&gt;INDIRECT("'"&amp;$A$70&amp;"'!"&amp;AX$68&amp;$C333+72),1,0)</f>
        <v>0</v>
      </c>
      <c r="AY333" cm="1">
        <f t="array" aca="1" ref="AY333" ca="1">IF(INDIRECT("'"&amp;$A$69&amp;"'!"&amp;AY$68&amp;$C333+72)&lt;&gt;INDIRECT("'"&amp;$A$70&amp;"'!"&amp;AY$68&amp;$C333+72),1,0)</f>
        <v>0</v>
      </c>
      <c r="AZ333" cm="1">
        <f t="array" aca="1" ref="AZ333" ca="1">IF(INDIRECT("'"&amp;$A$69&amp;"'!"&amp;AZ$68&amp;$C333+72)&lt;&gt;INDIRECT("'"&amp;$A$70&amp;"'!"&amp;AZ$68&amp;$C333+72),1,0)</f>
        <v>0</v>
      </c>
      <c r="BA333" cm="1">
        <f t="array" aca="1" ref="BA333" ca="1">IF(INDIRECT("'"&amp;$A$69&amp;"'!"&amp;BA$68&amp;$C333+72)&lt;&gt;INDIRECT("'"&amp;$A$70&amp;"'!"&amp;BA$68&amp;$C333+72),1,0)</f>
        <v>0</v>
      </c>
      <c r="BB333" cm="1">
        <f t="array" aca="1" ref="BB333" ca="1">IF(INDIRECT("'"&amp;$A$69&amp;"'!"&amp;BB$68&amp;$C333+72)&lt;&gt;INDIRECT("'"&amp;$A$70&amp;"'!"&amp;BB$68&amp;$C333+72),1,0)</f>
        <v>0</v>
      </c>
      <c r="BC333">
        <f t="shared" ca="1" si="12"/>
        <v>0</v>
      </c>
      <c r="BD333">
        <f t="shared" ca="1" si="13"/>
        <v>0</v>
      </c>
      <c r="BE333">
        <f t="shared" ca="1" si="14"/>
        <v>0</v>
      </c>
    </row>
    <row r="334" spans="3:57" x14ac:dyDescent="0.15">
      <c r="C334" s="283">
        <v>262</v>
      </c>
      <c r="D334" cm="1">
        <f t="array" aca="1" ref="D334" ca="1">IF(INDIRECT("'"&amp;$A$69&amp;"'!"&amp;D$68&amp;$C334+72)&lt;&gt;INDIRECT("'"&amp;$A$70&amp;"'!"&amp;D$68&amp;$C334+72),1,0)</f>
        <v>0</v>
      </c>
      <c r="E334" cm="1">
        <f t="array" aca="1" ref="E334" ca="1">IF(INDIRECT("'"&amp;$A$69&amp;"'!"&amp;E$68&amp;$C334+72)&lt;&gt;INDIRECT("'"&amp;$A$70&amp;"'!"&amp;E$68&amp;$C334+72),1,0)</f>
        <v>0</v>
      </c>
      <c r="F334" cm="1">
        <f t="array" aca="1" ref="F334" ca="1">IF(INDIRECT("'"&amp;$A$69&amp;"'!"&amp;F$68&amp;$C334+72)&lt;&gt;INDIRECT("'"&amp;$A$70&amp;"'!"&amp;F$68&amp;$C334+72),1,0)</f>
        <v>0</v>
      </c>
      <c r="G334" cm="1">
        <f t="array" aca="1" ref="G334" ca="1">IF(INDIRECT("'"&amp;$A$69&amp;"'!"&amp;G$68&amp;$C334+72)&lt;&gt;INDIRECT("'"&amp;$A$70&amp;"'!"&amp;G$68&amp;$C334+72),1,0)</f>
        <v>0</v>
      </c>
      <c r="H334" cm="1">
        <f t="array" aca="1" ref="H334" ca="1">IF(INDIRECT("'"&amp;$A$69&amp;"'!"&amp;H$68&amp;$C334+72)&lt;&gt;INDIRECT("'"&amp;$A$70&amp;"'!"&amp;H$68&amp;$C334+72),1,0)</f>
        <v>0</v>
      </c>
      <c r="I334" cm="1">
        <f t="array" aca="1" ref="I334" ca="1">IF(INDIRECT("'"&amp;$A$69&amp;"'!"&amp;I$68&amp;$C334+72)&lt;&gt;INDIRECT("'"&amp;$A$70&amp;"'!"&amp;I$68&amp;$C334+72),1,0)</f>
        <v>0</v>
      </c>
      <c r="J334" cm="1">
        <f t="array" aca="1" ref="J334" ca="1">IF(INDIRECT("'"&amp;$A$69&amp;"'!"&amp;J$68&amp;$C334+72)&lt;&gt;INDIRECT("'"&amp;$A$70&amp;"'!"&amp;J$68&amp;$C334+72),1,0)</f>
        <v>0</v>
      </c>
      <c r="K334" cm="1">
        <f t="array" aca="1" ref="K334" ca="1">IF(INDIRECT("'"&amp;$A$69&amp;"'!"&amp;K$68&amp;$C334+72)&lt;&gt;INDIRECT("'"&amp;$A$70&amp;"'!"&amp;K$68&amp;$C334+72),1,0)</f>
        <v>0</v>
      </c>
      <c r="L334" cm="1">
        <f t="array" aca="1" ref="L334" ca="1">IF(INDIRECT("'"&amp;$A$69&amp;"'!"&amp;L$68&amp;$C334+72)&lt;&gt;INDIRECT("'"&amp;$A$70&amp;"'!"&amp;L$68&amp;$C334+72),1,0)</f>
        <v>0</v>
      </c>
      <c r="M334" cm="1">
        <f t="array" aca="1" ref="M334" ca="1">IF(INDIRECT("'"&amp;$A$69&amp;"'!"&amp;M$68&amp;$C334+72)&lt;&gt;INDIRECT("'"&amp;$A$70&amp;"'!"&amp;M$68&amp;$C334+72),1,0)</f>
        <v>0</v>
      </c>
      <c r="N334" cm="1">
        <f t="array" aca="1" ref="N334" ca="1">IF(INDIRECT("'"&amp;$A$69&amp;"'!"&amp;N$68&amp;$C334+72)&lt;&gt;INDIRECT("'"&amp;$A$70&amp;"'!"&amp;N$68&amp;$C334+72),1,0)</f>
        <v>0</v>
      </c>
      <c r="O334" cm="1">
        <f t="array" aca="1" ref="O334" ca="1">IF(INDIRECT("'"&amp;$A$69&amp;"'!"&amp;O$68&amp;$C334+72)&lt;&gt;INDIRECT("'"&amp;$A$70&amp;"'!"&amp;O$68&amp;$C334+72),1,0)</f>
        <v>0</v>
      </c>
      <c r="P334" cm="1">
        <f t="array" aca="1" ref="P334" ca="1">IF(INDIRECT("'"&amp;$A$69&amp;"'!"&amp;P$68&amp;$C334+72)&lt;&gt;INDIRECT("'"&amp;$A$70&amp;"'!"&amp;P$68&amp;$C334+72),1,0)</f>
        <v>0</v>
      </c>
      <c r="Q334" cm="1">
        <f t="array" aca="1" ref="Q334" ca="1">IF(INDIRECT("'"&amp;$A$69&amp;"'!"&amp;Q$68&amp;$C334+72)&lt;&gt;INDIRECT("'"&amp;$A$70&amp;"'!"&amp;Q$68&amp;$C334+72),1,0)</f>
        <v>0</v>
      </c>
      <c r="R334" cm="1">
        <f t="array" aca="1" ref="R334" ca="1">IF(INDIRECT("'"&amp;$A$69&amp;"'!"&amp;R$68&amp;$C334+72)&lt;&gt;INDIRECT("'"&amp;$A$70&amp;"'!"&amp;R$68&amp;$C334+72),1,0)</f>
        <v>0</v>
      </c>
      <c r="S334" cm="1">
        <f t="array" aca="1" ref="S334" ca="1">IF(INDIRECT("'"&amp;$A$69&amp;"'!"&amp;S$68&amp;$C334+72)&lt;&gt;INDIRECT("'"&amp;$A$70&amp;"'!"&amp;S$68&amp;$C334+72),1,0)</f>
        <v>0</v>
      </c>
      <c r="T334" cm="1">
        <f t="array" aca="1" ref="T334" ca="1">IF(INDIRECT("'"&amp;$A$69&amp;"'!"&amp;T$68&amp;$C334+72)&lt;&gt;INDIRECT("'"&amp;$A$70&amp;"'!"&amp;T$68&amp;$C334+72),1,0)</f>
        <v>0</v>
      </c>
      <c r="U334" cm="1">
        <f t="array" aca="1" ref="U334" ca="1">IF(INDIRECT("'"&amp;$A$69&amp;"'!"&amp;U$68&amp;$C334+72)&lt;&gt;INDIRECT("'"&amp;$A$70&amp;"'!"&amp;U$68&amp;$C334+72),1,0)</f>
        <v>0</v>
      </c>
      <c r="V334" cm="1">
        <f t="array" aca="1" ref="V334" ca="1">IF(INDIRECT("'"&amp;$A$69&amp;"'!"&amp;V$68&amp;$C334+72)&lt;&gt;INDIRECT("'"&amp;$A$70&amp;"'!"&amp;V$68&amp;$C334+72),1,0)</f>
        <v>0</v>
      </c>
      <c r="W334" cm="1">
        <f t="array" aca="1" ref="W334" ca="1">IF(INDIRECT("'"&amp;$A$69&amp;"'!"&amp;W$68&amp;$C334+72)&lt;&gt;INDIRECT("'"&amp;$A$70&amp;"'!"&amp;W$68&amp;$C334+72),1,0)</f>
        <v>0</v>
      </c>
      <c r="X334" cm="1">
        <f t="array" aca="1" ref="X334" ca="1">IF(INDIRECT("'"&amp;$A$69&amp;"'!"&amp;X$68&amp;$C334+72)&lt;&gt;INDIRECT("'"&amp;$A$70&amp;"'!"&amp;X$68&amp;$C334+72),1,0)</f>
        <v>0</v>
      </c>
      <c r="Y334" cm="1">
        <f t="array" aca="1" ref="Y334" ca="1">IF(INDIRECT("'"&amp;$A$69&amp;"'!"&amp;Y$68&amp;$C334+72)&lt;&gt;INDIRECT("'"&amp;$A$70&amp;"'!"&amp;Y$68&amp;$C334+72),1,0)</f>
        <v>0</v>
      </c>
      <c r="Z334" cm="1">
        <f t="array" aca="1" ref="Z334" ca="1">IF(INDIRECT("'"&amp;$A$69&amp;"'!"&amp;Z$68&amp;$C334+72)&lt;&gt;INDIRECT("'"&amp;$A$70&amp;"'!"&amp;Z$68&amp;$C334+72),1,0)</f>
        <v>0</v>
      </c>
      <c r="AA334" cm="1">
        <f t="array" aca="1" ref="AA334" ca="1">IF(INDIRECT("'"&amp;$A$69&amp;"'!"&amp;AA$68&amp;$C334+72)&lt;&gt;INDIRECT("'"&amp;$A$70&amp;"'!"&amp;AA$68&amp;$C334+72),1,0)</f>
        <v>0</v>
      </c>
      <c r="AB334" cm="1">
        <f t="array" aca="1" ref="AB334" ca="1">IF(INDIRECT("'"&amp;$A$69&amp;"'!"&amp;AB$68&amp;$C334+72)&lt;&gt;INDIRECT("'"&amp;$A$70&amp;"'!"&amp;AB$68&amp;$C334+72),1,0)</f>
        <v>0</v>
      </c>
      <c r="AC334" cm="1">
        <f t="array" aca="1" ref="AC334" ca="1">IF(INDIRECT("'"&amp;$A$69&amp;"'!"&amp;AC$68&amp;$C334+72)&lt;&gt;INDIRECT("'"&amp;$A$70&amp;"'!"&amp;AC$68&amp;$C334+72),1,0)</f>
        <v>0</v>
      </c>
      <c r="AD334" cm="1">
        <f t="array" aca="1" ref="AD334" ca="1">IF(INDIRECT("'"&amp;$A$69&amp;"'!"&amp;AD$68&amp;$C334+72)&lt;&gt;INDIRECT("'"&amp;$A$70&amp;"'!"&amp;AD$68&amp;$C334+72),1,0)</f>
        <v>0</v>
      </c>
      <c r="AE334" cm="1">
        <f t="array" aca="1" ref="AE334" ca="1">IF(INDIRECT("'"&amp;$A$69&amp;"'!"&amp;AE$68&amp;$C334+72)&lt;&gt;INDIRECT("'"&amp;$A$70&amp;"'!"&amp;AE$68&amp;$C334+72),1,0)</f>
        <v>0</v>
      </c>
      <c r="AF334" cm="1">
        <f t="array" aca="1" ref="AF334" ca="1">IF(INDIRECT("'"&amp;$A$69&amp;"'!"&amp;AF$68&amp;$C334+72)&lt;&gt;INDIRECT("'"&amp;$A$70&amp;"'!"&amp;AF$68&amp;$C334+72),1,0)</f>
        <v>0</v>
      </c>
      <c r="AG334" cm="1">
        <f t="array" aca="1" ref="AG334" ca="1">IF(INDIRECT("'"&amp;$A$69&amp;"'!"&amp;AG$68&amp;$C334+72)&lt;&gt;INDIRECT("'"&amp;$A$70&amp;"'!"&amp;AG$68&amp;$C334+72),1,0)</f>
        <v>0</v>
      </c>
      <c r="AH334" cm="1">
        <f t="array" aca="1" ref="AH334" ca="1">IF(INDIRECT("'"&amp;$A$69&amp;"'!"&amp;AH$68&amp;$C334+72)&lt;&gt;INDIRECT("'"&amp;$A$70&amp;"'!"&amp;AH$68&amp;$C334+72),1,0)</f>
        <v>0</v>
      </c>
      <c r="AI334" cm="1">
        <f t="array" aca="1" ref="AI334" ca="1">IF(INDIRECT("'"&amp;$A$69&amp;"'!"&amp;AI$68&amp;$C334+72)&lt;&gt;INDIRECT("'"&amp;$A$70&amp;"'!"&amp;AI$68&amp;$C334+72),1,0)</f>
        <v>0</v>
      </c>
      <c r="AJ334" cm="1">
        <f t="array" aca="1" ref="AJ334" ca="1">IF(INDIRECT("'"&amp;$A$69&amp;"'!"&amp;AJ$68&amp;$C334+72)&lt;&gt;INDIRECT("'"&amp;$A$70&amp;"'!"&amp;AJ$68&amp;$C334+72),1,0)</f>
        <v>0</v>
      </c>
      <c r="AK334" cm="1">
        <f t="array" aca="1" ref="AK334" ca="1">IF(INDIRECT("'"&amp;$A$69&amp;"'!"&amp;AK$68&amp;$C334+72)&lt;&gt;INDIRECT("'"&amp;$A$70&amp;"'!"&amp;AK$68&amp;$C334+72),1,0)</f>
        <v>0</v>
      </c>
      <c r="AL334" cm="1">
        <f t="array" aca="1" ref="AL334" ca="1">IF(INDIRECT("'"&amp;$A$69&amp;"'!"&amp;AL$68&amp;$C334+72)&lt;&gt;INDIRECT("'"&amp;$A$70&amp;"'!"&amp;AL$68&amp;$C334+72),1,0)</f>
        <v>0</v>
      </c>
      <c r="AM334" cm="1">
        <f t="array" aca="1" ref="AM334" ca="1">IF(INDIRECT("'"&amp;$A$69&amp;"'!"&amp;AM$68&amp;$C334+72)&lt;&gt;INDIRECT("'"&amp;$A$70&amp;"'!"&amp;AM$68&amp;$C334+72),1,0)</f>
        <v>0</v>
      </c>
      <c r="AN334" cm="1">
        <f t="array" aca="1" ref="AN334" ca="1">IF(INDIRECT("'"&amp;$A$69&amp;"'!"&amp;AN$68&amp;$C334+72)&lt;&gt;INDIRECT("'"&amp;$A$70&amp;"'!"&amp;AN$68&amp;$C334+72),1,0)</f>
        <v>0</v>
      </c>
      <c r="AO334" cm="1">
        <f t="array" aca="1" ref="AO334" ca="1">IF(INDIRECT("'"&amp;$A$69&amp;"'!"&amp;AO$68&amp;$C334+72)&lt;&gt;INDIRECT("'"&amp;$A$70&amp;"'!"&amp;AO$68&amp;$C334+72),1,0)</f>
        <v>0</v>
      </c>
      <c r="AP334" cm="1">
        <f t="array" aca="1" ref="AP334" ca="1">IF(INDIRECT("'"&amp;$A$69&amp;"'!"&amp;AP$68&amp;$C334+72)&lt;&gt;INDIRECT("'"&amp;$A$70&amp;"'!"&amp;AP$68&amp;$C334+72),1,0)</f>
        <v>0</v>
      </c>
      <c r="AQ334" cm="1">
        <f t="array" aca="1" ref="AQ334" ca="1">IF(INDIRECT("'"&amp;$A$69&amp;"'!"&amp;AQ$68&amp;$C334+72)&lt;&gt;INDIRECT("'"&amp;$A$70&amp;"'!"&amp;AQ$68&amp;$C334+72),1,0)</f>
        <v>0</v>
      </c>
      <c r="AR334" cm="1">
        <f t="array" aca="1" ref="AR334" ca="1">IF(INDIRECT("'"&amp;$A$69&amp;"'!"&amp;AR$68&amp;$C334+72)&lt;&gt;INDIRECT("'"&amp;$A$70&amp;"'!"&amp;AR$68&amp;$C334+72),1,0)</f>
        <v>0</v>
      </c>
      <c r="AS334" cm="1">
        <f t="array" aca="1" ref="AS334" ca="1">IF(INDIRECT("'"&amp;$A$69&amp;"'!"&amp;AS$68&amp;$C334+72)&lt;&gt;INDIRECT("'"&amp;$A$70&amp;"'!"&amp;AS$68&amp;$C334+72),1,0)</f>
        <v>0</v>
      </c>
      <c r="AT334" cm="1">
        <f t="array" aca="1" ref="AT334" ca="1">IF(INDIRECT("'"&amp;$A$69&amp;"'!"&amp;AT$68&amp;$C334+72)&lt;&gt;INDIRECT("'"&amp;$A$70&amp;"'!"&amp;AT$68&amp;$C334+72),1,0)</f>
        <v>0</v>
      </c>
      <c r="AU334" cm="1">
        <f t="array" aca="1" ref="AU334" ca="1">IF(INDIRECT("'"&amp;$A$69&amp;"'!"&amp;AU$68&amp;$C334+72)&lt;&gt;INDIRECT("'"&amp;$A$70&amp;"'!"&amp;AU$68&amp;$C334+72),1,0)</f>
        <v>0</v>
      </c>
      <c r="AV334" cm="1">
        <f t="array" aca="1" ref="AV334" ca="1">IF(INDIRECT("'"&amp;$A$69&amp;"'!"&amp;AV$68&amp;$C334+72)&lt;&gt;INDIRECT("'"&amp;$A$70&amp;"'!"&amp;AV$68&amp;$C334+72),1,0)</f>
        <v>0</v>
      </c>
      <c r="AW334" cm="1">
        <f t="array" aca="1" ref="AW334" ca="1">IF(INDIRECT("'"&amp;$A$69&amp;"'!"&amp;AW$68&amp;$C334+72)&lt;&gt;INDIRECT("'"&amp;$A$70&amp;"'!"&amp;AW$68&amp;$C334+72),1,0)</f>
        <v>0</v>
      </c>
      <c r="AX334" cm="1">
        <f t="array" aca="1" ref="AX334" ca="1">IF(INDIRECT("'"&amp;$A$69&amp;"'!"&amp;AX$68&amp;$C334+72)&lt;&gt;INDIRECT("'"&amp;$A$70&amp;"'!"&amp;AX$68&amp;$C334+72),1,0)</f>
        <v>0</v>
      </c>
      <c r="AY334" cm="1">
        <f t="array" aca="1" ref="AY334" ca="1">IF(INDIRECT("'"&amp;$A$69&amp;"'!"&amp;AY$68&amp;$C334+72)&lt;&gt;INDIRECT("'"&amp;$A$70&amp;"'!"&amp;AY$68&amp;$C334+72),1,0)</f>
        <v>0</v>
      </c>
      <c r="AZ334" cm="1">
        <f t="array" aca="1" ref="AZ334" ca="1">IF(INDIRECT("'"&amp;$A$69&amp;"'!"&amp;AZ$68&amp;$C334+72)&lt;&gt;INDIRECT("'"&amp;$A$70&amp;"'!"&amp;AZ$68&amp;$C334+72),1,0)</f>
        <v>0</v>
      </c>
      <c r="BA334" cm="1">
        <f t="array" aca="1" ref="BA334" ca="1">IF(INDIRECT("'"&amp;$A$69&amp;"'!"&amp;BA$68&amp;$C334+72)&lt;&gt;INDIRECT("'"&amp;$A$70&amp;"'!"&amp;BA$68&amp;$C334+72),1,0)</f>
        <v>0</v>
      </c>
      <c r="BB334" cm="1">
        <f t="array" aca="1" ref="BB334" ca="1">IF(INDIRECT("'"&amp;$A$69&amp;"'!"&amp;BB$68&amp;$C334+72)&lt;&gt;INDIRECT("'"&amp;$A$70&amp;"'!"&amp;BB$68&amp;$C334+72),1,0)</f>
        <v>0</v>
      </c>
      <c r="BC334">
        <f t="shared" ca="1" si="12"/>
        <v>0</v>
      </c>
      <c r="BD334">
        <f t="shared" ca="1" si="13"/>
        <v>0</v>
      </c>
      <c r="BE334">
        <f t="shared" ca="1" si="14"/>
        <v>0</v>
      </c>
    </row>
    <row r="335" spans="3:57" x14ac:dyDescent="0.15">
      <c r="C335" s="283">
        <v>263</v>
      </c>
      <c r="D335" cm="1">
        <f t="array" aca="1" ref="D335" ca="1">IF(INDIRECT("'"&amp;$A$69&amp;"'!"&amp;D$68&amp;$C335+72)&lt;&gt;INDIRECT("'"&amp;$A$70&amp;"'!"&amp;D$68&amp;$C335+72),1,0)</f>
        <v>0</v>
      </c>
      <c r="E335" cm="1">
        <f t="array" aca="1" ref="E335" ca="1">IF(INDIRECT("'"&amp;$A$69&amp;"'!"&amp;E$68&amp;$C335+72)&lt;&gt;INDIRECT("'"&amp;$A$70&amp;"'!"&amp;E$68&amp;$C335+72),1,0)</f>
        <v>0</v>
      </c>
      <c r="F335" cm="1">
        <f t="array" aca="1" ref="F335" ca="1">IF(INDIRECT("'"&amp;$A$69&amp;"'!"&amp;F$68&amp;$C335+72)&lt;&gt;INDIRECT("'"&amp;$A$70&amp;"'!"&amp;F$68&amp;$C335+72),1,0)</f>
        <v>0</v>
      </c>
      <c r="G335" cm="1">
        <f t="array" aca="1" ref="G335" ca="1">IF(INDIRECT("'"&amp;$A$69&amp;"'!"&amp;G$68&amp;$C335+72)&lt;&gt;INDIRECT("'"&amp;$A$70&amp;"'!"&amp;G$68&amp;$C335+72),1,0)</f>
        <v>0</v>
      </c>
      <c r="H335" cm="1">
        <f t="array" aca="1" ref="H335" ca="1">IF(INDIRECT("'"&amp;$A$69&amp;"'!"&amp;H$68&amp;$C335+72)&lt;&gt;INDIRECT("'"&amp;$A$70&amp;"'!"&amp;H$68&amp;$C335+72),1,0)</f>
        <v>0</v>
      </c>
      <c r="I335" cm="1">
        <f t="array" aca="1" ref="I335" ca="1">IF(INDIRECT("'"&amp;$A$69&amp;"'!"&amp;I$68&amp;$C335+72)&lt;&gt;INDIRECT("'"&amp;$A$70&amp;"'!"&amp;I$68&amp;$C335+72),1,0)</f>
        <v>0</v>
      </c>
      <c r="J335" cm="1">
        <f t="array" aca="1" ref="J335" ca="1">IF(INDIRECT("'"&amp;$A$69&amp;"'!"&amp;J$68&amp;$C335+72)&lt;&gt;INDIRECT("'"&amp;$A$70&amp;"'!"&amp;J$68&amp;$C335+72),1,0)</f>
        <v>0</v>
      </c>
      <c r="K335" cm="1">
        <f t="array" aca="1" ref="K335" ca="1">IF(INDIRECT("'"&amp;$A$69&amp;"'!"&amp;K$68&amp;$C335+72)&lt;&gt;INDIRECT("'"&amp;$A$70&amp;"'!"&amp;K$68&amp;$C335+72),1,0)</f>
        <v>0</v>
      </c>
      <c r="L335" cm="1">
        <f t="array" aca="1" ref="L335" ca="1">IF(INDIRECT("'"&amp;$A$69&amp;"'!"&amp;L$68&amp;$C335+72)&lt;&gt;INDIRECT("'"&amp;$A$70&amp;"'!"&amp;L$68&amp;$C335+72),1,0)</f>
        <v>0</v>
      </c>
      <c r="M335" cm="1">
        <f t="array" aca="1" ref="M335" ca="1">IF(INDIRECT("'"&amp;$A$69&amp;"'!"&amp;M$68&amp;$C335+72)&lt;&gt;INDIRECT("'"&amp;$A$70&amp;"'!"&amp;M$68&amp;$C335+72),1,0)</f>
        <v>0</v>
      </c>
      <c r="N335" cm="1">
        <f t="array" aca="1" ref="N335" ca="1">IF(INDIRECT("'"&amp;$A$69&amp;"'!"&amp;N$68&amp;$C335+72)&lt;&gt;INDIRECT("'"&amp;$A$70&amp;"'!"&amp;N$68&amp;$C335+72),1,0)</f>
        <v>0</v>
      </c>
      <c r="O335" cm="1">
        <f t="array" aca="1" ref="O335" ca="1">IF(INDIRECT("'"&amp;$A$69&amp;"'!"&amp;O$68&amp;$C335+72)&lt;&gt;INDIRECT("'"&amp;$A$70&amp;"'!"&amp;O$68&amp;$C335+72),1,0)</f>
        <v>0</v>
      </c>
      <c r="P335" cm="1">
        <f t="array" aca="1" ref="P335" ca="1">IF(INDIRECT("'"&amp;$A$69&amp;"'!"&amp;P$68&amp;$C335+72)&lt;&gt;INDIRECT("'"&amp;$A$70&amp;"'!"&amp;P$68&amp;$C335+72),1,0)</f>
        <v>0</v>
      </c>
      <c r="Q335" cm="1">
        <f t="array" aca="1" ref="Q335" ca="1">IF(INDIRECT("'"&amp;$A$69&amp;"'!"&amp;Q$68&amp;$C335+72)&lt;&gt;INDIRECT("'"&amp;$A$70&amp;"'!"&amp;Q$68&amp;$C335+72),1,0)</f>
        <v>0</v>
      </c>
      <c r="R335" cm="1">
        <f t="array" aca="1" ref="R335" ca="1">IF(INDIRECT("'"&amp;$A$69&amp;"'!"&amp;R$68&amp;$C335+72)&lt;&gt;INDIRECT("'"&amp;$A$70&amp;"'!"&amp;R$68&amp;$C335+72),1,0)</f>
        <v>0</v>
      </c>
      <c r="S335" cm="1">
        <f t="array" aca="1" ref="S335" ca="1">IF(INDIRECT("'"&amp;$A$69&amp;"'!"&amp;S$68&amp;$C335+72)&lt;&gt;INDIRECT("'"&amp;$A$70&amp;"'!"&amp;S$68&amp;$C335+72),1,0)</f>
        <v>0</v>
      </c>
      <c r="T335" cm="1">
        <f t="array" aca="1" ref="T335" ca="1">IF(INDIRECT("'"&amp;$A$69&amp;"'!"&amp;T$68&amp;$C335+72)&lt;&gt;INDIRECT("'"&amp;$A$70&amp;"'!"&amp;T$68&amp;$C335+72),1,0)</f>
        <v>0</v>
      </c>
      <c r="U335" cm="1">
        <f t="array" aca="1" ref="U335" ca="1">IF(INDIRECT("'"&amp;$A$69&amp;"'!"&amp;U$68&amp;$C335+72)&lt;&gt;INDIRECT("'"&amp;$A$70&amp;"'!"&amp;U$68&amp;$C335+72),1,0)</f>
        <v>0</v>
      </c>
      <c r="V335" cm="1">
        <f t="array" aca="1" ref="V335" ca="1">IF(INDIRECT("'"&amp;$A$69&amp;"'!"&amp;V$68&amp;$C335+72)&lt;&gt;INDIRECT("'"&amp;$A$70&amp;"'!"&amp;V$68&amp;$C335+72),1,0)</f>
        <v>0</v>
      </c>
      <c r="W335" cm="1">
        <f t="array" aca="1" ref="W335" ca="1">IF(INDIRECT("'"&amp;$A$69&amp;"'!"&amp;W$68&amp;$C335+72)&lt;&gt;INDIRECT("'"&amp;$A$70&amp;"'!"&amp;W$68&amp;$C335+72),1,0)</f>
        <v>0</v>
      </c>
      <c r="X335" cm="1">
        <f t="array" aca="1" ref="X335" ca="1">IF(INDIRECT("'"&amp;$A$69&amp;"'!"&amp;X$68&amp;$C335+72)&lt;&gt;INDIRECT("'"&amp;$A$70&amp;"'!"&amp;X$68&amp;$C335+72),1,0)</f>
        <v>0</v>
      </c>
      <c r="Y335" cm="1">
        <f t="array" aca="1" ref="Y335" ca="1">IF(INDIRECT("'"&amp;$A$69&amp;"'!"&amp;Y$68&amp;$C335+72)&lt;&gt;INDIRECT("'"&amp;$A$70&amp;"'!"&amp;Y$68&amp;$C335+72),1,0)</f>
        <v>0</v>
      </c>
      <c r="Z335" cm="1">
        <f t="array" aca="1" ref="Z335" ca="1">IF(INDIRECT("'"&amp;$A$69&amp;"'!"&amp;Z$68&amp;$C335+72)&lt;&gt;INDIRECT("'"&amp;$A$70&amp;"'!"&amp;Z$68&amp;$C335+72),1,0)</f>
        <v>0</v>
      </c>
      <c r="AA335" cm="1">
        <f t="array" aca="1" ref="AA335" ca="1">IF(INDIRECT("'"&amp;$A$69&amp;"'!"&amp;AA$68&amp;$C335+72)&lt;&gt;INDIRECT("'"&amp;$A$70&amp;"'!"&amp;AA$68&amp;$C335+72),1,0)</f>
        <v>0</v>
      </c>
      <c r="AB335" cm="1">
        <f t="array" aca="1" ref="AB335" ca="1">IF(INDIRECT("'"&amp;$A$69&amp;"'!"&amp;AB$68&amp;$C335+72)&lt;&gt;INDIRECT("'"&amp;$A$70&amp;"'!"&amp;AB$68&amp;$C335+72),1,0)</f>
        <v>0</v>
      </c>
      <c r="AC335" cm="1">
        <f t="array" aca="1" ref="AC335" ca="1">IF(INDIRECT("'"&amp;$A$69&amp;"'!"&amp;AC$68&amp;$C335+72)&lt;&gt;INDIRECT("'"&amp;$A$70&amp;"'!"&amp;AC$68&amp;$C335+72),1,0)</f>
        <v>0</v>
      </c>
      <c r="AD335" cm="1">
        <f t="array" aca="1" ref="AD335" ca="1">IF(INDIRECT("'"&amp;$A$69&amp;"'!"&amp;AD$68&amp;$C335+72)&lt;&gt;INDIRECT("'"&amp;$A$70&amp;"'!"&amp;AD$68&amp;$C335+72),1,0)</f>
        <v>0</v>
      </c>
      <c r="AE335" cm="1">
        <f t="array" aca="1" ref="AE335" ca="1">IF(INDIRECT("'"&amp;$A$69&amp;"'!"&amp;AE$68&amp;$C335+72)&lt;&gt;INDIRECT("'"&amp;$A$70&amp;"'!"&amp;AE$68&amp;$C335+72),1,0)</f>
        <v>0</v>
      </c>
      <c r="AF335" cm="1">
        <f t="array" aca="1" ref="AF335" ca="1">IF(INDIRECT("'"&amp;$A$69&amp;"'!"&amp;AF$68&amp;$C335+72)&lt;&gt;INDIRECT("'"&amp;$A$70&amp;"'!"&amp;AF$68&amp;$C335+72),1,0)</f>
        <v>0</v>
      </c>
      <c r="AG335" cm="1">
        <f t="array" aca="1" ref="AG335" ca="1">IF(INDIRECT("'"&amp;$A$69&amp;"'!"&amp;AG$68&amp;$C335+72)&lt;&gt;INDIRECT("'"&amp;$A$70&amp;"'!"&amp;AG$68&amp;$C335+72),1,0)</f>
        <v>0</v>
      </c>
      <c r="AH335" cm="1">
        <f t="array" aca="1" ref="AH335" ca="1">IF(INDIRECT("'"&amp;$A$69&amp;"'!"&amp;AH$68&amp;$C335+72)&lt;&gt;INDIRECT("'"&amp;$A$70&amp;"'!"&amp;AH$68&amp;$C335+72),1,0)</f>
        <v>0</v>
      </c>
      <c r="AI335" cm="1">
        <f t="array" aca="1" ref="AI335" ca="1">IF(INDIRECT("'"&amp;$A$69&amp;"'!"&amp;AI$68&amp;$C335+72)&lt;&gt;INDIRECT("'"&amp;$A$70&amp;"'!"&amp;AI$68&amp;$C335+72),1,0)</f>
        <v>0</v>
      </c>
      <c r="AJ335" cm="1">
        <f t="array" aca="1" ref="AJ335" ca="1">IF(INDIRECT("'"&amp;$A$69&amp;"'!"&amp;AJ$68&amp;$C335+72)&lt;&gt;INDIRECT("'"&amp;$A$70&amp;"'!"&amp;AJ$68&amp;$C335+72),1,0)</f>
        <v>0</v>
      </c>
      <c r="AK335" cm="1">
        <f t="array" aca="1" ref="AK335" ca="1">IF(INDIRECT("'"&amp;$A$69&amp;"'!"&amp;AK$68&amp;$C335+72)&lt;&gt;INDIRECT("'"&amp;$A$70&amp;"'!"&amp;AK$68&amp;$C335+72),1,0)</f>
        <v>0</v>
      </c>
      <c r="AL335" cm="1">
        <f t="array" aca="1" ref="AL335" ca="1">IF(INDIRECT("'"&amp;$A$69&amp;"'!"&amp;AL$68&amp;$C335+72)&lt;&gt;INDIRECT("'"&amp;$A$70&amp;"'!"&amp;AL$68&amp;$C335+72),1,0)</f>
        <v>0</v>
      </c>
      <c r="AM335" cm="1">
        <f t="array" aca="1" ref="AM335" ca="1">IF(INDIRECT("'"&amp;$A$69&amp;"'!"&amp;AM$68&amp;$C335+72)&lt;&gt;INDIRECT("'"&amp;$A$70&amp;"'!"&amp;AM$68&amp;$C335+72),1,0)</f>
        <v>0</v>
      </c>
      <c r="AN335" cm="1">
        <f t="array" aca="1" ref="AN335" ca="1">IF(INDIRECT("'"&amp;$A$69&amp;"'!"&amp;AN$68&amp;$C335+72)&lt;&gt;INDIRECT("'"&amp;$A$70&amp;"'!"&amp;AN$68&amp;$C335+72),1,0)</f>
        <v>0</v>
      </c>
      <c r="AO335" cm="1">
        <f t="array" aca="1" ref="AO335" ca="1">IF(INDIRECT("'"&amp;$A$69&amp;"'!"&amp;AO$68&amp;$C335+72)&lt;&gt;INDIRECT("'"&amp;$A$70&amp;"'!"&amp;AO$68&amp;$C335+72),1,0)</f>
        <v>0</v>
      </c>
      <c r="AP335" cm="1">
        <f t="array" aca="1" ref="AP335" ca="1">IF(INDIRECT("'"&amp;$A$69&amp;"'!"&amp;AP$68&amp;$C335+72)&lt;&gt;INDIRECT("'"&amp;$A$70&amp;"'!"&amp;AP$68&amp;$C335+72),1,0)</f>
        <v>0</v>
      </c>
      <c r="AQ335" cm="1">
        <f t="array" aca="1" ref="AQ335" ca="1">IF(INDIRECT("'"&amp;$A$69&amp;"'!"&amp;AQ$68&amp;$C335+72)&lt;&gt;INDIRECT("'"&amp;$A$70&amp;"'!"&amp;AQ$68&amp;$C335+72),1,0)</f>
        <v>0</v>
      </c>
      <c r="AR335" cm="1">
        <f t="array" aca="1" ref="AR335" ca="1">IF(INDIRECT("'"&amp;$A$69&amp;"'!"&amp;AR$68&amp;$C335+72)&lt;&gt;INDIRECT("'"&amp;$A$70&amp;"'!"&amp;AR$68&amp;$C335+72),1,0)</f>
        <v>0</v>
      </c>
      <c r="AS335" cm="1">
        <f t="array" aca="1" ref="AS335" ca="1">IF(INDIRECT("'"&amp;$A$69&amp;"'!"&amp;AS$68&amp;$C335+72)&lt;&gt;INDIRECT("'"&amp;$A$70&amp;"'!"&amp;AS$68&amp;$C335+72),1,0)</f>
        <v>0</v>
      </c>
      <c r="AT335" cm="1">
        <f t="array" aca="1" ref="AT335" ca="1">IF(INDIRECT("'"&amp;$A$69&amp;"'!"&amp;AT$68&amp;$C335+72)&lt;&gt;INDIRECT("'"&amp;$A$70&amp;"'!"&amp;AT$68&amp;$C335+72),1,0)</f>
        <v>0</v>
      </c>
      <c r="AU335" cm="1">
        <f t="array" aca="1" ref="AU335" ca="1">IF(INDIRECT("'"&amp;$A$69&amp;"'!"&amp;AU$68&amp;$C335+72)&lt;&gt;INDIRECT("'"&amp;$A$70&amp;"'!"&amp;AU$68&amp;$C335+72),1,0)</f>
        <v>0</v>
      </c>
      <c r="AV335" cm="1">
        <f t="array" aca="1" ref="AV335" ca="1">IF(INDIRECT("'"&amp;$A$69&amp;"'!"&amp;AV$68&amp;$C335+72)&lt;&gt;INDIRECT("'"&amp;$A$70&amp;"'!"&amp;AV$68&amp;$C335+72),1,0)</f>
        <v>0</v>
      </c>
      <c r="AW335" cm="1">
        <f t="array" aca="1" ref="AW335" ca="1">IF(INDIRECT("'"&amp;$A$69&amp;"'!"&amp;AW$68&amp;$C335+72)&lt;&gt;INDIRECT("'"&amp;$A$70&amp;"'!"&amp;AW$68&amp;$C335+72),1,0)</f>
        <v>0</v>
      </c>
      <c r="AX335" cm="1">
        <f t="array" aca="1" ref="AX335" ca="1">IF(INDIRECT("'"&amp;$A$69&amp;"'!"&amp;AX$68&amp;$C335+72)&lt;&gt;INDIRECT("'"&amp;$A$70&amp;"'!"&amp;AX$68&amp;$C335+72),1,0)</f>
        <v>0</v>
      </c>
      <c r="AY335" cm="1">
        <f t="array" aca="1" ref="AY335" ca="1">IF(INDIRECT("'"&amp;$A$69&amp;"'!"&amp;AY$68&amp;$C335+72)&lt;&gt;INDIRECT("'"&amp;$A$70&amp;"'!"&amp;AY$68&amp;$C335+72),1,0)</f>
        <v>0</v>
      </c>
      <c r="AZ335" cm="1">
        <f t="array" aca="1" ref="AZ335" ca="1">IF(INDIRECT("'"&amp;$A$69&amp;"'!"&amp;AZ$68&amp;$C335+72)&lt;&gt;INDIRECT("'"&amp;$A$70&amp;"'!"&amp;AZ$68&amp;$C335+72),1,0)</f>
        <v>0</v>
      </c>
      <c r="BA335" cm="1">
        <f t="array" aca="1" ref="BA335" ca="1">IF(INDIRECT("'"&amp;$A$69&amp;"'!"&amp;BA$68&amp;$C335+72)&lt;&gt;INDIRECT("'"&amp;$A$70&amp;"'!"&amp;BA$68&amp;$C335+72),1,0)</f>
        <v>0</v>
      </c>
      <c r="BB335" cm="1">
        <f t="array" aca="1" ref="BB335" ca="1">IF(INDIRECT("'"&amp;$A$69&amp;"'!"&amp;BB$68&amp;$C335+72)&lt;&gt;INDIRECT("'"&amp;$A$70&amp;"'!"&amp;BB$68&amp;$C335+72),1,0)</f>
        <v>0</v>
      </c>
      <c r="BC335">
        <f t="shared" ca="1" si="12"/>
        <v>0</v>
      </c>
      <c r="BD335">
        <f t="shared" ca="1" si="13"/>
        <v>0</v>
      </c>
      <c r="BE335">
        <f t="shared" ca="1" si="14"/>
        <v>0</v>
      </c>
    </row>
    <row r="336" spans="3:57" x14ac:dyDescent="0.15">
      <c r="C336" s="283">
        <v>264</v>
      </c>
      <c r="D336" cm="1">
        <f t="array" aca="1" ref="D336" ca="1">IF(INDIRECT("'"&amp;$A$69&amp;"'!"&amp;D$68&amp;$C336+72)&lt;&gt;INDIRECT("'"&amp;$A$70&amp;"'!"&amp;D$68&amp;$C336+72),1,0)</f>
        <v>0</v>
      </c>
      <c r="E336" cm="1">
        <f t="array" aca="1" ref="E336" ca="1">IF(INDIRECT("'"&amp;$A$69&amp;"'!"&amp;E$68&amp;$C336+72)&lt;&gt;INDIRECT("'"&amp;$A$70&amp;"'!"&amp;E$68&amp;$C336+72),1,0)</f>
        <v>0</v>
      </c>
      <c r="F336" cm="1">
        <f t="array" aca="1" ref="F336" ca="1">IF(INDIRECT("'"&amp;$A$69&amp;"'!"&amp;F$68&amp;$C336+72)&lt;&gt;INDIRECT("'"&amp;$A$70&amp;"'!"&amp;F$68&amp;$C336+72),1,0)</f>
        <v>0</v>
      </c>
      <c r="G336" cm="1">
        <f t="array" aca="1" ref="G336" ca="1">IF(INDIRECT("'"&amp;$A$69&amp;"'!"&amp;G$68&amp;$C336+72)&lt;&gt;INDIRECT("'"&amp;$A$70&amp;"'!"&amp;G$68&amp;$C336+72),1,0)</f>
        <v>0</v>
      </c>
      <c r="H336" cm="1">
        <f t="array" aca="1" ref="H336" ca="1">IF(INDIRECT("'"&amp;$A$69&amp;"'!"&amp;H$68&amp;$C336+72)&lt;&gt;INDIRECT("'"&amp;$A$70&amp;"'!"&amp;H$68&amp;$C336+72),1,0)</f>
        <v>0</v>
      </c>
      <c r="I336" cm="1">
        <f t="array" aca="1" ref="I336" ca="1">IF(INDIRECT("'"&amp;$A$69&amp;"'!"&amp;I$68&amp;$C336+72)&lt;&gt;INDIRECT("'"&amp;$A$70&amp;"'!"&amp;I$68&amp;$C336+72),1,0)</f>
        <v>0</v>
      </c>
      <c r="J336" cm="1">
        <f t="array" aca="1" ref="J336" ca="1">IF(INDIRECT("'"&amp;$A$69&amp;"'!"&amp;J$68&amp;$C336+72)&lt;&gt;INDIRECT("'"&amp;$A$70&amp;"'!"&amp;J$68&amp;$C336+72),1,0)</f>
        <v>0</v>
      </c>
      <c r="K336" cm="1">
        <f t="array" aca="1" ref="K336" ca="1">IF(INDIRECT("'"&amp;$A$69&amp;"'!"&amp;K$68&amp;$C336+72)&lt;&gt;INDIRECT("'"&amp;$A$70&amp;"'!"&amp;K$68&amp;$C336+72),1,0)</f>
        <v>0</v>
      </c>
      <c r="L336" cm="1">
        <f t="array" aca="1" ref="L336" ca="1">IF(INDIRECT("'"&amp;$A$69&amp;"'!"&amp;L$68&amp;$C336+72)&lt;&gt;INDIRECT("'"&amp;$A$70&amp;"'!"&amp;L$68&amp;$C336+72),1,0)</f>
        <v>0</v>
      </c>
      <c r="M336" cm="1">
        <f t="array" aca="1" ref="M336" ca="1">IF(INDIRECT("'"&amp;$A$69&amp;"'!"&amp;M$68&amp;$C336+72)&lt;&gt;INDIRECT("'"&amp;$A$70&amp;"'!"&amp;M$68&amp;$C336+72),1,0)</f>
        <v>0</v>
      </c>
      <c r="N336" cm="1">
        <f t="array" aca="1" ref="N336" ca="1">IF(INDIRECT("'"&amp;$A$69&amp;"'!"&amp;N$68&amp;$C336+72)&lt;&gt;INDIRECT("'"&amp;$A$70&amp;"'!"&amp;N$68&amp;$C336+72),1,0)</f>
        <v>0</v>
      </c>
      <c r="O336" cm="1">
        <f t="array" aca="1" ref="O336" ca="1">IF(INDIRECT("'"&amp;$A$69&amp;"'!"&amp;O$68&amp;$C336+72)&lt;&gt;INDIRECT("'"&amp;$A$70&amp;"'!"&amp;O$68&amp;$C336+72),1,0)</f>
        <v>0</v>
      </c>
      <c r="P336" cm="1">
        <f t="array" aca="1" ref="P336" ca="1">IF(INDIRECT("'"&amp;$A$69&amp;"'!"&amp;P$68&amp;$C336+72)&lt;&gt;INDIRECT("'"&amp;$A$70&amp;"'!"&amp;P$68&amp;$C336+72),1,0)</f>
        <v>0</v>
      </c>
      <c r="Q336" cm="1">
        <f t="array" aca="1" ref="Q336" ca="1">IF(INDIRECT("'"&amp;$A$69&amp;"'!"&amp;Q$68&amp;$C336+72)&lt;&gt;INDIRECT("'"&amp;$A$70&amp;"'!"&amp;Q$68&amp;$C336+72),1,0)</f>
        <v>0</v>
      </c>
      <c r="R336" cm="1">
        <f t="array" aca="1" ref="R336" ca="1">IF(INDIRECT("'"&amp;$A$69&amp;"'!"&amp;R$68&amp;$C336+72)&lt;&gt;INDIRECT("'"&amp;$A$70&amp;"'!"&amp;R$68&amp;$C336+72),1,0)</f>
        <v>0</v>
      </c>
      <c r="S336" cm="1">
        <f t="array" aca="1" ref="S336" ca="1">IF(INDIRECT("'"&amp;$A$69&amp;"'!"&amp;S$68&amp;$C336+72)&lt;&gt;INDIRECT("'"&amp;$A$70&amp;"'!"&amp;S$68&amp;$C336+72),1,0)</f>
        <v>0</v>
      </c>
      <c r="T336" cm="1">
        <f t="array" aca="1" ref="T336" ca="1">IF(INDIRECT("'"&amp;$A$69&amp;"'!"&amp;T$68&amp;$C336+72)&lt;&gt;INDIRECT("'"&amp;$A$70&amp;"'!"&amp;T$68&amp;$C336+72),1,0)</f>
        <v>0</v>
      </c>
      <c r="U336" cm="1">
        <f t="array" aca="1" ref="U336" ca="1">IF(INDIRECT("'"&amp;$A$69&amp;"'!"&amp;U$68&amp;$C336+72)&lt;&gt;INDIRECT("'"&amp;$A$70&amp;"'!"&amp;U$68&amp;$C336+72),1,0)</f>
        <v>0</v>
      </c>
      <c r="V336" cm="1">
        <f t="array" aca="1" ref="V336" ca="1">IF(INDIRECT("'"&amp;$A$69&amp;"'!"&amp;V$68&amp;$C336+72)&lt;&gt;INDIRECT("'"&amp;$A$70&amp;"'!"&amp;V$68&amp;$C336+72),1,0)</f>
        <v>0</v>
      </c>
      <c r="W336" cm="1">
        <f t="array" aca="1" ref="W336" ca="1">IF(INDIRECT("'"&amp;$A$69&amp;"'!"&amp;W$68&amp;$C336+72)&lt;&gt;INDIRECT("'"&amp;$A$70&amp;"'!"&amp;W$68&amp;$C336+72),1,0)</f>
        <v>0</v>
      </c>
      <c r="X336" cm="1">
        <f t="array" aca="1" ref="X336" ca="1">IF(INDIRECT("'"&amp;$A$69&amp;"'!"&amp;X$68&amp;$C336+72)&lt;&gt;INDIRECT("'"&amp;$A$70&amp;"'!"&amp;X$68&amp;$C336+72),1,0)</f>
        <v>0</v>
      </c>
      <c r="Y336" cm="1">
        <f t="array" aca="1" ref="Y336" ca="1">IF(INDIRECT("'"&amp;$A$69&amp;"'!"&amp;Y$68&amp;$C336+72)&lt;&gt;INDIRECT("'"&amp;$A$70&amp;"'!"&amp;Y$68&amp;$C336+72),1,0)</f>
        <v>0</v>
      </c>
      <c r="Z336" cm="1">
        <f t="array" aca="1" ref="Z336" ca="1">IF(INDIRECT("'"&amp;$A$69&amp;"'!"&amp;Z$68&amp;$C336+72)&lt;&gt;INDIRECT("'"&amp;$A$70&amp;"'!"&amp;Z$68&amp;$C336+72),1,0)</f>
        <v>0</v>
      </c>
      <c r="AA336" cm="1">
        <f t="array" aca="1" ref="AA336" ca="1">IF(INDIRECT("'"&amp;$A$69&amp;"'!"&amp;AA$68&amp;$C336+72)&lt;&gt;INDIRECT("'"&amp;$A$70&amp;"'!"&amp;AA$68&amp;$C336+72),1,0)</f>
        <v>0</v>
      </c>
      <c r="AB336" cm="1">
        <f t="array" aca="1" ref="AB336" ca="1">IF(INDIRECT("'"&amp;$A$69&amp;"'!"&amp;AB$68&amp;$C336+72)&lt;&gt;INDIRECT("'"&amp;$A$70&amp;"'!"&amp;AB$68&amp;$C336+72),1,0)</f>
        <v>0</v>
      </c>
      <c r="AC336" cm="1">
        <f t="array" aca="1" ref="AC336" ca="1">IF(INDIRECT("'"&amp;$A$69&amp;"'!"&amp;AC$68&amp;$C336+72)&lt;&gt;INDIRECT("'"&amp;$A$70&amp;"'!"&amp;AC$68&amp;$C336+72),1,0)</f>
        <v>0</v>
      </c>
      <c r="AD336" cm="1">
        <f t="array" aca="1" ref="AD336" ca="1">IF(INDIRECT("'"&amp;$A$69&amp;"'!"&amp;AD$68&amp;$C336+72)&lt;&gt;INDIRECT("'"&amp;$A$70&amp;"'!"&amp;AD$68&amp;$C336+72),1,0)</f>
        <v>0</v>
      </c>
      <c r="AE336" cm="1">
        <f t="array" aca="1" ref="AE336" ca="1">IF(INDIRECT("'"&amp;$A$69&amp;"'!"&amp;AE$68&amp;$C336+72)&lt;&gt;INDIRECT("'"&amp;$A$70&amp;"'!"&amp;AE$68&amp;$C336+72),1,0)</f>
        <v>0</v>
      </c>
      <c r="AF336" cm="1">
        <f t="array" aca="1" ref="AF336" ca="1">IF(INDIRECT("'"&amp;$A$69&amp;"'!"&amp;AF$68&amp;$C336+72)&lt;&gt;INDIRECT("'"&amp;$A$70&amp;"'!"&amp;AF$68&amp;$C336+72),1,0)</f>
        <v>0</v>
      </c>
      <c r="AG336" cm="1">
        <f t="array" aca="1" ref="AG336" ca="1">IF(INDIRECT("'"&amp;$A$69&amp;"'!"&amp;AG$68&amp;$C336+72)&lt;&gt;INDIRECT("'"&amp;$A$70&amp;"'!"&amp;AG$68&amp;$C336+72),1,0)</f>
        <v>0</v>
      </c>
      <c r="AH336" cm="1">
        <f t="array" aca="1" ref="AH336" ca="1">IF(INDIRECT("'"&amp;$A$69&amp;"'!"&amp;AH$68&amp;$C336+72)&lt;&gt;INDIRECT("'"&amp;$A$70&amp;"'!"&amp;AH$68&amp;$C336+72),1,0)</f>
        <v>0</v>
      </c>
      <c r="AI336" cm="1">
        <f t="array" aca="1" ref="AI336" ca="1">IF(INDIRECT("'"&amp;$A$69&amp;"'!"&amp;AI$68&amp;$C336+72)&lt;&gt;INDIRECT("'"&amp;$A$70&amp;"'!"&amp;AI$68&amp;$C336+72),1,0)</f>
        <v>0</v>
      </c>
      <c r="AJ336" cm="1">
        <f t="array" aca="1" ref="AJ336" ca="1">IF(INDIRECT("'"&amp;$A$69&amp;"'!"&amp;AJ$68&amp;$C336+72)&lt;&gt;INDIRECT("'"&amp;$A$70&amp;"'!"&amp;AJ$68&amp;$C336+72),1,0)</f>
        <v>0</v>
      </c>
      <c r="AK336" cm="1">
        <f t="array" aca="1" ref="AK336" ca="1">IF(INDIRECT("'"&amp;$A$69&amp;"'!"&amp;AK$68&amp;$C336+72)&lt;&gt;INDIRECT("'"&amp;$A$70&amp;"'!"&amp;AK$68&amp;$C336+72),1,0)</f>
        <v>0</v>
      </c>
      <c r="AL336" cm="1">
        <f t="array" aca="1" ref="AL336" ca="1">IF(INDIRECT("'"&amp;$A$69&amp;"'!"&amp;AL$68&amp;$C336+72)&lt;&gt;INDIRECT("'"&amp;$A$70&amp;"'!"&amp;AL$68&amp;$C336+72),1,0)</f>
        <v>0</v>
      </c>
      <c r="AM336" cm="1">
        <f t="array" aca="1" ref="AM336" ca="1">IF(INDIRECT("'"&amp;$A$69&amp;"'!"&amp;AM$68&amp;$C336+72)&lt;&gt;INDIRECT("'"&amp;$A$70&amp;"'!"&amp;AM$68&amp;$C336+72),1,0)</f>
        <v>0</v>
      </c>
      <c r="AN336" cm="1">
        <f t="array" aca="1" ref="AN336" ca="1">IF(INDIRECT("'"&amp;$A$69&amp;"'!"&amp;AN$68&amp;$C336+72)&lt;&gt;INDIRECT("'"&amp;$A$70&amp;"'!"&amp;AN$68&amp;$C336+72),1,0)</f>
        <v>0</v>
      </c>
      <c r="AO336" cm="1">
        <f t="array" aca="1" ref="AO336" ca="1">IF(INDIRECT("'"&amp;$A$69&amp;"'!"&amp;AO$68&amp;$C336+72)&lt;&gt;INDIRECT("'"&amp;$A$70&amp;"'!"&amp;AO$68&amp;$C336+72),1,0)</f>
        <v>0</v>
      </c>
      <c r="AP336" cm="1">
        <f t="array" aca="1" ref="AP336" ca="1">IF(INDIRECT("'"&amp;$A$69&amp;"'!"&amp;AP$68&amp;$C336+72)&lt;&gt;INDIRECT("'"&amp;$A$70&amp;"'!"&amp;AP$68&amp;$C336+72),1,0)</f>
        <v>0</v>
      </c>
      <c r="AQ336" cm="1">
        <f t="array" aca="1" ref="AQ336" ca="1">IF(INDIRECT("'"&amp;$A$69&amp;"'!"&amp;AQ$68&amp;$C336+72)&lt;&gt;INDIRECT("'"&amp;$A$70&amp;"'!"&amp;AQ$68&amp;$C336+72),1,0)</f>
        <v>0</v>
      </c>
      <c r="AR336" cm="1">
        <f t="array" aca="1" ref="AR336" ca="1">IF(INDIRECT("'"&amp;$A$69&amp;"'!"&amp;AR$68&amp;$C336+72)&lt;&gt;INDIRECT("'"&amp;$A$70&amp;"'!"&amp;AR$68&amp;$C336+72),1,0)</f>
        <v>0</v>
      </c>
      <c r="AS336" cm="1">
        <f t="array" aca="1" ref="AS336" ca="1">IF(INDIRECT("'"&amp;$A$69&amp;"'!"&amp;AS$68&amp;$C336+72)&lt;&gt;INDIRECT("'"&amp;$A$70&amp;"'!"&amp;AS$68&amp;$C336+72),1,0)</f>
        <v>0</v>
      </c>
      <c r="AT336" cm="1">
        <f t="array" aca="1" ref="AT336" ca="1">IF(INDIRECT("'"&amp;$A$69&amp;"'!"&amp;AT$68&amp;$C336+72)&lt;&gt;INDIRECT("'"&amp;$A$70&amp;"'!"&amp;AT$68&amp;$C336+72),1,0)</f>
        <v>0</v>
      </c>
      <c r="AU336" cm="1">
        <f t="array" aca="1" ref="AU336" ca="1">IF(INDIRECT("'"&amp;$A$69&amp;"'!"&amp;AU$68&amp;$C336+72)&lt;&gt;INDIRECT("'"&amp;$A$70&amp;"'!"&amp;AU$68&amp;$C336+72),1,0)</f>
        <v>0</v>
      </c>
      <c r="AV336" cm="1">
        <f t="array" aca="1" ref="AV336" ca="1">IF(INDIRECT("'"&amp;$A$69&amp;"'!"&amp;AV$68&amp;$C336+72)&lt;&gt;INDIRECT("'"&amp;$A$70&amp;"'!"&amp;AV$68&amp;$C336+72),1,0)</f>
        <v>0</v>
      </c>
      <c r="AW336" cm="1">
        <f t="array" aca="1" ref="AW336" ca="1">IF(INDIRECT("'"&amp;$A$69&amp;"'!"&amp;AW$68&amp;$C336+72)&lt;&gt;INDIRECT("'"&amp;$A$70&amp;"'!"&amp;AW$68&amp;$C336+72),1,0)</f>
        <v>0</v>
      </c>
      <c r="AX336" cm="1">
        <f t="array" aca="1" ref="AX336" ca="1">IF(INDIRECT("'"&amp;$A$69&amp;"'!"&amp;AX$68&amp;$C336+72)&lt;&gt;INDIRECT("'"&amp;$A$70&amp;"'!"&amp;AX$68&amp;$C336+72),1,0)</f>
        <v>0</v>
      </c>
      <c r="AY336" cm="1">
        <f t="array" aca="1" ref="AY336" ca="1">IF(INDIRECT("'"&amp;$A$69&amp;"'!"&amp;AY$68&amp;$C336+72)&lt;&gt;INDIRECT("'"&amp;$A$70&amp;"'!"&amp;AY$68&amp;$C336+72),1,0)</f>
        <v>0</v>
      </c>
      <c r="AZ336" cm="1">
        <f t="array" aca="1" ref="AZ336" ca="1">IF(INDIRECT("'"&amp;$A$69&amp;"'!"&amp;AZ$68&amp;$C336+72)&lt;&gt;INDIRECT("'"&amp;$A$70&amp;"'!"&amp;AZ$68&amp;$C336+72),1,0)</f>
        <v>0</v>
      </c>
      <c r="BA336" cm="1">
        <f t="array" aca="1" ref="BA336" ca="1">IF(INDIRECT("'"&amp;$A$69&amp;"'!"&amp;BA$68&amp;$C336+72)&lt;&gt;INDIRECT("'"&amp;$A$70&amp;"'!"&amp;BA$68&amp;$C336+72),1,0)</f>
        <v>0</v>
      </c>
      <c r="BB336" cm="1">
        <f t="array" aca="1" ref="BB336" ca="1">IF(INDIRECT("'"&amp;$A$69&amp;"'!"&amp;BB$68&amp;$C336+72)&lt;&gt;INDIRECT("'"&amp;$A$70&amp;"'!"&amp;BB$68&amp;$C336+72),1,0)</f>
        <v>0</v>
      </c>
      <c r="BC336">
        <f t="shared" ca="1" si="12"/>
        <v>0</v>
      </c>
      <c r="BD336">
        <f t="shared" ca="1" si="13"/>
        <v>0</v>
      </c>
      <c r="BE336">
        <f t="shared" ca="1" si="14"/>
        <v>0</v>
      </c>
    </row>
    <row r="337" spans="3:57" x14ac:dyDescent="0.15">
      <c r="C337" s="283">
        <v>265</v>
      </c>
      <c r="D337" cm="1">
        <f t="array" aca="1" ref="D337" ca="1">IF(INDIRECT("'"&amp;$A$69&amp;"'!"&amp;D$68&amp;$C337+72)&lt;&gt;INDIRECT("'"&amp;$A$70&amp;"'!"&amp;D$68&amp;$C337+72),1,0)</f>
        <v>0</v>
      </c>
      <c r="E337" cm="1">
        <f t="array" aca="1" ref="E337" ca="1">IF(INDIRECT("'"&amp;$A$69&amp;"'!"&amp;E$68&amp;$C337+72)&lt;&gt;INDIRECT("'"&amp;$A$70&amp;"'!"&amp;E$68&amp;$C337+72),1,0)</f>
        <v>0</v>
      </c>
      <c r="F337" cm="1">
        <f t="array" aca="1" ref="F337" ca="1">IF(INDIRECT("'"&amp;$A$69&amp;"'!"&amp;F$68&amp;$C337+72)&lt;&gt;INDIRECT("'"&amp;$A$70&amp;"'!"&amp;F$68&amp;$C337+72),1,0)</f>
        <v>0</v>
      </c>
      <c r="G337" cm="1">
        <f t="array" aca="1" ref="G337" ca="1">IF(INDIRECT("'"&amp;$A$69&amp;"'!"&amp;G$68&amp;$C337+72)&lt;&gt;INDIRECT("'"&amp;$A$70&amp;"'!"&amp;G$68&amp;$C337+72),1,0)</f>
        <v>0</v>
      </c>
      <c r="H337" cm="1">
        <f t="array" aca="1" ref="H337" ca="1">IF(INDIRECT("'"&amp;$A$69&amp;"'!"&amp;H$68&amp;$C337+72)&lt;&gt;INDIRECT("'"&amp;$A$70&amp;"'!"&amp;H$68&amp;$C337+72),1,0)</f>
        <v>0</v>
      </c>
      <c r="I337" cm="1">
        <f t="array" aca="1" ref="I337" ca="1">IF(INDIRECT("'"&amp;$A$69&amp;"'!"&amp;I$68&amp;$C337+72)&lt;&gt;INDIRECT("'"&amp;$A$70&amp;"'!"&amp;I$68&amp;$C337+72),1,0)</f>
        <v>0</v>
      </c>
      <c r="J337" cm="1">
        <f t="array" aca="1" ref="J337" ca="1">IF(INDIRECT("'"&amp;$A$69&amp;"'!"&amp;J$68&amp;$C337+72)&lt;&gt;INDIRECT("'"&amp;$A$70&amp;"'!"&amp;J$68&amp;$C337+72),1,0)</f>
        <v>0</v>
      </c>
      <c r="K337" cm="1">
        <f t="array" aca="1" ref="K337" ca="1">IF(INDIRECT("'"&amp;$A$69&amp;"'!"&amp;K$68&amp;$C337+72)&lt;&gt;INDIRECT("'"&amp;$A$70&amp;"'!"&amp;K$68&amp;$C337+72),1,0)</f>
        <v>0</v>
      </c>
      <c r="L337" cm="1">
        <f t="array" aca="1" ref="L337" ca="1">IF(INDIRECT("'"&amp;$A$69&amp;"'!"&amp;L$68&amp;$C337+72)&lt;&gt;INDIRECT("'"&amp;$A$70&amp;"'!"&amp;L$68&amp;$C337+72),1,0)</f>
        <v>0</v>
      </c>
      <c r="M337" cm="1">
        <f t="array" aca="1" ref="M337" ca="1">IF(INDIRECT("'"&amp;$A$69&amp;"'!"&amp;M$68&amp;$C337+72)&lt;&gt;INDIRECT("'"&amp;$A$70&amp;"'!"&amp;M$68&amp;$C337+72),1,0)</f>
        <v>0</v>
      </c>
      <c r="N337" cm="1">
        <f t="array" aca="1" ref="N337" ca="1">IF(INDIRECT("'"&amp;$A$69&amp;"'!"&amp;N$68&amp;$C337+72)&lt;&gt;INDIRECT("'"&amp;$A$70&amp;"'!"&amp;N$68&amp;$C337+72),1,0)</f>
        <v>0</v>
      </c>
      <c r="O337" cm="1">
        <f t="array" aca="1" ref="O337" ca="1">IF(INDIRECT("'"&amp;$A$69&amp;"'!"&amp;O$68&amp;$C337+72)&lt;&gt;INDIRECT("'"&amp;$A$70&amp;"'!"&amp;O$68&amp;$C337+72),1,0)</f>
        <v>0</v>
      </c>
      <c r="P337" cm="1">
        <f t="array" aca="1" ref="P337" ca="1">IF(INDIRECT("'"&amp;$A$69&amp;"'!"&amp;P$68&amp;$C337+72)&lt;&gt;INDIRECT("'"&amp;$A$70&amp;"'!"&amp;P$68&amp;$C337+72),1,0)</f>
        <v>0</v>
      </c>
      <c r="Q337" cm="1">
        <f t="array" aca="1" ref="Q337" ca="1">IF(INDIRECT("'"&amp;$A$69&amp;"'!"&amp;Q$68&amp;$C337+72)&lt;&gt;INDIRECT("'"&amp;$A$70&amp;"'!"&amp;Q$68&amp;$C337+72),1,0)</f>
        <v>0</v>
      </c>
      <c r="R337" cm="1">
        <f t="array" aca="1" ref="R337" ca="1">IF(INDIRECT("'"&amp;$A$69&amp;"'!"&amp;R$68&amp;$C337+72)&lt;&gt;INDIRECT("'"&amp;$A$70&amp;"'!"&amp;R$68&amp;$C337+72),1,0)</f>
        <v>0</v>
      </c>
      <c r="S337" cm="1">
        <f t="array" aca="1" ref="S337" ca="1">IF(INDIRECT("'"&amp;$A$69&amp;"'!"&amp;S$68&amp;$C337+72)&lt;&gt;INDIRECT("'"&amp;$A$70&amp;"'!"&amp;S$68&amp;$C337+72),1,0)</f>
        <v>0</v>
      </c>
      <c r="T337" cm="1">
        <f t="array" aca="1" ref="T337" ca="1">IF(INDIRECT("'"&amp;$A$69&amp;"'!"&amp;T$68&amp;$C337+72)&lt;&gt;INDIRECT("'"&amp;$A$70&amp;"'!"&amp;T$68&amp;$C337+72),1,0)</f>
        <v>0</v>
      </c>
      <c r="U337" cm="1">
        <f t="array" aca="1" ref="U337" ca="1">IF(INDIRECT("'"&amp;$A$69&amp;"'!"&amp;U$68&amp;$C337+72)&lt;&gt;INDIRECT("'"&amp;$A$70&amp;"'!"&amp;U$68&amp;$C337+72),1,0)</f>
        <v>0</v>
      </c>
      <c r="V337" cm="1">
        <f t="array" aca="1" ref="V337" ca="1">IF(INDIRECT("'"&amp;$A$69&amp;"'!"&amp;V$68&amp;$C337+72)&lt;&gt;INDIRECT("'"&amp;$A$70&amp;"'!"&amp;V$68&amp;$C337+72),1,0)</f>
        <v>0</v>
      </c>
      <c r="W337" cm="1">
        <f t="array" aca="1" ref="W337" ca="1">IF(INDIRECT("'"&amp;$A$69&amp;"'!"&amp;W$68&amp;$C337+72)&lt;&gt;INDIRECT("'"&amp;$A$70&amp;"'!"&amp;W$68&amp;$C337+72),1,0)</f>
        <v>0</v>
      </c>
      <c r="X337" cm="1">
        <f t="array" aca="1" ref="X337" ca="1">IF(INDIRECT("'"&amp;$A$69&amp;"'!"&amp;X$68&amp;$C337+72)&lt;&gt;INDIRECT("'"&amp;$A$70&amp;"'!"&amp;X$68&amp;$C337+72),1,0)</f>
        <v>0</v>
      </c>
      <c r="Y337" cm="1">
        <f t="array" aca="1" ref="Y337" ca="1">IF(INDIRECT("'"&amp;$A$69&amp;"'!"&amp;Y$68&amp;$C337+72)&lt;&gt;INDIRECT("'"&amp;$A$70&amp;"'!"&amp;Y$68&amp;$C337+72),1,0)</f>
        <v>0</v>
      </c>
      <c r="Z337" cm="1">
        <f t="array" aca="1" ref="Z337" ca="1">IF(INDIRECT("'"&amp;$A$69&amp;"'!"&amp;Z$68&amp;$C337+72)&lt;&gt;INDIRECT("'"&amp;$A$70&amp;"'!"&amp;Z$68&amp;$C337+72),1,0)</f>
        <v>0</v>
      </c>
      <c r="AA337" cm="1">
        <f t="array" aca="1" ref="AA337" ca="1">IF(INDIRECT("'"&amp;$A$69&amp;"'!"&amp;AA$68&amp;$C337+72)&lt;&gt;INDIRECT("'"&amp;$A$70&amp;"'!"&amp;AA$68&amp;$C337+72),1,0)</f>
        <v>0</v>
      </c>
      <c r="AB337" cm="1">
        <f t="array" aca="1" ref="AB337" ca="1">IF(INDIRECT("'"&amp;$A$69&amp;"'!"&amp;AB$68&amp;$C337+72)&lt;&gt;INDIRECT("'"&amp;$A$70&amp;"'!"&amp;AB$68&amp;$C337+72),1,0)</f>
        <v>0</v>
      </c>
      <c r="AC337" cm="1">
        <f t="array" aca="1" ref="AC337" ca="1">IF(INDIRECT("'"&amp;$A$69&amp;"'!"&amp;AC$68&amp;$C337+72)&lt;&gt;INDIRECT("'"&amp;$A$70&amp;"'!"&amp;AC$68&amp;$C337+72),1,0)</f>
        <v>0</v>
      </c>
      <c r="AD337" cm="1">
        <f t="array" aca="1" ref="AD337" ca="1">IF(INDIRECT("'"&amp;$A$69&amp;"'!"&amp;AD$68&amp;$C337+72)&lt;&gt;INDIRECT("'"&amp;$A$70&amp;"'!"&amp;AD$68&amp;$C337+72),1,0)</f>
        <v>0</v>
      </c>
      <c r="AE337" cm="1">
        <f t="array" aca="1" ref="AE337" ca="1">IF(INDIRECT("'"&amp;$A$69&amp;"'!"&amp;AE$68&amp;$C337+72)&lt;&gt;INDIRECT("'"&amp;$A$70&amp;"'!"&amp;AE$68&amp;$C337+72),1,0)</f>
        <v>0</v>
      </c>
      <c r="AF337" cm="1">
        <f t="array" aca="1" ref="AF337" ca="1">IF(INDIRECT("'"&amp;$A$69&amp;"'!"&amp;AF$68&amp;$C337+72)&lt;&gt;INDIRECT("'"&amp;$A$70&amp;"'!"&amp;AF$68&amp;$C337+72),1,0)</f>
        <v>0</v>
      </c>
      <c r="AG337" cm="1">
        <f t="array" aca="1" ref="AG337" ca="1">IF(INDIRECT("'"&amp;$A$69&amp;"'!"&amp;AG$68&amp;$C337+72)&lt;&gt;INDIRECT("'"&amp;$A$70&amp;"'!"&amp;AG$68&amp;$C337+72),1,0)</f>
        <v>0</v>
      </c>
      <c r="AH337" cm="1">
        <f t="array" aca="1" ref="AH337" ca="1">IF(INDIRECT("'"&amp;$A$69&amp;"'!"&amp;AH$68&amp;$C337+72)&lt;&gt;INDIRECT("'"&amp;$A$70&amp;"'!"&amp;AH$68&amp;$C337+72),1,0)</f>
        <v>0</v>
      </c>
      <c r="AI337" cm="1">
        <f t="array" aca="1" ref="AI337" ca="1">IF(INDIRECT("'"&amp;$A$69&amp;"'!"&amp;AI$68&amp;$C337+72)&lt;&gt;INDIRECT("'"&amp;$A$70&amp;"'!"&amp;AI$68&amp;$C337+72),1,0)</f>
        <v>0</v>
      </c>
      <c r="AJ337" cm="1">
        <f t="array" aca="1" ref="AJ337" ca="1">IF(INDIRECT("'"&amp;$A$69&amp;"'!"&amp;AJ$68&amp;$C337+72)&lt;&gt;INDIRECT("'"&amp;$A$70&amp;"'!"&amp;AJ$68&amp;$C337+72),1,0)</f>
        <v>0</v>
      </c>
      <c r="AK337" cm="1">
        <f t="array" aca="1" ref="AK337" ca="1">IF(INDIRECT("'"&amp;$A$69&amp;"'!"&amp;AK$68&amp;$C337+72)&lt;&gt;INDIRECT("'"&amp;$A$70&amp;"'!"&amp;AK$68&amp;$C337+72),1,0)</f>
        <v>0</v>
      </c>
      <c r="AL337" cm="1">
        <f t="array" aca="1" ref="AL337" ca="1">IF(INDIRECT("'"&amp;$A$69&amp;"'!"&amp;AL$68&amp;$C337+72)&lt;&gt;INDIRECT("'"&amp;$A$70&amp;"'!"&amp;AL$68&amp;$C337+72),1,0)</f>
        <v>0</v>
      </c>
      <c r="AM337" cm="1">
        <f t="array" aca="1" ref="AM337" ca="1">IF(INDIRECT("'"&amp;$A$69&amp;"'!"&amp;AM$68&amp;$C337+72)&lt;&gt;INDIRECT("'"&amp;$A$70&amp;"'!"&amp;AM$68&amp;$C337+72),1,0)</f>
        <v>0</v>
      </c>
      <c r="AN337" cm="1">
        <f t="array" aca="1" ref="AN337" ca="1">IF(INDIRECT("'"&amp;$A$69&amp;"'!"&amp;AN$68&amp;$C337+72)&lt;&gt;INDIRECT("'"&amp;$A$70&amp;"'!"&amp;AN$68&amp;$C337+72),1,0)</f>
        <v>0</v>
      </c>
      <c r="AO337" cm="1">
        <f t="array" aca="1" ref="AO337" ca="1">IF(INDIRECT("'"&amp;$A$69&amp;"'!"&amp;AO$68&amp;$C337+72)&lt;&gt;INDIRECT("'"&amp;$A$70&amp;"'!"&amp;AO$68&amp;$C337+72),1,0)</f>
        <v>0</v>
      </c>
      <c r="AP337" cm="1">
        <f t="array" aca="1" ref="AP337" ca="1">IF(INDIRECT("'"&amp;$A$69&amp;"'!"&amp;AP$68&amp;$C337+72)&lt;&gt;INDIRECT("'"&amp;$A$70&amp;"'!"&amp;AP$68&amp;$C337+72),1,0)</f>
        <v>0</v>
      </c>
      <c r="AQ337" cm="1">
        <f t="array" aca="1" ref="AQ337" ca="1">IF(INDIRECT("'"&amp;$A$69&amp;"'!"&amp;AQ$68&amp;$C337+72)&lt;&gt;INDIRECT("'"&amp;$A$70&amp;"'!"&amp;AQ$68&amp;$C337+72),1,0)</f>
        <v>0</v>
      </c>
      <c r="AR337" cm="1">
        <f t="array" aca="1" ref="AR337" ca="1">IF(INDIRECT("'"&amp;$A$69&amp;"'!"&amp;AR$68&amp;$C337+72)&lt;&gt;INDIRECT("'"&amp;$A$70&amp;"'!"&amp;AR$68&amp;$C337+72),1,0)</f>
        <v>0</v>
      </c>
      <c r="AS337" cm="1">
        <f t="array" aca="1" ref="AS337" ca="1">IF(INDIRECT("'"&amp;$A$69&amp;"'!"&amp;AS$68&amp;$C337+72)&lt;&gt;INDIRECT("'"&amp;$A$70&amp;"'!"&amp;AS$68&amp;$C337+72),1,0)</f>
        <v>0</v>
      </c>
      <c r="AT337" cm="1">
        <f t="array" aca="1" ref="AT337" ca="1">IF(INDIRECT("'"&amp;$A$69&amp;"'!"&amp;AT$68&amp;$C337+72)&lt;&gt;INDIRECT("'"&amp;$A$70&amp;"'!"&amp;AT$68&amp;$C337+72),1,0)</f>
        <v>0</v>
      </c>
      <c r="AU337" cm="1">
        <f t="array" aca="1" ref="AU337" ca="1">IF(INDIRECT("'"&amp;$A$69&amp;"'!"&amp;AU$68&amp;$C337+72)&lt;&gt;INDIRECT("'"&amp;$A$70&amp;"'!"&amp;AU$68&amp;$C337+72),1,0)</f>
        <v>0</v>
      </c>
      <c r="AV337" cm="1">
        <f t="array" aca="1" ref="AV337" ca="1">IF(INDIRECT("'"&amp;$A$69&amp;"'!"&amp;AV$68&amp;$C337+72)&lt;&gt;INDIRECT("'"&amp;$A$70&amp;"'!"&amp;AV$68&amp;$C337+72),1,0)</f>
        <v>0</v>
      </c>
      <c r="AW337" cm="1">
        <f t="array" aca="1" ref="AW337" ca="1">IF(INDIRECT("'"&amp;$A$69&amp;"'!"&amp;AW$68&amp;$C337+72)&lt;&gt;INDIRECT("'"&amp;$A$70&amp;"'!"&amp;AW$68&amp;$C337+72),1,0)</f>
        <v>0</v>
      </c>
      <c r="AX337" cm="1">
        <f t="array" aca="1" ref="AX337" ca="1">IF(INDIRECT("'"&amp;$A$69&amp;"'!"&amp;AX$68&amp;$C337+72)&lt;&gt;INDIRECT("'"&amp;$A$70&amp;"'!"&amp;AX$68&amp;$C337+72),1,0)</f>
        <v>0</v>
      </c>
      <c r="AY337" cm="1">
        <f t="array" aca="1" ref="AY337" ca="1">IF(INDIRECT("'"&amp;$A$69&amp;"'!"&amp;AY$68&amp;$C337+72)&lt;&gt;INDIRECT("'"&amp;$A$70&amp;"'!"&amp;AY$68&amp;$C337+72),1,0)</f>
        <v>0</v>
      </c>
      <c r="AZ337" cm="1">
        <f t="array" aca="1" ref="AZ337" ca="1">IF(INDIRECT("'"&amp;$A$69&amp;"'!"&amp;AZ$68&amp;$C337+72)&lt;&gt;INDIRECT("'"&amp;$A$70&amp;"'!"&amp;AZ$68&amp;$C337+72),1,0)</f>
        <v>0</v>
      </c>
      <c r="BA337" cm="1">
        <f t="array" aca="1" ref="BA337" ca="1">IF(INDIRECT("'"&amp;$A$69&amp;"'!"&amp;BA$68&amp;$C337+72)&lt;&gt;INDIRECT("'"&amp;$A$70&amp;"'!"&amp;BA$68&amp;$C337+72),1,0)</f>
        <v>0</v>
      </c>
      <c r="BB337" cm="1">
        <f t="array" aca="1" ref="BB337" ca="1">IF(INDIRECT("'"&amp;$A$69&amp;"'!"&amp;BB$68&amp;$C337+72)&lt;&gt;INDIRECT("'"&amp;$A$70&amp;"'!"&amp;BB$68&amp;$C337+72),1,0)</f>
        <v>0</v>
      </c>
      <c r="BC337">
        <f t="shared" ca="1" si="12"/>
        <v>0</v>
      </c>
      <c r="BD337">
        <f t="shared" ca="1" si="13"/>
        <v>0</v>
      </c>
      <c r="BE337">
        <f t="shared" ca="1" si="14"/>
        <v>0</v>
      </c>
    </row>
    <row r="338" spans="3:57" x14ac:dyDescent="0.15">
      <c r="C338" s="283">
        <v>266</v>
      </c>
      <c r="D338" cm="1">
        <f t="array" aca="1" ref="D338" ca="1">IF(INDIRECT("'"&amp;$A$69&amp;"'!"&amp;D$68&amp;$C338+72)&lt;&gt;INDIRECT("'"&amp;$A$70&amp;"'!"&amp;D$68&amp;$C338+72),1,0)</f>
        <v>0</v>
      </c>
      <c r="E338" cm="1">
        <f t="array" aca="1" ref="E338" ca="1">IF(INDIRECT("'"&amp;$A$69&amp;"'!"&amp;E$68&amp;$C338+72)&lt;&gt;INDIRECT("'"&amp;$A$70&amp;"'!"&amp;E$68&amp;$C338+72),1,0)</f>
        <v>0</v>
      </c>
      <c r="F338" cm="1">
        <f t="array" aca="1" ref="F338" ca="1">IF(INDIRECT("'"&amp;$A$69&amp;"'!"&amp;F$68&amp;$C338+72)&lt;&gt;INDIRECT("'"&amp;$A$70&amp;"'!"&amp;F$68&amp;$C338+72),1,0)</f>
        <v>0</v>
      </c>
      <c r="G338" cm="1">
        <f t="array" aca="1" ref="G338" ca="1">IF(INDIRECT("'"&amp;$A$69&amp;"'!"&amp;G$68&amp;$C338+72)&lt;&gt;INDIRECT("'"&amp;$A$70&amp;"'!"&amp;G$68&amp;$C338+72),1,0)</f>
        <v>0</v>
      </c>
      <c r="H338" cm="1">
        <f t="array" aca="1" ref="H338" ca="1">IF(INDIRECT("'"&amp;$A$69&amp;"'!"&amp;H$68&amp;$C338+72)&lt;&gt;INDIRECT("'"&amp;$A$70&amp;"'!"&amp;H$68&amp;$C338+72),1,0)</f>
        <v>0</v>
      </c>
      <c r="I338" cm="1">
        <f t="array" aca="1" ref="I338" ca="1">IF(INDIRECT("'"&amp;$A$69&amp;"'!"&amp;I$68&amp;$C338+72)&lt;&gt;INDIRECT("'"&amp;$A$70&amp;"'!"&amp;I$68&amp;$C338+72),1,0)</f>
        <v>0</v>
      </c>
      <c r="J338" cm="1">
        <f t="array" aca="1" ref="J338" ca="1">IF(INDIRECT("'"&amp;$A$69&amp;"'!"&amp;J$68&amp;$C338+72)&lt;&gt;INDIRECT("'"&amp;$A$70&amp;"'!"&amp;J$68&amp;$C338+72),1,0)</f>
        <v>0</v>
      </c>
      <c r="K338" cm="1">
        <f t="array" aca="1" ref="K338" ca="1">IF(INDIRECT("'"&amp;$A$69&amp;"'!"&amp;K$68&amp;$C338+72)&lt;&gt;INDIRECT("'"&amp;$A$70&amp;"'!"&amp;K$68&amp;$C338+72),1,0)</f>
        <v>0</v>
      </c>
      <c r="L338" cm="1">
        <f t="array" aca="1" ref="L338" ca="1">IF(INDIRECT("'"&amp;$A$69&amp;"'!"&amp;L$68&amp;$C338+72)&lt;&gt;INDIRECT("'"&amp;$A$70&amp;"'!"&amp;L$68&amp;$C338+72),1,0)</f>
        <v>0</v>
      </c>
      <c r="M338" cm="1">
        <f t="array" aca="1" ref="M338" ca="1">IF(INDIRECT("'"&amp;$A$69&amp;"'!"&amp;M$68&amp;$C338+72)&lt;&gt;INDIRECT("'"&amp;$A$70&amp;"'!"&amp;M$68&amp;$C338+72),1,0)</f>
        <v>0</v>
      </c>
      <c r="N338" cm="1">
        <f t="array" aca="1" ref="N338" ca="1">IF(INDIRECT("'"&amp;$A$69&amp;"'!"&amp;N$68&amp;$C338+72)&lt;&gt;INDIRECT("'"&amp;$A$70&amp;"'!"&amp;N$68&amp;$C338+72),1,0)</f>
        <v>0</v>
      </c>
      <c r="O338" cm="1">
        <f t="array" aca="1" ref="O338" ca="1">IF(INDIRECT("'"&amp;$A$69&amp;"'!"&amp;O$68&amp;$C338+72)&lt;&gt;INDIRECT("'"&amp;$A$70&amp;"'!"&amp;O$68&amp;$C338+72),1,0)</f>
        <v>0</v>
      </c>
      <c r="P338" cm="1">
        <f t="array" aca="1" ref="P338" ca="1">IF(INDIRECT("'"&amp;$A$69&amp;"'!"&amp;P$68&amp;$C338+72)&lt;&gt;INDIRECT("'"&amp;$A$70&amp;"'!"&amp;P$68&amp;$C338+72),1,0)</f>
        <v>0</v>
      </c>
      <c r="Q338" cm="1">
        <f t="array" aca="1" ref="Q338" ca="1">IF(INDIRECT("'"&amp;$A$69&amp;"'!"&amp;Q$68&amp;$C338+72)&lt;&gt;INDIRECT("'"&amp;$A$70&amp;"'!"&amp;Q$68&amp;$C338+72),1,0)</f>
        <v>0</v>
      </c>
      <c r="R338" cm="1">
        <f t="array" aca="1" ref="R338" ca="1">IF(INDIRECT("'"&amp;$A$69&amp;"'!"&amp;R$68&amp;$C338+72)&lt;&gt;INDIRECT("'"&amp;$A$70&amp;"'!"&amp;R$68&amp;$C338+72),1,0)</f>
        <v>0</v>
      </c>
      <c r="S338" cm="1">
        <f t="array" aca="1" ref="S338" ca="1">IF(INDIRECT("'"&amp;$A$69&amp;"'!"&amp;S$68&amp;$C338+72)&lt;&gt;INDIRECT("'"&amp;$A$70&amp;"'!"&amp;S$68&amp;$C338+72),1,0)</f>
        <v>0</v>
      </c>
      <c r="T338" cm="1">
        <f t="array" aca="1" ref="T338" ca="1">IF(INDIRECT("'"&amp;$A$69&amp;"'!"&amp;T$68&amp;$C338+72)&lt;&gt;INDIRECT("'"&amp;$A$70&amp;"'!"&amp;T$68&amp;$C338+72),1,0)</f>
        <v>0</v>
      </c>
      <c r="U338" cm="1">
        <f t="array" aca="1" ref="U338" ca="1">IF(INDIRECT("'"&amp;$A$69&amp;"'!"&amp;U$68&amp;$C338+72)&lt;&gt;INDIRECT("'"&amp;$A$70&amp;"'!"&amp;U$68&amp;$C338+72),1,0)</f>
        <v>0</v>
      </c>
      <c r="V338" cm="1">
        <f t="array" aca="1" ref="V338" ca="1">IF(INDIRECT("'"&amp;$A$69&amp;"'!"&amp;V$68&amp;$C338+72)&lt;&gt;INDIRECT("'"&amp;$A$70&amp;"'!"&amp;V$68&amp;$C338+72),1,0)</f>
        <v>0</v>
      </c>
      <c r="W338" cm="1">
        <f t="array" aca="1" ref="W338" ca="1">IF(INDIRECT("'"&amp;$A$69&amp;"'!"&amp;W$68&amp;$C338+72)&lt;&gt;INDIRECT("'"&amp;$A$70&amp;"'!"&amp;W$68&amp;$C338+72),1,0)</f>
        <v>0</v>
      </c>
      <c r="X338" cm="1">
        <f t="array" aca="1" ref="X338" ca="1">IF(INDIRECT("'"&amp;$A$69&amp;"'!"&amp;X$68&amp;$C338+72)&lt;&gt;INDIRECT("'"&amp;$A$70&amp;"'!"&amp;X$68&amp;$C338+72),1,0)</f>
        <v>0</v>
      </c>
      <c r="Y338" cm="1">
        <f t="array" aca="1" ref="Y338" ca="1">IF(INDIRECT("'"&amp;$A$69&amp;"'!"&amp;Y$68&amp;$C338+72)&lt;&gt;INDIRECT("'"&amp;$A$70&amp;"'!"&amp;Y$68&amp;$C338+72),1,0)</f>
        <v>0</v>
      </c>
      <c r="Z338" cm="1">
        <f t="array" aca="1" ref="Z338" ca="1">IF(INDIRECT("'"&amp;$A$69&amp;"'!"&amp;Z$68&amp;$C338+72)&lt;&gt;INDIRECT("'"&amp;$A$70&amp;"'!"&amp;Z$68&amp;$C338+72),1,0)</f>
        <v>0</v>
      </c>
      <c r="AA338" cm="1">
        <f t="array" aca="1" ref="AA338" ca="1">IF(INDIRECT("'"&amp;$A$69&amp;"'!"&amp;AA$68&amp;$C338+72)&lt;&gt;INDIRECT("'"&amp;$A$70&amp;"'!"&amp;AA$68&amp;$C338+72),1,0)</f>
        <v>0</v>
      </c>
      <c r="AB338" cm="1">
        <f t="array" aca="1" ref="AB338" ca="1">IF(INDIRECT("'"&amp;$A$69&amp;"'!"&amp;AB$68&amp;$C338+72)&lt;&gt;INDIRECT("'"&amp;$A$70&amp;"'!"&amp;AB$68&amp;$C338+72),1,0)</f>
        <v>0</v>
      </c>
      <c r="AC338" cm="1">
        <f t="array" aca="1" ref="AC338" ca="1">IF(INDIRECT("'"&amp;$A$69&amp;"'!"&amp;AC$68&amp;$C338+72)&lt;&gt;INDIRECT("'"&amp;$A$70&amp;"'!"&amp;AC$68&amp;$C338+72),1,0)</f>
        <v>0</v>
      </c>
      <c r="AD338" cm="1">
        <f t="array" aca="1" ref="AD338" ca="1">IF(INDIRECT("'"&amp;$A$69&amp;"'!"&amp;AD$68&amp;$C338+72)&lt;&gt;INDIRECT("'"&amp;$A$70&amp;"'!"&amp;AD$68&amp;$C338+72),1,0)</f>
        <v>0</v>
      </c>
      <c r="AE338" cm="1">
        <f t="array" aca="1" ref="AE338" ca="1">IF(INDIRECT("'"&amp;$A$69&amp;"'!"&amp;AE$68&amp;$C338+72)&lt;&gt;INDIRECT("'"&amp;$A$70&amp;"'!"&amp;AE$68&amp;$C338+72),1,0)</f>
        <v>0</v>
      </c>
      <c r="AF338" cm="1">
        <f t="array" aca="1" ref="AF338" ca="1">IF(INDIRECT("'"&amp;$A$69&amp;"'!"&amp;AF$68&amp;$C338+72)&lt;&gt;INDIRECT("'"&amp;$A$70&amp;"'!"&amp;AF$68&amp;$C338+72),1,0)</f>
        <v>0</v>
      </c>
      <c r="AG338" cm="1">
        <f t="array" aca="1" ref="AG338" ca="1">IF(INDIRECT("'"&amp;$A$69&amp;"'!"&amp;AG$68&amp;$C338+72)&lt;&gt;INDIRECT("'"&amp;$A$70&amp;"'!"&amp;AG$68&amp;$C338+72),1,0)</f>
        <v>0</v>
      </c>
      <c r="AH338" cm="1">
        <f t="array" aca="1" ref="AH338" ca="1">IF(INDIRECT("'"&amp;$A$69&amp;"'!"&amp;AH$68&amp;$C338+72)&lt;&gt;INDIRECT("'"&amp;$A$70&amp;"'!"&amp;AH$68&amp;$C338+72),1,0)</f>
        <v>0</v>
      </c>
      <c r="AI338" cm="1">
        <f t="array" aca="1" ref="AI338" ca="1">IF(INDIRECT("'"&amp;$A$69&amp;"'!"&amp;AI$68&amp;$C338+72)&lt;&gt;INDIRECT("'"&amp;$A$70&amp;"'!"&amp;AI$68&amp;$C338+72),1,0)</f>
        <v>0</v>
      </c>
      <c r="AJ338" cm="1">
        <f t="array" aca="1" ref="AJ338" ca="1">IF(INDIRECT("'"&amp;$A$69&amp;"'!"&amp;AJ$68&amp;$C338+72)&lt;&gt;INDIRECT("'"&amp;$A$70&amp;"'!"&amp;AJ$68&amp;$C338+72),1,0)</f>
        <v>0</v>
      </c>
      <c r="AK338" cm="1">
        <f t="array" aca="1" ref="AK338" ca="1">IF(INDIRECT("'"&amp;$A$69&amp;"'!"&amp;AK$68&amp;$C338+72)&lt;&gt;INDIRECT("'"&amp;$A$70&amp;"'!"&amp;AK$68&amp;$C338+72),1,0)</f>
        <v>0</v>
      </c>
      <c r="AL338" cm="1">
        <f t="array" aca="1" ref="AL338" ca="1">IF(INDIRECT("'"&amp;$A$69&amp;"'!"&amp;AL$68&amp;$C338+72)&lt;&gt;INDIRECT("'"&amp;$A$70&amp;"'!"&amp;AL$68&amp;$C338+72),1,0)</f>
        <v>0</v>
      </c>
      <c r="AM338" cm="1">
        <f t="array" aca="1" ref="AM338" ca="1">IF(INDIRECT("'"&amp;$A$69&amp;"'!"&amp;AM$68&amp;$C338+72)&lt;&gt;INDIRECT("'"&amp;$A$70&amp;"'!"&amp;AM$68&amp;$C338+72),1,0)</f>
        <v>0</v>
      </c>
      <c r="AN338" cm="1">
        <f t="array" aca="1" ref="AN338" ca="1">IF(INDIRECT("'"&amp;$A$69&amp;"'!"&amp;AN$68&amp;$C338+72)&lt;&gt;INDIRECT("'"&amp;$A$70&amp;"'!"&amp;AN$68&amp;$C338+72),1,0)</f>
        <v>0</v>
      </c>
      <c r="AO338" cm="1">
        <f t="array" aca="1" ref="AO338" ca="1">IF(INDIRECT("'"&amp;$A$69&amp;"'!"&amp;AO$68&amp;$C338+72)&lt;&gt;INDIRECT("'"&amp;$A$70&amp;"'!"&amp;AO$68&amp;$C338+72),1,0)</f>
        <v>0</v>
      </c>
      <c r="AP338" cm="1">
        <f t="array" aca="1" ref="AP338" ca="1">IF(INDIRECT("'"&amp;$A$69&amp;"'!"&amp;AP$68&amp;$C338+72)&lt;&gt;INDIRECT("'"&amp;$A$70&amp;"'!"&amp;AP$68&amp;$C338+72),1,0)</f>
        <v>0</v>
      </c>
      <c r="AQ338" cm="1">
        <f t="array" aca="1" ref="AQ338" ca="1">IF(INDIRECT("'"&amp;$A$69&amp;"'!"&amp;AQ$68&amp;$C338+72)&lt;&gt;INDIRECT("'"&amp;$A$70&amp;"'!"&amp;AQ$68&amp;$C338+72),1,0)</f>
        <v>0</v>
      </c>
      <c r="AR338" cm="1">
        <f t="array" aca="1" ref="AR338" ca="1">IF(INDIRECT("'"&amp;$A$69&amp;"'!"&amp;AR$68&amp;$C338+72)&lt;&gt;INDIRECT("'"&amp;$A$70&amp;"'!"&amp;AR$68&amp;$C338+72),1,0)</f>
        <v>0</v>
      </c>
      <c r="AS338" cm="1">
        <f t="array" aca="1" ref="AS338" ca="1">IF(INDIRECT("'"&amp;$A$69&amp;"'!"&amp;AS$68&amp;$C338+72)&lt;&gt;INDIRECT("'"&amp;$A$70&amp;"'!"&amp;AS$68&amp;$C338+72),1,0)</f>
        <v>0</v>
      </c>
      <c r="AT338" cm="1">
        <f t="array" aca="1" ref="AT338" ca="1">IF(INDIRECT("'"&amp;$A$69&amp;"'!"&amp;AT$68&amp;$C338+72)&lt;&gt;INDIRECT("'"&amp;$A$70&amp;"'!"&amp;AT$68&amp;$C338+72),1,0)</f>
        <v>0</v>
      </c>
      <c r="AU338" cm="1">
        <f t="array" aca="1" ref="AU338" ca="1">IF(INDIRECT("'"&amp;$A$69&amp;"'!"&amp;AU$68&amp;$C338+72)&lt;&gt;INDIRECT("'"&amp;$A$70&amp;"'!"&amp;AU$68&amp;$C338+72),1,0)</f>
        <v>0</v>
      </c>
      <c r="AV338" cm="1">
        <f t="array" aca="1" ref="AV338" ca="1">IF(INDIRECT("'"&amp;$A$69&amp;"'!"&amp;AV$68&amp;$C338+72)&lt;&gt;INDIRECT("'"&amp;$A$70&amp;"'!"&amp;AV$68&amp;$C338+72),1,0)</f>
        <v>0</v>
      </c>
      <c r="AW338" cm="1">
        <f t="array" aca="1" ref="AW338" ca="1">IF(INDIRECT("'"&amp;$A$69&amp;"'!"&amp;AW$68&amp;$C338+72)&lt;&gt;INDIRECT("'"&amp;$A$70&amp;"'!"&amp;AW$68&amp;$C338+72),1,0)</f>
        <v>0</v>
      </c>
      <c r="AX338" cm="1">
        <f t="array" aca="1" ref="AX338" ca="1">IF(INDIRECT("'"&amp;$A$69&amp;"'!"&amp;AX$68&amp;$C338+72)&lt;&gt;INDIRECT("'"&amp;$A$70&amp;"'!"&amp;AX$68&amp;$C338+72),1,0)</f>
        <v>0</v>
      </c>
      <c r="AY338" cm="1">
        <f t="array" aca="1" ref="AY338" ca="1">IF(INDIRECT("'"&amp;$A$69&amp;"'!"&amp;AY$68&amp;$C338+72)&lt;&gt;INDIRECT("'"&amp;$A$70&amp;"'!"&amp;AY$68&amp;$C338+72),1,0)</f>
        <v>0</v>
      </c>
      <c r="AZ338" cm="1">
        <f t="array" aca="1" ref="AZ338" ca="1">IF(INDIRECT("'"&amp;$A$69&amp;"'!"&amp;AZ$68&amp;$C338+72)&lt;&gt;INDIRECT("'"&amp;$A$70&amp;"'!"&amp;AZ$68&amp;$C338+72),1,0)</f>
        <v>0</v>
      </c>
      <c r="BA338" cm="1">
        <f t="array" aca="1" ref="BA338" ca="1">IF(INDIRECT("'"&amp;$A$69&amp;"'!"&amp;BA$68&amp;$C338+72)&lt;&gt;INDIRECT("'"&amp;$A$70&amp;"'!"&amp;BA$68&amp;$C338+72),1,0)</f>
        <v>0</v>
      </c>
      <c r="BB338" cm="1">
        <f t="array" aca="1" ref="BB338" ca="1">IF(INDIRECT("'"&amp;$A$69&amp;"'!"&amp;BB$68&amp;$C338+72)&lt;&gt;INDIRECT("'"&amp;$A$70&amp;"'!"&amp;BB$68&amp;$C338+72),1,0)</f>
        <v>0</v>
      </c>
      <c r="BC338">
        <f t="shared" ca="1" si="12"/>
        <v>0</v>
      </c>
      <c r="BD338">
        <f t="shared" ca="1" si="13"/>
        <v>0</v>
      </c>
      <c r="BE338">
        <f t="shared" ca="1" si="14"/>
        <v>0</v>
      </c>
    </row>
    <row r="339" spans="3:57" x14ac:dyDescent="0.15">
      <c r="C339" s="283">
        <v>267</v>
      </c>
      <c r="D339" cm="1">
        <f t="array" aca="1" ref="D339" ca="1">IF(INDIRECT("'"&amp;$A$69&amp;"'!"&amp;D$68&amp;$C339+72)&lt;&gt;INDIRECT("'"&amp;$A$70&amp;"'!"&amp;D$68&amp;$C339+72),1,0)</f>
        <v>0</v>
      </c>
      <c r="E339" cm="1">
        <f t="array" aca="1" ref="E339" ca="1">IF(INDIRECT("'"&amp;$A$69&amp;"'!"&amp;E$68&amp;$C339+72)&lt;&gt;INDIRECT("'"&amp;$A$70&amp;"'!"&amp;E$68&amp;$C339+72),1,0)</f>
        <v>0</v>
      </c>
      <c r="F339" cm="1">
        <f t="array" aca="1" ref="F339" ca="1">IF(INDIRECT("'"&amp;$A$69&amp;"'!"&amp;F$68&amp;$C339+72)&lt;&gt;INDIRECT("'"&amp;$A$70&amp;"'!"&amp;F$68&amp;$C339+72),1,0)</f>
        <v>0</v>
      </c>
      <c r="G339" cm="1">
        <f t="array" aca="1" ref="G339" ca="1">IF(INDIRECT("'"&amp;$A$69&amp;"'!"&amp;G$68&amp;$C339+72)&lt;&gt;INDIRECT("'"&amp;$A$70&amp;"'!"&amp;G$68&amp;$C339+72),1,0)</f>
        <v>0</v>
      </c>
      <c r="H339" cm="1">
        <f t="array" aca="1" ref="H339" ca="1">IF(INDIRECT("'"&amp;$A$69&amp;"'!"&amp;H$68&amp;$C339+72)&lt;&gt;INDIRECT("'"&amp;$A$70&amp;"'!"&amp;H$68&amp;$C339+72),1,0)</f>
        <v>0</v>
      </c>
      <c r="I339" cm="1">
        <f t="array" aca="1" ref="I339" ca="1">IF(INDIRECT("'"&amp;$A$69&amp;"'!"&amp;I$68&amp;$C339+72)&lt;&gt;INDIRECT("'"&amp;$A$70&amp;"'!"&amp;I$68&amp;$C339+72),1,0)</f>
        <v>0</v>
      </c>
      <c r="J339" cm="1">
        <f t="array" aca="1" ref="J339" ca="1">IF(INDIRECT("'"&amp;$A$69&amp;"'!"&amp;J$68&amp;$C339+72)&lt;&gt;INDIRECT("'"&amp;$A$70&amp;"'!"&amp;J$68&amp;$C339+72),1,0)</f>
        <v>0</v>
      </c>
      <c r="K339" cm="1">
        <f t="array" aca="1" ref="K339" ca="1">IF(INDIRECT("'"&amp;$A$69&amp;"'!"&amp;K$68&amp;$C339+72)&lt;&gt;INDIRECT("'"&amp;$A$70&amp;"'!"&amp;K$68&amp;$C339+72),1,0)</f>
        <v>0</v>
      </c>
      <c r="L339" cm="1">
        <f t="array" aca="1" ref="L339" ca="1">IF(INDIRECT("'"&amp;$A$69&amp;"'!"&amp;L$68&amp;$C339+72)&lt;&gt;INDIRECT("'"&amp;$A$70&amp;"'!"&amp;L$68&amp;$C339+72),1,0)</f>
        <v>0</v>
      </c>
      <c r="M339" cm="1">
        <f t="array" aca="1" ref="M339" ca="1">IF(INDIRECT("'"&amp;$A$69&amp;"'!"&amp;M$68&amp;$C339+72)&lt;&gt;INDIRECT("'"&amp;$A$70&amp;"'!"&amp;M$68&amp;$C339+72),1,0)</f>
        <v>0</v>
      </c>
      <c r="N339" cm="1">
        <f t="array" aca="1" ref="N339" ca="1">IF(INDIRECT("'"&amp;$A$69&amp;"'!"&amp;N$68&amp;$C339+72)&lt;&gt;INDIRECT("'"&amp;$A$70&amp;"'!"&amp;N$68&amp;$C339+72),1,0)</f>
        <v>0</v>
      </c>
      <c r="O339" cm="1">
        <f t="array" aca="1" ref="O339" ca="1">IF(INDIRECT("'"&amp;$A$69&amp;"'!"&amp;O$68&amp;$C339+72)&lt;&gt;INDIRECT("'"&amp;$A$70&amp;"'!"&amp;O$68&amp;$C339+72),1,0)</f>
        <v>0</v>
      </c>
      <c r="P339" cm="1">
        <f t="array" aca="1" ref="P339" ca="1">IF(INDIRECT("'"&amp;$A$69&amp;"'!"&amp;P$68&amp;$C339+72)&lt;&gt;INDIRECT("'"&amp;$A$70&amp;"'!"&amp;P$68&amp;$C339+72),1,0)</f>
        <v>0</v>
      </c>
      <c r="Q339" cm="1">
        <f t="array" aca="1" ref="Q339" ca="1">IF(INDIRECT("'"&amp;$A$69&amp;"'!"&amp;Q$68&amp;$C339+72)&lt;&gt;INDIRECT("'"&amp;$A$70&amp;"'!"&amp;Q$68&amp;$C339+72),1,0)</f>
        <v>0</v>
      </c>
      <c r="R339" cm="1">
        <f t="array" aca="1" ref="R339" ca="1">IF(INDIRECT("'"&amp;$A$69&amp;"'!"&amp;R$68&amp;$C339+72)&lt;&gt;INDIRECT("'"&amp;$A$70&amp;"'!"&amp;R$68&amp;$C339+72),1,0)</f>
        <v>0</v>
      </c>
      <c r="S339" cm="1">
        <f t="array" aca="1" ref="S339" ca="1">IF(INDIRECT("'"&amp;$A$69&amp;"'!"&amp;S$68&amp;$C339+72)&lt;&gt;INDIRECT("'"&amp;$A$70&amp;"'!"&amp;S$68&amp;$C339+72),1,0)</f>
        <v>0</v>
      </c>
      <c r="T339" cm="1">
        <f t="array" aca="1" ref="T339" ca="1">IF(INDIRECT("'"&amp;$A$69&amp;"'!"&amp;T$68&amp;$C339+72)&lt;&gt;INDIRECT("'"&amp;$A$70&amp;"'!"&amp;T$68&amp;$C339+72),1,0)</f>
        <v>0</v>
      </c>
      <c r="U339" cm="1">
        <f t="array" aca="1" ref="U339" ca="1">IF(INDIRECT("'"&amp;$A$69&amp;"'!"&amp;U$68&amp;$C339+72)&lt;&gt;INDIRECT("'"&amp;$A$70&amp;"'!"&amp;U$68&amp;$C339+72),1,0)</f>
        <v>0</v>
      </c>
      <c r="V339" cm="1">
        <f t="array" aca="1" ref="V339" ca="1">IF(INDIRECT("'"&amp;$A$69&amp;"'!"&amp;V$68&amp;$C339+72)&lt;&gt;INDIRECT("'"&amp;$A$70&amp;"'!"&amp;V$68&amp;$C339+72),1,0)</f>
        <v>0</v>
      </c>
      <c r="W339" cm="1">
        <f t="array" aca="1" ref="W339" ca="1">IF(INDIRECT("'"&amp;$A$69&amp;"'!"&amp;W$68&amp;$C339+72)&lt;&gt;INDIRECT("'"&amp;$A$70&amp;"'!"&amp;W$68&amp;$C339+72),1,0)</f>
        <v>0</v>
      </c>
      <c r="X339" cm="1">
        <f t="array" aca="1" ref="X339" ca="1">IF(INDIRECT("'"&amp;$A$69&amp;"'!"&amp;X$68&amp;$C339+72)&lt;&gt;INDIRECT("'"&amp;$A$70&amp;"'!"&amp;X$68&amp;$C339+72),1,0)</f>
        <v>0</v>
      </c>
      <c r="Y339" cm="1">
        <f t="array" aca="1" ref="Y339" ca="1">IF(INDIRECT("'"&amp;$A$69&amp;"'!"&amp;Y$68&amp;$C339+72)&lt;&gt;INDIRECT("'"&amp;$A$70&amp;"'!"&amp;Y$68&amp;$C339+72),1,0)</f>
        <v>0</v>
      </c>
      <c r="Z339" cm="1">
        <f t="array" aca="1" ref="Z339" ca="1">IF(INDIRECT("'"&amp;$A$69&amp;"'!"&amp;Z$68&amp;$C339+72)&lt;&gt;INDIRECT("'"&amp;$A$70&amp;"'!"&amp;Z$68&amp;$C339+72),1,0)</f>
        <v>0</v>
      </c>
      <c r="AA339" cm="1">
        <f t="array" aca="1" ref="AA339" ca="1">IF(INDIRECT("'"&amp;$A$69&amp;"'!"&amp;AA$68&amp;$C339+72)&lt;&gt;INDIRECT("'"&amp;$A$70&amp;"'!"&amp;AA$68&amp;$C339+72),1,0)</f>
        <v>0</v>
      </c>
      <c r="AB339" cm="1">
        <f t="array" aca="1" ref="AB339" ca="1">IF(INDIRECT("'"&amp;$A$69&amp;"'!"&amp;AB$68&amp;$C339+72)&lt;&gt;INDIRECT("'"&amp;$A$70&amp;"'!"&amp;AB$68&amp;$C339+72),1,0)</f>
        <v>0</v>
      </c>
      <c r="AC339" cm="1">
        <f t="array" aca="1" ref="AC339" ca="1">IF(INDIRECT("'"&amp;$A$69&amp;"'!"&amp;AC$68&amp;$C339+72)&lt;&gt;INDIRECT("'"&amp;$A$70&amp;"'!"&amp;AC$68&amp;$C339+72),1,0)</f>
        <v>0</v>
      </c>
      <c r="AD339" cm="1">
        <f t="array" aca="1" ref="AD339" ca="1">IF(INDIRECT("'"&amp;$A$69&amp;"'!"&amp;AD$68&amp;$C339+72)&lt;&gt;INDIRECT("'"&amp;$A$70&amp;"'!"&amp;AD$68&amp;$C339+72),1,0)</f>
        <v>0</v>
      </c>
      <c r="AE339" cm="1">
        <f t="array" aca="1" ref="AE339" ca="1">IF(INDIRECT("'"&amp;$A$69&amp;"'!"&amp;AE$68&amp;$C339+72)&lt;&gt;INDIRECT("'"&amp;$A$70&amp;"'!"&amp;AE$68&amp;$C339+72),1,0)</f>
        <v>0</v>
      </c>
      <c r="AF339" cm="1">
        <f t="array" aca="1" ref="AF339" ca="1">IF(INDIRECT("'"&amp;$A$69&amp;"'!"&amp;AF$68&amp;$C339+72)&lt;&gt;INDIRECT("'"&amp;$A$70&amp;"'!"&amp;AF$68&amp;$C339+72),1,0)</f>
        <v>0</v>
      </c>
      <c r="AG339" cm="1">
        <f t="array" aca="1" ref="AG339" ca="1">IF(INDIRECT("'"&amp;$A$69&amp;"'!"&amp;AG$68&amp;$C339+72)&lt;&gt;INDIRECT("'"&amp;$A$70&amp;"'!"&amp;AG$68&amp;$C339+72),1,0)</f>
        <v>0</v>
      </c>
      <c r="AH339" cm="1">
        <f t="array" aca="1" ref="AH339" ca="1">IF(INDIRECT("'"&amp;$A$69&amp;"'!"&amp;AH$68&amp;$C339+72)&lt;&gt;INDIRECT("'"&amp;$A$70&amp;"'!"&amp;AH$68&amp;$C339+72),1,0)</f>
        <v>0</v>
      </c>
      <c r="AI339" cm="1">
        <f t="array" aca="1" ref="AI339" ca="1">IF(INDIRECT("'"&amp;$A$69&amp;"'!"&amp;AI$68&amp;$C339+72)&lt;&gt;INDIRECT("'"&amp;$A$70&amp;"'!"&amp;AI$68&amp;$C339+72),1,0)</f>
        <v>0</v>
      </c>
      <c r="AJ339" cm="1">
        <f t="array" aca="1" ref="AJ339" ca="1">IF(INDIRECT("'"&amp;$A$69&amp;"'!"&amp;AJ$68&amp;$C339+72)&lt;&gt;INDIRECT("'"&amp;$A$70&amp;"'!"&amp;AJ$68&amp;$C339+72),1,0)</f>
        <v>0</v>
      </c>
      <c r="AK339" cm="1">
        <f t="array" aca="1" ref="AK339" ca="1">IF(INDIRECT("'"&amp;$A$69&amp;"'!"&amp;AK$68&amp;$C339+72)&lt;&gt;INDIRECT("'"&amp;$A$70&amp;"'!"&amp;AK$68&amp;$C339+72),1,0)</f>
        <v>0</v>
      </c>
      <c r="AL339" cm="1">
        <f t="array" aca="1" ref="AL339" ca="1">IF(INDIRECT("'"&amp;$A$69&amp;"'!"&amp;AL$68&amp;$C339+72)&lt;&gt;INDIRECT("'"&amp;$A$70&amp;"'!"&amp;AL$68&amp;$C339+72),1,0)</f>
        <v>0</v>
      </c>
      <c r="AM339" cm="1">
        <f t="array" aca="1" ref="AM339" ca="1">IF(INDIRECT("'"&amp;$A$69&amp;"'!"&amp;AM$68&amp;$C339+72)&lt;&gt;INDIRECT("'"&amp;$A$70&amp;"'!"&amp;AM$68&amp;$C339+72),1,0)</f>
        <v>0</v>
      </c>
      <c r="AN339" cm="1">
        <f t="array" aca="1" ref="AN339" ca="1">IF(INDIRECT("'"&amp;$A$69&amp;"'!"&amp;AN$68&amp;$C339+72)&lt;&gt;INDIRECT("'"&amp;$A$70&amp;"'!"&amp;AN$68&amp;$C339+72),1,0)</f>
        <v>0</v>
      </c>
      <c r="AO339" cm="1">
        <f t="array" aca="1" ref="AO339" ca="1">IF(INDIRECT("'"&amp;$A$69&amp;"'!"&amp;AO$68&amp;$C339+72)&lt;&gt;INDIRECT("'"&amp;$A$70&amp;"'!"&amp;AO$68&amp;$C339+72),1,0)</f>
        <v>0</v>
      </c>
      <c r="AP339" cm="1">
        <f t="array" aca="1" ref="AP339" ca="1">IF(INDIRECT("'"&amp;$A$69&amp;"'!"&amp;AP$68&amp;$C339+72)&lt;&gt;INDIRECT("'"&amp;$A$70&amp;"'!"&amp;AP$68&amp;$C339+72),1,0)</f>
        <v>0</v>
      </c>
      <c r="AQ339" cm="1">
        <f t="array" aca="1" ref="AQ339" ca="1">IF(INDIRECT("'"&amp;$A$69&amp;"'!"&amp;AQ$68&amp;$C339+72)&lt;&gt;INDIRECT("'"&amp;$A$70&amp;"'!"&amp;AQ$68&amp;$C339+72),1,0)</f>
        <v>0</v>
      </c>
      <c r="AR339" cm="1">
        <f t="array" aca="1" ref="AR339" ca="1">IF(INDIRECT("'"&amp;$A$69&amp;"'!"&amp;AR$68&amp;$C339+72)&lt;&gt;INDIRECT("'"&amp;$A$70&amp;"'!"&amp;AR$68&amp;$C339+72),1,0)</f>
        <v>0</v>
      </c>
      <c r="AS339" cm="1">
        <f t="array" aca="1" ref="AS339" ca="1">IF(INDIRECT("'"&amp;$A$69&amp;"'!"&amp;AS$68&amp;$C339+72)&lt;&gt;INDIRECT("'"&amp;$A$70&amp;"'!"&amp;AS$68&amp;$C339+72),1,0)</f>
        <v>0</v>
      </c>
      <c r="AT339" cm="1">
        <f t="array" aca="1" ref="AT339" ca="1">IF(INDIRECT("'"&amp;$A$69&amp;"'!"&amp;AT$68&amp;$C339+72)&lt;&gt;INDIRECT("'"&amp;$A$70&amp;"'!"&amp;AT$68&amp;$C339+72),1,0)</f>
        <v>0</v>
      </c>
      <c r="AU339" cm="1">
        <f t="array" aca="1" ref="AU339" ca="1">IF(INDIRECT("'"&amp;$A$69&amp;"'!"&amp;AU$68&amp;$C339+72)&lt;&gt;INDIRECT("'"&amp;$A$70&amp;"'!"&amp;AU$68&amp;$C339+72),1,0)</f>
        <v>0</v>
      </c>
      <c r="AV339" cm="1">
        <f t="array" aca="1" ref="AV339" ca="1">IF(INDIRECT("'"&amp;$A$69&amp;"'!"&amp;AV$68&amp;$C339+72)&lt;&gt;INDIRECT("'"&amp;$A$70&amp;"'!"&amp;AV$68&amp;$C339+72),1,0)</f>
        <v>0</v>
      </c>
      <c r="AW339" cm="1">
        <f t="array" aca="1" ref="AW339" ca="1">IF(INDIRECT("'"&amp;$A$69&amp;"'!"&amp;AW$68&amp;$C339+72)&lt;&gt;INDIRECT("'"&amp;$A$70&amp;"'!"&amp;AW$68&amp;$C339+72),1,0)</f>
        <v>0</v>
      </c>
      <c r="AX339" cm="1">
        <f t="array" aca="1" ref="AX339" ca="1">IF(INDIRECT("'"&amp;$A$69&amp;"'!"&amp;AX$68&amp;$C339+72)&lt;&gt;INDIRECT("'"&amp;$A$70&amp;"'!"&amp;AX$68&amp;$C339+72),1,0)</f>
        <v>0</v>
      </c>
      <c r="AY339" cm="1">
        <f t="array" aca="1" ref="AY339" ca="1">IF(INDIRECT("'"&amp;$A$69&amp;"'!"&amp;AY$68&amp;$C339+72)&lt;&gt;INDIRECT("'"&amp;$A$70&amp;"'!"&amp;AY$68&amp;$C339+72),1,0)</f>
        <v>0</v>
      </c>
      <c r="AZ339" cm="1">
        <f t="array" aca="1" ref="AZ339" ca="1">IF(INDIRECT("'"&amp;$A$69&amp;"'!"&amp;AZ$68&amp;$C339+72)&lt;&gt;INDIRECT("'"&amp;$A$70&amp;"'!"&amp;AZ$68&amp;$C339+72),1,0)</f>
        <v>0</v>
      </c>
      <c r="BA339" cm="1">
        <f t="array" aca="1" ref="BA339" ca="1">IF(INDIRECT("'"&amp;$A$69&amp;"'!"&amp;BA$68&amp;$C339+72)&lt;&gt;INDIRECT("'"&amp;$A$70&amp;"'!"&amp;BA$68&amp;$C339+72),1,0)</f>
        <v>0</v>
      </c>
      <c r="BB339" cm="1">
        <f t="array" aca="1" ref="BB339" ca="1">IF(INDIRECT("'"&amp;$A$69&amp;"'!"&amp;BB$68&amp;$C339+72)&lt;&gt;INDIRECT("'"&amp;$A$70&amp;"'!"&amp;BB$68&amp;$C339+72),1,0)</f>
        <v>0</v>
      </c>
      <c r="BC339">
        <f t="shared" ca="1" si="12"/>
        <v>0</v>
      </c>
      <c r="BD339">
        <f t="shared" ca="1" si="13"/>
        <v>0</v>
      </c>
      <c r="BE339">
        <f t="shared" ca="1" si="14"/>
        <v>0</v>
      </c>
    </row>
    <row r="340" spans="3:57" x14ac:dyDescent="0.15">
      <c r="C340" s="283">
        <v>268</v>
      </c>
      <c r="D340" cm="1">
        <f t="array" aca="1" ref="D340" ca="1">IF(INDIRECT("'"&amp;$A$69&amp;"'!"&amp;D$68&amp;$C340+72)&lt;&gt;INDIRECT("'"&amp;$A$70&amp;"'!"&amp;D$68&amp;$C340+72),1,0)</f>
        <v>0</v>
      </c>
      <c r="E340" cm="1">
        <f t="array" aca="1" ref="E340" ca="1">IF(INDIRECT("'"&amp;$A$69&amp;"'!"&amp;E$68&amp;$C340+72)&lt;&gt;INDIRECT("'"&amp;$A$70&amp;"'!"&amp;E$68&amp;$C340+72),1,0)</f>
        <v>0</v>
      </c>
      <c r="F340" cm="1">
        <f t="array" aca="1" ref="F340" ca="1">IF(INDIRECT("'"&amp;$A$69&amp;"'!"&amp;F$68&amp;$C340+72)&lt;&gt;INDIRECT("'"&amp;$A$70&amp;"'!"&amp;F$68&amp;$C340+72),1,0)</f>
        <v>0</v>
      </c>
      <c r="G340" cm="1">
        <f t="array" aca="1" ref="G340" ca="1">IF(INDIRECT("'"&amp;$A$69&amp;"'!"&amp;G$68&amp;$C340+72)&lt;&gt;INDIRECT("'"&amp;$A$70&amp;"'!"&amp;G$68&amp;$C340+72),1,0)</f>
        <v>0</v>
      </c>
      <c r="H340" cm="1">
        <f t="array" aca="1" ref="H340" ca="1">IF(INDIRECT("'"&amp;$A$69&amp;"'!"&amp;H$68&amp;$C340+72)&lt;&gt;INDIRECT("'"&amp;$A$70&amp;"'!"&amp;H$68&amp;$C340+72),1,0)</f>
        <v>0</v>
      </c>
      <c r="I340" cm="1">
        <f t="array" aca="1" ref="I340" ca="1">IF(INDIRECT("'"&amp;$A$69&amp;"'!"&amp;I$68&amp;$C340+72)&lt;&gt;INDIRECT("'"&amp;$A$70&amp;"'!"&amp;I$68&amp;$C340+72),1,0)</f>
        <v>0</v>
      </c>
      <c r="J340" cm="1">
        <f t="array" aca="1" ref="J340" ca="1">IF(INDIRECT("'"&amp;$A$69&amp;"'!"&amp;J$68&amp;$C340+72)&lt;&gt;INDIRECT("'"&amp;$A$70&amp;"'!"&amp;J$68&amp;$C340+72),1,0)</f>
        <v>0</v>
      </c>
      <c r="K340" cm="1">
        <f t="array" aca="1" ref="K340" ca="1">IF(INDIRECT("'"&amp;$A$69&amp;"'!"&amp;K$68&amp;$C340+72)&lt;&gt;INDIRECT("'"&amp;$A$70&amp;"'!"&amp;K$68&amp;$C340+72),1,0)</f>
        <v>0</v>
      </c>
      <c r="L340" cm="1">
        <f t="array" aca="1" ref="L340" ca="1">IF(INDIRECT("'"&amp;$A$69&amp;"'!"&amp;L$68&amp;$C340+72)&lt;&gt;INDIRECT("'"&amp;$A$70&amp;"'!"&amp;L$68&amp;$C340+72),1,0)</f>
        <v>0</v>
      </c>
      <c r="M340" cm="1">
        <f t="array" aca="1" ref="M340" ca="1">IF(INDIRECT("'"&amp;$A$69&amp;"'!"&amp;M$68&amp;$C340+72)&lt;&gt;INDIRECT("'"&amp;$A$70&amp;"'!"&amp;M$68&amp;$C340+72),1,0)</f>
        <v>0</v>
      </c>
      <c r="N340" cm="1">
        <f t="array" aca="1" ref="N340" ca="1">IF(INDIRECT("'"&amp;$A$69&amp;"'!"&amp;N$68&amp;$C340+72)&lt;&gt;INDIRECT("'"&amp;$A$70&amp;"'!"&amp;N$68&amp;$C340+72),1,0)</f>
        <v>0</v>
      </c>
      <c r="O340" cm="1">
        <f t="array" aca="1" ref="O340" ca="1">IF(INDIRECT("'"&amp;$A$69&amp;"'!"&amp;O$68&amp;$C340+72)&lt;&gt;INDIRECT("'"&amp;$A$70&amp;"'!"&amp;O$68&amp;$C340+72),1,0)</f>
        <v>0</v>
      </c>
      <c r="P340" cm="1">
        <f t="array" aca="1" ref="P340" ca="1">IF(INDIRECT("'"&amp;$A$69&amp;"'!"&amp;P$68&amp;$C340+72)&lt;&gt;INDIRECT("'"&amp;$A$70&amp;"'!"&amp;P$68&amp;$C340+72),1,0)</f>
        <v>0</v>
      </c>
      <c r="Q340" cm="1">
        <f t="array" aca="1" ref="Q340" ca="1">IF(INDIRECT("'"&amp;$A$69&amp;"'!"&amp;Q$68&amp;$C340+72)&lt;&gt;INDIRECT("'"&amp;$A$70&amp;"'!"&amp;Q$68&amp;$C340+72),1,0)</f>
        <v>0</v>
      </c>
      <c r="R340" cm="1">
        <f t="array" aca="1" ref="R340" ca="1">IF(INDIRECT("'"&amp;$A$69&amp;"'!"&amp;R$68&amp;$C340+72)&lt;&gt;INDIRECT("'"&amp;$A$70&amp;"'!"&amp;R$68&amp;$C340+72),1,0)</f>
        <v>0</v>
      </c>
      <c r="S340" cm="1">
        <f t="array" aca="1" ref="S340" ca="1">IF(INDIRECT("'"&amp;$A$69&amp;"'!"&amp;S$68&amp;$C340+72)&lt;&gt;INDIRECT("'"&amp;$A$70&amp;"'!"&amp;S$68&amp;$C340+72),1,0)</f>
        <v>0</v>
      </c>
      <c r="T340" cm="1">
        <f t="array" aca="1" ref="T340" ca="1">IF(INDIRECT("'"&amp;$A$69&amp;"'!"&amp;T$68&amp;$C340+72)&lt;&gt;INDIRECT("'"&amp;$A$70&amp;"'!"&amp;T$68&amp;$C340+72),1,0)</f>
        <v>0</v>
      </c>
      <c r="U340" cm="1">
        <f t="array" aca="1" ref="U340" ca="1">IF(INDIRECT("'"&amp;$A$69&amp;"'!"&amp;U$68&amp;$C340+72)&lt;&gt;INDIRECT("'"&amp;$A$70&amp;"'!"&amp;U$68&amp;$C340+72),1,0)</f>
        <v>0</v>
      </c>
      <c r="V340" cm="1">
        <f t="array" aca="1" ref="V340" ca="1">IF(INDIRECT("'"&amp;$A$69&amp;"'!"&amp;V$68&amp;$C340+72)&lt;&gt;INDIRECT("'"&amp;$A$70&amp;"'!"&amp;V$68&amp;$C340+72),1,0)</f>
        <v>0</v>
      </c>
      <c r="W340" cm="1">
        <f t="array" aca="1" ref="W340" ca="1">IF(INDIRECT("'"&amp;$A$69&amp;"'!"&amp;W$68&amp;$C340+72)&lt;&gt;INDIRECT("'"&amp;$A$70&amp;"'!"&amp;W$68&amp;$C340+72),1,0)</f>
        <v>0</v>
      </c>
      <c r="X340" cm="1">
        <f t="array" aca="1" ref="X340" ca="1">IF(INDIRECT("'"&amp;$A$69&amp;"'!"&amp;X$68&amp;$C340+72)&lt;&gt;INDIRECT("'"&amp;$A$70&amp;"'!"&amp;X$68&amp;$C340+72),1,0)</f>
        <v>0</v>
      </c>
      <c r="Y340" cm="1">
        <f t="array" aca="1" ref="Y340" ca="1">IF(INDIRECT("'"&amp;$A$69&amp;"'!"&amp;Y$68&amp;$C340+72)&lt;&gt;INDIRECT("'"&amp;$A$70&amp;"'!"&amp;Y$68&amp;$C340+72),1,0)</f>
        <v>0</v>
      </c>
      <c r="Z340" cm="1">
        <f t="array" aca="1" ref="Z340" ca="1">IF(INDIRECT("'"&amp;$A$69&amp;"'!"&amp;Z$68&amp;$C340+72)&lt;&gt;INDIRECT("'"&amp;$A$70&amp;"'!"&amp;Z$68&amp;$C340+72),1,0)</f>
        <v>0</v>
      </c>
      <c r="AA340" cm="1">
        <f t="array" aca="1" ref="AA340" ca="1">IF(INDIRECT("'"&amp;$A$69&amp;"'!"&amp;AA$68&amp;$C340+72)&lt;&gt;INDIRECT("'"&amp;$A$70&amp;"'!"&amp;AA$68&amp;$C340+72),1,0)</f>
        <v>0</v>
      </c>
      <c r="AB340" cm="1">
        <f t="array" aca="1" ref="AB340" ca="1">IF(INDIRECT("'"&amp;$A$69&amp;"'!"&amp;AB$68&amp;$C340+72)&lt;&gt;INDIRECT("'"&amp;$A$70&amp;"'!"&amp;AB$68&amp;$C340+72),1,0)</f>
        <v>0</v>
      </c>
      <c r="AC340" cm="1">
        <f t="array" aca="1" ref="AC340" ca="1">IF(INDIRECT("'"&amp;$A$69&amp;"'!"&amp;AC$68&amp;$C340+72)&lt;&gt;INDIRECT("'"&amp;$A$70&amp;"'!"&amp;AC$68&amp;$C340+72),1,0)</f>
        <v>0</v>
      </c>
      <c r="AD340" cm="1">
        <f t="array" aca="1" ref="AD340" ca="1">IF(INDIRECT("'"&amp;$A$69&amp;"'!"&amp;AD$68&amp;$C340+72)&lt;&gt;INDIRECT("'"&amp;$A$70&amp;"'!"&amp;AD$68&amp;$C340+72),1,0)</f>
        <v>0</v>
      </c>
      <c r="AE340" cm="1">
        <f t="array" aca="1" ref="AE340" ca="1">IF(INDIRECT("'"&amp;$A$69&amp;"'!"&amp;AE$68&amp;$C340+72)&lt;&gt;INDIRECT("'"&amp;$A$70&amp;"'!"&amp;AE$68&amp;$C340+72),1,0)</f>
        <v>0</v>
      </c>
      <c r="AF340" cm="1">
        <f t="array" aca="1" ref="AF340" ca="1">IF(INDIRECT("'"&amp;$A$69&amp;"'!"&amp;AF$68&amp;$C340+72)&lt;&gt;INDIRECT("'"&amp;$A$70&amp;"'!"&amp;AF$68&amp;$C340+72),1,0)</f>
        <v>0</v>
      </c>
      <c r="AG340" cm="1">
        <f t="array" aca="1" ref="AG340" ca="1">IF(INDIRECT("'"&amp;$A$69&amp;"'!"&amp;AG$68&amp;$C340+72)&lt;&gt;INDIRECT("'"&amp;$A$70&amp;"'!"&amp;AG$68&amp;$C340+72),1,0)</f>
        <v>0</v>
      </c>
      <c r="AH340" cm="1">
        <f t="array" aca="1" ref="AH340" ca="1">IF(INDIRECT("'"&amp;$A$69&amp;"'!"&amp;AH$68&amp;$C340+72)&lt;&gt;INDIRECT("'"&amp;$A$70&amp;"'!"&amp;AH$68&amp;$C340+72),1,0)</f>
        <v>0</v>
      </c>
      <c r="AI340" cm="1">
        <f t="array" aca="1" ref="AI340" ca="1">IF(INDIRECT("'"&amp;$A$69&amp;"'!"&amp;AI$68&amp;$C340+72)&lt;&gt;INDIRECT("'"&amp;$A$70&amp;"'!"&amp;AI$68&amp;$C340+72),1,0)</f>
        <v>0</v>
      </c>
      <c r="AJ340" cm="1">
        <f t="array" aca="1" ref="AJ340" ca="1">IF(INDIRECT("'"&amp;$A$69&amp;"'!"&amp;AJ$68&amp;$C340+72)&lt;&gt;INDIRECT("'"&amp;$A$70&amp;"'!"&amp;AJ$68&amp;$C340+72),1,0)</f>
        <v>0</v>
      </c>
      <c r="AK340" cm="1">
        <f t="array" aca="1" ref="AK340" ca="1">IF(INDIRECT("'"&amp;$A$69&amp;"'!"&amp;AK$68&amp;$C340+72)&lt;&gt;INDIRECT("'"&amp;$A$70&amp;"'!"&amp;AK$68&amp;$C340+72),1,0)</f>
        <v>0</v>
      </c>
      <c r="AL340" cm="1">
        <f t="array" aca="1" ref="AL340" ca="1">IF(INDIRECT("'"&amp;$A$69&amp;"'!"&amp;AL$68&amp;$C340+72)&lt;&gt;INDIRECT("'"&amp;$A$70&amp;"'!"&amp;AL$68&amp;$C340+72),1,0)</f>
        <v>0</v>
      </c>
      <c r="AM340" cm="1">
        <f t="array" aca="1" ref="AM340" ca="1">IF(INDIRECT("'"&amp;$A$69&amp;"'!"&amp;AM$68&amp;$C340+72)&lt;&gt;INDIRECT("'"&amp;$A$70&amp;"'!"&amp;AM$68&amp;$C340+72),1,0)</f>
        <v>0</v>
      </c>
      <c r="AN340" cm="1">
        <f t="array" aca="1" ref="AN340" ca="1">IF(INDIRECT("'"&amp;$A$69&amp;"'!"&amp;AN$68&amp;$C340+72)&lt;&gt;INDIRECT("'"&amp;$A$70&amp;"'!"&amp;AN$68&amp;$C340+72),1,0)</f>
        <v>0</v>
      </c>
      <c r="AO340" cm="1">
        <f t="array" aca="1" ref="AO340" ca="1">IF(INDIRECT("'"&amp;$A$69&amp;"'!"&amp;AO$68&amp;$C340+72)&lt;&gt;INDIRECT("'"&amp;$A$70&amp;"'!"&amp;AO$68&amp;$C340+72),1,0)</f>
        <v>0</v>
      </c>
      <c r="AP340" cm="1">
        <f t="array" aca="1" ref="AP340" ca="1">IF(INDIRECT("'"&amp;$A$69&amp;"'!"&amp;AP$68&amp;$C340+72)&lt;&gt;INDIRECT("'"&amp;$A$70&amp;"'!"&amp;AP$68&amp;$C340+72),1,0)</f>
        <v>0</v>
      </c>
      <c r="AQ340" cm="1">
        <f t="array" aca="1" ref="AQ340" ca="1">IF(INDIRECT("'"&amp;$A$69&amp;"'!"&amp;AQ$68&amp;$C340+72)&lt;&gt;INDIRECT("'"&amp;$A$70&amp;"'!"&amp;AQ$68&amp;$C340+72),1,0)</f>
        <v>0</v>
      </c>
      <c r="AR340" cm="1">
        <f t="array" aca="1" ref="AR340" ca="1">IF(INDIRECT("'"&amp;$A$69&amp;"'!"&amp;AR$68&amp;$C340+72)&lt;&gt;INDIRECT("'"&amp;$A$70&amp;"'!"&amp;AR$68&amp;$C340+72),1,0)</f>
        <v>0</v>
      </c>
      <c r="AS340" cm="1">
        <f t="array" aca="1" ref="AS340" ca="1">IF(INDIRECT("'"&amp;$A$69&amp;"'!"&amp;AS$68&amp;$C340+72)&lt;&gt;INDIRECT("'"&amp;$A$70&amp;"'!"&amp;AS$68&amp;$C340+72),1,0)</f>
        <v>0</v>
      </c>
      <c r="AT340" cm="1">
        <f t="array" aca="1" ref="AT340" ca="1">IF(INDIRECT("'"&amp;$A$69&amp;"'!"&amp;AT$68&amp;$C340+72)&lt;&gt;INDIRECT("'"&amp;$A$70&amp;"'!"&amp;AT$68&amp;$C340+72),1,0)</f>
        <v>0</v>
      </c>
      <c r="AU340" cm="1">
        <f t="array" aca="1" ref="AU340" ca="1">IF(INDIRECT("'"&amp;$A$69&amp;"'!"&amp;AU$68&amp;$C340+72)&lt;&gt;INDIRECT("'"&amp;$A$70&amp;"'!"&amp;AU$68&amp;$C340+72),1,0)</f>
        <v>0</v>
      </c>
      <c r="AV340" cm="1">
        <f t="array" aca="1" ref="AV340" ca="1">IF(INDIRECT("'"&amp;$A$69&amp;"'!"&amp;AV$68&amp;$C340+72)&lt;&gt;INDIRECT("'"&amp;$A$70&amp;"'!"&amp;AV$68&amp;$C340+72),1,0)</f>
        <v>0</v>
      </c>
      <c r="AW340" cm="1">
        <f t="array" aca="1" ref="AW340" ca="1">IF(INDIRECT("'"&amp;$A$69&amp;"'!"&amp;AW$68&amp;$C340+72)&lt;&gt;INDIRECT("'"&amp;$A$70&amp;"'!"&amp;AW$68&amp;$C340+72),1,0)</f>
        <v>0</v>
      </c>
      <c r="AX340" cm="1">
        <f t="array" aca="1" ref="AX340" ca="1">IF(INDIRECT("'"&amp;$A$69&amp;"'!"&amp;AX$68&amp;$C340+72)&lt;&gt;INDIRECT("'"&amp;$A$70&amp;"'!"&amp;AX$68&amp;$C340+72),1,0)</f>
        <v>0</v>
      </c>
      <c r="AY340" cm="1">
        <f t="array" aca="1" ref="AY340" ca="1">IF(INDIRECT("'"&amp;$A$69&amp;"'!"&amp;AY$68&amp;$C340+72)&lt;&gt;INDIRECT("'"&amp;$A$70&amp;"'!"&amp;AY$68&amp;$C340+72),1,0)</f>
        <v>0</v>
      </c>
      <c r="AZ340" cm="1">
        <f t="array" aca="1" ref="AZ340" ca="1">IF(INDIRECT("'"&amp;$A$69&amp;"'!"&amp;AZ$68&amp;$C340+72)&lt;&gt;INDIRECT("'"&amp;$A$70&amp;"'!"&amp;AZ$68&amp;$C340+72),1,0)</f>
        <v>0</v>
      </c>
      <c r="BA340" cm="1">
        <f t="array" aca="1" ref="BA340" ca="1">IF(INDIRECT("'"&amp;$A$69&amp;"'!"&amp;BA$68&amp;$C340+72)&lt;&gt;INDIRECT("'"&amp;$A$70&amp;"'!"&amp;BA$68&amp;$C340+72),1,0)</f>
        <v>0</v>
      </c>
      <c r="BB340" cm="1">
        <f t="array" aca="1" ref="BB340" ca="1">IF(INDIRECT("'"&amp;$A$69&amp;"'!"&amp;BB$68&amp;$C340+72)&lt;&gt;INDIRECT("'"&amp;$A$70&amp;"'!"&amp;BB$68&amp;$C340+72),1,0)</f>
        <v>0</v>
      </c>
      <c r="BC340">
        <f t="shared" ca="1" si="12"/>
        <v>0</v>
      </c>
      <c r="BD340">
        <f t="shared" ca="1" si="13"/>
        <v>0</v>
      </c>
      <c r="BE340">
        <f t="shared" ca="1" si="14"/>
        <v>0</v>
      </c>
    </row>
    <row r="341" spans="3:57" x14ac:dyDescent="0.15">
      <c r="C341" s="283">
        <v>269</v>
      </c>
      <c r="D341" cm="1">
        <f t="array" aca="1" ref="D341" ca="1">IF(INDIRECT("'"&amp;$A$69&amp;"'!"&amp;D$68&amp;$C341+72)&lt;&gt;INDIRECT("'"&amp;$A$70&amp;"'!"&amp;D$68&amp;$C341+72),1,0)</f>
        <v>0</v>
      </c>
      <c r="E341" cm="1">
        <f t="array" aca="1" ref="E341" ca="1">IF(INDIRECT("'"&amp;$A$69&amp;"'!"&amp;E$68&amp;$C341+72)&lt;&gt;INDIRECT("'"&amp;$A$70&amp;"'!"&amp;E$68&amp;$C341+72),1,0)</f>
        <v>0</v>
      </c>
      <c r="F341" cm="1">
        <f t="array" aca="1" ref="F341" ca="1">IF(INDIRECT("'"&amp;$A$69&amp;"'!"&amp;F$68&amp;$C341+72)&lt;&gt;INDIRECT("'"&amp;$A$70&amp;"'!"&amp;F$68&amp;$C341+72),1,0)</f>
        <v>0</v>
      </c>
      <c r="G341" cm="1">
        <f t="array" aca="1" ref="G341" ca="1">IF(INDIRECT("'"&amp;$A$69&amp;"'!"&amp;G$68&amp;$C341+72)&lt;&gt;INDIRECT("'"&amp;$A$70&amp;"'!"&amp;G$68&amp;$C341+72),1,0)</f>
        <v>0</v>
      </c>
      <c r="H341" cm="1">
        <f t="array" aca="1" ref="H341" ca="1">IF(INDIRECT("'"&amp;$A$69&amp;"'!"&amp;H$68&amp;$C341+72)&lt;&gt;INDIRECT("'"&amp;$A$70&amp;"'!"&amp;H$68&amp;$C341+72),1,0)</f>
        <v>0</v>
      </c>
      <c r="I341" cm="1">
        <f t="array" aca="1" ref="I341" ca="1">IF(INDIRECT("'"&amp;$A$69&amp;"'!"&amp;I$68&amp;$C341+72)&lt;&gt;INDIRECT("'"&amp;$A$70&amp;"'!"&amp;I$68&amp;$C341+72),1,0)</f>
        <v>0</v>
      </c>
      <c r="J341" cm="1">
        <f t="array" aca="1" ref="J341" ca="1">IF(INDIRECT("'"&amp;$A$69&amp;"'!"&amp;J$68&amp;$C341+72)&lt;&gt;INDIRECT("'"&amp;$A$70&amp;"'!"&amp;J$68&amp;$C341+72),1,0)</f>
        <v>0</v>
      </c>
      <c r="K341" cm="1">
        <f t="array" aca="1" ref="K341" ca="1">IF(INDIRECT("'"&amp;$A$69&amp;"'!"&amp;K$68&amp;$C341+72)&lt;&gt;INDIRECT("'"&amp;$A$70&amp;"'!"&amp;K$68&amp;$C341+72),1,0)</f>
        <v>0</v>
      </c>
      <c r="L341" cm="1">
        <f t="array" aca="1" ref="L341" ca="1">IF(INDIRECT("'"&amp;$A$69&amp;"'!"&amp;L$68&amp;$C341+72)&lt;&gt;INDIRECT("'"&amp;$A$70&amp;"'!"&amp;L$68&amp;$C341+72),1,0)</f>
        <v>0</v>
      </c>
      <c r="M341" cm="1">
        <f t="array" aca="1" ref="M341" ca="1">IF(INDIRECT("'"&amp;$A$69&amp;"'!"&amp;M$68&amp;$C341+72)&lt;&gt;INDIRECT("'"&amp;$A$70&amp;"'!"&amp;M$68&amp;$C341+72),1,0)</f>
        <v>0</v>
      </c>
      <c r="N341" cm="1">
        <f t="array" aca="1" ref="N341" ca="1">IF(INDIRECT("'"&amp;$A$69&amp;"'!"&amp;N$68&amp;$C341+72)&lt;&gt;INDIRECT("'"&amp;$A$70&amp;"'!"&amp;N$68&amp;$C341+72),1,0)</f>
        <v>0</v>
      </c>
      <c r="O341" cm="1">
        <f t="array" aca="1" ref="O341" ca="1">IF(INDIRECT("'"&amp;$A$69&amp;"'!"&amp;O$68&amp;$C341+72)&lt;&gt;INDIRECT("'"&amp;$A$70&amp;"'!"&amp;O$68&amp;$C341+72),1,0)</f>
        <v>0</v>
      </c>
      <c r="P341" cm="1">
        <f t="array" aca="1" ref="P341" ca="1">IF(INDIRECT("'"&amp;$A$69&amp;"'!"&amp;P$68&amp;$C341+72)&lt;&gt;INDIRECT("'"&amp;$A$70&amp;"'!"&amp;P$68&amp;$C341+72),1,0)</f>
        <v>0</v>
      </c>
      <c r="Q341" cm="1">
        <f t="array" aca="1" ref="Q341" ca="1">IF(INDIRECT("'"&amp;$A$69&amp;"'!"&amp;Q$68&amp;$C341+72)&lt;&gt;INDIRECT("'"&amp;$A$70&amp;"'!"&amp;Q$68&amp;$C341+72),1,0)</f>
        <v>0</v>
      </c>
      <c r="R341" cm="1">
        <f t="array" aca="1" ref="R341" ca="1">IF(INDIRECT("'"&amp;$A$69&amp;"'!"&amp;R$68&amp;$C341+72)&lt;&gt;INDIRECT("'"&amp;$A$70&amp;"'!"&amp;R$68&amp;$C341+72),1,0)</f>
        <v>0</v>
      </c>
      <c r="S341" cm="1">
        <f t="array" aca="1" ref="S341" ca="1">IF(INDIRECT("'"&amp;$A$69&amp;"'!"&amp;S$68&amp;$C341+72)&lt;&gt;INDIRECT("'"&amp;$A$70&amp;"'!"&amp;S$68&amp;$C341+72),1,0)</f>
        <v>0</v>
      </c>
      <c r="T341" cm="1">
        <f t="array" aca="1" ref="T341" ca="1">IF(INDIRECT("'"&amp;$A$69&amp;"'!"&amp;T$68&amp;$C341+72)&lt;&gt;INDIRECT("'"&amp;$A$70&amp;"'!"&amp;T$68&amp;$C341+72),1,0)</f>
        <v>0</v>
      </c>
      <c r="U341" cm="1">
        <f t="array" aca="1" ref="U341" ca="1">IF(INDIRECT("'"&amp;$A$69&amp;"'!"&amp;U$68&amp;$C341+72)&lt;&gt;INDIRECT("'"&amp;$A$70&amp;"'!"&amp;U$68&amp;$C341+72),1,0)</f>
        <v>0</v>
      </c>
      <c r="V341" cm="1">
        <f t="array" aca="1" ref="V341" ca="1">IF(INDIRECT("'"&amp;$A$69&amp;"'!"&amp;V$68&amp;$C341+72)&lt;&gt;INDIRECT("'"&amp;$A$70&amp;"'!"&amp;V$68&amp;$C341+72),1,0)</f>
        <v>0</v>
      </c>
      <c r="W341" cm="1">
        <f t="array" aca="1" ref="W341" ca="1">IF(INDIRECT("'"&amp;$A$69&amp;"'!"&amp;W$68&amp;$C341+72)&lt;&gt;INDIRECT("'"&amp;$A$70&amp;"'!"&amp;W$68&amp;$C341+72),1,0)</f>
        <v>0</v>
      </c>
      <c r="X341" cm="1">
        <f t="array" aca="1" ref="X341" ca="1">IF(INDIRECT("'"&amp;$A$69&amp;"'!"&amp;X$68&amp;$C341+72)&lt;&gt;INDIRECT("'"&amp;$A$70&amp;"'!"&amp;X$68&amp;$C341+72),1,0)</f>
        <v>0</v>
      </c>
      <c r="Y341" cm="1">
        <f t="array" aca="1" ref="Y341" ca="1">IF(INDIRECT("'"&amp;$A$69&amp;"'!"&amp;Y$68&amp;$C341+72)&lt;&gt;INDIRECT("'"&amp;$A$70&amp;"'!"&amp;Y$68&amp;$C341+72),1,0)</f>
        <v>0</v>
      </c>
      <c r="Z341" cm="1">
        <f t="array" aca="1" ref="Z341" ca="1">IF(INDIRECT("'"&amp;$A$69&amp;"'!"&amp;Z$68&amp;$C341+72)&lt;&gt;INDIRECT("'"&amp;$A$70&amp;"'!"&amp;Z$68&amp;$C341+72),1,0)</f>
        <v>0</v>
      </c>
      <c r="AA341" cm="1">
        <f t="array" aca="1" ref="AA341" ca="1">IF(INDIRECT("'"&amp;$A$69&amp;"'!"&amp;AA$68&amp;$C341+72)&lt;&gt;INDIRECT("'"&amp;$A$70&amp;"'!"&amp;AA$68&amp;$C341+72),1,0)</f>
        <v>0</v>
      </c>
      <c r="AB341" cm="1">
        <f t="array" aca="1" ref="AB341" ca="1">IF(INDIRECT("'"&amp;$A$69&amp;"'!"&amp;AB$68&amp;$C341+72)&lt;&gt;INDIRECT("'"&amp;$A$70&amp;"'!"&amp;AB$68&amp;$C341+72),1,0)</f>
        <v>0</v>
      </c>
      <c r="AC341" cm="1">
        <f t="array" aca="1" ref="AC341" ca="1">IF(INDIRECT("'"&amp;$A$69&amp;"'!"&amp;AC$68&amp;$C341+72)&lt;&gt;INDIRECT("'"&amp;$A$70&amp;"'!"&amp;AC$68&amp;$C341+72),1,0)</f>
        <v>0</v>
      </c>
      <c r="AD341" cm="1">
        <f t="array" aca="1" ref="AD341" ca="1">IF(INDIRECT("'"&amp;$A$69&amp;"'!"&amp;AD$68&amp;$C341+72)&lt;&gt;INDIRECT("'"&amp;$A$70&amp;"'!"&amp;AD$68&amp;$C341+72),1,0)</f>
        <v>0</v>
      </c>
      <c r="AE341" cm="1">
        <f t="array" aca="1" ref="AE341" ca="1">IF(INDIRECT("'"&amp;$A$69&amp;"'!"&amp;AE$68&amp;$C341+72)&lt;&gt;INDIRECT("'"&amp;$A$70&amp;"'!"&amp;AE$68&amp;$C341+72),1,0)</f>
        <v>0</v>
      </c>
      <c r="AF341" cm="1">
        <f t="array" aca="1" ref="AF341" ca="1">IF(INDIRECT("'"&amp;$A$69&amp;"'!"&amp;AF$68&amp;$C341+72)&lt;&gt;INDIRECT("'"&amp;$A$70&amp;"'!"&amp;AF$68&amp;$C341+72),1,0)</f>
        <v>0</v>
      </c>
      <c r="AG341" cm="1">
        <f t="array" aca="1" ref="AG341" ca="1">IF(INDIRECT("'"&amp;$A$69&amp;"'!"&amp;AG$68&amp;$C341+72)&lt;&gt;INDIRECT("'"&amp;$A$70&amp;"'!"&amp;AG$68&amp;$C341+72),1,0)</f>
        <v>0</v>
      </c>
      <c r="AH341" cm="1">
        <f t="array" aca="1" ref="AH341" ca="1">IF(INDIRECT("'"&amp;$A$69&amp;"'!"&amp;AH$68&amp;$C341+72)&lt;&gt;INDIRECT("'"&amp;$A$70&amp;"'!"&amp;AH$68&amp;$C341+72),1,0)</f>
        <v>0</v>
      </c>
      <c r="AI341" cm="1">
        <f t="array" aca="1" ref="AI341" ca="1">IF(INDIRECT("'"&amp;$A$69&amp;"'!"&amp;AI$68&amp;$C341+72)&lt;&gt;INDIRECT("'"&amp;$A$70&amp;"'!"&amp;AI$68&amp;$C341+72),1,0)</f>
        <v>0</v>
      </c>
      <c r="AJ341" cm="1">
        <f t="array" aca="1" ref="AJ341" ca="1">IF(INDIRECT("'"&amp;$A$69&amp;"'!"&amp;AJ$68&amp;$C341+72)&lt;&gt;INDIRECT("'"&amp;$A$70&amp;"'!"&amp;AJ$68&amp;$C341+72),1,0)</f>
        <v>0</v>
      </c>
      <c r="AK341" cm="1">
        <f t="array" aca="1" ref="AK341" ca="1">IF(INDIRECT("'"&amp;$A$69&amp;"'!"&amp;AK$68&amp;$C341+72)&lt;&gt;INDIRECT("'"&amp;$A$70&amp;"'!"&amp;AK$68&amp;$C341+72),1,0)</f>
        <v>0</v>
      </c>
      <c r="AL341" cm="1">
        <f t="array" aca="1" ref="AL341" ca="1">IF(INDIRECT("'"&amp;$A$69&amp;"'!"&amp;AL$68&amp;$C341+72)&lt;&gt;INDIRECT("'"&amp;$A$70&amp;"'!"&amp;AL$68&amp;$C341+72),1,0)</f>
        <v>0</v>
      </c>
      <c r="AM341" cm="1">
        <f t="array" aca="1" ref="AM341" ca="1">IF(INDIRECT("'"&amp;$A$69&amp;"'!"&amp;AM$68&amp;$C341+72)&lt;&gt;INDIRECT("'"&amp;$A$70&amp;"'!"&amp;AM$68&amp;$C341+72),1,0)</f>
        <v>0</v>
      </c>
      <c r="AN341" cm="1">
        <f t="array" aca="1" ref="AN341" ca="1">IF(INDIRECT("'"&amp;$A$69&amp;"'!"&amp;AN$68&amp;$C341+72)&lt;&gt;INDIRECT("'"&amp;$A$70&amp;"'!"&amp;AN$68&amp;$C341+72),1,0)</f>
        <v>0</v>
      </c>
      <c r="AO341" cm="1">
        <f t="array" aca="1" ref="AO341" ca="1">IF(INDIRECT("'"&amp;$A$69&amp;"'!"&amp;AO$68&amp;$C341+72)&lt;&gt;INDIRECT("'"&amp;$A$70&amp;"'!"&amp;AO$68&amp;$C341+72),1,0)</f>
        <v>0</v>
      </c>
      <c r="AP341" cm="1">
        <f t="array" aca="1" ref="AP341" ca="1">IF(INDIRECT("'"&amp;$A$69&amp;"'!"&amp;AP$68&amp;$C341+72)&lt;&gt;INDIRECT("'"&amp;$A$70&amp;"'!"&amp;AP$68&amp;$C341+72),1,0)</f>
        <v>0</v>
      </c>
      <c r="AQ341" cm="1">
        <f t="array" aca="1" ref="AQ341" ca="1">IF(INDIRECT("'"&amp;$A$69&amp;"'!"&amp;AQ$68&amp;$C341+72)&lt;&gt;INDIRECT("'"&amp;$A$70&amp;"'!"&amp;AQ$68&amp;$C341+72),1,0)</f>
        <v>0</v>
      </c>
      <c r="AR341" cm="1">
        <f t="array" aca="1" ref="AR341" ca="1">IF(INDIRECT("'"&amp;$A$69&amp;"'!"&amp;AR$68&amp;$C341+72)&lt;&gt;INDIRECT("'"&amp;$A$70&amp;"'!"&amp;AR$68&amp;$C341+72),1,0)</f>
        <v>0</v>
      </c>
      <c r="AS341" cm="1">
        <f t="array" aca="1" ref="AS341" ca="1">IF(INDIRECT("'"&amp;$A$69&amp;"'!"&amp;AS$68&amp;$C341+72)&lt;&gt;INDIRECT("'"&amp;$A$70&amp;"'!"&amp;AS$68&amp;$C341+72),1,0)</f>
        <v>0</v>
      </c>
      <c r="AT341" cm="1">
        <f t="array" aca="1" ref="AT341" ca="1">IF(INDIRECT("'"&amp;$A$69&amp;"'!"&amp;AT$68&amp;$C341+72)&lt;&gt;INDIRECT("'"&amp;$A$70&amp;"'!"&amp;AT$68&amp;$C341+72),1,0)</f>
        <v>0</v>
      </c>
      <c r="AU341" cm="1">
        <f t="array" aca="1" ref="AU341" ca="1">IF(INDIRECT("'"&amp;$A$69&amp;"'!"&amp;AU$68&amp;$C341+72)&lt;&gt;INDIRECT("'"&amp;$A$70&amp;"'!"&amp;AU$68&amp;$C341+72),1,0)</f>
        <v>0</v>
      </c>
      <c r="AV341" cm="1">
        <f t="array" aca="1" ref="AV341" ca="1">IF(INDIRECT("'"&amp;$A$69&amp;"'!"&amp;AV$68&amp;$C341+72)&lt;&gt;INDIRECT("'"&amp;$A$70&amp;"'!"&amp;AV$68&amp;$C341+72),1,0)</f>
        <v>0</v>
      </c>
      <c r="AW341" cm="1">
        <f t="array" aca="1" ref="AW341" ca="1">IF(INDIRECT("'"&amp;$A$69&amp;"'!"&amp;AW$68&amp;$C341+72)&lt;&gt;INDIRECT("'"&amp;$A$70&amp;"'!"&amp;AW$68&amp;$C341+72),1,0)</f>
        <v>0</v>
      </c>
      <c r="AX341" cm="1">
        <f t="array" aca="1" ref="AX341" ca="1">IF(INDIRECT("'"&amp;$A$69&amp;"'!"&amp;AX$68&amp;$C341+72)&lt;&gt;INDIRECT("'"&amp;$A$70&amp;"'!"&amp;AX$68&amp;$C341+72),1,0)</f>
        <v>0</v>
      </c>
      <c r="AY341" cm="1">
        <f t="array" aca="1" ref="AY341" ca="1">IF(INDIRECT("'"&amp;$A$69&amp;"'!"&amp;AY$68&amp;$C341+72)&lt;&gt;INDIRECT("'"&amp;$A$70&amp;"'!"&amp;AY$68&amp;$C341+72),1,0)</f>
        <v>0</v>
      </c>
      <c r="AZ341" cm="1">
        <f t="array" aca="1" ref="AZ341" ca="1">IF(INDIRECT("'"&amp;$A$69&amp;"'!"&amp;AZ$68&amp;$C341+72)&lt;&gt;INDIRECT("'"&amp;$A$70&amp;"'!"&amp;AZ$68&amp;$C341+72),1,0)</f>
        <v>0</v>
      </c>
      <c r="BA341" cm="1">
        <f t="array" aca="1" ref="BA341" ca="1">IF(INDIRECT("'"&amp;$A$69&amp;"'!"&amp;BA$68&amp;$C341+72)&lt;&gt;INDIRECT("'"&amp;$A$70&amp;"'!"&amp;BA$68&amp;$C341+72),1,0)</f>
        <v>0</v>
      </c>
      <c r="BB341" cm="1">
        <f t="array" aca="1" ref="BB341" ca="1">IF(INDIRECT("'"&amp;$A$69&amp;"'!"&amp;BB$68&amp;$C341+72)&lt;&gt;INDIRECT("'"&amp;$A$70&amp;"'!"&amp;BB$68&amp;$C341+72),1,0)</f>
        <v>0</v>
      </c>
      <c r="BC341">
        <f t="shared" ca="1" si="12"/>
        <v>0</v>
      </c>
      <c r="BD341">
        <f t="shared" ca="1" si="13"/>
        <v>0</v>
      </c>
      <c r="BE341">
        <f t="shared" ca="1" si="14"/>
        <v>0</v>
      </c>
    </row>
    <row r="342" spans="3:57" x14ac:dyDescent="0.15">
      <c r="C342" s="283">
        <v>270</v>
      </c>
      <c r="D342" cm="1">
        <f t="array" aca="1" ref="D342" ca="1">IF(INDIRECT("'"&amp;$A$69&amp;"'!"&amp;D$68&amp;$C342+72)&lt;&gt;INDIRECT("'"&amp;$A$70&amp;"'!"&amp;D$68&amp;$C342+72),1,0)</f>
        <v>0</v>
      </c>
      <c r="E342" cm="1">
        <f t="array" aca="1" ref="E342" ca="1">IF(INDIRECT("'"&amp;$A$69&amp;"'!"&amp;E$68&amp;$C342+72)&lt;&gt;INDIRECT("'"&amp;$A$70&amp;"'!"&amp;E$68&amp;$C342+72),1,0)</f>
        <v>0</v>
      </c>
      <c r="F342" cm="1">
        <f t="array" aca="1" ref="F342" ca="1">IF(INDIRECT("'"&amp;$A$69&amp;"'!"&amp;F$68&amp;$C342+72)&lt;&gt;INDIRECT("'"&amp;$A$70&amp;"'!"&amp;F$68&amp;$C342+72),1,0)</f>
        <v>0</v>
      </c>
      <c r="G342" cm="1">
        <f t="array" aca="1" ref="G342" ca="1">IF(INDIRECT("'"&amp;$A$69&amp;"'!"&amp;G$68&amp;$C342+72)&lt;&gt;INDIRECT("'"&amp;$A$70&amp;"'!"&amp;G$68&amp;$C342+72),1,0)</f>
        <v>0</v>
      </c>
      <c r="H342" cm="1">
        <f t="array" aca="1" ref="H342" ca="1">IF(INDIRECT("'"&amp;$A$69&amp;"'!"&amp;H$68&amp;$C342+72)&lt;&gt;INDIRECT("'"&amp;$A$70&amp;"'!"&amp;H$68&amp;$C342+72),1,0)</f>
        <v>0</v>
      </c>
      <c r="I342" cm="1">
        <f t="array" aca="1" ref="I342" ca="1">IF(INDIRECT("'"&amp;$A$69&amp;"'!"&amp;I$68&amp;$C342+72)&lt;&gt;INDIRECT("'"&amp;$A$70&amp;"'!"&amp;I$68&amp;$C342+72),1,0)</f>
        <v>0</v>
      </c>
      <c r="J342" cm="1">
        <f t="array" aca="1" ref="J342" ca="1">IF(INDIRECT("'"&amp;$A$69&amp;"'!"&amp;J$68&amp;$C342+72)&lt;&gt;INDIRECT("'"&amp;$A$70&amp;"'!"&amp;J$68&amp;$C342+72),1,0)</f>
        <v>0</v>
      </c>
      <c r="K342" cm="1">
        <f t="array" aca="1" ref="K342" ca="1">IF(INDIRECT("'"&amp;$A$69&amp;"'!"&amp;K$68&amp;$C342+72)&lt;&gt;INDIRECT("'"&amp;$A$70&amp;"'!"&amp;K$68&amp;$C342+72),1,0)</f>
        <v>0</v>
      </c>
      <c r="L342" cm="1">
        <f t="array" aca="1" ref="L342" ca="1">IF(INDIRECT("'"&amp;$A$69&amp;"'!"&amp;L$68&amp;$C342+72)&lt;&gt;INDIRECT("'"&amp;$A$70&amp;"'!"&amp;L$68&amp;$C342+72),1,0)</f>
        <v>0</v>
      </c>
      <c r="M342" cm="1">
        <f t="array" aca="1" ref="M342" ca="1">IF(INDIRECT("'"&amp;$A$69&amp;"'!"&amp;M$68&amp;$C342+72)&lt;&gt;INDIRECT("'"&amp;$A$70&amp;"'!"&amp;M$68&amp;$C342+72),1,0)</f>
        <v>0</v>
      </c>
      <c r="N342" cm="1">
        <f t="array" aca="1" ref="N342" ca="1">IF(INDIRECT("'"&amp;$A$69&amp;"'!"&amp;N$68&amp;$C342+72)&lt;&gt;INDIRECT("'"&amp;$A$70&amp;"'!"&amp;N$68&amp;$C342+72),1,0)</f>
        <v>0</v>
      </c>
      <c r="O342" cm="1">
        <f t="array" aca="1" ref="O342" ca="1">IF(INDIRECT("'"&amp;$A$69&amp;"'!"&amp;O$68&amp;$C342+72)&lt;&gt;INDIRECT("'"&amp;$A$70&amp;"'!"&amp;O$68&amp;$C342+72),1,0)</f>
        <v>0</v>
      </c>
      <c r="P342" cm="1">
        <f t="array" aca="1" ref="P342" ca="1">IF(INDIRECT("'"&amp;$A$69&amp;"'!"&amp;P$68&amp;$C342+72)&lt;&gt;INDIRECT("'"&amp;$A$70&amp;"'!"&amp;P$68&amp;$C342+72),1,0)</f>
        <v>0</v>
      </c>
      <c r="Q342" cm="1">
        <f t="array" aca="1" ref="Q342" ca="1">IF(INDIRECT("'"&amp;$A$69&amp;"'!"&amp;Q$68&amp;$C342+72)&lt;&gt;INDIRECT("'"&amp;$A$70&amp;"'!"&amp;Q$68&amp;$C342+72),1,0)</f>
        <v>0</v>
      </c>
      <c r="R342" cm="1">
        <f t="array" aca="1" ref="R342" ca="1">IF(INDIRECT("'"&amp;$A$69&amp;"'!"&amp;R$68&amp;$C342+72)&lt;&gt;INDIRECT("'"&amp;$A$70&amp;"'!"&amp;R$68&amp;$C342+72),1,0)</f>
        <v>0</v>
      </c>
      <c r="S342" cm="1">
        <f t="array" aca="1" ref="S342" ca="1">IF(INDIRECT("'"&amp;$A$69&amp;"'!"&amp;S$68&amp;$C342+72)&lt;&gt;INDIRECT("'"&amp;$A$70&amp;"'!"&amp;S$68&amp;$C342+72),1,0)</f>
        <v>0</v>
      </c>
      <c r="T342" cm="1">
        <f t="array" aca="1" ref="T342" ca="1">IF(INDIRECT("'"&amp;$A$69&amp;"'!"&amp;T$68&amp;$C342+72)&lt;&gt;INDIRECT("'"&amp;$A$70&amp;"'!"&amp;T$68&amp;$C342+72),1,0)</f>
        <v>0</v>
      </c>
      <c r="U342" cm="1">
        <f t="array" aca="1" ref="U342" ca="1">IF(INDIRECT("'"&amp;$A$69&amp;"'!"&amp;U$68&amp;$C342+72)&lt;&gt;INDIRECT("'"&amp;$A$70&amp;"'!"&amp;U$68&amp;$C342+72),1,0)</f>
        <v>0</v>
      </c>
      <c r="V342" cm="1">
        <f t="array" aca="1" ref="V342" ca="1">IF(INDIRECT("'"&amp;$A$69&amp;"'!"&amp;V$68&amp;$C342+72)&lt;&gt;INDIRECT("'"&amp;$A$70&amp;"'!"&amp;V$68&amp;$C342+72),1,0)</f>
        <v>0</v>
      </c>
      <c r="W342" cm="1">
        <f t="array" aca="1" ref="W342" ca="1">IF(INDIRECT("'"&amp;$A$69&amp;"'!"&amp;W$68&amp;$C342+72)&lt;&gt;INDIRECT("'"&amp;$A$70&amp;"'!"&amp;W$68&amp;$C342+72),1,0)</f>
        <v>0</v>
      </c>
      <c r="X342" cm="1">
        <f t="array" aca="1" ref="X342" ca="1">IF(INDIRECT("'"&amp;$A$69&amp;"'!"&amp;X$68&amp;$C342+72)&lt;&gt;INDIRECT("'"&amp;$A$70&amp;"'!"&amp;X$68&amp;$C342+72),1,0)</f>
        <v>0</v>
      </c>
      <c r="Y342" cm="1">
        <f t="array" aca="1" ref="Y342" ca="1">IF(INDIRECT("'"&amp;$A$69&amp;"'!"&amp;Y$68&amp;$C342+72)&lt;&gt;INDIRECT("'"&amp;$A$70&amp;"'!"&amp;Y$68&amp;$C342+72),1,0)</f>
        <v>0</v>
      </c>
      <c r="Z342" cm="1">
        <f t="array" aca="1" ref="Z342" ca="1">IF(INDIRECT("'"&amp;$A$69&amp;"'!"&amp;Z$68&amp;$C342+72)&lt;&gt;INDIRECT("'"&amp;$A$70&amp;"'!"&amp;Z$68&amp;$C342+72),1,0)</f>
        <v>0</v>
      </c>
      <c r="AA342" cm="1">
        <f t="array" aca="1" ref="AA342" ca="1">IF(INDIRECT("'"&amp;$A$69&amp;"'!"&amp;AA$68&amp;$C342+72)&lt;&gt;INDIRECT("'"&amp;$A$70&amp;"'!"&amp;AA$68&amp;$C342+72),1,0)</f>
        <v>0</v>
      </c>
      <c r="AB342" cm="1">
        <f t="array" aca="1" ref="AB342" ca="1">IF(INDIRECT("'"&amp;$A$69&amp;"'!"&amp;AB$68&amp;$C342+72)&lt;&gt;INDIRECT("'"&amp;$A$70&amp;"'!"&amp;AB$68&amp;$C342+72),1,0)</f>
        <v>0</v>
      </c>
      <c r="AC342" cm="1">
        <f t="array" aca="1" ref="AC342" ca="1">IF(INDIRECT("'"&amp;$A$69&amp;"'!"&amp;AC$68&amp;$C342+72)&lt;&gt;INDIRECT("'"&amp;$A$70&amp;"'!"&amp;AC$68&amp;$C342+72),1,0)</f>
        <v>0</v>
      </c>
      <c r="AD342" cm="1">
        <f t="array" aca="1" ref="AD342" ca="1">IF(INDIRECT("'"&amp;$A$69&amp;"'!"&amp;AD$68&amp;$C342+72)&lt;&gt;INDIRECT("'"&amp;$A$70&amp;"'!"&amp;AD$68&amp;$C342+72),1,0)</f>
        <v>0</v>
      </c>
      <c r="AE342" cm="1">
        <f t="array" aca="1" ref="AE342" ca="1">IF(INDIRECT("'"&amp;$A$69&amp;"'!"&amp;AE$68&amp;$C342+72)&lt;&gt;INDIRECT("'"&amp;$A$70&amp;"'!"&amp;AE$68&amp;$C342+72),1,0)</f>
        <v>0</v>
      </c>
      <c r="AF342" cm="1">
        <f t="array" aca="1" ref="AF342" ca="1">IF(INDIRECT("'"&amp;$A$69&amp;"'!"&amp;AF$68&amp;$C342+72)&lt;&gt;INDIRECT("'"&amp;$A$70&amp;"'!"&amp;AF$68&amp;$C342+72),1,0)</f>
        <v>0</v>
      </c>
      <c r="AG342" cm="1">
        <f t="array" aca="1" ref="AG342" ca="1">IF(INDIRECT("'"&amp;$A$69&amp;"'!"&amp;AG$68&amp;$C342+72)&lt;&gt;INDIRECT("'"&amp;$A$70&amp;"'!"&amp;AG$68&amp;$C342+72),1,0)</f>
        <v>0</v>
      </c>
      <c r="AH342" cm="1">
        <f t="array" aca="1" ref="AH342" ca="1">IF(INDIRECT("'"&amp;$A$69&amp;"'!"&amp;AH$68&amp;$C342+72)&lt;&gt;INDIRECT("'"&amp;$A$70&amp;"'!"&amp;AH$68&amp;$C342+72),1,0)</f>
        <v>0</v>
      </c>
      <c r="AI342" cm="1">
        <f t="array" aca="1" ref="AI342" ca="1">IF(INDIRECT("'"&amp;$A$69&amp;"'!"&amp;AI$68&amp;$C342+72)&lt;&gt;INDIRECT("'"&amp;$A$70&amp;"'!"&amp;AI$68&amp;$C342+72),1,0)</f>
        <v>0</v>
      </c>
      <c r="AJ342" cm="1">
        <f t="array" aca="1" ref="AJ342" ca="1">IF(INDIRECT("'"&amp;$A$69&amp;"'!"&amp;AJ$68&amp;$C342+72)&lt;&gt;INDIRECT("'"&amp;$A$70&amp;"'!"&amp;AJ$68&amp;$C342+72),1,0)</f>
        <v>0</v>
      </c>
      <c r="AK342" cm="1">
        <f t="array" aca="1" ref="AK342" ca="1">IF(INDIRECT("'"&amp;$A$69&amp;"'!"&amp;AK$68&amp;$C342+72)&lt;&gt;INDIRECT("'"&amp;$A$70&amp;"'!"&amp;AK$68&amp;$C342+72),1,0)</f>
        <v>0</v>
      </c>
      <c r="AL342" cm="1">
        <f t="array" aca="1" ref="AL342" ca="1">IF(INDIRECT("'"&amp;$A$69&amp;"'!"&amp;AL$68&amp;$C342+72)&lt;&gt;INDIRECT("'"&amp;$A$70&amp;"'!"&amp;AL$68&amp;$C342+72),1,0)</f>
        <v>0</v>
      </c>
      <c r="AM342" cm="1">
        <f t="array" aca="1" ref="AM342" ca="1">IF(INDIRECT("'"&amp;$A$69&amp;"'!"&amp;AM$68&amp;$C342+72)&lt;&gt;INDIRECT("'"&amp;$A$70&amp;"'!"&amp;AM$68&amp;$C342+72),1,0)</f>
        <v>0</v>
      </c>
      <c r="AN342" cm="1">
        <f t="array" aca="1" ref="AN342" ca="1">IF(INDIRECT("'"&amp;$A$69&amp;"'!"&amp;AN$68&amp;$C342+72)&lt;&gt;INDIRECT("'"&amp;$A$70&amp;"'!"&amp;AN$68&amp;$C342+72),1,0)</f>
        <v>0</v>
      </c>
      <c r="AO342" cm="1">
        <f t="array" aca="1" ref="AO342" ca="1">IF(INDIRECT("'"&amp;$A$69&amp;"'!"&amp;AO$68&amp;$C342+72)&lt;&gt;INDIRECT("'"&amp;$A$70&amp;"'!"&amp;AO$68&amp;$C342+72),1,0)</f>
        <v>0</v>
      </c>
      <c r="AP342" cm="1">
        <f t="array" aca="1" ref="AP342" ca="1">IF(INDIRECT("'"&amp;$A$69&amp;"'!"&amp;AP$68&amp;$C342+72)&lt;&gt;INDIRECT("'"&amp;$A$70&amp;"'!"&amp;AP$68&amp;$C342+72),1,0)</f>
        <v>0</v>
      </c>
      <c r="AQ342" cm="1">
        <f t="array" aca="1" ref="AQ342" ca="1">IF(INDIRECT("'"&amp;$A$69&amp;"'!"&amp;AQ$68&amp;$C342+72)&lt;&gt;INDIRECT("'"&amp;$A$70&amp;"'!"&amp;AQ$68&amp;$C342+72),1,0)</f>
        <v>0</v>
      </c>
      <c r="AR342" cm="1">
        <f t="array" aca="1" ref="AR342" ca="1">IF(INDIRECT("'"&amp;$A$69&amp;"'!"&amp;AR$68&amp;$C342+72)&lt;&gt;INDIRECT("'"&amp;$A$70&amp;"'!"&amp;AR$68&amp;$C342+72),1,0)</f>
        <v>0</v>
      </c>
      <c r="AS342" cm="1">
        <f t="array" aca="1" ref="AS342" ca="1">IF(INDIRECT("'"&amp;$A$69&amp;"'!"&amp;AS$68&amp;$C342+72)&lt;&gt;INDIRECT("'"&amp;$A$70&amp;"'!"&amp;AS$68&amp;$C342+72),1,0)</f>
        <v>0</v>
      </c>
      <c r="AT342" cm="1">
        <f t="array" aca="1" ref="AT342" ca="1">IF(INDIRECT("'"&amp;$A$69&amp;"'!"&amp;AT$68&amp;$C342+72)&lt;&gt;INDIRECT("'"&amp;$A$70&amp;"'!"&amp;AT$68&amp;$C342+72),1,0)</f>
        <v>0</v>
      </c>
      <c r="AU342" cm="1">
        <f t="array" aca="1" ref="AU342" ca="1">IF(INDIRECT("'"&amp;$A$69&amp;"'!"&amp;AU$68&amp;$C342+72)&lt;&gt;INDIRECT("'"&amp;$A$70&amp;"'!"&amp;AU$68&amp;$C342+72),1,0)</f>
        <v>0</v>
      </c>
      <c r="AV342" cm="1">
        <f t="array" aca="1" ref="AV342" ca="1">IF(INDIRECT("'"&amp;$A$69&amp;"'!"&amp;AV$68&amp;$C342+72)&lt;&gt;INDIRECT("'"&amp;$A$70&amp;"'!"&amp;AV$68&amp;$C342+72),1,0)</f>
        <v>0</v>
      </c>
      <c r="AW342" cm="1">
        <f t="array" aca="1" ref="AW342" ca="1">IF(INDIRECT("'"&amp;$A$69&amp;"'!"&amp;AW$68&amp;$C342+72)&lt;&gt;INDIRECT("'"&amp;$A$70&amp;"'!"&amp;AW$68&amp;$C342+72),1,0)</f>
        <v>0</v>
      </c>
      <c r="AX342" cm="1">
        <f t="array" aca="1" ref="AX342" ca="1">IF(INDIRECT("'"&amp;$A$69&amp;"'!"&amp;AX$68&amp;$C342+72)&lt;&gt;INDIRECT("'"&amp;$A$70&amp;"'!"&amp;AX$68&amp;$C342+72),1,0)</f>
        <v>0</v>
      </c>
      <c r="AY342" cm="1">
        <f t="array" aca="1" ref="AY342" ca="1">IF(INDIRECT("'"&amp;$A$69&amp;"'!"&amp;AY$68&amp;$C342+72)&lt;&gt;INDIRECT("'"&amp;$A$70&amp;"'!"&amp;AY$68&amp;$C342+72),1,0)</f>
        <v>0</v>
      </c>
      <c r="AZ342" cm="1">
        <f t="array" aca="1" ref="AZ342" ca="1">IF(INDIRECT("'"&amp;$A$69&amp;"'!"&amp;AZ$68&amp;$C342+72)&lt;&gt;INDIRECT("'"&amp;$A$70&amp;"'!"&amp;AZ$68&amp;$C342+72),1,0)</f>
        <v>0</v>
      </c>
      <c r="BA342" cm="1">
        <f t="array" aca="1" ref="BA342" ca="1">IF(INDIRECT("'"&amp;$A$69&amp;"'!"&amp;BA$68&amp;$C342+72)&lt;&gt;INDIRECT("'"&amp;$A$70&amp;"'!"&amp;BA$68&amp;$C342+72),1,0)</f>
        <v>0</v>
      </c>
      <c r="BB342" cm="1">
        <f t="array" aca="1" ref="BB342" ca="1">IF(INDIRECT("'"&amp;$A$69&amp;"'!"&amp;BB$68&amp;$C342+72)&lt;&gt;INDIRECT("'"&amp;$A$70&amp;"'!"&amp;BB$68&amp;$C342+72),1,0)</f>
        <v>0</v>
      </c>
      <c r="BC342">
        <f t="shared" ca="1" si="12"/>
        <v>0</v>
      </c>
      <c r="BD342">
        <f t="shared" ca="1" si="13"/>
        <v>0</v>
      </c>
      <c r="BE342">
        <f t="shared" ca="1" si="14"/>
        <v>0</v>
      </c>
    </row>
    <row r="343" spans="3:57" x14ac:dyDescent="0.15">
      <c r="C343" s="283">
        <v>271</v>
      </c>
      <c r="D343" cm="1">
        <f t="array" aca="1" ref="D343" ca="1">IF(INDIRECT("'"&amp;$A$69&amp;"'!"&amp;D$68&amp;$C343+72)&lt;&gt;INDIRECT("'"&amp;$A$70&amp;"'!"&amp;D$68&amp;$C343+72),1,0)</f>
        <v>0</v>
      </c>
      <c r="E343" cm="1">
        <f t="array" aca="1" ref="E343" ca="1">IF(INDIRECT("'"&amp;$A$69&amp;"'!"&amp;E$68&amp;$C343+72)&lt;&gt;INDIRECT("'"&amp;$A$70&amp;"'!"&amp;E$68&amp;$C343+72),1,0)</f>
        <v>0</v>
      </c>
      <c r="F343" cm="1">
        <f t="array" aca="1" ref="F343" ca="1">IF(INDIRECT("'"&amp;$A$69&amp;"'!"&amp;F$68&amp;$C343+72)&lt;&gt;INDIRECT("'"&amp;$A$70&amp;"'!"&amp;F$68&amp;$C343+72),1,0)</f>
        <v>0</v>
      </c>
      <c r="G343" cm="1">
        <f t="array" aca="1" ref="G343" ca="1">IF(INDIRECT("'"&amp;$A$69&amp;"'!"&amp;G$68&amp;$C343+72)&lt;&gt;INDIRECT("'"&amp;$A$70&amp;"'!"&amp;G$68&amp;$C343+72),1,0)</f>
        <v>0</v>
      </c>
      <c r="H343" cm="1">
        <f t="array" aca="1" ref="H343" ca="1">IF(INDIRECT("'"&amp;$A$69&amp;"'!"&amp;H$68&amp;$C343+72)&lt;&gt;INDIRECT("'"&amp;$A$70&amp;"'!"&amp;H$68&amp;$C343+72),1,0)</f>
        <v>0</v>
      </c>
      <c r="I343" cm="1">
        <f t="array" aca="1" ref="I343" ca="1">IF(INDIRECT("'"&amp;$A$69&amp;"'!"&amp;I$68&amp;$C343+72)&lt;&gt;INDIRECT("'"&amp;$A$70&amp;"'!"&amp;I$68&amp;$C343+72),1,0)</f>
        <v>0</v>
      </c>
      <c r="J343" cm="1">
        <f t="array" aca="1" ref="J343" ca="1">IF(INDIRECT("'"&amp;$A$69&amp;"'!"&amp;J$68&amp;$C343+72)&lt;&gt;INDIRECT("'"&amp;$A$70&amp;"'!"&amp;J$68&amp;$C343+72),1,0)</f>
        <v>0</v>
      </c>
      <c r="K343" cm="1">
        <f t="array" aca="1" ref="K343" ca="1">IF(INDIRECT("'"&amp;$A$69&amp;"'!"&amp;K$68&amp;$C343+72)&lt;&gt;INDIRECT("'"&amp;$A$70&amp;"'!"&amp;K$68&amp;$C343+72),1,0)</f>
        <v>0</v>
      </c>
      <c r="L343" cm="1">
        <f t="array" aca="1" ref="L343" ca="1">IF(INDIRECT("'"&amp;$A$69&amp;"'!"&amp;L$68&amp;$C343+72)&lt;&gt;INDIRECT("'"&amp;$A$70&amp;"'!"&amp;L$68&amp;$C343+72),1,0)</f>
        <v>0</v>
      </c>
      <c r="M343" cm="1">
        <f t="array" aca="1" ref="M343" ca="1">IF(INDIRECT("'"&amp;$A$69&amp;"'!"&amp;M$68&amp;$C343+72)&lt;&gt;INDIRECT("'"&amp;$A$70&amp;"'!"&amp;M$68&amp;$C343+72),1,0)</f>
        <v>0</v>
      </c>
      <c r="N343" cm="1">
        <f t="array" aca="1" ref="N343" ca="1">IF(INDIRECT("'"&amp;$A$69&amp;"'!"&amp;N$68&amp;$C343+72)&lt;&gt;INDIRECT("'"&amp;$A$70&amp;"'!"&amp;N$68&amp;$C343+72),1,0)</f>
        <v>0</v>
      </c>
      <c r="O343" cm="1">
        <f t="array" aca="1" ref="O343" ca="1">IF(INDIRECT("'"&amp;$A$69&amp;"'!"&amp;O$68&amp;$C343+72)&lt;&gt;INDIRECT("'"&amp;$A$70&amp;"'!"&amp;O$68&amp;$C343+72),1,0)</f>
        <v>0</v>
      </c>
      <c r="P343" cm="1">
        <f t="array" aca="1" ref="P343" ca="1">IF(INDIRECT("'"&amp;$A$69&amp;"'!"&amp;P$68&amp;$C343+72)&lt;&gt;INDIRECT("'"&amp;$A$70&amp;"'!"&amp;P$68&amp;$C343+72),1,0)</f>
        <v>0</v>
      </c>
      <c r="Q343" cm="1">
        <f t="array" aca="1" ref="Q343" ca="1">IF(INDIRECT("'"&amp;$A$69&amp;"'!"&amp;Q$68&amp;$C343+72)&lt;&gt;INDIRECT("'"&amp;$A$70&amp;"'!"&amp;Q$68&amp;$C343+72),1,0)</f>
        <v>0</v>
      </c>
      <c r="R343" cm="1">
        <f t="array" aca="1" ref="R343" ca="1">IF(INDIRECT("'"&amp;$A$69&amp;"'!"&amp;R$68&amp;$C343+72)&lt;&gt;INDIRECT("'"&amp;$A$70&amp;"'!"&amp;R$68&amp;$C343+72),1,0)</f>
        <v>0</v>
      </c>
      <c r="S343" cm="1">
        <f t="array" aca="1" ref="S343" ca="1">IF(INDIRECT("'"&amp;$A$69&amp;"'!"&amp;S$68&amp;$C343+72)&lt;&gt;INDIRECT("'"&amp;$A$70&amp;"'!"&amp;S$68&amp;$C343+72),1,0)</f>
        <v>0</v>
      </c>
      <c r="T343" cm="1">
        <f t="array" aca="1" ref="T343" ca="1">IF(INDIRECT("'"&amp;$A$69&amp;"'!"&amp;T$68&amp;$C343+72)&lt;&gt;INDIRECT("'"&amp;$A$70&amp;"'!"&amp;T$68&amp;$C343+72),1,0)</f>
        <v>0</v>
      </c>
      <c r="U343" cm="1">
        <f t="array" aca="1" ref="U343" ca="1">IF(INDIRECT("'"&amp;$A$69&amp;"'!"&amp;U$68&amp;$C343+72)&lt;&gt;INDIRECT("'"&amp;$A$70&amp;"'!"&amp;U$68&amp;$C343+72),1,0)</f>
        <v>0</v>
      </c>
      <c r="V343" cm="1">
        <f t="array" aca="1" ref="V343" ca="1">IF(INDIRECT("'"&amp;$A$69&amp;"'!"&amp;V$68&amp;$C343+72)&lt;&gt;INDIRECT("'"&amp;$A$70&amp;"'!"&amp;V$68&amp;$C343+72),1,0)</f>
        <v>0</v>
      </c>
      <c r="W343" cm="1">
        <f t="array" aca="1" ref="W343" ca="1">IF(INDIRECT("'"&amp;$A$69&amp;"'!"&amp;W$68&amp;$C343+72)&lt;&gt;INDIRECT("'"&amp;$A$70&amp;"'!"&amp;W$68&amp;$C343+72),1,0)</f>
        <v>0</v>
      </c>
      <c r="X343" cm="1">
        <f t="array" aca="1" ref="X343" ca="1">IF(INDIRECT("'"&amp;$A$69&amp;"'!"&amp;X$68&amp;$C343+72)&lt;&gt;INDIRECT("'"&amp;$A$70&amp;"'!"&amp;X$68&amp;$C343+72),1,0)</f>
        <v>0</v>
      </c>
      <c r="Y343" cm="1">
        <f t="array" aca="1" ref="Y343" ca="1">IF(INDIRECT("'"&amp;$A$69&amp;"'!"&amp;Y$68&amp;$C343+72)&lt;&gt;INDIRECT("'"&amp;$A$70&amp;"'!"&amp;Y$68&amp;$C343+72),1,0)</f>
        <v>0</v>
      </c>
      <c r="Z343" cm="1">
        <f t="array" aca="1" ref="Z343" ca="1">IF(INDIRECT("'"&amp;$A$69&amp;"'!"&amp;Z$68&amp;$C343+72)&lt;&gt;INDIRECT("'"&amp;$A$70&amp;"'!"&amp;Z$68&amp;$C343+72),1,0)</f>
        <v>0</v>
      </c>
      <c r="AA343" cm="1">
        <f t="array" aca="1" ref="AA343" ca="1">IF(INDIRECT("'"&amp;$A$69&amp;"'!"&amp;AA$68&amp;$C343+72)&lt;&gt;INDIRECT("'"&amp;$A$70&amp;"'!"&amp;AA$68&amp;$C343+72),1,0)</f>
        <v>0</v>
      </c>
      <c r="AB343" cm="1">
        <f t="array" aca="1" ref="AB343" ca="1">IF(INDIRECT("'"&amp;$A$69&amp;"'!"&amp;AB$68&amp;$C343+72)&lt;&gt;INDIRECT("'"&amp;$A$70&amp;"'!"&amp;AB$68&amp;$C343+72),1,0)</f>
        <v>0</v>
      </c>
      <c r="AC343" cm="1">
        <f t="array" aca="1" ref="AC343" ca="1">IF(INDIRECT("'"&amp;$A$69&amp;"'!"&amp;AC$68&amp;$C343+72)&lt;&gt;INDIRECT("'"&amp;$A$70&amp;"'!"&amp;AC$68&amp;$C343+72),1,0)</f>
        <v>0</v>
      </c>
      <c r="AD343" cm="1">
        <f t="array" aca="1" ref="AD343" ca="1">IF(INDIRECT("'"&amp;$A$69&amp;"'!"&amp;AD$68&amp;$C343+72)&lt;&gt;INDIRECT("'"&amp;$A$70&amp;"'!"&amp;AD$68&amp;$C343+72),1,0)</f>
        <v>0</v>
      </c>
      <c r="AE343" cm="1">
        <f t="array" aca="1" ref="AE343" ca="1">IF(INDIRECT("'"&amp;$A$69&amp;"'!"&amp;AE$68&amp;$C343+72)&lt;&gt;INDIRECT("'"&amp;$A$70&amp;"'!"&amp;AE$68&amp;$C343+72),1,0)</f>
        <v>0</v>
      </c>
      <c r="AF343" cm="1">
        <f t="array" aca="1" ref="AF343" ca="1">IF(INDIRECT("'"&amp;$A$69&amp;"'!"&amp;AF$68&amp;$C343+72)&lt;&gt;INDIRECT("'"&amp;$A$70&amp;"'!"&amp;AF$68&amp;$C343+72),1,0)</f>
        <v>0</v>
      </c>
      <c r="AG343" cm="1">
        <f t="array" aca="1" ref="AG343" ca="1">IF(INDIRECT("'"&amp;$A$69&amp;"'!"&amp;AG$68&amp;$C343+72)&lt;&gt;INDIRECT("'"&amp;$A$70&amp;"'!"&amp;AG$68&amp;$C343+72),1,0)</f>
        <v>0</v>
      </c>
      <c r="AH343" cm="1">
        <f t="array" aca="1" ref="AH343" ca="1">IF(INDIRECT("'"&amp;$A$69&amp;"'!"&amp;AH$68&amp;$C343+72)&lt;&gt;INDIRECT("'"&amp;$A$70&amp;"'!"&amp;AH$68&amp;$C343+72),1,0)</f>
        <v>0</v>
      </c>
      <c r="AI343" cm="1">
        <f t="array" aca="1" ref="AI343" ca="1">IF(INDIRECT("'"&amp;$A$69&amp;"'!"&amp;AI$68&amp;$C343+72)&lt;&gt;INDIRECT("'"&amp;$A$70&amp;"'!"&amp;AI$68&amp;$C343+72),1,0)</f>
        <v>0</v>
      </c>
      <c r="AJ343" cm="1">
        <f t="array" aca="1" ref="AJ343" ca="1">IF(INDIRECT("'"&amp;$A$69&amp;"'!"&amp;AJ$68&amp;$C343+72)&lt;&gt;INDIRECT("'"&amp;$A$70&amp;"'!"&amp;AJ$68&amp;$C343+72),1,0)</f>
        <v>0</v>
      </c>
      <c r="AK343" cm="1">
        <f t="array" aca="1" ref="AK343" ca="1">IF(INDIRECT("'"&amp;$A$69&amp;"'!"&amp;AK$68&amp;$C343+72)&lt;&gt;INDIRECT("'"&amp;$A$70&amp;"'!"&amp;AK$68&amp;$C343+72),1,0)</f>
        <v>0</v>
      </c>
      <c r="AL343" cm="1">
        <f t="array" aca="1" ref="AL343" ca="1">IF(INDIRECT("'"&amp;$A$69&amp;"'!"&amp;AL$68&amp;$C343+72)&lt;&gt;INDIRECT("'"&amp;$A$70&amp;"'!"&amp;AL$68&amp;$C343+72),1,0)</f>
        <v>0</v>
      </c>
      <c r="AM343" cm="1">
        <f t="array" aca="1" ref="AM343" ca="1">IF(INDIRECT("'"&amp;$A$69&amp;"'!"&amp;AM$68&amp;$C343+72)&lt;&gt;INDIRECT("'"&amp;$A$70&amp;"'!"&amp;AM$68&amp;$C343+72),1,0)</f>
        <v>0</v>
      </c>
      <c r="AN343" cm="1">
        <f t="array" aca="1" ref="AN343" ca="1">IF(INDIRECT("'"&amp;$A$69&amp;"'!"&amp;AN$68&amp;$C343+72)&lt;&gt;INDIRECT("'"&amp;$A$70&amp;"'!"&amp;AN$68&amp;$C343+72),1,0)</f>
        <v>0</v>
      </c>
      <c r="AO343" cm="1">
        <f t="array" aca="1" ref="AO343" ca="1">IF(INDIRECT("'"&amp;$A$69&amp;"'!"&amp;AO$68&amp;$C343+72)&lt;&gt;INDIRECT("'"&amp;$A$70&amp;"'!"&amp;AO$68&amp;$C343+72),1,0)</f>
        <v>0</v>
      </c>
      <c r="AP343" cm="1">
        <f t="array" aca="1" ref="AP343" ca="1">IF(INDIRECT("'"&amp;$A$69&amp;"'!"&amp;AP$68&amp;$C343+72)&lt;&gt;INDIRECT("'"&amp;$A$70&amp;"'!"&amp;AP$68&amp;$C343+72),1,0)</f>
        <v>0</v>
      </c>
      <c r="AQ343" cm="1">
        <f t="array" aca="1" ref="AQ343" ca="1">IF(INDIRECT("'"&amp;$A$69&amp;"'!"&amp;AQ$68&amp;$C343+72)&lt;&gt;INDIRECT("'"&amp;$A$70&amp;"'!"&amp;AQ$68&amp;$C343+72),1,0)</f>
        <v>0</v>
      </c>
      <c r="AR343" cm="1">
        <f t="array" aca="1" ref="AR343" ca="1">IF(INDIRECT("'"&amp;$A$69&amp;"'!"&amp;AR$68&amp;$C343+72)&lt;&gt;INDIRECT("'"&amp;$A$70&amp;"'!"&amp;AR$68&amp;$C343+72),1,0)</f>
        <v>0</v>
      </c>
      <c r="AS343" cm="1">
        <f t="array" aca="1" ref="AS343" ca="1">IF(INDIRECT("'"&amp;$A$69&amp;"'!"&amp;AS$68&amp;$C343+72)&lt;&gt;INDIRECT("'"&amp;$A$70&amp;"'!"&amp;AS$68&amp;$C343+72),1,0)</f>
        <v>0</v>
      </c>
      <c r="AT343" cm="1">
        <f t="array" aca="1" ref="AT343" ca="1">IF(INDIRECT("'"&amp;$A$69&amp;"'!"&amp;AT$68&amp;$C343+72)&lt;&gt;INDIRECT("'"&amp;$A$70&amp;"'!"&amp;AT$68&amp;$C343+72),1,0)</f>
        <v>0</v>
      </c>
      <c r="AU343" cm="1">
        <f t="array" aca="1" ref="AU343" ca="1">IF(INDIRECT("'"&amp;$A$69&amp;"'!"&amp;AU$68&amp;$C343+72)&lt;&gt;INDIRECT("'"&amp;$A$70&amp;"'!"&amp;AU$68&amp;$C343+72),1,0)</f>
        <v>0</v>
      </c>
      <c r="AV343" cm="1">
        <f t="array" aca="1" ref="AV343" ca="1">IF(INDIRECT("'"&amp;$A$69&amp;"'!"&amp;AV$68&amp;$C343+72)&lt;&gt;INDIRECT("'"&amp;$A$70&amp;"'!"&amp;AV$68&amp;$C343+72),1,0)</f>
        <v>0</v>
      </c>
      <c r="AW343" cm="1">
        <f t="array" aca="1" ref="AW343" ca="1">IF(INDIRECT("'"&amp;$A$69&amp;"'!"&amp;AW$68&amp;$C343+72)&lt;&gt;INDIRECT("'"&amp;$A$70&amp;"'!"&amp;AW$68&amp;$C343+72),1,0)</f>
        <v>0</v>
      </c>
      <c r="AX343" cm="1">
        <f t="array" aca="1" ref="AX343" ca="1">IF(INDIRECT("'"&amp;$A$69&amp;"'!"&amp;AX$68&amp;$C343+72)&lt;&gt;INDIRECT("'"&amp;$A$70&amp;"'!"&amp;AX$68&amp;$C343+72),1,0)</f>
        <v>0</v>
      </c>
      <c r="AY343" cm="1">
        <f t="array" aca="1" ref="AY343" ca="1">IF(INDIRECT("'"&amp;$A$69&amp;"'!"&amp;AY$68&amp;$C343+72)&lt;&gt;INDIRECT("'"&amp;$A$70&amp;"'!"&amp;AY$68&amp;$C343+72),1,0)</f>
        <v>0</v>
      </c>
      <c r="AZ343" cm="1">
        <f t="array" aca="1" ref="AZ343" ca="1">IF(INDIRECT("'"&amp;$A$69&amp;"'!"&amp;AZ$68&amp;$C343+72)&lt;&gt;INDIRECT("'"&amp;$A$70&amp;"'!"&amp;AZ$68&amp;$C343+72),1,0)</f>
        <v>0</v>
      </c>
      <c r="BA343" cm="1">
        <f t="array" aca="1" ref="BA343" ca="1">IF(INDIRECT("'"&amp;$A$69&amp;"'!"&amp;BA$68&amp;$C343+72)&lt;&gt;INDIRECT("'"&amp;$A$70&amp;"'!"&amp;BA$68&amp;$C343+72),1,0)</f>
        <v>0</v>
      </c>
      <c r="BB343" cm="1">
        <f t="array" aca="1" ref="BB343" ca="1">IF(INDIRECT("'"&amp;$A$69&amp;"'!"&amp;BB$68&amp;$C343+72)&lt;&gt;INDIRECT("'"&amp;$A$70&amp;"'!"&amp;BB$68&amp;$C343+72),1,0)</f>
        <v>0</v>
      </c>
      <c r="BC343">
        <f t="shared" ca="1" si="12"/>
        <v>0</v>
      </c>
      <c r="BD343">
        <f t="shared" ca="1" si="13"/>
        <v>0</v>
      </c>
      <c r="BE343">
        <f t="shared" ca="1" si="14"/>
        <v>0</v>
      </c>
    </row>
    <row r="344" spans="3:57" x14ac:dyDescent="0.15">
      <c r="C344" s="283">
        <v>272</v>
      </c>
      <c r="D344" cm="1">
        <f t="array" aca="1" ref="D344" ca="1">IF(INDIRECT("'"&amp;$A$69&amp;"'!"&amp;D$68&amp;$C344+72)&lt;&gt;INDIRECT("'"&amp;$A$70&amp;"'!"&amp;D$68&amp;$C344+72),1,0)</f>
        <v>0</v>
      </c>
      <c r="E344" cm="1">
        <f t="array" aca="1" ref="E344" ca="1">IF(INDIRECT("'"&amp;$A$69&amp;"'!"&amp;E$68&amp;$C344+72)&lt;&gt;INDIRECT("'"&amp;$A$70&amp;"'!"&amp;E$68&amp;$C344+72),1,0)</f>
        <v>0</v>
      </c>
      <c r="F344" cm="1">
        <f t="array" aca="1" ref="F344" ca="1">IF(INDIRECT("'"&amp;$A$69&amp;"'!"&amp;F$68&amp;$C344+72)&lt;&gt;INDIRECT("'"&amp;$A$70&amp;"'!"&amp;F$68&amp;$C344+72),1,0)</f>
        <v>0</v>
      </c>
      <c r="G344" cm="1">
        <f t="array" aca="1" ref="G344" ca="1">IF(INDIRECT("'"&amp;$A$69&amp;"'!"&amp;G$68&amp;$C344+72)&lt;&gt;INDIRECT("'"&amp;$A$70&amp;"'!"&amp;G$68&amp;$C344+72),1,0)</f>
        <v>0</v>
      </c>
      <c r="H344" cm="1">
        <f t="array" aca="1" ref="H344" ca="1">IF(INDIRECT("'"&amp;$A$69&amp;"'!"&amp;H$68&amp;$C344+72)&lt;&gt;INDIRECT("'"&amp;$A$70&amp;"'!"&amp;H$68&amp;$C344+72),1,0)</f>
        <v>0</v>
      </c>
      <c r="I344" cm="1">
        <f t="array" aca="1" ref="I344" ca="1">IF(INDIRECT("'"&amp;$A$69&amp;"'!"&amp;I$68&amp;$C344+72)&lt;&gt;INDIRECT("'"&amp;$A$70&amp;"'!"&amp;I$68&amp;$C344+72),1,0)</f>
        <v>0</v>
      </c>
      <c r="J344" cm="1">
        <f t="array" aca="1" ref="J344" ca="1">IF(INDIRECT("'"&amp;$A$69&amp;"'!"&amp;J$68&amp;$C344+72)&lt;&gt;INDIRECT("'"&amp;$A$70&amp;"'!"&amp;J$68&amp;$C344+72),1,0)</f>
        <v>0</v>
      </c>
      <c r="K344" cm="1">
        <f t="array" aca="1" ref="K344" ca="1">IF(INDIRECT("'"&amp;$A$69&amp;"'!"&amp;K$68&amp;$C344+72)&lt;&gt;INDIRECT("'"&amp;$A$70&amp;"'!"&amp;K$68&amp;$C344+72),1,0)</f>
        <v>0</v>
      </c>
      <c r="L344" cm="1">
        <f t="array" aca="1" ref="L344" ca="1">IF(INDIRECT("'"&amp;$A$69&amp;"'!"&amp;L$68&amp;$C344+72)&lt;&gt;INDIRECT("'"&amp;$A$70&amp;"'!"&amp;L$68&amp;$C344+72),1,0)</f>
        <v>0</v>
      </c>
      <c r="M344" cm="1">
        <f t="array" aca="1" ref="M344" ca="1">IF(INDIRECT("'"&amp;$A$69&amp;"'!"&amp;M$68&amp;$C344+72)&lt;&gt;INDIRECT("'"&amp;$A$70&amp;"'!"&amp;M$68&amp;$C344+72),1,0)</f>
        <v>0</v>
      </c>
      <c r="N344" cm="1">
        <f t="array" aca="1" ref="N344" ca="1">IF(INDIRECT("'"&amp;$A$69&amp;"'!"&amp;N$68&amp;$C344+72)&lt;&gt;INDIRECT("'"&amp;$A$70&amp;"'!"&amp;N$68&amp;$C344+72),1,0)</f>
        <v>0</v>
      </c>
      <c r="O344" cm="1">
        <f t="array" aca="1" ref="O344" ca="1">IF(INDIRECT("'"&amp;$A$69&amp;"'!"&amp;O$68&amp;$C344+72)&lt;&gt;INDIRECT("'"&amp;$A$70&amp;"'!"&amp;O$68&amp;$C344+72),1,0)</f>
        <v>0</v>
      </c>
      <c r="P344" cm="1">
        <f t="array" aca="1" ref="P344" ca="1">IF(INDIRECT("'"&amp;$A$69&amp;"'!"&amp;P$68&amp;$C344+72)&lt;&gt;INDIRECT("'"&amp;$A$70&amp;"'!"&amp;P$68&amp;$C344+72),1,0)</f>
        <v>0</v>
      </c>
      <c r="Q344" cm="1">
        <f t="array" aca="1" ref="Q344" ca="1">IF(INDIRECT("'"&amp;$A$69&amp;"'!"&amp;Q$68&amp;$C344+72)&lt;&gt;INDIRECT("'"&amp;$A$70&amp;"'!"&amp;Q$68&amp;$C344+72),1,0)</f>
        <v>0</v>
      </c>
      <c r="R344" cm="1">
        <f t="array" aca="1" ref="R344" ca="1">IF(INDIRECT("'"&amp;$A$69&amp;"'!"&amp;R$68&amp;$C344+72)&lt;&gt;INDIRECT("'"&amp;$A$70&amp;"'!"&amp;R$68&amp;$C344+72),1,0)</f>
        <v>0</v>
      </c>
      <c r="S344" cm="1">
        <f t="array" aca="1" ref="S344" ca="1">IF(INDIRECT("'"&amp;$A$69&amp;"'!"&amp;S$68&amp;$C344+72)&lt;&gt;INDIRECT("'"&amp;$A$70&amp;"'!"&amp;S$68&amp;$C344+72),1,0)</f>
        <v>0</v>
      </c>
      <c r="T344" cm="1">
        <f t="array" aca="1" ref="T344" ca="1">IF(INDIRECT("'"&amp;$A$69&amp;"'!"&amp;T$68&amp;$C344+72)&lt;&gt;INDIRECT("'"&amp;$A$70&amp;"'!"&amp;T$68&amp;$C344+72),1,0)</f>
        <v>0</v>
      </c>
      <c r="U344" cm="1">
        <f t="array" aca="1" ref="U344" ca="1">IF(INDIRECT("'"&amp;$A$69&amp;"'!"&amp;U$68&amp;$C344+72)&lt;&gt;INDIRECT("'"&amp;$A$70&amp;"'!"&amp;U$68&amp;$C344+72),1,0)</f>
        <v>0</v>
      </c>
      <c r="V344" cm="1">
        <f t="array" aca="1" ref="V344" ca="1">IF(INDIRECT("'"&amp;$A$69&amp;"'!"&amp;V$68&amp;$C344+72)&lt;&gt;INDIRECT("'"&amp;$A$70&amp;"'!"&amp;V$68&amp;$C344+72),1,0)</f>
        <v>0</v>
      </c>
      <c r="W344" cm="1">
        <f t="array" aca="1" ref="W344" ca="1">IF(INDIRECT("'"&amp;$A$69&amp;"'!"&amp;W$68&amp;$C344+72)&lt;&gt;INDIRECT("'"&amp;$A$70&amp;"'!"&amp;W$68&amp;$C344+72),1,0)</f>
        <v>0</v>
      </c>
      <c r="X344" cm="1">
        <f t="array" aca="1" ref="X344" ca="1">IF(INDIRECT("'"&amp;$A$69&amp;"'!"&amp;X$68&amp;$C344+72)&lt;&gt;INDIRECT("'"&amp;$A$70&amp;"'!"&amp;X$68&amp;$C344+72),1,0)</f>
        <v>0</v>
      </c>
      <c r="Y344" cm="1">
        <f t="array" aca="1" ref="Y344" ca="1">IF(INDIRECT("'"&amp;$A$69&amp;"'!"&amp;Y$68&amp;$C344+72)&lt;&gt;INDIRECT("'"&amp;$A$70&amp;"'!"&amp;Y$68&amp;$C344+72),1,0)</f>
        <v>0</v>
      </c>
      <c r="Z344" cm="1">
        <f t="array" aca="1" ref="Z344" ca="1">IF(INDIRECT("'"&amp;$A$69&amp;"'!"&amp;Z$68&amp;$C344+72)&lt;&gt;INDIRECT("'"&amp;$A$70&amp;"'!"&amp;Z$68&amp;$C344+72),1,0)</f>
        <v>0</v>
      </c>
      <c r="AA344" cm="1">
        <f t="array" aca="1" ref="AA344" ca="1">IF(INDIRECT("'"&amp;$A$69&amp;"'!"&amp;AA$68&amp;$C344+72)&lt;&gt;INDIRECT("'"&amp;$A$70&amp;"'!"&amp;AA$68&amp;$C344+72),1,0)</f>
        <v>0</v>
      </c>
      <c r="AB344" cm="1">
        <f t="array" aca="1" ref="AB344" ca="1">IF(INDIRECT("'"&amp;$A$69&amp;"'!"&amp;AB$68&amp;$C344+72)&lt;&gt;INDIRECT("'"&amp;$A$70&amp;"'!"&amp;AB$68&amp;$C344+72),1,0)</f>
        <v>0</v>
      </c>
      <c r="AC344" cm="1">
        <f t="array" aca="1" ref="AC344" ca="1">IF(INDIRECT("'"&amp;$A$69&amp;"'!"&amp;AC$68&amp;$C344+72)&lt;&gt;INDIRECT("'"&amp;$A$70&amp;"'!"&amp;AC$68&amp;$C344+72),1,0)</f>
        <v>0</v>
      </c>
      <c r="AD344" cm="1">
        <f t="array" aca="1" ref="AD344" ca="1">IF(INDIRECT("'"&amp;$A$69&amp;"'!"&amp;AD$68&amp;$C344+72)&lt;&gt;INDIRECT("'"&amp;$A$70&amp;"'!"&amp;AD$68&amp;$C344+72),1,0)</f>
        <v>0</v>
      </c>
      <c r="AE344" cm="1">
        <f t="array" aca="1" ref="AE344" ca="1">IF(INDIRECT("'"&amp;$A$69&amp;"'!"&amp;AE$68&amp;$C344+72)&lt;&gt;INDIRECT("'"&amp;$A$70&amp;"'!"&amp;AE$68&amp;$C344+72),1,0)</f>
        <v>0</v>
      </c>
      <c r="AF344" cm="1">
        <f t="array" aca="1" ref="AF344" ca="1">IF(INDIRECT("'"&amp;$A$69&amp;"'!"&amp;AF$68&amp;$C344+72)&lt;&gt;INDIRECT("'"&amp;$A$70&amp;"'!"&amp;AF$68&amp;$C344+72),1,0)</f>
        <v>0</v>
      </c>
      <c r="AG344" cm="1">
        <f t="array" aca="1" ref="AG344" ca="1">IF(INDIRECT("'"&amp;$A$69&amp;"'!"&amp;AG$68&amp;$C344+72)&lt;&gt;INDIRECT("'"&amp;$A$70&amp;"'!"&amp;AG$68&amp;$C344+72),1,0)</f>
        <v>0</v>
      </c>
      <c r="AH344" cm="1">
        <f t="array" aca="1" ref="AH344" ca="1">IF(INDIRECT("'"&amp;$A$69&amp;"'!"&amp;AH$68&amp;$C344+72)&lt;&gt;INDIRECT("'"&amp;$A$70&amp;"'!"&amp;AH$68&amp;$C344+72),1,0)</f>
        <v>0</v>
      </c>
      <c r="AI344" cm="1">
        <f t="array" aca="1" ref="AI344" ca="1">IF(INDIRECT("'"&amp;$A$69&amp;"'!"&amp;AI$68&amp;$C344+72)&lt;&gt;INDIRECT("'"&amp;$A$70&amp;"'!"&amp;AI$68&amp;$C344+72),1,0)</f>
        <v>0</v>
      </c>
      <c r="AJ344" cm="1">
        <f t="array" aca="1" ref="AJ344" ca="1">IF(INDIRECT("'"&amp;$A$69&amp;"'!"&amp;AJ$68&amp;$C344+72)&lt;&gt;INDIRECT("'"&amp;$A$70&amp;"'!"&amp;AJ$68&amp;$C344+72),1,0)</f>
        <v>0</v>
      </c>
      <c r="AK344" cm="1">
        <f t="array" aca="1" ref="AK344" ca="1">IF(INDIRECT("'"&amp;$A$69&amp;"'!"&amp;AK$68&amp;$C344+72)&lt;&gt;INDIRECT("'"&amp;$A$70&amp;"'!"&amp;AK$68&amp;$C344+72),1,0)</f>
        <v>0</v>
      </c>
      <c r="AL344" cm="1">
        <f t="array" aca="1" ref="AL344" ca="1">IF(INDIRECT("'"&amp;$A$69&amp;"'!"&amp;AL$68&amp;$C344+72)&lt;&gt;INDIRECT("'"&amp;$A$70&amp;"'!"&amp;AL$68&amp;$C344+72),1,0)</f>
        <v>0</v>
      </c>
      <c r="AM344" cm="1">
        <f t="array" aca="1" ref="AM344" ca="1">IF(INDIRECT("'"&amp;$A$69&amp;"'!"&amp;AM$68&amp;$C344+72)&lt;&gt;INDIRECT("'"&amp;$A$70&amp;"'!"&amp;AM$68&amp;$C344+72),1,0)</f>
        <v>0</v>
      </c>
      <c r="AN344" cm="1">
        <f t="array" aca="1" ref="AN344" ca="1">IF(INDIRECT("'"&amp;$A$69&amp;"'!"&amp;AN$68&amp;$C344+72)&lt;&gt;INDIRECT("'"&amp;$A$70&amp;"'!"&amp;AN$68&amp;$C344+72),1,0)</f>
        <v>0</v>
      </c>
      <c r="AO344" cm="1">
        <f t="array" aca="1" ref="AO344" ca="1">IF(INDIRECT("'"&amp;$A$69&amp;"'!"&amp;AO$68&amp;$C344+72)&lt;&gt;INDIRECT("'"&amp;$A$70&amp;"'!"&amp;AO$68&amp;$C344+72),1,0)</f>
        <v>0</v>
      </c>
      <c r="AP344" cm="1">
        <f t="array" aca="1" ref="AP344" ca="1">IF(INDIRECT("'"&amp;$A$69&amp;"'!"&amp;AP$68&amp;$C344+72)&lt;&gt;INDIRECT("'"&amp;$A$70&amp;"'!"&amp;AP$68&amp;$C344+72),1,0)</f>
        <v>0</v>
      </c>
      <c r="AQ344" cm="1">
        <f t="array" aca="1" ref="AQ344" ca="1">IF(INDIRECT("'"&amp;$A$69&amp;"'!"&amp;AQ$68&amp;$C344+72)&lt;&gt;INDIRECT("'"&amp;$A$70&amp;"'!"&amp;AQ$68&amp;$C344+72),1,0)</f>
        <v>0</v>
      </c>
      <c r="AR344" cm="1">
        <f t="array" aca="1" ref="AR344" ca="1">IF(INDIRECT("'"&amp;$A$69&amp;"'!"&amp;AR$68&amp;$C344+72)&lt;&gt;INDIRECT("'"&amp;$A$70&amp;"'!"&amp;AR$68&amp;$C344+72),1,0)</f>
        <v>0</v>
      </c>
      <c r="AS344" cm="1">
        <f t="array" aca="1" ref="AS344" ca="1">IF(INDIRECT("'"&amp;$A$69&amp;"'!"&amp;AS$68&amp;$C344+72)&lt;&gt;INDIRECT("'"&amp;$A$70&amp;"'!"&amp;AS$68&amp;$C344+72),1,0)</f>
        <v>0</v>
      </c>
      <c r="AT344" cm="1">
        <f t="array" aca="1" ref="AT344" ca="1">IF(INDIRECT("'"&amp;$A$69&amp;"'!"&amp;AT$68&amp;$C344+72)&lt;&gt;INDIRECT("'"&amp;$A$70&amp;"'!"&amp;AT$68&amp;$C344+72),1,0)</f>
        <v>0</v>
      </c>
      <c r="AU344" cm="1">
        <f t="array" aca="1" ref="AU344" ca="1">IF(INDIRECT("'"&amp;$A$69&amp;"'!"&amp;AU$68&amp;$C344+72)&lt;&gt;INDIRECT("'"&amp;$A$70&amp;"'!"&amp;AU$68&amp;$C344+72),1,0)</f>
        <v>0</v>
      </c>
      <c r="AV344" cm="1">
        <f t="array" aca="1" ref="AV344" ca="1">IF(INDIRECT("'"&amp;$A$69&amp;"'!"&amp;AV$68&amp;$C344+72)&lt;&gt;INDIRECT("'"&amp;$A$70&amp;"'!"&amp;AV$68&amp;$C344+72),1,0)</f>
        <v>0</v>
      </c>
      <c r="AW344" cm="1">
        <f t="array" aca="1" ref="AW344" ca="1">IF(INDIRECT("'"&amp;$A$69&amp;"'!"&amp;AW$68&amp;$C344+72)&lt;&gt;INDIRECT("'"&amp;$A$70&amp;"'!"&amp;AW$68&amp;$C344+72),1,0)</f>
        <v>0</v>
      </c>
      <c r="AX344" cm="1">
        <f t="array" aca="1" ref="AX344" ca="1">IF(INDIRECT("'"&amp;$A$69&amp;"'!"&amp;AX$68&amp;$C344+72)&lt;&gt;INDIRECT("'"&amp;$A$70&amp;"'!"&amp;AX$68&amp;$C344+72),1,0)</f>
        <v>0</v>
      </c>
      <c r="AY344" cm="1">
        <f t="array" aca="1" ref="AY344" ca="1">IF(INDIRECT("'"&amp;$A$69&amp;"'!"&amp;AY$68&amp;$C344+72)&lt;&gt;INDIRECT("'"&amp;$A$70&amp;"'!"&amp;AY$68&amp;$C344+72),1,0)</f>
        <v>0</v>
      </c>
      <c r="AZ344" cm="1">
        <f t="array" aca="1" ref="AZ344" ca="1">IF(INDIRECT("'"&amp;$A$69&amp;"'!"&amp;AZ$68&amp;$C344+72)&lt;&gt;INDIRECT("'"&amp;$A$70&amp;"'!"&amp;AZ$68&amp;$C344+72),1,0)</f>
        <v>0</v>
      </c>
      <c r="BA344" cm="1">
        <f t="array" aca="1" ref="BA344" ca="1">IF(INDIRECT("'"&amp;$A$69&amp;"'!"&amp;BA$68&amp;$C344+72)&lt;&gt;INDIRECT("'"&amp;$A$70&amp;"'!"&amp;BA$68&amp;$C344+72),1,0)</f>
        <v>0</v>
      </c>
      <c r="BB344" cm="1">
        <f t="array" aca="1" ref="BB344" ca="1">IF(INDIRECT("'"&amp;$A$69&amp;"'!"&amp;BB$68&amp;$C344+72)&lt;&gt;INDIRECT("'"&amp;$A$70&amp;"'!"&amp;BB$68&amp;$C344+72),1,0)</f>
        <v>0</v>
      </c>
      <c r="BC344">
        <f t="shared" ca="1" si="12"/>
        <v>0</v>
      </c>
      <c r="BD344">
        <f t="shared" ca="1" si="13"/>
        <v>0</v>
      </c>
      <c r="BE344">
        <f t="shared" ca="1" si="14"/>
        <v>0</v>
      </c>
    </row>
    <row r="345" spans="3:57" x14ac:dyDescent="0.15">
      <c r="C345" s="283">
        <v>273</v>
      </c>
      <c r="D345" cm="1">
        <f t="array" aca="1" ref="D345" ca="1">IF(INDIRECT("'"&amp;$A$69&amp;"'!"&amp;D$68&amp;$C345+72)&lt;&gt;INDIRECT("'"&amp;$A$70&amp;"'!"&amp;D$68&amp;$C345+72),1,0)</f>
        <v>0</v>
      </c>
      <c r="E345" cm="1">
        <f t="array" aca="1" ref="E345" ca="1">IF(INDIRECT("'"&amp;$A$69&amp;"'!"&amp;E$68&amp;$C345+72)&lt;&gt;INDIRECT("'"&amp;$A$70&amp;"'!"&amp;E$68&amp;$C345+72),1,0)</f>
        <v>0</v>
      </c>
      <c r="F345" cm="1">
        <f t="array" aca="1" ref="F345" ca="1">IF(INDIRECT("'"&amp;$A$69&amp;"'!"&amp;F$68&amp;$C345+72)&lt;&gt;INDIRECT("'"&amp;$A$70&amp;"'!"&amp;F$68&amp;$C345+72),1,0)</f>
        <v>0</v>
      </c>
      <c r="G345" cm="1">
        <f t="array" aca="1" ref="G345" ca="1">IF(INDIRECT("'"&amp;$A$69&amp;"'!"&amp;G$68&amp;$C345+72)&lt;&gt;INDIRECT("'"&amp;$A$70&amp;"'!"&amp;G$68&amp;$C345+72),1,0)</f>
        <v>0</v>
      </c>
      <c r="H345" cm="1">
        <f t="array" aca="1" ref="H345" ca="1">IF(INDIRECT("'"&amp;$A$69&amp;"'!"&amp;H$68&amp;$C345+72)&lt;&gt;INDIRECT("'"&amp;$A$70&amp;"'!"&amp;H$68&amp;$C345+72),1,0)</f>
        <v>0</v>
      </c>
      <c r="I345" cm="1">
        <f t="array" aca="1" ref="I345" ca="1">IF(INDIRECT("'"&amp;$A$69&amp;"'!"&amp;I$68&amp;$C345+72)&lt;&gt;INDIRECT("'"&amp;$A$70&amp;"'!"&amp;I$68&amp;$C345+72),1,0)</f>
        <v>0</v>
      </c>
      <c r="J345" cm="1">
        <f t="array" aca="1" ref="J345" ca="1">IF(INDIRECT("'"&amp;$A$69&amp;"'!"&amp;J$68&amp;$C345+72)&lt;&gt;INDIRECT("'"&amp;$A$70&amp;"'!"&amp;J$68&amp;$C345+72),1,0)</f>
        <v>0</v>
      </c>
      <c r="K345" cm="1">
        <f t="array" aca="1" ref="K345" ca="1">IF(INDIRECT("'"&amp;$A$69&amp;"'!"&amp;K$68&amp;$C345+72)&lt;&gt;INDIRECT("'"&amp;$A$70&amp;"'!"&amp;K$68&amp;$C345+72),1,0)</f>
        <v>0</v>
      </c>
      <c r="L345" cm="1">
        <f t="array" aca="1" ref="L345" ca="1">IF(INDIRECT("'"&amp;$A$69&amp;"'!"&amp;L$68&amp;$C345+72)&lt;&gt;INDIRECT("'"&amp;$A$70&amp;"'!"&amp;L$68&amp;$C345+72),1,0)</f>
        <v>0</v>
      </c>
      <c r="M345" cm="1">
        <f t="array" aca="1" ref="M345" ca="1">IF(INDIRECT("'"&amp;$A$69&amp;"'!"&amp;M$68&amp;$C345+72)&lt;&gt;INDIRECT("'"&amp;$A$70&amp;"'!"&amp;M$68&amp;$C345+72),1,0)</f>
        <v>0</v>
      </c>
      <c r="N345" cm="1">
        <f t="array" aca="1" ref="N345" ca="1">IF(INDIRECT("'"&amp;$A$69&amp;"'!"&amp;N$68&amp;$C345+72)&lt;&gt;INDIRECT("'"&amp;$A$70&amp;"'!"&amp;N$68&amp;$C345+72),1,0)</f>
        <v>0</v>
      </c>
      <c r="O345" cm="1">
        <f t="array" aca="1" ref="O345" ca="1">IF(INDIRECT("'"&amp;$A$69&amp;"'!"&amp;O$68&amp;$C345+72)&lt;&gt;INDIRECT("'"&amp;$A$70&amp;"'!"&amp;O$68&amp;$C345+72),1,0)</f>
        <v>0</v>
      </c>
      <c r="P345" cm="1">
        <f t="array" aca="1" ref="P345" ca="1">IF(INDIRECT("'"&amp;$A$69&amp;"'!"&amp;P$68&amp;$C345+72)&lt;&gt;INDIRECT("'"&amp;$A$70&amp;"'!"&amp;P$68&amp;$C345+72),1,0)</f>
        <v>0</v>
      </c>
      <c r="Q345" cm="1">
        <f t="array" aca="1" ref="Q345" ca="1">IF(INDIRECT("'"&amp;$A$69&amp;"'!"&amp;Q$68&amp;$C345+72)&lt;&gt;INDIRECT("'"&amp;$A$70&amp;"'!"&amp;Q$68&amp;$C345+72),1,0)</f>
        <v>0</v>
      </c>
      <c r="R345" cm="1">
        <f t="array" aca="1" ref="R345" ca="1">IF(INDIRECT("'"&amp;$A$69&amp;"'!"&amp;R$68&amp;$C345+72)&lt;&gt;INDIRECT("'"&amp;$A$70&amp;"'!"&amp;R$68&amp;$C345+72),1,0)</f>
        <v>0</v>
      </c>
      <c r="S345" cm="1">
        <f t="array" aca="1" ref="S345" ca="1">IF(INDIRECT("'"&amp;$A$69&amp;"'!"&amp;S$68&amp;$C345+72)&lt;&gt;INDIRECT("'"&amp;$A$70&amp;"'!"&amp;S$68&amp;$C345+72),1,0)</f>
        <v>0</v>
      </c>
      <c r="T345" cm="1">
        <f t="array" aca="1" ref="T345" ca="1">IF(INDIRECT("'"&amp;$A$69&amp;"'!"&amp;T$68&amp;$C345+72)&lt;&gt;INDIRECT("'"&amp;$A$70&amp;"'!"&amp;T$68&amp;$C345+72),1,0)</f>
        <v>0</v>
      </c>
      <c r="U345" cm="1">
        <f t="array" aca="1" ref="U345" ca="1">IF(INDIRECT("'"&amp;$A$69&amp;"'!"&amp;U$68&amp;$C345+72)&lt;&gt;INDIRECT("'"&amp;$A$70&amp;"'!"&amp;U$68&amp;$C345+72),1,0)</f>
        <v>0</v>
      </c>
      <c r="V345" cm="1">
        <f t="array" aca="1" ref="V345" ca="1">IF(INDIRECT("'"&amp;$A$69&amp;"'!"&amp;V$68&amp;$C345+72)&lt;&gt;INDIRECT("'"&amp;$A$70&amp;"'!"&amp;V$68&amp;$C345+72),1,0)</f>
        <v>0</v>
      </c>
      <c r="W345" cm="1">
        <f t="array" aca="1" ref="W345" ca="1">IF(INDIRECT("'"&amp;$A$69&amp;"'!"&amp;W$68&amp;$C345+72)&lt;&gt;INDIRECT("'"&amp;$A$70&amp;"'!"&amp;W$68&amp;$C345+72),1,0)</f>
        <v>0</v>
      </c>
      <c r="X345" cm="1">
        <f t="array" aca="1" ref="X345" ca="1">IF(INDIRECT("'"&amp;$A$69&amp;"'!"&amp;X$68&amp;$C345+72)&lt;&gt;INDIRECT("'"&amp;$A$70&amp;"'!"&amp;X$68&amp;$C345+72),1,0)</f>
        <v>0</v>
      </c>
      <c r="Y345" cm="1">
        <f t="array" aca="1" ref="Y345" ca="1">IF(INDIRECT("'"&amp;$A$69&amp;"'!"&amp;Y$68&amp;$C345+72)&lt;&gt;INDIRECT("'"&amp;$A$70&amp;"'!"&amp;Y$68&amp;$C345+72),1,0)</f>
        <v>0</v>
      </c>
      <c r="Z345" cm="1">
        <f t="array" aca="1" ref="Z345" ca="1">IF(INDIRECT("'"&amp;$A$69&amp;"'!"&amp;Z$68&amp;$C345+72)&lt;&gt;INDIRECT("'"&amp;$A$70&amp;"'!"&amp;Z$68&amp;$C345+72),1,0)</f>
        <v>0</v>
      </c>
      <c r="AA345" cm="1">
        <f t="array" aca="1" ref="AA345" ca="1">IF(INDIRECT("'"&amp;$A$69&amp;"'!"&amp;AA$68&amp;$C345+72)&lt;&gt;INDIRECT("'"&amp;$A$70&amp;"'!"&amp;AA$68&amp;$C345+72),1,0)</f>
        <v>0</v>
      </c>
      <c r="AB345" cm="1">
        <f t="array" aca="1" ref="AB345" ca="1">IF(INDIRECT("'"&amp;$A$69&amp;"'!"&amp;AB$68&amp;$C345+72)&lt;&gt;INDIRECT("'"&amp;$A$70&amp;"'!"&amp;AB$68&amp;$C345+72),1,0)</f>
        <v>0</v>
      </c>
      <c r="AC345" cm="1">
        <f t="array" aca="1" ref="AC345" ca="1">IF(INDIRECT("'"&amp;$A$69&amp;"'!"&amp;AC$68&amp;$C345+72)&lt;&gt;INDIRECT("'"&amp;$A$70&amp;"'!"&amp;AC$68&amp;$C345+72),1,0)</f>
        <v>0</v>
      </c>
      <c r="AD345" cm="1">
        <f t="array" aca="1" ref="AD345" ca="1">IF(INDIRECT("'"&amp;$A$69&amp;"'!"&amp;AD$68&amp;$C345+72)&lt;&gt;INDIRECT("'"&amp;$A$70&amp;"'!"&amp;AD$68&amp;$C345+72),1,0)</f>
        <v>0</v>
      </c>
      <c r="AE345" cm="1">
        <f t="array" aca="1" ref="AE345" ca="1">IF(INDIRECT("'"&amp;$A$69&amp;"'!"&amp;AE$68&amp;$C345+72)&lt;&gt;INDIRECT("'"&amp;$A$70&amp;"'!"&amp;AE$68&amp;$C345+72),1,0)</f>
        <v>0</v>
      </c>
      <c r="AF345" cm="1">
        <f t="array" aca="1" ref="AF345" ca="1">IF(INDIRECT("'"&amp;$A$69&amp;"'!"&amp;AF$68&amp;$C345+72)&lt;&gt;INDIRECT("'"&amp;$A$70&amp;"'!"&amp;AF$68&amp;$C345+72),1,0)</f>
        <v>0</v>
      </c>
      <c r="AG345" cm="1">
        <f t="array" aca="1" ref="AG345" ca="1">IF(INDIRECT("'"&amp;$A$69&amp;"'!"&amp;AG$68&amp;$C345+72)&lt;&gt;INDIRECT("'"&amp;$A$70&amp;"'!"&amp;AG$68&amp;$C345+72),1,0)</f>
        <v>0</v>
      </c>
      <c r="AH345" cm="1">
        <f t="array" aca="1" ref="AH345" ca="1">IF(INDIRECT("'"&amp;$A$69&amp;"'!"&amp;AH$68&amp;$C345+72)&lt;&gt;INDIRECT("'"&amp;$A$70&amp;"'!"&amp;AH$68&amp;$C345+72),1,0)</f>
        <v>0</v>
      </c>
      <c r="AI345" cm="1">
        <f t="array" aca="1" ref="AI345" ca="1">IF(INDIRECT("'"&amp;$A$69&amp;"'!"&amp;AI$68&amp;$C345+72)&lt;&gt;INDIRECT("'"&amp;$A$70&amp;"'!"&amp;AI$68&amp;$C345+72),1,0)</f>
        <v>0</v>
      </c>
      <c r="AJ345" cm="1">
        <f t="array" aca="1" ref="AJ345" ca="1">IF(INDIRECT("'"&amp;$A$69&amp;"'!"&amp;AJ$68&amp;$C345+72)&lt;&gt;INDIRECT("'"&amp;$A$70&amp;"'!"&amp;AJ$68&amp;$C345+72),1,0)</f>
        <v>0</v>
      </c>
      <c r="AK345" cm="1">
        <f t="array" aca="1" ref="AK345" ca="1">IF(INDIRECT("'"&amp;$A$69&amp;"'!"&amp;AK$68&amp;$C345+72)&lt;&gt;INDIRECT("'"&amp;$A$70&amp;"'!"&amp;AK$68&amp;$C345+72),1,0)</f>
        <v>0</v>
      </c>
      <c r="AL345" cm="1">
        <f t="array" aca="1" ref="AL345" ca="1">IF(INDIRECT("'"&amp;$A$69&amp;"'!"&amp;AL$68&amp;$C345+72)&lt;&gt;INDIRECT("'"&amp;$A$70&amp;"'!"&amp;AL$68&amp;$C345+72),1,0)</f>
        <v>0</v>
      </c>
      <c r="AM345" cm="1">
        <f t="array" aca="1" ref="AM345" ca="1">IF(INDIRECT("'"&amp;$A$69&amp;"'!"&amp;AM$68&amp;$C345+72)&lt;&gt;INDIRECT("'"&amp;$A$70&amp;"'!"&amp;AM$68&amp;$C345+72),1,0)</f>
        <v>0</v>
      </c>
      <c r="AN345" cm="1">
        <f t="array" aca="1" ref="AN345" ca="1">IF(INDIRECT("'"&amp;$A$69&amp;"'!"&amp;AN$68&amp;$C345+72)&lt;&gt;INDIRECT("'"&amp;$A$70&amp;"'!"&amp;AN$68&amp;$C345+72),1,0)</f>
        <v>0</v>
      </c>
      <c r="AO345" cm="1">
        <f t="array" aca="1" ref="AO345" ca="1">IF(INDIRECT("'"&amp;$A$69&amp;"'!"&amp;AO$68&amp;$C345+72)&lt;&gt;INDIRECT("'"&amp;$A$70&amp;"'!"&amp;AO$68&amp;$C345+72),1,0)</f>
        <v>0</v>
      </c>
      <c r="AP345" cm="1">
        <f t="array" aca="1" ref="AP345" ca="1">IF(INDIRECT("'"&amp;$A$69&amp;"'!"&amp;AP$68&amp;$C345+72)&lt;&gt;INDIRECT("'"&amp;$A$70&amp;"'!"&amp;AP$68&amp;$C345+72),1,0)</f>
        <v>0</v>
      </c>
      <c r="AQ345" cm="1">
        <f t="array" aca="1" ref="AQ345" ca="1">IF(INDIRECT("'"&amp;$A$69&amp;"'!"&amp;AQ$68&amp;$C345+72)&lt;&gt;INDIRECT("'"&amp;$A$70&amp;"'!"&amp;AQ$68&amp;$C345+72),1,0)</f>
        <v>0</v>
      </c>
      <c r="AR345" cm="1">
        <f t="array" aca="1" ref="AR345" ca="1">IF(INDIRECT("'"&amp;$A$69&amp;"'!"&amp;AR$68&amp;$C345+72)&lt;&gt;INDIRECT("'"&amp;$A$70&amp;"'!"&amp;AR$68&amp;$C345+72),1,0)</f>
        <v>0</v>
      </c>
      <c r="AS345" cm="1">
        <f t="array" aca="1" ref="AS345" ca="1">IF(INDIRECT("'"&amp;$A$69&amp;"'!"&amp;AS$68&amp;$C345+72)&lt;&gt;INDIRECT("'"&amp;$A$70&amp;"'!"&amp;AS$68&amp;$C345+72),1,0)</f>
        <v>0</v>
      </c>
      <c r="AT345" cm="1">
        <f t="array" aca="1" ref="AT345" ca="1">IF(INDIRECT("'"&amp;$A$69&amp;"'!"&amp;AT$68&amp;$C345+72)&lt;&gt;INDIRECT("'"&amp;$A$70&amp;"'!"&amp;AT$68&amp;$C345+72),1,0)</f>
        <v>0</v>
      </c>
      <c r="AU345" cm="1">
        <f t="array" aca="1" ref="AU345" ca="1">IF(INDIRECT("'"&amp;$A$69&amp;"'!"&amp;AU$68&amp;$C345+72)&lt;&gt;INDIRECT("'"&amp;$A$70&amp;"'!"&amp;AU$68&amp;$C345+72),1,0)</f>
        <v>0</v>
      </c>
      <c r="AV345" cm="1">
        <f t="array" aca="1" ref="AV345" ca="1">IF(INDIRECT("'"&amp;$A$69&amp;"'!"&amp;AV$68&amp;$C345+72)&lt;&gt;INDIRECT("'"&amp;$A$70&amp;"'!"&amp;AV$68&amp;$C345+72),1,0)</f>
        <v>0</v>
      </c>
      <c r="AW345" cm="1">
        <f t="array" aca="1" ref="AW345" ca="1">IF(INDIRECT("'"&amp;$A$69&amp;"'!"&amp;AW$68&amp;$C345+72)&lt;&gt;INDIRECT("'"&amp;$A$70&amp;"'!"&amp;AW$68&amp;$C345+72),1,0)</f>
        <v>0</v>
      </c>
      <c r="AX345" cm="1">
        <f t="array" aca="1" ref="AX345" ca="1">IF(INDIRECT("'"&amp;$A$69&amp;"'!"&amp;AX$68&amp;$C345+72)&lt;&gt;INDIRECT("'"&amp;$A$70&amp;"'!"&amp;AX$68&amp;$C345+72),1,0)</f>
        <v>0</v>
      </c>
      <c r="AY345" cm="1">
        <f t="array" aca="1" ref="AY345" ca="1">IF(INDIRECT("'"&amp;$A$69&amp;"'!"&amp;AY$68&amp;$C345+72)&lt;&gt;INDIRECT("'"&amp;$A$70&amp;"'!"&amp;AY$68&amp;$C345+72),1,0)</f>
        <v>0</v>
      </c>
      <c r="AZ345" cm="1">
        <f t="array" aca="1" ref="AZ345" ca="1">IF(INDIRECT("'"&amp;$A$69&amp;"'!"&amp;AZ$68&amp;$C345+72)&lt;&gt;INDIRECT("'"&amp;$A$70&amp;"'!"&amp;AZ$68&amp;$C345+72),1,0)</f>
        <v>0</v>
      </c>
      <c r="BA345" cm="1">
        <f t="array" aca="1" ref="BA345" ca="1">IF(INDIRECT("'"&amp;$A$69&amp;"'!"&amp;BA$68&amp;$C345+72)&lt;&gt;INDIRECT("'"&amp;$A$70&amp;"'!"&amp;BA$68&amp;$C345+72),1,0)</f>
        <v>0</v>
      </c>
      <c r="BB345" cm="1">
        <f t="array" aca="1" ref="BB345" ca="1">IF(INDIRECT("'"&amp;$A$69&amp;"'!"&amp;BB$68&amp;$C345+72)&lt;&gt;INDIRECT("'"&amp;$A$70&amp;"'!"&amp;BB$68&amp;$C345+72),1,0)</f>
        <v>0</v>
      </c>
      <c r="BC345">
        <f t="shared" ca="1" si="12"/>
        <v>0</v>
      </c>
      <c r="BD345">
        <f t="shared" ca="1" si="13"/>
        <v>0</v>
      </c>
      <c r="BE345">
        <f t="shared" ca="1" si="14"/>
        <v>0</v>
      </c>
    </row>
    <row r="346" spans="3:57" x14ac:dyDescent="0.15">
      <c r="C346" s="283">
        <v>274</v>
      </c>
      <c r="D346" cm="1">
        <f t="array" aca="1" ref="D346" ca="1">IF(INDIRECT("'"&amp;$A$69&amp;"'!"&amp;D$68&amp;$C346+72)&lt;&gt;INDIRECT("'"&amp;$A$70&amp;"'!"&amp;D$68&amp;$C346+72),1,0)</f>
        <v>0</v>
      </c>
      <c r="E346" cm="1">
        <f t="array" aca="1" ref="E346" ca="1">IF(INDIRECT("'"&amp;$A$69&amp;"'!"&amp;E$68&amp;$C346+72)&lt;&gt;INDIRECT("'"&amp;$A$70&amp;"'!"&amp;E$68&amp;$C346+72),1,0)</f>
        <v>0</v>
      </c>
      <c r="F346" cm="1">
        <f t="array" aca="1" ref="F346" ca="1">IF(INDIRECT("'"&amp;$A$69&amp;"'!"&amp;F$68&amp;$C346+72)&lt;&gt;INDIRECT("'"&amp;$A$70&amp;"'!"&amp;F$68&amp;$C346+72),1,0)</f>
        <v>0</v>
      </c>
      <c r="G346" cm="1">
        <f t="array" aca="1" ref="G346" ca="1">IF(INDIRECT("'"&amp;$A$69&amp;"'!"&amp;G$68&amp;$C346+72)&lt;&gt;INDIRECT("'"&amp;$A$70&amp;"'!"&amp;G$68&amp;$C346+72),1,0)</f>
        <v>0</v>
      </c>
      <c r="H346" cm="1">
        <f t="array" aca="1" ref="H346" ca="1">IF(INDIRECT("'"&amp;$A$69&amp;"'!"&amp;H$68&amp;$C346+72)&lt;&gt;INDIRECT("'"&amp;$A$70&amp;"'!"&amp;H$68&amp;$C346+72),1,0)</f>
        <v>0</v>
      </c>
      <c r="I346" cm="1">
        <f t="array" aca="1" ref="I346" ca="1">IF(INDIRECT("'"&amp;$A$69&amp;"'!"&amp;I$68&amp;$C346+72)&lt;&gt;INDIRECT("'"&amp;$A$70&amp;"'!"&amp;I$68&amp;$C346+72),1,0)</f>
        <v>0</v>
      </c>
      <c r="J346" cm="1">
        <f t="array" aca="1" ref="J346" ca="1">IF(INDIRECT("'"&amp;$A$69&amp;"'!"&amp;J$68&amp;$C346+72)&lt;&gt;INDIRECT("'"&amp;$A$70&amp;"'!"&amp;J$68&amp;$C346+72),1,0)</f>
        <v>0</v>
      </c>
      <c r="K346" cm="1">
        <f t="array" aca="1" ref="K346" ca="1">IF(INDIRECT("'"&amp;$A$69&amp;"'!"&amp;K$68&amp;$C346+72)&lt;&gt;INDIRECT("'"&amp;$A$70&amp;"'!"&amp;K$68&amp;$C346+72),1,0)</f>
        <v>0</v>
      </c>
      <c r="L346" cm="1">
        <f t="array" aca="1" ref="L346" ca="1">IF(INDIRECT("'"&amp;$A$69&amp;"'!"&amp;L$68&amp;$C346+72)&lt;&gt;INDIRECT("'"&amp;$A$70&amp;"'!"&amp;L$68&amp;$C346+72),1,0)</f>
        <v>0</v>
      </c>
      <c r="M346" cm="1">
        <f t="array" aca="1" ref="M346" ca="1">IF(INDIRECT("'"&amp;$A$69&amp;"'!"&amp;M$68&amp;$C346+72)&lt;&gt;INDIRECT("'"&amp;$A$70&amp;"'!"&amp;M$68&amp;$C346+72),1,0)</f>
        <v>0</v>
      </c>
      <c r="N346" cm="1">
        <f t="array" aca="1" ref="N346" ca="1">IF(INDIRECT("'"&amp;$A$69&amp;"'!"&amp;N$68&amp;$C346+72)&lt;&gt;INDIRECT("'"&amp;$A$70&amp;"'!"&amp;N$68&amp;$C346+72),1,0)</f>
        <v>0</v>
      </c>
      <c r="O346" cm="1">
        <f t="array" aca="1" ref="O346" ca="1">IF(INDIRECT("'"&amp;$A$69&amp;"'!"&amp;O$68&amp;$C346+72)&lt;&gt;INDIRECT("'"&amp;$A$70&amp;"'!"&amp;O$68&amp;$C346+72),1,0)</f>
        <v>0</v>
      </c>
      <c r="P346" cm="1">
        <f t="array" aca="1" ref="P346" ca="1">IF(INDIRECT("'"&amp;$A$69&amp;"'!"&amp;P$68&amp;$C346+72)&lt;&gt;INDIRECT("'"&amp;$A$70&amp;"'!"&amp;P$68&amp;$C346+72),1,0)</f>
        <v>0</v>
      </c>
      <c r="Q346" cm="1">
        <f t="array" aca="1" ref="Q346" ca="1">IF(INDIRECT("'"&amp;$A$69&amp;"'!"&amp;Q$68&amp;$C346+72)&lt;&gt;INDIRECT("'"&amp;$A$70&amp;"'!"&amp;Q$68&amp;$C346+72),1,0)</f>
        <v>0</v>
      </c>
      <c r="R346" cm="1">
        <f t="array" aca="1" ref="R346" ca="1">IF(INDIRECT("'"&amp;$A$69&amp;"'!"&amp;R$68&amp;$C346+72)&lt;&gt;INDIRECT("'"&amp;$A$70&amp;"'!"&amp;R$68&amp;$C346+72),1,0)</f>
        <v>0</v>
      </c>
      <c r="S346" cm="1">
        <f t="array" aca="1" ref="S346" ca="1">IF(INDIRECT("'"&amp;$A$69&amp;"'!"&amp;S$68&amp;$C346+72)&lt;&gt;INDIRECT("'"&amp;$A$70&amp;"'!"&amp;S$68&amp;$C346+72),1,0)</f>
        <v>0</v>
      </c>
      <c r="T346" cm="1">
        <f t="array" aca="1" ref="T346" ca="1">IF(INDIRECT("'"&amp;$A$69&amp;"'!"&amp;T$68&amp;$C346+72)&lt;&gt;INDIRECT("'"&amp;$A$70&amp;"'!"&amp;T$68&amp;$C346+72),1,0)</f>
        <v>0</v>
      </c>
      <c r="U346" cm="1">
        <f t="array" aca="1" ref="U346" ca="1">IF(INDIRECT("'"&amp;$A$69&amp;"'!"&amp;U$68&amp;$C346+72)&lt;&gt;INDIRECT("'"&amp;$A$70&amp;"'!"&amp;U$68&amp;$C346+72),1,0)</f>
        <v>0</v>
      </c>
      <c r="V346" cm="1">
        <f t="array" aca="1" ref="V346" ca="1">IF(INDIRECT("'"&amp;$A$69&amp;"'!"&amp;V$68&amp;$C346+72)&lt;&gt;INDIRECT("'"&amp;$A$70&amp;"'!"&amp;V$68&amp;$C346+72),1,0)</f>
        <v>0</v>
      </c>
      <c r="W346" cm="1">
        <f t="array" aca="1" ref="W346" ca="1">IF(INDIRECT("'"&amp;$A$69&amp;"'!"&amp;W$68&amp;$C346+72)&lt;&gt;INDIRECT("'"&amp;$A$70&amp;"'!"&amp;W$68&amp;$C346+72),1,0)</f>
        <v>0</v>
      </c>
      <c r="X346" cm="1">
        <f t="array" aca="1" ref="X346" ca="1">IF(INDIRECT("'"&amp;$A$69&amp;"'!"&amp;X$68&amp;$C346+72)&lt;&gt;INDIRECT("'"&amp;$A$70&amp;"'!"&amp;X$68&amp;$C346+72),1,0)</f>
        <v>0</v>
      </c>
      <c r="Y346" cm="1">
        <f t="array" aca="1" ref="Y346" ca="1">IF(INDIRECT("'"&amp;$A$69&amp;"'!"&amp;Y$68&amp;$C346+72)&lt;&gt;INDIRECT("'"&amp;$A$70&amp;"'!"&amp;Y$68&amp;$C346+72),1,0)</f>
        <v>0</v>
      </c>
      <c r="Z346" cm="1">
        <f t="array" aca="1" ref="Z346" ca="1">IF(INDIRECT("'"&amp;$A$69&amp;"'!"&amp;Z$68&amp;$C346+72)&lt;&gt;INDIRECT("'"&amp;$A$70&amp;"'!"&amp;Z$68&amp;$C346+72),1,0)</f>
        <v>0</v>
      </c>
      <c r="AA346" cm="1">
        <f t="array" aca="1" ref="AA346" ca="1">IF(INDIRECT("'"&amp;$A$69&amp;"'!"&amp;AA$68&amp;$C346+72)&lt;&gt;INDIRECT("'"&amp;$A$70&amp;"'!"&amp;AA$68&amp;$C346+72),1,0)</f>
        <v>0</v>
      </c>
      <c r="AB346" cm="1">
        <f t="array" aca="1" ref="AB346" ca="1">IF(INDIRECT("'"&amp;$A$69&amp;"'!"&amp;AB$68&amp;$C346+72)&lt;&gt;INDIRECT("'"&amp;$A$70&amp;"'!"&amp;AB$68&amp;$C346+72),1,0)</f>
        <v>0</v>
      </c>
      <c r="AC346" cm="1">
        <f t="array" aca="1" ref="AC346" ca="1">IF(INDIRECT("'"&amp;$A$69&amp;"'!"&amp;AC$68&amp;$C346+72)&lt;&gt;INDIRECT("'"&amp;$A$70&amp;"'!"&amp;AC$68&amp;$C346+72),1,0)</f>
        <v>0</v>
      </c>
      <c r="AD346" cm="1">
        <f t="array" aca="1" ref="AD346" ca="1">IF(INDIRECT("'"&amp;$A$69&amp;"'!"&amp;AD$68&amp;$C346+72)&lt;&gt;INDIRECT("'"&amp;$A$70&amp;"'!"&amp;AD$68&amp;$C346+72),1,0)</f>
        <v>0</v>
      </c>
      <c r="AE346" cm="1">
        <f t="array" aca="1" ref="AE346" ca="1">IF(INDIRECT("'"&amp;$A$69&amp;"'!"&amp;AE$68&amp;$C346+72)&lt;&gt;INDIRECT("'"&amp;$A$70&amp;"'!"&amp;AE$68&amp;$C346+72),1,0)</f>
        <v>0</v>
      </c>
      <c r="AF346" cm="1">
        <f t="array" aca="1" ref="AF346" ca="1">IF(INDIRECT("'"&amp;$A$69&amp;"'!"&amp;AF$68&amp;$C346+72)&lt;&gt;INDIRECT("'"&amp;$A$70&amp;"'!"&amp;AF$68&amp;$C346+72),1,0)</f>
        <v>0</v>
      </c>
      <c r="AG346" cm="1">
        <f t="array" aca="1" ref="AG346" ca="1">IF(INDIRECT("'"&amp;$A$69&amp;"'!"&amp;AG$68&amp;$C346+72)&lt;&gt;INDIRECT("'"&amp;$A$70&amp;"'!"&amp;AG$68&amp;$C346+72),1,0)</f>
        <v>0</v>
      </c>
      <c r="AH346" cm="1">
        <f t="array" aca="1" ref="AH346" ca="1">IF(INDIRECT("'"&amp;$A$69&amp;"'!"&amp;AH$68&amp;$C346+72)&lt;&gt;INDIRECT("'"&amp;$A$70&amp;"'!"&amp;AH$68&amp;$C346+72),1,0)</f>
        <v>0</v>
      </c>
      <c r="AI346" cm="1">
        <f t="array" aca="1" ref="AI346" ca="1">IF(INDIRECT("'"&amp;$A$69&amp;"'!"&amp;AI$68&amp;$C346+72)&lt;&gt;INDIRECT("'"&amp;$A$70&amp;"'!"&amp;AI$68&amp;$C346+72),1,0)</f>
        <v>0</v>
      </c>
      <c r="AJ346" cm="1">
        <f t="array" aca="1" ref="AJ346" ca="1">IF(INDIRECT("'"&amp;$A$69&amp;"'!"&amp;AJ$68&amp;$C346+72)&lt;&gt;INDIRECT("'"&amp;$A$70&amp;"'!"&amp;AJ$68&amp;$C346+72),1,0)</f>
        <v>0</v>
      </c>
      <c r="AK346" cm="1">
        <f t="array" aca="1" ref="AK346" ca="1">IF(INDIRECT("'"&amp;$A$69&amp;"'!"&amp;AK$68&amp;$C346+72)&lt;&gt;INDIRECT("'"&amp;$A$70&amp;"'!"&amp;AK$68&amp;$C346+72),1,0)</f>
        <v>0</v>
      </c>
      <c r="AL346" cm="1">
        <f t="array" aca="1" ref="AL346" ca="1">IF(INDIRECT("'"&amp;$A$69&amp;"'!"&amp;AL$68&amp;$C346+72)&lt;&gt;INDIRECT("'"&amp;$A$70&amp;"'!"&amp;AL$68&amp;$C346+72),1,0)</f>
        <v>0</v>
      </c>
      <c r="AM346" cm="1">
        <f t="array" aca="1" ref="AM346" ca="1">IF(INDIRECT("'"&amp;$A$69&amp;"'!"&amp;AM$68&amp;$C346+72)&lt;&gt;INDIRECT("'"&amp;$A$70&amp;"'!"&amp;AM$68&amp;$C346+72),1,0)</f>
        <v>0</v>
      </c>
      <c r="AN346" cm="1">
        <f t="array" aca="1" ref="AN346" ca="1">IF(INDIRECT("'"&amp;$A$69&amp;"'!"&amp;AN$68&amp;$C346+72)&lt;&gt;INDIRECT("'"&amp;$A$70&amp;"'!"&amp;AN$68&amp;$C346+72),1,0)</f>
        <v>0</v>
      </c>
      <c r="AO346" cm="1">
        <f t="array" aca="1" ref="AO346" ca="1">IF(INDIRECT("'"&amp;$A$69&amp;"'!"&amp;AO$68&amp;$C346+72)&lt;&gt;INDIRECT("'"&amp;$A$70&amp;"'!"&amp;AO$68&amp;$C346+72),1,0)</f>
        <v>0</v>
      </c>
      <c r="AP346" cm="1">
        <f t="array" aca="1" ref="AP346" ca="1">IF(INDIRECT("'"&amp;$A$69&amp;"'!"&amp;AP$68&amp;$C346+72)&lt;&gt;INDIRECT("'"&amp;$A$70&amp;"'!"&amp;AP$68&amp;$C346+72),1,0)</f>
        <v>0</v>
      </c>
      <c r="AQ346" cm="1">
        <f t="array" aca="1" ref="AQ346" ca="1">IF(INDIRECT("'"&amp;$A$69&amp;"'!"&amp;AQ$68&amp;$C346+72)&lt;&gt;INDIRECT("'"&amp;$A$70&amp;"'!"&amp;AQ$68&amp;$C346+72),1,0)</f>
        <v>0</v>
      </c>
      <c r="AR346" cm="1">
        <f t="array" aca="1" ref="AR346" ca="1">IF(INDIRECT("'"&amp;$A$69&amp;"'!"&amp;AR$68&amp;$C346+72)&lt;&gt;INDIRECT("'"&amp;$A$70&amp;"'!"&amp;AR$68&amp;$C346+72),1,0)</f>
        <v>0</v>
      </c>
      <c r="AS346" cm="1">
        <f t="array" aca="1" ref="AS346" ca="1">IF(INDIRECT("'"&amp;$A$69&amp;"'!"&amp;AS$68&amp;$C346+72)&lt;&gt;INDIRECT("'"&amp;$A$70&amp;"'!"&amp;AS$68&amp;$C346+72),1,0)</f>
        <v>0</v>
      </c>
      <c r="AT346" cm="1">
        <f t="array" aca="1" ref="AT346" ca="1">IF(INDIRECT("'"&amp;$A$69&amp;"'!"&amp;AT$68&amp;$C346+72)&lt;&gt;INDIRECT("'"&amp;$A$70&amp;"'!"&amp;AT$68&amp;$C346+72),1,0)</f>
        <v>0</v>
      </c>
      <c r="AU346" cm="1">
        <f t="array" aca="1" ref="AU346" ca="1">IF(INDIRECT("'"&amp;$A$69&amp;"'!"&amp;AU$68&amp;$C346+72)&lt;&gt;INDIRECT("'"&amp;$A$70&amp;"'!"&amp;AU$68&amp;$C346+72),1,0)</f>
        <v>0</v>
      </c>
      <c r="AV346" cm="1">
        <f t="array" aca="1" ref="AV346" ca="1">IF(INDIRECT("'"&amp;$A$69&amp;"'!"&amp;AV$68&amp;$C346+72)&lt;&gt;INDIRECT("'"&amp;$A$70&amp;"'!"&amp;AV$68&amp;$C346+72),1,0)</f>
        <v>0</v>
      </c>
      <c r="AW346" cm="1">
        <f t="array" aca="1" ref="AW346" ca="1">IF(INDIRECT("'"&amp;$A$69&amp;"'!"&amp;AW$68&amp;$C346+72)&lt;&gt;INDIRECT("'"&amp;$A$70&amp;"'!"&amp;AW$68&amp;$C346+72),1,0)</f>
        <v>0</v>
      </c>
      <c r="AX346" cm="1">
        <f t="array" aca="1" ref="AX346" ca="1">IF(INDIRECT("'"&amp;$A$69&amp;"'!"&amp;AX$68&amp;$C346+72)&lt;&gt;INDIRECT("'"&amp;$A$70&amp;"'!"&amp;AX$68&amp;$C346+72),1,0)</f>
        <v>0</v>
      </c>
      <c r="AY346" cm="1">
        <f t="array" aca="1" ref="AY346" ca="1">IF(INDIRECT("'"&amp;$A$69&amp;"'!"&amp;AY$68&amp;$C346+72)&lt;&gt;INDIRECT("'"&amp;$A$70&amp;"'!"&amp;AY$68&amp;$C346+72),1,0)</f>
        <v>0</v>
      </c>
      <c r="AZ346" cm="1">
        <f t="array" aca="1" ref="AZ346" ca="1">IF(INDIRECT("'"&amp;$A$69&amp;"'!"&amp;AZ$68&amp;$C346+72)&lt;&gt;INDIRECT("'"&amp;$A$70&amp;"'!"&amp;AZ$68&amp;$C346+72),1,0)</f>
        <v>0</v>
      </c>
      <c r="BA346" cm="1">
        <f t="array" aca="1" ref="BA346" ca="1">IF(INDIRECT("'"&amp;$A$69&amp;"'!"&amp;BA$68&amp;$C346+72)&lt;&gt;INDIRECT("'"&amp;$A$70&amp;"'!"&amp;BA$68&amp;$C346+72),1,0)</f>
        <v>0</v>
      </c>
      <c r="BB346" cm="1">
        <f t="array" aca="1" ref="BB346" ca="1">IF(INDIRECT("'"&amp;$A$69&amp;"'!"&amp;BB$68&amp;$C346+72)&lt;&gt;INDIRECT("'"&amp;$A$70&amp;"'!"&amp;BB$68&amp;$C346+72),1,0)</f>
        <v>0</v>
      </c>
      <c r="BC346">
        <f t="shared" ca="1" si="12"/>
        <v>0</v>
      </c>
      <c r="BD346">
        <f t="shared" ca="1" si="13"/>
        <v>0</v>
      </c>
      <c r="BE346">
        <f t="shared" ca="1" si="14"/>
        <v>0</v>
      </c>
    </row>
    <row r="347" spans="3:57" x14ac:dyDescent="0.15">
      <c r="C347" s="283">
        <v>275</v>
      </c>
      <c r="D347" cm="1">
        <f t="array" aca="1" ref="D347" ca="1">IF(INDIRECT("'"&amp;$A$69&amp;"'!"&amp;D$68&amp;$C347+72)&lt;&gt;INDIRECT("'"&amp;$A$70&amp;"'!"&amp;D$68&amp;$C347+72),1,0)</f>
        <v>0</v>
      </c>
      <c r="E347" cm="1">
        <f t="array" aca="1" ref="E347" ca="1">IF(INDIRECT("'"&amp;$A$69&amp;"'!"&amp;E$68&amp;$C347+72)&lt;&gt;INDIRECT("'"&amp;$A$70&amp;"'!"&amp;E$68&amp;$C347+72),1,0)</f>
        <v>0</v>
      </c>
      <c r="F347" cm="1">
        <f t="array" aca="1" ref="F347" ca="1">IF(INDIRECT("'"&amp;$A$69&amp;"'!"&amp;F$68&amp;$C347+72)&lt;&gt;INDIRECT("'"&amp;$A$70&amp;"'!"&amp;F$68&amp;$C347+72),1,0)</f>
        <v>0</v>
      </c>
      <c r="G347" cm="1">
        <f t="array" aca="1" ref="G347" ca="1">IF(INDIRECT("'"&amp;$A$69&amp;"'!"&amp;G$68&amp;$C347+72)&lt;&gt;INDIRECT("'"&amp;$A$70&amp;"'!"&amp;G$68&amp;$C347+72),1,0)</f>
        <v>0</v>
      </c>
      <c r="H347" cm="1">
        <f t="array" aca="1" ref="H347" ca="1">IF(INDIRECT("'"&amp;$A$69&amp;"'!"&amp;H$68&amp;$C347+72)&lt;&gt;INDIRECT("'"&amp;$A$70&amp;"'!"&amp;H$68&amp;$C347+72),1,0)</f>
        <v>0</v>
      </c>
      <c r="I347" cm="1">
        <f t="array" aca="1" ref="I347" ca="1">IF(INDIRECT("'"&amp;$A$69&amp;"'!"&amp;I$68&amp;$C347+72)&lt;&gt;INDIRECT("'"&amp;$A$70&amp;"'!"&amp;I$68&amp;$C347+72),1,0)</f>
        <v>0</v>
      </c>
      <c r="J347" cm="1">
        <f t="array" aca="1" ref="J347" ca="1">IF(INDIRECT("'"&amp;$A$69&amp;"'!"&amp;J$68&amp;$C347+72)&lt;&gt;INDIRECT("'"&amp;$A$70&amp;"'!"&amp;J$68&amp;$C347+72),1,0)</f>
        <v>0</v>
      </c>
      <c r="K347" cm="1">
        <f t="array" aca="1" ref="K347" ca="1">IF(INDIRECT("'"&amp;$A$69&amp;"'!"&amp;K$68&amp;$C347+72)&lt;&gt;INDIRECT("'"&amp;$A$70&amp;"'!"&amp;K$68&amp;$C347+72),1,0)</f>
        <v>0</v>
      </c>
      <c r="L347" cm="1">
        <f t="array" aca="1" ref="L347" ca="1">IF(INDIRECT("'"&amp;$A$69&amp;"'!"&amp;L$68&amp;$C347+72)&lt;&gt;INDIRECT("'"&amp;$A$70&amp;"'!"&amp;L$68&amp;$C347+72),1,0)</f>
        <v>0</v>
      </c>
      <c r="M347" cm="1">
        <f t="array" aca="1" ref="M347" ca="1">IF(INDIRECT("'"&amp;$A$69&amp;"'!"&amp;M$68&amp;$C347+72)&lt;&gt;INDIRECT("'"&amp;$A$70&amp;"'!"&amp;M$68&amp;$C347+72),1,0)</f>
        <v>0</v>
      </c>
      <c r="N347" cm="1">
        <f t="array" aca="1" ref="N347" ca="1">IF(INDIRECT("'"&amp;$A$69&amp;"'!"&amp;N$68&amp;$C347+72)&lt;&gt;INDIRECT("'"&amp;$A$70&amp;"'!"&amp;N$68&amp;$C347+72),1,0)</f>
        <v>0</v>
      </c>
      <c r="O347" cm="1">
        <f t="array" aca="1" ref="O347" ca="1">IF(INDIRECT("'"&amp;$A$69&amp;"'!"&amp;O$68&amp;$C347+72)&lt;&gt;INDIRECT("'"&amp;$A$70&amp;"'!"&amp;O$68&amp;$C347+72),1,0)</f>
        <v>0</v>
      </c>
      <c r="P347" cm="1">
        <f t="array" aca="1" ref="P347" ca="1">IF(INDIRECT("'"&amp;$A$69&amp;"'!"&amp;P$68&amp;$C347+72)&lt;&gt;INDIRECT("'"&amp;$A$70&amp;"'!"&amp;P$68&amp;$C347+72),1,0)</f>
        <v>0</v>
      </c>
      <c r="Q347" cm="1">
        <f t="array" aca="1" ref="Q347" ca="1">IF(INDIRECT("'"&amp;$A$69&amp;"'!"&amp;Q$68&amp;$C347+72)&lt;&gt;INDIRECT("'"&amp;$A$70&amp;"'!"&amp;Q$68&amp;$C347+72),1,0)</f>
        <v>0</v>
      </c>
      <c r="R347" cm="1">
        <f t="array" aca="1" ref="R347" ca="1">IF(INDIRECT("'"&amp;$A$69&amp;"'!"&amp;R$68&amp;$C347+72)&lt;&gt;INDIRECT("'"&amp;$A$70&amp;"'!"&amp;R$68&amp;$C347+72),1,0)</f>
        <v>0</v>
      </c>
      <c r="S347" cm="1">
        <f t="array" aca="1" ref="S347" ca="1">IF(INDIRECT("'"&amp;$A$69&amp;"'!"&amp;S$68&amp;$C347+72)&lt;&gt;INDIRECT("'"&amp;$A$70&amp;"'!"&amp;S$68&amp;$C347+72),1,0)</f>
        <v>0</v>
      </c>
      <c r="T347" cm="1">
        <f t="array" aca="1" ref="T347" ca="1">IF(INDIRECT("'"&amp;$A$69&amp;"'!"&amp;T$68&amp;$C347+72)&lt;&gt;INDIRECT("'"&amp;$A$70&amp;"'!"&amp;T$68&amp;$C347+72),1,0)</f>
        <v>0</v>
      </c>
      <c r="U347" cm="1">
        <f t="array" aca="1" ref="U347" ca="1">IF(INDIRECT("'"&amp;$A$69&amp;"'!"&amp;U$68&amp;$C347+72)&lt;&gt;INDIRECT("'"&amp;$A$70&amp;"'!"&amp;U$68&amp;$C347+72),1,0)</f>
        <v>0</v>
      </c>
      <c r="V347" cm="1">
        <f t="array" aca="1" ref="V347" ca="1">IF(INDIRECT("'"&amp;$A$69&amp;"'!"&amp;V$68&amp;$C347+72)&lt;&gt;INDIRECT("'"&amp;$A$70&amp;"'!"&amp;V$68&amp;$C347+72),1,0)</f>
        <v>0</v>
      </c>
      <c r="W347" cm="1">
        <f t="array" aca="1" ref="W347" ca="1">IF(INDIRECT("'"&amp;$A$69&amp;"'!"&amp;W$68&amp;$C347+72)&lt;&gt;INDIRECT("'"&amp;$A$70&amp;"'!"&amp;W$68&amp;$C347+72),1,0)</f>
        <v>0</v>
      </c>
      <c r="X347" cm="1">
        <f t="array" aca="1" ref="X347" ca="1">IF(INDIRECT("'"&amp;$A$69&amp;"'!"&amp;X$68&amp;$C347+72)&lt;&gt;INDIRECT("'"&amp;$A$70&amp;"'!"&amp;X$68&amp;$C347+72),1,0)</f>
        <v>0</v>
      </c>
      <c r="Y347" cm="1">
        <f t="array" aca="1" ref="Y347" ca="1">IF(INDIRECT("'"&amp;$A$69&amp;"'!"&amp;Y$68&amp;$C347+72)&lt;&gt;INDIRECT("'"&amp;$A$70&amp;"'!"&amp;Y$68&amp;$C347+72),1,0)</f>
        <v>0</v>
      </c>
      <c r="Z347" cm="1">
        <f t="array" aca="1" ref="Z347" ca="1">IF(INDIRECT("'"&amp;$A$69&amp;"'!"&amp;Z$68&amp;$C347+72)&lt;&gt;INDIRECT("'"&amp;$A$70&amp;"'!"&amp;Z$68&amp;$C347+72),1,0)</f>
        <v>0</v>
      </c>
      <c r="AA347" cm="1">
        <f t="array" aca="1" ref="AA347" ca="1">IF(INDIRECT("'"&amp;$A$69&amp;"'!"&amp;AA$68&amp;$C347+72)&lt;&gt;INDIRECT("'"&amp;$A$70&amp;"'!"&amp;AA$68&amp;$C347+72),1,0)</f>
        <v>0</v>
      </c>
      <c r="AB347" cm="1">
        <f t="array" aca="1" ref="AB347" ca="1">IF(INDIRECT("'"&amp;$A$69&amp;"'!"&amp;AB$68&amp;$C347+72)&lt;&gt;INDIRECT("'"&amp;$A$70&amp;"'!"&amp;AB$68&amp;$C347+72),1,0)</f>
        <v>0</v>
      </c>
      <c r="AC347" cm="1">
        <f t="array" aca="1" ref="AC347" ca="1">IF(INDIRECT("'"&amp;$A$69&amp;"'!"&amp;AC$68&amp;$C347+72)&lt;&gt;INDIRECT("'"&amp;$A$70&amp;"'!"&amp;AC$68&amp;$C347+72),1,0)</f>
        <v>0</v>
      </c>
      <c r="AD347" cm="1">
        <f t="array" aca="1" ref="AD347" ca="1">IF(INDIRECT("'"&amp;$A$69&amp;"'!"&amp;AD$68&amp;$C347+72)&lt;&gt;INDIRECT("'"&amp;$A$70&amp;"'!"&amp;AD$68&amp;$C347+72),1,0)</f>
        <v>0</v>
      </c>
      <c r="AE347" cm="1">
        <f t="array" aca="1" ref="AE347" ca="1">IF(INDIRECT("'"&amp;$A$69&amp;"'!"&amp;AE$68&amp;$C347+72)&lt;&gt;INDIRECT("'"&amp;$A$70&amp;"'!"&amp;AE$68&amp;$C347+72),1,0)</f>
        <v>0</v>
      </c>
      <c r="AF347" cm="1">
        <f t="array" aca="1" ref="AF347" ca="1">IF(INDIRECT("'"&amp;$A$69&amp;"'!"&amp;AF$68&amp;$C347+72)&lt;&gt;INDIRECT("'"&amp;$A$70&amp;"'!"&amp;AF$68&amp;$C347+72),1,0)</f>
        <v>0</v>
      </c>
      <c r="AG347" cm="1">
        <f t="array" aca="1" ref="AG347" ca="1">IF(INDIRECT("'"&amp;$A$69&amp;"'!"&amp;AG$68&amp;$C347+72)&lt;&gt;INDIRECT("'"&amp;$A$70&amp;"'!"&amp;AG$68&amp;$C347+72),1,0)</f>
        <v>0</v>
      </c>
      <c r="AH347" cm="1">
        <f t="array" aca="1" ref="AH347" ca="1">IF(INDIRECT("'"&amp;$A$69&amp;"'!"&amp;AH$68&amp;$C347+72)&lt;&gt;INDIRECT("'"&amp;$A$70&amp;"'!"&amp;AH$68&amp;$C347+72),1,0)</f>
        <v>0</v>
      </c>
      <c r="AI347" cm="1">
        <f t="array" aca="1" ref="AI347" ca="1">IF(INDIRECT("'"&amp;$A$69&amp;"'!"&amp;AI$68&amp;$C347+72)&lt;&gt;INDIRECT("'"&amp;$A$70&amp;"'!"&amp;AI$68&amp;$C347+72),1,0)</f>
        <v>0</v>
      </c>
      <c r="AJ347" cm="1">
        <f t="array" aca="1" ref="AJ347" ca="1">IF(INDIRECT("'"&amp;$A$69&amp;"'!"&amp;AJ$68&amp;$C347+72)&lt;&gt;INDIRECT("'"&amp;$A$70&amp;"'!"&amp;AJ$68&amp;$C347+72),1,0)</f>
        <v>0</v>
      </c>
      <c r="AK347" cm="1">
        <f t="array" aca="1" ref="AK347" ca="1">IF(INDIRECT("'"&amp;$A$69&amp;"'!"&amp;AK$68&amp;$C347+72)&lt;&gt;INDIRECT("'"&amp;$A$70&amp;"'!"&amp;AK$68&amp;$C347+72),1,0)</f>
        <v>0</v>
      </c>
      <c r="AL347" cm="1">
        <f t="array" aca="1" ref="AL347" ca="1">IF(INDIRECT("'"&amp;$A$69&amp;"'!"&amp;AL$68&amp;$C347+72)&lt;&gt;INDIRECT("'"&amp;$A$70&amp;"'!"&amp;AL$68&amp;$C347+72),1,0)</f>
        <v>0</v>
      </c>
      <c r="AM347" cm="1">
        <f t="array" aca="1" ref="AM347" ca="1">IF(INDIRECT("'"&amp;$A$69&amp;"'!"&amp;AM$68&amp;$C347+72)&lt;&gt;INDIRECT("'"&amp;$A$70&amp;"'!"&amp;AM$68&amp;$C347+72),1,0)</f>
        <v>0</v>
      </c>
      <c r="AN347" cm="1">
        <f t="array" aca="1" ref="AN347" ca="1">IF(INDIRECT("'"&amp;$A$69&amp;"'!"&amp;AN$68&amp;$C347+72)&lt;&gt;INDIRECT("'"&amp;$A$70&amp;"'!"&amp;AN$68&amp;$C347+72),1,0)</f>
        <v>0</v>
      </c>
      <c r="AO347" cm="1">
        <f t="array" aca="1" ref="AO347" ca="1">IF(INDIRECT("'"&amp;$A$69&amp;"'!"&amp;AO$68&amp;$C347+72)&lt;&gt;INDIRECT("'"&amp;$A$70&amp;"'!"&amp;AO$68&amp;$C347+72),1,0)</f>
        <v>0</v>
      </c>
      <c r="AP347" cm="1">
        <f t="array" aca="1" ref="AP347" ca="1">IF(INDIRECT("'"&amp;$A$69&amp;"'!"&amp;AP$68&amp;$C347+72)&lt;&gt;INDIRECT("'"&amp;$A$70&amp;"'!"&amp;AP$68&amp;$C347+72),1,0)</f>
        <v>0</v>
      </c>
      <c r="AQ347" cm="1">
        <f t="array" aca="1" ref="AQ347" ca="1">IF(INDIRECT("'"&amp;$A$69&amp;"'!"&amp;AQ$68&amp;$C347+72)&lt;&gt;INDIRECT("'"&amp;$A$70&amp;"'!"&amp;AQ$68&amp;$C347+72),1,0)</f>
        <v>0</v>
      </c>
      <c r="AR347" cm="1">
        <f t="array" aca="1" ref="AR347" ca="1">IF(INDIRECT("'"&amp;$A$69&amp;"'!"&amp;AR$68&amp;$C347+72)&lt;&gt;INDIRECT("'"&amp;$A$70&amp;"'!"&amp;AR$68&amp;$C347+72),1,0)</f>
        <v>0</v>
      </c>
      <c r="AS347" cm="1">
        <f t="array" aca="1" ref="AS347" ca="1">IF(INDIRECT("'"&amp;$A$69&amp;"'!"&amp;AS$68&amp;$C347+72)&lt;&gt;INDIRECT("'"&amp;$A$70&amp;"'!"&amp;AS$68&amp;$C347+72),1,0)</f>
        <v>0</v>
      </c>
      <c r="AT347" cm="1">
        <f t="array" aca="1" ref="AT347" ca="1">IF(INDIRECT("'"&amp;$A$69&amp;"'!"&amp;AT$68&amp;$C347+72)&lt;&gt;INDIRECT("'"&amp;$A$70&amp;"'!"&amp;AT$68&amp;$C347+72),1,0)</f>
        <v>0</v>
      </c>
      <c r="AU347" cm="1">
        <f t="array" aca="1" ref="AU347" ca="1">IF(INDIRECT("'"&amp;$A$69&amp;"'!"&amp;AU$68&amp;$C347+72)&lt;&gt;INDIRECT("'"&amp;$A$70&amp;"'!"&amp;AU$68&amp;$C347+72),1,0)</f>
        <v>0</v>
      </c>
      <c r="AV347" cm="1">
        <f t="array" aca="1" ref="AV347" ca="1">IF(INDIRECT("'"&amp;$A$69&amp;"'!"&amp;AV$68&amp;$C347+72)&lt;&gt;INDIRECT("'"&amp;$A$70&amp;"'!"&amp;AV$68&amp;$C347+72),1,0)</f>
        <v>0</v>
      </c>
      <c r="AW347" cm="1">
        <f t="array" aca="1" ref="AW347" ca="1">IF(INDIRECT("'"&amp;$A$69&amp;"'!"&amp;AW$68&amp;$C347+72)&lt;&gt;INDIRECT("'"&amp;$A$70&amp;"'!"&amp;AW$68&amp;$C347+72),1,0)</f>
        <v>0</v>
      </c>
      <c r="AX347" cm="1">
        <f t="array" aca="1" ref="AX347" ca="1">IF(INDIRECT("'"&amp;$A$69&amp;"'!"&amp;AX$68&amp;$C347+72)&lt;&gt;INDIRECT("'"&amp;$A$70&amp;"'!"&amp;AX$68&amp;$C347+72),1,0)</f>
        <v>0</v>
      </c>
      <c r="AY347" cm="1">
        <f t="array" aca="1" ref="AY347" ca="1">IF(INDIRECT("'"&amp;$A$69&amp;"'!"&amp;AY$68&amp;$C347+72)&lt;&gt;INDIRECT("'"&amp;$A$70&amp;"'!"&amp;AY$68&amp;$C347+72),1,0)</f>
        <v>0</v>
      </c>
      <c r="AZ347" cm="1">
        <f t="array" aca="1" ref="AZ347" ca="1">IF(INDIRECT("'"&amp;$A$69&amp;"'!"&amp;AZ$68&amp;$C347+72)&lt;&gt;INDIRECT("'"&amp;$A$70&amp;"'!"&amp;AZ$68&amp;$C347+72),1,0)</f>
        <v>0</v>
      </c>
      <c r="BA347" cm="1">
        <f t="array" aca="1" ref="BA347" ca="1">IF(INDIRECT("'"&amp;$A$69&amp;"'!"&amp;BA$68&amp;$C347+72)&lt;&gt;INDIRECT("'"&amp;$A$70&amp;"'!"&amp;BA$68&amp;$C347+72),1,0)</f>
        <v>0</v>
      </c>
      <c r="BB347" cm="1">
        <f t="array" aca="1" ref="BB347" ca="1">IF(INDIRECT("'"&amp;$A$69&amp;"'!"&amp;BB$68&amp;$C347+72)&lt;&gt;INDIRECT("'"&amp;$A$70&amp;"'!"&amp;BB$68&amp;$C347+72),1,0)</f>
        <v>0</v>
      </c>
      <c r="BC347">
        <f t="shared" ca="1" si="12"/>
        <v>0</v>
      </c>
      <c r="BD347">
        <f t="shared" ca="1" si="13"/>
        <v>0</v>
      </c>
      <c r="BE347">
        <f t="shared" ca="1" si="14"/>
        <v>0</v>
      </c>
    </row>
    <row r="348" spans="3:57" x14ac:dyDescent="0.15">
      <c r="C348" s="283">
        <v>276</v>
      </c>
      <c r="D348" cm="1">
        <f t="array" aca="1" ref="D348" ca="1">IF(INDIRECT("'"&amp;$A$69&amp;"'!"&amp;D$68&amp;$C348+72)&lt;&gt;INDIRECT("'"&amp;$A$70&amp;"'!"&amp;D$68&amp;$C348+72),1,0)</f>
        <v>0</v>
      </c>
      <c r="E348" cm="1">
        <f t="array" aca="1" ref="E348" ca="1">IF(INDIRECT("'"&amp;$A$69&amp;"'!"&amp;E$68&amp;$C348+72)&lt;&gt;INDIRECT("'"&amp;$A$70&amp;"'!"&amp;E$68&amp;$C348+72),1,0)</f>
        <v>0</v>
      </c>
      <c r="F348" cm="1">
        <f t="array" aca="1" ref="F348" ca="1">IF(INDIRECT("'"&amp;$A$69&amp;"'!"&amp;F$68&amp;$C348+72)&lt;&gt;INDIRECT("'"&amp;$A$70&amp;"'!"&amp;F$68&amp;$C348+72),1,0)</f>
        <v>0</v>
      </c>
      <c r="G348" cm="1">
        <f t="array" aca="1" ref="G348" ca="1">IF(INDIRECT("'"&amp;$A$69&amp;"'!"&amp;G$68&amp;$C348+72)&lt;&gt;INDIRECT("'"&amp;$A$70&amp;"'!"&amp;G$68&amp;$C348+72),1,0)</f>
        <v>0</v>
      </c>
      <c r="H348" cm="1">
        <f t="array" aca="1" ref="H348" ca="1">IF(INDIRECT("'"&amp;$A$69&amp;"'!"&amp;H$68&amp;$C348+72)&lt;&gt;INDIRECT("'"&amp;$A$70&amp;"'!"&amp;H$68&amp;$C348+72),1,0)</f>
        <v>0</v>
      </c>
      <c r="I348" cm="1">
        <f t="array" aca="1" ref="I348" ca="1">IF(INDIRECT("'"&amp;$A$69&amp;"'!"&amp;I$68&amp;$C348+72)&lt;&gt;INDIRECT("'"&amp;$A$70&amp;"'!"&amp;I$68&amp;$C348+72),1,0)</f>
        <v>0</v>
      </c>
      <c r="J348" cm="1">
        <f t="array" aca="1" ref="J348" ca="1">IF(INDIRECT("'"&amp;$A$69&amp;"'!"&amp;J$68&amp;$C348+72)&lt;&gt;INDIRECT("'"&amp;$A$70&amp;"'!"&amp;J$68&amp;$C348+72),1,0)</f>
        <v>0</v>
      </c>
      <c r="K348" cm="1">
        <f t="array" aca="1" ref="K348" ca="1">IF(INDIRECT("'"&amp;$A$69&amp;"'!"&amp;K$68&amp;$C348+72)&lt;&gt;INDIRECT("'"&amp;$A$70&amp;"'!"&amp;K$68&amp;$C348+72),1,0)</f>
        <v>0</v>
      </c>
      <c r="L348" cm="1">
        <f t="array" aca="1" ref="L348" ca="1">IF(INDIRECT("'"&amp;$A$69&amp;"'!"&amp;L$68&amp;$C348+72)&lt;&gt;INDIRECT("'"&amp;$A$70&amp;"'!"&amp;L$68&amp;$C348+72),1,0)</f>
        <v>0</v>
      </c>
      <c r="M348" cm="1">
        <f t="array" aca="1" ref="M348" ca="1">IF(INDIRECT("'"&amp;$A$69&amp;"'!"&amp;M$68&amp;$C348+72)&lt;&gt;INDIRECT("'"&amp;$A$70&amp;"'!"&amp;M$68&amp;$C348+72),1,0)</f>
        <v>0</v>
      </c>
      <c r="N348" cm="1">
        <f t="array" aca="1" ref="N348" ca="1">IF(INDIRECT("'"&amp;$A$69&amp;"'!"&amp;N$68&amp;$C348+72)&lt;&gt;INDIRECT("'"&amp;$A$70&amp;"'!"&amp;N$68&amp;$C348+72),1,0)</f>
        <v>0</v>
      </c>
      <c r="O348" cm="1">
        <f t="array" aca="1" ref="O348" ca="1">IF(INDIRECT("'"&amp;$A$69&amp;"'!"&amp;O$68&amp;$C348+72)&lt;&gt;INDIRECT("'"&amp;$A$70&amp;"'!"&amp;O$68&amp;$C348+72),1,0)</f>
        <v>0</v>
      </c>
      <c r="P348" cm="1">
        <f t="array" aca="1" ref="P348" ca="1">IF(INDIRECT("'"&amp;$A$69&amp;"'!"&amp;P$68&amp;$C348+72)&lt;&gt;INDIRECT("'"&amp;$A$70&amp;"'!"&amp;P$68&amp;$C348+72),1,0)</f>
        <v>0</v>
      </c>
      <c r="Q348" cm="1">
        <f t="array" aca="1" ref="Q348" ca="1">IF(INDIRECT("'"&amp;$A$69&amp;"'!"&amp;Q$68&amp;$C348+72)&lt;&gt;INDIRECT("'"&amp;$A$70&amp;"'!"&amp;Q$68&amp;$C348+72),1,0)</f>
        <v>0</v>
      </c>
      <c r="R348" cm="1">
        <f t="array" aca="1" ref="R348" ca="1">IF(INDIRECT("'"&amp;$A$69&amp;"'!"&amp;R$68&amp;$C348+72)&lt;&gt;INDIRECT("'"&amp;$A$70&amp;"'!"&amp;R$68&amp;$C348+72),1,0)</f>
        <v>0</v>
      </c>
      <c r="S348" cm="1">
        <f t="array" aca="1" ref="S348" ca="1">IF(INDIRECT("'"&amp;$A$69&amp;"'!"&amp;S$68&amp;$C348+72)&lt;&gt;INDIRECT("'"&amp;$A$70&amp;"'!"&amp;S$68&amp;$C348+72),1,0)</f>
        <v>0</v>
      </c>
      <c r="T348" cm="1">
        <f t="array" aca="1" ref="T348" ca="1">IF(INDIRECT("'"&amp;$A$69&amp;"'!"&amp;T$68&amp;$C348+72)&lt;&gt;INDIRECT("'"&amp;$A$70&amp;"'!"&amp;T$68&amp;$C348+72),1,0)</f>
        <v>0</v>
      </c>
      <c r="U348" cm="1">
        <f t="array" aca="1" ref="U348" ca="1">IF(INDIRECT("'"&amp;$A$69&amp;"'!"&amp;U$68&amp;$C348+72)&lt;&gt;INDIRECT("'"&amp;$A$70&amp;"'!"&amp;U$68&amp;$C348+72),1,0)</f>
        <v>0</v>
      </c>
      <c r="V348" cm="1">
        <f t="array" aca="1" ref="V348" ca="1">IF(INDIRECT("'"&amp;$A$69&amp;"'!"&amp;V$68&amp;$C348+72)&lt;&gt;INDIRECT("'"&amp;$A$70&amp;"'!"&amp;V$68&amp;$C348+72),1,0)</f>
        <v>0</v>
      </c>
      <c r="W348" cm="1">
        <f t="array" aca="1" ref="W348" ca="1">IF(INDIRECT("'"&amp;$A$69&amp;"'!"&amp;W$68&amp;$C348+72)&lt;&gt;INDIRECT("'"&amp;$A$70&amp;"'!"&amp;W$68&amp;$C348+72),1,0)</f>
        <v>0</v>
      </c>
      <c r="X348" cm="1">
        <f t="array" aca="1" ref="X348" ca="1">IF(INDIRECT("'"&amp;$A$69&amp;"'!"&amp;X$68&amp;$C348+72)&lt;&gt;INDIRECT("'"&amp;$A$70&amp;"'!"&amp;X$68&amp;$C348+72),1,0)</f>
        <v>0</v>
      </c>
      <c r="Y348" cm="1">
        <f t="array" aca="1" ref="Y348" ca="1">IF(INDIRECT("'"&amp;$A$69&amp;"'!"&amp;Y$68&amp;$C348+72)&lt;&gt;INDIRECT("'"&amp;$A$70&amp;"'!"&amp;Y$68&amp;$C348+72),1,0)</f>
        <v>0</v>
      </c>
      <c r="Z348" cm="1">
        <f t="array" aca="1" ref="Z348" ca="1">IF(INDIRECT("'"&amp;$A$69&amp;"'!"&amp;Z$68&amp;$C348+72)&lt;&gt;INDIRECT("'"&amp;$A$70&amp;"'!"&amp;Z$68&amp;$C348+72),1,0)</f>
        <v>0</v>
      </c>
      <c r="AA348" cm="1">
        <f t="array" aca="1" ref="AA348" ca="1">IF(INDIRECT("'"&amp;$A$69&amp;"'!"&amp;AA$68&amp;$C348+72)&lt;&gt;INDIRECT("'"&amp;$A$70&amp;"'!"&amp;AA$68&amp;$C348+72),1,0)</f>
        <v>0</v>
      </c>
      <c r="AB348" cm="1">
        <f t="array" aca="1" ref="AB348" ca="1">IF(INDIRECT("'"&amp;$A$69&amp;"'!"&amp;AB$68&amp;$C348+72)&lt;&gt;INDIRECT("'"&amp;$A$70&amp;"'!"&amp;AB$68&amp;$C348+72),1,0)</f>
        <v>0</v>
      </c>
      <c r="AC348" cm="1">
        <f t="array" aca="1" ref="AC348" ca="1">IF(INDIRECT("'"&amp;$A$69&amp;"'!"&amp;AC$68&amp;$C348+72)&lt;&gt;INDIRECT("'"&amp;$A$70&amp;"'!"&amp;AC$68&amp;$C348+72),1,0)</f>
        <v>0</v>
      </c>
      <c r="AD348" cm="1">
        <f t="array" aca="1" ref="AD348" ca="1">IF(INDIRECT("'"&amp;$A$69&amp;"'!"&amp;AD$68&amp;$C348+72)&lt;&gt;INDIRECT("'"&amp;$A$70&amp;"'!"&amp;AD$68&amp;$C348+72),1,0)</f>
        <v>0</v>
      </c>
      <c r="AE348" cm="1">
        <f t="array" aca="1" ref="AE348" ca="1">IF(INDIRECT("'"&amp;$A$69&amp;"'!"&amp;AE$68&amp;$C348+72)&lt;&gt;INDIRECT("'"&amp;$A$70&amp;"'!"&amp;AE$68&amp;$C348+72),1,0)</f>
        <v>0</v>
      </c>
      <c r="AF348" cm="1">
        <f t="array" aca="1" ref="AF348" ca="1">IF(INDIRECT("'"&amp;$A$69&amp;"'!"&amp;AF$68&amp;$C348+72)&lt;&gt;INDIRECT("'"&amp;$A$70&amp;"'!"&amp;AF$68&amp;$C348+72),1,0)</f>
        <v>0</v>
      </c>
      <c r="AG348" cm="1">
        <f t="array" aca="1" ref="AG348" ca="1">IF(INDIRECT("'"&amp;$A$69&amp;"'!"&amp;AG$68&amp;$C348+72)&lt;&gt;INDIRECT("'"&amp;$A$70&amp;"'!"&amp;AG$68&amp;$C348+72),1,0)</f>
        <v>0</v>
      </c>
      <c r="AH348" cm="1">
        <f t="array" aca="1" ref="AH348" ca="1">IF(INDIRECT("'"&amp;$A$69&amp;"'!"&amp;AH$68&amp;$C348+72)&lt;&gt;INDIRECT("'"&amp;$A$70&amp;"'!"&amp;AH$68&amp;$C348+72),1,0)</f>
        <v>0</v>
      </c>
      <c r="AI348" cm="1">
        <f t="array" aca="1" ref="AI348" ca="1">IF(INDIRECT("'"&amp;$A$69&amp;"'!"&amp;AI$68&amp;$C348+72)&lt;&gt;INDIRECT("'"&amp;$A$70&amp;"'!"&amp;AI$68&amp;$C348+72),1,0)</f>
        <v>0</v>
      </c>
      <c r="AJ348" cm="1">
        <f t="array" aca="1" ref="AJ348" ca="1">IF(INDIRECT("'"&amp;$A$69&amp;"'!"&amp;AJ$68&amp;$C348+72)&lt;&gt;INDIRECT("'"&amp;$A$70&amp;"'!"&amp;AJ$68&amp;$C348+72),1,0)</f>
        <v>0</v>
      </c>
      <c r="AK348" cm="1">
        <f t="array" aca="1" ref="AK348" ca="1">IF(INDIRECT("'"&amp;$A$69&amp;"'!"&amp;AK$68&amp;$C348+72)&lt;&gt;INDIRECT("'"&amp;$A$70&amp;"'!"&amp;AK$68&amp;$C348+72),1,0)</f>
        <v>0</v>
      </c>
      <c r="AL348" cm="1">
        <f t="array" aca="1" ref="AL348" ca="1">IF(INDIRECT("'"&amp;$A$69&amp;"'!"&amp;AL$68&amp;$C348+72)&lt;&gt;INDIRECT("'"&amp;$A$70&amp;"'!"&amp;AL$68&amp;$C348+72),1,0)</f>
        <v>0</v>
      </c>
      <c r="AM348" cm="1">
        <f t="array" aca="1" ref="AM348" ca="1">IF(INDIRECT("'"&amp;$A$69&amp;"'!"&amp;AM$68&amp;$C348+72)&lt;&gt;INDIRECT("'"&amp;$A$70&amp;"'!"&amp;AM$68&amp;$C348+72),1,0)</f>
        <v>0</v>
      </c>
      <c r="AN348" cm="1">
        <f t="array" aca="1" ref="AN348" ca="1">IF(INDIRECT("'"&amp;$A$69&amp;"'!"&amp;AN$68&amp;$C348+72)&lt;&gt;INDIRECT("'"&amp;$A$70&amp;"'!"&amp;AN$68&amp;$C348+72),1,0)</f>
        <v>0</v>
      </c>
      <c r="AO348" cm="1">
        <f t="array" aca="1" ref="AO348" ca="1">IF(INDIRECT("'"&amp;$A$69&amp;"'!"&amp;AO$68&amp;$C348+72)&lt;&gt;INDIRECT("'"&amp;$A$70&amp;"'!"&amp;AO$68&amp;$C348+72),1,0)</f>
        <v>0</v>
      </c>
      <c r="AP348" cm="1">
        <f t="array" aca="1" ref="AP348" ca="1">IF(INDIRECT("'"&amp;$A$69&amp;"'!"&amp;AP$68&amp;$C348+72)&lt;&gt;INDIRECT("'"&amp;$A$70&amp;"'!"&amp;AP$68&amp;$C348+72),1,0)</f>
        <v>0</v>
      </c>
      <c r="AQ348" cm="1">
        <f t="array" aca="1" ref="AQ348" ca="1">IF(INDIRECT("'"&amp;$A$69&amp;"'!"&amp;AQ$68&amp;$C348+72)&lt;&gt;INDIRECT("'"&amp;$A$70&amp;"'!"&amp;AQ$68&amp;$C348+72),1,0)</f>
        <v>0</v>
      </c>
      <c r="AR348" cm="1">
        <f t="array" aca="1" ref="AR348" ca="1">IF(INDIRECT("'"&amp;$A$69&amp;"'!"&amp;AR$68&amp;$C348+72)&lt;&gt;INDIRECT("'"&amp;$A$70&amp;"'!"&amp;AR$68&amp;$C348+72),1,0)</f>
        <v>0</v>
      </c>
      <c r="AS348" cm="1">
        <f t="array" aca="1" ref="AS348" ca="1">IF(INDIRECT("'"&amp;$A$69&amp;"'!"&amp;AS$68&amp;$C348+72)&lt;&gt;INDIRECT("'"&amp;$A$70&amp;"'!"&amp;AS$68&amp;$C348+72),1,0)</f>
        <v>0</v>
      </c>
      <c r="AT348" cm="1">
        <f t="array" aca="1" ref="AT348" ca="1">IF(INDIRECT("'"&amp;$A$69&amp;"'!"&amp;AT$68&amp;$C348+72)&lt;&gt;INDIRECT("'"&amp;$A$70&amp;"'!"&amp;AT$68&amp;$C348+72),1,0)</f>
        <v>0</v>
      </c>
      <c r="AU348" cm="1">
        <f t="array" aca="1" ref="AU348" ca="1">IF(INDIRECT("'"&amp;$A$69&amp;"'!"&amp;AU$68&amp;$C348+72)&lt;&gt;INDIRECT("'"&amp;$A$70&amp;"'!"&amp;AU$68&amp;$C348+72),1,0)</f>
        <v>0</v>
      </c>
      <c r="AV348" cm="1">
        <f t="array" aca="1" ref="AV348" ca="1">IF(INDIRECT("'"&amp;$A$69&amp;"'!"&amp;AV$68&amp;$C348+72)&lt;&gt;INDIRECT("'"&amp;$A$70&amp;"'!"&amp;AV$68&amp;$C348+72),1,0)</f>
        <v>0</v>
      </c>
      <c r="AW348" cm="1">
        <f t="array" aca="1" ref="AW348" ca="1">IF(INDIRECT("'"&amp;$A$69&amp;"'!"&amp;AW$68&amp;$C348+72)&lt;&gt;INDIRECT("'"&amp;$A$70&amp;"'!"&amp;AW$68&amp;$C348+72),1,0)</f>
        <v>0</v>
      </c>
      <c r="AX348" cm="1">
        <f t="array" aca="1" ref="AX348" ca="1">IF(INDIRECT("'"&amp;$A$69&amp;"'!"&amp;AX$68&amp;$C348+72)&lt;&gt;INDIRECT("'"&amp;$A$70&amp;"'!"&amp;AX$68&amp;$C348+72),1,0)</f>
        <v>0</v>
      </c>
      <c r="AY348" cm="1">
        <f t="array" aca="1" ref="AY348" ca="1">IF(INDIRECT("'"&amp;$A$69&amp;"'!"&amp;AY$68&amp;$C348+72)&lt;&gt;INDIRECT("'"&amp;$A$70&amp;"'!"&amp;AY$68&amp;$C348+72),1,0)</f>
        <v>0</v>
      </c>
      <c r="AZ348" cm="1">
        <f t="array" aca="1" ref="AZ348" ca="1">IF(INDIRECT("'"&amp;$A$69&amp;"'!"&amp;AZ$68&amp;$C348+72)&lt;&gt;INDIRECT("'"&amp;$A$70&amp;"'!"&amp;AZ$68&amp;$C348+72),1,0)</f>
        <v>0</v>
      </c>
      <c r="BA348" cm="1">
        <f t="array" aca="1" ref="BA348" ca="1">IF(INDIRECT("'"&amp;$A$69&amp;"'!"&amp;BA$68&amp;$C348+72)&lt;&gt;INDIRECT("'"&amp;$A$70&amp;"'!"&amp;BA$68&amp;$C348+72),1,0)</f>
        <v>0</v>
      </c>
      <c r="BB348" cm="1">
        <f t="array" aca="1" ref="BB348" ca="1">IF(INDIRECT("'"&amp;$A$69&amp;"'!"&amp;BB$68&amp;$C348+72)&lt;&gt;INDIRECT("'"&amp;$A$70&amp;"'!"&amp;BB$68&amp;$C348+72),1,0)</f>
        <v>0</v>
      </c>
      <c r="BC348">
        <f t="shared" ca="1" si="12"/>
        <v>0</v>
      </c>
      <c r="BD348">
        <f t="shared" ca="1" si="13"/>
        <v>0</v>
      </c>
      <c r="BE348">
        <f t="shared" ca="1" si="14"/>
        <v>0</v>
      </c>
    </row>
    <row r="349" spans="3:57" x14ac:dyDescent="0.15">
      <c r="C349" s="283">
        <v>277</v>
      </c>
      <c r="D349" cm="1">
        <f t="array" aca="1" ref="D349" ca="1">IF(INDIRECT("'"&amp;$A$69&amp;"'!"&amp;D$68&amp;$C349+72)&lt;&gt;INDIRECT("'"&amp;$A$70&amp;"'!"&amp;D$68&amp;$C349+72),1,0)</f>
        <v>0</v>
      </c>
      <c r="E349" cm="1">
        <f t="array" aca="1" ref="E349" ca="1">IF(INDIRECT("'"&amp;$A$69&amp;"'!"&amp;E$68&amp;$C349+72)&lt;&gt;INDIRECT("'"&amp;$A$70&amp;"'!"&amp;E$68&amp;$C349+72),1,0)</f>
        <v>0</v>
      </c>
      <c r="F349" cm="1">
        <f t="array" aca="1" ref="F349" ca="1">IF(INDIRECT("'"&amp;$A$69&amp;"'!"&amp;F$68&amp;$C349+72)&lt;&gt;INDIRECT("'"&amp;$A$70&amp;"'!"&amp;F$68&amp;$C349+72),1,0)</f>
        <v>0</v>
      </c>
      <c r="G349" cm="1">
        <f t="array" aca="1" ref="G349" ca="1">IF(INDIRECT("'"&amp;$A$69&amp;"'!"&amp;G$68&amp;$C349+72)&lt;&gt;INDIRECT("'"&amp;$A$70&amp;"'!"&amp;G$68&amp;$C349+72),1,0)</f>
        <v>0</v>
      </c>
      <c r="H349" cm="1">
        <f t="array" aca="1" ref="H349" ca="1">IF(INDIRECT("'"&amp;$A$69&amp;"'!"&amp;H$68&amp;$C349+72)&lt;&gt;INDIRECT("'"&amp;$A$70&amp;"'!"&amp;H$68&amp;$C349+72),1,0)</f>
        <v>0</v>
      </c>
      <c r="I349" cm="1">
        <f t="array" aca="1" ref="I349" ca="1">IF(INDIRECT("'"&amp;$A$69&amp;"'!"&amp;I$68&amp;$C349+72)&lt;&gt;INDIRECT("'"&amp;$A$70&amp;"'!"&amp;I$68&amp;$C349+72),1,0)</f>
        <v>0</v>
      </c>
      <c r="J349" cm="1">
        <f t="array" aca="1" ref="J349" ca="1">IF(INDIRECT("'"&amp;$A$69&amp;"'!"&amp;J$68&amp;$C349+72)&lt;&gt;INDIRECT("'"&amp;$A$70&amp;"'!"&amp;J$68&amp;$C349+72),1,0)</f>
        <v>0</v>
      </c>
      <c r="K349" cm="1">
        <f t="array" aca="1" ref="K349" ca="1">IF(INDIRECT("'"&amp;$A$69&amp;"'!"&amp;K$68&amp;$C349+72)&lt;&gt;INDIRECT("'"&amp;$A$70&amp;"'!"&amp;K$68&amp;$C349+72),1,0)</f>
        <v>0</v>
      </c>
      <c r="L349" cm="1">
        <f t="array" aca="1" ref="L349" ca="1">IF(INDIRECT("'"&amp;$A$69&amp;"'!"&amp;L$68&amp;$C349+72)&lt;&gt;INDIRECT("'"&amp;$A$70&amp;"'!"&amp;L$68&amp;$C349+72),1,0)</f>
        <v>0</v>
      </c>
      <c r="M349" cm="1">
        <f t="array" aca="1" ref="M349" ca="1">IF(INDIRECT("'"&amp;$A$69&amp;"'!"&amp;M$68&amp;$C349+72)&lt;&gt;INDIRECT("'"&amp;$A$70&amp;"'!"&amp;M$68&amp;$C349+72),1,0)</f>
        <v>0</v>
      </c>
      <c r="N349" cm="1">
        <f t="array" aca="1" ref="N349" ca="1">IF(INDIRECT("'"&amp;$A$69&amp;"'!"&amp;N$68&amp;$C349+72)&lt;&gt;INDIRECT("'"&amp;$A$70&amp;"'!"&amp;N$68&amp;$C349+72),1,0)</f>
        <v>0</v>
      </c>
      <c r="O349" cm="1">
        <f t="array" aca="1" ref="O349" ca="1">IF(INDIRECT("'"&amp;$A$69&amp;"'!"&amp;O$68&amp;$C349+72)&lt;&gt;INDIRECT("'"&amp;$A$70&amp;"'!"&amp;O$68&amp;$C349+72),1,0)</f>
        <v>0</v>
      </c>
      <c r="P349" cm="1">
        <f t="array" aca="1" ref="P349" ca="1">IF(INDIRECT("'"&amp;$A$69&amp;"'!"&amp;P$68&amp;$C349+72)&lt;&gt;INDIRECT("'"&amp;$A$70&amp;"'!"&amp;P$68&amp;$C349+72),1,0)</f>
        <v>0</v>
      </c>
      <c r="Q349" cm="1">
        <f t="array" aca="1" ref="Q349" ca="1">IF(INDIRECT("'"&amp;$A$69&amp;"'!"&amp;Q$68&amp;$C349+72)&lt;&gt;INDIRECT("'"&amp;$A$70&amp;"'!"&amp;Q$68&amp;$C349+72),1,0)</f>
        <v>0</v>
      </c>
      <c r="R349" cm="1">
        <f t="array" aca="1" ref="R349" ca="1">IF(INDIRECT("'"&amp;$A$69&amp;"'!"&amp;R$68&amp;$C349+72)&lt;&gt;INDIRECT("'"&amp;$A$70&amp;"'!"&amp;R$68&amp;$C349+72),1,0)</f>
        <v>0</v>
      </c>
      <c r="S349" cm="1">
        <f t="array" aca="1" ref="S349" ca="1">IF(INDIRECT("'"&amp;$A$69&amp;"'!"&amp;S$68&amp;$C349+72)&lt;&gt;INDIRECT("'"&amp;$A$70&amp;"'!"&amp;S$68&amp;$C349+72),1,0)</f>
        <v>0</v>
      </c>
      <c r="T349" cm="1">
        <f t="array" aca="1" ref="T349" ca="1">IF(INDIRECT("'"&amp;$A$69&amp;"'!"&amp;T$68&amp;$C349+72)&lt;&gt;INDIRECT("'"&amp;$A$70&amp;"'!"&amp;T$68&amp;$C349+72),1,0)</f>
        <v>0</v>
      </c>
      <c r="U349" cm="1">
        <f t="array" aca="1" ref="U349" ca="1">IF(INDIRECT("'"&amp;$A$69&amp;"'!"&amp;U$68&amp;$C349+72)&lt;&gt;INDIRECT("'"&amp;$A$70&amp;"'!"&amp;U$68&amp;$C349+72),1,0)</f>
        <v>0</v>
      </c>
      <c r="V349" cm="1">
        <f t="array" aca="1" ref="V349" ca="1">IF(INDIRECT("'"&amp;$A$69&amp;"'!"&amp;V$68&amp;$C349+72)&lt;&gt;INDIRECT("'"&amp;$A$70&amp;"'!"&amp;V$68&amp;$C349+72),1,0)</f>
        <v>0</v>
      </c>
      <c r="W349" cm="1">
        <f t="array" aca="1" ref="W349" ca="1">IF(INDIRECT("'"&amp;$A$69&amp;"'!"&amp;W$68&amp;$C349+72)&lt;&gt;INDIRECT("'"&amp;$A$70&amp;"'!"&amp;W$68&amp;$C349+72),1,0)</f>
        <v>0</v>
      </c>
      <c r="X349" cm="1">
        <f t="array" aca="1" ref="X349" ca="1">IF(INDIRECT("'"&amp;$A$69&amp;"'!"&amp;X$68&amp;$C349+72)&lt;&gt;INDIRECT("'"&amp;$A$70&amp;"'!"&amp;X$68&amp;$C349+72),1,0)</f>
        <v>0</v>
      </c>
      <c r="Y349" cm="1">
        <f t="array" aca="1" ref="Y349" ca="1">IF(INDIRECT("'"&amp;$A$69&amp;"'!"&amp;Y$68&amp;$C349+72)&lt;&gt;INDIRECT("'"&amp;$A$70&amp;"'!"&amp;Y$68&amp;$C349+72),1,0)</f>
        <v>0</v>
      </c>
      <c r="Z349" cm="1">
        <f t="array" aca="1" ref="Z349" ca="1">IF(INDIRECT("'"&amp;$A$69&amp;"'!"&amp;Z$68&amp;$C349+72)&lt;&gt;INDIRECT("'"&amp;$A$70&amp;"'!"&amp;Z$68&amp;$C349+72),1,0)</f>
        <v>0</v>
      </c>
      <c r="AA349" cm="1">
        <f t="array" aca="1" ref="AA349" ca="1">IF(INDIRECT("'"&amp;$A$69&amp;"'!"&amp;AA$68&amp;$C349+72)&lt;&gt;INDIRECT("'"&amp;$A$70&amp;"'!"&amp;AA$68&amp;$C349+72),1,0)</f>
        <v>0</v>
      </c>
      <c r="AB349" cm="1">
        <f t="array" aca="1" ref="AB349" ca="1">IF(INDIRECT("'"&amp;$A$69&amp;"'!"&amp;AB$68&amp;$C349+72)&lt;&gt;INDIRECT("'"&amp;$A$70&amp;"'!"&amp;AB$68&amp;$C349+72),1,0)</f>
        <v>0</v>
      </c>
      <c r="AC349" cm="1">
        <f t="array" aca="1" ref="AC349" ca="1">IF(INDIRECT("'"&amp;$A$69&amp;"'!"&amp;AC$68&amp;$C349+72)&lt;&gt;INDIRECT("'"&amp;$A$70&amp;"'!"&amp;AC$68&amp;$C349+72),1,0)</f>
        <v>0</v>
      </c>
      <c r="AD349" cm="1">
        <f t="array" aca="1" ref="AD349" ca="1">IF(INDIRECT("'"&amp;$A$69&amp;"'!"&amp;AD$68&amp;$C349+72)&lt;&gt;INDIRECT("'"&amp;$A$70&amp;"'!"&amp;AD$68&amp;$C349+72),1,0)</f>
        <v>0</v>
      </c>
      <c r="AE349" cm="1">
        <f t="array" aca="1" ref="AE349" ca="1">IF(INDIRECT("'"&amp;$A$69&amp;"'!"&amp;AE$68&amp;$C349+72)&lt;&gt;INDIRECT("'"&amp;$A$70&amp;"'!"&amp;AE$68&amp;$C349+72),1,0)</f>
        <v>0</v>
      </c>
      <c r="AF349" cm="1">
        <f t="array" aca="1" ref="AF349" ca="1">IF(INDIRECT("'"&amp;$A$69&amp;"'!"&amp;AF$68&amp;$C349+72)&lt;&gt;INDIRECT("'"&amp;$A$70&amp;"'!"&amp;AF$68&amp;$C349+72),1,0)</f>
        <v>0</v>
      </c>
      <c r="AG349" cm="1">
        <f t="array" aca="1" ref="AG349" ca="1">IF(INDIRECT("'"&amp;$A$69&amp;"'!"&amp;AG$68&amp;$C349+72)&lt;&gt;INDIRECT("'"&amp;$A$70&amp;"'!"&amp;AG$68&amp;$C349+72),1,0)</f>
        <v>0</v>
      </c>
      <c r="AH349" cm="1">
        <f t="array" aca="1" ref="AH349" ca="1">IF(INDIRECT("'"&amp;$A$69&amp;"'!"&amp;AH$68&amp;$C349+72)&lt;&gt;INDIRECT("'"&amp;$A$70&amp;"'!"&amp;AH$68&amp;$C349+72),1,0)</f>
        <v>0</v>
      </c>
      <c r="AI349" cm="1">
        <f t="array" aca="1" ref="AI349" ca="1">IF(INDIRECT("'"&amp;$A$69&amp;"'!"&amp;AI$68&amp;$C349+72)&lt;&gt;INDIRECT("'"&amp;$A$70&amp;"'!"&amp;AI$68&amp;$C349+72),1,0)</f>
        <v>0</v>
      </c>
      <c r="AJ349" cm="1">
        <f t="array" aca="1" ref="AJ349" ca="1">IF(INDIRECT("'"&amp;$A$69&amp;"'!"&amp;AJ$68&amp;$C349+72)&lt;&gt;INDIRECT("'"&amp;$A$70&amp;"'!"&amp;AJ$68&amp;$C349+72),1,0)</f>
        <v>0</v>
      </c>
      <c r="AK349" cm="1">
        <f t="array" aca="1" ref="AK349" ca="1">IF(INDIRECT("'"&amp;$A$69&amp;"'!"&amp;AK$68&amp;$C349+72)&lt;&gt;INDIRECT("'"&amp;$A$70&amp;"'!"&amp;AK$68&amp;$C349+72),1,0)</f>
        <v>0</v>
      </c>
      <c r="AL349" cm="1">
        <f t="array" aca="1" ref="AL349" ca="1">IF(INDIRECT("'"&amp;$A$69&amp;"'!"&amp;AL$68&amp;$C349+72)&lt;&gt;INDIRECT("'"&amp;$A$70&amp;"'!"&amp;AL$68&amp;$C349+72),1,0)</f>
        <v>0</v>
      </c>
      <c r="AM349" cm="1">
        <f t="array" aca="1" ref="AM349" ca="1">IF(INDIRECT("'"&amp;$A$69&amp;"'!"&amp;AM$68&amp;$C349+72)&lt;&gt;INDIRECT("'"&amp;$A$70&amp;"'!"&amp;AM$68&amp;$C349+72),1,0)</f>
        <v>0</v>
      </c>
      <c r="AN349" cm="1">
        <f t="array" aca="1" ref="AN349" ca="1">IF(INDIRECT("'"&amp;$A$69&amp;"'!"&amp;AN$68&amp;$C349+72)&lt;&gt;INDIRECT("'"&amp;$A$70&amp;"'!"&amp;AN$68&amp;$C349+72),1,0)</f>
        <v>0</v>
      </c>
      <c r="AO349" cm="1">
        <f t="array" aca="1" ref="AO349" ca="1">IF(INDIRECT("'"&amp;$A$69&amp;"'!"&amp;AO$68&amp;$C349+72)&lt;&gt;INDIRECT("'"&amp;$A$70&amp;"'!"&amp;AO$68&amp;$C349+72),1,0)</f>
        <v>0</v>
      </c>
      <c r="AP349" cm="1">
        <f t="array" aca="1" ref="AP349" ca="1">IF(INDIRECT("'"&amp;$A$69&amp;"'!"&amp;AP$68&amp;$C349+72)&lt;&gt;INDIRECT("'"&amp;$A$70&amp;"'!"&amp;AP$68&amp;$C349+72),1,0)</f>
        <v>0</v>
      </c>
      <c r="AQ349" cm="1">
        <f t="array" aca="1" ref="AQ349" ca="1">IF(INDIRECT("'"&amp;$A$69&amp;"'!"&amp;AQ$68&amp;$C349+72)&lt;&gt;INDIRECT("'"&amp;$A$70&amp;"'!"&amp;AQ$68&amp;$C349+72),1,0)</f>
        <v>0</v>
      </c>
      <c r="AR349" cm="1">
        <f t="array" aca="1" ref="AR349" ca="1">IF(INDIRECT("'"&amp;$A$69&amp;"'!"&amp;AR$68&amp;$C349+72)&lt;&gt;INDIRECT("'"&amp;$A$70&amp;"'!"&amp;AR$68&amp;$C349+72),1,0)</f>
        <v>0</v>
      </c>
      <c r="AS349" cm="1">
        <f t="array" aca="1" ref="AS349" ca="1">IF(INDIRECT("'"&amp;$A$69&amp;"'!"&amp;AS$68&amp;$C349+72)&lt;&gt;INDIRECT("'"&amp;$A$70&amp;"'!"&amp;AS$68&amp;$C349+72),1,0)</f>
        <v>0</v>
      </c>
      <c r="AT349" cm="1">
        <f t="array" aca="1" ref="AT349" ca="1">IF(INDIRECT("'"&amp;$A$69&amp;"'!"&amp;AT$68&amp;$C349+72)&lt;&gt;INDIRECT("'"&amp;$A$70&amp;"'!"&amp;AT$68&amp;$C349+72),1,0)</f>
        <v>0</v>
      </c>
      <c r="AU349" cm="1">
        <f t="array" aca="1" ref="AU349" ca="1">IF(INDIRECT("'"&amp;$A$69&amp;"'!"&amp;AU$68&amp;$C349+72)&lt;&gt;INDIRECT("'"&amp;$A$70&amp;"'!"&amp;AU$68&amp;$C349+72),1,0)</f>
        <v>0</v>
      </c>
      <c r="AV349" cm="1">
        <f t="array" aca="1" ref="AV349" ca="1">IF(INDIRECT("'"&amp;$A$69&amp;"'!"&amp;AV$68&amp;$C349+72)&lt;&gt;INDIRECT("'"&amp;$A$70&amp;"'!"&amp;AV$68&amp;$C349+72),1,0)</f>
        <v>0</v>
      </c>
      <c r="AW349" cm="1">
        <f t="array" aca="1" ref="AW349" ca="1">IF(INDIRECT("'"&amp;$A$69&amp;"'!"&amp;AW$68&amp;$C349+72)&lt;&gt;INDIRECT("'"&amp;$A$70&amp;"'!"&amp;AW$68&amp;$C349+72),1,0)</f>
        <v>0</v>
      </c>
      <c r="AX349" cm="1">
        <f t="array" aca="1" ref="AX349" ca="1">IF(INDIRECT("'"&amp;$A$69&amp;"'!"&amp;AX$68&amp;$C349+72)&lt;&gt;INDIRECT("'"&amp;$A$70&amp;"'!"&amp;AX$68&amp;$C349+72),1,0)</f>
        <v>0</v>
      </c>
      <c r="AY349" cm="1">
        <f t="array" aca="1" ref="AY349" ca="1">IF(INDIRECT("'"&amp;$A$69&amp;"'!"&amp;AY$68&amp;$C349+72)&lt;&gt;INDIRECT("'"&amp;$A$70&amp;"'!"&amp;AY$68&amp;$C349+72),1,0)</f>
        <v>0</v>
      </c>
      <c r="AZ349" cm="1">
        <f t="array" aca="1" ref="AZ349" ca="1">IF(INDIRECT("'"&amp;$A$69&amp;"'!"&amp;AZ$68&amp;$C349+72)&lt;&gt;INDIRECT("'"&amp;$A$70&amp;"'!"&amp;AZ$68&amp;$C349+72),1,0)</f>
        <v>0</v>
      </c>
      <c r="BA349" cm="1">
        <f t="array" aca="1" ref="BA349" ca="1">IF(INDIRECT("'"&amp;$A$69&amp;"'!"&amp;BA$68&amp;$C349+72)&lt;&gt;INDIRECT("'"&amp;$A$70&amp;"'!"&amp;BA$68&amp;$C349+72),1,0)</f>
        <v>0</v>
      </c>
      <c r="BB349" cm="1">
        <f t="array" aca="1" ref="BB349" ca="1">IF(INDIRECT("'"&amp;$A$69&amp;"'!"&amp;BB$68&amp;$C349+72)&lt;&gt;INDIRECT("'"&amp;$A$70&amp;"'!"&amp;BB$68&amp;$C349+72),1,0)</f>
        <v>0</v>
      </c>
      <c r="BC349">
        <f t="shared" ca="1" si="12"/>
        <v>0</v>
      </c>
      <c r="BD349">
        <f t="shared" ca="1" si="13"/>
        <v>0</v>
      </c>
      <c r="BE349">
        <f t="shared" ca="1" si="14"/>
        <v>0</v>
      </c>
    </row>
    <row r="350" spans="3:57" x14ac:dyDescent="0.15">
      <c r="C350" s="283">
        <v>278</v>
      </c>
      <c r="D350" cm="1">
        <f t="array" aca="1" ref="D350" ca="1">IF(INDIRECT("'"&amp;$A$69&amp;"'!"&amp;D$68&amp;$C350+72)&lt;&gt;INDIRECT("'"&amp;$A$70&amp;"'!"&amp;D$68&amp;$C350+72),1,0)</f>
        <v>0</v>
      </c>
      <c r="E350" cm="1">
        <f t="array" aca="1" ref="E350" ca="1">IF(INDIRECT("'"&amp;$A$69&amp;"'!"&amp;E$68&amp;$C350+72)&lt;&gt;INDIRECT("'"&amp;$A$70&amp;"'!"&amp;E$68&amp;$C350+72),1,0)</f>
        <v>0</v>
      </c>
      <c r="F350" cm="1">
        <f t="array" aca="1" ref="F350" ca="1">IF(INDIRECT("'"&amp;$A$69&amp;"'!"&amp;F$68&amp;$C350+72)&lt;&gt;INDIRECT("'"&amp;$A$70&amp;"'!"&amp;F$68&amp;$C350+72),1,0)</f>
        <v>0</v>
      </c>
      <c r="G350" cm="1">
        <f t="array" aca="1" ref="G350" ca="1">IF(INDIRECT("'"&amp;$A$69&amp;"'!"&amp;G$68&amp;$C350+72)&lt;&gt;INDIRECT("'"&amp;$A$70&amp;"'!"&amp;G$68&amp;$C350+72),1,0)</f>
        <v>0</v>
      </c>
      <c r="H350" cm="1">
        <f t="array" aca="1" ref="H350" ca="1">IF(INDIRECT("'"&amp;$A$69&amp;"'!"&amp;H$68&amp;$C350+72)&lt;&gt;INDIRECT("'"&amp;$A$70&amp;"'!"&amp;H$68&amp;$C350+72),1,0)</f>
        <v>0</v>
      </c>
      <c r="I350" cm="1">
        <f t="array" aca="1" ref="I350" ca="1">IF(INDIRECT("'"&amp;$A$69&amp;"'!"&amp;I$68&amp;$C350+72)&lt;&gt;INDIRECT("'"&amp;$A$70&amp;"'!"&amp;I$68&amp;$C350+72),1,0)</f>
        <v>0</v>
      </c>
      <c r="J350" cm="1">
        <f t="array" aca="1" ref="J350" ca="1">IF(INDIRECT("'"&amp;$A$69&amp;"'!"&amp;J$68&amp;$C350+72)&lt;&gt;INDIRECT("'"&amp;$A$70&amp;"'!"&amp;J$68&amp;$C350+72),1,0)</f>
        <v>0</v>
      </c>
      <c r="K350" cm="1">
        <f t="array" aca="1" ref="K350" ca="1">IF(INDIRECT("'"&amp;$A$69&amp;"'!"&amp;K$68&amp;$C350+72)&lt;&gt;INDIRECT("'"&amp;$A$70&amp;"'!"&amp;K$68&amp;$C350+72),1,0)</f>
        <v>0</v>
      </c>
      <c r="L350" cm="1">
        <f t="array" aca="1" ref="L350" ca="1">IF(INDIRECT("'"&amp;$A$69&amp;"'!"&amp;L$68&amp;$C350+72)&lt;&gt;INDIRECT("'"&amp;$A$70&amp;"'!"&amp;L$68&amp;$C350+72),1,0)</f>
        <v>0</v>
      </c>
      <c r="M350" cm="1">
        <f t="array" aca="1" ref="M350" ca="1">IF(INDIRECT("'"&amp;$A$69&amp;"'!"&amp;M$68&amp;$C350+72)&lt;&gt;INDIRECT("'"&amp;$A$70&amp;"'!"&amp;M$68&amp;$C350+72),1,0)</f>
        <v>0</v>
      </c>
      <c r="N350" cm="1">
        <f t="array" aca="1" ref="N350" ca="1">IF(INDIRECT("'"&amp;$A$69&amp;"'!"&amp;N$68&amp;$C350+72)&lt;&gt;INDIRECT("'"&amp;$A$70&amp;"'!"&amp;N$68&amp;$C350+72),1,0)</f>
        <v>0</v>
      </c>
      <c r="O350" cm="1">
        <f t="array" aca="1" ref="O350" ca="1">IF(INDIRECT("'"&amp;$A$69&amp;"'!"&amp;O$68&amp;$C350+72)&lt;&gt;INDIRECT("'"&amp;$A$70&amp;"'!"&amp;O$68&amp;$C350+72),1,0)</f>
        <v>0</v>
      </c>
      <c r="P350" cm="1">
        <f t="array" aca="1" ref="P350" ca="1">IF(INDIRECT("'"&amp;$A$69&amp;"'!"&amp;P$68&amp;$C350+72)&lt;&gt;INDIRECT("'"&amp;$A$70&amp;"'!"&amp;P$68&amp;$C350+72),1,0)</f>
        <v>0</v>
      </c>
      <c r="Q350" cm="1">
        <f t="array" aca="1" ref="Q350" ca="1">IF(INDIRECT("'"&amp;$A$69&amp;"'!"&amp;Q$68&amp;$C350+72)&lt;&gt;INDIRECT("'"&amp;$A$70&amp;"'!"&amp;Q$68&amp;$C350+72),1,0)</f>
        <v>0</v>
      </c>
      <c r="R350" cm="1">
        <f t="array" aca="1" ref="R350" ca="1">IF(INDIRECT("'"&amp;$A$69&amp;"'!"&amp;R$68&amp;$C350+72)&lt;&gt;INDIRECT("'"&amp;$A$70&amp;"'!"&amp;R$68&amp;$C350+72),1,0)</f>
        <v>0</v>
      </c>
      <c r="S350" cm="1">
        <f t="array" aca="1" ref="S350" ca="1">IF(INDIRECT("'"&amp;$A$69&amp;"'!"&amp;S$68&amp;$C350+72)&lt;&gt;INDIRECT("'"&amp;$A$70&amp;"'!"&amp;S$68&amp;$C350+72),1,0)</f>
        <v>0</v>
      </c>
      <c r="T350" cm="1">
        <f t="array" aca="1" ref="T350" ca="1">IF(INDIRECT("'"&amp;$A$69&amp;"'!"&amp;T$68&amp;$C350+72)&lt;&gt;INDIRECT("'"&amp;$A$70&amp;"'!"&amp;T$68&amp;$C350+72),1,0)</f>
        <v>0</v>
      </c>
      <c r="U350" cm="1">
        <f t="array" aca="1" ref="U350" ca="1">IF(INDIRECT("'"&amp;$A$69&amp;"'!"&amp;U$68&amp;$C350+72)&lt;&gt;INDIRECT("'"&amp;$A$70&amp;"'!"&amp;U$68&amp;$C350+72),1,0)</f>
        <v>0</v>
      </c>
      <c r="V350" cm="1">
        <f t="array" aca="1" ref="V350" ca="1">IF(INDIRECT("'"&amp;$A$69&amp;"'!"&amp;V$68&amp;$C350+72)&lt;&gt;INDIRECT("'"&amp;$A$70&amp;"'!"&amp;V$68&amp;$C350+72),1,0)</f>
        <v>0</v>
      </c>
      <c r="W350" cm="1">
        <f t="array" aca="1" ref="W350" ca="1">IF(INDIRECT("'"&amp;$A$69&amp;"'!"&amp;W$68&amp;$C350+72)&lt;&gt;INDIRECT("'"&amp;$A$70&amp;"'!"&amp;W$68&amp;$C350+72),1,0)</f>
        <v>0</v>
      </c>
      <c r="X350" cm="1">
        <f t="array" aca="1" ref="X350" ca="1">IF(INDIRECT("'"&amp;$A$69&amp;"'!"&amp;X$68&amp;$C350+72)&lt;&gt;INDIRECT("'"&amp;$A$70&amp;"'!"&amp;X$68&amp;$C350+72),1,0)</f>
        <v>0</v>
      </c>
      <c r="Y350" cm="1">
        <f t="array" aca="1" ref="Y350" ca="1">IF(INDIRECT("'"&amp;$A$69&amp;"'!"&amp;Y$68&amp;$C350+72)&lt;&gt;INDIRECT("'"&amp;$A$70&amp;"'!"&amp;Y$68&amp;$C350+72),1,0)</f>
        <v>0</v>
      </c>
      <c r="Z350" cm="1">
        <f t="array" aca="1" ref="Z350" ca="1">IF(INDIRECT("'"&amp;$A$69&amp;"'!"&amp;Z$68&amp;$C350+72)&lt;&gt;INDIRECT("'"&amp;$A$70&amp;"'!"&amp;Z$68&amp;$C350+72),1,0)</f>
        <v>0</v>
      </c>
      <c r="AA350" cm="1">
        <f t="array" aca="1" ref="AA350" ca="1">IF(INDIRECT("'"&amp;$A$69&amp;"'!"&amp;AA$68&amp;$C350+72)&lt;&gt;INDIRECT("'"&amp;$A$70&amp;"'!"&amp;AA$68&amp;$C350+72),1,0)</f>
        <v>0</v>
      </c>
      <c r="AB350" cm="1">
        <f t="array" aca="1" ref="AB350" ca="1">IF(INDIRECT("'"&amp;$A$69&amp;"'!"&amp;AB$68&amp;$C350+72)&lt;&gt;INDIRECT("'"&amp;$A$70&amp;"'!"&amp;AB$68&amp;$C350+72),1,0)</f>
        <v>0</v>
      </c>
      <c r="AC350" cm="1">
        <f t="array" aca="1" ref="AC350" ca="1">IF(INDIRECT("'"&amp;$A$69&amp;"'!"&amp;AC$68&amp;$C350+72)&lt;&gt;INDIRECT("'"&amp;$A$70&amp;"'!"&amp;AC$68&amp;$C350+72),1,0)</f>
        <v>0</v>
      </c>
      <c r="AD350" cm="1">
        <f t="array" aca="1" ref="AD350" ca="1">IF(INDIRECT("'"&amp;$A$69&amp;"'!"&amp;AD$68&amp;$C350+72)&lt;&gt;INDIRECT("'"&amp;$A$70&amp;"'!"&amp;AD$68&amp;$C350+72),1,0)</f>
        <v>0</v>
      </c>
      <c r="AE350" cm="1">
        <f t="array" aca="1" ref="AE350" ca="1">IF(INDIRECT("'"&amp;$A$69&amp;"'!"&amp;AE$68&amp;$C350+72)&lt;&gt;INDIRECT("'"&amp;$A$70&amp;"'!"&amp;AE$68&amp;$C350+72),1,0)</f>
        <v>0</v>
      </c>
      <c r="AF350" cm="1">
        <f t="array" aca="1" ref="AF350" ca="1">IF(INDIRECT("'"&amp;$A$69&amp;"'!"&amp;AF$68&amp;$C350+72)&lt;&gt;INDIRECT("'"&amp;$A$70&amp;"'!"&amp;AF$68&amp;$C350+72),1,0)</f>
        <v>0</v>
      </c>
      <c r="AG350" cm="1">
        <f t="array" aca="1" ref="AG350" ca="1">IF(INDIRECT("'"&amp;$A$69&amp;"'!"&amp;AG$68&amp;$C350+72)&lt;&gt;INDIRECT("'"&amp;$A$70&amp;"'!"&amp;AG$68&amp;$C350+72),1,0)</f>
        <v>0</v>
      </c>
      <c r="AH350" cm="1">
        <f t="array" aca="1" ref="AH350" ca="1">IF(INDIRECT("'"&amp;$A$69&amp;"'!"&amp;AH$68&amp;$C350+72)&lt;&gt;INDIRECT("'"&amp;$A$70&amp;"'!"&amp;AH$68&amp;$C350+72),1,0)</f>
        <v>0</v>
      </c>
      <c r="AI350" cm="1">
        <f t="array" aca="1" ref="AI350" ca="1">IF(INDIRECT("'"&amp;$A$69&amp;"'!"&amp;AI$68&amp;$C350+72)&lt;&gt;INDIRECT("'"&amp;$A$70&amp;"'!"&amp;AI$68&amp;$C350+72),1,0)</f>
        <v>0</v>
      </c>
      <c r="AJ350" cm="1">
        <f t="array" aca="1" ref="AJ350" ca="1">IF(INDIRECT("'"&amp;$A$69&amp;"'!"&amp;AJ$68&amp;$C350+72)&lt;&gt;INDIRECT("'"&amp;$A$70&amp;"'!"&amp;AJ$68&amp;$C350+72),1,0)</f>
        <v>0</v>
      </c>
      <c r="AK350" cm="1">
        <f t="array" aca="1" ref="AK350" ca="1">IF(INDIRECT("'"&amp;$A$69&amp;"'!"&amp;AK$68&amp;$C350+72)&lt;&gt;INDIRECT("'"&amp;$A$70&amp;"'!"&amp;AK$68&amp;$C350+72),1,0)</f>
        <v>0</v>
      </c>
      <c r="AL350" cm="1">
        <f t="array" aca="1" ref="AL350" ca="1">IF(INDIRECT("'"&amp;$A$69&amp;"'!"&amp;AL$68&amp;$C350+72)&lt;&gt;INDIRECT("'"&amp;$A$70&amp;"'!"&amp;AL$68&amp;$C350+72),1,0)</f>
        <v>0</v>
      </c>
      <c r="AM350" cm="1">
        <f t="array" aca="1" ref="AM350" ca="1">IF(INDIRECT("'"&amp;$A$69&amp;"'!"&amp;AM$68&amp;$C350+72)&lt;&gt;INDIRECT("'"&amp;$A$70&amp;"'!"&amp;AM$68&amp;$C350+72),1,0)</f>
        <v>0</v>
      </c>
      <c r="AN350" cm="1">
        <f t="array" aca="1" ref="AN350" ca="1">IF(INDIRECT("'"&amp;$A$69&amp;"'!"&amp;AN$68&amp;$C350+72)&lt;&gt;INDIRECT("'"&amp;$A$70&amp;"'!"&amp;AN$68&amp;$C350+72),1,0)</f>
        <v>0</v>
      </c>
      <c r="AO350" cm="1">
        <f t="array" aca="1" ref="AO350" ca="1">IF(INDIRECT("'"&amp;$A$69&amp;"'!"&amp;AO$68&amp;$C350+72)&lt;&gt;INDIRECT("'"&amp;$A$70&amp;"'!"&amp;AO$68&amp;$C350+72),1,0)</f>
        <v>0</v>
      </c>
      <c r="AP350" cm="1">
        <f t="array" aca="1" ref="AP350" ca="1">IF(INDIRECT("'"&amp;$A$69&amp;"'!"&amp;AP$68&amp;$C350+72)&lt;&gt;INDIRECT("'"&amp;$A$70&amp;"'!"&amp;AP$68&amp;$C350+72),1,0)</f>
        <v>0</v>
      </c>
      <c r="AQ350" cm="1">
        <f t="array" aca="1" ref="AQ350" ca="1">IF(INDIRECT("'"&amp;$A$69&amp;"'!"&amp;AQ$68&amp;$C350+72)&lt;&gt;INDIRECT("'"&amp;$A$70&amp;"'!"&amp;AQ$68&amp;$C350+72),1,0)</f>
        <v>0</v>
      </c>
      <c r="AR350" cm="1">
        <f t="array" aca="1" ref="AR350" ca="1">IF(INDIRECT("'"&amp;$A$69&amp;"'!"&amp;AR$68&amp;$C350+72)&lt;&gt;INDIRECT("'"&amp;$A$70&amp;"'!"&amp;AR$68&amp;$C350+72),1,0)</f>
        <v>0</v>
      </c>
      <c r="AS350" cm="1">
        <f t="array" aca="1" ref="AS350" ca="1">IF(INDIRECT("'"&amp;$A$69&amp;"'!"&amp;AS$68&amp;$C350+72)&lt;&gt;INDIRECT("'"&amp;$A$70&amp;"'!"&amp;AS$68&amp;$C350+72),1,0)</f>
        <v>0</v>
      </c>
      <c r="AT350" cm="1">
        <f t="array" aca="1" ref="AT350" ca="1">IF(INDIRECT("'"&amp;$A$69&amp;"'!"&amp;AT$68&amp;$C350+72)&lt;&gt;INDIRECT("'"&amp;$A$70&amp;"'!"&amp;AT$68&amp;$C350+72),1,0)</f>
        <v>0</v>
      </c>
      <c r="AU350" cm="1">
        <f t="array" aca="1" ref="AU350" ca="1">IF(INDIRECT("'"&amp;$A$69&amp;"'!"&amp;AU$68&amp;$C350+72)&lt;&gt;INDIRECT("'"&amp;$A$70&amp;"'!"&amp;AU$68&amp;$C350+72),1,0)</f>
        <v>0</v>
      </c>
      <c r="AV350" cm="1">
        <f t="array" aca="1" ref="AV350" ca="1">IF(INDIRECT("'"&amp;$A$69&amp;"'!"&amp;AV$68&amp;$C350+72)&lt;&gt;INDIRECT("'"&amp;$A$70&amp;"'!"&amp;AV$68&amp;$C350+72),1,0)</f>
        <v>0</v>
      </c>
      <c r="AW350" cm="1">
        <f t="array" aca="1" ref="AW350" ca="1">IF(INDIRECT("'"&amp;$A$69&amp;"'!"&amp;AW$68&amp;$C350+72)&lt;&gt;INDIRECT("'"&amp;$A$70&amp;"'!"&amp;AW$68&amp;$C350+72),1,0)</f>
        <v>0</v>
      </c>
      <c r="AX350" cm="1">
        <f t="array" aca="1" ref="AX350" ca="1">IF(INDIRECT("'"&amp;$A$69&amp;"'!"&amp;AX$68&amp;$C350+72)&lt;&gt;INDIRECT("'"&amp;$A$70&amp;"'!"&amp;AX$68&amp;$C350+72),1,0)</f>
        <v>0</v>
      </c>
      <c r="AY350" cm="1">
        <f t="array" aca="1" ref="AY350" ca="1">IF(INDIRECT("'"&amp;$A$69&amp;"'!"&amp;AY$68&amp;$C350+72)&lt;&gt;INDIRECT("'"&amp;$A$70&amp;"'!"&amp;AY$68&amp;$C350+72),1,0)</f>
        <v>0</v>
      </c>
      <c r="AZ350" cm="1">
        <f t="array" aca="1" ref="AZ350" ca="1">IF(INDIRECT("'"&amp;$A$69&amp;"'!"&amp;AZ$68&amp;$C350+72)&lt;&gt;INDIRECT("'"&amp;$A$70&amp;"'!"&amp;AZ$68&amp;$C350+72),1,0)</f>
        <v>0</v>
      </c>
      <c r="BA350" cm="1">
        <f t="array" aca="1" ref="BA350" ca="1">IF(INDIRECT("'"&amp;$A$69&amp;"'!"&amp;BA$68&amp;$C350+72)&lt;&gt;INDIRECT("'"&amp;$A$70&amp;"'!"&amp;BA$68&amp;$C350+72),1,0)</f>
        <v>0</v>
      </c>
      <c r="BB350" cm="1">
        <f t="array" aca="1" ref="BB350" ca="1">IF(INDIRECT("'"&amp;$A$69&amp;"'!"&amp;BB$68&amp;$C350+72)&lt;&gt;INDIRECT("'"&amp;$A$70&amp;"'!"&amp;BB$68&amp;$C350+72),1,0)</f>
        <v>0</v>
      </c>
      <c r="BC350">
        <f t="shared" ca="1" si="12"/>
        <v>0</v>
      </c>
      <c r="BD350">
        <f t="shared" ca="1" si="13"/>
        <v>0</v>
      </c>
      <c r="BE350">
        <f t="shared" ca="1" si="14"/>
        <v>0</v>
      </c>
    </row>
    <row r="351" spans="3:57" x14ac:dyDescent="0.15">
      <c r="C351" s="283">
        <v>279</v>
      </c>
      <c r="D351" cm="1">
        <f t="array" aca="1" ref="D351" ca="1">IF(INDIRECT("'"&amp;$A$69&amp;"'!"&amp;D$68&amp;$C351+72)&lt;&gt;INDIRECT("'"&amp;$A$70&amp;"'!"&amp;D$68&amp;$C351+72),1,0)</f>
        <v>0</v>
      </c>
      <c r="E351" cm="1">
        <f t="array" aca="1" ref="E351" ca="1">IF(INDIRECT("'"&amp;$A$69&amp;"'!"&amp;E$68&amp;$C351+72)&lt;&gt;INDIRECT("'"&amp;$A$70&amp;"'!"&amp;E$68&amp;$C351+72),1,0)</f>
        <v>0</v>
      </c>
      <c r="F351" cm="1">
        <f t="array" aca="1" ref="F351" ca="1">IF(INDIRECT("'"&amp;$A$69&amp;"'!"&amp;F$68&amp;$C351+72)&lt;&gt;INDIRECT("'"&amp;$A$70&amp;"'!"&amp;F$68&amp;$C351+72),1,0)</f>
        <v>0</v>
      </c>
      <c r="G351" cm="1">
        <f t="array" aca="1" ref="G351" ca="1">IF(INDIRECT("'"&amp;$A$69&amp;"'!"&amp;G$68&amp;$C351+72)&lt;&gt;INDIRECT("'"&amp;$A$70&amp;"'!"&amp;G$68&amp;$C351+72),1,0)</f>
        <v>0</v>
      </c>
      <c r="H351" cm="1">
        <f t="array" aca="1" ref="H351" ca="1">IF(INDIRECT("'"&amp;$A$69&amp;"'!"&amp;H$68&amp;$C351+72)&lt;&gt;INDIRECT("'"&amp;$A$70&amp;"'!"&amp;H$68&amp;$C351+72),1,0)</f>
        <v>0</v>
      </c>
      <c r="I351" cm="1">
        <f t="array" aca="1" ref="I351" ca="1">IF(INDIRECT("'"&amp;$A$69&amp;"'!"&amp;I$68&amp;$C351+72)&lt;&gt;INDIRECT("'"&amp;$A$70&amp;"'!"&amp;I$68&amp;$C351+72),1,0)</f>
        <v>0</v>
      </c>
      <c r="J351" cm="1">
        <f t="array" aca="1" ref="J351" ca="1">IF(INDIRECT("'"&amp;$A$69&amp;"'!"&amp;J$68&amp;$C351+72)&lt;&gt;INDIRECT("'"&amp;$A$70&amp;"'!"&amp;J$68&amp;$C351+72),1,0)</f>
        <v>0</v>
      </c>
      <c r="K351" cm="1">
        <f t="array" aca="1" ref="K351" ca="1">IF(INDIRECT("'"&amp;$A$69&amp;"'!"&amp;K$68&amp;$C351+72)&lt;&gt;INDIRECT("'"&amp;$A$70&amp;"'!"&amp;K$68&amp;$C351+72),1,0)</f>
        <v>0</v>
      </c>
      <c r="L351" cm="1">
        <f t="array" aca="1" ref="L351" ca="1">IF(INDIRECT("'"&amp;$A$69&amp;"'!"&amp;L$68&amp;$C351+72)&lt;&gt;INDIRECT("'"&amp;$A$70&amp;"'!"&amp;L$68&amp;$C351+72),1,0)</f>
        <v>0</v>
      </c>
      <c r="M351" cm="1">
        <f t="array" aca="1" ref="M351" ca="1">IF(INDIRECT("'"&amp;$A$69&amp;"'!"&amp;M$68&amp;$C351+72)&lt;&gt;INDIRECT("'"&amp;$A$70&amp;"'!"&amp;M$68&amp;$C351+72),1,0)</f>
        <v>0</v>
      </c>
      <c r="N351" cm="1">
        <f t="array" aca="1" ref="N351" ca="1">IF(INDIRECT("'"&amp;$A$69&amp;"'!"&amp;N$68&amp;$C351+72)&lt;&gt;INDIRECT("'"&amp;$A$70&amp;"'!"&amp;N$68&amp;$C351+72),1,0)</f>
        <v>0</v>
      </c>
      <c r="O351" cm="1">
        <f t="array" aca="1" ref="O351" ca="1">IF(INDIRECT("'"&amp;$A$69&amp;"'!"&amp;O$68&amp;$C351+72)&lt;&gt;INDIRECT("'"&amp;$A$70&amp;"'!"&amp;O$68&amp;$C351+72),1,0)</f>
        <v>0</v>
      </c>
      <c r="P351" cm="1">
        <f t="array" aca="1" ref="P351" ca="1">IF(INDIRECT("'"&amp;$A$69&amp;"'!"&amp;P$68&amp;$C351+72)&lt;&gt;INDIRECT("'"&amp;$A$70&amp;"'!"&amp;P$68&amp;$C351+72),1,0)</f>
        <v>0</v>
      </c>
      <c r="Q351" cm="1">
        <f t="array" aca="1" ref="Q351" ca="1">IF(INDIRECT("'"&amp;$A$69&amp;"'!"&amp;Q$68&amp;$C351+72)&lt;&gt;INDIRECT("'"&amp;$A$70&amp;"'!"&amp;Q$68&amp;$C351+72),1,0)</f>
        <v>0</v>
      </c>
      <c r="R351" cm="1">
        <f t="array" aca="1" ref="R351" ca="1">IF(INDIRECT("'"&amp;$A$69&amp;"'!"&amp;R$68&amp;$C351+72)&lt;&gt;INDIRECT("'"&amp;$A$70&amp;"'!"&amp;R$68&amp;$C351+72),1,0)</f>
        <v>0</v>
      </c>
      <c r="S351" cm="1">
        <f t="array" aca="1" ref="S351" ca="1">IF(INDIRECT("'"&amp;$A$69&amp;"'!"&amp;S$68&amp;$C351+72)&lt;&gt;INDIRECT("'"&amp;$A$70&amp;"'!"&amp;S$68&amp;$C351+72),1,0)</f>
        <v>0</v>
      </c>
      <c r="T351" cm="1">
        <f t="array" aca="1" ref="T351" ca="1">IF(INDIRECT("'"&amp;$A$69&amp;"'!"&amp;T$68&amp;$C351+72)&lt;&gt;INDIRECT("'"&amp;$A$70&amp;"'!"&amp;T$68&amp;$C351+72),1,0)</f>
        <v>0</v>
      </c>
      <c r="U351" cm="1">
        <f t="array" aca="1" ref="U351" ca="1">IF(INDIRECT("'"&amp;$A$69&amp;"'!"&amp;U$68&amp;$C351+72)&lt;&gt;INDIRECT("'"&amp;$A$70&amp;"'!"&amp;U$68&amp;$C351+72),1,0)</f>
        <v>0</v>
      </c>
      <c r="V351" cm="1">
        <f t="array" aca="1" ref="V351" ca="1">IF(INDIRECT("'"&amp;$A$69&amp;"'!"&amp;V$68&amp;$C351+72)&lt;&gt;INDIRECT("'"&amp;$A$70&amp;"'!"&amp;V$68&amp;$C351+72),1,0)</f>
        <v>0</v>
      </c>
      <c r="W351" cm="1">
        <f t="array" aca="1" ref="W351" ca="1">IF(INDIRECT("'"&amp;$A$69&amp;"'!"&amp;W$68&amp;$C351+72)&lt;&gt;INDIRECT("'"&amp;$A$70&amp;"'!"&amp;W$68&amp;$C351+72),1,0)</f>
        <v>0</v>
      </c>
      <c r="X351" cm="1">
        <f t="array" aca="1" ref="X351" ca="1">IF(INDIRECT("'"&amp;$A$69&amp;"'!"&amp;X$68&amp;$C351+72)&lt;&gt;INDIRECT("'"&amp;$A$70&amp;"'!"&amp;X$68&amp;$C351+72),1,0)</f>
        <v>0</v>
      </c>
      <c r="Y351" cm="1">
        <f t="array" aca="1" ref="Y351" ca="1">IF(INDIRECT("'"&amp;$A$69&amp;"'!"&amp;Y$68&amp;$C351+72)&lt;&gt;INDIRECT("'"&amp;$A$70&amp;"'!"&amp;Y$68&amp;$C351+72),1,0)</f>
        <v>0</v>
      </c>
      <c r="Z351" cm="1">
        <f t="array" aca="1" ref="Z351" ca="1">IF(INDIRECT("'"&amp;$A$69&amp;"'!"&amp;Z$68&amp;$C351+72)&lt;&gt;INDIRECT("'"&amp;$A$70&amp;"'!"&amp;Z$68&amp;$C351+72),1,0)</f>
        <v>0</v>
      </c>
      <c r="AA351" cm="1">
        <f t="array" aca="1" ref="AA351" ca="1">IF(INDIRECT("'"&amp;$A$69&amp;"'!"&amp;AA$68&amp;$C351+72)&lt;&gt;INDIRECT("'"&amp;$A$70&amp;"'!"&amp;AA$68&amp;$C351+72),1,0)</f>
        <v>0</v>
      </c>
      <c r="AB351" cm="1">
        <f t="array" aca="1" ref="AB351" ca="1">IF(INDIRECT("'"&amp;$A$69&amp;"'!"&amp;AB$68&amp;$C351+72)&lt;&gt;INDIRECT("'"&amp;$A$70&amp;"'!"&amp;AB$68&amp;$C351+72),1,0)</f>
        <v>0</v>
      </c>
      <c r="AC351" cm="1">
        <f t="array" aca="1" ref="AC351" ca="1">IF(INDIRECT("'"&amp;$A$69&amp;"'!"&amp;AC$68&amp;$C351+72)&lt;&gt;INDIRECT("'"&amp;$A$70&amp;"'!"&amp;AC$68&amp;$C351+72),1,0)</f>
        <v>0</v>
      </c>
      <c r="AD351" cm="1">
        <f t="array" aca="1" ref="AD351" ca="1">IF(INDIRECT("'"&amp;$A$69&amp;"'!"&amp;AD$68&amp;$C351+72)&lt;&gt;INDIRECT("'"&amp;$A$70&amp;"'!"&amp;AD$68&amp;$C351+72),1,0)</f>
        <v>0</v>
      </c>
      <c r="AE351" cm="1">
        <f t="array" aca="1" ref="AE351" ca="1">IF(INDIRECT("'"&amp;$A$69&amp;"'!"&amp;AE$68&amp;$C351+72)&lt;&gt;INDIRECT("'"&amp;$A$70&amp;"'!"&amp;AE$68&amp;$C351+72),1,0)</f>
        <v>0</v>
      </c>
      <c r="AF351" cm="1">
        <f t="array" aca="1" ref="AF351" ca="1">IF(INDIRECT("'"&amp;$A$69&amp;"'!"&amp;AF$68&amp;$C351+72)&lt;&gt;INDIRECT("'"&amp;$A$70&amp;"'!"&amp;AF$68&amp;$C351+72),1,0)</f>
        <v>0</v>
      </c>
      <c r="AG351" cm="1">
        <f t="array" aca="1" ref="AG351" ca="1">IF(INDIRECT("'"&amp;$A$69&amp;"'!"&amp;AG$68&amp;$C351+72)&lt;&gt;INDIRECT("'"&amp;$A$70&amp;"'!"&amp;AG$68&amp;$C351+72),1,0)</f>
        <v>0</v>
      </c>
      <c r="AH351" cm="1">
        <f t="array" aca="1" ref="AH351" ca="1">IF(INDIRECT("'"&amp;$A$69&amp;"'!"&amp;AH$68&amp;$C351+72)&lt;&gt;INDIRECT("'"&amp;$A$70&amp;"'!"&amp;AH$68&amp;$C351+72),1,0)</f>
        <v>0</v>
      </c>
      <c r="AI351" cm="1">
        <f t="array" aca="1" ref="AI351" ca="1">IF(INDIRECT("'"&amp;$A$69&amp;"'!"&amp;AI$68&amp;$C351+72)&lt;&gt;INDIRECT("'"&amp;$A$70&amp;"'!"&amp;AI$68&amp;$C351+72),1,0)</f>
        <v>0</v>
      </c>
      <c r="AJ351" cm="1">
        <f t="array" aca="1" ref="AJ351" ca="1">IF(INDIRECT("'"&amp;$A$69&amp;"'!"&amp;AJ$68&amp;$C351+72)&lt;&gt;INDIRECT("'"&amp;$A$70&amp;"'!"&amp;AJ$68&amp;$C351+72),1,0)</f>
        <v>0</v>
      </c>
      <c r="AK351" cm="1">
        <f t="array" aca="1" ref="AK351" ca="1">IF(INDIRECT("'"&amp;$A$69&amp;"'!"&amp;AK$68&amp;$C351+72)&lt;&gt;INDIRECT("'"&amp;$A$70&amp;"'!"&amp;AK$68&amp;$C351+72),1,0)</f>
        <v>0</v>
      </c>
      <c r="AL351" cm="1">
        <f t="array" aca="1" ref="AL351" ca="1">IF(INDIRECT("'"&amp;$A$69&amp;"'!"&amp;AL$68&amp;$C351+72)&lt;&gt;INDIRECT("'"&amp;$A$70&amp;"'!"&amp;AL$68&amp;$C351+72),1,0)</f>
        <v>0</v>
      </c>
      <c r="AM351" cm="1">
        <f t="array" aca="1" ref="AM351" ca="1">IF(INDIRECT("'"&amp;$A$69&amp;"'!"&amp;AM$68&amp;$C351+72)&lt;&gt;INDIRECT("'"&amp;$A$70&amp;"'!"&amp;AM$68&amp;$C351+72),1,0)</f>
        <v>0</v>
      </c>
      <c r="AN351" cm="1">
        <f t="array" aca="1" ref="AN351" ca="1">IF(INDIRECT("'"&amp;$A$69&amp;"'!"&amp;AN$68&amp;$C351+72)&lt;&gt;INDIRECT("'"&amp;$A$70&amp;"'!"&amp;AN$68&amp;$C351+72),1,0)</f>
        <v>0</v>
      </c>
      <c r="AO351" cm="1">
        <f t="array" aca="1" ref="AO351" ca="1">IF(INDIRECT("'"&amp;$A$69&amp;"'!"&amp;AO$68&amp;$C351+72)&lt;&gt;INDIRECT("'"&amp;$A$70&amp;"'!"&amp;AO$68&amp;$C351+72),1,0)</f>
        <v>0</v>
      </c>
      <c r="AP351" cm="1">
        <f t="array" aca="1" ref="AP351" ca="1">IF(INDIRECT("'"&amp;$A$69&amp;"'!"&amp;AP$68&amp;$C351+72)&lt;&gt;INDIRECT("'"&amp;$A$70&amp;"'!"&amp;AP$68&amp;$C351+72),1,0)</f>
        <v>0</v>
      </c>
      <c r="AQ351" cm="1">
        <f t="array" aca="1" ref="AQ351" ca="1">IF(INDIRECT("'"&amp;$A$69&amp;"'!"&amp;AQ$68&amp;$C351+72)&lt;&gt;INDIRECT("'"&amp;$A$70&amp;"'!"&amp;AQ$68&amp;$C351+72),1,0)</f>
        <v>0</v>
      </c>
      <c r="AR351" cm="1">
        <f t="array" aca="1" ref="AR351" ca="1">IF(INDIRECT("'"&amp;$A$69&amp;"'!"&amp;AR$68&amp;$C351+72)&lt;&gt;INDIRECT("'"&amp;$A$70&amp;"'!"&amp;AR$68&amp;$C351+72),1,0)</f>
        <v>0</v>
      </c>
      <c r="AS351" cm="1">
        <f t="array" aca="1" ref="AS351" ca="1">IF(INDIRECT("'"&amp;$A$69&amp;"'!"&amp;AS$68&amp;$C351+72)&lt;&gt;INDIRECT("'"&amp;$A$70&amp;"'!"&amp;AS$68&amp;$C351+72),1,0)</f>
        <v>0</v>
      </c>
      <c r="AT351" cm="1">
        <f t="array" aca="1" ref="AT351" ca="1">IF(INDIRECT("'"&amp;$A$69&amp;"'!"&amp;AT$68&amp;$C351+72)&lt;&gt;INDIRECT("'"&amp;$A$70&amp;"'!"&amp;AT$68&amp;$C351+72),1,0)</f>
        <v>0</v>
      </c>
      <c r="AU351" cm="1">
        <f t="array" aca="1" ref="AU351" ca="1">IF(INDIRECT("'"&amp;$A$69&amp;"'!"&amp;AU$68&amp;$C351+72)&lt;&gt;INDIRECT("'"&amp;$A$70&amp;"'!"&amp;AU$68&amp;$C351+72),1,0)</f>
        <v>0</v>
      </c>
      <c r="AV351" cm="1">
        <f t="array" aca="1" ref="AV351" ca="1">IF(INDIRECT("'"&amp;$A$69&amp;"'!"&amp;AV$68&amp;$C351+72)&lt;&gt;INDIRECT("'"&amp;$A$70&amp;"'!"&amp;AV$68&amp;$C351+72),1,0)</f>
        <v>0</v>
      </c>
      <c r="AW351" cm="1">
        <f t="array" aca="1" ref="AW351" ca="1">IF(INDIRECT("'"&amp;$A$69&amp;"'!"&amp;AW$68&amp;$C351+72)&lt;&gt;INDIRECT("'"&amp;$A$70&amp;"'!"&amp;AW$68&amp;$C351+72),1,0)</f>
        <v>0</v>
      </c>
      <c r="AX351" cm="1">
        <f t="array" aca="1" ref="AX351" ca="1">IF(INDIRECT("'"&amp;$A$69&amp;"'!"&amp;AX$68&amp;$C351+72)&lt;&gt;INDIRECT("'"&amp;$A$70&amp;"'!"&amp;AX$68&amp;$C351+72),1,0)</f>
        <v>0</v>
      </c>
      <c r="AY351" cm="1">
        <f t="array" aca="1" ref="AY351" ca="1">IF(INDIRECT("'"&amp;$A$69&amp;"'!"&amp;AY$68&amp;$C351+72)&lt;&gt;INDIRECT("'"&amp;$A$70&amp;"'!"&amp;AY$68&amp;$C351+72),1,0)</f>
        <v>0</v>
      </c>
      <c r="AZ351" cm="1">
        <f t="array" aca="1" ref="AZ351" ca="1">IF(INDIRECT("'"&amp;$A$69&amp;"'!"&amp;AZ$68&amp;$C351+72)&lt;&gt;INDIRECT("'"&amp;$A$70&amp;"'!"&amp;AZ$68&amp;$C351+72),1,0)</f>
        <v>0</v>
      </c>
      <c r="BA351" cm="1">
        <f t="array" aca="1" ref="BA351" ca="1">IF(INDIRECT("'"&amp;$A$69&amp;"'!"&amp;BA$68&amp;$C351+72)&lt;&gt;INDIRECT("'"&amp;$A$70&amp;"'!"&amp;BA$68&amp;$C351+72),1,0)</f>
        <v>0</v>
      </c>
      <c r="BB351" cm="1">
        <f t="array" aca="1" ref="BB351" ca="1">IF(INDIRECT("'"&amp;$A$69&amp;"'!"&amp;BB$68&amp;$C351+72)&lt;&gt;INDIRECT("'"&amp;$A$70&amp;"'!"&amp;BB$68&amp;$C351+72),1,0)</f>
        <v>0</v>
      </c>
      <c r="BC351">
        <f t="shared" ca="1" si="12"/>
        <v>0</v>
      </c>
      <c r="BD351">
        <f t="shared" ca="1" si="13"/>
        <v>0</v>
      </c>
      <c r="BE351">
        <f t="shared" ca="1" si="14"/>
        <v>0</v>
      </c>
    </row>
    <row r="352" spans="3:57" x14ac:dyDescent="0.15">
      <c r="C352" s="283">
        <v>280</v>
      </c>
      <c r="D352" cm="1">
        <f t="array" aca="1" ref="D352" ca="1">IF(INDIRECT("'"&amp;$A$69&amp;"'!"&amp;D$68&amp;$C352+72)&lt;&gt;INDIRECT("'"&amp;$A$70&amp;"'!"&amp;D$68&amp;$C352+72),1,0)</f>
        <v>0</v>
      </c>
      <c r="E352" cm="1">
        <f t="array" aca="1" ref="E352" ca="1">IF(INDIRECT("'"&amp;$A$69&amp;"'!"&amp;E$68&amp;$C352+72)&lt;&gt;INDIRECT("'"&amp;$A$70&amp;"'!"&amp;E$68&amp;$C352+72),1,0)</f>
        <v>0</v>
      </c>
      <c r="F352" cm="1">
        <f t="array" aca="1" ref="F352" ca="1">IF(INDIRECT("'"&amp;$A$69&amp;"'!"&amp;F$68&amp;$C352+72)&lt;&gt;INDIRECT("'"&amp;$A$70&amp;"'!"&amp;F$68&amp;$C352+72),1,0)</f>
        <v>0</v>
      </c>
      <c r="G352" cm="1">
        <f t="array" aca="1" ref="G352" ca="1">IF(INDIRECT("'"&amp;$A$69&amp;"'!"&amp;G$68&amp;$C352+72)&lt;&gt;INDIRECT("'"&amp;$A$70&amp;"'!"&amp;G$68&amp;$C352+72),1,0)</f>
        <v>0</v>
      </c>
      <c r="H352" cm="1">
        <f t="array" aca="1" ref="H352" ca="1">IF(INDIRECT("'"&amp;$A$69&amp;"'!"&amp;H$68&amp;$C352+72)&lt;&gt;INDIRECT("'"&amp;$A$70&amp;"'!"&amp;H$68&amp;$C352+72),1,0)</f>
        <v>0</v>
      </c>
      <c r="I352" cm="1">
        <f t="array" aca="1" ref="I352" ca="1">IF(INDIRECT("'"&amp;$A$69&amp;"'!"&amp;I$68&amp;$C352+72)&lt;&gt;INDIRECT("'"&amp;$A$70&amp;"'!"&amp;I$68&amp;$C352+72),1,0)</f>
        <v>0</v>
      </c>
      <c r="J352" cm="1">
        <f t="array" aca="1" ref="J352" ca="1">IF(INDIRECT("'"&amp;$A$69&amp;"'!"&amp;J$68&amp;$C352+72)&lt;&gt;INDIRECT("'"&amp;$A$70&amp;"'!"&amp;J$68&amp;$C352+72),1,0)</f>
        <v>0</v>
      </c>
      <c r="K352" cm="1">
        <f t="array" aca="1" ref="K352" ca="1">IF(INDIRECT("'"&amp;$A$69&amp;"'!"&amp;K$68&amp;$C352+72)&lt;&gt;INDIRECT("'"&amp;$A$70&amp;"'!"&amp;K$68&amp;$C352+72),1,0)</f>
        <v>0</v>
      </c>
      <c r="L352" cm="1">
        <f t="array" aca="1" ref="L352" ca="1">IF(INDIRECT("'"&amp;$A$69&amp;"'!"&amp;L$68&amp;$C352+72)&lt;&gt;INDIRECT("'"&amp;$A$70&amp;"'!"&amp;L$68&amp;$C352+72),1,0)</f>
        <v>0</v>
      </c>
      <c r="M352" cm="1">
        <f t="array" aca="1" ref="M352" ca="1">IF(INDIRECT("'"&amp;$A$69&amp;"'!"&amp;M$68&amp;$C352+72)&lt;&gt;INDIRECT("'"&amp;$A$70&amp;"'!"&amp;M$68&amp;$C352+72),1,0)</f>
        <v>0</v>
      </c>
      <c r="N352" cm="1">
        <f t="array" aca="1" ref="N352" ca="1">IF(INDIRECT("'"&amp;$A$69&amp;"'!"&amp;N$68&amp;$C352+72)&lt;&gt;INDIRECT("'"&amp;$A$70&amp;"'!"&amp;N$68&amp;$C352+72),1,0)</f>
        <v>0</v>
      </c>
      <c r="O352" cm="1">
        <f t="array" aca="1" ref="O352" ca="1">IF(INDIRECT("'"&amp;$A$69&amp;"'!"&amp;O$68&amp;$C352+72)&lt;&gt;INDIRECT("'"&amp;$A$70&amp;"'!"&amp;O$68&amp;$C352+72),1,0)</f>
        <v>0</v>
      </c>
      <c r="P352" cm="1">
        <f t="array" aca="1" ref="P352" ca="1">IF(INDIRECT("'"&amp;$A$69&amp;"'!"&amp;P$68&amp;$C352+72)&lt;&gt;INDIRECT("'"&amp;$A$70&amp;"'!"&amp;P$68&amp;$C352+72),1,0)</f>
        <v>0</v>
      </c>
      <c r="Q352" cm="1">
        <f t="array" aca="1" ref="Q352" ca="1">IF(INDIRECT("'"&amp;$A$69&amp;"'!"&amp;Q$68&amp;$C352+72)&lt;&gt;INDIRECT("'"&amp;$A$70&amp;"'!"&amp;Q$68&amp;$C352+72),1,0)</f>
        <v>0</v>
      </c>
      <c r="R352" cm="1">
        <f t="array" aca="1" ref="R352" ca="1">IF(INDIRECT("'"&amp;$A$69&amp;"'!"&amp;R$68&amp;$C352+72)&lt;&gt;INDIRECT("'"&amp;$A$70&amp;"'!"&amp;R$68&amp;$C352+72),1,0)</f>
        <v>0</v>
      </c>
      <c r="S352" cm="1">
        <f t="array" aca="1" ref="S352" ca="1">IF(INDIRECT("'"&amp;$A$69&amp;"'!"&amp;S$68&amp;$C352+72)&lt;&gt;INDIRECT("'"&amp;$A$70&amp;"'!"&amp;S$68&amp;$C352+72),1,0)</f>
        <v>0</v>
      </c>
      <c r="T352" cm="1">
        <f t="array" aca="1" ref="T352" ca="1">IF(INDIRECT("'"&amp;$A$69&amp;"'!"&amp;T$68&amp;$C352+72)&lt;&gt;INDIRECT("'"&amp;$A$70&amp;"'!"&amp;T$68&amp;$C352+72),1,0)</f>
        <v>0</v>
      </c>
      <c r="U352" cm="1">
        <f t="array" aca="1" ref="U352" ca="1">IF(INDIRECT("'"&amp;$A$69&amp;"'!"&amp;U$68&amp;$C352+72)&lt;&gt;INDIRECT("'"&amp;$A$70&amp;"'!"&amp;U$68&amp;$C352+72),1,0)</f>
        <v>0</v>
      </c>
      <c r="V352" cm="1">
        <f t="array" aca="1" ref="V352" ca="1">IF(INDIRECT("'"&amp;$A$69&amp;"'!"&amp;V$68&amp;$C352+72)&lt;&gt;INDIRECT("'"&amp;$A$70&amp;"'!"&amp;V$68&amp;$C352+72),1,0)</f>
        <v>0</v>
      </c>
      <c r="W352" cm="1">
        <f t="array" aca="1" ref="W352" ca="1">IF(INDIRECT("'"&amp;$A$69&amp;"'!"&amp;W$68&amp;$C352+72)&lt;&gt;INDIRECT("'"&amp;$A$70&amp;"'!"&amp;W$68&amp;$C352+72),1,0)</f>
        <v>0</v>
      </c>
      <c r="X352" cm="1">
        <f t="array" aca="1" ref="X352" ca="1">IF(INDIRECT("'"&amp;$A$69&amp;"'!"&amp;X$68&amp;$C352+72)&lt;&gt;INDIRECT("'"&amp;$A$70&amp;"'!"&amp;X$68&amp;$C352+72),1,0)</f>
        <v>0</v>
      </c>
      <c r="Y352" cm="1">
        <f t="array" aca="1" ref="Y352" ca="1">IF(INDIRECT("'"&amp;$A$69&amp;"'!"&amp;Y$68&amp;$C352+72)&lt;&gt;INDIRECT("'"&amp;$A$70&amp;"'!"&amp;Y$68&amp;$C352+72),1,0)</f>
        <v>0</v>
      </c>
      <c r="Z352" cm="1">
        <f t="array" aca="1" ref="Z352" ca="1">IF(INDIRECT("'"&amp;$A$69&amp;"'!"&amp;Z$68&amp;$C352+72)&lt;&gt;INDIRECT("'"&amp;$A$70&amp;"'!"&amp;Z$68&amp;$C352+72),1,0)</f>
        <v>0</v>
      </c>
      <c r="AA352" cm="1">
        <f t="array" aca="1" ref="AA352" ca="1">IF(INDIRECT("'"&amp;$A$69&amp;"'!"&amp;AA$68&amp;$C352+72)&lt;&gt;INDIRECT("'"&amp;$A$70&amp;"'!"&amp;AA$68&amp;$C352+72),1,0)</f>
        <v>0</v>
      </c>
      <c r="AB352" cm="1">
        <f t="array" aca="1" ref="AB352" ca="1">IF(INDIRECT("'"&amp;$A$69&amp;"'!"&amp;AB$68&amp;$C352+72)&lt;&gt;INDIRECT("'"&amp;$A$70&amp;"'!"&amp;AB$68&amp;$C352+72),1,0)</f>
        <v>0</v>
      </c>
      <c r="AC352" cm="1">
        <f t="array" aca="1" ref="AC352" ca="1">IF(INDIRECT("'"&amp;$A$69&amp;"'!"&amp;AC$68&amp;$C352+72)&lt;&gt;INDIRECT("'"&amp;$A$70&amp;"'!"&amp;AC$68&amp;$C352+72),1,0)</f>
        <v>0</v>
      </c>
      <c r="AD352" cm="1">
        <f t="array" aca="1" ref="AD352" ca="1">IF(INDIRECT("'"&amp;$A$69&amp;"'!"&amp;AD$68&amp;$C352+72)&lt;&gt;INDIRECT("'"&amp;$A$70&amp;"'!"&amp;AD$68&amp;$C352+72),1,0)</f>
        <v>0</v>
      </c>
      <c r="AE352" cm="1">
        <f t="array" aca="1" ref="AE352" ca="1">IF(INDIRECT("'"&amp;$A$69&amp;"'!"&amp;AE$68&amp;$C352+72)&lt;&gt;INDIRECT("'"&amp;$A$70&amp;"'!"&amp;AE$68&amp;$C352+72),1,0)</f>
        <v>0</v>
      </c>
      <c r="AF352" cm="1">
        <f t="array" aca="1" ref="AF352" ca="1">IF(INDIRECT("'"&amp;$A$69&amp;"'!"&amp;AF$68&amp;$C352+72)&lt;&gt;INDIRECT("'"&amp;$A$70&amp;"'!"&amp;AF$68&amp;$C352+72),1,0)</f>
        <v>0</v>
      </c>
      <c r="AG352" cm="1">
        <f t="array" aca="1" ref="AG352" ca="1">IF(INDIRECT("'"&amp;$A$69&amp;"'!"&amp;AG$68&amp;$C352+72)&lt;&gt;INDIRECT("'"&amp;$A$70&amp;"'!"&amp;AG$68&amp;$C352+72),1,0)</f>
        <v>0</v>
      </c>
      <c r="AH352" cm="1">
        <f t="array" aca="1" ref="AH352" ca="1">IF(INDIRECT("'"&amp;$A$69&amp;"'!"&amp;AH$68&amp;$C352+72)&lt;&gt;INDIRECT("'"&amp;$A$70&amp;"'!"&amp;AH$68&amp;$C352+72),1,0)</f>
        <v>0</v>
      </c>
      <c r="AI352" cm="1">
        <f t="array" aca="1" ref="AI352" ca="1">IF(INDIRECT("'"&amp;$A$69&amp;"'!"&amp;AI$68&amp;$C352+72)&lt;&gt;INDIRECT("'"&amp;$A$70&amp;"'!"&amp;AI$68&amp;$C352+72),1,0)</f>
        <v>0</v>
      </c>
      <c r="AJ352" cm="1">
        <f t="array" aca="1" ref="AJ352" ca="1">IF(INDIRECT("'"&amp;$A$69&amp;"'!"&amp;AJ$68&amp;$C352+72)&lt;&gt;INDIRECT("'"&amp;$A$70&amp;"'!"&amp;AJ$68&amp;$C352+72),1,0)</f>
        <v>0</v>
      </c>
      <c r="AK352" cm="1">
        <f t="array" aca="1" ref="AK352" ca="1">IF(INDIRECT("'"&amp;$A$69&amp;"'!"&amp;AK$68&amp;$C352+72)&lt;&gt;INDIRECT("'"&amp;$A$70&amp;"'!"&amp;AK$68&amp;$C352+72),1,0)</f>
        <v>0</v>
      </c>
      <c r="AL352" cm="1">
        <f t="array" aca="1" ref="AL352" ca="1">IF(INDIRECT("'"&amp;$A$69&amp;"'!"&amp;AL$68&amp;$C352+72)&lt;&gt;INDIRECT("'"&amp;$A$70&amp;"'!"&amp;AL$68&amp;$C352+72),1,0)</f>
        <v>0</v>
      </c>
      <c r="AM352" cm="1">
        <f t="array" aca="1" ref="AM352" ca="1">IF(INDIRECT("'"&amp;$A$69&amp;"'!"&amp;AM$68&amp;$C352+72)&lt;&gt;INDIRECT("'"&amp;$A$70&amp;"'!"&amp;AM$68&amp;$C352+72),1,0)</f>
        <v>0</v>
      </c>
      <c r="AN352" cm="1">
        <f t="array" aca="1" ref="AN352" ca="1">IF(INDIRECT("'"&amp;$A$69&amp;"'!"&amp;AN$68&amp;$C352+72)&lt;&gt;INDIRECT("'"&amp;$A$70&amp;"'!"&amp;AN$68&amp;$C352+72),1,0)</f>
        <v>0</v>
      </c>
      <c r="AO352" cm="1">
        <f t="array" aca="1" ref="AO352" ca="1">IF(INDIRECT("'"&amp;$A$69&amp;"'!"&amp;AO$68&amp;$C352+72)&lt;&gt;INDIRECT("'"&amp;$A$70&amp;"'!"&amp;AO$68&amp;$C352+72),1,0)</f>
        <v>0</v>
      </c>
      <c r="AP352" cm="1">
        <f t="array" aca="1" ref="AP352" ca="1">IF(INDIRECT("'"&amp;$A$69&amp;"'!"&amp;AP$68&amp;$C352+72)&lt;&gt;INDIRECT("'"&amp;$A$70&amp;"'!"&amp;AP$68&amp;$C352+72),1,0)</f>
        <v>0</v>
      </c>
      <c r="AQ352" cm="1">
        <f t="array" aca="1" ref="AQ352" ca="1">IF(INDIRECT("'"&amp;$A$69&amp;"'!"&amp;AQ$68&amp;$C352+72)&lt;&gt;INDIRECT("'"&amp;$A$70&amp;"'!"&amp;AQ$68&amp;$C352+72),1,0)</f>
        <v>0</v>
      </c>
      <c r="AR352" cm="1">
        <f t="array" aca="1" ref="AR352" ca="1">IF(INDIRECT("'"&amp;$A$69&amp;"'!"&amp;AR$68&amp;$C352+72)&lt;&gt;INDIRECT("'"&amp;$A$70&amp;"'!"&amp;AR$68&amp;$C352+72),1,0)</f>
        <v>0</v>
      </c>
      <c r="AS352" cm="1">
        <f t="array" aca="1" ref="AS352" ca="1">IF(INDIRECT("'"&amp;$A$69&amp;"'!"&amp;AS$68&amp;$C352+72)&lt;&gt;INDIRECT("'"&amp;$A$70&amp;"'!"&amp;AS$68&amp;$C352+72),1,0)</f>
        <v>0</v>
      </c>
      <c r="AT352" cm="1">
        <f t="array" aca="1" ref="AT352" ca="1">IF(INDIRECT("'"&amp;$A$69&amp;"'!"&amp;AT$68&amp;$C352+72)&lt;&gt;INDIRECT("'"&amp;$A$70&amp;"'!"&amp;AT$68&amp;$C352+72),1,0)</f>
        <v>0</v>
      </c>
      <c r="AU352" cm="1">
        <f t="array" aca="1" ref="AU352" ca="1">IF(INDIRECT("'"&amp;$A$69&amp;"'!"&amp;AU$68&amp;$C352+72)&lt;&gt;INDIRECT("'"&amp;$A$70&amp;"'!"&amp;AU$68&amp;$C352+72),1,0)</f>
        <v>0</v>
      </c>
      <c r="AV352" cm="1">
        <f t="array" aca="1" ref="AV352" ca="1">IF(INDIRECT("'"&amp;$A$69&amp;"'!"&amp;AV$68&amp;$C352+72)&lt;&gt;INDIRECT("'"&amp;$A$70&amp;"'!"&amp;AV$68&amp;$C352+72),1,0)</f>
        <v>0</v>
      </c>
      <c r="AW352" cm="1">
        <f t="array" aca="1" ref="AW352" ca="1">IF(INDIRECT("'"&amp;$A$69&amp;"'!"&amp;AW$68&amp;$C352+72)&lt;&gt;INDIRECT("'"&amp;$A$70&amp;"'!"&amp;AW$68&amp;$C352+72),1,0)</f>
        <v>0</v>
      </c>
      <c r="AX352" cm="1">
        <f t="array" aca="1" ref="AX352" ca="1">IF(INDIRECT("'"&amp;$A$69&amp;"'!"&amp;AX$68&amp;$C352+72)&lt;&gt;INDIRECT("'"&amp;$A$70&amp;"'!"&amp;AX$68&amp;$C352+72),1,0)</f>
        <v>0</v>
      </c>
      <c r="AY352" cm="1">
        <f t="array" aca="1" ref="AY352" ca="1">IF(INDIRECT("'"&amp;$A$69&amp;"'!"&amp;AY$68&amp;$C352+72)&lt;&gt;INDIRECT("'"&amp;$A$70&amp;"'!"&amp;AY$68&amp;$C352+72),1,0)</f>
        <v>0</v>
      </c>
      <c r="AZ352" cm="1">
        <f t="array" aca="1" ref="AZ352" ca="1">IF(INDIRECT("'"&amp;$A$69&amp;"'!"&amp;AZ$68&amp;$C352+72)&lt;&gt;INDIRECT("'"&amp;$A$70&amp;"'!"&amp;AZ$68&amp;$C352+72),1,0)</f>
        <v>0</v>
      </c>
      <c r="BA352" cm="1">
        <f t="array" aca="1" ref="BA352" ca="1">IF(INDIRECT("'"&amp;$A$69&amp;"'!"&amp;BA$68&amp;$C352+72)&lt;&gt;INDIRECT("'"&amp;$A$70&amp;"'!"&amp;BA$68&amp;$C352+72),1,0)</f>
        <v>0</v>
      </c>
      <c r="BB352" cm="1">
        <f t="array" aca="1" ref="BB352" ca="1">IF(INDIRECT("'"&amp;$A$69&amp;"'!"&amp;BB$68&amp;$C352+72)&lt;&gt;INDIRECT("'"&amp;$A$70&amp;"'!"&amp;BB$68&amp;$C352+72),1,0)</f>
        <v>0</v>
      </c>
      <c r="BC352">
        <f t="shared" ca="1" si="12"/>
        <v>0</v>
      </c>
      <c r="BD352">
        <f t="shared" ca="1" si="13"/>
        <v>0</v>
      </c>
      <c r="BE352">
        <f t="shared" ca="1" si="14"/>
        <v>0</v>
      </c>
    </row>
    <row r="353" spans="3:57" x14ac:dyDescent="0.15">
      <c r="C353" s="283">
        <v>281</v>
      </c>
      <c r="D353" cm="1">
        <f t="array" aca="1" ref="D353" ca="1">IF(INDIRECT("'"&amp;$A$69&amp;"'!"&amp;D$68&amp;$C353+72)&lt;&gt;INDIRECT("'"&amp;$A$70&amp;"'!"&amp;D$68&amp;$C353+72),1,0)</f>
        <v>0</v>
      </c>
      <c r="E353" cm="1">
        <f t="array" aca="1" ref="E353" ca="1">IF(INDIRECT("'"&amp;$A$69&amp;"'!"&amp;E$68&amp;$C353+72)&lt;&gt;INDIRECT("'"&amp;$A$70&amp;"'!"&amp;E$68&amp;$C353+72),1,0)</f>
        <v>0</v>
      </c>
      <c r="F353" cm="1">
        <f t="array" aca="1" ref="F353" ca="1">IF(INDIRECT("'"&amp;$A$69&amp;"'!"&amp;F$68&amp;$C353+72)&lt;&gt;INDIRECT("'"&amp;$A$70&amp;"'!"&amp;F$68&amp;$C353+72),1,0)</f>
        <v>0</v>
      </c>
      <c r="G353" cm="1">
        <f t="array" aca="1" ref="G353" ca="1">IF(INDIRECT("'"&amp;$A$69&amp;"'!"&amp;G$68&amp;$C353+72)&lt;&gt;INDIRECT("'"&amp;$A$70&amp;"'!"&amp;G$68&amp;$C353+72),1,0)</f>
        <v>0</v>
      </c>
      <c r="H353" cm="1">
        <f t="array" aca="1" ref="H353" ca="1">IF(INDIRECT("'"&amp;$A$69&amp;"'!"&amp;H$68&amp;$C353+72)&lt;&gt;INDIRECT("'"&amp;$A$70&amp;"'!"&amp;H$68&amp;$C353+72),1,0)</f>
        <v>0</v>
      </c>
      <c r="I353" cm="1">
        <f t="array" aca="1" ref="I353" ca="1">IF(INDIRECT("'"&amp;$A$69&amp;"'!"&amp;I$68&amp;$C353+72)&lt;&gt;INDIRECT("'"&amp;$A$70&amp;"'!"&amp;I$68&amp;$C353+72),1,0)</f>
        <v>0</v>
      </c>
      <c r="J353" cm="1">
        <f t="array" aca="1" ref="J353" ca="1">IF(INDIRECT("'"&amp;$A$69&amp;"'!"&amp;J$68&amp;$C353+72)&lt;&gt;INDIRECT("'"&amp;$A$70&amp;"'!"&amp;J$68&amp;$C353+72),1,0)</f>
        <v>0</v>
      </c>
      <c r="K353" cm="1">
        <f t="array" aca="1" ref="K353" ca="1">IF(INDIRECT("'"&amp;$A$69&amp;"'!"&amp;K$68&amp;$C353+72)&lt;&gt;INDIRECT("'"&amp;$A$70&amp;"'!"&amp;K$68&amp;$C353+72),1,0)</f>
        <v>0</v>
      </c>
      <c r="L353" cm="1">
        <f t="array" aca="1" ref="L353" ca="1">IF(INDIRECT("'"&amp;$A$69&amp;"'!"&amp;L$68&amp;$C353+72)&lt;&gt;INDIRECT("'"&amp;$A$70&amp;"'!"&amp;L$68&amp;$C353+72),1,0)</f>
        <v>0</v>
      </c>
      <c r="M353" cm="1">
        <f t="array" aca="1" ref="M353" ca="1">IF(INDIRECT("'"&amp;$A$69&amp;"'!"&amp;M$68&amp;$C353+72)&lt;&gt;INDIRECT("'"&amp;$A$70&amp;"'!"&amp;M$68&amp;$C353+72),1,0)</f>
        <v>0</v>
      </c>
      <c r="N353" cm="1">
        <f t="array" aca="1" ref="N353" ca="1">IF(INDIRECT("'"&amp;$A$69&amp;"'!"&amp;N$68&amp;$C353+72)&lt;&gt;INDIRECT("'"&amp;$A$70&amp;"'!"&amp;N$68&amp;$C353+72),1,0)</f>
        <v>0</v>
      </c>
      <c r="O353" cm="1">
        <f t="array" aca="1" ref="O353" ca="1">IF(INDIRECT("'"&amp;$A$69&amp;"'!"&amp;O$68&amp;$C353+72)&lt;&gt;INDIRECT("'"&amp;$A$70&amp;"'!"&amp;O$68&amp;$C353+72),1,0)</f>
        <v>0</v>
      </c>
      <c r="P353" cm="1">
        <f t="array" aca="1" ref="P353" ca="1">IF(INDIRECT("'"&amp;$A$69&amp;"'!"&amp;P$68&amp;$C353+72)&lt;&gt;INDIRECT("'"&amp;$A$70&amp;"'!"&amp;P$68&amp;$C353+72),1,0)</f>
        <v>0</v>
      </c>
      <c r="Q353" cm="1">
        <f t="array" aca="1" ref="Q353" ca="1">IF(INDIRECT("'"&amp;$A$69&amp;"'!"&amp;Q$68&amp;$C353+72)&lt;&gt;INDIRECT("'"&amp;$A$70&amp;"'!"&amp;Q$68&amp;$C353+72),1,0)</f>
        <v>0</v>
      </c>
      <c r="R353" cm="1">
        <f t="array" aca="1" ref="R353" ca="1">IF(INDIRECT("'"&amp;$A$69&amp;"'!"&amp;R$68&amp;$C353+72)&lt;&gt;INDIRECT("'"&amp;$A$70&amp;"'!"&amp;R$68&amp;$C353+72),1,0)</f>
        <v>0</v>
      </c>
      <c r="S353" cm="1">
        <f t="array" aca="1" ref="S353" ca="1">IF(INDIRECT("'"&amp;$A$69&amp;"'!"&amp;S$68&amp;$C353+72)&lt;&gt;INDIRECT("'"&amp;$A$70&amp;"'!"&amp;S$68&amp;$C353+72),1,0)</f>
        <v>0</v>
      </c>
      <c r="T353" cm="1">
        <f t="array" aca="1" ref="T353" ca="1">IF(INDIRECT("'"&amp;$A$69&amp;"'!"&amp;T$68&amp;$C353+72)&lt;&gt;INDIRECT("'"&amp;$A$70&amp;"'!"&amp;T$68&amp;$C353+72),1,0)</f>
        <v>0</v>
      </c>
      <c r="U353" cm="1">
        <f t="array" aca="1" ref="U353" ca="1">IF(INDIRECT("'"&amp;$A$69&amp;"'!"&amp;U$68&amp;$C353+72)&lt;&gt;INDIRECT("'"&amp;$A$70&amp;"'!"&amp;U$68&amp;$C353+72),1,0)</f>
        <v>0</v>
      </c>
      <c r="V353" cm="1">
        <f t="array" aca="1" ref="V353" ca="1">IF(INDIRECT("'"&amp;$A$69&amp;"'!"&amp;V$68&amp;$C353+72)&lt;&gt;INDIRECT("'"&amp;$A$70&amp;"'!"&amp;V$68&amp;$C353+72),1,0)</f>
        <v>0</v>
      </c>
      <c r="W353" cm="1">
        <f t="array" aca="1" ref="W353" ca="1">IF(INDIRECT("'"&amp;$A$69&amp;"'!"&amp;W$68&amp;$C353+72)&lt;&gt;INDIRECT("'"&amp;$A$70&amp;"'!"&amp;W$68&amp;$C353+72),1,0)</f>
        <v>0</v>
      </c>
      <c r="X353" cm="1">
        <f t="array" aca="1" ref="X353" ca="1">IF(INDIRECT("'"&amp;$A$69&amp;"'!"&amp;X$68&amp;$C353+72)&lt;&gt;INDIRECT("'"&amp;$A$70&amp;"'!"&amp;X$68&amp;$C353+72),1,0)</f>
        <v>0</v>
      </c>
      <c r="Y353" cm="1">
        <f t="array" aca="1" ref="Y353" ca="1">IF(INDIRECT("'"&amp;$A$69&amp;"'!"&amp;Y$68&amp;$C353+72)&lt;&gt;INDIRECT("'"&amp;$A$70&amp;"'!"&amp;Y$68&amp;$C353+72),1,0)</f>
        <v>0</v>
      </c>
      <c r="Z353" cm="1">
        <f t="array" aca="1" ref="Z353" ca="1">IF(INDIRECT("'"&amp;$A$69&amp;"'!"&amp;Z$68&amp;$C353+72)&lt;&gt;INDIRECT("'"&amp;$A$70&amp;"'!"&amp;Z$68&amp;$C353+72),1,0)</f>
        <v>0</v>
      </c>
      <c r="AA353" cm="1">
        <f t="array" aca="1" ref="AA353" ca="1">IF(INDIRECT("'"&amp;$A$69&amp;"'!"&amp;AA$68&amp;$C353+72)&lt;&gt;INDIRECT("'"&amp;$A$70&amp;"'!"&amp;AA$68&amp;$C353+72),1,0)</f>
        <v>0</v>
      </c>
      <c r="AB353" cm="1">
        <f t="array" aca="1" ref="AB353" ca="1">IF(INDIRECT("'"&amp;$A$69&amp;"'!"&amp;AB$68&amp;$C353+72)&lt;&gt;INDIRECT("'"&amp;$A$70&amp;"'!"&amp;AB$68&amp;$C353+72),1,0)</f>
        <v>0</v>
      </c>
      <c r="AC353" cm="1">
        <f t="array" aca="1" ref="AC353" ca="1">IF(INDIRECT("'"&amp;$A$69&amp;"'!"&amp;AC$68&amp;$C353+72)&lt;&gt;INDIRECT("'"&amp;$A$70&amp;"'!"&amp;AC$68&amp;$C353+72),1,0)</f>
        <v>0</v>
      </c>
      <c r="AD353" cm="1">
        <f t="array" aca="1" ref="AD353" ca="1">IF(INDIRECT("'"&amp;$A$69&amp;"'!"&amp;AD$68&amp;$C353+72)&lt;&gt;INDIRECT("'"&amp;$A$70&amp;"'!"&amp;AD$68&amp;$C353+72),1,0)</f>
        <v>0</v>
      </c>
      <c r="AE353" cm="1">
        <f t="array" aca="1" ref="AE353" ca="1">IF(INDIRECT("'"&amp;$A$69&amp;"'!"&amp;AE$68&amp;$C353+72)&lt;&gt;INDIRECT("'"&amp;$A$70&amp;"'!"&amp;AE$68&amp;$C353+72),1,0)</f>
        <v>0</v>
      </c>
      <c r="AF353" cm="1">
        <f t="array" aca="1" ref="AF353" ca="1">IF(INDIRECT("'"&amp;$A$69&amp;"'!"&amp;AF$68&amp;$C353+72)&lt;&gt;INDIRECT("'"&amp;$A$70&amp;"'!"&amp;AF$68&amp;$C353+72),1,0)</f>
        <v>0</v>
      </c>
      <c r="AG353" cm="1">
        <f t="array" aca="1" ref="AG353" ca="1">IF(INDIRECT("'"&amp;$A$69&amp;"'!"&amp;AG$68&amp;$C353+72)&lt;&gt;INDIRECT("'"&amp;$A$70&amp;"'!"&amp;AG$68&amp;$C353+72),1,0)</f>
        <v>0</v>
      </c>
      <c r="AH353" cm="1">
        <f t="array" aca="1" ref="AH353" ca="1">IF(INDIRECT("'"&amp;$A$69&amp;"'!"&amp;AH$68&amp;$C353+72)&lt;&gt;INDIRECT("'"&amp;$A$70&amp;"'!"&amp;AH$68&amp;$C353+72),1,0)</f>
        <v>0</v>
      </c>
      <c r="AI353" cm="1">
        <f t="array" aca="1" ref="AI353" ca="1">IF(INDIRECT("'"&amp;$A$69&amp;"'!"&amp;AI$68&amp;$C353+72)&lt;&gt;INDIRECT("'"&amp;$A$70&amp;"'!"&amp;AI$68&amp;$C353+72),1,0)</f>
        <v>0</v>
      </c>
      <c r="AJ353" cm="1">
        <f t="array" aca="1" ref="AJ353" ca="1">IF(INDIRECT("'"&amp;$A$69&amp;"'!"&amp;AJ$68&amp;$C353+72)&lt;&gt;INDIRECT("'"&amp;$A$70&amp;"'!"&amp;AJ$68&amp;$C353+72),1,0)</f>
        <v>0</v>
      </c>
      <c r="AK353" cm="1">
        <f t="array" aca="1" ref="AK353" ca="1">IF(INDIRECT("'"&amp;$A$69&amp;"'!"&amp;AK$68&amp;$C353+72)&lt;&gt;INDIRECT("'"&amp;$A$70&amp;"'!"&amp;AK$68&amp;$C353+72),1,0)</f>
        <v>0</v>
      </c>
      <c r="AL353" cm="1">
        <f t="array" aca="1" ref="AL353" ca="1">IF(INDIRECT("'"&amp;$A$69&amp;"'!"&amp;AL$68&amp;$C353+72)&lt;&gt;INDIRECT("'"&amp;$A$70&amp;"'!"&amp;AL$68&amp;$C353+72),1,0)</f>
        <v>0</v>
      </c>
      <c r="AM353" cm="1">
        <f t="array" aca="1" ref="AM353" ca="1">IF(INDIRECT("'"&amp;$A$69&amp;"'!"&amp;AM$68&amp;$C353+72)&lt;&gt;INDIRECT("'"&amp;$A$70&amp;"'!"&amp;AM$68&amp;$C353+72),1,0)</f>
        <v>0</v>
      </c>
      <c r="AN353" cm="1">
        <f t="array" aca="1" ref="AN353" ca="1">IF(INDIRECT("'"&amp;$A$69&amp;"'!"&amp;AN$68&amp;$C353+72)&lt;&gt;INDIRECT("'"&amp;$A$70&amp;"'!"&amp;AN$68&amp;$C353+72),1,0)</f>
        <v>0</v>
      </c>
      <c r="AO353" cm="1">
        <f t="array" aca="1" ref="AO353" ca="1">IF(INDIRECT("'"&amp;$A$69&amp;"'!"&amp;AO$68&amp;$C353+72)&lt;&gt;INDIRECT("'"&amp;$A$70&amp;"'!"&amp;AO$68&amp;$C353+72),1,0)</f>
        <v>0</v>
      </c>
      <c r="AP353" cm="1">
        <f t="array" aca="1" ref="AP353" ca="1">IF(INDIRECT("'"&amp;$A$69&amp;"'!"&amp;AP$68&amp;$C353+72)&lt;&gt;INDIRECT("'"&amp;$A$70&amp;"'!"&amp;AP$68&amp;$C353+72),1,0)</f>
        <v>0</v>
      </c>
      <c r="AQ353" cm="1">
        <f t="array" aca="1" ref="AQ353" ca="1">IF(INDIRECT("'"&amp;$A$69&amp;"'!"&amp;AQ$68&amp;$C353+72)&lt;&gt;INDIRECT("'"&amp;$A$70&amp;"'!"&amp;AQ$68&amp;$C353+72),1,0)</f>
        <v>0</v>
      </c>
      <c r="AR353" cm="1">
        <f t="array" aca="1" ref="AR353" ca="1">IF(INDIRECT("'"&amp;$A$69&amp;"'!"&amp;AR$68&amp;$C353+72)&lt;&gt;INDIRECT("'"&amp;$A$70&amp;"'!"&amp;AR$68&amp;$C353+72),1,0)</f>
        <v>0</v>
      </c>
      <c r="AS353" cm="1">
        <f t="array" aca="1" ref="AS353" ca="1">IF(INDIRECT("'"&amp;$A$69&amp;"'!"&amp;AS$68&amp;$C353+72)&lt;&gt;INDIRECT("'"&amp;$A$70&amp;"'!"&amp;AS$68&amp;$C353+72),1,0)</f>
        <v>0</v>
      </c>
      <c r="AT353" cm="1">
        <f t="array" aca="1" ref="AT353" ca="1">IF(INDIRECT("'"&amp;$A$69&amp;"'!"&amp;AT$68&amp;$C353+72)&lt;&gt;INDIRECT("'"&amp;$A$70&amp;"'!"&amp;AT$68&amp;$C353+72),1,0)</f>
        <v>0</v>
      </c>
      <c r="AU353" cm="1">
        <f t="array" aca="1" ref="AU353" ca="1">IF(INDIRECT("'"&amp;$A$69&amp;"'!"&amp;AU$68&amp;$C353+72)&lt;&gt;INDIRECT("'"&amp;$A$70&amp;"'!"&amp;AU$68&amp;$C353+72),1,0)</f>
        <v>0</v>
      </c>
      <c r="AV353" cm="1">
        <f t="array" aca="1" ref="AV353" ca="1">IF(INDIRECT("'"&amp;$A$69&amp;"'!"&amp;AV$68&amp;$C353+72)&lt;&gt;INDIRECT("'"&amp;$A$70&amp;"'!"&amp;AV$68&amp;$C353+72),1,0)</f>
        <v>0</v>
      </c>
      <c r="AW353" cm="1">
        <f t="array" aca="1" ref="AW353" ca="1">IF(INDIRECT("'"&amp;$A$69&amp;"'!"&amp;AW$68&amp;$C353+72)&lt;&gt;INDIRECT("'"&amp;$A$70&amp;"'!"&amp;AW$68&amp;$C353+72),1,0)</f>
        <v>0</v>
      </c>
      <c r="AX353" cm="1">
        <f t="array" aca="1" ref="AX353" ca="1">IF(INDIRECT("'"&amp;$A$69&amp;"'!"&amp;AX$68&amp;$C353+72)&lt;&gt;INDIRECT("'"&amp;$A$70&amp;"'!"&amp;AX$68&amp;$C353+72),1,0)</f>
        <v>0</v>
      </c>
      <c r="AY353" cm="1">
        <f t="array" aca="1" ref="AY353" ca="1">IF(INDIRECT("'"&amp;$A$69&amp;"'!"&amp;AY$68&amp;$C353+72)&lt;&gt;INDIRECT("'"&amp;$A$70&amp;"'!"&amp;AY$68&amp;$C353+72),1,0)</f>
        <v>0</v>
      </c>
      <c r="AZ353" cm="1">
        <f t="array" aca="1" ref="AZ353" ca="1">IF(INDIRECT("'"&amp;$A$69&amp;"'!"&amp;AZ$68&amp;$C353+72)&lt;&gt;INDIRECT("'"&amp;$A$70&amp;"'!"&amp;AZ$68&amp;$C353+72),1,0)</f>
        <v>0</v>
      </c>
      <c r="BA353" cm="1">
        <f t="array" aca="1" ref="BA353" ca="1">IF(INDIRECT("'"&amp;$A$69&amp;"'!"&amp;BA$68&amp;$C353+72)&lt;&gt;INDIRECT("'"&amp;$A$70&amp;"'!"&amp;BA$68&amp;$C353+72),1,0)</f>
        <v>0</v>
      </c>
      <c r="BB353" cm="1">
        <f t="array" aca="1" ref="BB353" ca="1">IF(INDIRECT("'"&amp;$A$69&amp;"'!"&amp;BB$68&amp;$C353+72)&lt;&gt;INDIRECT("'"&amp;$A$70&amp;"'!"&amp;BB$68&amp;$C353+72),1,0)</f>
        <v>0</v>
      </c>
      <c r="BC353">
        <f t="shared" ca="1" si="12"/>
        <v>0</v>
      </c>
      <c r="BD353">
        <f t="shared" ca="1" si="13"/>
        <v>0</v>
      </c>
      <c r="BE353">
        <f t="shared" ca="1" si="14"/>
        <v>0</v>
      </c>
    </row>
    <row r="354" spans="3:57" x14ac:dyDescent="0.15">
      <c r="C354" s="283">
        <v>282</v>
      </c>
      <c r="D354" cm="1">
        <f t="array" aca="1" ref="D354" ca="1">IF(INDIRECT("'"&amp;$A$69&amp;"'!"&amp;D$68&amp;$C354+72)&lt;&gt;INDIRECT("'"&amp;$A$70&amp;"'!"&amp;D$68&amp;$C354+72),1,0)</f>
        <v>0</v>
      </c>
      <c r="E354" cm="1">
        <f t="array" aca="1" ref="E354" ca="1">IF(INDIRECT("'"&amp;$A$69&amp;"'!"&amp;E$68&amp;$C354+72)&lt;&gt;INDIRECT("'"&amp;$A$70&amp;"'!"&amp;E$68&amp;$C354+72),1,0)</f>
        <v>0</v>
      </c>
      <c r="F354" cm="1">
        <f t="array" aca="1" ref="F354" ca="1">IF(INDIRECT("'"&amp;$A$69&amp;"'!"&amp;F$68&amp;$C354+72)&lt;&gt;INDIRECT("'"&amp;$A$70&amp;"'!"&amp;F$68&amp;$C354+72),1,0)</f>
        <v>0</v>
      </c>
      <c r="G354" cm="1">
        <f t="array" aca="1" ref="G354" ca="1">IF(INDIRECT("'"&amp;$A$69&amp;"'!"&amp;G$68&amp;$C354+72)&lt;&gt;INDIRECT("'"&amp;$A$70&amp;"'!"&amp;G$68&amp;$C354+72),1,0)</f>
        <v>0</v>
      </c>
      <c r="H354" cm="1">
        <f t="array" aca="1" ref="H354" ca="1">IF(INDIRECT("'"&amp;$A$69&amp;"'!"&amp;H$68&amp;$C354+72)&lt;&gt;INDIRECT("'"&amp;$A$70&amp;"'!"&amp;H$68&amp;$C354+72),1,0)</f>
        <v>0</v>
      </c>
      <c r="I354" cm="1">
        <f t="array" aca="1" ref="I354" ca="1">IF(INDIRECT("'"&amp;$A$69&amp;"'!"&amp;I$68&amp;$C354+72)&lt;&gt;INDIRECT("'"&amp;$A$70&amp;"'!"&amp;I$68&amp;$C354+72),1,0)</f>
        <v>0</v>
      </c>
      <c r="J354" cm="1">
        <f t="array" aca="1" ref="J354" ca="1">IF(INDIRECT("'"&amp;$A$69&amp;"'!"&amp;J$68&amp;$C354+72)&lt;&gt;INDIRECT("'"&amp;$A$70&amp;"'!"&amp;J$68&amp;$C354+72),1,0)</f>
        <v>0</v>
      </c>
      <c r="K354" cm="1">
        <f t="array" aca="1" ref="K354" ca="1">IF(INDIRECT("'"&amp;$A$69&amp;"'!"&amp;K$68&amp;$C354+72)&lt;&gt;INDIRECT("'"&amp;$A$70&amp;"'!"&amp;K$68&amp;$C354+72),1,0)</f>
        <v>0</v>
      </c>
      <c r="L354" cm="1">
        <f t="array" aca="1" ref="L354" ca="1">IF(INDIRECT("'"&amp;$A$69&amp;"'!"&amp;L$68&amp;$C354+72)&lt;&gt;INDIRECT("'"&amp;$A$70&amp;"'!"&amp;L$68&amp;$C354+72),1,0)</f>
        <v>0</v>
      </c>
      <c r="M354" cm="1">
        <f t="array" aca="1" ref="M354" ca="1">IF(INDIRECT("'"&amp;$A$69&amp;"'!"&amp;M$68&amp;$C354+72)&lt;&gt;INDIRECT("'"&amp;$A$70&amp;"'!"&amp;M$68&amp;$C354+72),1,0)</f>
        <v>0</v>
      </c>
      <c r="N354" cm="1">
        <f t="array" aca="1" ref="N354" ca="1">IF(INDIRECT("'"&amp;$A$69&amp;"'!"&amp;N$68&amp;$C354+72)&lt;&gt;INDIRECT("'"&amp;$A$70&amp;"'!"&amp;N$68&amp;$C354+72),1,0)</f>
        <v>0</v>
      </c>
      <c r="O354" cm="1">
        <f t="array" aca="1" ref="O354" ca="1">IF(INDIRECT("'"&amp;$A$69&amp;"'!"&amp;O$68&amp;$C354+72)&lt;&gt;INDIRECT("'"&amp;$A$70&amp;"'!"&amp;O$68&amp;$C354+72),1,0)</f>
        <v>0</v>
      </c>
      <c r="P354" cm="1">
        <f t="array" aca="1" ref="P354" ca="1">IF(INDIRECT("'"&amp;$A$69&amp;"'!"&amp;P$68&amp;$C354+72)&lt;&gt;INDIRECT("'"&amp;$A$70&amp;"'!"&amp;P$68&amp;$C354+72),1,0)</f>
        <v>0</v>
      </c>
      <c r="Q354" cm="1">
        <f t="array" aca="1" ref="Q354" ca="1">IF(INDIRECT("'"&amp;$A$69&amp;"'!"&amp;Q$68&amp;$C354+72)&lt;&gt;INDIRECT("'"&amp;$A$70&amp;"'!"&amp;Q$68&amp;$C354+72),1,0)</f>
        <v>0</v>
      </c>
      <c r="R354" cm="1">
        <f t="array" aca="1" ref="R354" ca="1">IF(INDIRECT("'"&amp;$A$69&amp;"'!"&amp;R$68&amp;$C354+72)&lt;&gt;INDIRECT("'"&amp;$A$70&amp;"'!"&amp;R$68&amp;$C354+72),1,0)</f>
        <v>0</v>
      </c>
      <c r="S354" cm="1">
        <f t="array" aca="1" ref="S354" ca="1">IF(INDIRECT("'"&amp;$A$69&amp;"'!"&amp;S$68&amp;$C354+72)&lt;&gt;INDIRECT("'"&amp;$A$70&amp;"'!"&amp;S$68&amp;$C354+72),1,0)</f>
        <v>0</v>
      </c>
      <c r="T354" cm="1">
        <f t="array" aca="1" ref="T354" ca="1">IF(INDIRECT("'"&amp;$A$69&amp;"'!"&amp;T$68&amp;$C354+72)&lt;&gt;INDIRECT("'"&amp;$A$70&amp;"'!"&amp;T$68&amp;$C354+72),1,0)</f>
        <v>0</v>
      </c>
      <c r="U354" cm="1">
        <f t="array" aca="1" ref="U354" ca="1">IF(INDIRECT("'"&amp;$A$69&amp;"'!"&amp;U$68&amp;$C354+72)&lt;&gt;INDIRECT("'"&amp;$A$70&amp;"'!"&amp;U$68&amp;$C354+72),1,0)</f>
        <v>0</v>
      </c>
      <c r="V354" cm="1">
        <f t="array" aca="1" ref="V354" ca="1">IF(INDIRECT("'"&amp;$A$69&amp;"'!"&amp;V$68&amp;$C354+72)&lt;&gt;INDIRECT("'"&amp;$A$70&amp;"'!"&amp;V$68&amp;$C354+72),1,0)</f>
        <v>0</v>
      </c>
      <c r="W354" cm="1">
        <f t="array" aca="1" ref="W354" ca="1">IF(INDIRECT("'"&amp;$A$69&amp;"'!"&amp;W$68&amp;$C354+72)&lt;&gt;INDIRECT("'"&amp;$A$70&amp;"'!"&amp;W$68&amp;$C354+72),1,0)</f>
        <v>0</v>
      </c>
      <c r="X354" cm="1">
        <f t="array" aca="1" ref="X354" ca="1">IF(INDIRECT("'"&amp;$A$69&amp;"'!"&amp;X$68&amp;$C354+72)&lt;&gt;INDIRECT("'"&amp;$A$70&amp;"'!"&amp;X$68&amp;$C354+72),1,0)</f>
        <v>0</v>
      </c>
      <c r="Y354" cm="1">
        <f t="array" aca="1" ref="Y354" ca="1">IF(INDIRECT("'"&amp;$A$69&amp;"'!"&amp;Y$68&amp;$C354+72)&lt;&gt;INDIRECT("'"&amp;$A$70&amp;"'!"&amp;Y$68&amp;$C354+72),1,0)</f>
        <v>0</v>
      </c>
      <c r="Z354" cm="1">
        <f t="array" aca="1" ref="Z354" ca="1">IF(INDIRECT("'"&amp;$A$69&amp;"'!"&amp;Z$68&amp;$C354+72)&lt;&gt;INDIRECT("'"&amp;$A$70&amp;"'!"&amp;Z$68&amp;$C354+72),1,0)</f>
        <v>0</v>
      </c>
      <c r="AA354" cm="1">
        <f t="array" aca="1" ref="AA354" ca="1">IF(INDIRECT("'"&amp;$A$69&amp;"'!"&amp;AA$68&amp;$C354+72)&lt;&gt;INDIRECT("'"&amp;$A$70&amp;"'!"&amp;AA$68&amp;$C354+72),1,0)</f>
        <v>0</v>
      </c>
      <c r="AB354" cm="1">
        <f t="array" aca="1" ref="AB354" ca="1">IF(INDIRECT("'"&amp;$A$69&amp;"'!"&amp;AB$68&amp;$C354+72)&lt;&gt;INDIRECT("'"&amp;$A$70&amp;"'!"&amp;AB$68&amp;$C354+72),1,0)</f>
        <v>0</v>
      </c>
      <c r="AC354" cm="1">
        <f t="array" aca="1" ref="AC354" ca="1">IF(INDIRECT("'"&amp;$A$69&amp;"'!"&amp;AC$68&amp;$C354+72)&lt;&gt;INDIRECT("'"&amp;$A$70&amp;"'!"&amp;AC$68&amp;$C354+72),1,0)</f>
        <v>0</v>
      </c>
      <c r="AD354" cm="1">
        <f t="array" aca="1" ref="AD354" ca="1">IF(INDIRECT("'"&amp;$A$69&amp;"'!"&amp;AD$68&amp;$C354+72)&lt;&gt;INDIRECT("'"&amp;$A$70&amp;"'!"&amp;AD$68&amp;$C354+72),1,0)</f>
        <v>0</v>
      </c>
      <c r="AE354" cm="1">
        <f t="array" aca="1" ref="AE354" ca="1">IF(INDIRECT("'"&amp;$A$69&amp;"'!"&amp;AE$68&amp;$C354+72)&lt;&gt;INDIRECT("'"&amp;$A$70&amp;"'!"&amp;AE$68&amp;$C354+72),1,0)</f>
        <v>0</v>
      </c>
      <c r="AF354" cm="1">
        <f t="array" aca="1" ref="AF354" ca="1">IF(INDIRECT("'"&amp;$A$69&amp;"'!"&amp;AF$68&amp;$C354+72)&lt;&gt;INDIRECT("'"&amp;$A$70&amp;"'!"&amp;AF$68&amp;$C354+72),1,0)</f>
        <v>0</v>
      </c>
      <c r="AG354" cm="1">
        <f t="array" aca="1" ref="AG354" ca="1">IF(INDIRECT("'"&amp;$A$69&amp;"'!"&amp;AG$68&amp;$C354+72)&lt;&gt;INDIRECT("'"&amp;$A$70&amp;"'!"&amp;AG$68&amp;$C354+72),1,0)</f>
        <v>0</v>
      </c>
      <c r="AH354" cm="1">
        <f t="array" aca="1" ref="AH354" ca="1">IF(INDIRECT("'"&amp;$A$69&amp;"'!"&amp;AH$68&amp;$C354+72)&lt;&gt;INDIRECT("'"&amp;$A$70&amp;"'!"&amp;AH$68&amp;$C354+72),1,0)</f>
        <v>0</v>
      </c>
      <c r="AI354" cm="1">
        <f t="array" aca="1" ref="AI354" ca="1">IF(INDIRECT("'"&amp;$A$69&amp;"'!"&amp;AI$68&amp;$C354+72)&lt;&gt;INDIRECT("'"&amp;$A$70&amp;"'!"&amp;AI$68&amp;$C354+72),1,0)</f>
        <v>0</v>
      </c>
      <c r="AJ354" cm="1">
        <f t="array" aca="1" ref="AJ354" ca="1">IF(INDIRECT("'"&amp;$A$69&amp;"'!"&amp;AJ$68&amp;$C354+72)&lt;&gt;INDIRECT("'"&amp;$A$70&amp;"'!"&amp;AJ$68&amp;$C354+72),1,0)</f>
        <v>0</v>
      </c>
      <c r="AK354" cm="1">
        <f t="array" aca="1" ref="AK354" ca="1">IF(INDIRECT("'"&amp;$A$69&amp;"'!"&amp;AK$68&amp;$C354+72)&lt;&gt;INDIRECT("'"&amp;$A$70&amp;"'!"&amp;AK$68&amp;$C354+72),1,0)</f>
        <v>0</v>
      </c>
      <c r="AL354" cm="1">
        <f t="array" aca="1" ref="AL354" ca="1">IF(INDIRECT("'"&amp;$A$69&amp;"'!"&amp;AL$68&amp;$C354+72)&lt;&gt;INDIRECT("'"&amp;$A$70&amp;"'!"&amp;AL$68&amp;$C354+72),1,0)</f>
        <v>0</v>
      </c>
      <c r="AM354" cm="1">
        <f t="array" aca="1" ref="AM354" ca="1">IF(INDIRECT("'"&amp;$A$69&amp;"'!"&amp;AM$68&amp;$C354+72)&lt;&gt;INDIRECT("'"&amp;$A$70&amp;"'!"&amp;AM$68&amp;$C354+72),1,0)</f>
        <v>0</v>
      </c>
      <c r="AN354" cm="1">
        <f t="array" aca="1" ref="AN354" ca="1">IF(INDIRECT("'"&amp;$A$69&amp;"'!"&amp;AN$68&amp;$C354+72)&lt;&gt;INDIRECT("'"&amp;$A$70&amp;"'!"&amp;AN$68&amp;$C354+72),1,0)</f>
        <v>0</v>
      </c>
      <c r="AO354" cm="1">
        <f t="array" aca="1" ref="AO354" ca="1">IF(INDIRECT("'"&amp;$A$69&amp;"'!"&amp;AO$68&amp;$C354+72)&lt;&gt;INDIRECT("'"&amp;$A$70&amp;"'!"&amp;AO$68&amp;$C354+72),1,0)</f>
        <v>0</v>
      </c>
      <c r="AP354" cm="1">
        <f t="array" aca="1" ref="AP354" ca="1">IF(INDIRECT("'"&amp;$A$69&amp;"'!"&amp;AP$68&amp;$C354+72)&lt;&gt;INDIRECT("'"&amp;$A$70&amp;"'!"&amp;AP$68&amp;$C354+72),1,0)</f>
        <v>0</v>
      </c>
      <c r="AQ354" cm="1">
        <f t="array" aca="1" ref="AQ354" ca="1">IF(INDIRECT("'"&amp;$A$69&amp;"'!"&amp;AQ$68&amp;$C354+72)&lt;&gt;INDIRECT("'"&amp;$A$70&amp;"'!"&amp;AQ$68&amp;$C354+72),1,0)</f>
        <v>0</v>
      </c>
      <c r="AR354" cm="1">
        <f t="array" aca="1" ref="AR354" ca="1">IF(INDIRECT("'"&amp;$A$69&amp;"'!"&amp;AR$68&amp;$C354+72)&lt;&gt;INDIRECT("'"&amp;$A$70&amp;"'!"&amp;AR$68&amp;$C354+72),1,0)</f>
        <v>0</v>
      </c>
      <c r="AS354" cm="1">
        <f t="array" aca="1" ref="AS354" ca="1">IF(INDIRECT("'"&amp;$A$69&amp;"'!"&amp;AS$68&amp;$C354+72)&lt;&gt;INDIRECT("'"&amp;$A$70&amp;"'!"&amp;AS$68&amp;$C354+72),1,0)</f>
        <v>0</v>
      </c>
      <c r="AT354" cm="1">
        <f t="array" aca="1" ref="AT354" ca="1">IF(INDIRECT("'"&amp;$A$69&amp;"'!"&amp;AT$68&amp;$C354+72)&lt;&gt;INDIRECT("'"&amp;$A$70&amp;"'!"&amp;AT$68&amp;$C354+72),1,0)</f>
        <v>0</v>
      </c>
      <c r="AU354" cm="1">
        <f t="array" aca="1" ref="AU354" ca="1">IF(INDIRECT("'"&amp;$A$69&amp;"'!"&amp;AU$68&amp;$C354+72)&lt;&gt;INDIRECT("'"&amp;$A$70&amp;"'!"&amp;AU$68&amp;$C354+72),1,0)</f>
        <v>0</v>
      </c>
      <c r="AV354" cm="1">
        <f t="array" aca="1" ref="AV354" ca="1">IF(INDIRECT("'"&amp;$A$69&amp;"'!"&amp;AV$68&amp;$C354+72)&lt;&gt;INDIRECT("'"&amp;$A$70&amp;"'!"&amp;AV$68&amp;$C354+72),1,0)</f>
        <v>0</v>
      </c>
      <c r="AW354" cm="1">
        <f t="array" aca="1" ref="AW354" ca="1">IF(INDIRECT("'"&amp;$A$69&amp;"'!"&amp;AW$68&amp;$C354+72)&lt;&gt;INDIRECT("'"&amp;$A$70&amp;"'!"&amp;AW$68&amp;$C354+72),1,0)</f>
        <v>0</v>
      </c>
      <c r="AX354" cm="1">
        <f t="array" aca="1" ref="AX354" ca="1">IF(INDIRECT("'"&amp;$A$69&amp;"'!"&amp;AX$68&amp;$C354+72)&lt;&gt;INDIRECT("'"&amp;$A$70&amp;"'!"&amp;AX$68&amp;$C354+72),1,0)</f>
        <v>0</v>
      </c>
      <c r="AY354" cm="1">
        <f t="array" aca="1" ref="AY354" ca="1">IF(INDIRECT("'"&amp;$A$69&amp;"'!"&amp;AY$68&amp;$C354+72)&lt;&gt;INDIRECT("'"&amp;$A$70&amp;"'!"&amp;AY$68&amp;$C354+72),1,0)</f>
        <v>0</v>
      </c>
      <c r="AZ354" cm="1">
        <f t="array" aca="1" ref="AZ354" ca="1">IF(INDIRECT("'"&amp;$A$69&amp;"'!"&amp;AZ$68&amp;$C354+72)&lt;&gt;INDIRECT("'"&amp;$A$70&amp;"'!"&amp;AZ$68&amp;$C354+72),1,0)</f>
        <v>0</v>
      </c>
      <c r="BA354" cm="1">
        <f t="array" aca="1" ref="BA354" ca="1">IF(INDIRECT("'"&amp;$A$69&amp;"'!"&amp;BA$68&amp;$C354+72)&lt;&gt;INDIRECT("'"&amp;$A$70&amp;"'!"&amp;BA$68&amp;$C354+72),1,0)</f>
        <v>0</v>
      </c>
      <c r="BB354" cm="1">
        <f t="array" aca="1" ref="BB354" ca="1">IF(INDIRECT("'"&amp;$A$69&amp;"'!"&amp;BB$68&amp;$C354+72)&lt;&gt;INDIRECT("'"&amp;$A$70&amp;"'!"&amp;BB$68&amp;$C354+72),1,0)</f>
        <v>0</v>
      </c>
      <c r="BC354">
        <f t="shared" ca="1" si="12"/>
        <v>0</v>
      </c>
      <c r="BD354">
        <f t="shared" ca="1" si="13"/>
        <v>0</v>
      </c>
      <c r="BE354">
        <f t="shared" ca="1" si="14"/>
        <v>0</v>
      </c>
    </row>
    <row r="355" spans="3:57" x14ac:dyDescent="0.15">
      <c r="C355" s="283">
        <v>283</v>
      </c>
      <c r="D355" cm="1">
        <f t="array" aca="1" ref="D355" ca="1">IF(INDIRECT("'"&amp;$A$69&amp;"'!"&amp;D$68&amp;$C355+72)&lt;&gt;INDIRECT("'"&amp;$A$70&amp;"'!"&amp;D$68&amp;$C355+72),1,0)</f>
        <v>0</v>
      </c>
      <c r="E355" cm="1">
        <f t="array" aca="1" ref="E355" ca="1">IF(INDIRECT("'"&amp;$A$69&amp;"'!"&amp;E$68&amp;$C355+72)&lt;&gt;INDIRECT("'"&amp;$A$70&amp;"'!"&amp;E$68&amp;$C355+72),1,0)</f>
        <v>0</v>
      </c>
      <c r="F355" cm="1">
        <f t="array" aca="1" ref="F355" ca="1">IF(INDIRECT("'"&amp;$A$69&amp;"'!"&amp;F$68&amp;$C355+72)&lt;&gt;INDIRECT("'"&amp;$A$70&amp;"'!"&amp;F$68&amp;$C355+72),1,0)</f>
        <v>0</v>
      </c>
      <c r="G355" cm="1">
        <f t="array" aca="1" ref="G355" ca="1">IF(INDIRECT("'"&amp;$A$69&amp;"'!"&amp;G$68&amp;$C355+72)&lt;&gt;INDIRECT("'"&amp;$A$70&amp;"'!"&amp;G$68&amp;$C355+72),1,0)</f>
        <v>0</v>
      </c>
      <c r="H355" cm="1">
        <f t="array" aca="1" ref="H355" ca="1">IF(INDIRECT("'"&amp;$A$69&amp;"'!"&amp;H$68&amp;$C355+72)&lt;&gt;INDIRECT("'"&amp;$A$70&amp;"'!"&amp;H$68&amp;$C355+72),1,0)</f>
        <v>0</v>
      </c>
      <c r="I355" cm="1">
        <f t="array" aca="1" ref="I355" ca="1">IF(INDIRECT("'"&amp;$A$69&amp;"'!"&amp;I$68&amp;$C355+72)&lt;&gt;INDIRECT("'"&amp;$A$70&amp;"'!"&amp;I$68&amp;$C355+72),1,0)</f>
        <v>0</v>
      </c>
      <c r="J355" cm="1">
        <f t="array" aca="1" ref="J355" ca="1">IF(INDIRECT("'"&amp;$A$69&amp;"'!"&amp;J$68&amp;$C355+72)&lt;&gt;INDIRECT("'"&amp;$A$70&amp;"'!"&amp;J$68&amp;$C355+72),1,0)</f>
        <v>0</v>
      </c>
      <c r="K355" cm="1">
        <f t="array" aca="1" ref="K355" ca="1">IF(INDIRECT("'"&amp;$A$69&amp;"'!"&amp;K$68&amp;$C355+72)&lt;&gt;INDIRECT("'"&amp;$A$70&amp;"'!"&amp;K$68&amp;$C355+72),1,0)</f>
        <v>0</v>
      </c>
      <c r="L355" cm="1">
        <f t="array" aca="1" ref="L355" ca="1">IF(INDIRECT("'"&amp;$A$69&amp;"'!"&amp;L$68&amp;$C355+72)&lt;&gt;INDIRECT("'"&amp;$A$70&amp;"'!"&amp;L$68&amp;$C355+72),1,0)</f>
        <v>0</v>
      </c>
      <c r="M355" cm="1">
        <f t="array" aca="1" ref="M355" ca="1">IF(INDIRECT("'"&amp;$A$69&amp;"'!"&amp;M$68&amp;$C355+72)&lt;&gt;INDIRECT("'"&amp;$A$70&amp;"'!"&amp;M$68&amp;$C355+72),1,0)</f>
        <v>0</v>
      </c>
      <c r="N355" cm="1">
        <f t="array" aca="1" ref="N355" ca="1">IF(INDIRECT("'"&amp;$A$69&amp;"'!"&amp;N$68&amp;$C355+72)&lt;&gt;INDIRECT("'"&amp;$A$70&amp;"'!"&amp;N$68&amp;$C355+72),1,0)</f>
        <v>0</v>
      </c>
      <c r="O355" cm="1">
        <f t="array" aca="1" ref="O355" ca="1">IF(INDIRECT("'"&amp;$A$69&amp;"'!"&amp;O$68&amp;$C355+72)&lt;&gt;INDIRECT("'"&amp;$A$70&amp;"'!"&amp;O$68&amp;$C355+72),1,0)</f>
        <v>0</v>
      </c>
      <c r="P355" cm="1">
        <f t="array" aca="1" ref="P355" ca="1">IF(INDIRECT("'"&amp;$A$69&amp;"'!"&amp;P$68&amp;$C355+72)&lt;&gt;INDIRECT("'"&amp;$A$70&amp;"'!"&amp;P$68&amp;$C355+72),1,0)</f>
        <v>0</v>
      </c>
      <c r="Q355" cm="1">
        <f t="array" aca="1" ref="Q355" ca="1">IF(INDIRECT("'"&amp;$A$69&amp;"'!"&amp;Q$68&amp;$C355+72)&lt;&gt;INDIRECT("'"&amp;$A$70&amp;"'!"&amp;Q$68&amp;$C355+72),1,0)</f>
        <v>0</v>
      </c>
      <c r="R355" cm="1">
        <f t="array" aca="1" ref="R355" ca="1">IF(INDIRECT("'"&amp;$A$69&amp;"'!"&amp;R$68&amp;$C355+72)&lt;&gt;INDIRECT("'"&amp;$A$70&amp;"'!"&amp;R$68&amp;$C355+72),1,0)</f>
        <v>0</v>
      </c>
      <c r="S355" cm="1">
        <f t="array" aca="1" ref="S355" ca="1">IF(INDIRECT("'"&amp;$A$69&amp;"'!"&amp;S$68&amp;$C355+72)&lt;&gt;INDIRECT("'"&amp;$A$70&amp;"'!"&amp;S$68&amp;$C355+72),1,0)</f>
        <v>0</v>
      </c>
      <c r="T355" cm="1">
        <f t="array" aca="1" ref="T355" ca="1">IF(INDIRECT("'"&amp;$A$69&amp;"'!"&amp;T$68&amp;$C355+72)&lt;&gt;INDIRECT("'"&amp;$A$70&amp;"'!"&amp;T$68&amp;$C355+72),1,0)</f>
        <v>0</v>
      </c>
      <c r="U355" cm="1">
        <f t="array" aca="1" ref="U355" ca="1">IF(INDIRECT("'"&amp;$A$69&amp;"'!"&amp;U$68&amp;$C355+72)&lt;&gt;INDIRECT("'"&amp;$A$70&amp;"'!"&amp;U$68&amp;$C355+72),1,0)</f>
        <v>0</v>
      </c>
      <c r="V355" cm="1">
        <f t="array" aca="1" ref="V355" ca="1">IF(INDIRECT("'"&amp;$A$69&amp;"'!"&amp;V$68&amp;$C355+72)&lt;&gt;INDIRECT("'"&amp;$A$70&amp;"'!"&amp;V$68&amp;$C355+72),1,0)</f>
        <v>0</v>
      </c>
      <c r="W355" cm="1">
        <f t="array" aca="1" ref="W355" ca="1">IF(INDIRECT("'"&amp;$A$69&amp;"'!"&amp;W$68&amp;$C355+72)&lt;&gt;INDIRECT("'"&amp;$A$70&amp;"'!"&amp;W$68&amp;$C355+72),1,0)</f>
        <v>0</v>
      </c>
      <c r="X355" cm="1">
        <f t="array" aca="1" ref="X355" ca="1">IF(INDIRECT("'"&amp;$A$69&amp;"'!"&amp;X$68&amp;$C355+72)&lt;&gt;INDIRECT("'"&amp;$A$70&amp;"'!"&amp;X$68&amp;$C355+72),1,0)</f>
        <v>0</v>
      </c>
      <c r="Y355" cm="1">
        <f t="array" aca="1" ref="Y355" ca="1">IF(INDIRECT("'"&amp;$A$69&amp;"'!"&amp;Y$68&amp;$C355+72)&lt;&gt;INDIRECT("'"&amp;$A$70&amp;"'!"&amp;Y$68&amp;$C355+72),1,0)</f>
        <v>0</v>
      </c>
      <c r="Z355" cm="1">
        <f t="array" aca="1" ref="Z355" ca="1">IF(INDIRECT("'"&amp;$A$69&amp;"'!"&amp;Z$68&amp;$C355+72)&lt;&gt;INDIRECT("'"&amp;$A$70&amp;"'!"&amp;Z$68&amp;$C355+72),1,0)</f>
        <v>0</v>
      </c>
      <c r="AA355" cm="1">
        <f t="array" aca="1" ref="AA355" ca="1">IF(INDIRECT("'"&amp;$A$69&amp;"'!"&amp;AA$68&amp;$C355+72)&lt;&gt;INDIRECT("'"&amp;$A$70&amp;"'!"&amp;AA$68&amp;$C355+72),1,0)</f>
        <v>0</v>
      </c>
      <c r="AB355" cm="1">
        <f t="array" aca="1" ref="AB355" ca="1">IF(INDIRECT("'"&amp;$A$69&amp;"'!"&amp;AB$68&amp;$C355+72)&lt;&gt;INDIRECT("'"&amp;$A$70&amp;"'!"&amp;AB$68&amp;$C355+72),1,0)</f>
        <v>0</v>
      </c>
      <c r="AC355" cm="1">
        <f t="array" aca="1" ref="AC355" ca="1">IF(INDIRECT("'"&amp;$A$69&amp;"'!"&amp;AC$68&amp;$C355+72)&lt;&gt;INDIRECT("'"&amp;$A$70&amp;"'!"&amp;AC$68&amp;$C355+72),1,0)</f>
        <v>0</v>
      </c>
      <c r="AD355" cm="1">
        <f t="array" aca="1" ref="AD355" ca="1">IF(INDIRECT("'"&amp;$A$69&amp;"'!"&amp;AD$68&amp;$C355+72)&lt;&gt;INDIRECT("'"&amp;$A$70&amp;"'!"&amp;AD$68&amp;$C355+72),1,0)</f>
        <v>0</v>
      </c>
      <c r="AE355" cm="1">
        <f t="array" aca="1" ref="AE355" ca="1">IF(INDIRECT("'"&amp;$A$69&amp;"'!"&amp;AE$68&amp;$C355+72)&lt;&gt;INDIRECT("'"&amp;$A$70&amp;"'!"&amp;AE$68&amp;$C355+72),1,0)</f>
        <v>0</v>
      </c>
      <c r="AF355" cm="1">
        <f t="array" aca="1" ref="AF355" ca="1">IF(INDIRECT("'"&amp;$A$69&amp;"'!"&amp;AF$68&amp;$C355+72)&lt;&gt;INDIRECT("'"&amp;$A$70&amp;"'!"&amp;AF$68&amp;$C355+72),1,0)</f>
        <v>0</v>
      </c>
      <c r="AG355" cm="1">
        <f t="array" aca="1" ref="AG355" ca="1">IF(INDIRECT("'"&amp;$A$69&amp;"'!"&amp;AG$68&amp;$C355+72)&lt;&gt;INDIRECT("'"&amp;$A$70&amp;"'!"&amp;AG$68&amp;$C355+72),1,0)</f>
        <v>0</v>
      </c>
      <c r="AH355" cm="1">
        <f t="array" aca="1" ref="AH355" ca="1">IF(INDIRECT("'"&amp;$A$69&amp;"'!"&amp;AH$68&amp;$C355+72)&lt;&gt;INDIRECT("'"&amp;$A$70&amp;"'!"&amp;AH$68&amp;$C355+72),1,0)</f>
        <v>0</v>
      </c>
      <c r="AI355" cm="1">
        <f t="array" aca="1" ref="AI355" ca="1">IF(INDIRECT("'"&amp;$A$69&amp;"'!"&amp;AI$68&amp;$C355+72)&lt;&gt;INDIRECT("'"&amp;$A$70&amp;"'!"&amp;AI$68&amp;$C355+72),1,0)</f>
        <v>0</v>
      </c>
      <c r="AJ355" cm="1">
        <f t="array" aca="1" ref="AJ355" ca="1">IF(INDIRECT("'"&amp;$A$69&amp;"'!"&amp;AJ$68&amp;$C355+72)&lt;&gt;INDIRECT("'"&amp;$A$70&amp;"'!"&amp;AJ$68&amp;$C355+72),1,0)</f>
        <v>0</v>
      </c>
      <c r="AK355" cm="1">
        <f t="array" aca="1" ref="AK355" ca="1">IF(INDIRECT("'"&amp;$A$69&amp;"'!"&amp;AK$68&amp;$C355+72)&lt;&gt;INDIRECT("'"&amp;$A$70&amp;"'!"&amp;AK$68&amp;$C355+72),1,0)</f>
        <v>0</v>
      </c>
      <c r="AL355" cm="1">
        <f t="array" aca="1" ref="AL355" ca="1">IF(INDIRECT("'"&amp;$A$69&amp;"'!"&amp;AL$68&amp;$C355+72)&lt;&gt;INDIRECT("'"&amp;$A$70&amp;"'!"&amp;AL$68&amp;$C355+72),1,0)</f>
        <v>0</v>
      </c>
      <c r="AM355" cm="1">
        <f t="array" aca="1" ref="AM355" ca="1">IF(INDIRECT("'"&amp;$A$69&amp;"'!"&amp;AM$68&amp;$C355+72)&lt;&gt;INDIRECT("'"&amp;$A$70&amp;"'!"&amp;AM$68&amp;$C355+72),1,0)</f>
        <v>0</v>
      </c>
      <c r="AN355" cm="1">
        <f t="array" aca="1" ref="AN355" ca="1">IF(INDIRECT("'"&amp;$A$69&amp;"'!"&amp;AN$68&amp;$C355+72)&lt;&gt;INDIRECT("'"&amp;$A$70&amp;"'!"&amp;AN$68&amp;$C355+72),1,0)</f>
        <v>0</v>
      </c>
      <c r="AO355" cm="1">
        <f t="array" aca="1" ref="AO355" ca="1">IF(INDIRECT("'"&amp;$A$69&amp;"'!"&amp;AO$68&amp;$C355+72)&lt;&gt;INDIRECT("'"&amp;$A$70&amp;"'!"&amp;AO$68&amp;$C355+72),1,0)</f>
        <v>0</v>
      </c>
      <c r="AP355" cm="1">
        <f t="array" aca="1" ref="AP355" ca="1">IF(INDIRECT("'"&amp;$A$69&amp;"'!"&amp;AP$68&amp;$C355+72)&lt;&gt;INDIRECT("'"&amp;$A$70&amp;"'!"&amp;AP$68&amp;$C355+72),1,0)</f>
        <v>0</v>
      </c>
      <c r="AQ355" cm="1">
        <f t="array" aca="1" ref="AQ355" ca="1">IF(INDIRECT("'"&amp;$A$69&amp;"'!"&amp;AQ$68&amp;$C355+72)&lt;&gt;INDIRECT("'"&amp;$A$70&amp;"'!"&amp;AQ$68&amp;$C355+72),1,0)</f>
        <v>0</v>
      </c>
      <c r="AR355" cm="1">
        <f t="array" aca="1" ref="AR355" ca="1">IF(INDIRECT("'"&amp;$A$69&amp;"'!"&amp;AR$68&amp;$C355+72)&lt;&gt;INDIRECT("'"&amp;$A$70&amp;"'!"&amp;AR$68&amp;$C355+72),1,0)</f>
        <v>0</v>
      </c>
      <c r="AS355" cm="1">
        <f t="array" aca="1" ref="AS355" ca="1">IF(INDIRECT("'"&amp;$A$69&amp;"'!"&amp;AS$68&amp;$C355+72)&lt;&gt;INDIRECT("'"&amp;$A$70&amp;"'!"&amp;AS$68&amp;$C355+72),1,0)</f>
        <v>0</v>
      </c>
      <c r="AT355" cm="1">
        <f t="array" aca="1" ref="AT355" ca="1">IF(INDIRECT("'"&amp;$A$69&amp;"'!"&amp;AT$68&amp;$C355+72)&lt;&gt;INDIRECT("'"&amp;$A$70&amp;"'!"&amp;AT$68&amp;$C355+72),1,0)</f>
        <v>0</v>
      </c>
      <c r="AU355" cm="1">
        <f t="array" aca="1" ref="AU355" ca="1">IF(INDIRECT("'"&amp;$A$69&amp;"'!"&amp;AU$68&amp;$C355+72)&lt;&gt;INDIRECT("'"&amp;$A$70&amp;"'!"&amp;AU$68&amp;$C355+72),1,0)</f>
        <v>0</v>
      </c>
      <c r="AV355" cm="1">
        <f t="array" aca="1" ref="AV355" ca="1">IF(INDIRECT("'"&amp;$A$69&amp;"'!"&amp;AV$68&amp;$C355+72)&lt;&gt;INDIRECT("'"&amp;$A$70&amp;"'!"&amp;AV$68&amp;$C355+72),1,0)</f>
        <v>0</v>
      </c>
      <c r="AW355" cm="1">
        <f t="array" aca="1" ref="AW355" ca="1">IF(INDIRECT("'"&amp;$A$69&amp;"'!"&amp;AW$68&amp;$C355+72)&lt;&gt;INDIRECT("'"&amp;$A$70&amp;"'!"&amp;AW$68&amp;$C355+72),1,0)</f>
        <v>0</v>
      </c>
      <c r="AX355" cm="1">
        <f t="array" aca="1" ref="AX355" ca="1">IF(INDIRECT("'"&amp;$A$69&amp;"'!"&amp;AX$68&amp;$C355+72)&lt;&gt;INDIRECT("'"&amp;$A$70&amp;"'!"&amp;AX$68&amp;$C355+72),1,0)</f>
        <v>0</v>
      </c>
      <c r="AY355" cm="1">
        <f t="array" aca="1" ref="AY355" ca="1">IF(INDIRECT("'"&amp;$A$69&amp;"'!"&amp;AY$68&amp;$C355+72)&lt;&gt;INDIRECT("'"&amp;$A$70&amp;"'!"&amp;AY$68&amp;$C355+72),1,0)</f>
        <v>0</v>
      </c>
      <c r="AZ355" cm="1">
        <f t="array" aca="1" ref="AZ355" ca="1">IF(INDIRECT("'"&amp;$A$69&amp;"'!"&amp;AZ$68&amp;$C355+72)&lt;&gt;INDIRECT("'"&amp;$A$70&amp;"'!"&amp;AZ$68&amp;$C355+72),1,0)</f>
        <v>0</v>
      </c>
      <c r="BA355" cm="1">
        <f t="array" aca="1" ref="BA355" ca="1">IF(INDIRECT("'"&amp;$A$69&amp;"'!"&amp;BA$68&amp;$C355+72)&lt;&gt;INDIRECT("'"&amp;$A$70&amp;"'!"&amp;BA$68&amp;$C355+72),1,0)</f>
        <v>0</v>
      </c>
      <c r="BB355" cm="1">
        <f t="array" aca="1" ref="BB355" ca="1">IF(INDIRECT("'"&amp;$A$69&amp;"'!"&amp;BB$68&amp;$C355+72)&lt;&gt;INDIRECT("'"&amp;$A$70&amp;"'!"&amp;BB$68&amp;$C355+72),1,0)</f>
        <v>0</v>
      </c>
      <c r="BC355">
        <f t="shared" ca="1" si="12"/>
        <v>0</v>
      </c>
      <c r="BD355">
        <f t="shared" ca="1" si="13"/>
        <v>0</v>
      </c>
      <c r="BE355">
        <f t="shared" ca="1" si="14"/>
        <v>0</v>
      </c>
    </row>
    <row r="356" spans="3:57" x14ac:dyDescent="0.15">
      <c r="C356" s="283">
        <v>284</v>
      </c>
      <c r="D356" cm="1">
        <f t="array" aca="1" ref="D356" ca="1">IF(INDIRECT("'"&amp;$A$69&amp;"'!"&amp;D$68&amp;$C356+72)&lt;&gt;INDIRECT("'"&amp;$A$70&amp;"'!"&amp;D$68&amp;$C356+72),1,0)</f>
        <v>0</v>
      </c>
      <c r="E356" cm="1">
        <f t="array" aca="1" ref="E356" ca="1">IF(INDIRECT("'"&amp;$A$69&amp;"'!"&amp;E$68&amp;$C356+72)&lt;&gt;INDIRECT("'"&amp;$A$70&amp;"'!"&amp;E$68&amp;$C356+72),1,0)</f>
        <v>0</v>
      </c>
      <c r="F356" cm="1">
        <f t="array" aca="1" ref="F356" ca="1">IF(INDIRECT("'"&amp;$A$69&amp;"'!"&amp;F$68&amp;$C356+72)&lt;&gt;INDIRECT("'"&amp;$A$70&amp;"'!"&amp;F$68&amp;$C356+72),1,0)</f>
        <v>0</v>
      </c>
      <c r="G356" cm="1">
        <f t="array" aca="1" ref="G356" ca="1">IF(INDIRECT("'"&amp;$A$69&amp;"'!"&amp;G$68&amp;$C356+72)&lt;&gt;INDIRECT("'"&amp;$A$70&amp;"'!"&amp;G$68&amp;$C356+72),1,0)</f>
        <v>0</v>
      </c>
      <c r="H356" cm="1">
        <f t="array" aca="1" ref="H356" ca="1">IF(INDIRECT("'"&amp;$A$69&amp;"'!"&amp;H$68&amp;$C356+72)&lt;&gt;INDIRECT("'"&amp;$A$70&amp;"'!"&amp;H$68&amp;$C356+72),1,0)</f>
        <v>0</v>
      </c>
      <c r="I356" cm="1">
        <f t="array" aca="1" ref="I356" ca="1">IF(INDIRECT("'"&amp;$A$69&amp;"'!"&amp;I$68&amp;$C356+72)&lt;&gt;INDIRECT("'"&amp;$A$70&amp;"'!"&amp;I$68&amp;$C356+72),1,0)</f>
        <v>0</v>
      </c>
      <c r="J356" cm="1">
        <f t="array" aca="1" ref="J356" ca="1">IF(INDIRECT("'"&amp;$A$69&amp;"'!"&amp;J$68&amp;$C356+72)&lt;&gt;INDIRECT("'"&amp;$A$70&amp;"'!"&amp;J$68&amp;$C356+72),1,0)</f>
        <v>0</v>
      </c>
      <c r="K356" cm="1">
        <f t="array" aca="1" ref="K356" ca="1">IF(INDIRECT("'"&amp;$A$69&amp;"'!"&amp;K$68&amp;$C356+72)&lt;&gt;INDIRECT("'"&amp;$A$70&amp;"'!"&amp;K$68&amp;$C356+72),1,0)</f>
        <v>0</v>
      </c>
      <c r="L356" cm="1">
        <f t="array" aca="1" ref="L356" ca="1">IF(INDIRECT("'"&amp;$A$69&amp;"'!"&amp;L$68&amp;$C356+72)&lt;&gt;INDIRECT("'"&amp;$A$70&amp;"'!"&amp;L$68&amp;$C356+72),1,0)</f>
        <v>0</v>
      </c>
      <c r="M356" cm="1">
        <f t="array" aca="1" ref="M356" ca="1">IF(INDIRECT("'"&amp;$A$69&amp;"'!"&amp;M$68&amp;$C356+72)&lt;&gt;INDIRECT("'"&amp;$A$70&amp;"'!"&amp;M$68&amp;$C356+72),1,0)</f>
        <v>0</v>
      </c>
      <c r="N356" cm="1">
        <f t="array" aca="1" ref="N356" ca="1">IF(INDIRECT("'"&amp;$A$69&amp;"'!"&amp;N$68&amp;$C356+72)&lt;&gt;INDIRECT("'"&amp;$A$70&amp;"'!"&amp;N$68&amp;$C356+72),1,0)</f>
        <v>0</v>
      </c>
      <c r="O356" cm="1">
        <f t="array" aca="1" ref="O356" ca="1">IF(INDIRECT("'"&amp;$A$69&amp;"'!"&amp;O$68&amp;$C356+72)&lt;&gt;INDIRECT("'"&amp;$A$70&amp;"'!"&amp;O$68&amp;$C356+72),1,0)</f>
        <v>0</v>
      </c>
      <c r="P356" cm="1">
        <f t="array" aca="1" ref="P356" ca="1">IF(INDIRECT("'"&amp;$A$69&amp;"'!"&amp;P$68&amp;$C356+72)&lt;&gt;INDIRECT("'"&amp;$A$70&amp;"'!"&amp;P$68&amp;$C356+72),1,0)</f>
        <v>0</v>
      </c>
      <c r="Q356" cm="1">
        <f t="array" aca="1" ref="Q356" ca="1">IF(INDIRECT("'"&amp;$A$69&amp;"'!"&amp;Q$68&amp;$C356+72)&lt;&gt;INDIRECT("'"&amp;$A$70&amp;"'!"&amp;Q$68&amp;$C356+72),1,0)</f>
        <v>0</v>
      </c>
      <c r="R356" cm="1">
        <f t="array" aca="1" ref="R356" ca="1">IF(INDIRECT("'"&amp;$A$69&amp;"'!"&amp;R$68&amp;$C356+72)&lt;&gt;INDIRECT("'"&amp;$A$70&amp;"'!"&amp;R$68&amp;$C356+72),1,0)</f>
        <v>0</v>
      </c>
      <c r="S356" cm="1">
        <f t="array" aca="1" ref="S356" ca="1">IF(INDIRECT("'"&amp;$A$69&amp;"'!"&amp;S$68&amp;$C356+72)&lt;&gt;INDIRECT("'"&amp;$A$70&amp;"'!"&amp;S$68&amp;$C356+72),1,0)</f>
        <v>0</v>
      </c>
      <c r="T356" cm="1">
        <f t="array" aca="1" ref="T356" ca="1">IF(INDIRECT("'"&amp;$A$69&amp;"'!"&amp;T$68&amp;$C356+72)&lt;&gt;INDIRECT("'"&amp;$A$70&amp;"'!"&amp;T$68&amp;$C356+72),1,0)</f>
        <v>0</v>
      </c>
      <c r="U356" cm="1">
        <f t="array" aca="1" ref="U356" ca="1">IF(INDIRECT("'"&amp;$A$69&amp;"'!"&amp;U$68&amp;$C356+72)&lt;&gt;INDIRECT("'"&amp;$A$70&amp;"'!"&amp;U$68&amp;$C356+72),1,0)</f>
        <v>0</v>
      </c>
      <c r="V356" cm="1">
        <f t="array" aca="1" ref="V356" ca="1">IF(INDIRECT("'"&amp;$A$69&amp;"'!"&amp;V$68&amp;$C356+72)&lt;&gt;INDIRECT("'"&amp;$A$70&amp;"'!"&amp;V$68&amp;$C356+72),1,0)</f>
        <v>0</v>
      </c>
      <c r="W356" cm="1">
        <f t="array" aca="1" ref="W356" ca="1">IF(INDIRECT("'"&amp;$A$69&amp;"'!"&amp;W$68&amp;$C356+72)&lt;&gt;INDIRECT("'"&amp;$A$70&amp;"'!"&amp;W$68&amp;$C356+72),1,0)</f>
        <v>0</v>
      </c>
      <c r="X356" cm="1">
        <f t="array" aca="1" ref="X356" ca="1">IF(INDIRECT("'"&amp;$A$69&amp;"'!"&amp;X$68&amp;$C356+72)&lt;&gt;INDIRECT("'"&amp;$A$70&amp;"'!"&amp;X$68&amp;$C356+72),1,0)</f>
        <v>0</v>
      </c>
      <c r="Y356" cm="1">
        <f t="array" aca="1" ref="Y356" ca="1">IF(INDIRECT("'"&amp;$A$69&amp;"'!"&amp;Y$68&amp;$C356+72)&lt;&gt;INDIRECT("'"&amp;$A$70&amp;"'!"&amp;Y$68&amp;$C356+72),1,0)</f>
        <v>0</v>
      </c>
      <c r="Z356" cm="1">
        <f t="array" aca="1" ref="Z356" ca="1">IF(INDIRECT("'"&amp;$A$69&amp;"'!"&amp;Z$68&amp;$C356+72)&lt;&gt;INDIRECT("'"&amp;$A$70&amp;"'!"&amp;Z$68&amp;$C356+72),1,0)</f>
        <v>0</v>
      </c>
      <c r="AA356" cm="1">
        <f t="array" aca="1" ref="AA356" ca="1">IF(INDIRECT("'"&amp;$A$69&amp;"'!"&amp;AA$68&amp;$C356+72)&lt;&gt;INDIRECT("'"&amp;$A$70&amp;"'!"&amp;AA$68&amp;$C356+72),1,0)</f>
        <v>0</v>
      </c>
      <c r="AB356" cm="1">
        <f t="array" aca="1" ref="AB356" ca="1">IF(INDIRECT("'"&amp;$A$69&amp;"'!"&amp;AB$68&amp;$C356+72)&lt;&gt;INDIRECT("'"&amp;$A$70&amp;"'!"&amp;AB$68&amp;$C356+72),1,0)</f>
        <v>0</v>
      </c>
      <c r="AC356" cm="1">
        <f t="array" aca="1" ref="AC356" ca="1">IF(INDIRECT("'"&amp;$A$69&amp;"'!"&amp;AC$68&amp;$C356+72)&lt;&gt;INDIRECT("'"&amp;$A$70&amp;"'!"&amp;AC$68&amp;$C356+72),1,0)</f>
        <v>0</v>
      </c>
      <c r="AD356" cm="1">
        <f t="array" aca="1" ref="AD356" ca="1">IF(INDIRECT("'"&amp;$A$69&amp;"'!"&amp;AD$68&amp;$C356+72)&lt;&gt;INDIRECT("'"&amp;$A$70&amp;"'!"&amp;AD$68&amp;$C356+72),1,0)</f>
        <v>0</v>
      </c>
      <c r="AE356" cm="1">
        <f t="array" aca="1" ref="AE356" ca="1">IF(INDIRECT("'"&amp;$A$69&amp;"'!"&amp;AE$68&amp;$C356+72)&lt;&gt;INDIRECT("'"&amp;$A$70&amp;"'!"&amp;AE$68&amp;$C356+72),1,0)</f>
        <v>0</v>
      </c>
      <c r="AF356" cm="1">
        <f t="array" aca="1" ref="AF356" ca="1">IF(INDIRECT("'"&amp;$A$69&amp;"'!"&amp;AF$68&amp;$C356+72)&lt;&gt;INDIRECT("'"&amp;$A$70&amp;"'!"&amp;AF$68&amp;$C356+72),1,0)</f>
        <v>0</v>
      </c>
      <c r="AG356" cm="1">
        <f t="array" aca="1" ref="AG356" ca="1">IF(INDIRECT("'"&amp;$A$69&amp;"'!"&amp;AG$68&amp;$C356+72)&lt;&gt;INDIRECT("'"&amp;$A$70&amp;"'!"&amp;AG$68&amp;$C356+72),1,0)</f>
        <v>0</v>
      </c>
      <c r="AH356" cm="1">
        <f t="array" aca="1" ref="AH356" ca="1">IF(INDIRECT("'"&amp;$A$69&amp;"'!"&amp;AH$68&amp;$C356+72)&lt;&gt;INDIRECT("'"&amp;$A$70&amp;"'!"&amp;AH$68&amp;$C356+72),1,0)</f>
        <v>0</v>
      </c>
      <c r="AI356" cm="1">
        <f t="array" aca="1" ref="AI356" ca="1">IF(INDIRECT("'"&amp;$A$69&amp;"'!"&amp;AI$68&amp;$C356+72)&lt;&gt;INDIRECT("'"&amp;$A$70&amp;"'!"&amp;AI$68&amp;$C356+72),1,0)</f>
        <v>0</v>
      </c>
      <c r="AJ356" cm="1">
        <f t="array" aca="1" ref="AJ356" ca="1">IF(INDIRECT("'"&amp;$A$69&amp;"'!"&amp;AJ$68&amp;$C356+72)&lt;&gt;INDIRECT("'"&amp;$A$70&amp;"'!"&amp;AJ$68&amp;$C356+72),1,0)</f>
        <v>0</v>
      </c>
      <c r="AK356" cm="1">
        <f t="array" aca="1" ref="AK356" ca="1">IF(INDIRECT("'"&amp;$A$69&amp;"'!"&amp;AK$68&amp;$C356+72)&lt;&gt;INDIRECT("'"&amp;$A$70&amp;"'!"&amp;AK$68&amp;$C356+72),1,0)</f>
        <v>0</v>
      </c>
      <c r="AL356" cm="1">
        <f t="array" aca="1" ref="AL356" ca="1">IF(INDIRECT("'"&amp;$A$69&amp;"'!"&amp;AL$68&amp;$C356+72)&lt;&gt;INDIRECT("'"&amp;$A$70&amp;"'!"&amp;AL$68&amp;$C356+72),1,0)</f>
        <v>0</v>
      </c>
      <c r="AM356" cm="1">
        <f t="array" aca="1" ref="AM356" ca="1">IF(INDIRECT("'"&amp;$A$69&amp;"'!"&amp;AM$68&amp;$C356+72)&lt;&gt;INDIRECT("'"&amp;$A$70&amp;"'!"&amp;AM$68&amp;$C356+72),1,0)</f>
        <v>0</v>
      </c>
      <c r="AN356" cm="1">
        <f t="array" aca="1" ref="AN356" ca="1">IF(INDIRECT("'"&amp;$A$69&amp;"'!"&amp;AN$68&amp;$C356+72)&lt;&gt;INDIRECT("'"&amp;$A$70&amp;"'!"&amp;AN$68&amp;$C356+72),1,0)</f>
        <v>0</v>
      </c>
      <c r="AO356" cm="1">
        <f t="array" aca="1" ref="AO356" ca="1">IF(INDIRECT("'"&amp;$A$69&amp;"'!"&amp;AO$68&amp;$C356+72)&lt;&gt;INDIRECT("'"&amp;$A$70&amp;"'!"&amp;AO$68&amp;$C356+72),1,0)</f>
        <v>0</v>
      </c>
      <c r="AP356" cm="1">
        <f t="array" aca="1" ref="AP356" ca="1">IF(INDIRECT("'"&amp;$A$69&amp;"'!"&amp;AP$68&amp;$C356+72)&lt;&gt;INDIRECT("'"&amp;$A$70&amp;"'!"&amp;AP$68&amp;$C356+72),1,0)</f>
        <v>0</v>
      </c>
      <c r="AQ356" cm="1">
        <f t="array" aca="1" ref="AQ356" ca="1">IF(INDIRECT("'"&amp;$A$69&amp;"'!"&amp;AQ$68&amp;$C356+72)&lt;&gt;INDIRECT("'"&amp;$A$70&amp;"'!"&amp;AQ$68&amp;$C356+72),1,0)</f>
        <v>0</v>
      </c>
      <c r="AR356" cm="1">
        <f t="array" aca="1" ref="AR356" ca="1">IF(INDIRECT("'"&amp;$A$69&amp;"'!"&amp;AR$68&amp;$C356+72)&lt;&gt;INDIRECT("'"&amp;$A$70&amp;"'!"&amp;AR$68&amp;$C356+72),1,0)</f>
        <v>0</v>
      </c>
      <c r="AS356" cm="1">
        <f t="array" aca="1" ref="AS356" ca="1">IF(INDIRECT("'"&amp;$A$69&amp;"'!"&amp;AS$68&amp;$C356+72)&lt;&gt;INDIRECT("'"&amp;$A$70&amp;"'!"&amp;AS$68&amp;$C356+72),1,0)</f>
        <v>0</v>
      </c>
      <c r="AT356" cm="1">
        <f t="array" aca="1" ref="AT356" ca="1">IF(INDIRECT("'"&amp;$A$69&amp;"'!"&amp;AT$68&amp;$C356+72)&lt;&gt;INDIRECT("'"&amp;$A$70&amp;"'!"&amp;AT$68&amp;$C356+72),1,0)</f>
        <v>0</v>
      </c>
      <c r="AU356" cm="1">
        <f t="array" aca="1" ref="AU356" ca="1">IF(INDIRECT("'"&amp;$A$69&amp;"'!"&amp;AU$68&amp;$C356+72)&lt;&gt;INDIRECT("'"&amp;$A$70&amp;"'!"&amp;AU$68&amp;$C356+72),1,0)</f>
        <v>0</v>
      </c>
      <c r="AV356" cm="1">
        <f t="array" aca="1" ref="AV356" ca="1">IF(INDIRECT("'"&amp;$A$69&amp;"'!"&amp;AV$68&amp;$C356+72)&lt;&gt;INDIRECT("'"&amp;$A$70&amp;"'!"&amp;AV$68&amp;$C356+72),1,0)</f>
        <v>0</v>
      </c>
      <c r="AW356" cm="1">
        <f t="array" aca="1" ref="AW356" ca="1">IF(INDIRECT("'"&amp;$A$69&amp;"'!"&amp;AW$68&amp;$C356+72)&lt;&gt;INDIRECT("'"&amp;$A$70&amp;"'!"&amp;AW$68&amp;$C356+72),1,0)</f>
        <v>0</v>
      </c>
      <c r="AX356" cm="1">
        <f t="array" aca="1" ref="AX356" ca="1">IF(INDIRECT("'"&amp;$A$69&amp;"'!"&amp;AX$68&amp;$C356+72)&lt;&gt;INDIRECT("'"&amp;$A$70&amp;"'!"&amp;AX$68&amp;$C356+72),1,0)</f>
        <v>0</v>
      </c>
      <c r="AY356" cm="1">
        <f t="array" aca="1" ref="AY356" ca="1">IF(INDIRECT("'"&amp;$A$69&amp;"'!"&amp;AY$68&amp;$C356+72)&lt;&gt;INDIRECT("'"&amp;$A$70&amp;"'!"&amp;AY$68&amp;$C356+72),1,0)</f>
        <v>0</v>
      </c>
      <c r="AZ356" cm="1">
        <f t="array" aca="1" ref="AZ356" ca="1">IF(INDIRECT("'"&amp;$A$69&amp;"'!"&amp;AZ$68&amp;$C356+72)&lt;&gt;INDIRECT("'"&amp;$A$70&amp;"'!"&amp;AZ$68&amp;$C356+72),1,0)</f>
        <v>0</v>
      </c>
      <c r="BA356" cm="1">
        <f t="array" aca="1" ref="BA356" ca="1">IF(INDIRECT("'"&amp;$A$69&amp;"'!"&amp;BA$68&amp;$C356+72)&lt;&gt;INDIRECT("'"&amp;$A$70&amp;"'!"&amp;BA$68&amp;$C356+72),1,0)</f>
        <v>0</v>
      </c>
      <c r="BB356" cm="1">
        <f t="array" aca="1" ref="BB356" ca="1">IF(INDIRECT("'"&amp;$A$69&amp;"'!"&amp;BB$68&amp;$C356+72)&lt;&gt;INDIRECT("'"&amp;$A$70&amp;"'!"&amp;BB$68&amp;$C356+72),1,0)</f>
        <v>0</v>
      </c>
      <c r="BC356">
        <f t="shared" ca="1" si="12"/>
        <v>0</v>
      </c>
      <c r="BD356">
        <f t="shared" ca="1" si="13"/>
        <v>0</v>
      </c>
      <c r="BE356">
        <f t="shared" ca="1" si="14"/>
        <v>0</v>
      </c>
    </row>
    <row r="357" spans="3:57" x14ac:dyDescent="0.15">
      <c r="C357" s="283">
        <v>285</v>
      </c>
      <c r="D357" cm="1">
        <f t="array" aca="1" ref="D357" ca="1">IF(INDIRECT("'"&amp;$A$69&amp;"'!"&amp;D$68&amp;$C357+72)&lt;&gt;INDIRECT("'"&amp;$A$70&amp;"'!"&amp;D$68&amp;$C357+72),1,0)</f>
        <v>0</v>
      </c>
      <c r="E357" cm="1">
        <f t="array" aca="1" ref="E357" ca="1">IF(INDIRECT("'"&amp;$A$69&amp;"'!"&amp;E$68&amp;$C357+72)&lt;&gt;INDIRECT("'"&amp;$A$70&amp;"'!"&amp;E$68&amp;$C357+72),1,0)</f>
        <v>0</v>
      </c>
      <c r="F357" cm="1">
        <f t="array" aca="1" ref="F357" ca="1">IF(INDIRECT("'"&amp;$A$69&amp;"'!"&amp;F$68&amp;$C357+72)&lt;&gt;INDIRECT("'"&amp;$A$70&amp;"'!"&amp;F$68&amp;$C357+72),1,0)</f>
        <v>0</v>
      </c>
      <c r="G357" cm="1">
        <f t="array" aca="1" ref="G357" ca="1">IF(INDIRECT("'"&amp;$A$69&amp;"'!"&amp;G$68&amp;$C357+72)&lt;&gt;INDIRECT("'"&amp;$A$70&amp;"'!"&amp;G$68&amp;$C357+72),1,0)</f>
        <v>0</v>
      </c>
      <c r="H357" cm="1">
        <f t="array" aca="1" ref="H357" ca="1">IF(INDIRECT("'"&amp;$A$69&amp;"'!"&amp;H$68&amp;$C357+72)&lt;&gt;INDIRECT("'"&amp;$A$70&amp;"'!"&amp;H$68&amp;$C357+72),1,0)</f>
        <v>0</v>
      </c>
      <c r="I357" cm="1">
        <f t="array" aca="1" ref="I357" ca="1">IF(INDIRECT("'"&amp;$A$69&amp;"'!"&amp;I$68&amp;$C357+72)&lt;&gt;INDIRECT("'"&amp;$A$70&amp;"'!"&amp;I$68&amp;$C357+72),1,0)</f>
        <v>0</v>
      </c>
      <c r="J357" cm="1">
        <f t="array" aca="1" ref="J357" ca="1">IF(INDIRECT("'"&amp;$A$69&amp;"'!"&amp;J$68&amp;$C357+72)&lt;&gt;INDIRECT("'"&amp;$A$70&amp;"'!"&amp;J$68&amp;$C357+72),1,0)</f>
        <v>0</v>
      </c>
      <c r="K357" cm="1">
        <f t="array" aca="1" ref="K357" ca="1">IF(INDIRECT("'"&amp;$A$69&amp;"'!"&amp;K$68&amp;$C357+72)&lt;&gt;INDIRECT("'"&amp;$A$70&amp;"'!"&amp;K$68&amp;$C357+72),1,0)</f>
        <v>0</v>
      </c>
      <c r="L357" cm="1">
        <f t="array" aca="1" ref="L357" ca="1">IF(INDIRECT("'"&amp;$A$69&amp;"'!"&amp;L$68&amp;$C357+72)&lt;&gt;INDIRECT("'"&amp;$A$70&amp;"'!"&amp;L$68&amp;$C357+72),1,0)</f>
        <v>0</v>
      </c>
      <c r="M357" cm="1">
        <f t="array" aca="1" ref="M357" ca="1">IF(INDIRECT("'"&amp;$A$69&amp;"'!"&amp;M$68&amp;$C357+72)&lt;&gt;INDIRECT("'"&amp;$A$70&amp;"'!"&amp;M$68&amp;$C357+72),1,0)</f>
        <v>0</v>
      </c>
      <c r="N357" cm="1">
        <f t="array" aca="1" ref="N357" ca="1">IF(INDIRECT("'"&amp;$A$69&amp;"'!"&amp;N$68&amp;$C357+72)&lt;&gt;INDIRECT("'"&amp;$A$70&amp;"'!"&amp;N$68&amp;$C357+72),1,0)</f>
        <v>0</v>
      </c>
      <c r="O357" cm="1">
        <f t="array" aca="1" ref="O357" ca="1">IF(INDIRECT("'"&amp;$A$69&amp;"'!"&amp;O$68&amp;$C357+72)&lt;&gt;INDIRECT("'"&amp;$A$70&amp;"'!"&amp;O$68&amp;$C357+72),1,0)</f>
        <v>0</v>
      </c>
      <c r="P357" cm="1">
        <f t="array" aca="1" ref="P357" ca="1">IF(INDIRECT("'"&amp;$A$69&amp;"'!"&amp;P$68&amp;$C357+72)&lt;&gt;INDIRECT("'"&amp;$A$70&amp;"'!"&amp;P$68&amp;$C357+72),1,0)</f>
        <v>0</v>
      </c>
      <c r="Q357" cm="1">
        <f t="array" aca="1" ref="Q357" ca="1">IF(INDIRECT("'"&amp;$A$69&amp;"'!"&amp;Q$68&amp;$C357+72)&lt;&gt;INDIRECT("'"&amp;$A$70&amp;"'!"&amp;Q$68&amp;$C357+72),1,0)</f>
        <v>0</v>
      </c>
      <c r="R357" cm="1">
        <f t="array" aca="1" ref="R357" ca="1">IF(INDIRECT("'"&amp;$A$69&amp;"'!"&amp;R$68&amp;$C357+72)&lt;&gt;INDIRECT("'"&amp;$A$70&amp;"'!"&amp;R$68&amp;$C357+72),1,0)</f>
        <v>0</v>
      </c>
      <c r="S357" cm="1">
        <f t="array" aca="1" ref="S357" ca="1">IF(INDIRECT("'"&amp;$A$69&amp;"'!"&amp;S$68&amp;$C357+72)&lt;&gt;INDIRECT("'"&amp;$A$70&amp;"'!"&amp;S$68&amp;$C357+72),1,0)</f>
        <v>0</v>
      </c>
      <c r="T357" cm="1">
        <f t="array" aca="1" ref="T357" ca="1">IF(INDIRECT("'"&amp;$A$69&amp;"'!"&amp;T$68&amp;$C357+72)&lt;&gt;INDIRECT("'"&amp;$A$70&amp;"'!"&amp;T$68&amp;$C357+72),1,0)</f>
        <v>0</v>
      </c>
      <c r="U357" cm="1">
        <f t="array" aca="1" ref="U357" ca="1">IF(INDIRECT("'"&amp;$A$69&amp;"'!"&amp;U$68&amp;$C357+72)&lt;&gt;INDIRECT("'"&amp;$A$70&amp;"'!"&amp;U$68&amp;$C357+72),1,0)</f>
        <v>0</v>
      </c>
      <c r="V357" cm="1">
        <f t="array" aca="1" ref="V357" ca="1">IF(INDIRECT("'"&amp;$A$69&amp;"'!"&amp;V$68&amp;$C357+72)&lt;&gt;INDIRECT("'"&amp;$A$70&amp;"'!"&amp;V$68&amp;$C357+72),1,0)</f>
        <v>0</v>
      </c>
      <c r="W357" cm="1">
        <f t="array" aca="1" ref="W357" ca="1">IF(INDIRECT("'"&amp;$A$69&amp;"'!"&amp;W$68&amp;$C357+72)&lt;&gt;INDIRECT("'"&amp;$A$70&amp;"'!"&amp;W$68&amp;$C357+72),1,0)</f>
        <v>0</v>
      </c>
      <c r="X357" cm="1">
        <f t="array" aca="1" ref="X357" ca="1">IF(INDIRECT("'"&amp;$A$69&amp;"'!"&amp;X$68&amp;$C357+72)&lt;&gt;INDIRECT("'"&amp;$A$70&amp;"'!"&amp;X$68&amp;$C357+72),1,0)</f>
        <v>0</v>
      </c>
      <c r="Y357" cm="1">
        <f t="array" aca="1" ref="Y357" ca="1">IF(INDIRECT("'"&amp;$A$69&amp;"'!"&amp;Y$68&amp;$C357+72)&lt;&gt;INDIRECT("'"&amp;$A$70&amp;"'!"&amp;Y$68&amp;$C357+72),1,0)</f>
        <v>0</v>
      </c>
      <c r="Z357" cm="1">
        <f t="array" aca="1" ref="Z357" ca="1">IF(INDIRECT("'"&amp;$A$69&amp;"'!"&amp;Z$68&amp;$C357+72)&lt;&gt;INDIRECT("'"&amp;$A$70&amp;"'!"&amp;Z$68&amp;$C357+72),1,0)</f>
        <v>0</v>
      </c>
      <c r="AA357" cm="1">
        <f t="array" aca="1" ref="AA357" ca="1">IF(INDIRECT("'"&amp;$A$69&amp;"'!"&amp;AA$68&amp;$C357+72)&lt;&gt;INDIRECT("'"&amp;$A$70&amp;"'!"&amp;AA$68&amp;$C357+72),1,0)</f>
        <v>0</v>
      </c>
      <c r="AB357" cm="1">
        <f t="array" aca="1" ref="AB357" ca="1">IF(INDIRECT("'"&amp;$A$69&amp;"'!"&amp;AB$68&amp;$C357+72)&lt;&gt;INDIRECT("'"&amp;$A$70&amp;"'!"&amp;AB$68&amp;$C357+72),1,0)</f>
        <v>0</v>
      </c>
      <c r="AC357" cm="1">
        <f t="array" aca="1" ref="AC357" ca="1">IF(INDIRECT("'"&amp;$A$69&amp;"'!"&amp;AC$68&amp;$C357+72)&lt;&gt;INDIRECT("'"&amp;$A$70&amp;"'!"&amp;AC$68&amp;$C357+72),1,0)</f>
        <v>0</v>
      </c>
      <c r="AD357" cm="1">
        <f t="array" aca="1" ref="AD357" ca="1">IF(INDIRECT("'"&amp;$A$69&amp;"'!"&amp;AD$68&amp;$C357+72)&lt;&gt;INDIRECT("'"&amp;$A$70&amp;"'!"&amp;AD$68&amp;$C357+72),1,0)</f>
        <v>0</v>
      </c>
      <c r="AE357" cm="1">
        <f t="array" aca="1" ref="AE357" ca="1">IF(INDIRECT("'"&amp;$A$69&amp;"'!"&amp;AE$68&amp;$C357+72)&lt;&gt;INDIRECT("'"&amp;$A$70&amp;"'!"&amp;AE$68&amp;$C357+72),1,0)</f>
        <v>0</v>
      </c>
      <c r="AF357" cm="1">
        <f t="array" aca="1" ref="AF357" ca="1">IF(INDIRECT("'"&amp;$A$69&amp;"'!"&amp;AF$68&amp;$C357+72)&lt;&gt;INDIRECT("'"&amp;$A$70&amp;"'!"&amp;AF$68&amp;$C357+72),1,0)</f>
        <v>0</v>
      </c>
      <c r="AG357" cm="1">
        <f t="array" aca="1" ref="AG357" ca="1">IF(INDIRECT("'"&amp;$A$69&amp;"'!"&amp;AG$68&amp;$C357+72)&lt;&gt;INDIRECT("'"&amp;$A$70&amp;"'!"&amp;AG$68&amp;$C357+72),1,0)</f>
        <v>0</v>
      </c>
      <c r="AH357" cm="1">
        <f t="array" aca="1" ref="AH357" ca="1">IF(INDIRECT("'"&amp;$A$69&amp;"'!"&amp;AH$68&amp;$C357+72)&lt;&gt;INDIRECT("'"&amp;$A$70&amp;"'!"&amp;AH$68&amp;$C357+72),1,0)</f>
        <v>0</v>
      </c>
      <c r="AI357" cm="1">
        <f t="array" aca="1" ref="AI357" ca="1">IF(INDIRECT("'"&amp;$A$69&amp;"'!"&amp;AI$68&amp;$C357+72)&lt;&gt;INDIRECT("'"&amp;$A$70&amp;"'!"&amp;AI$68&amp;$C357+72),1,0)</f>
        <v>0</v>
      </c>
      <c r="AJ357" cm="1">
        <f t="array" aca="1" ref="AJ357" ca="1">IF(INDIRECT("'"&amp;$A$69&amp;"'!"&amp;AJ$68&amp;$C357+72)&lt;&gt;INDIRECT("'"&amp;$A$70&amp;"'!"&amp;AJ$68&amp;$C357+72),1,0)</f>
        <v>0</v>
      </c>
      <c r="AK357" cm="1">
        <f t="array" aca="1" ref="AK357" ca="1">IF(INDIRECT("'"&amp;$A$69&amp;"'!"&amp;AK$68&amp;$C357+72)&lt;&gt;INDIRECT("'"&amp;$A$70&amp;"'!"&amp;AK$68&amp;$C357+72),1,0)</f>
        <v>0</v>
      </c>
      <c r="AL357" cm="1">
        <f t="array" aca="1" ref="AL357" ca="1">IF(INDIRECT("'"&amp;$A$69&amp;"'!"&amp;AL$68&amp;$C357+72)&lt;&gt;INDIRECT("'"&amp;$A$70&amp;"'!"&amp;AL$68&amp;$C357+72),1,0)</f>
        <v>0</v>
      </c>
      <c r="AM357" cm="1">
        <f t="array" aca="1" ref="AM357" ca="1">IF(INDIRECT("'"&amp;$A$69&amp;"'!"&amp;AM$68&amp;$C357+72)&lt;&gt;INDIRECT("'"&amp;$A$70&amp;"'!"&amp;AM$68&amp;$C357+72),1,0)</f>
        <v>0</v>
      </c>
      <c r="AN357" cm="1">
        <f t="array" aca="1" ref="AN357" ca="1">IF(INDIRECT("'"&amp;$A$69&amp;"'!"&amp;AN$68&amp;$C357+72)&lt;&gt;INDIRECT("'"&amp;$A$70&amp;"'!"&amp;AN$68&amp;$C357+72),1,0)</f>
        <v>0</v>
      </c>
      <c r="AO357" cm="1">
        <f t="array" aca="1" ref="AO357" ca="1">IF(INDIRECT("'"&amp;$A$69&amp;"'!"&amp;AO$68&amp;$C357+72)&lt;&gt;INDIRECT("'"&amp;$A$70&amp;"'!"&amp;AO$68&amp;$C357+72),1,0)</f>
        <v>0</v>
      </c>
      <c r="AP357" cm="1">
        <f t="array" aca="1" ref="AP357" ca="1">IF(INDIRECT("'"&amp;$A$69&amp;"'!"&amp;AP$68&amp;$C357+72)&lt;&gt;INDIRECT("'"&amp;$A$70&amp;"'!"&amp;AP$68&amp;$C357+72),1,0)</f>
        <v>0</v>
      </c>
      <c r="AQ357" cm="1">
        <f t="array" aca="1" ref="AQ357" ca="1">IF(INDIRECT("'"&amp;$A$69&amp;"'!"&amp;AQ$68&amp;$C357+72)&lt;&gt;INDIRECT("'"&amp;$A$70&amp;"'!"&amp;AQ$68&amp;$C357+72),1,0)</f>
        <v>0</v>
      </c>
      <c r="AR357" cm="1">
        <f t="array" aca="1" ref="AR357" ca="1">IF(INDIRECT("'"&amp;$A$69&amp;"'!"&amp;AR$68&amp;$C357+72)&lt;&gt;INDIRECT("'"&amp;$A$70&amp;"'!"&amp;AR$68&amp;$C357+72),1,0)</f>
        <v>0</v>
      </c>
      <c r="AS357" cm="1">
        <f t="array" aca="1" ref="AS357" ca="1">IF(INDIRECT("'"&amp;$A$69&amp;"'!"&amp;AS$68&amp;$C357+72)&lt;&gt;INDIRECT("'"&amp;$A$70&amp;"'!"&amp;AS$68&amp;$C357+72),1,0)</f>
        <v>0</v>
      </c>
      <c r="AT357" cm="1">
        <f t="array" aca="1" ref="AT357" ca="1">IF(INDIRECT("'"&amp;$A$69&amp;"'!"&amp;AT$68&amp;$C357+72)&lt;&gt;INDIRECT("'"&amp;$A$70&amp;"'!"&amp;AT$68&amp;$C357+72),1,0)</f>
        <v>0</v>
      </c>
      <c r="AU357" cm="1">
        <f t="array" aca="1" ref="AU357" ca="1">IF(INDIRECT("'"&amp;$A$69&amp;"'!"&amp;AU$68&amp;$C357+72)&lt;&gt;INDIRECT("'"&amp;$A$70&amp;"'!"&amp;AU$68&amp;$C357+72),1,0)</f>
        <v>0</v>
      </c>
      <c r="AV357" cm="1">
        <f t="array" aca="1" ref="AV357" ca="1">IF(INDIRECT("'"&amp;$A$69&amp;"'!"&amp;AV$68&amp;$C357+72)&lt;&gt;INDIRECT("'"&amp;$A$70&amp;"'!"&amp;AV$68&amp;$C357+72),1,0)</f>
        <v>0</v>
      </c>
      <c r="AW357" cm="1">
        <f t="array" aca="1" ref="AW357" ca="1">IF(INDIRECT("'"&amp;$A$69&amp;"'!"&amp;AW$68&amp;$C357+72)&lt;&gt;INDIRECT("'"&amp;$A$70&amp;"'!"&amp;AW$68&amp;$C357+72),1,0)</f>
        <v>0</v>
      </c>
      <c r="AX357" cm="1">
        <f t="array" aca="1" ref="AX357" ca="1">IF(INDIRECT("'"&amp;$A$69&amp;"'!"&amp;AX$68&amp;$C357+72)&lt;&gt;INDIRECT("'"&amp;$A$70&amp;"'!"&amp;AX$68&amp;$C357+72),1,0)</f>
        <v>0</v>
      </c>
      <c r="AY357" cm="1">
        <f t="array" aca="1" ref="AY357" ca="1">IF(INDIRECT("'"&amp;$A$69&amp;"'!"&amp;AY$68&amp;$C357+72)&lt;&gt;INDIRECT("'"&amp;$A$70&amp;"'!"&amp;AY$68&amp;$C357+72),1,0)</f>
        <v>0</v>
      </c>
      <c r="AZ357" cm="1">
        <f t="array" aca="1" ref="AZ357" ca="1">IF(INDIRECT("'"&amp;$A$69&amp;"'!"&amp;AZ$68&amp;$C357+72)&lt;&gt;INDIRECT("'"&amp;$A$70&amp;"'!"&amp;AZ$68&amp;$C357+72),1,0)</f>
        <v>0</v>
      </c>
      <c r="BA357" cm="1">
        <f t="array" aca="1" ref="BA357" ca="1">IF(INDIRECT("'"&amp;$A$69&amp;"'!"&amp;BA$68&amp;$C357+72)&lt;&gt;INDIRECT("'"&amp;$A$70&amp;"'!"&amp;BA$68&amp;$C357+72),1,0)</f>
        <v>0</v>
      </c>
      <c r="BB357" cm="1">
        <f t="array" aca="1" ref="BB357" ca="1">IF(INDIRECT("'"&amp;$A$69&amp;"'!"&amp;BB$68&amp;$C357+72)&lt;&gt;INDIRECT("'"&amp;$A$70&amp;"'!"&amp;BB$68&amp;$C357+72),1,0)</f>
        <v>0</v>
      </c>
      <c r="BC357">
        <f t="shared" ca="1" si="12"/>
        <v>0</v>
      </c>
      <c r="BD357">
        <f t="shared" ca="1" si="13"/>
        <v>0</v>
      </c>
      <c r="BE357">
        <f t="shared" ca="1" si="14"/>
        <v>0</v>
      </c>
    </row>
    <row r="358" spans="3:57" x14ac:dyDescent="0.15">
      <c r="C358" s="283">
        <v>286</v>
      </c>
      <c r="D358" cm="1">
        <f t="array" aca="1" ref="D358" ca="1">IF(INDIRECT("'"&amp;$A$69&amp;"'!"&amp;D$68&amp;$C358+72)&lt;&gt;INDIRECT("'"&amp;$A$70&amp;"'!"&amp;D$68&amp;$C358+72),1,0)</f>
        <v>0</v>
      </c>
      <c r="E358" cm="1">
        <f t="array" aca="1" ref="E358" ca="1">IF(INDIRECT("'"&amp;$A$69&amp;"'!"&amp;E$68&amp;$C358+72)&lt;&gt;INDIRECT("'"&amp;$A$70&amp;"'!"&amp;E$68&amp;$C358+72),1,0)</f>
        <v>0</v>
      </c>
      <c r="F358" cm="1">
        <f t="array" aca="1" ref="F358" ca="1">IF(INDIRECT("'"&amp;$A$69&amp;"'!"&amp;F$68&amp;$C358+72)&lt;&gt;INDIRECT("'"&amp;$A$70&amp;"'!"&amp;F$68&amp;$C358+72),1,0)</f>
        <v>0</v>
      </c>
      <c r="G358" cm="1">
        <f t="array" aca="1" ref="G358" ca="1">IF(INDIRECT("'"&amp;$A$69&amp;"'!"&amp;G$68&amp;$C358+72)&lt;&gt;INDIRECT("'"&amp;$A$70&amp;"'!"&amp;G$68&amp;$C358+72),1,0)</f>
        <v>0</v>
      </c>
      <c r="H358" cm="1">
        <f t="array" aca="1" ref="H358" ca="1">IF(INDIRECT("'"&amp;$A$69&amp;"'!"&amp;H$68&amp;$C358+72)&lt;&gt;INDIRECT("'"&amp;$A$70&amp;"'!"&amp;H$68&amp;$C358+72),1,0)</f>
        <v>0</v>
      </c>
      <c r="I358" cm="1">
        <f t="array" aca="1" ref="I358" ca="1">IF(INDIRECT("'"&amp;$A$69&amp;"'!"&amp;I$68&amp;$C358+72)&lt;&gt;INDIRECT("'"&amp;$A$70&amp;"'!"&amp;I$68&amp;$C358+72),1,0)</f>
        <v>0</v>
      </c>
      <c r="J358" cm="1">
        <f t="array" aca="1" ref="J358" ca="1">IF(INDIRECT("'"&amp;$A$69&amp;"'!"&amp;J$68&amp;$C358+72)&lt;&gt;INDIRECT("'"&amp;$A$70&amp;"'!"&amp;J$68&amp;$C358+72),1,0)</f>
        <v>0</v>
      </c>
      <c r="K358" cm="1">
        <f t="array" aca="1" ref="K358" ca="1">IF(INDIRECT("'"&amp;$A$69&amp;"'!"&amp;K$68&amp;$C358+72)&lt;&gt;INDIRECT("'"&amp;$A$70&amp;"'!"&amp;K$68&amp;$C358+72),1,0)</f>
        <v>0</v>
      </c>
      <c r="L358" cm="1">
        <f t="array" aca="1" ref="L358" ca="1">IF(INDIRECT("'"&amp;$A$69&amp;"'!"&amp;L$68&amp;$C358+72)&lt;&gt;INDIRECT("'"&amp;$A$70&amp;"'!"&amp;L$68&amp;$C358+72),1,0)</f>
        <v>0</v>
      </c>
      <c r="M358" cm="1">
        <f t="array" aca="1" ref="M358" ca="1">IF(INDIRECT("'"&amp;$A$69&amp;"'!"&amp;M$68&amp;$C358+72)&lt;&gt;INDIRECT("'"&amp;$A$70&amp;"'!"&amp;M$68&amp;$C358+72),1,0)</f>
        <v>0</v>
      </c>
      <c r="N358" cm="1">
        <f t="array" aca="1" ref="N358" ca="1">IF(INDIRECT("'"&amp;$A$69&amp;"'!"&amp;N$68&amp;$C358+72)&lt;&gt;INDIRECT("'"&amp;$A$70&amp;"'!"&amp;N$68&amp;$C358+72),1,0)</f>
        <v>0</v>
      </c>
      <c r="O358" cm="1">
        <f t="array" aca="1" ref="O358" ca="1">IF(INDIRECT("'"&amp;$A$69&amp;"'!"&amp;O$68&amp;$C358+72)&lt;&gt;INDIRECT("'"&amp;$A$70&amp;"'!"&amp;O$68&amp;$C358+72),1,0)</f>
        <v>0</v>
      </c>
      <c r="P358" cm="1">
        <f t="array" aca="1" ref="P358" ca="1">IF(INDIRECT("'"&amp;$A$69&amp;"'!"&amp;P$68&amp;$C358+72)&lt;&gt;INDIRECT("'"&amp;$A$70&amp;"'!"&amp;P$68&amp;$C358+72),1,0)</f>
        <v>0</v>
      </c>
      <c r="Q358" cm="1">
        <f t="array" aca="1" ref="Q358" ca="1">IF(INDIRECT("'"&amp;$A$69&amp;"'!"&amp;Q$68&amp;$C358+72)&lt;&gt;INDIRECT("'"&amp;$A$70&amp;"'!"&amp;Q$68&amp;$C358+72),1,0)</f>
        <v>0</v>
      </c>
      <c r="R358" cm="1">
        <f t="array" aca="1" ref="R358" ca="1">IF(INDIRECT("'"&amp;$A$69&amp;"'!"&amp;R$68&amp;$C358+72)&lt;&gt;INDIRECT("'"&amp;$A$70&amp;"'!"&amp;R$68&amp;$C358+72),1,0)</f>
        <v>0</v>
      </c>
      <c r="S358" cm="1">
        <f t="array" aca="1" ref="S358" ca="1">IF(INDIRECT("'"&amp;$A$69&amp;"'!"&amp;S$68&amp;$C358+72)&lt;&gt;INDIRECT("'"&amp;$A$70&amp;"'!"&amp;S$68&amp;$C358+72),1,0)</f>
        <v>0</v>
      </c>
      <c r="T358" cm="1">
        <f t="array" aca="1" ref="T358" ca="1">IF(INDIRECT("'"&amp;$A$69&amp;"'!"&amp;T$68&amp;$C358+72)&lt;&gt;INDIRECT("'"&amp;$A$70&amp;"'!"&amp;T$68&amp;$C358+72),1,0)</f>
        <v>0</v>
      </c>
      <c r="U358" cm="1">
        <f t="array" aca="1" ref="U358" ca="1">IF(INDIRECT("'"&amp;$A$69&amp;"'!"&amp;U$68&amp;$C358+72)&lt;&gt;INDIRECT("'"&amp;$A$70&amp;"'!"&amp;U$68&amp;$C358+72),1,0)</f>
        <v>0</v>
      </c>
      <c r="V358" cm="1">
        <f t="array" aca="1" ref="V358" ca="1">IF(INDIRECT("'"&amp;$A$69&amp;"'!"&amp;V$68&amp;$C358+72)&lt;&gt;INDIRECT("'"&amp;$A$70&amp;"'!"&amp;V$68&amp;$C358+72),1,0)</f>
        <v>0</v>
      </c>
      <c r="W358" cm="1">
        <f t="array" aca="1" ref="W358" ca="1">IF(INDIRECT("'"&amp;$A$69&amp;"'!"&amp;W$68&amp;$C358+72)&lt;&gt;INDIRECT("'"&amp;$A$70&amp;"'!"&amp;W$68&amp;$C358+72),1,0)</f>
        <v>0</v>
      </c>
      <c r="X358" cm="1">
        <f t="array" aca="1" ref="X358" ca="1">IF(INDIRECT("'"&amp;$A$69&amp;"'!"&amp;X$68&amp;$C358+72)&lt;&gt;INDIRECT("'"&amp;$A$70&amp;"'!"&amp;X$68&amp;$C358+72),1,0)</f>
        <v>0</v>
      </c>
      <c r="Y358" cm="1">
        <f t="array" aca="1" ref="Y358" ca="1">IF(INDIRECT("'"&amp;$A$69&amp;"'!"&amp;Y$68&amp;$C358+72)&lt;&gt;INDIRECT("'"&amp;$A$70&amp;"'!"&amp;Y$68&amp;$C358+72),1,0)</f>
        <v>0</v>
      </c>
      <c r="Z358" cm="1">
        <f t="array" aca="1" ref="Z358" ca="1">IF(INDIRECT("'"&amp;$A$69&amp;"'!"&amp;Z$68&amp;$C358+72)&lt;&gt;INDIRECT("'"&amp;$A$70&amp;"'!"&amp;Z$68&amp;$C358+72),1,0)</f>
        <v>0</v>
      </c>
      <c r="AA358" cm="1">
        <f t="array" aca="1" ref="AA358" ca="1">IF(INDIRECT("'"&amp;$A$69&amp;"'!"&amp;AA$68&amp;$C358+72)&lt;&gt;INDIRECT("'"&amp;$A$70&amp;"'!"&amp;AA$68&amp;$C358+72),1,0)</f>
        <v>0</v>
      </c>
      <c r="AB358" cm="1">
        <f t="array" aca="1" ref="AB358" ca="1">IF(INDIRECT("'"&amp;$A$69&amp;"'!"&amp;AB$68&amp;$C358+72)&lt;&gt;INDIRECT("'"&amp;$A$70&amp;"'!"&amp;AB$68&amp;$C358+72),1,0)</f>
        <v>0</v>
      </c>
      <c r="AC358" cm="1">
        <f t="array" aca="1" ref="AC358" ca="1">IF(INDIRECT("'"&amp;$A$69&amp;"'!"&amp;AC$68&amp;$C358+72)&lt;&gt;INDIRECT("'"&amp;$A$70&amp;"'!"&amp;AC$68&amp;$C358+72),1,0)</f>
        <v>0</v>
      </c>
      <c r="AD358" cm="1">
        <f t="array" aca="1" ref="AD358" ca="1">IF(INDIRECT("'"&amp;$A$69&amp;"'!"&amp;AD$68&amp;$C358+72)&lt;&gt;INDIRECT("'"&amp;$A$70&amp;"'!"&amp;AD$68&amp;$C358+72),1,0)</f>
        <v>0</v>
      </c>
      <c r="AE358" cm="1">
        <f t="array" aca="1" ref="AE358" ca="1">IF(INDIRECT("'"&amp;$A$69&amp;"'!"&amp;AE$68&amp;$C358+72)&lt;&gt;INDIRECT("'"&amp;$A$70&amp;"'!"&amp;AE$68&amp;$C358+72),1,0)</f>
        <v>0</v>
      </c>
      <c r="AF358" cm="1">
        <f t="array" aca="1" ref="AF358" ca="1">IF(INDIRECT("'"&amp;$A$69&amp;"'!"&amp;AF$68&amp;$C358+72)&lt;&gt;INDIRECT("'"&amp;$A$70&amp;"'!"&amp;AF$68&amp;$C358+72),1,0)</f>
        <v>0</v>
      </c>
      <c r="AG358" cm="1">
        <f t="array" aca="1" ref="AG358" ca="1">IF(INDIRECT("'"&amp;$A$69&amp;"'!"&amp;AG$68&amp;$C358+72)&lt;&gt;INDIRECT("'"&amp;$A$70&amp;"'!"&amp;AG$68&amp;$C358+72),1,0)</f>
        <v>0</v>
      </c>
      <c r="AH358" cm="1">
        <f t="array" aca="1" ref="AH358" ca="1">IF(INDIRECT("'"&amp;$A$69&amp;"'!"&amp;AH$68&amp;$C358+72)&lt;&gt;INDIRECT("'"&amp;$A$70&amp;"'!"&amp;AH$68&amp;$C358+72),1,0)</f>
        <v>0</v>
      </c>
      <c r="AI358" cm="1">
        <f t="array" aca="1" ref="AI358" ca="1">IF(INDIRECT("'"&amp;$A$69&amp;"'!"&amp;AI$68&amp;$C358+72)&lt;&gt;INDIRECT("'"&amp;$A$70&amp;"'!"&amp;AI$68&amp;$C358+72),1,0)</f>
        <v>0</v>
      </c>
      <c r="AJ358" cm="1">
        <f t="array" aca="1" ref="AJ358" ca="1">IF(INDIRECT("'"&amp;$A$69&amp;"'!"&amp;AJ$68&amp;$C358+72)&lt;&gt;INDIRECT("'"&amp;$A$70&amp;"'!"&amp;AJ$68&amp;$C358+72),1,0)</f>
        <v>0</v>
      </c>
      <c r="AK358" cm="1">
        <f t="array" aca="1" ref="AK358" ca="1">IF(INDIRECT("'"&amp;$A$69&amp;"'!"&amp;AK$68&amp;$C358+72)&lt;&gt;INDIRECT("'"&amp;$A$70&amp;"'!"&amp;AK$68&amp;$C358+72),1,0)</f>
        <v>0</v>
      </c>
      <c r="AL358" cm="1">
        <f t="array" aca="1" ref="AL358" ca="1">IF(INDIRECT("'"&amp;$A$69&amp;"'!"&amp;AL$68&amp;$C358+72)&lt;&gt;INDIRECT("'"&amp;$A$70&amp;"'!"&amp;AL$68&amp;$C358+72),1,0)</f>
        <v>0</v>
      </c>
      <c r="AM358" cm="1">
        <f t="array" aca="1" ref="AM358" ca="1">IF(INDIRECT("'"&amp;$A$69&amp;"'!"&amp;AM$68&amp;$C358+72)&lt;&gt;INDIRECT("'"&amp;$A$70&amp;"'!"&amp;AM$68&amp;$C358+72),1,0)</f>
        <v>0</v>
      </c>
      <c r="AN358" cm="1">
        <f t="array" aca="1" ref="AN358" ca="1">IF(INDIRECT("'"&amp;$A$69&amp;"'!"&amp;AN$68&amp;$C358+72)&lt;&gt;INDIRECT("'"&amp;$A$70&amp;"'!"&amp;AN$68&amp;$C358+72),1,0)</f>
        <v>0</v>
      </c>
      <c r="AO358" cm="1">
        <f t="array" aca="1" ref="AO358" ca="1">IF(INDIRECT("'"&amp;$A$69&amp;"'!"&amp;AO$68&amp;$C358+72)&lt;&gt;INDIRECT("'"&amp;$A$70&amp;"'!"&amp;AO$68&amp;$C358+72),1,0)</f>
        <v>0</v>
      </c>
      <c r="AP358" cm="1">
        <f t="array" aca="1" ref="AP358" ca="1">IF(INDIRECT("'"&amp;$A$69&amp;"'!"&amp;AP$68&amp;$C358+72)&lt;&gt;INDIRECT("'"&amp;$A$70&amp;"'!"&amp;AP$68&amp;$C358+72),1,0)</f>
        <v>0</v>
      </c>
      <c r="AQ358" cm="1">
        <f t="array" aca="1" ref="AQ358" ca="1">IF(INDIRECT("'"&amp;$A$69&amp;"'!"&amp;AQ$68&amp;$C358+72)&lt;&gt;INDIRECT("'"&amp;$A$70&amp;"'!"&amp;AQ$68&amp;$C358+72),1,0)</f>
        <v>0</v>
      </c>
      <c r="AR358" cm="1">
        <f t="array" aca="1" ref="AR358" ca="1">IF(INDIRECT("'"&amp;$A$69&amp;"'!"&amp;AR$68&amp;$C358+72)&lt;&gt;INDIRECT("'"&amp;$A$70&amp;"'!"&amp;AR$68&amp;$C358+72),1,0)</f>
        <v>0</v>
      </c>
      <c r="AS358" cm="1">
        <f t="array" aca="1" ref="AS358" ca="1">IF(INDIRECT("'"&amp;$A$69&amp;"'!"&amp;AS$68&amp;$C358+72)&lt;&gt;INDIRECT("'"&amp;$A$70&amp;"'!"&amp;AS$68&amp;$C358+72),1,0)</f>
        <v>0</v>
      </c>
      <c r="AT358" cm="1">
        <f t="array" aca="1" ref="AT358" ca="1">IF(INDIRECT("'"&amp;$A$69&amp;"'!"&amp;AT$68&amp;$C358+72)&lt;&gt;INDIRECT("'"&amp;$A$70&amp;"'!"&amp;AT$68&amp;$C358+72),1,0)</f>
        <v>0</v>
      </c>
      <c r="AU358" cm="1">
        <f t="array" aca="1" ref="AU358" ca="1">IF(INDIRECT("'"&amp;$A$69&amp;"'!"&amp;AU$68&amp;$C358+72)&lt;&gt;INDIRECT("'"&amp;$A$70&amp;"'!"&amp;AU$68&amp;$C358+72),1,0)</f>
        <v>0</v>
      </c>
      <c r="AV358" cm="1">
        <f t="array" aca="1" ref="AV358" ca="1">IF(INDIRECT("'"&amp;$A$69&amp;"'!"&amp;AV$68&amp;$C358+72)&lt;&gt;INDIRECT("'"&amp;$A$70&amp;"'!"&amp;AV$68&amp;$C358+72),1,0)</f>
        <v>0</v>
      </c>
      <c r="AW358" cm="1">
        <f t="array" aca="1" ref="AW358" ca="1">IF(INDIRECT("'"&amp;$A$69&amp;"'!"&amp;AW$68&amp;$C358+72)&lt;&gt;INDIRECT("'"&amp;$A$70&amp;"'!"&amp;AW$68&amp;$C358+72),1,0)</f>
        <v>0</v>
      </c>
      <c r="AX358" cm="1">
        <f t="array" aca="1" ref="AX358" ca="1">IF(INDIRECT("'"&amp;$A$69&amp;"'!"&amp;AX$68&amp;$C358+72)&lt;&gt;INDIRECT("'"&amp;$A$70&amp;"'!"&amp;AX$68&amp;$C358+72),1,0)</f>
        <v>0</v>
      </c>
      <c r="AY358" cm="1">
        <f t="array" aca="1" ref="AY358" ca="1">IF(INDIRECT("'"&amp;$A$69&amp;"'!"&amp;AY$68&amp;$C358+72)&lt;&gt;INDIRECT("'"&amp;$A$70&amp;"'!"&amp;AY$68&amp;$C358+72),1,0)</f>
        <v>0</v>
      </c>
      <c r="AZ358" cm="1">
        <f t="array" aca="1" ref="AZ358" ca="1">IF(INDIRECT("'"&amp;$A$69&amp;"'!"&amp;AZ$68&amp;$C358+72)&lt;&gt;INDIRECT("'"&amp;$A$70&amp;"'!"&amp;AZ$68&amp;$C358+72),1,0)</f>
        <v>0</v>
      </c>
      <c r="BA358" cm="1">
        <f t="array" aca="1" ref="BA358" ca="1">IF(INDIRECT("'"&amp;$A$69&amp;"'!"&amp;BA$68&amp;$C358+72)&lt;&gt;INDIRECT("'"&amp;$A$70&amp;"'!"&amp;BA$68&amp;$C358+72),1,0)</f>
        <v>0</v>
      </c>
      <c r="BB358" cm="1">
        <f t="array" aca="1" ref="BB358" ca="1">IF(INDIRECT("'"&amp;$A$69&amp;"'!"&amp;BB$68&amp;$C358+72)&lt;&gt;INDIRECT("'"&amp;$A$70&amp;"'!"&amp;BB$68&amp;$C358+72),1,0)</f>
        <v>0</v>
      </c>
      <c r="BC358">
        <f t="shared" ca="1" si="12"/>
        <v>0</v>
      </c>
      <c r="BD358">
        <f t="shared" ca="1" si="13"/>
        <v>0</v>
      </c>
      <c r="BE358">
        <f t="shared" ca="1" si="14"/>
        <v>0</v>
      </c>
    </row>
    <row r="359" spans="3:57" x14ac:dyDescent="0.15">
      <c r="C359" s="283">
        <v>287</v>
      </c>
      <c r="D359" cm="1">
        <f t="array" aca="1" ref="D359" ca="1">IF(INDIRECT("'"&amp;$A$69&amp;"'!"&amp;D$68&amp;$C359+72)&lt;&gt;INDIRECT("'"&amp;$A$70&amp;"'!"&amp;D$68&amp;$C359+72),1,0)</f>
        <v>0</v>
      </c>
      <c r="E359" cm="1">
        <f t="array" aca="1" ref="E359" ca="1">IF(INDIRECT("'"&amp;$A$69&amp;"'!"&amp;E$68&amp;$C359+72)&lt;&gt;INDIRECT("'"&amp;$A$70&amp;"'!"&amp;E$68&amp;$C359+72),1,0)</f>
        <v>0</v>
      </c>
      <c r="F359" cm="1">
        <f t="array" aca="1" ref="F359" ca="1">IF(INDIRECT("'"&amp;$A$69&amp;"'!"&amp;F$68&amp;$C359+72)&lt;&gt;INDIRECT("'"&amp;$A$70&amp;"'!"&amp;F$68&amp;$C359+72),1,0)</f>
        <v>0</v>
      </c>
      <c r="G359" cm="1">
        <f t="array" aca="1" ref="G359" ca="1">IF(INDIRECT("'"&amp;$A$69&amp;"'!"&amp;G$68&amp;$C359+72)&lt;&gt;INDIRECT("'"&amp;$A$70&amp;"'!"&amp;G$68&amp;$C359+72),1,0)</f>
        <v>0</v>
      </c>
      <c r="H359" cm="1">
        <f t="array" aca="1" ref="H359" ca="1">IF(INDIRECT("'"&amp;$A$69&amp;"'!"&amp;H$68&amp;$C359+72)&lt;&gt;INDIRECT("'"&amp;$A$70&amp;"'!"&amp;H$68&amp;$C359+72),1,0)</f>
        <v>0</v>
      </c>
      <c r="I359" cm="1">
        <f t="array" aca="1" ref="I359" ca="1">IF(INDIRECT("'"&amp;$A$69&amp;"'!"&amp;I$68&amp;$C359+72)&lt;&gt;INDIRECT("'"&amp;$A$70&amp;"'!"&amp;I$68&amp;$C359+72),1,0)</f>
        <v>0</v>
      </c>
      <c r="J359" cm="1">
        <f t="array" aca="1" ref="J359" ca="1">IF(INDIRECT("'"&amp;$A$69&amp;"'!"&amp;J$68&amp;$C359+72)&lt;&gt;INDIRECT("'"&amp;$A$70&amp;"'!"&amp;J$68&amp;$C359+72),1,0)</f>
        <v>0</v>
      </c>
      <c r="K359" cm="1">
        <f t="array" aca="1" ref="K359" ca="1">IF(INDIRECT("'"&amp;$A$69&amp;"'!"&amp;K$68&amp;$C359+72)&lt;&gt;INDIRECT("'"&amp;$A$70&amp;"'!"&amp;K$68&amp;$C359+72),1,0)</f>
        <v>0</v>
      </c>
      <c r="L359" cm="1">
        <f t="array" aca="1" ref="L359" ca="1">IF(INDIRECT("'"&amp;$A$69&amp;"'!"&amp;L$68&amp;$C359+72)&lt;&gt;INDIRECT("'"&amp;$A$70&amp;"'!"&amp;L$68&amp;$C359+72),1,0)</f>
        <v>0</v>
      </c>
      <c r="M359" cm="1">
        <f t="array" aca="1" ref="M359" ca="1">IF(INDIRECT("'"&amp;$A$69&amp;"'!"&amp;M$68&amp;$C359+72)&lt;&gt;INDIRECT("'"&amp;$A$70&amp;"'!"&amp;M$68&amp;$C359+72),1,0)</f>
        <v>0</v>
      </c>
      <c r="N359" cm="1">
        <f t="array" aca="1" ref="N359" ca="1">IF(INDIRECT("'"&amp;$A$69&amp;"'!"&amp;N$68&amp;$C359+72)&lt;&gt;INDIRECT("'"&amp;$A$70&amp;"'!"&amp;N$68&amp;$C359+72),1,0)</f>
        <v>0</v>
      </c>
      <c r="O359" cm="1">
        <f t="array" aca="1" ref="O359" ca="1">IF(INDIRECT("'"&amp;$A$69&amp;"'!"&amp;O$68&amp;$C359+72)&lt;&gt;INDIRECT("'"&amp;$A$70&amp;"'!"&amp;O$68&amp;$C359+72),1,0)</f>
        <v>0</v>
      </c>
      <c r="P359" cm="1">
        <f t="array" aca="1" ref="P359" ca="1">IF(INDIRECT("'"&amp;$A$69&amp;"'!"&amp;P$68&amp;$C359+72)&lt;&gt;INDIRECT("'"&amp;$A$70&amp;"'!"&amp;P$68&amp;$C359+72),1,0)</f>
        <v>0</v>
      </c>
      <c r="Q359" cm="1">
        <f t="array" aca="1" ref="Q359" ca="1">IF(INDIRECT("'"&amp;$A$69&amp;"'!"&amp;Q$68&amp;$C359+72)&lt;&gt;INDIRECT("'"&amp;$A$70&amp;"'!"&amp;Q$68&amp;$C359+72),1,0)</f>
        <v>0</v>
      </c>
      <c r="R359" cm="1">
        <f t="array" aca="1" ref="R359" ca="1">IF(INDIRECT("'"&amp;$A$69&amp;"'!"&amp;R$68&amp;$C359+72)&lt;&gt;INDIRECT("'"&amp;$A$70&amp;"'!"&amp;R$68&amp;$C359+72),1,0)</f>
        <v>0</v>
      </c>
      <c r="S359" cm="1">
        <f t="array" aca="1" ref="S359" ca="1">IF(INDIRECT("'"&amp;$A$69&amp;"'!"&amp;S$68&amp;$C359+72)&lt;&gt;INDIRECT("'"&amp;$A$70&amp;"'!"&amp;S$68&amp;$C359+72),1,0)</f>
        <v>0</v>
      </c>
      <c r="T359" cm="1">
        <f t="array" aca="1" ref="T359" ca="1">IF(INDIRECT("'"&amp;$A$69&amp;"'!"&amp;T$68&amp;$C359+72)&lt;&gt;INDIRECT("'"&amp;$A$70&amp;"'!"&amp;T$68&amp;$C359+72),1,0)</f>
        <v>0</v>
      </c>
      <c r="U359" cm="1">
        <f t="array" aca="1" ref="U359" ca="1">IF(INDIRECT("'"&amp;$A$69&amp;"'!"&amp;U$68&amp;$C359+72)&lt;&gt;INDIRECT("'"&amp;$A$70&amp;"'!"&amp;U$68&amp;$C359+72),1,0)</f>
        <v>0</v>
      </c>
      <c r="V359" cm="1">
        <f t="array" aca="1" ref="V359" ca="1">IF(INDIRECT("'"&amp;$A$69&amp;"'!"&amp;V$68&amp;$C359+72)&lt;&gt;INDIRECT("'"&amp;$A$70&amp;"'!"&amp;V$68&amp;$C359+72),1,0)</f>
        <v>0</v>
      </c>
      <c r="W359" cm="1">
        <f t="array" aca="1" ref="W359" ca="1">IF(INDIRECT("'"&amp;$A$69&amp;"'!"&amp;W$68&amp;$C359+72)&lt;&gt;INDIRECT("'"&amp;$A$70&amp;"'!"&amp;W$68&amp;$C359+72),1,0)</f>
        <v>0</v>
      </c>
      <c r="X359" cm="1">
        <f t="array" aca="1" ref="X359" ca="1">IF(INDIRECT("'"&amp;$A$69&amp;"'!"&amp;X$68&amp;$C359+72)&lt;&gt;INDIRECT("'"&amp;$A$70&amp;"'!"&amp;X$68&amp;$C359+72),1,0)</f>
        <v>0</v>
      </c>
      <c r="Y359" cm="1">
        <f t="array" aca="1" ref="Y359" ca="1">IF(INDIRECT("'"&amp;$A$69&amp;"'!"&amp;Y$68&amp;$C359+72)&lt;&gt;INDIRECT("'"&amp;$A$70&amp;"'!"&amp;Y$68&amp;$C359+72),1,0)</f>
        <v>0</v>
      </c>
      <c r="Z359" cm="1">
        <f t="array" aca="1" ref="Z359" ca="1">IF(INDIRECT("'"&amp;$A$69&amp;"'!"&amp;Z$68&amp;$C359+72)&lt;&gt;INDIRECT("'"&amp;$A$70&amp;"'!"&amp;Z$68&amp;$C359+72),1,0)</f>
        <v>0</v>
      </c>
      <c r="AA359" cm="1">
        <f t="array" aca="1" ref="AA359" ca="1">IF(INDIRECT("'"&amp;$A$69&amp;"'!"&amp;AA$68&amp;$C359+72)&lt;&gt;INDIRECT("'"&amp;$A$70&amp;"'!"&amp;AA$68&amp;$C359+72),1,0)</f>
        <v>0</v>
      </c>
      <c r="AB359" cm="1">
        <f t="array" aca="1" ref="AB359" ca="1">IF(INDIRECT("'"&amp;$A$69&amp;"'!"&amp;AB$68&amp;$C359+72)&lt;&gt;INDIRECT("'"&amp;$A$70&amp;"'!"&amp;AB$68&amp;$C359+72),1,0)</f>
        <v>0</v>
      </c>
      <c r="AC359" cm="1">
        <f t="array" aca="1" ref="AC359" ca="1">IF(INDIRECT("'"&amp;$A$69&amp;"'!"&amp;AC$68&amp;$C359+72)&lt;&gt;INDIRECT("'"&amp;$A$70&amp;"'!"&amp;AC$68&amp;$C359+72),1,0)</f>
        <v>0</v>
      </c>
      <c r="AD359" cm="1">
        <f t="array" aca="1" ref="AD359" ca="1">IF(INDIRECT("'"&amp;$A$69&amp;"'!"&amp;AD$68&amp;$C359+72)&lt;&gt;INDIRECT("'"&amp;$A$70&amp;"'!"&amp;AD$68&amp;$C359+72),1,0)</f>
        <v>0</v>
      </c>
      <c r="AE359" cm="1">
        <f t="array" aca="1" ref="AE359" ca="1">IF(INDIRECT("'"&amp;$A$69&amp;"'!"&amp;AE$68&amp;$C359+72)&lt;&gt;INDIRECT("'"&amp;$A$70&amp;"'!"&amp;AE$68&amp;$C359+72),1,0)</f>
        <v>0</v>
      </c>
      <c r="AF359" cm="1">
        <f t="array" aca="1" ref="AF359" ca="1">IF(INDIRECT("'"&amp;$A$69&amp;"'!"&amp;AF$68&amp;$C359+72)&lt;&gt;INDIRECT("'"&amp;$A$70&amp;"'!"&amp;AF$68&amp;$C359+72),1,0)</f>
        <v>0</v>
      </c>
      <c r="AG359" cm="1">
        <f t="array" aca="1" ref="AG359" ca="1">IF(INDIRECT("'"&amp;$A$69&amp;"'!"&amp;AG$68&amp;$C359+72)&lt;&gt;INDIRECT("'"&amp;$A$70&amp;"'!"&amp;AG$68&amp;$C359+72),1,0)</f>
        <v>0</v>
      </c>
      <c r="AH359" cm="1">
        <f t="array" aca="1" ref="AH359" ca="1">IF(INDIRECT("'"&amp;$A$69&amp;"'!"&amp;AH$68&amp;$C359+72)&lt;&gt;INDIRECT("'"&amp;$A$70&amp;"'!"&amp;AH$68&amp;$C359+72),1,0)</f>
        <v>0</v>
      </c>
      <c r="AI359" cm="1">
        <f t="array" aca="1" ref="AI359" ca="1">IF(INDIRECT("'"&amp;$A$69&amp;"'!"&amp;AI$68&amp;$C359+72)&lt;&gt;INDIRECT("'"&amp;$A$70&amp;"'!"&amp;AI$68&amp;$C359+72),1,0)</f>
        <v>0</v>
      </c>
      <c r="AJ359" cm="1">
        <f t="array" aca="1" ref="AJ359" ca="1">IF(INDIRECT("'"&amp;$A$69&amp;"'!"&amp;AJ$68&amp;$C359+72)&lt;&gt;INDIRECT("'"&amp;$A$70&amp;"'!"&amp;AJ$68&amp;$C359+72),1,0)</f>
        <v>0</v>
      </c>
      <c r="AK359" cm="1">
        <f t="array" aca="1" ref="AK359" ca="1">IF(INDIRECT("'"&amp;$A$69&amp;"'!"&amp;AK$68&amp;$C359+72)&lt;&gt;INDIRECT("'"&amp;$A$70&amp;"'!"&amp;AK$68&amp;$C359+72),1,0)</f>
        <v>0</v>
      </c>
      <c r="AL359" cm="1">
        <f t="array" aca="1" ref="AL359" ca="1">IF(INDIRECT("'"&amp;$A$69&amp;"'!"&amp;AL$68&amp;$C359+72)&lt;&gt;INDIRECT("'"&amp;$A$70&amp;"'!"&amp;AL$68&amp;$C359+72),1,0)</f>
        <v>0</v>
      </c>
      <c r="AM359" cm="1">
        <f t="array" aca="1" ref="AM359" ca="1">IF(INDIRECT("'"&amp;$A$69&amp;"'!"&amp;AM$68&amp;$C359+72)&lt;&gt;INDIRECT("'"&amp;$A$70&amp;"'!"&amp;AM$68&amp;$C359+72),1,0)</f>
        <v>0</v>
      </c>
      <c r="AN359" cm="1">
        <f t="array" aca="1" ref="AN359" ca="1">IF(INDIRECT("'"&amp;$A$69&amp;"'!"&amp;AN$68&amp;$C359+72)&lt;&gt;INDIRECT("'"&amp;$A$70&amp;"'!"&amp;AN$68&amp;$C359+72),1,0)</f>
        <v>0</v>
      </c>
      <c r="AO359" cm="1">
        <f t="array" aca="1" ref="AO359" ca="1">IF(INDIRECT("'"&amp;$A$69&amp;"'!"&amp;AO$68&amp;$C359+72)&lt;&gt;INDIRECT("'"&amp;$A$70&amp;"'!"&amp;AO$68&amp;$C359+72),1,0)</f>
        <v>0</v>
      </c>
      <c r="AP359" cm="1">
        <f t="array" aca="1" ref="AP359" ca="1">IF(INDIRECT("'"&amp;$A$69&amp;"'!"&amp;AP$68&amp;$C359+72)&lt;&gt;INDIRECT("'"&amp;$A$70&amp;"'!"&amp;AP$68&amp;$C359+72),1,0)</f>
        <v>0</v>
      </c>
      <c r="AQ359" cm="1">
        <f t="array" aca="1" ref="AQ359" ca="1">IF(INDIRECT("'"&amp;$A$69&amp;"'!"&amp;AQ$68&amp;$C359+72)&lt;&gt;INDIRECT("'"&amp;$A$70&amp;"'!"&amp;AQ$68&amp;$C359+72),1,0)</f>
        <v>0</v>
      </c>
      <c r="AR359" cm="1">
        <f t="array" aca="1" ref="AR359" ca="1">IF(INDIRECT("'"&amp;$A$69&amp;"'!"&amp;AR$68&amp;$C359+72)&lt;&gt;INDIRECT("'"&amp;$A$70&amp;"'!"&amp;AR$68&amp;$C359+72),1,0)</f>
        <v>0</v>
      </c>
      <c r="AS359" cm="1">
        <f t="array" aca="1" ref="AS359" ca="1">IF(INDIRECT("'"&amp;$A$69&amp;"'!"&amp;AS$68&amp;$C359+72)&lt;&gt;INDIRECT("'"&amp;$A$70&amp;"'!"&amp;AS$68&amp;$C359+72),1,0)</f>
        <v>0</v>
      </c>
      <c r="AT359" cm="1">
        <f t="array" aca="1" ref="AT359" ca="1">IF(INDIRECT("'"&amp;$A$69&amp;"'!"&amp;AT$68&amp;$C359+72)&lt;&gt;INDIRECT("'"&amp;$A$70&amp;"'!"&amp;AT$68&amp;$C359+72),1,0)</f>
        <v>0</v>
      </c>
      <c r="AU359" cm="1">
        <f t="array" aca="1" ref="AU359" ca="1">IF(INDIRECT("'"&amp;$A$69&amp;"'!"&amp;AU$68&amp;$C359+72)&lt;&gt;INDIRECT("'"&amp;$A$70&amp;"'!"&amp;AU$68&amp;$C359+72),1,0)</f>
        <v>0</v>
      </c>
      <c r="AV359" cm="1">
        <f t="array" aca="1" ref="AV359" ca="1">IF(INDIRECT("'"&amp;$A$69&amp;"'!"&amp;AV$68&amp;$C359+72)&lt;&gt;INDIRECT("'"&amp;$A$70&amp;"'!"&amp;AV$68&amp;$C359+72),1,0)</f>
        <v>0</v>
      </c>
      <c r="AW359" cm="1">
        <f t="array" aca="1" ref="AW359" ca="1">IF(INDIRECT("'"&amp;$A$69&amp;"'!"&amp;AW$68&amp;$C359+72)&lt;&gt;INDIRECT("'"&amp;$A$70&amp;"'!"&amp;AW$68&amp;$C359+72),1,0)</f>
        <v>0</v>
      </c>
      <c r="AX359" cm="1">
        <f t="array" aca="1" ref="AX359" ca="1">IF(INDIRECT("'"&amp;$A$69&amp;"'!"&amp;AX$68&amp;$C359+72)&lt;&gt;INDIRECT("'"&amp;$A$70&amp;"'!"&amp;AX$68&amp;$C359+72),1,0)</f>
        <v>0</v>
      </c>
      <c r="AY359" cm="1">
        <f t="array" aca="1" ref="AY359" ca="1">IF(INDIRECT("'"&amp;$A$69&amp;"'!"&amp;AY$68&amp;$C359+72)&lt;&gt;INDIRECT("'"&amp;$A$70&amp;"'!"&amp;AY$68&amp;$C359+72),1,0)</f>
        <v>0</v>
      </c>
      <c r="AZ359" cm="1">
        <f t="array" aca="1" ref="AZ359" ca="1">IF(INDIRECT("'"&amp;$A$69&amp;"'!"&amp;AZ$68&amp;$C359+72)&lt;&gt;INDIRECT("'"&amp;$A$70&amp;"'!"&amp;AZ$68&amp;$C359+72),1,0)</f>
        <v>0</v>
      </c>
      <c r="BA359" cm="1">
        <f t="array" aca="1" ref="BA359" ca="1">IF(INDIRECT("'"&amp;$A$69&amp;"'!"&amp;BA$68&amp;$C359+72)&lt;&gt;INDIRECT("'"&amp;$A$70&amp;"'!"&amp;BA$68&amp;$C359+72),1,0)</f>
        <v>0</v>
      </c>
      <c r="BB359" cm="1">
        <f t="array" aca="1" ref="BB359" ca="1">IF(INDIRECT("'"&amp;$A$69&amp;"'!"&amp;BB$68&amp;$C359+72)&lt;&gt;INDIRECT("'"&amp;$A$70&amp;"'!"&amp;BB$68&amp;$C359+72),1,0)</f>
        <v>0</v>
      </c>
      <c r="BC359">
        <f t="shared" ca="1" si="12"/>
        <v>0</v>
      </c>
      <c r="BD359">
        <f t="shared" ca="1" si="13"/>
        <v>0</v>
      </c>
      <c r="BE359">
        <f t="shared" ca="1" si="14"/>
        <v>0</v>
      </c>
    </row>
    <row r="360" spans="3:57" x14ac:dyDescent="0.15">
      <c r="C360" s="283">
        <v>288</v>
      </c>
      <c r="D360" cm="1">
        <f t="array" aca="1" ref="D360" ca="1">IF(INDIRECT("'"&amp;$A$69&amp;"'!"&amp;D$68&amp;$C360+72)&lt;&gt;INDIRECT("'"&amp;$A$70&amp;"'!"&amp;D$68&amp;$C360+72),1,0)</f>
        <v>0</v>
      </c>
      <c r="E360" cm="1">
        <f t="array" aca="1" ref="E360" ca="1">IF(INDIRECT("'"&amp;$A$69&amp;"'!"&amp;E$68&amp;$C360+72)&lt;&gt;INDIRECT("'"&amp;$A$70&amp;"'!"&amp;E$68&amp;$C360+72),1,0)</f>
        <v>0</v>
      </c>
      <c r="F360" cm="1">
        <f t="array" aca="1" ref="F360" ca="1">IF(INDIRECT("'"&amp;$A$69&amp;"'!"&amp;F$68&amp;$C360+72)&lt;&gt;INDIRECT("'"&amp;$A$70&amp;"'!"&amp;F$68&amp;$C360+72),1,0)</f>
        <v>0</v>
      </c>
      <c r="G360" cm="1">
        <f t="array" aca="1" ref="G360" ca="1">IF(INDIRECT("'"&amp;$A$69&amp;"'!"&amp;G$68&amp;$C360+72)&lt;&gt;INDIRECT("'"&amp;$A$70&amp;"'!"&amp;G$68&amp;$C360+72),1,0)</f>
        <v>0</v>
      </c>
      <c r="H360" cm="1">
        <f t="array" aca="1" ref="H360" ca="1">IF(INDIRECT("'"&amp;$A$69&amp;"'!"&amp;H$68&amp;$C360+72)&lt;&gt;INDIRECT("'"&amp;$A$70&amp;"'!"&amp;H$68&amp;$C360+72),1,0)</f>
        <v>0</v>
      </c>
      <c r="I360" cm="1">
        <f t="array" aca="1" ref="I360" ca="1">IF(INDIRECT("'"&amp;$A$69&amp;"'!"&amp;I$68&amp;$C360+72)&lt;&gt;INDIRECT("'"&amp;$A$70&amp;"'!"&amp;I$68&amp;$C360+72),1,0)</f>
        <v>0</v>
      </c>
      <c r="J360" cm="1">
        <f t="array" aca="1" ref="J360" ca="1">IF(INDIRECT("'"&amp;$A$69&amp;"'!"&amp;J$68&amp;$C360+72)&lt;&gt;INDIRECT("'"&amp;$A$70&amp;"'!"&amp;J$68&amp;$C360+72),1,0)</f>
        <v>0</v>
      </c>
      <c r="K360" cm="1">
        <f t="array" aca="1" ref="K360" ca="1">IF(INDIRECT("'"&amp;$A$69&amp;"'!"&amp;K$68&amp;$C360+72)&lt;&gt;INDIRECT("'"&amp;$A$70&amp;"'!"&amp;K$68&amp;$C360+72),1,0)</f>
        <v>0</v>
      </c>
      <c r="L360" cm="1">
        <f t="array" aca="1" ref="L360" ca="1">IF(INDIRECT("'"&amp;$A$69&amp;"'!"&amp;L$68&amp;$C360+72)&lt;&gt;INDIRECT("'"&amp;$A$70&amp;"'!"&amp;L$68&amp;$C360+72),1,0)</f>
        <v>0</v>
      </c>
      <c r="M360" cm="1">
        <f t="array" aca="1" ref="M360" ca="1">IF(INDIRECT("'"&amp;$A$69&amp;"'!"&amp;M$68&amp;$C360+72)&lt;&gt;INDIRECT("'"&amp;$A$70&amp;"'!"&amp;M$68&amp;$C360+72),1,0)</f>
        <v>0</v>
      </c>
      <c r="N360" cm="1">
        <f t="array" aca="1" ref="N360" ca="1">IF(INDIRECT("'"&amp;$A$69&amp;"'!"&amp;N$68&amp;$C360+72)&lt;&gt;INDIRECT("'"&amp;$A$70&amp;"'!"&amp;N$68&amp;$C360+72),1,0)</f>
        <v>0</v>
      </c>
      <c r="O360" cm="1">
        <f t="array" aca="1" ref="O360" ca="1">IF(INDIRECT("'"&amp;$A$69&amp;"'!"&amp;O$68&amp;$C360+72)&lt;&gt;INDIRECT("'"&amp;$A$70&amp;"'!"&amp;O$68&amp;$C360+72),1,0)</f>
        <v>0</v>
      </c>
      <c r="P360" cm="1">
        <f t="array" aca="1" ref="P360" ca="1">IF(INDIRECT("'"&amp;$A$69&amp;"'!"&amp;P$68&amp;$C360+72)&lt;&gt;INDIRECT("'"&amp;$A$70&amp;"'!"&amp;P$68&amp;$C360+72),1,0)</f>
        <v>0</v>
      </c>
      <c r="Q360" cm="1">
        <f t="array" aca="1" ref="Q360" ca="1">IF(INDIRECT("'"&amp;$A$69&amp;"'!"&amp;Q$68&amp;$C360+72)&lt;&gt;INDIRECT("'"&amp;$A$70&amp;"'!"&amp;Q$68&amp;$C360+72),1,0)</f>
        <v>0</v>
      </c>
      <c r="R360" cm="1">
        <f t="array" aca="1" ref="R360" ca="1">IF(INDIRECT("'"&amp;$A$69&amp;"'!"&amp;R$68&amp;$C360+72)&lt;&gt;INDIRECT("'"&amp;$A$70&amp;"'!"&amp;R$68&amp;$C360+72),1,0)</f>
        <v>0</v>
      </c>
      <c r="S360" cm="1">
        <f t="array" aca="1" ref="S360" ca="1">IF(INDIRECT("'"&amp;$A$69&amp;"'!"&amp;S$68&amp;$C360+72)&lt;&gt;INDIRECT("'"&amp;$A$70&amp;"'!"&amp;S$68&amp;$C360+72),1,0)</f>
        <v>0</v>
      </c>
      <c r="T360" cm="1">
        <f t="array" aca="1" ref="T360" ca="1">IF(INDIRECT("'"&amp;$A$69&amp;"'!"&amp;T$68&amp;$C360+72)&lt;&gt;INDIRECT("'"&amp;$A$70&amp;"'!"&amp;T$68&amp;$C360+72),1,0)</f>
        <v>0</v>
      </c>
      <c r="U360" cm="1">
        <f t="array" aca="1" ref="U360" ca="1">IF(INDIRECT("'"&amp;$A$69&amp;"'!"&amp;U$68&amp;$C360+72)&lt;&gt;INDIRECT("'"&amp;$A$70&amp;"'!"&amp;U$68&amp;$C360+72),1,0)</f>
        <v>0</v>
      </c>
      <c r="V360" cm="1">
        <f t="array" aca="1" ref="V360" ca="1">IF(INDIRECT("'"&amp;$A$69&amp;"'!"&amp;V$68&amp;$C360+72)&lt;&gt;INDIRECT("'"&amp;$A$70&amp;"'!"&amp;V$68&amp;$C360+72),1,0)</f>
        <v>0</v>
      </c>
      <c r="W360" cm="1">
        <f t="array" aca="1" ref="W360" ca="1">IF(INDIRECT("'"&amp;$A$69&amp;"'!"&amp;W$68&amp;$C360+72)&lt;&gt;INDIRECT("'"&amp;$A$70&amp;"'!"&amp;W$68&amp;$C360+72),1,0)</f>
        <v>0</v>
      </c>
      <c r="X360" cm="1">
        <f t="array" aca="1" ref="X360" ca="1">IF(INDIRECT("'"&amp;$A$69&amp;"'!"&amp;X$68&amp;$C360+72)&lt;&gt;INDIRECT("'"&amp;$A$70&amp;"'!"&amp;X$68&amp;$C360+72),1,0)</f>
        <v>0</v>
      </c>
      <c r="Y360" cm="1">
        <f t="array" aca="1" ref="Y360" ca="1">IF(INDIRECT("'"&amp;$A$69&amp;"'!"&amp;Y$68&amp;$C360+72)&lt;&gt;INDIRECT("'"&amp;$A$70&amp;"'!"&amp;Y$68&amp;$C360+72),1,0)</f>
        <v>0</v>
      </c>
      <c r="Z360" cm="1">
        <f t="array" aca="1" ref="Z360" ca="1">IF(INDIRECT("'"&amp;$A$69&amp;"'!"&amp;Z$68&amp;$C360+72)&lt;&gt;INDIRECT("'"&amp;$A$70&amp;"'!"&amp;Z$68&amp;$C360+72),1,0)</f>
        <v>0</v>
      </c>
      <c r="AA360" cm="1">
        <f t="array" aca="1" ref="AA360" ca="1">IF(INDIRECT("'"&amp;$A$69&amp;"'!"&amp;AA$68&amp;$C360+72)&lt;&gt;INDIRECT("'"&amp;$A$70&amp;"'!"&amp;AA$68&amp;$C360+72),1,0)</f>
        <v>0</v>
      </c>
      <c r="AB360" cm="1">
        <f t="array" aca="1" ref="AB360" ca="1">IF(INDIRECT("'"&amp;$A$69&amp;"'!"&amp;AB$68&amp;$C360+72)&lt;&gt;INDIRECT("'"&amp;$A$70&amp;"'!"&amp;AB$68&amp;$C360+72),1,0)</f>
        <v>0</v>
      </c>
      <c r="AC360" cm="1">
        <f t="array" aca="1" ref="AC360" ca="1">IF(INDIRECT("'"&amp;$A$69&amp;"'!"&amp;AC$68&amp;$C360+72)&lt;&gt;INDIRECT("'"&amp;$A$70&amp;"'!"&amp;AC$68&amp;$C360+72),1,0)</f>
        <v>0</v>
      </c>
      <c r="AD360" cm="1">
        <f t="array" aca="1" ref="AD360" ca="1">IF(INDIRECT("'"&amp;$A$69&amp;"'!"&amp;AD$68&amp;$C360+72)&lt;&gt;INDIRECT("'"&amp;$A$70&amp;"'!"&amp;AD$68&amp;$C360+72),1,0)</f>
        <v>0</v>
      </c>
      <c r="AE360" cm="1">
        <f t="array" aca="1" ref="AE360" ca="1">IF(INDIRECT("'"&amp;$A$69&amp;"'!"&amp;AE$68&amp;$C360+72)&lt;&gt;INDIRECT("'"&amp;$A$70&amp;"'!"&amp;AE$68&amp;$C360+72),1,0)</f>
        <v>0</v>
      </c>
      <c r="AF360" cm="1">
        <f t="array" aca="1" ref="AF360" ca="1">IF(INDIRECT("'"&amp;$A$69&amp;"'!"&amp;AF$68&amp;$C360+72)&lt;&gt;INDIRECT("'"&amp;$A$70&amp;"'!"&amp;AF$68&amp;$C360+72),1,0)</f>
        <v>0</v>
      </c>
      <c r="AG360" cm="1">
        <f t="array" aca="1" ref="AG360" ca="1">IF(INDIRECT("'"&amp;$A$69&amp;"'!"&amp;AG$68&amp;$C360+72)&lt;&gt;INDIRECT("'"&amp;$A$70&amp;"'!"&amp;AG$68&amp;$C360+72),1,0)</f>
        <v>0</v>
      </c>
      <c r="AH360" cm="1">
        <f t="array" aca="1" ref="AH360" ca="1">IF(INDIRECT("'"&amp;$A$69&amp;"'!"&amp;AH$68&amp;$C360+72)&lt;&gt;INDIRECT("'"&amp;$A$70&amp;"'!"&amp;AH$68&amp;$C360+72),1,0)</f>
        <v>0</v>
      </c>
      <c r="AI360" cm="1">
        <f t="array" aca="1" ref="AI360" ca="1">IF(INDIRECT("'"&amp;$A$69&amp;"'!"&amp;AI$68&amp;$C360+72)&lt;&gt;INDIRECT("'"&amp;$A$70&amp;"'!"&amp;AI$68&amp;$C360+72),1,0)</f>
        <v>0</v>
      </c>
      <c r="AJ360" cm="1">
        <f t="array" aca="1" ref="AJ360" ca="1">IF(INDIRECT("'"&amp;$A$69&amp;"'!"&amp;AJ$68&amp;$C360+72)&lt;&gt;INDIRECT("'"&amp;$A$70&amp;"'!"&amp;AJ$68&amp;$C360+72),1,0)</f>
        <v>0</v>
      </c>
      <c r="AK360" cm="1">
        <f t="array" aca="1" ref="AK360" ca="1">IF(INDIRECT("'"&amp;$A$69&amp;"'!"&amp;AK$68&amp;$C360+72)&lt;&gt;INDIRECT("'"&amp;$A$70&amp;"'!"&amp;AK$68&amp;$C360+72),1,0)</f>
        <v>0</v>
      </c>
      <c r="AL360" cm="1">
        <f t="array" aca="1" ref="AL360" ca="1">IF(INDIRECT("'"&amp;$A$69&amp;"'!"&amp;AL$68&amp;$C360+72)&lt;&gt;INDIRECT("'"&amp;$A$70&amp;"'!"&amp;AL$68&amp;$C360+72),1,0)</f>
        <v>0</v>
      </c>
      <c r="AM360" cm="1">
        <f t="array" aca="1" ref="AM360" ca="1">IF(INDIRECT("'"&amp;$A$69&amp;"'!"&amp;AM$68&amp;$C360+72)&lt;&gt;INDIRECT("'"&amp;$A$70&amp;"'!"&amp;AM$68&amp;$C360+72),1,0)</f>
        <v>0</v>
      </c>
      <c r="AN360" cm="1">
        <f t="array" aca="1" ref="AN360" ca="1">IF(INDIRECT("'"&amp;$A$69&amp;"'!"&amp;AN$68&amp;$C360+72)&lt;&gt;INDIRECT("'"&amp;$A$70&amp;"'!"&amp;AN$68&amp;$C360+72),1,0)</f>
        <v>0</v>
      </c>
      <c r="AO360" cm="1">
        <f t="array" aca="1" ref="AO360" ca="1">IF(INDIRECT("'"&amp;$A$69&amp;"'!"&amp;AO$68&amp;$C360+72)&lt;&gt;INDIRECT("'"&amp;$A$70&amp;"'!"&amp;AO$68&amp;$C360+72),1,0)</f>
        <v>0</v>
      </c>
      <c r="AP360" cm="1">
        <f t="array" aca="1" ref="AP360" ca="1">IF(INDIRECT("'"&amp;$A$69&amp;"'!"&amp;AP$68&amp;$C360+72)&lt;&gt;INDIRECT("'"&amp;$A$70&amp;"'!"&amp;AP$68&amp;$C360+72),1,0)</f>
        <v>0</v>
      </c>
      <c r="AQ360" cm="1">
        <f t="array" aca="1" ref="AQ360" ca="1">IF(INDIRECT("'"&amp;$A$69&amp;"'!"&amp;AQ$68&amp;$C360+72)&lt;&gt;INDIRECT("'"&amp;$A$70&amp;"'!"&amp;AQ$68&amp;$C360+72),1,0)</f>
        <v>0</v>
      </c>
      <c r="AR360" cm="1">
        <f t="array" aca="1" ref="AR360" ca="1">IF(INDIRECT("'"&amp;$A$69&amp;"'!"&amp;AR$68&amp;$C360+72)&lt;&gt;INDIRECT("'"&amp;$A$70&amp;"'!"&amp;AR$68&amp;$C360+72),1,0)</f>
        <v>0</v>
      </c>
      <c r="AS360" cm="1">
        <f t="array" aca="1" ref="AS360" ca="1">IF(INDIRECT("'"&amp;$A$69&amp;"'!"&amp;AS$68&amp;$C360+72)&lt;&gt;INDIRECT("'"&amp;$A$70&amp;"'!"&amp;AS$68&amp;$C360+72),1,0)</f>
        <v>0</v>
      </c>
      <c r="AT360" cm="1">
        <f t="array" aca="1" ref="AT360" ca="1">IF(INDIRECT("'"&amp;$A$69&amp;"'!"&amp;AT$68&amp;$C360+72)&lt;&gt;INDIRECT("'"&amp;$A$70&amp;"'!"&amp;AT$68&amp;$C360+72),1,0)</f>
        <v>0</v>
      </c>
      <c r="AU360" cm="1">
        <f t="array" aca="1" ref="AU360" ca="1">IF(INDIRECT("'"&amp;$A$69&amp;"'!"&amp;AU$68&amp;$C360+72)&lt;&gt;INDIRECT("'"&amp;$A$70&amp;"'!"&amp;AU$68&amp;$C360+72),1,0)</f>
        <v>0</v>
      </c>
      <c r="AV360" cm="1">
        <f t="array" aca="1" ref="AV360" ca="1">IF(INDIRECT("'"&amp;$A$69&amp;"'!"&amp;AV$68&amp;$C360+72)&lt;&gt;INDIRECT("'"&amp;$A$70&amp;"'!"&amp;AV$68&amp;$C360+72),1,0)</f>
        <v>0</v>
      </c>
      <c r="AW360" cm="1">
        <f t="array" aca="1" ref="AW360" ca="1">IF(INDIRECT("'"&amp;$A$69&amp;"'!"&amp;AW$68&amp;$C360+72)&lt;&gt;INDIRECT("'"&amp;$A$70&amp;"'!"&amp;AW$68&amp;$C360+72),1,0)</f>
        <v>0</v>
      </c>
      <c r="AX360" cm="1">
        <f t="array" aca="1" ref="AX360" ca="1">IF(INDIRECT("'"&amp;$A$69&amp;"'!"&amp;AX$68&amp;$C360+72)&lt;&gt;INDIRECT("'"&amp;$A$70&amp;"'!"&amp;AX$68&amp;$C360+72),1,0)</f>
        <v>0</v>
      </c>
      <c r="AY360" cm="1">
        <f t="array" aca="1" ref="AY360" ca="1">IF(INDIRECT("'"&amp;$A$69&amp;"'!"&amp;AY$68&amp;$C360+72)&lt;&gt;INDIRECT("'"&amp;$A$70&amp;"'!"&amp;AY$68&amp;$C360+72),1,0)</f>
        <v>0</v>
      </c>
      <c r="AZ360" cm="1">
        <f t="array" aca="1" ref="AZ360" ca="1">IF(INDIRECT("'"&amp;$A$69&amp;"'!"&amp;AZ$68&amp;$C360+72)&lt;&gt;INDIRECT("'"&amp;$A$70&amp;"'!"&amp;AZ$68&amp;$C360+72),1,0)</f>
        <v>0</v>
      </c>
      <c r="BA360" cm="1">
        <f t="array" aca="1" ref="BA360" ca="1">IF(INDIRECT("'"&amp;$A$69&amp;"'!"&amp;BA$68&amp;$C360+72)&lt;&gt;INDIRECT("'"&amp;$A$70&amp;"'!"&amp;BA$68&amp;$C360+72),1,0)</f>
        <v>0</v>
      </c>
      <c r="BB360" cm="1">
        <f t="array" aca="1" ref="BB360" ca="1">IF(INDIRECT("'"&amp;$A$69&amp;"'!"&amp;BB$68&amp;$C360+72)&lt;&gt;INDIRECT("'"&amp;$A$70&amp;"'!"&amp;BB$68&amp;$C360+72),1,0)</f>
        <v>0</v>
      </c>
      <c r="BC360">
        <f t="shared" ca="1" si="12"/>
        <v>0</v>
      </c>
      <c r="BD360">
        <f t="shared" ca="1" si="13"/>
        <v>0</v>
      </c>
      <c r="BE360">
        <f t="shared" ca="1" si="14"/>
        <v>0</v>
      </c>
    </row>
    <row r="361" spans="3:57" x14ac:dyDescent="0.15">
      <c r="C361" s="283">
        <v>289</v>
      </c>
      <c r="D361" cm="1">
        <f t="array" aca="1" ref="D361" ca="1">IF(INDIRECT("'"&amp;$A$69&amp;"'!"&amp;D$68&amp;$C361+72)&lt;&gt;INDIRECT("'"&amp;$A$70&amp;"'!"&amp;D$68&amp;$C361+72),1,0)</f>
        <v>0</v>
      </c>
      <c r="E361" cm="1">
        <f t="array" aca="1" ref="E361" ca="1">IF(INDIRECT("'"&amp;$A$69&amp;"'!"&amp;E$68&amp;$C361+72)&lt;&gt;INDIRECT("'"&amp;$A$70&amp;"'!"&amp;E$68&amp;$C361+72),1,0)</f>
        <v>0</v>
      </c>
      <c r="F361" cm="1">
        <f t="array" aca="1" ref="F361" ca="1">IF(INDIRECT("'"&amp;$A$69&amp;"'!"&amp;F$68&amp;$C361+72)&lt;&gt;INDIRECT("'"&amp;$A$70&amp;"'!"&amp;F$68&amp;$C361+72),1,0)</f>
        <v>0</v>
      </c>
      <c r="G361" cm="1">
        <f t="array" aca="1" ref="G361" ca="1">IF(INDIRECT("'"&amp;$A$69&amp;"'!"&amp;G$68&amp;$C361+72)&lt;&gt;INDIRECT("'"&amp;$A$70&amp;"'!"&amp;G$68&amp;$C361+72),1,0)</f>
        <v>0</v>
      </c>
      <c r="H361" cm="1">
        <f t="array" aca="1" ref="H361" ca="1">IF(INDIRECT("'"&amp;$A$69&amp;"'!"&amp;H$68&amp;$C361+72)&lt;&gt;INDIRECT("'"&amp;$A$70&amp;"'!"&amp;H$68&amp;$C361+72),1,0)</f>
        <v>0</v>
      </c>
      <c r="I361" cm="1">
        <f t="array" aca="1" ref="I361" ca="1">IF(INDIRECT("'"&amp;$A$69&amp;"'!"&amp;I$68&amp;$C361+72)&lt;&gt;INDIRECT("'"&amp;$A$70&amp;"'!"&amp;I$68&amp;$C361+72),1,0)</f>
        <v>0</v>
      </c>
      <c r="J361" cm="1">
        <f t="array" aca="1" ref="J361" ca="1">IF(INDIRECT("'"&amp;$A$69&amp;"'!"&amp;J$68&amp;$C361+72)&lt;&gt;INDIRECT("'"&amp;$A$70&amp;"'!"&amp;J$68&amp;$C361+72),1,0)</f>
        <v>0</v>
      </c>
      <c r="K361" cm="1">
        <f t="array" aca="1" ref="K361" ca="1">IF(INDIRECT("'"&amp;$A$69&amp;"'!"&amp;K$68&amp;$C361+72)&lt;&gt;INDIRECT("'"&amp;$A$70&amp;"'!"&amp;K$68&amp;$C361+72),1,0)</f>
        <v>0</v>
      </c>
      <c r="L361" cm="1">
        <f t="array" aca="1" ref="L361" ca="1">IF(INDIRECT("'"&amp;$A$69&amp;"'!"&amp;L$68&amp;$C361+72)&lt;&gt;INDIRECT("'"&amp;$A$70&amp;"'!"&amp;L$68&amp;$C361+72),1,0)</f>
        <v>0</v>
      </c>
      <c r="M361" cm="1">
        <f t="array" aca="1" ref="M361" ca="1">IF(INDIRECT("'"&amp;$A$69&amp;"'!"&amp;M$68&amp;$C361+72)&lt;&gt;INDIRECT("'"&amp;$A$70&amp;"'!"&amp;M$68&amp;$C361+72),1,0)</f>
        <v>0</v>
      </c>
      <c r="N361" cm="1">
        <f t="array" aca="1" ref="N361" ca="1">IF(INDIRECT("'"&amp;$A$69&amp;"'!"&amp;N$68&amp;$C361+72)&lt;&gt;INDIRECT("'"&amp;$A$70&amp;"'!"&amp;N$68&amp;$C361+72),1,0)</f>
        <v>0</v>
      </c>
      <c r="O361" cm="1">
        <f t="array" aca="1" ref="O361" ca="1">IF(INDIRECT("'"&amp;$A$69&amp;"'!"&amp;O$68&amp;$C361+72)&lt;&gt;INDIRECT("'"&amp;$A$70&amp;"'!"&amp;O$68&amp;$C361+72),1,0)</f>
        <v>0</v>
      </c>
      <c r="P361" cm="1">
        <f t="array" aca="1" ref="P361" ca="1">IF(INDIRECT("'"&amp;$A$69&amp;"'!"&amp;P$68&amp;$C361+72)&lt;&gt;INDIRECT("'"&amp;$A$70&amp;"'!"&amp;P$68&amp;$C361+72),1,0)</f>
        <v>0</v>
      </c>
      <c r="Q361" cm="1">
        <f t="array" aca="1" ref="Q361" ca="1">IF(INDIRECT("'"&amp;$A$69&amp;"'!"&amp;Q$68&amp;$C361+72)&lt;&gt;INDIRECT("'"&amp;$A$70&amp;"'!"&amp;Q$68&amp;$C361+72),1,0)</f>
        <v>0</v>
      </c>
      <c r="R361" cm="1">
        <f t="array" aca="1" ref="R361" ca="1">IF(INDIRECT("'"&amp;$A$69&amp;"'!"&amp;R$68&amp;$C361+72)&lt;&gt;INDIRECT("'"&amp;$A$70&amp;"'!"&amp;R$68&amp;$C361+72),1,0)</f>
        <v>0</v>
      </c>
      <c r="S361" cm="1">
        <f t="array" aca="1" ref="S361" ca="1">IF(INDIRECT("'"&amp;$A$69&amp;"'!"&amp;S$68&amp;$C361+72)&lt;&gt;INDIRECT("'"&amp;$A$70&amp;"'!"&amp;S$68&amp;$C361+72),1,0)</f>
        <v>0</v>
      </c>
      <c r="T361" cm="1">
        <f t="array" aca="1" ref="T361" ca="1">IF(INDIRECT("'"&amp;$A$69&amp;"'!"&amp;T$68&amp;$C361+72)&lt;&gt;INDIRECT("'"&amp;$A$70&amp;"'!"&amp;T$68&amp;$C361+72),1,0)</f>
        <v>0</v>
      </c>
      <c r="U361" cm="1">
        <f t="array" aca="1" ref="U361" ca="1">IF(INDIRECT("'"&amp;$A$69&amp;"'!"&amp;U$68&amp;$C361+72)&lt;&gt;INDIRECT("'"&amp;$A$70&amp;"'!"&amp;U$68&amp;$C361+72),1,0)</f>
        <v>0</v>
      </c>
      <c r="V361" cm="1">
        <f t="array" aca="1" ref="V361" ca="1">IF(INDIRECT("'"&amp;$A$69&amp;"'!"&amp;V$68&amp;$C361+72)&lt;&gt;INDIRECT("'"&amp;$A$70&amp;"'!"&amp;V$68&amp;$C361+72),1,0)</f>
        <v>0</v>
      </c>
      <c r="W361" cm="1">
        <f t="array" aca="1" ref="W361" ca="1">IF(INDIRECT("'"&amp;$A$69&amp;"'!"&amp;W$68&amp;$C361+72)&lt;&gt;INDIRECT("'"&amp;$A$70&amp;"'!"&amp;W$68&amp;$C361+72),1,0)</f>
        <v>0</v>
      </c>
      <c r="X361" cm="1">
        <f t="array" aca="1" ref="X361" ca="1">IF(INDIRECT("'"&amp;$A$69&amp;"'!"&amp;X$68&amp;$C361+72)&lt;&gt;INDIRECT("'"&amp;$A$70&amp;"'!"&amp;X$68&amp;$C361+72),1,0)</f>
        <v>0</v>
      </c>
      <c r="Y361" cm="1">
        <f t="array" aca="1" ref="Y361" ca="1">IF(INDIRECT("'"&amp;$A$69&amp;"'!"&amp;Y$68&amp;$C361+72)&lt;&gt;INDIRECT("'"&amp;$A$70&amp;"'!"&amp;Y$68&amp;$C361+72),1,0)</f>
        <v>0</v>
      </c>
      <c r="Z361" cm="1">
        <f t="array" aca="1" ref="Z361" ca="1">IF(INDIRECT("'"&amp;$A$69&amp;"'!"&amp;Z$68&amp;$C361+72)&lt;&gt;INDIRECT("'"&amp;$A$70&amp;"'!"&amp;Z$68&amp;$C361+72),1,0)</f>
        <v>0</v>
      </c>
      <c r="AA361" cm="1">
        <f t="array" aca="1" ref="AA361" ca="1">IF(INDIRECT("'"&amp;$A$69&amp;"'!"&amp;AA$68&amp;$C361+72)&lt;&gt;INDIRECT("'"&amp;$A$70&amp;"'!"&amp;AA$68&amp;$C361+72),1,0)</f>
        <v>0</v>
      </c>
      <c r="AB361" cm="1">
        <f t="array" aca="1" ref="AB361" ca="1">IF(INDIRECT("'"&amp;$A$69&amp;"'!"&amp;AB$68&amp;$C361+72)&lt;&gt;INDIRECT("'"&amp;$A$70&amp;"'!"&amp;AB$68&amp;$C361+72),1,0)</f>
        <v>0</v>
      </c>
      <c r="AC361" cm="1">
        <f t="array" aca="1" ref="AC361" ca="1">IF(INDIRECT("'"&amp;$A$69&amp;"'!"&amp;AC$68&amp;$C361+72)&lt;&gt;INDIRECT("'"&amp;$A$70&amp;"'!"&amp;AC$68&amp;$C361+72),1,0)</f>
        <v>0</v>
      </c>
      <c r="AD361" cm="1">
        <f t="array" aca="1" ref="AD361" ca="1">IF(INDIRECT("'"&amp;$A$69&amp;"'!"&amp;AD$68&amp;$C361+72)&lt;&gt;INDIRECT("'"&amp;$A$70&amp;"'!"&amp;AD$68&amp;$C361+72),1,0)</f>
        <v>0</v>
      </c>
      <c r="AE361" cm="1">
        <f t="array" aca="1" ref="AE361" ca="1">IF(INDIRECT("'"&amp;$A$69&amp;"'!"&amp;AE$68&amp;$C361+72)&lt;&gt;INDIRECT("'"&amp;$A$70&amp;"'!"&amp;AE$68&amp;$C361+72),1,0)</f>
        <v>0</v>
      </c>
      <c r="AF361" cm="1">
        <f t="array" aca="1" ref="AF361" ca="1">IF(INDIRECT("'"&amp;$A$69&amp;"'!"&amp;AF$68&amp;$C361+72)&lt;&gt;INDIRECT("'"&amp;$A$70&amp;"'!"&amp;AF$68&amp;$C361+72),1,0)</f>
        <v>0</v>
      </c>
      <c r="AG361" cm="1">
        <f t="array" aca="1" ref="AG361" ca="1">IF(INDIRECT("'"&amp;$A$69&amp;"'!"&amp;AG$68&amp;$C361+72)&lt;&gt;INDIRECT("'"&amp;$A$70&amp;"'!"&amp;AG$68&amp;$C361+72),1,0)</f>
        <v>0</v>
      </c>
      <c r="AH361" cm="1">
        <f t="array" aca="1" ref="AH361" ca="1">IF(INDIRECT("'"&amp;$A$69&amp;"'!"&amp;AH$68&amp;$C361+72)&lt;&gt;INDIRECT("'"&amp;$A$70&amp;"'!"&amp;AH$68&amp;$C361+72),1,0)</f>
        <v>0</v>
      </c>
      <c r="AI361" cm="1">
        <f t="array" aca="1" ref="AI361" ca="1">IF(INDIRECT("'"&amp;$A$69&amp;"'!"&amp;AI$68&amp;$C361+72)&lt;&gt;INDIRECT("'"&amp;$A$70&amp;"'!"&amp;AI$68&amp;$C361+72),1,0)</f>
        <v>0</v>
      </c>
      <c r="AJ361" cm="1">
        <f t="array" aca="1" ref="AJ361" ca="1">IF(INDIRECT("'"&amp;$A$69&amp;"'!"&amp;AJ$68&amp;$C361+72)&lt;&gt;INDIRECT("'"&amp;$A$70&amp;"'!"&amp;AJ$68&amp;$C361+72),1,0)</f>
        <v>0</v>
      </c>
      <c r="AK361" cm="1">
        <f t="array" aca="1" ref="AK361" ca="1">IF(INDIRECT("'"&amp;$A$69&amp;"'!"&amp;AK$68&amp;$C361+72)&lt;&gt;INDIRECT("'"&amp;$A$70&amp;"'!"&amp;AK$68&amp;$C361+72),1,0)</f>
        <v>0</v>
      </c>
      <c r="AL361" cm="1">
        <f t="array" aca="1" ref="AL361" ca="1">IF(INDIRECT("'"&amp;$A$69&amp;"'!"&amp;AL$68&amp;$C361+72)&lt;&gt;INDIRECT("'"&amp;$A$70&amp;"'!"&amp;AL$68&amp;$C361+72),1,0)</f>
        <v>0</v>
      </c>
      <c r="AM361" cm="1">
        <f t="array" aca="1" ref="AM361" ca="1">IF(INDIRECT("'"&amp;$A$69&amp;"'!"&amp;AM$68&amp;$C361+72)&lt;&gt;INDIRECT("'"&amp;$A$70&amp;"'!"&amp;AM$68&amp;$C361+72),1,0)</f>
        <v>0</v>
      </c>
      <c r="AN361" cm="1">
        <f t="array" aca="1" ref="AN361" ca="1">IF(INDIRECT("'"&amp;$A$69&amp;"'!"&amp;AN$68&amp;$C361+72)&lt;&gt;INDIRECT("'"&amp;$A$70&amp;"'!"&amp;AN$68&amp;$C361+72),1,0)</f>
        <v>0</v>
      </c>
      <c r="AO361" cm="1">
        <f t="array" aca="1" ref="AO361" ca="1">IF(INDIRECT("'"&amp;$A$69&amp;"'!"&amp;AO$68&amp;$C361+72)&lt;&gt;INDIRECT("'"&amp;$A$70&amp;"'!"&amp;AO$68&amp;$C361+72),1,0)</f>
        <v>0</v>
      </c>
      <c r="AP361" cm="1">
        <f t="array" aca="1" ref="AP361" ca="1">IF(INDIRECT("'"&amp;$A$69&amp;"'!"&amp;AP$68&amp;$C361+72)&lt;&gt;INDIRECT("'"&amp;$A$70&amp;"'!"&amp;AP$68&amp;$C361+72),1,0)</f>
        <v>0</v>
      </c>
      <c r="AQ361" cm="1">
        <f t="array" aca="1" ref="AQ361" ca="1">IF(INDIRECT("'"&amp;$A$69&amp;"'!"&amp;AQ$68&amp;$C361+72)&lt;&gt;INDIRECT("'"&amp;$A$70&amp;"'!"&amp;AQ$68&amp;$C361+72),1,0)</f>
        <v>0</v>
      </c>
      <c r="AR361" cm="1">
        <f t="array" aca="1" ref="AR361" ca="1">IF(INDIRECT("'"&amp;$A$69&amp;"'!"&amp;AR$68&amp;$C361+72)&lt;&gt;INDIRECT("'"&amp;$A$70&amp;"'!"&amp;AR$68&amp;$C361+72),1,0)</f>
        <v>0</v>
      </c>
      <c r="AS361" cm="1">
        <f t="array" aca="1" ref="AS361" ca="1">IF(INDIRECT("'"&amp;$A$69&amp;"'!"&amp;AS$68&amp;$C361+72)&lt;&gt;INDIRECT("'"&amp;$A$70&amp;"'!"&amp;AS$68&amp;$C361+72),1,0)</f>
        <v>0</v>
      </c>
      <c r="AT361" cm="1">
        <f t="array" aca="1" ref="AT361" ca="1">IF(INDIRECT("'"&amp;$A$69&amp;"'!"&amp;AT$68&amp;$C361+72)&lt;&gt;INDIRECT("'"&amp;$A$70&amp;"'!"&amp;AT$68&amp;$C361+72),1,0)</f>
        <v>0</v>
      </c>
      <c r="AU361" cm="1">
        <f t="array" aca="1" ref="AU361" ca="1">IF(INDIRECT("'"&amp;$A$69&amp;"'!"&amp;AU$68&amp;$C361+72)&lt;&gt;INDIRECT("'"&amp;$A$70&amp;"'!"&amp;AU$68&amp;$C361+72),1,0)</f>
        <v>0</v>
      </c>
      <c r="AV361" cm="1">
        <f t="array" aca="1" ref="AV361" ca="1">IF(INDIRECT("'"&amp;$A$69&amp;"'!"&amp;AV$68&amp;$C361+72)&lt;&gt;INDIRECT("'"&amp;$A$70&amp;"'!"&amp;AV$68&amp;$C361+72),1,0)</f>
        <v>0</v>
      </c>
      <c r="AW361" cm="1">
        <f t="array" aca="1" ref="AW361" ca="1">IF(INDIRECT("'"&amp;$A$69&amp;"'!"&amp;AW$68&amp;$C361+72)&lt;&gt;INDIRECT("'"&amp;$A$70&amp;"'!"&amp;AW$68&amp;$C361+72),1,0)</f>
        <v>0</v>
      </c>
      <c r="AX361" cm="1">
        <f t="array" aca="1" ref="AX361" ca="1">IF(INDIRECT("'"&amp;$A$69&amp;"'!"&amp;AX$68&amp;$C361+72)&lt;&gt;INDIRECT("'"&amp;$A$70&amp;"'!"&amp;AX$68&amp;$C361+72),1,0)</f>
        <v>0</v>
      </c>
      <c r="AY361" cm="1">
        <f t="array" aca="1" ref="AY361" ca="1">IF(INDIRECT("'"&amp;$A$69&amp;"'!"&amp;AY$68&amp;$C361+72)&lt;&gt;INDIRECT("'"&amp;$A$70&amp;"'!"&amp;AY$68&amp;$C361+72),1,0)</f>
        <v>0</v>
      </c>
      <c r="AZ361" cm="1">
        <f t="array" aca="1" ref="AZ361" ca="1">IF(INDIRECT("'"&amp;$A$69&amp;"'!"&amp;AZ$68&amp;$C361+72)&lt;&gt;INDIRECT("'"&amp;$A$70&amp;"'!"&amp;AZ$68&amp;$C361+72),1,0)</f>
        <v>0</v>
      </c>
      <c r="BA361" cm="1">
        <f t="array" aca="1" ref="BA361" ca="1">IF(INDIRECT("'"&amp;$A$69&amp;"'!"&amp;BA$68&amp;$C361+72)&lt;&gt;INDIRECT("'"&amp;$A$70&amp;"'!"&amp;BA$68&amp;$C361+72),1,0)</f>
        <v>0</v>
      </c>
      <c r="BB361" cm="1">
        <f t="array" aca="1" ref="BB361" ca="1">IF(INDIRECT("'"&amp;$A$69&amp;"'!"&amp;BB$68&amp;$C361+72)&lt;&gt;INDIRECT("'"&amp;$A$70&amp;"'!"&amp;BB$68&amp;$C361+72),1,0)</f>
        <v>0</v>
      </c>
      <c r="BC361">
        <f t="shared" ca="1" si="12"/>
        <v>0</v>
      </c>
      <c r="BD361">
        <f t="shared" ca="1" si="13"/>
        <v>0</v>
      </c>
      <c r="BE361">
        <f t="shared" ca="1" si="14"/>
        <v>0</v>
      </c>
    </row>
    <row r="362" spans="3:57" x14ac:dyDescent="0.15">
      <c r="C362" s="283">
        <v>290</v>
      </c>
      <c r="D362" cm="1">
        <f t="array" aca="1" ref="D362" ca="1">IF(INDIRECT("'"&amp;$A$69&amp;"'!"&amp;D$68&amp;$C362+72)&lt;&gt;INDIRECT("'"&amp;$A$70&amp;"'!"&amp;D$68&amp;$C362+72),1,0)</f>
        <v>0</v>
      </c>
      <c r="E362" cm="1">
        <f t="array" aca="1" ref="E362" ca="1">IF(INDIRECT("'"&amp;$A$69&amp;"'!"&amp;E$68&amp;$C362+72)&lt;&gt;INDIRECT("'"&amp;$A$70&amp;"'!"&amp;E$68&amp;$C362+72),1,0)</f>
        <v>0</v>
      </c>
      <c r="F362" cm="1">
        <f t="array" aca="1" ref="F362" ca="1">IF(INDIRECT("'"&amp;$A$69&amp;"'!"&amp;F$68&amp;$C362+72)&lt;&gt;INDIRECT("'"&amp;$A$70&amp;"'!"&amp;F$68&amp;$C362+72),1,0)</f>
        <v>0</v>
      </c>
      <c r="G362" cm="1">
        <f t="array" aca="1" ref="G362" ca="1">IF(INDIRECT("'"&amp;$A$69&amp;"'!"&amp;G$68&amp;$C362+72)&lt;&gt;INDIRECT("'"&amp;$A$70&amp;"'!"&amp;G$68&amp;$C362+72),1,0)</f>
        <v>0</v>
      </c>
      <c r="H362" cm="1">
        <f t="array" aca="1" ref="H362" ca="1">IF(INDIRECT("'"&amp;$A$69&amp;"'!"&amp;H$68&amp;$C362+72)&lt;&gt;INDIRECT("'"&amp;$A$70&amp;"'!"&amp;H$68&amp;$C362+72),1,0)</f>
        <v>0</v>
      </c>
      <c r="I362" cm="1">
        <f t="array" aca="1" ref="I362" ca="1">IF(INDIRECT("'"&amp;$A$69&amp;"'!"&amp;I$68&amp;$C362+72)&lt;&gt;INDIRECT("'"&amp;$A$70&amp;"'!"&amp;I$68&amp;$C362+72),1,0)</f>
        <v>0</v>
      </c>
      <c r="J362" cm="1">
        <f t="array" aca="1" ref="J362" ca="1">IF(INDIRECT("'"&amp;$A$69&amp;"'!"&amp;J$68&amp;$C362+72)&lt;&gt;INDIRECT("'"&amp;$A$70&amp;"'!"&amp;J$68&amp;$C362+72),1,0)</f>
        <v>0</v>
      </c>
      <c r="K362" cm="1">
        <f t="array" aca="1" ref="K362" ca="1">IF(INDIRECT("'"&amp;$A$69&amp;"'!"&amp;K$68&amp;$C362+72)&lt;&gt;INDIRECT("'"&amp;$A$70&amp;"'!"&amp;K$68&amp;$C362+72),1,0)</f>
        <v>0</v>
      </c>
      <c r="L362" cm="1">
        <f t="array" aca="1" ref="L362" ca="1">IF(INDIRECT("'"&amp;$A$69&amp;"'!"&amp;L$68&amp;$C362+72)&lt;&gt;INDIRECT("'"&amp;$A$70&amp;"'!"&amp;L$68&amp;$C362+72),1,0)</f>
        <v>0</v>
      </c>
      <c r="M362" cm="1">
        <f t="array" aca="1" ref="M362" ca="1">IF(INDIRECT("'"&amp;$A$69&amp;"'!"&amp;M$68&amp;$C362+72)&lt;&gt;INDIRECT("'"&amp;$A$70&amp;"'!"&amp;M$68&amp;$C362+72),1,0)</f>
        <v>0</v>
      </c>
      <c r="N362" cm="1">
        <f t="array" aca="1" ref="N362" ca="1">IF(INDIRECT("'"&amp;$A$69&amp;"'!"&amp;N$68&amp;$C362+72)&lt;&gt;INDIRECT("'"&amp;$A$70&amp;"'!"&amp;N$68&amp;$C362+72),1,0)</f>
        <v>0</v>
      </c>
      <c r="O362" cm="1">
        <f t="array" aca="1" ref="O362" ca="1">IF(INDIRECT("'"&amp;$A$69&amp;"'!"&amp;O$68&amp;$C362+72)&lt;&gt;INDIRECT("'"&amp;$A$70&amp;"'!"&amp;O$68&amp;$C362+72),1,0)</f>
        <v>0</v>
      </c>
      <c r="P362" cm="1">
        <f t="array" aca="1" ref="P362" ca="1">IF(INDIRECT("'"&amp;$A$69&amp;"'!"&amp;P$68&amp;$C362+72)&lt;&gt;INDIRECT("'"&amp;$A$70&amp;"'!"&amp;P$68&amp;$C362+72),1,0)</f>
        <v>0</v>
      </c>
      <c r="Q362" cm="1">
        <f t="array" aca="1" ref="Q362" ca="1">IF(INDIRECT("'"&amp;$A$69&amp;"'!"&amp;Q$68&amp;$C362+72)&lt;&gt;INDIRECT("'"&amp;$A$70&amp;"'!"&amp;Q$68&amp;$C362+72),1,0)</f>
        <v>0</v>
      </c>
      <c r="R362" cm="1">
        <f t="array" aca="1" ref="R362" ca="1">IF(INDIRECT("'"&amp;$A$69&amp;"'!"&amp;R$68&amp;$C362+72)&lt;&gt;INDIRECT("'"&amp;$A$70&amp;"'!"&amp;R$68&amp;$C362+72),1,0)</f>
        <v>0</v>
      </c>
      <c r="S362" cm="1">
        <f t="array" aca="1" ref="S362" ca="1">IF(INDIRECT("'"&amp;$A$69&amp;"'!"&amp;S$68&amp;$C362+72)&lt;&gt;INDIRECT("'"&amp;$A$70&amp;"'!"&amp;S$68&amp;$C362+72),1,0)</f>
        <v>0</v>
      </c>
      <c r="T362" cm="1">
        <f t="array" aca="1" ref="T362" ca="1">IF(INDIRECT("'"&amp;$A$69&amp;"'!"&amp;T$68&amp;$C362+72)&lt;&gt;INDIRECT("'"&amp;$A$70&amp;"'!"&amp;T$68&amp;$C362+72),1,0)</f>
        <v>0</v>
      </c>
      <c r="U362" cm="1">
        <f t="array" aca="1" ref="U362" ca="1">IF(INDIRECT("'"&amp;$A$69&amp;"'!"&amp;U$68&amp;$C362+72)&lt;&gt;INDIRECT("'"&amp;$A$70&amp;"'!"&amp;U$68&amp;$C362+72),1,0)</f>
        <v>0</v>
      </c>
      <c r="V362" cm="1">
        <f t="array" aca="1" ref="V362" ca="1">IF(INDIRECT("'"&amp;$A$69&amp;"'!"&amp;V$68&amp;$C362+72)&lt;&gt;INDIRECT("'"&amp;$A$70&amp;"'!"&amp;V$68&amp;$C362+72),1,0)</f>
        <v>0</v>
      </c>
      <c r="W362" cm="1">
        <f t="array" aca="1" ref="W362" ca="1">IF(INDIRECT("'"&amp;$A$69&amp;"'!"&amp;W$68&amp;$C362+72)&lt;&gt;INDIRECT("'"&amp;$A$70&amp;"'!"&amp;W$68&amp;$C362+72),1,0)</f>
        <v>0</v>
      </c>
      <c r="X362" cm="1">
        <f t="array" aca="1" ref="X362" ca="1">IF(INDIRECT("'"&amp;$A$69&amp;"'!"&amp;X$68&amp;$C362+72)&lt;&gt;INDIRECT("'"&amp;$A$70&amp;"'!"&amp;X$68&amp;$C362+72),1,0)</f>
        <v>0</v>
      </c>
      <c r="Y362" cm="1">
        <f t="array" aca="1" ref="Y362" ca="1">IF(INDIRECT("'"&amp;$A$69&amp;"'!"&amp;Y$68&amp;$C362+72)&lt;&gt;INDIRECT("'"&amp;$A$70&amp;"'!"&amp;Y$68&amp;$C362+72),1,0)</f>
        <v>0</v>
      </c>
      <c r="Z362" cm="1">
        <f t="array" aca="1" ref="Z362" ca="1">IF(INDIRECT("'"&amp;$A$69&amp;"'!"&amp;Z$68&amp;$C362+72)&lt;&gt;INDIRECT("'"&amp;$A$70&amp;"'!"&amp;Z$68&amp;$C362+72),1,0)</f>
        <v>0</v>
      </c>
      <c r="AA362" cm="1">
        <f t="array" aca="1" ref="AA362" ca="1">IF(INDIRECT("'"&amp;$A$69&amp;"'!"&amp;AA$68&amp;$C362+72)&lt;&gt;INDIRECT("'"&amp;$A$70&amp;"'!"&amp;AA$68&amp;$C362+72),1,0)</f>
        <v>0</v>
      </c>
      <c r="AB362" cm="1">
        <f t="array" aca="1" ref="AB362" ca="1">IF(INDIRECT("'"&amp;$A$69&amp;"'!"&amp;AB$68&amp;$C362+72)&lt;&gt;INDIRECT("'"&amp;$A$70&amp;"'!"&amp;AB$68&amp;$C362+72),1,0)</f>
        <v>0</v>
      </c>
      <c r="AC362" cm="1">
        <f t="array" aca="1" ref="AC362" ca="1">IF(INDIRECT("'"&amp;$A$69&amp;"'!"&amp;AC$68&amp;$C362+72)&lt;&gt;INDIRECT("'"&amp;$A$70&amp;"'!"&amp;AC$68&amp;$C362+72),1,0)</f>
        <v>0</v>
      </c>
      <c r="AD362" cm="1">
        <f t="array" aca="1" ref="AD362" ca="1">IF(INDIRECT("'"&amp;$A$69&amp;"'!"&amp;AD$68&amp;$C362+72)&lt;&gt;INDIRECT("'"&amp;$A$70&amp;"'!"&amp;AD$68&amp;$C362+72),1,0)</f>
        <v>0</v>
      </c>
      <c r="AE362" cm="1">
        <f t="array" aca="1" ref="AE362" ca="1">IF(INDIRECT("'"&amp;$A$69&amp;"'!"&amp;AE$68&amp;$C362+72)&lt;&gt;INDIRECT("'"&amp;$A$70&amp;"'!"&amp;AE$68&amp;$C362+72),1,0)</f>
        <v>0</v>
      </c>
      <c r="AF362" cm="1">
        <f t="array" aca="1" ref="AF362" ca="1">IF(INDIRECT("'"&amp;$A$69&amp;"'!"&amp;AF$68&amp;$C362+72)&lt;&gt;INDIRECT("'"&amp;$A$70&amp;"'!"&amp;AF$68&amp;$C362+72),1,0)</f>
        <v>0</v>
      </c>
      <c r="AG362" cm="1">
        <f t="array" aca="1" ref="AG362" ca="1">IF(INDIRECT("'"&amp;$A$69&amp;"'!"&amp;AG$68&amp;$C362+72)&lt;&gt;INDIRECT("'"&amp;$A$70&amp;"'!"&amp;AG$68&amp;$C362+72),1,0)</f>
        <v>0</v>
      </c>
      <c r="AH362" cm="1">
        <f t="array" aca="1" ref="AH362" ca="1">IF(INDIRECT("'"&amp;$A$69&amp;"'!"&amp;AH$68&amp;$C362+72)&lt;&gt;INDIRECT("'"&amp;$A$70&amp;"'!"&amp;AH$68&amp;$C362+72),1,0)</f>
        <v>0</v>
      </c>
      <c r="AI362" cm="1">
        <f t="array" aca="1" ref="AI362" ca="1">IF(INDIRECT("'"&amp;$A$69&amp;"'!"&amp;AI$68&amp;$C362+72)&lt;&gt;INDIRECT("'"&amp;$A$70&amp;"'!"&amp;AI$68&amp;$C362+72),1,0)</f>
        <v>0</v>
      </c>
      <c r="AJ362" cm="1">
        <f t="array" aca="1" ref="AJ362" ca="1">IF(INDIRECT("'"&amp;$A$69&amp;"'!"&amp;AJ$68&amp;$C362+72)&lt;&gt;INDIRECT("'"&amp;$A$70&amp;"'!"&amp;AJ$68&amp;$C362+72),1,0)</f>
        <v>0</v>
      </c>
      <c r="AK362" cm="1">
        <f t="array" aca="1" ref="AK362" ca="1">IF(INDIRECT("'"&amp;$A$69&amp;"'!"&amp;AK$68&amp;$C362+72)&lt;&gt;INDIRECT("'"&amp;$A$70&amp;"'!"&amp;AK$68&amp;$C362+72),1,0)</f>
        <v>0</v>
      </c>
      <c r="AL362" cm="1">
        <f t="array" aca="1" ref="AL362" ca="1">IF(INDIRECT("'"&amp;$A$69&amp;"'!"&amp;AL$68&amp;$C362+72)&lt;&gt;INDIRECT("'"&amp;$A$70&amp;"'!"&amp;AL$68&amp;$C362+72),1,0)</f>
        <v>0</v>
      </c>
      <c r="AM362" cm="1">
        <f t="array" aca="1" ref="AM362" ca="1">IF(INDIRECT("'"&amp;$A$69&amp;"'!"&amp;AM$68&amp;$C362+72)&lt;&gt;INDIRECT("'"&amp;$A$70&amp;"'!"&amp;AM$68&amp;$C362+72),1,0)</f>
        <v>0</v>
      </c>
      <c r="AN362" cm="1">
        <f t="array" aca="1" ref="AN362" ca="1">IF(INDIRECT("'"&amp;$A$69&amp;"'!"&amp;AN$68&amp;$C362+72)&lt;&gt;INDIRECT("'"&amp;$A$70&amp;"'!"&amp;AN$68&amp;$C362+72),1,0)</f>
        <v>0</v>
      </c>
      <c r="AO362" cm="1">
        <f t="array" aca="1" ref="AO362" ca="1">IF(INDIRECT("'"&amp;$A$69&amp;"'!"&amp;AO$68&amp;$C362+72)&lt;&gt;INDIRECT("'"&amp;$A$70&amp;"'!"&amp;AO$68&amp;$C362+72),1,0)</f>
        <v>0</v>
      </c>
      <c r="AP362" cm="1">
        <f t="array" aca="1" ref="AP362" ca="1">IF(INDIRECT("'"&amp;$A$69&amp;"'!"&amp;AP$68&amp;$C362+72)&lt;&gt;INDIRECT("'"&amp;$A$70&amp;"'!"&amp;AP$68&amp;$C362+72),1,0)</f>
        <v>0</v>
      </c>
      <c r="AQ362" cm="1">
        <f t="array" aca="1" ref="AQ362" ca="1">IF(INDIRECT("'"&amp;$A$69&amp;"'!"&amp;AQ$68&amp;$C362+72)&lt;&gt;INDIRECT("'"&amp;$A$70&amp;"'!"&amp;AQ$68&amp;$C362+72),1,0)</f>
        <v>0</v>
      </c>
      <c r="AR362" cm="1">
        <f t="array" aca="1" ref="AR362" ca="1">IF(INDIRECT("'"&amp;$A$69&amp;"'!"&amp;AR$68&amp;$C362+72)&lt;&gt;INDIRECT("'"&amp;$A$70&amp;"'!"&amp;AR$68&amp;$C362+72),1,0)</f>
        <v>0</v>
      </c>
      <c r="AS362" cm="1">
        <f t="array" aca="1" ref="AS362" ca="1">IF(INDIRECT("'"&amp;$A$69&amp;"'!"&amp;AS$68&amp;$C362+72)&lt;&gt;INDIRECT("'"&amp;$A$70&amp;"'!"&amp;AS$68&amp;$C362+72),1,0)</f>
        <v>0</v>
      </c>
      <c r="AT362" cm="1">
        <f t="array" aca="1" ref="AT362" ca="1">IF(INDIRECT("'"&amp;$A$69&amp;"'!"&amp;AT$68&amp;$C362+72)&lt;&gt;INDIRECT("'"&amp;$A$70&amp;"'!"&amp;AT$68&amp;$C362+72),1,0)</f>
        <v>0</v>
      </c>
      <c r="AU362" cm="1">
        <f t="array" aca="1" ref="AU362" ca="1">IF(INDIRECT("'"&amp;$A$69&amp;"'!"&amp;AU$68&amp;$C362+72)&lt;&gt;INDIRECT("'"&amp;$A$70&amp;"'!"&amp;AU$68&amp;$C362+72),1,0)</f>
        <v>0</v>
      </c>
      <c r="AV362" cm="1">
        <f t="array" aca="1" ref="AV362" ca="1">IF(INDIRECT("'"&amp;$A$69&amp;"'!"&amp;AV$68&amp;$C362+72)&lt;&gt;INDIRECT("'"&amp;$A$70&amp;"'!"&amp;AV$68&amp;$C362+72),1,0)</f>
        <v>0</v>
      </c>
      <c r="AW362" cm="1">
        <f t="array" aca="1" ref="AW362" ca="1">IF(INDIRECT("'"&amp;$A$69&amp;"'!"&amp;AW$68&amp;$C362+72)&lt;&gt;INDIRECT("'"&amp;$A$70&amp;"'!"&amp;AW$68&amp;$C362+72),1,0)</f>
        <v>0</v>
      </c>
      <c r="AX362" cm="1">
        <f t="array" aca="1" ref="AX362" ca="1">IF(INDIRECT("'"&amp;$A$69&amp;"'!"&amp;AX$68&amp;$C362+72)&lt;&gt;INDIRECT("'"&amp;$A$70&amp;"'!"&amp;AX$68&amp;$C362+72),1,0)</f>
        <v>0</v>
      </c>
      <c r="AY362" cm="1">
        <f t="array" aca="1" ref="AY362" ca="1">IF(INDIRECT("'"&amp;$A$69&amp;"'!"&amp;AY$68&amp;$C362+72)&lt;&gt;INDIRECT("'"&amp;$A$70&amp;"'!"&amp;AY$68&amp;$C362+72),1,0)</f>
        <v>0</v>
      </c>
      <c r="AZ362" cm="1">
        <f t="array" aca="1" ref="AZ362" ca="1">IF(INDIRECT("'"&amp;$A$69&amp;"'!"&amp;AZ$68&amp;$C362+72)&lt;&gt;INDIRECT("'"&amp;$A$70&amp;"'!"&amp;AZ$68&amp;$C362+72),1,0)</f>
        <v>0</v>
      </c>
      <c r="BA362" cm="1">
        <f t="array" aca="1" ref="BA362" ca="1">IF(INDIRECT("'"&amp;$A$69&amp;"'!"&amp;BA$68&amp;$C362+72)&lt;&gt;INDIRECT("'"&amp;$A$70&amp;"'!"&amp;BA$68&amp;$C362+72),1,0)</f>
        <v>0</v>
      </c>
      <c r="BB362" cm="1">
        <f t="array" aca="1" ref="BB362" ca="1">IF(INDIRECT("'"&amp;$A$69&amp;"'!"&amp;BB$68&amp;$C362+72)&lt;&gt;INDIRECT("'"&amp;$A$70&amp;"'!"&amp;BB$68&amp;$C362+72),1,0)</f>
        <v>0</v>
      </c>
      <c r="BC362">
        <f t="shared" ca="1" si="12"/>
        <v>0</v>
      </c>
      <c r="BD362">
        <f t="shared" ca="1" si="13"/>
        <v>0</v>
      </c>
      <c r="BE362">
        <f t="shared" ca="1" si="14"/>
        <v>0</v>
      </c>
    </row>
    <row r="363" spans="3:57" x14ac:dyDescent="0.15">
      <c r="C363" s="283">
        <v>291</v>
      </c>
      <c r="D363" cm="1">
        <f t="array" aca="1" ref="D363" ca="1">IF(INDIRECT("'"&amp;$A$69&amp;"'!"&amp;D$68&amp;$C363+72)&lt;&gt;INDIRECT("'"&amp;$A$70&amp;"'!"&amp;D$68&amp;$C363+72),1,0)</f>
        <v>0</v>
      </c>
      <c r="E363" cm="1">
        <f t="array" aca="1" ref="E363" ca="1">IF(INDIRECT("'"&amp;$A$69&amp;"'!"&amp;E$68&amp;$C363+72)&lt;&gt;INDIRECT("'"&amp;$A$70&amp;"'!"&amp;E$68&amp;$C363+72),1,0)</f>
        <v>0</v>
      </c>
      <c r="F363" cm="1">
        <f t="array" aca="1" ref="F363" ca="1">IF(INDIRECT("'"&amp;$A$69&amp;"'!"&amp;F$68&amp;$C363+72)&lt;&gt;INDIRECT("'"&amp;$A$70&amp;"'!"&amp;F$68&amp;$C363+72),1,0)</f>
        <v>0</v>
      </c>
      <c r="G363" cm="1">
        <f t="array" aca="1" ref="G363" ca="1">IF(INDIRECT("'"&amp;$A$69&amp;"'!"&amp;G$68&amp;$C363+72)&lt;&gt;INDIRECT("'"&amp;$A$70&amp;"'!"&amp;G$68&amp;$C363+72),1,0)</f>
        <v>0</v>
      </c>
      <c r="H363" cm="1">
        <f t="array" aca="1" ref="H363" ca="1">IF(INDIRECT("'"&amp;$A$69&amp;"'!"&amp;H$68&amp;$C363+72)&lt;&gt;INDIRECT("'"&amp;$A$70&amp;"'!"&amp;H$68&amp;$C363+72),1,0)</f>
        <v>0</v>
      </c>
      <c r="I363" cm="1">
        <f t="array" aca="1" ref="I363" ca="1">IF(INDIRECT("'"&amp;$A$69&amp;"'!"&amp;I$68&amp;$C363+72)&lt;&gt;INDIRECT("'"&amp;$A$70&amp;"'!"&amp;I$68&amp;$C363+72),1,0)</f>
        <v>0</v>
      </c>
      <c r="J363" cm="1">
        <f t="array" aca="1" ref="J363" ca="1">IF(INDIRECT("'"&amp;$A$69&amp;"'!"&amp;J$68&amp;$C363+72)&lt;&gt;INDIRECT("'"&amp;$A$70&amp;"'!"&amp;J$68&amp;$C363+72),1,0)</f>
        <v>0</v>
      </c>
      <c r="K363" cm="1">
        <f t="array" aca="1" ref="K363" ca="1">IF(INDIRECT("'"&amp;$A$69&amp;"'!"&amp;K$68&amp;$C363+72)&lt;&gt;INDIRECT("'"&amp;$A$70&amp;"'!"&amp;K$68&amp;$C363+72),1,0)</f>
        <v>0</v>
      </c>
      <c r="L363" cm="1">
        <f t="array" aca="1" ref="L363" ca="1">IF(INDIRECT("'"&amp;$A$69&amp;"'!"&amp;L$68&amp;$C363+72)&lt;&gt;INDIRECT("'"&amp;$A$70&amp;"'!"&amp;L$68&amp;$C363+72),1,0)</f>
        <v>0</v>
      </c>
      <c r="M363" cm="1">
        <f t="array" aca="1" ref="M363" ca="1">IF(INDIRECT("'"&amp;$A$69&amp;"'!"&amp;M$68&amp;$C363+72)&lt;&gt;INDIRECT("'"&amp;$A$70&amp;"'!"&amp;M$68&amp;$C363+72),1,0)</f>
        <v>0</v>
      </c>
      <c r="N363" cm="1">
        <f t="array" aca="1" ref="N363" ca="1">IF(INDIRECT("'"&amp;$A$69&amp;"'!"&amp;N$68&amp;$C363+72)&lt;&gt;INDIRECT("'"&amp;$A$70&amp;"'!"&amp;N$68&amp;$C363+72),1,0)</f>
        <v>0</v>
      </c>
      <c r="O363" cm="1">
        <f t="array" aca="1" ref="O363" ca="1">IF(INDIRECT("'"&amp;$A$69&amp;"'!"&amp;O$68&amp;$C363+72)&lt;&gt;INDIRECT("'"&amp;$A$70&amp;"'!"&amp;O$68&amp;$C363+72),1,0)</f>
        <v>0</v>
      </c>
      <c r="P363" cm="1">
        <f t="array" aca="1" ref="P363" ca="1">IF(INDIRECT("'"&amp;$A$69&amp;"'!"&amp;P$68&amp;$C363+72)&lt;&gt;INDIRECT("'"&amp;$A$70&amp;"'!"&amp;P$68&amp;$C363+72),1,0)</f>
        <v>0</v>
      </c>
      <c r="Q363" cm="1">
        <f t="array" aca="1" ref="Q363" ca="1">IF(INDIRECT("'"&amp;$A$69&amp;"'!"&amp;Q$68&amp;$C363+72)&lt;&gt;INDIRECT("'"&amp;$A$70&amp;"'!"&amp;Q$68&amp;$C363+72),1,0)</f>
        <v>0</v>
      </c>
      <c r="R363" cm="1">
        <f t="array" aca="1" ref="R363" ca="1">IF(INDIRECT("'"&amp;$A$69&amp;"'!"&amp;R$68&amp;$C363+72)&lt;&gt;INDIRECT("'"&amp;$A$70&amp;"'!"&amp;R$68&amp;$C363+72),1,0)</f>
        <v>0</v>
      </c>
      <c r="S363" cm="1">
        <f t="array" aca="1" ref="S363" ca="1">IF(INDIRECT("'"&amp;$A$69&amp;"'!"&amp;S$68&amp;$C363+72)&lt;&gt;INDIRECT("'"&amp;$A$70&amp;"'!"&amp;S$68&amp;$C363+72),1,0)</f>
        <v>0</v>
      </c>
      <c r="T363" cm="1">
        <f t="array" aca="1" ref="T363" ca="1">IF(INDIRECT("'"&amp;$A$69&amp;"'!"&amp;T$68&amp;$C363+72)&lt;&gt;INDIRECT("'"&amp;$A$70&amp;"'!"&amp;T$68&amp;$C363+72),1,0)</f>
        <v>0</v>
      </c>
      <c r="U363" cm="1">
        <f t="array" aca="1" ref="U363" ca="1">IF(INDIRECT("'"&amp;$A$69&amp;"'!"&amp;U$68&amp;$C363+72)&lt;&gt;INDIRECT("'"&amp;$A$70&amp;"'!"&amp;U$68&amp;$C363+72),1,0)</f>
        <v>0</v>
      </c>
      <c r="V363" cm="1">
        <f t="array" aca="1" ref="V363" ca="1">IF(INDIRECT("'"&amp;$A$69&amp;"'!"&amp;V$68&amp;$C363+72)&lt;&gt;INDIRECT("'"&amp;$A$70&amp;"'!"&amp;V$68&amp;$C363+72),1,0)</f>
        <v>0</v>
      </c>
      <c r="W363" cm="1">
        <f t="array" aca="1" ref="W363" ca="1">IF(INDIRECT("'"&amp;$A$69&amp;"'!"&amp;W$68&amp;$C363+72)&lt;&gt;INDIRECT("'"&amp;$A$70&amp;"'!"&amp;W$68&amp;$C363+72),1,0)</f>
        <v>0</v>
      </c>
      <c r="X363" cm="1">
        <f t="array" aca="1" ref="X363" ca="1">IF(INDIRECT("'"&amp;$A$69&amp;"'!"&amp;X$68&amp;$C363+72)&lt;&gt;INDIRECT("'"&amp;$A$70&amp;"'!"&amp;X$68&amp;$C363+72),1,0)</f>
        <v>0</v>
      </c>
      <c r="Y363" cm="1">
        <f t="array" aca="1" ref="Y363" ca="1">IF(INDIRECT("'"&amp;$A$69&amp;"'!"&amp;Y$68&amp;$C363+72)&lt;&gt;INDIRECT("'"&amp;$A$70&amp;"'!"&amp;Y$68&amp;$C363+72),1,0)</f>
        <v>0</v>
      </c>
      <c r="Z363" cm="1">
        <f t="array" aca="1" ref="Z363" ca="1">IF(INDIRECT("'"&amp;$A$69&amp;"'!"&amp;Z$68&amp;$C363+72)&lt;&gt;INDIRECT("'"&amp;$A$70&amp;"'!"&amp;Z$68&amp;$C363+72),1,0)</f>
        <v>0</v>
      </c>
      <c r="AA363" cm="1">
        <f t="array" aca="1" ref="AA363" ca="1">IF(INDIRECT("'"&amp;$A$69&amp;"'!"&amp;AA$68&amp;$C363+72)&lt;&gt;INDIRECT("'"&amp;$A$70&amp;"'!"&amp;AA$68&amp;$C363+72),1,0)</f>
        <v>0</v>
      </c>
      <c r="AB363" cm="1">
        <f t="array" aca="1" ref="AB363" ca="1">IF(INDIRECT("'"&amp;$A$69&amp;"'!"&amp;AB$68&amp;$C363+72)&lt;&gt;INDIRECT("'"&amp;$A$70&amp;"'!"&amp;AB$68&amp;$C363+72),1,0)</f>
        <v>0</v>
      </c>
      <c r="AC363" cm="1">
        <f t="array" aca="1" ref="AC363" ca="1">IF(INDIRECT("'"&amp;$A$69&amp;"'!"&amp;AC$68&amp;$C363+72)&lt;&gt;INDIRECT("'"&amp;$A$70&amp;"'!"&amp;AC$68&amp;$C363+72),1,0)</f>
        <v>0</v>
      </c>
      <c r="AD363" cm="1">
        <f t="array" aca="1" ref="AD363" ca="1">IF(INDIRECT("'"&amp;$A$69&amp;"'!"&amp;AD$68&amp;$C363+72)&lt;&gt;INDIRECT("'"&amp;$A$70&amp;"'!"&amp;AD$68&amp;$C363+72),1,0)</f>
        <v>0</v>
      </c>
      <c r="AE363" cm="1">
        <f t="array" aca="1" ref="AE363" ca="1">IF(INDIRECT("'"&amp;$A$69&amp;"'!"&amp;AE$68&amp;$C363+72)&lt;&gt;INDIRECT("'"&amp;$A$70&amp;"'!"&amp;AE$68&amp;$C363+72),1,0)</f>
        <v>0</v>
      </c>
      <c r="AF363" cm="1">
        <f t="array" aca="1" ref="AF363" ca="1">IF(INDIRECT("'"&amp;$A$69&amp;"'!"&amp;AF$68&amp;$C363+72)&lt;&gt;INDIRECT("'"&amp;$A$70&amp;"'!"&amp;AF$68&amp;$C363+72),1,0)</f>
        <v>0</v>
      </c>
      <c r="AG363" cm="1">
        <f t="array" aca="1" ref="AG363" ca="1">IF(INDIRECT("'"&amp;$A$69&amp;"'!"&amp;AG$68&amp;$C363+72)&lt;&gt;INDIRECT("'"&amp;$A$70&amp;"'!"&amp;AG$68&amp;$C363+72),1,0)</f>
        <v>0</v>
      </c>
      <c r="AH363" cm="1">
        <f t="array" aca="1" ref="AH363" ca="1">IF(INDIRECT("'"&amp;$A$69&amp;"'!"&amp;AH$68&amp;$C363+72)&lt;&gt;INDIRECT("'"&amp;$A$70&amp;"'!"&amp;AH$68&amp;$C363+72),1,0)</f>
        <v>0</v>
      </c>
      <c r="AI363" cm="1">
        <f t="array" aca="1" ref="AI363" ca="1">IF(INDIRECT("'"&amp;$A$69&amp;"'!"&amp;AI$68&amp;$C363+72)&lt;&gt;INDIRECT("'"&amp;$A$70&amp;"'!"&amp;AI$68&amp;$C363+72),1,0)</f>
        <v>0</v>
      </c>
      <c r="AJ363" cm="1">
        <f t="array" aca="1" ref="AJ363" ca="1">IF(INDIRECT("'"&amp;$A$69&amp;"'!"&amp;AJ$68&amp;$C363+72)&lt;&gt;INDIRECT("'"&amp;$A$70&amp;"'!"&amp;AJ$68&amp;$C363+72),1,0)</f>
        <v>0</v>
      </c>
      <c r="AK363" cm="1">
        <f t="array" aca="1" ref="AK363" ca="1">IF(INDIRECT("'"&amp;$A$69&amp;"'!"&amp;AK$68&amp;$C363+72)&lt;&gt;INDIRECT("'"&amp;$A$70&amp;"'!"&amp;AK$68&amp;$C363+72),1,0)</f>
        <v>0</v>
      </c>
      <c r="AL363" cm="1">
        <f t="array" aca="1" ref="AL363" ca="1">IF(INDIRECT("'"&amp;$A$69&amp;"'!"&amp;AL$68&amp;$C363+72)&lt;&gt;INDIRECT("'"&amp;$A$70&amp;"'!"&amp;AL$68&amp;$C363+72),1,0)</f>
        <v>0</v>
      </c>
      <c r="AM363" cm="1">
        <f t="array" aca="1" ref="AM363" ca="1">IF(INDIRECT("'"&amp;$A$69&amp;"'!"&amp;AM$68&amp;$C363+72)&lt;&gt;INDIRECT("'"&amp;$A$70&amp;"'!"&amp;AM$68&amp;$C363+72),1,0)</f>
        <v>0</v>
      </c>
      <c r="AN363" cm="1">
        <f t="array" aca="1" ref="AN363" ca="1">IF(INDIRECT("'"&amp;$A$69&amp;"'!"&amp;AN$68&amp;$C363+72)&lt;&gt;INDIRECT("'"&amp;$A$70&amp;"'!"&amp;AN$68&amp;$C363+72),1,0)</f>
        <v>0</v>
      </c>
      <c r="AO363" cm="1">
        <f t="array" aca="1" ref="AO363" ca="1">IF(INDIRECT("'"&amp;$A$69&amp;"'!"&amp;AO$68&amp;$C363+72)&lt;&gt;INDIRECT("'"&amp;$A$70&amp;"'!"&amp;AO$68&amp;$C363+72),1,0)</f>
        <v>0</v>
      </c>
      <c r="AP363" cm="1">
        <f t="array" aca="1" ref="AP363" ca="1">IF(INDIRECT("'"&amp;$A$69&amp;"'!"&amp;AP$68&amp;$C363+72)&lt;&gt;INDIRECT("'"&amp;$A$70&amp;"'!"&amp;AP$68&amp;$C363+72),1,0)</f>
        <v>0</v>
      </c>
      <c r="AQ363" cm="1">
        <f t="array" aca="1" ref="AQ363" ca="1">IF(INDIRECT("'"&amp;$A$69&amp;"'!"&amp;AQ$68&amp;$C363+72)&lt;&gt;INDIRECT("'"&amp;$A$70&amp;"'!"&amp;AQ$68&amp;$C363+72),1,0)</f>
        <v>0</v>
      </c>
      <c r="AR363" cm="1">
        <f t="array" aca="1" ref="AR363" ca="1">IF(INDIRECT("'"&amp;$A$69&amp;"'!"&amp;AR$68&amp;$C363+72)&lt;&gt;INDIRECT("'"&amp;$A$70&amp;"'!"&amp;AR$68&amp;$C363+72),1,0)</f>
        <v>0</v>
      </c>
      <c r="AS363" cm="1">
        <f t="array" aca="1" ref="AS363" ca="1">IF(INDIRECT("'"&amp;$A$69&amp;"'!"&amp;AS$68&amp;$C363+72)&lt;&gt;INDIRECT("'"&amp;$A$70&amp;"'!"&amp;AS$68&amp;$C363+72),1,0)</f>
        <v>0</v>
      </c>
      <c r="AT363" cm="1">
        <f t="array" aca="1" ref="AT363" ca="1">IF(INDIRECT("'"&amp;$A$69&amp;"'!"&amp;AT$68&amp;$C363+72)&lt;&gt;INDIRECT("'"&amp;$A$70&amp;"'!"&amp;AT$68&amp;$C363+72),1,0)</f>
        <v>0</v>
      </c>
      <c r="AU363" cm="1">
        <f t="array" aca="1" ref="AU363" ca="1">IF(INDIRECT("'"&amp;$A$69&amp;"'!"&amp;AU$68&amp;$C363+72)&lt;&gt;INDIRECT("'"&amp;$A$70&amp;"'!"&amp;AU$68&amp;$C363+72),1,0)</f>
        <v>0</v>
      </c>
      <c r="AV363" cm="1">
        <f t="array" aca="1" ref="AV363" ca="1">IF(INDIRECT("'"&amp;$A$69&amp;"'!"&amp;AV$68&amp;$C363+72)&lt;&gt;INDIRECT("'"&amp;$A$70&amp;"'!"&amp;AV$68&amp;$C363+72),1,0)</f>
        <v>0</v>
      </c>
      <c r="AW363" cm="1">
        <f t="array" aca="1" ref="AW363" ca="1">IF(INDIRECT("'"&amp;$A$69&amp;"'!"&amp;AW$68&amp;$C363+72)&lt;&gt;INDIRECT("'"&amp;$A$70&amp;"'!"&amp;AW$68&amp;$C363+72),1,0)</f>
        <v>0</v>
      </c>
      <c r="AX363" cm="1">
        <f t="array" aca="1" ref="AX363" ca="1">IF(INDIRECT("'"&amp;$A$69&amp;"'!"&amp;AX$68&amp;$C363+72)&lt;&gt;INDIRECT("'"&amp;$A$70&amp;"'!"&amp;AX$68&amp;$C363+72),1,0)</f>
        <v>0</v>
      </c>
      <c r="AY363" cm="1">
        <f t="array" aca="1" ref="AY363" ca="1">IF(INDIRECT("'"&amp;$A$69&amp;"'!"&amp;AY$68&amp;$C363+72)&lt;&gt;INDIRECT("'"&amp;$A$70&amp;"'!"&amp;AY$68&amp;$C363+72),1,0)</f>
        <v>0</v>
      </c>
      <c r="AZ363" cm="1">
        <f t="array" aca="1" ref="AZ363" ca="1">IF(INDIRECT("'"&amp;$A$69&amp;"'!"&amp;AZ$68&amp;$C363+72)&lt;&gt;INDIRECT("'"&amp;$A$70&amp;"'!"&amp;AZ$68&amp;$C363+72),1,0)</f>
        <v>0</v>
      </c>
      <c r="BA363" cm="1">
        <f t="array" aca="1" ref="BA363" ca="1">IF(INDIRECT("'"&amp;$A$69&amp;"'!"&amp;BA$68&amp;$C363+72)&lt;&gt;INDIRECT("'"&amp;$A$70&amp;"'!"&amp;BA$68&amp;$C363+72),1,0)</f>
        <v>0</v>
      </c>
      <c r="BB363" cm="1">
        <f t="array" aca="1" ref="BB363" ca="1">IF(INDIRECT("'"&amp;$A$69&amp;"'!"&amp;BB$68&amp;$C363+72)&lt;&gt;INDIRECT("'"&amp;$A$70&amp;"'!"&amp;BB$68&amp;$C363+72),1,0)</f>
        <v>0</v>
      </c>
      <c r="BC363">
        <f t="shared" ca="1" si="12"/>
        <v>0</v>
      </c>
      <c r="BD363">
        <f t="shared" ca="1" si="13"/>
        <v>0</v>
      </c>
      <c r="BE363">
        <f t="shared" ca="1" si="14"/>
        <v>0</v>
      </c>
    </row>
    <row r="364" spans="3:57" x14ac:dyDescent="0.15">
      <c r="C364" s="283">
        <v>292</v>
      </c>
      <c r="D364" cm="1">
        <f t="array" aca="1" ref="D364" ca="1">IF(INDIRECT("'"&amp;$A$69&amp;"'!"&amp;D$68&amp;$C364+72)&lt;&gt;INDIRECT("'"&amp;$A$70&amp;"'!"&amp;D$68&amp;$C364+72),1,0)</f>
        <v>0</v>
      </c>
      <c r="E364" cm="1">
        <f t="array" aca="1" ref="E364" ca="1">IF(INDIRECT("'"&amp;$A$69&amp;"'!"&amp;E$68&amp;$C364+72)&lt;&gt;INDIRECT("'"&amp;$A$70&amp;"'!"&amp;E$68&amp;$C364+72),1,0)</f>
        <v>0</v>
      </c>
      <c r="F364" cm="1">
        <f t="array" aca="1" ref="F364" ca="1">IF(INDIRECT("'"&amp;$A$69&amp;"'!"&amp;F$68&amp;$C364+72)&lt;&gt;INDIRECT("'"&amp;$A$70&amp;"'!"&amp;F$68&amp;$C364+72),1,0)</f>
        <v>0</v>
      </c>
      <c r="G364" cm="1">
        <f t="array" aca="1" ref="G364" ca="1">IF(INDIRECT("'"&amp;$A$69&amp;"'!"&amp;G$68&amp;$C364+72)&lt;&gt;INDIRECT("'"&amp;$A$70&amp;"'!"&amp;G$68&amp;$C364+72),1,0)</f>
        <v>0</v>
      </c>
      <c r="H364" cm="1">
        <f t="array" aca="1" ref="H364" ca="1">IF(INDIRECT("'"&amp;$A$69&amp;"'!"&amp;H$68&amp;$C364+72)&lt;&gt;INDIRECT("'"&amp;$A$70&amp;"'!"&amp;H$68&amp;$C364+72),1,0)</f>
        <v>0</v>
      </c>
      <c r="I364" cm="1">
        <f t="array" aca="1" ref="I364" ca="1">IF(INDIRECT("'"&amp;$A$69&amp;"'!"&amp;I$68&amp;$C364+72)&lt;&gt;INDIRECT("'"&amp;$A$70&amp;"'!"&amp;I$68&amp;$C364+72),1,0)</f>
        <v>0</v>
      </c>
      <c r="J364" cm="1">
        <f t="array" aca="1" ref="J364" ca="1">IF(INDIRECT("'"&amp;$A$69&amp;"'!"&amp;J$68&amp;$C364+72)&lt;&gt;INDIRECT("'"&amp;$A$70&amp;"'!"&amp;J$68&amp;$C364+72),1,0)</f>
        <v>0</v>
      </c>
      <c r="K364" cm="1">
        <f t="array" aca="1" ref="K364" ca="1">IF(INDIRECT("'"&amp;$A$69&amp;"'!"&amp;K$68&amp;$C364+72)&lt;&gt;INDIRECT("'"&amp;$A$70&amp;"'!"&amp;K$68&amp;$C364+72),1,0)</f>
        <v>0</v>
      </c>
      <c r="L364" cm="1">
        <f t="array" aca="1" ref="L364" ca="1">IF(INDIRECT("'"&amp;$A$69&amp;"'!"&amp;L$68&amp;$C364+72)&lt;&gt;INDIRECT("'"&amp;$A$70&amp;"'!"&amp;L$68&amp;$C364+72),1,0)</f>
        <v>0</v>
      </c>
      <c r="M364" cm="1">
        <f t="array" aca="1" ref="M364" ca="1">IF(INDIRECT("'"&amp;$A$69&amp;"'!"&amp;M$68&amp;$C364+72)&lt;&gt;INDIRECT("'"&amp;$A$70&amp;"'!"&amp;M$68&amp;$C364+72),1,0)</f>
        <v>0</v>
      </c>
      <c r="N364" cm="1">
        <f t="array" aca="1" ref="N364" ca="1">IF(INDIRECT("'"&amp;$A$69&amp;"'!"&amp;N$68&amp;$C364+72)&lt;&gt;INDIRECT("'"&amp;$A$70&amp;"'!"&amp;N$68&amp;$C364+72),1,0)</f>
        <v>0</v>
      </c>
      <c r="O364" cm="1">
        <f t="array" aca="1" ref="O364" ca="1">IF(INDIRECT("'"&amp;$A$69&amp;"'!"&amp;O$68&amp;$C364+72)&lt;&gt;INDIRECT("'"&amp;$A$70&amp;"'!"&amp;O$68&amp;$C364+72),1,0)</f>
        <v>0</v>
      </c>
      <c r="P364" cm="1">
        <f t="array" aca="1" ref="P364" ca="1">IF(INDIRECT("'"&amp;$A$69&amp;"'!"&amp;P$68&amp;$C364+72)&lt;&gt;INDIRECT("'"&amp;$A$70&amp;"'!"&amp;P$68&amp;$C364+72),1,0)</f>
        <v>0</v>
      </c>
      <c r="Q364" cm="1">
        <f t="array" aca="1" ref="Q364" ca="1">IF(INDIRECT("'"&amp;$A$69&amp;"'!"&amp;Q$68&amp;$C364+72)&lt;&gt;INDIRECT("'"&amp;$A$70&amp;"'!"&amp;Q$68&amp;$C364+72),1,0)</f>
        <v>0</v>
      </c>
      <c r="R364" cm="1">
        <f t="array" aca="1" ref="R364" ca="1">IF(INDIRECT("'"&amp;$A$69&amp;"'!"&amp;R$68&amp;$C364+72)&lt;&gt;INDIRECT("'"&amp;$A$70&amp;"'!"&amp;R$68&amp;$C364+72),1,0)</f>
        <v>0</v>
      </c>
      <c r="S364" cm="1">
        <f t="array" aca="1" ref="S364" ca="1">IF(INDIRECT("'"&amp;$A$69&amp;"'!"&amp;S$68&amp;$C364+72)&lt;&gt;INDIRECT("'"&amp;$A$70&amp;"'!"&amp;S$68&amp;$C364+72),1,0)</f>
        <v>0</v>
      </c>
      <c r="T364" cm="1">
        <f t="array" aca="1" ref="T364" ca="1">IF(INDIRECT("'"&amp;$A$69&amp;"'!"&amp;T$68&amp;$C364+72)&lt;&gt;INDIRECT("'"&amp;$A$70&amp;"'!"&amp;T$68&amp;$C364+72),1,0)</f>
        <v>0</v>
      </c>
      <c r="U364" cm="1">
        <f t="array" aca="1" ref="U364" ca="1">IF(INDIRECT("'"&amp;$A$69&amp;"'!"&amp;U$68&amp;$C364+72)&lt;&gt;INDIRECT("'"&amp;$A$70&amp;"'!"&amp;U$68&amp;$C364+72),1,0)</f>
        <v>0</v>
      </c>
      <c r="V364" cm="1">
        <f t="array" aca="1" ref="V364" ca="1">IF(INDIRECT("'"&amp;$A$69&amp;"'!"&amp;V$68&amp;$C364+72)&lt;&gt;INDIRECT("'"&amp;$A$70&amp;"'!"&amp;V$68&amp;$C364+72),1,0)</f>
        <v>0</v>
      </c>
      <c r="W364" cm="1">
        <f t="array" aca="1" ref="W364" ca="1">IF(INDIRECT("'"&amp;$A$69&amp;"'!"&amp;W$68&amp;$C364+72)&lt;&gt;INDIRECT("'"&amp;$A$70&amp;"'!"&amp;W$68&amp;$C364+72),1,0)</f>
        <v>0</v>
      </c>
      <c r="X364" cm="1">
        <f t="array" aca="1" ref="X364" ca="1">IF(INDIRECT("'"&amp;$A$69&amp;"'!"&amp;X$68&amp;$C364+72)&lt;&gt;INDIRECT("'"&amp;$A$70&amp;"'!"&amp;X$68&amp;$C364+72),1,0)</f>
        <v>0</v>
      </c>
      <c r="Y364" cm="1">
        <f t="array" aca="1" ref="Y364" ca="1">IF(INDIRECT("'"&amp;$A$69&amp;"'!"&amp;Y$68&amp;$C364+72)&lt;&gt;INDIRECT("'"&amp;$A$70&amp;"'!"&amp;Y$68&amp;$C364+72),1,0)</f>
        <v>0</v>
      </c>
      <c r="Z364" cm="1">
        <f t="array" aca="1" ref="Z364" ca="1">IF(INDIRECT("'"&amp;$A$69&amp;"'!"&amp;Z$68&amp;$C364+72)&lt;&gt;INDIRECT("'"&amp;$A$70&amp;"'!"&amp;Z$68&amp;$C364+72),1,0)</f>
        <v>0</v>
      </c>
      <c r="AA364" cm="1">
        <f t="array" aca="1" ref="AA364" ca="1">IF(INDIRECT("'"&amp;$A$69&amp;"'!"&amp;AA$68&amp;$C364+72)&lt;&gt;INDIRECT("'"&amp;$A$70&amp;"'!"&amp;AA$68&amp;$C364+72),1,0)</f>
        <v>0</v>
      </c>
      <c r="AB364" cm="1">
        <f t="array" aca="1" ref="AB364" ca="1">IF(INDIRECT("'"&amp;$A$69&amp;"'!"&amp;AB$68&amp;$C364+72)&lt;&gt;INDIRECT("'"&amp;$A$70&amp;"'!"&amp;AB$68&amp;$C364+72),1,0)</f>
        <v>0</v>
      </c>
      <c r="AC364" cm="1">
        <f t="array" aca="1" ref="AC364" ca="1">IF(INDIRECT("'"&amp;$A$69&amp;"'!"&amp;AC$68&amp;$C364+72)&lt;&gt;INDIRECT("'"&amp;$A$70&amp;"'!"&amp;AC$68&amp;$C364+72),1,0)</f>
        <v>0</v>
      </c>
      <c r="AD364" cm="1">
        <f t="array" aca="1" ref="AD364" ca="1">IF(INDIRECT("'"&amp;$A$69&amp;"'!"&amp;AD$68&amp;$C364+72)&lt;&gt;INDIRECT("'"&amp;$A$70&amp;"'!"&amp;AD$68&amp;$C364+72),1,0)</f>
        <v>0</v>
      </c>
      <c r="AE364" cm="1">
        <f t="array" aca="1" ref="AE364" ca="1">IF(INDIRECT("'"&amp;$A$69&amp;"'!"&amp;AE$68&amp;$C364+72)&lt;&gt;INDIRECT("'"&amp;$A$70&amp;"'!"&amp;AE$68&amp;$C364+72),1,0)</f>
        <v>0</v>
      </c>
      <c r="AF364" cm="1">
        <f t="array" aca="1" ref="AF364" ca="1">IF(INDIRECT("'"&amp;$A$69&amp;"'!"&amp;AF$68&amp;$C364+72)&lt;&gt;INDIRECT("'"&amp;$A$70&amp;"'!"&amp;AF$68&amp;$C364+72),1,0)</f>
        <v>0</v>
      </c>
      <c r="AG364" cm="1">
        <f t="array" aca="1" ref="AG364" ca="1">IF(INDIRECT("'"&amp;$A$69&amp;"'!"&amp;AG$68&amp;$C364+72)&lt;&gt;INDIRECT("'"&amp;$A$70&amp;"'!"&amp;AG$68&amp;$C364+72),1,0)</f>
        <v>0</v>
      </c>
      <c r="AH364" cm="1">
        <f t="array" aca="1" ref="AH364" ca="1">IF(INDIRECT("'"&amp;$A$69&amp;"'!"&amp;AH$68&amp;$C364+72)&lt;&gt;INDIRECT("'"&amp;$A$70&amp;"'!"&amp;AH$68&amp;$C364+72),1,0)</f>
        <v>0</v>
      </c>
      <c r="AI364" cm="1">
        <f t="array" aca="1" ref="AI364" ca="1">IF(INDIRECT("'"&amp;$A$69&amp;"'!"&amp;AI$68&amp;$C364+72)&lt;&gt;INDIRECT("'"&amp;$A$70&amp;"'!"&amp;AI$68&amp;$C364+72),1,0)</f>
        <v>0</v>
      </c>
      <c r="AJ364" cm="1">
        <f t="array" aca="1" ref="AJ364" ca="1">IF(INDIRECT("'"&amp;$A$69&amp;"'!"&amp;AJ$68&amp;$C364+72)&lt;&gt;INDIRECT("'"&amp;$A$70&amp;"'!"&amp;AJ$68&amp;$C364+72),1,0)</f>
        <v>0</v>
      </c>
      <c r="AK364" cm="1">
        <f t="array" aca="1" ref="AK364" ca="1">IF(INDIRECT("'"&amp;$A$69&amp;"'!"&amp;AK$68&amp;$C364+72)&lt;&gt;INDIRECT("'"&amp;$A$70&amp;"'!"&amp;AK$68&amp;$C364+72),1,0)</f>
        <v>0</v>
      </c>
      <c r="AL364" cm="1">
        <f t="array" aca="1" ref="AL364" ca="1">IF(INDIRECT("'"&amp;$A$69&amp;"'!"&amp;AL$68&amp;$C364+72)&lt;&gt;INDIRECT("'"&amp;$A$70&amp;"'!"&amp;AL$68&amp;$C364+72),1,0)</f>
        <v>0</v>
      </c>
      <c r="AM364" cm="1">
        <f t="array" aca="1" ref="AM364" ca="1">IF(INDIRECT("'"&amp;$A$69&amp;"'!"&amp;AM$68&amp;$C364+72)&lt;&gt;INDIRECT("'"&amp;$A$70&amp;"'!"&amp;AM$68&amp;$C364+72),1,0)</f>
        <v>0</v>
      </c>
      <c r="AN364" cm="1">
        <f t="array" aca="1" ref="AN364" ca="1">IF(INDIRECT("'"&amp;$A$69&amp;"'!"&amp;AN$68&amp;$C364+72)&lt;&gt;INDIRECT("'"&amp;$A$70&amp;"'!"&amp;AN$68&amp;$C364+72),1,0)</f>
        <v>0</v>
      </c>
      <c r="AO364" cm="1">
        <f t="array" aca="1" ref="AO364" ca="1">IF(INDIRECT("'"&amp;$A$69&amp;"'!"&amp;AO$68&amp;$C364+72)&lt;&gt;INDIRECT("'"&amp;$A$70&amp;"'!"&amp;AO$68&amp;$C364+72),1,0)</f>
        <v>0</v>
      </c>
      <c r="AP364" cm="1">
        <f t="array" aca="1" ref="AP364" ca="1">IF(INDIRECT("'"&amp;$A$69&amp;"'!"&amp;AP$68&amp;$C364+72)&lt;&gt;INDIRECT("'"&amp;$A$70&amp;"'!"&amp;AP$68&amp;$C364+72),1,0)</f>
        <v>0</v>
      </c>
      <c r="AQ364" cm="1">
        <f t="array" aca="1" ref="AQ364" ca="1">IF(INDIRECT("'"&amp;$A$69&amp;"'!"&amp;AQ$68&amp;$C364+72)&lt;&gt;INDIRECT("'"&amp;$A$70&amp;"'!"&amp;AQ$68&amp;$C364+72),1,0)</f>
        <v>0</v>
      </c>
      <c r="AR364" cm="1">
        <f t="array" aca="1" ref="AR364" ca="1">IF(INDIRECT("'"&amp;$A$69&amp;"'!"&amp;AR$68&amp;$C364+72)&lt;&gt;INDIRECT("'"&amp;$A$70&amp;"'!"&amp;AR$68&amp;$C364+72),1,0)</f>
        <v>0</v>
      </c>
      <c r="AS364" cm="1">
        <f t="array" aca="1" ref="AS364" ca="1">IF(INDIRECT("'"&amp;$A$69&amp;"'!"&amp;AS$68&amp;$C364+72)&lt;&gt;INDIRECT("'"&amp;$A$70&amp;"'!"&amp;AS$68&amp;$C364+72),1,0)</f>
        <v>0</v>
      </c>
      <c r="AT364" cm="1">
        <f t="array" aca="1" ref="AT364" ca="1">IF(INDIRECT("'"&amp;$A$69&amp;"'!"&amp;AT$68&amp;$C364+72)&lt;&gt;INDIRECT("'"&amp;$A$70&amp;"'!"&amp;AT$68&amp;$C364+72),1,0)</f>
        <v>0</v>
      </c>
      <c r="AU364" cm="1">
        <f t="array" aca="1" ref="AU364" ca="1">IF(INDIRECT("'"&amp;$A$69&amp;"'!"&amp;AU$68&amp;$C364+72)&lt;&gt;INDIRECT("'"&amp;$A$70&amp;"'!"&amp;AU$68&amp;$C364+72),1,0)</f>
        <v>0</v>
      </c>
      <c r="AV364" cm="1">
        <f t="array" aca="1" ref="AV364" ca="1">IF(INDIRECT("'"&amp;$A$69&amp;"'!"&amp;AV$68&amp;$C364+72)&lt;&gt;INDIRECT("'"&amp;$A$70&amp;"'!"&amp;AV$68&amp;$C364+72),1,0)</f>
        <v>0</v>
      </c>
      <c r="AW364" cm="1">
        <f t="array" aca="1" ref="AW364" ca="1">IF(INDIRECT("'"&amp;$A$69&amp;"'!"&amp;AW$68&amp;$C364+72)&lt;&gt;INDIRECT("'"&amp;$A$70&amp;"'!"&amp;AW$68&amp;$C364+72),1,0)</f>
        <v>0</v>
      </c>
      <c r="AX364" cm="1">
        <f t="array" aca="1" ref="AX364" ca="1">IF(INDIRECT("'"&amp;$A$69&amp;"'!"&amp;AX$68&amp;$C364+72)&lt;&gt;INDIRECT("'"&amp;$A$70&amp;"'!"&amp;AX$68&amp;$C364+72),1,0)</f>
        <v>0</v>
      </c>
      <c r="AY364" cm="1">
        <f t="array" aca="1" ref="AY364" ca="1">IF(INDIRECT("'"&amp;$A$69&amp;"'!"&amp;AY$68&amp;$C364+72)&lt;&gt;INDIRECT("'"&amp;$A$70&amp;"'!"&amp;AY$68&amp;$C364+72),1,0)</f>
        <v>0</v>
      </c>
      <c r="AZ364" cm="1">
        <f t="array" aca="1" ref="AZ364" ca="1">IF(INDIRECT("'"&amp;$A$69&amp;"'!"&amp;AZ$68&amp;$C364+72)&lt;&gt;INDIRECT("'"&amp;$A$70&amp;"'!"&amp;AZ$68&amp;$C364+72),1,0)</f>
        <v>0</v>
      </c>
      <c r="BA364" cm="1">
        <f t="array" aca="1" ref="BA364" ca="1">IF(INDIRECT("'"&amp;$A$69&amp;"'!"&amp;BA$68&amp;$C364+72)&lt;&gt;INDIRECT("'"&amp;$A$70&amp;"'!"&amp;BA$68&amp;$C364+72),1,0)</f>
        <v>0</v>
      </c>
      <c r="BB364" cm="1">
        <f t="array" aca="1" ref="BB364" ca="1">IF(INDIRECT("'"&amp;$A$69&amp;"'!"&amp;BB$68&amp;$C364+72)&lt;&gt;INDIRECT("'"&amp;$A$70&amp;"'!"&amp;BB$68&amp;$C364+72),1,0)</f>
        <v>0</v>
      </c>
      <c r="BC364">
        <f t="shared" ca="1" si="12"/>
        <v>0</v>
      </c>
      <c r="BD364">
        <f t="shared" ca="1" si="13"/>
        <v>0</v>
      </c>
      <c r="BE364">
        <f t="shared" ca="1" si="14"/>
        <v>0</v>
      </c>
    </row>
    <row r="365" spans="3:57" x14ac:dyDescent="0.15">
      <c r="C365" s="283">
        <v>293</v>
      </c>
      <c r="D365" cm="1">
        <f t="array" aca="1" ref="D365" ca="1">IF(INDIRECT("'"&amp;$A$69&amp;"'!"&amp;D$68&amp;$C365+72)&lt;&gt;INDIRECT("'"&amp;$A$70&amp;"'!"&amp;D$68&amp;$C365+72),1,0)</f>
        <v>0</v>
      </c>
      <c r="E365" cm="1">
        <f t="array" aca="1" ref="E365" ca="1">IF(INDIRECT("'"&amp;$A$69&amp;"'!"&amp;E$68&amp;$C365+72)&lt;&gt;INDIRECT("'"&amp;$A$70&amp;"'!"&amp;E$68&amp;$C365+72),1,0)</f>
        <v>0</v>
      </c>
      <c r="F365" cm="1">
        <f t="array" aca="1" ref="F365" ca="1">IF(INDIRECT("'"&amp;$A$69&amp;"'!"&amp;F$68&amp;$C365+72)&lt;&gt;INDIRECT("'"&amp;$A$70&amp;"'!"&amp;F$68&amp;$C365+72),1,0)</f>
        <v>0</v>
      </c>
      <c r="G365" cm="1">
        <f t="array" aca="1" ref="G365" ca="1">IF(INDIRECT("'"&amp;$A$69&amp;"'!"&amp;G$68&amp;$C365+72)&lt;&gt;INDIRECT("'"&amp;$A$70&amp;"'!"&amp;G$68&amp;$C365+72),1,0)</f>
        <v>0</v>
      </c>
      <c r="H365" cm="1">
        <f t="array" aca="1" ref="H365" ca="1">IF(INDIRECT("'"&amp;$A$69&amp;"'!"&amp;H$68&amp;$C365+72)&lt;&gt;INDIRECT("'"&amp;$A$70&amp;"'!"&amp;H$68&amp;$C365+72),1,0)</f>
        <v>0</v>
      </c>
      <c r="I365" cm="1">
        <f t="array" aca="1" ref="I365" ca="1">IF(INDIRECT("'"&amp;$A$69&amp;"'!"&amp;I$68&amp;$C365+72)&lt;&gt;INDIRECT("'"&amp;$A$70&amp;"'!"&amp;I$68&amp;$C365+72),1,0)</f>
        <v>0</v>
      </c>
      <c r="J365" cm="1">
        <f t="array" aca="1" ref="J365" ca="1">IF(INDIRECT("'"&amp;$A$69&amp;"'!"&amp;J$68&amp;$C365+72)&lt;&gt;INDIRECT("'"&amp;$A$70&amp;"'!"&amp;J$68&amp;$C365+72),1,0)</f>
        <v>0</v>
      </c>
      <c r="K365" cm="1">
        <f t="array" aca="1" ref="K365" ca="1">IF(INDIRECT("'"&amp;$A$69&amp;"'!"&amp;K$68&amp;$C365+72)&lt;&gt;INDIRECT("'"&amp;$A$70&amp;"'!"&amp;K$68&amp;$C365+72),1,0)</f>
        <v>0</v>
      </c>
      <c r="L365" cm="1">
        <f t="array" aca="1" ref="L365" ca="1">IF(INDIRECT("'"&amp;$A$69&amp;"'!"&amp;L$68&amp;$C365+72)&lt;&gt;INDIRECT("'"&amp;$A$70&amp;"'!"&amp;L$68&amp;$C365+72),1,0)</f>
        <v>0</v>
      </c>
      <c r="M365" cm="1">
        <f t="array" aca="1" ref="M365" ca="1">IF(INDIRECT("'"&amp;$A$69&amp;"'!"&amp;M$68&amp;$C365+72)&lt;&gt;INDIRECT("'"&amp;$A$70&amp;"'!"&amp;M$68&amp;$C365+72),1,0)</f>
        <v>0</v>
      </c>
      <c r="N365" cm="1">
        <f t="array" aca="1" ref="N365" ca="1">IF(INDIRECT("'"&amp;$A$69&amp;"'!"&amp;N$68&amp;$C365+72)&lt;&gt;INDIRECT("'"&amp;$A$70&amp;"'!"&amp;N$68&amp;$C365+72),1,0)</f>
        <v>0</v>
      </c>
      <c r="O365" cm="1">
        <f t="array" aca="1" ref="O365" ca="1">IF(INDIRECT("'"&amp;$A$69&amp;"'!"&amp;O$68&amp;$C365+72)&lt;&gt;INDIRECT("'"&amp;$A$70&amp;"'!"&amp;O$68&amp;$C365+72),1,0)</f>
        <v>0</v>
      </c>
      <c r="P365" cm="1">
        <f t="array" aca="1" ref="P365" ca="1">IF(INDIRECT("'"&amp;$A$69&amp;"'!"&amp;P$68&amp;$C365+72)&lt;&gt;INDIRECT("'"&amp;$A$70&amp;"'!"&amp;P$68&amp;$C365+72),1,0)</f>
        <v>0</v>
      </c>
      <c r="Q365" cm="1">
        <f t="array" aca="1" ref="Q365" ca="1">IF(INDIRECT("'"&amp;$A$69&amp;"'!"&amp;Q$68&amp;$C365+72)&lt;&gt;INDIRECT("'"&amp;$A$70&amp;"'!"&amp;Q$68&amp;$C365+72),1,0)</f>
        <v>0</v>
      </c>
      <c r="R365" cm="1">
        <f t="array" aca="1" ref="R365" ca="1">IF(INDIRECT("'"&amp;$A$69&amp;"'!"&amp;R$68&amp;$C365+72)&lt;&gt;INDIRECT("'"&amp;$A$70&amp;"'!"&amp;R$68&amp;$C365+72),1,0)</f>
        <v>0</v>
      </c>
      <c r="S365" cm="1">
        <f t="array" aca="1" ref="S365" ca="1">IF(INDIRECT("'"&amp;$A$69&amp;"'!"&amp;S$68&amp;$C365+72)&lt;&gt;INDIRECT("'"&amp;$A$70&amp;"'!"&amp;S$68&amp;$C365+72),1,0)</f>
        <v>0</v>
      </c>
      <c r="T365" cm="1">
        <f t="array" aca="1" ref="T365" ca="1">IF(INDIRECT("'"&amp;$A$69&amp;"'!"&amp;T$68&amp;$C365+72)&lt;&gt;INDIRECT("'"&amp;$A$70&amp;"'!"&amp;T$68&amp;$C365+72),1,0)</f>
        <v>0</v>
      </c>
      <c r="U365" cm="1">
        <f t="array" aca="1" ref="U365" ca="1">IF(INDIRECT("'"&amp;$A$69&amp;"'!"&amp;U$68&amp;$C365+72)&lt;&gt;INDIRECT("'"&amp;$A$70&amp;"'!"&amp;U$68&amp;$C365+72),1,0)</f>
        <v>0</v>
      </c>
      <c r="V365" cm="1">
        <f t="array" aca="1" ref="V365" ca="1">IF(INDIRECT("'"&amp;$A$69&amp;"'!"&amp;V$68&amp;$C365+72)&lt;&gt;INDIRECT("'"&amp;$A$70&amp;"'!"&amp;V$68&amp;$C365+72),1,0)</f>
        <v>0</v>
      </c>
      <c r="W365" cm="1">
        <f t="array" aca="1" ref="W365" ca="1">IF(INDIRECT("'"&amp;$A$69&amp;"'!"&amp;W$68&amp;$C365+72)&lt;&gt;INDIRECT("'"&amp;$A$70&amp;"'!"&amp;W$68&amp;$C365+72),1,0)</f>
        <v>0</v>
      </c>
      <c r="X365" cm="1">
        <f t="array" aca="1" ref="X365" ca="1">IF(INDIRECT("'"&amp;$A$69&amp;"'!"&amp;X$68&amp;$C365+72)&lt;&gt;INDIRECT("'"&amp;$A$70&amp;"'!"&amp;X$68&amp;$C365+72),1,0)</f>
        <v>0</v>
      </c>
      <c r="Y365" cm="1">
        <f t="array" aca="1" ref="Y365" ca="1">IF(INDIRECT("'"&amp;$A$69&amp;"'!"&amp;Y$68&amp;$C365+72)&lt;&gt;INDIRECT("'"&amp;$A$70&amp;"'!"&amp;Y$68&amp;$C365+72),1,0)</f>
        <v>0</v>
      </c>
      <c r="Z365" cm="1">
        <f t="array" aca="1" ref="Z365" ca="1">IF(INDIRECT("'"&amp;$A$69&amp;"'!"&amp;Z$68&amp;$C365+72)&lt;&gt;INDIRECT("'"&amp;$A$70&amp;"'!"&amp;Z$68&amp;$C365+72),1,0)</f>
        <v>0</v>
      </c>
      <c r="AA365" cm="1">
        <f t="array" aca="1" ref="AA365" ca="1">IF(INDIRECT("'"&amp;$A$69&amp;"'!"&amp;AA$68&amp;$C365+72)&lt;&gt;INDIRECT("'"&amp;$A$70&amp;"'!"&amp;AA$68&amp;$C365+72),1,0)</f>
        <v>0</v>
      </c>
      <c r="AB365" cm="1">
        <f t="array" aca="1" ref="AB365" ca="1">IF(INDIRECT("'"&amp;$A$69&amp;"'!"&amp;AB$68&amp;$C365+72)&lt;&gt;INDIRECT("'"&amp;$A$70&amp;"'!"&amp;AB$68&amp;$C365+72),1,0)</f>
        <v>0</v>
      </c>
      <c r="AC365" cm="1">
        <f t="array" aca="1" ref="AC365" ca="1">IF(INDIRECT("'"&amp;$A$69&amp;"'!"&amp;AC$68&amp;$C365+72)&lt;&gt;INDIRECT("'"&amp;$A$70&amp;"'!"&amp;AC$68&amp;$C365+72),1,0)</f>
        <v>0</v>
      </c>
      <c r="AD365" cm="1">
        <f t="array" aca="1" ref="AD365" ca="1">IF(INDIRECT("'"&amp;$A$69&amp;"'!"&amp;AD$68&amp;$C365+72)&lt;&gt;INDIRECT("'"&amp;$A$70&amp;"'!"&amp;AD$68&amp;$C365+72),1,0)</f>
        <v>0</v>
      </c>
      <c r="AE365" cm="1">
        <f t="array" aca="1" ref="AE365" ca="1">IF(INDIRECT("'"&amp;$A$69&amp;"'!"&amp;AE$68&amp;$C365+72)&lt;&gt;INDIRECT("'"&amp;$A$70&amp;"'!"&amp;AE$68&amp;$C365+72),1,0)</f>
        <v>0</v>
      </c>
      <c r="AF365" cm="1">
        <f t="array" aca="1" ref="AF365" ca="1">IF(INDIRECT("'"&amp;$A$69&amp;"'!"&amp;AF$68&amp;$C365+72)&lt;&gt;INDIRECT("'"&amp;$A$70&amp;"'!"&amp;AF$68&amp;$C365+72),1,0)</f>
        <v>0</v>
      </c>
      <c r="AG365" cm="1">
        <f t="array" aca="1" ref="AG365" ca="1">IF(INDIRECT("'"&amp;$A$69&amp;"'!"&amp;AG$68&amp;$C365+72)&lt;&gt;INDIRECT("'"&amp;$A$70&amp;"'!"&amp;AG$68&amp;$C365+72),1,0)</f>
        <v>0</v>
      </c>
      <c r="AH365" cm="1">
        <f t="array" aca="1" ref="AH365" ca="1">IF(INDIRECT("'"&amp;$A$69&amp;"'!"&amp;AH$68&amp;$C365+72)&lt;&gt;INDIRECT("'"&amp;$A$70&amp;"'!"&amp;AH$68&amp;$C365+72),1,0)</f>
        <v>0</v>
      </c>
      <c r="AI365" cm="1">
        <f t="array" aca="1" ref="AI365" ca="1">IF(INDIRECT("'"&amp;$A$69&amp;"'!"&amp;AI$68&amp;$C365+72)&lt;&gt;INDIRECT("'"&amp;$A$70&amp;"'!"&amp;AI$68&amp;$C365+72),1,0)</f>
        <v>0</v>
      </c>
      <c r="AJ365" cm="1">
        <f t="array" aca="1" ref="AJ365" ca="1">IF(INDIRECT("'"&amp;$A$69&amp;"'!"&amp;AJ$68&amp;$C365+72)&lt;&gt;INDIRECT("'"&amp;$A$70&amp;"'!"&amp;AJ$68&amp;$C365+72),1,0)</f>
        <v>0</v>
      </c>
      <c r="AK365" cm="1">
        <f t="array" aca="1" ref="AK365" ca="1">IF(INDIRECT("'"&amp;$A$69&amp;"'!"&amp;AK$68&amp;$C365+72)&lt;&gt;INDIRECT("'"&amp;$A$70&amp;"'!"&amp;AK$68&amp;$C365+72),1,0)</f>
        <v>0</v>
      </c>
      <c r="AL365" cm="1">
        <f t="array" aca="1" ref="AL365" ca="1">IF(INDIRECT("'"&amp;$A$69&amp;"'!"&amp;AL$68&amp;$C365+72)&lt;&gt;INDIRECT("'"&amp;$A$70&amp;"'!"&amp;AL$68&amp;$C365+72),1,0)</f>
        <v>0</v>
      </c>
      <c r="AM365" cm="1">
        <f t="array" aca="1" ref="AM365" ca="1">IF(INDIRECT("'"&amp;$A$69&amp;"'!"&amp;AM$68&amp;$C365+72)&lt;&gt;INDIRECT("'"&amp;$A$70&amp;"'!"&amp;AM$68&amp;$C365+72),1,0)</f>
        <v>0</v>
      </c>
      <c r="AN365" cm="1">
        <f t="array" aca="1" ref="AN365" ca="1">IF(INDIRECT("'"&amp;$A$69&amp;"'!"&amp;AN$68&amp;$C365+72)&lt;&gt;INDIRECT("'"&amp;$A$70&amp;"'!"&amp;AN$68&amp;$C365+72),1,0)</f>
        <v>0</v>
      </c>
      <c r="AO365" cm="1">
        <f t="array" aca="1" ref="AO365" ca="1">IF(INDIRECT("'"&amp;$A$69&amp;"'!"&amp;AO$68&amp;$C365+72)&lt;&gt;INDIRECT("'"&amp;$A$70&amp;"'!"&amp;AO$68&amp;$C365+72),1,0)</f>
        <v>0</v>
      </c>
      <c r="AP365" cm="1">
        <f t="array" aca="1" ref="AP365" ca="1">IF(INDIRECT("'"&amp;$A$69&amp;"'!"&amp;AP$68&amp;$C365+72)&lt;&gt;INDIRECT("'"&amp;$A$70&amp;"'!"&amp;AP$68&amp;$C365+72),1,0)</f>
        <v>0</v>
      </c>
      <c r="AQ365" cm="1">
        <f t="array" aca="1" ref="AQ365" ca="1">IF(INDIRECT("'"&amp;$A$69&amp;"'!"&amp;AQ$68&amp;$C365+72)&lt;&gt;INDIRECT("'"&amp;$A$70&amp;"'!"&amp;AQ$68&amp;$C365+72),1,0)</f>
        <v>0</v>
      </c>
      <c r="AR365" cm="1">
        <f t="array" aca="1" ref="AR365" ca="1">IF(INDIRECT("'"&amp;$A$69&amp;"'!"&amp;AR$68&amp;$C365+72)&lt;&gt;INDIRECT("'"&amp;$A$70&amp;"'!"&amp;AR$68&amp;$C365+72),1,0)</f>
        <v>0</v>
      </c>
      <c r="AS365" cm="1">
        <f t="array" aca="1" ref="AS365" ca="1">IF(INDIRECT("'"&amp;$A$69&amp;"'!"&amp;AS$68&amp;$C365+72)&lt;&gt;INDIRECT("'"&amp;$A$70&amp;"'!"&amp;AS$68&amp;$C365+72),1,0)</f>
        <v>0</v>
      </c>
      <c r="AT365" cm="1">
        <f t="array" aca="1" ref="AT365" ca="1">IF(INDIRECT("'"&amp;$A$69&amp;"'!"&amp;AT$68&amp;$C365+72)&lt;&gt;INDIRECT("'"&amp;$A$70&amp;"'!"&amp;AT$68&amp;$C365+72),1,0)</f>
        <v>0</v>
      </c>
      <c r="AU365" cm="1">
        <f t="array" aca="1" ref="AU365" ca="1">IF(INDIRECT("'"&amp;$A$69&amp;"'!"&amp;AU$68&amp;$C365+72)&lt;&gt;INDIRECT("'"&amp;$A$70&amp;"'!"&amp;AU$68&amp;$C365+72),1,0)</f>
        <v>0</v>
      </c>
      <c r="AV365" cm="1">
        <f t="array" aca="1" ref="AV365" ca="1">IF(INDIRECT("'"&amp;$A$69&amp;"'!"&amp;AV$68&amp;$C365+72)&lt;&gt;INDIRECT("'"&amp;$A$70&amp;"'!"&amp;AV$68&amp;$C365+72),1,0)</f>
        <v>0</v>
      </c>
      <c r="AW365" cm="1">
        <f t="array" aca="1" ref="AW365" ca="1">IF(INDIRECT("'"&amp;$A$69&amp;"'!"&amp;AW$68&amp;$C365+72)&lt;&gt;INDIRECT("'"&amp;$A$70&amp;"'!"&amp;AW$68&amp;$C365+72),1,0)</f>
        <v>0</v>
      </c>
      <c r="AX365" cm="1">
        <f t="array" aca="1" ref="AX365" ca="1">IF(INDIRECT("'"&amp;$A$69&amp;"'!"&amp;AX$68&amp;$C365+72)&lt;&gt;INDIRECT("'"&amp;$A$70&amp;"'!"&amp;AX$68&amp;$C365+72),1,0)</f>
        <v>0</v>
      </c>
      <c r="AY365" cm="1">
        <f t="array" aca="1" ref="AY365" ca="1">IF(INDIRECT("'"&amp;$A$69&amp;"'!"&amp;AY$68&amp;$C365+72)&lt;&gt;INDIRECT("'"&amp;$A$70&amp;"'!"&amp;AY$68&amp;$C365+72),1,0)</f>
        <v>0</v>
      </c>
      <c r="AZ365" cm="1">
        <f t="array" aca="1" ref="AZ365" ca="1">IF(INDIRECT("'"&amp;$A$69&amp;"'!"&amp;AZ$68&amp;$C365+72)&lt;&gt;INDIRECT("'"&amp;$A$70&amp;"'!"&amp;AZ$68&amp;$C365+72),1,0)</f>
        <v>0</v>
      </c>
      <c r="BA365" cm="1">
        <f t="array" aca="1" ref="BA365" ca="1">IF(INDIRECT("'"&amp;$A$69&amp;"'!"&amp;BA$68&amp;$C365+72)&lt;&gt;INDIRECT("'"&amp;$A$70&amp;"'!"&amp;BA$68&amp;$C365+72),1,0)</f>
        <v>0</v>
      </c>
      <c r="BB365" cm="1">
        <f t="array" aca="1" ref="BB365" ca="1">IF(INDIRECT("'"&amp;$A$69&amp;"'!"&amp;BB$68&amp;$C365+72)&lt;&gt;INDIRECT("'"&amp;$A$70&amp;"'!"&amp;BB$68&amp;$C365+72),1,0)</f>
        <v>0</v>
      </c>
      <c r="BC365">
        <f t="shared" ca="1" si="12"/>
        <v>0</v>
      </c>
      <c r="BD365">
        <f t="shared" ca="1" si="13"/>
        <v>0</v>
      </c>
      <c r="BE365">
        <f t="shared" ca="1" si="14"/>
        <v>0</v>
      </c>
    </row>
    <row r="366" spans="3:57" x14ac:dyDescent="0.15">
      <c r="C366" s="283">
        <v>294</v>
      </c>
      <c r="D366" cm="1">
        <f t="array" aca="1" ref="D366" ca="1">IF(INDIRECT("'"&amp;$A$69&amp;"'!"&amp;D$68&amp;$C366+72)&lt;&gt;INDIRECT("'"&amp;$A$70&amp;"'!"&amp;D$68&amp;$C366+72),1,0)</f>
        <v>0</v>
      </c>
      <c r="E366" cm="1">
        <f t="array" aca="1" ref="E366" ca="1">IF(INDIRECT("'"&amp;$A$69&amp;"'!"&amp;E$68&amp;$C366+72)&lt;&gt;INDIRECT("'"&amp;$A$70&amp;"'!"&amp;E$68&amp;$C366+72),1,0)</f>
        <v>0</v>
      </c>
      <c r="F366" cm="1">
        <f t="array" aca="1" ref="F366" ca="1">IF(INDIRECT("'"&amp;$A$69&amp;"'!"&amp;F$68&amp;$C366+72)&lt;&gt;INDIRECT("'"&amp;$A$70&amp;"'!"&amp;F$68&amp;$C366+72),1,0)</f>
        <v>0</v>
      </c>
      <c r="G366" cm="1">
        <f t="array" aca="1" ref="G366" ca="1">IF(INDIRECT("'"&amp;$A$69&amp;"'!"&amp;G$68&amp;$C366+72)&lt;&gt;INDIRECT("'"&amp;$A$70&amp;"'!"&amp;G$68&amp;$C366+72),1,0)</f>
        <v>0</v>
      </c>
      <c r="H366" cm="1">
        <f t="array" aca="1" ref="H366" ca="1">IF(INDIRECT("'"&amp;$A$69&amp;"'!"&amp;H$68&amp;$C366+72)&lt;&gt;INDIRECT("'"&amp;$A$70&amp;"'!"&amp;H$68&amp;$C366+72),1,0)</f>
        <v>0</v>
      </c>
      <c r="I366" cm="1">
        <f t="array" aca="1" ref="I366" ca="1">IF(INDIRECT("'"&amp;$A$69&amp;"'!"&amp;I$68&amp;$C366+72)&lt;&gt;INDIRECT("'"&amp;$A$70&amp;"'!"&amp;I$68&amp;$C366+72),1,0)</f>
        <v>0</v>
      </c>
      <c r="J366" cm="1">
        <f t="array" aca="1" ref="J366" ca="1">IF(INDIRECT("'"&amp;$A$69&amp;"'!"&amp;J$68&amp;$C366+72)&lt;&gt;INDIRECT("'"&amp;$A$70&amp;"'!"&amp;J$68&amp;$C366+72),1,0)</f>
        <v>0</v>
      </c>
      <c r="K366" cm="1">
        <f t="array" aca="1" ref="K366" ca="1">IF(INDIRECT("'"&amp;$A$69&amp;"'!"&amp;K$68&amp;$C366+72)&lt;&gt;INDIRECT("'"&amp;$A$70&amp;"'!"&amp;K$68&amp;$C366+72),1,0)</f>
        <v>0</v>
      </c>
      <c r="L366" cm="1">
        <f t="array" aca="1" ref="L366" ca="1">IF(INDIRECT("'"&amp;$A$69&amp;"'!"&amp;L$68&amp;$C366+72)&lt;&gt;INDIRECT("'"&amp;$A$70&amp;"'!"&amp;L$68&amp;$C366+72),1,0)</f>
        <v>0</v>
      </c>
      <c r="M366" cm="1">
        <f t="array" aca="1" ref="M366" ca="1">IF(INDIRECT("'"&amp;$A$69&amp;"'!"&amp;M$68&amp;$C366+72)&lt;&gt;INDIRECT("'"&amp;$A$70&amp;"'!"&amp;M$68&amp;$C366+72),1,0)</f>
        <v>0</v>
      </c>
      <c r="N366" cm="1">
        <f t="array" aca="1" ref="N366" ca="1">IF(INDIRECT("'"&amp;$A$69&amp;"'!"&amp;N$68&amp;$C366+72)&lt;&gt;INDIRECT("'"&amp;$A$70&amp;"'!"&amp;N$68&amp;$C366+72),1,0)</f>
        <v>0</v>
      </c>
      <c r="O366" cm="1">
        <f t="array" aca="1" ref="O366" ca="1">IF(INDIRECT("'"&amp;$A$69&amp;"'!"&amp;O$68&amp;$C366+72)&lt;&gt;INDIRECT("'"&amp;$A$70&amp;"'!"&amp;O$68&amp;$C366+72),1,0)</f>
        <v>0</v>
      </c>
      <c r="P366" cm="1">
        <f t="array" aca="1" ref="P366" ca="1">IF(INDIRECT("'"&amp;$A$69&amp;"'!"&amp;P$68&amp;$C366+72)&lt;&gt;INDIRECT("'"&amp;$A$70&amp;"'!"&amp;P$68&amp;$C366+72),1,0)</f>
        <v>0</v>
      </c>
      <c r="Q366" cm="1">
        <f t="array" aca="1" ref="Q366" ca="1">IF(INDIRECT("'"&amp;$A$69&amp;"'!"&amp;Q$68&amp;$C366+72)&lt;&gt;INDIRECT("'"&amp;$A$70&amp;"'!"&amp;Q$68&amp;$C366+72),1,0)</f>
        <v>0</v>
      </c>
      <c r="R366" cm="1">
        <f t="array" aca="1" ref="R366" ca="1">IF(INDIRECT("'"&amp;$A$69&amp;"'!"&amp;R$68&amp;$C366+72)&lt;&gt;INDIRECT("'"&amp;$A$70&amp;"'!"&amp;R$68&amp;$C366+72),1,0)</f>
        <v>0</v>
      </c>
      <c r="S366" cm="1">
        <f t="array" aca="1" ref="S366" ca="1">IF(INDIRECT("'"&amp;$A$69&amp;"'!"&amp;S$68&amp;$C366+72)&lt;&gt;INDIRECT("'"&amp;$A$70&amp;"'!"&amp;S$68&amp;$C366+72),1,0)</f>
        <v>0</v>
      </c>
      <c r="T366" cm="1">
        <f t="array" aca="1" ref="T366" ca="1">IF(INDIRECT("'"&amp;$A$69&amp;"'!"&amp;T$68&amp;$C366+72)&lt;&gt;INDIRECT("'"&amp;$A$70&amp;"'!"&amp;T$68&amp;$C366+72),1,0)</f>
        <v>0</v>
      </c>
      <c r="U366" cm="1">
        <f t="array" aca="1" ref="U366" ca="1">IF(INDIRECT("'"&amp;$A$69&amp;"'!"&amp;U$68&amp;$C366+72)&lt;&gt;INDIRECT("'"&amp;$A$70&amp;"'!"&amp;U$68&amp;$C366+72),1,0)</f>
        <v>0</v>
      </c>
      <c r="V366" cm="1">
        <f t="array" aca="1" ref="V366" ca="1">IF(INDIRECT("'"&amp;$A$69&amp;"'!"&amp;V$68&amp;$C366+72)&lt;&gt;INDIRECT("'"&amp;$A$70&amp;"'!"&amp;V$68&amp;$C366+72),1,0)</f>
        <v>0</v>
      </c>
      <c r="W366" cm="1">
        <f t="array" aca="1" ref="W366" ca="1">IF(INDIRECT("'"&amp;$A$69&amp;"'!"&amp;W$68&amp;$C366+72)&lt;&gt;INDIRECT("'"&amp;$A$70&amp;"'!"&amp;W$68&amp;$C366+72),1,0)</f>
        <v>0</v>
      </c>
      <c r="X366" cm="1">
        <f t="array" aca="1" ref="X366" ca="1">IF(INDIRECT("'"&amp;$A$69&amp;"'!"&amp;X$68&amp;$C366+72)&lt;&gt;INDIRECT("'"&amp;$A$70&amp;"'!"&amp;X$68&amp;$C366+72),1,0)</f>
        <v>0</v>
      </c>
      <c r="Y366" cm="1">
        <f t="array" aca="1" ref="Y366" ca="1">IF(INDIRECT("'"&amp;$A$69&amp;"'!"&amp;Y$68&amp;$C366+72)&lt;&gt;INDIRECT("'"&amp;$A$70&amp;"'!"&amp;Y$68&amp;$C366+72),1,0)</f>
        <v>0</v>
      </c>
      <c r="Z366" cm="1">
        <f t="array" aca="1" ref="Z366" ca="1">IF(INDIRECT("'"&amp;$A$69&amp;"'!"&amp;Z$68&amp;$C366+72)&lt;&gt;INDIRECT("'"&amp;$A$70&amp;"'!"&amp;Z$68&amp;$C366+72),1,0)</f>
        <v>0</v>
      </c>
      <c r="AA366" cm="1">
        <f t="array" aca="1" ref="AA366" ca="1">IF(INDIRECT("'"&amp;$A$69&amp;"'!"&amp;AA$68&amp;$C366+72)&lt;&gt;INDIRECT("'"&amp;$A$70&amp;"'!"&amp;AA$68&amp;$C366+72),1,0)</f>
        <v>0</v>
      </c>
      <c r="AB366" cm="1">
        <f t="array" aca="1" ref="AB366" ca="1">IF(INDIRECT("'"&amp;$A$69&amp;"'!"&amp;AB$68&amp;$C366+72)&lt;&gt;INDIRECT("'"&amp;$A$70&amp;"'!"&amp;AB$68&amp;$C366+72),1,0)</f>
        <v>0</v>
      </c>
      <c r="AC366" cm="1">
        <f t="array" aca="1" ref="AC366" ca="1">IF(INDIRECT("'"&amp;$A$69&amp;"'!"&amp;AC$68&amp;$C366+72)&lt;&gt;INDIRECT("'"&amp;$A$70&amp;"'!"&amp;AC$68&amp;$C366+72),1,0)</f>
        <v>0</v>
      </c>
      <c r="AD366" cm="1">
        <f t="array" aca="1" ref="AD366" ca="1">IF(INDIRECT("'"&amp;$A$69&amp;"'!"&amp;AD$68&amp;$C366+72)&lt;&gt;INDIRECT("'"&amp;$A$70&amp;"'!"&amp;AD$68&amp;$C366+72),1,0)</f>
        <v>0</v>
      </c>
      <c r="AE366" cm="1">
        <f t="array" aca="1" ref="AE366" ca="1">IF(INDIRECT("'"&amp;$A$69&amp;"'!"&amp;AE$68&amp;$C366+72)&lt;&gt;INDIRECT("'"&amp;$A$70&amp;"'!"&amp;AE$68&amp;$C366+72),1,0)</f>
        <v>0</v>
      </c>
      <c r="AF366" cm="1">
        <f t="array" aca="1" ref="AF366" ca="1">IF(INDIRECT("'"&amp;$A$69&amp;"'!"&amp;AF$68&amp;$C366+72)&lt;&gt;INDIRECT("'"&amp;$A$70&amp;"'!"&amp;AF$68&amp;$C366+72),1,0)</f>
        <v>0</v>
      </c>
      <c r="AG366" cm="1">
        <f t="array" aca="1" ref="AG366" ca="1">IF(INDIRECT("'"&amp;$A$69&amp;"'!"&amp;AG$68&amp;$C366+72)&lt;&gt;INDIRECT("'"&amp;$A$70&amp;"'!"&amp;AG$68&amp;$C366+72),1,0)</f>
        <v>0</v>
      </c>
      <c r="AH366" cm="1">
        <f t="array" aca="1" ref="AH366" ca="1">IF(INDIRECT("'"&amp;$A$69&amp;"'!"&amp;AH$68&amp;$C366+72)&lt;&gt;INDIRECT("'"&amp;$A$70&amp;"'!"&amp;AH$68&amp;$C366+72),1,0)</f>
        <v>0</v>
      </c>
      <c r="AI366" cm="1">
        <f t="array" aca="1" ref="AI366" ca="1">IF(INDIRECT("'"&amp;$A$69&amp;"'!"&amp;AI$68&amp;$C366+72)&lt;&gt;INDIRECT("'"&amp;$A$70&amp;"'!"&amp;AI$68&amp;$C366+72),1,0)</f>
        <v>0</v>
      </c>
      <c r="AJ366" cm="1">
        <f t="array" aca="1" ref="AJ366" ca="1">IF(INDIRECT("'"&amp;$A$69&amp;"'!"&amp;AJ$68&amp;$C366+72)&lt;&gt;INDIRECT("'"&amp;$A$70&amp;"'!"&amp;AJ$68&amp;$C366+72),1,0)</f>
        <v>0</v>
      </c>
      <c r="AK366" cm="1">
        <f t="array" aca="1" ref="AK366" ca="1">IF(INDIRECT("'"&amp;$A$69&amp;"'!"&amp;AK$68&amp;$C366+72)&lt;&gt;INDIRECT("'"&amp;$A$70&amp;"'!"&amp;AK$68&amp;$C366+72),1,0)</f>
        <v>0</v>
      </c>
      <c r="AL366" cm="1">
        <f t="array" aca="1" ref="AL366" ca="1">IF(INDIRECT("'"&amp;$A$69&amp;"'!"&amp;AL$68&amp;$C366+72)&lt;&gt;INDIRECT("'"&amp;$A$70&amp;"'!"&amp;AL$68&amp;$C366+72),1,0)</f>
        <v>0</v>
      </c>
      <c r="AM366" cm="1">
        <f t="array" aca="1" ref="AM366" ca="1">IF(INDIRECT("'"&amp;$A$69&amp;"'!"&amp;AM$68&amp;$C366+72)&lt;&gt;INDIRECT("'"&amp;$A$70&amp;"'!"&amp;AM$68&amp;$C366+72),1,0)</f>
        <v>0</v>
      </c>
      <c r="AN366" cm="1">
        <f t="array" aca="1" ref="AN366" ca="1">IF(INDIRECT("'"&amp;$A$69&amp;"'!"&amp;AN$68&amp;$C366+72)&lt;&gt;INDIRECT("'"&amp;$A$70&amp;"'!"&amp;AN$68&amp;$C366+72),1,0)</f>
        <v>0</v>
      </c>
      <c r="AO366" cm="1">
        <f t="array" aca="1" ref="AO366" ca="1">IF(INDIRECT("'"&amp;$A$69&amp;"'!"&amp;AO$68&amp;$C366+72)&lt;&gt;INDIRECT("'"&amp;$A$70&amp;"'!"&amp;AO$68&amp;$C366+72),1,0)</f>
        <v>0</v>
      </c>
      <c r="AP366" cm="1">
        <f t="array" aca="1" ref="AP366" ca="1">IF(INDIRECT("'"&amp;$A$69&amp;"'!"&amp;AP$68&amp;$C366+72)&lt;&gt;INDIRECT("'"&amp;$A$70&amp;"'!"&amp;AP$68&amp;$C366+72),1,0)</f>
        <v>0</v>
      </c>
      <c r="AQ366" cm="1">
        <f t="array" aca="1" ref="AQ366" ca="1">IF(INDIRECT("'"&amp;$A$69&amp;"'!"&amp;AQ$68&amp;$C366+72)&lt;&gt;INDIRECT("'"&amp;$A$70&amp;"'!"&amp;AQ$68&amp;$C366+72),1,0)</f>
        <v>0</v>
      </c>
      <c r="AR366" cm="1">
        <f t="array" aca="1" ref="AR366" ca="1">IF(INDIRECT("'"&amp;$A$69&amp;"'!"&amp;AR$68&amp;$C366+72)&lt;&gt;INDIRECT("'"&amp;$A$70&amp;"'!"&amp;AR$68&amp;$C366+72),1,0)</f>
        <v>0</v>
      </c>
      <c r="AS366" cm="1">
        <f t="array" aca="1" ref="AS366" ca="1">IF(INDIRECT("'"&amp;$A$69&amp;"'!"&amp;AS$68&amp;$C366+72)&lt;&gt;INDIRECT("'"&amp;$A$70&amp;"'!"&amp;AS$68&amp;$C366+72),1,0)</f>
        <v>0</v>
      </c>
      <c r="AT366" cm="1">
        <f t="array" aca="1" ref="AT366" ca="1">IF(INDIRECT("'"&amp;$A$69&amp;"'!"&amp;AT$68&amp;$C366+72)&lt;&gt;INDIRECT("'"&amp;$A$70&amp;"'!"&amp;AT$68&amp;$C366+72),1,0)</f>
        <v>0</v>
      </c>
      <c r="AU366" cm="1">
        <f t="array" aca="1" ref="AU366" ca="1">IF(INDIRECT("'"&amp;$A$69&amp;"'!"&amp;AU$68&amp;$C366+72)&lt;&gt;INDIRECT("'"&amp;$A$70&amp;"'!"&amp;AU$68&amp;$C366+72),1,0)</f>
        <v>0</v>
      </c>
      <c r="AV366" cm="1">
        <f t="array" aca="1" ref="AV366" ca="1">IF(INDIRECT("'"&amp;$A$69&amp;"'!"&amp;AV$68&amp;$C366+72)&lt;&gt;INDIRECT("'"&amp;$A$70&amp;"'!"&amp;AV$68&amp;$C366+72),1,0)</f>
        <v>0</v>
      </c>
      <c r="AW366" cm="1">
        <f t="array" aca="1" ref="AW366" ca="1">IF(INDIRECT("'"&amp;$A$69&amp;"'!"&amp;AW$68&amp;$C366+72)&lt;&gt;INDIRECT("'"&amp;$A$70&amp;"'!"&amp;AW$68&amp;$C366+72),1,0)</f>
        <v>0</v>
      </c>
      <c r="AX366" cm="1">
        <f t="array" aca="1" ref="AX366" ca="1">IF(INDIRECT("'"&amp;$A$69&amp;"'!"&amp;AX$68&amp;$C366+72)&lt;&gt;INDIRECT("'"&amp;$A$70&amp;"'!"&amp;AX$68&amp;$C366+72),1,0)</f>
        <v>0</v>
      </c>
      <c r="AY366" cm="1">
        <f t="array" aca="1" ref="AY366" ca="1">IF(INDIRECT("'"&amp;$A$69&amp;"'!"&amp;AY$68&amp;$C366+72)&lt;&gt;INDIRECT("'"&amp;$A$70&amp;"'!"&amp;AY$68&amp;$C366+72),1,0)</f>
        <v>0</v>
      </c>
      <c r="AZ366" cm="1">
        <f t="array" aca="1" ref="AZ366" ca="1">IF(INDIRECT("'"&amp;$A$69&amp;"'!"&amp;AZ$68&amp;$C366+72)&lt;&gt;INDIRECT("'"&amp;$A$70&amp;"'!"&amp;AZ$68&amp;$C366+72),1,0)</f>
        <v>0</v>
      </c>
      <c r="BA366" cm="1">
        <f t="array" aca="1" ref="BA366" ca="1">IF(INDIRECT("'"&amp;$A$69&amp;"'!"&amp;BA$68&amp;$C366+72)&lt;&gt;INDIRECT("'"&amp;$A$70&amp;"'!"&amp;BA$68&amp;$C366+72),1,0)</f>
        <v>0</v>
      </c>
      <c r="BB366" cm="1">
        <f t="array" aca="1" ref="BB366" ca="1">IF(INDIRECT("'"&amp;$A$69&amp;"'!"&amp;BB$68&amp;$C366+72)&lt;&gt;INDIRECT("'"&amp;$A$70&amp;"'!"&amp;BB$68&amp;$C366+72),1,0)</f>
        <v>0</v>
      </c>
      <c r="BC366">
        <f t="shared" ca="1" si="12"/>
        <v>0</v>
      </c>
      <c r="BD366">
        <f t="shared" ca="1" si="13"/>
        <v>0</v>
      </c>
      <c r="BE366">
        <f t="shared" ca="1" si="14"/>
        <v>0</v>
      </c>
    </row>
    <row r="367" spans="3:57" x14ac:dyDescent="0.15">
      <c r="C367" s="283">
        <v>295</v>
      </c>
      <c r="D367" cm="1">
        <f t="array" aca="1" ref="D367" ca="1">IF(INDIRECT("'"&amp;$A$69&amp;"'!"&amp;D$68&amp;$C367+72)&lt;&gt;INDIRECT("'"&amp;$A$70&amp;"'!"&amp;D$68&amp;$C367+72),1,0)</f>
        <v>0</v>
      </c>
      <c r="E367" cm="1">
        <f t="array" aca="1" ref="E367" ca="1">IF(INDIRECT("'"&amp;$A$69&amp;"'!"&amp;E$68&amp;$C367+72)&lt;&gt;INDIRECT("'"&amp;$A$70&amp;"'!"&amp;E$68&amp;$C367+72),1,0)</f>
        <v>0</v>
      </c>
      <c r="F367" cm="1">
        <f t="array" aca="1" ref="F367" ca="1">IF(INDIRECT("'"&amp;$A$69&amp;"'!"&amp;F$68&amp;$C367+72)&lt;&gt;INDIRECT("'"&amp;$A$70&amp;"'!"&amp;F$68&amp;$C367+72),1,0)</f>
        <v>0</v>
      </c>
      <c r="G367" cm="1">
        <f t="array" aca="1" ref="G367" ca="1">IF(INDIRECT("'"&amp;$A$69&amp;"'!"&amp;G$68&amp;$C367+72)&lt;&gt;INDIRECT("'"&amp;$A$70&amp;"'!"&amp;G$68&amp;$C367+72),1,0)</f>
        <v>0</v>
      </c>
      <c r="H367" cm="1">
        <f t="array" aca="1" ref="H367" ca="1">IF(INDIRECT("'"&amp;$A$69&amp;"'!"&amp;H$68&amp;$C367+72)&lt;&gt;INDIRECT("'"&amp;$A$70&amp;"'!"&amp;H$68&amp;$C367+72),1,0)</f>
        <v>0</v>
      </c>
      <c r="I367" cm="1">
        <f t="array" aca="1" ref="I367" ca="1">IF(INDIRECT("'"&amp;$A$69&amp;"'!"&amp;I$68&amp;$C367+72)&lt;&gt;INDIRECT("'"&amp;$A$70&amp;"'!"&amp;I$68&amp;$C367+72),1,0)</f>
        <v>0</v>
      </c>
      <c r="J367" cm="1">
        <f t="array" aca="1" ref="J367" ca="1">IF(INDIRECT("'"&amp;$A$69&amp;"'!"&amp;J$68&amp;$C367+72)&lt;&gt;INDIRECT("'"&amp;$A$70&amp;"'!"&amp;J$68&amp;$C367+72),1,0)</f>
        <v>0</v>
      </c>
      <c r="K367" cm="1">
        <f t="array" aca="1" ref="K367" ca="1">IF(INDIRECT("'"&amp;$A$69&amp;"'!"&amp;K$68&amp;$C367+72)&lt;&gt;INDIRECT("'"&amp;$A$70&amp;"'!"&amp;K$68&amp;$C367+72),1,0)</f>
        <v>0</v>
      </c>
      <c r="L367" cm="1">
        <f t="array" aca="1" ref="L367" ca="1">IF(INDIRECT("'"&amp;$A$69&amp;"'!"&amp;L$68&amp;$C367+72)&lt;&gt;INDIRECT("'"&amp;$A$70&amp;"'!"&amp;L$68&amp;$C367+72),1,0)</f>
        <v>0</v>
      </c>
      <c r="M367" cm="1">
        <f t="array" aca="1" ref="M367" ca="1">IF(INDIRECT("'"&amp;$A$69&amp;"'!"&amp;M$68&amp;$C367+72)&lt;&gt;INDIRECT("'"&amp;$A$70&amp;"'!"&amp;M$68&amp;$C367+72),1,0)</f>
        <v>0</v>
      </c>
      <c r="N367" cm="1">
        <f t="array" aca="1" ref="N367" ca="1">IF(INDIRECT("'"&amp;$A$69&amp;"'!"&amp;N$68&amp;$C367+72)&lt;&gt;INDIRECT("'"&amp;$A$70&amp;"'!"&amp;N$68&amp;$C367+72),1,0)</f>
        <v>0</v>
      </c>
      <c r="O367" cm="1">
        <f t="array" aca="1" ref="O367" ca="1">IF(INDIRECT("'"&amp;$A$69&amp;"'!"&amp;O$68&amp;$C367+72)&lt;&gt;INDIRECT("'"&amp;$A$70&amp;"'!"&amp;O$68&amp;$C367+72),1,0)</f>
        <v>0</v>
      </c>
      <c r="P367" cm="1">
        <f t="array" aca="1" ref="P367" ca="1">IF(INDIRECT("'"&amp;$A$69&amp;"'!"&amp;P$68&amp;$C367+72)&lt;&gt;INDIRECT("'"&amp;$A$70&amp;"'!"&amp;P$68&amp;$C367+72),1,0)</f>
        <v>0</v>
      </c>
      <c r="Q367" cm="1">
        <f t="array" aca="1" ref="Q367" ca="1">IF(INDIRECT("'"&amp;$A$69&amp;"'!"&amp;Q$68&amp;$C367+72)&lt;&gt;INDIRECT("'"&amp;$A$70&amp;"'!"&amp;Q$68&amp;$C367+72),1,0)</f>
        <v>0</v>
      </c>
      <c r="R367" cm="1">
        <f t="array" aca="1" ref="R367" ca="1">IF(INDIRECT("'"&amp;$A$69&amp;"'!"&amp;R$68&amp;$C367+72)&lt;&gt;INDIRECT("'"&amp;$A$70&amp;"'!"&amp;R$68&amp;$C367+72),1,0)</f>
        <v>0</v>
      </c>
      <c r="S367" cm="1">
        <f t="array" aca="1" ref="S367" ca="1">IF(INDIRECT("'"&amp;$A$69&amp;"'!"&amp;S$68&amp;$C367+72)&lt;&gt;INDIRECT("'"&amp;$A$70&amp;"'!"&amp;S$68&amp;$C367+72),1,0)</f>
        <v>0</v>
      </c>
      <c r="T367" cm="1">
        <f t="array" aca="1" ref="T367" ca="1">IF(INDIRECT("'"&amp;$A$69&amp;"'!"&amp;T$68&amp;$C367+72)&lt;&gt;INDIRECT("'"&amp;$A$70&amp;"'!"&amp;T$68&amp;$C367+72),1,0)</f>
        <v>0</v>
      </c>
      <c r="U367" cm="1">
        <f t="array" aca="1" ref="U367" ca="1">IF(INDIRECT("'"&amp;$A$69&amp;"'!"&amp;U$68&amp;$C367+72)&lt;&gt;INDIRECT("'"&amp;$A$70&amp;"'!"&amp;U$68&amp;$C367+72),1,0)</f>
        <v>0</v>
      </c>
      <c r="V367" cm="1">
        <f t="array" aca="1" ref="V367" ca="1">IF(INDIRECT("'"&amp;$A$69&amp;"'!"&amp;V$68&amp;$C367+72)&lt;&gt;INDIRECT("'"&amp;$A$70&amp;"'!"&amp;V$68&amp;$C367+72),1,0)</f>
        <v>0</v>
      </c>
      <c r="W367" cm="1">
        <f t="array" aca="1" ref="W367" ca="1">IF(INDIRECT("'"&amp;$A$69&amp;"'!"&amp;W$68&amp;$C367+72)&lt;&gt;INDIRECT("'"&amp;$A$70&amp;"'!"&amp;W$68&amp;$C367+72),1,0)</f>
        <v>0</v>
      </c>
      <c r="X367" cm="1">
        <f t="array" aca="1" ref="X367" ca="1">IF(INDIRECT("'"&amp;$A$69&amp;"'!"&amp;X$68&amp;$C367+72)&lt;&gt;INDIRECT("'"&amp;$A$70&amp;"'!"&amp;X$68&amp;$C367+72),1,0)</f>
        <v>0</v>
      </c>
      <c r="Y367" cm="1">
        <f t="array" aca="1" ref="Y367" ca="1">IF(INDIRECT("'"&amp;$A$69&amp;"'!"&amp;Y$68&amp;$C367+72)&lt;&gt;INDIRECT("'"&amp;$A$70&amp;"'!"&amp;Y$68&amp;$C367+72),1,0)</f>
        <v>0</v>
      </c>
      <c r="Z367" cm="1">
        <f t="array" aca="1" ref="Z367" ca="1">IF(INDIRECT("'"&amp;$A$69&amp;"'!"&amp;Z$68&amp;$C367+72)&lt;&gt;INDIRECT("'"&amp;$A$70&amp;"'!"&amp;Z$68&amp;$C367+72),1,0)</f>
        <v>0</v>
      </c>
      <c r="AA367" cm="1">
        <f t="array" aca="1" ref="AA367" ca="1">IF(INDIRECT("'"&amp;$A$69&amp;"'!"&amp;AA$68&amp;$C367+72)&lt;&gt;INDIRECT("'"&amp;$A$70&amp;"'!"&amp;AA$68&amp;$C367+72),1,0)</f>
        <v>0</v>
      </c>
      <c r="AB367" cm="1">
        <f t="array" aca="1" ref="AB367" ca="1">IF(INDIRECT("'"&amp;$A$69&amp;"'!"&amp;AB$68&amp;$C367+72)&lt;&gt;INDIRECT("'"&amp;$A$70&amp;"'!"&amp;AB$68&amp;$C367+72),1,0)</f>
        <v>0</v>
      </c>
      <c r="AC367" cm="1">
        <f t="array" aca="1" ref="AC367" ca="1">IF(INDIRECT("'"&amp;$A$69&amp;"'!"&amp;AC$68&amp;$C367+72)&lt;&gt;INDIRECT("'"&amp;$A$70&amp;"'!"&amp;AC$68&amp;$C367+72),1,0)</f>
        <v>0</v>
      </c>
      <c r="AD367" cm="1">
        <f t="array" aca="1" ref="AD367" ca="1">IF(INDIRECT("'"&amp;$A$69&amp;"'!"&amp;AD$68&amp;$C367+72)&lt;&gt;INDIRECT("'"&amp;$A$70&amp;"'!"&amp;AD$68&amp;$C367+72),1,0)</f>
        <v>0</v>
      </c>
      <c r="AE367" cm="1">
        <f t="array" aca="1" ref="AE367" ca="1">IF(INDIRECT("'"&amp;$A$69&amp;"'!"&amp;AE$68&amp;$C367+72)&lt;&gt;INDIRECT("'"&amp;$A$70&amp;"'!"&amp;AE$68&amp;$C367+72),1,0)</f>
        <v>0</v>
      </c>
      <c r="AF367" cm="1">
        <f t="array" aca="1" ref="AF367" ca="1">IF(INDIRECT("'"&amp;$A$69&amp;"'!"&amp;AF$68&amp;$C367+72)&lt;&gt;INDIRECT("'"&amp;$A$70&amp;"'!"&amp;AF$68&amp;$C367+72),1,0)</f>
        <v>0</v>
      </c>
      <c r="AG367" cm="1">
        <f t="array" aca="1" ref="AG367" ca="1">IF(INDIRECT("'"&amp;$A$69&amp;"'!"&amp;AG$68&amp;$C367+72)&lt;&gt;INDIRECT("'"&amp;$A$70&amp;"'!"&amp;AG$68&amp;$C367+72),1,0)</f>
        <v>0</v>
      </c>
      <c r="AH367" cm="1">
        <f t="array" aca="1" ref="AH367" ca="1">IF(INDIRECT("'"&amp;$A$69&amp;"'!"&amp;AH$68&amp;$C367+72)&lt;&gt;INDIRECT("'"&amp;$A$70&amp;"'!"&amp;AH$68&amp;$C367+72),1,0)</f>
        <v>0</v>
      </c>
      <c r="AI367" cm="1">
        <f t="array" aca="1" ref="AI367" ca="1">IF(INDIRECT("'"&amp;$A$69&amp;"'!"&amp;AI$68&amp;$C367+72)&lt;&gt;INDIRECT("'"&amp;$A$70&amp;"'!"&amp;AI$68&amp;$C367+72),1,0)</f>
        <v>0</v>
      </c>
      <c r="AJ367" cm="1">
        <f t="array" aca="1" ref="AJ367" ca="1">IF(INDIRECT("'"&amp;$A$69&amp;"'!"&amp;AJ$68&amp;$C367+72)&lt;&gt;INDIRECT("'"&amp;$A$70&amp;"'!"&amp;AJ$68&amp;$C367+72),1,0)</f>
        <v>0</v>
      </c>
      <c r="AK367" cm="1">
        <f t="array" aca="1" ref="AK367" ca="1">IF(INDIRECT("'"&amp;$A$69&amp;"'!"&amp;AK$68&amp;$C367+72)&lt;&gt;INDIRECT("'"&amp;$A$70&amp;"'!"&amp;AK$68&amp;$C367+72),1,0)</f>
        <v>0</v>
      </c>
      <c r="AL367" cm="1">
        <f t="array" aca="1" ref="AL367" ca="1">IF(INDIRECT("'"&amp;$A$69&amp;"'!"&amp;AL$68&amp;$C367+72)&lt;&gt;INDIRECT("'"&amp;$A$70&amp;"'!"&amp;AL$68&amp;$C367+72),1,0)</f>
        <v>0</v>
      </c>
      <c r="AM367" cm="1">
        <f t="array" aca="1" ref="AM367" ca="1">IF(INDIRECT("'"&amp;$A$69&amp;"'!"&amp;AM$68&amp;$C367+72)&lt;&gt;INDIRECT("'"&amp;$A$70&amp;"'!"&amp;AM$68&amp;$C367+72),1,0)</f>
        <v>0</v>
      </c>
      <c r="AN367" cm="1">
        <f t="array" aca="1" ref="AN367" ca="1">IF(INDIRECT("'"&amp;$A$69&amp;"'!"&amp;AN$68&amp;$C367+72)&lt;&gt;INDIRECT("'"&amp;$A$70&amp;"'!"&amp;AN$68&amp;$C367+72),1,0)</f>
        <v>0</v>
      </c>
      <c r="AO367" cm="1">
        <f t="array" aca="1" ref="AO367" ca="1">IF(INDIRECT("'"&amp;$A$69&amp;"'!"&amp;AO$68&amp;$C367+72)&lt;&gt;INDIRECT("'"&amp;$A$70&amp;"'!"&amp;AO$68&amp;$C367+72),1,0)</f>
        <v>0</v>
      </c>
      <c r="AP367" cm="1">
        <f t="array" aca="1" ref="AP367" ca="1">IF(INDIRECT("'"&amp;$A$69&amp;"'!"&amp;AP$68&amp;$C367+72)&lt;&gt;INDIRECT("'"&amp;$A$70&amp;"'!"&amp;AP$68&amp;$C367+72),1,0)</f>
        <v>0</v>
      </c>
      <c r="AQ367" cm="1">
        <f t="array" aca="1" ref="AQ367" ca="1">IF(INDIRECT("'"&amp;$A$69&amp;"'!"&amp;AQ$68&amp;$C367+72)&lt;&gt;INDIRECT("'"&amp;$A$70&amp;"'!"&amp;AQ$68&amp;$C367+72),1,0)</f>
        <v>0</v>
      </c>
      <c r="AR367" cm="1">
        <f t="array" aca="1" ref="AR367" ca="1">IF(INDIRECT("'"&amp;$A$69&amp;"'!"&amp;AR$68&amp;$C367+72)&lt;&gt;INDIRECT("'"&amp;$A$70&amp;"'!"&amp;AR$68&amp;$C367+72),1,0)</f>
        <v>0</v>
      </c>
      <c r="AS367" cm="1">
        <f t="array" aca="1" ref="AS367" ca="1">IF(INDIRECT("'"&amp;$A$69&amp;"'!"&amp;AS$68&amp;$C367+72)&lt;&gt;INDIRECT("'"&amp;$A$70&amp;"'!"&amp;AS$68&amp;$C367+72),1,0)</f>
        <v>0</v>
      </c>
      <c r="AT367" cm="1">
        <f t="array" aca="1" ref="AT367" ca="1">IF(INDIRECT("'"&amp;$A$69&amp;"'!"&amp;AT$68&amp;$C367+72)&lt;&gt;INDIRECT("'"&amp;$A$70&amp;"'!"&amp;AT$68&amp;$C367+72),1,0)</f>
        <v>0</v>
      </c>
      <c r="AU367" cm="1">
        <f t="array" aca="1" ref="AU367" ca="1">IF(INDIRECT("'"&amp;$A$69&amp;"'!"&amp;AU$68&amp;$C367+72)&lt;&gt;INDIRECT("'"&amp;$A$70&amp;"'!"&amp;AU$68&amp;$C367+72),1,0)</f>
        <v>0</v>
      </c>
      <c r="AV367" cm="1">
        <f t="array" aca="1" ref="AV367" ca="1">IF(INDIRECT("'"&amp;$A$69&amp;"'!"&amp;AV$68&amp;$C367+72)&lt;&gt;INDIRECT("'"&amp;$A$70&amp;"'!"&amp;AV$68&amp;$C367+72),1,0)</f>
        <v>0</v>
      </c>
      <c r="AW367" cm="1">
        <f t="array" aca="1" ref="AW367" ca="1">IF(INDIRECT("'"&amp;$A$69&amp;"'!"&amp;AW$68&amp;$C367+72)&lt;&gt;INDIRECT("'"&amp;$A$70&amp;"'!"&amp;AW$68&amp;$C367+72),1,0)</f>
        <v>0</v>
      </c>
      <c r="AX367" cm="1">
        <f t="array" aca="1" ref="AX367" ca="1">IF(INDIRECT("'"&amp;$A$69&amp;"'!"&amp;AX$68&amp;$C367+72)&lt;&gt;INDIRECT("'"&amp;$A$70&amp;"'!"&amp;AX$68&amp;$C367+72),1,0)</f>
        <v>0</v>
      </c>
      <c r="AY367" cm="1">
        <f t="array" aca="1" ref="AY367" ca="1">IF(INDIRECT("'"&amp;$A$69&amp;"'!"&amp;AY$68&amp;$C367+72)&lt;&gt;INDIRECT("'"&amp;$A$70&amp;"'!"&amp;AY$68&amp;$C367+72),1,0)</f>
        <v>0</v>
      </c>
      <c r="AZ367" cm="1">
        <f t="array" aca="1" ref="AZ367" ca="1">IF(INDIRECT("'"&amp;$A$69&amp;"'!"&amp;AZ$68&amp;$C367+72)&lt;&gt;INDIRECT("'"&amp;$A$70&amp;"'!"&amp;AZ$68&amp;$C367+72),1,0)</f>
        <v>0</v>
      </c>
      <c r="BA367" cm="1">
        <f t="array" aca="1" ref="BA367" ca="1">IF(INDIRECT("'"&amp;$A$69&amp;"'!"&amp;BA$68&amp;$C367+72)&lt;&gt;INDIRECT("'"&amp;$A$70&amp;"'!"&amp;BA$68&amp;$C367+72),1,0)</f>
        <v>0</v>
      </c>
      <c r="BB367" cm="1">
        <f t="array" aca="1" ref="BB367" ca="1">IF(INDIRECT("'"&amp;$A$69&amp;"'!"&amp;BB$68&amp;$C367+72)&lt;&gt;INDIRECT("'"&amp;$A$70&amp;"'!"&amp;BB$68&amp;$C367+72),1,0)</f>
        <v>0</v>
      </c>
      <c r="BC367">
        <f t="shared" ca="1" si="12"/>
        <v>0</v>
      </c>
      <c r="BD367">
        <f t="shared" ca="1" si="13"/>
        <v>0</v>
      </c>
      <c r="BE367">
        <f t="shared" ca="1" si="14"/>
        <v>0</v>
      </c>
    </row>
    <row r="368" spans="3:57" x14ac:dyDescent="0.15">
      <c r="C368" s="283">
        <v>296</v>
      </c>
      <c r="D368" cm="1">
        <f t="array" aca="1" ref="D368" ca="1">IF(INDIRECT("'"&amp;$A$69&amp;"'!"&amp;D$68&amp;$C368+72)&lt;&gt;INDIRECT("'"&amp;$A$70&amp;"'!"&amp;D$68&amp;$C368+72),1,0)</f>
        <v>0</v>
      </c>
      <c r="E368" cm="1">
        <f t="array" aca="1" ref="E368" ca="1">IF(INDIRECT("'"&amp;$A$69&amp;"'!"&amp;E$68&amp;$C368+72)&lt;&gt;INDIRECT("'"&amp;$A$70&amp;"'!"&amp;E$68&amp;$C368+72),1,0)</f>
        <v>0</v>
      </c>
      <c r="F368" cm="1">
        <f t="array" aca="1" ref="F368" ca="1">IF(INDIRECT("'"&amp;$A$69&amp;"'!"&amp;F$68&amp;$C368+72)&lt;&gt;INDIRECT("'"&amp;$A$70&amp;"'!"&amp;F$68&amp;$C368+72),1,0)</f>
        <v>0</v>
      </c>
      <c r="G368" cm="1">
        <f t="array" aca="1" ref="G368" ca="1">IF(INDIRECT("'"&amp;$A$69&amp;"'!"&amp;G$68&amp;$C368+72)&lt;&gt;INDIRECT("'"&amp;$A$70&amp;"'!"&amp;G$68&amp;$C368+72),1,0)</f>
        <v>0</v>
      </c>
      <c r="H368" cm="1">
        <f t="array" aca="1" ref="H368" ca="1">IF(INDIRECT("'"&amp;$A$69&amp;"'!"&amp;H$68&amp;$C368+72)&lt;&gt;INDIRECT("'"&amp;$A$70&amp;"'!"&amp;H$68&amp;$C368+72),1,0)</f>
        <v>0</v>
      </c>
      <c r="I368" cm="1">
        <f t="array" aca="1" ref="I368" ca="1">IF(INDIRECT("'"&amp;$A$69&amp;"'!"&amp;I$68&amp;$C368+72)&lt;&gt;INDIRECT("'"&amp;$A$70&amp;"'!"&amp;I$68&amp;$C368+72),1,0)</f>
        <v>0</v>
      </c>
      <c r="J368" cm="1">
        <f t="array" aca="1" ref="J368" ca="1">IF(INDIRECT("'"&amp;$A$69&amp;"'!"&amp;J$68&amp;$C368+72)&lt;&gt;INDIRECT("'"&amp;$A$70&amp;"'!"&amp;J$68&amp;$C368+72),1,0)</f>
        <v>0</v>
      </c>
      <c r="K368" cm="1">
        <f t="array" aca="1" ref="K368" ca="1">IF(INDIRECT("'"&amp;$A$69&amp;"'!"&amp;K$68&amp;$C368+72)&lt;&gt;INDIRECT("'"&amp;$A$70&amp;"'!"&amp;K$68&amp;$C368+72),1,0)</f>
        <v>0</v>
      </c>
      <c r="L368" cm="1">
        <f t="array" aca="1" ref="L368" ca="1">IF(INDIRECT("'"&amp;$A$69&amp;"'!"&amp;L$68&amp;$C368+72)&lt;&gt;INDIRECT("'"&amp;$A$70&amp;"'!"&amp;L$68&amp;$C368+72),1,0)</f>
        <v>0</v>
      </c>
      <c r="M368" cm="1">
        <f t="array" aca="1" ref="M368" ca="1">IF(INDIRECT("'"&amp;$A$69&amp;"'!"&amp;M$68&amp;$C368+72)&lt;&gt;INDIRECT("'"&amp;$A$70&amp;"'!"&amp;M$68&amp;$C368+72),1,0)</f>
        <v>0</v>
      </c>
      <c r="N368" cm="1">
        <f t="array" aca="1" ref="N368" ca="1">IF(INDIRECT("'"&amp;$A$69&amp;"'!"&amp;N$68&amp;$C368+72)&lt;&gt;INDIRECT("'"&amp;$A$70&amp;"'!"&amp;N$68&amp;$C368+72),1,0)</f>
        <v>0</v>
      </c>
      <c r="O368" cm="1">
        <f t="array" aca="1" ref="O368" ca="1">IF(INDIRECT("'"&amp;$A$69&amp;"'!"&amp;O$68&amp;$C368+72)&lt;&gt;INDIRECT("'"&amp;$A$70&amp;"'!"&amp;O$68&amp;$C368+72),1,0)</f>
        <v>0</v>
      </c>
      <c r="P368" cm="1">
        <f t="array" aca="1" ref="P368" ca="1">IF(INDIRECT("'"&amp;$A$69&amp;"'!"&amp;P$68&amp;$C368+72)&lt;&gt;INDIRECT("'"&amp;$A$70&amp;"'!"&amp;P$68&amp;$C368+72),1,0)</f>
        <v>0</v>
      </c>
      <c r="Q368" cm="1">
        <f t="array" aca="1" ref="Q368" ca="1">IF(INDIRECT("'"&amp;$A$69&amp;"'!"&amp;Q$68&amp;$C368+72)&lt;&gt;INDIRECT("'"&amp;$A$70&amp;"'!"&amp;Q$68&amp;$C368+72),1,0)</f>
        <v>0</v>
      </c>
      <c r="R368" cm="1">
        <f t="array" aca="1" ref="R368" ca="1">IF(INDIRECT("'"&amp;$A$69&amp;"'!"&amp;R$68&amp;$C368+72)&lt;&gt;INDIRECT("'"&amp;$A$70&amp;"'!"&amp;R$68&amp;$C368+72),1,0)</f>
        <v>0</v>
      </c>
      <c r="S368" cm="1">
        <f t="array" aca="1" ref="S368" ca="1">IF(INDIRECT("'"&amp;$A$69&amp;"'!"&amp;S$68&amp;$C368+72)&lt;&gt;INDIRECT("'"&amp;$A$70&amp;"'!"&amp;S$68&amp;$C368+72),1,0)</f>
        <v>0</v>
      </c>
      <c r="T368" cm="1">
        <f t="array" aca="1" ref="T368" ca="1">IF(INDIRECT("'"&amp;$A$69&amp;"'!"&amp;T$68&amp;$C368+72)&lt;&gt;INDIRECT("'"&amp;$A$70&amp;"'!"&amp;T$68&amp;$C368+72),1,0)</f>
        <v>0</v>
      </c>
      <c r="U368" cm="1">
        <f t="array" aca="1" ref="U368" ca="1">IF(INDIRECT("'"&amp;$A$69&amp;"'!"&amp;U$68&amp;$C368+72)&lt;&gt;INDIRECT("'"&amp;$A$70&amp;"'!"&amp;U$68&amp;$C368+72),1,0)</f>
        <v>0</v>
      </c>
      <c r="V368" cm="1">
        <f t="array" aca="1" ref="V368" ca="1">IF(INDIRECT("'"&amp;$A$69&amp;"'!"&amp;V$68&amp;$C368+72)&lt;&gt;INDIRECT("'"&amp;$A$70&amp;"'!"&amp;V$68&amp;$C368+72),1,0)</f>
        <v>0</v>
      </c>
      <c r="W368" cm="1">
        <f t="array" aca="1" ref="W368" ca="1">IF(INDIRECT("'"&amp;$A$69&amp;"'!"&amp;W$68&amp;$C368+72)&lt;&gt;INDIRECT("'"&amp;$A$70&amp;"'!"&amp;W$68&amp;$C368+72),1,0)</f>
        <v>0</v>
      </c>
      <c r="X368" cm="1">
        <f t="array" aca="1" ref="X368" ca="1">IF(INDIRECT("'"&amp;$A$69&amp;"'!"&amp;X$68&amp;$C368+72)&lt;&gt;INDIRECT("'"&amp;$A$70&amp;"'!"&amp;X$68&amp;$C368+72),1,0)</f>
        <v>0</v>
      </c>
      <c r="Y368" cm="1">
        <f t="array" aca="1" ref="Y368" ca="1">IF(INDIRECT("'"&amp;$A$69&amp;"'!"&amp;Y$68&amp;$C368+72)&lt;&gt;INDIRECT("'"&amp;$A$70&amp;"'!"&amp;Y$68&amp;$C368+72),1,0)</f>
        <v>0</v>
      </c>
      <c r="Z368" cm="1">
        <f t="array" aca="1" ref="Z368" ca="1">IF(INDIRECT("'"&amp;$A$69&amp;"'!"&amp;Z$68&amp;$C368+72)&lt;&gt;INDIRECT("'"&amp;$A$70&amp;"'!"&amp;Z$68&amp;$C368+72),1,0)</f>
        <v>0</v>
      </c>
      <c r="AA368" cm="1">
        <f t="array" aca="1" ref="AA368" ca="1">IF(INDIRECT("'"&amp;$A$69&amp;"'!"&amp;AA$68&amp;$C368+72)&lt;&gt;INDIRECT("'"&amp;$A$70&amp;"'!"&amp;AA$68&amp;$C368+72),1,0)</f>
        <v>0</v>
      </c>
      <c r="AB368" cm="1">
        <f t="array" aca="1" ref="AB368" ca="1">IF(INDIRECT("'"&amp;$A$69&amp;"'!"&amp;AB$68&amp;$C368+72)&lt;&gt;INDIRECT("'"&amp;$A$70&amp;"'!"&amp;AB$68&amp;$C368+72),1,0)</f>
        <v>0</v>
      </c>
      <c r="AC368" cm="1">
        <f t="array" aca="1" ref="AC368" ca="1">IF(INDIRECT("'"&amp;$A$69&amp;"'!"&amp;AC$68&amp;$C368+72)&lt;&gt;INDIRECT("'"&amp;$A$70&amp;"'!"&amp;AC$68&amp;$C368+72),1,0)</f>
        <v>0</v>
      </c>
      <c r="AD368" cm="1">
        <f t="array" aca="1" ref="AD368" ca="1">IF(INDIRECT("'"&amp;$A$69&amp;"'!"&amp;AD$68&amp;$C368+72)&lt;&gt;INDIRECT("'"&amp;$A$70&amp;"'!"&amp;AD$68&amp;$C368+72),1,0)</f>
        <v>0</v>
      </c>
      <c r="AE368" cm="1">
        <f t="array" aca="1" ref="AE368" ca="1">IF(INDIRECT("'"&amp;$A$69&amp;"'!"&amp;AE$68&amp;$C368+72)&lt;&gt;INDIRECT("'"&amp;$A$70&amp;"'!"&amp;AE$68&amp;$C368+72),1,0)</f>
        <v>0</v>
      </c>
      <c r="AF368" cm="1">
        <f t="array" aca="1" ref="AF368" ca="1">IF(INDIRECT("'"&amp;$A$69&amp;"'!"&amp;AF$68&amp;$C368+72)&lt;&gt;INDIRECT("'"&amp;$A$70&amp;"'!"&amp;AF$68&amp;$C368+72),1,0)</f>
        <v>0</v>
      </c>
      <c r="AG368" cm="1">
        <f t="array" aca="1" ref="AG368" ca="1">IF(INDIRECT("'"&amp;$A$69&amp;"'!"&amp;AG$68&amp;$C368+72)&lt;&gt;INDIRECT("'"&amp;$A$70&amp;"'!"&amp;AG$68&amp;$C368+72),1,0)</f>
        <v>0</v>
      </c>
      <c r="AH368" cm="1">
        <f t="array" aca="1" ref="AH368" ca="1">IF(INDIRECT("'"&amp;$A$69&amp;"'!"&amp;AH$68&amp;$C368+72)&lt;&gt;INDIRECT("'"&amp;$A$70&amp;"'!"&amp;AH$68&amp;$C368+72),1,0)</f>
        <v>0</v>
      </c>
      <c r="AI368" cm="1">
        <f t="array" aca="1" ref="AI368" ca="1">IF(INDIRECT("'"&amp;$A$69&amp;"'!"&amp;AI$68&amp;$C368+72)&lt;&gt;INDIRECT("'"&amp;$A$70&amp;"'!"&amp;AI$68&amp;$C368+72),1,0)</f>
        <v>0</v>
      </c>
      <c r="AJ368" cm="1">
        <f t="array" aca="1" ref="AJ368" ca="1">IF(INDIRECT("'"&amp;$A$69&amp;"'!"&amp;AJ$68&amp;$C368+72)&lt;&gt;INDIRECT("'"&amp;$A$70&amp;"'!"&amp;AJ$68&amp;$C368+72),1,0)</f>
        <v>0</v>
      </c>
      <c r="AK368" cm="1">
        <f t="array" aca="1" ref="AK368" ca="1">IF(INDIRECT("'"&amp;$A$69&amp;"'!"&amp;AK$68&amp;$C368+72)&lt;&gt;INDIRECT("'"&amp;$A$70&amp;"'!"&amp;AK$68&amp;$C368+72),1,0)</f>
        <v>0</v>
      </c>
      <c r="AL368" cm="1">
        <f t="array" aca="1" ref="AL368" ca="1">IF(INDIRECT("'"&amp;$A$69&amp;"'!"&amp;AL$68&amp;$C368+72)&lt;&gt;INDIRECT("'"&amp;$A$70&amp;"'!"&amp;AL$68&amp;$C368+72),1,0)</f>
        <v>0</v>
      </c>
      <c r="AM368" cm="1">
        <f t="array" aca="1" ref="AM368" ca="1">IF(INDIRECT("'"&amp;$A$69&amp;"'!"&amp;AM$68&amp;$C368+72)&lt;&gt;INDIRECT("'"&amp;$A$70&amp;"'!"&amp;AM$68&amp;$C368+72),1,0)</f>
        <v>0</v>
      </c>
      <c r="AN368" cm="1">
        <f t="array" aca="1" ref="AN368" ca="1">IF(INDIRECT("'"&amp;$A$69&amp;"'!"&amp;AN$68&amp;$C368+72)&lt;&gt;INDIRECT("'"&amp;$A$70&amp;"'!"&amp;AN$68&amp;$C368+72),1,0)</f>
        <v>0</v>
      </c>
      <c r="AO368" cm="1">
        <f t="array" aca="1" ref="AO368" ca="1">IF(INDIRECT("'"&amp;$A$69&amp;"'!"&amp;AO$68&amp;$C368+72)&lt;&gt;INDIRECT("'"&amp;$A$70&amp;"'!"&amp;AO$68&amp;$C368+72),1,0)</f>
        <v>0</v>
      </c>
      <c r="AP368" cm="1">
        <f t="array" aca="1" ref="AP368" ca="1">IF(INDIRECT("'"&amp;$A$69&amp;"'!"&amp;AP$68&amp;$C368+72)&lt;&gt;INDIRECT("'"&amp;$A$70&amp;"'!"&amp;AP$68&amp;$C368+72),1,0)</f>
        <v>0</v>
      </c>
      <c r="AQ368" cm="1">
        <f t="array" aca="1" ref="AQ368" ca="1">IF(INDIRECT("'"&amp;$A$69&amp;"'!"&amp;AQ$68&amp;$C368+72)&lt;&gt;INDIRECT("'"&amp;$A$70&amp;"'!"&amp;AQ$68&amp;$C368+72),1,0)</f>
        <v>0</v>
      </c>
      <c r="AR368" cm="1">
        <f t="array" aca="1" ref="AR368" ca="1">IF(INDIRECT("'"&amp;$A$69&amp;"'!"&amp;AR$68&amp;$C368+72)&lt;&gt;INDIRECT("'"&amp;$A$70&amp;"'!"&amp;AR$68&amp;$C368+72),1,0)</f>
        <v>0</v>
      </c>
      <c r="AS368" cm="1">
        <f t="array" aca="1" ref="AS368" ca="1">IF(INDIRECT("'"&amp;$A$69&amp;"'!"&amp;AS$68&amp;$C368+72)&lt;&gt;INDIRECT("'"&amp;$A$70&amp;"'!"&amp;AS$68&amp;$C368+72),1,0)</f>
        <v>0</v>
      </c>
      <c r="AT368" cm="1">
        <f t="array" aca="1" ref="AT368" ca="1">IF(INDIRECT("'"&amp;$A$69&amp;"'!"&amp;AT$68&amp;$C368+72)&lt;&gt;INDIRECT("'"&amp;$A$70&amp;"'!"&amp;AT$68&amp;$C368+72),1,0)</f>
        <v>0</v>
      </c>
      <c r="AU368" cm="1">
        <f t="array" aca="1" ref="AU368" ca="1">IF(INDIRECT("'"&amp;$A$69&amp;"'!"&amp;AU$68&amp;$C368+72)&lt;&gt;INDIRECT("'"&amp;$A$70&amp;"'!"&amp;AU$68&amp;$C368+72),1,0)</f>
        <v>0</v>
      </c>
      <c r="AV368" cm="1">
        <f t="array" aca="1" ref="AV368" ca="1">IF(INDIRECT("'"&amp;$A$69&amp;"'!"&amp;AV$68&amp;$C368+72)&lt;&gt;INDIRECT("'"&amp;$A$70&amp;"'!"&amp;AV$68&amp;$C368+72),1,0)</f>
        <v>0</v>
      </c>
      <c r="AW368" cm="1">
        <f t="array" aca="1" ref="AW368" ca="1">IF(INDIRECT("'"&amp;$A$69&amp;"'!"&amp;AW$68&amp;$C368+72)&lt;&gt;INDIRECT("'"&amp;$A$70&amp;"'!"&amp;AW$68&amp;$C368+72),1,0)</f>
        <v>0</v>
      </c>
      <c r="AX368" cm="1">
        <f t="array" aca="1" ref="AX368" ca="1">IF(INDIRECT("'"&amp;$A$69&amp;"'!"&amp;AX$68&amp;$C368+72)&lt;&gt;INDIRECT("'"&amp;$A$70&amp;"'!"&amp;AX$68&amp;$C368+72),1,0)</f>
        <v>0</v>
      </c>
      <c r="AY368" cm="1">
        <f t="array" aca="1" ref="AY368" ca="1">IF(INDIRECT("'"&amp;$A$69&amp;"'!"&amp;AY$68&amp;$C368+72)&lt;&gt;INDIRECT("'"&amp;$A$70&amp;"'!"&amp;AY$68&amp;$C368+72),1,0)</f>
        <v>0</v>
      </c>
      <c r="AZ368" cm="1">
        <f t="array" aca="1" ref="AZ368" ca="1">IF(INDIRECT("'"&amp;$A$69&amp;"'!"&amp;AZ$68&amp;$C368+72)&lt;&gt;INDIRECT("'"&amp;$A$70&amp;"'!"&amp;AZ$68&amp;$C368+72),1,0)</f>
        <v>0</v>
      </c>
      <c r="BA368" cm="1">
        <f t="array" aca="1" ref="BA368" ca="1">IF(INDIRECT("'"&amp;$A$69&amp;"'!"&amp;BA$68&amp;$C368+72)&lt;&gt;INDIRECT("'"&amp;$A$70&amp;"'!"&amp;BA$68&amp;$C368+72),1,0)</f>
        <v>0</v>
      </c>
      <c r="BB368" cm="1">
        <f t="array" aca="1" ref="BB368" ca="1">IF(INDIRECT("'"&amp;$A$69&amp;"'!"&amp;BB$68&amp;$C368+72)&lt;&gt;INDIRECT("'"&amp;$A$70&amp;"'!"&amp;BB$68&amp;$C368+72),1,0)</f>
        <v>0</v>
      </c>
      <c r="BC368">
        <f t="shared" ca="1" si="12"/>
        <v>0</v>
      </c>
      <c r="BD368">
        <f t="shared" ca="1" si="13"/>
        <v>0</v>
      </c>
      <c r="BE368">
        <f t="shared" ca="1" si="14"/>
        <v>0</v>
      </c>
    </row>
    <row r="369" spans="3:57" x14ac:dyDescent="0.15">
      <c r="C369" s="283">
        <v>297</v>
      </c>
      <c r="D369" cm="1">
        <f t="array" aca="1" ref="D369" ca="1">IF(INDIRECT("'"&amp;$A$69&amp;"'!"&amp;D$68&amp;$C369+72)&lt;&gt;INDIRECT("'"&amp;$A$70&amp;"'!"&amp;D$68&amp;$C369+72),1,0)</f>
        <v>0</v>
      </c>
      <c r="E369" cm="1">
        <f t="array" aca="1" ref="E369" ca="1">IF(INDIRECT("'"&amp;$A$69&amp;"'!"&amp;E$68&amp;$C369+72)&lt;&gt;INDIRECT("'"&amp;$A$70&amp;"'!"&amp;E$68&amp;$C369+72),1,0)</f>
        <v>0</v>
      </c>
      <c r="F369" cm="1">
        <f t="array" aca="1" ref="F369" ca="1">IF(INDIRECT("'"&amp;$A$69&amp;"'!"&amp;F$68&amp;$C369+72)&lt;&gt;INDIRECT("'"&amp;$A$70&amp;"'!"&amp;F$68&amp;$C369+72),1,0)</f>
        <v>0</v>
      </c>
      <c r="G369" cm="1">
        <f t="array" aca="1" ref="G369" ca="1">IF(INDIRECT("'"&amp;$A$69&amp;"'!"&amp;G$68&amp;$C369+72)&lt;&gt;INDIRECT("'"&amp;$A$70&amp;"'!"&amp;G$68&amp;$C369+72),1,0)</f>
        <v>0</v>
      </c>
      <c r="H369" cm="1">
        <f t="array" aca="1" ref="H369" ca="1">IF(INDIRECT("'"&amp;$A$69&amp;"'!"&amp;H$68&amp;$C369+72)&lt;&gt;INDIRECT("'"&amp;$A$70&amp;"'!"&amp;H$68&amp;$C369+72),1,0)</f>
        <v>0</v>
      </c>
      <c r="I369" cm="1">
        <f t="array" aca="1" ref="I369" ca="1">IF(INDIRECT("'"&amp;$A$69&amp;"'!"&amp;I$68&amp;$C369+72)&lt;&gt;INDIRECT("'"&amp;$A$70&amp;"'!"&amp;I$68&amp;$C369+72),1,0)</f>
        <v>0</v>
      </c>
      <c r="J369" cm="1">
        <f t="array" aca="1" ref="J369" ca="1">IF(INDIRECT("'"&amp;$A$69&amp;"'!"&amp;J$68&amp;$C369+72)&lt;&gt;INDIRECT("'"&amp;$A$70&amp;"'!"&amp;J$68&amp;$C369+72),1,0)</f>
        <v>0</v>
      </c>
      <c r="K369" cm="1">
        <f t="array" aca="1" ref="K369" ca="1">IF(INDIRECT("'"&amp;$A$69&amp;"'!"&amp;K$68&amp;$C369+72)&lt;&gt;INDIRECT("'"&amp;$A$70&amp;"'!"&amp;K$68&amp;$C369+72),1,0)</f>
        <v>0</v>
      </c>
      <c r="L369" cm="1">
        <f t="array" aca="1" ref="L369" ca="1">IF(INDIRECT("'"&amp;$A$69&amp;"'!"&amp;L$68&amp;$C369+72)&lt;&gt;INDIRECT("'"&amp;$A$70&amp;"'!"&amp;L$68&amp;$C369+72),1,0)</f>
        <v>0</v>
      </c>
      <c r="M369" cm="1">
        <f t="array" aca="1" ref="M369" ca="1">IF(INDIRECT("'"&amp;$A$69&amp;"'!"&amp;M$68&amp;$C369+72)&lt;&gt;INDIRECT("'"&amp;$A$70&amp;"'!"&amp;M$68&amp;$C369+72),1,0)</f>
        <v>0</v>
      </c>
      <c r="N369" cm="1">
        <f t="array" aca="1" ref="N369" ca="1">IF(INDIRECT("'"&amp;$A$69&amp;"'!"&amp;N$68&amp;$C369+72)&lt;&gt;INDIRECT("'"&amp;$A$70&amp;"'!"&amp;N$68&amp;$C369+72),1,0)</f>
        <v>0</v>
      </c>
      <c r="O369" cm="1">
        <f t="array" aca="1" ref="O369" ca="1">IF(INDIRECT("'"&amp;$A$69&amp;"'!"&amp;O$68&amp;$C369+72)&lt;&gt;INDIRECT("'"&amp;$A$70&amp;"'!"&amp;O$68&amp;$C369+72),1,0)</f>
        <v>0</v>
      </c>
      <c r="P369" cm="1">
        <f t="array" aca="1" ref="P369" ca="1">IF(INDIRECT("'"&amp;$A$69&amp;"'!"&amp;P$68&amp;$C369+72)&lt;&gt;INDIRECT("'"&amp;$A$70&amp;"'!"&amp;P$68&amp;$C369+72),1,0)</f>
        <v>0</v>
      </c>
      <c r="Q369" cm="1">
        <f t="array" aca="1" ref="Q369" ca="1">IF(INDIRECT("'"&amp;$A$69&amp;"'!"&amp;Q$68&amp;$C369+72)&lt;&gt;INDIRECT("'"&amp;$A$70&amp;"'!"&amp;Q$68&amp;$C369+72),1,0)</f>
        <v>0</v>
      </c>
      <c r="R369" cm="1">
        <f t="array" aca="1" ref="R369" ca="1">IF(INDIRECT("'"&amp;$A$69&amp;"'!"&amp;R$68&amp;$C369+72)&lt;&gt;INDIRECT("'"&amp;$A$70&amp;"'!"&amp;R$68&amp;$C369+72),1,0)</f>
        <v>0</v>
      </c>
      <c r="S369" cm="1">
        <f t="array" aca="1" ref="S369" ca="1">IF(INDIRECT("'"&amp;$A$69&amp;"'!"&amp;S$68&amp;$C369+72)&lt;&gt;INDIRECT("'"&amp;$A$70&amp;"'!"&amp;S$68&amp;$C369+72),1,0)</f>
        <v>0</v>
      </c>
      <c r="T369" cm="1">
        <f t="array" aca="1" ref="T369" ca="1">IF(INDIRECT("'"&amp;$A$69&amp;"'!"&amp;T$68&amp;$C369+72)&lt;&gt;INDIRECT("'"&amp;$A$70&amp;"'!"&amp;T$68&amp;$C369+72),1,0)</f>
        <v>0</v>
      </c>
      <c r="U369" cm="1">
        <f t="array" aca="1" ref="U369" ca="1">IF(INDIRECT("'"&amp;$A$69&amp;"'!"&amp;U$68&amp;$C369+72)&lt;&gt;INDIRECT("'"&amp;$A$70&amp;"'!"&amp;U$68&amp;$C369+72),1,0)</f>
        <v>0</v>
      </c>
      <c r="V369" cm="1">
        <f t="array" aca="1" ref="V369" ca="1">IF(INDIRECT("'"&amp;$A$69&amp;"'!"&amp;V$68&amp;$C369+72)&lt;&gt;INDIRECT("'"&amp;$A$70&amp;"'!"&amp;V$68&amp;$C369+72),1,0)</f>
        <v>0</v>
      </c>
      <c r="W369" cm="1">
        <f t="array" aca="1" ref="W369" ca="1">IF(INDIRECT("'"&amp;$A$69&amp;"'!"&amp;W$68&amp;$C369+72)&lt;&gt;INDIRECT("'"&amp;$A$70&amp;"'!"&amp;W$68&amp;$C369+72),1,0)</f>
        <v>0</v>
      </c>
      <c r="X369" cm="1">
        <f t="array" aca="1" ref="X369" ca="1">IF(INDIRECT("'"&amp;$A$69&amp;"'!"&amp;X$68&amp;$C369+72)&lt;&gt;INDIRECT("'"&amp;$A$70&amp;"'!"&amp;X$68&amp;$C369+72),1,0)</f>
        <v>0</v>
      </c>
      <c r="Y369" cm="1">
        <f t="array" aca="1" ref="Y369" ca="1">IF(INDIRECT("'"&amp;$A$69&amp;"'!"&amp;Y$68&amp;$C369+72)&lt;&gt;INDIRECT("'"&amp;$A$70&amp;"'!"&amp;Y$68&amp;$C369+72),1,0)</f>
        <v>0</v>
      </c>
      <c r="Z369" cm="1">
        <f t="array" aca="1" ref="Z369" ca="1">IF(INDIRECT("'"&amp;$A$69&amp;"'!"&amp;Z$68&amp;$C369+72)&lt;&gt;INDIRECT("'"&amp;$A$70&amp;"'!"&amp;Z$68&amp;$C369+72),1,0)</f>
        <v>0</v>
      </c>
      <c r="AA369" cm="1">
        <f t="array" aca="1" ref="AA369" ca="1">IF(INDIRECT("'"&amp;$A$69&amp;"'!"&amp;AA$68&amp;$C369+72)&lt;&gt;INDIRECT("'"&amp;$A$70&amp;"'!"&amp;AA$68&amp;$C369+72),1,0)</f>
        <v>0</v>
      </c>
      <c r="AB369" cm="1">
        <f t="array" aca="1" ref="AB369" ca="1">IF(INDIRECT("'"&amp;$A$69&amp;"'!"&amp;AB$68&amp;$C369+72)&lt;&gt;INDIRECT("'"&amp;$A$70&amp;"'!"&amp;AB$68&amp;$C369+72),1,0)</f>
        <v>0</v>
      </c>
      <c r="AC369" cm="1">
        <f t="array" aca="1" ref="AC369" ca="1">IF(INDIRECT("'"&amp;$A$69&amp;"'!"&amp;AC$68&amp;$C369+72)&lt;&gt;INDIRECT("'"&amp;$A$70&amp;"'!"&amp;AC$68&amp;$C369+72),1,0)</f>
        <v>0</v>
      </c>
      <c r="AD369" cm="1">
        <f t="array" aca="1" ref="AD369" ca="1">IF(INDIRECT("'"&amp;$A$69&amp;"'!"&amp;AD$68&amp;$C369+72)&lt;&gt;INDIRECT("'"&amp;$A$70&amp;"'!"&amp;AD$68&amp;$C369+72),1,0)</f>
        <v>0</v>
      </c>
      <c r="AE369" cm="1">
        <f t="array" aca="1" ref="AE369" ca="1">IF(INDIRECT("'"&amp;$A$69&amp;"'!"&amp;AE$68&amp;$C369+72)&lt;&gt;INDIRECT("'"&amp;$A$70&amp;"'!"&amp;AE$68&amp;$C369+72),1,0)</f>
        <v>0</v>
      </c>
      <c r="AF369" cm="1">
        <f t="array" aca="1" ref="AF369" ca="1">IF(INDIRECT("'"&amp;$A$69&amp;"'!"&amp;AF$68&amp;$C369+72)&lt;&gt;INDIRECT("'"&amp;$A$70&amp;"'!"&amp;AF$68&amp;$C369+72),1,0)</f>
        <v>0</v>
      </c>
      <c r="AG369" cm="1">
        <f t="array" aca="1" ref="AG369" ca="1">IF(INDIRECT("'"&amp;$A$69&amp;"'!"&amp;AG$68&amp;$C369+72)&lt;&gt;INDIRECT("'"&amp;$A$70&amp;"'!"&amp;AG$68&amp;$C369+72),1,0)</f>
        <v>0</v>
      </c>
      <c r="AH369" cm="1">
        <f t="array" aca="1" ref="AH369" ca="1">IF(INDIRECT("'"&amp;$A$69&amp;"'!"&amp;AH$68&amp;$C369+72)&lt;&gt;INDIRECT("'"&amp;$A$70&amp;"'!"&amp;AH$68&amp;$C369+72),1,0)</f>
        <v>0</v>
      </c>
      <c r="AI369" cm="1">
        <f t="array" aca="1" ref="AI369" ca="1">IF(INDIRECT("'"&amp;$A$69&amp;"'!"&amp;AI$68&amp;$C369+72)&lt;&gt;INDIRECT("'"&amp;$A$70&amp;"'!"&amp;AI$68&amp;$C369+72),1,0)</f>
        <v>0</v>
      </c>
      <c r="AJ369" cm="1">
        <f t="array" aca="1" ref="AJ369" ca="1">IF(INDIRECT("'"&amp;$A$69&amp;"'!"&amp;AJ$68&amp;$C369+72)&lt;&gt;INDIRECT("'"&amp;$A$70&amp;"'!"&amp;AJ$68&amp;$C369+72),1,0)</f>
        <v>0</v>
      </c>
      <c r="AK369" cm="1">
        <f t="array" aca="1" ref="AK369" ca="1">IF(INDIRECT("'"&amp;$A$69&amp;"'!"&amp;AK$68&amp;$C369+72)&lt;&gt;INDIRECT("'"&amp;$A$70&amp;"'!"&amp;AK$68&amp;$C369+72),1,0)</f>
        <v>0</v>
      </c>
      <c r="AL369" cm="1">
        <f t="array" aca="1" ref="AL369" ca="1">IF(INDIRECT("'"&amp;$A$69&amp;"'!"&amp;AL$68&amp;$C369+72)&lt;&gt;INDIRECT("'"&amp;$A$70&amp;"'!"&amp;AL$68&amp;$C369+72),1,0)</f>
        <v>0</v>
      </c>
      <c r="AM369" cm="1">
        <f t="array" aca="1" ref="AM369" ca="1">IF(INDIRECT("'"&amp;$A$69&amp;"'!"&amp;AM$68&amp;$C369+72)&lt;&gt;INDIRECT("'"&amp;$A$70&amp;"'!"&amp;AM$68&amp;$C369+72),1,0)</f>
        <v>0</v>
      </c>
      <c r="AN369" cm="1">
        <f t="array" aca="1" ref="AN369" ca="1">IF(INDIRECT("'"&amp;$A$69&amp;"'!"&amp;AN$68&amp;$C369+72)&lt;&gt;INDIRECT("'"&amp;$A$70&amp;"'!"&amp;AN$68&amp;$C369+72),1,0)</f>
        <v>0</v>
      </c>
      <c r="AO369" cm="1">
        <f t="array" aca="1" ref="AO369" ca="1">IF(INDIRECT("'"&amp;$A$69&amp;"'!"&amp;AO$68&amp;$C369+72)&lt;&gt;INDIRECT("'"&amp;$A$70&amp;"'!"&amp;AO$68&amp;$C369+72),1,0)</f>
        <v>0</v>
      </c>
      <c r="AP369" cm="1">
        <f t="array" aca="1" ref="AP369" ca="1">IF(INDIRECT("'"&amp;$A$69&amp;"'!"&amp;AP$68&amp;$C369+72)&lt;&gt;INDIRECT("'"&amp;$A$70&amp;"'!"&amp;AP$68&amp;$C369+72),1,0)</f>
        <v>0</v>
      </c>
      <c r="AQ369" cm="1">
        <f t="array" aca="1" ref="AQ369" ca="1">IF(INDIRECT("'"&amp;$A$69&amp;"'!"&amp;AQ$68&amp;$C369+72)&lt;&gt;INDIRECT("'"&amp;$A$70&amp;"'!"&amp;AQ$68&amp;$C369+72),1,0)</f>
        <v>0</v>
      </c>
      <c r="AR369" cm="1">
        <f t="array" aca="1" ref="AR369" ca="1">IF(INDIRECT("'"&amp;$A$69&amp;"'!"&amp;AR$68&amp;$C369+72)&lt;&gt;INDIRECT("'"&amp;$A$70&amp;"'!"&amp;AR$68&amp;$C369+72),1,0)</f>
        <v>0</v>
      </c>
      <c r="AS369" cm="1">
        <f t="array" aca="1" ref="AS369" ca="1">IF(INDIRECT("'"&amp;$A$69&amp;"'!"&amp;AS$68&amp;$C369+72)&lt;&gt;INDIRECT("'"&amp;$A$70&amp;"'!"&amp;AS$68&amp;$C369+72),1,0)</f>
        <v>0</v>
      </c>
      <c r="AT369" cm="1">
        <f t="array" aca="1" ref="AT369" ca="1">IF(INDIRECT("'"&amp;$A$69&amp;"'!"&amp;AT$68&amp;$C369+72)&lt;&gt;INDIRECT("'"&amp;$A$70&amp;"'!"&amp;AT$68&amp;$C369+72),1,0)</f>
        <v>0</v>
      </c>
      <c r="AU369" cm="1">
        <f t="array" aca="1" ref="AU369" ca="1">IF(INDIRECT("'"&amp;$A$69&amp;"'!"&amp;AU$68&amp;$C369+72)&lt;&gt;INDIRECT("'"&amp;$A$70&amp;"'!"&amp;AU$68&amp;$C369+72),1,0)</f>
        <v>0</v>
      </c>
      <c r="AV369" cm="1">
        <f t="array" aca="1" ref="AV369" ca="1">IF(INDIRECT("'"&amp;$A$69&amp;"'!"&amp;AV$68&amp;$C369+72)&lt;&gt;INDIRECT("'"&amp;$A$70&amp;"'!"&amp;AV$68&amp;$C369+72),1,0)</f>
        <v>0</v>
      </c>
      <c r="AW369" cm="1">
        <f t="array" aca="1" ref="AW369" ca="1">IF(INDIRECT("'"&amp;$A$69&amp;"'!"&amp;AW$68&amp;$C369+72)&lt;&gt;INDIRECT("'"&amp;$A$70&amp;"'!"&amp;AW$68&amp;$C369+72),1,0)</f>
        <v>0</v>
      </c>
      <c r="AX369" cm="1">
        <f t="array" aca="1" ref="AX369" ca="1">IF(INDIRECT("'"&amp;$A$69&amp;"'!"&amp;AX$68&amp;$C369+72)&lt;&gt;INDIRECT("'"&amp;$A$70&amp;"'!"&amp;AX$68&amp;$C369+72),1,0)</f>
        <v>0</v>
      </c>
      <c r="AY369" cm="1">
        <f t="array" aca="1" ref="AY369" ca="1">IF(INDIRECT("'"&amp;$A$69&amp;"'!"&amp;AY$68&amp;$C369+72)&lt;&gt;INDIRECT("'"&amp;$A$70&amp;"'!"&amp;AY$68&amp;$C369+72),1,0)</f>
        <v>0</v>
      </c>
      <c r="AZ369" cm="1">
        <f t="array" aca="1" ref="AZ369" ca="1">IF(INDIRECT("'"&amp;$A$69&amp;"'!"&amp;AZ$68&amp;$C369+72)&lt;&gt;INDIRECT("'"&amp;$A$70&amp;"'!"&amp;AZ$68&amp;$C369+72),1,0)</f>
        <v>0</v>
      </c>
      <c r="BA369" cm="1">
        <f t="array" aca="1" ref="BA369" ca="1">IF(INDIRECT("'"&amp;$A$69&amp;"'!"&amp;BA$68&amp;$C369+72)&lt;&gt;INDIRECT("'"&amp;$A$70&amp;"'!"&amp;BA$68&amp;$C369+72),1,0)</f>
        <v>0</v>
      </c>
      <c r="BB369" cm="1">
        <f t="array" aca="1" ref="BB369" ca="1">IF(INDIRECT("'"&amp;$A$69&amp;"'!"&amp;BB$68&amp;$C369+72)&lt;&gt;INDIRECT("'"&amp;$A$70&amp;"'!"&amp;BB$68&amp;$C369+72),1,0)</f>
        <v>0</v>
      </c>
      <c r="BC369">
        <f t="shared" ca="1" si="12"/>
        <v>0</v>
      </c>
      <c r="BD369">
        <f t="shared" ca="1" si="13"/>
        <v>0</v>
      </c>
      <c r="BE369">
        <f t="shared" ca="1" si="14"/>
        <v>0</v>
      </c>
    </row>
    <row r="370" spans="3:57" x14ac:dyDescent="0.15">
      <c r="C370" s="283">
        <v>298</v>
      </c>
      <c r="D370" cm="1">
        <f t="array" aca="1" ref="D370" ca="1">IF(INDIRECT("'"&amp;$A$69&amp;"'!"&amp;D$68&amp;$C370+72)&lt;&gt;INDIRECT("'"&amp;$A$70&amp;"'!"&amp;D$68&amp;$C370+72),1,0)</f>
        <v>0</v>
      </c>
      <c r="E370" cm="1">
        <f t="array" aca="1" ref="E370" ca="1">IF(INDIRECT("'"&amp;$A$69&amp;"'!"&amp;E$68&amp;$C370+72)&lt;&gt;INDIRECT("'"&amp;$A$70&amp;"'!"&amp;E$68&amp;$C370+72),1,0)</f>
        <v>0</v>
      </c>
      <c r="F370" cm="1">
        <f t="array" aca="1" ref="F370" ca="1">IF(INDIRECT("'"&amp;$A$69&amp;"'!"&amp;F$68&amp;$C370+72)&lt;&gt;INDIRECT("'"&amp;$A$70&amp;"'!"&amp;F$68&amp;$C370+72),1,0)</f>
        <v>0</v>
      </c>
      <c r="G370" cm="1">
        <f t="array" aca="1" ref="G370" ca="1">IF(INDIRECT("'"&amp;$A$69&amp;"'!"&amp;G$68&amp;$C370+72)&lt;&gt;INDIRECT("'"&amp;$A$70&amp;"'!"&amp;G$68&amp;$C370+72),1,0)</f>
        <v>0</v>
      </c>
      <c r="H370" cm="1">
        <f t="array" aca="1" ref="H370" ca="1">IF(INDIRECT("'"&amp;$A$69&amp;"'!"&amp;H$68&amp;$C370+72)&lt;&gt;INDIRECT("'"&amp;$A$70&amp;"'!"&amp;H$68&amp;$C370+72),1,0)</f>
        <v>0</v>
      </c>
      <c r="I370" cm="1">
        <f t="array" aca="1" ref="I370" ca="1">IF(INDIRECT("'"&amp;$A$69&amp;"'!"&amp;I$68&amp;$C370+72)&lt;&gt;INDIRECT("'"&amp;$A$70&amp;"'!"&amp;I$68&amp;$C370+72),1,0)</f>
        <v>0</v>
      </c>
      <c r="J370" cm="1">
        <f t="array" aca="1" ref="J370" ca="1">IF(INDIRECT("'"&amp;$A$69&amp;"'!"&amp;J$68&amp;$C370+72)&lt;&gt;INDIRECT("'"&amp;$A$70&amp;"'!"&amp;J$68&amp;$C370+72),1,0)</f>
        <v>0</v>
      </c>
      <c r="K370" cm="1">
        <f t="array" aca="1" ref="K370" ca="1">IF(INDIRECT("'"&amp;$A$69&amp;"'!"&amp;K$68&amp;$C370+72)&lt;&gt;INDIRECT("'"&amp;$A$70&amp;"'!"&amp;K$68&amp;$C370+72),1,0)</f>
        <v>0</v>
      </c>
      <c r="L370" cm="1">
        <f t="array" aca="1" ref="L370" ca="1">IF(INDIRECT("'"&amp;$A$69&amp;"'!"&amp;L$68&amp;$C370+72)&lt;&gt;INDIRECT("'"&amp;$A$70&amp;"'!"&amp;L$68&amp;$C370+72),1,0)</f>
        <v>0</v>
      </c>
      <c r="M370" cm="1">
        <f t="array" aca="1" ref="M370" ca="1">IF(INDIRECT("'"&amp;$A$69&amp;"'!"&amp;M$68&amp;$C370+72)&lt;&gt;INDIRECT("'"&amp;$A$70&amp;"'!"&amp;M$68&amp;$C370+72),1,0)</f>
        <v>0</v>
      </c>
      <c r="N370" cm="1">
        <f t="array" aca="1" ref="N370" ca="1">IF(INDIRECT("'"&amp;$A$69&amp;"'!"&amp;N$68&amp;$C370+72)&lt;&gt;INDIRECT("'"&amp;$A$70&amp;"'!"&amp;N$68&amp;$C370+72),1,0)</f>
        <v>0</v>
      </c>
      <c r="O370" cm="1">
        <f t="array" aca="1" ref="O370" ca="1">IF(INDIRECT("'"&amp;$A$69&amp;"'!"&amp;O$68&amp;$C370+72)&lt;&gt;INDIRECT("'"&amp;$A$70&amp;"'!"&amp;O$68&amp;$C370+72),1,0)</f>
        <v>0</v>
      </c>
      <c r="P370" cm="1">
        <f t="array" aca="1" ref="P370" ca="1">IF(INDIRECT("'"&amp;$A$69&amp;"'!"&amp;P$68&amp;$C370+72)&lt;&gt;INDIRECT("'"&amp;$A$70&amp;"'!"&amp;P$68&amp;$C370+72),1,0)</f>
        <v>0</v>
      </c>
      <c r="Q370" cm="1">
        <f t="array" aca="1" ref="Q370" ca="1">IF(INDIRECT("'"&amp;$A$69&amp;"'!"&amp;Q$68&amp;$C370+72)&lt;&gt;INDIRECT("'"&amp;$A$70&amp;"'!"&amp;Q$68&amp;$C370+72),1,0)</f>
        <v>0</v>
      </c>
      <c r="R370" cm="1">
        <f t="array" aca="1" ref="R370" ca="1">IF(INDIRECT("'"&amp;$A$69&amp;"'!"&amp;R$68&amp;$C370+72)&lt;&gt;INDIRECT("'"&amp;$A$70&amp;"'!"&amp;R$68&amp;$C370+72),1,0)</f>
        <v>0</v>
      </c>
      <c r="S370" cm="1">
        <f t="array" aca="1" ref="S370" ca="1">IF(INDIRECT("'"&amp;$A$69&amp;"'!"&amp;S$68&amp;$C370+72)&lt;&gt;INDIRECT("'"&amp;$A$70&amp;"'!"&amp;S$68&amp;$C370+72),1,0)</f>
        <v>0</v>
      </c>
      <c r="T370" cm="1">
        <f t="array" aca="1" ref="T370" ca="1">IF(INDIRECT("'"&amp;$A$69&amp;"'!"&amp;T$68&amp;$C370+72)&lt;&gt;INDIRECT("'"&amp;$A$70&amp;"'!"&amp;T$68&amp;$C370+72),1,0)</f>
        <v>0</v>
      </c>
      <c r="U370" cm="1">
        <f t="array" aca="1" ref="U370" ca="1">IF(INDIRECT("'"&amp;$A$69&amp;"'!"&amp;U$68&amp;$C370+72)&lt;&gt;INDIRECT("'"&amp;$A$70&amp;"'!"&amp;U$68&amp;$C370+72),1,0)</f>
        <v>0</v>
      </c>
      <c r="V370" cm="1">
        <f t="array" aca="1" ref="V370" ca="1">IF(INDIRECT("'"&amp;$A$69&amp;"'!"&amp;V$68&amp;$C370+72)&lt;&gt;INDIRECT("'"&amp;$A$70&amp;"'!"&amp;V$68&amp;$C370+72),1,0)</f>
        <v>0</v>
      </c>
      <c r="W370" cm="1">
        <f t="array" aca="1" ref="W370" ca="1">IF(INDIRECT("'"&amp;$A$69&amp;"'!"&amp;W$68&amp;$C370+72)&lt;&gt;INDIRECT("'"&amp;$A$70&amp;"'!"&amp;W$68&amp;$C370+72),1,0)</f>
        <v>0</v>
      </c>
      <c r="X370" cm="1">
        <f t="array" aca="1" ref="X370" ca="1">IF(INDIRECT("'"&amp;$A$69&amp;"'!"&amp;X$68&amp;$C370+72)&lt;&gt;INDIRECT("'"&amp;$A$70&amp;"'!"&amp;X$68&amp;$C370+72),1,0)</f>
        <v>0</v>
      </c>
      <c r="Y370" cm="1">
        <f t="array" aca="1" ref="Y370" ca="1">IF(INDIRECT("'"&amp;$A$69&amp;"'!"&amp;Y$68&amp;$C370+72)&lt;&gt;INDIRECT("'"&amp;$A$70&amp;"'!"&amp;Y$68&amp;$C370+72),1,0)</f>
        <v>0</v>
      </c>
      <c r="Z370" cm="1">
        <f t="array" aca="1" ref="Z370" ca="1">IF(INDIRECT("'"&amp;$A$69&amp;"'!"&amp;Z$68&amp;$C370+72)&lt;&gt;INDIRECT("'"&amp;$A$70&amp;"'!"&amp;Z$68&amp;$C370+72),1,0)</f>
        <v>0</v>
      </c>
      <c r="AA370" cm="1">
        <f t="array" aca="1" ref="AA370" ca="1">IF(INDIRECT("'"&amp;$A$69&amp;"'!"&amp;AA$68&amp;$C370+72)&lt;&gt;INDIRECT("'"&amp;$A$70&amp;"'!"&amp;AA$68&amp;$C370+72),1,0)</f>
        <v>0</v>
      </c>
      <c r="AB370" cm="1">
        <f t="array" aca="1" ref="AB370" ca="1">IF(INDIRECT("'"&amp;$A$69&amp;"'!"&amp;AB$68&amp;$C370+72)&lt;&gt;INDIRECT("'"&amp;$A$70&amp;"'!"&amp;AB$68&amp;$C370+72),1,0)</f>
        <v>0</v>
      </c>
      <c r="AC370" cm="1">
        <f t="array" aca="1" ref="AC370" ca="1">IF(INDIRECT("'"&amp;$A$69&amp;"'!"&amp;AC$68&amp;$C370+72)&lt;&gt;INDIRECT("'"&amp;$A$70&amp;"'!"&amp;AC$68&amp;$C370+72),1,0)</f>
        <v>0</v>
      </c>
      <c r="AD370" cm="1">
        <f t="array" aca="1" ref="AD370" ca="1">IF(INDIRECT("'"&amp;$A$69&amp;"'!"&amp;AD$68&amp;$C370+72)&lt;&gt;INDIRECT("'"&amp;$A$70&amp;"'!"&amp;AD$68&amp;$C370+72),1,0)</f>
        <v>0</v>
      </c>
      <c r="AE370" cm="1">
        <f t="array" aca="1" ref="AE370" ca="1">IF(INDIRECT("'"&amp;$A$69&amp;"'!"&amp;AE$68&amp;$C370+72)&lt;&gt;INDIRECT("'"&amp;$A$70&amp;"'!"&amp;AE$68&amp;$C370+72),1,0)</f>
        <v>0</v>
      </c>
      <c r="AF370" cm="1">
        <f t="array" aca="1" ref="AF370" ca="1">IF(INDIRECT("'"&amp;$A$69&amp;"'!"&amp;AF$68&amp;$C370+72)&lt;&gt;INDIRECT("'"&amp;$A$70&amp;"'!"&amp;AF$68&amp;$C370+72),1,0)</f>
        <v>0</v>
      </c>
      <c r="AG370" cm="1">
        <f t="array" aca="1" ref="AG370" ca="1">IF(INDIRECT("'"&amp;$A$69&amp;"'!"&amp;AG$68&amp;$C370+72)&lt;&gt;INDIRECT("'"&amp;$A$70&amp;"'!"&amp;AG$68&amp;$C370+72),1,0)</f>
        <v>0</v>
      </c>
      <c r="AH370" cm="1">
        <f t="array" aca="1" ref="AH370" ca="1">IF(INDIRECT("'"&amp;$A$69&amp;"'!"&amp;AH$68&amp;$C370+72)&lt;&gt;INDIRECT("'"&amp;$A$70&amp;"'!"&amp;AH$68&amp;$C370+72),1,0)</f>
        <v>0</v>
      </c>
      <c r="AI370" cm="1">
        <f t="array" aca="1" ref="AI370" ca="1">IF(INDIRECT("'"&amp;$A$69&amp;"'!"&amp;AI$68&amp;$C370+72)&lt;&gt;INDIRECT("'"&amp;$A$70&amp;"'!"&amp;AI$68&amp;$C370+72),1,0)</f>
        <v>0</v>
      </c>
      <c r="AJ370" cm="1">
        <f t="array" aca="1" ref="AJ370" ca="1">IF(INDIRECT("'"&amp;$A$69&amp;"'!"&amp;AJ$68&amp;$C370+72)&lt;&gt;INDIRECT("'"&amp;$A$70&amp;"'!"&amp;AJ$68&amp;$C370+72),1,0)</f>
        <v>0</v>
      </c>
      <c r="AK370" cm="1">
        <f t="array" aca="1" ref="AK370" ca="1">IF(INDIRECT("'"&amp;$A$69&amp;"'!"&amp;AK$68&amp;$C370+72)&lt;&gt;INDIRECT("'"&amp;$A$70&amp;"'!"&amp;AK$68&amp;$C370+72),1,0)</f>
        <v>0</v>
      </c>
      <c r="AL370" cm="1">
        <f t="array" aca="1" ref="AL370" ca="1">IF(INDIRECT("'"&amp;$A$69&amp;"'!"&amp;AL$68&amp;$C370+72)&lt;&gt;INDIRECT("'"&amp;$A$70&amp;"'!"&amp;AL$68&amp;$C370+72),1,0)</f>
        <v>0</v>
      </c>
      <c r="AM370" cm="1">
        <f t="array" aca="1" ref="AM370" ca="1">IF(INDIRECT("'"&amp;$A$69&amp;"'!"&amp;AM$68&amp;$C370+72)&lt;&gt;INDIRECT("'"&amp;$A$70&amp;"'!"&amp;AM$68&amp;$C370+72),1,0)</f>
        <v>0</v>
      </c>
      <c r="AN370" cm="1">
        <f t="array" aca="1" ref="AN370" ca="1">IF(INDIRECT("'"&amp;$A$69&amp;"'!"&amp;AN$68&amp;$C370+72)&lt;&gt;INDIRECT("'"&amp;$A$70&amp;"'!"&amp;AN$68&amp;$C370+72),1,0)</f>
        <v>0</v>
      </c>
      <c r="AO370" cm="1">
        <f t="array" aca="1" ref="AO370" ca="1">IF(INDIRECT("'"&amp;$A$69&amp;"'!"&amp;AO$68&amp;$C370+72)&lt;&gt;INDIRECT("'"&amp;$A$70&amp;"'!"&amp;AO$68&amp;$C370+72),1,0)</f>
        <v>0</v>
      </c>
      <c r="AP370" cm="1">
        <f t="array" aca="1" ref="AP370" ca="1">IF(INDIRECT("'"&amp;$A$69&amp;"'!"&amp;AP$68&amp;$C370+72)&lt;&gt;INDIRECT("'"&amp;$A$70&amp;"'!"&amp;AP$68&amp;$C370+72),1,0)</f>
        <v>0</v>
      </c>
      <c r="AQ370" cm="1">
        <f t="array" aca="1" ref="AQ370" ca="1">IF(INDIRECT("'"&amp;$A$69&amp;"'!"&amp;AQ$68&amp;$C370+72)&lt;&gt;INDIRECT("'"&amp;$A$70&amp;"'!"&amp;AQ$68&amp;$C370+72),1,0)</f>
        <v>0</v>
      </c>
      <c r="AR370" cm="1">
        <f t="array" aca="1" ref="AR370" ca="1">IF(INDIRECT("'"&amp;$A$69&amp;"'!"&amp;AR$68&amp;$C370+72)&lt;&gt;INDIRECT("'"&amp;$A$70&amp;"'!"&amp;AR$68&amp;$C370+72),1,0)</f>
        <v>0</v>
      </c>
      <c r="AS370" cm="1">
        <f t="array" aca="1" ref="AS370" ca="1">IF(INDIRECT("'"&amp;$A$69&amp;"'!"&amp;AS$68&amp;$C370+72)&lt;&gt;INDIRECT("'"&amp;$A$70&amp;"'!"&amp;AS$68&amp;$C370+72),1,0)</f>
        <v>0</v>
      </c>
      <c r="AT370" cm="1">
        <f t="array" aca="1" ref="AT370" ca="1">IF(INDIRECT("'"&amp;$A$69&amp;"'!"&amp;AT$68&amp;$C370+72)&lt;&gt;INDIRECT("'"&amp;$A$70&amp;"'!"&amp;AT$68&amp;$C370+72),1,0)</f>
        <v>0</v>
      </c>
      <c r="AU370" cm="1">
        <f t="array" aca="1" ref="AU370" ca="1">IF(INDIRECT("'"&amp;$A$69&amp;"'!"&amp;AU$68&amp;$C370+72)&lt;&gt;INDIRECT("'"&amp;$A$70&amp;"'!"&amp;AU$68&amp;$C370+72),1,0)</f>
        <v>0</v>
      </c>
      <c r="AV370" cm="1">
        <f t="array" aca="1" ref="AV370" ca="1">IF(INDIRECT("'"&amp;$A$69&amp;"'!"&amp;AV$68&amp;$C370+72)&lt;&gt;INDIRECT("'"&amp;$A$70&amp;"'!"&amp;AV$68&amp;$C370+72),1,0)</f>
        <v>0</v>
      </c>
      <c r="AW370" cm="1">
        <f t="array" aca="1" ref="AW370" ca="1">IF(INDIRECT("'"&amp;$A$69&amp;"'!"&amp;AW$68&amp;$C370+72)&lt;&gt;INDIRECT("'"&amp;$A$70&amp;"'!"&amp;AW$68&amp;$C370+72),1,0)</f>
        <v>0</v>
      </c>
      <c r="AX370" cm="1">
        <f t="array" aca="1" ref="AX370" ca="1">IF(INDIRECT("'"&amp;$A$69&amp;"'!"&amp;AX$68&amp;$C370+72)&lt;&gt;INDIRECT("'"&amp;$A$70&amp;"'!"&amp;AX$68&amp;$C370+72),1,0)</f>
        <v>0</v>
      </c>
      <c r="AY370" cm="1">
        <f t="array" aca="1" ref="AY370" ca="1">IF(INDIRECT("'"&amp;$A$69&amp;"'!"&amp;AY$68&amp;$C370+72)&lt;&gt;INDIRECT("'"&amp;$A$70&amp;"'!"&amp;AY$68&amp;$C370+72),1,0)</f>
        <v>0</v>
      </c>
      <c r="AZ370" cm="1">
        <f t="array" aca="1" ref="AZ370" ca="1">IF(INDIRECT("'"&amp;$A$69&amp;"'!"&amp;AZ$68&amp;$C370+72)&lt;&gt;INDIRECT("'"&amp;$A$70&amp;"'!"&amp;AZ$68&amp;$C370+72),1,0)</f>
        <v>0</v>
      </c>
      <c r="BA370" cm="1">
        <f t="array" aca="1" ref="BA370" ca="1">IF(INDIRECT("'"&amp;$A$69&amp;"'!"&amp;BA$68&amp;$C370+72)&lt;&gt;INDIRECT("'"&amp;$A$70&amp;"'!"&amp;BA$68&amp;$C370+72),1,0)</f>
        <v>0</v>
      </c>
      <c r="BB370" cm="1">
        <f t="array" aca="1" ref="BB370" ca="1">IF(INDIRECT("'"&amp;$A$69&amp;"'!"&amp;BB$68&amp;$C370+72)&lt;&gt;INDIRECT("'"&amp;$A$70&amp;"'!"&amp;BB$68&amp;$C370+72),1,0)</f>
        <v>0</v>
      </c>
      <c r="BC370">
        <f t="shared" ca="1" si="12"/>
        <v>0</v>
      </c>
      <c r="BD370">
        <f t="shared" ca="1" si="13"/>
        <v>0</v>
      </c>
      <c r="BE370">
        <f t="shared" ca="1" si="14"/>
        <v>0</v>
      </c>
    </row>
    <row r="371" spans="3:57" x14ac:dyDescent="0.15">
      <c r="C371" s="283">
        <v>299</v>
      </c>
      <c r="D371" cm="1">
        <f t="array" aca="1" ref="D371" ca="1">IF(INDIRECT("'"&amp;$A$69&amp;"'!"&amp;D$68&amp;$C371+72)&lt;&gt;INDIRECT("'"&amp;$A$70&amp;"'!"&amp;D$68&amp;$C371+72),1,0)</f>
        <v>0</v>
      </c>
      <c r="E371" cm="1">
        <f t="array" aca="1" ref="E371" ca="1">IF(INDIRECT("'"&amp;$A$69&amp;"'!"&amp;E$68&amp;$C371+72)&lt;&gt;INDIRECT("'"&amp;$A$70&amp;"'!"&amp;E$68&amp;$C371+72),1,0)</f>
        <v>0</v>
      </c>
      <c r="F371" cm="1">
        <f t="array" aca="1" ref="F371" ca="1">IF(INDIRECT("'"&amp;$A$69&amp;"'!"&amp;F$68&amp;$C371+72)&lt;&gt;INDIRECT("'"&amp;$A$70&amp;"'!"&amp;F$68&amp;$C371+72),1,0)</f>
        <v>0</v>
      </c>
      <c r="G371" cm="1">
        <f t="array" aca="1" ref="G371" ca="1">IF(INDIRECT("'"&amp;$A$69&amp;"'!"&amp;G$68&amp;$C371+72)&lt;&gt;INDIRECT("'"&amp;$A$70&amp;"'!"&amp;G$68&amp;$C371+72),1,0)</f>
        <v>0</v>
      </c>
      <c r="H371" cm="1">
        <f t="array" aca="1" ref="H371" ca="1">IF(INDIRECT("'"&amp;$A$69&amp;"'!"&amp;H$68&amp;$C371+72)&lt;&gt;INDIRECT("'"&amp;$A$70&amp;"'!"&amp;H$68&amp;$C371+72),1,0)</f>
        <v>0</v>
      </c>
      <c r="I371" cm="1">
        <f t="array" aca="1" ref="I371" ca="1">IF(INDIRECT("'"&amp;$A$69&amp;"'!"&amp;I$68&amp;$C371+72)&lt;&gt;INDIRECT("'"&amp;$A$70&amp;"'!"&amp;I$68&amp;$C371+72),1,0)</f>
        <v>0</v>
      </c>
      <c r="J371" cm="1">
        <f t="array" aca="1" ref="J371" ca="1">IF(INDIRECT("'"&amp;$A$69&amp;"'!"&amp;J$68&amp;$C371+72)&lt;&gt;INDIRECT("'"&amp;$A$70&amp;"'!"&amp;J$68&amp;$C371+72),1,0)</f>
        <v>0</v>
      </c>
      <c r="K371" cm="1">
        <f t="array" aca="1" ref="K371" ca="1">IF(INDIRECT("'"&amp;$A$69&amp;"'!"&amp;K$68&amp;$C371+72)&lt;&gt;INDIRECT("'"&amp;$A$70&amp;"'!"&amp;K$68&amp;$C371+72),1,0)</f>
        <v>0</v>
      </c>
      <c r="L371" cm="1">
        <f t="array" aca="1" ref="L371" ca="1">IF(INDIRECT("'"&amp;$A$69&amp;"'!"&amp;L$68&amp;$C371+72)&lt;&gt;INDIRECT("'"&amp;$A$70&amp;"'!"&amp;L$68&amp;$C371+72),1,0)</f>
        <v>0</v>
      </c>
      <c r="M371" cm="1">
        <f t="array" aca="1" ref="M371" ca="1">IF(INDIRECT("'"&amp;$A$69&amp;"'!"&amp;M$68&amp;$C371+72)&lt;&gt;INDIRECT("'"&amp;$A$70&amp;"'!"&amp;M$68&amp;$C371+72),1,0)</f>
        <v>0</v>
      </c>
      <c r="N371" cm="1">
        <f t="array" aca="1" ref="N371" ca="1">IF(INDIRECT("'"&amp;$A$69&amp;"'!"&amp;N$68&amp;$C371+72)&lt;&gt;INDIRECT("'"&amp;$A$70&amp;"'!"&amp;N$68&amp;$C371+72),1,0)</f>
        <v>0</v>
      </c>
      <c r="O371" cm="1">
        <f t="array" aca="1" ref="O371" ca="1">IF(INDIRECT("'"&amp;$A$69&amp;"'!"&amp;O$68&amp;$C371+72)&lt;&gt;INDIRECT("'"&amp;$A$70&amp;"'!"&amp;O$68&amp;$C371+72),1,0)</f>
        <v>0</v>
      </c>
      <c r="P371" cm="1">
        <f t="array" aca="1" ref="P371" ca="1">IF(INDIRECT("'"&amp;$A$69&amp;"'!"&amp;P$68&amp;$C371+72)&lt;&gt;INDIRECT("'"&amp;$A$70&amp;"'!"&amp;P$68&amp;$C371+72),1,0)</f>
        <v>0</v>
      </c>
      <c r="Q371" cm="1">
        <f t="array" aca="1" ref="Q371" ca="1">IF(INDIRECT("'"&amp;$A$69&amp;"'!"&amp;Q$68&amp;$C371+72)&lt;&gt;INDIRECT("'"&amp;$A$70&amp;"'!"&amp;Q$68&amp;$C371+72),1,0)</f>
        <v>0</v>
      </c>
      <c r="R371" cm="1">
        <f t="array" aca="1" ref="R371" ca="1">IF(INDIRECT("'"&amp;$A$69&amp;"'!"&amp;R$68&amp;$C371+72)&lt;&gt;INDIRECT("'"&amp;$A$70&amp;"'!"&amp;R$68&amp;$C371+72),1,0)</f>
        <v>0</v>
      </c>
      <c r="S371" cm="1">
        <f t="array" aca="1" ref="S371" ca="1">IF(INDIRECT("'"&amp;$A$69&amp;"'!"&amp;S$68&amp;$C371+72)&lt;&gt;INDIRECT("'"&amp;$A$70&amp;"'!"&amp;S$68&amp;$C371+72),1,0)</f>
        <v>0</v>
      </c>
      <c r="T371" cm="1">
        <f t="array" aca="1" ref="T371" ca="1">IF(INDIRECT("'"&amp;$A$69&amp;"'!"&amp;T$68&amp;$C371+72)&lt;&gt;INDIRECT("'"&amp;$A$70&amp;"'!"&amp;T$68&amp;$C371+72),1,0)</f>
        <v>0</v>
      </c>
      <c r="U371" cm="1">
        <f t="array" aca="1" ref="U371" ca="1">IF(INDIRECT("'"&amp;$A$69&amp;"'!"&amp;U$68&amp;$C371+72)&lt;&gt;INDIRECT("'"&amp;$A$70&amp;"'!"&amp;U$68&amp;$C371+72),1,0)</f>
        <v>0</v>
      </c>
      <c r="V371" cm="1">
        <f t="array" aca="1" ref="V371" ca="1">IF(INDIRECT("'"&amp;$A$69&amp;"'!"&amp;V$68&amp;$C371+72)&lt;&gt;INDIRECT("'"&amp;$A$70&amp;"'!"&amp;V$68&amp;$C371+72),1,0)</f>
        <v>0</v>
      </c>
      <c r="W371" cm="1">
        <f t="array" aca="1" ref="W371" ca="1">IF(INDIRECT("'"&amp;$A$69&amp;"'!"&amp;W$68&amp;$C371+72)&lt;&gt;INDIRECT("'"&amp;$A$70&amp;"'!"&amp;W$68&amp;$C371+72),1,0)</f>
        <v>0</v>
      </c>
      <c r="X371" cm="1">
        <f t="array" aca="1" ref="X371" ca="1">IF(INDIRECT("'"&amp;$A$69&amp;"'!"&amp;X$68&amp;$C371+72)&lt;&gt;INDIRECT("'"&amp;$A$70&amp;"'!"&amp;X$68&amp;$C371+72),1,0)</f>
        <v>0</v>
      </c>
      <c r="Y371" cm="1">
        <f t="array" aca="1" ref="Y371" ca="1">IF(INDIRECT("'"&amp;$A$69&amp;"'!"&amp;Y$68&amp;$C371+72)&lt;&gt;INDIRECT("'"&amp;$A$70&amp;"'!"&amp;Y$68&amp;$C371+72),1,0)</f>
        <v>0</v>
      </c>
      <c r="Z371" cm="1">
        <f t="array" aca="1" ref="Z371" ca="1">IF(INDIRECT("'"&amp;$A$69&amp;"'!"&amp;Z$68&amp;$C371+72)&lt;&gt;INDIRECT("'"&amp;$A$70&amp;"'!"&amp;Z$68&amp;$C371+72),1,0)</f>
        <v>0</v>
      </c>
      <c r="AA371" cm="1">
        <f t="array" aca="1" ref="AA371" ca="1">IF(INDIRECT("'"&amp;$A$69&amp;"'!"&amp;AA$68&amp;$C371+72)&lt;&gt;INDIRECT("'"&amp;$A$70&amp;"'!"&amp;AA$68&amp;$C371+72),1,0)</f>
        <v>0</v>
      </c>
      <c r="AB371" cm="1">
        <f t="array" aca="1" ref="AB371" ca="1">IF(INDIRECT("'"&amp;$A$69&amp;"'!"&amp;AB$68&amp;$C371+72)&lt;&gt;INDIRECT("'"&amp;$A$70&amp;"'!"&amp;AB$68&amp;$C371+72),1,0)</f>
        <v>0</v>
      </c>
      <c r="AC371" cm="1">
        <f t="array" aca="1" ref="AC371" ca="1">IF(INDIRECT("'"&amp;$A$69&amp;"'!"&amp;AC$68&amp;$C371+72)&lt;&gt;INDIRECT("'"&amp;$A$70&amp;"'!"&amp;AC$68&amp;$C371+72),1,0)</f>
        <v>0</v>
      </c>
      <c r="AD371" cm="1">
        <f t="array" aca="1" ref="AD371" ca="1">IF(INDIRECT("'"&amp;$A$69&amp;"'!"&amp;AD$68&amp;$C371+72)&lt;&gt;INDIRECT("'"&amp;$A$70&amp;"'!"&amp;AD$68&amp;$C371+72),1,0)</f>
        <v>0</v>
      </c>
      <c r="AE371" cm="1">
        <f t="array" aca="1" ref="AE371" ca="1">IF(INDIRECT("'"&amp;$A$69&amp;"'!"&amp;AE$68&amp;$C371+72)&lt;&gt;INDIRECT("'"&amp;$A$70&amp;"'!"&amp;AE$68&amp;$C371+72),1,0)</f>
        <v>0</v>
      </c>
      <c r="AF371" cm="1">
        <f t="array" aca="1" ref="AF371" ca="1">IF(INDIRECT("'"&amp;$A$69&amp;"'!"&amp;AF$68&amp;$C371+72)&lt;&gt;INDIRECT("'"&amp;$A$70&amp;"'!"&amp;AF$68&amp;$C371+72),1,0)</f>
        <v>0</v>
      </c>
      <c r="AG371" cm="1">
        <f t="array" aca="1" ref="AG371" ca="1">IF(INDIRECT("'"&amp;$A$69&amp;"'!"&amp;AG$68&amp;$C371+72)&lt;&gt;INDIRECT("'"&amp;$A$70&amp;"'!"&amp;AG$68&amp;$C371+72),1,0)</f>
        <v>0</v>
      </c>
      <c r="AH371" cm="1">
        <f t="array" aca="1" ref="AH371" ca="1">IF(INDIRECT("'"&amp;$A$69&amp;"'!"&amp;AH$68&amp;$C371+72)&lt;&gt;INDIRECT("'"&amp;$A$70&amp;"'!"&amp;AH$68&amp;$C371+72),1,0)</f>
        <v>0</v>
      </c>
      <c r="AI371" cm="1">
        <f t="array" aca="1" ref="AI371" ca="1">IF(INDIRECT("'"&amp;$A$69&amp;"'!"&amp;AI$68&amp;$C371+72)&lt;&gt;INDIRECT("'"&amp;$A$70&amp;"'!"&amp;AI$68&amp;$C371+72),1,0)</f>
        <v>0</v>
      </c>
      <c r="AJ371" cm="1">
        <f t="array" aca="1" ref="AJ371" ca="1">IF(INDIRECT("'"&amp;$A$69&amp;"'!"&amp;AJ$68&amp;$C371+72)&lt;&gt;INDIRECT("'"&amp;$A$70&amp;"'!"&amp;AJ$68&amp;$C371+72),1,0)</f>
        <v>0</v>
      </c>
      <c r="AK371" cm="1">
        <f t="array" aca="1" ref="AK371" ca="1">IF(INDIRECT("'"&amp;$A$69&amp;"'!"&amp;AK$68&amp;$C371+72)&lt;&gt;INDIRECT("'"&amp;$A$70&amp;"'!"&amp;AK$68&amp;$C371+72),1,0)</f>
        <v>0</v>
      </c>
      <c r="AL371" cm="1">
        <f t="array" aca="1" ref="AL371" ca="1">IF(INDIRECT("'"&amp;$A$69&amp;"'!"&amp;AL$68&amp;$C371+72)&lt;&gt;INDIRECT("'"&amp;$A$70&amp;"'!"&amp;AL$68&amp;$C371+72),1,0)</f>
        <v>0</v>
      </c>
      <c r="AM371" cm="1">
        <f t="array" aca="1" ref="AM371" ca="1">IF(INDIRECT("'"&amp;$A$69&amp;"'!"&amp;AM$68&amp;$C371+72)&lt;&gt;INDIRECT("'"&amp;$A$70&amp;"'!"&amp;AM$68&amp;$C371+72),1,0)</f>
        <v>0</v>
      </c>
      <c r="AN371" cm="1">
        <f t="array" aca="1" ref="AN371" ca="1">IF(INDIRECT("'"&amp;$A$69&amp;"'!"&amp;AN$68&amp;$C371+72)&lt;&gt;INDIRECT("'"&amp;$A$70&amp;"'!"&amp;AN$68&amp;$C371+72),1,0)</f>
        <v>0</v>
      </c>
      <c r="AO371" cm="1">
        <f t="array" aca="1" ref="AO371" ca="1">IF(INDIRECT("'"&amp;$A$69&amp;"'!"&amp;AO$68&amp;$C371+72)&lt;&gt;INDIRECT("'"&amp;$A$70&amp;"'!"&amp;AO$68&amp;$C371+72),1,0)</f>
        <v>0</v>
      </c>
      <c r="AP371" cm="1">
        <f t="array" aca="1" ref="AP371" ca="1">IF(INDIRECT("'"&amp;$A$69&amp;"'!"&amp;AP$68&amp;$C371+72)&lt;&gt;INDIRECT("'"&amp;$A$70&amp;"'!"&amp;AP$68&amp;$C371+72),1,0)</f>
        <v>0</v>
      </c>
      <c r="AQ371" cm="1">
        <f t="array" aca="1" ref="AQ371" ca="1">IF(INDIRECT("'"&amp;$A$69&amp;"'!"&amp;AQ$68&amp;$C371+72)&lt;&gt;INDIRECT("'"&amp;$A$70&amp;"'!"&amp;AQ$68&amp;$C371+72),1,0)</f>
        <v>0</v>
      </c>
      <c r="AR371" cm="1">
        <f t="array" aca="1" ref="AR371" ca="1">IF(INDIRECT("'"&amp;$A$69&amp;"'!"&amp;AR$68&amp;$C371+72)&lt;&gt;INDIRECT("'"&amp;$A$70&amp;"'!"&amp;AR$68&amp;$C371+72),1,0)</f>
        <v>0</v>
      </c>
      <c r="AS371" cm="1">
        <f t="array" aca="1" ref="AS371" ca="1">IF(INDIRECT("'"&amp;$A$69&amp;"'!"&amp;AS$68&amp;$C371+72)&lt;&gt;INDIRECT("'"&amp;$A$70&amp;"'!"&amp;AS$68&amp;$C371+72),1,0)</f>
        <v>0</v>
      </c>
      <c r="AT371" cm="1">
        <f t="array" aca="1" ref="AT371" ca="1">IF(INDIRECT("'"&amp;$A$69&amp;"'!"&amp;AT$68&amp;$C371+72)&lt;&gt;INDIRECT("'"&amp;$A$70&amp;"'!"&amp;AT$68&amp;$C371+72),1,0)</f>
        <v>0</v>
      </c>
      <c r="AU371" cm="1">
        <f t="array" aca="1" ref="AU371" ca="1">IF(INDIRECT("'"&amp;$A$69&amp;"'!"&amp;AU$68&amp;$C371+72)&lt;&gt;INDIRECT("'"&amp;$A$70&amp;"'!"&amp;AU$68&amp;$C371+72),1,0)</f>
        <v>0</v>
      </c>
      <c r="AV371" cm="1">
        <f t="array" aca="1" ref="AV371" ca="1">IF(INDIRECT("'"&amp;$A$69&amp;"'!"&amp;AV$68&amp;$C371+72)&lt;&gt;INDIRECT("'"&amp;$A$70&amp;"'!"&amp;AV$68&amp;$C371+72),1,0)</f>
        <v>0</v>
      </c>
      <c r="AW371" cm="1">
        <f t="array" aca="1" ref="AW371" ca="1">IF(INDIRECT("'"&amp;$A$69&amp;"'!"&amp;AW$68&amp;$C371+72)&lt;&gt;INDIRECT("'"&amp;$A$70&amp;"'!"&amp;AW$68&amp;$C371+72),1,0)</f>
        <v>0</v>
      </c>
      <c r="AX371" cm="1">
        <f t="array" aca="1" ref="AX371" ca="1">IF(INDIRECT("'"&amp;$A$69&amp;"'!"&amp;AX$68&amp;$C371+72)&lt;&gt;INDIRECT("'"&amp;$A$70&amp;"'!"&amp;AX$68&amp;$C371+72),1,0)</f>
        <v>0</v>
      </c>
      <c r="AY371" cm="1">
        <f t="array" aca="1" ref="AY371" ca="1">IF(INDIRECT("'"&amp;$A$69&amp;"'!"&amp;AY$68&amp;$C371+72)&lt;&gt;INDIRECT("'"&amp;$A$70&amp;"'!"&amp;AY$68&amp;$C371+72),1,0)</f>
        <v>0</v>
      </c>
      <c r="AZ371" cm="1">
        <f t="array" aca="1" ref="AZ371" ca="1">IF(INDIRECT("'"&amp;$A$69&amp;"'!"&amp;AZ$68&amp;$C371+72)&lt;&gt;INDIRECT("'"&amp;$A$70&amp;"'!"&amp;AZ$68&amp;$C371+72),1,0)</f>
        <v>0</v>
      </c>
      <c r="BA371" cm="1">
        <f t="array" aca="1" ref="BA371" ca="1">IF(INDIRECT("'"&amp;$A$69&amp;"'!"&amp;BA$68&amp;$C371+72)&lt;&gt;INDIRECT("'"&amp;$A$70&amp;"'!"&amp;BA$68&amp;$C371+72),1,0)</f>
        <v>0</v>
      </c>
      <c r="BB371" cm="1">
        <f t="array" aca="1" ref="BB371" ca="1">IF(INDIRECT("'"&amp;$A$69&amp;"'!"&amp;BB$68&amp;$C371+72)&lt;&gt;INDIRECT("'"&amp;$A$70&amp;"'!"&amp;BB$68&amp;$C371+72),1,0)</f>
        <v>0</v>
      </c>
      <c r="BC371">
        <f t="shared" ca="1" si="12"/>
        <v>0</v>
      </c>
      <c r="BD371">
        <f t="shared" ca="1" si="13"/>
        <v>0</v>
      </c>
      <c r="BE371">
        <f t="shared" ca="1" si="14"/>
        <v>0</v>
      </c>
    </row>
    <row r="372" spans="3:57" x14ac:dyDescent="0.15">
      <c r="C372" s="283">
        <v>300</v>
      </c>
      <c r="D372" cm="1">
        <f t="array" aca="1" ref="D372" ca="1">IF(INDIRECT("'"&amp;$A$69&amp;"'!"&amp;D$68&amp;$C372+72)&lt;&gt;INDIRECT("'"&amp;$A$70&amp;"'!"&amp;D$68&amp;$C372+72),1,0)</f>
        <v>0</v>
      </c>
      <c r="E372" cm="1">
        <f t="array" aca="1" ref="E372" ca="1">IF(INDIRECT("'"&amp;$A$69&amp;"'!"&amp;E$68&amp;$C372+72)&lt;&gt;INDIRECT("'"&amp;$A$70&amp;"'!"&amp;E$68&amp;$C372+72),1,0)</f>
        <v>0</v>
      </c>
      <c r="F372" cm="1">
        <f t="array" aca="1" ref="F372" ca="1">IF(INDIRECT("'"&amp;$A$69&amp;"'!"&amp;F$68&amp;$C372+72)&lt;&gt;INDIRECT("'"&amp;$A$70&amp;"'!"&amp;F$68&amp;$C372+72),1,0)</f>
        <v>0</v>
      </c>
      <c r="G372" cm="1">
        <f t="array" aca="1" ref="G372" ca="1">IF(INDIRECT("'"&amp;$A$69&amp;"'!"&amp;G$68&amp;$C372+72)&lt;&gt;INDIRECT("'"&amp;$A$70&amp;"'!"&amp;G$68&amp;$C372+72),1,0)</f>
        <v>0</v>
      </c>
      <c r="H372" cm="1">
        <f t="array" aca="1" ref="H372" ca="1">IF(INDIRECT("'"&amp;$A$69&amp;"'!"&amp;H$68&amp;$C372+72)&lt;&gt;INDIRECT("'"&amp;$A$70&amp;"'!"&amp;H$68&amp;$C372+72),1,0)</f>
        <v>0</v>
      </c>
      <c r="I372" cm="1">
        <f t="array" aca="1" ref="I372" ca="1">IF(INDIRECT("'"&amp;$A$69&amp;"'!"&amp;I$68&amp;$C372+72)&lt;&gt;INDIRECT("'"&amp;$A$70&amp;"'!"&amp;I$68&amp;$C372+72),1,0)</f>
        <v>0</v>
      </c>
      <c r="J372" cm="1">
        <f t="array" aca="1" ref="J372" ca="1">IF(INDIRECT("'"&amp;$A$69&amp;"'!"&amp;J$68&amp;$C372+72)&lt;&gt;INDIRECT("'"&amp;$A$70&amp;"'!"&amp;J$68&amp;$C372+72),1,0)</f>
        <v>0</v>
      </c>
      <c r="K372" cm="1">
        <f t="array" aca="1" ref="K372" ca="1">IF(INDIRECT("'"&amp;$A$69&amp;"'!"&amp;K$68&amp;$C372+72)&lt;&gt;INDIRECT("'"&amp;$A$70&amp;"'!"&amp;K$68&amp;$C372+72),1,0)</f>
        <v>0</v>
      </c>
      <c r="L372" cm="1">
        <f t="array" aca="1" ref="L372" ca="1">IF(INDIRECT("'"&amp;$A$69&amp;"'!"&amp;L$68&amp;$C372+72)&lt;&gt;INDIRECT("'"&amp;$A$70&amp;"'!"&amp;L$68&amp;$C372+72),1,0)</f>
        <v>0</v>
      </c>
      <c r="M372" cm="1">
        <f t="array" aca="1" ref="M372" ca="1">IF(INDIRECT("'"&amp;$A$69&amp;"'!"&amp;M$68&amp;$C372+72)&lt;&gt;INDIRECT("'"&amp;$A$70&amp;"'!"&amp;M$68&amp;$C372+72),1,0)</f>
        <v>0</v>
      </c>
      <c r="N372" cm="1">
        <f t="array" aca="1" ref="N372" ca="1">IF(INDIRECT("'"&amp;$A$69&amp;"'!"&amp;N$68&amp;$C372+72)&lt;&gt;INDIRECT("'"&amp;$A$70&amp;"'!"&amp;N$68&amp;$C372+72),1,0)</f>
        <v>0</v>
      </c>
      <c r="O372" cm="1">
        <f t="array" aca="1" ref="O372" ca="1">IF(INDIRECT("'"&amp;$A$69&amp;"'!"&amp;O$68&amp;$C372+72)&lt;&gt;INDIRECT("'"&amp;$A$70&amp;"'!"&amp;O$68&amp;$C372+72),1,0)</f>
        <v>0</v>
      </c>
      <c r="P372" cm="1">
        <f t="array" aca="1" ref="P372" ca="1">IF(INDIRECT("'"&amp;$A$69&amp;"'!"&amp;P$68&amp;$C372+72)&lt;&gt;INDIRECT("'"&amp;$A$70&amp;"'!"&amp;P$68&amp;$C372+72),1,0)</f>
        <v>0</v>
      </c>
      <c r="Q372" cm="1">
        <f t="array" aca="1" ref="Q372" ca="1">IF(INDIRECT("'"&amp;$A$69&amp;"'!"&amp;Q$68&amp;$C372+72)&lt;&gt;INDIRECT("'"&amp;$A$70&amp;"'!"&amp;Q$68&amp;$C372+72),1,0)</f>
        <v>0</v>
      </c>
      <c r="R372" cm="1">
        <f t="array" aca="1" ref="R372" ca="1">IF(INDIRECT("'"&amp;$A$69&amp;"'!"&amp;R$68&amp;$C372+72)&lt;&gt;INDIRECT("'"&amp;$A$70&amp;"'!"&amp;R$68&amp;$C372+72),1,0)</f>
        <v>0</v>
      </c>
      <c r="S372" cm="1">
        <f t="array" aca="1" ref="S372" ca="1">IF(INDIRECT("'"&amp;$A$69&amp;"'!"&amp;S$68&amp;$C372+72)&lt;&gt;INDIRECT("'"&amp;$A$70&amp;"'!"&amp;S$68&amp;$C372+72),1,0)</f>
        <v>0</v>
      </c>
      <c r="T372" cm="1">
        <f t="array" aca="1" ref="T372" ca="1">IF(INDIRECT("'"&amp;$A$69&amp;"'!"&amp;T$68&amp;$C372+72)&lt;&gt;INDIRECT("'"&amp;$A$70&amp;"'!"&amp;T$68&amp;$C372+72),1,0)</f>
        <v>0</v>
      </c>
      <c r="U372" cm="1">
        <f t="array" aca="1" ref="U372" ca="1">IF(INDIRECT("'"&amp;$A$69&amp;"'!"&amp;U$68&amp;$C372+72)&lt;&gt;INDIRECT("'"&amp;$A$70&amp;"'!"&amp;U$68&amp;$C372+72),1,0)</f>
        <v>0</v>
      </c>
      <c r="V372" cm="1">
        <f t="array" aca="1" ref="V372" ca="1">IF(INDIRECT("'"&amp;$A$69&amp;"'!"&amp;V$68&amp;$C372+72)&lt;&gt;INDIRECT("'"&amp;$A$70&amp;"'!"&amp;V$68&amp;$C372+72),1,0)</f>
        <v>0</v>
      </c>
      <c r="W372" cm="1">
        <f t="array" aca="1" ref="W372" ca="1">IF(INDIRECT("'"&amp;$A$69&amp;"'!"&amp;W$68&amp;$C372+72)&lt;&gt;INDIRECT("'"&amp;$A$70&amp;"'!"&amp;W$68&amp;$C372+72),1,0)</f>
        <v>0</v>
      </c>
      <c r="X372" cm="1">
        <f t="array" aca="1" ref="X372" ca="1">IF(INDIRECT("'"&amp;$A$69&amp;"'!"&amp;X$68&amp;$C372+72)&lt;&gt;INDIRECT("'"&amp;$A$70&amp;"'!"&amp;X$68&amp;$C372+72),1,0)</f>
        <v>0</v>
      </c>
      <c r="Y372" cm="1">
        <f t="array" aca="1" ref="Y372" ca="1">IF(INDIRECT("'"&amp;$A$69&amp;"'!"&amp;Y$68&amp;$C372+72)&lt;&gt;INDIRECT("'"&amp;$A$70&amp;"'!"&amp;Y$68&amp;$C372+72),1,0)</f>
        <v>0</v>
      </c>
      <c r="Z372" cm="1">
        <f t="array" aca="1" ref="Z372" ca="1">IF(INDIRECT("'"&amp;$A$69&amp;"'!"&amp;Z$68&amp;$C372+72)&lt;&gt;INDIRECT("'"&amp;$A$70&amp;"'!"&amp;Z$68&amp;$C372+72),1,0)</f>
        <v>0</v>
      </c>
      <c r="AA372" cm="1">
        <f t="array" aca="1" ref="AA372" ca="1">IF(INDIRECT("'"&amp;$A$69&amp;"'!"&amp;AA$68&amp;$C372+72)&lt;&gt;INDIRECT("'"&amp;$A$70&amp;"'!"&amp;AA$68&amp;$C372+72),1,0)</f>
        <v>0</v>
      </c>
      <c r="AB372" cm="1">
        <f t="array" aca="1" ref="AB372" ca="1">IF(INDIRECT("'"&amp;$A$69&amp;"'!"&amp;AB$68&amp;$C372+72)&lt;&gt;INDIRECT("'"&amp;$A$70&amp;"'!"&amp;AB$68&amp;$C372+72),1,0)</f>
        <v>0</v>
      </c>
      <c r="AC372" cm="1">
        <f t="array" aca="1" ref="AC372" ca="1">IF(INDIRECT("'"&amp;$A$69&amp;"'!"&amp;AC$68&amp;$C372+72)&lt;&gt;INDIRECT("'"&amp;$A$70&amp;"'!"&amp;AC$68&amp;$C372+72),1,0)</f>
        <v>0</v>
      </c>
      <c r="AD372" cm="1">
        <f t="array" aca="1" ref="AD372" ca="1">IF(INDIRECT("'"&amp;$A$69&amp;"'!"&amp;AD$68&amp;$C372+72)&lt;&gt;INDIRECT("'"&amp;$A$70&amp;"'!"&amp;AD$68&amp;$C372+72),1,0)</f>
        <v>0</v>
      </c>
      <c r="AE372" cm="1">
        <f t="array" aca="1" ref="AE372" ca="1">IF(INDIRECT("'"&amp;$A$69&amp;"'!"&amp;AE$68&amp;$C372+72)&lt;&gt;INDIRECT("'"&amp;$A$70&amp;"'!"&amp;AE$68&amp;$C372+72),1,0)</f>
        <v>0</v>
      </c>
      <c r="AF372" cm="1">
        <f t="array" aca="1" ref="AF372" ca="1">IF(INDIRECT("'"&amp;$A$69&amp;"'!"&amp;AF$68&amp;$C372+72)&lt;&gt;INDIRECT("'"&amp;$A$70&amp;"'!"&amp;AF$68&amp;$C372+72),1,0)</f>
        <v>0</v>
      </c>
      <c r="AG372" cm="1">
        <f t="array" aca="1" ref="AG372" ca="1">IF(INDIRECT("'"&amp;$A$69&amp;"'!"&amp;AG$68&amp;$C372+72)&lt;&gt;INDIRECT("'"&amp;$A$70&amp;"'!"&amp;AG$68&amp;$C372+72),1,0)</f>
        <v>0</v>
      </c>
      <c r="AH372" cm="1">
        <f t="array" aca="1" ref="AH372" ca="1">IF(INDIRECT("'"&amp;$A$69&amp;"'!"&amp;AH$68&amp;$C372+72)&lt;&gt;INDIRECT("'"&amp;$A$70&amp;"'!"&amp;AH$68&amp;$C372+72),1,0)</f>
        <v>0</v>
      </c>
      <c r="AI372" cm="1">
        <f t="array" aca="1" ref="AI372" ca="1">IF(INDIRECT("'"&amp;$A$69&amp;"'!"&amp;AI$68&amp;$C372+72)&lt;&gt;INDIRECT("'"&amp;$A$70&amp;"'!"&amp;AI$68&amp;$C372+72),1,0)</f>
        <v>0</v>
      </c>
      <c r="AJ372" cm="1">
        <f t="array" aca="1" ref="AJ372" ca="1">IF(INDIRECT("'"&amp;$A$69&amp;"'!"&amp;AJ$68&amp;$C372+72)&lt;&gt;INDIRECT("'"&amp;$A$70&amp;"'!"&amp;AJ$68&amp;$C372+72),1,0)</f>
        <v>0</v>
      </c>
      <c r="AK372" cm="1">
        <f t="array" aca="1" ref="AK372" ca="1">IF(INDIRECT("'"&amp;$A$69&amp;"'!"&amp;AK$68&amp;$C372+72)&lt;&gt;INDIRECT("'"&amp;$A$70&amp;"'!"&amp;AK$68&amp;$C372+72),1,0)</f>
        <v>0</v>
      </c>
      <c r="AL372" cm="1">
        <f t="array" aca="1" ref="AL372" ca="1">IF(INDIRECT("'"&amp;$A$69&amp;"'!"&amp;AL$68&amp;$C372+72)&lt;&gt;INDIRECT("'"&amp;$A$70&amp;"'!"&amp;AL$68&amp;$C372+72),1,0)</f>
        <v>0</v>
      </c>
      <c r="AM372" cm="1">
        <f t="array" aca="1" ref="AM372" ca="1">IF(INDIRECT("'"&amp;$A$69&amp;"'!"&amp;AM$68&amp;$C372+72)&lt;&gt;INDIRECT("'"&amp;$A$70&amp;"'!"&amp;AM$68&amp;$C372+72),1,0)</f>
        <v>0</v>
      </c>
      <c r="AN372" cm="1">
        <f t="array" aca="1" ref="AN372" ca="1">IF(INDIRECT("'"&amp;$A$69&amp;"'!"&amp;AN$68&amp;$C372+72)&lt;&gt;INDIRECT("'"&amp;$A$70&amp;"'!"&amp;AN$68&amp;$C372+72),1,0)</f>
        <v>0</v>
      </c>
      <c r="AO372" cm="1">
        <f t="array" aca="1" ref="AO372" ca="1">IF(INDIRECT("'"&amp;$A$69&amp;"'!"&amp;AO$68&amp;$C372+72)&lt;&gt;INDIRECT("'"&amp;$A$70&amp;"'!"&amp;AO$68&amp;$C372+72),1,0)</f>
        <v>0</v>
      </c>
      <c r="AP372" cm="1">
        <f t="array" aca="1" ref="AP372" ca="1">IF(INDIRECT("'"&amp;$A$69&amp;"'!"&amp;AP$68&amp;$C372+72)&lt;&gt;INDIRECT("'"&amp;$A$70&amp;"'!"&amp;AP$68&amp;$C372+72),1,0)</f>
        <v>0</v>
      </c>
      <c r="AQ372" cm="1">
        <f t="array" aca="1" ref="AQ372" ca="1">IF(INDIRECT("'"&amp;$A$69&amp;"'!"&amp;AQ$68&amp;$C372+72)&lt;&gt;INDIRECT("'"&amp;$A$70&amp;"'!"&amp;AQ$68&amp;$C372+72),1,0)</f>
        <v>0</v>
      </c>
      <c r="AR372" cm="1">
        <f t="array" aca="1" ref="AR372" ca="1">IF(INDIRECT("'"&amp;$A$69&amp;"'!"&amp;AR$68&amp;$C372+72)&lt;&gt;INDIRECT("'"&amp;$A$70&amp;"'!"&amp;AR$68&amp;$C372+72),1,0)</f>
        <v>0</v>
      </c>
      <c r="AS372" cm="1">
        <f t="array" aca="1" ref="AS372" ca="1">IF(INDIRECT("'"&amp;$A$69&amp;"'!"&amp;AS$68&amp;$C372+72)&lt;&gt;INDIRECT("'"&amp;$A$70&amp;"'!"&amp;AS$68&amp;$C372+72),1,0)</f>
        <v>0</v>
      </c>
      <c r="AT372" cm="1">
        <f t="array" aca="1" ref="AT372" ca="1">IF(INDIRECT("'"&amp;$A$69&amp;"'!"&amp;AT$68&amp;$C372+72)&lt;&gt;INDIRECT("'"&amp;$A$70&amp;"'!"&amp;AT$68&amp;$C372+72),1,0)</f>
        <v>0</v>
      </c>
      <c r="AU372" cm="1">
        <f t="array" aca="1" ref="AU372" ca="1">IF(INDIRECT("'"&amp;$A$69&amp;"'!"&amp;AU$68&amp;$C372+72)&lt;&gt;INDIRECT("'"&amp;$A$70&amp;"'!"&amp;AU$68&amp;$C372+72),1,0)</f>
        <v>0</v>
      </c>
      <c r="AV372" cm="1">
        <f t="array" aca="1" ref="AV372" ca="1">IF(INDIRECT("'"&amp;$A$69&amp;"'!"&amp;AV$68&amp;$C372+72)&lt;&gt;INDIRECT("'"&amp;$A$70&amp;"'!"&amp;AV$68&amp;$C372+72),1,0)</f>
        <v>0</v>
      </c>
      <c r="AW372" cm="1">
        <f t="array" aca="1" ref="AW372" ca="1">IF(INDIRECT("'"&amp;$A$69&amp;"'!"&amp;AW$68&amp;$C372+72)&lt;&gt;INDIRECT("'"&amp;$A$70&amp;"'!"&amp;AW$68&amp;$C372+72),1,0)</f>
        <v>0</v>
      </c>
      <c r="AX372" cm="1">
        <f t="array" aca="1" ref="AX372" ca="1">IF(INDIRECT("'"&amp;$A$69&amp;"'!"&amp;AX$68&amp;$C372+72)&lt;&gt;INDIRECT("'"&amp;$A$70&amp;"'!"&amp;AX$68&amp;$C372+72),1,0)</f>
        <v>0</v>
      </c>
      <c r="AY372" cm="1">
        <f t="array" aca="1" ref="AY372" ca="1">IF(INDIRECT("'"&amp;$A$69&amp;"'!"&amp;AY$68&amp;$C372+72)&lt;&gt;INDIRECT("'"&amp;$A$70&amp;"'!"&amp;AY$68&amp;$C372+72),1,0)</f>
        <v>0</v>
      </c>
      <c r="AZ372" cm="1">
        <f t="array" aca="1" ref="AZ372" ca="1">IF(INDIRECT("'"&amp;$A$69&amp;"'!"&amp;AZ$68&amp;$C372+72)&lt;&gt;INDIRECT("'"&amp;$A$70&amp;"'!"&amp;AZ$68&amp;$C372+72),1,0)</f>
        <v>0</v>
      </c>
      <c r="BA372" cm="1">
        <f t="array" aca="1" ref="BA372" ca="1">IF(INDIRECT("'"&amp;$A$69&amp;"'!"&amp;BA$68&amp;$C372+72)&lt;&gt;INDIRECT("'"&amp;$A$70&amp;"'!"&amp;BA$68&amp;$C372+72),1,0)</f>
        <v>0</v>
      </c>
      <c r="BB372" cm="1">
        <f t="array" aca="1" ref="BB372" ca="1">IF(INDIRECT("'"&amp;$A$69&amp;"'!"&amp;BB$68&amp;$C372+72)&lt;&gt;INDIRECT("'"&amp;$A$70&amp;"'!"&amp;BB$68&amp;$C372+72),1,0)</f>
        <v>0</v>
      </c>
      <c r="BC372">
        <f t="shared" ca="1" si="12"/>
        <v>0</v>
      </c>
      <c r="BD372">
        <f t="shared" ca="1" si="13"/>
        <v>0</v>
      </c>
      <c r="BE372">
        <f t="shared" ca="1" si="14"/>
        <v>0</v>
      </c>
    </row>
    <row r="373" spans="3:57" x14ac:dyDescent="0.15">
      <c r="C373" s="283">
        <v>301</v>
      </c>
      <c r="D373" cm="1">
        <f t="array" aca="1" ref="D373" ca="1">IF(INDIRECT("'"&amp;$A$69&amp;"'!"&amp;D$68&amp;$C373+72)&lt;&gt;INDIRECT("'"&amp;$A$70&amp;"'!"&amp;D$68&amp;$C373+72),1,0)</f>
        <v>0</v>
      </c>
      <c r="E373" cm="1">
        <f t="array" aca="1" ref="E373" ca="1">IF(INDIRECT("'"&amp;$A$69&amp;"'!"&amp;E$68&amp;$C373+72)&lt;&gt;INDIRECT("'"&amp;$A$70&amp;"'!"&amp;E$68&amp;$C373+72),1,0)</f>
        <v>0</v>
      </c>
      <c r="F373" cm="1">
        <f t="array" aca="1" ref="F373" ca="1">IF(INDIRECT("'"&amp;$A$69&amp;"'!"&amp;F$68&amp;$C373+72)&lt;&gt;INDIRECT("'"&amp;$A$70&amp;"'!"&amp;F$68&amp;$C373+72),1,0)</f>
        <v>0</v>
      </c>
      <c r="G373" cm="1">
        <f t="array" aca="1" ref="G373" ca="1">IF(INDIRECT("'"&amp;$A$69&amp;"'!"&amp;G$68&amp;$C373+72)&lt;&gt;INDIRECT("'"&amp;$A$70&amp;"'!"&amp;G$68&amp;$C373+72),1,0)</f>
        <v>0</v>
      </c>
      <c r="H373" cm="1">
        <f t="array" aca="1" ref="H373" ca="1">IF(INDIRECT("'"&amp;$A$69&amp;"'!"&amp;H$68&amp;$C373+72)&lt;&gt;INDIRECT("'"&amp;$A$70&amp;"'!"&amp;H$68&amp;$C373+72),1,0)</f>
        <v>0</v>
      </c>
      <c r="I373" cm="1">
        <f t="array" aca="1" ref="I373" ca="1">IF(INDIRECT("'"&amp;$A$69&amp;"'!"&amp;I$68&amp;$C373+72)&lt;&gt;INDIRECT("'"&amp;$A$70&amp;"'!"&amp;I$68&amp;$C373+72),1,0)</f>
        <v>0</v>
      </c>
      <c r="J373" cm="1">
        <f t="array" aca="1" ref="J373" ca="1">IF(INDIRECT("'"&amp;$A$69&amp;"'!"&amp;J$68&amp;$C373+72)&lt;&gt;INDIRECT("'"&amp;$A$70&amp;"'!"&amp;J$68&amp;$C373+72),1,0)</f>
        <v>0</v>
      </c>
      <c r="K373" cm="1">
        <f t="array" aca="1" ref="K373" ca="1">IF(INDIRECT("'"&amp;$A$69&amp;"'!"&amp;K$68&amp;$C373+72)&lt;&gt;INDIRECT("'"&amp;$A$70&amp;"'!"&amp;K$68&amp;$C373+72),1,0)</f>
        <v>0</v>
      </c>
      <c r="L373" cm="1">
        <f t="array" aca="1" ref="L373" ca="1">IF(INDIRECT("'"&amp;$A$69&amp;"'!"&amp;L$68&amp;$C373+72)&lt;&gt;INDIRECT("'"&amp;$A$70&amp;"'!"&amp;L$68&amp;$C373+72),1,0)</f>
        <v>0</v>
      </c>
      <c r="M373" cm="1">
        <f t="array" aca="1" ref="M373" ca="1">IF(INDIRECT("'"&amp;$A$69&amp;"'!"&amp;M$68&amp;$C373+72)&lt;&gt;INDIRECT("'"&amp;$A$70&amp;"'!"&amp;M$68&amp;$C373+72),1,0)</f>
        <v>0</v>
      </c>
      <c r="N373" cm="1">
        <f t="array" aca="1" ref="N373" ca="1">IF(INDIRECT("'"&amp;$A$69&amp;"'!"&amp;N$68&amp;$C373+72)&lt;&gt;INDIRECT("'"&amp;$A$70&amp;"'!"&amp;N$68&amp;$C373+72),1,0)</f>
        <v>0</v>
      </c>
      <c r="O373" cm="1">
        <f t="array" aca="1" ref="O373" ca="1">IF(INDIRECT("'"&amp;$A$69&amp;"'!"&amp;O$68&amp;$C373+72)&lt;&gt;INDIRECT("'"&amp;$A$70&amp;"'!"&amp;O$68&amp;$C373+72),1,0)</f>
        <v>0</v>
      </c>
      <c r="P373" cm="1">
        <f t="array" aca="1" ref="P373" ca="1">IF(INDIRECT("'"&amp;$A$69&amp;"'!"&amp;P$68&amp;$C373+72)&lt;&gt;INDIRECT("'"&amp;$A$70&amp;"'!"&amp;P$68&amp;$C373+72),1,0)</f>
        <v>0</v>
      </c>
      <c r="Q373" cm="1">
        <f t="array" aca="1" ref="Q373" ca="1">IF(INDIRECT("'"&amp;$A$69&amp;"'!"&amp;Q$68&amp;$C373+72)&lt;&gt;INDIRECT("'"&amp;$A$70&amp;"'!"&amp;Q$68&amp;$C373+72),1,0)</f>
        <v>0</v>
      </c>
      <c r="R373" cm="1">
        <f t="array" aca="1" ref="R373" ca="1">IF(INDIRECT("'"&amp;$A$69&amp;"'!"&amp;R$68&amp;$C373+72)&lt;&gt;INDIRECT("'"&amp;$A$70&amp;"'!"&amp;R$68&amp;$C373+72),1,0)</f>
        <v>0</v>
      </c>
      <c r="S373" cm="1">
        <f t="array" aca="1" ref="S373" ca="1">IF(INDIRECT("'"&amp;$A$69&amp;"'!"&amp;S$68&amp;$C373+72)&lt;&gt;INDIRECT("'"&amp;$A$70&amp;"'!"&amp;S$68&amp;$C373+72),1,0)</f>
        <v>0</v>
      </c>
      <c r="T373" cm="1">
        <f t="array" aca="1" ref="T373" ca="1">IF(INDIRECT("'"&amp;$A$69&amp;"'!"&amp;T$68&amp;$C373+72)&lt;&gt;INDIRECT("'"&amp;$A$70&amp;"'!"&amp;T$68&amp;$C373+72),1,0)</f>
        <v>0</v>
      </c>
      <c r="U373" cm="1">
        <f t="array" aca="1" ref="U373" ca="1">IF(INDIRECT("'"&amp;$A$69&amp;"'!"&amp;U$68&amp;$C373+72)&lt;&gt;INDIRECT("'"&amp;$A$70&amp;"'!"&amp;U$68&amp;$C373+72),1,0)</f>
        <v>0</v>
      </c>
      <c r="V373" cm="1">
        <f t="array" aca="1" ref="V373" ca="1">IF(INDIRECT("'"&amp;$A$69&amp;"'!"&amp;V$68&amp;$C373+72)&lt;&gt;INDIRECT("'"&amp;$A$70&amp;"'!"&amp;V$68&amp;$C373+72),1,0)</f>
        <v>0</v>
      </c>
      <c r="W373" cm="1">
        <f t="array" aca="1" ref="W373" ca="1">IF(INDIRECT("'"&amp;$A$69&amp;"'!"&amp;W$68&amp;$C373+72)&lt;&gt;INDIRECT("'"&amp;$A$70&amp;"'!"&amp;W$68&amp;$C373+72),1,0)</f>
        <v>0</v>
      </c>
      <c r="X373" cm="1">
        <f t="array" aca="1" ref="X373" ca="1">IF(INDIRECT("'"&amp;$A$69&amp;"'!"&amp;X$68&amp;$C373+72)&lt;&gt;INDIRECT("'"&amp;$A$70&amp;"'!"&amp;X$68&amp;$C373+72),1,0)</f>
        <v>0</v>
      </c>
      <c r="Y373" cm="1">
        <f t="array" aca="1" ref="Y373" ca="1">IF(INDIRECT("'"&amp;$A$69&amp;"'!"&amp;Y$68&amp;$C373+72)&lt;&gt;INDIRECT("'"&amp;$A$70&amp;"'!"&amp;Y$68&amp;$C373+72),1,0)</f>
        <v>0</v>
      </c>
      <c r="Z373" cm="1">
        <f t="array" aca="1" ref="Z373" ca="1">IF(INDIRECT("'"&amp;$A$69&amp;"'!"&amp;Z$68&amp;$C373+72)&lt;&gt;INDIRECT("'"&amp;$A$70&amp;"'!"&amp;Z$68&amp;$C373+72),1,0)</f>
        <v>0</v>
      </c>
      <c r="AA373" cm="1">
        <f t="array" aca="1" ref="AA373" ca="1">IF(INDIRECT("'"&amp;$A$69&amp;"'!"&amp;AA$68&amp;$C373+72)&lt;&gt;INDIRECT("'"&amp;$A$70&amp;"'!"&amp;AA$68&amp;$C373+72),1,0)</f>
        <v>0</v>
      </c>
      <c r="AB373" cm="1">
        <f t="array" aca="1" ref="AB373" ca="1">IF(INDIRECT("'"&amp;$A$69&amp;"'!"&amp;AB$68&amp;$C373+72)&lt;&gt;INDIRECT("'"&amp;$A$70&amp;"'!"&amp;AB$68&amp;$C373+72),1,0)</f>
        <v>0</v>
      </c>
      <c r="AC373" cm="1">
        <f t="array" aca="1" ref="AC373" ca="1">IF(INDIRECT("'"&amp;$A$69&amp;"'!"&amp;AC$68&amp;$C373+72)&lt;&gt;INDIRECT("'"&amp;$A$70&amp;"'!"&amp;AC$68&amp;$C373+72),1,0)</f>
        <v>0</v>
      </c>
      <c r="AD373" cm="1">
        <f t="array" aca="1" ref="AD373" ca="1">IF(INDIRECT("'"&amp;$A$69&amp;"'!"&amp;AD$68&amp;$C373+72)&lt;&gt;INDIRECT("'"&amp;$A$70&amp;"'!"&amp;AD$68&amp;$C373+72),1,0)</f>
        <v>0</v>
      </c>
      <c r="AE373" cm="1">
        <f t="array" aca="1" ref="AE373" ca="1">IF(INDIRECT("'"&amp;$A$69&amp;"'!"&amp;AE$68&amp;$C373+72)&lt;&gt;INDIRECT("'"&amp;$A$70&amp;"'!"&amp;AE$68&amp;$C373+72),1,0)</f>
        <v>0</v>
      </c>
      <c r="AF373" cm="1">
        <f t="array" aca="1" ref="AF373" ca="1">IF(INDIRECT("'"&amp;$A$69&amp;"'!"&amp;AF$68&amp;$C373+72)&lt;&gt;INDIRECT("'"&amp;$A$70&amp;"'!"&amp;AF$68&amp;$C373+72),1,0)</f>
        <v>0</v>
      </c>
      <c r="AG373" cm="1">
        <f t="array" aca="1" ref="AG373" ca="1">IF(INDIRECT("'"&amp;$A$69&amp;"'!"&amp;AG$68&amp;$C373+72)&lt;&gt;INDIRECT("'"&amp;$A$70&amp;"'!"&amp;AG$68&amp;$C373+72),1,0)</f>
        <v>0</v>
      </c>
      <c r="AH373" cm="1">
        <f t="array" aca="1" ref="AH373" ca="1">IF(INDIRECT("'"&amp;$A$69&amp;"'!"&amp;AH$68&amp;$C373+72)&lt;&gt;INDIRECT("'"&amp;$A$70&amp;"'!"&amp;AH$68&amp;$C373+72),1,0)</f>
        <v>0</v>
      </c>
      <c r="AI373" cm="1">
        <f t="array" aca="1" ref="AI373" ca="1">IF(INDIRECT("'"&amp;$A$69&amp;"'!"&amp;AI$68&amp;$C373+72)&lt;&gt;INDIRECT("'"&amp;$A$70&amp;"'!"&amp;AI$68&amp;$C373+72),1,0)</f>
        <v>0</v>
      </c>
      <c r="AJ373" cm="1">
        <f t="array" aca="1" ref="AJ373" ca="1">IF(INDIRECT("'"&amp;$A$69&amp;"'!"&amp;AJ$68&amp;$C373+72)&lt;&gt;INDIRECT("'"&amp;$A$70&amp;"'!"&amp;AJ$68&amp;$C373+72),1,0)</f>
        <v>0</v>
      </c>
      <c r="AK373" cm="1">
        <f t="array" aca="1" ref="AK373" ca="1">IF(INDIRECT("'"&amp;$A$69&amp;"'!"&amp;AK$68&amp;$C373+72)&lt;&gt;INDIRECT("'"&amp;$A$70&amp;"'!"&amp;AK$68&amp;$C373+72),1,0)</f>
        <v>0</v>
      </c>
      <c r="AL373" cm="1">
        <f t="array" aca="1" ref="AL373" ca="1">IF(INDIRECT("'"&amp;$A$69&amp;"'!"&amp;AL$68&amp;$C373+72)&lt;&gt;INDIRECT("'"&amp;$A$70&amp;"'!"&amp;AL$68&amp;$C373+72),1,0)</f>
        <v>0</v>
      </c>
      <c r="AM373" cm="1">
        <f t="array" aca="1" ref="AM373" ca="1">IF(INDIRECT("'"&amp;$A$69&amp;"'!"&amp;AM$68&amp;$C373+72)&lt;&gt;INDIRECT("'"&amp;$A$70&amp;"'!"&amp;AM$68&amp;$C373+72),1,0)</f>
        <v>0</v>
      </c>
      <c r="AN373" cm="1">
        <f t="array" aca="1" ref="AN373" ca="1">IF(INDIRECT("'"&amp;$A$69&amp;"'!"&amp;AN$68&amp;$C373+72)&lt;&gt;INDIRECT("'"&amp;$A$70&amp;"'!"&amp;AN$68&amp;$C373+72),1,0)</f>
        <v>0</v>
      </c>
      <c r="AO373" cm="1">
        <f t="array" aca="1" ref="AO373" ca="1">IF(INDIRECT("'"&amp;$A$69&amp;"'!"&amp;AO$68&amp;$C373+72)&lt;&gt;INDIRECT("'"&amp;$A$70&amp;"'!"&amp;AO$68&amp;$C373+72),1,0)</f>
        <v>0</v>
      </c>
      <c r="AP373" cm="1">
        <f t="array" aca="1" ref="AP373" ca="1">IF(INDIRECT("'"&amp;$A$69&amp;"'!"&amp;AP$68&amp;$C373+72)&lt;&gt;INDIRECT("'"&amp;$A$70&amp;"'!"&amp;AP$68&amp;$C373+72),1,0)</f>
        <v>0</v>
      </c>
      <c r="AQ373" cm="1">
        <f t="array" aca="1" ref="AQ373" ca="1">IF(INDIRECT("'"&amp;$A$69&amp;"'!"&amp;AQ$68&amp;$C373+72)&lt;&gt;INDIRECT("'"&amp;$A$70&amp;"'!"&amp;AQ$68&amp;$C373+72),1,0)</f>
        <v>0</v>
      </c>
      <c r="AR373" cm="1">
        <f t="array" aca="1" ref="AR373" ca="1">IF(INDIRECT("'"&amp;$A$69&amp;"'!"&amp;AR$68&amp;$C373+72)&lt;&gt;INDIRECT("'"&amp;$A$70&amp;"'!"&amp;AR$68&amp;$C373+72),1,0)</f>
        <v>0</v>
      </c>
      <c r="AS373" cm="1">
        <f t="array" aca="1" ref="AS373" ca="1">IF(INDIRECT("'"&amp;$A$69&amp;"'!"&amp;AS$68&amp;$C373+72)&lt;&gt;INDIRECT("'"&amp;$A$70&amp;"'!"&amp;AS$68&amp;$C373+72),1,0)</f>
        <v>0</v>
      </c>
      <c r="AT373" cm="1">
        <f t="array" aca="1" ref="AT373" ca="1">IF(INDIRECT("'"&amp;$A$69&amp;"'!"&amp;AT$68&amp;$C373+72)&lt;&gt;INDIRECT("'"&amp;$A$70&amp;"'!"&amp;AT$68&amp;$C373+72),1,0)</f>
        <v>0</v>
      </c>
      <c r="AU373" cm="1">
        <f t="array" aca="1" ref="AU373" ca="1">IF(INDIRECT("'"&amp;$A$69&amp;"'!"&amp;AU$68&amp;$C373+72)&lt;&gt;INDIRECT("'"&amp;$A$70&amp;"'!"&amp;AU$68&amp;$C373+72),1,0)</f>
        <v>0</v>
      </c>
      <c r="AV373" cm="1">
        <f t="array" aca="1" ref="AV373" ca="1">IF(INDIRECT("'"&amp;$A$69&amp;"'!"&amp;AV$68&amp;$C373+72)&lt;&gt;INDIRECT("'"&amp;$A$70&amp;"'!"&amp;AV$68&amp;$C373+72),1,0)</f>
        <v>0</v>
      </c>
      <c r="AW373" cm="1">
        <f t="array" aca="1" ref="AW373" ca="1">IF(INDIRECT("'"&amp;$A$69&amp;"'!"&amp;AW$68&amp;$C373+72)&lt;&gt;INDIRECT("'"&amp;$A$70&amp;"'!"&amp;AW$68&amp;$C373+72),1,0)</f>
        <v>0</v>
      </c>
      <c r="AX373" cm="1">
        <f t="array" aca="1" ref="AX373" ca="1">IF(INDIRECT("'"&amp;$A$69&amp;"'!"&amp;AX$68&amp;$C373+72)&lt;&gt;INDIRECT("'"&amp;$A$70&amp;"'!"&amp;AX$68&amp;$C373+72),1,0)</f>
        <v>0</v>
      </c>
      <c r="AY373" cm="1">
        <f t="array" aca="1" ref="AY373" ca="1">IF(INDIRECT("'"&amp;$A$69&amp;"'!"&amp;AY$68&amp;$C373+72)&lt;&gt;INDIRECT("'"&amp;$A$70&amp;"'!"&amp;AY$68&amp;$C373+72),1,0)</f>
        <v>0</v>
      </c>
      <c r="AZ373" cm="1">
        <f t="array" aca="1" ref="AZ373" ca="1">IF(INDIRECT("'"&amp;$A$69&amp;"'!"&amp;AZ$68&amp;$C373+72)&lt;&gt;INDIRECT("'"&amp;$A$70&amp;"'!"&amp;AZ$68&amp;$C373+72),1,0)</f>
        <v>0</v>
      </c>
      <c r="BA373" cm="1">
        <f t="array" aca="1" ref="BA373" ca="1">IF(INDIRECT("'"&amp;$A$69&amp;"'!"&amp;BA$68&amp;$C373+72)&lt;&gt;INDIRECT("'"&amp;$A$70&amp;"'!"&amp;BA$68&amp;$C373+72),1,0)</f>
        <v>0</v>
      </c>
      <c r="BB373" cm="1">
        <f t="array" aca="1" ref="BB373" ca="1">IF(INDIRECT("'"&amp;$A$69&amp;"'!"&amp;BB$68&amp;$C373+72)&lt;&gt;INDIRECT("'"&amp;$A$70&amp;"'!"&amp;BB$68&amp;$C373+72),1,0)</f>
        <v>0</v>
      </c>
      <c r="BC373">
        <f t="shared" ca="1" si="12"/>
        <v>0</v>
      </c>
      <c r="BD373">
        <f t="shared" ca="1" si="13"/>
        <v>0</v>
      </c>
      <c r="BE373">
        <f t="shared" ca="1" si="14"/>
        <v>0</v>
      </c>
    </row>
    <row r="374" spans="3:57" x14ac:dyDescent="0.15">
      <c r="C374" s="283">
        <v>302</v>
      </c>
      <c r="D374" cm="1">
        <f t="array" aca="1" ref="D374" ca="1">IF(INDIRECT("'"&amp;$A$69&amp;"'!"&amp;D$68&amp;$C374+72)&lt;&gt;INDIRECT("'"&amp;$A$70&amp;"'!"&amp;D$68&amp;$C374+72),1,0)</f>
        <v>0</v>
      </c>
      <c r="E374" cm="1">
        <f t="array" aca="1" ref="E374" ca="1">IF(INDIRECT("'"&amp;$A$69&amp;"'!"&amp;E$68&amp;$C374+72)&lt;&gt;INDIRECT("'"&amp;$A$70&amp;"'!"&amp;E$68&amp;$C374+72),1,0)</f>
        <v>0</v>
      </c>
      <c r="F374" cm="1">
        <f t="array" aca="1" ref="F374" ca="1">IF(INDIRECT("'"&amp;$A$69&amp;"'!"&amp;F$68&amp;$C374+72)&lt;&gt;INDIRECT("'"&amp;$A$70&amp;"'!"&amp;F$68&amp;$C374+72),1,0)</f>
        <v>0</v>
      </c>
      <c r="G374" cm="1">
        <f t="array" aca="1" ref="G374" ca="1">IF(INDIRECT("'"&amp;$A$69&amp;"'!"&amp;G$68&amp;$C374+72)&lt;&gt;INDIRECT("'"&amp;$A$70&amp;"'!"&amp;G$68&amp;$C374+72),1,0)</f>
        <v>0</v>
      </c>
      <c r="H374" cm="1">
        <f t="array" aca="1" ref="H374" ca="1">IF(INDIRECT("'"&amp;$A$69&amp;"'!"&amp;H$68&amp;$C374+72)&lt;&gt;INDIRECT("'"&amp;$A$70&amp;"'!"&amp;H$68&amp;$C374+72),1,0)</f>
        <v>0</v>
      </c>
      <c r="I374" cm="1">
        <f t="array" aca="1" ref="I374" ca="1">IF(INDIRECT("'"&amp;$A$69&amp;"'!"&amp;I$68&amp;$C374+72)&lt;&gt;INDIRECT("'"&amp;$A$70&amp;"'!"&amp;I$68&amp;$C374+72),1,0)</f>
        <v>0</v>
      </c>
      <c r="J374" cm="1">
        <f t="array" aca="1" ref="J374" ca="1">IF(INDIRECT("'"&amp;$A$69&amp;"'!"&amp;J$68&amp;$C374+72)&lt;&gt;INDIRECT("'"&amp;$A$70&amp;"'!"&amp;J$68&amp;$C374+72),1,0)</f>
        <v>0</v>
      </c>
      <c r="K374" cm="1">
        <f t="array" aca="1" ref="K374" ca="1">IF(INDIRECT("'"&amp;$A$69&amp;"'!"&amp;K$68&amp;$C374+72)&lt;&gt;INDIRECT("'"&amp;$A$70&amp;"'!"&amp;K$68&amp;$C374+72),1,0)</f>
        <v>0</v>
      </c>
      <c r="L374" cm="1">
        <f t="array" aca="1" ref="L374" ca="1">IF(INDIRECT("'"&amp;$A$69&amp;"'!"&amp;L$68&amp;$C374+72)&lt;&gt;INDIRECT("'"&amp;$A$70&amp;"'!"&amp;L$68&amp;$C374+72),1,0)</f>
        <v>0</v>
      </c>
      <c r="M374" cm="1">
        <f t="array" aca="1" ref="M374" ca="1">IF(INDIRECT("'"&amp;$A$69&amp;"'!"&amp;M$68&amp;$C374+72)&lt;&gt;INDIRECT("'"&amp;$A$70&amp;"'!"&amp;M$68&amp;$C374+72),1,0)</f>
        <v>0</v>
      </c>
      <c r="N374" cm="1">
        <f t="array" aca="1" ref="N374" ca="1">IF(INDIRECT("'"&amp;$A$69&amp;"'!"&amp;N$68&amp;$C374+72)&lt;&gt;INDIRECT("'"&amp;$A$70&amp;"'!"&amp;N$68&amp;$C374+72),1,0)</f>
        <v>0</v>
      </c>
      <c r="O374" cm="1">
        <f t="array" aca="1" ref="O374" ca="1">IF(INDIRECT("'"&amp;$A$69&amp;"'!"&amp;O$68&amp;$C374+72)&lt;&gt;INDIRECT("'"&amp;$A$70&amp;"'!"&amp;O$68&amp;$C374+72),1,0)</f>
        <v>0</v>
      </c>
      <c r="P374" cm="1">
        <f t="array" aca="1" ref="P374" ca="1">IF(INDIRECT("'"&amp;$A$69&amp;"'!"&amp;P$68&amp;$C374+72)&lt;&gt;INDIRECT("'"&amp;$A$70&amp;"'!"&amp;P$68&amp;$C374+72),1,0)</f>
        <v>0</v>
      </c>
      <c r="Q374" cm="1">
        <f t="array" aca="1" ref="Q374" ca="1">IF(INDIRECT("'"&amp;$A$69&amp;"'!"&amp;Q$68&amp;$C374+72)&lt;&gt;INDIRECT("'"&amp;$A$70&amp;"'!"&amp;Q$68&amp;$C374+72),1,0)</f>
        <v>0</v>
      </c>
      <c r="R374" cm="1">
        <f t="array" aca="1" ref="R374" ca="1">IF(INDIRECT("'"&amp;$A$69&amp;"'!"&amp;R$68&amp;$C374+72)&lt;&gt;INDIRECT("'"&amp;$A$70&amp;"'!"&amp;R$68&amp;$C374+72),1,0)</f>
        <v>0</v>
      </c>
      <c r="S374" cm="1">
        <f t="array" aca="1" ref="S374" ca="1">IF(INDIRECT("'"&amp;$A$69&amp;"'!"&amp;S$68&amp;$C374+72)&lt;&gt;INDIRECT("'"&amp;$A$70&amp;"'!"&amp;S$68&amp;$C374+72),1,0)</f>
        <v>0</v>
      </c>
      <c r="T374" cm="1">
        <f t="array" aca="1" ref="T374" ca="1">IF(INDIRECT("'"&amp;$A$69&amp;"'!"&amp;T$68&amp;$C374+72)&lt;&gt;INDIRECT("'"&amp;$A$70&amp;"'!"&amp;T$68&amp;$C374+72),1,0)</f>
        <v>0</v>
      </c>
      <c r="U374" cm="1">
        <f t="array" aca="1" ref="U374" ca="1">IF(INDIRECT("'"&amp;$A$69&amp;"'!"&amp;U$68&amp;$C374+72)&lt;&gt;INDIRECT("'"&amp;$A$70&amp;"'!"&amp;U$68&amp;$C374+72),1,0)</f>
        <v>0</v>
      </c>
      <c r="V374" cm="1">
        <f t="array" aca="1" ref="V374" ca="1">IF(INDIRECT("'"&amp;$A$69&amp;"'!"&amp;V$68&amp;$C374+72)&lt;&gt;INDIRECT("'"&amp;$A$70&amp;"'!"&amp;V$68&amp;$C374+72),1,0)</f>
        <v>0</v>
      </c>
      <c r="W374" cm="1">
        <f t="array" aca="1" ref="W374" ca="1">IF(INDIRECT("'"&amp;$A$69&amp;"'!"&amp;W$68&amp;$C374+72)&lt;&gt;INDIRECT("'"&amp;$A$70&amp;"'!"&amp;W$68&amp;$C374+72),1,0)</f>
        <v>0</v>
      </c>
      <c r="X374" cm="1">
        <f t="array" aca="1" ref="X374" ca="1">IF(INDIRECT("'"&amp;$A$69&amp;"'!"&amp;X$68&amp;$C374+72)&lt;&gt;INDIRECT("'"&amp;$A$70&amp;"'!"&amp;X$68&amp;$C374+72),1,0)</f>
        <v>0</v>
      </c>
      <c r="Y374" cm="1">
        <f t="array" aca="1" ref="Y374" ca="1">IF(INDIRECT("'"&amp;$A$69&amp;"'!"&amp;Y$68&amp;$C374+72)&lt;&gt;INDIRECT("'"&amp;$A$70&amp;"'!"&amp;Y$68&amp;$C374+72),1,0)</f>
        <v>0</v>
      </c>
      <c r="Z374" cm="1">
        <f t="array" aca="1" ref="Z374" ca="1">IF(INDIRECT("'"&amp;$A$69&amp;"'!"&amp;Z$68&amp;$C374+72)&lt;&gt;INDIRECT("'"&amp;$A$70&amp;"'!"&amp;Z$68&amp;$C374+72),1,0)</f>
        <v>0</v>
      </c>
      <c r="AA374" cm="1">
        <f t="array" aca="1" ref="AA374" ca="1">IF(INDIRECT("'"&amp;$A$69&amp;"'!"&amp;AA$68&amp;$C374+72)&lt;&gt;INDIRECT("'"&amp;$A$70&amp;"'!"&amp;AA$68&amp;$C374+72),1,0)</f>
        <v>0</v>
      </c>
      <c r="AB374" cm="1">
        <f t="array" aca="1" ref="AB374" ca="1">IF(INDIRECT("'"&amp;$A$69&amp;"'!"&amp;AB$68&amp;$C374+72)&lt;&gt;INDIRECT("'"&amp;$A$70&amp;"'!"&amp;AB$68&amp;$C374+72),1,0)</f>
        <v>0</v>
      </c>
      <c r="AC374" cm="1">
        <f t="array" aca="1" ref="AC374" ca="1">IF(INDIRECT("'"&amp;$A$69&amp;"'!"&amp;AC$68&amp;$C374+72)&lt;&gt;INDIRECT("'"&amp;$A$70&amp;"'!"&amp;AC$68&amp;$C374+72),1,0)</f>
        <v>0</v>
      </c>
      <c r="AD374" cm="1">
        <f t="array" aca="1" ref="AD374" ca="1">IF(INDIRECT("'"&amp;$A$69&amp;"'!"&amp;AD$68&amp;$C374+72)&lt;&gt;INDIRECT("'"&amp;$A$70&amp;"'!"&amp;AD$68&amp;$C374+72),1,0)</f>
        <v>0</v>
      </c>
      <c r="AE374" cm="1">
        <f t="array" aca="1" ref="AE374" ca="1">IF(INDIRECT("'"&amp;$A$69&amp;"'!"&amp;AE$68&amp;$C374+72)&lt;&gt;INDIRECT("'"&amp;$A$70&amp;"'!"&amp;AE$68&amp;$C374+72),1,0)</f>
        <v>0</v>
      </c>
      <c r="AF374" cm="1">
        <f t="array" aca="1" ref="AF374" ca="1">IF(INDIRECT("'"&amp;$A$69&amp;"'!"&amp;AF$68&amp;$C374+72)&lt;&gt;INDIRECT("'"&amp;$A$70&amp;"'!"&amp;AF$68&amp;$C374+72),1,0)</f>
        <v>0</v>
      </c>
      <c r="AG374" cm="1">
        <f t="array" aca="1" ref="AG374" ca="1">IF(INDIRECT("'"&amp;$A$69&amp;"'!"&amp;AG$68&amp;$C374+72)&lt;&gt;INDIRECT("'"&amp;$A$70&amp;"'!"&amp;AG$68&amp;$C374+72),1,0)</f>
        <v>0</v>
      </c>
      <c r="AH374" cm="1">
        <f t="array" aca="1" ref="AH374" ca="1">IF(INDIRECT("'"&amp;$A$69&amp;"'!"&amp;AH$68&amp;$C374+72)&lt;&gt;INDIRECT("'"&amp;$A$70&amp;"'!"&amp;AH$68&amp;$C374+72),1,0)</f>
        <v>0</v>
      </c>
      <c r="AI374" cm="1">
        <f t="array" aca="1" ref="AI374" ca="1">IF(INDIRECT("'"&amp;$A$69&amp;"'!"&amp;AI$68&amp;$C374+72)&lt;&gt;INDIRECT("'"&amp;$A$70&amp;"'!"&amp;AI$68&amp;$C374+72),1,0)</f>
        <v>0</v>
      </c>
      <c r="AJ374" cm="1">
        <f t="array" aca="1" ref="AJ374" ca="1">IF(INDIRECT("'"&amp;$A$69&amp;"'!"&amp;AJ$68&amp;$C374+72)&lt;&gt;INDIRECT("'"&amp;$A$70&amp;"'!"&amp;AJ$68&amp;$C374+72),1,0)</f>
        <v>0</v>
      </c>
      <c r="AK374" cm="1">
        <f t="array" aca="1" ref="AK374" ca="1">IF(INDIRECT("'"&amp;$A$69&amp;"'!"&amp;AK$68&amp;$C374+72)&lt;&gt;INDIRECT("'"&amp;$A$70&amp;"'!"&amp;AK$68&amp;$C374+72),1,0)</f>
        <v>0</v>
      </c>
      <c r="AL374" cm="1">
        <f t="array" aca="1" ref="AL374" ca="1">IF(INDIRECT("'"&amp;$A$69&amp;"'!"&amp;AL$68&amp;$C374+72)&lt;&gt;INDIRECT("'"&amp;$A$70&amp;"'!"&amp;AL$68&amp;$C374+72),1,0)</f>
        <v>0</v>
      </c>
      <c r="AM374" cm="1">
        <f t="array" aca="1" ref="AM374" ca="1">IF(INDIRECT("'"&amp;$A$69&amp;"'!"&amp;AM$68&amp;$C374+72)&lt;&gt;INDIRECT("'"&amp;$A$70&amp;"'!"&amp;AM$68&amp;$C374+72),1,0)</f>
        <v>0</v>
      </c>
      <c r="AN374" cm="1">
        <f t="array" aca="1" ref="AN374" ca="1">IF(INDIRECT("'"&amp;$A$69&amp;"'!"&amp;AN$68&amp;$C374+72)&lt;&gt;INDIRECT("'"&amp;$A$70&amp;"'!"&amp;AN$68&amp;$C374+72),1,0)</f>
        <v>0</v>
      </c>
      <c r="AO374" cm="1">
        <f t="array" aca="1" ref="AO374" ca="1">IF(INDIRECT("'"&amp;$A$69&amp;"'!"&amp;AO$68&amp;$C374+72)&lt;&gt;INDIRECT("'"&amp;$A$70&amp;"'!"&amp;AO$68&amp;$C374+72),1,0)</f>
        <v>0</v>
      </c>
      <c r="AP374" cm="1">
        <f t="array" aca="1" ref="AP374" ca="1">IF(INDIRECT("'"&amp;$A$69&amp;"'!"&amp;AP$68&amp;$C374+72)&lt;&gt;INDIRECT("'"&amp;$A$70&amp;"'!"&amp;AP$68&amp;$C374+72),1,0)</f>
        <v>0</v>
      </c>
      <c r="AQ374" cm="1">
        <f t="array" aca="1" ref="AQ374" ca="1">IF(INDIRECT("'"&amp;$A$69&amp;"'!"&amp;AQ$68&amp;$C374+72)&lt;&gt;INDIRECT("'"&amp;$A$70&amp;"'!"&amp;AQ$68&amp;$C374+72),1,0)</f>
        <v>0</v>
      </c>
      <c r="AR374" cm="1">
        <f t="array" aca="1" ref="AR374" ca="1">IF(INDIRECT("'"&amp;$A$69&amp;"'!"&amp;AR$68&amp;$C374+72)&lt;&gt;INDIRECT("'"&amp;$A$70&amp;"'!"&amp;AR$68&amp;$C374+72),1,0)</f>
        <v>0</v>
      </c>
      <c r="AS374" cm="1">
        <f t="array" aca="1" ref="AS374" ca="1">IF(INDIRECT("'"&amp;$A$69&amp;"'!"&amp;AS$68&amp;$C374+72)&lt;&gt;INDIRECT("'"&amp;$A$70&amp;"'!"&amp;AS$68&amp;$C374+72),1,0)</f>
        <v>0</v>
      </c>
      <c r="AT374" cm="1">
        <f t="array" aca="1" ref="AT374" ca="1">IF(INDIRECT("'"&amp;$A$69&amp;"'!"&amp;AT$68&amp;$C374+72)&lt;&gt;INDIRECT("'"&amp;$A$70&amp;"'!"&amp;AT$68&amp;$C374+72),1,0)</f>
        <v>0</v>
      </c>
      <c r="AU374" cm="1">
        <f t="array" aca="1" ref="AU374" ca="1">IF(INDIRECT("'"&amp;$A$69&amp;"'!"&amp;AU$68&amp;$C374+72)&lt;&gt;INDIRECT("'"&amp;$A$70&amp;"'!"&amp;AU$68&amp;$C374+72),1,0)</f>
        <v>0</v>
      </c>
      <c r="AV374" cm="1">
        <f t="array" aca="1" ref="AV374" ca="1">IF(INDIRECT("'"&amp;$A$69&amp;"'!"&amp;AV$68&amp;$C374+72)&lt;&gt;INDIRECT("'"&amp;$A$70&amp;"'!"&amp;AV$68&amp;$C374+72),1,0)</f>
        <v>0</v>
      </c>
      <c r="AW374" cm="1">
        <f t="array" aca="1" ref="AW374" ca="1">IF(INDIRECT("'"&amp;$A$69&amp;"'!"&amp;AW$68&amp;$C374+72)&lt;&gt;INDIRECT("'"&amp;$A$70&amp;"'!"&amp;AW$68&amp;$C374+72),1,0)</f>
        <v>0</v>
      </c>
      <c r="AX374" cm="1">
        <f t="array" aca="1" ref="AX374" ca="1">IF(INDIRECT("'"&amp;$A$69&amp;"'!"&amp;AX$68&amp;$C374+72)&lt;&gt;INDIRECT("'"&amp;$A$70&amp;"'!"&amp;AX$68&amp;$C374+72),1,0)</f>
        <v>0</v>
      </c>
      <c r="AY374" cm="1">
        <f t="array" aca="1" ref="AY374" ca="1">IF(INDIRECT("'"&amp;$A$69&amp;"'!"&amp;AY$68&amp;$C374+72)&lt;&gt;INDIRECT("'"&amp;$A$70&amp;"'!"&amp;AY$68&amp;$C374+72),1,0)</f>
        <v>0</v>
      </c>
      <c r="AZ374" cm="1">
        <f t="array" aca="1" ref="AZ374" ca="1">IF(INDIRECT("'"&amp;$A$69&amp;"'!"&amp;AZ$68&amp;$C374+72)&lt;&gt;INDIRECT("'"&amp;$A$70&amp;"'!"&amp;AZ$68&amp;$C374+72),1,0)</f>
        <v>0</v>
      </c>
      <c r="BA374" cm="1">
        <f t="array" aca="1" ref="BA374" ca="1">IF(INDIRECT("'"&amp;$A$69&amp;"'!"&amp;BA$68&amp;$C374+72)&lt;&gt;INDIRECT("'"&amp;$A$70&amp;"'!"&amp;BA$68&amp;$C374+72),1,0)</f>
        <v>0</v>
      </c>
      <c r="BB374" cm="1">
        <f t="array" aca="1" ref="BB374" ca="1">IF(INDIRECT("'"&amp;$A$69&amp;"'!"&amp;BB$68&amp;$C374+72)&lt;&gt;INDIRECT("'"&amp;$A$70&amp;"'!"&amp;BB$68&amp;$C374+72),1,0)</f>
        <v>0</v>
      </c>
      <c r="BC374">
        <f t="shared" ca="1" si="12"/>
        <v>0</v>
      </c>
      <c r="BD374">
        <f t="shared" ca="1" si="13"/>
        <v>0</v>
      </c>
      <c r="BE374">
        <f t="shared" ca="1" si="14"/>
        <v>0</v>
      </c>
    </row>
    <row r="375" spans="3:57" x14ac:dyDescent="0.15">
      <c r="C375" s="283">
        <v>303</v>
      </c>
      <c r="D375" cm="1">
        <f t="array" aca="1" ref="D375" ca="1">IF(INDIRECT("'"&amp;$A$69&amp;"'!"&amp;D$68&amp;$C375+72)&lt;&gt;INDIRECT("'"&amp;$A$70&amp;"'!"&amp;D$68&amp;$C375+72),1,0)</f>
        <v>0</v>
      </c>
      <c r="E375" cm="1">
        <f t="array" aca="1" ref="E375" ca="1">IF(INDIRECT("'"&amp;$A$69&amp;"'!"&amp;E$68&amp;$C375+72)&lt;&gt;INDIRECT("'"&amp;$A$70&amp;"'!"&amp;E$68&amp;$C375+72),1,0)</f>
        <v>0</v>
      </c>
      <c r="F375" cm="1">
        <f t="array" aca="1" ref="F375" ca="1">IF(INDIRECT("'"&amp;$A$69&amp;"'!"&amp;F$68&amp;$C375+72)&lt;&gt;INDIRECT("'"&amp;$A$70&amp;"'!"&amp;F$68&amp;$C375+72),1,0)</f>
        <v>0</v>
      </c>
      <c r="G375" cm="1">
        <f t="array" aca="1" ref="G375" ca="1">IF(INDIRECT("'"&amp;$A$69&amp;"'!"&amp;G$68&amp;$C375+72)&lt;&gt;INDIRECT("'"&amp;$A$70&amp;"'!"&amp;G$68&amp;$C375+72),1,0)</f>
        <v>0</v>
      </c>
      <c r="H375" cm="1">
        <f t="array" aca="1" ref="H375" ca="1">IF(INDIRECT("'"&amp;$A$69&amp;"'!"&amp;H$68&amp;$C375+72)&lt;&gt;INDIRECT("'"&amp;$A$70&amp;"'!"&amp;H$68&amp;$C375+72),1,0)</f>
        <v>0</v>
      </c>
      <c r="I375" cm="1">
        <f t="array" aca="1" ref="I375" ca="1">IF(INDIRECT("'"&amp;$A$69&amp;"'!"&amp;I$68&amp;$C375+72)&lt;&gt;INDIRECT("'"&amp;$A$70&amp;"'!"&amp;I$68&amp;$C375+72),1,0)</f>
        <v>0</v>
      </c>
      <c r="J375" cm="1">
        <f t="array" aca="1" ref="J375" ca="1">IF(INDIRECT("'"&amp;$A$69&amp;"'!"&amp;J$68&amp;$C375+72)&lt;&gt;INDIRECT("'"&amp;$A$70&amp;"'!"&amp;J$68&amp;$C375+72),1,0)</f>
        <v>0</v>
      </c>
      <c r="K375" cm="1">
        <f t="array" aca="1" ref="K375" ca="1">IF(INDIRECT("'"&amp;$A$69&amp;"'!"&amp;K$68&amp;$C375+72)&lt;&gt;INDIRECT("'"&amp;$A$70&amp;"'!"&amp;K$68&amp;$C375+72),1,0)</f>
        <v>0</v>
      </c>
      <c r="L375" cm="1">
        <f t="array" aca="1" ref="L375" ca="1">IF(INDIRECT("'"&amp;$A$69&amp;"'!"&amp;L$68&amp;$C375+72)&lt;&gt;INDIRECT("'"&amp;$A$70&amp;"'!"&amp;L$68&amp;$C375+72),1,0)</f>
        <v>0</v>
      </c>
      <c r="M375" cm="1">
        <f t="array" aca="1" ref="M375" ca="1">IF(INDIRECT("'"&amp;$A$69&amp;"'!"&amp;M$68&amp;$C375+72)&lt;&gt;INDIRECT("'"&amp;$A$70&amp;"'!"&amp;M$68&amp;$C375+72),1,0)</f>
        <v>0</v>
      </c>
      <c r="N375" cm="1">
        <f t="array" aca="1" ref="N375" ca="1">IF(INDIRECT("'"&amp;$A$69&amp;"'!"&amp;N$68&amp;$C375+72)&lt;&gt;INDIRECT("'"&amp;$A$70&amp;"'!"&amp;N$68&amp;$C375+72),1,0)</f>
        <v>0</v>
      </c>
      <c r="O375" cm="1">
        <f t="array" aca="1" ref="O375" ca="1">IF(INDIRECT("'"&amp;$A$69&amp;"'!"&amp;O$68&amp;$C375+72)&lt;&gt;INDIRECT("'"&amp;$A$70&amp;"'!"&amp;O$68&amp;$C375+72),1,0)</f>
        <v>0</v>
      </c>
      <c r="P375" cm="1">
        <f t="array" aca="1" ref="P375" ca="1">IF(INDIRECT("'"&amp;$A$69&amp;"'!"&amp;P$68&amp;$C375+72)&lt;&gt;INDIRECT("'"&amp;$A$70&amp;"'!"&amp;P$68&amp;$C375+72),1,0)</f>
        <v>0</v>
      </c>
      <c r="Q375" cm="1">
        <f t="array" aca="1" ref="Q375" ca="1">IF(INDIRECT("'"&amp;$A$69&amp;"'!"&amp;Q$68&amp;$C375+72)&lt;&gt;INDIRECT("'"&amp;$A$70&amp;"'!"&amp;Q$68&amp;$C375+72),1,0)</f>
        <v>0</v>
      </c>
      <c r="R375" cm="1">
        <f t="array" aca="1" ref="R375" ca="1">IF(INDIRECT("'"&amp;$A$69&amp;"'!"&amp;R$68&amp;$C375+72)&lt;&gt;INDIRECT("'"&amp;$A$70&amp;"'!"&amp;R$68&amp;$C375+72),1,0)</f>
        <v>0</v>
      </c>
      <c r="S375" cm="1">
        <f t="array" aca="1" ref="S375" ca="1">IF(INDIRECT("'"&amp;$A$69&amp;"'!"&amp;S$68&amp;$C375+72)&lt;&gt;INDIRECT("'"&amp;$A$70&amp;"'!"&amp;S$68&amp;$C375+72),1,0)</f>
        <v>0</v>
      </c>
      <c r="T375" cm="1">
        <f t="array" aca="1" ref="T375" ca="1">IF(INDIRECT("'"&amp;$A$69&amp;"'!"&amp;T$68&amp;$C375+72)&lt;&gt;INDIRECT("'"&amp;$A$70&amp;"'!"&amp;T$68&amp;$C375+72),1,0)</f>
        <v>0</v>
      </c>
      <c r="U375" cm="1">
        <f t="array" aca="1" ref="U375" ca="1">IF(INDIRECT("'"&amp;$A$69&amp;"'!"&amp;U$68&amp;$C375+72)&lt;&gt;INDIRECT("'"&amp;$A$70&amp;"'!"&amp;U$68&amp;$C375+72),1,0)</f>
        <v>0</v>
      </c>
      <c r="V375" cm="1">
        <f t="array" aca="1" ref="V375" ca="1">IF(INDIRECT("'"&amp;$A$69&amp;"'!"&amp;V$68&amp;$C375+72)&lt;&gt;INDIRECT("'"&amp;$A$70&amp;"'!"&amp;V$68&amp;$C375+72),1,0)</f>
        <v>0</v>
      </c>
      <c r="W375" cm="1">
        <f t="array" aca="1" ref="W375" ca="1">IF(INDIRECT("'"&amp;$A$69&amp;"'!"&amp;W$68&amp;$C375+72)&lt;&gt;INDIRECT("'"&amp;$A$70&amp;"'!"&amp;W$68&amp;$C375+72),1,0)</f>
        <v>0</v>
      </c>
      <c r="X375" cm="1">
        <f t="array" aca="1" ref="X375" ca="1">IF(INDIRECT("'"&amp;$A$69&amp;"'!"&amp;X$68&amp;$C375+72)&lt;&gt;INDIRECT("'"&amp;$A$70&amp;"'!"&amp;X$68&amp;$C375+72),1,0)</f>
        <v>0</v>
      </c>
      <c r="Y375" cm="1">
        <f t="array" aca="1" ref="Y375" ca="1">IF(INDIRECT("'"&amp;$A$69&amp;"'!"&amp;Y$68&amp;$C375+72)&lt;&gt;INDIRECT("'"&amp;$A$70&amp;"'!"&amp;Y$68&amp;$C375+72),1,0)</f>
        <v>0</v>
      </c>
      <c r="Z375" cm="1">
        <f t="array" aca="1" ref="Z375" ca="1">IF(INDIRECT("'"&amp;$A$69&amp;"'!"&amp;Z$68&amp;$C375+72)&lt;&gt;INDIRECT("'"&amp;$A$70&amp;"'!"&amp;Z$68&amp;$C375+72),1,0)</f>
        <v>0</v>
      </c>
      <c r="AA375" cm="1">
        <f t="array" aca="1" ref="AA375" ca="1">IF(INDIRECT("'"&amp;$A$69&amp;"'!"&amp;AA$68&amp;$C375+72)&lt;&gt;INDIRECT("'"&amp;$A$70&amp;"'!"&amp;AA$68&amp;$C375+72),1,0)</f>
        <v>0</v>
      </c>
      <c r="AB375" cm="1">
        <f t="array" aca="1" ref="AB375" ca="1">IF(INDIRECT("'"&amp;$A$69&amp;"'!"&amp;AB$68&amp;$C375+72)&lt;&gt;INDIRECT("'"&amp;$A$70&amp;"'!"&amp;AB$68&amp;$C375+72),1,0)</f>
        <v>0</v>
      </c>
      <c r="AC375" cm="1">
        <f t="array" aca="1" ref="AC375" ca="1">IF(INDIRECT("'"&amp;$A$69&amp;"'!"&amp;AC$68&amp;$C375+72)&lt;&gt;INDIRECT("'"&amp;$A$70&amp;"'!"&amp;AC$68&amp;$C375+72),1,0)</f>
        <v>0</v>
      </c>
      <c r="AD375" cm="1">
        <f t="array" aca="1" ref="AD375" ca="1">IF(INDIRECT("'"&amp;$A$69&amp;"'!"&amp;AD$68&amp;$C375+72)&lt;&gt;INDIRECT("'"&amp;$A$70&amp;"'!"&amp;AD$68&amp;$C375+72),1,0)</f>
        <v>0</v>
      </c>
      <c r="AE375" cm="1">
        <f t="array" aca="1" ref="AE375" ca="1">IF(INDIRECT("'"&amp;$A$69&amp;"'!"&amp;AE$68&amp;$C375+72)&lt;&gt;INDIRECT("'"&amp;$A$70&amp;"'!"&amp;AE$68&amp;$C375+72),1,0)</f>
        <v>0</v>
      </c>
      <c r="AF375" cm="1">
        <f t="array" aca="1" ref="AF375" ca="1">IF(INDIRECT("'"&amp;$A$69&amp;"'!"&amp;AF$68&amp;$C375+72)&lt;&gt;INDIRECT("'"&amp;$A$70&amp;"'!"&amp;AF$68&amp;$C375+72),1,0)</f>
        <v>0</v>
      </c>
      <c r="AG375" cm="1">
        <f t="array" aca="1" ref="AG375" ca="1">IF(INDIRECT("'"&amp;$A$69&amp;"'!"&amp;AG$68&amp;$C375+72)&lt;&gt;INDIRECT("'"&amp;$A$70&amp;"'!"&amp;AG$68&amp;$C375+72),1,0)</f>
        <v>0</v>
      </c>
      <c r="AH375" cm="1">
        <f t="array" aca="1" ref="AH375" ca="1">IF(INDIRECT("'"&amp;$A$69&amp;"'!"&amp;AH$68&amp;$C375+72)&lt;&gt;INDIRECT("'"&amp;$A$70&amp;"'!"&amp;AH$68&amp;$C375+72),1,0)</f>
        <v>0</v>
      </c>
      <c r="AI375" cm="1">
        <f t="array" aca="1" ref="AI375" ca="1">IF(INDIRECT("'"&amp;$A$69&amp;"'!"&amp;AI$68&amp;$C375+72)&lt;&gt;INDIRECT("'"&amp;$A$70&amp;"'!"&amp;AI$68&amp;$C375+72),1,0)</f>
        <v>0</v>
      </c>
      <c r="AJ375" cm="1">
        <f t="array" aca="1" ref="AJ375" ca="1">IF(INDIRECT("'"&amp;$A$69&amp;"'!"&amp;AJ$68&amp;$C375+72)&lt;&gt;INDIRECT("'"&amp;$A$70&amp;"'!"&amp;AJ$68&amp;$C375+72),1,0)</f>
        <v>0</v>
      </c>
      <c r="AK375" cm="1">
        <f t="array" aca="1" ref="AK375" ca="1">IF(INDIRECT("'"&amp;$A$69&amp;"'!"&amp;AK$68&amp;$C375+72)&lt;&gt;INDIRECT("'"&amp;$A$70&amp;"'!"&amp;AK$68&amp;$C375+72),1,0)</f>
        <v>0</v>
      </c>
      <c r="AL375" cm="1">
        <f t="array" aca="1" ref="AL375" ca="1">IF(INDIRECT("'"&amp;$A$69&amp;"'!"&amp;AL$68&amp;$C375+72)&lt;&gt;INDIRECT("'"&amp;$A$70&amp;"'!"&amp;AL$68&amp;$C375+72),1,0)</f>
        <v>0</v>
      </c>
      <c r="AM375" cm="1">
        <f t="array" aca="1" ref="AM375" ca="1">IF(INDIRECT("'"&amp;$A$69&amp;"'!"&amp;AM$68&amp;$C375+72)&lt;&gt;INDIRECT("'"&amp;$A$70&amp;"'!"&amp;AM$68&amp;$C375+72),1,0)</f>
        <v>0</v>
      </c>
      <c r="AN375" cm="1">
        <f t="array" aca="1" ref="AN375" ca="1">IF(INDIRECT("'"&amp;$A$69&amp;"'!"&amp;AN$68&amp;$C375+72)&lt;&gt;INDIRECT("'"&amp;$A$70&amp;"'!"&amp;AN$68&amp;$C375+72),1,0)</f>
        <v>0</v>
      </c>
      <c r="AO375" cm="1">
        <f t="array" aca="1" ref="AO375" ca="1">IF(INDIRECT("'"&amp;$A$69&amp;"'!"&amp;AO$68&amp;$C375+72)&lt;&gt;INDIRECT("'"&amp;$A$70&amp;"'!"&amp;AO$68&amp;$C375+72),1,0)</f>
        <v>0</v>
      </c>
      <c r="AP375" cm="1">
        <f t="array" aca="1" ref="AP375" ca="1">IF(INDIRECT("'"&amp;$A$69&amp;"'!"&amp;AP$68&amp;$C375+72)&lt;&gt;INDIRECT("'"&amp;$A$70&amp;"'!"&amp;AP$68&amp;$C375+72),1,0)</f>
        <v>0</v>
      </c>
      <c r="AQ375" cm="1">
        <f t="array" aca="1" ref="AQ375" ca="1">IF(INDIRECT("'"&amp;$A$69&amp;"'!"&amp;AQ$68&amp;$C375+72)&lt;&gt;INDIRECT("'"&amp;$A$70&amp;"'!"&amp;AQ$68&amp;$C375+72),1,0)</f>
        <v>0</v>
      </c>
      <c r="AR375" cm="1">
        <f t="array" aca="1" ref="AR375" ca="1">IF(INDIRECT("'"&amp;$A$69&amp;"'!"&amp;AR$68&amp;$C375+72)&lt;&gt;INDIRECT("'"&amp;$A$70&amp;"'!"&amp;AR$68&amp;$C375+72),1,0)</f>
        <v>0</v>
      </c>
      <c r="AS375" cm="1">
        <f t="array" aca="1" ref="AS375" ca="1">IF(INDIRECT("'"&amp;$A$69&amp;"'!"&amp;AS$68&amp;$C375+72)&lt;&gt;INDIRECT("'"&amp;$A$70&amp;"'!"&amp;AS$68&amp;$C375+72),1,0)</f>
        <v>0</v>
      </c>
      <c r="AT375" cm="1">
        <f t="array" aca="1" ref="AT375" ca="1">IF(INDIRECT("'"&amp;$A$69&amp;"'!"&amp;AT$68&amp;$C375+72)&lt;&gt;INDIRECT("'"&amp;$A$70&amp;"'!"&amp;AT$68&amp;$C375+72),1,0)</f>
        <v>0</v>
      </c>
      <c r="AU375" cm="1">
        <f t="array" aca="1" ref="AU375" ca="1">IF(INDIRECT("'"&amp;$A$69&amp;"'!"&amp;AU$68&amp;$C375+72)&lt;&gt;INDIRECT("'"&amp;$A$70&amp;"'!"&amp;AU$68&amp;$C375+72),1,0)</f>
        <v>0</v>
      </c>
      <c r="AV375" cm="1">
        <f t="array" aca="1" ref="AV375" ca="1">IF(INDIRECT("'"&amp;$A$69&amp;"'!"&amp;AV$68&amp;$C375+72)&lt;&gt;INDIRECT("'"&amp;$A$70&amp;"'!"&amp;AV$68&amp;$C375+72),1,0)</f>
        <v>0</v>
      </c>
      <c r="AW375" cm="1">
        <f t="array" aca="1" ref="AW375" ca="1">IF(INDIRECT("'"&amp;$A$69&amp;"'!"&amp;AW$68&amp;$C375+72)&lt;&gt;INDIRECT("'"&amp;$A$70&amp;"'!"&amp;AW$68&amp;$C375+72),1,0)</f>
        <v>0</v>
      </c>
      <c r="AX375" cm="1">
        <f t="array" aca="1" ref="AX375" ca="1">IF(INDIRECT("'"&amp;$A$69&amp;"'!"&amp;AX$68&amp;$C375+72)&lt;&gt;INDIRECT("'"&amp;$A$70&amp;"'!"&amp;AX$68&amp;$C375+72),1,0)</f>
        <v>0</v>
      </c>
      <c r="AY375" cm="1">
        <f t="array" aca="1" ref="AY375" ca="1">IF(INDIRECT("'"&amp;$A$69&amp;"'!"&amp;AY$68&amp;$C375+72)&lt;&gt;INDIRECT("'"&amp;$A$70&amp;"'!"&amp;AY$68&amp;$C375+72),1,0)</f>
        <v>0</v>
      </c>
      <c r="AZ375" cm="1">
        <f t="array" aca="1" ref="AZ375" ca="1">IF(INDIRECT("'"&amp;$A$69&amp;"'!"&amp;AZ$68&amp;$C375+72)&lt;&gt;INDIRECT("'"&amp;$A$70&amp;"'!"&amp;AZ$68&amp;$C375+72),1,0)</f>
        <v>0</v>
      </c>
      <c r="BA375" cm="1">
        <f t="array" aca="1" ref="BA375" ca="1">IF(INDIRECT("'"&amp;$A$69&amp;"'!"&amp;BA$68&amp;$C375+72)&lt;&gt;INDIRECT("'"&amp;$A$70&amp;"'!"&amp;BA$68&amp;$C375+72),1,0)</f>
        <v>0</v>
      </c>
      <c r="BB375" cm="1">
        <f t="array" aca="1" ref="BB375" ca="1">IF(INDIRECT("'"&amp;$A$69&amp;"'!"&amp;BB$68&amp;$C375+72)&lt;&gt;INDIRECT("'"&amp;$A$70&amp;"'!"&amp;BB$68&amp;$C375+72),1,0)</f>
        <v>0</v>
      </c>
      <c r="BC375">
        <f t="shared" ca="1" si="12"/>
        <v>0</v>
      </c>
      <c r="BD375">
        <f t="shared" ca="1" si="13"/>
        <v>0</v>
      </c>
      <c r="BE375">
        <f t="shared" ca="1" si="14"/>
        <v>0</v>
      </c>
    </row>
    <row r="376" spans="3:57" x14ac:dyDescent="0.15">
      <c r="C376" s="283">
        <v>304</v>
      </c>
      <c r="D376" cm="1">
        <f t="array" aca="1" ref="D376" ca="1">IF(INDIRECT("'"&amp;$A$69&amp;"'!"&amp;D$68&amp;$C376+72)&lt;&gt;INDIRECT("'"&amp;$A$70&amp;"'!"&amp;D$68&amp;$C376+72),1,0)</f>
        <v>0</v>
      </c>
      <c r="E376" cm="1">
        <f t="array" aca="1" ref="E376" ca="1">IF(INDIRECT("'"&amp;$A$69&amp;"'!"&amp;E$68&amp;$C376+72)&lt;&gt;INDIRECT("'"&amp;$A$70&amp;"'!"&amp;E$68&amp;$C376+72),1,0)</f>
        <v>0</v>
      </c>
      <c r="F376" cm="1">
        <f t="array" aca="1" ref="F376" ca="1">IF(INDIRECT("'"&amp;$A$69&amp;"'!"&amp;F$68&amp;$C376+72)&lt;&gt;INDIRECT("'"&amp;$A$70&amp;"'!"&amp;F$68&amp;$C376+72),1,0)</f>
        <v>0</v>
      </c>
      <c r="G376" cm="1">
        <f t="array" aca="1" ref="G376" ca="1">IF(INDIRECT("'"&amp;$A$69&amp;"'!"&amp;G$68&amp;$C376+72)&lt;&gt;INDIRECT("'"&amp;$A$70&amp;"'!"&amp;G$68&amp;$C376+72),1,0)</f>
        <v>0</v>
      </c>
      <c r="H376" cm="1">
        <f t="array" aca="1" ref="H376" ca="1">IF(INDIRECT("'"&amp;$A$69&amp;"'!"&amp;H$68&amp;$C376+72)&lt;&gt;INDIRECT("'"&amp;$A$70&amp;"'!"&amp;H$68&amp;$C376+72),1,0)</f>
        <v>0</v>
      </c>
      <c r="I376" cm="1">
        <f t="array" aca="1" ref="I376" ca="1">IF(INDIRECT("'"&amp;$A$69&amp;"'!"&amp;I$68&amp;$C376+72)&lt;&gt;INDIRECT("'"&amp;$A$70&amp;"'!"&amp;I$68&amp;$C376+72),1,0)</f>
        <v>0</v>
      </c>
      <c r="J376" cm="1">
        <f t="array" aca="1" ref="J376" ca="1">IF(INDIRECT("'"&amp;$A$69&amp;"'!"&amp;J$68&amp;$C376+72)&lt;&gt;INDIRECT("'"&amp;$A$70&amp;"'!"&amp;J$68&amp;$C376+72),1,0)</f>
        <v>0</v>
      </c>
      <c r="K376" cm="1">
        <f t="array" aca="1" ref="K376" ca="1">IF(INDIRECT("'"&amp;$A$69&amp;"'!"&amp;K$68&amp;$C376+72)&lt;&gt;INDIRECT("'"&amp;$A$70&amp;"'!"&amp;K$68&amp;$C376+72),1,0)</f>
        <v>0</v>
      </c>
      <c r="L376" cm="1">
        <f t="array" aca="1" ref="L376" ca="1">IF(INDIRECT("'"&amp;$A$69&amp;"'!"&amp;L$68&amp;$C376+72)&lt;&gt;INDIRECT("'"&amp;$A$70&amp;"'!"&amp;L$68&amp;$C376+72),1,0)</f>
        <v>0</v>
      </c>
      <c r="M376" cm="1">
        <f t="array" aca="1" ref="M376" ca="1">IF(INDIRECT("'"&amp;$A$69&amp;"'!"&amp;M$68&amp;$C376+72)&lt;&gt;INDIRECT("'"&amp;$A$70&amp;"'!"&amp;M$68&amp;$C376+72),1,0)</f>
        <v>0</v>
      </c>
      <c r="N376" cm="1">
        <f t="array" aca="1" ref="N376" ca="1">IF(INDIRECT("'"&amp;$A$69&amp;"'!"&amp;N$68&amp;$C376+72)&lt;&gt;INDIRECT("'"&amp;$A$70&amp;"'!"&amp;N$68&amp;$C376+72),1,0)</f>
        <v>0</v>
      </c>
      <c r="O376" cm="1">
        <f t="array" aca="1" ref="O376" ca="1">IF(INDIRECT("'"&amp;$A$69&amp;"'!"&amp;O$68&amp;$C376+72)&lt;&gt;INDIRECT("'"&amp;$A$70&amp;"'!"&amp;O$68&amp;$C376+72),1,0)</f>
        <v>0</v>
      </c>
      <c r="P376" cm="1">
        <f t="array" aca="1" ref="P376" ca="1">IF(INDIRECT("'"&amp;$A$69&amp;"'!"&amp;P$68&amp;$C376+72)&lt;&gt;INDIRECT("'"&amp;$A$70&amp;"'!"&amp;P$68&amp;$C376+72),1,0)</f>
        <v>0</v>
      </c>
      <c r="Q376" cm="1">
        <f t="array" aca="1" ref="Q376" ca="1">IF(INDIRECT("'"&amp;$A$69&amp;"'!"&amp;Q$68&amp;$C376+72)&lt;&gt;INDIRECT("'"&amp;$A$70&amp;"'!"&amp;Q$68&amp;$C376+72),1,0)</f>
        <v>0</v>
      </c>
      <c r="R376" cm="1">
        <f t="array" aca="1" ref="R376" ca="1">IF(INDIRECT("'"&amp;$A$69&amp;"'!"&amp;R$68&amp;$C376+72)&lt;&gt;INDIRECT("'"&amp;$A$70&amp;"'!"&amp;R$68&amp;$C376+72),1,0)</f>
        <v>0</v>
      </c>
      <c r="S376" cm="1">
        <f t="array" aca="1" ref="S376" ca="1">IF(INDIRECT("'"&amp;$A$69&amp;"'!"&amp;S$68&amp;$C376+72)&lt;&gt;INDIRECT("'"&amp;$A$70&amp;"'!"&amp;S$68&amp;$C376+72),1,0)</f>
        <v>0</v>
      </c>
      <c r="T376" cm="1">
        <f t="array" aca="1" ref="T376" ca="1">IF(INDIRECT("'"&amp;$A$69&amp;"'!"&amp;T$68&amp;$C376+72)&lt;&gt;INDIRECT("'"&amp;$A$70&amp;"'!"&amp;T$68&amp;$C376+72),1,0)</f>
        <v>0</v>
      </c>
      <c r="U376" cm="1">
        <f t="array" aca="1" ref="U376" ca="1">IF(INDIRECT("'"&amp;$A$69&amp;"'!"&amp;U$68&amp;$C376+72)&lt;&gt;INDIRECT("'"&amp;$A$70&amp;"'!"&amp;U$68&amp;$C376+72),1,0)</f>
        <v>0</v>
      </c>
      <c r="V376" cm="1">
        <f t="array" aca="1" ref="V376" ca="1">IF(INDIRECT("'"&amp;$A$69&amp;"'!"&amp;V$68&amp;$C376+72)&lt;&gt;INDIRECT("'"&amp;$A$70&amp;"'!"&amp;V$68&amp;$C376+72),1,0)</f>
        <v>0</v>
      </c>
      <c r="W376" cm="1">
        <f t="array" aca="1" ref="W376" ca="1">IF(INDIRECT("'"&amp;$A$69&amp;"'!"&amp;W$68&amp;$C376+72)&lt;&gt;INDIRECT("'"&amp;$A$70&amp;"'!"&amp;W$68&amp;$C376+72),1,0)</f>
        <v>0</v>
      </c>
      <c r="X376" cm="1">
        <f t="array" aca="1" ref="X376" ca="1">IF(INDIRECT("'"&amp;$A$69&amp;"'!"&amp;X$68&amp;$C376+72)&lt;&gt;INDIRECT("'"&amp;$A$70&amp;"'!"&amp;X$68&amp;$C376+72),1,0)</f>
        <v>0</v>
      </c>
      <c r="Y376" cm="1">
        <f t="array" aca="1" ref="Y376" ca="1">IF(INDIRECT("'"&amp;$A$69&amp;"'!"&amp;Y$68&amp;$C376+72)&lt;&gt;INDIRECT("'"&amp;$A$70&amp;"'!"&amp;Y$68&amp;$C376+72),1,0)</f>
        <v>0</v>
      </c>
      <c r="Z376" cm="1">
        <f t="array" aca="1" ref="Z376" ca="1">IF(INDIRECT("'"&amp;$A$69&amp;"'!"&amp;Z$68&amp;$C376+72)&lt;&gt;INDIRECT("'"&amp;$A$70&amp;"'!"&amp;Z$68&amp;$C376+72),1,0)</f>
        <v>0</v>
      </c>
      <c r="AA376" cm="1">
        <f t="array" aca="1" ref="AA376" ca="1">IF(INDIRECT("'"&amp;$A$69&amp;"'!"&amp;AA$68&amp;$C376+72)&lt;&gt;INDIRECT("'"&amp;$A$70&amp;"'!"&amp;AA$68&amp;$C376+72),1,0)</f>
        <v>0</v>
      </c>
      <c r="AB376" cm="1">
        <f t="array" aca="1" ref="AB376" ca="1">IF(INDIRECT("'"&amp;$A$69&amp;"'!"&amp;AB$68&amp;$C376+72)&lt;&gt;INDIRECT("'"&amp;$A$70&amp;"'!"&amp;AB$68&amp;$C376+72),1,0)</f>
        <v>0</v>
      </c>
      <c r="AC376" cm="1">
        <f t="array" aca="1" ref="AC376" ca="1">IF(INDIRECT("'"&amp;$A$69&amp;"'!"&amp;AC$68&amp;$C376+72)&lt;&gt;INDIRECT("'"&amp;$A$70&amp;"'!"&amp;AC$68&amp;$C376+72),1,0)</f>
        <v>0</v>
      </c>
      <c r="AD376" cm="1">
        <f t="array" aca="1" ref="AD376" ca="1">IF(INDIRECT("'"&amp;$A$69&amp;"'!"&amp;AD$68&amp;$C376+72)&lt;&gt;INDIRECT("'"&amp;$A$70&amp;"'!"&amp;AD$68&amp;$C376+72),1,0)</f>
        <v>0</v>
      </c>
      <c r="AE376" cm="1">
        <f t="array" aca="1" ref="AE376" ca="1">IF(INDIRECT("'"&amp;$A$69&amp;"'!"&amp;AE$68&amp;$C376+72)&lt;&gt;INDIRECT("'"&amp;$A$70&amp;"'!"&amp;AE$68&amp;$C376+72),1,0)</f>
        <v>0</v>
      </c>
      <c r="AF376" cm="1">
        <f t="array" aca="1" ref="AF376" ca="1">IF(INDIRECT("'"&amp;$A$69&amp;"'!"&amp;AF$68&amp;$C376+72)&lt;&gt;INDIRECT("'"&amp;$A$70&amp;"'!"&amp;AF$68&amp;$C376+72),1,0)</f>
        <v>0</v>
      </c>
      <c r="AG376" cm="1">
        <f t="array" aca="1" ref="AG376" ca="1">IF(INDIRECT("'"&amp;$A$69&amp;"'!"&amp;AG$68&amp;$C376+72)&lt;&gt;INDIRECT("'"&amp;$A$70&amp;"'!"&amp;AG$68&amp;$C376+72),1,0)</f>
        <v>0</v>
      </c>
      <c r="AH376" cm="1">
        <f t="array" aca="1" ref="AH376" ca="1">IF(INDIRECT("'"&amp;$A$69&amp;"'!"&amp;AH$68&amp;$C376+72)&lt;&gt;INDIRECT("'"&amp;$A$70&amp;"'!"&amp;AH$68&amp;$C376+72),1,0)</f>
        <v>0</v>
      </c>
      <c r="AI376" cm="1">
        <f t="array" aca="1" ref="AI376" ca="1">IF(INDIRECT("'"&amp;$A$69&amp;"'!"&amp;AI$68&amp;$C376+72)&lt;&gt;INDIRECT("'"&amp;$A$70&amp;"'!"&amp;AI$68&amp;$C376+72),1,0)</f>
        <v>0</v>
      </c>
      <c r="AJ376" cm="1">
        <f t="array" aca="1" ref="AJ376" ca="1">IF(INDIRECT("'"&amp;$A$69&amp;"'!"&amp;AJ$68&amp;$C376+72)&lt;&gt;INDIRECT("'"&amp;$A$70&amp;"'!"&amp;AJ$68&amp;$C376+72),1,0)</f>
        <v>0</v>
      </c>
      <c r="AK376" cm="1">
        <f t="array" aca="1" ref="AK376" ca="1">IF(INDIRECT("'"&amp;$A$69&amp;"'!"&amp;AK$68&amp;$C376+72)&lt;&gt;INDIRECT("'"&amp;$A$70&amp;"'!"&amp;AK$68&amp;$C376+72),1,0)</f>
        <v>0</v>
      </c>
      <c r="AL376" cm="1">
        <f t="array" aca="1" ref="AL376" ca="1">IF(INDIRECT("'"&amp;$A$69&amp;"'!"&amp;AL$68&amp;$C376+72)&lt;&gt;INDIRECT("'"&amp;$A$70&amp;"'!"&amp;AL$68&amp;$C376+72),1,0)</f>
        <v>0</v>
      </c>
      <c r="AM376" cm="1">
        <f t="array" aca="1" ref="AM376" ca="1">IF(INDIRECT("'"&amp;$A$69&amp;"'!"&amp;AM$68&amp;$C376+72)&lt;&gt;INDIRECT("'"&amp;$A$70&amp;"'!"&amp;AM$68&amp;$C376+72),1,0)</f>
        <v>0</v>
      </c>
      <c r="AN376" cm="1">
        <f t="array" aca="1" ref="AN376" ca="1">IF(INDIRECT("'"&amp;$A$69&amp;"'!"&amp;AN$68&amp;$C376+72)&lt;&gt;INDIRECT("'"&amp;$A$70&amp;"'!"&amp;AN$68&amp;$C376+72),1,0)</f>
        <v>0</v>
      </c>
      <c r="AO376" cm="1">
        <f t="array" aca="1" ref="AO376" ca="1">IF(INDIRECT("'"&amp;$A$69&amp;"'!"&amp;AO$68&amp;$C376+72)&lt;&gt;INDIRECT("'"&amp;$A$70&amp;"'!"&amp;AO$68&amp;$C376+72),1,0)</f>
        <v>0</v>
      </c>
      <c r="AP376" cm="1">
        <f t="array" aca="1" ref="AP376" ca="1">IF(INDIRECT("'"&amp;$A$69&amp;"'!"&amp;AP$68&amp;$C376+72)&lt;&gt;INDIRECT("'"&amp;$A$70&amp;"'!"&amp;AP$68&amp;$C376+72),1,0)</f>
        <v>0</v>
      </c>
      <c r="AQ376" cm="1">
        <f t="array" aca="1" ref="AQ376" ca="1">IF(INDIRECT("'"&amp;$A$69&amp;"'!"&amp;AQ$68&amp;$C376+72)&lt;&gt;INDIRECT("'"&amp;$A$70&amp;"'!"&amp;AQ$68&amp;$C376+72),1,0)</f>
        <v>0</v>
      </c>
      <c r="AR376" cm="1">
        <f t="array" aca="1" ref="AR376" ca="1">IF(INDIRECT("'"&amp;$A$69&amp;"'!"&amp;AR$68&amp;$C376+72)&lt;&gt;INDIRECT("'"&amp;$A$70&amp;"'!"&amp;AR$68&amp;$C376+72),1,0)</f>
        <v>0</v>
      </c>
      <c r="AS376" cm="1">
        <f t="array" aca="1" ref="AS376" ca="1">IF(INDIRECT("'"&amp;$A$69&amp;"'!"&amp;AS$68&amp;$C376+72)&lt;&gt;INDIRECT("'"&amp;$A$70&amp;"'!"&amp;AS$68&amp;$C376+72),1,0)</f>
        <v>0</v>
      </c>
      <c r="AT376" cm="1">
        <f t="array" aca="1" ref="AT376" ca="1">IF(INDIRECT("'"&amp;$A$69&amp;"'!"&amp;AT$68&amp;$C376+72)&lt;&gt;INDIRECT("'"&amp;$A$70&amp;"'!"&amp;AT$68&amp;$C376+72),1,0)</f>
        <v>0</v>
      </c>
      <c r="AU376" cm="1">
        <f t="array" aca="1" ref="AU376" ca="1">IF(INDIRECT("'"&amp;$A$69&amp;"'!"&amp;AU$68&amp;$C376+72)&lt;&gt;INDIRECT("'"&amp;$A$70&amp;"'!"&amp;AU$68&amp;$C376+72),1,0)</f>
        <v>0</v>
      </c>
      <c r="AV376" cm="1">
        <f t="array" aca="1" ref="AV376" ca="1">IF(INDIRECT("'"&amp;$A$69&amp;"'!"&amp;AV$68&amp;$C376+72)&lt;&gt;INDIRECT("'"&amp;$A$70&amp;"'!"&amp;AV$68&amp;$C376+72),1,0)</f>
        <v>0</v>
      </c>
      <c r="AW376" cm="1">
        <f t="array" aca="1" ref="AW376" ca="1">IF(INDIRECT("'"&amp;$A$69&amp;"'!"&amp;AW$68&amp;$C376+72)&lt;&gt;INDIRECT("'"&amp;$A$70&amp;"'!"&amp;AW$68&amp;$C376+72),1,0)</f>
        <v>0</v>
      </c>
      <c r="AX376" cm="1">
        <f t="array" aca="1" ref="AX376" ca="1">IF(INDIRECT("'"&amp;$A$69&amp;"'!"&amp;AX$68&amp;$C376+72)&lt;&gt;INDIRECT("'"&amp;$A$70&amp;"'!"&amp;AX$68&amp;$C376+72),1,0)</f>
        <v>0</v>
      </c>
      <c r="AY376" cm="1">
        <f t="array" aca="1" ref="AY376" ca="1">IF(INDIRECT("'"&amp;$A$69&amp;"'!"&amp;AY$68&amp;$C376+72)&lt;&gt;INDIRECT("'"&amp;$A$70&amp;"'!"&amp;AY$68&amp;$C376+72),1,0)</f>
        <v>0</v>
      </c>
      <c r="AZ376" cm="1">
        <f t="array" aca="1" ref="AZ376" ca="1">IF(INDIRECT("'"&amp;$A$69&amp;"'!"&amp;AZ$68&amp;$C376+72)&lt;&gt;INDIRECT("'"&amp;$A$70&amp;"'!"&amp;AZ$68&amp;$C376+72),1,0)</f>
        <v>0</v>
      </c>
      <c r="BA376" cm="1">
        <f t="array" aca="1" ref="BA376" ca="1">IF(INDIRECT("'"&amp;$A$69&amp;"'!"&amp;BA$68&amp;$C376+72)&lt;&gt;INDIRECT("'"&amp;$A$70&amp;"'!"&amp;BA$68&amp;$C376+72),1,0)</f>
        <v>0</v>
      </c>
      <c r="BB376" cm="1">
        <f t="array" aca="1" ref="BB376" ca="1">IF(INDIRECT("'"&amp;$A$69&amp;"'!"&amp;BB$68&amp;$C376+72)&lt;&gt;INDIRECT("'"&amp;$A$70&amp;"'!"&amp;BB$68&amp;$C376+72),1,0)</f>
        <v>0</v>
      </c>
      <c r="BC376">
        <f t="shared" ca="1" si="12"/>
        <v>0</v>
      </c>
      <c r="BD376">
        <f t="shared" ca="1" si="13"/>
        <v>0</v>
      </c>
      <c r="BE376">
        <f t="shared" ca="1" si="14"/>
        <v>0</v>
      </c>
    </row>
    <row r="377" spans="3:57" x14ac:dyDescent="0.15">
      <c r="C377" s="283">
        <v>305</v>
      </c>
      <c r="D377" cm="1">
        <f t="array" aca="1" ref="D377" ca="1">IF(INDIRECT("'"&amp;$A$69&amp;"'!"&amp;D$68&amp;$C377+72)&lt;&gt;INDIRECT("'"&amp;$A$70&amp;"'!"&amp;D$68&amp;$C377+72),1,0)</f>
        <v>0</v>
      </c>
      <c r="E377" cm="1">
        <f t="array" aca="1" ref="E377" ca="1">IF(INDIRECT("'"&amp;$A$69&amp;"'!"&amp;E$68&amp;$C377+72)&lt;&gt;INDIRECT("'"&amp;$A$70&amp;"'!"&amp;E$68&amp;$C377+72),1,0)</f>
        <v>0</v>
      </c>
      <c r="F377" cm="1">
        <f t="array" aca="1" ref="F377" ca="1">IF(INDIRECT("'"&amp;$A$69&amp;"'!"&amp;F$68&amp;$C377+72)&lt;&gt;INDIRECT("'"&amp;$A$70&amp;"'!"&amp;F$68&amp;$C377+72),1,0)</f>
        <v>0</v>
      </c>
      <c r="G377" cm="1">
        <f t="array" aca="1" ref="G377" ca="1">IF(INDIRECT("'"&amp;$A$69&amp;"'!"&amp;G$68&amp;$C377+72)&lt;&gt;INDIRECT("'"&amp;$A$70&amp;"'!"&amp;G$68&amp;$C377+72),1,0)</f>
        <v>0</v>
      </c>
      <c r="H377" cm="1">
        <f t="array" aca="1" ref="H377" ca="1">IF(INDIRECT("'"&amp;$A$69&amp;"'!"&amp;H$68&amp;$C377+72)&lt;&gt;INDIRECT("'"&amp;$A$70&amp;"'!"&amp;H$68&amp;$C377+72),1,0)</f>
        <v>0</v>
      </c>
      <c r="I377" cm="1">
        <f t="array" aca="1" ref="I377" ca="1">IF(INDIRECT("'"&amp;$A$69&amp;"'!"&amp;I$68&amp;$C377+72)&lt;&gt;INDIRECT("'"&amp;$A$70&amp;"'!"&amp;I$68&amp;$C377+72),1,0)</f>
        <v>0</v>
      </c>
      <c r="J377" cm="1">
        <f t="array" aca="1" ref="J377" ca="1">IF(INDIRECT("'"&amp;$A$69&amp;"'!"&amp;J$68&amp;$C377+72)&lt;&gt;INDIRECT("'"&amp;$A$70&amp;"'!"&amp;J$68&amp;$C377+72),1,0)</f>
        <v>0</v>
      </c>
      <c r="K377" cm="1">
        <f t="array" aca="1" ref="K377" ca="1">IF(INDIRECT("'"&amp;$A$69&amp;"'!"&amp;K$68&amp;$C377+72)&lt;&gt;INDIRECT("'"&amp;$A$70&amp;"'!"&amp;K$68&amp;$C377+72),1,0)</f>
        <v>0</v>
      </c>
      <c r="L377" cm="1">
        <f t="array" aca="1" ref="L377" ca="1">IF(INDIRECT("'"&amp;$A$69&amp;"'!"&amp;L$68&amp;$C377+72)&lt;&gt;INDIRECT("'"&amp;$A$70&amp;"'!"&amp;L$68&amp;$C377+72),1,0)</f>
        <v>0</v>
      </c>
      <c r="M377" cm="1">
        <f t="array" aca="1" ref="M377" ca="1">IF(INDIRECT("'"&amp;$A$69&amp;"'!"&amp;M$68&amp;$C377+72)&lt;&gt;INDIRECT("'"&amp;$A$70&amp;"'!"&amp;M$68&amp;$C377+72),1,0)</f>
        <v>0</v>
      </c>
      <c r="N377" cm="1">
        <f t="array" aca="1" ref="N377" ca="1">IF(INDIRECT("'"&amp;$A$69&amp;"'!"&amp;N$68&amp;$C377+72)&lt;&gt;INDIRECT("'"&amp;$A$70&amp;"'!"&amp;N$68&amp;$C377+72),1,0)</f>
        <v>0</v>
      </c>
      <c r="O377" cm="1">
        <f t="array" aca="1" ref="O377" ca="1">IF(INDIRECT("'"&amp;$A$69&amp;"'!"&amp;O$68&amp;$C377+72)&lt;&gt;INDIRECT("'"&amp;$A$70&amp;"'!"&amp;O$68&amp;$C377+72),1,0)</f>
        <v>0</v>
      </c>
      <c r="P377" cm="1">
        <f t="array" aca="1" ref="P377" ca="1">IF(INDIRECT("'"&amp;$A$69&amp;"'!"&amp;P$68&amp;$C377+72)&lt;&gt;INDIRECT("'"&amp;$A$70&amp;"'!"&amp;P$68&amp;$C377+72),1,0)</f>
        <v>0</v>
      </c>
      <c r="Q377" cm="1">
        <f t="array" aca="1" ref="Q377" ca="1">IF(INDIRECT("'"&amp;$A$69&amp;"'!"&amp;Q$68&amp;$C377+72)&lt;&gt;INDIRECT("'"&amp;$A$70&amp;"'!"&amp;Q$68&amp;$C377+72),1,0)</f>
        <v>0</v>
      </c>
      <c r="R377" cm="1">
        <f t="array" aca="1" ref="R377" ca="1">IF(INDIRECT("'"&amp;$A$69&amp;"'!"&amp;R$68&amp;$C377+72)&lt;&gt;INDIRECT("'"&amp;$A$70&amp;"'!"&amp;R$68&amp;$C377+72),1,0)</f>
        <v>0</v>
      </c>
      <c r="S377" cm="1">
        <f t="array" aca="1" ref="S377" ca="1">IF(INDIRECT("'"&amp;$A$69&amp;"'!"&amp;S$68&amp;$C377+72)&lt;&gt;INDIRECT("'"&amp;$A$70&amp;"'!"&amp;S$68&amp;$C377+72),1,0)</f>
        <v>0</v>
      </c>
      <c r="T377" cm="1">
        <f t="array" aca="1" ref="T377" ca="1">IF(INDIRECT("'"&amp;$A$69&amp;"'!"&amp;T$68&amp;$C377+72)&lt;&gt;INDIRECT("'"&amp;$A$70&amp;"'!"&amp;T$68&amp;$C377+72),1,0)</f>
        <v>0</v>
      </c>
      <c r="U377" cm="1">
        <f t="array" aca="1" ref="U377" ca="1">IF(INDIRECT("'"&amp;$A$69&amp;"'!"&amp;U$68&amp;$C377+72)&lt;&gt;INDIRECT("'"&amp;$A$70&amp;"'!"&amp;U$68&amp;$C377+72),1,0)</f>
        <v>0</v>
      </c>
      <c r="V377" cm="1">
        <f t="array" aca="1" ref="V377" ca="1">IF(INDIRECT("'"&amp;$A$69&amp;"'!"&amp;V$68&amp;$C377+72)&lt;&gt;INDIRECT("'"&amp;$A$70&amp;"'!"&amp;V$68&amp;$C377+72),1,0)</f>
        <v>0</v>
      </c>
      <c r="W377" cm="1">
        <f t="array" aca="1" ref="W377" ca="1">IF(INDIRECT("'"&amp;$A$69&amp;"'!"&amp;W$68&amp;$C377+72)&lt;&gt;INDIRECT("'"&amp;$A$70&amp;"'!"&amp;W$68&amp;$C377+72),1,0)</f>
        <v>0</v>
      </c>
      <c r="X377" cm="1">
        <f t="array" aca="1" ref="X377" ca="1">IF(INDIRECT("'"&amp;$A$69&amp;"'!"&amp;X$68&amp;$C377+72)&lt;&gt;INDIRECT("'"&amp;$A$70&amp;"'!"&amp;X$68&amp;$C377+72),1,0)</f>
        <v>0</v>
      </c>
      <c r="Y377" cm="1">
        <f t="array" aca="1" ref="Y377" ca="1">IF(INDIRECT("'"&amp;$A$69&amp;"'!"&amp;Y$68&amp;$C377+72)&lt;&gt;INDIRECT("'"&amp;$A$70&amp;"'!"&amp;Y$68&amp;$C377+72),1,0)</f>
        <v>0</v>
      </c>
      <c r="Z377" cm="1">
        <f t="array" aca="1" ref="Z377" ca="1">IF(INDIRECT("'"&amp;$A$69&amp;"'!"&amp;Z$68&amp;$C377+72)&lt;&gt;INDIRECT("'"&amp;$A$70&amp;"'!"&amp;Z$68&amp;$C377+72),1,0)</f>
        <v>0</v>
      </c>
      <c r="AA377" cm="1">
        <f t="array" aca="1" ref="AA377" ca="1">IF(INDIRECT("'"&amp;$A$69&amp;"'!"&amp;AA$68&amp;$C377+72)&lt;&gt;INDIRECT("'"&amp;$A$70&amp;"'!"&amp;AA$68&amp;$C377+72),1,0)</f>
        <v>0</v>
      </c>
      <c r="AB377" cm="1">
        <f t="array" aca="1" ref="AB377" ca="1">IF(INDIRECT("'"&amp;$A$69&amp;"'!"&amp;AB$68&amp;$C377+72)&lt;&gt;INDIRECT("'"&amp;$A$70&amp;"'!"&amp;AB$68&amp;$C377+72),1,0)</f>
        <v>0</v>
      </c>
      <c r="AC377" cm="1">
        <f t="array" aca="1" ref="AC377" ca="1">IF(INDIRECT("'"&amp;$A$69&amp;"'!"&amp;AC$68&amp;$C377+72)&lt;&gt;INDIRECT("'"&amp;$A$70&amp;"'!"&amp;AC$68&amp;$C377+72),1,0)</f>
        <v>0</v>
      </c>
      <c r="AD377" cm="1">
        <f t="array" aca="1" ref="AD377" ca="1">IF(INDIRECT("'"&amp;$A$69&amp;"'!"&amp;AD$68&amp;$C377+72)&lt;&gt;INDIRECT("'"&amp;$A$70&amp;"'!"&amp;AD$68&amp;$C377+72),1,0)</f>
        <v>0</v>
      </c>
      <c r="AE377" cm="1">
        <f t="array" aca="1" ref="AE377" ca="1">IF(INDIRECT("'"&amp;$A$69&amp;"'!"&amp;AE$68&amp;$C377+72)&lt;&gt;INDIRECT("'"&amp;$A$70&amp;"'!"&amp;AE$68&amp;$C377+72),1,0)</f>
        <v>0</v>
      </c>
      <c r="AF377" cm="1">
        <f t="array" aca="1" ref="AF377" ca="1">IF(INDIRECT("'"&amp;$A$69&amp;"'!"&amp;AF$68&amp;$C377+72)&lt;&gt;INDIRECT("'"&amp;$A$70&amp;"'!"&amp;AF$68&amp;$C377+72),1,0)</f>
        <v>0</v>
      </c>
      <c r="AG377" cm="1">
        <f t="array" aca="1" ref="AG377" ca="1">IF(INDIRECT("'"&amp;$A$69&amp;"'!"&amp;AG$68&amp;$C377+72)&lt;&gt;INDIRECT("'"&amp;$A$70&amp;"'!"&amp;AG$68&amp;$C377+72),1,0)</f>
        <v>0</v>
      </c>
      <c r="AH377" cm="1">
        <f t="array" aca="1" ref="AH377" ca="1">IF(INDIRECT("'"&amp;$A$69&amp;"'!"&amp;AH$68&amp;$C377+72)&lt;&gt;INDIRECT("'"&amp;$A$70&amp;"'!"&amp;AH$68&amp;$C377+72),1,0)</f>
        <v>0</v>
      </c>
      <c r="AI377" cm="1">
        <f t="array" aca="1" ref="AI377" ca="1">IF(INDIRECT("'"&amp;$A$69&amp;"'!"&amp;AI$68&amp;$C377+72)&lt;&gt;INDIRECT("'"&amp;$A$70&amp;"'!"&amp;AI$68&amp;$C377+72),1,0)</f>
        <v>0</v>
      </c>
      <c r="AJ377" cm="1">
        <f t="array" aca="1" ref="AJ377" ca="1">IF(INDIRECT("'"&amp;$A$69&amp;"'!"&amp;AJ$68&amp;$C377+72)&lt;&gt;INDIRECT("'"&amp;$A$70&amp;"'!"&amp;AJ$68&amp;$C377+72),1,0)</f>
        <v>0</v>
      </c>
      <c r="AK377" cm="1">
        <f t="array" aca="1" ref="AK377" ca="1">IF(INDIRECT("'"&amp;$A$69&amp;"'!"&amp;AK$68&amp;$C377+72)&lt;&gt;INDIRECT("'"&amp;$A$70&amp;"'!"&amp;AK$68&amp;$C377+72),1,0)</f>
        <v>0</v>
      </c>
      <c r="AL377" cm="1">
        <f t="array" aca="1" ref="AL377" ca="1">IF(INDIRECT("'"&amp;$A$69&amp;"'!"&amp;AL$68&amp;$C377+72)&lt;&gt;INDIRECT("'"&amp;$A$70&amp;"'!"&amp;AL$68&amp;$C377+72),1,0)</f>
        <v>0</v>
      </c>
      <c r="AM377" cm="1">
        <f t="array" aca="1" ref="AM377" ca="1">IF(INDIRECT("'"&amp;$A$69&amp;"'!"&amp;AM$68&amp;$C377+72)&lt;&gt;INDIRECT("'"&amp;$A$70&amp;"'!"&amp;AM$68&amp;$C377+72),1,0)</f>
        <v>0</v>
      </c>
      <c r="AN377" cm="1">
        <f t="array" aca="1" ref="AN377" ca="1">IF(INDIRECT("'"&amp;$A$69&amp;"'!"&amp;AN$68&amp;$C377+72)&lt;&gt;INDIRECT("'"&amp;$A$70&amp;"'!"&amp;AN$68&amp;$C377+72),1,0)</f>
        <v>0</v>
      </c>
      <c r="AO377" cm="1">
        <f t="array" aca="1" ref="AO377" ca="1">IF(INDIRECT("'"&amp;$A$69&amp;"'!"&amp;AO$68&amp;$C377+72)&lt;&gt;INDIRECT("'"&amp;$A$70&amp;"'!"&amp;AO$68&amp;$C377+72),1,0)</f>
        <v>0</v>
      </c>
      <c r="AP377" cm="1">
        <f t="array" aca="1" ref="AP377" ca="1">IF(INDIRECT("'"&amp;$A$69&amp;"'!"&amp;AP$68&amp;$C377+72)&lt;&gt;INDIRECT("'"&amp;$A$70&amp;"'!"&amp;AP$68&amp;$C377+72),1,0)</f>
        <v>0</v>
      </c>
      <c r="AQ377" cm="1">
        <f t="array" aca="1" ref="AQ377" ca="1">IF(INDIRECT("'"&amp;$A$69&amp;"'!"&amp;AQ$68&amp;$C377+72)&lt;&gt;INDIRECT("'"&amp;$A$70&amp;"'!"&amp;AQ$68&amp;$C377+72),1,0)</f>
        <v>0</v>
      </c>
      <c r="AR377" cm="1">
        <f t="array" aca="1" ref="AR377" ca="1">IF(INDIRECT("'"&amp;$A$69&amp;"'!"&amp;AR$68&amp;$C377+72)&lt;&gt;INDIRECT("'"&amp;$A$70&amp;"'!"&amp;AR$68&amp;$C377+72),1,0)</f>
        <v>0</v>
      </c>
      <c r="AS377" cm="1">
        <f t="array" aca="1" ref="AS377" ca="1">IF(INDIRECT("'"&amp;$A$69&amp;"'!"&amp;AS$68&amp;$C377+72)&lt;&gt;INDIRECT("'"&amp;$A$70&amp;"'!"&amp;AS$68&amp;$C377+72),1,0)</f>
        <v>0</v>
      </c>
      <c r="AT377" cm="1">
        <f t="array" aca="1" ref="AT377" ca="1">IF(INDIRECT("'"&amp;$A$69&amp;"'!"&amp;AT$68&amp;$C377+72)&lt;&gt;INDIRECT("'"&amp;$A$70&amp;"'!"&amp;AT$68&amp;$C377+72),1,0)</f>
        <v>0</v>
      </c>
      <c r="AU377" cm="1">
        <f t="array" aca="1" ref="AU377" ca="1">IF(INDIRECT("'"&amp;$A$69&amp;"'!"&amp;AU$68&amp;$C377+72)&lt;&gt;INDIRECT("'"&amp;$A$70&amp;"'!"&amp;AU$68&amp;$C377+72),1,0)</f>
        <v>0</v>
      </c>
      <c r="AV377" cm="1">
        <f t="array" aca="1" ref="AV377" ca="1">IF(INDIRECT("'"&amp;$A$69&amp;"'!"&amp;AV$68&amp;$C377+72)&lt;&gt;INDIRECT("'"&amp;$A$70&amp;"'!"&amp;AV$68&amp;$C377+72),1,0)</f>
        <v>0</v>
      </c>
      <c r="AW377" cm="1">
        <f t="array" aca="1" ref="AW377" ca="1">IF(INDIRECT("'"&amp;$A$69&amp;"'!"&amp;AW$68&amp;$C377+72)&lt;&gt;INDIRECT("'"&amp;$A$70&amp;"'!"&amp;AW$68&amp;$C377+72),1,0)</f>
        <v>0</v>
      </c>
      <c r="AX377" cm="1">
        <f t="array" aca="1" ref="AX377" ca="1">IF(INDIRECT("'"&amp;$A$69&amp;"'!"&amp;AX$68&amp;$C377+72)&lt;&gt;INDIRECT("'"&amp;$A$70&amp;"'!"&amp;AX$68&amp;$C377+72),1,0)</f>
        <v>0</v>
      </c>
      <c r="AY377" cm="1">
        <f t="array" aca="1" ref="AY377" ca="1">IF(INDIRECT("'"&amp;$A$69&amp;"'!"&amp;AY$68&amp;$C377+72)&lt;&gt;INDIRECT("'"&amp;$A$70&amp;"'!"&amp;AY$68&amp;$C377+72),1,0)</f>
        <v>0</v>
      </c>
      <c r="AZ377" cm="1">
        <f t="array" aca="1" ref="AZ377" ca="1">IF(INDIRECT("'"&amp;$A$69&amp;"'!"&amp;AZ$68&amp;$C377+72)&lt;&gt;INDIRECT("'"&amp;$A$70&amp;"'!"&amp;AZ$68&amp;$C377+72),1,0)</f>
        <v>0</v>
      </c>
      <c r="BA377" cm="1">
        <f t="array" aca="1" ref="BA377" ca="1">IF(INDIRECT("'"&amp;$A$69&amp;"'!"&amp;BA$68&amp;$C377+72)&lt;&gt;INDIRECT("'"&amp;$A$70&amp;"'!"&amp;BA$68&amp;$C377+72),1,0)</f>
        <v>0</v>
      </c>
      <c r="BB377" cm="1">
        <f t="array" aca="1" ref="BB377" ca="1">IF(INDIRECT("'"&amp;$A$69&amp;"'!"&amp;BB$68&amp;$C377+72)&lt;&gt;INDIRECT("'"&amp;$A$70&amp;"'!"&amp;BB$68&amp;$C377+72),1,0)</f>
        <v>0</v>
      </c>
      <c r="BC377">
        <f t="shared" ca="1" si="12"/>
        <v>0</v>
      </c>
      <c r="BD377">
        <f t="shared" ca="1" si="13"/>
        <v>0</v>
      </c>
      <c r="BE377">
        <f t="shared" ca="1" si="14"/>
        <v>0</v>
      </c>
    </row>
    <row r="378" spans="3:57" x14ac:dyDescent="0.15">
      <c r="C378" s="283">
        <v>306</v>
      </c>
      <c r="D378" cm="1">
        <f t="array" aca="1" ref="D378" ca="1">IF(INDIRECT("'"&amp;$A$69&amp;"'!"&amp;D$68&amp;$C378+72)&lt;&gt;INDIRECT("'"&amp;$A$70&amp;"'!"&amp;D$68&amp;$C378+72),1,0)</f>
        <v>0</v>
      </c>
      <c r="E378" cm="1">
        <f t="array" aca="1" ref="E378" ca="1">IF(INDIRECT("'"&amp;$A$69&amp;"'!"&amp;E$68&amp;$C378+72)&lt;&gt;INDIRECT("'"&amp;$A$70&amp;"'!"&amp;E$68&amp;$C378+72),1,0)</f>
        <v>0</v>
      </c>
      <c r="F378" cm="1">
        <f t="array" aca="1" ref="F378" ca="1">IF(INDIRECT("'"&amp;$A$69&amp;"'!"&amp;F$68&amp;$C378+72)&lt;&gt;INDIRECT("'"&amp;$A$70&amp;"'!"&amp;F$68&amp;$C378+72),1,0)</f>
        <v>0</v>
      </c>
      <c r="G378" cm="1">
        <f t="array" aca="1" ref="G378" ca="1">IF(INDIRECT("'"&amp;$A$69&amp;"'!"&amp;G$68&amp;$C378+72)&lt;&gt;INDIRECT("'"&amp;$A$70&amp;"'!"&amp;G$68&amp;$C378+72),1,0)</f>
        <v>0</v>
      </c>
      <c r="H378" cm="1">
        <f t="array" aca="1" ref="H378" ca="1">IF(INDIRECT("'"&amp;$A$69&amp;"'!"&amp;H$68&amp;$C378+72)&lt;&gt;INDIRECT("'"&amp;$A$70&amp;"'!"&amp;H$68&amp;$C378+72),1,0)</f>
        <v>0</v>
      </c>
      <c r="I378" cm="1">
        <f t="array" aca="1" ref="I378" ca="1">IF(INDIRECT("'"&amp;$A$69&amp;"'!"&amp;I$68&amp;$C378+72)&lt;&gt;INDIRECT("'"&amp;$A$70&amp;"'!"&amp;I$68&amp;$C378+72),1,0)</f>
        <v>0</v>
      </c>
      <c r="J378" cm="1">
        <f t="array" aca="1" ref="J378" ca="1">IF(INDIRECT("'"&amp;$A$69&amp;"'!"&amp;J$68&amp;$C378+72)&lt;&gt;INDIRECT("'"&amp;$A$70&amp;"'!"&amp;J$68&amp;$C378+72),1,0)</f>
        <v>0</v>
      </c>
      <c r="K378" cm="1">
        <f t="array" aca="1" ref="K378" ca="1">IF(INDIRECT("'"&amp;$A$69&amp;"'!"&amp;K$68&amp;$C378+72)&lt;&gt;INDIRECT("'"&amp;$A$70&amp;"'!"&amp;K$68&amp;$C378+72),1,0)</f>
        <v>0</v>
      </c>
      <c r="L378" cm="1">
        <f t="array" aca="1" ref="L378" ca="1">IF(INDIRECT("'"&amp;$A$69&amp;"'!"&amp;L$68&amp;$C378+72)&lt;&gt;INDIRECT("'"&amp;$A$70&amp;"'!"&amp;L$68&amp;$C378+72),1,0)</f>
        <v>0</v>
      </c>
      <c r="M378" cm="1">
        <f t="array" aca="1" ref="M378" ca="1">IF(INDIRECT("'"&amp;$A$69&amp;"'!"&amp;M$68&amp;$C378+72)&lt;&gt;INDIRECT("'"&amp;$A$70&amp;"'!"&amp;M$68&amp;$C378+72),1,0)</f>
        <v>0</v>
      </c>
      <c r="N378" cm="1">
        <f t="array" aca="1" ref="N378" ca="1">IF(INDIRECT("'"&amp;$A$69&amp;"'!"&amp;N$68&amp;$C378+72)&lt;&gt;INDIRECT("'"&amp;$A$70&amp;"'!"&amp;N$68&amp;$C378+72),1,0)</f>
        <v>0</v>
      </c>
      <c r="O378" cm="1">
        <f t="array" aca="1" ref="O378" ca="1">IF(INDIRECT("'"&amp;$A$69&amp;"'!"&amp;O$68&amp;$C378+72)&lt;&gt;INDIRECT("'"&amp;$A$70&amp;"'!"&amp;O$68&amp;$C378+72),1,0)</f>
        <v>0</v>
      </c>
      <c r="P378" cm="1">
        <f t="array" aca="1" ref="P378" ca="1">IF(INDIRECT("'"&amp;$A$69&amp;"'!"&amp;P$68&amp;$C378+72)&lt;&gt;INDIRECT("'"&amp;$A$70&amp;"'!"&amp;P$68&amp;$C378+72),1,0)</f>
        <v>0</v>
      </c>
      <c r="Q378" cm="1">
        <f t="array" aca="1" ref="Q378" ca="1">IF(INDIRECT("'"&amp;$A$69&amp;"'!"&amp;Q$68&amp;$C378+72)&lt;&gt;INDIRECT("'"&amp;$A$70&amp;"'!"&amp;Q$68&amp;$C378+72),1,0)</f>
        <v>0</v>
      </c>
      <c r="R378" cm="1">
        <f t="array" aca="1" ref="R378" ca="1">IF(INDIRECT("'"&amp;$A$69&amp;"'!"&amp;R$68&amp;$C378+72)&lt;&gt;INDIRECT("'"&amp;$A$70&amp;"'!"&amp;R$68&amp;$C378+72),1,0)</f>
        <v>0</v>
      </c>
      <c r="S378" cm="1">
        <f t="array" aca="1" ref="S378" ca="1">IF(INDIRECT("'"&amp;$A$69&amp;"'!"&amp;S$68&amp;$C378+72)&lt;&gt;INDIRECT("'"&amp;$A$70&amp;"'!"&amp;S$68&amp;$C378+72),1,0)</f>
        <v>0</v>
      </c>
      <c r="T378" cm="1">
        <f t="array" aca="1" ref="T378" ca="1">IF(INDIRECT("'"&amp;$A$69&amp;"'!"&amp;T$68&amp;$C378+72)&lt;&gt;INDIRECT("'"&amp;$A$70&amp;"'!"&amp;T$68&amp;$C378+72),1,0)</f>
        <v>0</v>
      </c>
      <c r="U378" cm="1">
        <f t="array" aca="1" ref="U378" ca="1">IF(INDIRECT("'"&amp;$A$69&amp;"'!"&amp;U$68&amp;$C378+72)&lt;&gt;INDIRECT("'"&amp;$A$70&amp;"'!"&amp;U$68&amp;$C378+72),1,0)</f>
        <v>0</v>
      </c>
      <c r="V378" cm="1">
        <f t="array" aca="1" ref="V378" ca="1">IF(INDIRECT("'"&amp;$A$69&amp;"'!"&amp;V$68&amp;$C378+72)&lt;&gt;INDIRECT("'"&amp;$A$70&amp;"'!"&amp;V$68&amp;$C378+72),1,0)</f>
        <v>0</v>
      </c>
      <c r="W378" cm="1">
        <f t="array" aca="1" ref="W378" ca="1">IF(INDIRECT("'"&amp;$A$69&amp;"'!"&amp;W$68&amp;$C378+72)&lt;&gt;INDIRECT("'"&amp;$A$70&amp;"'!"&amp;W$68&amp;$C378+72),1,0)</f>
        <v>0</v>
      </c>
      <c r="X378" cm="1">
        <f t="array" aca="1" ref="X378" ca="1">IF(INDIRECT("'"&amp;$A$69&amp;"'!"&amp;X$68&amp;$C378+72)&lt;&gt;INDIRECT("'"&amp;$A$70&amp;"'!"&amp;X$68&amp;$C378+72),1,0)</f>
        <v>0</v>
      </c>
      <c r="Y378" cm="1">
        <f t="array" aca="1" ref="Y378" ca="1">IF(INDIRECT("'"&amp;$A$69&amp;"'!"&amp;Y$68&amp;$C378+72)&lt;&gt;INDIRECT("'"&amp;$A$70&amp;"'!"&amp;Y$68&amp;$C378+72),1,0)</f>
        <v>0</v>
      </c>
      <c r="Z378" cm="1">
        <f t="array" aca="1" ref="Z378" ca="1">IF(INDIRECT("'"&amp;$A$69&amp;"'!"&amp;Z$68&amp;$C378+72)&lt;&gt;INDIRECT("'"&amp;$A$70&amp;"'!"&amp;Z$68&amp;$C378+72),1,0)</f>
        <v>0</v>
      </c>
      <c r="AA378" cm="1">
        <f t="array" aca="1" ref="AA378" ca="1">IF(INDIRECT("'"&amp;$A$69&amp;"'!"&amp;AA$68&amp;$C378+72)&lt;&gt;INDIRECT("'"&amp;$A$70&amp;"'!"&amp;AA$68&amp;$C378+72),1,0)</f>
        <v>0</v>
      </c>
      <c r="AB378" cm="1">
        <f t="array" aca="1" ref="AB378" ca="1">IF(INDIRECT("'"&amp;$A$69&amp;"'!"&amp;AB$68&amp;$C378+72)&lt;&gt;INDIRECT("'"&amp;$A$70&amp;"'!"&amp;AB$68&amp;$C378+72),1,0)</f>
        <v>0</v>
      </c>
      <c r="AC378" cm="1">
        <f t="array" aca="1" ref="AC378" ca="1">IF(INDIRECT("'"&amp;$A$69&amp;"'!"&amp;AC$68&amp;$C378+72)&lt;&gt;INDIRECT("'"&amp;$A$70&amp;"'!"&amp;AC$68&amp;$C378+72),1,0)</f>
        <v>0</v>
      </c>
      <c r="AD378" cm="1">
        <f t="array" aca="1" ref="AD378" ca="1">IF(INDIRECT("'"&amp;$A$69&amp;"'!"&amp;AD$68&amp;$C378+72)&lt;&gt;INDIRECT("'"&amp;$A$70&amp;"'!"&amp;AD$68&amp;$C378+72),1,0)</f>
        <v>0</v>
      </c>
      <c r="AE378" cm="1">
        <f t="array" aca="1" ref="AE378" ca="1">IF(INDIRECT("'"&amp;$A$69&amp;"'!"&amp;AE$68&amp;$C378+72)&lt;&gt;INDIRECT("'"&amp;$A$70&amp;"'!"&amp;AE$68&amp;$C378+72),1,0)</f>
        <v>0</v>
      </c>
      <c r="AF378" cm="1">
        <f t="array" aca="1" ref="AF378" ca="1">IF(INDIRECT("'"&amp;$A$69&amp;"'!"&amp;AF$68&amp;$C378+72)&lt;&gt;INDIRECT("'"&amp;$A$70&amp;"'!"&amp;AF$68&amp;$C378+72),1,0)</f>
        <v>0</v>
      </c>
      <c r="AG378" cm="1">
        <f t="array" aca="1" ref="AG378" ca="1">IF(INDIRECT("'"&amp;$A$69&amp;"'!"&amp;AG$68&amp;$C378+72)&lt;&gt;INDIRECT("'"&amp;$A$70&amp;"'!"&amp;AG$68&amp;$C378+72),1,0)</f>
        <v>0</v>
      </c>
      <c r="AH378" cm="1">
        <f t="array" aca="1" ref="AH378" ca="1">IF(INDIRECT("'"&amp;$A$69&amp;"'!"&amp;AH$68&amp;$C378+72)&lt;&gt;INDIRECT("'"&amp;$A$70&amp;"'!"&amp;AH$68&amp;$C378+72),1,0)</f>
        <v>0</v>
      </c>
      <c r="AI378" cm="1">
        <f t="array" aca="1" ref="AI378" ca="1">IF(INDIRECT("'"&amp;$A$69&amp;"'!"&amp;AI$68&amp;$C378+72)&lt;&gt;INDIRECT("'"&amp;$A$70&amp;"'!"&amp;AI$68&amp;$C378+72),1,0)</f>
        <v>0</v>
      </c>
      <c r="AJ378" cm="1">
        <f t="array" aca="1" ref="AJ378" ca="1">IF(INDIRECT("'"&amp;$A$69&amp;"'!"&amp;AJ$68&amp;$C378+72)&lt;&gt;INDIRECT("'"&amp;$A$70&amp;"'!"&amp;AJ$68&amp;$C378+72),1,0)</f>
        <v>0</v>
      </c>
      <c r="AK378" cm="1">
        <f t="array" aca="1" ref="AK378" ca="1">IF(INDIRECT("'"&amp;$A$69&amp;"'!"&amp;AK$68&amp;$C378+72)&lt;&gt;INDIRECT("'"&amp;$A$70&amp;"'!"&amp;AK$68&amp;$C378+72),1,0)</f>
        <v>0</v>
      </c>
      <c r="AL378" cm="1">
        <f t="array" aca="1" ref="AL378" ca="1">IF(INDIRECT("'"&amp;$A$69&amp;"'!"&amp;AL$68&amp;$C378+72)&lt;&gt;INDIRECT("'"&amp;$A$70&amp;"'!"&amp;AL$68&amp;$C378+72),1,0)</f>
        <v>0</v>
      </c>
      <c r="AM378" cm="1">
        <f t="array" aca="1" ref="AM378" ca="1">IF(INDIRECT("'"&amp;$A$69&amp;"'!"&amp;AM$68&amp;$C378+72)&lt;&gt;INDIRECT("'"&amp;$A$70&amp;"'!"&amp;AM$68&amp;$C378+72),1,0)</f>
        <v>0</v>
      </c>
      <c r="AN378" cm="1">
        <f t="array" aca="1" ref="AN378" ca="1">IF(INDIRECT("'"&amp;$A$69&amp;"'!"&amp;AN$68&amp;$C378+72)&lt;&gt;INDIRECT("'"&amp;$A$70&amp;"'!"&amp;AN$68&amp;$C378+72),1,0)</f>
        <v>0</v>
      </c>
      <c r="AO378" cm="1">
        <f t="array" aca="1" ref="AO378" ca="1">IF(INDIRECT("'"&amp;$A$69&amp;"'!"&amp;AO$68&amp;$C378+72)&lt;&gt;INDIRECT("'"&amp;$A$70&amp;"'!"&amp;AO$68&amp;$C378+72),1,0)</f>
        <v>0</v>
      </c>
      <c r="AP378" cm="1">
        <f t="array" aca="1" ref="AP378" ca="1">IF(INDIRECT("'"&amp;$A$69&amp;"'!"&amp;AP$68&amp;$C378+72)&lt;&gt;INDIRECT("'"&amp;$A$70&amp;"'!"&amp;AP$68&amp;$C378+72),1,0)</f>
        <v>0</v>
      </c>
      <c r="AQ378" cm="1">
        <f t="array" aca="1" ref="AQ378" ca="1">IF(INDIRECT("'"&amp;$A$69&amp;"'!"&amp;AQ$68&amp;$C378+72)&lt;&gt;INDIRECT("'"&amp;$A$70&amp;"'!"&amp;AQ$68&amp;$C378+72),1,0)</f>
        <v>0</v>
      </c>
      <c r="AR378" cm="1">
        <f t="array" aca="1" ref="AR378" ca="1">IF(INDIRECT("'"&amp;$A$69&amp;"'!"&amp;AR$68&amp;$C378+72)&lt;&gt;INDIRECT("'"&amp;$A$70&amp;"'!"&amp;AR$68&amp;$C378+72),1,0)</f>
        <v>0</v>
      </c>
      <c r="AS378" cm="1">
        <f t="array" aca="1" ref="AS378" ca="1">IF(INDIRECT("'"&amp;$A$69&amp;"'!"&amp;AS$68&amp;$C378+72)&lt;&gt;INDIRECT("'"&amp;$A$70&amp;"'!"&amp;AS$68&amp;$C378+72),1,0)</f>
        <v>0</v>
      </c>
      <c r="AT378" cm="1">
        <f t="array" aca="1" ref="AT378" ca="1">IF(INDIRECT("'"&amp;$A$69&amp;"'!"&amp;AT$68&amp;$C378+72)&lt;&gt;INDIRECT("'"&amp;$A$70&amp;"'!"&amp;AT$68&amp;$C378+72),1,0)</f>
        <v>0</v>
      </c>
      <c r="AU378" cm="1">
        <f t="array" aca="1" ref="AU378" ca="1">IF(INDIRECT("'"&amp;$A$69&amp;"'!"&amp;AU$68&amp;$C378+72)&lt;&gt;INDIRECT("'"&amp;$A$70&amp;"'!"&amp;AU$68&amp;$C378+72),1,0)</f>
        <v>0</v>
      </c>
      <c r="AV378" cm="1">
        <f t="array" aca="1" ref="AV378" ca="1">IF(INDIRECT("'"&amp;$A$69&amp;"'!"&amp;AV$68&amp;$C378+72)&lt;&gt;INDIRECT("'"&amp;$A$70&amp;"'!"&amp;AV$68&amp;$C378+72),1,0)</f>
        <v>0</v>
      </c>
      <c r="AW378" cm="1">
        <f t="array" aca="1" ref="AW378" ca="1">IF(INDIRECT("'"&amp;$A$69&amp;"'!"&amp;AW$68&amp;$C378+72)&lt;&gt;INDIRECT("'"&amp;$A$70&amp;"'!"&amp;AW$68&amp;$C378+72),1,0)</f>
        <v>0</v>
      </c>
      <c r="AX378" cm="1">
        <f t="array" aca="1" ref="AX378" ca="1">IF(INDIRECT("'"&amp;$A$69&amp;"'!"&amp;AX$68&amp;$C378+72)&lt;&gt;INDIRECT("'"&amp;$A$70&amp;"'!"&amp;AX$68&amp;$C378+72),1,0)</f>
        <v>0</v>
      </c>
      <c r="AY378" cm="1">
        <f t="array" aca="1" ref="AY378" ca="1">IF(INDIRECT("'"&amp;$A$69&amp;"'!"&amp;AY$68&amp;$C378+72)&lt;&gt;INDIRECT("'"&amp;$A$70&amp;"'!"&amp;AY$68&amp;$C378+72),1,0)</f>
        <v>0</v>
      </c>
      <c r="AZ378" cm="1">
        <f t="array" aca="1" ref="AZ378" ca="1">IF(INDIRECT("'"&amp;$A$69&amp;"'!"&amp;AZ$68&amp;$C378+72)&lt;&gt;INDIRECT("'"&amp;$A$70&amp;"'!"&amp;AZ$68&amp;$C378+72),1,0)</f>
        <v>0</v>
      </c>
      <c r="BA378" cm="1">
        <f t="array" aca="1" ref="BA378" ca="1">IF(INDIRECT("'"&amp;$A$69&amp;"'!"&amp;BA$68&amp;$C378+72)&lt;&gt;INDIRECT("'"&amp;$A$70&amp;"'!"&amp;BA$68&amp;$C378+72),1,0)</f>
        <v>0</v>
      </c>
      <c r="BB378" cm="1">
        <f t="array" aca="1" ref="BB378" ca="1">IF(INDIRECT("'"&amp;$A$69&amp;"'!"&amp;BB$68&amp;$C378+72)&lt;&gt;INDIRECT("'"&amp;$A$70&amp;"'!"&amp;BB$68&amp;$C378+72),1,0)</f>
        <v>0</v>
      </c>
      <c r="BC378">
        <f t="shared" ca="1" si="12"/>
        <v>0</v>
      </c>
      <c r="BD378">
        <f t="shared" ca="1" si="13"/>
        <v>0</v>
      </c>
      <c r="BE378">
        <f t="shared" ca="1" si="14"/>
        <v>0</v>
      </c>
    </row>
    <row r="379" spans="3:57" x14ac:dyDescent="0.15">
      <c r="C379" s="283">
        <v>307</v>
      </c>
      <c r="D379" cm="1">
        <f t="array" aca="1" ref="D379" ca="1">IF(INDIRECT("'"&amp;$A$69&amp;"'!"&amp;D$68&amp;$C379+72)&lt;&gt;INDIRECT("'"&amp;$A$70&amp;"'!"&amp;D$68&amp;$C379+72),1,0)</f>
        <v>0</v>
      </c>
      <c r="E379" cm="1">
        <f t="array" aca="1" ref="E379" ca="1">IF(INDIRECT("'"&amp;$A$69&amp;"'!"&amp;E$68&amp;$C379+72)&lt;&gt;INDIRECT("'"&amp;$A$70&amp;"'!"&amp;E$68&amp;$C379+72),1,0)</f>
        <v>0</v>
      </c>
      <c r="F379" cm="1">
        <f t="array" aca="1" ref="F379" ca="1">IF(INDIRECT("'"&amp;$A$69&amp;"'!"&amp;F$68&amp;$C379+72)&lt;&gt;INDIRECT("'"&amp;$A$70&amp;"'!"&amp;F$68&amp;$C379+72),1,0)</f>
        <v>0</v>
      </c>
      <c r="G379" cm="1">
        <f t="array" aca="1" ref="G379" ca="1">IF(INDIRECT("'"&amp;$A$69&amp;"'!"&amp;G$68&amp;$C379+72)&lt;&gt;INDIRECT("'"&amp;$A$70&amp;"'!"&amp;G$68&amp;$C379+72),1,0)</f>
        <v>0</v>
      </c>
      <c r="H379" cm="1">
        <f t="array" aca="1" ref="H379" ca="1">IF(INDIRECT("'"&amp;$A$69&amp;"'!"&amp;H$68&amp;$C379+72)&lt;&gt;INDIRECT("'"&amp;$A$70&amp;"'!"&amp;H$68&amp;$C379+72),1,0)</f>
        <v>0</v>
      </c>
      <c r="I379" cm="1">
        <f t="array" aca="1" ref="I379" ca="1">IF(INDIRECT("'"&amp;$A$69&amp;"'!"&amp;I$68&amp;$C379+72)&lt;&gt;INDIRECT("'"&amp;$A$70&amp;"'!"&amp;I$68&amp;$C379+72),1,0)</f>
        <v>0</v>
      </c>
      <c r="J379" cm="1">
        <f t="array" aca="1" ref="J379" ca="1">IF(INDIRECT("'"&amp;$A$69&amp;"'!"&amp;J$68&amp;$C379+72)&lt;&gt;INDIRECT("'"&amp;$A$70&amp;"'!"&amp;J$68&amp;$C379+72),1,0)</f>
        <v>0</v>
      </c>
      <c r="K379" cm="1">
        <f t="array" aca="1" ref="K379" ca="1">IF(INDIRECT("'"&amp;$A$69&amp;"'!"&amp;K$68&amp;$C379+72)&lt;&gt;INDIRECT("'"&amp;$A$70&amp;"'!"&amp;K$68&amp;$C379+72),1,0)</f>
        <v>0</v>
      </c>
      <c r="L379" cm="1">
        <f t="array" aca="1" ref="L379" ca="1">IF(INDIRECT("'"&amp;$A$69&amp;"'!"&amp;L$68&amp;$C379+72)&lt;&gt;INDIRECT("'"&amp;$A$70&amp;"'!"&amp;L$68&amp;$C379+72),1,0)</f>
        <v>0</v>
      </c>
      <c r="M379" cm="1">
        <f t="array" aca="1" ref="M379" ca="1">IF(INDIRECT("'"&amp;$A$69&amp;"'!"&amp;M$68&amp;$C379+72)&lt;&gt;INDIRECT("'"&amp;$A$70&amp;"'!"&amp;M$68&amp;$C379+72),1,0)</f>
        <v>0</v>
      </c>
      <c r="N379" cm="1">
        <f t="array" aca="1" ref="N379" ca="1">IF(INDIRECT("'"&amp;$A$69&amp;"'!"&amp;N$68&amp;$C379+72)&lt;&gt;INDIRECT("'"&amp;$A$70&amp;"'!"&amp;N$68&amp;$C379+72),1,0)</f>
        <v>0</v>
      </c>
      <c r="O379" cm="1">
        <f t="array" aca="1" ref="O379" ca="1">IF(INDIRECT("'"&amp;$A$69&amp;"'!"&amp;O$68&amp;$C379+72)&lt;&gt;INDIRECT("'"&amp;$A$70&amp;"'!"&amp;O$68&amp;$C379+72),1,0)</f>
        <v>0</v>
      </c>
      <c r="P379" cm="1">
        <f t="array" aca="1" ref="P379" ca="1">IF(INDIRECT("'"&amp;$A$69&amp;"'!"&amp;P$68&amp;$C379+72)&lt;&gt;INDIRECT("'"&amp;$A$70&amp;"'!"&amp;P$68&amp;$C379+72),1,0)</f>
        <v>0</v>
      </c>
      <c r="Q379" cm="1">
        <f t="array" aca="1" ref="Q379" ca="1">IF(INDIRECT("'"&amp;$A$69&amp;"'!"&amp;Q$68&amp;$C379+72)&lt;&gt;INDIRECT("'"&amp;$A$70&amp;"'!"&amp;Q$68&amp;$C379+72),1,0)</f>
        <v>0</v>
      </c>
      <c r="R379" cm="1">
        <f t="array" aca="1" ref="R379" ca="1">IF(INDIRECT("'"&amp;$A$69&amp;"'!"&amp;R$68&amp;$C379+72)&lt;&gt;INDIRECT("'"&amp;$A$70&amp;"'!"&amp;R$68&amp;$C379+72),1,0)</f>
        <v>0</v>
      </c>
      <c r="S379" cm="1">
        <f t="array" aca="1" ref="S379" ca="1">IF(INDIRECT("'"&amp;$A$69&amp;"'!"&amp;S$68&amp;$C379+72)&lt;&gt;INDIRECT("'"&amp;$A$70&amp;"'!"&amp;S$68&amp;$C379+72),1,0)</f>
        <v>0</v>
      </c>
      <c r="T379" cm="1">
        <f t="array" aca="1" ref="T379" ca="1">IF(INDIRECT("'"&amp;$A$69&amp;"'!"&amp;T$68&amp;$C379+72)&lt;&gt;INDIRECT("'"&amp;$A$70&amp;"'!"&amp;T$68&amp;$C379+72),1,0)</f>
        <v>0</v>
      </c>
      <c r="U379" cm="1">
        <f t="array" aca="1" ref="U379" ca="1">IF(INDIRECT("'"&amp;$A$69&amp;"'!"&amp;U$68&amp;$C379+72)&lt;&gt;INDIRECT("'"&amp;$A$70&amp;"'!"&amp;U$68&amp;$C379+72),1,0)</f>
        <v>0</v>
      </c>
      <c r="V379" cm="1">
        <f t="array" aca="1" ref="V379" ca="1">IF(INDIRECT("'"&amp;$A$69&amp;"'!"&amp;V$68&amp;$C379+72)&lt;&gt;INDIRECT("'"&amp;$A$70&amp;"'!"&amp;V$68&amp;$C379+72),1,0)</f>
        <v>0</v>
      </c>
      <c r="W379" cm="1">
        <f t="array" aca="1" ref="W379" ca="1">IF(INDIRECT("'"&amp;$A$69&amp;"'!"&amp;W$68&amp;$C379+72)&lt;&gt;INDIRECT("'"&amp;$A$70&amp;"'!"&amp;W$68&amp;$C379+72),1,0)</f>
        <v>0</v>
      </c>
      <c r="X379" cm="1">
        <f t="array" aca="1" ref="X379" ca="1">IF(INDIRECT("'"&amp;$A$69&amp;"'!"&amp;X$68&amp;$C379+72)&lt;&gt;INDIRECT("'"&amp;$A$70&amp;"'!"&amp;X$68&amp;$C379+72),1,0)</f>
        <v>0</v>
      </c>
      <c r="Y379" cm="1">
        <f t="array" aca="1" ref="Y379" ca="1">IF(INDIRECT("'"&amp;$A$69&amp;"'!"&amp;Y$68&amp;$C379+72)&lt;&gt;INDIRECT("'"&amp;$A$70&amp;"'!"&amp;Y$68&amp;$C379+72),1,0)</f>
        <v>0</v>
      </c>
      <c r="Z379" cm="1">
        <f t="array" aca="1" ref="Z379" ca="1">IF(INDIRECT("'"&amp;$A$69&amp;"'!"&amp;Z$68&amp;$C379+72)&lt;&gt;INDIRECT("'"&amp;$A$70&amp;"'!"&amp;Z$68&amp;$C379+72),1,0)</f>
        <v>0</v>
      </c>
      <c r="AA379" cm="1">
        <f t="array" aca="1" ref="AA379" ca="1">IF(INDIRECT("'"&amp;$A$69&amp;"'!"&amp;AA$68&amp;$C379+72)&lt;&gt;INDIRECT("'"&amp;$A$70&amp;"'!"&amp;AA$68&amp;$C379+72),1,0)</f>
        <v>0</v>
      </c>
      <c r="AB379" cm="1">
        <f t="array" aca="1" ref="AB379" ca="1">IF(INDIRECT("'"&amp;$A$69&amp;"'!"&amp;AB$68&amp;$C379+72)&lt;&gt;INDIRECT("'"&amp;$A$70&amp;"'!"&amp;AB$68&amp;$C379+72),1,0)</f>
        <v>0</v>
      </c>
      <c r="AC379" cm="1">
        <f t="array" aca="1" ref="AC379" ca="1">IF(INDIRECT("'"&amp;$A$69&amp;"'!"&amp;AC$68&amp;$C379+72)&lt;&gt;INDIRECT("'"&amp;$A$70&amp;"'!"&amp;AC$68&amp;$C379+72),1,0)</f>
        <v>0</v>
      </c>
      <c r="AD379" cm="1">
        <f t="array" aca="1" ref="AD379" ca="1">IF(INDIRECT("'"&amp;$A$69&amp;"'!"&amp;AD$68&amp;$C379+72)&lt;&gt;INDIRECT("'"&amp;$A$70&amp;"'!"&amp;AD$68&amp;$C379+72),1,0)</f>
        <v>0</v>
      </c>
      <c r="AE379" cm="1">
        <f t="array" aca="1" ref="AE379" ca="1">IF(INDIRECT("'"&amp;$A$69&amp;"'!"&amp;AE$68&amp;$C379+72)&lt;&gt;INDIRECT("'"&amp;$A$70&amp;"'!"&amp;AE$68&amp;$C379+72),1,0)</f>
        <v>0</v>
      </c>
      <c r="AF379" cm="1">
        <f t="array" aca="1" ref="AF379" ca="1">IF(INDIRECT("'"&amp;$A$69&amp;"'!"&amp;AF$68&amp;$C379+72)&lt;&gt;INDIRECT("'"&amp;$A$70&amp;"'!"&amp;AF$68&amp;$C379+72),1,0)</f>
        <v>0</v>
      </c>
      <c r="AG379" cm="1">
        <f t="array" aca="1" ref="AG379" ca="1">IF(INDIRECT("'"&amp;$A$69&amp;"'!"&amp;AG$68&amp;$C379+72)&lt;&gt;INDIRECT("'"&amp;$A$70&amp;"'!"&amp;AG$68&amp;$C379+72),1,0)</f>
        <v>0</v>
      </c>
      <c r="AH379" cm="1">
        <f t="array" aca="1" ref="AH379" ca="1">IF(INDIRECT("'"&amp;$A$69&amp;"'!"&amp;AH$68&amp;$C379+72)&lt;&gt;INDIRECT("'"&amp;$A$70&amp;"'!"&amp;AH$68&amp;$C379+72),1,0)</f>
        <v>0</v>
      </c>
      <c r="AI379" cm="1">
        <f t="array" aca="1" ref="AI379" ca="1">IF(INDIRECT("'"&amp;$A$69&amp;"'!"&amp;AI$68&amp;$C379+72)&lt;&gt;INDIRECT("'"&amp;$A$70&amp;"'!"&amp;AI$68&amp;$C379+72),1,0)</f>
        <v>0</v>
      </c>
      <c r="AJ379" cm="1">
        <f t="array" aca="1" ref="AJ379" ca="1">IF(INDIRECT("'"&amp;$A$69&amp;"'!"&amp;AJ$68&amp;$C379+72)&lt;&gt;INDIRECT("'"&amp;$A$70&amp;"'!"&amp;AJ$68&amp;$C379+72),1,0)</f>
        <v>0</v>
      </c>
      <c r="AK379" cm="1">
        <f t="array" aca="1" ref="AK379" ca="1">IF(INDIRECT("'"&amp;$A$69&amp;"'!"&amp;AK$68&amp;$C379+72)&lt;&gt;INDIRECT("'"&amp;$A$70&amp;"'!"&amp;AK$68&amp;$C379+72),1,0)</f>
        <v>0</v>
      </c>
      <c r="AL379" cm="1">
        <f t="array" aca="1" ref="AL379" ca="1">IF(INDIRECT("'"&amp;$A$69&amp;"'!"&amp;AL$68&amp;$C379+72)&lt;&gt;INDIRECT("'"&amp;$A$70&amp;"'!"&amp;AL$68&amp;$C379+72),1,0)</f>
        <v>0</v>
      </c>
      <c r="AM379" cm="1">
        <f t="array" aca="1" ref="AM379" ca="1">IF(INDIRECT("'"&amp;$A$69&amp;"'!"&amp;AM$68&amp;$C379+72)&lt;&gt;INDIRECT("'"&amp;$A$70&amp;"'!"&amp;AM$68&amp;$C379+72),1,0)</f>
        <v>0</v>
      </c>
      <c r="AN379" cm="1">
        <f t="array" aca="1" ref="AN379" ca="1">IF(INDIRECT("'"&amp;$A$69&amp;"'!"&amp;AN$68&amp;$C379+72)&lt;&gt;INDIRECT("'"&amp;$A$70&amp;"'!"&amp;AN$68&amp;$C379+72),1,0)</f>
        <v>0</v>
      </c>
      <c r="AO379" cm="1">
        <f t="array" aca="1" ref="AO379" ca="1">IF(INDIRECT("'"&amp;$A$69&amp;"'!"&amp;AO$68&amp;$C379+72)&lt;&gt;INDIRECT("'"&amp;$A$70&amp;"'!"&amp;AO$68&amp;$C379+72),1,0)</f>
        <v>0</v>
      </c>
      <c r="AP379" cm="1">
        <f t="array" aca="1" ref="AP379" ca="1">IF(INDIRECT("'"&amp;$A$69&amp;"'!"&amp;AP$68&amp;$C379+72)&lt;&gt;INDIRECT("'"&amp;$A$70&amp;"'!"&amp;AP$68&amp;$C379+72),1,0)</f>
        <v>0</v>
      </c>
      <c r="AQ379" cm="1">
        <f t="array" aca="1" ref="AQ379" ca="1">IF(INDIRECT("'"&amp;$A$69&amp;"'!"&amp;AQ$68&amp;$C379+72)&lt;&gt;INDIRECT("'"&amp;$A$70&amp;"'!"&amp;AQ$68&amp;$C379+72),1,0)</f>
        <v>0</v>
      </c>
      <c r="AR379" cm="1">
        <f t="array" aca="1" ref="AR379" ca="1">IF(INDIRECT("'"&amp;$A$69&amp;"'!"&amp;AR$68&amp;$C379+72)&lt;&gt;INDIRECT("'"&amp;$A$70&amp;"'!"&amp;AR$68&amp;$C379+72),1,0)</f>
        <v>0</v>
      </c>
      <c r="AS379" cm="1">
        <f t="array" aca="1" ref="AS379" ca="1">IF(INDIRECT("'"&amp;$A$69&amp;"'!"&amp;AS$68&amp;$C379+72)&lt;&gt;INDIRECT("'"&amp;$A$70&amp;"'!"&amp;AS$68&amp;$C379+72),1,0)</f>
        <v>0</v>
      </c>
      <c r="AT379" cm="1">
        <f t="array" aca="1" ref="AT379" ca="1">IF(INDIRECT("'"&amp;$A$69&amp;"'!"&amp;AT$68&amp;$C379+72)&lt;&gt;INDIRECT("'"&amp;$A$70&amp;"'!"&amp;AT$68&amp;$C379+72),1,0)</f>
        <v>0</v>
      </c>
      <c r="AU379" cm="1">
        <f t="array" aca="1" ref="AU379" ca="1">IF(INDIRECT("'"&amp;$A$69&amp;"'!"&amp;AU$68&amp;$C379+72)&lt;&gt;INDIRECT("'"&amp;$A$70&amp;"'!"&amp;AU$68&amp;$C379+72),1,0)</f>
        <v>0</v>
      </c>
      <c r="AV379" cm="1">
        <f t="array" aca="1" ref="AV379" ca="1">IF(INDIRECT("'"&amp;$A$69&amp;"'!"&amp;AV$68&amp;$C379+72)&lt;&gt;INDIRECT("'"&amp;$A$70&amp;"'!"&amp;AV$68&amp;$C379+72),1,0)</f>
        <v>0</v>
      </c>
      <c r="AW379" cm="1">
        <f t="array" aca="1" ref="AW379" ca="1">IF(INDIRECT("'"&amp;$A$69&amp;"'!"&amp;AW$68&amp;$C379+72)&lt;&gt;INDIRECT("'"&amp;$A$70&amp;"'!"&amp;AW$68&amp;$C379+72),1,0)</f>
        <v>0</v>
      </c>
      <c r="AX379" cm="1">
        <f t="array" aca="1" ref="AX379" ca="1">IF(INDIRECT("'"&amp;$A$69&amp;"'!"&amp;AX$68&amp;$C379+72)&lt;&gt;INDIRECT("'"&amp;$A$70&amp;"'!"&amp;AX$68&amp;$C379+72),1,0)</f>
        <v>0</v>
      </c>
      <c r="AY379" cm="1">
        <f t="array" aca="1" ref="AY379" ca="1">IF(INDIRECT("'"&amp;$A$69&amp;"'!"&amp;AY$68&amp;$C379+72)&lt;&gt;INDIRECT("'"&amp;$A$70&amp;"'!"&amp;AY$68&amp;$C379+72),1,0)</f>
        <v>0</v>
      </c>
      <c r="AZ379" cm="1">
        <f t="array" aca="1" ref="AZ379" ca="1">IF(INDIRECT("'"&amp;$A$69&amp;"'!"&amp;AZ$68&amp;$C379+72)&lt;&gt;INDIRECT("'"&amp;$A$70&amp;"'!"&amp;AZ$68&amp;$C379+72),1,0)</f>
        <v>0</v>
      </c>
      <c r="BA379" cm="1">
        <f t="array" aca="1" ref="BA379" ca="1">IF(INDIRECT("'"&amp;$A$69&amp;"'!"&amp;BA$68&amp;$C379+72)&lt;&gt;INDIRECT("'"&amp;$A$70&amp;"'!"&amp;BA$68&amp;$C379+72),1,0)</f>
        <v>0</v>
      </c>
      <c r="BB379" cm="1">
        <f t="array" aca="1" ref="BB379" ca="1">IF(INDIRECT("'"&amp;$A$69&amp;"'!"&amp;BB$68&amp;$C379+72)&lt;&gt;INDIRECT("'"&amp;$A$70&amp;"'!"&amp;BB$68&amp;$C379+72),1,0)</f>
        <v>0</v>
      </c>
      <c r="BC379">
        <f t="shared" ca="1" si="12"/>
        <v>0</v>
      </c>
      <c r="BD379">
        <f t="shared" ca="1" si="13"/>
        <v>0</v>
      </c>
      <c r="BE379">
        <f t="shared" ca="1" si="14"/>
        <v>0</v>
      </c>
    </row>
    <row r="380" spans="3:57" x14ac:dyDescent="0.15">
      <c r="C380" s="283">
        <v>308</v>
      </c>
      <c r="D380" cm="1">
        <f t="array" aca="1" ref="D380" ca="1">IF(INDIRECT("'"&amp;$A$69&amp;"'!"&amp;D$68&amp;$C380+72)&lt;&gt;INDIRECT("'"&amp;$A$70&amp;"'!"&amp;D$68&amp;$C380+72),1,0)</f>
        <v>0</v>
      </c>
      <c r="E380" cm="1">
        <f t="array" aca="1" ref="E380" ca="1">IF(INDIRECT("'"&amp;$A$69&amp;"'!"&amp;E$68&amp;$C380+72)&lt;&gt;INDIRECT("'"&amp;$A$70&amp;"'!"&amp;E$68&amp;$C380+72),1,0)</f>
        <v>0</v>
      </c>
      <c r="F380" cm="1">
        <f t="array" aca="1" ref="F380" ca="1">IF(INDIRECT("'"&amp;$A$69&amp;"'!"&amp;F$68&amp;$C380+72)&lt;&gt;INDIRECT("'"&amp;$A$70&amp;"'!"&amp;F$68&amp;$C380+72),1,0)</f>
        <v>0</v>
      </c>
      <c r="G380" cm="1">
        <f t="array" aca="1" ref="G380" ca="1">IF(INDIRECT("'"&amp;$A$69&amp;"'!"&amp;G$68&amp;$C380+72)&lt;&gt;INDIRECT("'"&amp;$A$70&amp;"'!"&amp;G$68&amp;$C380+72),1,0)</f>
        <v>0</v>
      </c>
      <c r="H380" cm="1">
        <f t="array" aca="1" ref="H380" ca="1">IF(INDIRECT("'"&amp;$A$69&amp;"'!"&amp;H$68&amp;$C380+72)&lt;&gt;INDIRECT("'"&amp;$A$70&amp;"'!"&amp;H$68&amp;$C380+72),1,0)</f>
        <v>0</v>
      </c>
      <c r="I380" cm="1">
        <f t="array" aca="1" ref="I380" ca="1">IF(INDIRECT("'"&amp;$A$69&amp;"'!"&amp;I$68&amp;$C380+72)&lt;&gt;INDIRECT("'"&amp;$A$70&amp;"'!"&amp;I$68&amp;$C380+72),1,0)</f>
        <v>0</v>
      </c>
      <c r="J380" cm="1">
        <f t="array" aca="1" ref="J380" ca="1">IF(INDIRECT("'"&amp;$A$69&amp;"'!"&amp;J$68&amp;$C380+72)&lt;&gt;INDIRECT("'"&amp;$A$70&amp;"'!"&amp;J$68&amp;$C380+72),1,0)</f>
        <v>0</v>
      </c>
      <c r="K380" cm="1">
        <f t="array" aca="1" ref="K380" ca="1">IF(INDIRECT("'"&amp;$A$69&amp;"'!"&amp;K$68&amp;$C380+72)&lt;&gt;INDIRECT("'"&amp;$A$70&amp;"'!"&amp;K$68&amp;$C380+72),1,0)</f>
        <v>0</v>
      </c>
      <c r="L380" cm="1">
        <f t="array" aca="1" ref="L380" ca="1">IF(INDIRECT("'"&amp;$A$69&amp;"'!"&amp;L$68&amp;$C380+72)&lt;&gt;INDIRECT("'"&amp;$A$70&amp;"'!"&amp;L$68&amp;$C380+72),1,0)</f>
        <v>0</v>
      </c>
      <c r="M380" cm="1">
        <f t="array" aca="1" ref="M380" ca="1">IF(INDIRECT("'"&amp;$A$69&amp;"'!"&amp;M$68&amp;$C380+72)&lt;&gt;INDIRECT("'"&amp;$A$70&amp;"'!"&amp;M$68&amp;$C380+72),1,0)</f>
        <v>0</v>
      </c>
      <c r="N380" cm="1">
        <f t="array" aca="1" ref="N380" ca="1">IF(INDIRECT("'"&amp;$A$69&amp;"'!"&amp;N$68&amp;$C380+72)&lt;&gt;INDIRECT("'"&amp;$A$70&amp;"'!"&amp;N$68&amp;$C380+72),1,0)</f>
        <v>0</v>
      </c>
      <c r="O380" cm="1">
        <f t="array" aca="1" ref="O380" ca="1">IF(INDIRECT("'"&amp;$A$69&amp;"'!"&amp;O$68&amp;$C380+72)&lt;&gt;INDIRECT("'"&amp;$A$70&amp;"'!"&amp;O$68&amp;$C380+72),1,0)</f>
        <v>0</v>
      </c>
      <c r="P380" cm="1">
        <f t="array" aca="1" ref="P380" ca="1">IF(INDIRECT("'"&amp;$A$69&amp;"'!"&amp;P$68&amp;$C380+72)&lt;&gt;INDIRECT("'"&amp;$A$70&amp;"'!"&amp;P$68&amp;$C380+72),1,0)</f>
        <v>0</v>
      </c>
      <c r="Q380" cm="1">
        <f t="array" aca="1" ref="Q380" ca="1">IF(INDIRECT("'"&amp;$A$69&amp;"'!"&amp;Q$68&amp;$C380+72)&lt;&gt;INDIRECT("'"&amp;$A$70&amp;"'!"&amp;Q$68&amp;$C380+72),1,0)</f>
        <v>0</v>
      </c>
      <c r="R380" cm="1">
        <f t="array" aca="1" ref="R380" ca="1">IF(INDIRECT("'"&amp;$A$69&amp;"'!"&amp;R$68&amp;$C380+72)&lt;&gt;INDIRECT("'"&amp;$A$70&amp;"'!"&amp;R$68&amp;$C380+72),1,0)</f>
        <v>0</v>
      </c>
      <c r="S380" cm="1">
        <f t="array" aca="1" ref="S380" ca="1">IF(INDIRECT("'"&amp;$A$69&amp;"'!"&amp;S$68&amp;$C380+72)&lt;&gt;INDIRECT("'"&amp;$A$70&amp;"'!"&amp;S$68&amp;$C380+72),1,0)</f>
        <v>0</v>
      </c>
      <c r="T380" cm="1">
        <f t="array" aca="1" ref="T380" ca="1">IF(INDIRECT("'"&amp;$A$69&amp;"'!"&amp;T$68&amp;$C380+72)&lt;&gt;INDIRECT("'"&amp;$A$70&amp;"'!"&amp;T$68&amp;$C380+72),1,0)</f>
        <v>0</v>
      </c>
      <c r="U380" cm="1">
        <f t="array" aca="1" ref="U380" ca="1">IF(INDIRECT("'"&amp;$A$69&amp;"'!"&amp;U$68&amp;$C380+72)&lt;&gt;INDIRECT("'"&amp;$A$70&amp;"'!"&amp;U$68&amp;$C380+72),1,0)</f>
        <v>0</v>
      </c>
      <c r="V380" cm="1">
        <f t="array" aca="1" ref="V380" ca="1">IF(INDIRECT("'"&amp;$A$69&amp;"'!"&amp;V$68&amp;$C380+72)&lt;&gt;INDIRECT("'"&amp;$A$70&amp;"'!"&amp;V$68&amp;$C380+72),1,0)</f>
        <v>0</v>
      </c>
      <c r="W380" cm="1">
        <f t="array" aca="1" ref="W380" ca="1">IF(INDIRECT("'"&amp;$A$69&amp;"'!"&amp;W$68&amp;$C380+72)&lt;&gt;INDIRECT("'"&amp;$A$70&amp;"'!"&amp;W$68&amp;$C380+72),1,0)</f>
        <v>0</v>
      </c>
      <c r="X380" cm="1">
        <f t="array" aca="1" ref="X380" ca="1">IF(INDIRECT("'"&amp;$A$69&amp;"'!"&amp;X$68&amp;$C380+72)&lt;&gt;INDIRECT("'"&amp;$A$70&amp;"'!"&amp;X$68&amp;$C380+72),1,0)</f>
        <v>0</v>
      </c>
      <c r="Y380" cm="1">
        <f t="array" aca="1" ref="Y380" ca="1">IF(INDIRECT("'"&amp;$A$69&amp;"'!"&amp;Y$68&amp;$C380+72)&lt;&gt;INDIRECT("'"&amp;$A$70&amp;"'!"&amp;Y$68&amp;$C380+72),1,0)</f>
        <v>0</v>
      </c>
      <c r="Z380" cm="1">
        <f t="array" aca="1" ref="Z380" ca="1">IF(INDIRECT("'"&amp;$A$69&amp;"'!"&amp;Z$68&amp;$C380+72)&lt;&gt;INDIRECT("'"&amp;$A$70&amp;"'!"&amp;Z$68&amp;$C380+72),1,0)</f>
        <v>0</v>
      </c>
      <c r="AA380" cm="1">
        <f t="array" aca="1" ref="AA380" ca="1">IF(INDIRECT("'"&amp;$A$69&amp;"'!"&amp;AA$68&amp;$C380+72)&lt;&gt;INDIRECT("'"&amp;$A$70&amp;"'!"&amp;AA$68&amp;$C380+72),1,0)</f>
        <v>0</v>
      </c>
      <c r="AB380" cm="1">
        <f t="array" aca="1" ref="AB380" ca="1">IF(INDIRECT("'"&amp;$A$69&amp;"'!"&amp;AB$68&amp;$C380+72)&lt;&gt;INDIRECT("'"&amp;$A$70&amp;"'!"&amp;AB$68&amp;$C380+72),1,0)</f>
        <v>0</v>
      </c>
      <c r="AC380" cm="1">
        <f t="array" aca="1" ref="AC380" ca="1">IF(INDIRECT("'"&amp;$A$69&amp;"'!"&amp;AC$68&amp;$C380+72)&lt;&gt;INDIRECT("'"&amp;$A$70&amp;"'!"&amp;AC$68&amp;$C380+72),1,0)</f>
        <v>0</v>
      </c>
      <c r="AD380" cm="1">
        <f t="array" aca="1" ref="AD380" ca="1">IF(INDIRECT("'"&amp;$A$69&amp;"'!"&amp;AD$68&amp;$C380+72)&lt;&gt;INDIRECT("'"&amp;$A$70&amp;"'!"&amp;AD$68&amp;$C380+72),1,0)</f>
        <v>0</v>
      </c>
      <c r="AE380" cm="1">
        <f t="array" aca="1" ref="AE380" ca="1">IF(INDIRECT("'"&amp;$A$69&amp;"'!"&amp;AE$68&amp;$C380+72)&lt;&gt;INDIRECT("'"&amp;$A$70&amp;"'!"&amp;AE$68&amp;$C380+72),1,0)</f>
        <v>0</v>
      </c>
      <c r="AF380" cm="1">
        <f t="array" aca="1" ref="AF380" ca="1">IF(INDIRECT("'"&amp;$A$69&amp;"'!"&amp;AF$68&amp;$C380+72)&lt;&gt;INDIRECT("'"&amp;$A$70&amp;"'!"&amp;AF$68&amp;$C380+72),1,0)</f>
        <v>0</v>
      </c>
      <c r="AG380" cm="1">
        <f t="array" aca="1" ref="AG380" ca="1">IF(INDIRECT("'"&amp;$A$69&amp;"'!"&amp;AG$68&amp;$C380+72)&lt;&gt;INDIRECT("'"&amp;$A$70&amp;"'!"&amp;AG$68&amp;$C380+72),1,0)</f>
        <v>0</v>
      </c>
      <c r="AH380" cm="1">
        <f t="array" aca="1" ref="AH380" ca="1">IF(INDIRECT("'"&amp;$A$69&amp;"'!"&amp;AH$68&amp;$C380+72)&lt;&gt;INDIRECT("'"&amp;$A$70&amp;"'!"&amp;AH$68&amp;$C380+72),1,0)</f>
        <v>0</v>
      </c>
      <c r="AI380" cm="1">
        <f t="array" aca="1" ref="AI380" ca="1">IF(INDIRECT("'"&amp;$A$69&amp;"'!"&amp;AI$68&amp;$C380+72)&lt;&gt;INDIRECT("'"&amp;$A$70&amp;"'!"&amp;AI$68&amp;$C380+72),1,0)</f>
        <v>0</v>
      </c>
      <c r="AJ380" cm="1">
        <f t="array" aca="1" ref="AJ380" ca="1">IF(INDIRECT("'"&amp;$A$69&amp;"'!"&amp;AJ$68&amp;$C380+72)&lt;&gt;INDIRECT("'"&amp;$A$70&amp;"'!"&amp;AJ$68&amp;$C380+72),1,0)</f>
        <v>0</v>
      </c>
      <c r="AK380" cm="1">
        <f t="array" aca="1" ref="AK380" ca="1">IF(INDIRECT("'"&amp;$A$69&amp;"'!"&amp;AK$68&amp;$C380+72)&lt;&gt;INDIRECT("'"&amp;$A$70&amp;"'!"&amp;AK$68&amp;$C380+72),1,0)</f>
        <v>0</v>
      </c>
      <c r="AL380" cm="1">
        <f t="array" aca="1" ref="AL380" ca="1">IF(INDIRECT("'"&amp;$A$69&amp;"'!"&amp;AL$68&amp;$C380+72)&lt;&gt;INDIRECT("'"&amp;$A$70&amp;"'!"&amp;AL$68&amp;$C380+72),1,0)</f>
        <v>0</v>
      </c>
      <c r="AM380" cm="1">
        <f t="array" aca="1" ref="AM380" ca="1">IF(INDIRECT("'"&amp;$A$69&amp;"'!"&amp;AM$68&amp;$C380+72)&lt;&gt;INDIRECT("'"&amp;$A$70&amp;"'!"&amp;AM$68&amp;$C380+72),1,0)</f>
        <v>0</v>
      </c>
      <c r="AN380" cm="1">
        <f t="array" aca="1" ref="AN380" ca="1">IF(INDIRECT("'"&amp;$A$69&amp;"'!"&amp;AN$68&amp;$C380+72)&lt;&gt;INDIRECT("'"&amp;$A$70&amp;"'!"&amp;AN$68&amp;$C380+72),1,0)</f>
        <v>0</v>
      </c>
      <c r="AO380" cm="1">
        <f t="array" aca="1" ref="AO380" ca="1">IF(INDIRECT("'"&amp;$A$69&amp;"'!"&amp;AO$68&amp;$C380+72)&lt;&gt;INDIRECT("'"&amp;$A$70&amp;"'!"&amp;AO$68&amp;$C380+72),1,0)</f>
        <v>0</v>
      </c>
      <c r="AP380" cm="1">
        <f t="array" aca="1" ref="AP380" ca="1">IF(INDIRECT("'"&amp;$A$69&amp;"'!"&amp;AP$68&amp;$C380+72)&lt;&gt;INDIRECT("'"&amp;$A$70&amp;"'!"&amp;AP$68&amp;$C380+72),1,0)</f>
        <v>0</v>
      </c>
      <c r="AQ380" cm="1">
        <f t="array" aca="1" ref="AQ380" ca="1">IF(INDIRECT("'"&amp;$A$69&amp;"'!"&amp;AQ$68&amp;$C380+72)&lt;&gt;INDIRECT("'"&amp;$A$70&amp;"'!"&amp;AQ$68&amp;$C380+72),1,0)</f>
        <v>0</v>
      </c>
      <c r="AR380" cm="1">
        <f t="array" aca="1" ref="AR380" ca="1">IF(INDIRECT("'"&amp;$A$69&amp;"'!"&amp;AR$68&amp;$C380+72)&lt;&gt;INDIRECT("'"&amp;$A$70&amp;"'!"&amp;AR$68&amp;$C380+72),1,0)</f>
        <v>0</v>
      </c>
      <c r="AS380" cm="1">
        <f t="array" aca="1" ref="AS380" ca="1">IF(INDIRECT("'"&amp;$A$69&amp;"'!"&amp;AS$68&amp;$C380+72)&lt;&gt;INDIRECT("'"&amp;$A$70&amp;"'!"&amp;AS$68&amp;$C380+72),1,0)</f>
        <v>0</v>
      </c>
      <c r="AT380" cm="1">
        <f t="array" aca="1" ref="AT380" ca="1">IF(INDIRECT("'"&amp;$A$69&amp;"'!"&amp;AT$68&amp;$C380+72)&lt;&gt;INDIRECT("'"&amp;$A$70&amp;"'!"&amp;AT$68&amp;$C380+72),1,0)</f>
        <v>0</v>
      </c>
      <c r="AU380" cm="1">
        <f t="array" aca="1" ref="AU380" ca="1">IF(INDIRECT("'"&amp;$A$69&amp;"'!"&amp;AU$68&amp;$C380+72)&lt;&gt;INDIRECT("'"&amp;$A$70&amp;"'!"&amp;AU$68&amp;$C380+72),1,0)</f>
        <v>0</v>
      </c>
      <c r="AV380" cm="1">
        <f t="array" aca="1" ref="AV380" ca="1">IF(INDIRECT("'"&amp;$A$69&amp;"'!"&amp;AV$68&amp;$C380+72)&lt;&gt;INDIRECT("'"&amp;$A$70&amp;"'!"&amp;AV$68&amp;$C380+72),1,0)</f>
        <v>0</v>
      </c>
      <c r="AW380" cm="1">
        <f t="array" aca="1" ref="AW380" ca="1">IF(INDIRECT("'"&amp;$A$69&amp;"'!"&amp;AW$68&amp;$C380+72)&lt;&gt;INDIRECT("'"&amp;$A$70&amp;"'!"&amp;AW$68&amp;$C380+72),1,0)</f>
        <v>0</v>
      </c>
      <c r="AX380" cm="1">
        <f t="array" aca="1" ref="AX380" ca="1">IF(INDIRECT("'"&amp;$A$69&amp;"'!"&amp;AX$68&amp;$C380+72)&lt;&gt;INDIRECT("'"&amp;$A$70&amp;"'!"&amp;AX$68&amp;$C380+72),1,0)</f>
        <v>0</v>
      </c>
      <c r="AY380" cm="1">
        <f t="array" aca="1" ref="AY380" ca="1">IF(INDIRECT("'"&amp;$A$69&amp;"'!"&amp;AY$68&amp;$C380+72)&lt;&gt;INDIRECT("'"&amp;$A$70&amp;"'!"&amp;AY$68&amp;$C380+72),1,0)</f>
        <v>0</v>
      </c>
      <c r="AZ380" cm="1">
        <f t="array" aca="1" ref="AZ380" ca="1">IF(INDIRECT("'"&amp;$A$69&amp;"'!"&amp;AZ$68&amp;$C380+72)&lt;&gt;INDIRECT("'"&amp;$A$70&amp;"'!"&amp;AZ$68&amp;$C380+72),1,0)</f>
        <v>0</v>
      </c>
      <c r="BA380" cm="1">
        <f t="array" aca="1" ref="BA380" ca="1">IF(INDIRECT("'"&amp;$A$69&amp;"'!"&amp;BA$68&amp;$C380+72)&lt;&gt;INDIRECT("'"&amp;$A$70&amp;"'!"&amp;BA$68&amp;$C380+72),1,0)</f>
        <v>0</v>
      </c>
      <c r="BB380" cm="1">
        <f t="array" aca="1" ref="BB380" ca="1">IF(INDIRECT("'"&amp;$A$69&amp;"'!"&amp;BB$68&amp;$C380+72)&lt;&gt;INDIRECT("'"&amp;$A$70&amp;"'!"&amp;BB$68&amp;$C380+72),1,0)</f>
        <v>0</v>
      </c>
      <c r="BC380">
        <f t="shared" ca="1" si="12"/>
        <v>0</v>
      </c>
      <c r="BD380">
        <f t="shared" ca="1" si="13"/>
        <v>0</v>
      </c>
      <c r="BE380">
        <f t="shared" ca="1" si="14"/>
        <v>0</v>
      </c>
    </row>
    <row r="381" spans="3:57" x14ac:dyDescent="0.15">
      <c r="C381" s="283">
        <v>309</v>
      </c>
      <c r="D381" cm="1">
        <f t="array" aca="1" ref="D381" ca="1">IF(INDIRECT("'"&amp;$A$69&amp;"'!"&amp;D$68&amp;$C381+72)&lt;&gt;INDIRECT("'"&amp;$A$70&amp;"'!"&amp;D$68&amp;$C381+72),1,0)</f>
        <v>0</v>
      </c>
      <c r="E381" cm="1">
        <f t="array" aca="1" ref="E381" ca="1">IF(INDIRECT("'"&amp;$A$69&amp;"'!"&amp;E$68&amp;$C381+72)&lt;&gt;INDIRECT("'"&amp;$A$70&amp;"'!"&amp;E$68&amp;$C381+72),1,0)</f>
        <v>0</v>
      </c>
      <c r="F381" cm="1">
        <f t="array" aca="1" ref="F381" ca="1">IF(INDIRECT("'"&amp;$A$69&amp;"'!"&amp;F$68&amp;$C381+72)&lt;&gt;INDIRECT("'"&amp;$A$70&amp;"'!"&amp;F$68&amp;$C381+72),1,0)</f>
        <v>0</v>
      </c>
      <c r="G381" cm="1">
        <f t="array" aca="1" ref="G381" ca="1">IF(INDIRECT("'"&amp;$A$69&amp;"'!"&amp;G$68&amp;$C381+72)&lt;&gt;INDIRECT("'"&amp;$A$70&amp;"'!"&amp;G$68&amp;$C381+72),1,0)</f>
        <v>0</v>
      </c>
      <c r="H381" cm="1">
        <f t="array" aca="1" ref="H381" ca="1">IF(INDIRECT("'"&amp;$A$69&amp;"'!"&amp;H$68&amp;$C381+72)&lt;&gt;INDIRECT("'"&amp;$A$70&amp;"'!"&amp;H$68&amp;$C381+72),1,0)</f>
        <v>0</v>
      </c>
      <c r="I381" cm="1">
        <f t="array" aca="1" ref="I381" ca="1">IF(INDIRECT("'"&amp;$A$69&amp;"'!"&amp;I$68&amp;$C381+72)&lt;&gt;INDIRECT("'"&amp;$A$70&amp;"'!"&amp;I$68&amp;$C381+72),1,0)</f>
        <v>0</v>
      </c>
      <c r="J381" cm="1">
        <f t="array" aca="1" ref="J381" ca="1">IF(INDIRECT("'"&amp;$A$69&amp;"'!"&amp;J$68&amp;$C381+72)&lt;&gt;INDIRECT("'"&amp;$A$70&amp;"'!"&amp;J$68&amp;$C381+72),1,0)</f>
        <v>0</v>
      </c>
      <c r="K381" cm="1">
        <f t="array" aca="1" ref="K381" ca="1">IF(INDIRECT("'"&amp;$A$69&amp;"'!"&amp;K$68&amp;$C381+72)&lt;&gt;INDIRECT("'"&amp;$A$70&amp;"'!"&amp;K$68&amp;$C381+72),1,0)</f>
        <v>0</v>
      </c>
      <c r="L381" cm="1">
        <f t="array" aca="1" ref="L381" ca="1">IF(INDIRECT("'"&amp;$A$69&amp;"'!"&amp;L$68&amp;$C381+72)&lt;&gt;INDIRECT("'"&amp;$A$70&amp;"'!"&amp;L$68&amp;$C381+72),1,0)</f>
        <v>0</v>
      </c>
      <c r="M381" cm="1">
        <f t="array" aca="1" ref="M381" ca="1">IF(INDIRECT("'"&amp;$A$69&amp;"'!"&amp;M$68&amp;$C381+72)&lt;&gt;INDIRECT("'"&amp;$A$70&amp;"'!"&amp;M$68&amp;$C381+72),1,0)</f>
        <v>0</v>
      </c>
      <c r="N381" cm="1">
        <f t="array" aca="1" ref="N381" ca="1">IF(INDIRECT("'"&amp;$A$69&amp;"'!"&amp;N$68&amp;$C381+72)&lt;&gt;INDIRECT("'"&amp;$A$70&amp;"'!"&amp;N$68&amp;$C381+72),1,0)</f>
        <v>0</v>
      </c>
      <c r="O381" cm="1">
        <f t="array" aca="1" ref="O381" ca="1">IF(INDIRECT("'"&amp;$A$69&amp;"'!"&amp;O$68&amp;$C381+72)&lt;&gt;INDIRECT("'"&amp;$A$70&amp;"'!"&amp;O$68&amp;$C381+72),1,0)</f>
        <v>0</v>
      </c>
      <c r="P381" cm="1">
        <f t="array" aca="1" ref="P381" ca="1">IF(INDIRECT("'"&amp;$A$69&amp;"'!"&amp;P$68&amp;$C381+72)&lt;&gt;INDIRECT("'"&amp;$A$70&amp;"'!"&amp;P$68&amp;$C381+72),1,0)</f>
        <v>0</v>
      </c>
      <c r="Q381" cm="1">
        <f t="array" aca="1" ref="Q381" ca="1">IF(INDIRECT("'"&amp;$A$69&amp;"'!"&amp;Q$68&amp;$C381+72)&lt;&gt;INDIRECT("'"&amp;$A$70&amp;"'!"&amp;Q$68&amp;$C381+72),1,0)</f>
        <v>0</v>
      </c>
      <c r="R381" cm="1">
        <f t="array" aca="1" ref="R381" ca="1">IF(INDIRECT("'"&amp;$A$69&amp;"'!"&amp;R$68&amp;$C381+72)&lt;&gt;INDIRECT("'"&amp;$A$70&amp;"'!"&amp;R$68&amp;$C381+72),1,0)</f>
        <v>0</v>
      </c>
      <c r="S381" cm="1">
        <f t="array" aca="1" ref="S381" ca="1">IF(INDIRECT("'"&amp;$A$69&amp;"'!"&amp;S$68&amp;$C381+72)&lt;&gt;INDIRECT("'"&amp;$A$70&amp;"'!"&amp;S$68&amp;$C381+72),1,0)</f>
        <v>0</v>
      </c>
      <c r="T381" cm="1">
        <f t="array" aca="1" ref="T381" ca="1">IF(INDIRECT("'"&amp;$A$69&amp;"'!"&amp;T$68&amp;$C381+72)&lt;&gt;INDIRECT("'"&amp;$A$70&amp;"'!"&amp;T$68&amp;$C381+72),1,0)</f>
        <v>0</v>
      </c>
      <c r="U381" cm="1">
        <f t="array" aca="1" ref="U381" ca="1">IF(INDIRECT("'"&amp;$A$69&amp;"'!"&amp;U$68&amp;$C381+72)&lt;&gt;INDIRECT("'"&amp;$A$70&amp;"'!"&amp;U$68&amp;$C381+72),1,0)</f>
        <v>0</v>
      </c>
      <c r="V381" cm="1">
        <f t="array" aca="1" ref="V381" ca="1">IF(INDIRECT("'"&amp;$A$69&amp;"'!"&amp;V$68&amp;$C381+72)&lt;&gt;INDIRECT("'"&amp;$A$70&amp;"'!"&amp;V$68&amp;$C381+72),1,0)</f>
        <v>0</v>
      </c>
      <c r="W381" cm="1">
        <f t="array" aca="1" ref="W381" ca="1">IF(INDIRECT("'"&amp;$A$69&amp;"'!"&amp;W$68&amp;$C381+72)&lt;&gt;INDIRECT("'"&amp;$A$70&amp;"'!"&amp;W$68&amp;$C381+72),1,0)</f>
        <v>0</v>
      </c>
      <c r="X381" cm="1">
        <f t="array" aca="1" ref="X381" ca="1">IF(INDIRECT("'"&amp;$A$69&amp;"'!"&amp;X$68&amp;$C381+72)&lt;&gt;INDIRECT("'"&amp;$A$70&amp;"'!"&amp;X$68&amp;$C381+72),1,0)</f>
        <v>0</v>
      </c>
      <c r="Y381" cm="1">
        <f t="array" aca="1" ref="Y381" ca="1">IF(INDIRECT("'"&amp;$A$69&amp;"'!"&amp;Y$68&amp;$C381+72)&lt;&gt;INDIRECT("'"&amp;$A$70&amp;"'!"&amp;Y$68&amp;$C381+72),1,0)</f>
        <v>0</v>
      </c>
      <c r="Z381" cm="1">
        <f t="array" aca="1" ref="Z381" ca="1">IF(INDIRECT("'"&amp;$A$69&amp;"'!"&amp;Z$68&amp;$C381+72)&lt;&gt;INDIRECT("'"&amp;$A$70&amp;"'!"&amp;Z$68&amp;$C381+72),1,0)</f>
        <v>0</v>
      </c>
      <c r="AA381" cm="1">
        <f t="array" aca="1" ref="AA381" ca="1">IF(INDIRECT("'"&amp;$A$69&amp;"'!"&amp;AA$68&amp;$C381+72)&lt;&gt;INDIRECT("'"&amp;$A$70&amp;"'!"&amp;AA$68&amp;$C381+72),1,0)</f>
        <v>0</v>
      </c>
      <c r="AB381" cm="1">
        <f t="array" aca="1" ref="AB381" ca="1">IF(INDIRECT("'"&amp;$A$69&amp;"'!"&amp;AB$68&amp;$C381+72)&lt;&gt;INDIRECT("'"&amp;$A$70&amp;"'!"&amp;AB$68&amp;$C381+72),1,0)</f>
        <v>0</v>
      </c>
      <c r="AC381" cm="1">
        <f t="array" aca="1" ref="AC381" ca="1">IF(INDIRECT("'"&amp;$A$69&amp;"'!"&amp;AC$68&amp;$C381+72)&lt;&gt;INDIRECT("'"&amp;$A$70&amp;"'!"&amp;AC$68&amp;$C381+72),1,0)</f>
        <v>0</v>
      </c>
      <c r="AD381" cm="1">
        <f t="array" aca="1" ref="AD381" ca="1">IF(INDIRECT("'"&amp;$A$69&amp;"'!"&amp;AD$68&amp;$C381+72)&lt;&gt;INDIRECT("'"&amp;$A$70&amp;"'!"&amp;AD$68&amp;$C381+72),1,0)</f>
        <v>0</v>
      </c>
      <c r="AE381" cm="1">
        <f t="array" aca="1" ref="AE381" ca="1">IF(INDIRECT("'"&amp;$A$69&amp;"'!"&amp;AE$68&amp;$C381+72)&lt;&gt;INDIRECT("'"&amp;$A$70&amp;"'!"&amp;AE$68&amp;$C381+72),1,0)</f>
        <v>0</v>
      </c>
      <c r="AF381" cm="1">
        <f t="array" aca="1" ref="AF381" ca="1">IF(INDIRECT("'"&amp;$A$69&amp;"'!"&amp;AF$68&amp;$C381+72)&lt;&gt;INDIRECT("'"&amp;$A$70&amp;"'!"&amp;AF$68&amp;$C381+72),1,0)</f>
        <v>0</v>
      </c>
      <c r="AG381" cm="1">
        <f t="array" aca="1" ref="AG381" ca="1">IF(INDIRECT("'"&amp;$A$69&amp;"'!"&amp;AG$68&amp;$C381+72)&lt;&gt;INDIRECT("'"&amp;$A$70&amp;"'!"&amp;AG$68&amp;$C381+72),1,0)</f>
        <v>0</v>
      </c>
      <c r="AH381" cm="1">
        <f t="array" aca="1" ref="AH381" ca="1">IF(INDIRECT("'"&amp;$A$69&amp;"'!"&amp;AH$68&amp;$C381+72)&lt;&gt;INDIRECT("'"&amp;$A$70&amp;"'!"&amp;AH$68&amp;$C381+72),1,0)</f>
        <v>0</v>
      </c>
      <c r="AI381" cm="1">
        <f t="array" aca="1" ref="AI381" ca="1">IF(INDIRECT("'"&amp;$A$69&amp;"'!"&amp;AI$68&amp;$C381+72)&lt;&gt;INDIRECT("'"&amp;$A$70&amp;"'!"&amp;AI$68&amp;$C381+72),1,0)</f>
        <v>0</v>
      </c>
      <c r="AJ381" cm="1">
        <f t="array" aca="1" ref="AJ381" ca="1">IF(INDIRECT("'"&amp;$A$69&amp;"'!"&amp;AJ$68&amp;$C381+72)&lt;&gt;INDIRECT("'"&amp;$A$70&amp;"'!"&amp;AJ$68&amp;$C381+72),1,0)</f>
        <v>0</v>
      </c>
      <c r="AK381" cm="1">
        <f t="array" aca="1" ref="AK381" ca="1">IF(INDIRECT("'"&amp;$A$69&amp;"'!"&amp;AK$68&amp;$C381+72)&lt;&gt;INDIRECT("'"&amp;$A$70&amp;"'!"&amp;AK$68&amp;$C381+72),1,0)</f>
        <v>0</v>
      </c>
      <c r="AL381" cm="1">
        <f t="array" aca="1" ref="AL381" ca="1">IF(INDIRECT("'"&amp;$A$69&amp;"'!"&amp;AL$68&amp;$C381+72)&lt;&gt;INDIRECT("'"&amp;$A$70&amp;"'!"&amp;AL$68&amp;$C381+72),1,0)</f>
        <v>0</v>
      </c>
      <c r="AM381" cm="1">
        <f t="array" aca="1" ref="AM381" ca="1">IF(INDIRECT("'"&amp;$A$69&amp;"'!"&amp;AM$68&amp;$C381+72)&lt;&gt;INDIRECT("'"&amp;$A$70&amp;"'!"&amp;AM$68&amp;$C381+72),1,0)</f>
        <v>0</v>
      </c>
      <c r="AN381" cm="1">
        <f t="array" aca="1" ref="AN381" ca="1">IF(INDIRECT("'"&amp;$A$69&amp;"'!"&amp;AN$68&amp;$C381+72)&lt;&gt;INDIRECT("'"&amp;$A$70&amp;"'!"&amp;AN$68&amp;$C381+72),1,0)</f>
        <v>0</v>
      </c>
      <c r="AO381" cm="1">
        <f t="array" aca="1" ref="AO381" ca="1">IF(INDIRECT("'"&amp;$A$69&amp;"'!"&amp;AO$68&amp;$C381+72)&lt;&gt;INDIRECT("'"&amp;$A$70&amp;"'!"&amp;AO$68&amp;$C381+72),1,0)</f>
        <v>0</v>
      </c>
      <c r="AP381" cm="1">
        <f t="array" aca="1" ref="AP381" ca="1">IF(INDIRECT("'"&amp;$A$69&amp;"'!"&amp;AP$68&amp;$C381+72)&lt;&gt;INDIRECT("'"&amp;$A$70&amp;"'!"&amp;AP$68&amp;$C381+72),1,0)</f>
        <v>0</v>
      </c>
      <c r="AQ381" cm="1">
        <f t="array" aca="1" ref="AQ381" ca="1">IF(INDIRECT("'"&amp;$A$69&amp;"'!"&amp;AQ$68&amp;$C381+72)&lt;&gt;INDIRECT("'"&amp;$A$70&amp;"'!"&amp;AQ$68&amp;$C381+72),1,0)</f>
        <v>0</v>
      </c>
      <c r="AR381" cm="1">
        <f t="array" aca="1" ref="AR381" ca="1">IF(INDIRECT("'"&amp;$A$69&amp;"'!"&amp;AR$68&amp;$C381+72)&lt;&gt;INDIRECT("'"&amp;$A$70&amp;"'!"&amp;AR$68&amp;$C381+72),1,0)</f>
        <v>0</v>
      </c>
      <c r="AS381" cm="1">
        <f t="array" aca="1" ref="AS381" ca="1">IF(INDIRECT("'"&amp;$A$69&amp;"'!"&amp;AS$68&amp;$C381+72)&lt;&gt;INDIRECT("'"&amp;$A$70&amp;"'!"&amp;AS$68&amp;$C381+72),1,0)</f>
        <v>0</v>
      </c>
      <c r="AT381" cm="1">
        <f t="array" aca="1" ref="AT381" ca="1">IF(INDIRECT("'"&amp;$A$69&amp;"'!"&amp;AT$68&amp;$C381+72)&lt;&gt;INDIRECT("'"&amp;$A$70&amp;"'!"&amp;AT$68&amp;$C381+72),1,0)</f>
        <v>0</v>
      </c>
      <c r="AU381" cm="1">
        <f t="array" aca="1" ref="AU381" ca="1">IF(INDIRECT("'"&amp;$A$69&amp;"'!"&amp;AU$68&amp;$C381+72)&lt;&gt;INDIRECT("'"&amp;$A$70&amp;"'!"&amp;AU$68&amp;$C381+72),1,0)</f>
        <v>0</v>
      </c>
      <c r="AV381" cm="1">
        <f t="array" aca="1" ref="AV381" ca="1">IF(INDIRECT("'"&amp;$A$69&amp;"'!"&amp;AV$68&amp;$C381+72)&lt;&gt;INDIRECT("'"&amp;$A$70&amp;"'!"&amp;AV$68&amp;$C381+72),1,0)</f>
        <v>0</v>
      </c>
      <c r="AW381" cm="1">
        <f t="array" aca="1" ref="AW381" ca="1">IF(INDIRECT("'"&amp;$A$69&amp;"'!"&amp;AW$68&amp;$C381+72)&lt;&gt;INDIRECT("'"&amp;$A$70&amp;"'!"&amp;AW$68&amp;$C381+72),1,0)</f>
        <v>0</v>
      </c>
      <c r="AX381" cm="1">
        <f t="array" aca="1" ref="AX381" ca="1">IF(INDIRECT("'"&amp;$A$69&amp;"'!"&amp;AX$68&amp;$C381+72)&lt;&gt;INDIRECT("'"&amp;$A$70&amp;"'!"&amp;AX$68&amp;$C381+72),1,0)</f>
        <v>0</v>
      </c>
      <c r="AY381" cm="1">
        <f t="array" aca="1" ref="AY381" ca="1">IF(INDIRECT("'"&amp;$A$69&amp;"'!"&amp;AY$68&amp;$C381+72)&lt;&gt;INDIRECT("'"&amp;$A$70&amp;"'!"&amp;AY$68&amp;$C381+72),1,0)</f>
        <v>0</v>
      </c>
      <c r="AZ381" cm="1">
        <f t="array" aca="1" ref="AZ381" ca="1">IF(INDIRECT("'"&amp;$A$69&amp;"'!"&amp;AZ$68&amp;$C381+72)&lt;&gt;INDIRECT("'"&amp;$A$70&amp;"'!"&amp;AZ$68&amp;$C381+72),1,0)</f>
        <v>0</v>
      </c>
      <c r="BA381" cm="1">
        <f t="array" aca="1" ref="BA381" ca="1">IF(INDIRECT("'"&amp;$A$69&amp;"'!"&amp;BA$68&amp;$C381+72)&lt;&gt;INDIRECT("'"&amp;$A$70&amp;"'!"&amp;BA$68&amp;$C381+72),1,0)</f>
        <v>0</v>
      </c>
      <c r="BB381" cm="1">
        <f t="array" aca="1" ref="BB381" ca="1">IF(INDIRECT("'"&amp;$A$69&amp;"'!"&amp;BB$68&amp;$C381+72)&lt;&gt;INDIRECT("'"&amp;$A$70&amp;"'!"&amp;BB$68&amp;$C381+72),1,0)</f>
        <v>0</v>
      </c>
      <c r="BC381">
        <f t="shared" ca="1" si="12"/>
        <v>0</v>
      </c>
      <c r="BD381">
        <f t="shared" ca="1" si="13"/>
        <v>0</v>
      </c>
      <c r="BE381">
        <f t="shared" ca="1" si="14"/>
        <v>0</v>
      </c>
    </row>
    <row r="382" spans="3:57" x14ac:dyDescent="0.15">
      <c r="C382" s="283">
        <v>310</v>
      </c>
      <c r="D382" cm="1">
        <f t="array" aca="1" ref="D382" ca="1">IF(INDIRECT("'"&amp;$A$69&amp;"'!"&amp;D$68&amp;$C382+72)&lt;&gt;INDIRECT("'"&amp;$A$70&amp;"'!"&amp;D$68&amp;$C382+72),1,0)</f>
        <v>0</v>
      </c>
      <c r="E382" cm="1">
        <f t="array" aca="1" ref="E382" ca="1">IF(INDIRECT("'"&amp;$A$69&amp;"'!"&amp;E$68&amp;$C382+72)&lt;&gt;INDIRECT("'"&amp;$A$70&amp;"'!"&amp;E$68&amp;$C382+72),1,0)</f>
        <v>0</v>
      </c>
      <c r="F382" cm="1">
        <f t="array" aca="1" ref="F382" ca="1">IF(INDIRECT("'"&amp;$A$69&amp;"'!"&amp;F$68&amp;$C382+72)&lt;&gt;INDIRECT("'"&amp;$A$70&amp;"'!"&amp;F$68&amp;$C382+72),1,0)</f>
        <v>0</v>
      </c>
      <c r="G382" cm="1">
        <f t="array" aca="1" ref="G382" ca="1">IF(INDIRECT("'"&amp;$A$69&amp;"'!"&amp;G$68&amp;$C382+72)&lt;&gt;INDIRECT("'"&amp;$A$70&amp;"'!"&amp;G$68&amp;$C382+72),1,0)</f>
        <v>0</v>
      </c>
      <c r="H382" cm="1">
        <f t="array" aca="1" ref="H382" ca="1">IF(INDIRECT("'"&amp;$A$69&amp;"'!"&amp;H$68&amp;$C382+72)&lt;&gt;INDIRECT("'"&amp;$A$70&amp;"'!"&amp;H$68&amp;$C382+72),1,0)</f>
        <v>0</v>
      </c>
      <c r="I382" cm="1">
        <f t="array" aca="1" ref="I382" ca="1">IF(INDIRECT("'"&amp;$A$69&amp;"'!"&amp;I$68&amp;$C382+72)&lt;&gt;INDIRECT("'"&amp;$A$70&amp;"'!"&amp;I$68&amp;$C382+72),1,0)</f>
        <v>0</v>
      </c>
      <c r="J382" cm="1">
        <f t="array" aca="1" ref="J382" ca="1">IF(INDIRECT("'"&amp;$A$69&amp;"'!"&amp;J$68&amp;$C382+72)&lt;&gt;INDIRECT("'"&amp;$A$70&amp;"'!"&amp;J$68&amp;$C382+72),1,0)</f>
        <v>0</v>
      </c>
      <c r="K382" cm="1">
        <f t="array" aca="1" ref="K382" ca="1">IF(INDIRECT("'"&amp;$A$69&amp;"'!"&amp;K$68&amp;$C382+72)&lt;&gt;INDIRECT("'"&amp;$A$70&amp;"'!"&amp;K$68&amp;$C382+72),1,0)</f>
        <v>0</v>
      </c>
      <c r="L382" cm="1">
        <f t="array" aca="1" ref="L382" ca="1">IF(INDIRECT("'"&amp;$A$69&amp;"'!"&amp;L$68&amp;$C382+72)&lt;&gt;INDIRECT("'"&amp;$A$70&amp;"'!"&amp;L$68&amp;$C382+72),1,0)</f>
        <v>0</v>
      </c>
      <c r="M382" cm="1">
        <f t="array" aca="1" ref="M382" ca="1">IF(INDIRECT("'"&amp;$A$69&amp;"'!"&amp;M$68&amp;$C382+72)&lt;&gt;INDIRECT("'"&amp;$A$70&amp;"'!"&amp;M$68&amp;$C382+72),1,0)</f>
        <v>0</v>
      </c>
      <c r="N382" cm="1">
        <f t="array" aca="1" ref="N382" ca="1">IF(INDIRECT("'"&amp;$A$69&amp;"'!"&amp;N$68&amp;$C382+72)&lt;&gt;INDIRECT("'"&amp;$A$70&amp;"'!"&amp;N$68&amp;$C382+72),1,0)</f>
        <v>0</v>
      </c>
      <c r="O382" cm="1">
        <f t="array" aca="1" ref="O382" ca="1">IF(INDIRECT("'"&amp;$A$69&amp;"'!"&amp;O$68&amp;$C382+72)&lt;&gt;INDIRECT("'"&amp;$A$70&amp;"'!"&amp;O$68&amp;$C382+72),1,0)</f>
        <v>0</v>
      </c>
      <c r="P382" cm="1">
        <f t="array" aca="1" ref="P382" ca="1">IF(INDIRECT("'"&amp;$A$69&amp;"'!"&amp;P$68&amp;$C382+72)&lt;&gt;INDIRECT("'"&amp;$A$70&amp;"'!"&amp;P$68&amp;$C382+72),1,0)</f>
        <v>0</v>
      </c>
      <c r="Q382" cm="1">
        <f t="array" aca="1" ref="Q382" ca="1">IF(INDIRECT("'"&amp;$A$69&amp;"'!"&amp;Q$68&amp;$C382+72)&lt;&gt;INDIRECT("'"&amp;$A$70&amp;"'!"&amp;Q$68&amp;$C382+72),1,0)</f>
        <v>0</v>
      </c>
      <c r="R382" cm="1">
        <f t="array" aca="1" ref="R382" ca="1">IF(INDIRECT("'"&amp;$A$69&amp;"'!"&amp;R$68&amp;$C382+72)&lt;&gt;INDIRECT("'"&amp;$A$70&amp;"'!"&amp;R$68&amp;$C382+72),1,0)</f>
        <v>0</v>
      </c>
      <c r="S382" cm="1">
        <f t="array" aca="1" ref="S382" ca="1">IF(INDIRECT("'"&amp;$A$69&amp;"'!"&amp;S$68&amp;$C382+72)&lt;&gt;INDIRECT("'"&amp;$A$70&amp;"'!"&amp;S$68&amp;$C382+72),1,0)</f>
        <v>0</v>
      </c>
      <c r="T382" cm="1">
        <f t="array" aca="1" ref="T382" ca="1">IF(INDIRECT("'"&amp;$A$69&amp;"'!"&amp;T$68&amp;$C382+72)&lt;&gt;INDIRECT("'"&amp;$A$70&amp;"'!"&amp;T$68&amp;$C382+72),1,0)</f>
        <v>0</v>
      </c>
      <c r="U382" cm="1">
        <f t="array" aca="1" ref="U382" ca="1">IF(INDIRECT("'"&amp;$A$69&amp;"'!"&amp;U$68&amp;$C382+72)&lt;&gt;INDIRECT("'"&amp;$A$70&amp;"'!"&amp;U$68&amp;$C382+72),1,0)</f>
        <v>0</v>
      </c>
      <c r="V382" cm="1">
        <f t="array" aca="1" ref="V382" ca="1">IF(INDIRECT("'"&amp;$A$69&amp;"'!"&amp;V$68&amp;$C382+72)&lt;&gt;INDIRECT("'"&amp;$A$70&amp;"'!"&amp;V$68&amp;$C382+72),1,0)</f>
        <v>0</v>
      </c>
      <c r="W382" cm="1">
        <f t="array" aca="1" ref="W382" ca="1">IF(INDIRECT("'"&amp;$A$69&amp;"'!"&amp;W$68&amp;$C382+72)&lt;&gt;INDIRECT("'"&amp;$A$70&amp;"'!"&amp;W$68&amp;$C382+72),1,0)</f>
        <v>0</v>
      </c>
      <c r="X382" cm="1">
        <f t="array" aca="1" ref="X382" ca="1">IF(INDIRECT("'"&amp;$A$69&amp;"'!"&amp;X$68&amp;$C382+72)&lt;&gt;INDIRECT("'"&amp;$A$70&amp;"'!"&amp;X$68&amp;$C382+72),1,0)</f>
        <v>0</v>
      </c>
      <c r="Y382" cm="1">
        <f t="array" aca="1" ref="Y382" ca="1">IF(INDIRECT("'"&amp;$A$69&amp;"'!"&amp;Y$68&amp;$C382+72)&lt;&gt;INDIRECT("'"&amp;$A$70&amp;"'!"&amp;Y$68&amp;$C382+72),1,0)</f>
        <v>0</v>
      </c>
      <c r="Z382" cm="1">
        <f t="array" aca="1" ref="Z382" ca="1">IF(INDIRECT("'"&amp;$A$69&amp;"'!"&amp;Z$68&amp;$C382+72)&lt;&gt;INDIRECT("'"&amp;$A$70&amp;"'!"&amp;Z$68&amp;$C382+72),1,0)</f>
        <v>0</v>
      </c>
      <c r="AA382" cm="1">
        <f t="array" aca="1" ref="AA382" ca="1">IF(INDIRECT("'"&amp;$A$69&amp;"'!"&amp;AA$68&amp;$C382+72)&lt;&gt;INDIRECT("'"&amp;$A$70&amp;"'!"&amp;AA$68&amp;$C382+72),1,0)</f>
        <v>0</v>
      </c>
      <c r="AB382" cm="1">
        <f t="array" aca="1" ref="AB382" ca="1">IF(INDIRECT("'"&amp;$A$69&amp;"'!"&amp;AB$68&amp;$C382+72)&lt;&gt;INDIRECT("'"&amp;$A$70&amp;"'!"&amp;AB$68&amp;$C382+72),1,0)</f>
        <v>0</v>
      </c>
      <c r="AC382" cm="1">
        <f t="array" aca="1" ref="AC382" ca="1">IF(INDIRECT("'"&amp;$A$69&amp;"'!"&amp;AC$68&amp;$C382+72)&lt;&gt;INDIRECT("'"&amp;$A$70&amp;"'!"&amp;AC$68&amp;$C382+72),1,0)</f>
        <v>0</v>
      </c>
      <c r="AD382" cm="1">
        <f t="array" aca="1" ref="AD382" ca="1">IF(INDIRECT("'"&amp;$A$69&amp;"'!"&amp;AD$68&amp;$C382+72)&lt;&gt;INDIRECT("'"&amp;$A$70&amp;"'!"&amp;AD$68&amp;$C382+72),1,0)</f>
        <v>0</v>
      </c>
      <c r="AE382" cm="1">
        <f t="array" aca="1" ref="AE382" ca="1">IF(INDIRECT("'"&amp;$A$69&amp;"'!"&amp;AE$68&amp;$C382+72)&lt;&gt;INDIRECT("'"&amp;$A$70&amp;"'!"&amp;AE$68&amp;$C382+72),1,0)</f>
        <v>0</v>
      </c>
      <c r="AF382" cm="1">
        <f t="array" aca="1" ref="AF382" ca="1">IF(INDIRECT("'"&amp;$A$69&amp;"'!"&amp;AF$68&amp;$C382+72)&lt;&gt;INDIRECT("'"&amp;$A$70&amp;"'!"&amp;AF$68&amp;$C382+72),1,0)</f>
        <v>0</v>
      </c>
      <c r="AG382" cm="1">
        <f t="array" aca="1" ref="AG382" ca="1">IF(INDIRECT("'"&amp;$A$69&amp;"'!"&amp;AG$68&amp;$C382+72)&lt;&gt;INDIRECT("'"&amp;$A$70&amp;"'!"&amp;AG$68&amp;$C382+72),1,0)</f>
        <v>0</v>
      </c>
      <c r="AH382" cm="1">
        <f t="array" aca="1" ref="AH382" ca="1">IF(INDIRECT("'"&amp;$A$69&amp;"'!"&amp;AH$68&amp;$C382+72)&lt;&gt;INDIRECT("'"&amp;$A$70&amp;"'!"&amp;AH$68&amp;$C382+72),1,0)</f>
        <v>0</v>
      </c>
      <c r="AI382" cm="1">
        <f t="array" aca="1" ref="AI382" ca="1">IF(INDIRECT("'"&amp;$A$69&amp;"'!"&amp;AI$68&amp;$C382+72)&lt;&gt;INDIRECT("'"&amp;$A$70&amp;"'!"&amp;AI$68&amp;$C382+72),1,0)</f>
        <v>0</v>
      </c>
      <c r="AJ382" cm="1">
        <f t="array" aca="1" ref="AJ382" ca="1">IF(INDIRECT("'"&amp;$A$69&amp;"'!"&amp;AJ$68&amp;$C382+72)&lt;&gt;INDIRECT("'"&amp;$A$70&amp;"'!"&amp;AJ$68&amp;$C382+72),1,0)</f>
        <v>0</v>
      </c>
      <c r="AK382" cm="1">
        <f t="array" aca="1" ref="AK382" ca="1">IF(INDIRECT("'"&amp;$A$69&amp;"'!"&amp;AK$68&amp;$C382+72)&lt;&gt;INDIRECT("'"&amp;$A$70&amp;"'!"&amp;AK$68&amp;$C382+72),1,0)</f>
        <v>0</v>
      </c>
      <c r="AL382" cm="1">
        <f t="array" aca="1" ref="AL382" ca="1">IF(INDIRECT("'"&amp;$A$69&amp;"'!"&amp;AL$68&amp;$C382+72)&lt;&gt;INDIRECT("'"&amp;$A$70&amp;"'!"&amp;AL$68&amp;$C382+72),1,0)</f>
        <v>0</v>
      </c>
      <c r="AM382" cm="1">
        <f t="array" aca="1" ref="AM382" ca="1">IF(INDIRECT("'"&amp;$A$69&amp;"'!"&amp;AM$68&amp;$C382+72)&lt;&gt;INDIRECT("'"&amp;$A$70&amp;"'!"&amp;AM$68&amp;$C382+72),1,0)</f>
        <v>0</v>
      </c>
      <c r="AN382" cm="1">
        <f t="array" aca="1" ref="AN382" ca="1">IF(INDIRECT("'"&amp;$A$69&amp;"'!"&amp;AN$68&amp;$C382+72)&lt;&gt;INDIRECT("'"&amp;$A$70&amp;"'!"&amp;AN$68&amp;$C382+72),1,0)</f>
        <v>0</v>
      </c>
      <c r="AO382" cm="1">
        <f t="array" aca="1" ref="AO382" ca="1">IF(INDIRECT("'"&amp;$A$69&amp;"'!"&amp;AO$68&amp;$C382+72)&lt;&gt;INDIRECT("'"&amp;$A$70&amp;"'!"&amp;AO$68&amp;$C382+72),1,0)</f>
        <v>0</v>
      </c>
      <c r="AP382" cm="1">
        <f t="array" aca="1" ref="AP382" ca="1">IF(INDIRECT("'"&amp;$A$69&amp;"'!"&amp;AP$68&amp;$C382+72)&lt;&gt;INDIRECT("'"&amp;$A$70&amp;"'!"&amp;AP$68&amp;$C382+72),1,0)</f>
        <v>0</v>
      </c>
      <c r="AQ382" cm="1">
        <f t="array" aca="1" ref="AQ382" ca="1">IF(INDIRECT("'"&amp;$A$69&amp;"'!"&amp;AQ$68&amp;$C382+72)&lt;&gt;INDIRECT("'"&amp;$A$70&amp;"'!"&amp;AQ$68&amp;$C382+72),1,0)</f>
        <v>0</v>
      </c>
      <c r="AR382" cm="1">
        <f t="array" aca="1" ref="AR382" ca="1">IF(INDIRECT("'"&amp;$A$69&amp;"'!"&amp;AR$68&amp;$C382+72)&lt;&gt;INDIRECT("'"&amp;$A$70&amp;"'!"&amp;AR$68&amp;$C382+72),1,0)</f>
        <v>0</v>
      </c>
      <c r="AS382" cm="1">
        <f t="array" aca="1" ref="AS382" ca="1">IF(INDIRECT("'"&amp;$A$69&amp;"'!"&amp;AS$68&amp;$C382+72)&lt;&gt;INDIRECT("'"&amp;$A$70&amp;"'!"&amp;AS$68&amp;$C382+72),1,0)</f>
        <v>0</v>
      </c>
      <c r="AT382" cm="1">
        <f t="array" aca="1" ref="AT382" ca="1">IF(INDIRECT("'"&amp;$A$69&amp;"'!"&amp;AT$68&amp;$C382+72)&lt;&gt;INDIRECT("'"&amp;$A$70&amp;"'!"&amp;AT$68&amp;$C382+72),1,0)</f>
        <v>0</v>
      </c>
      <c r="AU382" cm="1">
        <f t="array" aca="1" ref="AU382" ca="1">IF(INDIRECT("'"&amp;$A$69&amp;"'!"&amp;AU$68&amp;$C382+72)&lt;&gt;INDIRECT("'"&amp;$A$70&amp;"'!"&amp;AU$68&amp;$C382+72),1,0)</f>
        <v>0</v>
      </c>
      <c r="AV382" cm="1">
        <f t="array" aca="1" ref="AV382" ca="1">IF(INDIRECT("'"&amp;$A$69&amp;"'!"&amp;AV$68&amp;$C382+72)&lt;&gt;INDIRECT("'"&amp;$A$70&amp;"'!"&amp;AV$68&amp;$C382+72),1,0)</f>
        <v>0</v>
      </c>
      <c r="AW382" cm="1">
        <f t="array" aca="1" ref="AW382" ca="1">IF(INDIRECT("'"&amp;$A$69&amp;"'!"&amp;AW$68&amp;$C382+72)&lt;&gt;INDIRECT("'"&amp;$A$70&amp;"'!"&amp;AW$68&amp;$C382+72),1,0)</f>
        <v>0</v>
      </c>
      <c r="AX382" cm="1">
        <f t="array" aca="1" ref="AX382" ca="1">IF(INDIRECT("'"&amp;$A$69&amp;"'!"&amp;AX$68&amp;$C382+72)&lt;&gt;INDIRECT("'"&amp;$A$70&amp;"'!"&amp;AX$68&amp;$C382+72),1,0)</f>
        <v>0</v>
      </c>
      <c r="AY382" cm="1">
        <f t="array" aca="1" ref="AY382" ca="1">IF(INDIRECT("'"&amp;$A$69&amp;"'!"&amp;AY$68&amp;$C382+72)&lt;&gt;INDIRECT("'"&amp;$A$70&amp;"'!"&amp;AY$68&amp;$C382+72),1,0)</f>
        <v>0</v>
      </c>
      <c r="AZ382" cm="1">
        <f t="array" aca="1" ref="AZ382" ca="1">IF(INDIRECT("'"&amp;$A$69&amp;"'!"&amp;AZ$68&amp;$C382+72)&lt;&gt;INDIRECT("'"&amp;$A$70&amp;"'!"&amp;AZ$68&amp;$C382+72),1,0)</f>
        <v>0</v>
      </c>
      <c r="BA382" cm="1">
        <f t="array" aca="1" ref="BA382" ca="1">IF(INDIRECT("'"&amp;$A$69&amp;"'!"&amp;BA$68&amp;$C382+72)&lt;&gt;INDIRECT("'"&amp;$A$70&amp;"'!"&amp;BA$68&amp;$C382+72),1,0)</f>
        <v>0</v>
      </c>
      <c r="BB382" cm="1">
        <f t="array" aca="1" ref="BB382" ca="1">IF(INDIRECT("'"&amp;$A$69&amp;"'!"&amp;BB$68&amp;$C382+72)&lt;&gt;INDIRECT("'"&amp;$A$70&amp;"'!"&amp;BB$68&amp;$C382+72),1,0)</f>
        <v>0</v>
      </c>
      <c r="BC382">
        <f t="shared" ca="1" si="12"/>
        <v>0</v>
      </c>
      <c r="BD382">
        <f t="shared" ca="1" si="13"/>
        <v>0</v>
      </c>
      <c r="BE382">
        <f t="shared" ca="1" si="14"/>
        <v>0</v>
      </c>
    </row>
    <row r="383" spans="3:57" x14ac:dyDescent="0.15">
      <c r="C383" s="283">
        <v>311</v>
      </c>
      <c r="D383" cm="1">
        <f t="array" aca="1" ref="D383" ca="1">IF(INDIRECT("'"&amp;$A$69&amp;"'!"&amp;D$68&amp;$C383+72)&lt;&gt;INDIRECT("'"&amp;$A$70&amp;"'!"&amp;D$68&amp;$C383+72),1,0)</f>
        <v>0</v>
      </c>
      <c r="E383" cm="1">
        <f t="array" aca="1" ref="E383" ca="1">IF(INDIRECT("'"&amp;$A$69&amp;"'!"&amp;E$68&amp;$C383+72)&lt;&gt;INDIRECT("'"&amp;$A$70&amp;"'!"&amp;E$68&amp;$C383+72),1,0)</f>
        <v>0</v>
      </c>
      <c r="F383" cm="1">
        <f t="array" aca="1" ref="F383" ca="1">IF(INDIRECT("'"&amp;$A$69&amp;"'!"&amp;F$68&amp;$C383+72)&lt;&gt;INDIRECT("'"&amp;$A$70&amp;"'!"&amp;F$68&amp;$C383+72),1,0)</f>
        <v>0</v>
      </c>
      <c r="G383" cm="1">
        <f t="array" aca="1" ref="G383" ca="1">IF(INDIRECT("'"&amp;$A$69&amp;"'!"&amp;G$68&amp;$C383+72)&lt;&gt;INDIRECT("'"&amp;$A$70&amp;"'!"&amp;G$68&amp;$C383+72),1,0)</f>
        <v>0</v>
      </c>
      <c r="H383" cm="1">
        <f t="array" aca="1" ref="H383" ca="1">IF(INDIRECT("'"&amp;$A$69&amp;"'!"&amp;H$68&amp;$C383+72)&lt;&gt;INDIRECT("'"&amp;$A$70&amp;"'!"&amp;H$68&amp;$C383+72),1,0)</f>
        <v>0</v>
      </c>
      <c r="I383" cm="1">
        <f t="array" aca="1" ref="I383" ca="1">IF(INDIRECT("'"&amp;$A$69&amp;"'!"&amp;I$68&amp;$C383+72)&lt;&gt;INDIRECT("'"&amp;$A$70&amp;"'!"&amp;I$68&amp;$C383+72),1,0)</f>
        <v>0</v>
      </c>
      <c r="J383" cm="1">
        <f t="array" aca="1" ref="J383" ca="1">IF(INDIRECT("'"&amp;$A$69&amp;"'!"&amp;J$68&amp;$C383+72)&lt;&gt;INDIRECT("'"&amp;$A$70&amp;"'!"&amp;J$68&amp;$C383+72),1,0)</f>
        <v>0</v>
      </c>
      <c r="K383" cm="1">
        <f t="array" aca="1" ref="K383" ca="1">IF(INDIRECT("'"&amp;$A$69&amp;"'!"&amp;K$68&amp;$C383+72)&lt;&gt;INDIRECT("'"&amp;$A$70&amp;"'!"&amp;K$68&amp;$C383+72),1,0)</f>
        <v>0</v>
      </c>
      <c r="L383" cm="1">
        <f t="array" aca="1" ref="L383" ca="1">IF(INDIRECT("'"&amp;$A$69&amp;"'!"&amp;L$68&amp;$C383+72)&lt;&gt;INDIRECT("'"&amp;$A$70&amp;"'!"&amp;L$68&amp;$C383+72),1,0)</f>
        <v>0</v>
      </c>
      <c r="M383" cm="1">
        <f t="array" aca="1" ref="M383" ca="1">IF(INDIRECT("'"&amp;$A$69&amp;"'!"&amp;M$68&amp;$C383+72)&lt;&gt;INDIRECT("'"&amp;$A$70&amp;"'!"&amp;M$68&amp;$C383+72),1,0)</f>
        <v>0</v>
      </c>
      <c r="N383" cm="1">
        <f t="array" aca="1" ref="N383" ca="1">IF(INDIRECT("'"&amp;$A$69&amp;"'!"&amp;N$68&amp;$C383+72)&lt;&gt;INDIRECT("'"&amp;$A$70&amp;"'!"&amp;N$68&amp;$C383+72),1,0)</f>
        <v>0</v>
      </c>
      <c r="O383" cm="1">
        <f t="array" aca="1" ref="O383" ca="1">IF(INDIRECT("'"&amp;$A$69&amp;"'!"&amp;O$68&amp;$C383+72)&lt;&gt;INDIRECT("'"&amp;$A$70&amp;"'!"&amp;O$68&amp;$C383+72),1,0)</f>
        <v>0</v>
      </c>
      <c r="P383" cm="1">
        <f t="array" aca="1" ref="P383" ca="1">IF(INDIRECT("'"&amp;$A$69&amp;"'!"&amp;P$68&amp;$C383+72)&lt;&gt;INDIRECT("'"&amp;$A$70&amp;"'!"&amp;P$68&amp;$C383+72),1,0)</f>
        <v>0</v>
      </c>
      <c r="Q383" cm="1">
        <f t="array" aca="1" ref="Q383" ca="1">IF(INDIRECT("'"&amp;$A$69&amp;"'!"&amp;Q$68&amp;$C383+72)&lt;&gt;INDIRECT("'"&amp;$A$70&amp;"'!"&amp;Q$68&amp;$C383+72),1,0)</f>
        <v>0</v>
      </c>
      <c r="R383" cm="1">
        <f t="array" aca="1" ref="R383" ca="1">IF(INDIRECT("'"&amp;$A$69&amp;"'!"&amp;R$68&amp;$C383+72)&lt;&gt;INDIRECT("'"&amp;$A$70&amp;"'!"&amp;R$68&amp;$C383+72),1,0)</f>
        <v>0</v>
      </c>
      <c r="S383" cm="1">
        <f t="array" aca="1" ref="S383" ca="1">IF(INDIRECT("'"&amp;$A$69&amp;"'!"&amp;S$68&amp;$C383+72)&lt;&gt;INDIRECT("'"&amp;$A$70&amp;"'!"&amp;S$68&amp;$C383+72),1,0)</f>
        <v>0</v>
      </c>
      <c r="T383" cm="1">
        <f t="array" aca="1" ref="T383" ca="1">IF(INDIRECT("'"&amp;$A$69&amp;"'!"&amp;T$68&amp;$C383+72)&lt;&gt;INDIRECT("'"&amp;$A$70&amp;"'!"&amp;T$68&amp;$C383+72),1,0)</f>
        <v>0</v>
      </c>
      <c r="U383" cm="1">
        <f t="array" aca="1" ref="U383" ca="1">IF(INDIRECT("'"&amp;$A$69&amp;"'!"&amp;U$68&amp;$C383+72)&lt;&gt;INDIRECT("'"&amp;$A$70&amp;"'!"&amp;U$68&amp;$C383+72),1,0)</f>
        <v>0</v>
      </c>
      <c r="V383" cm="1">
        <f t="array" aca="1" ref="V383" ca="1">IF(INDIRECT("'"&amp;$A$69&amp;"'!"&amp;V$68&amp;$C383+72)&lt;&gt;INDIRECT("'"&amp;$A$70&amp;"'!"&amp;V$68&amp;$C383+72),1,0)</f>
        <v>0</v>
      </c>
      <c r="W383" cm="1">
        <f t="array" aca="1" ref="W383" ca="1">IF(INDIRECT("'"&amp;$A$69&amp;"'!"&amp;W$68&amp;$C383+72)&lt;&gt;INDIRECT("'"&amp;$A$70&amp;"'!"&amp;W$68&amp;$C383+72),1,0)</f>
        <v>0</v>
      </c>
      <c r="X383" cm="1">
        <f t="array" aca="1" ref="X383" ca="1">IF(INDIRECT("'"&amp;$A$69&amp;"'!"&amp;X$68&amp;$C383+72)&lt;&gt;INDIRECT("'"&amp;$A$70&amp;"'!"&amp;X$68&amp;$C383+72),1,0)</f>
        <v>0</v>
      </c>
      <c r="Y383" cm="1">
        <f t="array" aca="1" ref="Y383" ca="1">IF(INDIRECT("'"&amp;$A$69&amp;"'!"&amp;Y$68&amp;$C383+72)&lt;&gt;INDIRECT("'"&amp;$A$70&amp;"'!"&amp;Y$68&amp;$C383+72),1,0)</f>
        <v>0</v>
      </c>
      <c r="Z383" cm="1">
        <f t="array" aca="1" ref="Z383" ca="1">IF(INDIRECT("'"&amp;$A$69&amp;"'!"&amp;Z$68&amp;$C383+72)&lt;&gt;INDIRECT("'"&amp;$A$70&amp;"'!"&amp;Z$68&amp;$C383+72),1,0)</f>
        <v>0</v>
      </c>
      <c r="AA383" cm="1">
        <f t="array" aca="1" ref="AA383" ca="1">IF(INDIRECT("'"&amp;$A$69&amp;"'!"&amp;AA$68&amp;$C383+72)&lt;&gt;INDIRECT("'"&amp;$A$70&amp;"'!"&amp;AA$68&amp;$C383+72),1,0)</f>
        <v>0</v>
      </c>
      <c r="AB383" cm="1">
        <f t="array" aca="1" ref="AB383" ca="1">IF(INDIRECT("'"&amp;$A$69&amp;"'!"&amp;AB$68&amp;$C383+72)&lt;&gt;INDIRECT("'"&amp;$A$70&amp;"'!"&amp;AB$68&amp;$C383+72),1,0)</f>
        <v>0</v>
      </c>
      <c r="AC383" cm="1">
        <f t="array" aca="1" ref="AC383" ca="1">IF(INDIRECT("'"&amp;$A$69&amp;"'!"&amp;AC$68&amp;$C383+72)&lt;&gt;INDIRECT("'"&amp;$A$70&amp;"'!"&amp;AC$68&amp;$C383+72),1,0)</f>
        <v>0</v>
      </c>
      <c r="AD383" cm="1">
        <f t="array" aca="1" ref="AD383" ca="1">IF(INDIRECT("'"&amp;$A$69&amp;"'!"&amp;AD$68&amp;$C383+72)&lt;&gt;INDIRECT("'"&amp;$A$70&amp;"'!"&amp;AD$68&amp;$C383+72),1,0)</f>
        <v>0</v>
      </c>
      <c r="AE383" cm="1">
        <f t="array" aca="1" ref="AE383" ca="1">IF(INDIRECT("'"&amp;$A$69&amp;"'!"&amp;AE$68&amp;$C383+72)&lt;&gt;INDIRECT("'"&amp;$A$70&amp;"'!"&amp;AE$68&amp;$C383+72),1,0)</f>
        <v>0</v>
      </c>
      <c r="AF383" cm="1">
        <f t="array" aca="1" ref="AF383" ca="1">IF(INDIRECT("'"&amp;$A$69&amp;"'!"&amp;AF$68&amp;$C383+72)&lt;&gt;INDIRECT("'"&amp;$A$70&amp;"'!"&amp;AF$68&amp;$C383+72),1,0)</f>
        <v>0</v>
      </c>
      <c r="AG383" cm="1">
        <f t="array" aca="1" ref="AG383" ca="1">IF(INDIRECT("'"&amp;$A$69&amp;"'!"&amp;AG$68&amp;$C383+72)&lt;&gt;INDIRECT("'"&amp;$A$70&amp;"'!"&amp;AG$68&amp;$C383+72),1,0)</f>
        <v>0</v>
      </c>
      <c r="AH383" cm="1">
        <f t="array" aca="1" ref="AH383" ca="1">IF(INDIRECT("'"&amp;$A$69&amp;"'!"&amp;AH$68&amp;$C383+72)&lt;&gt;INDIRECT("'"&amp;$A$70&amp;"'!"&amp;AH$68&amp;$C383+72),1,0)</f>
        <v>0</v>
      </c>
      <c r="AI383" cm="1">
        <f t="array" aca="1" ref="AI383" ca="1">IF(INDIRECT("'"&amp;$A$69&amp;"'!"&amp;AI$68&amp;$C383+72)&lt;&gt;INDIRECT("'"&amp;$A$70&amp;"'!"&amp;AI$68&amp;$C383+72),1,0)</f>
        <v>0</v>
      </c>
      <c r="AJ383" cm="1">
        <f t="array" aca="1" ref="AJ383" ca="1">IF(INDIRECT("'"&amp;$A$69&amp;"'!"&amp;AJ$68&amp;$C383+72)&lt;&gt;INDIRECT("'"&amp;$A$70&amp;"'!"&amp;AJ$68&amp;$C383+72),1,0)</f>
        <v>0</v>
      </c>
      <c r="AK383" cm="1">
        <f t="array" aca="1" ref="AK383" ca="1">IF(INDIRECT("'"&amp;$A$69&amp;"'!"&amp;AK$68&amp;$C383+72)&lt;&gt;INDIRECT("'"&amp;$A$70&amp;"'!"&amp;AK$68&amp;$C383+72),1,0)</f>
        <v>0</v>
      </c>
      <c r="AL383" cm="1">
        <f t="array" aca="1" ref="AL383" ca="1">IF(INDIRECT("'"&amp;$A$69&amp;"'!"&amp;AL$68&amp;$C383+72)&lt;&gt;INDIRECT("'"&amp;$A$70&amp;"'!"&amp;AL$68&amp;$C383+72),1,0)</f>
        <v>0</v>
      </c>
      <c r="AM383" cm="1">
        <f t="array" aca="1" ref="AM383" ca="1">IF(INDIRECT("'"&amp;$A$69&amp;"'!"&amp;AM$68&amp;$C383+72)&lt;&gt;INDIRECT("'"&amp;$A$70&amp;"'!"&amp;AM$68&amp;$C383+72),1,0)</f>
        <v>0</v>
      </c>
      <c r="AN383" cm="1">
        <f t="array" aca="1" ref="AN383" ca="1">IF(INDIRECT("'"&amp;$A$69&amp;"'!"&amp;AN$68&amp;$C383+72)&lt;&gt;INDIRECT("'"&amp;$A$70&amp;"'!"&amp;AN$68&amp;$C383+72),1,0)</f>
        <v>0</v>
      </c>
      <c r="AO383" cm="1">
        <f t="array" aca="1" ref="AO383" ca="1">IF(INDIRECT("'"&amp;$A$69&amp;"'!"&amp;AO$68&amp;$C383+72)&lt;&gt;INDIRECT("'"&amp;$A$70&amp;"'!"&amp;AO$68&amp;$C383+72),1,0)</f>
        <v>0</v>
      </c>
      <c r="AP383" cm="1">
        <f t="array" aca="1" ref="AP383" ca="1">IF(INDIRECT("'"&amp;$A$69&amp;"'!"&amp;AP$68&amp;$C383+72)&lt;&gt;INDIRECT("'"&amp;$A$70&amp;"'!"&amp;AP$68&amp;$C383+72),1,0)</f>
        <v>0</v>
      </c>
      <c r="AQ383" cm="1">
        <f t="array" aca="1" ref="AQ383" ca="1">IF(INDIRECT("'"&amp;$A$69&amp;"'!"&amp;AQ$68&amp;$C383+72)&lt;&gt;INDIRECT("'"&amp;$A$70&amp;"'!"&amp;AQ$68&amp;$C383+72),1,0)</f>
        <v>0</v>
      </c>
      <c r="AR383" cm="1">
        <f t="array" aca="1" ref="AR383" ca="1">IF(INDIRECT("'"&amp;$A$69&amp;"'!"&amp;AR$68&amp;$C383+72)&lt;&gt;INDIRECT("'"&amp;$A$70&amp;"'!"&amp;AR$68&amp;$C383+72),1,0)</f>
        <v>0</v>
      </c>
      <c r="AS383" cm="1">
        <f t="array" aca="1" ref="AS383" ca="1">IF(INDIRECT("'"&amp;$A$69&amp;"'!"&amp;AS$68&amp;$C383+72)&lt;&gt;INDIRECT("'"&amp;$A$70&amp;"'!"&amp;AS$68&amp;$C383+72),1,0)</f>
        <v>0</v>
      </c>
      <c r="AT383" cm="1">
        <f t="array" aca="1" ref="AT383" ca="1">IF(INDIRECT("'"&amp;$A$69&amp;"'!"&amp;AT$68&amp;$C383+72)&lt;&gt;INDIRECT("'"&amp;$A$70&amp;"'!"&amp;AT$68&amp;$C383+72),1,0)</f>
        <v>0</v>
      </c>
      <c r="AU383" cm="1">
        <f t="array" aca="1" ref="AU383" ca="1">IF(INDIRECT("'"&amp;$A$69&amp;"'!"&amp;AU$68&amp;$C383+72)&lt;&gt;INDIRECT("'"&amp;$A$70&amp;"'!"&amp;AU$68&amp;$C383+72),1,0)</f>
        <v>0</v>
      </c>
      <c r="AV383" cm="1">
        <f t="array" aca="1" ref="AV383" ca="1">IF(INDIRECT("'"&amp;$A$69&amp;"'!"&amp;AV$68&amp;$C383+72)&lt;&gt;INDIRECT("'"&amp;$A$70&amp;"'!"&amp;AV$68&amp;$C383+72),1,0)</f>
        <v>0</v>
      </c>
      <c r="AW383" cm="1">
        <f t="array" aca="1" ref="AW383" ca="1">IF(INDIRECT("'"&amp;$A$69&amp;"'!"&amp;AW$68&amp;$C383+72)&lt;&gt;INDIRECT("'"&amp;$A$70&amp;"'!"&amp;AW$68&amp;$C383+72),1,0)</f>
        <v>0</v>
      </c>
      <c r="AX383" cm="1">
        <f t="array" aca="1" ref="AX383" ca="1">IF(INDIRECT("'"&amp;$A$69&amp;"'!"&amp;AX$68&amp;$C383+72)&lt;&gt;INDIRECT("'"&amp;$A$70&amp;"'!"&amp;AX$68&amp;$C383+72),1,0)</f>
        <v>0</v>
      </c>
      <c r="AY383" cm="1">
        <f t="array" aca="1" ref="AY383" ca="1">IF(INDIRECT("'"&amp;$A$69&amp;"'!"&amp;AY$68&amp;$C383+72)&lt;&gt;INDIRECT("'"&amp;$A$70&amp;"'!"&amp;AY$68&amp;$C383+72),1,0)</f>
        <v>0</v>
      </c>
      <c r="AZ383" cm="1">
        <f t="array" aca="1" ref="AZ383" ca="1">IF(INDIRECT("'"&amp;$A$69&amp;"'!"&amp;AZ$68&amp;$C383+72)&lt;&gt;INDIRECT("'"&amp;$A$70&amp;"'!"&amp;AZ$68&amp;$C383+72),1,0)</f>
        <v>0</v>
      </c>
      <c r="BA383" cm="1">
        <f t="array" aca="1" ref="BA383" ca="1">IF(INDIRECT("'"&amp;$A$69&amp;"'!"&amp;BA$68&amp;$C383+72)&lt;&gt;INDIRECT("'"&amp;$A$70&amp;"'!"&amp;BA$68&amp;$C383+72),1,0)</f>
        <v>0</v>
      </c>
      <c r="BB383" cm="1">
        <f t="array" aca="1" ref="BB383" ca="1">IF(INDIRECT("'"&amp;$A$69&amp;"'!"&amp;BB$68&amp;$C383+72)&lt;&gt;INDIRECT("'"&amp;$A$70&amp;"'!"&amp;BB$68&amp;$C383+72),1,0)</f>
        <v>0</v>
      </c>
      <c r="BC383">
        <f t="shared" ca="1" si="12"/>
        <v>0</v>
      </c>
      <c r="BD383">
        <f t="shared" ca="1" si="13"/>
        <v>0</v>
      </c>
      <c r="BE383">
        <f t="shared" ca="1" si="14"/>
        <v>0</v>
      </c>
    </row>
    <row r="384" spans="3:57" x14ac:dyDescent="0.15">
      <c r="C384" s="283">
        <v>312</v>
      </c>
      <c r="D384" cm="1">
        <f t="array" aca="1" ref="D384" ca="1">IF(INDIRECT("'"&amp;$A$69&amp;"'!"&amp;D$68&amp;$C384+72)&lt;&gt;INDIRECT("'"&amp;$A$70&amp;"'!"&amp;D$68&amp;$C384+72),1,0)</f>
        <v>0</v>
      </c>
      <c r="E384" cm="1">
        <f t="array" aca="1" ref="E384" ca="1">IF(INDIRECT("'"&amp;$A$69&amp;"'!"&amp;E$68&amp;$C384+72)&lt;&gt;INDIRECT("'"&amp;$A$70&amp;"'!"&amp;E$68&amp;$C384+72),1,0)</f>
        <v>0</v>
      </c>
      <c r="F384" cm="1">
        <f t="array" aca="1" ref="F384" ca="1">IF(INDIRECT("'"&amp;$A$69&amp;"'!"&amp;F$68&amp;$C384+72)&lt;&gt;INDIRECT("'"&amp;$A$70&amp;"'!"&amp;F$68&amp;$C384+72),1,0)</f>
        <v>0</v>
      </c>
      <c r="G384" cm="1">
        <f t="array" aca="1" ref="G384" ca="1">IF(INDIRECT("'"&amp;$A$69&amp;"'!"&amp;G$68&amp;$C384+72)&lt;&gt;INDIRECT("'"&amp;$A$70&amp;"'!"&amp;G$68&amp;$C384+72),1,0)</f>
        <v>0</v>
      </c>
      <c r="H384" cm="1">
        <f t="array" aca="1" ref="H384" ca="1">IF(INDIRECT("'"&amp;$A$69&amp;"'!"&amp;H$68&amp;$C384+72)&lt;&gt;INDIRECT("'"&amp;$A$70&amp;"'!"&amp;H$68&amp;$C384+72),1,0)</f>
        <v>0</v>
      </c>
      <c r="I384" cm="1">
        <f t="array" aca="1" ref="I384" ca="1">IF(INDIRECT("'"&amp;$A$69&amp;"'!"&amp;I$68&amp;$C384+72)&lt;&gt;INDIRECT("'"&amp;$A$70&amp;"'!"&amp;I$68&amp;$C384+72),1,0)</f>
        <v>0</v>
      </c>
      <c r="J384" cm="1">
        <f t="array" aca="1" ref="J384" ca="1">IF(INDIRECT("'"&amp;$A$69&amp;"'!"&amp;J$68&amp;$C384+72)&lt;&gt;INDIRECT("'"&amp;$A$70&amp;"'!"&amp;J$68&amp;$C384+72),1,0)</f>
        <v>0</v>
      </c>
      <c r="K384" cm="1">
        <f t="array" aca="1" ref="K384" ca="1">IF(INDIRECT("'"&amp;$A$69&amp;"'!"&amp;K$68&amp;$C384+72)&lt;&gt;INDIRECT("'"&amp;$A$70&amp;"'!"&amp;K$68&amp;$C384+72),1,0)</f>
        <v>0</v>
      </c>
      <c r="L384" cm="1">
        <f t="array" aca="1" ref="L384" ca="1">IF(INDIRECT("'"&amp;$A$69&amp;"'!"&amp;L$68&amp;$C384+72)&lt;&gt;INDIRECT("'"&amp;$A$70&amp;"'!"&amp;L$68&amp;$C384+72),1,0)</f>
        <v>0</v>
      </c>
      <c r="M384" cm="1">
        <f t="array" aca="1" ref="M384" ca="1">IF(INDIRECT("'"&amp;$A$69&amp;"'!"&amp;M$68&amp;$C384+72)&lt;&gt;INDIRECT("'"&amp;$A$70&amp;"'!"&amp;M$68&amp;$C384+72),1,0)</f>
        <v>0</v>
      </c>
      <c r="N384" cm="1">
        <f t="array" aca="1" ref="N384" ca="1">IF(INDIRECT("'"&amp;$A$69&amp;"'!"&amp;N$68&amp;$C384+72)&lt;&gt;INDIRECT("'"&amp;$A$70&amp;"'!"&amp;N$68&amp;$C384+72),1,0)</f>
        <v>0</v>
      </c>
      <c r="O384" cm="1">
        <f t="array" aca="1" ref="O384" ca="1">IF(INDIRECT("'"&amp;$A$69&amp;"'!"&amp;O$68&amp;$C384+72)&lt;&gt;INDIRECT("'"&amp;$A$70&amp;"'!"&amp;O$68&amp;$C384+72),1,0)</f>
        <v>0</v>
      </c>
      <c r="P384" cm="1">
        <f t="array" aca="1" ref="P384" ca="1">IF(INDIRECT("'"&amp;$A$69&amp;"'!"&amp;P$68&amp;$C384+72)&lt;&gt;INDIRECT("'"&amp;$A$70&amp;"'!"&amp;P$68&amp;$C384+72),1,0)</f>
        <v>0</v>
      </c>
      <c r="Q384" cm="1">
        <f t="array" aca="1" ref="Q384" ca="1">IF(INDIRECT("'"&amp;$A$69&amp;"'!"&amp;Q$68&amp;$C384+72)&lt;&gt;INDIRECT("'"&amp;$A$70&amp;"'!"&amp;Q$68&amp;$C384+72),1,0)</f>
        <v>0</v>
      </c>
      <c r="R384" cm="1">
        <f t="array" aca="1" ref="R384" ca="1">IF(INDIRECT("'"&amp;$A$69&amp;"'!"&amp;R$68&amp;$C384+72)&lt;&gt;INDIRECT("'"&amp;$A$70&amp;"'!"&amp;R$68&amp;$C384+72),1,0)</f>
        <v>0</v>
      </c>
      <c r="S384" cm="1">
        <f t="array" aca="1" ref="S384" ca="1">IF(INDIRECT("'"&amp;$A$69&amp;"'!"&amp;S$68&amp;$C384+72)&lt;&gt;INDIRECT("'"&amp;$A$70&amp;"'!"&amp;S$68&amp;$C384+72),1,0)</f>
        <v>0</v>
      </c>
      <c r="T384" cm="1">
        <f t="array" aca="1" ref="T384" ca="1">IF(INDIRECT("'"&amp;$A$69&amp;"'!"&amp;T$68&amp;$C384+72)&lt;&gt;INDIRECT("'"&amp;$A$70&amp;"'!"&amp;T$68&amp;$C384+72),1,0)</f>
        <v>0</v>
      </c>
      <c r="U384" cm="1">
        <f t="array" aca="1" ref="U384" ca="1">IF(INDIRECT("'"&amp;$A$69&amp;"'!"&amp;U$68&amp;$C384+72)&lt;&gt;INDIRECT("'"&amp;$A$70&amp;"'!"&amp;U$68&amp;$C384+72),1,0)</f>
        <v>0</v>
      </c>
      <c r="V384" cm="1">
        <f t="array" aca="1" ref="V384" ca="1">IF(INDIRECT("'"&amp;$A$69&amp;"'!"&amp;V$68&amp;$C384+72)&lt;&gt;INDIRECT("'"&amp;$A$70&amp;"'!"&amp;V$68&amp;$C384+72),1,0)</f>
        <v>0</v>
      </c>
      <c r="W384" cm="1">
        <f t="array" aca="1" ref="W384" ca="1">IF(INDIRECT("'"&amp;$A$69&amp;"'!"&amp;W$68&amp;$C384+72)&lt;&gt;INDIRECT("'"&amp;$A$70&amp;"'!"&amp;W$68&amp;$C384+72),1,0)</f>
        <v>0</v>
      </c>
      <c r="X384" cm="1">
        <f t="array" aca="1" ref="X384" ca="1">IF(INDIRECT("'"&amp;$A$69&amp;"'!"&amp;X$68&amp;$C384+72)&lt;&gt;INDIRECT("'"&amp;$A$70&amp;"'!"&amp;X$68&amp;$C384+72),1,0)</f>
        <v>0</v>
      </c>
      <c r="Y384" cm="1">
        <f t="array" aca="1" ref="Y384" ca="1">IF(INDIRECT("'"&amp;$A$69&amp;"'!"&amp;Y$68&amp;$C384+72)&lt;&gt;INDIRECT("'"&amp;$A$70&amp;"'!"&amp;Y$68&amp;$C384+72),1,0)</f>
        <v>0</v>
      </c>
      <c r="Z384" cm="1">
        <f t="array" aca="1" ref="Z384" ca="1">IF(INDIRECT("'"&amp;$A$69&amp;"'!"&amp;Z$68&amp;$C384+72)&lt;&gt;INDIRECT("'"&amp;$A$70&amp;"'!"&amp;Z$68&amp;$C384+72),1,0)</f>
        <v>0</v>
      </c>
      <c r="AA384" cm="1">
        <f t="array" aca="1" ref="AA384" ca="1">IF(INDIRECT("'"&amp;$A$69&amp;"'!"&amp;AA$68&amp;$C384+72)&lt;&gt;INDIRECT("'"&amp;$A$70&amp;"'!"&amp;AA$68&amp;$C384+72),1,0)</f>
        <v>0</v>
      </c>
      <c r="AB384" cm="1">
        <f t="array" aca="1" ref="AB384" ca="1">IF(INDIRECT("'"&amp;$A$69&amp;"'!"&amp;AB$68&amp;$C384+72)&lt;&gt;INDIRECT("'"&amp;$A$70&amp;"'!"&amp;AB$68&amp;$C384+72),1,0)</f>
        <v>0</v>
      </c>
      <c r="AC384" cm="1">
        <f t="array" aca="1" ref="AC384" ca="1">IF(INDIRECT("'"&amp;$A$69&amp;"'!"&amp;AC$68&amp;$C384+72)&lt;&gt;INDIRECT("'"&amp;$A$70&amp;"'!"&amp;AC$68&amp;$C384+72),1,0)</f>
        <v>0</v>
      </c>
      <c r="AD384" cm="1">
        <f t="array" aca="1" ref="AD384" ca="1">IF(INDIRECT("'"&amp;$A$69&amp;"'!"&amp;AD$68&amp;$C384+72)&lt;&gt;INDIRECT("'"&amp;$A$70&amp;"'!"&amp;AD$68&amp;$C384+72),1,0)</f>
        <v>0</v>
      </c>
      <c r="AE384" cm="1">
        <f t="array" aca="1" ref="AE384" ca="1">IF(INDIRECT("'"&amp;$A$69&amp;"'!"&amp;AE$68&amp;$C384+72)&lt;&gt;INDIRECT("'"&amp;$A$70&amp;"'!"&amp;AE$68&amp;$C384+72),1,0)</f>
        <v>0</v>
      </c>
      <c r="AF384" cm="1">
        <f t="array" aca="1" ref="AF384" ca="1">IF(INDIRECT("'"&amp;$A$69&amp;"'!"&amp;AF$68&amp;$C384+72)&lt;&gt;INDIRECT("'"&amp;$A$70&amp;"'!"&amp;AF$68&amp;$C384+72),1,0)</f>
        <v>0</v>
      </c>
      <c r="AG384" cm="1">
        <f t="array" aca="1" ref="AG384" ca="1">IF(INDIRECT("'"&amp;$A$69&amp;"'!"&amp;AG$68&amp;$C384+72)&lt;&gt;INDIRECT("'"&amp;$A$70&amp;"'!"&amp;AG$68&amp;$C384+72),1,0)</f>
        <v>0</v>
      </c>
      <c r="AH384" cm="1">
        <f t="array" aca="1" ref="AH384" ca="1">IF(INDIRECT("'"&amp;$A$69&amp;"'!"&amp;AH$68&amp;$C384+72)&lt;&gt;INDIRECT("'"&amp;$A$70&amp;"'!"&amp;AH$68&amp;$C384+72),1,0)</f>
        <v>0</v>
      </c>
      <c r="AI384" cm="1">
        <f t="array" aca="1" ref="AI384" ca="1">IF(INDIRECT("'"&amp;$A$69&amp;"'!"&amp;AI$68&amp;$C384+72)&lt;&gt;INDIRECT("'"&amp;$A$70&amp;"'!"&amp;AI$68&amp;$C384+72),1,0)</f>
        <v>0</v>
      </c>
      <c r="AJ384" cm="1">
        <f t="array" aca="1" ref="AJ384" ca="1">IF(INDIRECT("'"&amp;$A$69&amp;"'!"&amp;AJ$68&amp;$C384+72)&lt;&gt;INDIRECT("'"&amp;$A$70&amp;"'!"&amp;AJ$68&amp;$C384+72),1,0)</f>
        <v>0</v>
      </c>
      <c r="AK384" cm="1">
        <f t="array" aca="1" ref="AK384" ca="1">IF(INDIRECT("'"&amp;$A$69&amp;"'!"&amp;AK$68&amp;$C384+72)&lt;&gt;INDIRECT("'"&amp;$A$70&amp;"'!"&amp;AK$68&amp;$C384+72),1,0)</f>
        <v>0</v>
      </c>
      <c r="AL384" cm="1">
        <f t="array" aca="1" ref="AL384" ca="1">IF(INDIRECT("'"&amp;$A$69&amp;"'!"&amp;AL$68&amp;$C384+72)&lt;&gt;INDIRECT("'"&amp;$A$70&amp;"'!"&amp;AL$68&amp;$C384+72),1,0)</f>
        <v>0</v>
      </c>
      <c r="AM384" cm="1">
        <f t="array" aca="1" ref="AM384" ca="1">IF(INDIRECT("'"&amp;$A$69&amp;"'!"&amp;AM$68&amp;$C384+72)&lt;&gt;INDIRECT("'"&amp;$A$70&amp;"'!"&amp;AM$68&amp;$C384+72),1,0)</f>
        <v>0</v>
      </c>
      <c r="AN384" cm="1">
        <f t="array" aca="1" ref="AN384" ca="1">IF(INDIRECT("'"&amp;$A$69&amp;"'!"&amp;AN$68&amp;$C384+72)&lt;&gt;INDIRECT("'"&amp;$A$70&amp;"'!"&amp;AN$68&amp;$C384+72),1,0)</f>
        <v>0</v>
      </c>
      <c r="AO384" cm="1">
        <f t="array" aca="1" ref="AO384" ca="1">IF(INDIRECT("'"&amp;$A$69&amp;"'!"&amp;AO$68&amp;$C384+72)&lt;&gt;INDIRECT("'"&amp;$A$70&amp;"'!"&amp;AO$68&amp;$C384+72),1,0)</f>
        <v>0</v>
      </c>
      <c r="AP384" cm="1">
        <f t="array" aca="1" ref="AP384" ca="1">IF(INDIRECT("'"&amp;$A$69&amp;"'!"&amp;AP$68&amp;$C384+72)&lt;&gt;INDIRECT("'"&amp;$A$70&amp;"'!"&amp;AP$68&amp;$C384+72),1,0)</f>
        <v>0</v>
      </c>
      <c r="AQ384" cm="1">
        <f t="array" aca="1" ref="AQ384" ca="1">IF(INDIRECT("'"&amp;$A$69&amp;"'!"&amp;AQ$68&amp;$C384+72)&lt;&gt;INDIRECT("'"&amp;$A$70&amp;"'!"&amp;AQ$68&amp;$C384+72),1,0)</f>
        <v>0</v>
      </c>
      <c r="AR384" cm="1">
        <f t="array" aca="1" ref="AR384" ca="1">IF(INDIRECT("'"&amp;$A$69&amp;"'!"&amp;AR$68&amp;$C384+72)&lt;&gt;INDIRECT("'"&amp;$A$70&amp;"'!"&amp;AR$68&amp;$C384+72),1,0)</f>
        <v>0</v>
      </c>
      <c r="AS384" cm="1">
        <f t="array" aca="1" ref="AS384" ca="1">IF(INDIRECT("'"&amp;$A$69&amp;"'!"&amp;AS$68&amp;$C384+72)&lt;&gt;INDIRECT("'"&amp;$A$70&amp;"'!"&amp;AS$68&amp;$C384+72),1,0)</f>
        <v>0</v>
      </c>
      <c r="AT384" cm="1">
        <f t="array" aca="1" ref="AT384" ca="1">IF(INDIRECT("'"&amp;$A$69&amp;"'!"&amp;AT$68&amp;$C384+72)&lt;&gt;INDIRECT("'"&amp;$A$70&amp;"'!"&amp;AT$68&amp;$C384+72),1,0)</f>
        <v>0</v>
      </c>
      <c r="AU384" cm="1">
        <f t="array" aca="1" ref="AU384" ca="1">IF(INDIRECT("'"&amp;$A$69&amp;"'!"&amp;AU$68&amp;$C384+72)&lt;&gt;INDIRECT("'"&amp;$A$70&amp;"'!"&amp;AU$68&amp;$C384+72),1,0)</f>
        <v>0</v>
      </c>
      <c r="AV384" cm="1">
        <f t="array" aca="1" ref="AV384" ca="1">IF(INDIRECT("'"&amp;$A$69&amp;"'!"&amp;AV$68&amp;$C384+72)&lt;&gt;INDIRECT("'"&amp;$A$70&amp;"'!"&amp;AV$68&amp;$C384+72),1,0)</f>
        <v>0</v>
      </c>
      <c r="AW384" cm="1">
        <f t="array" aca="1" ref="AW384" ca="1">IF(INDIRECT("'"&amp;$A$69&amp;"'!"&amp;AW$68&amp;$C384+72)&lt;&gt;INDIRECT("'"&amp;$A$70&amp;"'!"&amp;AW$68&amp;$C384+72),1,0)</f>
        <v>0</v>
      </c>
      <c r="AX384" cm="1">
        <f t="array" aca="1" ref="AX384" ca="1">IF(INDIRECT("'"&amp;$A$69&amp;"'!"&amp;AX$68&amp;$C384+72)&lt;&gt;INDIRECT("'"&amp;$A$70&amp;"'!"&amp;AX$68&amp;$C384+72),1,0)</f>
        <v>0</v>
      </c>
      <c r="AY384" cm="1">
        <f t="array" aca="1" ref="AY384" ca="1">IF(INDIRECT("'"&amp;$A$69&amp;"'!"&amp;AY$68&amp;$C384+72)&lt;&gt;INDIRECT("'"&amp;$A$70&amp;"'!"&amp;AY$68&amp;$C384+72),1,0)</f>
        <v>0</v>
      </c>
      <c r="AZ384" cm="1">
        <f t="array" aca="1" ref="AZ384" ca="1">IF(INDIRECT("'"&amp;$A$69&amp;"'!"&amp;AZ$68&amp;$C384+72)&lt;&gt;INDIRECT("'"&amp;$A$70&amp;"'!"&amp;AZ$68&amp;$C384+72),1,0)</f>
        <v>0</v>
      </c>
      <c r="BA384" cm="1">
        <f t="array" aca="1" ref="BA384" ca="1">IF(INDIRECT("'"&amp;$A$69&amp;"'!"&amp;BA$68&amp;$C384+72)&lt;&gt;INDIRECT("'"&amp;$A$70&amp;"'!"&amp;BA$68&amp;$C384+72),1,0)</f>
        <v>0</v>
      </c>
      <c r="BB384" cm="1">
        <f t="array" aca="1" ref="BB384" ca="1">IF(INDIRECT("'"&amp;$A$69&amp;"'!"&amp;BB$68&amp;$C384+72)&lt;&gt;INDIRECT("'"&amp;$A$70&amp;"'!"&amp;BB$68&amp;$C384+72),1,0)</f>
        <v>0</v>
      </c>
      <c r="BC384">
        <f t="shared" ca="1" si="12"/>
        <v>0</v>
      </c>
      <c r="BD384">
        <f t="shared" ca="1" si="13"/>
        <v>0</v>
      </c>
      <c r="BE384">
        <f t="shared" ca="1" si="14"/>
        <v>0</v>
      </c>
    </row>
    <row r="385" spans="3:57" x14ac:dyDescent="0.15">
      <c r="C385" s="283">
        <v>313</v>
      </c>
      <c r="D385" cm="1">
        <f t="array" aca="1" ref="D385" ca="1">IF(INDIRECT("'"&amp;$A$69&amp;"'!"&amp;D$68&amp;$C385+72)&lt;&gt;INDIRECT("'"&amp;$A$70&amp;"'!"&amp;D$68&amp;$C385+72),1,0)</f>
        <v>0</v>
      </c>
      <c r="E385" cm="1">
        <f t="array" aca="1" ref="E385" ca="1">IF(INDIRECT("'"&amp;$A$69&amp;"'!"&amp;E$68&amp;$C385+72)&lt;&gt;INDIRECT("'"&amp;$A$70&amp;"'!"&amp;E$68&amp;$C385+72),1,0)</f>
        <v>0</v>
      </c>
      <c r="F385" cm="1">
        <f t="array" aca="1" ref="F385" ca="1">IF(INDIRECT("'"&amp;$A$69&amp;"'!"&amp;F$68&amp;$C385+72)&lt;&gt;INDIRECT("'"&amp;$A$70&amp;"'!"&amp;F$68&amp;$C385+72),1,0)</f>
        <v>0</v>
      </c>
      <c r="G385" cm="1">
        <f t="array" aca="1" ref="G385" ca="1">IF(INDIRECT("'"&amp;$A$69&amp;"'!"&amp;G$68&amp;$C385+72)&lt;&gt;INDIRECT("'"&amp;$A$70&amp;"'!"&amp;G$68&amp;$C385+72),1,0)</f>
        <v>0</v>
      </c>
      <c r="H385" cm="1">
        <f t="array" aca="1" ref="H385" ca="1">IF(INDIRECT("'"&amp;$A$69&amp;"'!"&amp;H$68&amp;$C385+72)&lt;&gt;INDIRECT("'"&amp;$A$70&amp;"'!"&amp;H$68&amp;$C385+72),1,0)</f>
        <v>0</v>
      </c>
      <c r="I385" cm="1">
        <f t="array" aca="1" ref="I385" ca="1">IF(INDIRECT("'"&amp;$A$69&amp;"'!"&amp;I$68&amp;$C385+72)&lt;&gt;INDIRECT("'"&amp;$A$70&amp;"'!"&amp;I$68&amp;$C385+72),1,0)</f>
        <v>0</v>
      </c>
      <c r="J385" cm="1">
        <f t="array" aca="1" ref="J385" ca="1">IF(INDIRECT("'"&amp;$A$69&amp;"'!"&amp;J$68&amp;$C385+72)&lt;&gt;INDIRECT("'"&amp;$A$70&amp;"'!"&amp;J$68&amp;$C385+72),1,0)</f>
        <v>0</v>
      </c>
      <c r="K385" cm="1">
        <f t="array" aca="1" ref="K385" ca="1">IF(INDIRECT("'"&amp;$A$69&amp;"'!"&amp;K$68&amp;$C385+72)&lt;&gt;INDIRECT("'"&amp;$A$70&amp;"'!"&amp;K$68&amp;$C385+72),1,0)</f>
        <v>0</v>
      </c>
      <c r="L385" cm="1">
        <f t="array" aca="1" ref="L385" ca="1">IF(INDIRECT("'"&amp;$A$69&amp;"'!"&amp;L$68&amp;$C385+72)&lt;&gt;INDIRECT("'"&amp;$A$70&amp;"'!"&amp;L$68&amp;$C385+72),1,0)</f>
        <v>0</v>
      </c>
      <c r="M385" cm="1">
        <f t="array" aca="1" ref="M385" ca="1">IF(INDIRECT("'"&amp;$A$69&amp;"'!"&amp;M$68&amp;$C385+72)&lt;&gt;INDIRECT("'"&amp;$A$70&amp;"'!"&amp;M$68&amp;$C385+72),1,0)</f>
        <v>0</v>
      </c>
      <c r="N385" cm="1">
        <f t="array" aca="1" ref="N385" ca="1">IF(INDIRECT("'"&amp;$A$69&amp;"'!"&amp;N$68&amp;$C385+72)&lt;&gt;INDIRECT("'"&amp;$A$70&amp;"'!"&amp;N$68&amp;$C385+72),1,0)</f>
        <v>0</v>
      </c>
      <c r="O385" cm="1">
        <f t="array" aca="1" ref="O385" ca="1">IF(INDIRECT("'"&amp;$A$69&amp;"'!"&amp;O$68&amp;$C385+72)&lt;&gt;INDIRECT("'"&amp;$A$70&amp;"'!"&amp;O$68&amp;$C385+72),1,0)</f>
        <v>0</v>
      </c>
      <c r="P385" cm="1">
        <f t="array" aca="1" ref="P385" ca="1">IF(INDIRECT("'"&amp;$A$69&amp;"'!"&amp;P$68&amp;$C385+72)&lt;&gt;INDIRECT("'"&amp;$A$70&amp;"'!"&amp;P$68&amp;$C385+72),1,0)</f>
        <v>0</v>
      </c>
      <c r="Q385" cm="1">
        <f t="array" aca="1" ref="Q385" ca="1">IF(INDIRECT("'"&amp;$A$69&amp;"'!"&amp;Q$68&amp;$C385+72)&lt;&gt;INDIRECT("'"&amp;$A$70&amp;"'!"&amp;Q$68&amp;$C385+72),1,0)</f>
        <v>0</v>
      </c>
      <c r="R385" cm="1">
        <f t="array" aca="1" ref="R385" ca="1">IF(INDIRECT("'"&amp;$A$69&amp;"'!"&amp;R$68&amp;$C385+72)&lt;&gt;INDIRECT("'"&amp;$A$70&amp;"'!"&amp;R$68&amp;$C385+72),1,0)</f>
        <v>0</v>
      </c>
      <c r="S385" cm="1">
        <f t="array" aca="1" ref="S385" ca="1">IF(INDIRECT("'"&amp;$A$69&amp;"'!"&amp;S$68&amp;$C385+72)&lt;&gt;INDIRECT("'"&amp;$A$70&amp;"'!"&amp;S$68&amp;$C385+72),1,0)</f>
        <v>0</v>
      </c>
      <c r="T385" cm="1">
        <f t="array" aca="1" ref="T385" ca="1">IF(INDIRECT("'"&amp;$A$69&amp;"'!"&amp;T$68&amp;$C385+72)&lt;&gt;INDIRECT("'"&amp;$A$70&amp;"'!"&amp;T$68&amp;$C385+72),1,0)</f>
        <v>0</v>
      </c>
      <c r="U385" cm="1">
        <f t="array" aca="1" ref="U385" ca="1">IF(INDIRECT("'"&amp;$A$69&amp;"'!"&amp;U$68&amp;$C385+72)&lt;&gt;INDIRECT("'"&amp;$A$70&amp;"'!"&amp;U$68&amp;$C385+72),1,0)</f>
        <v>0</v>
      </c>
      <c r="V385" cm="1">
        <f t="array" aca="1" ref="V385" ca="1">IF(INDIRECT("'"&amp;$A$69&amp;"'!"&amp;V$68&amp;$C385+72)&lt;&gt;INDIRECT("'"&amp;$A$70&amp;"'!"&amp;V$68&amp;$C385+72),1,0)</f>
        <v>0</v>
      </c>
      <c r="W385" cm="1">
        <f t="array" aca="1" ref="W385" ca="1">IF(INDIRECT("'"&amp;$A$69&amp;"'!"&amp;W$68&amp;$C385+72)&lt;&gt;INDIRECT("'"&amp;$A$70&amp;"'!"&amp;W$68&amp;$C385+72),1,0)</f>
        <v>0</v>
      </c>
      <c r="X385" cm="1">
        <f t="array" aca="1" ref="X385" ca="1">IF(INDIRECT("'"&amp;$A$69&amp;"'!"&amp;X$68&amp;$C385+72)&lt;&gt;INDIRECT("'"&amp;$A$70&amp;"'!"&amp;X$68&amp;$C385+72),1,0)</f>
        <v>0</v>
      </c>
      <c r="Y385" cm="1">
        <f t="array" aca="1" ref="Y385" ca="1">IF(INDIRECT("'"&amp;$A$69&amp;"'!"&amp;Y$68&amp;$C385+72)&lt;&gt;INDIRECT("'"&amp;$A$70&amp;"'!"&amp;Y$68&amp;$C385+72),1,0)</f>
        <v>0</v>
      </c>
      <c r="Z385" cm="1">
        <f t="array" aca="1" ref="Z385" ca="1">IF(INDIRECT("'"&amp;$A$69&amp;"'!"&amp;Z$68&amp;$C385+72)&lt;&gt;INDIRECT("'"&amp;$A$70&amp;"'!"&amp;Z$68&amp;$C385+72),1,0)</f>
        <v>0</v>
      </c>
      <c r="AA385" cm="1">
        <f t="array" aca="1" ref="AA385" ca="1">IF(INDIRECT("'"&amp;$A$69&amp;"'!"&amp;AA$68&amp;$C385+72)&lt;&gt;INDIRECT("'"&amp;$A$70&amp;"'!"&amp;AA$68&amp;$C385+72),1,0)</f>
        <v>0</v>
      </c>
      <c r="AB385" cm="1">
        <f t="array" aca="1" ref="AB385" ca="1">IF(INDIRECT("'"&amp;$A$69&amp;"'!"&amp;AB$68&amp;$C385+72)&lt;&gt;INDIRECT("'"&amp;$A$70&amp;"'!"&amp;AB$68&amp;$C385+72),1,0)</f>
        <v>0</v>
      </c>
      <c r="AC385" cm="1">
        <f t="array" aca="1" ref="AC385" ca="1">IF(INDIRECT("'"&amp;$A$69&amp;"'!"&amp;AC$68&amp;$C385+72)&lt;&gt;INDIRECT("'"&amp;$A$70&amp;"'!"&amp;AC$68&amp;$C385+72),1,0)</f>
        <v>0</v>
      </c>
      <c r="AD385" cm="1">
        <f t="array" aca="1" ref="AD385" ca="1">IF(INDIRECT("'"&amp;$A$69&amp;"'!"&amp;AD$68&amp;$C385+72)&lt;&gt;INDIRECT("'"&amp;$A$70&amp;"'!"&amp;AD$68&amp;$C385+72),1,0)</f>
        <v>0</v>
      </c>
      <c r="AE385" cm="1">
        <f t="array" aca="1" ref="AE385" ca="1">IF(INDIRECT("'"&amp;$A$69&amp;"'!"&amp;AE$68&amp;$C385+72)&lt;&gt;INDIRECT("'"&amp;$A$70&amp;"'!"&amp;AE$68&amp;$C385+72),1,0)</f>
        <v>0</v>
      </c>
      <c r="AF385" cm="1">
        <f t="array" aca="1" ref="AF385" ca="1">IF(INDIRECT("'"&amp;$A$69&amp;"'!"&amp;AF$68&amp;$C385+72)&lt;&gt;INDIRECT("'"&amp;$A$70&amp;"'!"&amp;AF$68&amp;$C385+72),1,0)</f>
        <v>0</v>
      </c>
      <c r="AG385" cm="1">
        <f t="array" aca="1" ref="AG385" ca="1">IF(INDIRECT("'"&amp;$A$69&amp;"'!"&amp;AG$68&amp;$C385+72)&lt;&gt;INDIRECT("'"&amp;$A$70&amp;"'!"&amp;AG$68&amp;$C385+72),1,0)</f>
        <v>0</v>
      </c>
      <c r="AH385" cm="1">
        <f t="array" aca="1" ref="AH385" ca="1">IF(INDIRECT("'"&amp;$A$69&amp;"'!"&amp;AH$68&amp;$C385+72)&lt;&gt;INDIRECT("'"&amp;$A$70&amp;"'!"&amp;AH$68&amp;$C385+72),1,0)</f>
        <v>0</v>
      </c>
      <c r="AI385" cm="1">
        <f t="array" aca="1" ref="AI385" ca="1">IF(INDIRECT("'"&amp;$A$69&amp;"'!"&amp;AI$68&amp;$C385+72)&lt;&gt;INDIRECT("'"&amp;$A$70&amp;"'!"&amp;AI$68&amp;$C385+72),1,0)</f>
        <v>0</v>
      </c>
      <c r="AJ385" cm="1">
        <f t="array" aca="1" ref="AJ385" ca="1">IF(INDIRECT("'"&amp;$A$69&amp;"'!"&amp;AJ$68&amp;$C385+72)&lt;&gt;INDIRECT("'"&amp;$A$70&amp;"'!"&amp;AJ$68&amp;$C385+72),1,0)</f>
        <v>0</v>
      </c>
      <c r="AK385" cm="1">
        <f t="array" aca="1" ref="AK385" ca="1">IF(INDIRECT("'"&amp;$A$69&amp;"'!"&amp;AK$68&amp;$C385+72)&lt;&gt;INDIRECT("'"&amp;$A$70&amp;"'!"&amp;AK$68&amp;$C385+72),1,0)</f>
        <v>0</v>
      </c>
      <c r="AL385" cm="1">
        <f t="array" aca="1" ref="AL385" ca="1">IF(INDIRECT("'"&amp;$A$69&amp;"'!"&amp;AL$68&amp;$C385+72)&lt;&gt;INDIRECT("'"&amp;$A$70&amp;"'!"&amp;AL$68&amp;$C385+72),1,0)</f>
        <v>0</v>
      </c>
      <c r="AM385" cm="1">
        <f t="array" aca="1" ref="AM385" ca="1">IF(INDIRECT("'"&amp;$A$69&amp;"'!"&amp;AM$68&amp;$C385+72)&lt;&gt;INDIRECT("'"&amp;$A$70&amp;"'!"&amp;AM$68&amp;$C385+72),1,0)</f>
        <v>0</v>
      </c>
      <c r="AN385" cm="1">
        <f t="array" aca="1" ref="AN385" ca="1">IF(INDIRECT("'"&amp;$A$69&amp;"'!"&amp;AN$68&amp;$C385+72)&lt;&gt;INDIRECT("'"&amp;$A$70&amp;"'!"&amp;AN$68&amp;$C385+72),1,0)</f>
        <v>0</v>
      </c>
      <c r="AO385" cm="1">
        <f t="array" aca="1" ref="AO385" ca="1">IF(INDIRECT("'"&amp;$A$69&amp;"'!"&amp;AO$68&amp;$C385+72)&lt;&gt;INDIRECT("'"&amp;$A$70&amp;"'!"&amp;AO$68&amp;$C385+72),1,0)</f>
        <v>0</v>
      </c>
      <c r="AP385" cm="1">
        <f t="array" aca="1" ref="AP385" ca="1">IF(INDIRECT("'"&amp;$A$69&amp;"'!"&amp;AP$68&amp;$C385+72)&lt;&gt;INDIRECT("'"&amp;$A$70&amp;"'!"&amp;AP$68&amp;$C385+72),1,0)</f>
        <v>0</v>
      </c>
      <c r="AQ385" cm="1">
        <f t="array" aca="1" ref="AQ385" ca="1">IF(INDIRECT("'"&amp;$A$69&amp;"'!"&amp;AQ$68&amp;$C385+72)&lt;&gt;INDIRECT("'"&amp;$A$70&amp;"'!"&amp;AQ$68&amp;$C385+72),1,0)</f>
        <v>0</v>
      </c>
      <c r="AR385" cm="1">
        <f t="array" aca="1" ref="AR385" ca="1">IF(INDIRECT("'"&amp;$A$69&amp;"'!"&amp;AR$68&amp;$C385+72)&lt;&gt;INDIRECT("'"&amp;$A$70&amp;"'!"&amp;AR$68&amp;$C385+72),1,0)</f>
        <v>0</v>
      </c>
      <c r="AS385" cm="1">
        <f t="array" aca="1" ref="AS385" ca="1">IF(INDIRECT("'"&amp;$A$69&amp;"'!"&amp;AS$68&amp;$C385+72)&lt;&gt;INDIRECT("'"&amp;$A$70&amp;"'!"&amp;AS$68&amp;$C385+72),1,0)</f>
        <v>0</v>
      </c>
      <c r="AT385" cm="1">
        <f t="array" aca="1" ref="AT385" ca="1">IF(INDIRECT("'"&amp;$A$69&amp;"'!"&amp;AT$68&amp;$C385+72)&lt;&gt;INDIRECT("'"&amp;$A$70&amp;"'!"&amp;AT$68&amp;$C385+72),1,0)</f>
        <v>0</v>
      </c>
      <c r="AU385" cm="1">
        <f t="array" aca="1" ref="AU385" ca="1">IF(INDIRECT("'"&amp;$A$69&amp;"'!"&amp;AU$68&amp;$C385+72)&lt;&gt;INDIRECT("'"&amp;$A$70&amp;"'!"&amp;AU$68&amp;$C385+72),1,0)</f>
        <v>0</v>
      </c>
      <c r="AV385" cm="1">
        <f t="array" aca="1" ref="AV385" ca="1">IF(INDIRECT("'"&amp;$A$69&amp;"'!"&amp;AV$68&amp;$C385+72)&lt;&gt;INDIRECT("'"&amp;$A$70&amp;"'!"&amp;AV$68&amp;$C385+72),1,0)</f>
        <v>0</v>
      </c>
      <c r="AW385" cm="1">
        <f t="array" aca="1" ref="AW385" ca="1">IF(INDIRECT("'"&amp;$A$69&amp;"'!"&amp;AW$68&amp;$C385+72)&lt;&gt;INDIRECT("'"&amp;$A$70&amp;"'!"&amp;AW$68&amp;$C385+72),1,0)</f>
        <v>0</v>
      </c>
      <c r="AX385" cm="1">
        <f t="array" aca="1" ref="AX385" ca="1">IF(INDIRECT("'"&amp;$A$69&amp;"'!"&amp;AX$68&amp;$C385+72)&lt;&gt;INDIRECT("'"&amp;$A$70&amp;"'!"&amp;AX$68&amp;$C385+72),1,0)</f>
        <v>0</v>
      </c>
      <c r="AY385" cm="1">
        <f t="array" aca="1" ref="AY385" ca="1">IF(INDIRECT("'"&amp;$A$69&amp;"'!"&amp;AY$68&amp;$C385+72)&lt;&gt;INDIRECT("'"&amp;$A$70&amp;"'!"&amp;AY$68&amp;$C385+72),1,0)</f>
        <v>0</v>
      </c>
      <c r="AZ385" cm="1">
        <f t="array" aca="1" ref="AZ385" ca="1">IF(INDIRECT("'"&amp;$A$69&amp;"'!"&amp;AZ$68&amp;$C385+72)&lt;&gt;INDIRECT("'"&amp;$A$70&amp;"'!"&amp;AZ$68&amp;$C385+72),1,0)</f>
        <v>0</v>
      </c>
      <c r="BA385" cm="1">
        <f t="array" aca="1" ref="BA385" ca="1">IF(INDIRECT("'"&amp;$A$69&amp;"'!"&amp;BA$68&amp;$C385+72)&lt;&gt;INDIRECT("'"&amp;$A$70&amp;"'!"&amp;BA$68&amp;$C385+72),1,0)</f>
        <v>0</v>
      </c>
      <c r="BB385" cm="1">
        <f t="array" aca="1" ref="BB385" ca="1">IF(INDIRECT("'"&amp;$A$69&amp;"'!"&amp;BB$68&amp;$C385+72)&lt;&gt;INDIRECT("'"&amp;$A$70&amp;"'!"&amp;BB$68&amp;$C385+72),1,0)</f>
        <v>0</v>
      </c>
      <c r="BC385">
        <f t="shared" ca="1" si="12"/>
        <v>0</v>
      </c>
      <c r="BD385">
        <f t="shared" ca="1" si="13"/>
        <v>0</v>
      </c>
      <c r="BE385">
        <f t="shared" ca="1" si="14"/>
        <v>0</v>
      </c>
    </row>
    <row r="386" spans="3:57" x14ac:dyDescent="0.15">
      <c r="C386" s="283">
        <v>314</v>
      </c>
      <c r="D386" cm="1">
        <f t="array" aca="1" ref="D386" ca="1">IF(INDIRECT("'"&amp;$A$69&amp;"'!"&amp;D$68&amp;$C386+72)&lt;&gt;INDIRECT("'"&amp;$A$70&amp;"'!"&amp;D$68&amp;$C386+72),1,0)</f>
        <v>0</v>
      </c>
      <c r="E386" cm="1">
        <f t="array" aca="1" ref="E386" ca="1">IF(INDIRECT("'"&amp;$A$69&amp;"'!"&amp;E$68&amp;$C386+72)&lt;&gt;INDIRECT("'"&amp;$A$70&amp;"'!"&amp;E$68&amp;$C386+72),1,0)</f>
        <v>0</v>
      </c>
      <c r="F386" cm="1">
        <f t="array" aca="1" ref="F386" ca="1">IF(INDIRECT("'"&amp;$A$69&amp;"'!"&amp;F$68&amp;$C386+72)&lt;&gt;INDIRECT("'"&amp;$A$70&amp;"'!"&amp;F$68&amp;$C386+72),1,0)</f>
        <v>0</v>
      </c>
      <c r="G386" cm="1">
        <f t="array" aca="1" ref="G386" ca="1">IF(INDIRECT("'"&amp;$A$69&amp;"'!"&amp;G$68&amp;$C386+72)&lt;&gt;INDIRECT("'"&amp;$A$70&amp;"'!"&amp;G$68&amp;$C386+72),1,0)</f>
        <v>0</v>
      </c>
      <c r="H386" cm="1">
        <f t="array" aca="1" ref="H386" ca="1">IF(INDIRECT("'"&amp;$A$69&amp;"'!"&amp;H$68&amp;$C386+72)&lt;&gt;INDIRECT("'"&amp;$A$70&amp;"'!"&amp;H$68&amp;$C386+72),1,0)</f>
        <v>0</v>
      </c>
      <c r="I386" cm="1">
        <f t="array" aca="1" ref="I386" ca="1">IF(INDIRECT("'"&amp;$A$69&amp;"'!"&amp;I$68&amp;$C386+72)&lt;&gt;INDIRECT("'"&amp;$A$70&amp;"'!"&amp;I$68&amp;$C386+72),1,0)</f>
        <v>0</v>
      </c>
      <c r="J386" cm="1">
        <f t="array" aca="1" ref="J386" ca="1">IF(INDIRECT("'"&amp;$A$69&amp;"'!"&amp;J$68&amp;$C386+72)&lt;&gt;INDIRECT("'"&amp;$A$70&amp;"'!"&amp;J$68&amp;$C386+72),1,0)</f>
        <v>0</v>
      </c>
      <c r="K386" cm="1">
        <f t="array" aca="1" ref="K386" ca="1">IF(INDIRECT("'"&amp;$A$69&amp;"'!"&amp;K$68&amp;$C386+72)&lt;&gt;INDIRECT("'"&amp;$A$70&amp;"'!"&amp;K$68&amp;$C386+72),1,0)</f>
        <v>0</v>
      </c>
      <c r="L386" cm="1">
        <f t="array" aca="1" ref="L386" ca="1">IF(INDIRECT("'"&amp;$A$69&amp;"'!"&amp;L$68&amp;$C386+72)&lt;&gt;INDIRECT("'"&amp;$A$70&amp;"'!"&amp;L$68&amp;$C386+72),1,0)</f>
        <v>0</v>
      </c>
      <c r="M386" cm="1">
        <f t="array" aca="1" ref="M386" ca="1">IF(INDIRECT("'"&amp;$A$69&amp;"'!"&amp;M$68&amp;$C386+72)&lt;&gt;INDIRECT("'"&amp;$A$70&amp;"'!"&amp;M$68&amp;$C386+72),1,0)</f>
        <v>0</v>
      </c>
      <c r="N386" cm="1">
        <f t="array" aca="1" ref="N386" ca="1">IF(INDIRECT("'"&amp;$A$69&amp;"'!"&amp;N$68&amp;$C386+72)&lt;&gt;INDIRECT("'"&amp;$A$70&amp;"'!"&amp;N$68&amp;$C386+72),1,0)</f>
        <v>0</v>
      </c>
      <c r="O386" cm="1">
        <f t="array" aca="1" ref="O386" ca="1">IF(INDIRECT("'"&amp;$A$69&amp;"'!"&amp;O$68&amp;$C386+72)&lt;&gt;INDIRECT("'"&amp;$A$70&amp;"'!"&amp;O$68&amp;$C386+72),1,0)</f>
        <v>0</v>
      </c>
      <c r="P386" cm="1">
        <f t="array" aca="1" ref="P386" ca="1">IF(INDIRECT("'"&amp;$A$69&amp;"'!"&amp;P$68&amp;$C386+72)&lt;&gt;INDIRECT("'"&amp;$A$70&amp;"'!"&amp;P$68&amp;$C386+72),1,0)</f>
        <v>0</v>
      </c>
      <c r="Q386" cm="1">
        <f t="array" aca="1" ref="Q386" ca="1">IF(INDIRECT("'"&amp;$A$69&amp;"'!"&amp;Q$68&amp;$C386+72)&lt;&gt;INDIRECT("'"&amp;$A$70&amp;"'!"&amp;Q$68&amp;$C386+72),1,0)</f>
        <v>0</v>
      </c>
      <c r="R386" cm="1">
        <f t="array" aca="1" ref="R386" ca="1">IF(INDIRECT("'"&amp;$A$69&amp;"'!"&amp;R$68&amp;$C386+72)&lt;&gt;INDIRECT("'"&amp;$A$70&amp;"'!"&amp;R$68&amp;$C386+72),1,0)</f>
        <v>0</v>
      </c>
      <c r="S386" cm="1">
        <f t="array" aca="1" ref="S386" ca="1">IF(INDIRECT("'"&amp;$A$69&amp;"'!"&amp;S$68&amp;$C386+72)&lt;&gt;INDIRECT("'"&amp;$A$70&amp;"'!"&amp;S$68&amp;$C386+72),1,0)</f>
        <v>0</v>
      </c>
      <c r="T386" cm="1">
        <f t="array" aca="1" ref="T386" ca="1">IF(INDIRECT("'"&amp;$A$69&amp;"'!"&amp;T$68&amp;$C386+72)&lt;&gt;INDIRECT("'"&amp;$A$70&amp;"'!"&amp;T$68&amp;$C386+72),1,0)</f>
        <v>0</v>
      </c>
      <c r="U386" cm="1">
        <f t="array" aca="1" ref="U386" ca="1">IF(INDIRECT("'"&amp;$A$69&amp;"'!"&amp;U$68&amp;$C386+72)&lt;&gt;INDIRECT("'"&amp;$A$70&amp;"'!"&amp;U$68&amp;$C386+72),1,0)</f>
        <v>0</v>
      </c>
      <c r="V386" cm="1">
        <f t="array" aca="1" ref="V386" ca="1">IF(INDIRECT("'"&amp;$A$69&amp;"'!"&amp;V$68&amp;$C386+72)&lt;&gt;INDIRECT("'"&amp;$A$70&amp;"'!"&amp;V$68&amp;$C386+72),1,0)</f>
        <v>0</v>
      </c>
      <c r="W386" cm="1">
        <f t="array" aca="1" ref="W386" ca="1">IF(INDIRECT("'"&amp;$A$69&amp;"'!"&amp;W$68&amp;$C386+72)&lt;&gt;INDIRECT("'"&amp;$A$70&amp;"'!"&amp;W$68&amp;$C386+72),1,0)</f>
        <v>0</v>
      </c>
      <c r="X386" cm="1">
        <f t="array" aca="1" ref="X386" ca="1">IF(INDIRECT("'"&amp;$A$69&amp;"'!"&amp;X$68&amp;$C386+72)&lt;&gt;INDIRECT("'"&amp;$A$70&amp;"'!"&amp;X$68&amp;$C386+72),1,0)</f>
        <v>0</v>
      </c>
      <c r="Y386" cm="1">
        <f t="array" aca="1" ref="Y386" ca="1">IF(INDIRECT("'"&amp;$A$69&amp;"'!"&amp;Y$68&amp;$C386+72)&lt;&gt;INDIRECT("'"&amp;$A$70&amp;"'!"&amp;Y$68&amp;$C386+72),1,0)</f>
        <v>0</v>
      </c>
      <c r="Z386" cm="1">
        <f t="array" aca="1" ref="Z386" ca="1">IF(INDIRECT("'"&amp;$A$69&amp;"'!"&amp;Z$68&amp;$C386+72)&lt;&gt;INDIRECT("'"&amp;$A$70&amp;"'!"&amp;Z$68&amp;$C386+72),1,0)</f>
        <v>0</v>
      </c>
      <c r="AA386" cm="1">
        <f t="array" aca="1" ref="AA386" ca="1">IF(INDIRECT("'"&amp;$A$69&amp;"'!"&amp;AA$68&amp;$C386+72)&lt;&gt;INDIRECT("'"&amp;$A$70&amp;"'!"&amp;AA$68&amp;$C386+72),1,0)</f>
        <v>0</v>
      </c>
      <c r="AB386" cm="1">
        <f t="array" aca="1" ref="AB386" ca="1">IF(INDIRECT("'"&amp;$A$69&amp;"'!"&amp;AB$68&amp;$C386+72)&lt;&gt;INDIRECT("'"&amp;$A$70&amp;"'!"&amp;AB$68&amp;$C386+72),1,0)</f>
        <v>0</v>
      </c>
      <c r="AC386" cm="1">
        <f t="array" aca="1" ref="AC386" ca="1">IF(INDIRECT("'"&amp;$A$69&amp;"'!"&amp;AC$68&amp;$C386+72)&lt;&gt;INDIRECT("'"&amp;$A$70&amp;"'!"&amp;AC$68&amp;$C386+72),1,0)</f>
        <v>0</v>
      </c>
      <c r="AD386" cm="1">
        <f t="array" aca="1" ref="AD386" ca="1">IF(INDIRECT("'"&amp;$A$69&amp;"'!"&amp;AD$68&amp;$C386+72)&lt;&gt;INDIRECT("'"&amp;$A$70&amp;"'!"&amp;AD$68&amp;$C386+72),1,0)</f>
        <v>0</v>
      </c>
      <c r="AE386" cm="1">
        <f t="array" aca="1" ref="AE386" ca="1">IF(INDIRECT("'"&amp;$A$69&amp;"'!"&amp;AE$68&amp;$C386+72)&lt;&gt;INDIRECT("'"&amp;$A$70&amp;"'!"&amp;AE$68&amp;$C386+72),1,0)</f>
        <v>0</v>
      </c>
      <c r="AF386" cm="1">
        <f t="array" aca="1" ref="AF386" ca="1">IF(INDIRECT("'"&amp;$A$69&amp;"'!"&amp;AF$68&amp;$C386+72)&lt;&gt;INDIRECT("'"&amp;$A$70&amp;"'!"&amp;AF$68&amp;$C386+72),1,0)</f>
        <v>0</v>
      </c>
      <c r="AG386" cm="1">
        <f t="array" aca="1" ref="AG386" ca="1">IF(INDIRECT("'"&amp;$A$69&amp;"'!"&amp;AG$68&amp;$C386+72)&lt;&gt;INDIRECT("'"&amp;$A$70&amp;"'!"&amp;AG$68&amp;$C386+72),1,0)</f>
        <v>0</v>
      </c>
      <c r="AH386" cm="1">
        <f t="array" aca="1" ref="AH386" ca="1">IF(INDIRECT("'"&amp;$A$69&amp;"'!"&amp;AH$68&amp;$C386+72)&lt;&gt;INDIRECT("'"&amp;$A$70&amp;"'!"&amp;AH$68&amp;$C386+72),1,0)</f>
        <v>0</v>
      </c>
      <c r="AI386" cm="1">
        <f t="array" aca="1" ref="AI386" ca="1">IF(INDIRECT("'"&amp;$A$69&amp;"'!"&amp;AI$68&amp;$C386+72)&lt;&gt;INDIRECT("'"&amp;$A$70&amp;"'!"&amp;AI$68&amp;$C386+72),1,0)</f>
        <v>0</v>
      </c>
      <c r="AJ386" cm="1">
        <f t="array" aca="1" ref="AJ386" ca="1">IF(INDIRECT("'"&amp;$A$69&amp;"'!"&amp;AJ$68&amp;$C386+72)&lt;&gt;INDIRECT("'"&amp;$A$70&amp;"'!"&amp;AJ$68&amp;$C386+72),1,0)</f>
        <v>0</v>
      </c>
      <c r="AK386" cm="1">
        <f t="array" aca="1" ref="AK386" ca="1">IF(INDIRECT("'"&amp;$A$69&amp;"'!"&amp;AK$68&amp;$C386+72)&lt;&gt;INDIRECT("'"&amp;$A$70&amp;"'!"&amp;AK$68&amp;$C386+72),1,0)</f>
        <v>0</v>
      </c>
      <c r="AL386" cm="1">
        <f t="array" aca="1" ref="AL386" ca="1">IF(INDIRECT("'"&amp;$A$69&amp;"'!"&amp;AL$68&amp;$C386+72)&lt;&gt;INDIRECT("'"&amp;$A$70&amp;"'!"&amp;AL$68&amp;$C386+72),1,0)</f>
        <v>0</v>
      </c>
      <c r="AM386" cm="1">
        <f t="array" aca="1" ref="AM386" ca="1">IF(INDIRECT("'"&amp;$A$69&amp;"'!"&amp;AM$68&amp;$C386+72)&lt;&gt;INDIRECT("'"&amp;$A$70&amp;"'!"&amp;AM$68&amp;$C386+72),1,0)</f>
        <v>0</v>
      </c>
      <c r="AN386" cm="1">
        <f t="array" aca="1" ref="AN386" ca="1">IF(INDIRECT("'"&amp;$A$69&amp;"'!"&amp;AN$68&amp;$C386+72)&lt;&gt;INDIRECT("'"&amp;$A$70&amp;"'!"&amp;AN$68&amp;$C386+72),1,0)</f>
        <v>0</v>
      </c>
      <c r="AO386" cm="1">
        <f t="array" aca="1" ref="AO386" ca="1">IF(INDIRECT("'"&amp;$A$69&amp;"'!"&amp;AO$68&amp;$C386+72)&lt;&gt;INDIRECT("'"&amp;$A$70&amp;"'!"&amp;AO$68&amp;$C386+72),1,0)</f>
        <v>0</v>
      </c>
      <c r="AP386" cm="1">
        <f t="array" aca="1" ref="AP386" ca="1">IF(INDIRECT("'"&amp;$A$69&amp;"'!"&amp;AP$68&amp;$C386+72)&lt;&gt;INDIRECT("'"&amp;$A$70&amp;"'!"&amp;AP$68&amp;$C386+72),1,0)</f>
        <v>0</v>
      </c>
      <c r="AQ386" cm="1">
        <f t="array" aca="1" ref="AQ386" ca="1">IF(INDIRECT("'"&amp;$A$69&amp;"'!"&amp;AQ$68&amp;$C386+72)&lt;&gt;INDIRECT("'"&amp;$A$70&amp;"'!"&amp;AQ$68&amp;$C386+72),1,0)</f>
        <v>0</v>
      </c>
      <c r="AR386" cm="1">
        <f t="array" aca="1" ref="AR386" ca="1">IF(INDIRECT("'"&amp;$A$69&amp;"'!"&amp;AR$68&amp;$C386+72)&lt;&gt;INDIRECT("'"&amp;$A$70&amp;"'!"&amp;AR$68&amp;$C386+72),1,0)</f>
        <v>0</v>
      </c>
      <c r="AS386" cm="1">
        <f t="array" aca="1" ref="AS386" ca="1">IF(INDIRECT("'"&amp;$A$69&amp;"'!"&amp;AS$68&amp;$C386+72)&lt;&gt;INDIRECT("'"&amp;$A$70&amp;"'!"&amp;AS$68&amp;$C386+72),1,0)</f>
        <v>0</v>
      </c>
      <c r="AT386" cm="1">
        <f t="array" aca="1" ref="AT386" ca="1">IF(INDIRECT("'"&amp;$A$69&amp;"'!"&amp;AT$68&amp;$C386+72)&lt;&gt;INDIRECT("'"&amp;$A$70&amp;"'!"&amp;AT$68&amp;$C386+72),1,0)</f>
        <v>0</v>
      </c>
      <c r="AU386" cm="1">
        <f t="array" aca="1" ref="AU386" ca="1">IF(INDIRECT("'"&amp;$A$69&amp;"'!"&amp;AU$68&amp;$C386+72)&lt;&gt;INDIRECT("'"&amp;$A$70&amp;"'!"&amp;AU$68&amp;$C386+72),1,0)</f>
        <v>0</v>
      </c>
      <c r="AV386" cm="1">
        <f t="array" aca="1" ref="AV386" ca="1">IF(INDIRECT("'"&amp;$A$69&amp;"'!"&amp;AV$68&amp;$C386+72)&lt;&gt;INDIRECT("'"&amp;$A$70&amp;"'!"&amp;AV$68&amp;$C386+72),1,0)</f>
        <v>0</v>
      </c>
      <c r="AW386" cm="1">
        <f t="array" aca="1" ref="AW386" ca="1">IF(INDIRECT("'"&amp;$A$69&amp;"'!"&amp;AW$68&amp;$C386+72)&lt;&gt;INDIRECT("'"&amp;$A$70&amp;"'!"&amp;AW$68&amp;$C386+72),1,0)</f>
        <v>0</v>
      </c>
      <c r="AX386" cm="1">
        <f t="array" aca="1" ref="AX386" ca="1">IF(INDIRECT("'"&amp;$A$69&amp;"'!"&amp;AX$68&amp;$C386+72)&lt;&gt;INDIRECT("'"&amp;$A$70&amp;"'!"&amp;AX$68&amp;$C386+72),1,0)</f>
        <v>0</v>
      </c>
      <c r="AY386" cm="1">
        <f t="array" aca="1" ref="AY386" ca="1">IF(INDIRECT("'"&amp;$A$69&amp;"'!"&amp;AY$68&amp;$C386+72)&lt;&gt;INDIRECT("'"&amp;$A$70&amp;"'!"&amp;AY$68&amp;$C386+72),1,0)</f>
        <v>0</v>
      </c>
      <c r="AZ386" cm="1">
        <f t="array" aca="1" ref="AZ386" ca="1">IF(INDIRECT("'"&amp;$A$69&amp;"'!"&amp;AZ$68&amp;$C386+72)&lt;&gt;INDIRECT("'"&amp;$A$70&amp;"'!"&amp;AZ$68&amp;$C386+72),1,0)</f>
        <v>0</v>
      </c>
      <c r="BA386" cm="1">
        <f t="array" aca="1" ref="BA386" ca="1">IF(INDIRECT("'"&amp;$A$69&amp;"'!"&amp;BA$68&amp;$C386+72)&lt;&gt;INDIRECT("'"&amp;$A$70&amp;"'!"&amp;BA$68&amp;$C386+72),1,0)</f>
        <v>0</v>
      </c>
      <c r="BB386" cm="1">
        <f t="array" aca="1" ref="BB386" ca="1">IF(INDIRECT("'"&amp;$A$69&amp;"'!"&amp;BB$68&amp;$C386+72)&lt;&gt;INDIRECT("'"&amp;$A$70&amp;"'!"&amp;BB$68&amp;$C386+72),1,0)</f>
        <v>0</v>
      </c>
      <c r="BC386">
        <f t="shared" ca="1" si="12"/>
        <v>0</v>
      </c>
      <c r="BD386">
        <f t="shared" ca="1" si="13"/>
        <v>0</v>
      </c>
      <c r="BE386">
        <f t="shared" ca="1" si="14"/>
        <v>0</v>
      </c>
    </row>
    <row r="387" spans="3:57" x14ac:dyDescent="0.15">
      <c r="C387" s="283">
        <v>315</v>
      </c>
      <c r="D387" cm="1">
        <f t="array" aca="1" ref="D387" ca="1">IF(INDIRECT("'"&amp;$A$69&amp;"'!"&amp;D$68&amp;$C387+72)&lt;&gt;INDIRECT("'"&amp;$A$70&amp;"'!"&amp;D$68&amp;$C387+72),1,0)</f>
        <v>0</v>
      </c>
      <c r="E387" cm="1">
        <f t="array" aca="1" ref="E387" ca="1">IF(INDIRECT("'"&amp;$A$69&amp;"'!"&amp;E$68&amp;$C387+72)&lt;&gt;INDIRECT("'"&amp;$A$70&amp;"'!"&amp;E$68&amp;$C387+72),1,0)</f>
        <v>0</v>
      </c>
      <c r="F387" cm="1">
        <f t="array" aca="1" ref="F387" ca="1">IF(INDIRECT("'"&amp;$A$69&amp;"'!"&amp;F$68&amp;$C387+72)&lt;&gt;INDIRECT("'"&amp;$A$70&amp;"'!"&amp;F$68&amp;$C387+72),1,0)</f>
        <v>0</v>
      </c>
      <c r="G387" cm="1">
        <f t="array" aca="1" ref="G387" ca="1">IF(INDIRECT("'"&amp;$A$69&amp;"'!"&amp;G$68&amp;$C387+72)&lt;&gt;INDIRECT("'"&amp;$A$70&amp;"'!"&amp;G$68&amp;$C387+72),1,0)</f>
        <v>0</v>
      </c>
      <c r="H387" cm="1">
        <f t="array" aca="1" ref="H387" ca="1">IF(INDIRECT("'"&amp;$A$69&amp;"'!"&amp;H$68&amp;$C387+72)&lt;&gt;INDIRECT("'"&amp;$A$70&amp;"'!"&amp;H$68&amp;$C387+72),1,0)</f>
        <v>0</v>
      </c>
      <c r="I387" cm="1">
        <f t="array" aca="1" ref="I387" ca="1">IF(INDIRECT("'"&amp;$A$69&amp;"'!"&amp;I$68&amp;$C387+72)&lt;&gt;INDIRECT("'"&amp;$A$70&amp;"'!"&amp;I$68&amp;$C387+72),1,0)</f>
        <v>0</v>
      </c>
      <c r="J387" cm="1">
        <f t="array" aca="1" ref="J387" ca="1">IF(INDIRECT("'"&amp;$A$69&amp;"'!"&amp;J$68&amp;$C387+72)&lt;&gt;INDIRECT("'"&amp;$A$70&amp;"'!"&amp;J$68&amp;$C387+72),1,0)</f>
        <v>0</v>
      </c>
      <c r="K387" cm="1">
        <f t="array" aca="1" ref="K387" ca="1">IF(INDIRECT("'"&amp;$A$69&amp;"'!"&amp;K$68&amp;$C387+72)&lt;&gt;INDIRECT("'"&amp;$A$70&amp;"'!"&amp;K$68&amp;$C387+72),1,0)</f>
        <v>0</v>
      </c>
      <c r="L387" cm="1">
        <f t="array" aca="1" ref="L387" ca="1">IF(INDIRECT("'"&amp;$A$69&amp;"'!"&amp;L$68&amp;$C387+72)&lt;&gt;INDIRECT("'"&amp;$A$70&amp;"'!"&amp;L$68&amp;$C387+72),1,0)</f>
        <v>0</v>
      </c>
      <c r="M387" cm="1">
        <f t="array" aca="1" ref="M387" ca="1">IF(INDIRECT("'"&amp;$A$69&amp;"'!"&amp;M$68&amp;$C387+72)&lt;&gt;INDIRECT("'"&amp;$A$70&amp;"'!"&amp;M$68&amp;$C387+72),1,0)</f>
        <v>0</v>
      </c>
      <c r="N387" cm="1">
        <f t="array" aca="1" ref="N387" ca="1">IF(INDIRECT("'"&amp;$A$69&amp;"'!"&amp;N$68&amp;$C387+72)&lt;&gt;INDIRECT("'"&amp;$A$70&amp;"'!"&amp;N$68&amp;$C387+72),1,0)</f>
        <v>0</v>
      </c>
      <c r="O387" cm="1">
        <f t="array" aca="1" ref="O387" ca="1">IF(INDIRECT("'"&amp;$A$69&amp;"'!"&amp;O$68&amp;$C387+72)&lt;&gt;INDIRECT("'"&amp;$A$70&amp;"'!"&amp;O$68&amp;$C387+72),1,0)</f>
        <v>0</v>
      </c>
      <c r="P387" cm="1">
        <f t="array" aca="1" ref="P387" ca="1">IF(INDIRECT("'"&amp;$A$69&amp;"'!"&amp;P$68&amp;$C387+72)&lt;&gt;INDIRECT("'"&amp;$A$70&amp;"'!"&amp;P$68&amp;$C387+72),1,0)</f>
        <v>0</v>
      </c>
      <c r="Q387" cm="1">
        <f t="array" aca="1" ref="Q387" ca="1">IF(INDIRECT("'"&amp;$A$69&amp;"'!"&amp;Q$68&amp;$C387+72)&lt;&gt;INDIRECT("'"&amp;$A$70&amp;"'!"&amp;Q$68&amp;$C387+72),1,0)</f>
        <v>0</v>
      </c>
      <c r="R387" cm="1">
        <f t="array" aca="1" ref="R387" ca="1">IF(INDIRECT("'"&amp;$A$69&amp;"'!"&amp;R$68&amp;$C387+72)&lt;&gt;INDIRECT("'"&amp;$A$70&amp;"'!"&amp;R$68&amp;$C387+72),1,0)</f>
        <v>0</v>
      </c>
      <c r="S387" cm="1">
        <f t="array" aca="1" ref="S387" ca="1">IF(INDIRECT("'"&amp;$A$69&amp;"'!"&amp;S$68&amp;$C387+72)&lt;&gt;INDIRECT("'"&amp;$A$70&amp;"'!"&amp;S$68&amp;$C387+72),1,0)</f>
        <v>0</v>
      </c>
      <c r="T387" cm="1">
        <f t="array" aca="1" ref="T387" ca="1">IF(INDIRECT("'"&amp;$A$69&amp;"'!"&amp;T$68&amp;$C387+72)&lt;&gt;INDIRECT("'"&amp;$A$70&amp;"'!"&amp;T$68&amp;$C387+72),1,0)</f>
        <v>0</v>
      </c>
      <c r="U387" cm="1">
        <f t="array" aca="1" ref="U387" ca="1">IF(INDIRECT("'"&amp;$A$69&amp;"'!"&amp;U$68&amp;$C387+72)&lt;&gt;INDIRECT("'"&amp;$A$70&amp;"'!"&amp;U$68&amp;$C387+72),1,0)</f>
        <v>0</v>
      </c>
      <c r="V387" cm="1">
        <f t="array" aca="1" ref="V387" ca="1">IF(INDIRECT("'"&amp;$A$69&amp;"'!"&amp;V$68&amp;$C387+72)&lt;&gt;INDIRECT("'"&amp;$A$70&amp;"'!"&amp;V$68&amp;$C387+72),1,0)</f>
        <v>0</v>
      </c>
      <c r="W387" cm="1">
        <f t="array" aca="1" ref="W387" ca="1">IF(INDIRECT("'"&amp;$A$69&amp;"'!"&amp;W$68&amp;$C387+72)&lt;&gt;INDIRECT("'"&amp;$A$70&amp;"'!"&amp;W$68&amp;$C387+72),1,0)</f>
        <v>0</v>
      </c>
      <c r="X387" cm="1">
        <f t="array" aca="1" ref="X387" ca="1">IF(INDIRECT("'"&amp;$A$69&amp;"'!"&amp;X$68&amp;$C387+72)&lt;&gt;INDIRECT("'"&amp;$A$70&amp;"'!"&amp;X$68&amp;$C387+72),1,0)</f>
        <v>0</v>
      </c>
      <c r="Y387" cm="1">
        <f t="array" aca="1" ref="Y387" ca="1">IF(INDIRECT("'"&amp;$A$69&amp;"'!"&amp;Y$68&amp;$C387+72)&lt;&gt;INDIRECT("'"&amp;$A$70&amp;"'!"&amp;Y$68&amp;$C387+72),1,0)</f>
        <v>0</v>
      </c>
      <c r="Z387" cm="1">
        <f t="array" aca="1" ref="Z387" ca="1">IF(INDIRECT("'"&amp;$A$69&amp;"'!"&amp;Z$68&amp;$C387+72)&lt;&gt;INDIRECT("'"&amp;$A$70&amp;"'!"&amp;Z$68&amp;$C387+72),1,0)</f>
        <v>0</v>
      </c>
      <c r="AA387" cm="1">
        <f t="array" aca="1" ref="AA387" ca="1">IF(INDIRECT("'"&amp;$A$69&amp;"'!"&amp;AA$68&amp;$C387+72)&lt;&gt;INDIRECT("'"&amp;$A$70&amp;"'!"&amp;AA$68&amp;$C387+72),1,0)</f>
        <v>0</v>
      </c>
      <c r="AB387" cm="1">
        <f t="array" aca="1" ref="AB387" ca="1">IF(INDIRECT("'"&amp;$A$69&amp;"'!"&amp;AB$68&amp;$C387+72)&lt;&gt;INDIRECT("'"&amp;$A$70&amp;"'!"&amp;AB$68&amp;$C387+72),1,0)</f>
        <v>0</v>
      </c>
      <c r="AC387" cm="1">
        <f t="array" aca="1" ref="AC387" ca="1">IF(INDIRECT("'"&amp;$A$69&amp;"'!"&amp;AC$68&amp;$C387+72)&lt;&gt;INDIRECT("'"&amp;$A$70&amp;"'!"&amp;AC$68&amp;$C387+72),1,0)</f>
        <v>0</v>
      </c>
      <c r="AD387" cm="1">
        <f t="array" aca="1" ref="AD387" ca="1">IF(INDIRECT("'"&amp;$A$69&amp;"'!"&amp;AD$68&amp;$C387+72)&lt;&gt;INDIRECT("'"&amp;$A$70&amp;"'!"&amp;AD$68&amp;$C387+72),1,0)</f>
        <v>0</v>
      </c>
      <c r="AE387" cm="1">
        <f t="array" aca="1" ref="AE387" ca="1">IF(INDIRECT("'"&amp;$A$69&amp;"'!"&amp;AE$68&amp;$C387+72)&lt;&gt;INDIRECT("'"&amp;$A$70&amp;"'!"&amp;AE$68&amp;$C387+72),1,0)</f>
        <v>0</v>
      </c>
      <c r="AF387" cm="1">
        <f t="array" aca="1" ref="AF387" ca="1">IF(INDIRECT("'"&amp;$A$69&amp;"'!"&amp;AF$68&amp;$C387+72)&lt;&gt;INDIRECT("'"&amp;$A$70&amp;"'!"&amp;AF$68&amp;$C387+72),1,0)</f>
        <v>0</v>
      </c>
      <c r="AG387" cm="1">
        <f t="array" aca="1" ref="AG387" ca="1">IF(INDIRECT("'"&amp;$A$69&amp;"'!"&amp;AG$68&amp;$C387+72)&lt;&gt;INDIRECT("'"&amp;$A$70&amp;"'!"&amp;AG$68&amp;$C387+72),1,0)</f>
        <v>0</v>
      </c>
      <c r="AH387" cm="1">
        <f t="array" aca="1" ref="AH387" ca="1">IF(INDIRECT("'"&amp;$A$69&amp;"'!"&amp;AH$68&amp;$C387+72)&lt;&gt;INDIRECT("'"&amp;$A$70&amp;"'!"&amp;AH$68&amp;$C387+72),1,0)</f>
        <v>0</v>
      </c>
      <c r="AI387" cm="1">
        <f t="array" aca="1" ref="AI387" ca="1">IF(INDIRECT("'"&amp;$A$69&amp;"'!"&amp;AI$68&amp;$C387+72)&lt;&gt;INDIRECT("'"&amp;$A$70&amp;"'!"&amp;AI$68&amp;$C387+72),1,0)</f>
        <v>0</v>
      </c>
      <c r="AJ387" cm="1">
        <f t="array" aca="1" ref="AJ387" ca="1">IF(INDIRECT("'"&amp;$A$69&amp;"'!"&amp;AJ$68&amp;$C387+72)&lt;&gt;INDIRECT("'"&amp;$A$70&amp;"'!"&amp;AJ$68&amp;$C387+72),1,0)</f>
        <v>0</v>
      </c>
      <c r="AK387" cm="1">
        <f t="array" aca="1" ref="AK387" ca="1">IF(INDIRECT("'"&amp;$A$69&amp;"'!"&amp;AK$68&amp;$C387+72)&lt;&gt;INDIRECT("'"&amp;$A$70&amp;"'!"&amp;AK$68&amp;$C387+72),1,0)</f>
        <v>0</v>
      </c>
      <c r="AL387" cm="1">
        <f t="array" aca="1" ref="AL387" ca="1">IF(INDIRECT("'"&amp;$A$69&amp;"'!"&amp;AL$68&amp;$C387+72)&lt;&gt;INDIRECT("'"&amp;$A$70&amp;"'!"&amp;AL$68&amp;$C387+72),1,0)</f>
        <v>0</v>
      </c>
      <c r="AM387" cm="1">
        <f t="array" aca="1" ref="AM387" ca="1">IF(INDIRECT("'"&amp;$A$69&amp;"'!"&amp;AM$68&amp;$C387+72)&lt;&gt;INDIRECT("'"&amp;$A$70&amp;"'!"&amp;AM$68&amp;$C387+72),1,0)</f>
        <v>0</v>
      </c>
      <c r="AN387" cm="1">
        <f t="array" aca="1" ref="AN387" ca="1">IF(INDIRECT("'"&amp;$A$69&amp;"'!"&amp;AN$68&amp;$C387+72)&lt;&gt;INDIRECT("'"&amp;$A$70&amp;"'!"&amp;AN$68&amp;$C387+72),1,0)</f>
        <v>0</v>
      </c>
      <c r="AO387" cm="1">
        <f t="array" aca="1" ref="AO387" ca="1">IF(INDIRECT("'"&amp;$A$69&amp;"'!"&amp;AO$68&amp;$C387+72)&lt;&gt;INDIRECT("'"&amp;$A$70&amp;"'!"&amp;AO$68&amp;$C387+72),1,0)</f>
        <v>0</v>
      </c>
      <c r="AP387" cm="1">
        <f t="array" aca="1" ref="AP387" ca="1">IF(INDIRECT("'"&amp;$A$69&amp;"'!"&amp;AP$68&amp;$C387+72)&lt;&gt;INDIRECT("'"&amp;$A$70&amp;"'!"&amp;AP$68&amp;$C387+72),1,0)</f>
        <v>0</v>
      </c>
      <c r="AQ387" cm="1">
        <f t="array" aca="1" ref="AQ387" ca="1">IF(INDIRECT("'"&amp;$A$69&amp;"'!"&amp;AQ$68&amp;$C387+72)&lt;&gt;INDIRECT("'"&amp;$A$70&amp;"'!"&amp;AQ$68&amp;$C387+72),1,0)</f>
        <v>0</v>
      </c>
      <c r="AR387" cm="1">
        <f t="array" aca="1" ref="AR387" ca="1">IF(INDIRECT("'"&amp;$A$69&amp;"'!"&amp;AR$68&amp;$C387+72)&lt;&gt;INDIRECT("'"&amp;$A$70&amp;"'!"&amp;AR$68&amp;$C387+72),1,0)</f>
        <v>0</v>
      </c>
      <c r="AS387" cm="1">
        <f t="array" aca="1" ref="AS387" ca="1">IF(INDIRECT("'"&amp;$A$69&amp;"'!"&amp;AS$68&amp;$C387+72)&lt;&gt;INDIRECT("'"&amp;$A$70&amp;"'!"&amp;AS$68&amp;$C387+72),1,0)</f>
        <v>0</v>
      </c>
      <c r="AT387" cm="1">
        <f t="array" aca="1" ref="AT387" ca="1">IF(INDIRECT("'"&amp;$A$69&amp;"'!"&amp;AT$68&amp;$C387+72)&lt;&gt;INDIRECT("'"&amp;$A$70&amp;"'!"&amp;AT$68&amp;$C387+72),1,0)</f>
        <v>0</v>
      </c>
      <c r="AU387" cm="1">
        <f t="array" aca="1" ref="AU387" ca="1">IF(INDIRECT("'"&amp;$A$69&amp;"'!"&amp;AU$68&amp;$C387+72)&lt;&gt;INDIRECT("'"&amp;$A$70&amp;"'!"&amp;AU$68&amp;$C387+72),1,0)</f>
        <v>0</v>
      </c>
      <c r="AV387" cm="1">
        <f t="array" aca="1" ref="AV387" ca="1">IF(INDIRECT("'"&amp;$A$69&amp;"'!"&amp;AV$68&amp;$C387+72)&lt;&gt;INDIRECT("'"&amp;$A$70&amp;"'!"&amp;AV$68&amp;$C387+72),1,0)</f>
        <v>0</v>
      </c>
      <c r="AW387" cm="1">
        <f t="array" aca="1" ref="AW387" ca="1">IF(INDIRECT("'"&amp;$A$69&amp;"'!"&amp;AW$68&amp;$C387+72)&lt;&gt;INDIRECT("'"&amp;$A$70&amp;"'!"&amp;AW$68&amp;$C387+72),1,0)</f>
        <v>0</v>
      </c>
      <c r="AX387" cm="1">
        <f t="array" aca="1" ref="AX387" ca="1">IF(INDIRECT("'"&amp;$A$69&amp;"'!"&amp;AX$68&amp;$C387+72)&lt;&gt;INDIRECT("'"&amp;$A$70&amp;"'!"&amp;AX$68&amp;$C387+72),1,0)</f>
        <v>0</v>
      </c>
      <c r="AY387" cm="1">
        <f t="array" aca="1" ref="AY387" ca="1">IF(INDIRECT("'"&amp;$A$69&amp;"'!"&amp;AY$68&amp;$C387+72)&lt;&gt;INDIRECT("'"&amp;$A$70&amp;"'!"&amp;AY$68&amp;$C387+72),1,0)</f>
        <v>0</v>
      </c>
      <c r="AZ387" cm="1">
        <f t="array" aca="1" ref="AZ387" ca="1">IF(INDIRECT("'"&amp;$A$69&amp;"'!"&amp;AZ$68&amp;$C387+72)&lt;&gt;INDIRECT("'"&amp;$A$70&amp;"'!"&amp;AZ$68&amp;$C387+72),1,0)</f>
        <v>0</v>
      </c>
      <c r="BA387" cm="1">
        <f t="array" aca="1" ref="BA387" ca="1">IF(INDIRECT("'"&amp;$A$69&amp;"'!"&amp;BA$68&amp;$C387+72)&lt;&gt;INDIRECT("'"&amp;$A$70&amp;"'!"&amp;BA$68&amp;$C387+72),1,0)</f>
        <v>0</v>
      </c>
      <c r="BB387" cm="1">
        <f t="array" aca="1" ref="BB387" ca="1">IF(INDIRECT("'"&amp;$A$69&amp;"'!"&amp;BB$68&amp;$C387+72)&lt;&gt;INDIRECT("'"&amp;$A$70&amp;"'!"&amp;BB$68&amp;$C387+72),1,0)</f>
        <v>0</v>
      </c>
      <c r="BC387">
        <f t="shared" ca="1" si="12"/>
        <v>0</v>
      </c>
      <c r="BD387">
        <f t="shared" ca="1" si="13"/>
        <v>0</v>
      </c>
      <c r="BE387">
        <f t="shared" ca="1" si="14"/>
        <v>0</v>
      </c>
    </row>
    <row r="388" spans="3:57" x14ac:dyDescent="0.15">
      <c r="C388" s="283">
        <v>316</v>
      </c>
      <c r="D388" cm="1">
        <f t="array" aca="1" ref="D388" ca="1">IF(INDIRECT("'"&amp;$A$69&amp;"'!"&amp;D$68&amp;$C388+72)&lt;&gt;INDIRECT("'"&amp;$A$70&amp;"'!"&amp;D$68&amp;$C388+72),1,0)</f>
        <v>0</v>
      </c>
      <c r="E388" cm="1">
        <f t="array" aca="1" ref="E388" ca="1">IF(INDIRECT("'"&amp;$A$69&amp;"'!"&amp;E$68&amp;$C388+72)&lt;&gt;INDIRECT("'"&amp;$A$70&amp;"'!"&amp;E$68&amp;$C388+72),1,0)</f>
        <v>0</v>
      </c>
      <c r="F388" cm="1">
        <f t="array" aca="1" ref="F388" ca="1">IF(INDIRECT("'"&amp;$A$69&amp;"'!"&amp;F$68&amp;$C388+72)&lt;&gt;INDIRECT("'"&amp;$A$70&amp;"'!"&amp;F$68&amp;$C388+72),1,0)</f>
        <v>0</v>
      </c>
      <c r="G388" cm="1">
        <f t="array" aca="1" ref="G388" ca="1">IF(INDIRECT("'"&amp;$A$69&amp;"'!"&amp;G$68&amp;$C388+72)&lt;&gt;INDIRECT("'"&amp;$A$70&amp;"'!"&amp;G$68&amp;$C388+72),1,0)</f>
        <v>0</v>
      </c>
      <c r="H388" cm="1">
        <f t="array" aca="1" ref="H388" ca="1">IF(INDIRECT("'"&amp;$A$69&amp;"'!"&amp;H$68&amp;$C388+72)&lt;&gt;INDIRECT("'"&amp;$A$70&amp;"'!"&amp;H$68&amp;$C388+72),1,0)</f>
        <v>0</v>
      </c>
      <c r="I388" cm="1">
        <f t="array" aca="1" ref="I388" ca="1">IF(INDIRECT("'"&amp;$A$69&amp;"'!"&amp;I$68&amp;$C388+72)&lt;&gt;INDIRECT("'"&amp;$A$70&amp;"'!"&amp;I$68&amp;$C388+72),1,0)</f>
        <v>0</v>
      </c>
      <c r="J388" cm="1">
        <f t="array" aca="1" ref="J388" ca="1">IF(INDIRECT("'"&amp;$A$69&amp;"'!"&amp;J$68&amp;$C388+72)&lt;&gt;INDIRECT("'"&amp;$A$70&amp;"'!"&amp;J$68&amp;$C388+72),1,0)</f>
        <v>0</v>
      </c>
      <c r="K388" cm="1">
        <f t="array" aca="1" ref="K388" ca="1">IF(INDIRECT("'"&amp;$A$69&amp;"'!"&amp;K$68&amp;$C388+72)&lt;&gt;INDIRECT("'"&amp;$A$70&amp;"'!"&amp;K$68&amp;$C388+72),1,0)</f>
        <v>0</v>
      </c>
      <c r="L388" cm="1">
        <f t="array" aca="1" ref="L388" ca="1">IF(INDIRECT("'"&amp;$A$69&amp;"'!"&amp;L$68&amp;$C388+72)&lt;&gt;INDIRECT("'"&amp;$A$70&amp;"'!"&amp;L$68&amp;$C388+72),1,0)</f>
        <v>0</v>
      </c>
      <c r="M388" cm="1">
        <f t="array" aca="1" ref="M388" ca="1">IF(INDIRECT("'"&amp;$A$69&amp;"'!"&amp;M$68&amp;$C388+72)&lt;&gt;INDIRECT("'"&amp;$A$70&amp;"'!"&amp;M$68&amp;$C388+72),1,0)</f>
        <v>0</v>
      </c>
      <c r="N388" cm="1">
        <f t="array" aca="1" ref="N388" ca="1">IF(INDIRECT("'"&amp;$A$69&amp;"'!"&amp;N$68&amp;$C388+72)&lt;&gt;INDIRECT("'"&amp;$A$70&amp;"'!"&amp;N$68&amp;$C388+72),1,0)</f>
        <v>0</v>
      </c>
      <c r="O388" cm="1">
        <f t="array" aca="1" ref="O388" ca="1">IF(INDIRECT("'"&amp;$A$69&amp;"'!"&amp;O$68&amp;$C388+72)&lt;&gt;INDIRECT("'"&amp;$A$70&amp;"'!"&amp;O$68&amp;$C388+72),1,0)</f>
        <v>0</v>
      </c>
      <c r="P388" cm="1">
        <f t="array" aca="1" ref="P388" ca="1">IF(INDIRECT("'"&amp;$A$69&amp;"'!"&amp;P$68&amp;$C388+72)&lt;&gt;INDIRECT("'"&amp;$A$70&amp;"'!"&amp;P$68&amp;$C388+72),1,0)</f>
        <v>0</v>
      </c>
      <c r="Q388" cm="1">
        <f t="array" aca="1" ref="Q388" ca="1">IF(INDIRECT("'"&amp;$A$69&amp;"'!"&amp;Q$68&amp;$C388+72)&lt;&gt;INDIRECT("'"&amp;$A$70&amp;"'!"&amp;Q$68&amp;$C388+72),1,0)</f>
        <v>0</v>
      </c>
      <c r="R388" cm="1">
        <f t="array" aca="1" ref="R388" ca="1">IF(INDIRECT("'"&amp;$A$69&amp;"'!"&amp;R$68&amp;$C388+72)&lt;&gt;INDIRECT("'"&amp;$A$70&amp;"'!"&amp;R$68&amp;$C388+72),1,0)</f>
        <v>0</v>
      </c>
      <c r="S388" cm="1">
        <f t="array" aca="1" ref="S388" ca="1">IF(INDIRECT("'"&amp;$A$69&amp;"'!"&amp;S$68&amp;$C388+72)&lt;&gt;INDIRECT("'"&amp;$A$70&amp;"'!"&amp;S$68&amp;$C388+72),1,0)</f>
        <v>0</v>
      </c>
      <c r="T388" cm="1">
        <f t="array" aca="1" ref="T388" ca="1">IF(INDIRECT("'"&amp;$A$69&amp;"'!"&amp;T$68&amp;$C388+72)&lt;&gt;INDIRECT("'"&amp;$A$70&amp;"'!"&amp;T$68&amp;$C388+72),1,0)</f>
        <v>0</v>
      </c>
      <c r="U388" cm="1">
        <f t="array" aca="1" ref="U388" ca="1">IF(INDIRECT("'"&amp;$A$69&amp;"'!"&amp;U$68&amp;$C388+72)&lt;&gt;INDIRECT("'"&amp;$A$70&amp;"'!"&amp;U$68&amp;$C388+72),1,0)</f>
        <v>0</v>
      </c>
      <c r="V388" cm="1">
        <f t="array" aca="1" ref="V388" ca="1">IF(INDIRECT("'"&amp;$A$69&amp;"'!"&amp;V$68&amp;$C388+72)&lt;&gt;INDIRECT("'"&amp;$A$70&amp;"'!"&amp;V$68&amp;$C388+72),1,0)</f>
        <v>0</v>
      </c>
      <c r="W388" cm="1">
        <f t="array" aca="1" ref="W388" ca="1">IF(INDIRECT("'"&amp;$A$69&amp;"'!"&amp;W$68&amp;$C388+72)&lt;&gt;INDIRECT("'"&amp;$A$70&amp;"'!"&amp;W$68&amp;$C388+72),1,0)</f>
        <v>0</v>
      </c>
      <c r="X388" cm="1">
        <f t="array" aca="1" ref="X388" ca="1">IF(INDIRECT("'"&amp;$A$69&amp;"'!"&amp;X$68&amp;$C388+72)&lt;&gt;INDIRECT("'"&amp;$A$70&amp;"'!"&amp;X$68&amp;$C388+72),1,0)</f>
        <v>0</v>
      </c>
      <c r="Y388" cm="1">
        <f t="array" aca="1" ref="Y388" ca="1">IF(INDIRECT("'"&amp;$A$69&amp;"'!"&amp;Y$68&amp;$C388+72)&lt;&gt;INDIRECT("'"&amp;$A$70&amp;"'!"&amp;Y$68&amp;$C388+72),1,0)</f>
        <v>0</v>
      </c>
      <c r="Z388" cm="1">
        <f t="array" aca="1" ref="Z388" ca="1">IF(INDIRECT("'"&amp;$A$69&amp;"'!"&amp;Z$68&amp;$C388+72)&lt;&gt;INDIRECT("'"&amp;$A$70&amp;"'!"&amp;Z$68&amp;$C388+72),1,0)</f>
        <v>0</v>
      </c>
      <c r="AA388" cm="1">
        <f t="array" aca="1" ref="AA388" ca="1">IF(INDIRECT("'"&amp;$A$69&amp;"'!"&amp;AA$68&amp;$C388+72)&lt;&gt;INDIRECT("'"&amp;$A$70&amp;"'!"&amp;AA$68&amp;$C388+72),1,0)</f>
        <v>0</v>
      </c>
      <c r="AB388" cm="1">
        <f t="array" aca="1" ref="AB388" ca="1">IF(INDIRECT("'"&amp;$A$69&amp;"'!"&amp;AB$68&amp;$C388+72)&lt;&gt;INDIRECT("'"&amp;$A$70&amp;"'!"&amp;AB$68&amp;$C388+72),1,0)</f>
        <v>0</v>
      </c>
      <c r="AC388" cm="1">
        <f t="array" aca="1" ref="AC388" ca="1">IF(INDIRECT("'"&amp;$A$69&amp;"'!"&amp;AC$68&amp;$C388+72)&lt;&gt;INDIRECT("'"&amp;$A$70&amp;"'!"&amp;AC$68&amp;$C388+72),1,0)</f>
        <v>0</v>
      </c>
      <c r="AD388" cm="1">
        <f t="array" aca="1" ref="AD388" ca="1">IF(INDIRECT("'"&amp;$A$69&amp;"'!"&amp;AD$68&amp;$C388+72)&lt;&gt;INDIRECT("'"&amp;$A$70&amp;"'!"&amp;AD$68&amp;$C388+72),1,0)</f>
        <v>0</v>
      </c>
      <c r="AE388" cm="1">
        <f t="array" aca="1" ref="AE388" ca="1">IF(INDIRECT("'"&amp;$A$69&amp;"'!"&amp;AE$68&amp;$C388+72)&lt;&gt;INDIRECT("'"&amp;$A$70&amp;"'!"&amp;AE$68&amp;$C388+72),1,0)</f>
        <v>0</v>
      </c>
      <c r="AF388" cm="1">
        <f t="array" aca="1" ref="AF388" ca="1">IF(INDIRECT("'"&amp;$A$69&amp;"'!"&amp;AF$68&amp;$C388+72)&lt;&gt;INDIRECT("'"&amp;$A$70&amp;"'!"&amp;AF$68&amp;$C388+72),1,0)</f>
        <v>0</v>
      </c>
      <c r="AG388" cm="1">
        <f t="array" aca="1" ref="AG388" ca="1">IF(INDIRECT("'"&amp;$A$69&amp;"'!"&amp;AG$68&amp;$C388+72)&lt;&gt;INDIRECT("'"&amp;$A$70&amp;"'!"&amp;AG$68&amp;$C388+72),1,0)</f>
        <v>0</v>
      </c>
      <c r="AH388" cm="1">
        <f t="array" aca="1" ref="AH388" ca="1">IF(INDIRECT("'"&amp;$A$69&amp;"'!"&amp;AH$68&amp;$C388+72)&lt;&gt;INDIRECT("'"&amp;$A$70&amp;"'!"&amp;AH$68&amp;$C388+72),1,0)</f>
        <v>0</v>
      </c>
      <c r="AI388" cm="1">
        <f t="array" aca="1" ref="AI388" ca="1">IF(INDIRECT("'"&amp;$A$69&amp;"'!"&amp;AI$68&amp;$C388+72)&lt;&gt;INDIRECT("'"&amp;$A$70&amp;"'!"&amp;AI$68&amp;$C388+72),1,0)</f>
        <v>0</v>
      </c>
      <c r="AJ388" cm="1">
        <f t="array" aca="1" ref="AJ388" ca="1">IF(INDIRECT("'"&amp;$A$69&amp;"'!"&amp;AJ$68&amp;$C388+72)&lt;&gt;INDIRECT("'"&amp;$A$70&amp;"'!"&amp;AJ$68&amp;$C388+72),1,0)</f>
        <v>0</v>
      </c>
      <c r="AK388" cm="1">
        <f t="array" aca="1" ref="AK388" ca="1">IF(INDIRECT("'"&amp;$A$69&amp;"'!"&amp;AK$68&amp;$C388+72)&lt;&gt;INDIRECT("'"&amp;$A$70&amp;"'!"&amp;AK$68&amp;$C388+72),1,0)</f>
        <v>0</v>
      </c>
      <c r="AL388" cm="1">
        <f t="array" aca="1" ref="AL388" ca="1">IF(INDIRECT("'"&amp;$A$69&amp;"'!"&amp;AL$68&amp;$C388+72)&lt;&gt;INDIRECT("'"&amp;$A$70&amp;"'!"&amp;AL$68&amp;$C388+72),1,0)</f>
        <v>0</v>
      </c>
      <c r="AM388" cm="1">
        <f t="array" aca="1" ref="AM388" ca="1">IF(INDIRECT("'"&amp;$A$69&amp;"'!"&amp;AM$68&amp;$C388+72)&lt;&gt;INDIRECT("'"&amp;$A$70&amp;"'!"&amp;AM$68&amp;$C388+72),1,0)</f>
        <v>0</v>
      </c>
      <c r="AN388" cm="1">
        <f t="array" aca="1" ref="AN388" ca="1">IF(INDIRECT("'"&amp;$A$69&amp;"'!"&amp;AN$68&amp;$C388+72)&lt;&gt;INDIRECT("'"&amp;$A$70&amp;"'!"&amp;AN$68&amp;$C388+72),1,0)</f>
        <v>0</v>
      </c>
      <c r="AO388" cm="1">
        <f t="array" aca="1" ref="AO388" ca="1">IF(INDIRECT("'"&amp;$A$69&amp;"'!"&amp;AO$68&amp;$C388+72)&lt;&gt;INDIRECT("'"&amp;$A$70&amp;"'!"&amp;AO$68&amp;$C388+72),1,0)</f>
        <v>0</v>
      </c>
      <c r="AP388" cm="1">
        <f t="array" aca="1" ref="AP388" ca="1">IF(INDIRECT("'"&amp;$A$69&amp;"'!"&amp;AP$68&amp;$C388+72)&lt;&gt;INDIRECT("'"&amp;$A$70&amp;"'!"&amp;AP$68&amp;$C388+72),1,0)</f>
        <v>0</v>
      </c>
      <c r="AQ388" cm="1">
        <f t="array" aca="1" ref="AQ388" ca="1">IF(INDIRECT("'"&amp;$A$69&amp;"'!"&amp;AQ$68&amp;$C388+72)&lt;&gt;INDIRECT("'"&amp;$A$70&amp;"'!"&amp;AQ$68&amp;$C388+72),1,0)</f>
        <v>0</v>
      </c>
      <c r="AR388" cm="1">
        <f t="array" aca="1" ref="AR388" ca="1">IF(INDIRECT("'"&amp;$A$69&amp;"'!"&amp;AR$68&amp;$C388+72)&lt;&gt;INDIRECT("'"&amp;$A$70&amp;"'!"&amp;AR$68&amp;$C388+72),1,0)</f>
        <v>0</v>
      </c>
      <c r="AS388" cm="1">
        <f t="array" aca="1" ref="AS388" ca="1">IF(INDIRECT("'"&amp;$A$69&amp;"'!"&amp;AS$68&amp;$C388+72)&lt;&gt;INDIRECT("'"&amp;$A$70&amp;"'!"&amp;AS$68&amp;$C388+72),1,0)</f>
        <v>0</v>
      </c>
      <c r="AT388" cm="1">
        <f t="array" aca="1" ref="AT388" ca="1">IF(INDIRECT("'"&amp;$A$69&amp;"'!"&amp;AT$68&amp;$C388+72)&lt;&gt;INDIRECT("'"&amp;$A$70&amp;"'!"&amp;AT$68&amp;$C388+72),1,0)</f>
        <v>0</v>
      </c>
      <c r="AU388" cm="1">
        <f t="array" aca="1" ref="AU388" ca="1">IF(INDIRECT("'"&amp;$A$69&amp;"'!"&amp;AU$68&amp;$C388+72)&lt;&gt;INDIRECT("'"&amp;$A$70&amp;"'!"&amp;AU$68&amp;$C388+72),1,0)</f>
        <v>0</v>
      </c>
      <c r="AV388" cm="1">
        <f t="array" aca="1" ref="AV388" ca="1">IF(INDIRECT("'"&amp;$A$69&amp;"'!"&amp;AV$68&amp;$C388+72)&lt;&gt;INDIRECT("'"&amp;$A$70&amp;"'!"&amp;AV$68&amp;$C388+72),1,0)</f>
        <v>0</v>
      </c>
      <c r="AW388" cm="1">
        <f t="array" aca="1" ref="AW388" ca="1">IF(INDIRECT("'"&amp;$A$69&amp;"'!"&amp;AW$68&amp;$C388+72)&lt;&gt;INDIRECT("'"&amp;$A$70&amp;"'!"&amp;AW$68&amp;$C388+72),1,0)</f>
        <v>0</v>
      </c>
      <c r="AX388" cm="1">
        <f t="array" aca="1" ref="AX388" ca="1">IF(INDIRECT("'"&amp;$A$69&amp;"'!"&amp;AX$68&amp;$C388+72)&lt;&gt;INDIRECT("'"&amp;$A$70&amp;"'!"&amp;AX$68&amp;$C388+72),1,0)</f>
        <v>0</v>
      </c>
      <c r="AY388" cm="1">
        <f t="array" aca="1" ref="AY388" ca="1">IF(INDIRECT("'"&amp;$A$69&amp;"'!"&amp;AY$68&amp;$C388+72)&lt;&gt;INDIRECT("'"&amp;$A$70&amp;"'!"&amp;AY$68&amp;$C388+72),1,0)</f>
        <v>0</v>
      </c>
      <c r="AZ388" cm="1">
        <f t="array" aca="1" ref="AZ388" ca="1">IF(INDIRECT("'"&amp;$A$69&amp;"'!"&amp;AZ$68&amp;$C388+72)&lt;&gt;INDIRECT("'"&amp;$A$70&amp;"'!"&amp;AZ$68&amp;$C388+72),1,0)</f>
        <v>0</v>
      </c>
      <c r="BA388" cm="1">
        <f t="array" aca="1" ref="BA388" ca="1">IF(INDIRECT("'"&amp;$A$69&amp;"'!"&amp;BA$68&amp;$C388+72)&lt;&gt;INDIRECT("'"&amp;$A$70&amp;"'!"&amp;BA$68&amp;$C388+72),1,0)</f>
        <v>0</v>
      </c>
      <c r="BB388" cm="1">
        <f t="array" aca="1" ref="BB388" ca="1">IF(INDIRECT("'"&amp;$A$69&amp;"'!"&amp;BB$68&amp;$C388+72)&lt;&gt;INDIRECT("'"&amp;$A$70&amp;"'!"&amp;BB$68&amp;$C388+72),1,0)</f>
        <v>0</v>
      </c>
      <c r="BC388">
        <f t="shared" ca="1" si="12"/>
        <v>0</v>
      </c>
      <c r="BD388">
        <f t="shared" ca="1" si="13"/>
        <v>0</v>
      </c>
      <c r="BE388">
        <f t="shared" ca="1" si="14"/>
        <v>0</v>
      </c>
    </row>
    <row r="389" spans="3:57" x14ac:dyDescent="0.15">
      <c r="C389" s="283">
        <v>317</v>
      </c>
      <c r="D389" cm="1">
        <f t="array" aca="1" ref="D389" ca="1">IF(INDIRECT("'"&amp;$A$69&amp;"'!"&amp;D$68&amp;$C389+72)&lt;&gt;INDIRECT("'"&amp;$A$70&amp;"'!"&amp;D$68&amp;$C389+72),1,0)</f>
        <v>0</v>
      </c>
      <c r="E389" cm="1">
        <f t="array" aca="1" ref="E389" ca="1">IF(INDIRECT("'"&amp;$A$69&amp;"'!"&amp;E$68&amp;$C389+72)&lt;&gt;INDIRECT("'"&amp;$A$70&amp;"'!"&amp;E$68&amp;$C389+72),1,0)</f>
        <v>0</v>
      </c>
      <c r="F389" cm="1">
        <f t="array" aca="1" ref="F389" ca="1">IF(INDIRECT("'"&amp;$A$69&amp;"'!"&amp;F$68&amp;$C389+72)&lt;&gt;INDIRECT("'"&amp;$A$70&amp;"'!"&amp;F$68&amp;$C389+72),1,0)</f>
        <v>0</v>
      </c>
      <c r="G389" cm="1">
        <f t="array" aca="1" ref="G389" ca="1">IF(INDIRECT("'"&amp;$A$69&amp;"'!"&amp;G$68&amp;$C389+72)&lt;&gt;INDIRECT("'"&amp;$A$70&amp;"'!"&amp;G$68&amp;$C389+72),1,0)</f>
        <v>0</v>
      </c>
      <c r="H389" cm="1">
        <f t="array" aca="1" ref="H389" ca="1">IF(INDIRECT("'"&amp;$A$69&amp;"'!"&amp;H$68&amp;$C389+72)&lt;&gt;INDIRECT("'"&amp;$A$70&amp;"'!"&amp;H$68&amp;$C389+72),1,0)</f>
        <v>0</v>
      </c>
      <c r="I389" cm="1">
        <f t="array" aca="1" ref="I389" ca="1">IF(INDIRECT("'"&amp;$A$69&amp;"'!"&amp;I$68&amp;$C389+72)&lt;&gt;INDIRECT("'"&amp;$A$70&amp;"'!"&amp;I$68&amp;$C389+72),1,0)</f>
        <v>0</v>
      </c>
      <c r="J389" cm="1">
        <f t="array" aca="1" ref="J389" ca="1">IF(INDIRECT("'"&amp;$A$69&amp;"'!"&amp;J$68&amp;$C389+72)&lt;&gt;INDIRECT("'"&amp;$A$70&amp;"'!"&amp;J$68&amp;$C389+72),1,0)</f>
        <v>0</v>
      </c>
      <c r="K389" cm="1">
        <f t="array" aca="1" ref="K389" ca="1">IF(INDIRECT("'"&amp;$A$69&amp;"'!"&amp;K$68&amp;$C389+72)&lt;&gt;INDIRECT("'"&amp;$A$70&amp;"'!"&amp;K$68&amp;$C389+72),1,0)</f>
        <v>0</v>
      </c>
      <c r="L389" cm="1">
        <f t="array" aca="1" ref="L389" ca="1">IF(INDIRECT("'"&amp;$A$69&amp;"'!"&amp;L$68&amp;$C389+72)&lt;&gt;INDIRECT("'"&amp;$A$70&amp;"'!"&amp;L$68&amp;$C389+72),1,0)</f>
        <v>0</v>
      </c>
      <c r="M389" cm="1">
        <f t="array" aca="1" ref="M389" ca="1">IF(INDIRECT("'"&amp;$A$69&amp;"'!"&amp;M$68&amp;$C389+72)&lt;&gt;INDIRECT("'"&amp;$A$70&amp;"'!"&amp;M$68&amp;$C389+72),1,0)</f>
        <v>0</v>
      </c>
      <c r="N389" cm="1">
        <f t="array" aca="1" ref="N389" ca="1">IF(INDIRECT("'"&amp;$A$69&amp;"'!"&amp;N$68&amp;$C389+72)&lt;&gt;INDIRECT("'"&amp;$A$70&amp;"'!"&amp;N$68&amp;$C389+72),1,0)</f>
        <v>0</v>
      </c>
      <c r="O389" cm="1">
        <f t="array" aca="1" ref="O389" ca="1">IF(INDIRECT("'"&amp;$A$69&amp;"'!"&amp;O$68&amp;$C389+72)&lt;&gt;INDIRECT("'"&amp;$A$70&amp;"'!"&amp;O$68&amp;$C389+72),1,0)</f>
        <v>0</v>
      </c>
      <c r="P389" cm="1">
        <f t="array" aca="1" ref="P389" ca="1">IF(INDIRECT("'"&amp;$A$69&amp;"'!"&amp;P$68&amp;$C389+72)&lt;&gt;INDIRECT("'"&amp;$A$70&amp;"'!"&amp;P$68&amp;$C389+72),1,0)</f>
        <v>0</v>
      </c>
      <c r="Q389" cm="1">
        <f t="array" aca="1" ref="Q389" ca="1">IF(INDIRECT("'"&amp;$A$69&amp;"'!"&amp;Q$68&amp;$C389+72)&lt;&gt;INDIRECT("'"&amp;$A$70&amp;"'!"&amp;Q$68&amp;$C389+72),1,0)</f>
        <v>0</v>
      </c>
      <c r="R389" cm="1">
        <f t="array" aca="1" ref="R389" ca="1">IF(INDIRECT("'"&amp;$A$69&amp;"'!"&amp;R$68&amp;$C389+72)&lt;&gt;INDIRECT("'"&amp;$A$70&amp;"'!"&amp;R$68&amp;$C389+72),1,0)</f>
        <v>0</v>
      </c>
      <c r="S389" cm="1">
        <f t="array" aca="1" ref="S389" ca="1">IF(INDIRECT("'"&amp;$A$69&amp;"'!"&amp;S$68&amp;$C389+72)&lt;&gt;INDIRECT("'"&amp;$A$70&amp;"'!"&amp;S$68&amp;$C389+72),1,0)</f>
        <v>0</v>
      </c>
      <c r="T389" cm="1">
        <f t="array" aca="1" ref="T389" ca="1">IF(INDIRECT("'"&amp;$A$69&amp;"'!"&amp;T$68&amp;$C389+72)&lt;&gt;INDIRECT("'"&amp;$A$70&amp;"'!"&amp;T$68&amp;$C389+72),1,0)</f>
        <v>0</v>
      </c>
      <c r="U389" cm="1">
        <f t="array" aca="1" ref="U389" ca="1">IF(INDIRECT("'"&amp;$A$69&amp;"'!"&amp;U$68&amp;$C389+72)&lt;&gt;INDIRECT("'"&amp;$A$70&amp;"'!"&amp;U$68&amp;$C389+72),1,0)</f>
        <v>0</v>
      </c>
      <c r="V389" cm="1">
        <f t="array" aca="1" ref="V389" ca="1">IF(INDIRECT("'"&amp;$A$69&amp;"'!"&amp;V$68&amp;$C389+72)&lt;&gt;INDIRECT("'"&amp;$A$70&amp;"'!"&amp;V$68&amp;$C389+72),1,0)</f>
        <v>0</v>
      </c>
      <c r="W389" cm="1">
        <f t="array" aca="1" ref="W389" ca="1">IF(INDIRECT("'"&amp;$A$69&amp;"'!"&amp;W$68&amp;$C389+72)&lt;&gt;INDIRECT("'"&amp;$A$70&amp;"'!"&amp;W$68&amp;$C389+72),1,0)</f>
        <v>0</v>
      </c>
      <c r="X389" cm="1">
        <f t="array" aca="1" ref="X389" ca="1">IF(INDIRECT("'"&amp;$A$69&amp;"'!"&amp;X$68&amp;$C389+72)&lt;&gt;INDIRECT("'"&amp;$A$70&amp;"'!"&amp;X$68&amp;$C389+72),1,0)</f>
        <v>0</v>
      </c>
      <c r="Y389" cm="1">
        <f t="array" aca="1" ref="Y389" ca="1">IF(INDIRECT("'"&amp;$A$69&amp;"'!"&amp;Y$68&amp;$C389+72)&lt;&gt;INDIRECT("'"&amp;$A$70&amp;"'!"&amp;Y$68&amp;$C389+72),1,0)</f>
        <v>0</v>
      </c>
      <c r="Z389" cm="1">
        <f t="array" aca="1" ref="Z389" ca="1">IF(INDIRECT("'"&amp;$A$69&amp;"'!"&amp;Z$68&amp;$C389+72)&lt;&gt;INDIRECT("'"&amp;$A$70&amp;"'!"&amp;Z$68&amp;$C389+72),1,0)</f>
        <v>0</v>
      </c>
      <c r="AA389" cm="1">
        <f t="array" aca="1" ref="AA389" ca="1">IF(INDIRECT("'"&amp;$A$69&amp;"'!"&amp;AA$68&amp;$C389+72)&lt;&gt;INDIRECT("'"&amp;$A$70&amp;"'!"&amp;AA$68&amp;$C389+72),1,0)</f>
        <v>0</v>
      </c>
      <c r="AB389" cm="1">
        <f t="array" aca="1" ref="AB389" ca="1">IF(INDIRECT("'"&amp;$A$69&amp;"'!"&amp;AB$68&amp;$C389+72)&lt;&gt;INDIRECT("'"&amp;$A$70&amp;"'!"&amp;AB$68&amp;$C389+72),1,0)</f>
        <v>0</v>
      </c>
      <c r="AC389" cm="1">
        <f t="array" aca="1" ref="AC389" ca="1">IF(INDIRECT("'"&amp;$A$69&amp;"'!"&amp;AC$68&amp;$C389+72)&lt;&gt;INDIRECT("'"&amp;$A$70&amp;"'!"&amp;AC$68&amp;$C389+72),1,0)</f>
        <v>0</v>
      </c>
      <c r="AD389" cm="1">
        <f t="array" aca="1" ref="AD389" ca="1">IF(INDIRECT("'"&amp;$A$69&amp;"'!"&amp;AD$68&amp;$C389+72)&lt;&gt;INDIRECT("'"&amp;$A$70&amp;"'!"&amp;AD$68&amp;$C389+72),1,0)</f>
        <v>0</v>
      </c>
      <c r="AE389" cm="1">
        <f t="array" aca="1" ref="AE389" ca="1">IF(INDIRECT("'"&amp;$A$69&amp;"'!"&amp;AE$68&amp;$C389+72)&lt;&gt;INDIRECT("'"&amp;$A$70&amp;"'!"&amp;AE$68&amp;$C389+72),1,0)</f>
        <v>0</v>
      </c>
      <c r="AF389" cm="1">
        <f t="array" aca="1" ref="AF389" ca="1">IF(INDIRECT("'"&amp;$A$69&amp;"'!"&amp;AF$68&amp;$C389+72)&lt;&gt;INDIRECT("'"&amp;$A$70&amp;"'!"&amp;AF$68&amp;$C389+72),1,0)</f>
        <v>0</v>
      </c>
      <c r="AG389" cm="1">
        <f t="array" aca="1" ref="AG389" ca="1">IF(INDIRECT("'"&amp;$A$69&amp;"'!"&amp;AG$68&amp;$C389+72)&lt;&gt;INDIRECT("'"&amp;$A$70&amp;"'!"&amp;AG$68&amp;$C389+72),1,0)</f>
        <v>0</v>
      </c>
      <c r="AH389" cm="1">
        <f t="array" aca="1" ref="AH389" ca="1">IF(INDIRECT("'"&amp;$A$69&amp;"'!"&amp;AH$68&amp;$C389+72)&lt;&gt;INDIRECT("'"&amp;$A$70&amp;"'!"&amp;AH$68&amp;$C389+72),1,0)</f>
        <v>0</v>
      </c>
      <c r="AI389" cm="1">
        <f t="array" aca="1" ref="AI389" ca="1">IF(INDIRECT("'"&amp;$A$69&amp;"'!"&amp;AI$68&amp;$C389+72)&lt;&gt;INDIRECT("'"&amp;$A$70&amp;"'!"&amp;AI$68&amp;$C389+72),1,0)</f>
        <v>0</v>
      </c>
      <c r="AJ389" cm="1">
        <f t="array" aca="1" ref="AJ389" ca="1">IF(INDIRECT("'"&amp;$A$69&amp;"'!"&amp;AJ$68&amp;$C389+72)&lt;&gt;INDIRECT("'"&amp;$A$70&amp;"'!"&amp;AJ$68&amp;$C389+72),1,0)</f>
        <v>0</v>
      </c>
      <c r="AK389" cm="1">
        <f t="array" aca="1" ref="AK389" ca="1">IF(INDIRECT("'"&amp;$A$69&amp;"'!"&amp;AK$68&amp;$C389+72)&lt;&gt;INDIRECT("'"&amp;$A$70&amp;"'!"&amp;AK$68&amp;$C389+72),1,0)</f>
        <v>0</v>
      </c>
      <c r="AL389" cm="1">
        <f t="array" aca="1" ref="AL389" ca="1">IF(INDIRECT("'"&amp;$A$69&amp;"'!"&amp;AL$68&amp;$C389+72)&lt;&gt;INDIRECT("'"&amp;$A$70&amp;"'!"&amp;AL$68&amp;$C389+72),1,0)</f>
        <v>0</v>
      </c>
      <c r="AM389" cm="1">
        <f t="array" aca="1" ref="AM389" ca="1">IF(INDIRECT("'"&amp;$A$69&amp;"'!"&amp;AM$68&amp;$C389+72)&lt;&gt;INDIRECT("'"&amp;$A$70&amp;"'!"&amp;AM$68&amp;$C389+72),1,0)</f>
        <v>0</v>
      </c>
      <c r="AN389" cm="1">
        <f t="array" aca="1" ref="AN389" ca="1">IF(INDIRECT("'"&amp;$A$69&amp;"'!"&amp;AN$68&amp;$C389+72)&lt;&gt;INDIRECT("'"&amp;$A$70&amp;"'!"&amp;AN$68&amp;$C389+72),1,0)</f>
        <v>0</v>
      </c>
      <c r="AO389" cm="1">
        <f t="array" aca="1" ref="AO389" ca="1">IF(INDIRECT("'"&amp;$A$69&amp;"'!"&amp;AO$68&amp;$C389+72)&lt;&gt;INDIRECT("'"&amp;$A$70&amp;"'!"&amp;AO$68&amp;$C389+72),1,0)</f>
        <v>0</v>
      </c>
      <c r="AP389" cm="1">
        <f t="array" aca="1" ref="AP389" ca="1">IF(INDIRECT("'"&amp;$A$69&amp;"'!"&amp;AP$68&amp;$C389+72)&lt;&gt;INDIRECT("'"&amp;$A$70&amp;"'!"&amp;AP$68&amp;$C389+72),1,0)</f>
        <v>0</v>
      </c>
      <c r="AQ389" cm="1">
        <f t="array" aca="1" ref="AQ389" ca="1">IF(INDIRECT("'"&amp;$A$69&amp;"'!"&amp;AQ$68&amp;$C389+72)&lt;&gt;INDIRECT("'"&amp;$A$70&amp;"'!"&amp;AQ$68&amp;$C389+72),1,0)</f>
        <v>0</v>
      </c>
      <c r="AR389" cm="1">
        <f t="array" aca="1" ref="AR389" ca="1">IF(INDIRECT("'"&amp;$A$69&amp;"'!"&amp;AR$68&amp;$C389+72)&lt;&gt;INDIRECT("'"&amp;$A$70&amp;"'!"&amp;AR$68&amp;$C389+72),1,0)</f>
        <v>0</v>
      </c>
      <c r="AS389" cm="1">
        <f t="array" aca="1" ref="AS389" ca="1">IF(INDIRECT("'"&amp;$A$69&amp;"'!"&amp;AS$68&amp;$C389+72)&lt;&gt;INDIRECT("'"&amp;$A$70&amp;"'!"&amp;AS$68&amp;$C389+72),1,0)</f>
        <v>0</v>
      </c>
      <c r="AT389" cm="1">
        <f t="array" aca="1" ref="AT389" ca="1">IF(INDIRECT("'"&amp;$A$69&amp;"'!"&amp;AT$68&amp;$C389+72)&lt;&gt;INDIRECT("'"&amp;$A$70&amp;"'!"&amp;AT$68&amp;$C389+72),1,0)</f>
        <v>0</v>
      </c>
      <c r="AU389" cm="1">
        <f t="array" aca="1" ref="AU389" ca="1">IF(INDIRECT("'"&amp;$A$69&amp;"'!"&amp;AU$68&amp;$C389+72)&lt;&gt;INDIRECT("'"&amp;$A$70&amp;"'!"&amp;AU$68&amp;$C389+72),1,0)</f>
        <v>0</v>
      </c>
      <c r="AV389" cm="1">
        <f t="array" aca="1" ref="AV389" ca="1">IF(INDIRECT("'"&amp;$A$69&amp;"'!"&amp;AV$68&amp;$C389+72)&lt;&gt;INDIRECT("'"&amp;$A$70&amp;"'!"&amp;AV$68&amp;$C389+72),1,0)</f>
        <v>0</v>
      </c>
      <c r="AW389" cm="1">
        <f t="array" aca="1" ref="AW389" ca="1">IF(INDIRECT("'"&amp;$A$69&amp;"'!"&amp;AW$68&amp;$C389+72)&lt;&gt;INDIRECT("'"&amp;$A$70&amp;"'!"&amp;AW$68&amp;$C389+72),1,0)</f>
        <v>0</v>
      </c>
      <c r="AX389" cm="1">
        <f t="array" aca="1" ref="AX389" ca="1">IF(INDIRECT("'"&amp;$A$69&amp;"'!"&amp;AX$68&amp;$C389+72)&lt;&gt;INDIRECT("'"&amp;$A$70&amp;"'!"&amp;AX$68&amp;$C389+72),1,0)</f>
        <v>0</v>
      </c>
      <c r="AY389" cm="1">
        <f t="array" aca="1" ref="AY389" ca="1">IF(INDIRECT("'"&amp;$A$69&amp;"'!"&amp;AY$68&amp;$C389+72)&lt;&gt;INDIRECT("'"&amp;$A$70&amp;"'!"&amp;AY$68&amp;$C389+72),1,0)</f>
        <v>0</v>
      </c>
      <c r="AZ389" cm="1">
        <f t="array" aca="1" ref="AZ389" ca="1">IF(INDIRECT("'"&amp;$A$69&amp;"'!"&amp;AZ$68&amp;$C389+72)&lt;&gt;INDIRECT("'"&amp;$A$70&amp;"'!"&amp;AZ$68&amp;$C389+72),1,0)</f>
        <v>0</v>
      </c>
      <c r="BA389" cm="1">
        <f t="array" aca="1" ref="BA389" ca="1">IF(INDIRECT("'"&amp;$A$69&amp;"'!"&amp;BA$68&amp;$C389+72)&lt;&gt;INDIRECT("'"&amp;$A$70&amp;"'!"&amp;BA$68&amp;$C389+72),1,0)</f>
        <v>0</v>
      </c>
      <c r="BB389" cm="1">
        <f t="array" aca="1" ref="BB389" ca="1">IF(INDIRECT("'"&amp;$A$69&amp;"'!"&amp;BB$68&amp;$C389+72)&lt;&gt;INDIRECT("'"&amp;$A$70&amp;"'!"&amp;BB$68&amp;$C389+72),1,0)</f>
        <v>0</v>
      </c>
      <c r="BC389">
        <f t="shared" ca="1" si="12"/>
        <v>0</v>
      </c>
      <c r="BD389">
        <f t="shared" ca="1" si="13"/>
        <v>0</v>
      </c>
      <c r="BE389">
        <f t="shared" ca="1" si="14"/>
        <v>0</v>
      </c>
    </row>
    <row r="390" spans="3:57" x14ac:dyDescent="0.15">
      <c r="C390" s="283">
        <v>318</v>
      </c>
      <c r="D390" cm="1">
        <f t="array" aca="1" ref="D390" ca="1">IF(INDIRECT("'"&amp;$A$69&amp;"'!"&amp;D$68&amp;$C390+72)&lt;&gt;INDIRECT("'"&amp;$A$70&amp;"'!"&amp;D$68&amp;$C390+72),1,0)</f>
        <v>0</v>
      </c>
      <c r="E390" cm="1">
        <f t="array" aca="1" ref="E390" ca="1">IF(INDIRECT("'"&amp;$A$69&amp;"'!"&amp;E$68&amp;$C390+72)&lt;&gt;INDIRECT("'"&amp;$A$70&amp;"'!"&amp;E$68&amp;$C390+72),1,0)</f>
        <v>0</v>
      </c>
      <c r="F390" cm="1">
        <f t="array" aca="1" ref="F390" ca="1">IF(INDIRECT("'"&amp;$A$69&amp;"'!"&amp;F$68&amp;$C390+72)&lt;&gt;INDIRECT("'"&amp;$A$70&amp;"'!"&amp;F$68&amp;$C390+72),1,0)</f>
        <v>0</v>
      </c>
      <c r="G390" cm="1">
        <f t="array" aca="1" ref="G390" ca="1">IF(INDIRECT("'"&amp;$A$69&amp;"'!"&amp;G$68&amp;$C390+72)&lt;&gt;INDIRECT("'"&amp;$A$70&amp;"'!"&amp;G$68&amp;$C390+72),1,0)</f>
        <v>0</v>
      </c>
      <c r="H390" cm="1">
        <f t="array" aca="1" ref="H390" ca="1">IF(INDIRECT("'"&amp;$A$69&amp;"'!"&amp;H$68&amp;$C390+72)&lt;&gt;INDIRECT("'"&amp;$A$70&amp;"'!"&amp;H$68&amp;$C390+72),1,0)</f>
        <v>0</v>
      </c>
      <c r="I390" cm="1">
        <f t="array" aca="1" ref="I390" ca="1">IF(INDIRECT("'"&amp;$A$69&amp;"'!"&amp;I$68&amp;$C390+72)&lt;&gt;INDIRECT("'"&amp;$A$70&amp;"'!"&amp;I$68&amp;$C390+72),1,0)</f>
        <v>0</v>
      </c>
      <c r="J390" cm="1">
        <f t="array" aca="1" ref="J390" ca="1">IF(INDIRECT("'"&amp;$A$69&amp;"'!"&amp;J$68&amp;$C390+72)&lt;&gt;INDIRECT("'"&amp;$A$70&amp;"'!"&amp;J$68&amp;$C390+72),1,0)</f>
        <v>0</v>
      </c>
      <c r="K390" cm="1">
        <f t="array" aca="1" ref="K390" ca="1">IF(INDIRECT("'"&amp;$A$69&amp;"'!"&amp;K$68&amp;$C390+72)&lt;&gt;INDIRECT("'"&amp;$A$70&amp;"'!"&amp;K$68&amp;$C390+72),1,0)</f>
        <v>0</v>
      </c>
      <c r="L390" cm="1">
        <f t="array" aca="1" ref="L390" ca="1">IF(INDIRECT("'"&amp;$A$69&amp;"'!"&amp;L$68&amp;$C390+72)&lt;&gt;INDIRECT("'"&amp;$A$70&amp;"'!"&amp;L$68&amp;$C390+72),1,0)</f>
        <v>0</v>
      </c>
      <c r="M390" cm="1">
        <f t="array" aca="1" ref="M390" ca="1">IF(INDIRECT("'"&amp;$A$69&amp;"'!"&amp;M$68&amp;$C390+72)&lt;&gt;INDIRECT("'"&amp;$A$70&amp;"'!"&amp;M$68&amp;$C390+72),1,0)</f>
        <v>0</v>
      </c>
      <c r="N390" cm="1">
        <f t="array" aca="1" ref="N390" ca="1">IF(INDIRECT("'"&amp;$A$69&amp;"'!"&amp;N$68&amp;$C390+72)&lt;&gt;INDIRECT("'"&amp;$A$70&amp;"'!"&amp;N$68&amp;$C390+72),1,0)</f>
        <v>0</v>
      </c>
      <c r="O390" cm="1">
        <f t="array" aca="1" ref="O390" ca="1">IF(INDIRECT("'"&amp;$A$69&amp;"'!"&amp;O$68&amp;$C390+72)&lt;&gt;INDIRECT("'"&amp;$A$70&amp;"'!"&amp;O$68&amp;$C390+72),1,0)</f>
        <v>0</v>
      </c>
      <c r="P390" cm="1">
        <f t="array" aca="1" ref="P390" ca="1">IF(INDIRECT("'"&amp;$A$69&amp;"'!"&amp;P$68&amp;$C390+72)&lt;&gt;INDIRECT("'"&amp;$A$70&amp;"'!"&amp;P$68&amp;$C390+72),1,0)</f>
        <v>0</v>
      </c>
      <c r="Q390" cm="1">
        <f t="array" aca="1" ref="Q390" ca="1">IF(INDIRECT("'"&amp;$A$69&amp;"'!"&amp;Q$68&amp;$C390+72)&lt;&gt;INDIRECT("'"&amp;$A$70&amp;"'!"&amp;Q$68&amp;$C390+72),1,0)</f>
        <v>0</v>
      </c>
      <c r="R390" cm="1">
        <f t="array" aca="1" ref="R390" ca="1">IF(INDIRECT("'"&amp;$A$69&amp;"'!"&amp;R$68&amp;$C390+72)&lt;&gt;INDIRECT("'"&amp;$A$70&amp;"'!"&amp;R$68&amp;$C390+72),1,0)</f>
        <v>0</v>
      </c>
      <c r="S390" cm="1">
        <f t="array" aca="1" ref="S390" ca="1">IF(INDIRECT("'"&amp;$A$69&amp;"'!"&amp;S$68&amp;$C390+72)&lt;&gt;INDIRECT("'"&amp;$A$70&amp;"'!"&amp;S$68&amp;$C390+72),1,0)</f>
        <v>0</v>
      </c>
      <c r="T390" cm="1">
        <f t="array" aca="1" ref="T390" ca="1">IF(INDIRECT("'"&amp;$A$69&amp;"'!"&amp;T$68&amp;$C390+72)&lt;&gt;INDIRECT("'"&amp;$A$70&amp;"'!"&amp;T$68&amp;$C390+72),1,0)</f>
        <v>0</v>
      </c>
      <c r="U390" cm="1">
        <f t="array" aca="1" ref="U390" ca="1">IF(INDIRECT("'"&amp;$A$69&amp;"'!"&amp;U$68&amp;$C390+72)&lt;&gt;INDIRECT("'"&amp;$A$70&amp;"'!"&amp;U$68&amp;$C390+72),1,0)</f>
        <v>0</v>
      </c>
      <c r="V390" cm="1">
        <f t="array" aca="1" ref="V390" ca="1">IF(INDIRECT("'"&amp;$A$69&amp;"'!"&amp;V$68&amp;$C390+72)&lt;&gt;INDIRECT("'"&amp;$A$70&amp;"'!"&amp;V$68&amp;$C390+72),1,0)</f>
        <v>0</v>
      </c>
      <c r="W390" cm="1">
        <f t="array" aca="1" ref="W390" ca="1">IF(INDIRECT("'"&amp;$A$69&amp;"'!"&amp;W$68&amp;$C390+72)&lt;&gt;INDIRECT("'"&amp;$A$70&amp;"'!"&amp;W$68&amp;$C390+72),1,0)</f>
        <v>0</v>
      </c>
      <c r="X390" cm="1">
        <f t="array" aca="1" ref="X390" ca="1">IF(INDIRECT("'"&amp;$A$69&amp;"'!"&amp;X$68&amp;$C390+72)&lt;&gt;INDIRECT("'"&amp;$A$70&amp;"'!"&amp;X$68&amp;$C390+72),1,0)</f>
        <v>0</v>
      </c>
      <c r="Y390" cm="1">
        <f t="array" aca="1" ref="Y390" ca="1">IF(INDIRECT("'"&amp;$A$69&amp;"'!"&amp;Y$68&amp;$C390+72)&lt;&gt;INDIRECT("'"&amp;$A$70&amp;"'!"&amp;Y$68&amp;$C390+72),1,0)</f>
        <v>0</v>
      </c>
      <c r="Z390" cm="1">
        <f t="array" aca="1" ref="Z390" ca="1">IF(INDIRECT("'"&amp;$A$69&amp;"'!"&amp;Z$68&amp;$C390+72)&lt;&gt;INDIRECT("'"&amp;$A$70&amp;"'!"&amp;Z$68&amp;$C390+72),1,0)</f>
        <v>0</v>
      </c>
      <c r="AA390" cm="1">
        <f t="array" aca="1" ref="AA390" ca="1">IF(INDIRECT("'"&amp;$A$69&amp;"'!"&amp;AA$68&amp;$C390+72)&lt;&gt;INDIRECT("'"&amp;$A$70&amp;"'!"&amp;AA$68&amp;$C390+72),1,0)</f>
        <v>0</v>
      </c>
      <c r="AB390" cm="1">
        <f t="array" aca="1" ref="AB390" ca="1">IF(INDIRECT("'"&amp;$A$69&amp;"'!"&amp;AB$68&amp;$C390+72)&lt;&gt;INDIRECT("'"&amp;$A$70&amp;"'!"&amp;AB$68&amp;$C390+72),1,0)</f>
        <v>0</v>
      </c>
      <c r="AC390" cm="1">
        <f t="array" aca="1" ref="AC390" ca="1">IF(INDIRECT("'"&amp;$A$69&amp;"'!"&amp;AC$68&amp;$C390+72)&lt;&gt;INDIRECT("'"&amp;$A$70&amp;"'!"&amp;AC$68&amp;$C390+72),1,0)</f>
        <v>0</v>
      </c>
      <c r="AD390" cm="1">
        <f t="array" aca="1" ref="AD390" ca="1">IF(INDIRECT("'"&amp;$A$69&amp;"'!"&amp;AD$68&amp;$C390+72)&lt;&gt;INDIRECT("'"&amp;$A$70&amp;"'!"&amp;AD$68&amp;$C390+72),1,0)</f>
        <v>0</v>
      </c>
      <c r="AE390" cm="1">
        <f t="array" aca="1" ref="AE390" ca="1">IF(INDIRECT("'"&amp;$A$69&amp;"'!"&amp;AE$68&amp;$C390+72)&lt;&gt;INDIRECT("'"&amp;$A$70&amp;"'!"&amp;AE$68&amp;$C390+72),1,0)</f>
        <v>0</v>
      </c>
      <c r="AF390" cm="1">
        <f t="array" aca="1" ref="AF390" ca="1">IF(INDIRECT("'"&amp;$A$69&amp;"'!"&amp;AF$68&amp;$C390+72)&lt;&gt;INDIRECT("'"&amp;$A$70&amp;"'!"&amp;AF$68&amp;$C390+72),1,0)</f>
        <v>0</v>
      </c>
      <c r="AG390" cm="1">
        <f t="array" aca="1" ref="AG390" ca="1">IF(INDIRECT("'"&amp;$A$69&amp;"'!"&amp;AG$68&amp;$C390+72)&lt;&gt;INDIRECT("'"&amp;$A$70&amp;"'!"&amp;AG$68&amp;$C390+72),1,0)</f>
        <v>0</v>
      </c>
      <c r="AH390" cm="1">
        <f t="array" aca="1" ref="AH390" ca="1">IF(INDIRECT("'"&amp;$A$69&amp;"'!"&amp;AH$68&amp;$C390+72)&lt;&gt;INDIRECT("'"&amp;$A$70&amp;"'!"&amp;AH$68&amp;$C390+72),1,0)</f>
        <v>0</v>
      </c>
      <c r="AI390" cm="1">
        <f t="array" aca="1" ref="AI390" ca="1">IF(INDIRECT("'"&amp;$A$69&amp;"'!"&amp;AI$68&amp;$C390+72)&lt;&gt;INDIRECT("'"&amp;$A$70&amp;"'!"&amp;AI$68&amp;$C390+72),1,0)</f>
        <v>0</v>
      </c>
      <c r="AJ390" cm="1">
        <f t="array" aca="1" ref="AJ390" ca="1">IF(INDIRECT("'"&amp;$A$69&amp;"'!"&amp;AJ$68&amp;$C390+72)&lt;&gt;INDIRECT("'"&amp;$A$70&amp;"'!"&amp;AJ$68&amp;$C390+72),1,0)</f>
        <v>0</v>
      </c>
      <c r="AK390" cm="1">
        <f t="array" aca="1" ref="AK390" ca="1">IF(INDIRECT("'"&amp;$A$69&amp;"'!"&amp;AK$68&amp;$C390+72)&lt;&gt;INDIRECT("'"&amp;$A$70&amp;"'!"&amp;AK$68&amp;$C390+72),1,0)</f>
        <v>0</v>
      </c>
      <c r="AL390" cm="1">
        <f t="array" aca="1" ref="AL390" ca="1">IF(INDIRECT("'"&amp;$A$69&amp;"'!"&amp;AL$68&amp;$C390+72)&lt;&gt;INDIRECT("'"&amp;$A$70&amp;"'!"&amp;AL$68&amp;$C390+72),1,0)</f>
        <v>0</v>
      </c>
      <c r="AM390" cm="1">
        <f t="array" aca="1" ref="AM390" ca="1">IF(INDIRECT("'"&amp;$A$69&amp;"'!"&amp;AM$68&amp;$C390+72)&lt;&gt;INDIRECT("'"&amp;$A$70&amp;"'!"&amp;AM$68&amp;$C390+72),1,0)</f>
        <v>0</v>
      </c>
      <c r="AN390" cm="1">
        <f t="array" aca="1" ref="AN390" ca="1">IF(INDIRECT("'"&amp;$A$69&amp;"'!"&amp;AN$68&amp;$C390+72)&lt;&gt;INDIRECT("'"&amp;$A$70&amp;"'!"&amp;AN$68&amp;$C390+72),1,0)</f>
        <v>0</v>
      </c>
      <c r="AO390" cm="1">
        <f t="array" aca="1" ref="AO390" ca="1">IF(INDIRECT("'"&amp;$A$69&amp;"'!"&amp;AO$68&amp;$C390+72)&lt;&gt;INDIRECT("'"&amp;$A$70&amp;"'!"&amp;AO$68&amp;$C390+72),1,0)</f>
        <v>0</v>
      </c>
      <c r="AP390" cm="1">
        <f t="array" aca="1" ref="AP390" ca="1">IF(INDIRECT("'"&amp;$A$69&amp;"'!"&amp;AP$68&amp;$C390+72)&lt;&gt;INDIRECT("'"&amp;$A$70&amp;"'!"&amp;AP$68&amp;$C390+72),1,0)</f>
        <v>0</v>
      </c>
      <c r="AQ390" cm="1">
        <f t="array" aca="1" ref="AQ390" ca="1">IF(INDIRECT("'"&amp;$A$69&amp;"'!"&amp;AQ$68&amp;$C390+72)&lt;&gt;INDIRECT("'"&amp;$A$70&amp;"'!"&amp;AQ$68&amp;$C390+72),1,0)</f>
        <v>0</v>
      </c>
      <c r="AR390" cm="1">
        <f t="array" aca="1" ref="AR390" ca="1">IF(INDIRECT("'"&amp;$A$69&amp;"'!"&amp;AR$68&amp;$C390+72)&lt;&gt;INDIRECT("'"&amp;$A$70&amp;"'!"&amp;AR$68&amp;$C390+72),1,0)</f>
        <v>0</v>
      </c>
      <c r="AS390" cm="1">
        <f t="array" aca="1" ref="AS390" ca="1">IF(INDIRECT("'"&amp;$A$69&amp;"'!"&amp;AS$68&amp;$C390+72)&lt;&gt;INDIRECT("'"&amp;$A$70&amp;"'!"&amp;AS$68&amp;$C390+72),1,0)</f>
        <v>0</v>
      </c>
      <c r="AT390" cm="1">
        <f t="array" aca="1" ref="AT390" ca="1">IF(INDIRECT("'"&amp;$A$69&amp;"'!"&amp;AT$68&amp;$C390+72)&lt;&gt;INDIRECT("'"&amp;$A$70&amp;"'!"&amp;AT$68&amp;$C390+72),1,0)</f>
        <v>0</v>
      </c>
      <c r="AU390" cm="1">
        <f t="array" aca="1" ref="AU390" ca="1">IF(INDIRECT("'"&amp;$A$69&amp;"'!"&amp;AU$68&amp;$C390+72)&lt;&gt;INDIRECT("'"&amp;$A$70&amp;"'!"&amp;AU$68&amp;$C390+72),1,0)</f>
        <v>0</v>
      </c>
      <c r="AV390" cm="1">
        <f t="array" aca="1" ref="AV390" ca="1">IF(INDIRECT("'"&amp;$A$69&amp;"'!"&amp;AV$68&amp;$C390+72)&lt;&gt;INDIRECT("'"&amp;$A$70&amp;"'!"&amp;AV$68&amp;$C390+72),1,0)</f>
        <v>0</v>
      </c>
      <c r="AW390" cm="1">
        <f t="array" aca="1" ref="AW390" ca="1">IF(INDIRECT("'"&amp;$A$69&amp;"'!"&amp;AW$68&amp;$C390+72)&lt;&gt;INDIRECT("'"&amp;$A$70&amp;"'!"&amp;AW$68&amp;$C390+72),1,0)</f>
        <v>0</v>
      </c>
      <c r="AX390" cm="1">
        <f t="array" aca="1" ref="AX390" ca="1">IF(INDIRECT("'"&amp;$A$69&amp;"'!"&amp;AX$68&amp;$C390+72)&lt;&gt;INDIRECT("'"&amp;$A$70&amp;"'!"&amp;AX$68&amp;$C390+72),1,0)</f>
        <v>0</v>
      </c>
      <c r="AY390" cm="1">
        <f t="array" aca="1" ref="AY390" ca="1">IF(INDIRECT("'"&amp;$A$69&amp;"'!"&amp;AY$68&amp;$C390+72)&lt;&gt;INDIRECT("'"&amp;$A$70&amp;"'!"&amp;AY$68&amp;$C390+72),1,0)</f>
        <v>0</v>
      </c>
      <c r="AZ390" cm="1">
        <f t="array" aca="1" ref="AZ390" ca="1">IF(INDIRECT("'"&amp;$A$69&amp;"'!"&amp;AZ$68&amp;$C390+72)&lt;&gt;INDIRECT("'"&amp;$A$70&amp;"'!"&amp;AZ$68&amp;$C390+72),1,0)</f>
        <v>0</v>
      </c>
      <c r="BA390" cm="1">
        <f t="array" aca="1" ref="BA390" ca="1">IF(INDIRECT("'"&amp;$A$69&amp;"'!"&amp;BA$68&amp;$C390+72)&lt;&gt;INDIRECT("'"&amp;$A$70&amp;"'!"&amp;BA$68&amp;$C390+72),1,0)</f>
        <v>0</v>
      </c>
      <c r="BB390" cm="1">
        <f t="array" aca="1" ref="BB390" ca="1">IF(INDIRECT("'"&amp;$A$69&amp;"'!"&amp;BB$68&amp;$C390+72)&lt;&gt;INDIRECT("'"&amp;$A$70&amp;"'!"&amp;BB$68&amp;$C390+72),1,0)</f>
        <v>0</v>
      </c>
      <c r="BC390">
        <f t="shared" ca="1" si="12"/>
        <v>0</v>
      </c>
      <c r="BD390">
        <f t="shared" ca="1" si="13"/>
        <v>0</v>
      </c>
      <c r="BE390">
        <f t="shared" ca="1" si="14"/>
        <v>0</v>
      </c>
    </row>
    <row r="391" spans="3:57" x14ac:dyDescent="0.15">
      <c r="C391" s="283">
        <v>319</v>
      </c>
      <c r="D391" cm="1">
        <f t="array" aca="1" ref="D391" ca="1">IF(INDIRECT("'"&amp;$A$69&amp;"'!"&amp;D$68&amp;$C391+72)&lt;&gt;INDIRECT("'"&amp;$A$70&amp;"'!"&amp;D$68&amp;$C391+72),1,0)</f>
        <v>0</v>
      </c>
      <c r="E391" cm="1">
        <f t="array" aca="1" ref="E391" ca="1">IF(INDIRECT("'"&amp;$A$69&amp;"'!"&amp;E$68&amp;$C391+72)&lt;&gt;INDIRECT("'"&amp;$A$70&amp;"'!"&amp;E$68&amp;$C391+72),1,0)</f>
        <v>0</v>
      </c>
      <c r="F391" cm="1">
        <f t="array" aca="1" ref="F391" ca="1">IF(INDIRECT("'"&amp;$A$69&amp;"'!"&amp;F$68&amp;$C391+72)&lt;&gt;INDIRECT("'"&amp;$A$70&amp;"'!"&amp;F$68&amp;$C391+72),1,0)</f>
        <v>0</v>
      </c>
      <c r="G391" cm="1">
        <f t="array" aca="1" ref="G391" ca="1">IF(INDIRECT("'"&amp;$A$69&amp;"'!"&amp;G$68&amp;$C391+72)&lt;&gt;INDIRECT("'"&amp;$A$70&amp;"'!"&amp;G$68&amp;$C391+72),1,0)</f>
        <v>0</v>
      </c>
      <c r="H391" cm="1">
        <f t="array" aca="1" ref="H391" ca="1">IF(INDIRECT("'"&amp;$A$69&amp;"'!"&amp;H$68&amp;$C391+72)&lt;&gt;INDIRECT("'"&amp;$A$70&amp;"'!"&amp;H$68&amp;$C391+72),1,0)</f>
        <v>0</v>
      </c>
      <c r="I391" cm="1">
        <f t="array" aca="1" ref="I391" ca="1">IF(INDIRECT("'"&amp;$A$69&amp;"'!"&amp;I$68&amp;$C391+72)&lt;&gt;INDIRECT("'"&amp;$A$70&amp;"'!"&amp;I$68&amp;$C391+72),1,0)</f>
        <v>0</v>
      </c>
      <c r="J391" cm="1">
        <f t="array" aca="1" ref="J391" ca="1">IF(INDIRECT("'"&amp;$A$69&amp;"'!"&amp;J$68&amp;$C391+72)&lt;&gt;INDIRECT("'"&amp;$A$70&amp;"'!"&amp;J$68&amp;$C391+72),1,0)</f>
        <v>0</v>
      </c>
      <c r="K391" cm="1">
        <f t="array" aca="1" ref="K391" ca="1">IF(INDIRECT("'"&amp;$A$69&amp;"'!"&amp;K$68&amp;$C391+72)&lt;&gt;INDIRECT("'"&amp;$A$70&amp;"'!"&amp;K$68&amp;$C391+72),1,0)</f>
        <v>0</v>
      </c>
      <c r="L391" cm="1">
        <f t="array" aca="1" ref="L391" ca="1">IF(INDIRECT("'"&amp;$A$69&amp;"'!"&amp;L$68&amp;$C391+72)&lt;&gt;INDIRECT("'"&amp;$A$70&amp;"'!"&amp;L$68&amp;$C391+72),1,0)</f>
        <v>0</v>
      </c>
      <c r="M391" cm="1">
        <f t="array" aca="1" ref="M391" ca="1">IF(INDIRECT("'"&amp;$A$69&amp;"'!"&amp;M$68&amp;$C391+72)&lt;&gt;INDIRECT("'"&amp;$A$70&amp;"'!"&amp;M$68&amp;$C391+72),1,0)</f>
        <v>0</v>
      </c>
      <c r="N391" cm="1">
        <f t="array" aca="1" ref="N391" ca="1">IF(INDIRECT("'"&amp;$A$69&amp;"'!"&amp;N$68&amp;$C391+72)&lt;&gt;INDIRECT("'"&amp;$A$70&amp;"'!"&amp;N$68&amp;$C391+72),1,0)</f>
        <v>0</v>
      </c>
      <c r="O391" cm="1">
        <f t="array" aca="1" ref="O391" ca="1">IF(INDIRECT("'"&amp;$A$69&amp;"'!"&amp;O$68&amp;$C391+72)&lt;&gt;INDIRECT("'"&amp;$A$70&amp;"'!"&amp;O$68&amp;$C391+72),1,0)</f>
        <v>0</v>
      </c>
      <c r="P391" cm="1">
        <f t="array" aca="1" ref="P391" ca="1">IF(INDIRECT("'"&amp;$A$69&amp;"'!"&amp;P$68&amp;$C391+72)&lt;&gt;INDIRECT("'"&amp;$A$70&amp;"'!"&amp;P$68&amp;$C391+72),1,0)</f>
        <v>0</v>
      </c>
      <c r="Q391" cm="1">
        <f t="array" aca="1" ref="Q391" ca="1">IF(INDIRECT("'"&amp;$A$69&amp;"'!"&amp;Q$68&amp;$C391+72)&lt;&gt;INDIRECT("'"&amp;$A$70&amp;"'!"&amp;Q$68&amp;$C391+72),1,0)</f>
        <v>0</v>
      </c>
      <c r="R391" cm="1">
        <f t="array" aca="1" ref="R391" ca="1">IF(INDIRECT("'"&amp;$A$69&amp;"'!"&amp;R$68&amp;$C391+72)&lt;&gt;INDIRECT("'"&amp;$A$70&amp;"'!"&amp;R$68&amp;$C391+72),1,0)</f>
        <v>0</v>
      </c>
      <c r="S391" cm="1">
        <f t="array" aca="1" ref="S391" ca="1">IF(INDIRECT("'"&amp;$A$69&amp;"'!"&amp;S$68&amp;$C391+72)&lt;&gt;INDIRECT("'"&amp;$A$70&amp;"'!"&amp;S$68&amp;$C391+72),1,0)</f>
        <v>0</v>
      </c>
      <c r="T391" cm="1">
        <f t="array" aca="1" ref="T391" ca="1">IF(INDIRECT("'"&amp;$A$69&amp;"'!"&amp;T$68&amp;$C391+72)&lt;&gt;INDIRECT("'"&amp;$A$70&amp;"'!"&amp;T$68&amp;$C391+72),1,0)</f>
        <v>0</v>
      </c>
      <c r="U391" cm="1">
        <f t="array" aca="1" ref="U391" ca="1">IF(INDIRECT("'"&amp;$A$69&amp;"'!"&amp;U$68&amp;$C391+72)&lt;&gt;INDIRECT("'"&amp;$A$70&amp;"'!"&amp;U$68&amp;$C391+72),1,0)</f>
        <v>0</v>
      </c>
      <c r="V391" cm="1">
        <f t="array" aca="1" ref="V391" ca="1">IF(INDIRECT("'"&amp;$A$69&amp;"'!"&amp;V$68&amp;$C391+72)&lt;&gt;INDIRECT("'"&amp;$A$70&amp;"'!"&amp;V$68&amp;$C391+72),1,0)</f>
        <v>0</v>
      </c>
      <c r="W391" cm="1">
        <f t="array" aca="1" ref="W391" ca="1">IF(INDIRECT("'"&amp;$A$69&amp;"'!"&amp;W$68&amp;$C391+72)&lt;&gt;INDIRECT("'"&amp;$A$70&amp;"'!"&amp;W$68&amp;$C391+72),1,0)</f>
        <v>0</v>
      </c>
      <c r="X391" cm="1">
        <f t="array" aca="1" ref="X391" ca="1">IF(INDIRECT("'"&amp;$A$69&amp;"'!"&amp;X$68&amp;$C391+72)&lt;&gt;INDIRECT("'"&amp;$A$70&amp;"'!"&amp;X$68&amp;$C391+72),1,0)</f>
        <v>0</v>
      </c>
      <c r="Y391" cm="1">
        <f t="array" aca="1" ref="Y391" ca="1">IF(INDIRECT("'"&amp;$A$69&amp;"'!"&amp;Y$68&amp;$C391+72)&lt;&gt;INDIRECT("'"&amp;$A$70&amp;"'!"&amp;Y$68&amp;$C391+72),1,0)</f>
        <v>0</v>
      </c>
      <c r="Z391" cm="1">
        <f t="array" aca="1" ref="Z391" ca="1">IF(INDIRECT("'"&amp;$A$69&amp;"'!"&amp;Z$68&amp;$C391+72)&lt;&gt;INDIRECT("'"&amp;$A$70&amp;"'!"&amp;Z$68&amp;$C391+72),1,0)</f>
        <v>0</v>
      </c>
      <c r="AA391" cm="1">
        <f t="array" aca="1" ref="AA391" ca="1">IF(INDIRECT("'"&amp;$A$69&amp;"'!"&amp;AA$68&amp;$C391+72)&lt;&gt;INDIRECT("'"&amp;$A$70&amp;"'!"&amp;AA$68&amp;$C391+72),1,0)</f>
        <v>0</v>
      </c>
      <c r="AB391" cm="1">
        <f t="array" aca="1" ref="AB391" ca="1">IF(INDIRECT("'"&amp;$A$69&amp;"'!"&amp;AB$68&amp;$C391+72)&lt;&gt;INDIRECT("'"&amp;$A$70&amp;"'!"&amp;AB$68&amp;$C391+72),1,0)</f>
        <v>0</v>
      </c>
      <c r="AC391" cm="1">
        <f t="array" aca="1" ref="AC391" ca="1">IF(INDIRECT("'"&amp;$A$69&amp;"'!"&amp;AC$68&amp;$C391+72)&lt;&gt;INDIRECT("'"&amp;$A$70&amp;"'!"&amp;AC$68&amp;$C391+72),1,0)</f>
        <v>0</v>
      </c>
      <c r="AD391" cm="1">
        <f t="array" aca="1" ref="AD391" ca="1">IF(INDIRECT("'"&amp;$A$69&amp;"'!"&amp;AD$68&amp;$C391+72)&lt;&gt;INDIRECT("'"&amp;$A$70&amp;"'!"&amp;AD$68&amp;$C391+72),1,0)</f>
        <v>0</v>
      </c>
      <c r="AE391" cm="1">
        <f t="array" aca="1" ref="AE391" ca="1">IF(INDIRECT("'"&amp;$A$69&amp;"'!"&amp;AE$68&amp;$C391+72)&lt;&gt;INDIRECT("'"&amp;$A$70&amp;"'!"&amp;AE$68&amp;$C391+72),1,0)</f>
        <v>0</v>
      </c>
      <c r="AF391" cm="1">
        <f t="array" aca="1" ref="AF391" ca="1">IF(INDIRECT("'"&amp;$A$69&amp;"'!"&amp;AF$68&amp;$C391+72)&lt;&gt;INDIRECT("'"&amp;$A$70&amp;"'!"&amp;AF$68&amp;$C391+72),1,0)</f>
        <v>0</v>
      </c>
      <c r="AG391" cm="1">
        <f t="array" aca="1" ref="AG391" ca="1">IF(INDIRECT("'"&amp;$A$69&amp;"'!"&amp;AG$68&amp;$C391+72)&lt;&gt;INDIRECT("'"&amp;$A$70&amp;"'!"&amp;AG$68&amp;$C391+72),1,0)</f>
        <v>0</v>
      </c>
      <c r="AH391" cm="1">
        <f t="array" aca="1" ref="AH391" ca="1">IF(INDIRECT("'"&amp;$A$69&amp;"'!"&amp;AH$68&amp;$C391+72)&lt;&gt;INDIRECT("'"&amp;$A$70&amp;"'!"&amp;AH$68&amp;$C391+72),1,0)</f>
        <v>0</v>
      </c>
      <c r="AI391" cm="1">
        <f t="array" aca="1" ref="AI391" ca="1">IF(INDIRECT("'"&amp;$A$69&amp;"'!"&amp;AI$68&amp;$C391+72)&lt;&gt;INDIRECT("'"&amp;$A$70&amp;"'!"&amp;AI$68&amp;$C391+72),1,0)</f>
        <v>0</v>
      </c>
      <c r="AJ391" cm="1">
        <f t="array" aca="1" ref="AJ391" ca="1">IF(INDIRECT("'"&amp;$A$69&amp;"'!"&amp;AJ$68&amp;$C391+72)&lt;&gt;INDIRECT("'"&amp;$A$70&amp;"'!"&amp;AJ$68&amp;$C391+72),1,0)</f>
        <v>0</v>
      </c>
      <c r="AK391" cm="1">
        <f t="array" aca="1" ref="AK391" ca="1">IF(INDIRECT("'"&amp;$A$69&amp;"'!"&amp;AK$68&amp;$C391+72)&lt;&gt;INDIRECT("'"&amp;$A$70&amp;"'!"&amp;AK$68&amp;$C391+72),1,0)</f>
        <v>0</v>
      </c>
      <c r="AL391" cm="1">
        <f t="array" aca="1" ref="AL391" ca="1">IF(INDIRECT("'"&amp;$A$69&amp;"'!"&amp;AL$68&amp;$C391+72)&lt;&gt;INDIRECT("'"&amp;$A$70&amp;"'!"&amp;AL$68&amp;$C391+72),1,0)</f>
        <v>0</v>
      </c>
      <c r="AM391" cm="1">
        <f t="array" aca="1" ref="AM391" ca="1">IF(INDIRECT("'"&amp;$A$69&amp;"'!"&amp;AM$68&amp;$C391+72)&lt;&gt;INDIRECT("'"&amp;$A$70&amp;"'!"&amp;AM$68&amp;$C391+72),1,0)</f>
        <v>0</v>
      </c>
      <c r="AN391" cm="1">
        <f t="array" aca="1" ref="AN391" ca="1">IF(INDIRECT("'"&amp;$A$69&amp;"'!"&amp;AN$68&amp;$C391+72)&lt;&gt;INDIRECT("'"&amp;$A$70&amp;"'!"&amp;AN$68&amp;$C391+72),1,0)</f>
        <v>0</v>
      </c>
      <c r="AO391" cm="1">
        <f t="array" aca="1" ref="AO391" ca="1">IF(INDIRECT("'"&amp;$A$69&amp;"'!"&amp;AO$68&amp;$C391+72)&lt;&gt;INDIRECT("'"&amp;$A$70&amp;"'!"&amp;AO$68&amp;$C391+72),1,0)</f>
        <v>0</v>
      </c>
      <c r="AP391" cm="1">
        <f t="array" aca="1" ref="AP391" ca="1">IF(INDIRECT("'"&amp;$A$69&amp;"'!"&amp;AP$68&amp;$C391+72)&lt;&gt;INDIRECT("'"&amp;$A$70&amp;"'!"&amp;AP$68&amp;$C391+72),1,0)</f>
        <v>0</v>
      </c>
      <c r="AQ391" cm="1">
        <f t="array" aca="1" ref="AQ391" ca="1">IF(INDIRECT("'"&amp;$A$69&amp;"'!"&amp;AQ$68&amp;$C391+72)&lt;&gt;INDIRECT("'"&amp;$A$70&amp;"'!"&amp;AQ$68&amp;$C391+72),1,0)</f>
        <v>0</v>
      </c>
      <c r="AR391" cm="1">
        <f t="array" aca="1" ref="AR391" ca="1">IF(INDIRECT("'"&amp;$A$69&amp;"'!"&amp;AR$68&amp;$C391+72)&lt;&gt;INDIRECT("'"&amp;$A$70&amp;"'!"&amp;AR$68&amp;$C391+72),1,0)</f>
        <v>0</v>
      </c>
      <c r="AS391" cm="1">
        <f t="array" aca="1" ref="AS391" ca="1">IF(INDIRECT("'"&amp;$A$69&amp;"'!"&amp;AS$68&amp;$C391+72)&lt;&gt;INDIRECT("'"&amp;$A$70&amp;"'!"&amp;AS$68&amp;$C391+72),1,0)</f>
        <v>0</v>
      </c>
      <c r="AT391" cm="1">
        <f t="array" aca="1" ref="AT391" ca="1">IF(INDIRECT("'"&amp;$A$69&amp;"'!"&amp;AT$68&amp;$C391+72)&lt;&gt;INDIRECT("'"&amp;$A$70&amp;"'!"&amp;AT$68&amp;$C391+72),1,0)</f>
        <v>0</v>
      </c>
      <c r="AU391" cm="1">
        <f t="array" aca="1" ref="AU391" ca="1">IF(INDIRECT("'"&amp;$A$69&amp;"'!"&amp;AU$68&amp;$C391+72)&lt;&gt;INDIRECT("'"&amp;$A$70&amp;"'!"&amp;AU$68&amp;$C391+72),1,0)</f>
        <v>0</v>
      </c>
      <c r="AV391" cm="1">
        <f t="array" aca="1" ref="AV391" ca="1">IF(INDIRECT("'"&amp;$A$69&amp;"'!"&amp;AV$68&amp;$C391+72)&lt;&gt;INDIRECT("'"&amp;$A$70&amp;"'!"&amp;AV$68&amp;$C391+72),1,0)</f>
        <v>0</v>
      </c>
      <c r="AW391" cm="1">
        <f t="array" aca="1" ref="AW391" ca="1">IF(INDIRECT("'"&amp;$A$69&amp;"'!"&amp;AW$68&amp;$C391+72)&lt;&gt;INDIRECT("'"&amp;$A$70&amp;"'!"&amp;AW$68&amp;$C391+72),1,0)</f>
        <v>0</v>
      </c>
      <c r="AX391" cm="1">
        <f t="array" aca="1" ref="AX391" ca="1">IF(INDIRECT("'"&amp;$A$69&amp;"'!"&amp;AX$68&amp;$C391+72)&lt;&gt;INDIRECT("'"&amp;$A$70&amp;"'!"&amp;AX$68&amp;$C391+72),1,0)</f>
        <v>0</v>
      </c>
      <c r="AY391" cm="1">
        <f t="array" aca="1" ref="AY391" ca="1">IF(INDIRECT("'"&amp;$A$69&amp;"'!"&amp;AY$68&amp;$C391+72)&lt;&gt;INDIRECT("'"&amp;$A$70&amp;"'!"&amp;AY$68&amp;$C391+72),1,0)</f>
        <v>0</v>
      </c>
      <c r="AZ391" cm="1">
        <f t="array" aca="1" ref="AZ391" ca="1">IF(INDIRECT("'"&amp;$A$69&amp;"'!"&amp;AZ$68&amp;$C391+72)&lt;&gt;INDIRECT("'"&amp;$A$70&amp;"'!"&amp;AZ$68&amp;$C391+72),1,0)</f>
        <v>0</v>
      </c>
      <c r="BA391" cm="1">
        <f t="array" aca="1" ref="BA391" ca="1">IF(INDIRECT("'"&amp;$A$69&amp;"'!"&amp;BA$68&amp;$C391+72)&lt;&gt;INDIRECT("'"&amp;$A$70&amp;"'!"&amp;BA$68&amp;$C391+72),1,0)</f>
        <v>0</v>
      </c>
      <c r="BB391" cm="1">
        <f t="array" aca="1" ref="BB391" ca="1">IF(INDIRECT("'"&amp;$A$69&amp;"'!"&amp;BB$68&amp;$C391+72)&lt;&gt;INDIRECT("'"&amp;$A$70&amp;"'!"&amp;BB$68&amp;$C391+72),1,0)</f>
        <v>0</v>
      </c>
      <c r="BC391">
        <f t="shared" ca="1" si="12"/>
        <v>0</v>
      </c>
      <c r="BD391">
        <f t="shared" ca="1" si="13"/>
        <v>0</v>
      </c>
      <c r="BE391">
        <f t="shared" ca="1" si="14"/>
        <v>0</v>
      </c>
    </row>
    <row r="392" spans="3:57" x14ac:dyDescent="0.15">
      <c r="C392" s="283">
        <v>320</v>
      </c>
      <c r="D392" cm="1">
        <f t="array" aca="1" ref="D392" ca="1">IF(INDIRECT("'"&amp;$A$69&amp;"'!"&amp;D$68&amp;$C392+72)&lt;&gt;INDIRECT("'"&amp;$A$70&amp;"'!"&amp;D$68&amp;$C392+72),1,0)</f>
        <v>0</v>
      </c>
      <c r="E392" cm="1">
        <f t="array" aca="1" ref="E392" ca="1">IF(INDIRECT("'"&amp;$A$69&amp;"'!"&amp;E$68&amp;$C392+72)&lt;&gt;INDIRECT("'"&amp;$A$70&amp;"'!"&amp;E$68&amp;$C392+72),1,0)</f>
        <v>0</v>
      </c>
      <c r="F392" cm="1">
        <f t="array" aca="1" ref="F392" ca="1">IF(INDIRECT("'"&amp;$A$69&amp;"'!"&amp;F$68&amp;$C392+72)&lt;&gt;INDIRECT("'"&amp;$A$70&amp;"'!"&amp;F$68&amp;$C392+72),1,0)</f>
        <v>0</v>
      </c>
      <c r="G392" cm="1">
        <f t="array" aca="1" ref="G392" ca="1">IF(INDIRECT("'"&amp;$A$69&amp;"'!"&amp;G$68&amp;$C392+72)&lt;&gt;INDIRECT("'"&amp;$A$70&amp;"'!"&amp;G$68&amp;$C392+72),1,0)</f>
        <v>0</v>
      </c>
      <c r="H392" cm="1">
        <f t="array" aca="1" ref="H392" ca="1">IF(INDIRECT("'"&amp;$A$69&amp;"'!"&amp;H$68&amp;$C392+72)&lt;&gt;INDIRECT("'"&amp;$A$70&amp;"'!"&amp;H$68&amp;$C392+72),1,0)</f>
        <v>0</v>
      </c>
      <c r="I392" cm="1">
        <f t="array" aca="1" ref="I392" ca="1">IF(INDIRECT("'"&amp;$A$69&amp;"'!"&amp;I$68&amp;$C392+72)&lt;&gt;INDIRECT("'"&amp;$A$70&amp;"'!"&amp;I$68&amp;$C392+72),1,0)</f>
        <v>0</v>
      </c>
      <c r="J392" cm="1">
        <f t="array" aca="1" ref="J392" ca="1">IF(INDIRECT("'"&amp;$A$69&amp;"'!"&amp;J$68&amp;$C392+72)&lt;&gt;INDIRECT("'"&amp;$A$70&amp;"'!"&amp;J$68&amp;$C392+72),1,0)</f>
        <v>0</v>
      </c>
      <c r="K392" cm="1">
        <f t="array" aca="1" ref="K392" ca="1">IF(INDIRECT("'"&amp;$A$69&amp;"'!"&amp;K$68&amp;$C392+72)&lt;&gt;INDIRECT("'"&amp;$A$70&amp;"'!"&amp;K$68&amp;$C392+72),1,0)</f>
        <v>0</v>
      </c>
      <c r="L392" cm="1">
        <f t="array" aca="1" ref="L392" ca="1">IF(INDIRECT("'"&amp;$A$69&amp;"'!"&amp;L$68&amp;$C392+72)&lt;&gt;INDIRECT("'"&amp;$A$70&amp;"'!"&amp;L$68&amp;$C392+72),1,0)</f>
        <v>0</v>
      </c>
      <c r="M392" cm="1">
        <f t="array" aca="1" ref="M392" ca="1">IF(INDIRECT("'"&amp;$A$69&amp;"'!"&amp;M$68&amp;$C392+72)&lt;&gt;INDIRECT("'"&amp;$A$70&amp;"'!"&amp;M$68&amp;$C392+72),1,0)</f>
        <v>0</v>
      </c>
      <c r="N392" cm="1">
        <f t="array" aca="1" ref="N392" ca="1">IF(INDIRECT("'"&amp;$A$69&amp;"'!"&amp;N$68&amp;$C392+72)&lt;&gt;INDIRECT("'"&amp;$A$70&amp;"'!"&amp;N$68&amp;$C392+72),1,0)</f>
        <v>0</v>
      </c>
      <c r="O392" cm="1">
        <f t="array" aca="1" ref="O392" ca="1">IF(INDIRECT("'"&amp;$A$69&amp;"'!"&amp;O$68&amp;$C392+72)&lt;&gt;INDIRECT("'"&amp;$A$70&amp;"'!"&amp;O$68&amp;$C392+72),1,0)</f>
        <v>0</v>
      </c>
      <c r="P392" cm="1">
        <f t="array" aca="1" ref="P392" ca="1">IF(INDIRECT("'"&amp;$A$69&amp;"'!"&amp;P$68&amp;$C392+72)&lt;&gt;INDIRECT("'"&amp;$A$70&amp;"'!"&amp;P$68&amp;$C392+72),1,0)</f>
        <v>0</v>
      </c>
      <c r="Q392" cm="1">
        <f t="array" aca="1" ref="Q392" ca="1">IF(INDIRECT("'"&amp;$A$69&amp;"'!"&amp;Q$68&amp;$C392+72)&lt;&gt;INDIRECT("'"&amp;$A$70&amp;"'!"&amp;Q$68&amp;$C392+72),1,0)</f>
        <v>0</v>
      </c>
      <c r="R392" cm="1">
        <f t="array" aca="1" ref="R392" ca="1">IF(INDIRECT("'"&amp;$A$69&amp;"'!"&amp;R$68&amp;$C392+72)&lt;&gt;INDIRECT("'"&amp;$A$70&amp;"'!"&amp;R$68&amp;$C392+72),1,0)</f>
        <v>0</v>
      </c>
      <c r="S392" cm="1">
        <f t="array" aca="1" ref="S392" ca="1">IF(INDIRECT("'"&amp;$A$69&amp;"'!"&amp;S$68&amp;$C392+72)&lt;&gt;INDIRECT("'"&amp;$A$70&amp;"'!"&amp;S$68&amp;$C392+72),1,0)</f>
        <v>0</v>
      </c>
      <c r="T392" cm="1">
        <f t="array" aca="1" ref="T392" ca="1">IF(INDIRECT("'"&amp;$A$69&amp;"'!"&amp;T$68&amp;$C392+72)&lt;&gt;INDIRECT("'"&amp;$A$70&amp;"'!"&amp;T$68&amp;$C392+72),1,0)</f>
        <v>0</v>
      </c>
      <c r="U392" cm="1">
        <f t="array" aca="1" ref="U392" ca="1">IF(INDIRECT("'"&amp;$A$69&amp;"'!"&amp;U$68&amp;$C392+72)&lt;&gt;INDIRECT("'"&amp;$A$70&amp;"'!"&amp;U$68&amp;$C392+72),1,0)</f>
        <v>0</v>
      </c>
      <c r="V392" cm="1">
        <f t="array" aca="1" ref="V392" ca="1">IF(INDIRECT("'"&amp;$A$69&amp;"'!"&amp;V$68&amp;$C392+72)&lt;&gt;INDIRECT("'"&amp;$A$70&amp;"'!"&amp;V$68&amp;$C392+72),1,0)</f>
        <v>0</v>
      </c>
      <c r="W392" cm="1">
        <f t="array" aca="1" ref="W392" ca="1">IF(INDIRECT("'"&amp;$A$69&amp;"'!"&amp;W$68&amp;$C392+72)&lt;&gt;INDIRECT("'"&amp;$A$70&amp;"'!"&amp;W$68&amp;$C392+72),1,0)</f>
        <v>0</v>
      </c>
      <c r="X392" cm="1">
        <f t="array" aca="1" ref="X392" ca="1">IF(INDIRECT("'"&amp;$A$69&amp;"'!"&amp;X$68&amp;$C392+72)&lt;&gt;INDIRECT("'"&amp;$A$70&amp;"'!"&amp;X$68&amp;$C392+72),1,0)</f>
        <v>0</v>
      </c>
      <c r="Y392" cm="1">
        <f t="array" aca="1" ref="Y392" ca="1">IF(INDIRECT("'"&amp;$A$69&amp;"'!"&amp;Y$68&amp;$C392+72)&lt;&gt;INDIRECT("'"&amp;$A$70&amp;"'!"&amp;Y$68&amp;$C392+72),1,0)</f>
        <v>0</v>
      </c>
      <c r="Z392" cm="1">
        <f t="array" aca="1" ref="Z392" ca="1">IF(INDIRECT("'"&amp;$A$69&amp;"'!"&amp;Z$68&amp;$C392+72)&lt;&gt;INDIRECT("'"&amp;$A$70&amp;"'!"&amp;Z$68&amp;$C392+72),1,0)</f>
        <v>0</v>
      </c>
      <c r="AA392" cm="1">
        <f t="array" aca="1" ref="AA392" ca="1">IF(INDIRECT("'"&amp;$A$69&amp;"'!"&amp;AA$68&amp;$C392+72)&lt;&gt;INDIRECT("'"&amp;$A$70&amp;"'!"&amp;AA$68&amp;$C392+72),1,0)</f>
        <v>0</v>
      </c>
      <c r="AB392" cm="1">
        <f t="array" aca="1" ref="AB392" ca="1">IF(INDIRECT("'"&amp;$A$69&amp;"'!"&amp;AB$68&amp;$C392+72)&lt;&gt;INDIRECT("'"&amp;$A$70&amp;"'!"&amp;AB$68&amp;$C392+72),1,0)</f>
        <v>0</v>
      </c>
      <c r="AC392" cm="1">
        <f t="array" aca="1" ref="AC392" ca="1">IF(INDIRECT("'"&amp;$A$69&amp;"'!"&amp;AC$68&amp;$C392+72)&lt;&gt;INDIRECT("'"&amp;$A$70&amp;"'!"&amp;AC$68&amp;$C392+72),1,0)</f>
        <v>0</v>
      </c>
      <c r="AD392" cm="1">
        <f t="array" aca="1" ref="AD392" ca="1">IF(INDIRECT("'"&amp;$A$69&amp;"'!"&amp;AD$68&amp;$C392+72)&lt;&gt;INDIRECT("'"&amp;$A$70&amp;"'!"&amp;AD$68&amp;$C392+72),1,0)</f>
        <v>0</v>
      </c>
      <c r="AE392" cm="1">
        <f t="array" aca="1" ref="AE392" ca="1">IF(INDIRECT("'"&amp;$A$69&amp;"'!"&amp;AE$68&amp;$C392+72)&lt;&gt;INDIRECT("'"&amp;$A$70&amp;"'!"&amp;AE$68&amp;$C392+72),1,0)</f>
        <v>0</v>
      </c>
      <c r="AF392" cm="1">
        <f t="array" aca="1" ref="AF392" ca="1">IF(INDIRECT("'"&amp;$A$69&amp;"'!"&amp;AF$68&amp;$C392+72)&lt;&gt;INDIRECT("'"&amp;$A$70&amp;"'!"&amp;AF$68&amp;$C392+72),1,0)</f>
        <v>0</v>
      </c>
      <c r="AG392" cm="1">
        <f t="array" aca="1" ref="AG392" ca="1">IF(INDIRECT("'"&amp;$A$69&amp;"'!"&amp;AG$68&amp;$C392+72)&lt;&gt;INDIRECT("'"&amp;$A$70&amp;"'!"&amp;AG$68&amp;$C392+72),1,0)</f>
        <v>0</v>
      </c>
      <c r="AH392" cm="1">
        <f t="array" aca="1" ref="AH392" ca="1">IF(INDIRECT("'"&amp;$A$69&amp;"'!"&amp;AH$68&amp;$C392+72)&lt;&gt;INDIRECT("'"&amp;$A$70&amp;"'!"&amp;AH$68&amp;$C392+72),1,0)</f>
        <v>0</v>
      </c>
      <c r="AI392" cm="1">
        <f t="array" aca="1" ref="AI392" ca="1">IF(INDIRECT("'"&amp;$A$69&amp;"'!"&amp;AI$68&amp;$C392+72)&lt;&gt;INDIRECT("'"&amp;$A$70&amp;"'!"&amp;AI$68&amp;$C392+72),1,0)</f>
        <v>0</v>
      </c>
      <c r="AJ392" cm="1">
        <f t="array" aca="1" ref="AJ392" ca="1">IF(INDIRECT("'"&amp;$A$69&amp;"'!"&amp;AJ$68&amp;$C392+72)&lt;&gt;INDIRECT("'"&amp;$A$70&amp;"'!"&amp;AJ$68&amp;$C392+72),1,0)</f>
        <v>0</v>
      </c>
      <c r="AK392" cm="1">
        <f t="array" aca="1" ref="AK392" ca="1">IF(INDIRECT("'"&amp;$A$69&amp;"'!"&amp;AK$68&amp;$C392+72)&lt;&gt;INDIRECT("'"&amp;$A$70&amp;"'!"&amp;AK$68&amp;$C392+72),1,0)</f>
        <v>0</v>
      </c>
      <c r="AL392" cm="1">
        <f t="array" aca="1" ref="AL392" ca="1">IF(INDIRECT("'"&amp;$A$69&amp;"'!"&amp;AL$68&amp;$C392+72)&lt;&gt;INDIRECT("'"&amp;$A$70&amp;"'!"&amp;AL$68&amp;$C392+72),1,0)</f>
        <v>0</v>
      </c>
      <c r="AM392" cm="1">
        <f t="array" aca="1" ref="AM392" ca="1">IF(INDIRECT("'"&amp;$A$69&amp;"'!"&amp;AM$68&amp;$C392+72)&lt;&gt;INDIRECT("'"&amp;$A$70&amp;"'!"&amp;AM$68&amp;$C392+72),1,0)</f>
        <v>0</v>
      </c>
      <c r="AN392" cm="1">
        <f t="array" aca="1" ref="AN392" ca="1">IF(INDIRECT("'"&amp;$A$69&amp;"'!"&amp;AN$68&amp;$C392+72)&lt;&gt;INDIRECT("'"&amp;$A$70&amp;"'!"&amp;AN$68&amp;$C392+72),1,0)</f>
        <v>0</v>
      </c>
      <c r="AO392" cm="1">
        <f t="array" aca="1" ref="AO392" ca="1">IF(INDIRECT("'"&amp;$A$69&amp;"'!"&amp;AO$68&amp;$C392+72)&lt;&gt;INDIRECT("'"&amp;$A$70&amp;"'!"&amp;AO$68&amp;$C392+72),1,0)</f>
        <v>0</v>
      </c>
      <c r="AP392" cm="1">
        <f t="array" aca="1" ref="AP392" ca="1">IF(INDIRECT("'"&amp;$A$69&amp;"'!"&amp;AP$68&amp;$C392+72)&lt;&gt;INDIRECT("'"&amp;$A$70&amp;"'!"&amp;AP$68&amp;$C392+72),1,0)</f>
        <v>0</v>
      </c>
      <c r="AQ392" cm="1">
        <f t="array" aca="1" ref="AQ392" ca="1">IF(INDIRECT("'"&amp;$A$69&amp;"'!"&amp;AQ$68&amp;$C392+72)&lt;&gt;INDIRECT("'"&amp;$A$70&amp;"'!"&amp;AQ$68&amp;$C392+72),1,0)</f>
        <v>0</v>
      </c>
      <c r="AR392" cm="1">
        <f t="array" aca="1" ref="AR392" ca="1">IF(INDIRECT("'"&amp;$A$69&amp;"'!"&amp;AR$68&amp;$C392+72)&lt;&gt;INDIRECT("'"&amp;$A$70&amp;"'!"&amp;AR$68&amp;$C392+72),1,0)</f>
        <v>0</v>
      </c>
      <c r="AS392" cm="1">
        <f t="array" aca="1" ref="AS392" ca="1">IF(INDIRECT("'"&amp;$A$69&amp;"'!"&amp;AS$68&amp;$C392+72)&lt;&gt;INDIRECT("'"&amp;$A$70&amp;"'!"&amp;AS$68&amp;$C392+72),1,0)</f>
        <v>0</v>
      </c>
      <c r="AT392" cm="1">
        <f t="array" aca="1" ref="AT392" ca="1">IF(INDIRECT("'"&amp;$A$69&amp;"'!"&amp;AT$68&amp;$C392+72)&lt;&gt;INDIRECT("'"&amp;$A$70&amp;"'!"&amp;AT$68&amp;$C392+72),1,0)</f>
        <v>0</v>
      </c>
      <c r="AU392" cm="1">
        <f t="array" aca="1" ref="AU392" ca="1">IF(INDIRECT("'"&amp;$A$69&amp;"'!"&amp;AU$68&amp;$C392+72)&lt;&gt;INDIRECT("'"&amp;$A$70&amp;"'!"&amp;AU$68&amp;$C392+72),1,0)</f>
        <v>0</v>
      </c>
      <c r="AV392" cm="1">
        <f t="array" aca="1" ref="AV392" ca="1">IF(INDIRECT("'"&amp;$A$69&amp;"'!"&amp;AV$68&amp;$C392+72)&lt;&gt;INDIRECT("'"&amp;$A$70&amp;"'!"&amp;AV$68&amp;$C392+72),1,0)</f>
        <v>0</v>
      </c>
      <c r="AW392" cm="1">
        <f t="array" aca="1" ref="AW392" ca="1">IF(INDIRECT("'"&amp;$A$69&amp;"'!"&amp;AW$68&amp;$C392+72)&lt;&gt;INDIRECT("'"&amp;$A$70&amp;"'!"&amp;AW$68&amp;$C392+72),1,0)</f>
        <v>0</v>
      </c>
      <c r="AX392" cm="1">
        <f t="array" aca="1" ref="AX392" ca="1">IF(INDIRECT("'"&amp;$A$69&amp;"'!"&amp;AX$68&amp;$C392+72)&lt;&gt;INDIRECT("'"&amp;$A$70&amp;"'!"&amp;AX$68&amp;$C392+72),1,0)</f>
        <v>0</v>
      </c>
      <c r="AY392" cm="1">
        <f t="array" aca="1" ref="AY392" ca="1">IF(INDIRECT("'"&amp;$A$69&amp;"'!"&amp;AY$68&amp;$C392+72)&lt;&gt;INDIRECT("'"&amp;$A$70&amp;"'!"&amp;AY$68&amp;$C392+72),1,0)</f>
        <v>0</v>
      </c>
      <c r="AZ392" cm="1">
        <f t="array" aca="1" ref="AZ392" ca="1">IF(INDIRECT("'"&amp;$A$69&amp;"'!"&amp;AZ$68&amp;$C392+72)&lt;&gt;INDIRECT("'"&amp;$A$70&amp;"'!"&amp;AZ$68&amp;$C392+72),1,0)</f>
        <v>0</v>
      </c>
      <c r="BA392" cm="1">
        <f t="array" aca="1" ref="BA392" ca="1">IF(INDIRECT("'"&amp;$A$69&amp;"'!"&amp;BA$68&amp;$C392+72)&lt;&gt;INDIRECT("'"&amp;$A$70&amp;"'!"&amp;BA$68&amp;$C392+72),1,0)</f>
        <v>0</v>
      </c>
      <c r="BB392" cm="1">
        <f t="array" aca="1" ref="BB392" ca="1">IF(INDIRECT("'"&amp;$A$69&amp;"'!"&amp;BB$68&amp;$C392+72)&lt;&gt;INDIRECT("'"&amp;$A$70&amp;"'!"&amp;BB$68&amp;$C392+72),1,0)</f>
        <v>0</v>
      </c>
      <c r="BC392">
        <f t="shared" ca="1" si="12"/>
        <v>0</v>
      </c>
      <c r="BD392">
        <f t="shared" ca="1" si="13"/>
        <v>0</v>
      </c>
      <c r="BE392">
        <f t="shared" ca="1" si="14"/>
        <v>0</v>
      </c>
    </row>
    <row r="393" spans="3:57" x14ac:dyDescent="0.15">
      <c r="C393" s="283">
        <v>321</v>
      </c>
      <c r="D393" cm="1">
        <f t="array" aca="1" ref="D393" ca="1">IF(INDIRECT("'"&amp;$A$69&amp;"'!"&amp;D$68&amp;$C393+72)&lt;&gt;INDIRECT("'"&amp;$A$70&amp;"'!"&amp;D$68&amp;$C393+72),1,0)</f>
        <v>0</v>
      </c>
      <c r="E393" cm="1">
        <f t="array" aca="1" ref="E393" ca="1">IF(INDIRECT("'"&amp;$A$69&amp;"'!"&amp;E$68&amp;$C393+72)&lt;&gt;INDIRECT("'"&amp;$A$70&amp;"'!"&amp;E$68&amp;$C393+72),1,0)</f>
        <v>0</v>
      </c>
      <c r="F393" cm="1">
        <f t="array" aca="1" ref="F393" ca="1">IF(INDIRECT("'"&amp;$A$69&amp;"'!"&amp;F$68&amp;$C393+72)&lt;&gt;INDIRECT("'"&amp;$A$70&amp;"'!"&amp;F$68&amp;$C393+72),1,0)</f>
        <v>0</v>
      </c>
      <c r="G393" cm="1">
        <f t="array" aca="1" ref="G393" ca="1">IF(INDIRECT("'"&amp;$A$69&amp;"'!"&amp;G$68&amp;$C393+72)&lt;&gt;INDIRECT("'"&amp;$A$70&amp;"'!"&amp;G$68&amp;$C393+72),1,0)</f>
        <v>0</v>
      </c>
      <c r="H393" cm="1">
        <f t="array" aca="1" ref="H393" ca="1">IF(INDIRECT("'"&amp;$A$69&amp;"'!"&amp;H$68&amp;$C393+72)&lt;&gt;INDIRECT("'"&amp;$A$70&amp;"'!"&amp;H$68&amp;$C393+72),1,0)</f>
        <v>0</v>
      </c>
      <c r="I393" cm="1">
        <f t="array" aca="1" ref="I393" ca="1">IF(INDIRECT("'"&amp;$A$69&amp;"'!"&amp;I$68&amp;$C393+72)&lt;&gt;INDIRECT("'"&amp;$A$70&amp;"'!"&amp;I$68&amp;$C393+72),1,0)</f>
        <v>0</v>
      </c>
      <c r="J393" cm="1">
        <f t="array" aca="1" ref="J393" ca="1">IF(INDIRECT("'"&amp;$A$69&amp;"'!"&amp;J$68&amp;$C393+72)&lt;&gt;INDIRECT("'"&amp;$A$70&amp;"'!"&amp;J$68&amp;$C393+72),1,0)</f>
        <v>0</v>
      </c>
      <c r="K393" cm="1">
        <f t="array" aca="1" ref="K393" ca="1">IF(INDIRECT("'"&amp;$A$69&amp;"'!"&amp;K$68&amp;$C393+72)&lt;&gt;INDIRECT("'"&amp;$A$70&amp;"'!"&amp;K$68&amp;$C393+72),1,0)</f>
        <v>0</v>
      </c>
      <c r="L393" cm="1">
        <f t="array" aca="1" ref="L393" ca="1">IF(INDIRECT("'"&amp;$A$69&amp;"'!"&amp;L$68&amp;$C393+72)&lt;&gt;INDIRECT("'"&amp;$A$70&amp;"'!"&amp;L$68&amp;$C393+72),1,0)</f>
        <v>0</v>
      </c>
      <c r="M393" cm="1">
        <f t="array" aca="1" ref="M393" ca="1">IF(INDIRECT("'"&amp;$A$69&amp;"'!"&amp;M$68&amp;$C393+72)&lt;&gt;INDIRECT("'"&amp;$A$70&amp;"'!"&amp;M$68&amp;$C393+72),1,0)</f>
        <v>0</v>
      </c>
      <c r="N393" cm="1">
        <f t="array" aca="1" ref="N393" ca="1">IF(INDIRECT("'"&amp;$A$69&amp;"'!"&amp;N$68&amp;$C393+72)&lt;&gt;INDIRECT("'"&amp;$A$70&amp;"'!"&amp;N$68&amp;$C393+72),1,0)</f>
        <v>0</v>
      </c>
      <c r="O393" cm="1">
        <f t="array" aca="1" ref="O393" ca="1">IF(INDIRECT("'"&amp;$A$69&amp;"'!"&amp;O$68&amp;$C393+72)&lt;&gt;INDIRECT("'"&amp;$A$70&amp;"'!"&amp;O$68&amp;$C393+72),1,0)</f>
        <v>0</v>
      </c>
      <c r="P393" cm="1">
        <f t="array" aca="1" ref="P393" ca="1">IF(INDIRECT("'"&amp;$A$69&amp;"'!"&amp;P$68&amp;$C393+72)&lt;&gt;INDIRECT("'"&amp;$A$70&amp;"'!"&amp;P$68&amp;$C393+72),1,0)</f>
        <v>0</v>
      </c>
      <c r="Q393" cm="1">
        <f t="array" aca="1" ref="Q393" ca="1">IF(INDIRECT("'"&amp;$A$69&amp;"'!"&amp;Q$68&amp;$C393+72)&lt;&gt;INDIRECT("'"&amp;$A$70&amp;"'!"&amp;Q$68&amp;$C393+72),1,0)</f>
        <v>0</v>
      </c>
      <c r="R393" cm="1">
        <f t="array" aca="1" ref="R393" ca="1">IF(INDIRECT("'"&amp;$A$69&amp;"'!"&amp;R$68&amp;$C393+72)&lt;&gt;INDIRECT("'"&amp;$A$70&amp;"'!"&amp;R$68&amp;$C393+72),1,0)</f>
        <v>0</v>
      </c>
      <c r="S393" cm="1">
        <f t="array" aca="1" ref="S393" ca="1">IF(INDIRECT("'"&amp;$A$69&amp;"'!"&amp;S$68&amp;$C393+72)&lt;&gt;INDIRECT("'"&amp;$A$70&amp;"'!"&amp;S$68&amp;$C393+72),1,0)</f>
        <v>0</v>
      </c>
      <c r="T393" cm="1">
        <f t="array" aca="1" ref="T393" ca="1">IF(INDIRECT("'"&amp;$A$69&amp;"'!"&amp;T$68&amp;$C393+72)&lt;&gt;INDIRECT("'"&amp;$A$70&amp;"'!"&amp;T$68&amp;$C393+72),1,0)</f>
        <v>0</v>
      </c>
      <c r="U393" cm="1">
        <f t="array" aca="1" ref="U393" ca="1">IF(INDIRECT("'"&amp;$A$69&amp;"'!"&amp;U$68&amp;$C393+72)&lt;&gt;INDIRECT("'"&amp;$A$70&amp;"'!"&amp;U$68&amp;$C393+72),1,0)</f>
        <v>0</v>
      </c>
      <c r="V393" cm="1">
        <f t="array" aca="1" ref="V393" ca="1">IF(INDIRECT("'"&amp;$A$69&amp;"'!"&amp;V$68&amp;$C393+72)&lt;&gt;INDIRECT("'"&amp;$A$70&amp;"'!"&amp;V$68&amp;$C393+72),1,0)</f>
        <v>0</v>
      </c>
      <c r="W393" cm="1">
        <f t="array" aca="1" ref="W393" ca="1">IF(INDIRECT("'"&amp;$A$69&amp;"'!"&amp;W$68&amp;$C393+72)&lt;&gt;INDIRECT("'"&amp;$A$70&amp;"'!"&amp;W$68&amp;$C393+72),1,0)</f>
        <v>0</v>
      </c>
      <c r="X393" cm="1">
        <f t="array" aca="1" ref="X393" ca="1">IF(INDIRECT("'"&amp;$A$69&amp;"'!"&amp;X$68&amp;$C393+72)&lt;&gt;INDIRECT("'"&amp;$A$70&amp;"'!"&amp;X$68&amp;$C393+72),1,0)</f>
        <v>0</v>
      </c>
      <c r="Y393" cm="1">
        <f t="array" aca="1" ref="Y393" ca="1">IF(INDIRECT("'"&amp;$A$69&amp;"'!"&amp;Y$68&amp;$C393+72)&lt;&gt;INDIRECT("'"&amp;$A$70&amp;"'!"&amp;Y$68&amp;$C393+72),1,0)</f>
        <v>0</v>
      </c>
      <c r="Z393" cm="1">
        <f t="array" aca="1" ref="Z393" ca="1">IF(INDIRECT("'"&amp;$A$69&amp;"'!"&amp;Z$68&amp;$C393+72)&lt;&gt;INDIRECT("'"&amp;$A$70&amp;"'!"&amp;Z$68&amp;$C393+72),1,0)</f>
        <v>0</v>
      </c>
      <c r="AA393" cm="1">
        <f t="array" aca="1" ref="AA393" ca="1">IF(INDIRECT("'"&amp;$A$69&amp;"'!"&amp;AA$68&amp;$C393+72)&lt;&gt;INDIRECT("'"&amp;$A$70&amp;"'!"&amp;AA$68&amp;$C393+72),1,0)</f>
        <v>0</v>
      </c>
      <c r="AB393" cm="1">
        <f t="array" aca="1" ref="AB393" ca="1">IF(INDIRECT("'"&amp;$A$69&amp;"'!"&amp;AB$68&amp;$C393+72)&lt;&gt;INDIRECT("'"&amp;$A$70&amp;"'!"&amp;AB$68&amp;$C393+72),1,0)</f>
        <v>0</v>
      </c>
      <c r="AC393" cm="1">
        <f t="array" aca="1" ref="AC393" ca="1">IF(INDIRECT("'"&amp;$A$69&amp;"'!"&amp;AC$68&amp;$C393+72)&lt;&gt;INDIRECT("'"&amp;$A$70&amp;"'!"&amp;AC$68&amp;$C393+72),1,0)</f>
        <v>0</v>
      </c>
      <c r="AD393" cm="1">
        <f t="array" aca="1" ref="AD393" ca="1">IF(INDIRECT("'"&amp;$A$69&amp;"'!"&amp;AD$68&amp;$C393+72)&lt;&gt;INDIRECT("'"&amp;$A$70&amp;"'!"&amp;AD$68&amp;$C393+72),1,0)</f>
        <v>0</v>
      </c>
      <c r="AE393" cm="1">
        <f t="array" aca="1" ref="AE393" ca="1">IF(INDIRECT("'"&amp;$A$69&amp;"'!"&amp;AE$68&amp;$C393+72)&lt;&gt;INDIRECT("'"&amp;$A$70&amp;"'!"&amp;AE$68&amp;$C393+72),1,0)</f>
        <v>0</v>
      </c>
      <c r="AF393" cm="1">
        <f t="array" aca="1" ref="AF393" ca="1">IF(INDIRECT("'"&amp;$A$69&amp;"'!"&amp;AF$68&amp;$C393+72)&lt;&gt;INDIRECT("'"&amp;$A$70&amp;"'!"&amp;AF$68&amp;$C393+72),1,0)</f>
        <v>0</v>
      </c>
      <c r="AG393" cm="1">
        <f t="array" aca="1" ref="AG393" ca="1">IF(INDIRECT("'"&amp;$A$69&amp;"'!"&amp;AG$68&amp;$C393+72)&lt;&gt;INDIRECT("'"&amp;$A$70&amp;"'!"&amp;AG$68&amp;$C393+72),1,0)</f>
        <v>0</v>
      </c>
      <c r="AH393" cm="1">
        <f t="array" aca="1" ref="AH393" ca="1">IF(INDIRECT("'"&amp;$A$69&amp;"'!"&amp;AH$68&amp;$C393+72)&lt;&gt;INDIRECT("'"&amp;$A$70&amp;"'!"&amp;AH$68&amp;$C393+72),1,0)</f>
        <v>0</v>
      </c>
      <c r="AI393" cm="1">
        <f t="array" aca="1" ref="AI393" ca="1">IF(INDIRECT("'"&amp;$A$69&amp;"'!"&amp;AI$68&amp;$C393+72)&lt;&gt;INDIRECT("'"&amp;$A$70&amp;"'!"&amp;AI$68&amp;$C393+72),1,0)</f>
        <v>0</v>
      </c>
      <c r="AJ393" cm="1">
        <f t="array" aca="1" ref="AJ393" ca="1">IF(INDIRECT("'"&amp;$A$69&amp;"'!"&amp;AJ$68&amp;$C393+72)&lt;&gt;INDIRECT("'"&amp;$A$70&amp;"'!"&amp;AJ$68&amp;$C393+72),1,0)</f>
        <v>0</v>
      </c>
      <c r="AK393" cm="1">
        <f t="array" aca="1" ref="AK393" ca="1">IF(INDIRECT("'"&amp;$A$69&amp;"'!"&amp;AK$68&amp;$C393+72)&lt;&gt;INDIRECT("'"&amp;$A$70&amp;"'!"&amp;AK$68&amp;$C393+72),1,0)</f>
        <v>0</v>
      </c>
      <c r="AL393" cm="1">
        <f t="array" aca="1" ref="AL393" ca="1">IF(INDIRECT("'"&amp;$A$69&amp;"'!"&amp;AL$68&amp;$C393+72)&lt;&gt;INDIRECT("'"&amp;$A$70&amp;"'!"&amp;AL$68&amp;$C393+72),1,0)</f>
        <v>0</v>
      </c>
      <c r="AM393" cm="1">
        <f t="array" aca="1" ref="AM393" ca="1">IF(INDIRECT("'"&amp;$A$69&amp;"'!"&amp;AM$68&amp;$C393+72)&lt;&gt;INDIRECT("'"&amp;$A$70&amp;"'!"&amp;AM$68&amp;$C393+72),1,0)</f>
        <v>0</v>
      </c>
      <c r="AN393" cm="1">
        <f t="array" aca="1" ref="AN393" ca="1">IF(INDIRECT("'"&amp;$A$69&amp;"'!"&amp;AN$68&amp;$C393+72)&lt;&gt;INDIRECT("'"&amp;$A$70&amp;"'!"&amp;AN$68&amp;$C393+72),1,0)</f>
        <v>0</v>
      </c>
      <c r="AO393" cm="1">
        <f t="array" aca="1" ref="AO393" ca="1">IF(INDIRECT("'"&amp;$A$69&amp;"'!"&amp;AO$68&amp;$C393+72)&lt;&gt;INDIRECT("'"&amp;$A$70&amp;"'!"&amp;AO$68&amp;$C393+72),1,0)</f>
        <v>0</v>
      </c>
      <c r="AP393" cm="1">
        <f t="array" aca="1" ref="AP393" ca="1">IF(INDIRECT("'"&amp;$A$69&amp;"'!"&amp;AP$68&amp;$C393+72)&lt;&gt;INDIRECT("'"&amp;$A$70&amp;"'!"&amp;AP$68&amp;$C393+72),1,0)</f>
        <v>0</v>
      </c>
      <c r="AQ393" cm="1">
        <f t="array" aca="1" ref="AQ393" ca="1">IF(INDIRECT("'"&amp;$A$69&amp;"'!"&amp;AQ$68&amp;$C393+72)&lt;&gt;INDIRECT("'"&amp;$A$70&amp;"'!"&amp;AQ$68&amp;$C393+72),1,0)</f>
        <v>0</v>
      </c>
      <c r="AR393" cm="1">
        <f t="array" aca="1" ref="AR393" ca="1">IF(INDIRECT("'"&amp;$A$69&amp;"'!"&amp;AR$68&amp;$C393+72)&lt;&gt;INDIRECT("'"&amp;$A$70&amp;"'!"&amp;AR$68&amp;$C393+72),1,0)</f>
        <v>0</v>
      </c>
      <c r="AS393" cm="1">
        <f t="array" aca="1" ref="AS393" ca="1">IF(INDIRECT("'"&amp;$A$69&amp;"'!"&amp;AS$68&amp;$C393+72)&lt;&gt;INDIRECT("'"&amp;$A$70&amp;"'!"&amp;AS$68&amp;$C393+72),1,0)</f>
        <v>0</v>
      </c>
      <c r="AT393" cm="1">
        <f t="array" aca="1" ref="AT393" ca="1">IF(INDIRECT("'"&amp;$A$69&amp;"'!"&amp;AT$68&amp;$C393+72)&lt;&gt;INDIRECT("'"&amp;$A$70&amp;"'!"&amp;AT$68&amp;$C393+72),1,0)</f>
        <v>0</v>
      </c>
      <c r="AU393" cm="1">
        <f t="array" aca="1" ref="AU393" ca="1">IF(INDIRECT("'"&amp;$A$69&amp;"'!"&amp;AU$68&amp;$C393+72)&lt;&gt;INDIRECT("'"&amp;$A$70&amp;"'!"&amp;AU$68&amp;$C393+72),1,0)</f>
        <v>0</v>
      </c>
      <c r="AV393" cm="1">
        <f t="array" aca="1" ref="AV393" ca="1">IF(INDIRECT("'"&amp;$A$69&amp;"'!"&amp;AV$68&amp;$C393+72)&lt;&gt;INDIRECT("'"&amp;$A$70&amp;"'!"&amp;AV$68&amp;$C393+72),1,0)</f>
        <v>0</v>
      </c>
      <c r="AW393" cm="1">
        <f t="array" aca="1" ref="AW393" ca="1">IF(INDIRECT("'"&amp;$A$69&amp;"'!"&amp;AW$68&amp;$C393+72)&lt;&gt;INDIRECT("'"&amp;$A$70&amp;"'!"&amp;AW$68&amp;$C393+72),1,0)</f>
        <v>0</v>
      </c>
      <c r="AX393" cm="1">
        <f t="array" aca="1" ref="AX393" ca="1">IF(INDIRECT("'"&amp;$A$69&amp;"'!"&amp;AX$68&amp;$C393+72)&lt;&gt;INDIRECT("'"&amp;$A$70&amp;"'!"&amp;AX$68&amp;$C393+72),1,0)</f>
        <v>0</v>
      </c>
      <c r="AY393" cm="1">
        <f t="array" aca="1" ref="AY393" ca="1">IF(INDIRECT("'"&amp;$A$69&amp;"'!"&amp;AY$68&amp;$C393+72)&lt;&gt;INDIRECT("'"&amp;$A$70&amp;"'!"&amp;AY$68&amp;$C393+72),1,0)</f>
        <v>0</v>
      </c>
      <c r="AZ393" cm="1">
        <f t="array" aca="1" ref="AZ393" ca="1">IF(INDIRECT("'"&amp;$A$69&amp;"'!"&amp;AZ$68&amp;$C393+72)&lt;&gt;INDIRECT("'"&amp;$A$70&amp;"'!"&amp;AZ$68&amp;$C393+72),1,0)</f>
        <v>0</v>
      </c>
      <c r="BA393" cm="1">
        <f t="array" aca="1" ref="BA393" ca="1">IF(INDIRECT("'"&amp;$A$69&amp;"'!"&amp;BA$68&amp;$C393+72)&lt;&gt;INDIRECT("'"&amp;$A$70&amp;"'!"&amp;BA$68&amp;$C393+72),1,0)</f>
        <v>0</v>
      </c>
      <c r="BB393" cm="1">
        <f t="array" aca="1" ref="BB393" ca="1">IF(INDIRECT("'"&amp;$A$69&amp;"'!"&amp;BB$68&amp;$C393+72)&lt;&gt;INDIRECT("'"&amp;$A$70&amp;"'!"&amp;BB$68&amp;$C393+72),1,0)</f>
        <v>0</v>
      </c>
      <c r="BC393">
        <f t="shared" ca="1" si="12"/>
        <v>0</v>
      </c>
      <c r="BD393">
        <f t="shared" ca="1" si="13"/>
        <v>0</v>
      </c>
      <c r="BE393">
        <f t="shared" ca="1" si="14"/>
        <v>0</v>
      </c>
    </row>
    <row r="394" spans="3:57" x14ac:dyDescent="0.15">
      <c r="C394" s="283">
        <v>322</v>
      </c>
      <c r="D394" cm="1">
        <f t="array" aca="1" ref="D394" ca="1">IF(INDIRECT("'"&amp;$A$69&amp;"'!"&amp;D$68&amp;$C394+72)&lt;&gt;INDIRECT("'"&amp;$A$70&amp;"'!"&amp;D$68&amp;$C394+72),1,0)</f>
        <v>0</v>
      </c>
      <c r="E394" cm="1">
        <f t="array" aca="1" ref="E394" ca="1">IF(INDIRECT("'"&amp;$A$69&amp;"'!"&amp;E$68&amp;$C394+72)&lt;&gt;INDIRECT("'"&amp;$A$70&amp;"'!"&amp;E$68&amp;$C394+72),1,0)</f>
        <v>0</v>
      </c>
      <c r="F394" cm="1">
        <f t="array" aca="1" ref="F394" ca="1">IF(INDIRECT("'"&amp;$A$69&amp;"'!"&amp;F$68&amp;$C394+72)&lt;&gt;INDIRECT("'"&amp;$A$70&amp;"'!"&amp;F$68&amp;$C394+72),1,0)</f>
        <v>0</v>
      </c>
      <c r="G394" cm="1">
        <f t="array" aca="1" ref="G394" ca="1">IF(INDIRECT("'"&amp;$A$69&amp;"'!"&amp;G$68&amp;$C394+72)&lt;&gt;INDIRECT("'"&amp;$A$70&amp;"'!"&amp;G$68&amp;$C394+72),1,0)</f>
        <v>0</v>
      </c>
      <c r="H394" cm="1">
        <f t="array" aca="1" ref="H394" ca="1">IF(INDIRECT("'"&amp;$A$69&amp;"'!"&amp;H$68&amp;$C394+72)&lt;&gt;INDIRECT("'"&amp;$A$70&amp;"'!"&amp;H$68&amp;$C394+72),1,0)</f>
        <v>0</v>
      </c>
      <c r="I394" cm="1">
        <f t="array" aca="1" ref="I394" ca="1">IF(INDIRECT("'"&amp;$A$69&amp;"'!"&amp;I$68&amp;$C394+72)&lt;&gt;INDIRECT("'"&amp;$A$70&amp;"'!"&amp;I$68&amp;$C394+72),1,0)</f>
        <v>0</v>
      </c>
      <c r="J394" cm="1">
        <f t="array" aca="1" ref="J394" ca="1">IF(INDIRECT("'"&amp;$A$69&amp;"'!"&amp;J$68&amp;$C394+72)&lt;&gt;INDIRECT("'"&amp;$A$70&amp;"'!"&amp;J$68&amp;$C394+72),1,0)</f>
        <v>0</v>
      </c>
      <c r="K394" cm="1">
        <f t="array" aca="1" ref="K394" ca="1">IF(INDIRECT("'"&amp;$A$69&amp;"'!"&amp;K$68&amp;$C394+72)&lt;&gt;INDIRECT("'"&amp;$A$70&amp;"'!"&amp;K$68&amp;$C394+72),1,0)</f>
        <v>0</v>
      </c>
      <c r="L394" cm="1">
        <f t="array" aca="1" ref="L394" ca="1">IF(INDIRECT("'"&amp;$A$69&amp;"'!"&amp;L$68&amp;$C394+72)&lt;&gt;INDIRECT("'"&amp;$A$70&amp;"'!"&amp;L$68&amp;$C394+72),1,0)</f>
        <v>0</v>
      </c>
      <c r="M394" cm="1">
        <f t="array" aca="1" ref="M394" ca="1">IF(INDIRECT("'"&amp;$A$69&amp;"'!"&amp;M$68&amp;$C394+72)&lt;&gt;INDIRECT("'"&amp;$A$70&amp;"'!"&amp;M$68&amp;$C394+72),1,0)</f>
        <v>0</v>
      </c>
      <c r="N394" cm="1">
        <f t="array" aca="1" ref="N394" ca="1">IF(INDIRECT("'"&amp;$A$69&amp;"'!"&amp;N$68&amp;$C394+72)&lt;&gt;INDIRECT("'"&amp;$A$70&amp;"'!"&amp;N$68&amp;$C394+72),1,0)</f>
        <v>0</v>
      </c>
      <c r="O394" cm="1">
        <f t="array" aca="1" ref="O394" ca="1">IF(INDIRECT("'"&amp;$A$69&amp;"'!"&amp;O$68&amp;$C394+72)&lt;&gt;INDIRECT("'"&amp;$A$70&amp;"'!"&amp;O$68&amp;$C394+72),1,0)</f>
        <v>0</v>
      </c>
      <c r="P394" cm="1">
        <f t="array" aca="1" ref="P394" ca="1">IF(INDIRECT("'"&amp;$A$69&amp;"'!"&amp;P$68&amp;$C394+72)&lt;&gt;INDIRECT("'"&amp;$A$70&amp;"'!"&amp;P$68&amp;$C394+72),1,0)</f>
        <v>0</v>
      </c>
      <c r="Q394" cm="1">
        <f t="array" aca="1" ref="Q394" ca="1">IF(INDIRECT("'"&amp;$A$69&amp;"'!"&amp;Q$68&amp;$C394+72)&lt;&gt;INDIRECT("'"&amp;$A$70&amp;"'!"&amp;Q$68&amp;$C394+72),1,0)</f>
        <v>0</v>
      </c>
      <c r="R394" cm="1">
        <f t="array" aca="1" ref="R394" ca="1">IF(INDIRECT("'"&amp;$A$69&amp;"'!"&amp;R$68&amp;$C394+72)&lt;&gt;INDIRECT("'"&amp;$A$70&amp;"'!"&amp;R$68&amp;$C394+72),1,0)</f>
        <v>0</v>
      </c>
      <c r="S394" cm="1">
        <f t="array" aca="1" ref="S394" ca="1">IF(INDIRECT("'"&amp;$A$69&amp;"'!"&amp;S$68&amp;$C394+72)&lt;&gt;INDIRECT("'"&amp;$A$70&amp;"'!"&amp;S$68&amp;$C394+72),1,0)</f>
        <v>0</v>
      </c>
      <c r="T394" cm="1">
        <f t="array" aca="1" ref="T394" ca="1">IF(INDIRECT("'"&amp;$A$69&amp;"'!"&amp;T$68&amp;$C394+72)&lt;&gt;INDIRECT("'"&amp;$A$70&amp;"'!"&amp;T$68&amp;$C394+72),1,0)</f>
        <v>0</v>
      </c>
      <c r="U394" cm="1">
        <f t="array" aca="1" ref="U394" ca="1">IF(INDIRECT("'"&amp;$A$69&amp;"'!"&amp;U$68&amp;$C394+72)&lt;&gt;INDIRECT("'"&amp;$A$70&amp;"'!"&amp;U$68&amp;$C394+72),1,0)</f>
        <v>0</v>
      </c>
      <c r="V394" cm="1">
        <f t="array" aca="1" ref="V394" ca="1">IF(INDIRECT("'"&amp;$A$69&amp;"'!"&amp;V$68&amp;$C394+72)&lt;&gt;INDIRECT("'"&amp;$A$70&amp;"'!"&amp;V$68&amp;$C394+72),1,0)</f>
        <v>0</v>
      </c>
      <c r="W394" cm="1">
        <f t="array" aca="1" ref="W394" ca="1">IF(INDIRECT("'"&amp;$A$69&amp;"'!"&amp;W$68&amp;$C394+72)&lt;&gt;INDIRECT("'"&amp;$A$70&amp;"'!"&amp;W$68&amp;$C394+72),1,0)</f>
        <v>0</v>
      </c>
      <c r="X394" cm="1">
        <f t="array" aca="1" ref="X394" ca="1">IF(INDIRECT("'"&amp;$A$69&amp;"'!"&amp;X$68&amp;$C394+72)&lt;&gt;INDIRECT("'"&amp;$A$70&amp;"'!"&amp;X$68&amp;$C394+72),1,0)</f>
        <v>0</v>
      </c>
      <c r="Y394" cm="1">
        <f t="array" aca="1" ref="Y394" ca="1">IF(INDIRECT("'"&amp;$A$69&amp;"'!"&amp;Y$68&amp;$C394+72)&lt;&gt;INDIRECT("'"&amp;$A$70&amp;"'!"&amp;Y$68&amp;$C394+72),1,0)</f>
        <v>0</v>
      </c>
      <c r="Z394" cm="1">
        <f t="array" aca="1" ref="Z394" ca="1">IF(INDIRECT("'"&amp;$A$69&amp;"'!"&amp;Z$68&amp;$C394+72)&lt;&gt;INDIRECT("'"&amp;$A$70&amp;"'!"&amp;Z$68&amp;$C394+72),1,0)</f>
        <v>0</v>
      </c>
      <c r="AA394" cm="1">
        <f t="array" aca="1" ref="AA394" ca="1">IF(INDIRECT("'"&amp;$A$69&amp;"'!"&amp;AA$68&amp;$C394+72)&lt;&gt;INDIRECT("'"&amp;$A$70&amp;"'!"&amp;AA$68&amp;$C394+72),1,0)</f>
        <v>0</v>
      </c>
      <c r="AB394" cm="1">
        <f t="array" aca="1" ref="AB394" ca="1">IF(INDIRECT("'"&amp;$A$69&amp;"'!"&amp;AB$68&amp;$C394+72)&lt;&gt;INDIRECT("'"&amp;$A$70&amp;"'!"&amp;AB$68&amp;$C394+72),1,0)</f>
        <v>0</v>
      </c>
      <c r="AC394" cm="1">
        <f t="array" aca="1" ref="AC394" ca="1">IF(INDIRECT("'"&amp;$A$69&amp;"'!"&amp;AC$68&amp;$C394+72)&lt;&gt;INDIRECT("'"&amp;$A$70&amp;"'!"&amp;AC$68&amp;$C394+72),1,0)</f>
        <v>0</v>
      </c>
      <c r="AD394" cm="1">
        <f t="array" aca="1" ref="AD394" ca="1">IF(INDIRECT("'"&amp;$A$69&amp;"'!"&amp;AD$68&amp;$C394+72)&lt;&gt;INDIRECT("'"&amp;$A$70&amp;"'!"&amp;AD$68&amp;$C394+72),1,0)</f>
        <v>0</v>
      </c>
      <c r="AE394" cm="1">
        <f t="array" aca="1" ref="AE394" ca="1">IF(INDIRECT("'"&amp;$A$69&amp;"'!"&amp;AE$68&amp;$C394+72)&lt;&gt;INDIRECT("'"&amp;$A$70&amp;"'!"&amp;AE$68&amp;$C394+72),1,0)</f>
        <v>0</v>
      </c>
      <c r="AF394" cm="1">
        <f t="array" aca="1" ref="AF394" ca="1">IF(INDIRECT("'"&amp;$A$69&amp;"'!"&amp;AF$68&amp;$C394+72)&lt;&gt;INDIRECT("'"&amp;$A$70&amp;"'!"&amp;AF$68&amp;$C394+72),1,0)</f>
        <v>0</v>
      </c>
      <c r="AG394" cm="1">
        <f t="array" aca="1" ref="AG394" ca="1">IF(INDIRECT("'"&amp;$A$69&amp;"'!"&amp;AG$68&amp;$C394+72)&lt;&gt;INDIRECT("'"&amp;$A$70&amp;"'!"&amp;AG$68&amp;$C394+72),1,0)</f>
        <v>0</v>
      </c>
      <c r="AH394" cm="1">
        <f t="array" aca="1" ref="AH394" ca="1">IF(INDIRECT("'"&amp;$A$69&amp;"'!"&amp;AH$68&amp;$C394+72)&lt;&gt;INDIRECT("'"&amp;$A$70&amp;"'!"&amp;AH$68&amp;$C394+72),1,0)</f>
        <v>0</v>
      </c>
      <c r="AI394" cm="1">
        <f t="array" aca="1" ref="AI394" ca="1">IF(INDIRECT("'"&amp;$A$69&amp;"'!"&amp;AI$68&amp;$C394+72)&lt;&gt;INDIRECT("'"&amp;$A$70&amp;"'!"&amp;AI$68&amp;$C394+72),1,0)</f>
        <v>0</v>
      </c>
      <c r="AJ394" cm="1">
        <f t="array" aca="1" ref="AJ394" ca="1">IF(INDIRECT("'"&amp;$A$69&amp;"'!"&amp;AJ$68&amp;$C394+72)&lt;&gt;INDIRECT("'"&amp;$A$70&amp;"'!"&amp;AJ$68&amp;$C394+72),1,0)</f>
        <v>0</v>
      </c>
      <c r="AK394" cm="1">
        <f t="array" aca="1" ref="AK394" ca="1">IF(INDIRECT("'"&amp;$A$69&amp;"'!"&amp;AK$68&amp;$C394+72)&lt;&gt;INDIRECT("'"&amp;$A$70&amp;"'!"&amp;AK$68&amp;$C394+72),1,0)</f>
        <v>0</v>
      </c>
      <c r="AL394" cm="1">
        <f t="array" aca="1" ref="AL394" ca="1">IF(INDIRECT("'"&amp;$A$69&amp;"'!"&amp;AL$68&amp;$C394+72)&lt;&gt;INDIRECT("'"&amp;$A$70&amp;"'!"&amp;AL$68&amp;$C394+72),1,0)</f>
        <v>0</v>
      </c>
      <c r="AM394" cm="1">
        <f t="array" aca="1" ref="AM394" ca="1">IF(INDIRECT("'"&amp;$A$69&amp;"'!"&amp;AM$68&amp;$C394+72)&lt;&gt;INDIRECT("'"&amp;$A$70&amp;"'!"&amp;AM$68&amp;$C394+72),1,0)</f>
        <v>0</v>
      </c>
      <c r="AN394" cm="1">
        <f t="array" aca="1" ref="AN394" ca="1">IF(INDIRECT("'"&amp;$A$69&amp;"'!"&amp;AN$68&amp;$C394+72)&lt;&gt;INDIRECT("'"&amp;$A$70&amp;"'!"&amp;AN$68&amp;$C394+72),1,0)</f>
        <v>0</v>
      </c>
      <c r="AO394" cm="1">
        <f t="array" aca="1" ref="AO394" ca="1">IF(INDIRECT("'"&amp;$A$69&amp;"'!"&amp;AO$68&amp;$C394+72)&lt;&gt;INDIRECT("'"&amp;$A$70&amp;"'!"&amp;AO$68&amp;$C394+72),1,0)</f>
        <v>0</v>
      </c>
      <c r="AP394" cm="1">
        <f t="array" aca="1" ref="AP394" ca="1">IF(INDIRECT("'"&amp;$A$69&amp;"'!"&amp;AP$68&amp;$C394+72)&lt;&gt;INDIRECT("'"&amp;$A$70&amp;"'!"&amp;AP$68&amp;$C394+72),1,0)</f>
        <v>0</v>
      </c>
      <c r="AQ394" cm="1">
        <f t="array" aca="1" ref="AQ394" ca="1">IF(INDIRECT("'"&amp;$A$69&amp;"'!"&amp;AQ$68&amp;$C394+72)&lt;&gt;INDIRECT("'"&amp;$A$70&amp;"'!"&amp;AQ$68&amp;$C394+72),1,0)</f>
        <v>0</v>
      </c>
      <c r="AR394" cm="1">
        <f t="array" aca="1" ref="AR394" ca="1">IF(INDIRECT("'"&amp;$A$69&amp;"'!"&amp;AR$68&amp;$C394+72)&lt;&gt;INDIRECT("'"&amp;$A$70&amp;"'!"&amp;AR$68&amp;$C394+72),1,0)</f>
        <v>0</v>
      </c>
      <c r="AS394" cm="1">
        <f t="array" aca="1" ref="AS394" ca="1">IF(INDIRECT("'"&amp;$A$69&amp;"'!"&amp;AS$68&amp;$C394+72)&lt;&gt;INDIRECT("'"&amp;$A$70&amp;"'!"&amp;AS$68&amp;$C394+72),1,0)</f>
        <v>0</v>
      </c>
      <c r="AT394" cm="1">
        <f t="array" aca="1" ref="AT394" ca="1">IF(INDIRECT("'"&amp;$A$69&amp;"'!"&amp;AT$68&amp;$C394+72)&lt;&gt;INDIRECT("'"&amp;$A$70&amp;"'!"&amp;AT$68&amp;$C394+72),1,0)</f>
        <v>0</v>
      </c>
      <c r="AU394" cm="1">
        <f t="array" aca="1" ref="AU394" ca="1">IF(INDIRECT("'"&amp;$A$69&amp;"'!"&amp;AU$68&amp;$C394+72)&lt;&gt;INDIRECT("'"&amp;$A$70&amp;"'!"&amp;AU$68&amp;$C394+72),1,0)</f>
        <v>0</v>
      </c>
      <c r="AV394" cm="1">
        <f t="array" aca="1" ref="AV394" ca="1">IF(INDIRECT("'"&amp;$A$69&amp;"'!"&amp;AV$68&amp;$C394+72)&lt;&gt;INDIRECT("'"&amp;$A$70&amp;"'!"&amp;AV$68&amp;$C394+72),1,0)</f>
        <v>0</v>
      </c>
      <c r="AW394" cm="1">
        <f t="array" aca="1" ref="AW394" ca="1">IF(INDIRECT("'"&amp;$A$69&amp;"'!"&amp;AW$68&amp;$C394+72)&lt;&gt;INDIRECT("'"&amp;$A$70&amp;"'!"&amp;AW$68&amp;$C394+72),1,0)</f>
        <v>0</v>
      </c>
      <c r="AX394" cm="1">
        <f t="array" aca="1" ref="AX394" ca="1">IF(INDIRECT("'"&amp;$A$69&amp;"'!"&amp;AX$68&amp;$C394+72)&lt;&gt;INDIRECT("'"&amp;$A$70&amp;"'!"&amp;AX$68&amp;$C394+72),1,0)</f>
        <v>0</v>
      </c>
      <c r="AY394" cm="1">
        <f t="array" aca="1" ref="AY394" ca="1">IF(INDIRECT("'"&amp;$A$69&amp;"'!"&amp;AY$68&amp;$C394+72)&lt;&gt;INDIRECT("'"&amp;$A$70&amp;"'!"&amp;AY$68&amp;$C394+72),1,0)</f>
        <v>0</v>
      </c>
      <c r="AZ394" cm="1">
        <f t="array" aca="1" ref="AZ394" ca="1">IF(INDIRECT("'"&amp;$A$69&amp;"'!"&amp;AZ$68&amp;$C394+72)&lt;&gt;INDIRECT("'"&amp;$A$70&amp;"'!"&amp;AZ$68&amp;$C394+72),1,0)</f>
        <v>0</v>
      </c>
      <c r="BA394" cm="1">
        <f t="array" aca="1" ref="BA394" ca="1">IF(INDIRECT("'"&amp;$A$69&amp;"'!"&amp;BA$68&amp;$C394+72)&lt;&gt;INDIRECT("'"&amp;$A$70&amp;"'!"&amp;BA$68&amp;$C394+72),1,0)</f>
        <v>0</v>
      </c>
      <c r="BB394" cm="1">
        <f t="array" aca="1" ref="BB394" ca="1">IF(INDIRECT("'"&amp;$A$69&amp;"'!"&amp;BB$68&amp;$C394+72)&lt;&gt;INDIRECT("'"&amp;$A$70&amp;"'!"&amp;BB$68&amp;$C394+72),1,0)</f>
        <v>0</v>
      </c>
      <c r="BC394">
        <f t="shared" ref="BC394:BC457" ca="1" si="15">IFERROR(MIN(SUM(D394:BB394),1),1)</f>
        <v>0</v>
      </c>
      <c r="BD394">
        <f t="shared" ref="BD394:BD457" ca="1" si="16">IFERROR(IF(SUM(D394:Q394,Z394:BB394)&gt;0,0,MIN(SUM(R394:Y394),1)),0)</f>
        <v>0</v>
      </c>
      <c r="BE394">
        <f t="shared" ref="BE394:BE457" ca="1" si="17">IF(AND(BC394=1,BD394=0),1,0)</f>
        <v>0</v>
      </c>
    </row>
    <row r="395" spans="3:57" x14ac:dyDescent="0.15">
      <c r="C395" s="283">
        <v>323</v>
      </c>
      <c r="D395" cm="1">
        <f t="array" aca="1" ref="D395" ca="1">IF(INDIRECT("'"&amp;$A$69&amp;"'!"&amp;D$68&amp;$C395+72)&lt;&gt;INDIRECT("'"&amp;$A$70&amp;"'!"&amp;D$68&amp;$C395+72),1,0)</f>
        <v>0</v>
      </c>
      <c r="E395" cm="1">
        <f t="array" aca="1" ref="E395" ca="1">IF(INDIRECT("'"&amp;$A$69&amp;"'!"&amp;E$68&amp;$C395+72)&lt;&gt;INDIRECT("'"&amp;$A$70&amp;"'!"&amp;E$68&amp;$C395+72),1,0)</f>
        <v>0</v>
      </c>
      <c r="F395" cm="1">
        <f t="array" aca="1" ref="F395" ca="1">IF(INDIRECT("'"&amp;$A$69&amp;"'!"&amp;F$68&amp;$C395+72)&lt;&gt;INDIRECT("'"&amp;$A$70&amp;"'!"&amp;F$68&amp;$C395+72),1,0)</f>
        <v>0</v>
      </c>
      <c r="G395" cm="1">
        <f t="array" aca="1" ref="G395" ca="1">IF(INDIRECT("'"&amp;$A$69&amp;"'!"&amp;G$68&amp;$C395+72)&lt;&gt;INDIRECT("'"&amp;$A$70&amp;"'!"&amp;G$68&amp;$C395+72),1,0)</f>
        <v>0</v>
      </c>
      <c r="H395" cm="1">
        <f t="array" aca="1" ref="H395" ca="1">IF(INDIRECT("'"&amp;$A$69&amp;"'!"&amp;H$68&amp;$C395+72)&lt;&gt;INDIRECT("'"&amp;$A$70&amp;"'!"&amp;H$68&amp;$C395+72),1,0)</f>
        <v>0</v>
      </c>
      <c r="I395" cm="1">
        <f t="array" aca="1" ref="I395" ca="1">IF(INDIRECT("'"&amp;$A$69&amp;"'!"&amp;I$68&amp;$C395+72)&lt;&gt;INDIRECT("'"&amp;$A$70&amp;"'!"&amp;I$68&amp;$C395+72),1,0)</f>
        <v>0</v>
      </c>
      <c r="J395" cm="1">
        <f t="array" aca="1" ref="J395" ca="1">IF(INDIRECT("'"&amp;$A$69&amp;"'!"&amp;J$68&amp;$C395+72)&lt;&gt;INDIRECT("'"&amp;$A$70&amp;"'!"&amp;J$68&amp;$C395+72),1,0)</f>
        <v>0</v>
      </c>
      <c r="K395" cm="1">
        <f t="array" aca="1" ref="K395" ca="1">IF(INDIRECT("'"&amp;$A$69&amp;"'!"&amp;K$68&amp;$C395+72)&lt;&gt;INDIRECT("'"&amp;$A$70&amp;"'!"&amp;K$68&amp;$C395+72),1,0)</f>
        <v>0</v>
      </c>
      <c r="L395" cm="1">
        <f t="array" aca="1" ref="L395" ca="1">IF(INDIRECT("'"&amp;$A$69&amp;"'!"&amp;L$68&amp;$C395+72)&lt;&gt;INDIRECT("'"&amp;$A$70&amp;"'!"&amp;L$68&amp;$C395+72),1,0)</f>
        <v>0</v>
      </c>
      <c r="M395" cm="1">
        <f t="array" aca="1" ref="M395" ca="1">IF(INDIRECT("'"&amp;$A$69&amp;"'!"&amp;M$68&amp;$C395+72)&lt;&gt;INDIRECT("'"&amp;$A$70&amp;"'!"&amp;M$68&amp;$C395+72),1,0)</f>
        <v>0</v>
      </c>
      <c r="N395" cm="1">
        <f t="array" aca="1" ref="N395" ca="1">IF(INDIRECT("'"&amp;$A$69&amp;"'!"&amp;N$68&amp;$C395+72)&lt;&gt;INDIRECT("'"&amp;$A$70&amp;"'!"&amp;N$68&amp;$C395+72),1,0)</f>
        <v>0</v>
      </c>
      <c r="O395" cm="1">
        <f t="array" aca="1" ref="O395" ca="1">IF(INDIRECT("'"&amp;$A$69&amp;"'!"&amp;O$68&amp;$C395+72)&lt;&gt;INDIRECT("'"&amp;$A$70&amp;"'!"&amp;O$68&amp;$C395+72),1,0)</f>
        <v>0</v>
      </c>
      <c r="P395" cm="1">
        <f t="array" aca="1" ref="P395" ca="1">IF(INDIRECT("'"&amp;$A$69&amp;"'!"&amp;P$68&amp;$C395+72)&lt;&gt;INDIRECT("'"&amp;$A$70&amp;"'!"&amp;P$68&amp;$C395+72),1,0)</f>
        <v>0</v>
      </c>
      <c r="Q395" cm="1">
        <f t="array" aca="1" ref="Q395" ca="1">IF(INDIRECT("'"&amp;$A$69&amp;"'!"&amp;Q$68&amp;$C395+72)&lt;&gt;INDIRECT("'"&amp;$A$70&amp;"'!"&amp;Q$68&amp;$C395+72),1,0)</f>
        <v>0</v>
      </c>
      <c r="R395" cm="1">
        <f t="array" aca="1" ref="R395" ca="1">IF(INDIRECT("'"&amp;$A$69&amp;"'!"&amp;R$68&amp;$C395+72)&lt;&gt;INDIRECT("'"&amp;$A$70&amp;"'!"&amp;R$68&amp;$C395+72),1,0)</f>
        <v>0</v>
      </c>
      <c r="S395" cm="1">
        <f t="array" aca="1" ref="S395" ca="1">IF(INDIRECT("'"&amp;$A$69&amp;"'!"&amp;S$68&amp;$C395+72)&lt;&gt;INDIRECT("'"&amp;$A$70&amp;"'!"&amp;S$68&amp;$C395+72),1,0)</f>
        <v>0</v>
      </c>
      <c r="T395" cm="1">
        <f t="array" aca="1" ref="T395" ca="1">IF(INDIRECT("'"&amp;$A$69&amp;"'!"&amp;T$68&amp;$C395+72)&lt;&gt;INDIRECT("'"&amp;$A$70&amp;"'!"&amp;T$68&amp;$C395+72),1,0)</f>
        <v>0</v>
      </c>
      <c r="U395" cm="1">
        <f t="array" aca="1" ref="U395" ca="1">IF(INDIRECT("'"&amp;$A$69&amp;"'!"&amp;U$68&amp;$C395+72)&lt;&gt;INDIRECT("'"&amp;$A$70&amp;"'!"&amp;U$68&amp;$C395+72),1,0)</f>
        <v>0</v>
      </c>
      <c r="V395" cm="1">
        <f t="array" aca="1" ref="V395" ca="1">IF(INDIRECT("'"&amp;$A$69&amp;"'!"&amp;V$68&amp;$C395+72)&lt;&gt;INDIRECT("'"&amp;$A$70&amp;"'!"&amp;V$68&amp;$C395+72),1,0)</f>
        <v>0</v>
      </c>
      <c r="W395" cm="1">
        <f t="array" aca="1" ref="W395" ca="1">IF(INDIRECT("'"&amp;$A$69&amp;"'!"&amp;W$68&amp;$C395+72)&lt;&gt;INDIRECT("'"&amp;$A$70&amp;"'!"&amp;W$68&amp;$C395+72),1,0)</f>
        <v>0</v>
      </c>
      <c r="X395" cm="1">
        <f t="array" aca="1" ref="X395" ca="1">IF(INDIRECT("'"&amp;$A$69&amp;"'!"&amp;X$68&amp;$C395+72)&lt;&gt;INDIRECT("'"&amp;$A$70&amp;"'!"&amp;X$68&amp;$C395+72),1,0)</f>
        <v>0</v>
      </c>
      <c r="Y395" cm="1">
        <f t="array" aca="1" ref="Y395" ca="1">IF(INDIRECT("'"&amp;$A$69&amp;"'!"&amp;Y$68&amp;$C395+72)&lt;&gt;INDIRECT("'"&amp;$A$70&amp;"'!"&amp;Y$68&amp;$C395+72),1,0)</f>
        <v>0</v>
      </c>
      <c r="Z395" cm="1">
        <f t="array" aca="1" ref="Z395" ca="1">IF(INDIRECT("'"&amp;$A$69&amp;"'!"&amp;Z$68&amp;$C395+72)&lt;&gt;INDIRECT("'"&amp;$A$70&amp;"'!"&amp;Z$68&amp;$C395+72),1,0)</f>
        <v>0</v>
      </c>
      <c r="AA395" cm="1">
        <f t="array" aca="1" ref="AA395" ca="1">IF(INDIRECT("'"&amp;$A$69&amp;"'!"&amp;AA$68&amp;$C395+72)&lt;&gt;INDIRECT("'"&amp;$A$70&amp;"'!"&amp;AA$68&amp;$C395+72),1,0)</f>
        <v>0</v>
      </c>
      <c r="AB395" cm="1">
        <f t="array" aca="1" ref="AB395" ca="1">IF(INDIRECT("'"&amp;$A$69&amp;"'!"&amp;AB$68&amp;$C395+72)&lt;&gt;INDIRECT("'"&amp;$A$70&amp;"'!"&amp;AB$68&amp;$C395+72),1,0)</f>
        <v>0</v>
      </c>
      <c r="AC395" cm="1">
        <f t="array" aca="1" ref="AC395" ca="1">IF(INDIRECT("'"&amp;$A$69&amp;"'!"&amp;AC$68&amp;$C395+72)&lt;&gt;INDIRECT("'"&amp;$A$70&amp;"'!"&amp;AC$68&amp;$C395+72),1,0)</f>
        <v>0</v>
      </c>
      <c r="AD395" cm="1">
        <f t="array" aca="1" ref="AD395" ca="1">IF(INDIRECT("'"&amp;$A$69&amp;"'!"&amp;AD$68&amp;$C395+72)&lt;&gt;INDIRECT("'"&amp;$A$70&amp;"'!"&amp;AD$68&amp;$C395+72),1,0)</f>
        <v>0</v>
      </c>
      <c r="AE395" cm="1">
        <f t="array" aca="1" ref="AE395" ca="1">IF(INDIRECT("'"&amp;$A$69&amp;"'!"&amp;AE$68&amp;$C395+72)&lt;&gt;INDIRECT("'"&amp;$A$70&amp;"'!"&amp;AE$68&amp;$C395+72),1,0)</f>
        <v>0</v>
      </c>
      <c r="AF395" cm="1">
        <f t="array" aca="1" ref="AF395" ca="1">IF(INDIRECT("'"&amp;$A$69&amp;"'!"&amp;AF$68&amp;$C395+72)&lt;&gt;INDIRECT("'"&amp;$A$70&amp;"'!"&amp;AF$68&amp;$C395+72),1,0)</f>
        <v>0</v>
      </c>
      <c r="AG395" cm="1">
        <f t="array" aca="1" ref="AG395" ca="1">IF(INDIRECT("'"&amp;$A$69&amp;"'!"&amp;AG$68&amp;$C395+72)&lt;&gt;INDIRECT("'"&amp;$A$70&amp;"'!"&amp;AG$68&amp;$C395+72),1,0)</f>
        <v>0</v>
      </c>
      <c r="AH395" cm="1">
        <f t="array" aca="1" ref="AH395" ca="1">IF(INDIRECT("'"&amp;$A$69&amp;"'!"&amp;AH$68&amp;$C395+72)&lt;&gt;INDIRECT("'"&amp;$A$70&amp;"'!"&amp;AH$68&amp;$C395+72),1,0)</f>
        <v>0</v>
      </c>
      <c r="AI395" cm="1">
        <f t="array" aca="1" ref="AI395" ca="1">IF(INDIRECT("'"&amp;$A$69&amp;"'!"&amp;AI$68&amp;$C395+72)&lt;&gt;INDIRECT("'"&amp;$A$70&amp;"'!"&amp;AI$68&amp;$C395+72),1,0)</f>
        <v>0</v>
      </c>
      <c r="AJ395" cm="1">
        <f t="array" aca="1" ref="AJ395" ca="1">IF(INDIRECT("'"&amp;$A$69&amp;"'!"&amp;AJ$68&amp;$C395+72)&lt;&gt;INDIRECT("'"&amp;$A$70&amp;"'!"&amp;AJ$68&amp;$C395+72),1,0)</f>
        <v>0</v>
      </c>
      <c r="AK395" cm="1">
        <f t="array" aca="1" ref="AK395" ca="1">IF(INDIRECT("'"&amp;$A$69&amp;"'!"&amp;AK$68&amp;$C395+72)&lt;&gt;INDIRECT("'"&amp;$A$70&amp;"'!"&amp;AK$68&amp;$C395+72),1,0)</f>
        <v>0</v>
      </c>
      <c r="AL395" cm="1">
        <f t="array" aca="1" ref="AL395" ca="1">IF(INDIRECT("'"&amp;$A$69&amp;"'!"&amp;AL$68&amp;$C395+72)&lt;&gt;INDIRECT("'"&amp;$A$70&amp;"'!"&amp;AL$68&amp;$C395+72),1,0)</f>
        <v>0</v>
      </c>
      <c r="AM395" cm="1">
        <f t="array" aca="1" ref="AM395" ca="1">IF(INDIRECT("'"&amp;$A$69&amp;"'!"&amp;AM$68&amp;$C395+72)&lt;&gt;INDIRECT("'"&amp;$A$70&amp;"'!"&amp;AM$68&amp;$C395+72),1,0)</f>
        <v>0</v>
      </c>
      <c r="AN395" cm="1">
        <f t="array" aca="1" ref="AN395" ca="1">IF(INDIRECT("'"&amp;$A$69&amp;"'!"&amp;AN$68&amp;$C395+72)&lt;&gt;INDIRECT("'"&amp;$A$70&amp;"'!"&amp;AN$68&amp;$C395+72),1,0)</f>
        <v>0</v>
      </c>
      <c r="AO395" cm="1">
        <f t="array" aca="1" ref="AO395" ca="1">IF(INDIRECT("'"&amp;$A$69&amp;"'!"&amp;AO$68&amp;$C395+72)&lt;&gt;INDIRECT("'"&amp;$A$70&amp;"'!"&amp;AO$68&amp;$C395+72),1,0)</f>
        <v>0</v>
      </c>
      <c r="AP395" cm="1">
        <f t="array" aca="1" ref="AP395" ca="1">IF(INDIRECT("'"&amp;$A$69&amp;"'!"&amp;AP$68&amp;$C395+72)&lt;&gt;INDIRECT("'"&amp;$A$70&amp;"'!"&amp;AP$68&amp;$C395+72),1,0)</f>
        <v>0</v>
      </c>
      <c r="AQ395" cm="1">
        <f t="array" aca="1" ref="AQ395" ca="1">IF(INDIRECT("'"&amp;$A$69&amp;"'!"&amp;AQ$68&amp;$C395+72)&lt;&gt;INDIRECT("'"&amp;$A$70&amp;"'!"&amp;AQ$68&amp;$C395+72),1,0)</f>
        <v>0</v>
      </c>
      <c r="AR395" cm="1">
        <f t="array" aca="1" ref="AR395" ca="1">IF(INDIRECT("'"&amp;$A$69&amp;"'!"&amp;AR$68&amp;$C395+72)&lt;&gt;INDIRECT("'"&amp;$A$70&amp;"'!"&amp;AR$68&amp;$C395+72),1,0)</f>
        <v>0</v>
      </c>
      <c r="AS395" cm="1">
        <f t="array" aca="1" ref="AS395" ca="1">IF(INDIRECT("'"&amp;$A$69&amp;"'!"&amp;AS$68&amp;$C395+72)&lt;&gt;INDIRECT("'"&amp;$A$70&amp;"'!"&amp;AS$68&amp;$C395+72),1,0)</f>
        <v>0</v>
      </c>
      <c r="AT395" cm="1">
        <f t="array" aca="1" ref="AT395" ca="1">IF(INDIRECT("'"&amp;$A$69&amp;"'!"&amp;AT$68&amp;$C395+72)&lt;&gt;INDIRECT("'"&amp;$A$70&amp;"'!"&amp;AT$68&amp;$C395+72),1,0)</f>
        <v>0</v>
      </c>
      <c r="AU395" cm="1">
        <f t="array" aca="1" ref="AU395" ca="1">IF(INDIRECT("'"&amp;$A$69&amp;"'!"&amp;AU$68&amp;$C395+72)&lt;&gt;INDIRECT("'"&amp;$A$70&amp;"'!"&amp;AU$68&amp;$C395+72),1,0)</f>
        <v>0</v>
      </c>
      <c r="AV395" cm="1">
        <f t="array" aca="1" ref="AV395" ca="1">IF(INDIRECT("'"&amp;$A$69&amp;"'!"&amp;AV$68&amp;$C395+72)&lt;&gt;INDIRECT("'"&amp;$A$70&amp;"'!"&amp;AV$68&amp;$C395+72),1,0)</f>
        <v>0</v>
      </c>
      <c r="AW395" cm="1">
        <f t="array" aca="1" ref="AW395" ca="1">IF(INDIRECT("'"&amp;$A$69&amp;"'!"&amp;AW$68&amp;$C395+72)&lt;&gt;INDIRECT("'"&amp;$A$70&amp;"'!"&amp;AW$68&amp;$C395+72),1,0)</f>
        <v>0</v>
      </c>
      <c r="AX395" cm="1">
        <f t="array" aca="1" ref="AX395" ca="1">IF(INDIRECT("'"&amp;$A$69&amp;"'!"&amp;AX$68&amp;$C395+72)&lt;&gt;INDIRECT("'"&amp;$A$70&amp;"'!"&amp;AX$68&amp;$C395+72),1,0)</f>
        <v>0</v>
      </c>
      <c r="AY395" cm="1">
        <f t="array" aca="1" ref="AY395" ca="1">IF(INDIRECT("'"&amp;$A$69&amp;"'!"&amp;AY$68&amp;$C395+72)&lt;&gt;INDIRECT("'"&amp;$A$70&amp;"'!"&amp;AY$68&amp;$C395+72),1,0)</f>
        <v>0</v>
      </c>
      <c r="AZ395" cm="1">
        <f t="array" aca="1" ref="AZ395" ca="1">IF(INDIRECT("'"&amp;$A$69&amp;"'!"&amp;AZ$68&amp;$C395+72)&lt;&gt;INDIRECT("'"&amp;$A$70&amp;"'!"&amp;AZ$68&amp;$C395+72),1,0)</f>
        <v>0</v>
      </c>
      <c r="BA395" cm="1">
        <f t="array" aca="1" ref="BA395" ca="1">IF(INDIRECT("'"&amp;$A$69&amp;"'!"&amp;BA$68&amp;$C395+72)&lt;&gt;INDIRECT("'"&amp;$A$70&amp;"'!"&amp;BA$68&amp;$C395+72),1,0)</f>
        <v>0</v>
      </c>
      <c r="BB395" cm="1">
        <f t="array" aca="1" ref="BB395" ca="1">IF(INDIRECT("'"&amp;$A$69&amp;"'!"&amp;BB$68&amp;$C395+72)&lt;&gt;INDIRECT("'"&amp;$A$70&amp;"'!"&amp;BB$68&amp;$C395+72),1,0)</f>
        <v>0</v>
      </c>
      <c r="BC395">
        <f t="shared" ca="1" si="15"/>
        <v>0</v>
      </c>
      <c r="BD395">
        <f t="shared" ca="1" si="16"/>
        <v>0</v>
      </c>
      <c r="BE395">
        <f t="shared" ca="1" si="17"/>
        <v>0</v>
      </c>
    </row>
    <row r="396" spans="3:57" x14ac:dyDescent="0.15">
      <c r="C396" s="283">
        <v>324</v>
      </c>
      <c r="D396" cm="1">
        <f t="array" aca="1" ref="D396" ca="1">IF(INDIRECT("'"&amp;$A$69&amp;"'!"&amp;D$68&amp;$C396+72)&lt;&gt;INDIRECT("'"&amp;$A$70&amp;"'!"&amp;D$68&amp;$C396+72),1,0)</f>
        <v>0</v>
      </c>
      <c r="E396" cm="1">
        <f t="array" aca="1" ref="E396" ca="1">IF(INDIRECT("'"&amp;$A$69&amp;"'!"&amp;E$68&amp;$C396+72)&lt;&gt;INDIRECT("'"&amp;$A$70&amp;"'!"&amp;E$68&amp;$C396+72),1,0)</f>
        <v>0</v>
      </c>
      <c r="F396" cm="1">
        <f t="array" aca="1" ref="F396" ca="1">IF(INDIRECT("'"&amp;$A$69&amp;"'!"&amp;F$68&amp;$C396+72)&lt;&gt;INDIRECT("'"&amp;$A$70&amp;"'!"&amp;F$68&amp;$C396+72),1,0)</f>
        <v>0</v>
      </c>
      <c r="G396" cm="1">
        <f t="array" aca="1" ref="G396" ca="1">IF(INDIRECT("'"&amp;$A$69&amp;"'!"&amp;G$68&amp;$C396+72)&lt;&gt;INDIRECT("'"&amp;$A$70&amp;"'!"&amp;G$68&amp;$C396+72),1,0)</f>
        <v>0</v>
      </c>
      <c r="H396" cm="1">
        <f t="array" aca="1" ref="H396" ca="1">IF(INDIRECT("'"&amp;$A$69&amp;"'!"&amp;H$68&amp;$C396+72)&lt;&gt;INDIRECT("'"&amp;$A$70&amp;"'!"&amp;H$68&amp;$C396+72),1,0)</f>
        <v>0</v>
      </c>
      <c r="I396" cm="1">
        <f t="array" aca="1" ref="I396" ca="1">IF(INDIRECT("'"&amp;$A$69&amp;"'!"&amp;I$68&amp;$C396+72)&lt;&gt;INDIRECT("'"&amp;$A$70&amp;"'!"&amp;I$68&amp;$C396+72),1,0)</f>
        <v>0</v>
      </c>
      <c r="J396" cm="1">
        <f t="array" aca="1" ref="J396" ca="1">IF(INDIRECT("'"&amp;$A$69&amp;"'!"&amp;J$68&amp;$C396+72)&lt;&gt;INDIRECT("'"&amp;$A$70&amp;"'!"&amp;J$68&amp;$C396+72),1,0)</f>
        <v>0</v>
      </c>
      <c r="K396" cm="1">
        <f t="array" aca="1" ref="K396" ca="1">IF(INDIRECT("'"&amp;$A$69&amp;"'!"&amp;K$68&amp;$C396+72)&lt;&gt;INDIRECT("'"&amp;$A$70&amp;"'!"&amp;K$68&amp;$C396+72),1,0)</f>
        <v>0</v>
      </c>
      <c r="L396" cm="1">
        <f t="array" aca="1" ref="L396" ca="1">IF(INDIRECT("'"&amp;$A$69&amp;"'!"&amp;L$68&amp;$C396+72)&lt;&gt;INDIRECT("'"&amp;$A$70&amp;"'!"&amp;L$68&amp;$C396+72),1,0)</f>
        <v>0</v>
      </c>
      <c r="M396" cm="1">
        <f t="array" aca="1" ref="M396" ca="1">IF(INDIRECT("'"&amp;$A$69&amp;"'!"&amp;M$68&amp;$C396+72)&lt;&gt;INDIRECT("'"&amp;$A$70&amp;"'!"&amp;M$68&amp;$C396+72),1,0)</f>
        <v>0</v>
      </c>
      <c r="N396" cm="1">
        <f t="array" aca="1" ref="N396" ca="1">IF(INDIRECT("'"&amp;$A$69&amp;"'!"&amp;N$68&amp;$C396+72)&lt;&gt;INDIRECT("'"&amp;$A$70&amp;"'!"&amp;N$68&amp;$C396+72),1,0)</f>
        <v>0</v>
      </c>
      <c r="O396" cm="1">
        <f t="array" aca="1" ref="O396" ca="1">IF(INDIRECT("'"&amp;$A$69&amp;"'!"&amp;O$68&amp;$C396+72)&lt;&gt;INDIRECT("'"&amp;$A$70&amp;"'!"&amp;O$68&amp;$C396+72),1,0)</f>
        <v>0</v>
      </c>
      <c r="P396" cm="1">
        <f t="array" aca="1" ref="P396" ca="1">IF(INDIRECT("'"&amp;$A$69&amp;"'!"&amp;P$68&amp;$C396+72)&lt;&gt;INDIRECT("'"&amp;$A$70&amp;"'!"&amp;P$68&amp;$C396+72),1,0)</f>
        <v>0</v>
      </c>
      <c r="Q396" cm="1">
        <f t="array" aca="1" ref="Q396" ca="1">IF(INDIRECT("'"&amp;$A$69&amp;"'!"&amp;Q$68&amp;$C396+72)&lt;&gt;INDIRECT("'"&amp;$A$70&amp;"'!"&amp;Q$68&amp;$C396+72),1,0)</f>
        <v>0</v>
      </c>
      <c r="R396" cm="1">
        <f t="array" aca="1" ref="R396" ca="1">IF(INDIRECT("'"&amp;$A$69&amp;"'!"&amp;R$68&amp;$C396+72)&lt;&gt;INDIRECT("'"&amp;$A$70&amp;"'!"&amp;R$68&amp;$C396+72),1,0)</f>
        <v>0</v>
      </c>
      <c r="S396" cm="1">
        <f t="array" aca="1" ref="S396" ca="1">IF(INDIRECT("'"&amp;$A$69&amp;"'!"&amp;S$68&amp;$C396+72)&lt;&gt;INDIRECT("'"&amp;$A$70&amp;"'!"&amp;S$68&amp;$C396+72),1,0)</f>
        <v>0</v>
      </c>
      <c r="T396" cm="1">
        <f t="array" aca="1" ref="T396" ca="1">IF(INDIRECT("'"&amp;$A$69&amp;"'!"&amp;T$68&amp;$C396+72)&lt;&gt;INDIRECT("'"&amp;$A$70&amp;"'!"&amp;T$68&amp;$C396+72),1,0)</f>
        <v>0</v>
      </c>
      <c r="U396" cm="1">
        <f t="array" aca="1" ref="U396" ca="1">IF(INDIRECT("'"&amp;$A$69&amp;"'!"&amp;U$68&amp;$C396+72)&lt;&gt;INDIRECT("'"&amp;$A$70&amp;"'!"&amp;U$68&amp;$C396+72),1,0)</f>
        <v>0</v>
      </c>
      <c r="V396" cm="1">
        <f t="array" aca="1" ref="V396" ca="1">IF(INDIRECT("'"&amp;$A$69&amp;"'!"&amp;V$68&amp;$C396+72)&lt;&gt;INDIRECT("'"&amp;$A$70&amp;"'!"&amp;V$68&amp;$C396+72),1,0)</f>
        <v>0</v>
      </c>
      <c r="W396" cm="1">
        <f t="array" aca="1" ref="W396" ca="1">IF(INDIRECT("'"&amp;$A$69&amp;"'!"&amp;W$68&amp;$C396+72)&lt;&gt;INDIRECT("'"&amp;$A$70&amp;"'!"&amp;W$68&amp;$C396+72),1,0)</f>
        <v>0</v>
      </c>
      <c r="X396" cm="1">
        <f t="array" aca="1" ref="X396" ca="1">IF(INDIRECT("'"&amp;$A$69&amp;"'!"&amp;X$68&amp;$C396+72)&lt;&gt;INDIRECT("'"&amp;$A$70&amp;"'!"&amp;X$68&amp;$C396+72),1,0)</f>
        <v>0</v>
      </c>
      <c r="Y396" cm="1">
        <f t="array" aca="1" ref="Y396" ca="1">IF(INDIRECT("'"&amp;$A$69&amp;"'!"&amp;Y$68&amp;$C396+72)&lt;&gt;INDIRECT("'"&amp;$A$70&amp;"'!"&amp;Y$68&amp;$C396+72),1,0)</f>
        <v>0</v>
      </c>
      <c r="Z396" cm="1">
        <f t="array" aca="1" ref="Z396" ca="1">IF(INDIRECT("'"&amp;$A$69&amp;"'!"&amp;Z$68&amp;$C396+72)&lt;&gt;INDIRECT("'"&amp;$A$70&amp;"'!"&amp;Z$68&amp;$C396+72),1,0)</f>
        <v>0</v>
      </c>
      <c r="AA396" cm="1">
        <f t="array" aca="1" ref="AA396" ca="1">IF(INDIRECT("'"&amp;$A$69&amp;"'!"&amp;AA$68&amp;$C396+72)&lt;&gt;INDIRECT("'"&amp;$A$70&amp;"'!"&amp;AA$68&amp;$C396+72),1,0)</f>
        <v>0</v>
      </c>
      <c r="AB396" cm="1">
        <f t="array" aca="1" ref="AB396" ca="1">IF(INDIRECT("'"&amp;$A$69&amp;"'!"&amp;AB$68&amp;$C396+72)&lt;&gt;INDIRECT("'"&amp;$A$70&amp;"'!"&amp;AB$68&amp;$C396+72),1,0)</f>
        <v>0</v>
      </c>
      <c r="AC396" cm="1">
        <f t="array" aca="1" ref="AC396" ca="1">IF(INDIRECT("'"&amp;$A$69&amp;"'!"&amp;AC$68&amp;$C396+72)&lt;&gt;INDIRECT("'"&amp;$A$70&amp;"'!"&amp;AC$68&amp;$C396+72),1,0)</f>
        <v>0</v>
      </c>
      <c r="AD396" cm="1">
        <f t="array" aca="1" ref="AD396" ca="1">IF(INDIRECT("'"&amp;$A$69&amp;"'!"&amp;AD$68&amp;$C396+72)&lt;&gt;INDIRECT("'"&amp;$A$70&amp;"'!"&amp;AD$68&amp;$C396+72),1,0)</f>
        <v>0</v>
      </c>
      <c r="AE396" cm="1">
        <f t="array" aca="1" ref="AE396" ca="1">IF(INDIRECT("'"&amp;$A$69&amp;"'!"&amp;AE$68&amp;$C396+72)&lt;&gt;INDIRECT("'"&amp;$A$70&amp;"'!"&amp;AE$68&amp;$C396+72),1,0)</f>
        <v>0</v>
      </c>
      <c r="AF396" cm="1">
        <f t="array" aca="1" ref="AF396" ca="1">IF(INDIRECT("'"&amp;$A$69&amp;"'!"&amp;AF$68&amp;$C396+72)&lt;&gt;INDIRECT("'"&amp;$A$70&amp;"'!"&amp;AF$68&amp;$C396+72),1,0)</f>
        <v>0</v>
      </c>
      <c r="AG396" cm="1">
        <f t="array" aca="1" ref="AG396" ca="1">IF(INDIRECT("'"&amp;$A$69&amp;"'!"&amp;AG$68&amp;$C396+72)&lt;&gt;INDIRECT("'"&amp;$A$70&amp;"'!"&amp;AG$68&amp;$C396+72),1,0)</f>
        <v>0</v>
      </c>
      <c r="AH396" cm="1">
        <f t="array" aca="1" ref="AH396" ca="1">IF(INDIRECT("'"&amp;$A$69&amp;"'!"&amp;AH$68&amp;$C396+72)&lt;&gt;INDIRECT("'"&amp;$A$70&amp;"'!"&amp;AH$68&amp;$C396+72),1,0)</f>
        <v>0</v>
      </c>
      <c r="AI396" cm="1">
        <f t="array" aca="1" ref="AI396" ca="1">IF(INDIRECT("'"&amp;$A$69&amp;"'!"&amp;AI$68&amp;$C396+72)&lt;&gt;INDIRECT("'"&amp;$A$70&amp;"'!"&amp;AI$68&amp;$C396+72),1,0)</f>
        <v>0</v>
      </c>
      <c r="AJ396" cm="1">
        <f t="array" aca="1" ref="AJ396" ca="1">IF(INDIRECT("'"&amp;$A$69&amp;"'!"&amp;AJ$68&amp;$C396+72)&lt;&gt;INDIRECT("'"&amp;$A$70&amp;"'!"&amp;AJ$68&amp;$C396+72),1,0)</f>
        <v>0</v>
      </c>
      <c r="AK396" cm="1">
        <f t="array" aca="1" ref="AK396" ca="1">IF(INDIRECT("'"&amp;$A$69&amp;"'!"&amp;AK$68&amp;$C396+72)&lt;&gt;INDIRECT("'"&amp;$A$70&amp;"'!"&amp;AK$68&amp;$C396+72),1,0)</f>
        <v>0</v>
      </c>
      <c r="AL396" cm="1">
        <f t="array" aca="1" ref="AL396" ca="1">IF(INDIRECT("'"&amp;$A$69&amp;"'!"&amp;AL$68&amp;$C396+72)&lt;&gt;INDIRECT("'"&amp;$A$70&amp;"'!"&amp;AL$68&amp;$C396+72),1,0)</f>
        <v>0</v>
      </c>
      <c r="AM396" cm="1">
        <f t="array" aca="1" ref="AM396" ca="1">IF(INDIRECT("'"&amp;$A$69&amp;"'!"&amp;AM$68&amp;$C396+72)&lt;&gt;INDIRECT("'"&amp;$A$70&amp;"'!"&amp;AM$68&amp;$C396+72),1,0)</f>
        <v>0</v>
      </c>
      <c r="AN396" cm="1">
        <f t="array" aca="1" ref="AN396" ca="1">IF(INDIRECT("'"&amp;$A$69&amp;"'!"&amp;AN$68&amp;$C396+72)&lt;&gt;INDIRECT("'"&amp;$A$70&amp;"'!"&amp;AN$68&amp;$C396+72),1,0)</f>
        <v>0</v>
      </c>
      <c r="AO396" cm="1">
        <f t="array" aca="1" ref="AO396" ca="1">IF(INDIRECT("'"&amp;$A$69&amp;"'!"&amp;AO$68&amp;$C396+72)&lt;&gt;INDIRECT("'"&amp;$A$70&amp;"'!"&amp;AO$68&amp;$C396+72),1,0)</f>
        <v>0</v>
      </c>
      <c r="AP396" cm="1">
        <f t="array" aca="1" ref="AP396" ca="1">IF(INDIRECT("'"&amp;$A$69&amp;"'!"&amp;AP$68&amp;$C396+72)&lt;&gt;INDIRECT("'"&amp;$A$70&amp;"'!"&amp;AP$68&amp;$C396+72),1,0)</f>
        <v>0</v>
      </c>
      <c r="AQ396" cm="1">
        <f t="array" aca="1" ref="AQ396" ca="1">IF(INDIRECT("'"&amp;$A$69&amp;"'!"&amp;AQ$68&amp;$C396+72)&lt;&gt;INDIRECT("'"&amp;$A$70&amp;"'!"&amp;AQ$68&amp;$C396+72),1,0)</f>
        <v>0</v>
      </c>
      <c r="AR396" cm="1">
        <f t="array" aca="1" ref="AR396" ca="1">IF(INDIRECT("'"&amp;$A$69&amp;"'!"&amp;AR$68&amp;$C396+72)&lt;&gt;INDIRECT("'"&amp;$A$70&amp;"'!"&amp;AR$68&amp;$C396+72),1,0)</f>
        <v>0</v>
      </c>
      <c r="AS396" cm="1">
        <f t="array" aca="1" ref="AS396" ca="1">IF(INDIRECT("'"&amp;$A$69&amp;"'!"&amp;AS$68&amp;$C396+72)&lt;&gt;INDIRECT("'"&amp;$A$70&amp;"'!"&amp;AS$68&amp;$C396+72),1,0)</f>
        <v>0</v>
      </c>
      <c r="AT396" cm="1">
        <f t="array" aca="1" ref="AT396" ca="1">IF(INDIRECT("'"&amp;$A$69&amp;"'!"&amp;AT$68&amp;$C396+72)&lt;&gt;INDIRECT("'"&amp;$A$70&amp;"'!"&amp;AT$68&amp;$C396+72),1,0)</f>
        <v>0</v>
      </c>
      <c r="AU396" cm="1">
        <f t="array" aca="1" ref="AU396" ca="1">IF(INDIRECT("'"&amp;$A$69&amp;"'!"&amp;AU$68&amp;$C396+72)&lt;&gt;INDIRECT("'"&amp;$A$70&amp;"'!"&amp;AU$68&amp;$C396+72),1,0)</f>
        <v>0</v>
      </c>
      <c r="AV396" cm="1">
        <f t="array" aca="1" ref="AV396" ca="1">IF(INDIRECT("'"&amp;$A$69&amp;"'!"&amp;AV$68&amp;$C396+72)&lt;&gt;INDIRECT("'"&amp;$A$70&amp;"'!"&amp;AV$68&amp;$C396+72),1,0)</f>
        <v>0</v>
      </c>
      <c r="AW396" cm="1">
        <f t="array" aca="1" ref="AW396" ca="1">IF(INDIRECT("'"&amp;$A$69&amp;"'!"&amp;AW$68&amp;$C396+72)&lt;&gt;INDIRECT("'"&amp;$A$70&amp;"'!"&amp;AW$68&amp;$C396+72),1,0)</f>
        <v>0</v>
      </c>
      <c r="AX396" cm="1">
        <f t="array" aca="1" ref="AX396" ca="1">IF(INDIRECT("'"&amp;$A$69&amp;"'!"&amp;AX$68&amp;$C396+72)&lt;&gt;INDIRECT("'"&amp;$A$70&amp;"'!"&amp;AX$68&amp;$C396+72),1,0)</f>
        <v>0</v>
      </c>
      <c r="AY396" cm="1">
        <f t="array" aca="1" ref="AY396" ca="1">IF(INDIRECT("'"&amp;$A$69&amp;"'!"&amp;AY$68&amp;$C396+72)&lt;&gt;INDIRECT("'"&amp;$A$70&amp;"'!"&amp;AY$68&amp;$C396+72),1,0)</f>
        <v>0</v>
      </c>
      <c r="AZ396" cm="1">
        <f t="array" aca="1" ref="AZ396" ca="1">IF(INDIRECT("'"&amp;$A$69&amp;"'!"&amp;AZ$68&amp;$C396+72)&lt;&gt;INDIRECT("'"&amp;$A$70&amp;"'!"&amp;AZ$68&amp;$C396+72),1,0)</f>
        <v>0</v>
      </c>
      <c r="BA396" cm="1">
        <f t="array" aca="1" ref="BA396" ca="1">IF(INDIRECT("'"&amp;$A$69&amp;"'!"&amp;BA$68&amp;$C396+72)&lt;&gt;INDIRECT("'"&amp;$A$70&amp;"'!"&amp;BA$68&amp;$C396+72),1,0)</f>
        <v>0</v>
      </c>
      <c r="BB396" cm="1">
        <f t="array" aca="1" ref="BB396" ca="1">IF(INDIRECT("'"&amp;$A$69&amp;"'!"&amp;BB$68&amp;$C396+72)&lt;&gt;INDIRECT("'"&amp;$A$70&amp;"'!"&amp;BB$68&amp;$C396+72),1,0)</f>
        <v>0</v>
      </c>
      <c r="BC396">
        <f t="shared" ca="1" si="15"/>
        <v>0</v>
      </c>
      <c r="BD396">
        <f t="shared" ca="1" si="16"/>
        <v>0</v>
      </c>
      <c r="BE396">
        <f t="shared" ca="1" si="17"/>
        <v>0</v>
      </c>
    </row>
    <row r="397" spans="3:57" x14ac:dyDescent="0.15">
      <c r="C397" s="283">
        <v>325</v>
      </c>
      <c r="D397" cm="1">
        <f t="array" aca="1" ref="D397" ca="1">IF(INDIRECT("'"&amp;$A$69&amp;"'!"&amp;D$68&amp;$C397+72)&lt;&gt;INDIRECT("'"&amp;$A$70&amp;"'!"&amp;D$68&amp;$C397+72),1,0)</f>
        <v>0</v>
      </c>
      <c r="E397" cm="1">
        <f t="array" aca="1" ref="E397" ca="1">IF(INDIRECT("'"&amp;$A$69&amp;"'!"&amp;E$68&amp;$C397+72)&lt;&gt;INDIRECT("'"&amp;$A$70&amp;"'!"&amp;E$68&amp;$C397+72),1,0)</f>
        <v>0</v>
      </c>
      <c r="F397" cm="1">
        <f t="array" aca="1" ref="F397" ca="1">IF(INDIRECT("'"&amp;$A$69&amp;"'!"&amp;F$68&amp;$C397+72)&lt;&gt;INDIRECT("'"&amp;$A$70&amp;"'!"&amp;F$68&amp;$C397+72),1,0)</f>
        <v>0</v>
      </c>
      <c r="G397" cm="1">
        <f t="array" aca="1" ref="G397" ca="1">IF(INDIRECT("'"&amp;$A$69&amp;"'!"&amp;G$68&amp;$C397+72)&lt;&gt;INDIRECT("'"&amp;$A$70&amp;"'!"&amp;G$68&amp;$C397+72),1,0)</f>
        <v>0</v>
      </c>
      <c r="H397" cm="1">
        <f t="array" aca="1" ref="H397" ca="1">IF(INDIRECT("'"&amp;$A$69&amp;"'!"&amp;H$68&amp;$C397+72)&lt;&gt;INDIRECT("'"&amp;$A$70&amp;"'!"&amp;H$68&amp;$C397+72),1,0)</f>
        <v>0</v>
      </c>
      <c r="I397" cm="1">
        <f t="array" aca="1" ref="I397" ca="1">IF(INDIRECT("'"&amp;$A$69&amp;"'!"&amp;I$68&amp;$C397+72)&lt;&gt;INDIRECT("'"&amp;$A$70&amp;"'!"&amp;I$68&amp;$C397+72),1,0)</f>
        <v>0</v>
      </c>
      <c r="J397" cm="1">
        <f t="array" aca="1" ref="J397" ca="1">IF(INDIRECT("'"&amp;$A$69&amp;"'!"&amp;J$68&amp;$C397+72)&lt;&gt;INDIRECT("'"&amp;$A$70&amp;"'!"&amp;J$68&amp;$C397+72),1,0)</f>
        <v>0</v>
      </c>
      <c r="K397" cm="1">
        <f t="array" aca="1" ref="K397" ca="1">IF(INDIRECT("'"&amp;$A$69&amp;"'!"&amp;K$68&amp;$C397+72)&lt;&gt;INDIRECT("'"&amp;$A$70&amp;"'!"&amp;K$68&amp;$C397+72),1,0)</f>
        <v>0</v>
      </c>
      <c r="L397" cm="1">
        <f t="array" aca="1" ref="L397" ca="1">IF(INDIRECT("'"&amp;$A$69&amp;"'!"&amp;L$68&amp;$C397+72)&lt;&gt;INDIRECT("'"&amp;$A$70&amp;"'!"&amp;L$68&amp;$C397+72),1,0)</f>
        <v>0</v>
      </c>
      <c r="M397" cm="1">
        <f t="array" aca="1" ref="M397" ca="1">IF(INDIRECT("'"&amp;$A$69&amp;"'!"&amp;M$68&amp;$C397+72)&lt;&gt;INDIRECT("'"&amp;$A$70&amp;"'!"&amp;M$68&amp;$C397+72),1,0)</f>
        <v>0</v>
      </c>
      <c r="N397" cm="1">
        <f t="array" aca="1" ref="N397" ca="1">IF(INDIRECT("'"&amp;$A$69&amp;"'!"&amp;N$68&amp;$C397+72)&lt;&gt;INDIRECT("'"&amp;$A$70&amp;"'!"&amp;N$68&amp;$C397+72),1,0)</f>
        <v>0</v>
      </c>
      <c r="O397" cm="1">
        <f t="array" aca="1" ref="O397" ca="1">IF(INDIRECT("'"&amp;$A$69&amp;"'!"&amp;O$68&amp;$C397+72)&lt;&gt;INDIRECT("'"&amp;$A$70&amp;"'!"&amp;O$68&amp;$C397+72),1,0)</f>
        <v>0</v>
      </c>
      <c r="P397" cm="1">
        <f t="array" aca="1" ref="P397" ca="1">IF(INDIRECT("'"&amp;$A$69&amp;"'!"&amp;P$68&amp;$C397+72)&lt;&gt;INDIRECT("'"&amp;$A$70&amp;"'!"&amp;P$68&amp;$C397+72),1,0)</f>
        <v>0</v>
      </c>
      <c r="Q397" cm="1">
        <f t="array" aca="1" ref="Q397" ca="1">IF(INDIRECT("'"&amp;$A$69&amp;"'!"&amp;Q$68&amp;$C397+72)&lt;&gt;INDIRECT("'"&amp;$A$70&amp;"'!"&amp;Q$68&amp;$C397+72),1,0)</f>
        <v>0</v>
      </c>
      <c r="R397" cm="1">
        <f t="array" aca="1" ref="R397" ca="1">IF(INDIRECT("'"&amp;$A$69&amp;"'!"&amp;R$68&amp;$C397+72)&lt;&gt;INDIRECT("'"&amp;$A$70&amp;"'!"&amp;R$68&amp;$C397+72),1,0)</f>
        <v>0</v>
      </c>
      <c r="S397" cm="1">
        <f t="array" aca="1" ref="S397" ca="1">IF(INDIRECT("'"&amp;$A$69&amp;"'!"&amp;S$68&amp;$C397+72)&lt;&gt;INDIRECT("'"&amp;$A$70&amp;"'!"&amp;S$68&amp;$C397+72),1,0)</f>
        <v>0</v>
      </c>
      <c r="T397" cm="1">
        <f t="array" aca="1" ref="T397" ca="1">IF(INDIRECT("'"&amp;$A$69&amp;"'!"&amp;T$68&amp;$C397+72)&lt;&gt;INDIRECT("'"&amp;$A$70&amp;"'!"&amp;T$68&amp;$C397+72),1,0)</f>
        <v>0</v>
      </c>
      <c r="U397" cm="1">
        <f t="array" aca="1" ref="U397" ca="1">IF(INDIRECT("'"&amp;$A$69&amp;"'!"&amp;U$68&amp;$C397+72)&lt;&gt;INDIRECT("'"&amp;$A$70&amp;"'!"&amp;U$68&amp;$C397+72),1,0)</f>
        <v>0</v>
      </c>
      <c r="V397" cm="1">
        <f t="array" aca="1" ref="V397" ca="1">IF(INDIRECT("'"&amp;$A$69&amp;"'!"&amp;V$68&amp;$C397+72)&lt;&gt;INDIRECT("'"&amp;$A$70&amp;"'!"&amp;V$68&amp;$C397+72),1,0)</f>
        <v>0</v>
      </c>
      <c r="W397" cm="1">
        <f t="array" aca="1" ref="W397" ca="1">IF(INDIRECT("'"&amp;$A$69&amp;"'!"&amp;W$68&amp;$C397+72)&lt;&gt;INDIRECT("'"&amp;$A$70&amp;"'!"&amp;W$68&amp;$C397+72),1,0)</f>
        <v>0</v>
      </c>
      <c r="X397" cm="1">
        <f t="array" aca="1" ref="X397" ca="1">IF(INDIRECT("'"&amp;$A$69&amp;"'!"&amp;X$68&amp;$C397+72)&lt;&gt;INDIRECT("'"&amp;$A$70&amp;"'!"&amp;X$68&amp;$C397+72),1,0)</f>
        <v>0</v>
      </c>
      <c r="Y397" cm="1">
        <f t="array" aca="1" ref="Y397" ca="1">IF(INDIRECT("'"&amp;$A$69&amp;"'!"&amp;Y$68&amp;$C397+72)&lt;&gt;INDIRECT("'"&amp;$A$70&amp;"'!"&amp;Y$68&amp;$C397+72),1,0)</f>
        <v>0</v>
      </c>
      <c r="Z397" cm="1">
        <f t="array" aca="1" ref="Z397" ca="1">IF(INDIRECT("'"&amp;$A$69&amp;"'!"&amp;Z$68&amp;$C397+72)&lt;&gt;INDIRECT("'"&amp;$A$70&amp;"'!"&amp;Z$68&amp;$C397+72),1,0)</f>
        <v>0</v>
      </c>
      <c r="AA397" cm="1">
        <f t="array" aca="1" ref="AA397" ca="1">IF(INDIRECT("'"&amp;$A$69&amp;"'!"&amp;AA$68&amp;$C397+72)&lt;&gt;INDIRECT("'"&amp;$A$70&amp;"'!"&amp;AA$68&amp;$C397+72),1,0)</f>
        <v>0</v>
      </c>
      <c r="AB397" cm="1">
        <f t="array" aca="1" ref="AB397" ca="1">IF(INDIRECT("'"&amp;$A$69&amp;"'!"&amp;AB$68&amp;$C397+72)&lt;&gt;INDIRECT("'"&amp;$A$70&amp;"'!"&amp;AB$68&amp;$C397+72),1,0)</f>
        <v>0</v>
      </c>
      <c r="AC397" cm="1">
        <f t="array" aca="1" ref="AC397" ca="1">IF(INDIRECT("'"&amp;$A$69&amp;"'!"&amp;AC$68&amp;$C397+72)&lt;&gt;INDIRECT("'"&amp;$A$70&amp;"'!"&amp;AC$68&amp;$C397+72),1,0)</f>
        <v>0</v>
      </c>
      <c r="AD397" cm="1">
        <f t="array" aca="1" ref="AD397" ca="1">IF(INDIRECT("'"&amp;$A$69&amp;"'!"&amp;AD$68&amp;$C397+72)&lt;&gt;INDIRECT("'"&amp;$A$70&amp;"'!"&amp;AD$68&amp;$C397+72),1,0)</f>
        <v>0</v>
      </c>
      <c r="AE397" cm="1">
        <f t="array" aca="1" ref="AE397" ca="1">IF(INDIRECT("'"&amp;$A$69&amp;"'!"&amp;AE$68&amp;$C397+72)&lt;&gt;INDIRECT("'"&amp;$A$70&amp;"'!"&amp;AE$68&amp;$C397+72),1,0)</f>
        <v>0</v>
      </c>
      <c r="AF397" cm="1">
        <f t="array" aca="1" ref="AF397" ca="1">IF(INDIRECT("'"&amp;$A$69&amp;"'!"&amp;AF$68&amp;$C397+72)&lt;&gt;INDIRECT("'"&amp;$A$70&amp;"'!"&amp;AF$68&amp;$C397+72),1,0)</f>
        <v>0</v>
      </c>
      <c r="AG397" cm="1">
        <f t="array" aca="1" ref="AG397" ca="1">IF(INDIRECT("'"&amp;$A$69&amp;"'!"&amp;AG$68&amp;$C397+72)&lt;&gt;INDIRECT("'"&amp;$A$70&amp;"'!"&amp;AG$68&amp;$C397+72),1,0)</f>
        <v>0</v>
      </c>
      <c r="AH397" cm="1">
        <f t="array" aca="1" ref="AH397" ca="1">IF(INDIRECT("'"&amp;$A$69&amp;"'!"&amp;AH$68&amp;$C397+72)&lt;&gt;INDIRECT("'"&amp;$A$70&amp;"'!"&amp;AH$68&amp;$C397+72),1,0)</f>
        <v>0</v>
      </c>
      <c r="AI397" cm="1">
        <f t="array" aca="1" ref="AI397" ca="1">IF(INDIRECT("'"&amp;$A$69&amp;"'!"&amp;AI$68&amp;$C397+72)&lt;&gt;INDIRECT("'"&amp;$A$70&amp;"'!"&amp;AI$68&amp;$C397+72),1,0)</f>
        <v>0</v>
      </c>
      <c r="AJ397" cm="1">
        <f t="array" aca="1" ref="AJ397" ca="1">IF(INDIRECT("'"&amp;$A$69&amp;"'!"&amp;AJ$68&amp;$C397+72)&lt;&gt;INDIRECT("'"&amp;$A$70&amp;"'!"&amp;AJ$68&amp;$C397+72),1,0)</f>
        <v>0</v>
      </c>
      <c r="AK397" cm="1">
        <f t="array" aca="1" ref="AK397" ca="1">IF(INDIRECT("'"&amp;$A$69&amp;"'!"&amp;AK$68&amp;$C397+72)&lt;&gt;INDIRECT("'"&amp;$A$70&amp;"'!"&amp;AK$68&amp;$C397+72),1,0)</f>
        <v>0</v>
      </c>
      <c r="AL397" cm="1">
        <f t="array" aca="1" ref="AL397" ca="1">IF(INDIRECT("'"&amp;$A$69&amp;"'!"&amp;AL$68&amp;$C397+72)&lt;&gt;INDIRECT("'"&amp;$A$70&amp;"'!"&amp;AL$68&amp;$C397+72),1,0)</f>
        <v>0</v>
      </c>
      <c r="AM397" cm="1">
        <f t="array" aca="1" ref="AM397" ca="1">IF(INDIRECT("'"&amp;$A$69&amp;"'!"&amp;AM$68&amp;$C397+72)&lt;&gt;INDIRECT("'"&amp;$A$70&amp;"'!"&amp;AM$68&amp;$C397+72),1,0)</f>
        <v>0</v>
      </c>
      <c r="AN397" cm="1">
        <f t="array" aca="1" ref="AN397" ca="1">IF(INDIRECT("'"&amp;$A$69&amp;"'!"&amp;AN$68&amp;$C397+72)&lt;&gt;INDIRECT("'"&amp;$A$70&amp;"'!"&amp;AN$68&amp;$C397+72),1,0)</f>
        <v>0</v>
      </c>
      <c r="AO397" cm="1">
        <f t="array" aca="1" ref="AO397" ca="1">IF(INDIRECT("'"&amp;$A$69&amp;"'!"&amp;AO$68&amp;$C397+72)&lt;&gt;INDIRECT("'"&amp;$A$70&amp;"'!"&amp;AO$68&amp;$C397+72),1,0)</f>
        <v>0</v>
      </c>
      <c r="AP397" cm="1">
        <f t="array" aca="1" ref="AP397" ca="1">IF(INDIRECT("'"&amp;$A$69&amp;"'!"&amp;AP$68&amp;$C397+72)&lt;&gt;INDIRECT("'"&amp;$A$70&amp;"'!"&amp;AP$68&amp;$C397+72),1,0)</f>
        <v>0</v>
      </c>
      <c r="AQ397" cm="1">
        <f t="array" aca="1" ref="AQ397" ca="1">IF(INDIRECT("'"&amp;$A$69&amp;"'!"&amp;AQ$68&amp;$C397+72)&lt;&gt;INDIRECT("'"&amp;$A$70&amp;"'!"&amp;AQ$68&amp;$C397+72),1,0)</f>
        <v>0</v>
      </c>
      <c r="AR397" cm="1">
        <f t="array" aca="1" ref="AR397" ca="1">IF(INDIRECT("'"&amp;$A$69&amp;"'!"&amp;AR$68&amp;$C397+72)&lt;&gt;INDIRECT("'"&amp;$A$70&amp;"'!"&amp;AR$68&amp;$C397+72),1,0)</f>
        <v>0</v>
      </c>
      <c r="AS397" cm="1">
        <f t="array" aca="1" ref="AS397" ca="1">IF(INDIRECT("'"&amp;$A$69&amp;"'!"&amp;AS$68&amp;$C397+72)&lt;&gt;INDIRECT("'"&amp;$A$70&amp;"'!"&amp;AS$68&amp;$C397+72),1,0)</f>
        <v>0</v>
      </c>
      <c r="AT397" cm="1">
        <f t="array" aca="1" ref="AT397" ca="1">IF(INDIRECT("'"&amp;$A$69&amp;"'!"&amp;AT$68&amp;$C397+72)&lt;&gt;INDIRECT("'"&amp;$A$70&amp;"'!"&amp;AT$68&amp;$C397+72),1,0)</f>
        <v>0</v>
      </c>
      <c r="AU397" cm="1">
        <f t="array" aca="1" ref="AU397" ca="1">IF(INDIRECT("'"&amp;$A$69&amp;"'!"&amp;AU$68&amp;$C397+72)&lt;&gt;INDIRECT("'"&amp;$A$70&amp;"'!"&amp;AU$68&amp;$C397+72),1,0)</f>
        <v>0</v>
      </c>
      <c r="AV397" cm="1">
        <f t="array" aca="1" ref="AV397" ca="1">IF(INDIRECT("'"&amp;$A$69&amp;"'!"&amp;AV$68&amp;$C397+72)&lt;&gt;INDIRECT("'"&amp;$A$70&amp;"'!"&amp;AV$68&amp;$C397+72),1,0)</f>
        <v>0</v>
      </c>
      <c r="AW397" cm="1">
        <f t="array" aca="1" ref="AW397" ca="1">IF(INDIRECT("'"&amp;$A$69&amp;"'!"&amp;AW$68&amp;$C397+72)&lt;&gt;INDIRECT("'"&amp;$A$70&amp;"'!"&amp;AW$68&amp;$C397+72),1,0)</f>
        <v>0</v>
      </c>
      <c r="AX397" cm="1">
        <f t="array" aca="1" ref="AX397" ca="1">IF(INDIRECT("'"&amp;$A$69&amp;"'!"&amp;AX$68&amp;$C397+72)&lt;&gt;INDIRECT("'"&amp;$A$70&amp;"'!"&amp;AX$68&amp;$C397+72),1,0)</f>
        <v>0</v>
      </c>
      <c r="AY397" cm="1">
        <f t="array" aca="1" ref="AY397" ca="1">IF(INDIRECT("'"&amp;$A$69&amp;"'!"&amp;AY$68&amp;$C397+72)&lt;&gt;INDIRECT("'"&amp;$A$70&amp;"'!"&amp;AY$68&amp;$C397+72),1,0)</f>
        <v>0</v>
      </c>
      <c r="AZ397" cm="1">
        <f t="array" aca="1" ref="AZ397" ca="1">IF(INDIRECT("'"&amp;$A$69&amp;"'!"&amp;AZ$68&amp;$C397+72)&lt;&gt;INDIRECT("'"&amp;$A$70&amp;"'!"&amp;AZ$68&amp;$C397+72),1,0)</f>
        <v>0</v>
      </c>
      <c r="BA397" cm="1">
        <f t="array" aca="1" ref="BA397" ca="1">IF(INDIRECT("'"&amp;$A$69&amp;"'!"&amp;BA$68&amp;$C397+72)&lt;&gt;INDIRECT("'"&amp;$A$70&amp;"'!"&amp;BA$68&amp;$C397+72),1,0)</f>
        <v>0</v>
      </c>
      <c r="BB397" cm="1">
        <f t="array" aca="1" ref="BB397" ca="1">IF(INDIRECT("'"&amp;$A$69&amp;"'!"&amp;BB$68&amp;$C397+72)&lt;&gt;INDIRECT("'"&amp;$A$70&amp;"'!"&amp;BB$68&amp;$C397+72),1,0)</f>
        <v>0</v>
      </c>
      <c r="BC397">
        <f t="shared" ca="1" si="15"/>
        <v>0</v>
      </c>
      <c r="BD397">
        <f t="shared" ca="1" si="16"/>
        <v>0</v>
      </c>
      <c r="BE397">
        <f t="shared" ca="1" si="17"/>
        <v>0</v>
      </c>
    </row>
    <row r="398" spans="3:57" x14ac:dyDescent="0.15">
      <c r="C398" s="283">
        <v>326</v>
      </c>
      <c r="D398" cm="1">
        <f t="array" aca="1" ref="D398" ca="1">IF(INDIRECT("'"&amp;$A$69&amp;"'!"&amp;D$68&amp;$C398+72)&lt;&gt;INDIRECT("'"&amp;$A$70&amp;"'!"&amp;D$68&amp;$C398+72),1,0)</f>
        <v>0</v>
      </c>
      <c r="E398" cm="1">
        <f t="array" aca="1" ref="E398" ca="1">IF(INDIRECT("'"&amp;$A$69&amp;"'!"&amp;E$68&amp;$C398+72)&lt;&gt;INDIRECT("'"&amp;$A$70&amp;"'!"&amp;E$68&amp;$C398+72),1,0)</f>
        <v>0</v>
      </c>
      <c r="F398" cm="1">
        <f t="array" aca="1" ref="F398" ca="1">IF(INDIRECT("'"&amp;$A$69&amp;"'!"&amp;F$68&amp;$C398+72)&lt;&gt;INDIRECT("'"&amp;$A$70&amp;"'!"&amp;F$68&amp;$C398+72),1,0)</f>
        <v>0</v>
      </c>
      <c r="G398" cm="1">
        <f t="array" aca="1" ref="G398" ca="1">IF(INDIRECT("'"&amp;$A$69&amp;"'!"&amp;G$68&amp;$C398+72)&lt;&gt;INDIRECT("'"&amp;$A$70&amp;"'!"&amp;G$68&amp;$C398+72),1,0)</f>
        <v>0</v>
      </c>
      <c r="H398" cm="1">
        <f t="array" aca="1" ref="H398" ca="1">IF(INDIRECT("'"&amp;$A$69&amp;"'!"&amp;H$68&amp;$C398+72)&lt;&gt;INDIRECT("'"&amp;$A$70&amp;"'!"&amp;H$68&amp;$C398+72),1,0)</f>
        <v>0</v>
      </c>
      <c r="I398" cm="1">
        <f t="array" aca="1" ref="I398" ca="1">IF(INDIRECT("'"&amp;$A$69&amp;"'!"&amp;I$68&amp;$C398+72)&lt;&gt;INDIRECT("'"&amp;$A$70&amp;"'!"&amp;I$68&amp;$C398+72),1,0)</f>
        <v>0</v>
      </c>
      <c r="J398" cm="1">
        <f t="array" aca="1" ref="J398" ca="1">IF(INDIRECT("'"&amp;$A$69&amp;"'!"&amp;J$68&amp;$C398+72)&lt;&gt;INDIRECT("'"&amp;$A$70&amp;"'!"&amp;J$68&amp;$C398+72),1,0)</f>
        <v>0</v>
      </c>
      <c r="K398" cm="1">
        <f t="array" aca="1" ref="K398" ca="1">IF(INDIRECT("'"&amp;$A$69&amp;"'!"&amp;K$68&amp;$C398+72)&lt;&gt;INDIRECT("'"&amp;$A$70&amp;"'!"&amp;K$68&amp;$C398+72),1,0)</f>
        <v>0</v>
      </c>
      <c r="L398" cm="1">
        <f t="array" aca="1" ref="L398" ca="1">IF(INDIRECT("'"&amp;$A$69&amp;"'!"&amp;L$68&amp;$C398+72)&lt;&gt;INDIRECT("'"&amp;$A$70&amp;"'!"&amp;L$68&amp;$C398+72),1,0)</f>
        <v>0</v>
      </c>
      <c r="M398" cm="1">
        <f t="array" aca="1" ref="M398" ca="1">IF(INDIRECT("'"&amp;$A$69&amp;"'!"&amp;M$68&amp;$C398+72)&lt;&gt;INDIRECT("'"&amp;$A$70&amp;"'!"&amp;M$68&amp;$C398+72),1,0)</f>
        <v>0</v>
      </c>
      <c r="N398" cm="1">
        <f t="array" aca="1" ref="N398" ca="1">IF(INDIRECT("'"&amp;$A$69&amp;"'!"&amp;N$68&amp;$C398+72)&lt;&gt;INDIRECT("'"&amp;$A$70&amp;"'!"&amp;N$68&amp;$C398+72),1,0)</f>
        <v>0</v>
      </c>
      <c r="O398" cm="1">
        <f t="array" aca="1" ref="O398" ca="1">IF(INDIRECT("'"&amp;$A$69&amp;"'!"&amp;O$68&amp;$C398+72)&lt;&gt;INDIRECT("'"&amp;$A$70&amp;"'!"&amp;O$68&amp;$C398+72),1,0)</f>
        <v>0</v>
      </c>
      <c r="P398" cm="1">
        <f t="array" aca="1" ref="P398" ca="1">IF(INDIRECT("'"&amp;$A$69&amp;"'!"&amp;P$68&amp;$C398+72)&lt;&gt;INDIRECT("'"&amp;$A$70&amp;"'!"&amp;P$68&amp;$C398+72),1,0)</f>
        <v>0</v>
      </c>
      <c r="Q398" cm="1">
        <f t="array" aca="1" ref="Q398" ca="1">IF(INDIRECT("'"&amp;$A$69&amp;"'!"&amp;Q$68&amp;$C398+72)&lt;&gt;INDIRECT("'"&amp;$A$70&amp;"'!"&amp;Q$68&amp;$C398+72),1,0)</f>
        <v>0</v>
      </c>
      <c r="R398" cm="1">
        <f t="array" aca="1" ref="R398" ca="1">IF(INDIRECT("'"&amp;$A$69&amp;"'!"&amp;R$68&amp;$C398+72)&lt;&gt;INDIRECT("'"&amp;$A$70&amp;"'!"&amp;R$68&amp;$C398+72),1,0)</f>
        <v>0</v>
      </c>
      <c r="S398" cm="1">
        <f t="array" aca="1" ref="S398" ca="1">IF(INDIRECT("'"&amp;$A$69&amp;"'!"&amp;S$68&amp;$C398+72)&lt;&gt;INDIRECT("'"&amp;$A$70&amp;"'!"&amp;S$68&amp;$C398+72),1,0)</f>
        <v>0</v>
      </c>
      <c r="T398" cm="1">
        <f t="array" aca="1" ref="T398" ca="1">IF(INDIRECT("'"&amp;$A$69&amp;"'!"&amp;T$68&amp;$C398+72)&lt;&gt;INDIRECT("'"&amp;$A$70&amp;"'!"&amp;T$68&amp;$C398+72),1,0)</f>
        <v>0</v>
      </c>
      <c r="U398" cm="1">
        <f t="array" aca="1" ref="U398" ca="1">IF(INDIRECT("'"&amp;$A$69&amp;"'!"&amp;U$68&amp;$C398+72)&lt;&gt;INDIRECT("'"&amp;$A$70&amp;"'!"&amp;U$68&amp;$C398+72),1,0)</f>
        <v>0</v>
      </c>
      <c r="V398" cm="1">
        <f t="array" aca="1" ref="V398" ca="1">IF(INDIRECT("'"&amp;$A$69&amp;"'!"&amp;V$68&amp;$C398+72)&lt;&gt;INDIRECT("'"&amp;$A$70&amp;"'!"&amp;V$68&amp;$C398+72),1,0)</f>
        <v>0</v>
      </c>
      <c r="W398" cm="1">
        <f t="array" aca="1" ref="W398" ca="1">IF(INDIRECT("'"&amp;$A$69&amp;"'!"&amp;W$68&amp;$C398+72)&lt;&gt;INDIRECT("'"&amp;$A$70&amp;"'!"&amp;W$68&amp;$C398+72),1,0)</f>
        <v>0</v>
      </c>
      <c r="X398" cm="1">
        <f t="array" aca="1" ref="X398" ca="1">IF(INDIRECT("'"&amp;$A$69&amp;"'!"&amp;X$68&amp;$C398+72)&lt;&gt;INDIRECT("'"&amp;$A$70&amp;"'!"&amp;X$68&amp;$C398+72),1,0)</f>
        <v>0</v>
      </c>
      <c r="Y398" cm="1">
        <f t="array" aca="1" ref="Y398" ca="1">IF(INDIRECT("'"&amp;$A$69&amp;"'!"&amp;Y$68&amp;$C398+72)&lt;&gt;INDIRECT("'"&amp;$A$70&amp;"'!"&amp;Y$68&amp;$C398+72),1,0)</f>
        <v>0</v>
      </c>
      <c r="Z398" cm="1">
        <f t="array" aca="1" ref="Z398" ca="1">IF(INDIRECT("'"&amp;$A$69&amp;"'!"&amp;Z$68&amp;$C398+72)&lt;&gt;INDIRECT("'"&amp;$A$70&amp;"'!"&amp;Z$68&amp;$C398+72),1,0)</f>
        <v>0</v>
      </c>
      <c r="AA398" cm="1">
        <f t="array" aca="1" ref="AA398" ca="1">IF(INDIRECT("'"&amp;$A$69&amp;"'!"&amp;AA$68&amp;$C398+72)&lt;&gt;INDIRECT("'"&amp;$A$70&amp;"'!"&amp;AA$68&amp;$C398+72),1,0)</f>
        <v>0</v>
      </c>
      <c r="AB398" cm="1">
        <f t="array" aca="1" ref="AB398" ca="1">IF(INDIRECT("'"&amp;$A$69&amp;"'!"&amp;AB$68&amp;$C398+72)&lt;&gt;INDIRECT("'"&amp;$A$70&amp;"'!"&amp;AB$68&amp;$C398+72),1,0)</f>
        <v>0</v>
      </c>
      <c r="AC398" cm="1">
        <f t="array" aca="1" ref="AC398" ca="1">IF(INDIRECT("'"&amp;$A$69&amp;"'!"&amp;AC$68&amp;$C398+72)&lt;&gt;INDIRECT("'"&amp;$A$70&amp;"'!"&amp;AC$68&amp;$C398+72),1,0)</f>
        <v>0</v>
      </c>
      <c r="AD398" cm="1">
        <f t="array" aca="1" ref="AD398" ca="1">IF(INDIRECT("'"&amp;$A$69&amp;"'!"&amp;AD$68&amp;$C398+72)&lt;&gt;INDIRECT("'"&amp;$A$70&amp;"'!"&amp;AD$68&amp;$C398+72),1,0)</f>
        <v>0</v>
      </c>
      <c r="AE398" cm="1">
        <f t="array" aca="1" ref="AE398" ca="1">IF(INDIRECT("'"&amp;$A$69&amp;"'!"&amp;AE$68&amp;$C398+72)&lt;&gt;INDIRECT("'"&amp;$A$70&amp;"'!"&amp;AE$68&amp;$C398+72),1,0)</f>
        <v>0</v>
      </c>
      <c r="AF398" cm="1">
        <f t="array" aca="1" ref="AF398" ca="1">IF(INDIRECT("'"&amp;$A$69&amp;"'!"&amp;AF$68&amp;$C398+72)&lt;&gt;INDIRECT("'"&amp;$A$70&amp;"'!"&amp;AF$68&amp;$C398+72),1,0)</f>
        <v>0</v>
      </c>
      <c r="AG398" cm="1">
        <f t="array" aca="1" ref="AG398" ca="1">IF(INDIRECT("'"&amp;$A$69&amp;"'!"&amp;AG$68&amp;$C398+72)&lt;&gt;INDIRECT("'"&amp;$A$70&amp;"'!"&amp;AG$68&amp;$C398+72),1,0)</f>
        <v>0</v>
      </c>
      <c r="AH398" cm="1">
        <f t="array" aca="1" ref="AH398" ca="1">IF(INDIRECT("'"&amp;$A$69&amp;"'!"&amp;AH$68&amp;$C398+72)&lt;&gt;INDIRECT("'"&amp;$A$70&amp;"'!"&amp;AH$68&amp;$C398+72),1,0)</f>
        <v>0</v>
      </c>
      <c r="AI398" cm="1">
        <f t="array" aca="1" ref="AI398" ca="1">IF(INDIRECT("'"&amp;$A$69&amp;"'!"&amp;AI$68&amp;$C398+72)&lt;&gt;INDIRECT("'"&amp;$A$70&amp;"'!"&amp;AI$68&amp;$C398+72),1,0)</f>
        <v>0</v>
      </c>
      <c r="AJ398" cm="1">
        <f t="array" aca="1" ref="AJ398" ca="1">IF(INDIRECT("'"&amp;$A$69&amp;"'!"&amp;AJ$68&amp;$C398+72)&lt;&gt;INDIRECT("'"&amp;$A$70&amp;"'!"&amp;AJ$68&amp;$C398+72),1,0)</f>
        <v>0</v>
      </c>
      <c r="AK398" cm="1">
        <f t="array" aca="1" ref="AK398" ca="1">IF(INDIRECT("'"&amp;$A$69&amp;"'!"&amp;AK$68&amp;$C398+72)&lt;&gt;INDIRECT("'"&amp;$A$70&amp;"'!"&amp;AK$68&amp;$C398+72),1,0)</f>
        <v>0</v>
      </c>
      <c r="AL398" cm="1">
        <f t="array" aca="1" ref="AL398" ca="1">IF(INDIRECT("'"&amp;$A$69&amp;"'!"&amp;AL$68&amp;$C398+72)&lt;&gt;INDIRECT("'"&amp;$A$70&amp;"'!"&amp;AL$68&amp;$C398+72),1,0)</f>
        <v>0</v>
      </c>
      <c r="AM398" cm="1">
        <f t="array" aca="1" ref="AM398" ca="1">IF(INDIRECT("'"&amp;$A$69&amp;"'!"&amp;AM$68&amp;$C398+72)&lt;&gt;INDIRECT("'"&amp;$A$70&amp;"'!"&amp;AM$68&amp;$C398+72),1,0)</f>
        <v>0</v>
      </c>
      <c r="AN398" cm="1">
        <f t="array" aca="1" ref="AN398" ca="1">IF(INDIRECT("'"&amp;$A$69&amp;"'!"&amp;AN$68&amp;$C398+72)&lt;&gt;INDIRECT("'"&amp;$A$70&amp;"'!"&amp;AN$68&amp;$C398+72),1,0)</f>
        <v>0</v>
      </c>
      <c r="AO398" cm="1">
        <f t="array" aca="1" ref="AO398" ca="1">IF(INDIRECT("'"&amp;$A$69&amp;"'!"&amp;AO$68&amp;$C398+72)&lt;&gt;INDIRECT("'"&amp;$A$70&amp;"'!"&amp;AO$68&amp;$C398+72),1,0)</f>
        <v>0</v>
      </c>
      <c r="AP398" cm="1">
        <f t="array" aca="1" ref="AP398" ca="1">IF(INDIRECT("'"&amp;$A$69&amp;"'!"&amp;AP$68&amp;$C398+72)&lt;&gt;INDIRECT("'"&amp;$A$70&amp;"'!"&amp;AP$68&amp;$C398+72),1,0)</f>
        <v>0</v>
      </c>
      <c r="AQ398" cm="1">
        <f t="array" aca="1" ref="AQ398" ca="1">IF(INDIRECT("'"&amp;$A$69&amp;"'!"&amp;AQ$68&amp;$C398+72)&lt;&gt;INDIRECT("'"&amp;$A$70&amp;"'!"&amp;AQ$68&amp;$C398+72),1,0)</f>
        <v>0</v>
      </c>
      <c r="AR398" cm="1">
        <f t="array" aca="1" ref="AR398" ca="1">IF(INDIRECT("'"&amp;$A$69&amp;"'!"&amp;AR$68&amp;$C398+72)&lt;&gt;INDIRECT("'"&amp;$A$70&amp;"'!"&amp;AR$68&amp;$C398+72),1,0)</f>
        <v>0</v>
      </c>
      <c r="AS398" cm="1">
        <f t="array" aca="1" ref="AS398" ca="1">IF(INDIRECT("'"&amp;$A$69&amp;"'!"&amp;AS$68&amp;$C398+72)&lt;&gt;INDIRECT("'"&amp;$A$70&amp;"'!"&amp;AS$68&amp;$C398+72),1,0)</f>
        <v>0</v>
      </c>
      <c r="AT398" cm="1">
        <f t="array" aca="1" ref="AT398" ca="1">IF(INDIRECT("'"&amp;$A$69&amp;"'!"&amp;AT$68&amp;$C398+72)&lt;&gt;INDIRECT("'"&amp;$A$70&amp;"'!"&amp;AT$68&amp;$C398+72),1,0)</f>
        <v>0</v>
      </c>
      <c r="AU398" cm="1">
        <f t="array" aca="1" ref="AU398" ca="1">IF(INDIRECT("'"&amp;$A$69&amp;"'!"&amp;AU$68&amp;$C398+72)&lt;&gt;INDIRECT("'"&amp;$A$70&amp;"'!"&amp;AU$68&amp;$C398+72),1,0)</f>
        <v>0</v>
      </c>
      <c r="AV398" cm="1">
        <f t="array" aca="1" ref="AV398" ca="1">IF(INDIRECT("'"&amp;$A$69&amp;"'!"&amp;AV$68&amp;$C398+72)&lt;&gt;INDIRECT("'"&amp;$A$70&amp;"'!"&amp;AV$68&amp;$C398+72),1,0)</f>
        <v>0</v>
      </c>
      <c r="AW398" cm="1">
        <f t="array" aca="1" ref="AW398" ca="1">IF(INDIRECT("'"&amp;$A$69&amp;"'!"&amp;AW$68&amp;$C398+72)&lt;&gt;INDIRECT("'"&amp;$A$70&amp;"'!"&amp;AW$68&amp;$C398+72),1,0)</f>
        <v>0</v>
      </c>
      <c r="AX398" cm="1">
        <f t="array" aca="1" ref="AX398" ca="1">IF(INDIRECT("'"&amp;$A$69&amp;"'!"&amp;AX$68&amp;$C398+72)&lt;&gt;INDIRECT("'"&amp;$A$70&amp;"'!"&amp;AX$68&amp;$C398+72),1,0)</f>
        <v>0</v>
      </c>
      <c r="AY398" cm="1">
        <f t="array" aca="1" ref="AY398" ca="1">IF(INDIRECT("'"&amp;$A$69&amp;"'!"&amp;AY$68&amp;$C398+72)&lt;&gt;INDIRECT("'"&amp;$A$70&amp;"'!"&amp;AY$68&amp;$C398+72),1,0)</f>
        <v>0</v>
      </c>
      <c r="AZ398" cm="1">
        <f t="array" aca="1" ref="AZ398" ca="1">IF(INDIRECT("'"&amp;$A$69&amp;"'!"&amp;AZ$68&amp;$C398+72)&lt;&gt;INDIRECT("'"&amp;$A$70&amp;"'!"&amp;AZ$68&amp;$C398+72),1,0)</f>
        <v>0</v>
      </c>
      <c r="BA398" cm="1">
        <f t="array" aca="1" ref="BA398" ca="1">IF(INDIRECT("'"&amp;$A$69&amp;"'!"&amp;BA$68&amp;$C398+72)&lt;&gt;INDIRECT("'"&amp;$A$70&amp;"'!"&amp;BA$68&amp;$C398+72),1,0)</f>
        <v>0</v>
      </c>
      <c r="BB398" cm="1">
        <f t="array" aca="1" ref="BB398" ca="1">IF(INDIRECT("'"&amp;$A$69&amp;"'!"&amp;BB$68&amp;$C398+72)&lt;&gt;INDIRECT("'"&amp;$A$70&amp;"'!"&amp;BB$68&amp;$C398+72),1,0)</f>
        <v>0</v>
      </c>
      <c r="BC398">
        <f t="shared" ca="1" si="15"/>
        <v>0</v>
      </c>
      <c r="BD398">
        <f t="shared" ca="1" si="16"/>
        <v>0</v>
      </c>
      <c r="BE398">
        <f t="shared" ca="1" si="17"/>
        <v>0</v>
      </c>
    </row>
    <row r="399" spans="3:57" x14ac:dyDescent="0.15">
      <c r="C399" s="283">
        <v>327</v>
      </c>
      <c r="D399" cm="1">
        <f t="array" aca="1" ref="D399" ca="1">IF(INDIRECT("'"&amp;$A$69&amp;"'!"&amp;D$68&amp;$C399+72)&lt;&gt;INDIRECT("'"&amp;$A$70&amp;"'!"&amp;D$68&amp;$C399+72),1,0)</f>
        <v>0</v>
      </c>
      <c r="E399" cm="1">
        <f t="array" aca="1" ref="E399" ca="1">IF(INDIRECT("'"&amp;$A$69&amp;"'!"&amp;E$68&amp;$C399+72)&lt;&gt;INDIRECT("'"&amp;$A$70&amp;"'!"&amp;E$68&amp;$C399+72),1,0)</f>
        <v>0</v>
      </c>
      <c r="F399" cm="1">
        <f t="array" aca="1" ref="F399" ca="1">IF(INDIRECT("'"&amp;$A$69&amp;"'!"&amp;F$68&amp;$C399+72)&lt;&gt;INDIRECT("'"&amp;$A$70&amp;"'!"&amp;F$68&amp;$C399+72),1,0)</f>
        <v>0</v>
      </c>
      <c r="G399" cm="1">
        <f t="array" aca="1" ref="G399" ca="1">IF(INDIRECT("'"&amp;$A$69&amp;"'!"&amp;G$68&amp;$C399+72)&lt;&gt;INDIRECT("'"&amp;$A$70&amp;"'!"&amp;G$68&amp;$C399+72),1,0)</f>
        <v>0</v>
      </c>
      <c r="H399" cm="1">
        <f t="array" aca="1" ref="H399" ca="1">IF(INDIRECT("'"&amp;$A$69&amp;"'!"&amp;H$68&amp;$C399+72)&lt;&gt;INDIRECT("'"&amp;$A$70&amp;"'!"&amp;H$68&amp;$C399+72),1,0)</f>
        <v>0</v>
      </c>
      <c r="I399" cm="1">
        <f t="array" aca="1" ref="I399" ca="1">IF(INDIRECT("'"&amp;$A$69&amp;"'!"&amp;I$68&amp;$C399+72)&lt;&gt;INDIRECT("'"&amp;$A$70&amp;"'!"&amp;I$68&amp;$C399+72),1,0)</f>
        <v>0</v>
      </c>
      <c r="J399" cm="1">
        <f t="array" aca="1" ref="J399" ca="1">IF(INDIRECT("'"&amp;$A$69&amp;"'!"&amp;J$68&amp;$C399+72)&lt;&gt;INDIRECT("'"&amp;$A$70&amp;"'!"&amp;J$68&amp;$C399+72),1,0)</f>
        <v>0</v>
      </c>
      <c r="K399" cm="1">
        <f t="array" aca="1" ref="K399" ca="1">IF(INDIRECT("'"&amp;$A$69&amp;"'!"&amp;K$68&amp;$C399+72)&lt;&gt;INDIRECT("'"&amp;$A$70&amp;"'!"&amp;K$68&amp;$C399+72),1,0)</f>
        <v>0</v>
      </c>
      <c r="L399" cm="1">
        <f t="array" aca="1" ref="L399" ca="1">IF(INDIRECT("'"&amp;$A$69&amp;"'!"&amp;L$68&amp;$C399+72)&lt;&gt;INDIRECT("'"&amp;$A$70&amp;"'!"&amp;L$68&amp;$C399+72),1,0)</f>
        <v>0</v>
      </c>
      <c r="M399" cm="1">
        <f t="array" aca="1" ref="M399" ca="1">IF(INDIRECT("'"&amp;$A$69&amp;"'!"&amp;M$68&amp;$C399+72)&lt;&gt;INDIRECT("'"&amp;$A$70&amp;"'!"&amp;M$68&amp;$C399+72),1,0)</f>
        <v>0</v>
      </c>
      <c r="N399" cm="1">
        <f t="array" aca="1" ref="N399" ca="1">IF(INDIRECT("'"&amp;$A$69&amp;"'!"&amp;N$68&amp;$C399+72)&lt;&gt;INDIRECT("'"&amp;$A$70&amp;"'!"&amp;N$68&amp;$C399+72),1,0)</f>
        <v>0</v>
      </c>
      <c r="O399" cm="1">
        <f t="array" aca="1" ref="O399" ca="1">IF(INDIRECT("'"&amp;$A$69&amp;"'!"&amp;O$68&amp;$C399+72)&lt;&gt;INDIRECT("'"&amp;$A$70&amp;"'!"&amp;O$68&amp;$C399+72),1,0)</f>
        <v>0</v>
      </c>
      <c r="P399" cm="1">
        <f t="array" aca="1" ref="P399" ca="1">IF(INDIRECT("'"&amp;$A$69&amp;"'!"&amp;P$68&amp;$C399+72)&lt;&gt;INDIRECT("'"&amp;$A$70&amp;"'!"&amp;P$68&amp;$C399+72),1,0)</f>
        <v>0</v>
      </c>
      <c r="Q399" cm="1">
        <f t="array" aca="1" ref="Q399" ca="1">IF(INDIRECT("'"&amp;$A$69&amp;"'!"&amp;Q$68&amp;$C399+72)&lt;&gt;INDIRECT("'"&amp;$A$70&amp;"'!"&amp;Q$68&amp;$C399+72),1,0)</f>
        <v>0</v>
      </c>
      <c r="R399" cm="1">
        <f t="array" aca="1" ref="R399" ca="1">IF(INDIRECT("'"&amp;$A$69&amp;"'!"&amp;R$68&amp;$C399+72)&lt;&gt;INDIRECT("'"&amp;$A$70&amp;"'!"&amp;R$68&amp;$C399+72),1,0)</f>
        <v>0</v>
      </c>
      <c r="S399" cm="1">
        <f t="array" aca="1" ref="S399" ca="1">IF(INDIRECT("'"&amp;$A$69&amp;"'!"&amp;S$68&amp;$C399+72)&lt;&gt;INDIRECT("'"&amp;$A$70&amp;"'!"&amp;S$68&amp;$C399+72),1,0)</f>
        <v>0</v>
      </c>
      <c r="T399" cm="1">
        <f t="array" aca="1" ref="T399" ca="1">IF(INDIRECT("'"&amp;$A$69&amp;"'!"&amp;T$68&amp;$C399+72)&lt;&gt;INDIRECT("'"&amp;$A$70&amp;"'!"&amp;T$68&amp;$C399+72),1,0)</f>
        <v>0</v>
      </c>
      <c r="U399" cm="1">
        <f t="array" aca="1" ref="U399" ca="1">IF(INDIRECT("'"&amp;$A$69&amp;"'!"&amp;U$68&amp;$C399+72)&lt;&gt;INDIRECT("'"&amp;$A$70&amp;"'!"&amp;U$68&amp;$C399+72),1,0)</f>
        <v>0</v>
      </c>
      <c r="V399" cm="1">
        <f t="array" aca="1" ref="V399" ca="1">IF(INDIRECT("'"&amp;$A$69&amp;"'!"&amp;V$68&amp;$C399+72)&lt;&gt;INDIRECT("'"&amp;$A$70&amp;"'!"&amp;V$68&amp;$C399+72),1,0)</f>
        <v>0</v>
      </c>
      <c r="W399" cm="1">
        <f t="array" aca="1" ref="W399" ca="1">IF(INDIRECT("'"&amp;$A$69&amp;"'!"&amp;W$68&amp;$C399+72)&lt;&gt;INDIRECT("'"&amp;$A$70&amp;"'!"&amp;W$68&amp;$C399+72),1,0)</f>
        <v>0</v>
      </c>
      <c r="X399" cm="1">
        <f t="array" aca="1" ref="X399" ca="1">IF(INDIRECT("'"&amp;$A$69&amp;"'!"&amp;X$68&amp;$C399+72)&lt;&gt;INDIRECT("'"&amp;$A$70&amp;"'!"&amp;X$68&amp;$C399+72),1,0)</f>
        <v>0</v>
      </c>
      <c r="Y399" cm="1">
        <f t="array" aca="1" ref="Y399" ca="1">IF(INDIRECT("'"&amp;$A$69&amp;"'!"&amp;Y$68&amp;$C399+72)&lt;&gt;INDIRECT("'"&amp;$A$70&amp;"'!"&amp;Y$68&amp;$C399+72),1,0)</f>
        <v>0</v>
      </c>
      <c r="Z399" cm="1">
        <f t="array" aca="1" ref="Z399" ca="1">IF(INDIRECT("'"&amp;$A$69&amp;"'!"&amp;Z$68&amp;$C399+72)&lt;&gt;INDIRECT("'"&amp;$A$70&amp;"'!"&amp;Z$68&amp;$C399+72),1,0)</f>
        <v>0</v>
      </c>
      <c r="AA399" cm="1">
        <f t="array" aca="1" ref="AA399" ca="1">IF(INDIRECT("'"&amp;$A$69&amp;"'!"&amp;AA$68&amp;$C399+72)&lt;&gt;INDIRECT("'"&amp;$A$70&amp;"'!"&amp;AA$68&amp;$C399+72),1,0)</f>
        <v>0</v>
      </c>
      <c r="AB399" cm="1">
        <f t="array" aca="1" ref="AB399" ca="1">IF(INDIRECT("'"&amp;$A$69&amp;"'!"&amp;AB$68&amp;$C399+72)&lt;&gt;INDIRECT("'"&amp;$A$70&amp;"'!"&amp;AB$68&amp;$C399+72),1,0)</f>
        <v>0</v>
      </c>
      <c r="AC399" cm="1">
        <f t="array" aca="1" ref="AC399" ca="1">IF(INDIRECT("'"&amp;$A$69&amp;"'!"&amp;AC$68&amp;$C399+72)&lt;&gt;INDIRECT("'"&amp;$A$70&amp;"'!"&amp;AC$68&amp;$C399+72),1,0)</f>
        <v>0</v>
      </c>
      <c r="AD399" cm="1">
        <f t="array" aca="1" ref="AD399" ca="1">IF(INDIRECT("'"&amp;$A$69&amp;"'!"&amp;AD$68&amp;$C399+72)&lt;&gt;INDIRECT("'"&amp;$A$70&amp;"'!"&amp;AD$68&amp;$C399+72),1,0)</f>
        <v>0</v>
      </c>
      <c r="AE399" cm="1">
        <f t="array" aca="1" ref="AE399" ca="1">IF(INDIRECT("'"&amp;$A$69&amp;"'!"&amp;AE$68&amp;$C399+72)&lt;&gt;INDIRECT("'"&amp;$A$70&amp;"'!"&amp;AE$68&amp;$C399+72),1,0)</f>
        <v>0</v>
      </c>
      <c r="AF399" cm="1">
        <f t="array" aca="1" ref="AF399" ca="1">IF(INDIRECT("'"&amp;$A$69&amp;"'!"&amp;AF$68&amp;$C399+72)&lt;&gt;INDIRECT("'"&amp;$A$70&amp;"'!"&amp;AF$68&amp;$C399+72),1,0)</f>
        <v>0</v>
      </c>
      <c r="AG399" cm="1">
        <f t="array" aca="1" ref="AG399" ca="1">IF(INDIRECT("'"&amp;$A$69&amp;"'!"&amp;AG$68&amp;$C399+72)&lt;&gt;INDIRECT("'"&amp;$A$70&amp;"'!"&amp;AG$68&amp;$C399+72),1,0)</f>
        <v>0</v>
      </c>
      <c r="AH399" cm="1">
        <f t="array" aca="1" ref="AH399" ca="1">IF(INDIRECT("'"&amp;$A$69&amp;"'!"&amp;AH$68&amp;$C399+72)&lt;&gt;INDIRECT("'"&amp;$A$70&amp;"'!"&amp;AH$68&amp;$C399+72),1,0)</f>
        <v>0</v>
      </c>
      <c r="AI399" cm="1">
        <f t="array" aca="1" ref="AI399" ca="1">IF(INDIRECT("'"&amp;$A$69&amp;"'!"&amp;AI$68&amp;$C399+72)&lt;&gt;INDIRECT("'"&amp;$A$70&amp;"'!"&amp;AI$68&amp;$C399+72),1,0)</f>
        <v>0</v>
      </c>
      <c r="AJ399" cm="1">
        <f t="array" aca="1" ref="AJ399" ca="1">IF(INDIRECT("'"&amp;$A$69&amp;"'!"&amp;AJ$68&amp;$C399+72)&lt;&gt;INDIRECT("'"&amp;$A$70&amp;"'!"&amp;AJ$68&amp;$C399+72),1,0)</f>
        <v>0</v>
      </c>
      <c r="AK399" cm="1">
        <f t="array" aca="1" ref="AK399" ca="1">IF(INDIRECT("'"&amp;$A$69&amp;"'!"&amp;AK$68&amp;$C399+72)&lt;&gt;INDIRECT("'"&amp;$A$70&amp;"'!"&amp;AK$68&amp;$C399+72),1,0)</f>
        <v>0</v>
      </c>
      <c r="AL399" cm="1">
        <f t="array" aca="1" ref="AL399" ca="1">IF(INDIRECT("'"&amp;$A$69&amp;"'!"&amp;AL$68&amp;$C399+72)&lt;&gt;INDIRECT("'"&amp;$A$70&amp;"'!"&amp;AL$68&amp;$C399+72),1,0)</f>
        <v>0</v>
      </c>
      <c r="AM399" cm="1">
        <f t="array" aca="1" ref="AM399" ca="1">IF(INDIRECT("'"&amp;$A$69&amp;"'!"&amp;AM$68&amp;$C399+72)&lt;&gt;INDIRECT("'"&amp;$A$70&amp;"'!"&amp;AM$68&amp;$C399+72),1,0)</f>
        <v>0</v>
      </c>
      <c r="AN399" cm="1">
        <f t="array" aca="1" ref="AN399" ca="1">IF(INDIRECT("'"&amp;$A$69&amp;"'!"&amp;AN$68&amp;$C399+72)&lt;&gt;INDIRECT("'"&amp;$A$70&amp;"'!"&amp;AN$68&amp;$C399+72),1,0)</f>
        <v>0</v>
      </c>
      <c r="AO399" cm="1">
        <f t="array" aca="1" ref="AO399" ca="1">IF(INDIRECT("'"&amp;$A$69&amp;"'!"&amp;AO$68&amp;$C399+72)&lt;&gt;INDIRECT("'"&amp;$A$70&amp;"'!"&amp;AO$68&amp;$C399+72),1,0)</f>
        <v>0</v>
      </c>
      <c r="AP399" cm="1">
        <f t="array" aca="1" ref="AP399" ca="1">IF(INDIRECT("'"&amp;$A$69&amp;"'!"&amp;AP$68&amp;$C399+72)&lt;&gt;INDIRECT("'"&amp;$A$70&amp;"'!"&amp;AP$68&amp;$C399+72),1,0)</f>
        <v>0</v>
      </c>
      <c r="AQ399" cm="1">
        <f t="array" aca="1" ref="AQ399" ca="1">IF(INDIRECT("'"&amp;$A$69&amp;"'!"&amp;AQ$68&amp;$C399+72)&lt;&gt;INDIRECT("'"&amp;$A$70&amp;"'!"&amp;AQ$68&amp;$C399+72),1,0)</f>
        <v>0</v>
      </c>
      <c r="AR399" cm="1">
        <f t="array" aca="1" ref="AR399" ca="1">IF(INDIRECT("'"&amp;$A$69&amp;"'!"&amp;AR$68&amp;$C399+72)&lt;&gt;INDIRECT("'"&amp;$A$70&amp;"'!"&amp;AR$68&amp;$C399+72),1,0)</f>
        <v>0</v>
      </c>
      <c r="AS399" cm="1">
        <f t="array" aca="1" ref="AS399" ca="1">IF(INDIRECT("'"&amp;$A$69&amp;"'!"&amp;AS$68&amp;$C399+72)&lt;&gt;INDIRECT("'"&amp;$A$70&amp;"'!"&amp;AS$68&amp;$C399+72),1,0)</f>
        <v>0</v>
      </c>
      <c r="AT399" cm="1">
        <f t="array" aca="1" ref="AT399" ca="1">IF(INDIRECT("'"&amp;$A$69&amp;"'!"&amp;AT$68&amp;$C399+72)&lt;&gt;INDIRECT("'"&amp;$A$70&amp;"'!"&amp;AT$68&amp;$C399+72),1,0)</f>
        <v>0</v>
      </c>
      <c r="AU399" cm="1">
        <f t="array" aca="1" ref="AU399" ca="1">IF(INDIRECT("'"&amp;$A$69&amp;"'!"&amp;AU$68&amp;$C399+72)&lt;&gt;INDIRECT("'"&amp;$A$70&amp;"'!"&amp;AU$68&amp;$C399+72),1,0)</f>
        <v>0</v>
      </c>
      <c r="AV399" cm="1">
        <f t="array" aca="1" ref="AV399" ca="1">IF(INDIRECT("'"&amp;$A$69&amp;"'!"&amp;AV$68&amp;$C399+72)&lt;&gt;INDIRECT("'"&amp;$A$70&amp;"'!"&amp;AV$68&amp;$C399+72),1,0)</f>
        <v>0</v>
      </c>
      <c r="AW399" cm="1">
        <f t="array" aca="1" ref="AW399" ca="1">IF(INDIRECT("'"&amp;$A$69&amp;"'!"&amp;AW$68&amp;$C399+72)&lt;&gt;INDIRECT("'"&amp;$A$70&amp;"'!"&amp;AW$68&amp;$C399+72),1,0)</f>
        <v>0</v>
      </c>
      <c r="AX399" cm="1">
        <f t="array" aca="1" ref="AX399" ca="1">IF(INDIRECT("'"&amp;$A$69&amp;"'!"&amp;AX$68&amp;$C399+72)&lt;&gt;INDIRECT("'"&amp;$A$70&amp;"'!"&amp;AX$68&amp;$C399+72),1,0)</f>
        <v>0</v>
      </c>
      <c r="AY399" cm="1">
        <f t="array" aca="1" ref="AY399" ca="1">IF(INDIRECT("'"&amp;$A$69&amp;"'!"&amp;AY$68&amp;$C399+72)&lt;&gt;INDIRECT("'"&amp;$A$70&amp;"'!"&amp;AY$68&amp;$C399+72),1,0)</f>
        <v>0</v>
      </c>
      <c r="AZ399" cm="1">
        <f t="array" aca="1" ref="AZ399" ca="1">IF(INDIRECT("'"&amp;$A$69&amp;"'!"&amp;AZ$68&amp;$C399+72)&lt;&gt;INDIRECT("'"&amp;$A$70&amp;"'!"&amp;AZ$68&amp;$C399+72),1,0)</f>
        <v>0</v>
      </c>
      <c r="BA399" cm="1">
        <f t="array" aca="1" ref="BA399" ca="1">IF(INDIRECT("'"&amp;$A$69&amp;"'!"&amp;BA$68&amp;$C399+72)&lt;&gt;INDIRECT("'"&amp;$A$70&amp;"'!"&amp;BA$68&amp;$C399+72),1,0)</f>
        <v>0</v>
      </c>
      <c r="BB399" cm="1">
        <f t="array" aca="1" ref="BB399" ca="1">IF(INDIRECT("'"&amp;$A$69&amp;"'!"&amp;BB$68&amp;$C399+72)&lt;&gt;INDIRECT("'"&amp;$A$70&amp;"'!"&amp;BB$68&amp;$C399+72),1,0)</f>
        <v>0</v>
      </c>
      <c r="BC399">
        <f t="shared" ca="1" si="15"/>
        <v>0</v>
      </c>
      <c r="BD399">
        <f t="shared" ca="1" si="16"/>
        <v>0</v>
      </c>
      <c r="BE399">
        <f t="shared" ca="1" si="17"/>
        <v>0</v>
      </c>
    </row>
    <row r="400" spans="3:57" x14ac:dyDescent="0.15">
      <c r="C400" s="283">
        <v>328</v>
      </c>
      <c r="D400" cm="1">
        <f t="array" aca="1" ref="D400" ca="1">IF(INDIRECT("'"&amp;$A$69&amp;"'!"&amp;D$68&amp;$C400+72)&lt;&gt;INDIRECT("'"&amp;$A$70&amp;"'!"&amp;D$68&amp;$C400+72),1,0)</f>
        <v>0</v>
      </c>
      <c r="E400" cm="1">
        <f t="array" aca="1" ref="E400" ca="1">IF(INDIRECT("'"&amp;$A$69&amp;"'!"&amp;E$68&amp;$C400+72)&lt;&gt;INDIRECT("'"&amp;$A$70&amp;"'!"&amp;E$68&amp;$C400+72),1,0)</f>
        <v>0</v>
      </c>
      <c r="F400" cm="1">
        <f t="array" aca="1" ref="F400" ca="1">IF(INDIRECT("'"&amp;$A$69&amp;"'!"&amp;F$68&amp;$C400+72)&lt;&gt;INDIRECT("'"&amp;$A$70&amp;"'!"&amp;F$68&amp;$C400+72),1,0)</f>
        <v>0</v>
      </c>
      <c r="G400" cm="1">
        <f t="array" aca="1" ref="G400" ca="1">IF(INDIRECT("'"&amp;$A$69&amp;"'!"&amp;G$68&amp;$C400+72)&lt;&gt;INDIRECT("'"&amp;$A$70&amp;"'!"&amp;G$68&amp;$C400+72),1,0)</f>
        <v>0</v>
      </c>
      <c r="H400" cm="1">
        <f t="array" aca="1" ref="H400" ca="1">IF(INDIRECT("'"&amp;$A$69&amp;"'!"&amp;H$68&amp;$C400+72)&lt;&gt;INDIRECT("'"&amp;$A$70&amp;"'!"&amp;H$68&amp;$C400+72),1,0)</f>
        <v>0</v>
      </c>
      <c r="I400" cm="1">
        <f t="array" aca="1" ref="I400" ca="1">IF(INDIRECT("'"&amp;$A$69&amp;"'!"&amp;I$68&amp;$C400+72)&lt;&gt;INDIRECT("'"&amp;$A$70&amp;"'!"&amp;I$68&amp;$C400+72),1,0)</f>
        <v>0</v>
      </c>
      <c r="J400" cm="1">
        <f t="array" aca="1" ref="J400" ca="1">IF(INDIRECT("'"&amp;$A$69&amp;"'!"&amp;J$68&amp;$C400+72)&lt;&gt;INDIRECT("'"&amp;$A$70&amp;"'!"&amp;J$68&amp;$C400+72),1,0)</f>
        <v>0</v>
      </c>
      <c r="K400" cm="1">
        <f t="array" aca="1" ref="K400" ca="1">IF(INDIRECT("'"&amp;$A$69&amp;"'!"&amp;K$68&amp;$C400+72)&lt;&gt;INDIRECT("'"&amp;$A$70&amp;"'!"&amp;K$68&amp;$C400+72),1,0)</f>
        <v>0</v>
      </c>
      <c r="L400" cm="1">
        <f t="array" aca="1" ref="L400" ca="1">IF(INDIRECT("'"&amp;$A$69&amp;"'!"&amp;L$68&amp;$C400+72)&lt;&gt;INDIRECT("'"&amp;$A$70&amp;"'!"&amp;L$68&amp;$C400+72),1,0)</f>
        <v>0</v>
      </c>
      <c r="M400" cm="1">
        <f t="array" aca="1" ref="M400" ca="1">IF(INDIRECT("'"&amp;$A$69&amp;"'!"&amp;M$68&amp;$C400+72)&lt;&gt;INDIRECT("'"&amp;$A$70&amp;"'!"&amp;M$68&amp;$C400+72),1,0)</f>
        <v>0</v>
      </c>
      <c r="N400" cm="1">
        <f t="array" aca="1" ref="N400" ca="1">IF(INDIRECT("'"&amp;$A$69&amp;"'!"&amp;N$68&amp;$C400+72)&lt;&gt;INDIRECT("'"&amp;$A$70&amp;"'!"&amp;N$68&amp;$C400+72),1,0)</f>
        <v>0</v>
      </c>
      <c r="O400" cm="1">
        <f t="array" aca="1" ref="O400" ca="1">IF(INDIRECT("'"&amp;$A$69&amp;"'!"&amp;O$68&amp;$C400+72)&lt;&gt;INDIRECT("'"&amp;$A$70&amp;"'!"&amp;O$68&amp;$C400+72),1,0)</f>
        <v>0</v>
      </c>
      <c r="P400" cm="1">
        <f t="array" aca="1" ref="P400" ca="1">IF(INDIRECT("'"&amp;$A$69&amp;"'!"&amp;P$68&amp;$C400+72)&lt;&gt;INDIRECT("'"&amp;$A$70&amp;"'!"&amp;P$68&amp;$C400+72),1,0)</f>
        <v>0</v>
      </c>
      <c r="Q400" cm="1">
        <f t="array" aca="1" ref="Q400" ca="1">IF(INDIRECT("'"&amp;$A$69&amp;"'!"&amp;Q$68&amp;$C400+72)&lt;&gt;INDIRECT("'"&amp;$A$70&amp;"'!"&amp;Q$68&amp;$C400+72),1,0)</f>
        <v>0</v>
      </c>
      <c r="R400" cm="1">
        <f t="array" aca="1" ref="R400" ca="1">IF(INDIRECT("'"&amp;$A$69&amp;"'!"&amp;R$68&amp;$C400+72)&lt;&gt;INDIRECT("'"&amp;$A$70&amp;"'!"&amp;R$68&amp;$C400+72),1,0)</f>
        <v>0</v>
      </c>
      <c r="S400" cm="1">
        <f t="array" aca="1" ref="S400" ca="1">IF(INDIRECT("'"&amp;$A$69&amp;"'!"&amp;S$68&amp;$C400+72)&lt;&gt;INDIRECT("'"&amp;$A$70&amp;"'!"&amp;S$68&amp;$C400+72),1,0)</f>
        <v>0</v>
      </c>
      <c r="T400" cm="1">
        <f t="array" aca="1" ref="T400" ca="1">IF(INDIRECT("'"&amp;$A$69&amp;"'!"&amp;T$68&amp;$C400+72)&lt;&gt;INDIRECT("'"&amp;$A$70&amp;"'!"&amp;T$68&amp;$C400+72),1,0)</f>
        <v>0</v>
      </c>
      <c r="U400" cm="1">
        <f t="array" aca="1" ref="U400" ca="1">IF(INDIRECT("'"&amp;$A$69&amp;"'!"&amp;U$68&amp;$C400+72)&lt;&gt;INDIRECT("'"&amp;$A$70&amp;"'!"&amp;U$68&amp;$C400+72),1,0)</f>
        <v>0</v>
      </c>
      <c r="V400" cm="1">
        <f t="array" aca="1" ref="V400" ca="1">IF(INDIRECT("'"&amp;$A$69&amp;"'!"&amp;V$68&amp;$C400+72)&lt;&gt;INDIRECT("'"&amp;$A$70&amp;"'!"&amp;V$68&amp;$C400+72),1,0)</f>
        <v>0</v>
      </c>
      <c r="W400" cm="1">
        <f t="array" aca="1" ref="W400" ca="1">IF(INDIRECT("'"&amp;$A$69&amp;"'!"&amp;W$68&amp;$C400+72)&lt;&gt;INDIRECT("'"&amp;$A$70&amp;"'!"&amp;W$68&amp;$C400+72),1,0)</f>
        <v>0</v>
      </c>
      <c r="X400" cm="1">
        <f t="array" aca="1" ref="X400" ca="1">IF(INDIRECT("'"&amp;$A$69&amp;"'!"&amp;X$68&amp;$C400+72)&lt;&gt;INDIRECT("'"&amp;$A$70&amp;"'!"&amp;X$68&amp;$C400+72),1,0)</f>
        <v>0</v>
      </c>
      <c r="Y400" cm="1">
        <f t="array" aca="1" ref="Y400" ca="1">IF(INDIRECT("'"&amp;$A$69&amp;"'!"&amp;Y$68&amp;$C400+72)&lt;&gt;INDIRECT("'"&amp;$A$70&amp;"'!"&amp;Y$68&amp;$C400+72),1,0)</f>
        <v>0</v>
      </c>
      <c r="Z400" cm="1">
        <f t="array" aca="1" ref="Z400" ca="1">IF(INDIRECT("'"&amp;$A$69&amp;"'!"&amp;Z$68&amp;$C400+72)&lt;&gt;INDIRECT("'"&amp;$A$70&amp;"'!"&amp;Z$68&amp;$C400+72),1,0)</f>
        <v>0</v>
      </c>
      <c r="AA400" cm="1">
        <f t="array" aca="1" ref="AA400" ca="1">IF(INDIRECT("'"&amp;$A$69&amp;"'!"&amp;AA$68&amp;$C400+72)&lt;&gt;INDIRECT("'"&amp;$A$70&amp;"'!"&amp;AA$68&amp;$C400+72),1,0)</f>
        <v>0</v>
      </c>
      <c r="AB400" cm="1">
        <f t="array" aca="1" ref="AB400" ca="1">IF(INDIRECT("'"&amp;$A$69&amp;"'!"&amp;AB$68&amp;$C400+72)&lt;&gt;INDIRECT("'"&amp;$A$70&amp;"'!"&amp;AB$68&amp;$C400+72),1,0)</f>
        <v>0</v>
      </c>
      <c r="AC400" cm="1">
        <f t="array" aca="1" ref="AC400" ca="1">IF(INDIRECT("'"&amp;$A$69&amp;"'!"&amp;AC$68&amp;$C400+72)&lt;&gt;INDIRECT("'"&amp;$A$70&amp;"'!"&amp;AC$68&amp;$C400+72),1,0)</f>
        <v>0</v>
      </c>
      <c r="AD400" cm="1">
        <f t="array" aca="1" ref="AD400" ca="1">IF(INDIRECT("'"&amp;$A$69&amp;"'!"&amp;AD$68&amp;$C400+72)&lt;&gt;INDIRECT("'"&amp;$A$70&amp;"'!"&amp;AD$68&amp;$C400+72),1,0)</f>
        <v>0</v>
      </c>
      <c r="AE400" cm="1">
        <f t="array" aca="1" ref="AE400" ca="1">IF(INDIRECT("'"&amp;$A$69&amp;"'!"&amp;AE$68&amp;$C400+72)&lt;&gt;INDIRECT("'"&amp;$A$70&amp;"'!"&amp;AE$68&amp;$C400+72),1,0)</f>
        <v>0</v>
      </c>
      <c r="AF400" cm="1">
        <f t="array" aca="1" ref="AF400" ca="1">IF(INDIRECT("'"&amp;$A$69&amp;"'!"&amp;AF$68&amp;$C400+72)&lt;&gt;INDIRECT("'"&amp;$A$70&amp;"'!"&amp;AF$68&amp;$C400+72),1,0)</f>
        <v>0</v>
      </c>
      <c r="AG400" cm="1">
        <f t="array" aca="1" ref="AG400" ca="1">IF(INDIRECT("'"&amp;$A$69&amp;"'!"&amp;AG$68&amp;$C400+72)&lt;&gt;INDIRECT("'"&amp;$A$70&amp;"'!"&amp;AG$68&amp;$C400+72),1,0)</f>
        <v>0</v>
      </c>
      <c r="AH400" cm="1">
        <f t="array" aca="1" ref="AH400" ca="1">IF(INDIRECT("'"&amp;$A$69&amp;"'!"&amp;AH$68&amp;$C400+72)&lt;&gt;INDIRECT("'"&amp;$A$70&amp;"'!"&amp;AH$68&amp;$C400+72),1,0)</f>
        <v>0</v>
      </c>
      <c r="AI400" cm="1">
        <f t="array" aca="1" ref="AI400" ca="1">IF(INDIRECT("'"&amp;$A$69&amp;"'!"&amp;AI$68&amp;$C400+72)&lt;&gt;INDIRECT("'"&amp;$A$70&amp;"'!"&amp;AI$68&amp;$C400+72),1,0)</f>
        <v>0</v>
      </c>
      <c r="AJ400" cm="1">
        <f t="array" aca="1" ref="AJ400" ca="1">IF(INDIRECT("'"&amp;$A$69&amp;"'!"&amp;AJ$68&amp;$C400+72)&lt;&gt;INDIRECT("'"&amp;$A$70&amp;"'!"&amp;AJ$68&amp;$C400+72),1,0)</f>
        <v>0</v>
      </c>
      <c r="AK400" cm="1">
        <f t="array" aca="1" ref="AK400" ca="1">IF(INDIRECT("'"&amp;$A$69&amp;"'!"&amp;AK$68&amp;$C400+72)&lt;&gt;INDIRECT("'"&amp;$A$70&amp;"'!"&amp;AK$68&amp;$C400+72),1,0)</f>
        <v>0</v>
      </c>
      <c r="AL400" cm="1">
        <f t="array" aca="1" ref="AL400" ca="1">IF(INDIRECT("'"&amp;$A$69&amp;"'!"&amp;AL$68&amp;$C400+72)&lt;&gt;INDIRECT("'"&amp;$A$70&amp;"'!"&amp;AL$68&amp;$C400+72),1,0)</f>
        <v>0</v>
      </c>
      <c r="AM400" cm="1">
        <f t="array" aca="1" ref="AM400" ca="1">IF(INDIRECT("'"&amp;$A$69&amp;"'!"&amp;AM$68&amp;$C400+72)&lt;&gt;INDIRECT("'"&amp;$A$70&amp;"'!"&amp;AM$68&amp;$C400+72),1,0)</f>
        <v>0</v>
      </c>
      <c r="AN400" cm="1">
        <f t="array" aca="1" ref="AN400" ca="1">IF(INDIRECT("'"&amp;$A$69&amp;"'!"&amp;AN$68&amp;$C400+72)&lt;&gt;INDIRECT("'"&amp;$A$70&amp;"'!"&amp;AN$68&amp;$C400+72),1,0)</f>
        <v>0</v>
      </c>
      <c r="AO400" cm="1">
        <f t="array" aca="1" ref="AO400" ca="1">IF(INDIRECT("'"&amp;$A$69&amp;"'!"&amp;AO$68&amp;$C400+72)&lt;&gt;INDIRECT("'"&amp;$A$70&amp;"'!"&amp;AO$68&amp;$C400+72),1,0)</f>
        <v>0</v>
      </c>
      <c r="AP400" cm="1">
        <f t="array" aca="1" ref="AP400" ca="1">IF(INDIRECT("'"&amp;$A$69&amp;"'!"&amp;AP$68&amp;$C400+72)&lt;&gt;INDIRECT("'"&amp;$A$70&amp;"'!"&amp;AP$68&amp;$C400+72),1,0)</f>
        <v>0</v>
      </c>
      <c r="AQ400" cm="1">
        <f t="array" aca="1" ref="AQ400" ca="1">IF(INDIRECT("'"&amp;$A$69&amp;"'!"&amp;AQ$68&amp;$C400+72)&lt;&gt;INDIRECT("'"&amp;$A$70&amp;"'!"&amp;AQ$68&amp;$C400+72),1,0)</f>
        <v>0</v>
      </c>
      <c r="AR400" cm="1">
        <f t="array" aca="1" ref="AR400" ca="1">IF(INDIRECT("'"&amp;$A$69&amp;"'!"&amp;AR$68&amp;$C400+72)&lt;&gt;INDIRECT("'"&amp;$A$70&amp;"'!"&amp;AR$68&amp;$C400+72),1,0)</f>
        <v>0</v>
      </c>
      <c r="AS400" cm="1">
        <f t="array" aca="1" ref="AS400" ca="1">IF(INDIRECT("'"&amp;$A$69&amp;"'!"&amp;AS$68&amp;$C400+72)&lt;&gt;INDIRECT("'"&amp;$A$70&amp;"'!"&amp;AS$68&amp;$C400+72),1,0)</f>
        <v>0</v>
      </c>
      <c r="AT400" cm="1">
        <f t="array" aca="1" ref="AT400" ca="1">IF(INDIRECT("'"&amp;$A$69&amp;"'!"&amp;AT$68&amp;$C400+72)&lt;&gt;INDIRECT("'"&amp;$A$70&amp;"'!"&amp;AT$68&amp;$C400+72),1,0)</f>
        <v>0</v>
      </c>
      <c r="AU400" cm="1">
        <f t="array" aca="1" ref="AU400" ca="1">IF(INDIRECT("'"&amp;$A$69&amp;"'!"&amp;AU$68&amp;$C400+72)&lt;&gt;INDIRECT("'"&amp;$A$70&amp;"'!"&amp;AU$68&amp;$C400+72),1,0)</f>
        <v>0</v>
      </c>
      <c r="AV400" cm="1">
        <f t="array" aca="1" ref="AV400" ca="1">IF(INDIRECT("'"&amp;$A$69&amp;"'!"&amp;AV$68&amp;$C400+72)&lt;&gt;INDIRECT("'"&amp;$A$70&amp;"'!"&amp;AV$68&amp;$C400+72),1,0)</f>
        <v>0</v>
      </c>
      <c r="AW400" cm="1">
        <f t="array" aca="1" ref="AW400" ca="1">IF(INDIRECT("'"&amp;$A$69&amp;"'!"&amp;AW$68&amp;$C400+72)&lt;&gt;INDIRECT("'"&amp;$A$70&amp;"'!"&amp;AW$68&amp;$C400+72),1,0)</f>
        <v>0</v>
      </c>
      <c r="AX400" cm="1">
        <f t="array" aca="1" ref="AX400" ca="1">IF(INDIRECT("'"&amp;$A$69&amp;"'!"&amp;AX$68&amp;$C400+72)&lt;&gt;INDIRECT("'"&amp;$A$70&amp;"'!"&amp;AX$68&amp;$C400+72),1,0)</f>
        <v>0</v>
      </c>
      <c r="AY400" cm="1">
        <f t="array" aca="1" ref="AY400" ca="1">IF(INDIRECT("'"&amp;$A$69&amp;"'!"&amp;AY$68&amp;$C400+72)&lt;&gt;INDIRECT("'"&amp;$A$70&amp;"'!"&amp;AY$68&amp;$C400+72),1,0)</f>
        <v>0</v>
      </c>
      <c r="AZ400" cm="1">
        <f t="array" aca="1" ref="AZ400" ca="1">IF(INDIRECT("'"&amp;$A$69&amp;"'!"&amp;AZ$68&amp;$C400+72)&lt;&gt;INDIRECT("'"&amp;$A$70&amp;"'!"&amp;AZ$68&amp;$C400+72),1,0)</f>
        <v>0</v>
      </c>
      <c r="BA400" cm="1">
        <f t="array" aca="1" ref="BA400" ca="1">IF(INDIRECT("'"&amp;$A$69&amp;"'!"&amp;BA$68&amp;$C400+72)&lt;&gt;INDIRECT("'"&amp;$A$70&amp;"'!"&amp;BA$68&amp;$C400+72),1,0)</f>
        <v>0</v>
      </c>
      <c r="BB400" cm="1">
        <f t="array" aca="1" ref="BB400" ca="1">IF(INDIRECT("'"&amp;$A$69&amp;"'!"&amp;BB$68&amp;$C400+72)&lt;&gt;INDIRECT("'"&amp;$A$70&amp;"'!"&amp;BB$68&amp;$C400+72),1,0)</f>
        <v>0</v>
      </c>
      <c r="BC400">
        <f t="shared" ca="1" si="15"/>
        <v>0</v>
      </c>
      <c r="BD400">
        <f t="shared" ca="1" si="16"/>
        <v>0</v>
      </c>
      <c r="BE400">
        <f t="shared" ca="1" si="17"/>
        <v>0</v>
      </c>
    </row>
    <row r="401" spans="3:57" x14ac:dyDescent="0.15">
      <c r="C401" s="283">
        <v>329</v>
      </c>
      <c r="D401" cm="1">
        <f t="array" aca="1" ref="D401" ca="1">IF(INDIRECT("'"&amp;$A$69&amp;"'!"&amp;D$68&amp;$C401+72)&lt;&gt;INDIRECT("'"&amp;$A$70&amp;"'!"&amp;D$68&amp;$C401+72),1,0)</f>
        <v>0</v>
      </c>
      <c r="E401" cm="1">
        <f t="array" aca="1" ref="E401" ca="1">IF(INDIRECT("'"&amp;$A$69&amp;"'!"&amp;E$68&amp;$C401+72)&lt;&gt;INDIRECT("'"&amp;$A$70&amp;"'!"&amp;E$68&amp;$C401+72),1,0)</f>
        <v>0</v>
      </c>
      <c r="F401" cm="1">
        <f t="array" aca="1" ref="F401" ca="1">IF(INDIRECT("'"&amp;$A$69&amp;"'!"&amp;F$68&amp;$C401+72)&lt;&gt;INDIRECT("'"&amp;$A$70&amp;"'!"&amp;F$68&amp;$C401+72),1,0)</f>
        <v>0</v>
      </c>
      <c r="G401" cm="1">
        <f t="array" aca="1" ref="G401" ca="1">IF(INDIRECT("'"&amp;$A$69&amp;"'!"&amp;G$68&amp;$C401+72)&lt;&gt;INDIRECT("'"&amp;$A$70&amp;"'!"&amp;G$68&amp;$C401+72),1,0)</f>
        <v>0</v>
      </c>
      <c r="H401" cm="1">
        <f t="array" aca="1" ref="H401" ca="1">IF(INDIRECT("'"&amp;$A$69&amp;"'!"&amp;H$68&amp;$C401+72)&lt;&gt;INDIRECT("'"&amp;$A$70&amp;"'!"&amp;H$68&amp;$C401+72),1,0)</f>
        <v>0</v>
      </c>
      <c r="I401" cm="1">
        <f t="array" aca="1" ref="I401" ca="1">IF(INDIRECT("'"&amp;$A$69&amp;"'!"&amp;I$68&amp;$C401+72)&lt;&gt;INDIRECT("'"&amp;$A$70&amp;"'!"&amp;I$68&amp;$C401+72),1,0)</f>
        <v>0</v>
      </c>
      <c r="J401" cm="1">
        <f t="array" aca="1" ref="J401" ca="1">IF(INDIRECT("'"&amp;$A$69&amp;"'!"&amp;J$68&amp;$C401+72)&lt;&gt;INDIRECT("'"&amp;$A$70&amp;"'!"&amp;J$68&amp;$C401+72),1,0)</f>
        <v>0</v>
      </c>
      <c r="K401" cm="1">
        <f t="array" aca="1" ref="K401" ca="1">IF(INDIRECT("'"&amp;$A$69&amp;"'!"&amp;K$68&amp;$C401+72)&lt;&gt;INDIRECT("'"&amp;$A$70&amp;"'!"&amp;K$68&amp;$C401+72),1,0)</f>
        <v>0</v>
      </c>
      <c r="L401" cm="1">
        <f t="array" aca="1" ref="L401" ca="1">IF(INDIRECT("'"&amp;$A$69&amp;"'!"&amp;L$68&amp;$C401+72)&lt;&gt;INDIRECT("'"&amp;$A$70&amp;"'!"&amp;L$68&amp;$C401+72),1,0)</f>
        <v>0</v>
      </c>
      <c r="M401" cm="1">
        <f t="array" aca="1" ref="M401" ca="1">IF(INDIRECT("'"&amp;$A$69&amp;"'!"&amp;M$68&amp;$C401+72)&lt;&gt;INDIRECT("'"&amp;$A$70&amp;"'!"&amp;M$68&amp;$C401+72),1,0)</f>
        <v>0</v>
      </c>
      <c r="N401" cm="1">
        <f t="array" aca="1" ref="N401" ca="1">IF(INDIRECT("'"&amp;$A$69&amp;"'!"&amp;N$68&amp;$C401+72)&lt;&gt;INDIRECT("'"&amp;$A$70&amp;"'!"&amp;N$68&amp;$C401+72),1,0)</f>
        <v>0</v>
      </c>
      <c r="O401" cm="1">
        <f t="array" aca="1" ref="O401" ca="1">IF(INDIRECT("'"&amp;$A$69&amp;"'!"&amp;O$68&amp;$C401+72)&lt;&gt;INDIRECT("'"&amp;$A$70&amp;"'!"&amp;O$68&amp;$C401+72),1,0)</f>
        <v>0</v>
      </c>
      <c r="P401" cm="1">
        <f t="array" aca="1" ref="P401" ca="1">IF(INDIRECT("'"&amp;$A$69&amp;"'!"&amp;P$68&amp;$C401+72)&lt;&gt;INDIRECT("'"&amp;$A$70&amp;"'!"&amp;P$68&amp;$C401+72),1,0)</f>
        <v>0</v>
      </c>
      <c r="Q401" cm="1">
        <f t="array" aca="1" ref="Q401" ca="1">IF(INDIRECT("'"&amp;$A$69&amp;"'!"&amp;Q$68&amp;$C401+72)&lt;&gt;INDIRECT("'"&amp;$A$70&amp;"'!"&amp;Q$68&amp;$C401+72),1,0)</f>
        <v>0</v>
      </c>
      <c r="R401" cm="1">
        <f t="array" aca="1" ref="R401" ca="1">IF(INDIRECT("'"&amp;$A$69&amp;"'!"&amp;R$68&amp;$C401+72)&lt;&gt;INDIRECT("'"&amp;$A$70&amp;"'!"&amp;R$68&amp;$C401+72),1,0)</f>
        <v>0</v>
      </c>
      <c r="S401" cm="1">
        <f t="array" aca="1" ref="S401" ca="1">IF(INDIRECT("'"&amp;$A$69&amp;"'!"&amp;S$68&amp;$C401+72)&lt;&gt;INDIRECT("'"&amp;$A$70&amp;"'!"&amp;S$68&amp;$C401+72),1,0)</f>
        <v>0</v>
      </c>
      <c r="T401" cm="1">
        <f t="array" aca="1" ref="T401" ca="1">IF(INDIRECT("'"&amp;$A$69&amp;"'!"&amp;T$68&amp;$C401+72)&lt;&gt;INDIRECT("'"&amp;$A$70&amp;"'!"&amp;T$68&amp;$C401+72),1,0)</f>
        <v>0</v>
      </c>
      <c r="U401" cm="1">
        <f t="array" aca="1" ref="U401" ca="1">IF(INDIRECT("'"&amp;$A$69&amp;"'!"&amp;U$68&amp;$C401+72)&lt;&gt;INDIRECT("'"&amp;$A$70&amp;"'!"&amp;U$68&amp;$C401+72),1,0)</f>
        <v>0</v>
      </c>
      <c r="V401" cm="1">
        <f t="array" aca="1" ref="V401" ca="1">IF(INDIRECT("'"&amp;$A$69&amp;"'!"&amp;V$68&amp;$C401+72)&lt;&gt;INDIRECT("'"&amp;$A$70&amp;"'!"&amp;V$68&amp;$C401+72),1,0)</f>
        <v>0</v>
      </c>
      <c r="W401" cm="1">
        <f t="array" aca="1" ref="W401" ca="1">IF(INDIRECT("'"&amp;$A$69&amp;"'!"&amp;W$68&amp;$C401+72)&lt;&gt;INDIRECT("'"&amp;$A$70&amp;"'!"&amp;W$68&amp;$C401+72),1,0)</f>
        <v>0</v>
      </c>
      <c r="X401" cm="1">
        <f t="array" aca="1" ref="X401" ca="1">IF(INDIRECT("'"&amp;$A$69&amp;"'!"&amp;X$68&amp;$C401+72)&lt;&gt;INDIRECT("'"&amp;$A$70&amp;"'!"&amp;X$68&amp;$C401+72),1,0)</f>
        <v>0</v>
      </c>
      <c r="Y401" cm="1">
        <f t="array" aca="1" ref="Y401" ca="1">IF(INDIRECT("'"&amp;$A$69&amp;"'!"&amp;Y$68&amp;$C401+72)&lt;&gt;INDIRECT("'"&amp;$A$70&amp;"'!"&amp;Y$68&amp;$C401+72),1,0)</f>
        <v>0</v>
      </c>
      <c r="Z401" cm="1">
        <f t="array" aca="1" ref="Z401" ca="1">IF(INDIRECT("'"&amp;$A$69&amp;"'!"&amp;Z$68&amp;$C401+72)&lt;&gt;INDIRECT("'"&amp;$A$70&amp;"'!"&amp;Z$68&amp;$C401+72),1,0)</f>
        <v>0</v>
      </c>
      <c r="AA401" cm="1">
        <f t="array" aca="1" ref="AA401" ca="1">IF(INDIRECT("'"&amp;$A$69&amp;"'!"&amp;AA$68&amp;$C401+72)&lt;&gt;INDIRECT("'"&amp;$A$70&amp;"'!"&amp;AA$68&amp;$C401+72),1,0)</f>
        <v>0</v>
      </c>
      <c r="AB401" cm="1">
        <f t="array" aca="1" ref="AB401" ca="1">IF(INDIRECT("'"&amp;$A$69&amp;"'!"&amp;AB$68&amp;$C401+72)&lt;&gt;INDIRECT("'"&amp;$A$70&amp;"'!"&amp;AB$68&amp;$C401+72),1,0)</f>
        <v>0</v>
      </c>
      <c r="AC401" cm="1">
        <f t="array" aca="1" ref="AC401" ca="1">IF(INDIRECT("'"&amp;$A$69&amp;"'!"&amp;AC$68&amp;$C401+72)&lt;&gt;INDIRECT("'"&amp;$A$70&amp;"'!"&amp;AC$68&amp;$C401+72),1,0)</f>
        <v>0</v>
      </c>
      <c r="AD401" cm="1">
        <f t="array" aca="1" ref="AD401" ca="1">IF(INDIRECT("'"&amp;$A$69&amp;"'!"&amp;AD$68&amp;$C401+72)&lt;&gt;INDIRECT("'"&amp;$A$70&amp;"'!"&amp;AD$68&amp;$C401+72),1,0)</f>
        <v>0</v>
      </c>
      <c r="AE401" cm="1">
        <f t="array" aca="1" ref="AE401" ca="1">IF(INDIRECT("'"&amp;$A$69&amp;"'!"&amp;AE$68&amp;$C401+72)&lt;&gt;INDIRECT("'"&amp;$A$70&amp;"'!"&amp;AE$68&amp;$C401+72),1,0)</f>
        <v>0</v>
      </c>
      <c r="AF401" cm="1">
        <f t="array" aca="1" ref="AF401" ca="1">IF(INDIRECT("'"&amp;$A$69&amp;"'!"&amp;AF$68&amp;$C401+72)&lt;&gt;INDIRECT("'"&amp;$A$70&amp;"'!"&amp;AF$68&amp;$C401+72),1,0)</f>
        <v>0</v>
      </c>
      <c r="AG401" cm="1">
        <f t="array" aca="1" ref="AG401" ca="1">IF(INDIRECT("'"&amp;$A$69&amp;"'!"&amp;AG$68&amp;$C401+72)&lt;&gt;INDIRECT("'"&amp;$A$70&amp;"'!"&amp;AG$68&amp;$C401+72),1,0)</f>
        <v>0</v>
      </c>
      <c r="AH401" cm="1">
        <f t="array" aca="1" ref="AH401" ca="1">IF(INDIRECT("'"&amp;$A$69&amp;"'!"&amp;AH$68&amp;$C401+72)&lt;&gt;INDIRECT("'"&amp;$A$70&amp;"'!"&amp;AH$68&amp;$C401+72),1,0)</f>
        <v>0</v>
      </c>
      <c r="AI401" cm="1">
        <f t="array" aca="1" ref="AI401" ca="1">IF(INDIRECT("'"&amp;$A$69&amp;"'!"&amp;AI$68&amp;$C401+72)&lt;&gt;INDIRECT("'"&amp;$A$70&amp;"'!"&amp;AI$68&amp;$C401+72),1,0)</f>
        <v>0</v>
      </c>
      <c r="AJ401" cm="1">
        <f t="array" aca="1" ref="AJ401" ca="1">IF(INDIRECT("'"&amp;$A$69&amp;"'!"&amp;AJ$68&amp;$C401+72)&lt;&gt;INDIRECT("'"&amp;$A$70&amp;"'!"&amp;AJ$68&amp;$C401+72),1,0)</f>
        <v>0</v>
      </c>
      <c r="AK401" cm="1">
        <f t="array" aca="1" ref="AK401" ca="1">IF(INDIRECT("'"&amp;$A$69&amp;"'!"&amp;AK$68&amp;$C401+72)&lt;&gt;INDIRECT("'"&amp;$A$70&amp;"'!"&amp;AK$68&amp;$C401+72),1,0)</f>
        <v>0</v>
      </c>
      <c r="AL401" cm="1">
        <f t="array" aca="1" ref="AL401" ca="1">IF(INDIRECT("'"&amp;$A$69&amp;"'!"&amp;AL$68&amp;$C401+72)&lt;&gt;INDIRECT("'"&amp;$A$70&amp;"'!"&amp;AL$68&amp;$C401+72),1,0)</f>
        <v>0</v>
      </c>
      <c r="AM401" cm="1">
        <f t="array" aca="1" ref="AM401" ca="1">IF(INDIRECT("'"&amp;$A$69&amp;"'!"&amp;AM$68&amp;$C401+72)&lt;&gt;INDIRECT("'"&amp;$A$70&amp;"'!"&amp;AM$68&amp;$C401+72),1,0)</f>
        <v>0</v>
      </c>
      <c r="AN401" cm="1">
        <f t="array" aca="1" ref="AN401" ca="1">IF(INDIRECT("'"&amp;$A$69&amp;"'!"&amp;AN$68&amp;$C401+72)&lt;&gt;INDIRECT("'"&amp;$A$70&amp;"'!"&amp;AN$68&amp;$C401+72),1,0)</f>
        <v>0</v>
      </c>
      <c r="AO401" cm="1">
        <f t="array" aca="1" ref="AO401" ca="1">IF(INDIRECT("'"&amp;$A$69&amp;"'!"&amp;AO$68&amp;$C401+72)&lt;&gt;INDIRECT("'"&amp;$A$70&amp;"'!"&amp;AO$68&amp;$C401+72),1,0)</f>
        <v>0</v>
      </c>
      <c r="AP401" cm="1">
        <f t="array" aca="1" ref="AP401" ca="1">IF(INDIRECT("'"&amp;$A$69&amp;"'!"&amp;AP$68&amp;$C401+72)&lt;&gt;INDIRECT("'"&amp;$A$70&amp;"'!"&amp;AP$68&amp;$C401+72),1,0)</f>
        <v>0</v>
      </c>
      <c r="AQ401" cm="1">
        <f t="array" aca="1" ref="AQ401" ca="1">IF(INDIRECT("'"&amp;$A$69&amp;"'!"&amp;AQ$68&amp;$C401+72)&lt;&gt;INDIRECT("'"&amp;$A$70&amp;"'!"&amp;AQ$68&amp;$C401+72),1,0)</f>
        <v>0</v>
      </c>
      <c r="AR401" cm="1">
        <f t="array" aca="1" ref="AR401" ca="1">IF(INDIRECT("'"&amp;$A$69&amp;"'!"&amp;AR$68&amp;$C401+72)&lt;&gt;INDIRECT("'"&amp;$A$70&amp;"'!"&amp;AR$68&amp;$C401+72),1,0)</f>
        <v>0</v>
      </c>
      <c r="AS401" cm="1">
        <f t="array" aca="1" ref="AS401" ca="1">IF(INDIRECT("'"&amp;$A$69&amp;"'!"&amp;AS$68&amp;$C401+72)&lt;&gt;INDIRECT("'"&amp;$A$70&amp;"'!"&amp;AS$68&amp;$C401+72),1,0)</f>
        <v>0</v>
      </c>
      <c r="AT401" cm="1">
        <f t="array" aca="1" ref="AT401" ca="1">IF(INDIRECT("'"&amp;$A$69&amp;"'!"&amp;AT$68&amp;$C401+72)&lt;&gt;INDIRECT("'"&amp;$A$70&amp;"'!"&amp;AT$68&amp;$C401+72),1,0)</f>
        <v>0</v>
      </c>
      <c r="AU401" cm="1">
        <f t="array" aca="1" ref="AU401" ca="1">IF(INDIRECT("'"&amp;$A$69&amp;"'!"&amp;AU$68&amp;$C401+72)&lt;&gt;INDIRECT("'"&amp;$A$70&amp;"'!"&amp;AU$68&amp;$C401+72),1,0)</f>
        <v>0</v>
      </c>
      <c r="AV401" cm="1">
        <f t="array" aca="1" ref="AV401" ca="1">IF(INDIRECT("'"&amp;$A$69&amp;"'!"&amp;AV$68&amp;$C401+72)&lt;&gt;INDIRECT("'"&amp;$A$70&amp;"'!"&amp;AV$68&amp;$C401+72),1,0)</f>
        <v>0</v>
      </c>
      <c r="AW401" cm="1">
        <f t="array" aca="1" ref="AW401" ca="1">IF(INDIRECT("'"&amp;$A$69&amp;"'!"&amp;AW$68&amp;$C401+72)&lt;&gt;INDIRECT("'"&amp;$A$70&amp;"'!"&amp;AW$68&amp;$C401+72),1,0)</f>
        <v>0</v>
      </c>
      <c r="AX401" cm="1">
        <f t="array" aca="1" ref="AX401" ca="1">IF(INDIRECT("'"&amp;$A$69&amp;"'!"&amp;AX$68&amp;$C401+72)&lt;&gt;INDIRECT("'"&amp;$A$70&amp;"'!"&amp;AX$68&amp;$C401+72),1,0)</f>
        <v>0</v>
      </c>
      <c r="AY401" cm="1">
        <f t="array" aca="1" ref="AY401" ca="1">IF(INDIRECT("'"&amp;$A$69&amp;"'!"&amp;AY$68&amp;$C401+72)&lt;&gt;INDIRECT("'"&amp;$A$70&amp;"'!"&amp;AY$68&amp;$C401+72),1,0)</f>
        <v>0</v>
      </c>
      <c r="AZ401" cm="1">
        <f t="array" aca="1" ref="AZ401" ca="1">IF(INDIRECT("'"&amp;$A$69&amp;"'!"&amp;AZ$68&amp;$C401+72)&lt;&gt;INDIRECT("'"&amp;$A$70&amp;"'!"&amp;AZ$68&amp;$C401+72),1,0)</f>
        <v>0</v>
      </c>
      <c r="BA401" cm="1">
        <f t="array" aca="1" ref="BA401" ca="1">IF(INDIRECT("'"&amp;$A$69&amp;"'!"&amp;BA$68&amp;$C401+72)&lt;&gt;INDIRECT("'"&amp;$A$70&amp;"'!"&amp;BA$68&amp;$C401+72),1,0)</f>
        <v>0</v>
      </c>
      <c r="BB401" cm="1">
        <f t="array" aca="1" ref="BB401" ca="1">IF(INDIRECT("'"&amp;$A$69&amp;"'!"&amp;BB$68&amp;$C401+72)&lt;&gt;INDIRECT("'"&amp;$A$70&amp;"'!"&amp;BB$68&amp;$C401+72),1,0)</f>
        <v>0</v>
      </c>
      <c r="BC401">
        <f t="shared" ca="1" si="15"/>
        <v>0</v>
      </c>
      <c r="BD401">
        <f t="shared" ca="1" si="16"/>
        <v>0</v>
      </c>
      <c r="BE401">
        <f t="shared" ca="1" si="17"/>
        <v>0</v>
      </c>
    </row>
    <row r="402" spans="3:57" x14ac:dyDescent="0.15">
      <c r="C402" s="283">
        <v>330</v>
      </c>
      <c r="D402" cm="1">
        <f t="array" aca="1" ref="D402" ca="1">IF(INDIRECT("'"&amp;$A$69&amp;"'!"&amp;D$68&amp;$C402+72)&lt;&gt;INDIRECT("'"&amp;$A$70&amp;"'!"&amp;D$68&amp;$C402+72),1,0)</f>
        <v>0</v>
      </c>
      <c r="E402" cm="1">
        <f t="array" aca="1" ref="E402" ca="1">IF(INDIRECT("'"&amp;$A$69&amp;"'!"&amp;E$68&amp;$C402+72)&lt;&gt;INDIRECT("'"&amp;$A$70&amp;"'!"&amp;E$68&amp;$C402+72),1,0)</f>
        <v>0</v>
      </c>
      <c r="F402" cm="1">
        <f t="array" aca="1" ref="F402" ca="1">IF(INDIRECT("'"&amp;$A$69&amp;"'!"&amp;F$68&amp;$C402+72)&lt;&gt;INDIRECT("'"&amp;$A$70&amp;"'!"&amp;F$68&amp;$C402+72),1,0)</f>
        <v>0</v>
      </c>
      <c r="G402" cm="1">
        <f t="array" aca="1" ref="G402" ca="1">IF(INDIRECT("'"&amp;$A$69&amp;"'!"&amp;G$68&amp;$C402+72)&lt;&gt;INDIRECT("'"&amp;$A$70&amp;"'!"&amp;G$68&amp;$C402+72),1,0)</f>
        <v>0</v>
      </c>
      <c r="H402" cm="1">
        <f t="array" aca="1" ref="H402" ca="1">IF(INDIRECT("'"&amp;$A$69&amp;"'!"&amp;H$68&amp;$C402+72)&lt;&gt;INDIRECT("'"&amp;$A$70&amp;"'!"&amp;H$68&amp;$C402+72),1,0)</f>
        <v>0</v>
      </c>
      <c r="I402" cm="1">
        <f t="array" aca="1" ref="I402" ca="1">IF(INDIRECT("'"&amp;$A$69&amp;"'!"&amp;I$68&amp;$C402+72)&lt;&gt;INDIRECT("'"&amp;$A$70&amp;"'!"&amp;I$68&amp;$C402+72),1,0)</f>
        <v>0</v>
      </c>
      <c r="J402" cm="1">
        <f t="array" aca="1" ref="J402" ca="1">IF(INDIRECT("'"&amp;$A$69&amp;"'!"&amp;J$68&amp;$C402+72)&lt;&gt;INDIRECT("'"&amp;$A$70&amp;"'!"&amp;J$68&amp;$C402+72),1,0)</f>
        <v>0</v>
      </c>
      <c r="K402" cm="1">
        <f t="array" aca="1" ref="K402" ca="1">IF(INDIRECT("'"&amp;$A$69&amp;"'!"&amp;K$68&amp;$C402+72)&lt;&gt;INDIRECT("'"&amp;$A$70&amp;"'!"&amp;K$68&amp;$C402+72),1,0)</f>
        <v>0</v>
      </c>
      <c r="L402" cm="1">
        <f t="array" aca="1" ref="L402" ca="1">IF(INDIRECT("'"&amp;$A$69&amp;"'!"&amp;L$68&amp;$C402+72)&lt;&gt;INDIRECT("'"&amp;$A$70&amp;"'!"&amp;L$68&amp;$C402+72),1,0)</f>
        <v>0</v>
      </c>
      <c r="M402" cm="1">
        <f t="array" aca="1" ref="M402" ca="1">IF(INDIRECT("'"&amp;$A$69&amp;"'!"&amp;M$68&amp;$C402+72)&lt;&gt;INDIRECT("'"&amp;$A$70&amp;"'!"&amp;M$68&amp;$C402+72),1,0)</f>
        <v>0</v>
      </c>
      <c r="N402" cm="1">
        <f t="array" aca="1" ref="N402" ca="1">IF(INDIRECT("'"&amp;$A$69&amp;"'!"&amp;N$68&amp;$C402+72)&lt;&gt;INDIRECT("'"&amp;$A$70&amp;"'!"&amp;N$68&amp;$C402+72),1,0)</f>
        <v>0</v>
      </c>
      <c r="O402" cm="1">
        <f t="array" aca="1" ref="O402" ca="1">IF(INDIRECT("'"&amp;$A$69&amp;"'!"&amp;O$68&amp;$C402+72)&lt;&gt;INDIRECT("'"&amp;$A$70&amp;"'!"&amp;O$68&amp;$C402+72),1,0)</f>
        <v>0</v>
      </c>
      <c r="P402" cm="1">
        <f t="array" aca="1" ref="P402" ca="1">IF(INDIRECT("'"&amp;$A$69&amp;"'!"&amp;P$68&amp;$C402+72)&lt;&gt;INDIRECT("'"&amp;$A$70&amp;"'!"&amp;P$68&amp;$C402+72),1,0)</f>
        <v>0</v>
      </c>
      <c r="Q402" cm="1">
        <f t="array" aca="1" ref="Q402" ca="1">IF(INDIRECT("'"&amp;$A$69&amp;"'!"&amp;Q$68&amp;$C402+72)&lt;&gt;INDIRECT("'"&amp;$A$70&amp;"'!"&amp;Q$68&amp;$C402+72),1,0)</f>
        <v>0</v>
      </c>
      <c r="R402" cm="1">
        <f t="array" aca="1" ref="R402" ca="1">IF(INDIRECT("'"&amp;$A$69&amp;"'!"&amp;R$68&amp;$C402+72)&lt;&gt;INDIRECT("'"&amp;$A$70&amp;"'!"&amp;R$68&amp;$C402+72),1,0)</f>
        <v>0</v>
      </c>
      <c r="S402" cm="1">
        <f t="array" aca="1" ref="S402" ca="1">IF(INDIRECT("'"&amp;$A$69&amp;"'!"&amp;S$68&amp;$C402+72)&lt;&gt;INDIRECT("'"&amp;$A$70&amp;"'!"&amp;S$68&amp;$C402+72),1,0)</f>
        <v>0</v>
      </c>
      <c r="T402" cm="1">
        <f t="array" aca="1" ref="T402" ca="1">IF(INDIRECT("'"&amp;$A$69&amp;"'!"&amp;T$68&amp;$C402+72)&lt;&gt;INDIRECT("'"&amp;$A$70&amp;"'!"&amp;T$68&amp;$C402+72),1,0)</f>
        <v>0</v>
      </c>
      <c r="U402" cm="1">
        <f t="array" aca="1" ref="U402" ca="1">IF(INDIRECT("'"&amp;$A$69&amp;"'!"&amp;U$68&amp;$C402+72)&lt;&gt;INDIRECT("'"&amp;$A$70&amp;"'!"&amp;U$68&amp;$C402+72),1,0)</f>
        <v>0</v>
      </c>
      <c r="V402" cm="1">
        <f t="array" aca="1" ref="V402" ca="1">IF(INDIRECT("'"&amp;$A$69&amp;"'!"&amp;V$68&amp;$C402+72)&lt;&gt;INDIRECT("'"&amp;$A$70&amp;"'!"&amp;V$68&amp;$C402+72),1,0)</f>
        <v>0</v>
      </c>
      <c r="W402" cm="1">
        <f t="array" aca="1" ref="W402" ca="1">IF(INDIRECT("'"&amp;$A$69&amp;"'!"&amp;W$68&amp;$C402+72)&lt;&gt;INDIRECT("'"&amp;$A$70&amp;"'!"&amp;W$68&amp;$C402+72),1,0)</f>
        <v>0</v>
      </c>
      <c r="X402" cm="1">
        <f t="array" aca="1" ref="X402" ca="1">IF(INDIRECT("'"&amp;$A$69&amp;"'!"&amp;X$68&amp;$C402+72)&lt;&gt;INDIRECT("'"&amp;$A$70&amp;"'!"&amp;X$68&amp;$C402+72),1,0)</f>
        <v>0</v>
      </c>
      <c r="Y402" cm="1">
        <f t="array" aca="1" ref="Y402" ca="1">IF(INDIRECT("'"&amp;$A$69&amp;"'!"&amp;Y$68&amp;$C402+72)&lt;&gt;INDIRECT("'"&amp;$A$70&amp;"'!"&amp;Y$68&amp;$C402+72),1,0)</f>
        <v>0</v>
      </c>
      <c r="Z402" cm="1">
        <f t="array" aca="1" ref="Z402" ca="1">IF(INDIRECT("'"&amp;$A$69&amp;"'!"&amp;Z$68&amp;$C402+72)&lt;&gt;INDIRECT("'"&amp;$A$70&amp;"'!"&amp;Z$68&amp;$C402+72),1,0)</f>
        <v>0</v>
      </c>
      <c r="AA402" cm="1">
        <f t="array" aca="1" ref="AA402" ca="1">IF(INDIRECT("'"&amp;$A$69&amp;"'!"&amp;AA$68&amp;$C402+72)&lt;&gt;INDIRECT("'"&amp;$A$70&amp;"'!"&amp;AA$68&amp;$C402+72),1,0)</f>
        <v>0</v>
      </c>
      <c r="AB402" cm="1">
        <f t="array" aca="1" ref="AB402" ca="1">IF(INDIRECT("'"&amp;$A$69&amp;"'!"&amp;AB$68&amp;$C402+72)&lt;&gt;INDIRECT("'"&amp;$A$70&amp;"'!"&amp;AB$68&amp;$C402+72),1,0)</f>
        <v>0</v>
      </c>
      <c r="AC402" cm="1">
        <f t="array" aca="1" ref="AC402" ca="1">IF(INDIRECT("'"&amp;$A$69&amp;"'!"&amp;AC$68&amp;$C402+72)&lt;&gt;INDIRECT("'"&amp;$A$70&amp;"'!"&amp;AC$68&amp;$C402+72),1,0)</f>
        <v>0</v>
      </c>
      <c r="AD402" cm="1">
        <f t="array" aca="1" ref="AD402" ca="1">IF(INDIRECT("'"&amp;$A$69&amp;"'!"&amp;AD$68&amp;$C402+72)&lt;&gt;INDIRECT("'"&amp;$A$70&amp;"'!"&amp;AD$68&amp;$C402+72),1,0)</f>
        <v>0</v>
      </c>
      <c r="AE402" cm="1">
        <f t="array" aca="1" ref="AE402" ca="1">IF(INDIRECT("'"&amp;$A$69&amp;"'!"&amp;AE$68&amp;$C402+72)&lt;&gt;INDIRECT("'"&amp;$A$70&amp;"'!"&amp;AE$68&amp;$C402+72),1,0)</f>
        <v>0</v>
      </c>
      <c r="AF402" cm="1">
        <f t="array" aca="1" ref="AF402" ca="1">IF(INDIRECT("'"&amp;$A$69&amp;"'!"&amp;AF$68&amp;$C402+72)&lt;&gt;INDIRECT("'"&amp;$A$70&amp;"'!"&amp;AF$68&amp;$C402+72),1,0)</f>
        <v>0</v>
      </c>
      <c r="AG402" cm="1">
        <f t="array" aca="1" ref="AG402" ca="1">IF(INDIRECT("'"&amp;$A$69&amp;"'!"&amp;AG$68&amp;$C402+72)&lt;&gt;INDIRECT("'"&amp;$A$70&amp;"'!"&amp;AG$68&amp;$C402+72),1,0)</f>
        <v>0</v>
      </c>
      <c r="AH402" cm="1">
        <f t="array" aca="1" ref="AH402" ca="1">IF(INDIRECT("'"&amp;$A$69&amp;"'!"&amp;AH$68&amp;$C402+72)&lt;&gt;INDIRECT("'"&amp;$A$70&amp;"'!"&amp;AH$68&amp;$C402+72),1,0)</f>
        <v>0</v>
      </c>
      <c r="AI402" cm="1">
        <f t="array" aca="1" ref="AI402" ca="1">IF(INDIRECT("'"&amp;$A$69&amp;"'!"&amp;AI$68&amp;$C402+72)&lt;&gt;INDIRECT("'"&amp;$A$70&amp;"'!"&amp;AI$68&amp;$C402+72),1,0)</f>
        <v>0</v>
      </c>
      <c r="AJ402" cm="1">
        <f t="array" aca="1" ref="AJ402" ca="1">IF(INDIRECT("'"&amp;$A$69&amp;"'!"&amp;AJ$68&amp;$C402+72)&lt;&gt;INDIRECT("'"&amp;$A$70&amp;"'!"&amp;AJ$68&amp;$C402+72),1,0)</f>
        <v>0</v>
      </c>
      <c r="AK402" cm="1">
        <f t="array" aca="1" ref="AK402" ca="1">IF(INDIRECT("'"&amp;$A$69&amp;"'!"&amp;AK$68&amp;$C402+72)&lt;&gt;INDIRECT("'"&amp;$A$70&amp;"'!"&amp;AK$68&amp;$C402+72),1,0)</f>
        <v>0</v>
      </c>
      <c r="AL402" cm="1">
        <f t="array" aca="1" ref="AL402" ca="1">IF(INDIRECT("'"&amp;$A$69&amp;"'!"&amp;AL$68&amp;$C402+72)&lt;&gt;INDIRECT("'"&amp;$A$70&amp;"'!"&amp;AL$68&amp;$C402+72),1,0)</f>
        <v>0</v>
      </c>
      <c r="AM402" cm="1">
        <f t="array" aca="1" ref="AM402" ca="1">IF(INDIRECT("'"&amp;$A$69&amp;"'!"&amp;AM$68&amp;$C402+72)&lt;&gt;INDIRECT("'"&amp;$A$70&amp;"'!"&amp;AM$68&amp;$C402+72),1,0)</f>
        <v>0</v>
      </c>
      <c r="AN402" cm="1">
        <f t="array" aca="1" ref="AN402" ca="1">IF(INDIRECT("'"&amp;$A$69&amp;"'!"&amp;AN$68&amp;$C402+72)&lt;&gt;INDIRECT("'"&amp;$A$70&amp;"'!"&amp;AN$68&amp;$C402+72),1,0)</f>
        <v>0</v>
      </c>
      <c r="AO402" cm="1">
        <f t="array" aca="1" ref="AO402" ca="1">IF(INDIRECT("'"&amp;$A$69&amp;"'!"&amp;AO$68&amp;$C402+72)&lt;&gt;INDIRECT("'"&amp;$A$70&amp;"'!"&amp;AO$68&amp;$C402+72),1,0)</f>
        <v>0</v>
      </c>
      <c r="AP402" cm="1">
        <f t="array" aca="1" ref="AP402" ca="1">IF(INDIRECT("'"&amp;$A$69&amp;"'!"&amp;AP$68&amp;$C402+72)&lt;&gt;INDIRECT("'"&amp;$A$70&amp;"'!"&amp;AP$68&amp;$C402+72),1,0)</f>
        <v>0</v>
      </c>
      <c r="AQ402" cm="1">
        <f t="array" aca="1" ref="AQ402" ca="1">IF(INDIRECT("'"&amp;$A$69&amp;"'!"&amp;AQ$68&amp;$C402+72)&lt;&gt;INDIRECT("'"&amp;$A$70&amp;"'!"&amp;AQ$68&amp;$C402+72),1,0)</f>
        <v>0</v>
      </c>
      <c r="AR402" cm="1">
        <f t="array" aca="1" ref="AR402" ca="1">IF(INDIRECT("'"&amp;$A$69&amp;"'!"&amp;AR$68&amp;$C402+72)&lt;&gt;INDIRECT("'"&amp;$A$70&amp;"'!"&amp;AR$68&amp;$C402+72),1,0)</f>
        <v>0</v>
      </c>
      <c r="AS402" cm="1">
        <f t="array" aca="1" ref="AS402" ca="1">IF(INDIRECT("'"&amp;$A$69&amp;"'!"&amp;AS$68&amp;$C402+72)&lt;&gt;INDIRECT("'"&amp;$A$70&amp;"'!"&amp;AS$68&amp;$C402+72),1,0)</f>
        <v>0</v>
      </c>
      <c r="AT402" cm="1">
        <f t="array" aca="1" ref="AT402" ca="1">IF(INDIRECT("'"&amp;$A$69&amp;"'!"&amp;AT$68&amp;$C402+72)&lt;&gt;INDIRECT("'"&amp;$A$70&amp;"'!"&amp;AT$68&amp;$C402+72),1,0)</f>
        <v>0</v>
      </c>
      <c r="AU402" cm="1">
        <f t="array" aca="1" ref="AU402" ca="1">IF(INDIRECT("'"&amp;$A$69&amp;"'!"&amp;AU$68&amp;$C402+72)&lt;&gt;INDIRECT("'"&amp;$A$70&amp;"'!"&amp;AU$68&amp;$C402+72),1,0)</f>
        <v>0</v>
      </c>
      <c r="AV402" cm="1">
        <f t="array" aca="1" ref="AV402" ca="1">IF(INDIRECT("'"&amp;$A$69&amp;"'!"&amp;AV$68&amp;$C402+72)&lt;&gt;INDIRECT("'"&amp;$A$70&amp;"'!"&amp;AV$68&amp;$C402+72),1,0)</f>
        <v>0</v>
      </c>
      <c r="AW402" cm="1">
        <f t="array" aca="1" ref="AW402" ca="1">IF(INDIRECT("'"&amp;$A$69&amp;"'!"&amp;AW$68&amp;$C402+72)&lt;&gt;INDIRECT("'"&amp;$A$70&amp;"'!"&amp;AW$68&amp;$C402+72),1,0)</f>
        <v>0</v>
      </c>
      <c r="AX402" cm="1">
        <f t="array" aca="1" ref="AX402" ca="1">IF(INDIRECT("'"&amp;$A$69&amp;"'!"&amp;AX$68&amp;$C402+72)&lt;&gt;INDIRECT("'"&amp;$A$70&amp;"'!"&amp;AX$68&amp;$C402+72),1,0)</f>
        <v>0</v>
      </c>
      <c r="AY402" cm="1">
        <f t="array" aca="1" ref="AY402" ca="1">IF(INDIRECT("'"&amp;$A$69&amp;"'!"&amp;AY$68&amp;$C402+72)&lt;&gt;INDIRECT("'"&amp;$A$70&amp;"'!"&amp;AY$68&amp;$C402+72),1,0)</f>
        <v>0</v>
      </c>
      <c r="AZ402" cm="1">
        <f t="array" aca="1" ref="AZ402" ca="1">IF(INDIRECT("'"&amp;$A$69&amp;"'!"&amp;AZ$68&amp;$C402+72)&lt;&gt;INDIRECT("'"&amp;$A$70&amp;"'!"&amp;AZ$68&amp;$C402+72),1,0)</f>
        <v>0</v>
      </c>
      <c r="BA402" cm="1">
        <f t="array" aca="1" ref="BA402" ca="1">IF(INDIRECT("'"&amp;$A$69&amp;"'!"&amp;BA$68&amp;$C402+72)&lt;&gt;INDIRECT("'"&amp;$A$70&amp;"'!"&amp;BA$68&amp;$C402+72),1,0)</f>
        <v>0</v>
      </c>
      <c r="BB402" cm="1">
        <f t="array" aca="1" ref="BB402" ca="1">IF(INDIRECT("'"&amp;$A$69&amp;"'!"&amp;BB$68&amp;$C402+72)&lt;&gt;INDIRECT("'"&amp;$A$70&amp;"'!"&amp;BB$68&amp;$C402+72),1,0)</f>
        <v>0</v>
      </c>
      <c r="BC402">
        <f t="shared" ca="1" si="15"/>
        <v>0</v>
      </c>
      <c r="BD402">
        <f t="shared" ca="1" si="16"/>
        <v>0</v>
      </c>
      <c r="BE402">
        <f t="shared" ca="1" si="17"/>
        <v>0</v>
      </c>
    </row>
    <row r="403" spans="3:57" x14ac:dyDescent="0.15">
      <c r="C403" s="283">
        <v>331</v>
      </c>
      <c r="D403" cm="1">
        <f t="array" aca="1" ref="D403" ca="1">IF(INDIRECT("'"&amp;$A$69&amp;"'!"&amp;D$68&amp;$C403+72)&lt;&gt;INDIRECT("'"&amp;$A$70&amp;"'!"&amp;D$68&amp;$C403+72),1,0)</f>
        <v>0</v>
      </c>
      <c r="E403" cm="1">
        <f t="array" aca="1" ref="E403" ca="1">IF(INDIRECT("'"&amp;$A$69&amp;"'!"&amp;E$68&amp;$C403+72)&lt;&gt;INDIRECT("'"&amp;$A$70&amp;"'!"&amp;E$68&amp;$C403+72),1,0)</f>
        <v>0</v>
      </c>
      <c r="F403" cm="1">
        <f t="array" aca="1" ref="F403" ca="1">IF(INDIRECT("'"&amp;$A$69&amp;"'!"&amp;F$68&amp;$C403+72)&lt;&gt;INDIRECT("'"&amp;$A$70&amp;"'!"&amp;F$68&amp;$C403+72),1,0)</f>
        <v>0</v>
      </c>
      <c r="G403" cm="1">
        <f t="array" aca="1" ref="G403" ca="1">IF(INDIRECT("'"&amp;$A$69&amp;"'!"&amp;G$68&amp;$C403+72)&lt;&gt;INDIRECT("'"&amp;$A$70&amp;"'!"&amp;G$68&amp;$C403+72),1,0)</f>
        <v>0</v>
      </c>
      <c r="H403" cm="1">
        <f t="array" aca="1" ref="H403" ca="1">IF(INDIRECT("'"&amp;$A$69&amp;"'!"&amp;H$68&amp;$C403+72)&lt;&gt;INDIRECT("'"&amp;$A$70&amp;"'!"&amp;H$68&amp;$C403+72),1,0)</f>
        <v>0</v>
      </c>
      <c r="I403" cm="1">
        <f t="array" aca="1" ref="I403" ca="1">IF(INDIRECT("'"&amp;$A$69&amp;"'!"&amp;I$68&amp;$C403+72)&lt;&gt;INDIRECT("'"&amp;$A$70&amp;"'!"&amp;I$68&amp;$C403+72),1,0)</f>
        <v>0</v>
      </c>
      <c r="J403" cm="1">
        <f t="array" aca="1" ref="J403" ca="1">IF(INDIRECT("'"&amp;$A$69&amp;"'!"&amp;J$68&amp;$C403+72)&lt;&gt;INDIRECT("'"&amp;$A$70&amp;"'!"&amp;J$68&amp;$C403+72),1,0)</f>
        <v>0</v>
      </c>
      <c r="K403" cm="1">
        <f t="array" aca="1" ref="K403" ca="1">IF(INDIRECT("'"&amp;$A$69&amp;"'!"&amp;K$68&amp;$C403+72)&lt;&gt;INDIRECT("'"&amp;$A$70&amp;"'!"&amp;K$68&amp;$C403+72),1,0)</f>
        <v>0</v>
      </c>
      <c r="L403" cm="1">
        <f t="array" aca="1" ref="L403" ca="1">IF(INDIRECT("'"&amp;$A$69&amp;"'!"&amp;L$68&amp;$C403+72)&lt;&gt;INDIRECT("'"&amp;$A$70&amp;"'!"&amp;L$68&amp;$C403+72),1,0)</f>
        <v>0</v>
      </c>
      <c r="M403" cm="1">
        <f t="array" aca="1" ref="M403" ca="1">IF(INDIRECT("'"&amp;$A$69&amp;"'!"&amp;M$68&amp;$C403+72)&lt;&gt;INDIRECT("'"&amp;$A$70&amp;"'!"&amp;M$68&amp;$C403+72),1,0)</f>
        <v>0</v>
      </c>
      <c r="N403" cm="1">
        <f t="array" aca="1" ref="N403" ca="1">IF(INDIRECT("'"&amp;$A$69&amp;"'!"&amp;N$68&amp;$C403+72)&lt;&gt;INDIRECT("'"&amp;$A$70&amp;"'!"&amp;N$68&amp;$C403+72),1,0)</f>
        <v>0</v>
      </c>
      <c r="O403" cm="1">
        <f t="array" aca="1" ref="O403" ca="1">IF(INDIRECT("'"&amp;$A$69&amp;"'!"&amp;O$68&amp;$C403+72)&lt;&gt;INDIRECT("'"&amp;$A$70&amp;"'!"&amp;O$68&amp;$C403+72),1,0)</f>
        <v>0</v>
      </c>
      <c r="P403" cm="1">
        <f t="array" aca="1" ref="P403" ca="1">IF(INDIRECT("'"&amp;$A$69&amp;"'!"&amp;P$68&amp;$C403+72)&lt;&gt;INDIRECT("'"&amp;$A$70&amp;"'!"&amp;P$68&amp;$C403+72),1,0)</f>
        <v>0</v>
      </c>
      <c r="Q403" cm="1">
        <f t="array" aca="1" ref="Q403" ca="1">IF(INDIRECT("'"&amp;$A$69&amp;"'!"&amp;Q$68&amp;$C403+72)&lt;&gt;INDIRECT("'"&amp;$A$70&amp;"'!"&amp;Q$68&amp;$C403+72),1,0)</f>
        <v>0</v>
      </c>
      <c r="R403" cm="1">
        <f t="array" aca="1" ref="R403" ca="1">IF(INDIRECT("'"&amp;$A$69&amp;"'!"&amp;R$68&amp;$C403+72)&lt;&gt;INDIRECT("'"&amp;$A$70&amp;"'!"&amp;R$68&amp;$C403+72),1,0)</f>
        <v>0</v>
      </c>
      <c r="S403" cm="1">
        <f t="array" aca="1" ref="S403" ca="1">IF(INDIRECT("'"&amp;$A$69&amp;"'!"&amp;S$68&amp;$C403+72)&lt;&gt;INDIRECT("'"&amp;$A$70&amp;"'!"&amp;S$68&amp;$C403+72),1,0)</f>
        <v>0</v>
      </c>
      <c r="T403" cm="1">
        <f t="array" aca="1" ref="T403" ca="1">IF(INDIRECT("'"&amp;$A$69&amp;"'!"&amp;T$68&amp;$C403+72)&lt;&gt;INDIRECT("'"&amp;$A$70&amp;"'!"&amp;T$68&amp;$C403+72),1,0)</f>
        <v>0</v>
      </c>
      <c r="U403" cm="1">
        <f t="array" aca="1" ref="U403" ca="1">IF(INDIRECT("'"&amp;$A$69&amp;"'!"&amp;U$68&amp;$C403+72)&lt;&gt;INDIRECT("'"&amp;$A$70&amp;"'!"&amp;U$68&amp;$C403+72),1,0)</f>
        <v>0</v>
      </c>
      <c r="V403" cm="1">
        <f t="array" aca="1" ref="V403" ca="1">IF(INDIRECT("'"&amp;$A$69&amp;"'!"&amp;V$68&amp;$C403+72)&lt;&gt;INDIRECT("'"&amp;$A$70&amp;"'!"&amp;V$68&amp;$C403+72),1,0)</f>
        <v>0</v>
      </c>
      <c r="W403" cm="1">
        <f t="array" aca="1" ref="W403" ca="1">IF(INDIRECT("'"&amp;$A$69&amp;"'!"&amp;W$68&amp;$C403+72)&lt;&gt;INDIRECT("'"&amp;$A$70&amp;"'!"&amp;W$68&amp;$C403+72),1,0)</f>
        <v>0</v>
      </c>
      <c r="X403" cm="1">
        <f t="array" aca="1" ref="X403" ca="1">IF(INDIRECT("'"&amp;$A$69&amp;"'!"&amp;X$68&amp;$C403+72)&lt;&gt;INDIRECT("'"&amp;$A$70&amp;"'!"&amp;X$68&amp;$C403+72),1,0)</f>
        <v>0</v>
      </c>
      <c r="Y403" cm="1">
        <f t="array" aca="1" ref="Y403" ca="1">IF(INDIRECT("'"&amp;$A$69&amp;"'!"&amp;Y$68&amp;$C403+72)&lt;&gt;INDIRECT("'"&amp;$A$70&amp;"'!"&amp;Y$68&amp;$C403+72),1,0)</f>
        <v>0</v>
      </c>
      <c r="Z403" cm="1">
        <f t="array" aca="1" ref="Z403" ca="1">IF(INDIRECT("'"&amp;$A$69&amp;"'!"&amp;Z$68&amp;$C403+72)&lt;&gt;INDIRECT("'"&amp;$A$70&amp;"'!"&amp;Z$68&amp;$C403+72),1,0)</f>
        <v>0</v>
      </c>
      <c r="AA403" cm="1">
        <f t="array" aca="1" ref="AA403" ca="1">IF(INDIRECT("'"&amp;$A$69&amp;"'!"&amp;AA$68&amp;$C403+72)&lt;&gt;INDIRECT("'"&amp;$A$70&amp;"'!"&amp;AA$68&amp;$C403+72),1,0)</f>
        <v>0</v>
      </c>
      <c r="AB403" cm="1">
        <f t="array" aca="1" ref="AB403" ca="1">IF(INDIRECT("'"&amp;$A$69&amp;"'!"&amp;AB$68&amp;$C403+72)&lt;&gt;INDIRECT("'"&amp;$A$70&amp;"'!"&amp;AB$68&amp;$C403+72),1,0)</f>
        <v>0</v>
      </c>
      <c r="AC403" cm="1">
        <f t="array" aca="1" ref="AC403" ca="1">IF(INDIRECT("'"&amp;$A$69&amp;"'!"&amp;AC$68&amp;$C403+72)&lt;&gt;INDIRECT("'"&amp;$A$70&amp;"'!"&amp;AC$68&amp;$C403+72),1,0)</f>
        <v>0</v>
      </c>
      <c r="AD403" cm="1">
        <f t="array" aca="1" ref="AD403" ca="1">IF(INDIRECT("'"&amp;$A$69&amp;"'!"&amp;AD$68&amp;$C403+72)&lt;&gt;INDIRECT("'"&amp;$A$70&amp;"'!"&amp;AD$68&amp;$C403+72),1,0)</f>
        <v>0</v>
      </c>
      <c r="AE403" cm="1">
        <f t="array" aca="1" ref="AE403" ca="1">IF(INDIRECT("'"&amp;$A$69&amp;"'!"&amp;AE$68&amp;$C403+72)&lt;&gt;INDIRECT("'"&amp;$A$70&amp;"'!"&amp;AE$68&amp;$C403+72),1,0)</f>
        <v>0</v>
      </c>
      <c r="AF403" cm="1">
        <f t="array" aca="1" ref="AF403" ca="1">IF(INDIRECT("'"&amp;$A$69&amp;"'!"&amp;AF$68&amp;$C403+72)&lt;&gt;INDIRECT("'"&amp;$A$70&amp;"'!"&amp;AF$68&amp;$C403+72),1,0)</f>
        <v>0</v>
      </c>
      <c r="AG403" cm="1">
        <f t="array" aca="1" ref="AG403" ca="1">IF(INDIRECT("'"&amp;$A$69&amp;"'!"&amp;AG$68&amp;$C403+72)&lt;&gt;INDIRECT("'"&amp;$A$70&amp;"'!"&amp;AG$68&amp;$C403+72),1,0)</f>
        <v>0</v>
      </c>
      <c r="AH403" cm="1">
        <f t="array" aca="1" ref="AH403" ca="1">IF(INDIRECT("'"&amp;$A$69&amp;"'!"&amp;AH$68&amp;$C403+72)&lt;&gt;INDIRECT("'"&amp;$A$70&amp;"'!"&amp;AH$68&amp;$C403+72),1,0)</f>
        <v>0</v>
      </c>
      <c r="AI403" cm="1">
        <f t="array" aca="1" ref="AI403" ca="1">IF(INDIRECT("'"&amp;$A$69&amp;"'!"&amp;AI$68&amp;$C403+72)&lt;&gt;INDIRECT("'"&amp;$A$70&amp;"'!"&amp;AI$68&amp;$C403+72),1,0)</f>
        <v>0</v>
      </c>
      <c r="AJ403" cm="1">
        <f t="array" aca="1" ref="AJ403" ca="1">IF(INDIRECT("'"&amp;$A$69&amp;"'!"&amp;AJ$68&amp;$C403+72)&lt;&gt;INDIRECT("'"&amp;$A$70&amp;"'!"&amp;AJ$68&amp;$C403+72),1,0)</f>
        <v>0</v>
      </c>
      <c r="AK403" cm="1">
        <f t="array" aca="1" ref="AK403" ca="1">IF(INDIRECT("'"&amp;$A$69&amp;"'!"&amp;AK$68&amp;$C403+72)&lt;&gt;INDIRECT("'"&amp;$A$70&amp;"'!"&amp;AK$68&amp;$C403+72),1,0)</f>
        <v>0</v>
      </c>
      <c r="AL403" cm="1">
        <f t="array" aca="1" ref="AL403" ca="1">IF(INDIRECT("'"&amp;$A$69&amp;"'!"&amp;AL$68&amp;$C403+72)&lt;&gt;INDIRECT("'"&amp;$A$70&amp;"'!"&amp;AL$68&amp;$C403+72),1,0)</f>
        <v>0</v>
      </c>
      <c r="AM403" cm="1">
        <f t="array" aca="1" ref="AM403" ca="1">IF(INDIRECT("'"&amp;$A$69&amp;"'!"&amp;AM$68&amp;$C403+72)&lt;&gt;INDIRECT("'"&amp;$A$70&amp;"'!"&amp;AM$68&amp;$C403+72),1,0)</f>
        <v>0</v>
      </c>
      <c r="AN403" cm="1">
        <f t="array" aca="1" ref="AN403" ca="1">IF(INDIRECT("'"&amp;$A$69&amp;"'!"&amp;AN$68&amp;$C403+72)&lt;&gt;INDIRECT("'"&amp;$A$70&amp;"'!"&amp;AN$68&amp;$C403+72),1,0)</f>
        <v>0</v>
      </c>
      <c r="AO403" cm="1">
        <f t="array" aca="1" ref="AO403" ca="1">IF(INDIRECT("'"&amp;$A$69&amp;"'!"&amp;AO$68&amp;$C403+72)&lt;&gt;INDIRECT("'"&amp;$A$70&amp;"'!"&amp;AO$68&amp;$C403+72),1,0)</f>
        <v>0</v>
      </c>
      <c r="AP403" cm="1">
        <f t="array" aca="1" ref="AP403" ca="1">IF(INDIRECT("'"&amp;$A$69&amp;"'!"&amp;AP$68&amp;$C403+72)&lt;&gt;INDIRECT("'"&amp;$A$70&amp;"'!"&amp;AP$68&amp;$C403+72),1,0)</f>
        <v>0</v>
      </c>
      <c r="AQ403" cm="1">
        <f t="array" aca="1" ref="AQ403" ca="1">IF(INDIRECT("'"&amp;$A$69&amp;"'!"&amp;AQ$68&amp;$C403+72)&lt;&gt;INDIRECT("'"&amp;$A$70&amp;"'!"&amp;AQ$68&amp;$C403+72),1,0)</f>
        <v>0</v>
      </c>
      <c r="AR403" cm="1">
        <f t="array" aca="1" ref="AR403" ca="1">IF(INDIRECT("'"&amp;$A$69&amp;"'!"&amp;AR$68&amp;$C403+72)&lt;&gt;INDIRECT("'"&amp;$A$70&amp;"'!"&amp;AR$68&amp;$C403+72),1,0)</f>
        <v>0</v>
      </c>
      <c r="AS403" cm="1">
        <f t="array" aca="1" ref="AS403" ca="1">IF(INDIRECT("'"&amp;$A$69&amp;"'!"&amp;AS$68&amp;$C403+72)&lt;&gt;INDIRECT("'"&amp;$A$70&amp;"'!"&amp;AS$68&amp;$C403+72),1,0)</f>
        <v>0</v>
      </c>
      <c r="AT403" cm="1">
        <f t="array" aca="1" ref="AT403" ca="1">IF(INDIRECT("'"&amp;$A$69&amp;"'!"&amp;AT$68&amp;$C403+72)&lt;&gt;INDIRECT("'"&amp;$A$70&amp;"'!"&amp;AT$68&amp;$C403+72),1,0)</f>
        <v>0</v>
      </c>
      <c r="AU403" cm="1">
        <f t="array" aca="1" ref="AU403" ca="1">IF(INDIRECT("'"&amp;$A$69&amp;"'!"&amp;AU$68&amp;$C403+72)&lt;&gt;INDIRECT("'"&amp;$A$70&amp;"'!"&amp;AU$68&amp;$C403+72),1,0)</f>
        <v>0</v>
      </c>
      <c r="AV403" cm="1">
        <f t="array" aca="1" ref="AV403" ca="1">IF(INDIRECT("'"&amp;$A$69&amp;"'!"&amp;AV$68&amp;$C403+72)&lt;&gt;INDIRECT("'"&amp;$A$70&amp;"'!"&amp;AV$68&amp;$C403+72),1,0)</f>
        <v>0</v>
      </c>
      <c r="AW403" cm="1">
        <f t="array" aca="1" ref="AW403" ca="1">IF(INDIRECT("'"&amp;$A$69&amp;"'!"&amp;AW$68&amp;$C403+72)&lt;&gt;INDIRECT("'"&amp;$A$70&amp;"'!"&amp;AW$68&amp;$C403+72),1,0)</f>
        <v>0</v>
      </c>
      <c r="AX403" cm="1">
        <f t="array" aca="1" ref="AX403" ca="1">IF(INDIRECT("'"&amp;$A$69&amp;"'!"&amp;AX$68&amp;$C403+72)&lt;&gt;INDIRECT("'"&amp;$A$70&amp;"'!"&amp;AX$68&amp;$C403+72),1,0)</f>
        <v>0</v>
      </c>
      <c r="AY403" cm="1">
        <f t="array" aca="1" ref="AY403" ca="1">IF(INDIRECT("'"&amp;$A$69&amp;"'!"&amp;AY$68&amp;$C403+72)&lt;&gt;INDIRECT("'"&amp;$A$70&amp;"'!"&amp;AY$68&amp;$C403+72),1,0)</f>
        <v>0</v>
      </c>
      <c r="AZ403" cm="1">
        <f t="array" aca="1" ref="AZ403" ca="1">IF(INDIRECT("'"&amp;$A$69&amp;"'!"&amp;AZ$68&amp;$C403+72)&lt;&gt;INDIRECT("'"&amp;$A$70&amp;"'!"&amp;AZ$68&amp;$C403+72),1,0)</f>
        <v>0</v>
      </c>
      <c r="BA403" cm="1">
        <f t="array" aca="1" ref="BA403" ca="1">IF(INDIRECT("'"&amp;$A$69&amp;"'!"&amp;BA$68&amp;$C403+72)&lt;&gt;INDIRECT("'"&amp;$A$70&amp;"'!"&amp;BA$68&amp;$C403+72),1,0)</f>
        <v>0</v>
      </c>
      <c r="BB403" cm="1">
        <f t="array" aca="1" ref="BB403" ca="1">IF(INDIRECT("'"&amp;$A$69&amp;"'!"&amp;BB$68&amp;$C403+72)&lt;&gt;INDIRECT("'"&amp;$A$70&amp;"'!"&amp;BB$68&amp;$C403+72),1,0)</f>
        <v>0</v>
      </c>
      <c r="BC403">
        <f t="shared" ca="1" si="15"/>
        <v>0</v>
      </c>
      <c r="BD403">
        <f t="shared" ca="1" si="16"/>
        <v>0</v>
      </c>
      <c r="BE403">
        <f t="shared" ca="1" si="17"/>
        <v>0</v>
      </c>
    </row>
    <row r="404" spans="3:57" x14ac:dyDescent="0.15">
      <c r="C404" s="283">
        <v>332</v>
      </c>
      <c r="D404" cm="1">
        <f t="array" aca="1" ref="D404" ca="1">IF(INDIRECT("'"&amp;$A$69&amp;"'!"&amp;D$68&amp;$C404+72)&lt;&gt;INDIRECT("'"&amp;$A$70&amp;"'!"&amp;D$68&amp;$C404+72),1,0)</f>
        <v>0</v>
      </c>
      <c r="E404" cm="1">
        <f t="array" aca="1" ref="E404" ca="1">IF(INDIRECT("'"&amp;$A$69&amp;"'!"&amp;E$68&amp;$C404+72)&lt;&gt;INDIRECT("'"&amp;$A$70&amp;"'!"&amp;E$68&amp;$C404+72),1,0)</f>
        <v>0</v>
      </c>
      <c r="F404" cm="1">
        <f t="array" aca="1" ref="F404" ca="1">IF(INDIRECT("'"&amp;$A$69&amp;"'!"&amp;F$68&amp;$C404+72)&lt;&gt;INDIRECT("'"&amp;$A$70&amp;"'!"&amp;F$68&amp;$C404+72),1,0)</f>
        <v>0</v>
      </c>
      <c r="G404" cm="1">
        <f t="array" aca="1" ref="G404" ca="1">IF(INDIRECT("'"&amp;$A$69&amp;"'!"&amp;G$68&amp;$C404+72)&lt;&gt;INDIRECT("'"&amp;$A$70&amp;"'!"&amp;G$68&amp;$C404+72),1,0)</f>
        <v>0</v>
      </c>
      <c r="H404" cm="1">
        <f t="array" aca="1" ref="H404" ca="1">IF(INDIRECT("'"&amp;$A$69&amp;"'!"&amp;H$68&amp;$C404+72)&lt;&gt;INDIRECT("'"&amp;$A$70&amp;"'!"&amp;H$68&amp;$C404+72),1,0)</f>
        <v>0</v>
      </c>
      <c r="I404" cm="1">
        <f t="array" aca="1" ref="I404" ca="1">IF(INDIRECT("'"&amp;$A$69&amp;"'!"&amp;I$68&amp;$C404+72)&lt;&gt;INDIRECT("'"&amp;$A$70&amp;"'!"&amp;I$68&amp;$C404+72),1,0)</f>
        <v>0</v>
      </c>
      <c r="J404" cm="1">
        <f t="array" aca="1" ref="J404" ca="1">IF(INDIRECT("'"&amp;$A$69&amp;"'!"&amp;J$68&amp;$C404+72)&lt;&gt;INDIRECT("'"&amp;$A$70&amp;"'!"&amp;J$68&amp;$C404+72),1,0)</f>
        <v>0</v>
      </c>
      <c r="K404" cm="1">
        <f t="array" aca="1" ref="K404" ca="1">IF(INDIRECT("'"&amp;$A$69&amp;"'!"&amp;K$68&amp;$C404+72)&lt;&gt;INDIRECT("'"&amp;$A$70&amp;"'!"&amp;K$68&amp;$C404+72),1,0)</f>
        <v>0</v>
      </c>
      <c r="L404" cm="1">
        <f t="array" aca="1" ref="L404" ca="1">IF(INDIRECT("'"&amp;$A$69&amp;"'!"&amp;L$68&amp;$C404+72)&lt;&gt;INDIRECT("'"&amp;$A$70&amp;"'!"&amp;L$68&amp;$C404+72),1,0)</f>
        <v>0</v>
      </c>
      <c r="M404" cm="1">
        <f t="array" aca="1" ref="M404" ca="1">IF(INDIRECT("'"&amp;$A$69&amp;"'!"&amp;M$68&amp;$C404+72)&lt;&gt;INDIRECT("'"&amp;$A$70&amp;"'!"&amp;M$68&amp;$C404+72),1,0)</f>
        <v>0</v>
      </c>
      <c r="N404" cm="1">
        <f t="array" aca="1" ref="N404" ca="1">IF(INDIRECT("'"&amp;$A$69&amp;"'!"&amp;N$68&amp;$C404+72)&lt;&gt;INDIRECT("'"&amp;$A$70&amp;"'!"&amp;N$68&amp;$C404+72),1,0)</f>
        <v>0</v>
      </c>
      <c r="O404" cm="1">
        <f t="array" aca="1" ref="O404" ca="1">IF(INDIRECT("'"&amp;$A$69&amp;"'!"&amp;O$68&amp;$C404+72)&lt;&gt;INDIRECT("'"&amp;$A$70&amp;"'!"&amp;O$68&amp;$C404+72),1,0)</f>
        <v>0</v>
      </c>
      <c r="P404" cm="1">
        <f t="array" aca="1" ref="P404" ca="1">IF(INDIRECT("'"&amp;$A$69&amp;"'!"&amp;P$68&amp;$C404+72)&lt;&gt;INDIRECT("'"&amp;$A$70&amp;"'!"&amp;P$68&amp;$C404+72),1,0)</f>
        <v>0</v>
      </c>
      <c r="Q404" cm="1">
        <f t="array" aca="1" ref="Q404" ca="1">IF(INDIRECT("'"&amp;$A$69&amp;"'!"&amp;Q$68&amp;$C404+72)&lt;&gt;INDIRECT("'"&amp;$A$70&amp;"'!"&amp;Q$68&amp;$C404+72),1,0)</f>
        <v>0</v>
      </c>
      <c r="R404" cm="1">
        <f t="array" aca="1" ref="R404" ca="1">IF(INDIRECT("'"&amp;$A$69&amp;"'!"&amp;R$68&amp;$C404+72)&lt;&gt;INDIRECT("'"&amp;$A$70&amp;"'!"&amp;R$68&amp;$C404+72),1,0)</f>
        <v>0</v>
      </c>
      <c r="S404" cm="1">
        <f t="array" aca="1" ref="S404" ca="1">IF(INDIRECT("'"&amp;$A$69&amp;"'!"&amp;S$68&amp;$C404+72)&lt;&gt;INDIRECT("'"&amp;$A$70&amp;"'!"&amp;S$68&amp;$C404+72),1,0)</f>
        <v>0</v>
      </c>
      <c r="T404" cm="1">
        <f t="array" aca="1" ref="T404" ca="1">IF(INDIRECT("'"&amp;$A$69&amp;"'!"&amp;T$68&amp;$C404+72)&lt;&gt;INDIRECT("'"&amp;$A$70&amp;"'!"&amp;T$68&amp;$C404+72),1,0)</f>
        <v>0</v>
      </c>
      <c r="U404" cm="1">
        <f t="array" aca="1" ref="U404" ca="1">IF(INDIRECT("'"&amp;$A$69&amp;"'!"&amp;U$68&amp;$C404+72)&lt;&gt;INDIRECT("'"&amp;$A$70&amp;"'!"&amp;U$68&amp;$C404+72),1,0)</f>
        <v>0</v>
      </c>
      <c r="V404" cm="1">
        <f t="array" aca="1" ref="V404" ca="1">IF(INDIRECT("'"&amp;$A$69&amp;"'!"&amp;V$68&amp;$C404+72)&lt;&gt;INDIRECT("'"&amp;$A$70&amp;"'!"&amp;V$68&amp;$C404+72),1,0)</f>
        <v>0</v>
      </c>
      <c r="W404" cm="1">
        <f t="array" aca="1" ref="W404" ca="1">IF(INDIRECT("'"&amp;$A$69&amp;"'!"&amp;W$68&amp;$C404+72)&lt;&gt;INDIRECT("'"&amp;$A$70&amp;"'!"&amp;W$68&amp;$C404+72),1,0)</f>
        <v>0</v>
      </c>
      <c r="X404" cm="1">
        <f t="array" aca="1" ref="X404" ca="1">IF(INDIRECT("'"&amp;$A$69&amp;"'!"&amp;X$68&amp;$C404+72)&lt;&gt;INDIRECT("'"&amp;$A$70&amp;"'!"&amp;X$68&amp;$C404+72),1,0)</f>
        <v>0</v>
      </c>
      <c r="Y404" cm="1">
        <f t="array" aca="1" ref="Y404" ca="1">IF(INDIRECT("'"&amp;$A$69&amp;"'!"&amp;Y$68&amp;$C404+72)&lt;&gt;INDIRECT("'"&amp;$A$70&amp;"'!"&amp;Y$68&amp;$C404+72),1,0)</f>
        <v>0</v>
      </c>
      <c r="Z404" cm="1">
        <f t="array" aca="1" ref="Z404" ca="1">IF(INDIRECT("'"&amp;$A$69&amp;"'!"&amp;Z$68&amp;$C404+72)&lt;&gt;INDIRECT("'"&amp;$A$70&amp;"'!"&amp;Z$68&amp;$C404+72),1,0)</f>
        <v>0</v>
      </c>
      <c r="AA404" cm="1">
        <f t="array" aca="1" ref="AA404" ca="1">IF(INDIRECT("'"&amp;$A$69&amp;"'!"&amp;AA$68&amp;$C404+72)&lt;&gt;INDIRECT("'"&amp;$A$70&amp;"'!"&amp;AA$68&amp;$C404+72),1,0)</f>
        <v>0</v>
      </c>
      <c r="AB404" cm="1">
        <f t="array" aca="1" ref="AB404" ca="1">IF(INDIRECT("'"&amp;$A$69&amp;"'!"&amp;AB$68&amp;$C404+72)&lt;&gt;INDIRECT("'"&amp;$A$70&amp;"'!"&amp;AB$68&amp;$C404+72),1,0)</f>
        <v>0</v>
      </c>
      <c r="AC404" cm="1">
        <f t="array" aca="1" ref="AC404" ca="1">IF(INDIRECT("'"&amp;$A$69&amp;"'!"&amp;AC$68&amp;$C404+72)&lt;&gt;INDIRECT("'"&amp;$A$70&amp;"'!"&amp;AC$68&amp;$C404+72),1,0)</f>
        <v>0</v>
      </c>
      <c r="AD404" cm="1">
        <f t="array" aca="1" ref="AD404" ca="1">IF(INDIRECT("'"&amp;$A$69&amp;"'!"&amp;AD$68&amp;$C404+72)&lt;&gt;INDIRECT("'"&amp;$A$70&amp;"'!"&amp;AD$68&amp;$C404+72),1,0)</f>
        <v>0</v>
      </c>
      <c r="AE404" cm="1">
        <f t="array" aca="1" ref="AE404" ca="1">IF(INDIRECT("'"&amp;$A$69&amp;"'!"&amp;AE$68&amp;$C404+72)&lt;&gt;INDIRECT("'"&amp;$A$70&amp;"'!"&amp;AE$68&amp;$C404+72),1,0)</f>
        <v>0</v>
      </c>
      <c r="AF404" cm="1">
        <f t="array" aca="1" ref="AF404" ca="1">IF(INDIRECT("'"&amp;$A$69&amp;"'!"&amp;AF$68&amp;$C404+72)&lt;&gt;INDIRECT("'"&amp;$A$70&amp;"'!"&amp;AF$68&amp;$C404+72),1,0)</f>
        <v>0</v>
      </c>
      <c r="AG404" cm="1">
        <f t="array" aca="1" ref="AG404" ca="1">IF(INDIRECT("'"&amp;$A$69&amp;"'!"&amp;AG$68&amp;$C404+72)&lt;&gt;INDIRECT("'"&amp;$A$70&amp;"'!"&amp;AG$68&amp;$C404+72),1,0)</f>
        <v>0</v>
      </c>
      <c r="AH404" cm="1">
        <f t="array" aca="1" ref="AH404" ca="1">IF(INDIRECT("'"&amp;$A$69&amp;"'!"&amp;AH$68&amp;$C404+72)&lt;&gt;INDIRECT("'"&amp;$A$70&amp;"'!"&amp;AH$68&amp;$C404+72),1,0)</f>
        <v>0</v>
      </c>
      <c r="AI404" cm="1">
        <f t="array" aca="1" ref="AI404" ca="1">IF(INDIRECT("'"&amp;$A$69&amp;"'!"&amp;AI$68&amp;$C404+72)&lt;&gt;INDIRECT("'"&amp;$A$70&amp;"'!"&amp;AI$68&amp;$C404+72),1,0)</f>
        <v>0</v>
      </c>
      <c r="AJ404" cm="1">
        <f t="array" aca="1" ref="AJ404" ca="1">IF(INDIRECT("'"&amp;$A$69&amp;"'!"&amp;AJ$68&amp;$C404+72)&lt;&gt;INDIRECT("'"&amp;$A$70&amp;"'!"&amp;AJ$68&amp;$C404+72),1,0)</f>
        <v>0</v>
      </c>
      <c r="AK404" cm="1">
        <f t="array" aca="1" ref="AK404" ca="1">IF(INDIRECT("'"&amp;$A$69&amp;"'!"&amp;AK$68&amp;$C404+72)&lt;&gt;INDIRECT("'"&amp;$A$70&amp;"'!"&amp;AK$68&amp;$C404+72),1,0)</f>
        <v>0</v>
      </c>
      <c r="AL404" cm="1">
        <f t="array" aca="1" ref="AL404" ca="1">IF(INDIRECT("'"&amp;$A$69&amp;"'!"&amp;AL$68&amp;$C404+72)&lt;&gt;INDIRECT("'"&amp;$A$70&amp;"'!"&amp;AL$68&amp;$C404+72),1,0)</f>
        <v>0</v>
      </c>
      <c r="AM404" cm="1">
        <f t="array" aca="1" ref="AM404" ca="1">IF(INDIRECT("'"&amp;$A$69&amp;"'!"&amp;AM$68&amp;$C404+72)&lt;&gt;INDIRECT("'"&amp;$A$70&amp;"'!"&amp;AM$68&amp;$C404+72),1,0)</f>
        <v>0</v>
      </c>
      <c r="AN404" cm="1">
        <f t="array" aca="1" ref="AN404" ca="1">IF(INDIRECT("'"&amp;$A$69&amp;"'!"&amp;AN$68&amp;$C404+72)&lt;&gt;INDIRECT("'"&amp;$A$70&amp;"'!"&amp;AN$68&amp;$C404+72),1,0)</f>
        <v>0</v>
      </c>
      <c r="AO404" cm="1">
        <f t="array" aca="1" ref="AO404" ca="1">IF(INDIRECT("'"&amp;$A$69&amp;"'!"&amp;AO$68&amp;$C404+72)&lt;&gt;INDIRECT("'"&amp;$A$70&amp;"'!"&amp;AO$68&amp;$C404+72),1,0)</f>
        <v>0</v>
      </c>
      <c r="AP404" cm="1">
        <f t="array" aca="1" ref="AP404" ca="1">IF(INDIRECT("'"&amp;$A$69&amp;"'!"&amp;AP$68&amp;$C404+72)&lt;&gt;INDIRECT("'"&amp;$A$70&amp;"'!"&amp;AP$68&amp;$C404+72),1,0)</f>
        <v>0</v>
      </c>
      <c r="AQ404" cm="1">
        <f t="array" aca="1" ref="AQ404" ca="1">IF(INDIRECT("'"&amp;$A$69&amp;"'!"&amp;AQ$68&amp;$C404+72)&lt;&gt;INDIRECT("'"&amp;$A$70&amp;"'!"&amp;AQ$68&amp;$C404+72),1,0)</f>
        <v>0</v>
      </c>
      <c r="AR404" cm="1">
        <f t="array" aca="1" ref="AR404" ca="1">IF(INDIRECT("'"&amp;$A$69&amp;"'!"&amp;AR$68&amp;$C404+72)&lt;&gt;INDIRECT("'"&amp;$A$70&amp;"'!"&amp;AR$68&amp;$C404+72),1,0)</f>
        <v>0</v>
      </c>
      <c r="AS404" cm="1">
        <f t="array" aca="1" ref="AS404" ca="1">IF(INDIRECT("'"&amp;$A$69&amp;"'!"&amp;AS$68&amp;$C404+72)&lt;&gt;INDIRECT("'"&amp;$A$70&amp;"'!"&amp;AS$68&amp;$C404+72),1,0)</f>
        <v>0</v>
      </c>
      <c r="AT404" cm="1">
        <f t="array" aca="1" ref="AT404" ca="1">IF(INDIRECT("'"&amp;$A$69&amp;"'!"&amp;AT$68&amp;$C404+72)&lt;&gt;INDIRECT("'"&amp;$A$70&amp;"'!"&amp;AT$68&amp;$C404+72),1,0)</f>
        <v>0</v>
      </c>
      <c r="AU404" cm="1">
        <f t="array" aca="1" ref="AU404" ca="1">IF(INDIRECT("'"&amp;$A$69&amp;"'!"&amp;AU$68&amp;$C404+72)&lt;&gt;INDIRECT("'"&amp;$A$70&amp;"'!"&amp;AU$68&amp;$C404+72),1,0)</f>
        <v>0</v>
      </c>
      <c r="AV404" cm="1">
        <f t="array" aca="1" ref="AV404" ca="1">IF(INDIRECT("'"&amp;$A$69&amp;"'!"&amp;AV$68&amp;$C404+72)&lt;&gt;INDIRECT("'"&amp;$A$70&amp;"'!"&amp;AV$68&amp;$C404+72),1,0)</f>
        <v>0</v>
      </c>
      <c r="AW404" cm="1">
        <f t="array" aca="1" ref="AW404" ca="1">IF(INDIRECT("'"&amp;$A$69&amp;"'!"&amp;AW$68&amp;$C404+72)&lt;&gt;INDIRECT("'"&amp;$A$70&amp;"'!"&amp;AW$68&amp;$C404+72),1,0)</f>
        <v>0</v>
      </c>
      <c r="AX404" cm="1">
        <f t="array" aca="1" ref="AX404" ca="1">IF(INDIRECT("'"&amp;$A$69&amp;"'!"&amp;AX$68&amp;$C404+72)&lt;&gt;INDIRECT("'"&amp;$A$70&amp;"'!"&amp;AX$68&amp;$C404+72),1,0)</f>
        <v>0</v>
      </c>
      <c r="AY404" cm="1">
        <f t="array" aca="1" ref="AY404" ca="1">IF(INDIRECT("'"&amp;$A$69&amp;"'!"&amp;AY$68&amp;$C404+72)&lt;&gt;INDIRECT("'"&amp;$A$70&amp;"'!"&amp;AY$68&amp;$C404+72),1,0)</f>
        <v>0</v>
      </c>
      <c r="AZ404" cm="1">
        <f t="array" aca="1" ref="AZ404" ca="1">IF(INDIRECT("'"&amp;$A$69&amp;"'!"&amp;AZ$68&amp;$C404+72)&lt;&gt;INDIRECT("'"&amp;$A$70&amp;"'!"&amp;AZ$68&amp;$C404+72),1,0)</f>
        <v>0</v>
      </c>
      <c r="BA404" cm="1">
        <f t="array" aca="1" ref="BA404" ca="1">IF(INDIRECT("'"&amp;$A$69&amp;"'!"&amp;BA$68&amp;$C404+72)&lt;&gt;INDIRECT("'"&amp;$A$70&amp;"'!"&amp;BA$68&amp;$C404+72),1,0)</f>
        <v>0</v>
      </c>
      <c r="BB404" cm="1">
        <f t="array" aca="1" ref="BB404" ca="1">IF(INDIRECT("'"&amp;$A$69&amp;"'!"&amp;BB$68&amp;$C404+72)&lt;&gt;INDIRECT("'"&amp;$A$70&amp;"'!"&amp;BB$68&amp;$C404+72),1,0)</f>
        <v>0</v>
      </c>
      <c r="BC404">
        <f t="shared" ca="1" si="15"/>
        <v>0</v>
      </c>
      <c r="BD404">
        <f t="shared" ca="1" si="16"/>
        <v>0</v>
      </c>
      <c r="BE404">
        <f t="shared" ca="1" si="17"/>
        <v>0</v>
      </c>
    </row>
    <row r="405" spans="3:57" x14ac:dyDescent="0.15">
      <c r="C405" s="283">
        <v>333</v>
      </c>
      <c r="D405" cm="1">
        <f t="array" aca="1" ref="D405" ca="1">IF(INDIRECT("'"&amp;$A$69&amp;"'!"&amp;D$68&amp;$C405+72)&lt;&gt;INDIRECT("'"&amp;$A$70&amp;"'!"&amp;D$68&amp;$C405+72),1,0)</f>
        <v>0</v>
      </c>
      <c r="E405" cm="1">
        <f t="array" aca="1" ref="E405" ca="1">IF(INDIRECT("'"&amp;$A$69&amp;"'!"&amp;E$68&amp;$C405+72)&lt;&gt;INDIRECT("'"&amp;$A$70&amp;"'!"&amp;E$68&amp;$C405+72),1,0)</f>
        <v>0</v>
      </c>
      <c r="F405" cm="1">
        <f t="array" aca="1" ref="F405" ca="1">IF(INDIRECT("'"&amp;$A$69&amp;"'!"&amp;F$68&amp;$C405+72)&lt;&gt;INDIRECT("'"&amp;$A$70&amp;"'!"&amp;F$68&amp;$C405+72),1,0)</f>
        <v>0</v>
      </c>
      <c r="G405" cm="1">
        <f t="array" aca="1" ref="G405" ca="1">IF(INDIRECT("'"&amp;$A$69&amp;"'!"&amp;G$68&amp;$C405+72)&lt;&gt;INDIRECT("'"&amp;$A$70&amp;"'!"&amp;G$68&amp;$C405+72),1,0)</f>
        <v>0</v>
      </c>
      <c r="H405" cm="1">
        <f t="array" aca="1" ref="H405" ca="1">IF(INDIRECT("'"&amp;$A$69&amp;"'!"&amp;H$68&amp;$C405+72)&lt;&gt;INDIRECT("'"&amp;$A$70&amp;"'!"&amp;H$68&amp;$C405+72),1,0)</f>
        <v>0</v>
      </c>
      <c r="I405" cm="1">
        <f t="array" aca="1" ref="I405" ca="1">IF(INDIRECT("'"&amp;$A$69&amp;"'!"&amp;I$68&amp;$C405+72)&lt;&gt;INDIRECT("'"&amp;$A$70&amp;"'!"&amp;I$68&amp;$C405+72),1,0)</f>
        <v>0</v>
      </c>
      <c r="J405" cm="1">
        <f t="array" aca="1" ref="J405" ca="1">IF(INDIRECT("'"&amp;$A$69&amp;"'!"&amp;J$68&amp;$C405+72)&lt;&gt;INDIRECT("'"&amp;$A$70&amp;"'!"&amp;J$68&amp;$C405+72),1,0)</f>
        <v>0</v>
      </c>
      <c r="K405" cm="1">
        <f t="array" aca="1" ref="K405" ca="1">IF(INDIRECT("'"&amp;$A$69&amp;"'!"&amp;K$68&amp;$C405+72)&lt;&gt;INDIRECT("'"&amp;$A$70&amp;"'!"&amp;K$68&amp;$C405+72),1,0)</f>
        <v>0</v>
      </c>
      <c r="L405" cm="1">
        <f t="array" aca="1" ref="L405" ca="1">IF(INDIRECT("'"&amp;$A$69&amp;"'!"&amp;L$68&amp;$C405+72)&lt;&gt;INDIRECT("'"&amp;$A$70&amp;"'!"&amp;L$68&amp;$C405+72),1,0)</f>
        <v>0</v>
      </c>
      <c r="M405" cm="1">
        <f t="array" aca="1" ref="M405" ca="1">IF(INDIRECT("'"&amp;$A$69&amp;"'!"&amp;M$68&amp;$C405+72)&lt;&gt;INDIRECT("'"&amp;$A$70&amp;"'!"&amp;M$68&amp;$C405+72),1,0)</f>
        <v>0</v>
      </c>
      <c r="N405" cm="1">
        <f t="array" aca="1" ref="N405" ca="1">IF(INDIRECT("'"&amp;$A$69&amp;"'!"&amp;N$68&amp;$C405+72)&lt;&gt;INDIRECT("'"&amp;$A$70&amp;"'!"&amp;N$68&amp;$C405+72),1,0)</f>
        <v>0</v>
      </c>
      <c r="O405" cm="1">
        <f t="array" aca="1" ref="O405" ca="1">IF(INDIRECT("'"&amp;$A$69&amp;"'!"&amp;O$68&amp;$C405+72)&lt;&gt;INDIRECT("'"&amp;$A$70&amp;"'!"&amp;O$68&amp;$C405+72),1,0)</f>
        <v>0</v>
      </c>
      <c r="P405" cm="1">
        <f t="array" aca="1" ref="P405" ca="1">IF(INDIRECT("'"&amp;$A$69&amp;"'!"&amp;P$68&amp;$C405+72)&lt;&gt;INDIRECT("'"&amp;$A$70&amp;"'!"&amp;P$68&amp;$C405+72),1,0)</f>
        <v>0</v>
      </c>
      <c r="Q405" cm="1">
        <f t="array" aca="1" ref="Q405" ca="1">IF(INDIRECT("'"&amp;$A$69&amp;"'!"&amp;Q$68&amp;$C405+72)&lt;&gt;INDIRECT("'"&amp;$A$70&amp;"'!"&amp;Q$68&amp;$C405+72),1,0)</f>
        <v>0</v>
      </c>
      <c r="R405" cm="1">
        <f t="array" aca="1" ref="R405" ca="1">IF(INDIRECT("'"&amp;$A$69&amp;"'!"&amp;R$68&amp;$C405+72)&lt;&gt;INDIRECT("'"&amp;$A$70&amp;"'!"&amp;R$68&amp;$C405+72),1,0)</f>
        <v>0</v>
      </c>
      <c r="S405" cm="1">
        <f t="array" aca="1" ref="S405" ca="1">IF(INDIRECT("'"&amp;$A$69&amp;"'!"&amp;S$68&amp;$C405+72)&lt;&gt;INDIRECT("'"&amp;$A$70&amp;"'!"&amp;S$68&amp;$C405+72),1,0)</f>
        <v>0</v>
      </c>
      <c r="T405" cm="1">
        <f t="array" aca="1" ref="T405" ca="1">IF(INDIRECT("'"&amp;$A$69&amp;"'!"&amp;T$68&amp;$C405+72)&lt;&gt;INDIRECT("'"&amp;$A$70&amp;"'!"&amp;T$68&amp;$C405+72),1,0)</f>
        <v>0</v>
      </c>
      <c r="U405" cm="1">
        <f t="array" aca="1" ref="U405" ca="1">IF(INDIRECT("'"&amp;$A$69&amp;"'!"&amp;U$68&amp;$C405+72)&lt;&gt;INDIRECT("'"&amp;$A$70&amp;"'!"&amp;U$68&amp;$C405+72),1,0)</f>
        <v>0</v>
      </c>
      <c r="V405" cm="1">
        <f t="array" aca="1" ref="V405" ca="1">IF(INDIRECT("'"&amp;$A$69&amp;"'!"&amp;V$68&amp;$C405+72)&lt;&gt;INDIRECT("'"&amp;$A$70&amp;"'!"&amp;V$68&amp;$C405+72),1,0)</f>
        <v>0</v>
      </c>
      <c r="W405" cm="1">
        <f t="array" aca="1" ref="W405" ca="1">IF(INDIRECT("'"&amp;$A$69&amp;"'!"&amp;W$68&amp;$C405+72)&lt;&gt;INDIRECT("'"&amp;$A$70&amp;"'!"&amp;W$68&amp;$C405+72),1,0)</f>
        <v>0</v>
      </c>
      <c r="X405" cm="1">
        <f t="array" aca="1" ref="X405" ca="1">IF(INDIRECT("'"&amp;$A$69&amp;"'!"&amp;X$68&amp;$C405+72)&lt;&gt;INDIRECT("'"&amp;$A$70&amp;"'!"&amp;X$68&amp;$C405+72),1,0)</f>
        <v>0</v>
      </c>
      <c r="Y405" cm="1">
        <f t="array" aca="1" ref="Y405" ca="1">IF(INDIRECT("'"&amp;$A$69&amp;"'!"&amp;Y$68&amp;$C405+72)&lt;&gt;INDIRECT("'"&amp;$A$70&amp;"'!"&amp;Y$68&amp;$C405+72),1,0)</f>
        <v>0</v>
      </c>
      <c r="Z405" cm="1">
        <f t="array" aca="1" ref="Z405" ca="1">IF(INDIRECT("'"&amp;$A$69&amp;"'!"&amp;Z$68&amp;$C405+72)&lt;&gt;INDIRECT("'"&amp;$A$70&amp;"'!"&amp;Z$68&amp;$C405+72),1,0)</f>
        <v>0</v>
      </c>
      <c r="AA405" cm="1">
        <f t="array" aca="1" ref="AA405" ca="1">IF(INDIRECT("'"&amp;$A$69&amp;"'!"&amp;AA$68&amp;$C405+72)&lt;&gt;INDIRECT("'"&amp;$A$70&amp;"'!"&amp;AA$68&amp;$C405+72),1,0)</f>
        <v>0</v>
      </c>
      <c r="AB405" cm="1">
        <f t="array" aca="1" ref="AB405" ca="1">IF(INDIRECT("'"&amp;$A$69&amp;"'!"&amp;AB$68&amp;$C405+72)&lt;&gt;INDIRECT("'"&amp;$A$70&amp;"'!"&amp;AB$68&amp;$C405+72),1,0)</f>
        <v>0</v>
      </c>
      <c r="AC405" cm="1">
        <f t="array" aca="1" ref="AC405" ca="1">IF(INDIRECT("'"&amp;$A$69&amp;"'!"&amp;AC$68&amp;$C405+72)&lt;&gt;INDIRECT("'"&amp;$A$70&amp;"'!"&amp;AC$68&amp;$C405+72),1,0)</f>
        <v>0</v>
      </c>
      <c r="AD405" cm="1">
        <f t="array" aca="1" ref="AD405" ca="1">IF(INDIRECT("'"&amp;$A$69&amp;"'!"&amp;AD$68&amp;$C405+72)&lt;&gt;INDIRECT("'"&amp;$A$70&amp;"'!"&amp;AD$68&amp;$C405+72),1,0)</f>
        <v>0</v>
      </c>
      <c r="AE405" cm="1">
        <f t="array" aca="1" ref="AE405" ca="1">IF(INDIRECT("'"&amp;$A$69&amp;"'!"&amp;AE$68&amp;$C405+72)&lt;&gt;INDIRECT("'"&amp;$A$70&amp;"'!"&amp;AE$68&amp;$C405+72),1,0)</f>
        <v>0</v>
      </c>
      <c r="AF405" cm="1">
        <f t="array" aca="1" ref="AF405" ca="1">IF(INDIRECT("'"&amp;$A$69&amp;"'!"&amp;AF$68&amp;$C405+72)&lt;&gt;INDIRECT("'"&amp;$A$70&amp;"'!"&amp;AF$68&amp;$C405+72),1,0)</f>
        <v>0</v>
      </c>
      <c r="AG405" cm="1">
        <f t="array" aca="1" ref="AG405" ca="1">IF(INDIRECT("'"&amp;$A$69&amp;"'!"&amp;AG$68&amp;$C405+72)&lt;&gt;INDIRECT("'"&amp;$A$70&amp;"'!"&amp;AG$68&amp;$C405+72),1,0)</f>
        <v>0</v>
      </c>
      <c r="AH405" cm="1">
        <f t="array" aca="1" ref="AH405" ca="1">IF(INDIRECT("'"&amp;$A$69&amp;"'!"&amp;AH$68&amp;$C405+72)&lt;&gt;INDIRECT("'"&amp;$A$70&amp;"'!"&amp;AH$68&amp;$C405+72),1,0)</f>
        <v>0</v>
      </c>
      <c r="AI405" cm="1">
        <f t="array" aca="1" ref="AI405" ca="1">IF(INDIRECT("'"&amp;$A$69&amp;"'!"&amp;AI$68&amp;$C405+72)&lt;&gt;INDIRECT("'"&amp;$A$70&amp;"'!"&amp;AI$68&amp;$C405+72),1,0)</f>
        <v>0</v>
      </c>
      <c r="AJ405" cm="1">
        <f t="array" aca="1" ref="AJ405" ca="1">IF(INDIRECT("'"&amp;$A$69&amp;"'!"&amp;AJ$68&amp;$C405+72)&lt;&gt;INDIRECT("'"&amp;$A$70&amp;"'!"&amp;AJ$68&amp;$C405+72),1,0)</f>
        <v>0</v>
      </c>
      <c r="AK405" cm="1">
        <f t="array" aca="1" ref="AK405" ca="1">IF(INDIRECT("'"&amp;$A$69&amp;"'!"&amp;AK$68&amp;$C405+72)&lt;&gt;INDIRECT("'"&amp;$A$70&amp;"'!"&amp;AK$68&amp;$C405+72),1,0)</f>
        <v>0</v>
      </c>
      <c r="AL405" cm="1">
        <f t="array" aca="1" ref="AL405" ca="1">IF(INDIRECT("'"&amp;$A$69&amp;"'!"&amp;AL$68&amp;$C405+72)&lt;&gt;INDIRECT("'"&amp;$A$70&amp;"'!"&amp;AL$68&amp;$C405+72),1,0)</f>
        <v>0</v>
      </c>
      <c r="AM405" cm="1">
        <f t="array" aca="1" ref="AM405" ca="1">IF(INDIRECT("'"&amp;$A$69&amp;"'!"&amp;AM$68&amp;$C405+72)&lt;&gt;INDIRECT("'"&amp;$A$70&amp;"'!"&amp;AM$68&amp;$C405+72),1,0)</f>
        <v>0</v>
      </c>
      <c r="AN405" cm="1">
        <f t="array" aca="1" ref="AN405" ca="1">IF(INDIRECT("'"&amp;$A$69&amp;"'!"&amp;AN$68&amp;$C405+72)&lt;&gt;INDIRECT("'"&amp;$A$70&amp;"'!"&amp;AN$68&amp;$C405+72),1,0)</f>
        <v>0</v>
      </c>
      <c r="AO405" cm="1">
        <f t="array" aca="1" ref="AO405" ca="1">IF(INDIRECT("'"&amp;$A$69&amp;"'!"&amp;AO$68&amp;$C405+72)&lt;&gt;INDIRECT("'"&amp;$A$70&amp;"'!"&amp;AO$68&amp;$C405+72),1,0)</f>
        <v>0</v>
      </c>
      <c r="AP405" cm="1">
        <f t="array" aca="1" ref="AP405" ca="1">IF(INDIRECT("'"&amp;$A$69&amp;"'!"&amp;AP$68&amp;$C405+72)&lt;&gt;INDIRECT("'"&amp;$A$70&amp;"'!"&amp;AP$68&amp;$C405+72),1,0)</f>
        <v>0</v>
      </c>
      <c r="AQ405" cm="1">
        <f t="array" aca="1" ref="AQ405" ca="1">IF(INDIRECT("'"&amp;$A$69&amp;"'!"&amp;AQ$68&amp;$C405+72)&lt;&gt;INDIRECT("'"&amp;$A$70&amp;"'!"&amp;AQ$68&amp;$C405+72),1,0)</f>
        <v>0</v>
      </c>
      <c r="AR405" cm="1">
        <f t="array" aca="1" ref="AR405" ca="1">IF(INDIRECT("'"&amp;$A$69&amp;"'!"&amp;AR$68&amp;$C405+72)&lt;&gt;INDIRECT("'"&amp;$A$70&amp;"'!"&amp;AR$68&amp;$C405+72),1,0)</f>
        <v>0</v>
      </c>
      <c r="AS405" cm="1">
        <f t="array" aca="1" ref="AS405" ca="1">IF(INDIRECT("'"&amp;$A$69&amp;"'!"&amp;AS$68&amp;$C405+72)&lt;&gt;INDIRECT("'"&amp;$A$70&amp;"'!"&amp;AS$68&amp;$C405+72),1,0)</f>
        <v>0</v>
      </c>
      <c r="AT405" cm="1">
        <f t="array" aca="1" ref="AT405" ca="1">IF(INDIRECT("'"&amp;$A$69&amp;"'!"&amp;AT$68&amp;$C405+72)&lt;&gt;INDIRECT("'"&amp;$A$70&amp;"'!"&amp;AT$68&amp;$C405+72),1,0)</f>
        <v>0</v>
      </c>
      <c r="AU405" cm="1">
        <f t="array" aca="1" ref="AU405" ca="1">IF(INDIRECT("'"&amp;$A$69&amp;"'!"&amp;AU$68&amp;$C405+72)&lt;&gt;INDIRECT("'"&amp;$A$70&amp;"'!"&amp;AU$68&amp;$C405+72),1,0)</f>
        <v>0</v>
      </c>
      <c r="AV405" cm="1">
        <f t="array" aca="1" ref="AV405" ca="1">IF(INDIRECT("'"&amp;$A$69&amp;"'!"&amp;AV$68&amp;$C405+72)&lt;&gt;INDIRECT("'"&amp;$A$70&amp;"'!"&amp;AV$68&amp;$C405+72),1,0)</f>
        <v>0</v>
      </c>
      <c r="AW405" cm="1">
        <f t="array" aca="1" ref="AW405" ca="1">IF(INDIRECT("'"&amp;$A$69&amp;"'!"&amp;AW$68&amp;$C405+72)&lt;&gt;INDIRECT("'"&amp;$A$70&amp;"'!"&amp;AW$68&amp;$C405+72),1,0)</f>
        <v>0</v>
      </c>
      <c r="AX405" cm="1">
        <f t="array" aca="1" ref="AX405" ca="1">IF(INDIRECT("'"&amp;$A$69&amp;"'!"&amp;AX$68&amp;$C405+72)&lt;&gt;INDIRECT("'"&amp;$A$70&amp;"'!"&amp;AX$68&amp;$C405+72),1,0)</f>
        <v>0</v>
      </c>
      <c r="AY405" cm="1">
        <f t="array" aca="1" ref="AY405" ca="1">IF(INDIRECT("'"&amp;$A$69&amp;"'!"&amp;AY$68&amp;$C405+72)&lt;&gt;INDIRECT("'"&amp;$A$70&amp;"'!"&amp;AY$68&amp;$C405+72),1,0)</f>
        <v>0</v>
      </c>
      <c r="AZ405" cm="1">
        <f t="array" aca="1" ref="AZ405" ca="1">IF(INDIRECT("'"&amp;$A$69&amp;"'!"&amp;AZ$68&amp;$C405+72)&lt;&gt;INDIRECT("'"&amp;$A$70&amp;"'!"&amp;AZ$68&amp;$C405+72),1,0)</f>
        <v>0</v>
      </c>
      <c r="BA405" cm="1">
        <f t="array" aca="1" ref="BA405" ca="1">IF(INDIRECT("'"&amp;$A$69&amp;"'!"&amp;BA$68&amp;$C405+72)&lt;&gt;INDIRECT("'"&amp;$A$70&amp;"'!"&amp;BA$68&amp;$C405+72),1,0)</f>
        <v>0</v>
      </c>
      <c r="BB405" cm="1">
        <f t="array" aca="1" ref="BB405" ca="1">IF(INDIRECT("'"&amp;$A$69&amp;"'!"&amp;BB$68&amp;$C405+72)&lt;&gt;INDIRECT("'"&amp;$A$70&amp;"'!"&amp;BB$68&amp;$C405+72),1,0)</f>
        <v>0</v>
      </c>
      <c r="BC405">
        <f t="shared" ca="1" si="15"/>
        <v>0</v>
      </c>
      <c r="BD405">
        <f t="shared" ca="1" si="16"/>
        <v>0</v>
      </c>
      <c r="BE405">
        <f t="shared" ca="1" si="17"/>
        <v>0</v>
      </c>
    </row>
    <row r="406" spans="3:57" x14ac:dyDescent="0.15">
      <c r="C406" s="283">
        <v>334</v>
      </c>
      <c r="D406" cm="1">
        <f t="array" aca="1" ref="D406" ca="1">IF(INDIRECT("'"&amp;$A$69&amp;"'!"&amp;D$68&amp;$C406+72)&lt;&gt;INDIRECT("'"&amp;$A$70&amp;"'!"&amp;D$68&amp;$C406+72),1,0)</f>
        <v>0</v>
      </c>
      <c r="E406" cm="1">
        <f t="array" aca="1" ref="E406" ca="1">IF(INDIRECT("'"&amp;$A$69&amp;"'!"&amp;E$68&amp;$C406+72)&lt;&gt;INDIRECT("'"&amp;$A$70&amp;"'!"&amp;E$68&amp;$C406+72),1,0)</f>
        <v>0</v>
      </c>
      <c r="F406" cm="1">
        <f t="array" aca="1" ref="F406" ca="1">IF(INDIRECT("'"&amp;$A$69&amp;"'!"&amp;F$68&amp;$C406+72)&lt;&gt;INDIRECT("'"&amp;$A$70&amp;"'!"&amp;F$68&amp;$C406+72),1,0)</f>
        <v>0</v>
      </c>
      <c r="G406" cm="1">
        <f t="array" aca="1" ref="G406" ca="1">IF(INDIRECT("'"&amp;$A$69&amp;"'!"&amp;G$68&amp;$C406+72)&lt;&gt;INDIRECT("'"&amp;$A$70&amp;"'!"&amp;G$68&amp;$C406+72),1,0)</f>
        <v>0</v>
      </c>
      <c r="H406" cm="1">
        <f t="array" aca="1" ref="H406" ca="1">IF(INDIRECT("'"&amp;$A$69&amp;"'!"&amp;H$68&amp;$C406+72)&lt;&gt;INDIRECT("'"&amp;$A$70&amp;"'!"&amp;H$68&amp;$C406+72),1,0)</f>
        <v>0</v>
      </c>
      <c r="I406" cm="1">
        <f t="array" aca="1" ref="I406" ca="1">IF(INDIRECT("'"&amp;$A$69&amp;"'!"&amp;I$68&amp;$C406+72)&lt;&gt;INDIRECT("'"&amp;$A$70&amp;"'!"&amp;I$68&amp;$C406+72),1,0)</f>
        <v>0</v>
      </c>
      <c r="J406" cm="1">
        <f t="array" aca="1" ref="J406" ca="1">IF(INDIRECT("'"&amp;$A$69&amp;"'!"&amp;J$68&amp;$C406+72)&lt;&gt;INDIRECT("'"&amp;$A$70&amp;"'!"&amp;J$68&amp;$C406+72),1,0)</f>
        <v>0</v>
      </c>
      <c r="K406" cm="1">
        <f t="array" aca="1" ref="K406" ca="1">IF(INDIRECT("'"&amp;$A$69&amp;"'!"&amp;K$68&amp;$C406+72)&lt;&gt;INDIRECT("'"&amp;$A$70&amp;"'!"&amp;K$68&amp;$C406+72),1,0)</f>
        <v>0</v>
      </c>
      <c r="L406" cm="1">
        <f t="array" aca="1" ref="L406" ca="1">IF(INDIRECT("'"&amp;$A$69&amp;"'!"&amp;L$68&amp;$C406+72)&lt;&gt;INDIRECT("'"&amp;$A$70&amp;"'!"&amp;L$68&amp;$C406+72),1,0)</f>
        <v>0</v>
      </c>
      <c r="M406" cm="1">
        <f t="array" aca="1" ref="M406" ca="1">IF(INDIRECT("'"&amp;$A$69&amp;"'!"&amp;M$68&amp;$C406+72)&lt;&gt;INDIRECT("'"&amp;$A$70&amp;"'!"&amp;M$68&amp;$C406+72),1,0)</f>
        <v>0</v>
      </c>
      <c r="N406" cm="1">
        <f t="array" aca="1" ref="N406" ca="1">IF(INDIRECT("'"&amp;$A$69&amp;"'!"&amp;N$68&amp;$C406+72)&lt;&gt;INDIRECT("'"&amp;$A$70&amp;"'!"&amp;N$68&amp;$C406+72),1,0)</f>
        <v>0</v>
      </c>
      <c r="O406" cm="1">
        <f t="array" aca="1" ref="O406" ca="1">IF(INDIRECT("'"&amp;$A$69&amp;"'!"&amp;O$68&amp;$C406+72)&lt;&gt;INDIRECT("'"&amp;$A$70&amp;"'!"&amp;O$68&amp;$C406+72),1,0)</f>
        <v>0</v>
      </c>
      <c r="P406" cm="1">
        <f t="array" aca="1" ref="P406" ca="1">IF(INDIRECT("'"&amp;$A$69&amp;"'!"&amp;P$68&amp;$C406+72)&lt;&gt;INDIRECT("'"&amp;$A$70&amp;"'!"&amp;P$68&amp;$C406+72),1,0)</f>
        <v>0</v>
      </c>
      <c r="Q406" cm="1">
        <f t="array" aca="1" ref="Q406" ca="1">IF(INDIRECT("'"&amp;$A$69&amp;"'!"&amp;Q$68&amp;$C406+72)&lt;&gt;INDIRECT("'"&amp;$A$70&amp;"'!"&amp;Q$68&amp;$C406+72),1,0)</f>
        <v>0</v>
      </c>
      <c r="R406" cm="1">
        <f t="array" aca="1" ref="R406" ca="1">IF(INDIRECT("'"&amp;$A$69&amp;"'!"&amp;R$68&amp;$C406+72)&lt;&gt;INDIRECT("'"&amp;$A$70&amp;"'!"&amp;R$68&amp;$C406+72),1,0)</f>
        <v>0</v>
      </c>
      <c r="S406" cm="1">
        <f t="array" aca="1" ref="S406" ca="1">IF(INDIRECT("'"&amp;$A$69&amp;"'!"&amp;S$68&amp;$C406+72)&lt;&gt;INDIRECT("'"&amp;$A$70&amp;"'!"&amp;S$68&amp;$C406+72),1,0)</f>
        <v>0</v>
      </c>
      <c r="T406" cm="1">
        <f t="array" aca="1" ref="T406" ca="1">IF(INDIRECT("'"&amp;$A$69&amp;"'!"&amp;T$68&amp;$C406+72)&lt;&gt;INDIRECT("'"&amp;$A$70&amp;"'!"&amp;T$68&amp;$C406+72),1,0)</f>
        <v>0</v>
      </c>
      <c r="U406" cm="1">
        <f t="array" aca="1" ref="U406" ca="1">IF(INDIRECT("'"&amp;$A$69&amp;"'!"&amp;U$68&amp;$C406+72)&lt;&gt;INDIRECT("'"&amp;$A$70&amp;"'!"&amp;U$68&amp;$C406+72),1,0)</f>
        <v>0</v>
      </c>
      <c r="V406" cm="1">
        <f t="array" aca="1" ref="V406" ca="1">IF(INDIRECT("'"&amp;$A$69&amp;"'!"&amp;V$68&amp;$C406+72)&lt;&gt;INDIRECT("'"&amp;$A$70&amp;"'!"&amp;V$68&amp;$C406+72),1,0)</f>
        <v>0</v>
      </c>
      <c r="W406" cm="1">
        <f t="array" aca="1" ref="W406" ca="1">IF(INDIRECT("'"&amp;$A$69&amp;"'!"&amp;W$68&amp;$C406+72)&lt;&gt;INDIRECT("'"&amp;$A$70&amp;"'!"&amp;W$68&amp;$C406+72),1,0)</f>
        <v>0</v>
      </c>
      <c r="X406" cm="1">
        <f t="array" aca="1" ref="X406" ca="1">IF(INDIRECT("'"&amp;$A$69&amp;"'!"&amp;X$68&amp;$C406+72)&lt;&gt;INDIRECT("'"&amp;$A$70&amp;"'!"&amp;X$68&amp;$C406+72),1,0)</f>
        <v>0</v>
      </c>
      <c r="Y406" cm="1">
        <f t="array" aca="1" ref="Y406" ca="1">IF(INDIRECT("'"&amp;$A$69&amp;"'!"&amp;Y$68&amp;$C406+72)&lt;&gt;INDIRECT("'"&amp;$A$70&amp;"'!"&amp;Y$68&amp;$C406+72),1,0)</f>
        <v>0</v>
      </c>
      <c r="Z406" cm="1">
        <f t="array" aca="1" ref="Z406" ca="1">IF(INDIRECT("'"&amp;$A$69&amp;"'!"&amp;Z$68&amp;$C406+72)&lt;&gt;INDIRECT("'"&amp;$A$70&amp;"'!"&amp;Z$68&amp;$C406+72),1,0)</f>
        <v>0</v>
      </c>
      <c r="AA406" cm="1">
        <f t="array" aca="1" ref="AA406" ca="1">IF(INDIRECT("'"&amp;$A$69&amp;"'!"&amp;AA$68&amp;$C406+72)&lt;&gt;INDIRECT("'"&amp;$A$70&amp;"'!"&amp;AA$68&amp;$C406+72),1,0)</f>
        <v>0</v>
      </c>
      <c r="AB406" cm="1">
        <f t="array" aca="1" ref="AB406" ca="1">IF(INDIRECT("'"&amp;$A$69&amp;"'!"&amp;AB$68&amp;$C406+72)&lt;&gt;INDIRECT("'"&amp;$A$70&amp;"'!"&amp;AB$68&amp;$C406+72),1,0)</f>
        <v>0</v>
      </c>
      <c r="AC406" cm="1">
        <f t="array" aca="1" ref="AC406" ca="1">IF(INDIRECT("'"&amp;$A$69&amp;"'!"&amp;AC$68&amp;$C406+72)&lt;&gt;INDIRECT("'"&amp;$A$70&amp;"'!"&amp;AC$68&amp;$C406+72),1,0)</f>
        <v>0</v>
      </c>
      <c r="AD406" cm="1">
        <f t="array" aca="1" ref="AD406" ca="1">IF(INDIRECT("'"&amp;$A$69&amp;"'!"&amp;AD$68&amp;$C406+72)&lt;&gt;INDIRECT("'"&amp;$A$70&amp;"'!"&amp;AD$68&amp;$C406+72),1,0)</f>
        <v>0</v>
      </c>
      <c r="AE406" cm="1">
        <f t="array" aca="1" ref="AE406" ca="1">IF(INDIRECT("'"&amp;$A$69&amp;"'!"&amp;AE$68&amp;$C406+72)&lt;&gt;INDIRECT("'"&amp;$A$70&amp;"'!"&amp;AE$68&amp;$C406+72),1,0)</f>
        <v>0</v>
      </c>
      <c r="AF406" cm="1">
        <f t="array" aca="1" ref="AF406" ca="1">IF(INDIRECT("'"&amp;$A$69&amp;"'!"&amp;AF$68&amp;$C406+72)&lt;&gt;INDIRECT("'"&amp;$A$70&amp;"'!"&amp;AF$68&amp;$C406+72),1,0)</f>
        <v>0</v>
      </c>
      <c r="AG406" cm="1">
        <f t="array" aca="1" ref="AG406" ca="1">IF(INDIRECT("'"&amp;$A$69&amp;"'!"&amp;AG$68&amp;$C406+72)&lt;&gt;INDIRECT("'"&amp;$A$70&amp;"'!"&amp;AG$68&amp;$C406+72),1,0)</f>
        <v>0</v>
      </c>
      <c r="AH406" cm="1">
        <f t="array" aca="1" ref="AH406" ca="1">IF(INDIRECT("'"&amp;$A$69&amp;"'!"&amp;AH$68&amp;$C406+72)&lt;&gt;INDIRECT("'"&amp;$A$70&amp;"'!"&amp;AH$68&amp;$C406+72),1,0)</f>
        <v>0</v>
      </c>
      <c r="AI406" cm="1">
        <f t="array" aca="1" ref="AI406" ca="1">IF(INDIRECT("'"&amp;$A$69&amp;"'!"&amp;AI$68&amp;$C406+72)&lt;&gt;INDIRECT("'"&amp;$A$70&amp;"'!"&amp;AI$68&amp;$C406+72),1,0)</f>
        <v>0</v>
      </c>
      <c r="AJ406" cm="1">
        <f t="array" aca="1" ref="AJ406" ca="1">IF(INDIRECT("'"&amp;$A$69&amp;"'!"&amp;AJ$68&amp;$C406+72)&lt;&gt;INDIRECT("'"&amp;$A$70&amp;"'!"&amp;AJ$68&amp;$C406+72),1,0)</f>
        <v>0</v>
      </c>
      <c r="AK406" cm="1">
        <f t="array" aca="1" ref="AK406" ca="1">IF(INDIRECT("'"&amp;$A$69&amp;"'!"&amp;AK$68&amp;$C406+72)&lt;&gt;INDIRECT("'"&amp;$A$70&amp;"'!"&amp;AK$68&amp;$C406+72),1,0)</f>
        <v>0</v>
      </c>
      <c r="AL406" cm="1">
        <f t="array" aca="1" ref="AL406" ca="1">IF(INDIRECT("'"&amp;$A$69&amp;"'!"&amp;AL$68&amp;$C406+72)&lt;&gt;INDIRECT("'"&amp;$A$70&amp;"'!"&amp;AL$68&amp;$C406+72),1,0)</f>
        <v>0</v>
      </c>
      <c r="AM406" cm="1">
        <f t="array" aca="1" ref="AM406" ca="1">IF(INDIRECT("'"&amp;$A$69&amp;"'!"&amp;AM$68&amp;$C406+72)&lt;&gt;INDIRECT("'"&amp;$A$70&amp;"'!"&amp;AM$68&amp;$C406+72),1,0)</f>
        <v>0</v>
      </c>
      <c r="AN406" cm="1">
        <f t="array" aca="1" ref="AN406" ca="1">IF(INDIRECT("'"&amp;$A$69&amp;"'!"&amp;AN$68&amp;$C406+72)&lt;&gt;INDIRECT("'"&amp;$A$70&amp;"'!"&amp;AN$68&amp;$C406+72),1,0)</f>
        <v>0</v>
      </c>
      <c r="AO406" cm="1">
        <f t="array" aca="1" ref="AO406" ca="1">IF(INDIRECT("'"&amp;$A$69&amp;"'!"&amp;AO$68&amp;$C406+72)&lt;&gt;INDIRECT("'"&amp;$A$70&amp;"'!"&amp;AO$68&amp;$C406+72),1,0)</f>
        <v>0</v>
      </c>
      <c r="AP406" cm="1">
        <f t="array" aca="1" ref="AP406" ca="1">IF(INDIRECT("'"&amp;$A$69&amp;"'!"&amp;AP$68&amp;$C406+72)&lt;&gt;INDIRECT("'"&amp;$A$70&amp;"'!"&amp;AP$68&amp;$C406+72),1,0)</f>
        <v>0</v>
      </c>
      <c r="AQ406" cm="1">
        <f t="array" aca="1" ref="AQ406" ca="1">IF(INDIRECT("'"&amp;$A$69&amp;"'!"&amp;AQ$68&amp;$C406+72)&lt;&gt;INDIRECT("'"&amp;$A$70&amp;"'!"&amp;AQ$68&amp;$C406+72),1,0)</f>
        <v>0</v>
      </c>
      <c r="AR406" cm="1">
        <f t="array" aca="1" ref="AR406" ca="1">IF(INDIRECT("'"&amp;$A$69&amp;"'!"&amp;AR$68&amp;$C406+72)&lt;&gt;INDIRECT("'"&amp;$A$70&amp;"'!"&amp;AR$68&amp;$C406+72),1,0)</f>
        <v>0</v>
      </c>
      <c r="AS406" cm="1">
        <f t="array" aca="1" ref="AS406" ca="1">IF(INDIRECT("'"&amp;$A$69&amp;"'!"&amp;AS$68&amp;$C406+72)&lt;&gt;INDIRECT("'"&amp;$A$70&amp;"'!"&amp;AS$68&amp;$C406+72),1,0)</f>
        <v>0</v>
      </c>
      <c r="AT406" cm="1">
        <f t="array" aca="1" ref="AT406" ca="1">IF(INDIRECT("'"&amp;$A$69&amp;"'!"&amp;AT$68&amp;$C406+72)&lt;&gt;INDIRECT("'"&amp;$A$70&amp;"'!"&amp;AT$68&amp;$C406+72),1,0)</f>
        <v>0</v>
      </c>
      <c r="AU406" cm="1">
        <f t="array" aca="1" ref="AU406" ca="1">IF(INDIRECT("'"&amp;$A$69&amp;"'!"&amp;AU$68&amp;$C406+72)&lt;&gt;INDIRECT("'"&amp;$A$70&amp;"'!"&amp;AU$68&amp;$C406+72),1,0)</f>
        <v>0</v>
      </c>
      <c r="AV406" cm="1">
        <f t="array" aca="1" ref="AV406" ca="1">IF(INDIRECT("'"&amp;$A$69&amp;"'!"&amp;AV$68&amp;$C406+72)&lt;&gt;INDIRECT("'"&amp;$A$70&amp;"'!"&amp;AV$68&amp;$C406+72),1,0)</f>
        <v>0</v>
      </c>
      <c r="AW406" cm="1">
        <f t="array" aca="1" ref="AW406" ca="1">IF(INDIRECT("'"&amp;$A$69&amp;"'!"&amp;AW$68&amp;$C406+72)&lt;&gt;INDIRECT("'"&amp;$A$70&amp;"'!"&amp;AW$68&amp;$C406+72),1,0)</f>
        <v>0</v>
      </c>
      <c r="AX406" cm="1">
        <f t="array" aca="1" ref="AX406" ca="1">IF(INDIRECT("'"&amp;$A$69&amp;"'!"&amp;AX$68&amp;$C406+72)&lt;&gt;INDIRECT("'"&amp;$A$70&amp;"'!"&amp;AX$68&amp;$C406+72),1,0)</f>
        <v>0</v>
      </c>
      <c r="AY406" cm="1">
        <f t="array" aca="1" ref="AY406" ca="1">IF(INDIRECT("'"&amp;$A$69&amp;"'!"&amp;AY$68&amp;$C406+72)&lt;&gt;INDIRECT("'"&amp;$A$70&amp;"'!"&amp;AY$68&amp;$C406+72),1,0)</f>
        <v>0</v>
      </c>
      <c r="AZ406" cm="1">
        <f t="array" aca="1" ref="AZ406" ca="1">IF(INDIRECT("'"&amp;$A$69&amp;"'!"&amp;AZ$68&amp;$C406+72)&lt;&gt;INDIRECT("'"&amp;$A$70&amp;"'!"&amp;AZ$68&amp;$C406+72),1,0)</f>
        <v>0</v>
      </c>
      <c r="BA406" cm="1">
        <f t="array" aca="1" ref="BA406" ca="1">IF(INDIRECT("'"&amp;$A$69&amp;"'!"&amp;BA$68&amp;$C406+72)&lt;&gt;INDIRECT("'"&amp;$A$70&amp;"'!"&amp;BA$68&amp;$C406+72),1,0)</f>
        <v>0</v>
      </c>
      <c r="BB406" cm="1">
        <f t="array" aca="1" ref="BB406" ca="1">IF(INDIRECT("'"&amp;$A$69&amp;"'!"&amp;BB$68&amp;$C406+72)&lt;&gt;INDIRECT("'"&amp;$A$70&amp;"'!"&amp;BB$68&amp;$C406+72),1,0)</f>
        <v>0</v>
      </c>
      <c r="BC406">
        <f t="shared" ca="1" si="15"/>
        <v>0</v>
      </c>
      <c r="BD406">
        <f t="shared" ca="1" si="16"/>
        <v>0</v>
      </c>
      <c r="BE406">
        <f t="shared" ca="1" si="17"/>
        <v>0</v>
      </c>
    </row>
    <row r="407" spans="3:57" x14ac:dyDescent="0.15">
      <c r="C407" s="283">
        <v>335</v>
      </c>
      <c r="D407" cm="1">
        <f t="array" aca="1" ref="D407" ca="1">IF(INDIRECT("'"&amp;$A$69&amp;"'!"&amp;D$68&amp;$C407+72)&lt;&gt;INDIRECT("'"&amp;$A$70&amp;"'!"&amp;D$68&amp;$C407+72),1,0)</f>
        <v>0</v>
      </c>
      <c r="E407" cm="1">
        <f t="array" aca="1" ref="E407" ca="1">IF(INDIRECT("'"&amp;$A$69&amp;"'!"&amp;E$68&amp;$C407+72)&lt;&gt;INDIRECT("'"&amp;$A$70&amp;"'!"&amp;E$68&amp;$C407+72),1,0)</f>
        <v>0</v>
      </c>
      <c r="F407" cm="1">
        <f t="array" aca="1" ref="F407" ca="1">IF(INDIRECT("'"&amp;$A$69&amp;"'!"&amp;F$68&amp;$C407+72)&lt;&gt;INDIRECT("'"&amp;$A$70&amp;"'!"&amp;F$68&amp;$C407+72),1,0)</f>
        <v>0</v>
      </c>
      <c r="G407" cm="1">
        <f t="array" aca="1" ref="G407" ca="1">IF(INDIRECT("'"&amp;$A$69&amp;"'!"&amp;G$68&amp;$C407+72)&lt;&gt;INDIRECT("'"&amp;$A$70&amp;"'!"&amp;G$68&amp;$C407+72),1,0)</f>
        <v>0</v>
      </c>
      <c r="H407" cm="1">
        <f t="array" aca="1" ref="H407" ca="1">IF(INDIRECT("'"&amp;$A$69&amp;"'!"&amp;H$68&amp;$C407+72)&lt;&gt;INDIRECT("'"&amp;$A$70&amp;"'!"&amp;H$68&amp;$C407+72),1,0)</f>
        <v>0</v>
      </c>
      <c r="I407" cm="1">
        <f t="array" aca="1" ref="I407" ca="1">IF(INDIRECT("'"&amp;$A$69&amp;"'!"&amp;I$68&amp;$C407+72)&lt;&gt;INDIRECT("'"&amp;$A$70&amp;"'!"&amp;I$68&amp;$C407+72),1,0)</f>
        <v>0</v>
      </c>
      <c r="J407" cm="1">
        <f t="array" aca="1" ref="J407" ca="1">IF(INDIRECT("'"&amp;$A$69&amp;"'!"&amp;J$68&amp;$C407+72)&lt;&gt;INDIRECT("'"&amp;$A$70&amp;"'!"&amp;J$68&amp;$C407+72),1,0)</f>
        <v>0</v>
      </c>
      <c r="K407" cm="1">
        <f t="array" aca="1" ref="K407" ca="1">IF(INDIRECT("'"&amp;$A$69&amp;"'!"&amp;K$68&amp;$C407+72)&lt;&gt;INDIRECT("'"&amp;$A$70&amp;"'!"&amp;K$68&amp;$C407+72),1,0)</f>
        <v>0</v>
      </c>
      <c r="L407" cm="1">
        <f t="array" aca="1" ref="L407" ca="1">IF(INDIRECT("'"&amp;$A$69&amp;"'!"&amp;L$68&amp;$C407+72)&lt;&gt;INDIRECT("'"&amp;$A$70&amp;"'!"&amp;L$68&amp;$C407+72),1,0)</f>
        <v>0</v>
      </c>
      <c r="M407" cm="1">
        <f t="array" aca="1" ref="M407" ca="1">IF(INDIRECT("'"&amp;$A$69&amp;"'!"&amp;M$68&amp;$C407+72)&lt;&gt;INDIRECT("'"&amp;$A$70&amp;"'!"&amp;M$68&amp;$C407+72),1,0)</f>
        <v>0</v>
      </c>
      <c r="N407" cm="1">
        <f t="array" aca="1" ref="N407" ca="1">IF(INDIRECT("'"&amp;$A$69&amp;"'!"&amp;N$68&amp;$C407+72)&lt;&gt;INDIRECT("'"&amp;$A$70&amp;"'!"&amp;N$68&amp;$C407+72),1,0)</f>
        <v>0</v>
      </c>
      <c r="O407" cm="1">
        <f t="array" aca="1" ref="O407" ca="1">IF(INDIRECT("'"&amp;$A$69&amp;"'!"&amp;O$68&amp;$C407+72)&lt;&gt;INDIRECT("'"&amp;$A$70&amp;"'!"&amp;O$68&amp;$C407+72),1,0)</f>
        <v>0</v>
      </c>
      <c r="P407" cm="1">
        <f t="array" aca="1" ref="P407" ca="1">IF(INDIRECT("'"&amp;$A$69&amp;"'!"&amp;P$68&amp;$C407+72)&lt;&gt;INDIRECT("'"&amp;$A$70&amp;"'!"&amp;P$68&amp;$C407+72),1,0)</f>
        <v>0</v>
      </c>
      <c r="Q407" cm="1">
        <f t="array" aca="1" ref="Q407" ca="1">IF(INDIRECT("'"&amp;$A$69&amp;"'!"&amp;Q$68&amp;$C407+72)&lt;&gt;INDIRECT("'"&amp;$A$70&amp;"'!"&amp;Q$68&amp;$C407+72),1,0)</f>
        <v>0</v>
      </c>
      <c r="R407" cm="1">
        <f t="array" aca="1" ref="R407" ca="1">IF(INDIRECT("'"&amp;$A$69&amp;"'!"&amp;R$68&amp;$C407+72)&lt;&gt;INDIRECT("'"&amp;$A$70&amp;"'!"&amp;R$68&amp;$C407+72),1,0)</f>
        <v>0</v>
      </c>
      <c r="S407" cm="1">
        <f t="array" aca="1" ref="S407" ca="1">IF(INDIRECT("'"&amp;$A$69&amp;"'!"&amp;S$68&amp;$C407+72)&lt;&gt;INDIRECT("'"&amp;$A$70&amp;"'!"&amp;S$68&amp;$C407+72),1,0)</f>
        <v>0</v>
      </c>
      <c r="T407" cm="1">
        <f t="array" aca="1" ref="T407" ca="1">IF(INDIRECT("'"&amp;$A$69&amp;"'!"&amp;T$68&amp;$C407+72)&lt;&gt;INDIRECT("'"&amp;$A$70&amp;"'!"&amp;T$68&amp;$C407+72),1,0)</f>
        <v>0</v>
      </c>
      <c r="U407" cm="1">
        <f t="array" aca="1" ref="U407" ca="1">IF(INDIRECT("'"&amp;$A$69&amp;"'!"&amp;U$68&amp;$C407+72)&lt;&gt;INDIRECT("'"&amp;$A$70&amp;"'!"&amp;U$68&amp;$C407+72),1,0)</f>
        <v>0</v>
      </c>
      <c r="V407" cm="1">
        <f t="array" aca="1" ref="V407" ca="1">IF(INDIRECT("'"&amp;$A$69&amp;"'!"&amp;V$68&amp;$C407+72)&lt;&gt;INDIRECT("'"&amp;$A$70&amp;"'!"&amp;V$68&amp;$C407+72),1,0)</f>
        <v>0</v>
      </c>
      <c r="W407" cm="1">
        <f t="array" aca="1" ref="W407" ca="1">IF(INDIRECT("'"&amp;$A$69&amp;"'!"&amp;W$68&amp;$C407+72)&lt;&gt;INDIRECT("'"&amp;$A$70&amp;"'!"&amp;W$68&amp;$C407+72),1,0)</f>
        <v>0</v>
      </c>
      <c r="X407" cm="1">
        <f t="array" aca="1" ref="X407" ca="1">IF(INDIRECT("'"&amp;$A$69&amp;"'!"&amp;X$68&amp;$C407+72)&lt;&gt;INDIRECT("'"&amp;$A$70&amp;"'!"&amp;X$68&amp;$C407+72),1,0)</f>
        <v>0</v>
      </c>
      <c r="Y407" cm="1">
        <f t="array" aca="1" ref="Y407" ca="1">IF(INDIRECT("'"&amp;$A$69&amp;"'!"&amp;Y$68&amp;$C407+72)&lt;&gt;INDIRECT("'"&amp;$A$70&amp;"'!"&amp;Y$68&amp;$C407+72),1,0)</f>
        <v>0</v>
      </c>
      <c r="Z407" cm="1">
        <f t="array" aca="1" ref="Z407" ca="1">IF(INDIRECT("'"&amp;$A$69&amp;"'!"&amp;Z$68&amp;$C407+72)&lt;&gt;INDIRECT("'"&amp;$A$70&amp;"'!"&amp;Z$68&amp;$C407+72),1,0)</f>
        <v>0</v>
      </c>
      <c r="AA407" cm="1">
        <f t="array" aca="1" ref="AA407" ca="1">IF(INDIRECT("'"&amp;$A$69&amp;"'!"&amp;AA$68&amp;$C407+72)&lt;&gt;INDIRECT("'"&amp;$A$70&amp;"'!"&amp;AA$68&amp;$C407+72),1,0)</f>
        <v>0</v>
      </c>
      <c r="AB407" cm="1">
        <f t="array" aca="1" ref="AB407" ca="1">IF(INDIRECT("'"&amp;$A$69&amp;"'!"&amp;AB$68&amp;$C407+72)&lt;&gt;INDIRECT("'"&amp;$A$70&amp;"'!"&amp;AB$68&amp;$C407+72),1,0)</f>
        <v>0</v>
      </c>
      <c r="AC407" cm="1">
        <f t="array" aca="1" ref="AC407" ca="1">IF(INDIRECT("'"&amp;$A$69&amp;"'!"&amp;AC$68&amp;$C407+72)&lt;&gt;INDIRECT("'"&amp;$A$70&amp;"'!"&amp;AC$68&amp;$C407+72),1,0)</f>
        <v>0</v>
      </c>
      <c r="AD407" cm="1">
        <f t="array" aca="1" ref="AD407" ca="1">IF(INDIRECT("'"&amp;$A$69&amp;"'!"&amp;AD$68&amp;$C407+72)&lt;&gt;INDIRECT("'"&amp;$A$70&amp;"'!"&amp;AD$68&amp;$C407+72),1,0)</f>
        <v>0</v>
      </c>
      <c r="AE407" cm="1">
        <f t="array" aca="1" ref="AE407" ca="1">IF(INDIRECT("'"&amp;$A$69&amp;"'!"&amp;AE$68&amp;$C407+72)&lt;&gt;INDIRECT("'"&amp;$A$70&amp;"'!"&amp;AE$68&amp;$C407+72),1,0)</f>
        <v>0</v>
      </c>
      <c r="AF407" cm="1">
        <f t="array" aca="1" ref="AF407" ca="1">IF(INDIRECT("'"&amp;$A$69&amp;"'!"&amp;AF$68&amp;$C407+72)&lt;&gt;INDIRECT("'"&amp;$A$70&amp;"'!"&amp;AF$68&amp;$C407+72),1,0)</f>
        <v>0</v>
      </c>
      <c r="AG407" cm="1">
        <f t="array" aca="1" ref="AG407" ca="1">IF(INDIRECT("'"&amp;$A$69&amp;"'!"&amp;AG$68&amp;$C407+72)&lt;&gt;INDIRECT("'"&amp;$A$70&amp;"'!"&amp;AG$68&amp;$C407+72),1,0)</f>
        <v>0</v>
      </c>
      <c r="AH407" cm="1">
        <f t="array" aca="1" ref="AH407" ca="1">IF(INDIRECT("'"&amp;$A$69&amp;"'!"&amp;AH$68&amp;$C407+72)&lt;&gt;INDIRECT("'"&amp;$A$70&amp;"'!"&amp;AH$68&amp;$C407+72),1,0)</f>
        <v>0</v>
      </c>
      <c r="AI407" cm="1">
        <f t="array" aca="1" ref="AI407" ca="1">IF(INDIRECT("'"&amp;$A$69&amp;"'!"&amp;AI$68&amp;$C407+72)&lt;&gt;INDIRECT("'"&amp;$A$70&amp;"'!"&amp;AI$68&amp;$C407+72),1,0)</f>
        <v>0</v>
      </c>
      <c r="AJ407" cm="1">
        <f t="array" aca="1" ref="AJ407" ca="1">IF(INDIRECT("'"&amp;$A$69&amp;"'!"&amp;AJ$68&amp;$C407+72)&lt;&gt;INDIRECT("'"&amp;$A$70&amp;"'!"&amp;AJ$68&amp;$C407+72),1,0)</f>
        <v>0</v>
      </c>
      <c r="AK407" cm="1">
        <f t="array" aca="1" ref="AK407" ca="1">IF(INDIRECT("'"&amp;$A$69&amp;"'!"&amp;AK$68&amp;$C407+72)&lt;&gt;INDIRECT("'"&amp;$A$70&amp;"'!"&amp;AK$68&amp;$C407+72),1,0)</f>
        <v>0</v>
      </c>
      <c r="AL407" cm="1">
        <f t="array" aca="1" ref="AL407" ca="1">IF(INDIRECT("'"&amp;$A$69&amp;"'!"&amp;AL$68&amp;$C407+72)&lt;&gt;INDIRECT("'"&amp;$A$70&amp;"'!"&amp;AL$68&amp;$C407+72),1,0)</f>
        <v>0</v>
      </c>
      <c r="AM407" cm="1">
        <f t="array" aca="1" ref="AM407" ca="1">IF(INDIRECT("'"&amp;$A$69&amp;"'!"&amp;AM$68&amp;$C407+72)&lt;&gt;INDIRECT("'"&amp;$A$70&amp;"'!"&amp;AM$68&amp;$C407+72),1,0)</f>
        <v>0</v>
      </c>
      <c r="AN407" cm="1">
        <f t="array" aca="1" ref="AN407" ca="1">IF(INDIRECT("'"&amp;$A$69&amp;"'!"&amp;AN$68&amp;$C407+72)&lt;&gt;INDIRECT("'"&amp;$A$70&amp;"'!"&amp;AN$68&amp;$C407+72),1,0)</f>
        <v>0</v>
      </c>
      <c r="AO407" cm="1">
        <f t="array" aca="1" ref="AO407" ca="1">IF(INDIRECT("'"&amp;$A$69&amp;"'!"&amp;AO$68&amp;$C407+72)&lt;&gt;INDIRECT("'"&amp;$A$70&amp;"'!"&amp;AO$68&amp;$C407+72),1,0)</f>
        <v>0</v>
      </c>
      <c r="AP407" cm="1">
        <f t="array" aca="1" ref="AP407" ca="1">IF(INDIRECT("'"&amp;$A$69&amp;"'!"&amp;AP$68&amp;$C407+72)&lt;&gt;INDIRECT("'"&amp;$A$70&amp;"'!"&amp;AP$68&amp;$C407+72),1,0)</f>
        <v>0</v>
      </c>
      <c r="AQ407" cm="1">
        <f t="array" aca="1" ref="AQ407" ca="1">IF(INDIRECT("'"&amp;$A$69&amp;"'!"&amp;AQ$68&amp;$C407+72)&lt;&gt;INDIRECT("'"&amp;$A$70&amp;"'!"&amp;AQ$68&amp;$C407+72),1,0)</f>
        <v>0</v>
      </c>
      <c r="AR407" cm="1">
        <f t="array" aca="1" ref="AR407" ca="1">IF(INDIRECT("'"&amp;$A$69&amp;"'!"&amp;AR$68&amp;$C407+72)&lt;&gt;INDIRECT("'"&amp;$A$70&amp;"'!"&amp;AR$68&amp;$C407+72),1,0)</f>
        <v>0</v>
      </c>
      <c r="AS407" cm="1">
        <f t="array" aca="1" ref="AS407" ca="1">IF(INDIRECT("'"&amp;$A$69&amp;"'!"&amp;AS$68&amp;$C407+72)&lt;&gt;INDIRECT("'"&amp;$A$70&amp;"'!"&amp;AS$68&amp;$C407+72),1,0)</f>
        <v>0</v>
      </c>
      <c r="AT407" cm="1">
        <f t="array" aca="1" ref="AT407" ca="1">IF(INDIRECT("'"&amp;$A$69&amp;"'!"&amp;AT$68&amp;$C407+72)&lt;&gt;INDIRECT("'"&amp;$A$70&amp;"'!"&amp;AT$68&amp;$C407+72),1,0)</f>
        <v>0</v>
      </c>
      <c r="AU407" cm="1">
        <f t="array" aca="1" ref="AU407" ca="1">IF(INDIRECT("'"&amp;$A$69&amp;"'!"&amp;AU$68&amp;$C407+72)&lt;&gt;INDIRECT("'"&amp;$A$70&amp;"'!"&amp;AU$68&amp;$C407+72),1,0)</f>
        <v>0</v>
      </c>
      <c r="AV407" cm="1">
        <f t="array" aca="1" ref="AV407" ca="1">IF(INDIRECT("'"&amp;$A$69&amp;"'!"&amp;AV$68&amp;$C407+72)&lt;&gt;INDIRECT("'"&amp;$A$70&amp;"'!"&amp;AV$68&amp;$C407+72),1,0)</f>
        <v>0</v>
      </c>
      <c r="AW407" cm="1">
        <f t="array" aca="1" ref="AW407" ca="1">IF(INDIRECT("'"&amp;$A$69&amp;"'!"&amp;AW$68&amp;$C407+72)&lt;&gt;INDIRECT("'"&amp;$A$70&amp;"'!"&amp;AW$68&amp;$C407+72),1,0)</f>
        <v>0</v>
      </c>
      <c r="AX407" cm="1">
        <f t="array" aca="1" ref="AX407" ca="1">IF(INDIRECT("'"&amp;$A$69&amp;"'!"&amp;AX$68&amp;$C407+72)&lt;&gt;INDIRECT("'"&amp;$A$70&amp;"'!"&amp;AX$68&amp;$C407+72),1,0)</f>
        <v>0</v>
      </c>
      <c r="AY407" cm="1">
        <f t="array" aca="1" ref="AY407" ca="1">IF(INDIRECT("'"&amp;$A$69&amp;"'!"&amp;AY$68&amp;$C407+72)&lt;&gt;INDIRECT("'"&amp;$A$70&amp;"'!"&amp;AY$68&amp;$C407+72),1,0)</f>
        <v>0</v>
      </c>
      <c r="AZ407" cm="1">
        <f t="array" aca="1" ref="AZ407" ca="1">IF(INDIRECT("'"&amp;$A$69&amp;"'!"&amp;AZ$68&amp;$C407+72)&lt;&gt;INDIRECT("'"&amp;$A$70&amp;"'!"&amp;AZ$68&amp;$C407+72),1,0)</f>
        <v>0</v>
      </c>
      <c r="BA407" cm="1">
        <f t="array" aca="1" ref="BA407" ca="1">IF(INDIRECT("'"&amp;$A$69&amp;"'!"&amp;BA$68&amp;$C407+72)&lt;&gt;INDIRECT("'"&amp;$A$70&amp;"'!"&amp;BA$68&amp;$C407+72),1,0)</f>
        <v>0</v>
      </c>
      <c r="BB407" cm="1">
        <f t="array" aca="1" ref="BB407" ca="1">IF(INDIRECT("'"&amp;$A$69&amp;"'!"&amp;BB$68&amp;$C407+72)&lt;&gt;INDIRECT("'"&amp;$A$70&amp;"'!"&amp;BB$68&amp;$C407+72),1,0)</f>
        <v>0</v>
      </c>
      <c r="BC407">
        <f t="shared" ca="1" si="15"/>
        <v>0</v>
      </c>
      <c r="BD407">
        <f t="shared" ca="1" si="16"/>
        <v>0</v>
      </c>
      <c r="BE407">
        <f t="shared" ca="1" si="17"/>
        <v>0</v>
      </c>
    </row>
    <row r="408" spans="3:57" x14ac:dyDescent="0.15">
      <c r="C408" s="283">
        <v>336</v>
      </c>
      <c r="D408" cm="1">
        <f t="array" aca="1" ref="D408" ca="1">IF(INDIRECT("'"&amp;$A$69&amp;"'!"&amp;D$68&amp;$C408+72)&lt;&gt;INDIRECT("'"&amp;$A$70&amp;"'!"&amp;D$68&amp;$C408+72),1,0)</f>
        <v>0</v>
      </c>
      <c r="E408" cm="1">
        <f t="array" aca="1" ref="E408" ca="1">IF(INDIRECT("'"&amp;$A$69&amp;"'!"&amp;E$68&amp;$C408+72)&lt;&gt;INDIRECT("'"&amp;$A$70&amp;"'!"&amp;E$68&amp;$C408+72),1,0)</f>
        <v>0</v>
      </c>
      <c r="F408" cm="1">
        <f t="array" aca="1" ref="F408" ca="1">IF(INDIRECT("'"&amp;$A$69&amp;"'!"&amp;F$68&amp;$C408+72)&lt;&gt;INDIRECT("'"&amp;$A$70&amp;"'!"&amp;F$68&amp;$C408+72),1,0)</f>
        <v>0</v>
      </c>
      <c r="G408" cm="1">
        <f t="array" aca="1" ref="G408" ca="1">IF(INDIRECT("'"&amp;$A$69&amp;"'!"&amp;G$68&amp;$C408+72)&lt;&gt;INDIRECT("'"&amp;$A$70&amp;"'!"&amp;G$68&amp;$C408+72),1,0)</f>
        <v>0</v>
      </c>
      <c r="H408" cm="1">
        <f t="array" aca="1" ref="H408" ca="1">IF(INDIRECT("'"&amp;$A$69&amp;"'!"&amp;H$68&amp;$C408+72)&lt;&gt;INDIRECT("'"&amp;$A$70&amp;"'!"&amp;H$68&amp;$C408+72),1,0)</f>
        <v>0</v>
      </c>
      <c r="I408" cm="1">
        <f t="array" aca="1" ref="I408" ca="1">IF(INDIRECT("'"&amp;$A$69&amp;"'!"&amp;I$68&amp;$C408+72)&lt;&gt;INDIRECT("'"&amp;$A$70&amp;"'!"&amp;I$68&amp;$C408+72),1,0)</f>
        <v>0</v>
      </c>
      <c r="J408" cm="1">
        <f t="array" aca="1" ref="J408" ca="1">IF(INDIRECT("'"&amp;$A$69&amp;"'!"&amp;J$68&amp;$C408+72)&lt;&gt;INDIRECT("'"&amp;$A$70&amp;"'!"&amp;J$68&amp;$C408+72),1,0)</f>
        <v>0</v>
      </c>
      <c r="K408" cm="1">
        <f t="array" aca="1" ref="K408" ca="1">IF(INDIRECT("'"&amp;$A$69&amp;"'!"&amp;K$68&amp;$C408+72)&lt;&gt;INDIRECT("'"&amp;$A$70&amp;"'!"&amp;K$68&amp;$C408+72),1,0)</f>
        <v>0</v>
      </c>
      <c r="L408" cm="1">
        <f t="array" aca="1" ref="L408" ca="1">IF(INDIRECT("'"&amp;$A$69&amp;"'!"&amp;L$68&amp;$C408+72)&lt;&gt;INDIRECT("'"&amp;$A$70&amp;"'!"&amp;L$68&amp;$C408+72),1,0)</f>
        <v>0</v>
      </c>
      <c r="M408" cm="1">
        <f t="array" aca="1" ref="M408" ca="1">IF(INDIRECT("'"&amp;$A$69&amp;"'!"&amp;M$68&amp;$C408+72)&lt;&gt;INDIRECT("'"&amp;$A$70&amp;"'!"&amp;M$68&amp;$C408+72),1,0)</f>
        <v>0</v>
      </c>
      <c r="N408" cm="1">
        <f t="array" aca="1" ref="N408" ca="1">IF(INDIRECT("'"&amp;$A$69&amp;"'!"&amp;N$68&amp;$C408+72)&lt;&gt;INDIRECT("'"&amp;$A$70&amp;"'!"&amp;N$68&amp;$C408+72),1,0)</f>
        <v>0</v>
      </c>
      <c r="O408" cm="1">
        <f t="array" aca="1" ref="O408" ca="1">IF(INDIRECT("'"&amp;$A$69&amp;"'!"&amp;O$68&amp;$C408+72)&lt;&gt;INDIRECT("'"&amp;$A$70&amp;"'!"&amp;O$68&amp;$C408+72),1,0)</f>
        <v>0</v>
      </c>
      <c r="P408" cm="1">
        <f t="array" aca="1" ref="P408" ca="1">IF(INDIRECT("'"&amp;$A$69&amp;"'!"&amp;P$68&amp;$C408+72)&lt;&gt;INDIRECT("'"&amp;$A$70&amp;"'!"&amp;P$68&amp;$C408+72),1,0)</f>
        <v>0</v>
      </c>
      <c r="Q408" cm="1">
        <f t="array" aca="1" ref="Q408" ca="1">IF(INDIRECT("'"&amp;$A$69&amp;"'!"&amp;Q$68&amp;$C408+72)&lt;&gt;INDIRECT("'"&amp;$A$70&amp;"'!"&amp;Q$68&amp;$C408+72),1,0)</f>
        <v>0</v>
      </c>
      <c r="R408" cm="1">
        <f t="array" aca="1" ref="R408" ca="1">IF(INDIRECT("'"&amp;$A$69&amp;"'!"&amp;R$68&amp;$C408+72)&lt;&gt;INDIRECT("'"&amp;$A$70&amp;"'!"&amp;R$68&amp;$C408+72),1,0)</f>
        <v>0</v>
      </c>
      <c r="S408" cm="1">
        <f t="array" aca="1" ref="S408" ca="1">IF(INDIRECT("'"&amp;$A$69&amp;"'!"&amp;S$68&amp;$C408+72)&lt;&gt;INDIRECT("'"&amp;$A$70&amp;"'!"&amp;S$68&amp;$C408+72),1,0)</f>
        <v>0</v>
      </c>
      <c r="T408" cm="1">
        <f t="array" aca="1" ref="T408" ca="1">IF(INDIRECT("'"&amp;$A$69&amp;"'!"&amp;T$68&amp;$C408+72)&lt;&gt;INDIRECT("'"&amp;$A$70&amp;"'!"&amp;T$68&amp;$C408+72),1,0)</f>
        <v>0</v>
      </c>
      <c r="U408" cm="1">
        <f t="array" aca="1" ref="U408" ca="1">IF(INDIRECT("'"&amp;$A$69&amp;"'!"&amp;U$68&amp;$C408+72)&lt;&gt;INDIRECT("'"&amp;$A$70&amp;"'!"&amp;U$68&amp;$C408+72),1,0)</f>
        <v>0</v>
      </c>
      <c r="V408" cm="1">
        <f t="array" aca="1" ref="V408" ca="1">IF(INDIRECT("'"&amp;$A$69&amp;"'!"&amp;V$68&amp;$C408+72)&lt;&gt;INDIRECT("'"&amp;$A$70&amp;"'!"&amp;V$68&amp;$C408+72),1,0)</f>
        <v>0</v>
      </c>
      <c r="W408" cm="1">
        <f t="array" aca="1" ref="W408" ca="1">IF(INDIRECT("'"&amp;$A$69&amp;"'!"&amp;W$68&amp;$C408+72)&lt;&gt;INDIRECT("'"&amp;$A$70&amp;"'!"&amp;W$68&amp;$C408+72),1,0)</f>
        <v>0</v>
      </c>
      <c r="X408" cm="1">
        <f t="array" aca="1" ref="X408" ca="1">IF(INDIRECT("'"&amp;$A$69&amp;"'!"&amp;X$68&amp;$C408+72)&lt;&gt;INDIRECT("'"&amp;$A$70&amp;"'!"&amp;X$68&amp;$C408+72),1,0)</f>
        <v>0</v>
      </c>
      <c r="Y408" cm="1">
        <f t="array" aca="1" ref="Y408" ca="1">IF(INDIRECT("'"&amp;$A$69&amp;"'!"&amp;Y$68&amp;$C408+72)&lt;&gt;INDIRECT("'"&amp;$A$70&amp;"'!"&amp;Y$68&amp;$C408+72),1,0)</f>
        <v>0</v>
      </c>
      <c r="Z408" cm="1">
        <f t="array" aca="1" ref="Z408" ca="1">IF(INDIRECT("'"&amp;$A$69&amp;"'!"&amp;Z$68&amp;$C408+72)&lt;&gt;INDIRECT("'"&amp;$A$70&amp;"'!"&amp;Z$68&amp;$C408+72),1,0)</f>
        <v>0</v>
      </c>
      <c r="AA408" cm="1">
        <f t="array" aca="1" ref="AA408" ca="1">IF(INDIRECT("'"&amp;$A$69&amp;"'!"&amp;AA$68&amp;$C408+72)&lt;&gt;INDIRECT("'"&amp;$A$70&amp;"'!"&amp;AA$68&amp;$C408+72),1,0)</f>
        <v>0</v>
      </c>
      <c r="AB408" cm="1">
        <f t="array" aca="1" ref="AB408" ca="1">IF(INDIRECT("'"&amp;$A$69&amp;"'!"&amp;AB$68&amp;$C408+72)&lt;&gt;INDIRECT("'"&amp;$A$70&amp;"'!"&amp;AB$68&amp;$C408+72),1,0)</f>
        <v>0</v>
      </c>
      <c r="AC408" cm="1">
        <f t="array" aca="1" ref="AC408" ca="1">IF(INDIRECT("'"&amp;$A$69&amp;"'!"&amp;AC$68&amp;$C408+72)&lt;&gt;INDIRECT("'"&amp;$A$70&amp;"'!"&amp;AC$68&amp;$C408+72),1,0)</f>
        <v>0</v>
      </c>
      <c r="AD408" cm="1">
        <f t="array" aca="1" ref="AD408" ca="1">IF(INDIRECT("'"&amp;$A$69&amp;"'!"&amp;AD$68&amp;$C408+72)&lt;&gt;INDIRECT("'"&amp;$A$70&amp;"'!"&amp;AD$68&amp;$C408+72),1,0)</f>
        <v>0</v>
      </c>
      <c r="AE408" cm="1">
        <f t="array" aca="1" ref="AE408" ca="1">IF(INDIRECT("'"&amp;$A$69&amp;"'!"&amp;AE$68&amp;$C408+72)&lt;&gt;INDIRECT("'"&amp;$A$70&amp;"'!"&amp;AE$68&amp;$C408+72),1,0)</f>
        <v>0</v>
      </c>
      <c r="AF408" cm="1">
        <f t="array" aca="1" ref="AF408" ca="1">IF(INDIRECT("'"&amp;$A$69&amp;"'!"&amp;AF$68&amp;$C408+72)&lt;&gt;INDIRECT("'"&amp;$A$70&amp;"'!"&amp;AF$68&amp;$C408+72),1,0)</f>
        <v>0</v>
      </c>
      <c r="AG408" cm="1">
        <f t="array" aca="1" ref="AG408" ca="1">IF(INDIRECT("'"&amp;$A$69&amp;"'!"&amp;AG$68&amp;$C408+72)&lt;&gt;INDIRECT("'"&amp;$A$70&amp;"'!"&amp;AG$68&amp;$C408+72),1,0)</f>
        <v>0</v>
      </c>
      <c r="AH408" cm="1">
        <f t="array" aca="1" ref="AH408" ca="1">IF(INDIRECT("'"&amp;$A$69&amp;"'!"&amp;AH$68&amp;$C408+72)&lt;&gt;INDIRECT("'"&amp;$A$70&amp;"'!"&amp;AH$68&amp;$C408+72),1,0)</f>
        <v>0</v>
      </c>
      <c r="AI408" cm="1">
        <f t="array" aca="1" ref="AI408" ca="1">IF(INDIRECT("'"&amp;$A$69&amp;"'!"&amp;AI$68&amp;$C408+72)&lt;&gt;INDIRECT("'"&amp;$A$70&amp;"'!"&amp;AI$68&amp;$C408+72),1,0)</f>
        <v>0</v>
      </c>
      <c r="AJ408" cm="1">
        <f t="array" aca="1" ref="AJ408" ca="1">IF(INDIRECT("'"&amp;$A$69&amp;"'!"&amp;AJ$68&amp;$C408+72)&lt;&gt;INDIRECT("'"&amp;$A$70&amp;"'!"&amp;AJ$68&amp;$C408+72),1,0)</f>
        <v>0</v>
      </c>
      <c r="AK408" cm="1">
        <f t="array" aca="1" ref="AK408" ca="1">IF(INDIRECT("'"&amp;$A$69&amp;"'!"&amp;AK$68&amp;$C408+72)&lt;&gt;INDIRECT("'"&amp;$A$70&amp;"'!"&amp;AK$68&amp;$C408+72),1,0)</f>
        <v>0</v>
      </c>
      <c r="AL408" cm="1">
        <f t="array" aca="1" ref="AL408" ca="1">IF(INDIRECT("'"&amp;$A$69&amp;"'!"&amp;AL$68&amp;$C408+72)&lt;&gt;INDIRECT("'"&amp;$A$70&amp;"'!"&amp;AL$68&amp;$C408+72),1,0)</f>
        <v>0</v>
      </c>
      <c r="AM408" cm="1">
        <f t="array" aca="1" ref="AM408" ca="1">IF(INDIRECT("'"&amp;$A$69&amp;"'!"&amp;AM$68&amp;$C408+72)&lt;&gt;INDIRECT("'"&amp;$A$70&amp;"'!"&amp;AM$68&amp;$C408+72),1,0)</f>
        <v>0</v>
      </c>
      <c r="AN408" cm="1">
        <f t="array" aca="1" ref="AN408" ca="1">IF(INDIRECT("'"&amp;$A$69&amp;"'!"&amp;AN$68&amp;$C408+72)&lt;&gt;INDIRECT("'"&amp;$A$70&amp;"'!"&amp;AN$68&amp;$C408+72),1,0)</f>
        <v>0</v>
      </c>
      <c r="AO408" cm="1">
        <f t="array" aca="1" ref="AO408" ca="1">IF(INDIRECT("'"&amp;$A$69&amp;"'!"&amp;AO$68&amp;$C408+72)&lt;&gt;INDIRECT("'"&amp;$A$70&amp;"'!"&amp;AO$68&amp;$C408+72),1,0)</f>
        <v>0</v>
      </c>
      <c r="AP408" cm="1">
        <f t="array" aca="1" ref="AP408" ca="1">IF(INDIRECT("'"&amp;$A$69&amp;"'!"&amp;AP$68&amp;$C408+72)&lt;&gt;INDIRECT("'"&amp;$A$70&amp;"'!"&amp;AP$68&amp;$C408+72),1,0)</f>
        <v>0</v>
      </c>
      <c r="AQ408" cm="1">
        <f t="array" aca="1" ref="AQ408" ca="1">IF(INDIRECT("'"&amp;$A$69&amp;"'!"&amp;AQ$68&amp;$C408+72)&lt;&gt;INDIRECT("'"&amp;$A$70&amp;"'!"&amp;AQ$68&amp;$C408+72),1,0)</f>
        <v>0</v>
      </c>
      <c r="AR408" cm="1">
        <f t="array" aca="1" ref="AR408" ca="1">IF(INDIRECT("'"&amp;$A$69&amp;"'!"&amp;AR$68&amp;$C408+72)&lt;&gt;INDIRECT("'"&amp;$A$70&amp;"'!"&amp;AR$68&amp;$C408+72),1,0)</f>
        <v>0</v>
      </c>
      <c r="AS408" cm="1">
        <f t="array" aca="1" ref="AS408" ca="1">IF(INDIRECT("'"&amp;$A$69&amp;"'!"&amp;AS$68&amp;$C408+72)&lt;&gt;INDIRECT("'"&amp;$A$70&amp;"'!"&amp;AS$68&amp;$C408+72),1,0)</f>
        <v>0</v>
      </c>
      <c r="AT408" cm="1">
        <f t="array" aca="1" ref="AT408" ca="1">IF(INDIRECT("'"&amp;$A$69&amp;"'!"&amp;AT$68&amp;$C408+72)&lt;&gt;INDIRECT("'"&amp;$A$70&amp;"'!"&amp;AT$68&amp;$C408+72),1,0)</f>
        <v>0</v>
      </c>
      <c r="AU408" cm="1">
        <f t="array" aca="1" ref="AU408" ca="1">IF(INDIRECT("'"&amp;$A$69&amp;"'!"&amp;AU$68&amp;$C408+72)&lt;&gt;INDIRECT("'"&amp;$A$70&amp;"'!"&amp;AU$68&amp;$C408+72),1,0)</f>
        <v>0</v>
      </c>
      <c r="AV408" cm="1">
        <f t="array" aca="1" ref="AV408" ca="1">IF(INDIRECT("'"&amp;$A$69&amp;"'!"&amp;AV$68&amp;$C408+72)&lt;&gt;INDIRECT("'"&amp;$A$70&amp;"'!"&amp;AV$68&amp;$C408+72),1,0)</f>
        <v>0</v>
      </c>
      <c r="AW408" cm="1">
        <f t="array" aca="1" ref="AW408" ca="1">IF(INDIRECT("'"&amp;$A$69&amp;"'!"&amp;AW$68&amp;$C408+72)&lt;&gt;INDIRECT("'"&amp;$A$70&amp;"'!"&amp;AW$68&amp;$C408+72),1,0)</f>
        <v>0</v>
      </c>
      <c r="AX408" cm="1">
        <f t="array" aca="1" ref="AX408" ca="1">IF(INDIRECT("'"&amp;$A$69&amp;"'!"&amp;AX$68&amp;$C408+72)&lt;&gt;INDIRECT("'"&amp;$A$70&amp;"'!"&amp;AX$68&amp;$C408+72),1,0)</f>
        <v>0</v>
      </c>
      <c r="AY408" cm="1">
        <f t="array" aca="1" ref="AY408" ca="1">IF(INDIRECT("'"&amp;$A$69&amp;"'!"&amp;AY$68&amp;$C408+72)&lt;&gt;INDIRECT("'"&amp;$A$70&amp;"'!"&amp;AY$68&amp;$C408+72),1,0)</f>
        <v>0</v>
      </c>
      <c r="AZ408" cm="1">
        <f t="array" aca="1" ref="AZ408" ca="1">IF(INDIRECT("'"&amp;$A$69&amp;"'!"&amp;AZ$68&amp;$C408+72)&lt;&gt;INDIRECT("'"&amp;$A$70&amp;"'!"&amp;AZ$68&amp;$C408+72),1,0)</f>
        <v>0</v>
      </c>
      <c r="BA408" cm="1">
        <f t="array" aca="1" ref="BA408" ca="1">IF(INDIRECT("'"&amp;$A$69&amp;"'!"&amp;BA$68&amp;$C408+72)&lt;&gt;INDIRECT("'"&amp;$A$70&amp;"'!"&amp;BA$68&amp;$C408+72),1,0)</f>
        <v>0</v>
      </c>
      <c r="BB408" cm="1">
        <f t="array" aca="1" ref="BB408" ca="1">IF(INDIRECT("'"&amp;$A$69&amp;"'!"&amp;BB$68&amp;$C408+72)&lt;&gt;INDIRECT("'"&amp;$A$70&amp;"'!"&amp;BB$68&amp;$C408+72),1,0)</f>
        <v>0</v>
      </c>
      <c r="BC408">
        <f t="shared" ca="1" si="15"/>
        <v>0</v>
      </c>
      <c r="BD408">
        <f t="shared" ca="1" si="16"/>
        <v>0</v>
      </c>
      <c r="BE408">
        <f t="shared" ca="1" si="17"/>
        <v>0</v>
      </c>
    </row>
    <row r="409" spans="3:57" x14ac:dyDescent="0.15">
      <c r="C409" s="283">
        <v>337</v>
      </c>
      <c r="D409" cm="1">
        <f t="array" aca="1" ref="D409" ca="1">IF(INDIRECT("'"&amp;$A$69&amp;"'!"&amp;D$68&amp;$C409+72)&lt;&gt;INDIRECT("'"&amp;$A$70&amp;"'!"&amp;D$68&amp;$C409+72),1,0)</f>
        <v>0</v>
      </c>
      <c r="E409" cm="1">
        <f t="array" aca="1" ref="E409" ca="1">IF(INDIRECT("'"&amp;$A$69&amp;"'!"&amp;E$68&amp;$C409+72)&lt;&gt;INDIRECT("'"&amp;$A$70&amp;"'!"&amp;E$68&amp;$C409+72),1,0)</f>
        <v>0</v>
      </c>
      <c r="F409" cm="1">
        <f t="array" aca="1" ref="F409" ca="1">IF(INDIRECT("'"&amp;$A$69&amp;"'!"&amp;F$68&amp;$C409+72)&lt;&gt;INDIRECT("'"&amp;$A$70&amp;"'!"&amp;F$68&amp;$C409+72),1,0)</f>
        <v>0</v>
      </c>
      <c r="G409" cm="1">
        <f t="array" aca="1" ref="G409" ca="1">IF(INDIRECT("'"&amp;$A$69&amp;"'!"&amp;G$68&amp;$C409+72)&lt;&gt;INDIRECT("'"&amp;$A$70&amp;"'!"&amp;G$68&amp;$C409+72),1,0)</f>
        <v>0</v>
      </c>
      <c r="H409" cm="1">
        <f t="array" aca="1" ref="H409" ca="1">IF(INDIRECT("'"&amp;$A$69&amp;"'!"&amp;H$68&amp;$C409+72)&lt;&gt;INDIRECT("'"&amp;$A$70&amp;"'!"&amp;H$68&amp;$C409+72),1,0)</f>
        <v>0</v>
      </c>
      <c r="I409" cm="1">
        <f t="array" aca="1" ref="I409" ca="1">IF(INDIRECT("'"&amp;$A$69&amp;"'!"&amp;I$68&amp;$C409+72)&lt;&gt;INDIRECT("'"&amp;$A$70&amp;"'!"&amp;I$68&amp;$C409+72),1,0)</f>
        <v>0</v>
      </c>
      <c r="J409" cm="1">
        <f t="array" aca="1" ref="J409" ca="1">IF(INDIRECT("'"&amp;$A$69&amp;"'!"&amp;J$68&amp;$C409+72)&lt;&gt;INDIRECT("'"&amp;$A$70&amp;"'!"&amp;J$68&amp;$C409+72),1,0)</f>
        <v>0</v>
      </c>
      <c r="K409" cm="1">
        <f t="array" aca="1" ref="K409" ca="1">IF(INDIRECT("'"&amp;$A$69&amp;"'!"&amp;K$68&amp;$C409+72)&lt;&gt;INDIRECT("'"&amp;$A$70&amp;"'!"&amp;K$68&amp;$C409+72),1,0)</f>
        <v>0</v>
      </c>
      <c r="L409" cm="1">
        <f t="array" aca="1" ref="L409" ca="1">IF(INDIRECT("'"&amp;$A$69&amp;"'!"&amp;L$68&amp;$C409+72)&lt;&gt;INDIRECT("'"&amp;$A$70&amp;"'!"&amp;L$68&amp;$C409+72),1,0)</f>
        <v>0</v>
      </c>
      <c r="M409" cm="1">
        <f t="array" aca="1" ref="M409" ca="1">IF(INDIRECT("'"&amp;$A$69&amp;"'!"&amp;M$68&amp;$C409+72)&lt;&gt;INDIRECT("'"&amp;$A$70&amp;"'!"&amp;M$68&amp;$C409+72),1,0)</f>
        <v>0</v>
      </c>
      <c r="N409" cm="1">
        <f t="array" aca="1" ref="N409" ca="1">IF(INDIRECT("'"&amp;$A$69&amp;"'!"&amp;N$68&amp;$C409+72)&lt;&gt;INDIRECT("'"&amp;$A$70&amp;"'!"&amp;N$68&amp;$C409+72),1,0)</f>
        <v>0</v>
      </c>
      <c r="O409" cm="1">
        <f t="array" aca="1" ref="O409" ca="1">IF(INDIRECT("'"&amp;$A$69&amp;"'!"&amp;O$68&amp;$C409+72)&lt;&gt;INDIRECT("'"&amp;$A$70&amp;"'!"&amp;O$68&amp;$C409+72),1,0)</f>
        <v>0</v>
      </c>
      <c r="P409" cm="1">
        <f t="array" aca="1" ref="P409" ca="1">IF(INDIRECT("'"&amp;$A$69&amp;"'!"&amp;P$68&amp;$C409+72)&lt;&gt;INDIRECT("'"&amp;$A$70&amp;"'!"&amp;P$68&amp;$C409+72),1,0)</f>
        <v>0</v>
      </c>
      <c r="Q409" cm="1">
        <f t="array" aca="1" ref="Q409" ca="1">IF(INDIRECT("'"&amp;$A$69&amp;"'!"&amp;Q$68&amp;$C409+72)&lt;&gt;INDIRECT("'"&amp;$A$70&amp;"'!"&amp;Q$68&amp;$C409+72),1,0)</f>
        <v>0</v>
      </c>
      <c r="R409" cm="1">
        <f t="array" aca="1" ref="R409" ca="1">IF(INDIRECT("'"&amp;$A$69&amp;"'!"&amp;R$68&amp;$C409+72)&lt;&gt;INDIRECT("'"&amp;$A$70&amp;"'!"&amp;R$68&amp;$C409+72),1,0)</f>
        <v>0</v>
      </c>
      <c r="S409" cm="1">
        <f t="array" aca="1" ref="S409" ca="1">IF(INDIRECT("'"&amp;$A$69&amp;"'!"&amp;S$68&amp;$C409+72)&lt;&gt;INDIRECT("'"&amp;$A$70&amp;"'!"&amp;S$68&amp;$C409+72),1,0)</f>
        <v>0</v>
      </c>
      <c r="T409" cm="1">
        <f t="array" aca="1" ref="T409" ca="1">IF(INDIRECT("'"&amp;$A$69&amp;"'!"&amp;T$68&amp;$C409+72)&lt;&gt;INDIRECT("'"&amp;$A$70&amp;"'!"&amp;T$68&amp;$C409+72),1,0)</f>
        <v>0</v>
      </c>
      <c r="U409" cm="1">
        <f t="array" aca="1" ref="U409" ca="1">IF(INDIRECT("'"&amp;$A$69&amp;"'!"&amp;U$68&amp;$C409+72)&lt;&gt;INDIRECT("'"&amp;$A$70&amp;"'!"&amp;U$68&amp;$C409+72),1,0)</f>
        <v>0</v>
      </c>
      <c r="V409" cm="1">
        <f t="array" aca="1" ref="V409" ca="1">IF(INDIRECT("'"&amp;$A$69&amp;"'!"&amp;V$68&amp;$C409+72)&lt;&gt;INDIRECT("'"&amp;$A$70&amp;"'!"&amp;V$68&amp;$C409+72),1,0)</f>
        <v>0</v>
      </c>
      <c r="W409" cm="1">
        <f t="array" aca="1" ref="W409" ca="1">IF(INDIRECT("'"&amp;$A$69&amp;"'!"&amp;W$68&amp;$C409+72)&lt;&gt;INDIRECT("'"&amp;$A$70&amp;"'!"&amp;W$68&amp;$C409+72),1,0)</f>
        <v>0</v>
      </c>
      <c r="X409" cm="1">
        <f t="array" aca="1" ref="X409" ca="1">IF(INDIRECT("'"&amp;$A$69&amp;"'!"&amp;X$68&amp;$C409+72)&lt;&gt;INDIRECT("'"&amp;$A$70&amp;"'!"&amp;X$68&amp;$C409+72),1,0)</f>
        <v>0</v>
      </c>
      <c r="Y409" cm="1">
        <f t="array" aca="1" ref="Y409" ca="1">IF(INDIRECT("'"&amp;$A$69&amp;"'!"&amp;Y$68&amp;$C409+72)&lt;&gt;INDIRECT("'"&amp;$A$70&amp;"'!"&amp;Y$68&amp;$C409+72),1,0)</f>
        <v>0</v>
      </c>
      <c r="Z409" cm="1">
        <f t="array" aca="1" ref="Z409" ca="1">IF(INDIRECT("'"&amp;$A$69&amp;"'!"&amp;Z$68&amp;$C409+72)&lt;&gt;INDIRECT("'"&amp;$A$70&amp;"'!"&amp;Z$68&amp;$C409+72),1,0)</f>
        <v>0</v>
      </c>
      <c r="AA409" cm="1">
        <f t="array" aca="1" ref="AA409" ca="1">IF(INDIRECT("'"&amp;$A$69&amp;"'!"&amp;AA$68&amp;$C409+72)&lt;&gt;INDIRECT("'"&amp;$A$70&amp;"'!"&amp;AA$68&amp;$C409+72),1,0)</f>
        <v>0</v>
      </c>
      <c r="AB409" cm="1">
        <f t="array" aca="1" ref="AB409" ca="1">IF(INDIRECT("'"&amp;$A$69&amp;"'!"&amp;AB$68&amp;$C409+72)&lt;&gt;INDIRECT("'"&amp;$A$70&amp;"'!"&amp;AB$68&amp;$C409+72),1,0)</f>
        <v>0</v>
      </c>
      <c r="AC409" cm="1">
        <f t="array" aca="1" ref="AC409" ca="1">IF(INDIRECT("'"&amp;$A$69&amp;"'!"&amp;AC$68&amp;$C409+72)&lt;&gt;INDIRECT("'"&amp;$A$70&amp;"'!"&amp;AC$68&amp;$C409+72),1,0)</f>
        <v>0</v>
      </c>
      <c r="AD409" cm="1">
        <f t="array" aca="1" ref="AD409" ca="1">IF(INDIRECT("'"&amp;$A$69&amp;"'!"&amp;AD$68&amp;$C409+72)&lt;&gt;INDIRECT("'"&amp;$A$70&amp;"'!"&amp;AD$68&amp;$C409+72),1,0)</f>
        <v>0</v>
      </c>
      <c r="AE409" cm="1">
        <f t="array" aca="1" ref="AE409" ca="1">IF(INDIRECT("'"&amp;$A$69&amp;"'!"&amp;AE$68&amp;$C409+72)&lt;&gt;INDIRECT("'"&amp;$A$70&amp;"'!"&amp;AE$68&amp;$C409+72),1,0)</f>
        <v>0</v>
      </c>
      <c r="AF409" cm="1">
        <f t="array" aca="1" ref="AF409" ca="1">IF(INDIRECT("'"&amp;$A$69&amp;"'!"&amp;AF$68&amp;$C409+72)&lt;&gt;INDIRECT("'"&amp;$A$70&amp;"'!"&amp;AF$68&amp;$C409+72),1,0)</f>
        <v>0</v>
      </c>
      <c r="AG409" cm="1">
        <f t="array" aca="1" ref="AG409" ca="1">IF(INDIRECT("'"&amp;$A$69&amp;"'!"&amp;AG$68&amp;$C409+72)&lt;&gt;INDIRECT("'"&amp;$A$70&amp;"'!"&amp;AG$68&amp;$C409+72),1,0)</f>
        <v>0</v>
      </c>
      <c r="AH409" cm="1">
        <f t="array" aca="1" ref="AH409" ca="1">IF(INDIRECT("'"&amp;$A$69&amp;"'!"&amp;AH$68&amp;$C409+72)&lt;&gt;INDIRECT("'"&amp;$A$70&amp;"'!"&amp;AH$68&amp;$C409+72),1,0)</f>
        <v>0</v>
      </c>
      <c r="AI409" cm="1">
        <f t="array" aca="1" ref="AI409" ca="1">IF(INDIRECT("'"&amp;$A$69&amp;"'!"&amp;AI$68&amp;$C409+72)&lt;&gt;INDIRECT("'"&amp;$A$70&amp;"'!"&amp;AI$68&amp;$C409+72),1,0)</f>
        <v>0</v>
      </c>
      <c r="AJ409" cm="1">
        <f t="array" aca="1" ref="AJ409" ca="1">IF(INDIRECT("'"&amp;$A$69&amp;"'!"&amp;AJ$68&amp;$C409+72)&lt;&gt;INDIRECT("'"&amp;$A$70&amp;"'!"&amp;AJ$68&amp;$C409+72),1,0)</f>
        <v>0</v>
      </c>
      <c r="AK409" cm="1">
        <f t="array" aca="1" ref="AK409" ca="1">IF(INDIRECT("'"&amp;$A$69&amp;"'!"&amp;AK$68&amp;$C409+72)&lt;&gt;INDIRECT("'"&amp;$A$70&amp;"'!"&amp;AK$68&amp;$C409+72),1,0)</f>
        <v>0</v>
      </c>
      <c r="AL409" cm="1">
        <f t="array" aca="1" ref="AL409" ca="1">IF(INDIRECT("'"&amp;$A$69&amp;"'!"&amp;AL$68&amp;$C409+72)&lt;&gt;INDIRECT("'"&amp;$A$70&amp;"'!"&amp;AL$68&amp;$C409+72),1,0)</f>
        <v>0</v>
      </c>
      <c r="AM409" cm="1">
        <f t="array" aca="1" ref="AM409" ca="1">IF(INDIRECT("'"&amp;$A$69&amp;"'!"&amp;AM$68&amp;$C409+72)&lt;&gt;INDIRECT("'"&amp;$A$70&amp;"'!"&amp;AM$68&amp;$C409+72),1,0)</f>
        <v>0</v>
      </c>
      <c r="AN409" cm="1">
        <f t="array" aca="1" ref="AN409" ca="1">IF(INDIRECT("'"&amp;$A$69&amp;"'!"&amp;AN$68&amp;$C409+72)&lt;&gt;INDIRECT("'"&amp;$A$70&amp;"'!"&amp;AN$68&amp;$C409+72),1,0)</f>
        <v>0</v>
      </c>
      <c r="AO409" cm="1">
        <f t="array" aca="1" ref="AO409" ca="1">IF(INDIRECT("'"&amp;$A$69&amp;"'!"&amp;AO$68&amp;$C409+72)&lt;&gt;INDIRECT("'"&amp;$A$70&amp;"'!"&amp;AO$68&amp;$C409+72),1,0)</f>
        <v>0</v>
      </c>
      <c r="AP409" cm="1">
        <f t="array" aca="1" ref="AP409" ca="1">IF(INDIRECT("'"&amp;$A$69&amp;"'!"&amp;AP$68&amp;$C409+72)&lt;&gt;INDIRECT("'"&amp;$A$70&amp;"'!"&amp;AP$68&amp;$C409+72),1,0)</f>
        <v>0</v>
      </c>
      <c r="AQ409" cm="1">
        <f t="array" aca="1" ref="AQ409" ca="1">IF(INDIRECT("'"&amp;$A$69&amp;"'!"&amp;AQ$68&amp;$C409+72)&lt;&gt;INDIRECT("'"&amp;$A$70&amp;"'!"&amp;AQ$68&amp;$C409+72),1,0)</f>
        <v>0</v>
      </c>
      <c r="AR409" cm="1">
        <f t="array" aca="1" ref="AR409" ca="1">IF(INDIRECT("'"&amp;$A$69&amp;"'!"&amp;AR$68&amp;$C409+72)&lt;&gt;INDIRECT("'"&amp;$A$70&amp;"'!"&amp;AR$68&amp;$C409+72),1,0)</f>
        <v>0</v>
      </c>
      <c r="AS409" cm="1">
        <f t="array" aca="1" ref="AS409" ca="1">IF(INDIRECT("'"&amp;$A$69&amp;"'!"&amp;AS$68&amp;$C409+72)&lt;&gt;INDIRECT("'"&amp;$A$70&amp;"'!"&amp;AS$68&amp;$C409+72),1,0)</f>
        <v>0</v>
      </c>
      <c r="AT409" cm="1">
        <f t="array" aca="1" ref="AT409" ca="1">IF(INDIRECT("'"&amp;$A$69&amp;"'!"&amp;AT$68&amp;$C409+72)&lt;&gt;INDIRECT("'"&amp;$A$70&amp;"'!"&amp;AT$68&amp;$C409+72),1,0)</f>
        <v>0</v>
      </c>
      <c r="AU409" cm="1">
        <f t="array" aca="1" ref="AU409" ca="1">IF(INDIRECT("'"&amp;$A$69&amp;"'!"&amp;AU$68&amp;$C409+72)&lt;&gt;INDIRECT("'"&amp;$A$70&amp;"'!"&amp;AU$68&amp;$C409+72),1,0)</f>
        <v>0</v>
      </c>
      <c r="AV409" cm="1">
        <f t="array" aca="1" ref="AV409" ca="1">IF(INDIRECT("'"&amp;$A$69&amp;"'!"&amp;AV$68&amp;$C409+72)&lt;&gt;INDIRECT("'"&amp;$A$70&amp;"'!"&amp;AV$68&amp;$C409+72),1,0)</f>
        <v>0</v>
      </c>
      <c r="AW409" cm="1">
        <f t="array" aca="1" ref="AW409" ca="1">IF(INDIRECT("'"&amp;$A$69&amp;"'!"&amp;AW$68&amp;$C409+72)&lt;&gt;INDIRECT("'"&amp;$A$70&amp;"'!"&amp;AW$68&amp;$C409+72),1,0)</f>
        <v>0</v>
      </c>
      <c r="AX409" cm="1">
        <f t="array" aca="1" ref="AX409" ca="1">IF(INDIRECT("'"&amp;$A$69&amp;"'!"&amp;AX$68&amp;$C409+72)&lt;&gt;INDIRECT("'"&amp;$A$70&amp;"'!"&amp;AX$68&amp;$C409+72),1,0)</f>
        <v>0</v>
      </c>
      <c r="AY409" cm="1">
        <f t="array" aca="1" ref="AY409" ca="1">IF(INDIRECT("'"&amp;$A$69&amp;"'!"&amp;AY$68&amp;$C409+72)&lt;&gt;INDIRECT("'"&amp;$A$70&amp;"'!"&amp;AY$68&amp;$C409+72),1,0)</f>
        <v>0</v>
      </c>
      <c r="AZ409" cm="1">
        <f t="array" aca="1" ref="AZ409" ca="1">IF(INDIRECT("'"&amp;$A$69&amp;"'!"&amp;AZ$68&amp;$C409+72)&lt;&gt;INDIRECT("'"&amp;$A$70&amp;"'!"&amp;AZ$68&amp;$C409+72),1,0)</f>
        <v>0</v>
      </c>
      <c r="BA409" cm="1">
        <f t="array" aca="1" ref="BA409" ca="1">IF(INDIRECT("'"&amp;$A$69&amp;"'!"&amp;BA$68&amp;$C409+72)&lt;&gt;INDIRECT("'"&amp;$A$70&amp;"'!"&amp;BA$68&amp;$C409+72),1,0)</f>
        <v>0</v>
      </c>
      <c r="BB409" cm="1">
        <f t="array" aca="1" ref="BB409" ca="1">IF(INDIRECT("'"&amp;$A$69&amp;"'!"&amp;BB$68&amp;$C409+72)&lt;&gt;INDIRECT("'"&amp;$A$70&amp;"'!"&amp;BB$68&amp;$C409+72),1,0)</f>
        <v>0</v>
      </c>
      <c r="BC409">
        <f t="shared" ca="1" si="15"/>
        <v>0</v>
      </c>
      <c r="BD409">
        <f t="shared" ca="1" si="16"/>
        <v>0</v>
      </c>
      <c r="BE409">
        <f t="shared" ca="1" si="17"/>
        <v>0</v>
      </c>
    </row>
    <row r="410" spans="3:57" x14ac:dyDescent="0.15">
      <c r="C410" s="283">
        <v>338</v>
      </c>
      <c r="D410" cm="1">
        <f t="array" aca="1" ref="D410" ca="1">IF(INDIRECT("'"&amp;$A$69&amp;"'!"&amp;D$68&amp;$C410+72)&lt;&gt;INDIRECT("'"&amp;$A$70&amp;"'!"&amp;D$68&amp;$C410+72),1,0)</f>
        <v>0</v>
      </c>
      <c r="E410" cm="1">
        <f t="array" aca="1" ref="E410" ca="1">IF(INDIRECT("'"&amp;$A$69&amp;"'!"&amp;E$68&amp;$C410+72)&lt;&gt;INDIRECT("'"&amp;$A$70&amp;"'!"&amp;E$68&amp;$C410+72),1,0)</f>
        <v>0</v>
      </c>
      <c r="F410" cm="1">
        <f t="array" aca="1" ref="F410" ca="1">IF(INDIRECT("'"&amp;$A$69&amp;"'!"&amp;F$68&amp;$C410+72)&lt;&gt;INDIRECT("'"&amp;$A$70&amp;"'!"&amp;F$68&amp;$C410+72),1,0)</f>
        <v>0</v>
      </c>
      <c r="G410" cm="1">
        <f t="array" aca="1" ref="G410" ca="1">IF(INDIRECT("'"&amp;$A$69&amp;"'!"&amp;G$68&amp;$C410+72)&lt;&gt;INDIRECT("'"&amp;$A$70&amp;"'!"&amp;G$68&amp;$C410+72),1,0)</f>
        <v>0</v>
      </c>
      <c r="H410" cm="1">
        <f t="array" aca="1" ref="H410" ca="1">IF(INDIRECT("'"&amp;$A$69&amp;"'!"&amp;H$68&amp;$C410+72)&lt;&gt;INDIRECT("'"&amp;$A$70&amp;"'!"&amp;H$68&amp;$C410+72),1,0)</f>
        <v>0</v>
      </c>
      <c r="I410" cm="1">
        <f t="array" aca="1" ref="I410" ca="1">IF(INDIRECT("'"&amp;$A$69&amp;"'!"&amp;I$68&amp;$C410+72)&lt;&gt;INDIRECT("'"&amp;$A$70&amp;"'!"&amp;I$68&amp;$C410+72),1,0)</f>
        <v>0</v>
      </c>
      <c r="J410" cm="1">
        <f t="array" aca="1" ref="J410" ca="1">IF(INDIRECT("'"&amp;$A$69&amp;"'!"&amp;J$68&amp;$C410+72)&lt;&gt;INDIRECT("'"&amp;$A$70&amp;"'!"&amp;J$68&amp;$C410+72),1,0)</f>
        <v>0</v>
      </c>
      <c r="K410" cm="1">
        <f t="array" aca="1" ref="K410" ca="1">IF(INDIRECT("'"&amp;$A$69&amp;"'!"&amp;K$68&amp;$C410+72)&lt;&gt;INDIRECT("'"&amp;$A$70&amp;"'!"&amp;K$68&amp;$C410+72),1,0)</f>
        <v>0</v>
      </c>
      <c r="L410" cm="1">
        <f t="array" aca="1" ref="L410" ca="1">IF(INDIRECT("'"&amp;$A$69&amp;"'!"&amp;L$68&amp;$C410+72)&lt;&gt;INDIRECT("'"&amp;$A$70&amp;"'!"&amp;L$68&amp;$C410+72),1,0)</f>
        <v>0</v>
      </c>
      <c r="M410" cm="1">
        <f t="array" aca="1" ref="M410" ca="1">IF(INDIRECT("'"&amp;$A$69&amp;"'!"&amp;M$68&amp;$C410+72)&lt;&gt;INDIRECT("'"&amp;$A$70&amp;"'!"&amp;M$68&amp;$C410+72),1,0)</f>
        <v>0</v>
      </c>
      <c r="N410" cm="1">
        <f t="array" aca="1" ref="N410" ca="1">IF(INDIRECT("'"&amp;$A$69&amp;"'!"&amp;N$68&amp;$C410+72)&lt;&gt;INDIRECT("'"&amp;$A$70&amp;"'!"&amp;N$68&amp;$C410+72),1,0)</f>
        <v>0</v>
      </c>
      <c r="O410" cm="1">
        <f t="array" aca="1" ref="O410" ca="1">IF(INDIRECT("'"&amp;$A$69&amp;"'!"&amp;O$68&amp;$C410+72)&lt;&gt;INDIRECT("'"&amp;$A$70&amp;"'!"&amp;O$68&amp;$C410+72),1,0)</f>
        <v>0</v>
      </c>
      <c r="P410" cm="1">
        <f t="array" aca="1" ref="P410" ca="1">IF(INDIRECT("'"&amp;$A$69&amp;"'!"&amp;P$68&amp;$C410+72)&lt;&gt;INDIRECT("'"&amp;$A$70&amp;"'!"&amp;P$68&amp;$C410+72),1,0)</f>
        <v>0</v>
      </c>
      <c r="Q410" cm="1">
        <f t="array" aca="1" ref="Q410" ca="1">IF(INDIRECT("'"&amp;$A$69&amp;"'!"&amp;Q$68&amp;$C410+72)&lt;&gt;INDIRECT("'"&amp;$A$70&amp;"'!"&amp;Q$68&amp;$C410+72),1,0)</f>
        <v>0</v>
      </c>
      <c r="R410" cm="1">
        <f t="array" aca="1" ref="R410" ca="1">IF(INDIRECT("'"&amp;$A$69&amp;"'!"&amp;R$68&amp;$C410+72)&lt;&gt;INDIRECT("'"&amp;$A$70&amp;"'!"&amp;R$68&amp;$C410+72),1,0)</f>
        <v>0</v>
      </c>
      <c r="S410" cm="1">
        <f t="array" aca="1" ref="S410" ca="1">IF(INDIRECT("'"&amp;$A$69&amp;"'!"&amp;S$68&amp;$C410+72)&lt;&gt;INDIRECT("'"&amp;$A$70&amp;"'!"&amp;S$68&amp;$C410+72),1,0)</f>
        <v>0</v>
      </c>
      <c r="T410" cm="1">
        <f t="array" aca="1" ref="T410" ca="1">IF(INDIRECT("'"&amp;$A$69&amp;"'!"&amp;T$68&amp;$C410+72)&lt;&gt;INDIRECT("'"&amp;$A$70&amp;"'!"&amp;T$68&amp;$C410+72),1,0)</f>
        <v>0</v>
      </c>
      <c r="U410" cm="1">
        <f t="array" aca="1" ref="U410" ca="1">IF(INDIRECT("'"&amp;$A$69&amp;"'!"&amp;U$68&amp;$C410+72)&lt;&gt;INDIRECT("'"&amp;$A$70&amp;"'!"&amp;U$68&amp;$C410+72),1,0)</f>
        <v>0</v>
      </c>
      <c r="V410" cm="1">
        <f t="array" aca="1" ref="V410" ca="1">IF(INDIRECT("'"&amp;$A$69&amp;"'!"&amp;V$68&amp;$C410+72)&lt;&gt;INDIRECT("'"&amp;$A$70&amp;"'!"&amp;V$68&amp;$C410+72),1,0)</f>
        <v>0</v>
      </c>
      <c r="W410" cm="1">
        <f t="array" aca="1" ref="W410" ca="1">IF(INDIRECT("'"&amp;$A$69&amp;"'!"&amp;W$68&amp;$C410+72)&lt;&gt;INDIRECT("'"&amp;$A$70&amp;"'!"&amp;W$68&amp;$C410+72),1,0)</f>
        <v>0</v>
      </c>
      <c r="X410" cm="1">
        <f t="array" aca="1" ref="X410" ca="1">IF(INDIRECT("'"&amp;$A$69&amp;"'!"&amp;X$68&amp;$C410+72)&lt;&gt;INDIRECT("'"&amp;$A$70&amp;"'!"&amp;X$68&amp;$C410+72),1,0)</f>
        <v>0</v>
      </c>
      <c r="Y410" cm="1">
        <f t="array" aca="1" ref="Y410" ca="1">IF(INDIRECT("'"&amp;$A$69&amp;"'!"&amp;Y$68&amp;$C410+72)&lt;&gt;INDIRECT("'"&amp;$A$70&amp;"'!"&amp;Y$68&amp;$C410+72),1,0)</f>
        <v>0</v>
      </c>
      <c r="Z410" cm="1">
        <f t="array" aca="1" ref="Z410" ca="1">IF(INDIRECT("'"&amp;$A$69&amp;"'!"&amp;Z$68&amp;$C410+72)&lt;&gt;INDIRECT("'"&amp;$A$70&amp;"'!"&amp;Z$68&amp;$C410+72),1,0)</f>
        <v>0</v>
      </c>
      <c r="AA410" cm="1">
        <f t="array" aca="1" ref="AA410" ca="1">IF(INDIRECT("'"&amp;$A$69&amp;"'!"&amp;AA$68&amp;$C410+72)&lt;&gt;INDIRECT("'"&amp;$A$70&amp;"'!"&amp;AA$68&amp;$C410+72),1,0)</f>
        <v>0</v>
      </c>
      <c r="AB410" cm="1">
        <f t="array" aca="1" ref="AB410" ca="1">IF(INDIRECT("'"&amp;$A$69&amp;"'!"&amp;AB$68&amp;$C410+72)&lt;&gt;INDIRECT("'"&amp;$A$70&amp;"'!"&amp;AB$68&amp;$C410+72),1,0)</f>
        <v>0</v>
      </c>
      <c r="AC410" cm="1">
        <f t="array" aca="1" ref="AC410" ca="1">IF(INDIRECT("'"&amp;$A$69&amp;"'!"&amp;AC$68&amp;$C410+72)&lt;&gt;INDIRECT("'"&amp;$A$70&amp;"'!"&amp;AC$68&amp;$C410+72),1,0)</f>
        <v>0</v>
      </c>
      <c r="AD410" cm="1">
        <f t="array" aca="1" ref="AD410" ca="1">IF(INDIRECT("'"&amp;$A$69&amp;"'!"&amp;AD$68&amp;$C410+72)&lt;&gt;INDIRECT("'"&amp;$A$70&amp;"'!"&amp;AD$68&amp;$C410+72),1,0)</f>
        <v>0</v>
      </c>
      <c r="AE410" cm="1">
        <f t="array" aca="1" ref="AE410" ca="1">IF(INDIRECT("'"&amp;$A$69&amp;"'!"&amp;AE$68&amp;$C410+72)&lt;&gt;INDIRECT("'"&amp;$A$70&amp;"'!"&amp;AE$68&amp;$C410+72),1,0)</f>
        <v>0</v>
      </c>
      <c r="AF410" cm="1">
        <f t="array" aca="1" ref="AF410" ca="1">IF(INDIRECT("'"&amp;$A$69&amp;"'!"&amp;AF$68&amp;$C410+72)&lt;&gt;INDIRECT("'"&amp;$A$70&amp;"'!"&amp;AF$68&amp;$C410+72),1,0)</f>
        <v>0</v>
      </c>
      <c r="AG410" cm="1">
        <f t="array" aca="1" ref="AG410" ca="1">IF(INDIRECT("'"&amp;$A$69&amp;"'!"&amp;AG$68&amp;$C410+72)&lt;&gt;INDIRECT("'"&amp;$A$70&amp;"'!"&amp;AG$68&amp;$C410+72),1,0)</f>
        <v>0</v>
      </c>
      <c r="AH410" cm="1">
        <f t="array" aca="1" ref="AH410" ca="1">IF(INDIRECT("'"&amp;$A$69&amp;"'!"&amp;AH$68&amp;$C410+72)&lt;&gt;INDIRECT("'"&amp;$A$70&amp;"'!"&amp;AH$68&amp;$C410+72),1,0)</f>
        <v>0</v>
      </c>
      <c r="AI410" cm="1">
        <f t="array" aca="1" ref="AI410" ca="1">IF(INDIRECT("'"&amp;$A$69&amp;"'!"&amp;AI$68&amp;$C410+72)&lt;&gt;INDIRECT("'"&amp;$A$70&amp;"'!"&amp;AI$68&amp;$C410+72),1,0)</f>
        <v>0</v>
      </c>
      <c r="AJ410" cm="1">
        <f t="array" aca="1" ref="AJ410" ca="1">IF(INDIRECT("'"&amp;$A$69&amp;"'!"&amp;AJ$68&amp;$C410+72)&lt;&gt;INDIRECT("'"&amp;$A$70&amp;"'!"&amp;AJ$68&amp;$C410+72),1,0)</f>
        <v>0</v>
      </c>
      <c r="AK410" cm="1">
        <f t="array" aca="1" ref="AK410" ca="1">IF(INDIRECT("'"&amp;$A$69&amp;"'!"&amp;AK$68&amp;$C410+72)&lt;&gt;INDIRECT("'"&amp;$A$70&amp;"'!"&amp;AK$68&amp;$C410+72),1,0)</f>
        <v>0</v>
      </c>
      <c r="AL410" cm="1">
        <f t="array" aca="1" ref="AL410" ca="1">IF(INDIRECT("'"&amp;$A$69&amp;"'!"&amp;AL$68&amp;$C410+72)&lt;&gt;INDIRECT("'"&amp;$A$70&amp;"'!"&amp;AL$68&amp;$C410+72),1,0)</f>
        <v>0</v>
      </c>
      <c r="AM410" cm="1">
        <f t="array" aca="1" ref="AM410" ca="1">IF(INDIRECT("'"&amp;$A$69&amp;"'!"&amp;AM$68&amp;$C410+72)&lt;&gt;INDIRECT("'"&amp;$A$70&amp;"'!"&amp;AM$68&amp;$C410+72),1,0)</f>
        <v>0</v>
      </c>
      <c r="AN410" cm="1">
        <f t="array" aca="1" ref="AN410" ca="1">IF(INDIRECT("'"&amp;$A$69&amp;"'!"&amp;AN$68&amp;$C410+72)&lt;&gt;INDIRECT("'"&amp;$A$70&amp;"'!"&amp;AN$68&amp;$C410+72),1,0)</f>
        <v>0</v>
      </c>
      <c r="AO410" cm="1">
        <f t="array" aca="1" ref="AO410" ca="1">IF(INDIRECT("'"&amp;$A$69&amp;"'!"&amp;AO$68&amp;$C410+72)&lt;&gt;INDIRECT("'"&amp;$A$70&amp;"'!"&amp;AO$68&amp;$C410+72),1,0)</f>
        <v>0</v>
      </c>
      <c r="AP410" cm="1">
        <f t="array" aca="1" ref="AP410" ca="1">IF(INDIRECT("'"&amp;$A$69&amp;"'!"&amp;AP$68&amp;$C410+72)&lt;&gt;INDIRECT("'"&amp;$A$70&amp;"'!"&amp;AP$68&amp;$C410+72),1,0)</f>
        <v>0</v>
      </c>
      <c r="AQ410" cm="1">
        <f t="array" aca="1" ref="AQ410" ca="1">IF(INDIRECT("'"&amp;$A$69&amp;"'!"&amp;AQ$68&amp;$C410+72)&lt;&gt;INDIRECT("'"&amp;$A$70&amp;"'!"&amp;AQ$68&amp;$C410+72),1,0)</f>
        <v>0</v>
      </c>
      <c r="AR410" cm="1">
        <f t="array" aca="1" ref="AR410" ca="1">IF(INDIRECT("'"&amp;$A$69&amp;"'!"&amp;AR$68&amp;$C410+72)&lt;&gt;INDIRECT("'"&amp;$A$70&amp;"'!"&amp;AR$68&amp;$C410+72),1,0)</f>
        <v>0</v>
      </c>
      <c r="AS410" cm="1">
        <f t="array" aca="1" ref="AS410" ca="1">IF(INDIRECT("'"&amp;$A$69&amp;"'!"&amp;AS$68&amp;$C410+72)&lt;&gt;INDIRECT("'"&amp;$A$70&amp;"'!"&amp;AS$68&amp;$C410+72),1,0)</f>
        <v>0</v>
      </c>
      <c r="AT410" cm="1">
        <f t="array" aca="1" ref="AT410" ca="1">IF(INDIRECT("'"&amp;$A$69&amp;"'!"&amp;AT$68&amp;$C410+72)&lt;&gt;INDIRECT("'"&amp;$A$70&amp;"'!"&amp;AT$68&amp;$C410+72),1,0)</f>
        <v>0</v>
      </c>
      <c r="AU410" cm="1">
        <f t="array" aca="1" ref="AU410" ca="1">IF(INDIRECT("'"&amp;$A$69&amp;"'!"&amp;AU$68&amp;$C410+72)&lt;&gt;INDIRECT("'"&amp;$A$70&amp;"'!"&amp;AU$68&amp;$C410+72),1,0)</f>
        <v>0</v>
      </c>
      <c r="AV410" cm="1">
        <f t="array" aca="1" ref="AV410" ca="1">IF(INDIRECT("'"&amp;$A$69&amp;"'!"&amp;AV$68&amp;$C410+72)&lt;&gt;INDIRECT("'"&amp;$A$70&amp;"'!"&amp;AV$68&amp;$C410+72),1,0)</f>
        <v>0</v>
      </c>
      <c r="AW410" cm="1">
        <f t="array" aca="1" ref="AW410" ca="1">IF(INDIRECT("'"&amp;$A$69&amp;"'!"&amp;AW$68&amp;$C410+72)&lt;&gt;INDIRECT("'"&amp;$A$70&amp;"'!"&amp;AW$68&amp;$C410+72),1,0)</f>
        <v>0</v>
      </c>
      <c r="AX410" cm="1">
        <f t="array" aca="1" ref="AX410" ca="1">IF(INDIRECT("'"&amp;$A$69&amp;"'!"&amp;AX$68&amp;$C410+72)&lt;&gt;INDIRECT("'"&amp;$A$70&amp;"'!"&amp;AX$68&amp;$C410+72),1,0)</f>
        <v>0</v>
      </c>
      <c r="AY410" cm="1">
        <f t="array" aca="1" ref="AY410" ca="1">IF(INDIRECT("'"&amp;$A$69&amp;"'!"&amp;AY$68&amp;$C410+72)&lt;&gt;INDIRECT("'"&amp;$A$70&amp;"'!"&amp;AY$68&amp;$C410+72),1,0)</f>
        <v>0</v>
      </c>
      <c r="AZ410" cm="1">
        <f t="array" aca="1" ref="AZ410" ca="1">IF(INDIRECT("'"&amp;$A$69&amp;"'!"&amp;AZ$68&amp;$C410+72)&lt;&gt;INDIRECT("'"&amp;$A$70&amp;"'!"&amp;AZ$68&amp;$C410+72),1,0)</f>
        <v>0</v>
      </c>
      <c r="BA410" cm="1">
        <f t="array" aca="1" ref="BA410" ca="1">IF(INDIRECT("'"&amp;$A$69&amp;"'!"&amp;BA$68&amp;$C410+72)&lt;&gt;INDIRECT("'"&amp;$A$70&amp;"'!"&amp;BA$68&amp;$C410+72),1,0)</f>
        <v>0</v>
      </c>
      <c r="BB410" cm="1">
        <f t="array" aca="1" ref="BB410" ca="1">IF(INDIRECT("'"&amp;$A$69&amp;"'!"&amp;BB$68&amp;$C410+72)&lt;&gt;INDIRECT("'"&amp;$A$70&amp;"'!"&amp;BB$68&amp;$C410+72),1,0)</f>
        <v>0</v>
      </c>
      <c r="BC410">
        <f t="shared" ca="1" si="15"/>
        <v>0</v>
      </c>
      <c r="BD410">
        <f t="shared" ca="1" si="16"/>
        <v>0</v>
      </c>
      <c r="BE410">
        <f t="shared" ca="1" si="17"/>
        <v>0</v>
      </c>
    </row>
    <row r="411" spans="3:57" x14ac:dyDescent="0.15">
      <c r="C411" s="283">
        <v>339</v>
      </c>
      <c r="D411" cm="1">
        <f t="array" aca="1" ref="D411" ca="1">IF(INDIRECT("'"&amp;$A$69&amp;"'!"&amp;D$68&amp;$C411+72)&lt;&gt;INDIRECT("'"&amp;$A$70&amp;"'!"&amp;D$68&amp;$C411+72),1,0)</f>
        <v>0</v>
      </c>
      <c r="E411" cm="1">
        <f t="array" aca="1" ref="E411" ca="1">IF(INDIRECT("'"&amp;$A$69&amp;"'!"&amp;E$68&amp;$C411+72)&lt;&gt;INDIRECT("'"&amp;$A$70&amp;"'!"&amp;E$68&amp;$C411+72),1,0)</f>
        <v>0</v>
      </c>
      <c r="F411" cm="1">
        <f t="array" aca="1" ref="F411" ca="1">IF(INDIRECT("'"&amp;$A$69&amp;"'!"&amp;F$68&amp;$C411+72)&lt;&gt;INDIRECT("'"&amp;$A$70&amp;"'!"&amp;F$68&amp;$C411+72),1,0)</f>
        <v>0</v>
      </c>
      <c r="G411" cm="1">
        <f t="array" aca="1" ref="G411" ca="1">IF(INDIRECT("'"&amp;$A$69&amp;"'!"&amp;G$68&amp;$C411+72)&lt;&gt;INDIRECT("'"&amp;$A$70&amp;"'!"&amp;G$68&amp;$C411+72),1,0)</f>
        <v>0</v>
      </c>
      <c r="H411" cm="1">
        <f t="array" aca="1" ref="H411" ca="1">IF(INDIRECT("'"&amp;$A$69&amp;"'!"&amp;H$68&amp;$C411+72)&lt;&gt;INDIRECT("'"&amp;$A$70&amp;"'!"&amp;H$68&amp;$C411+72),1,0)</f>
        <v>0</v>
      </c>
      <c r="I411" cm="1">
        <f t="array" aca="1" ref="I411" ca="1">IF(INDIRECT("'"&amp;$A$69&amp;"'!"&amp;I$68&amp;$C411+72)&lt;&gt;INDIRECT("'"&amp;$A$70&amp;"'!"&amp;I$68&amp;$C411+72),1,0)</f>
        <v>0</v>
      </c>
      <c r="J411" cm="1">
        <f t="array" aca="1" ref="J411" ca="1">IF(INDIRECT("'"&amp;$A$69&amp;"'!"&amp;J$68&amp;$C411+72)&lt;&gt;INDIRECT("'"&amp;$A$70&amp;"'!"&amp;J$68&amp;$C411+72),1,0)</f>
        <v>0</v>
      </c>
      <c r="K411" cm="1">
        <f t="array" aca="1" ref="K411" ca="1">IF(INDIRECT("'"&amp;$A$69&amp;"'!"&amp;K$68&amp;$C411+72)&lt;&gt;INDIRECT("'"&amp;$A$70&amp;"'!"&amp;K$68&amp;$C411+72),1,0)</f>
        <v>0</v>
      </c>
      <c r="L411" cm="1">
        <f t="array" aca="1" ref="L411" ca="1">IF(INDIRECT("'"&amp;$A$69&amp;"'!"&amp;L$68&amp;$C411+72)&lt;&gt;INDIRECT("'"&amp;$A$70&amp;"'!"&amp;L$68&amp;$C411+72),1,0)</f>
        <v>0</v>
      </c>
      <c r="M411" cm="1">
        <f t="array" aca="1" ref="M411" ca="1">IF(INDIRECT("'"&amp;$A$69&amp;"'!"&amp;M$68&amp;$C411+72)&lt;&gt;INDIRECT("'"&amp;$A$70&amp;"'!"&amp;M$68&amp;$C411+72),1,0)</f>
        <v>0</v>
      </c>
      <c r="N411" cm="1">
        <f t="array" aca="1" ref="N411" ca="1">IF(INDIRECT("'"&amp;$A$69&amp;"'!"&amp;N$68&amp;$C411+72)&lt;&gt;INDIRECT("'"&amp;$A$70&amp;"'!"&amp;N$68&amp;$C411+72),1,0)</f>
        <v>0</v>
      </c>
      <c r="O411" cm="1">
        <f t="array" aca="1" ref="O411" ca="1">IF(INDIRECT("'"&amp;$A$69&amp;"'!"&amp;O$68&amp;$C411+72)&lt;&gt;INDIRECT("'"&amp;$A$70&amp;"'!"&amp;O$68&amp;$C411+72),1,0)</f>
        <v>0</v>
      </c>
      <c r="P411" cm="1">
        <f t="array" aca="1" ref="P411" ca="1">IF(INDIRECT("'"&amp;$A$69&amp;"'!"&amp;P$68&amp;$C411+72)&lt;&gt;INDIRECT("'"&amp;$A$70&amp;"'!"&amp;P$68&amp;$C411+72),1,0)</f>
        <v>0</v>
      </c>
      <c r="Q411" cm="1">
        <f t="array" aca="1" ref="Q411" ca="1">IF(INDIRECT("'"&amp;$A$69&amp;"'!"&amp;Q$68&amp;$C411+72)&lt;&gt;INDIRECT("'"&amp;$A$70&amp;"'!"&amp;Q$68&amp;$C411+72),1,0)</f>
        <v>0</v>
      </c>
      <c r="R411" cm="1">
        <f t="array" aca="1" ref="R411" ca="1">IF(INDIRECT("'"&amp;$A$69&amp;"'!"&amp;R$68&amp;$C411+72)&lt;&gt;INDIRECT("'"&amp;$A$70&amp;"'!"&amp;R$68&amp;$C411+72),1,0)</f>
        <v>0</v>
      </c>
      <c r="S411" cm="1">
        <f t="array" aca="1" ref="S411" ca="1">IF(INDIRECT("'"&amp;$A$69&amp;"'!"&amp;S$68&amp;$C411+72)&lt;&gt;INDIRECT("'"&amp;$A$70&amp;"'!"&amp;S$68&amp;$C411+72),1,0)</f>
        <v>0</v>
      </c>
      <c r="T411" cm="1">
        <f t="array" aca="1" ref="T411" ca="1">IF(INDIRECT("'"&amp;$A$69&amp;"'!"&amp;T$68&amp;$C411+72)&lt;&gt;INDIRECT("'"&amp;$A$70&amp;"'!"&amp;T$68&amp;$C411+72),1,0)</f>
        <v>0</v>
      </c>
      <c r="U411" cm="1">
        <f t="array" aca="1" ref="U411" ca="1">IF(INDIRECT("'"&amp;$A$69&amp;"'!"&amp;U$68&amp;$C411+72)&lt;&gt;INDIRECT("'"&amp;$A$70&amp;"'!"&amp;U$68&amp;$C411+72),1,0)</f>
        <v>0</v>
      </c>
      <c r="V411" cm="1">
        <f t="array" aca="1" ref="V411" ca="1">IF(INDIRECT("'"&amp;$A$69&amp;"'!"&amp;V$68&amp;$C411+72)&lt;&gt;INDIRECT("'"&amp;$A$70&amp;"'!"&amp;V$68&amp;$C411+72),1,0)</f>
        <v>0</v>
      </c>
      <c r="W411" cm="1">
        <f t="array" aca="1" ref="W411" ca="1">IF(INDIRECT("'"&amp;$A$69&amp;"'!"&amp;W$68&amp;$C411+72)&lt;&gt;INDIRECT("'"&amp;$A$70&amp;"'!"&amp;W$68&amp;$C411+72),1,0)</f>
        <v>0</v>
      </c>
      <c r="X411" cm="1">
        <f t="array" aca="1" ref="X411" ca="1">IF(INDIRECT("'"&amp;$A$69&amp;"'!"&amp;X$68&amp;$C411+72)&lt;&gt;INDIRECT("'"&amp;$A$70&amp;"'!"&amp;X$68&amp;$C411+72),1,0)</f>
        <v>0</v>
      </c>
      <c r="Y411" cm="1">
        <f t="array" aca="1" ref="Y411" ca="1">IF(INDIRECT("'"&amp;$A$69&amp;"'!"&amp;Y$68&amp;$C411+72)&lt;&gt;INDIRECT("'"&amp;$A$70&amp;"'!"&amp;Y$68&amp;$C411+72),1,0)</f>
        <v>0</v>
      </c>
      <c r="Z411" cm="1">
        <f t="array" aca="1" ref="Z411" ca="1">IF(INDIRECT("'"&amp;$A$69&amp;"'!"&amp;Z$68&amp;$C411+72)&lt;&gt;INDIRECT("'"&amp;$A$70&amp;"'!"&amp;Z$68&amp;$C411+72),1,0)</f>
        <v>0</v>
      </c>
      <c r="AA411" cm="1">
        <f t="array" aca="1" ref="AA411" ca="1">IF(INDIRECT("'"&amp;$A$69&amp;"'!"&amp;AA$68&amp;$C411+72)&lt;&gt;INDIRECT("'"&amp;$A$70&amp;"'!"&amp;AA$68&amp;$C411+72),1,0)</f>
        <v>0</v>
      </c>
      <c r="AB411" cm="1">
        <f t="array" aca="1" ref="AB411" ca="1">IF(INDIRECT("'"&amp;$A$69&amp;"'!"&amp;AB$68&amp;$C411+72)&lt;&gt;INDIRECT("'"&amp;$A$70&amp;"'!"&amp;AB$68&amp;$C411+72),1,0)</f>
        <v>0</v>
      </c>
      <c r="AC411" cm="1">
        <f t="array" aca="1" ref="AC411" ca="1">IF(INDIRECT("'"&amp;$A$69&amp;"'!"&amp;AC$68&amp;$C411+72)&lt;&gt;INDIRECT("'"&amp;$A$70&amp;"'!"&amp;AC$68&amp;$C411+72),1,0)</f>
        <v>0</v>
      </c>
      <c r="AD411" cm="1">
        <f t="array" aca="1" ref="AD411" ca="1">IF(INDIRECT("'"&amp;$A$69&amp;"'!"&amp;AD$68&amp;$C411+72)&lt;&gt;INDIRECT("'"&amp;$A$70&amp;"'!"&amp;AD$68&amp;$C411+72),1,0)</f>
        <v>0</v>
      </c>
      <c r="AE411" cm="1">
        <f t="array" aca="1" ref="AE411" ca="1">IF(INDIRECT("'"&amp;$A$69&amp;"'!"&amp;AE$68&amp;$C411+72)&lt;&gt;INDIRECT("'"&amp;$A$70&amp;"'!"&amp;AE$68&amp;$C411+72),1,0)</f>
        <v>0</v>
      </c>
      <c r="AF411" cm="1">
        <f t="array" aca="1" ref="AF411" ca="1">IF(INDIRECT("'"&amp;$A$69&amp;"'!"&amp;AF$68&amp;$C411+72)&lt;&gt;INDIRECT("'"&amp;$A$70&amp;"'!"&amp;AF$68&amp;$C411+72),1,0)</f>
        <v>0</v>
      </c>
      <c r="AG411" cm="1">
        <f t="array" aca="1" ref="AG411" ca="1">IF(INDIRECT("'"&amp;$A$69&amp;"'!"&amp;AG$68&amp;$C411+72)&lt;&gt;INDIRECT("'"&amp;$A$70&amp;"'!"&amp;AG$68&amp;$C411+72),1,0)</f>
        <v>0</v>
      </c>
      <c r="AH411" cm="1">
        <f t="array" aca="1" ref="AH411" ca="1">IF(INDIRECT("'"&amp;$A$69&amp;"'!"&amp;AH$68&amp;$C411+72)&lt;&gt;INDIRECT("'"&amp;$A$70&amp;"'!"&amp;AH$68&amp;$C411+72),1,0)</f>
        <v>0</v>
      </c>
      <c r="AI411" cm="1">
        <f t="array" aca="1" ref="AI411" ca="1">IF(INDIRECT("'"&amp;$A$69&amp;"'!"&amp;AI$68&amp;$C411+72)&lt;&gt;INDIRECT("'"&amp;$A$70&amp;"'!"&amp;AI$68&amp;$C411+72),1,0)</f>
        <v>0</v>
      </c>
      <c r="AJ411" cm="1">
        <f t="array" aca="1" ref="AJ411" ca="1">IF(INDIRECT("'"&amp;$A$69&amp;"'!"&amp;AJ$68&amp;$C411+72)&lt;&gt;INDIRECT("'"&amp;$A$70&amp;"'!"&amp;AJ$68&amp;$C411+72),1,0)</f>
        <v>0</v>
      </c>
      <c r="AK411" cm="1">
        <f t="array" aca="1" ref="AK411" ca="1">IF(INDIRECT("'"&amp;$A$69&amp;"'!"&amp;AK$68&amp;$C411+72)&lt;&gt;INDIRECT("'"&amp;$A$70&amp;"'!"&amp;AK$68&amp;$C411+72),1,0)</f>
        <v>0</v>
      </c>
      <c r="AL411" cm="1">
        <f t="array" aca="1" ref="AL411" ca="1">IF(INDIRECT("'"&amp;$A$69&amp;"'!"&amp;AL$68&amp;$C411+72)&lt;&gt;INDIRECT("'"&amp;$A$70&amp;"'!"&amp;AL$68&amp;$C411+72),1,0)</f>
        <v>0</v>
      </c>
      <c r="AM411" cm="1">
        <f t="array" aca="1" ref="AM411" ca="1">IF(INDIRECT("'"&amp;$A$69&amp;"'!"&amp;AM$68&amp;$C411+72)&lt;&gt;INDIRECT("'"&amp;$A$70&amp;"'!"&amp;AM$68&amp;$C411+72),1,0)</f>
        <v>0</v>
      </c>
      <c r="AN411" cm="1">
        <f t="array" aca="1" ref="AN411" ca="1">IF(INDIRECT("'"&amp;$A$69&amp;"'!"&amp;AN$68&amp;$C411+72)&lt;&gt;INDIRECT("'"&amp;$A$70&amp;"'!"&amp;AN$68&amp;$C411+72),1,0)</f>
        <v>0</v>
      </c>
      <c r="AO411" cm="1">
        <f t="array" aca="1" ref="AO411" ca="1">IF(INDIRECT("'"&amp;$A$69&amp;"'!"&amp;AO$68&amp;$C411+72)&lt;&gt;INDIRECT("'"&amp;$A$70&amp;"'!"&amp;AO$68&amp;$C411+72),1,0)</f>
        <v>0</v>
      </c>
      <c r="AP411" cm="1">
        <f t="array" aca="1" ref="AP411" ca="1">IF(INDIRECT("'"&amp;$A$69&amp;"'!"&amp;AP$68&amp;$C411+72)&lt;&gt;INDIRECT("'"&amp;$A$70&amp;"'!"&amp;AP$68&amp;$C411+72),1,0)</f>
        <v>0</v>
      </c>
      <c r="AQ411" cm="1">
        <f t="array" aca="1" ref="AQ411" ca="1">IF(INDIRECT("'"&amp;$A$69&amp;"'!"&amp;AQ$68&amp;$C411+72)&lt;&gt;INDIRECT("'"&amp;$A$70&amp;"'!"&amp;AQ$68&amp;$C411+72),1,0)</f>
        <v>0</v>
      </c>
      <c r="AR411" cm="1">
        <f t="array" aca="1" ref="AR411" ca="1">IF(INDIRECT("'"&amp;$A$69&amp;"'!"&amp;AR$68&amp;$C411+72)&lt;&gt;INDIRECT("'"&amp;$A$70&amp;"'!"&amp;AR$68&amp;$C411+72),1,0)</f>
        <v>0</v>
      </c>
      <c r="AS411" cm="1">
        <f t="array" aca="1" ref="AS411" ca="1">IF(INDIRECT("'"&amp;$A$69&amp;"'!"&amp;AS$68&amp;$C411+72)&lt;&gt;INDIRECT("'"&amp;$A$70&amp;"'!"&amp;AS$68&amp;$C411+72),1,0)</f>
        <v>0</v>
      </c>
      <c r="AT411" cm="1">
        <f t="array" aca="1" ref="AT411" ca="1">IF(INDIRECT("'"&amp;$A$69&amp;"'!"&amp;AT$68&amp;$C411+72)&lt;&gt;INDIRECT("'"&amp;$A$70&amp;"'!"&amp;AT$68&amp;$C411+72),1,0)</f>
        <v>0</v>
      </c>
      <c r="AU411" cm="1">
        <f t="array" aca="1" ref="AU411" ca="1">IF(INDIRECT("'"&amp;$A$69&amp;"'!"&amp;AU$68&amp;$C411+72)&lt;&gt;INDIRECT("'"&amp;$A$70&amp;"'!"&amp;AU$68&amp;$C411+72),1,0)</f>
        <v>0</v>
      </c>
      <c r="AV411" cm="1">
        <f t="array" aca="1" ref="AV411" ca="1">IF(INDIRECT("'"&amp;$A$69&amp;"'!"&amp;AV$68&amp;$C411+72)&lt;&gt;INDIRECT("'"&amp;$A$70&amp;"'!"&amp;AV$68&amp;$C411+72),1,0)</f>
        <v>0</v>
      </c>
      <c r="AW411" cm="1">
        <f t="array" aca="1" ref="AW411" ca="1">IF(INDIRECT("'"&amp;$A$69&amp;"'!"&amp;AW$68&amp;$C411+72)&lt;&gt;INDIRECT("'"&amp;$A$70&amp;"'!"&amp;AW$68&amp;$C411+72),1,0)</f>
        <v>0</v>
      </c>
      <c r="AX411" cm="1">
        <f t="array" aca="1" ref="AX411" ca="1">IF(INDIRECT("'"&amp;$A$69&amp;"'!"&amp;AX$68&amp;$C411+72)&lt;&gt;INDIRECT("'"&amp;$A$70&amp;"'!"&amp;AX$68&amp;$C411+72),1,0)</f>
        <v>0</v>
      </c>
      <c r="AY411" cm="1">
        <f t="array" aca="1" ref="AY411" ca="1">IF(INDIRECT("'"&amp;$A$69&amp;"'!"&amp;AY$68&amp;$C411+72)&lt;&gt;INDIRECT("'"&amp;$A$70&amp;"'!"&amp;AY$68&amp;$C411+72),1,0)</f>
        <v>0</v>
      </c>
      <c r="AZ411" cm="1">
        <f t="array" aca="1" ref="AZ411" ca="1">IF(INDIRECT("'"&amp;$A$69&amp;"'!"&amp;AZ$68&amp;$C411+72)&lt;&gt;INDIRECT("'"&amp;$A$70&amp;"'!"&amp;AZ$68&amp;$C411+72),1,0)</f>
        <v>0</v>
      </c>
      <c r="BA411" cm="1">
        <f t="array" aca="1" ref="BA411" ca="1">IF(INDIRECT("'"&amp;$A$69&amp;"'!"&amp;BA$68&amp;$C411+72)&lt;&gt;INDIRECT("'"&amp;$A$70&amp;"'!"&amp;BA$68&amp;$C411+72),1,0)</f>
        <v>0</v>
      </c>
      <c r="BB411" cm="1">
        <f t="array" aca="1" ref="BB411" ca="1">IF(INDIRECT("'"&amp;$A$69&amp;"'!"&amp;BB$68&amp;$C411+72)&lt;&gt;INDIRECT("'"&amp;$A$70&amp;"'!"&amp;BB$68&amp;$C411+72),1,0)</f>
        <v>0</v>
      </c>
      <c r="BC411">
        <f t="shared" ca="1" si="15"/>
        <v>0</v>
      </c>
      <c r="BD411">
        <f t="shared" ca="1" si="16"/>
        <v>0</v>
      </c>
      <c r="BE411">
        <f t="shared" ca="1" si="17"/>
        <v>0</v>
      </c>
    </row>
    <row r="412" spans="3:57" x14ac:dyDescent="0.15">
      <c r="C412" s="283">
        <v>340</v>
      </c>
      <c r="D412" cm="1">
        <f t="array" aca="1" ref="D412" ca="1">IF(INDIRECT("'"&amp;$A$69&amp;"'!"&amp;D$68&amp;$C412+72)&lt;&gt;INDIRECT("'"&amp;$A$70&amp;"'!"&amp;D$68&amp;$C412+72),1,0)</f>
        <v>0</v>
      </c>
      <c r="E412" cm="1">
        <f t="array" aca="1" ref="E412" ca="1">IF(INDIRECT("'"&amp;$A$69&amp;"'!"&amp;E$68&amp;$C412+72)&lt;&gt;INDIRECT("'"&amp;$A$70&amp;"'!"&amp;E$68&amp;$C412+72),1,0)</f>
        <v>0</v>
      </c>
      <c r="F412" cm="1">
        <f t="array" aca="1" ref="F412" ca="1">IF(INDIRECT("'"&amp;$A$69&amp;"'!"&amp;F$68&amp;$C412+72)&lt;&gt;INDIRECT("'"&amp;$A$70&amp;"'!"&amp;F$68&amp;$C412+72),1,0)</f>
        <v>0</v>
      </c>
      <c r="G412" cm="1">
        <f t="array" aca="1" ref="G412" ca="1">IF(INDIRECT("'"&amp;$A$69&amp;"'!"&amp;G$68&amp;$C412+72)&lt;&gt;INDIRECT("'"&amp;$A$70&amp;"'!"&amp;G$68&amp;$C412+72),1,0)</f>
        <v>0</v>
      </c>
      <c r="H412" cm="1">
        <f t="array" aca="1" ref="H412" ca="1">IF(INDIRECT("'"&amp;$A$69&amp;"'!"&amp;H$68&amp;$C412+72)&lt;&gt;INDIRECT("'"&amp;$A$70&amp;"'!"&amp;H$68&amp;$C412+72),1,0)</f>
        <v>0</v>
      </c>
      <c r="I412" cm="1">
        <f t="array" aca="1" ref="I412" ca="1">IF(INDIRECT("'"&amp;$A$69&amp;"'!"&amp;I$68&amp;$C412+72)&lt;&gt;INDIRECT("'"&amp;$A$70&amp;"'!"&amp;I$68&amp;$C412+72),1,0)</f>
        <v>0</v>
      </c>
      <c r="J412" cm="1">
        <f t="array" aca="1" ref="J412" ca="1">IF(INDIRECT("'"&amp;$A$69&amp;"'!"&amp;J$68&amp;$C412+72)&lt;&gt;INDIRECT("'"&amp;$A$70&amp;"'!"&amp;J$68&amp;$C412+72),1,0)</f>
        <v>0</v>
      </c>
      <c r="K412" cm="1">
        <f t="array" aca="1" ref="K412" ca="1">IF(INDIRECT("'"&amp;$A$69&amp;"'!"&amp;K$68&amp;$C412+72)&lt;&gt;INDIRECT("'"&amp;$A$70&amp;"'!"&amp;K$68&amp;$C412+72),1,0)</f>
        <v>0</v>
      </c>
      <c r="L412" cm="1">
        <f t="array" aca="1" ref="L412" ca="1">IF(INDIRECT("'"&amp;$A$69&amp;"'!"&amp;L$68&amp;$C412+72)&lt;&gt;INDIRECT("'"&amp;$A$70&amp;"'!"&amp;L$68&amp;$C412+72),1,0)</f>
        <v>0</v>
      </c>
      <c r="M412" cm="1">
        <f t="array" aca="1" ref="M412" ca="1">IF(INDIRECT("'"&amp;$A$69&amp;"'!"&amp;M$68&amp;$C412+72)&lt;&gt;INDIRECT("'"&amp;$A$70&amp;"'!"&amp;M$68&amp;$C412+72),1,0)</f>
        <v>0</v>
      </c>
      <c r="N412" cm="1">
        <f t="array" aca="1" ref="N412" ca="1">IF(INDIRECT("'"&amp;$A$69&amp;"'!"&amp;N$68&amp;$C412+72)&lt;&gt;INDIRECT("'"&amp;$A$70&amp;"'!"&amp;N$68&amp;$C412+72),1,0)</f>
        <v>0</v>
      </c>
      <c r="O412" cm="1">
        <f t="array" aca="1" ref="O412" ca="1">IF(INDIRECT("'"&amp;$A$69&amp;"'!"&amp;O$68&amp;$C412+72)&lt;&gt;INDIRECT("'"&amp;$A$70&amp;"'!"&amp;O$68&amp;$C412+72),1,0)</f>
        <v>0</v>
      </c>
      <c r="P412" cm="1">
        <f t="array" aca="1" ref="P412" ca="1">IF(INDIRECT("'"&amp;$A$69&amp;"'!"&amp;P$68&amp;$C412+72)&lt;&gt;INDIRECT("'"&amp;$A$70&amp;"'!"&amp;P$68&amp;$C412+72),1,0)</f>
        <v>0</v>
      </c>
      <c r="Q412" cm="1">
        <f t="array" aca="1" ref="Q412" ca="1">IF(INDIRECT("'"&amp;$A$69&amp;"'!"&amp;Q$68&amp;$C412+72)&lt;&gt;INDIRECT("'"&amp;$A$70&amp;"'!"&amp;Q$68&amp;$C412+72),1,0)</f>
        <v>0</v>
      </c>
      <c r="R412" cm="1">
        <f t="array" aca="1" ref="R412" ca="1">IF(INDIRECT("'"&amp;$A$69&amp;"'!"&amp;R$68&amp;$C412+72)&lt;&gt;INDIRECT("'"&amp;$A$70&amp;"'!"&amp;R$68&amp;$C412+72),1,0)</f>
        <v>0</v>
      </c>
      <c r="S412" cm="1">
        <f t="array" aca="1" ref="S412" ca="1">IF(INDIRECT("'"&amp;$A$69&amp;"'!"&amp;S$68&amp;$C412+72)&lt;&gt;INDIRECT("'"&amp;$A$70&amp;"'!"&amp;S$68&amp;$C412+72),1,0)</f>
        <v>0</v>
      </c>
      <c r="T412" cm="1">
        <f t="array" aca="1" ref="T412" ca="1">IF(INDIRECT("'"&amp;$A$69&amp;"'!"&amp;T$68&amp;$C412+72)&lt;&gt;INDIRECT("'"&amp;$A$70&amp;"'!"&amp;T$68&amp;$C412+72),1,0)</f>
        <v>0</v>
      </c>
      <c r="U412" cm="1">
        <f t="array" aca="1" ref="U412" ca="1">IF(INDIRECT("'"&amp;$A$69&amp;"'!"&amp;U$68&amp;$C412+72)&lt;&gt;INDIRECT("'"&amp;$A$70&amp;"'!"&amp;U$68&amp;$C412+72),1,0)</f>
        <v>0</v>
      </c>
      <c r="V412" cm="1">
        <f t="array" aca="1" ref="V412" ca="1">IF(INDIRECT("'"&amp;$A$69&amp;"'!"&amp;V$68&amp;$C412+72)&lt;&gt;INDIRECT("'"&amp;$A$70&amp;"'!"&amp;V$68&amp;$C412+72),1,0)</f>
        <v>0</v>
      </c>
      <c r="W412" cm="1">
        <f t="array" aca="1" ref="W412" ca="1">IF(INDIRECT("'"&amp;$A$69&amp;"'!"&amp;W$68&amp;$C412+72)&lt;&gt;INDIRECT("'"&amp;$A$70&amp;"'!"&amp;W$68&amp;$C412+72),1,0)</f>
        <v>0</v>
      </c>
      <c r="X412" cm="1">
        <f t="array" aca="1" ref="X412" ca="1">IF(INDIRECT("'"&amp;$A$69&amp;"'!"&amp;X$68&amp;$C412+72)&lt;&gt;INDIRECT("'"&amp;$A$70&amp;"'!"&amp;X$68&amp;$C412+72),1,0)</f>
        <v>0</v>
      </c>
      <c r="Y412" cm="1">
        <f t="array" aca="1" ref="Y412" ca="1">IF(INDIRECT("'"&amp;$A$69&amp;"'!"&amp;Y$68&amp;$C412+72)&lt;&gt;INDIRECT("'"&amp;$A$70&amp;"'!"&amp;Y$68&amp;$C412+72),1,0)</f>
        <v>0</v>
      </c>
      <c r="Z412" cm="1">
        <f t="array" aca="1" ref="Z412" ca="1">IF(INDIRECT("'"&amp;$A$69&amp;"'!"&amp;Z$68&amp;$C412+72)&lt;&gt;INDIRECT("'"&amp;$A$70&amp;"'!"&amp;Z$68&amp;$C412+72),1,0)</f>
        <v>0</v>
      </c>
      <c r="AA412" cm="1">
        <f t="array" aca="1" ref="AA412" ca="1">IF(INDIRECT("'"&amp;$A$69&amp;"'!"&amp;AA$68&amp;$C412+72)&lt;&gt;INDIRECT("'"&amp;$A$70&amp;"'!"&amp;AA$68&amp;$C412+72),1,0)</f>
        <v>0</v>
      </c>
      <c r="AB412" cm="1">
        <f t="array" aca="1" ref="AB412" ca="1">IF(INDIRECT("'"&amp;$A$69&amp;"'!"&amp;AB$68&amp;$C412+72)&lt;&gt;INDIRECT("'"&amp;$A$70&amp;"'!"&amp;AB$68&amp;$C412+72),1,0)</f>
        <v>0</v>
      </c>
      <c r="AC412" cm="1">
        <f t="array" aca="1" ref="AC412" ca="1">IF(INDIRECT("'"&amp;$A$69&amp;"'!"&amp;AC$68&amp;$C412+72)&lt;&gt;INDIRECT("'"&amp;$A$70&amp;"'!"&amp;AC$68&amp;$C412+72),1,0)</f>
        <v>0</v>
      </c>
      <c r="AD412" cm="1">
        <f t="array" aca="1" ref="AD412" ca="1">IF(INDIRECT("'"&amp;$A$69&amp;"'!"&amp;AD$68&amp;$C412+72)&lt;&gt;INDIRECT("'"&amp;$A$70&amp;"'!"&amp;AD$68&amp;$C412+72),1,0)</f>
        <v>0</v>
      </c>
      <c r="AE412" cm="1">
        <f t="array" aca="1" ref="AE412" ca="1">IF(INDIRECT("'"&amp;$A$69&amp;"'!"&amp;AE$68&amp;$C412+72)&lt;&gt;INDIRECT("'"&amp;$A$70&amp;"'!"&amp;AE$68&amp;$C412+72),1,0)</f>
        <v>0</v>
      </c>
      <c r="AF412" cm="1">
        <f t="array" aca="1" ref="AF412" ca="1">IF(INDIRECT("'"&amp;$A$69&amp;"'!"&amp;AF$68&amp;$C412+72)&lt;&gt;INDIRECT("'"&amp;$A$70&amp;"'!"&amp;AF$68&amp;$C412+72),1,0)</f>
        <v>0</v>
      </c>
      <c r="AG412" cm="1">
        <f t="array" aca="1" ref="AG412" ca="1">IF(INDIRECT("'"&amp;$A$69&amp;"'!"&amp;AG$68&amp;$C412+72)&lt;&gt;INDIRECT("'"&amp;$A$70&amp;"'!"&amp;AG$68&amp;$C412+72),1,0)</f>
        <v>0</v>
      </c>
      <c r="AH412" cm="1">
        <f t="array" aca="1" ref="AH412" ca="1">IF(INDIRECT("'"&amp;$A$69&amp;"'!"&amp;AH$68&amp;$C412+72)&lt;&gt;INDIRECT("'"&amp;$A$70&amp;"'!"&amp;AH$68&amp;$C412+72),1,0)</f>
        <v>0</v>
      </c>
      <c r="AI412" cm="1">
        <f t="array" aca="1" ref="AI412" ca="1">IF(INDIRECT("'"&amp;$A$69&amp;"'!"&amp;AI$68&amp;$C412+72)&lt;&gt;INDIRECT("'"&amp;$A$70&amp;"'!"&amp;AI$68&amp;$C412+72),1,0)</f>
        <v>0</v>
      </c>
      <c r="AJ412" cm="1">
        <f t="array" aca="1" ref="AJ412" ca="1">IF(INDIRECT("'"&amp;$A$69&amp;"'!"&amp;AJ$68&amp;$C412+72)&lt;&gt;INDIRECT("'"&amp;$A$70&amp;"'!"&amp;AJ$68&amp;$C412+72),1,0)</f>
        <v>0</v>
      </c>
      <c r="AK412" cm="1">
        <f t="array" aca="1" ref="AK412" ca="1">IF(INDIRECT("'"&amp;$A$69&amp;"'!"&amp;AK$68&amp;$C412+72)&lt;&gt;INDIRECT("'"&amp;$A$70&amp;"'!"&amp;AK$68&amp;$C412+72),1,0)</f>
        <v>0</v>
      </c>
      <c r="AL412" cm="1">
        <f t="array" aca="1" ref="AL412" ca="1">IF(INDIRECT("'"&amp;$A$69&amp;"'!"&amp;AL$68&amp;$C412+72)&lt;&gt;INDIRECT("'"&amp;$A$70&amp;"'!"&amp;AL$68&amp;$C412+72),1,0)</f>
        <v>0</v>
      </c>
      <c r="AM412" cm="1">
        <f t="array" aca="1" ref="AM412" ca="1">IF(INDIRECT("'"&amp;$A$69&amp;"'!"&amp;AM$68&amp;$C412+72)&lt;&gt;INDIRECT("'"&amp;$A$70&amp;"'!"&amp;AM$68&amp;$C412+72),1,0)</f>
        <v>0</v>
      </c>
      <c r="AN412" cm="1">
        <f t="array" aca="1" ref="AN412" ca="1">IF(INDIRECT("'"&amp;$A$69&amp;"'!"&amp;AN$68&amp;$C412+72)&lt;&gt;INDIRECT("'"&amp;$A$70&amp;"'!"&amp;AN$68&amp;$C412+72),1,0)</f>
        <v>0</v>
      </c>
      <c r="AO412" cm="1">
        <f t="array" aca="1" ref="AO412" ca="1">IF(INDIRECT("'"&amp;$A$69&amp;"'!"&amp;AO$68&amp;$C412+72)&lt;&gt;INDIRECT("'"&amp;$A$70&amp;"'!"&amp;AO$68&amp;$C412+72),1,0)</f>
        <v>0</v>
      </c>
      <c r="AP412" cm="1">
        <f t="array" aca="1" ref="AP412" ca="1">IF(INDIRECT("'"&amp;$A$69&amp;"'!"&amp;AP$68&amp;$C412+72)&lt;&gt;INDIRECT("'"&amp;$A$70&amp;"'!"&amp;AP$68&amp;$C412+72),1,0)</f>
        <v>0</v>
      </c>
      <c r="AQ412" cm="1">
        <f t="array" aca="1" ref="AQ412" ca="1">IF(INDIRECT("'"&amp;$A$69&amp;"'!"&amp;AQ$68&amp;$C412+72)&lt;&gt;INDIRECT("'"&amp;$A$70&amp;"'!"&amp;AQ$68&amp;$C412+72),1,0)</f>
        <v>0</v>
      </c>
      <c r="AR412" cm="1">
        <f t="array" aca="1" ref="AR412" ca="1">IF(INDIRECT("'"&amp;$A$69&amp;"'!"&amp;AR$68&amp;$C412+72)&lt;&gt;INDIRECT("'"&amp;$A$70&amp;"'!"&amp;AR$68&amp;$C412+72),1,0)</f>
        <v>0</v>
      </c>
      <c r="AS412" cm="1">
        <f t="array" aca="1" ref="AS412" ca="1">IF(INDIRECT("'"&amp;$A$69&amp;"'!"&amp;AS$68&amp;$C412+72)&lt;&gt;INDIRECT("'"&amp;$A$70&amp;"'!"&amp;AS$68&amp;$C412+72),1,0)</f>
        <v>0</v>
      </c>
      <c r="AT412" cm="1">
        <f t="array" aca="1" ref="AT412" ca="1">IF(INDIRECT("'"&amp;$A$69&amp;"'!"&amp;AT$68&amp;$C412+72)&lt;&gt;INDIRECT("'"&amp;$A$70&amp;"'!"&amp;AT$68&amp;$C412+72),1,0)</f>
        <v>0</v>
      </c>
      <c r="AU412" cm="1">
        <f t="array" aca="1" ref="AU412" ca="1">IF(INDIRECT("'"&amp;$A$69&amp;"'!"&amp;AU$68&amp;$C412+72)&lt;&gt;INDIRECT("'"&amp;$A$70&amp;"'!"&amp;AU$68&amp;$C412+72),1,0)</f>
        <v>0</v>
      </c>
      <c r="AV412" cm="1">
        <f t="array" aca="1" ref="AV412" ca="1">IF(INDIRECT("'"&amp;$A$69&amp;"'!"&amp;AV$68&amp;$C412+72)&lt;&gt;INDIRECT("'"&amp;$A$70&amp;"'!"&amp;AV$68&amp;$C412+72),1,0)</f>
        <v>0</v>
      </c>
      <c r="AW412" cm="1">
        <f t="array" aca="1" ref="AW412" ca="1">IF(INDIRECT("'"&amp;$A$69&amp;"'!"&amp;AW$68&amp;$C412+72)&lt;&gt;INDIRECT("'"&amp;$A$70&amp;"'!"&amp;AW$68&amp;$C412+72),1,0)</f>
        <v>0</v>
      </c>
      <c r="AX412" cm="1">
        <f t="array" aca="1" ref="AX412" ca="1">IF(INDIRECT("'"&amp;$A$69&amp;"'!"&amp;AX$68&amp;$C412+72)&lt;&gt;INDIRECT("'"&amp;$A$70&amp;"'!"&amp;AX$68&amp;$C412+72),1,0)</f>
        <v>0</v>
      </c>
      <c r="AY412" cm="1">
        <f t="array" aca="1" ref="AY412" ca="1">IF(INDIRECT("'"&amp;$A$69&amp;"'!"&amp;AY$68&amp;$C412+72)&lt;&gt;INDIRECT("'"&amp;$A$70&amp;"'!"&amp;AY$68&amp;$C412+72),1,0)</f>
        <v>0</v>
      </c>
      <c r="AZ412" cm="1">
        <f t="array" aca="1" ref="AZ412" ca="1">IF(INDIRECT("'"&amp;$A$69&amp;"'!"&amp;AZ$68&amp;$C412+72)&lt;&gt;INDIRECT("'"&amp;$A$70&amp;"'!"&amp;AZ$68&amp;$C412+72),1,0)</f>
        <v>0</v>
      </c>
      <c r="BA412" cm="1">
        <f t="array" aca="1" ref="BA412" ca="1">IF(INDIRECT("'"&amp;$A$69&amp;"'!"&amp;BA$68&amp;$C412+72)&lt;&gt;INDIRECT("'"&amp;$A$70&amp;"'!"&amp;BA$68&amp;$C412+72),1,0)</f>
        <v>0</v>
      </c>
      <c r="BB412" cm="1">
        <f t="array" aca="1" ref="BB412" ca="1">IF(INDIRECT("'"&amp;$A$69&amp;"'!"&amp;BB$68&amp;$C412+72)&lt;&gt;INDIRECT("'"&amp;$A$70&amp;"'!"&amp;BB$68&amp;$C412+72),1,0)</f>
        <v>0</v>
      </c>
      <c r="BC412">
        <f t="shared" ca="1" si="15"/>
        <v>0</v>
      </c>
      <c r="BD412">
        <f t="shared" ca="1" si="16"/>
        <v>0</v>
      </c>
      <c r="BE412">
        <f t="shared" ca="1" si="17"/>
        <v>0</v>
      </c>
    </row>
    <row r="413" spans="3:57" x14ac:dyDescent="0.15">
      <c r="C413" s="283">
        <v>341</v>
      </c>
      <c r="D413" cm="1">
        <f t="array" aca="1" ref="D413" ca="1">IF(INDIRECT("'"&amp;$A$69&amp;"'!"&amp;D$68&amp;$C413+72)&lt;&gt;INDIRECT("'"&amp;$A$70&amp;"'!"&amp;D$68&amp;$C413+72),1,0)</f>
        <v>0</v>
      </c>
      <c r="E413" cm="1">
        <f t="array" aca="1" ref="E413" ca="1">IF(INDIRECT("'"&amp;$A$69&amp;"'!"&amp;E$68&amp;$C413+72)&lt;&gt;INDIRECT("'"&amp;$A$70&amp;"'!"&amp;E$68&amp;$C413+72),1,0)</f>
        <v>0</v>
      </c>
      <c r="F413" cm="1">
        <f t="array" aca="1" ref="F413" ca="1">IF(INDIRECT("'"&amp;$A$69&amp;"'!"&amp;F$68&amp;$C413+72)&lt;&gt;INDIRECT("'"&amp;$A$70&amp;"'!"&amp;F$68&amp;$C413+72),1,0)</f>
        <v>0</v>
      </c>
      <c r="G413" cm="1">
        <f t="array" aca="1" ref="G413" ca="1">IF(INDIRECT("'"&amp;$A$69&amp;"'!"&amp;G$68&amp;$C413+72)&lt;&gt;INDIRECT("'"&amp;$A$70&amp;"'!"&amp;G$68&amp;$C413+72),1,0)</f>
        <v>0</v>
      </c>
      <c r="H413" cm="1">
        <f t="array" aca="1" ref="H413" ca="1">IF(INDIRECT("'"&amp;$A$69&amp;"'!"&amp;H$68&amp;$C413+72)&lt;&gt;INDIRECT("'"&amp;$A$70&amp;"'!"&amp;H$68&amp;$C413+72),1,0)</f>
        <v>0</v>
      </c>
      <c r="I413" cm="1">
        <f t="array" aca="1" ref="I413" ca="1">IF(INDIRECT("'"&amp;$A$69&amp;"'!"&amp;I$68&amp;$C413+72)&lt;&gt;INDIRECT("'"&amp;$A$70&amp;"'!"&amp;I$68&amp;$C413+72),1,0)</f>
        <v>0</v>
      </c>
      <c r="J413" cm="1">
        <f t="array" aca="1" ref="J413" ca="1">IF(INDIRECT("'"&amp;$A$69&amp;"'!"&amp;J$68&amp;$C413+72)&lt;&gt;INDIRECT("'"&amp;$A$70&amp;"'!"&amp;J$68&amp;$C413+72),1,0)</f>
        <v>0</v>
      </c>
      <c r="K413" cm="1">
        <f t="array" aca="1" ref="K413" ca="1">IF(INDIRECT("'"&amp;$A$69&amp;"'!"&amp;K$68&amp;$C413+72)&lt;&gt;INDIRECT("'"&amp;$A$70&amp;"'!"&amp;K$68&amp;$C413+72),1,0)</f>
        <v>0</v>
      </c>
      <c r="L413" cm="1">
        <f t="array" aca="1" ref="L413" ca="1">IF(INDIRECT("'"&amp;$A$69&amp;"'!"&amp;L$68&amp;$C413+72)&lt;&gt;INDIRECT("'"&amp;$A$70&amp;"'!"&amp;L$68&amp;$C413+72),1,0)</f>
        <v>0</v>
      </c>
      <c r="M413" cm="1">
        <f t="array" aca="1" ref="M413" ca="1">IF(INDIRECT("'"&amp;$A$69&amp;"'!"&amp;M$68&amp;$C413+72)&lt;&gt;INDIRECT("'"&amp;$A$70&amp;"'!"&amp;M$68&amp;$C413+72),1,0)</f>
        <v>0</v>
      </c>
      <c r="N413" cm="1">
        <f t="array" aca="1" ref="N413" ca="1">IF(INDIRECT("'"&amp;$A$69&amp;"'!"&amp;N$68&amp;$C413+72)&lt;&gt;INDIRECT("'"&amp;$A$70&amp;"'!"&amp;N$68&amp;$C413+72),1,0)</f>
        <v>0</v>
      </c>
      <c r="O413" cm="1">
        <f t="array" aca="1" ref="O413" ca="1">IF(INDIRECT("'"&amp;$A$69&amp;"'!"&amp;O$68&amp;$C413+72)&lt;&gt;INDIRECT("'"&amp;$A$70&amp;"'!"&amp;O$68&amp;$C413+72),1,0)</f>
        <v>0</v>
      </c>
      <c r="P413" cm="1">
        <f t="array" aca="1" ref="P413" ca="1">IF(INDIRECT("'"&amp;$A$69&amp;"'!"&amp;P$68&amp;$C413+72)&lt;&gt;INDIRECT("'"&amp;$A$70&amp;"'!"&amp;P$68&amp;$C413+72),1,0)</f>
        <v>0</v>
      </c>
      <c r="Q413" cm="1">
        <f t="array" aca="1" ref="Q413" ca="1">IF(INDIRECT("'"&amp;$A$69&amp;"'!"&amp;Q$68&amp;$C413+72)&lt;&gt;INDIRECT("'"&amp;$A$70&amp;"'!"&amp;Q$68&amp;$C413+72),1,0)</f>
        <v>0</v>
      </c>
      <c r="R413" cm="1">
        <f t="array" aca="1" ref="R413" ca="1">IF(INDIRECT("'"&amp;$A$69&amp;"'!"&amp;R$68&amp;$C413+72)&lt;&gt;INDIRECT("'"&amp;$A$70&amp;"'!"&amp;R$68&amp;$C413+72),1,0)</f>
        <v>0</v>
      </c>
      <c r="S413" cm="1">
        <f t="array" aca="1" ref="S413" ca="1">IF(INDIRECT("'"&amp;$A$69&amp;"'!"&amp;S$68&amp;$C413+72)&lt;&gt;INDIRECT("'"&amp;$A$70&amp;"'!"&amp;S$68&amp;$C413+72),1,0)</f>
        <v>0</v>
      </c>
      <c r="T413" cm="1">
        <f t="array" aca="1" ref="T413" ca="1">IF(INDIRECT("'"&amp;$A$69&amp;"'!"&amp;T$68&amp;$C413+72)&lt;&gt;INDIRECT("'"&amp;$A$70&amp;"'!"&amp;T$68&amp;$C413+72),1,0)</f>
        <v>0</v>
      </c>
      <c r="U413" cm="1">
        <f t="array" aca="1" ref="U413" ca="1">IF(INDIRECT("'"&amp;$A$69&amp;"'!"&amp;U$68&amp;$C413+72)&lt;&gt;INDIRECT("'"&amp;$A$70&amp;"'!"&amp;U$68&amp;$C413+72),1,0)</f>
        <v>0</v>
      </c>
      <c r="V413" cm="1">
        <f t="array" aca="1" ref="V413" ca="1">IF(INDIRECT("'"&amp;$A$69&amp;"'!"&amp;V$68&amp;$C413+72)&lt;&gt;INDIRECT("'"&amp;$A$70&amp;"'!"&amp;V$68&amp;$C413+72),1,0)</f>
        <v>0</v>
      </c>
      <c r="W413" cm="1">
        <f t="array" aca="1" ref="W413" ca="1">IF(INDIRECT("'"&amp;$A$69&amp;"'!"&amp;W$68&amp;$C413+72)&lt;&gt;INDIRECT("'"&amp;$A$70&amp;"'!"&amp;W$68&amp;$C413+72),1,0)</f>
        <v>0</v>
      </c>
      <c r="X413" cm="1">
        <f t="array" aca="1" ref="X413" ca="1">IF(INDIRECT("'"&amp;$A$69&amp;"'!"&amp;X$68&amp;$C413+72)&lt;&gt;INDIRECT("'"&amp;$A$70&amp;"'!"&amp;X$68&amp;$C413+72),1,0)</f>
        <v>0</v>
      </c>
      <c r="Y413" cm="1">
        <f t="array" aca="1" ref="Y413" ca="1">IF(INDIRECT("'"&amp;$A$69&amp;"'!"&amp;Y$68&amp;$C413+72)&lt;&gt;INDIRECT("'"&amp;$A$70&amp;"'!"&amp;Y$68&amp;$C413+72),1,0)</f>
        <v>0</v>
      </c>
      <c r="Z413" cm="1">
        <f t="array" aca="1" ref="Z413" ca="1">IF(INDIRECT("'"&amp;$A$69&amp;"'!"&amp;Z$68&amp;$C413+72)&lt;&gt;INDIRECT("'"&amp;$A$70&amp;"'!"&amp;Z$68&amp;$C413+72),1,0)</f>
        <v>0</v>
      </c>
      <c r="AA413" cm="1">
        <f t="array" aca="1" ref="AA413" ca="1">IF(INDIRECT("'"&amp;$A$69&amp;"'!"&amp;AA$68&amp;$C413+72)&lt;&gt;INDIRECT("'"&amp;$A$70&amp;"'!"&amp;AA$68&amp;$C413+72),1,0)</f>
        <v>0</v>
      </c>
      <c r="AB413" cm="1">
        <f t="array" aca="1" ref="AB413" ca="1">IF(INDIRECT("'"&amp;$A$69&amp;"'!"&amp;AB$68&amp;$C413+72)&lt;&gt;INDIRECT("'"&amp;$A$70&amp;"'!"&amp;AB$68&amp;$C413+72),1,0)</f>
        <v>0</v>
      </c>
      <c r="AC413" cm="1">
        <f t="array" aca="1" ref="AC413" ca="1">IF(INDIRECT("'"&amp;$A$69&amp;"'!"&amp;AC$68&amp;$C413+72)&lt;&gt;INDIRECT("'"&amp;$A$70&amp;"'!"&amp;AC$68&amp;$C413+72),1,0)</f>
        <v>0</v>
      </c>
      <c r="AD413" cm="1">
        <f t="array" aca="1" ref="AD413" ca="1">IF(INDIRECT("'"&amp;$A$69&amp;"'!"&amp;AD$68&amp;$C413+72)&lt;&gt;INDIRECT("'"&amp;$A$70&amp;"'!"&amp;AD$68&amp;$C413+72),1,0)</f>
        <v>0</v>
      </c>
      <c r="AE413" cm="1">
        <f t="array" aca="1" ref="AE413" ca="1">IF(INDIRECT("'"&amp;$A$69&amp;"'!"&amp;AE$68&amp;$C413+72)&lt;&gt;INDIRECT("'"&amp;$A$70&amp;"'!"&amp;AE$68&amp;$C413+72),1,0)</f>
        <v>0</v>
      </c>
      <c r="AF413" cm="1">
        <f t="array" aca="1" ref="AF413" ca="1">IF(INDIRECT("'"&amp;$A$69&amp;"'!"&amp;AF$68&amp;$C413+72)&lt;&gt;INDIRECT("'"&amp;$A$70&amp;"'!"&amp;AF$68&amp;$C413+72),1,0)</f>
        <v>0</v>
      </c>
      <c r="AG413" cm="1">
        <f t="array" aca="1" ref="AG413" ca="1">IF(INDIRECT("'"&amp;$A$69&amp;"'!"&amp;AG$68&amp;$C413+72)&lt;&gt;INDIRECT("'"&amp;$A$70&amp;"'!"&amp;AG$68&amp;$C413+72),1,0)</f>
        <v>0</v>
      </c>
      <c r="AH413" cm="1">
        <f t="array" aca="1" ref="AH413" ca="1">IF(INDIRECT("'"&amp;$A$69&amp;"'!"&amp;AH$68&amp;$C413+72)&lt;&gt;INDIRECT("'"&amp;$A$70&amp;"'!"&amp;AH$68&amp;$C413+72),1,0)</f>
        <v>0</v>
      </c>
      <c r="AI413" cm="1">
        <f t="array" aca="1" ref="AI413" ca="1">IF(INDIRECT("'"&amp;$A$69&amp;"'!"&amp;AI$68&amp;$C413+72)&lt;&gt;INDIRECT("'"&amp;$A$70&amp;"'!"&amp;AI$68&amp;$C413+72),1,0)</f>
        <v>0</v>
      </c>
      <c r="AJ413" cm="1">
        <f t="array" aca="1" ref="AJ413" ca="1">IF(INDIRECT("'"&amp;$A$69&amp;"'!"&amp;AJ$68&amp;$C413+72)&lt;&gt;INDIRECT("'"&amp;$A$70&amp;"'!"&amp;AJ$68&amp;$C413+72),1,0)</f>
        <v>0</v>
      </c>
      <c r="AK413" cm="1">
        <f t="array" aca="1" ref="AK413" ca="1">IF(INDIRECT("'"&amp;$A$69&amp;"'!"&amp;AK$68&amp;$C413+72)&lt;&gt;INDIRECT("'"&amp;$A$70&amp;"'!"&amp;AK$68&amp;$C413+72),1,0)</f>
        <v>0</v>
      </c>
      <c r="AL413" cm="1">
        <f t="array" aca="1" ref="AL413" ca="1">IF(INDIRECT("'"&amp;$A$69&amp;"'!"&amp;AL$68&amp;$C413+72)&lt;&gt;INDIRECT("'"&amp;$A$70&amp;"'!"&amp;AL$68&amp;$C413+72),1,0)</f>
        <v>0</v>
      </c>
      <c r="AM413" cm="1">
        <f t="array" aca="1" ref="AM413" ca="1">IF(INDIRECT("'"&amp;$A$69&amp;"'!"&amp;AM$68&amp;$C413+72)&lt;&gt;INDIRECT("'"&amp;$A$70&amp;"'!"&amp;AM$68&amp;$C413+72),1,0)</f>
        <v>0</v>
      </c>
      <c r="AN413" cm="1">
        <f t="array" aca="1" ref="AN413" ca="1">IF(INDIRECT("'"&amp;$A$69&amp;"'!"&amp;AN$68&amp;$C413+72)&lt;&gt;INDIRECT("'"&amp;$A$70&amp;"'!"&amp;AN$68&amp;$C413+72),1,0)</f>
        <v>0</v>
      </c>
      <c r="AO413" cm="1">
        <f t="array" aca="1" ref="AO413" ca="1">IF(INDIRECT("'"&amp;$A$69&amp;"'!"&amp;AO$68&amp;$C413+72)&lt;&gt;INDIRECT("'"&amp;$A$70&amp;"'!"&amp;AO$68&amp;$C413+72),1,0)</f>
        <v>0</v>
      </c>
      <c r="AP413" cm="1">
        <f t="array" aca="1" ref="AP413" ca="1">IF(INDIRECT("'"&amp;$A$69&amp;"'!"&amp;AP$68&amp;$C413+72)&lt;&gt;INDIRECT("'"&amp;$A$70&amp;"'!"&amp;AP$68&amp;$C413+72),1,0)</f>
        <v>0</v>
      </c>
      <c r="AQ413" cm="1">
        <f t="array" aca="1" ref="AQ413" ca="1">IF(INDIRECT("'"&amp;$A$69&amp;"'!"&amp;AQ$68&amp;$C413+72)&lt;&gt;INDIRECT("'"&amp;$A$70&amp;"'!"&amp;AQ$68&amp;$C413+72),1,0)</f>
        <v>0</v>
      </c>
      <c r="AR413" cm="1">
        <f t="array" aca="1" ref="AR413" ca="1">IF(INDIRECT("'"&amp;$A$69&amp;"'!"&amp;AR$68&amp;$C413+72)&lt;&gt;INDIRECT("'"&amp;$A$70&amp;"'!"&amp;AR$68&amp;$C413+72),1,0)</f>
        <v>0</v>
      </c>
      <c r="AS413" cm="1">
        <f t="array" aca="1" ref="AS413" ca="1">IF(INDIRECT("'"&amp;$A$69&amp;"'!"&amp;AS$68&amp;$C413+72)&lt;&gt;INDIRECT("'"&amp;$A$70&amp;"'!"&amp;AS$68&amp;$C413+72),1,0)</f>
        <v>0</v>
      </c>
      <c r="AT413" cm="1">
        <f t="array" aca="1" ref="AT413" ca="1">IF(INDIRECT("'"&amp;$A$69&amp;"'!"&amp;AT$68&amp;$C413+72)&lt;&gt;INDIRECT("'"&amp;$A$70&amp;"'!"&amp;AT$68&amp;$C413+72),1,0)</f>
        <v>0</v>
      </c>
      <c r="AU413" cm="1">
        <f t="array" aca="1" ref="AU413" ca="1">IF(INDIRECT("'"&amp;$A$69&amp;"'!"&amp;AU$68&amp;$C413+72)&lt;&gt;INDIRECT("'"&amp;$A$70&amp;"'!"&amp;AU$68&amp;$C413+72),1,0)</f>
        <v>0</v>
      </c>
      <c r="AV413" cm="1">
        <f t="array" aca="1" ref="AV413" ca="1">IF(INDIRECT("'"&amp;$A$69&amp;"'!"&amp;AV$68&amp;$C413+72)&lt;&gt;INDIRECT("'"&amp;$A$70&amp;"'!"&amp;AV$68&amp;$C413+72),1,0)</f>
        <v>0</v>
      </c>
      <c r="AW413" cm="1">
        <f t="array" aca="1" ref="AW413" ca="1">IF(INDIRECT("'"&amp;$A$69&amp;"'!"&amp;AW$68&amp;$C413+72)&lt;&gt;INDIRECT("'"&amp;$A$70&amp;"'!"&amp;AW$68&amp;$C413+72),1,0)</f>
        <v>0</v>
      </c>
      <c r="AX413" cm="1">
        <f t="array" aca="1" ref="AX413" ca="1">IF(INDIRECT("'"&amp;$A$69&amp;"'!"&amp;AX$68&amp;$C413+72)&lt;&gt;INDIRECT("'"&amp;$A$70&amp;"'!"&amp;AX$68&amp;$C413+72),1,0)</f>
        <v>0</v>
      </c>
      <c r="AY413" cm="1">
        <f t="array" aca="1" ref="AY413" ca="1">IF(INDIRECT("'"&amp;$A$69&amp;"'!"&amp;AY$68&amp;$C413+72)&lt;&gt;INDIRECT("'"&amp;$A$70&amp;"'!"&amp;AY$68&amp;$C413+72),1,0)</f>
        <v>0</v>
      </c>
      <c r="AZ413" cm="1">
        <f t="array" aca="1" ref="AZ413" ca="1">IF(INDIRECT("'"&amp;$A$69&amp;"'!"&amp;AZ$68&amp;$C413+72)&lt;&gt;INDIRECT("'"&amp;$A$70&amp;"'!"&amp;AZ$68&amp;$C413+72),1,0)</f>
        <v>0</v>
      </c>
      <c r="BA413" cm="1">
        <f t="array" aca="1" ref="BA413" ca="1">IF(INDIRECT("'"&amp;$A$69&amp;"'!"&amp;BA$68&amp;$C413+72)&lt;&gt;INDIRECT("'"&amp;$A$70&amp;"'!"&amp;BA$68&amp;$C413+72),1,0)</f>
        <v>0</v>
      </c>
      <c r="BB413" cm="1">
        <f t="array" aca="1" ref="BB413" ca="1">IF(INDIRECT("'"&amp;$A$69&amp;"'!"&amp;BB$68&amp;$C413+72)&lt;&gt;INDIRECT("'"&amp;$A$70&amp;"'!"&amp;BB$68&amp;$C413+72),1,0)</f>
        <v>0</v>
      </c>
      <c r="BC413">
        <f t="shared" ca="1" si="15"/>
        <v>0</v>
      </c>
      <c r="BD413">
        <f t="shared" ca="1" si="16"/>
        <v>0</v>
      </c>
      <c r="BE413">
        <f t="shared" ca="1" si="17"/>
        <v>0</v>
      </c>
    </row>
    <row r="414" spans="3:57" x14ac:dyDescent="0.15">
      <c r="C414" s="283">
        <v>342</v>
      </c>
      <c r="D414" cm="1">
        <f t="array" aca="1" ref="D414" ca="1">IF(INDIRECT("'"&amp;$A$69&amp;"'!"&amp;D$68&amp;$C414+72)&lt;&gt;INDIRECT("'"&amp;$A$70&amp;"'!"&amp;D$68&amp;$C414+72),1,0)</f>
        <v>0</v>
      </c>
      <c r="E414" cm="1">
        <f t="array" aca="1" ref="E414" ca="1">IF(INDIRECT("'"&amp;$A$69&amp;"'!"&amp;E$68&amp;$C414+72)&lt;&gt;INDIRECT("'"&amp;$A$70&amp;"'!"&amp;E$68&amp;$C414+72),1,0)</f>
        <v>0</v>
      </c>
      <c r="F414" cm="1">
        <f t="array" aca="1" ref="F414" ca="1">IF(INDIRECT("'"&amp;$A$69&amp;"'!"&amp;F$68&amp;$C414+72)&lt;&gt;INDIRECT("'"&amp;$A$70&amp;"'!"&amp;F$68&amp;$C414+72),1,0)</f>
        <v>0</v>
      </c>
      <c r="G414" cm="1">
        <f t="array" aca="1" ref="G414" ca="1">IF(INDIRECT("'"&amp;$A$69&amp;"'!"&amp;G$68&amp;$C414+72)&lt;&gt;INDIRECT("'"&amp;$A$70&amp;"'!"&amp;G$68&amp;$C414+72),1,0)</f>
        <v>0</v>
      </c>
      <c r="H414" cm="1">
        <f t="array" aca="1" ref="H414" ca="1">IF(INDIRECT("'"&amp;$A$69&amp;"'!"&amp;H$68&amp;$C414+72)&lt;&gt;INDIRECT("'"&amp;$A$70&amp;"'!"&amp;H$68&amp;$C414+72),1,0)</f>
        <v>0</v>
      </c>
      <c r="I414" cm="1">
        <f t="array" aca="1" ref="I414" ca="1">IF(INDIRECT("'"&amp;$A$69&amp;"'!"&amp;I$68&amp;$C414+72)&lt;&gt;INDIRECT("'"&amp;$A$70&amp;"'!"&amp;I$68&amp;$C414+72),1,0)</f>
        <v>0</v>
      </c>
      <c r="J414" cm="1">
        <f t="array" aca="1" ref="J414" ca="1">IF(INDIRECT("'"&amp;$A$69&amp;"'!"&amp;J$68&amp;$C414+72)&lt;&gt;INDIRECT("'"&amp;$A$70&amp;"'!"&amp;J$68&amp;$C414+72),1,0)</f>
        <v>0</v>
      </c>
      <c r="K414" cm="1">
        <f t="array" aca="1" ref="K414" ca="1">IF(INDIRECT("'"&amp;$A$69&amp;"'!"&amp;K$68&amp;$C414+72)&lt;&gt;INDIRECT("'"&amp;$A$70&amp;"'!"&amp;K$68&amp;$C414+72),1,0)</f>
        <v>0</v>
      </c>
      <c r="L414" cm="1">
        <f t="array" aca="1" ref="L414" ca="1">IF(INDIRECT("'"&amp;$A$69&amp;"'!"&amp;L$68&amp;$C414+72)&lt;&gt;INDIRECT("'"&amp;$A$70&amp;"'!"&amp;L$68&amp;$C414+72),1,0)</f>
        <v>0</v>
      </c>
      <c r="M414" cm="1">
        <f t="array" aca="1" ref="M414" ca="1">IF(INDIRECT("'"&amp;$A$69&amp;"'!"&amp;M$68&amp;$C414+72)&lt;&gt;INDIRECT("'"&amp;$A$70&amp;"'!"&amp;M$68&amp;$C414+72),1,0)</f>
        <v>0</v>
      </c>
      <c r="N414" cm="1">
        <f t="array" aca="1" ref="N414" ca="1">IF(INDIRECT("'"&amp;$A$69&amp;"'!"&amp;N$68&amp;$C414+72)&lt;&gt;INDIRECT("'"&amp;$A$70&amp;"'!"&amp;N$68&amp;$C414+72),1,0)</f>
        <v>0</v>
      </c>
      <c r="O414" cm="1">
        <f t="array" aca="1" ref="O414" ca="1">IF(INDIRECT("'"&amp;$A$69&amp;"'!"&amp;O$68&amp;$C414+72)&lt;&gt;INDIRECT("'"&amp;$A$70&amp;"'!"&amp;O$68&amp;$C414+72),1,0)</f>
        <v>0</v>
      </c>
      <c r="P414" cm="1">
        <f t="array" aca="1" ref="P414" ca="1">IF(INDIRECT("'"&amp;$A$69&amp;"'!"&amp;P$68&amp;$C414+72)&lt;&gt;INDIRECT("'"&amp;$A$70&amp;"'!"&amp;P$68&amp;$C414+72),1,0)</f>
        <v>0</v>
      </c>
      <c r="Q414" cm="1">
        <f t="array" aca="1" ref="Q414" ca="1">IF(INDIRECT("'"&amp;$A$69&amp;"'!"&amp;Q$68&amp;$C414+72)&lt;&gt;INDIRECT("'"&amp;$A$70&amp;"'!"&amp;Q$68&amp;$C414+72),1,0)</f>
        <v>0</v>
      </c>
      <c r="R414" cm="1">
        <f t="array" aca="1" ref="R414" ca="1">IF(INDIRECT("'"&amp;$A$69&amp;"'!"&amp;R$68&amp;$C414+72)&lt;&gt;INDIRECT("'"&amp;$A$70&amp;"'!"&amp;R$68&amp;$C414+72),1,0)</f>
        <v>0</v>
      </c>
      <c r="S414" cm="1">
        <f t="array" aca="1" ref="S414" ca="1">IF(INDIRECT("'"&amp;$A$69&amp;"'!"&amp;S$68&amp;$C414+72)&lt;&gt;INDIRECT("'"&amp;$A$70&amp;"'!"&amp;S$68&amp;$C414+72),1,0)</f>
        <v>0</v>
      </c>
      <c r="T414" cm="1">
        <f t="array" aca="1" ref="T414" ca="1">IF(INDIRECT("'"&amp;$A$69&amp;"'!"&amp;T$68&amp;$C414+72)&lt;&gt;INDIRECT("'"&amp;$A$70&amp;"'!"&amp;T$68&amp;$C414+72),1,0)</f>
        <v>0</v>
      </c>
      <c r="U414" cm="1">
        <f t="array" aca="1" ref="U414" ca="1">IF(INDIRECT("'"&amp;$A$69&amp;"'!"&amp;U$68&amp;$C414+72)&lt;&gt;INDIRECT("'"&amp;$A$70&amp;"'!"&amp;U$68&amp;$C414+72),1,0)</f>
        <v>0</v>
      </c>
      <c r="V414" cm="1">
        <f t="array" aca="1" ref="V414" ca="1">IF(INDIRECT("'"&amp;$A$69&amp;"'!"&amp;V$68&amp;$C414+72)&lt;&gt;INDIRECT("'"&amp;$A$70&amp;"'!"&amp;V$68&amp;$C414+72),1,0)</f>
        <v>0</v>
      </c>
      <c r="W414" cm="1">
        <f t="array" aca="1" ref="W414" ca="1">IF(INDIRECT("'"&amp;$A$69&amp;"'!"&amp;W$68&amp;$C414+72)&lt;&gt;INDIRECT("'"&amp;$A$70&amp;"'!"&amp;W$68&amp;$C414+72),1,0)</f>
        <v>0</v>
      </c>
      <c r="X414" cm="1">
        <f t="array" aca="1" ref="X414" ca="1">IF(INDIRECT("'"&amp;$A$69&amp;"'!"&amp;X$68&amp;$C414+72)&lt;&gt;INDIRECT("'"&amp;$A$70&amp;"'!"&amp;X$68&amp;$C414+72),1,0)</f>
        <v>0</v>
      </c>
      <c r="Y414" cm="1">
        <f t="array" aca="1" ref="Y414" ca="1">IF(INDIRECT("'"&amp;$A$69&amp;"'!"&amp;Y$68&amp;$C414+72)&lt;&gt;INDIRECT("'"&amp;$A$70&amp;"'!"&amp;Y$68&amp;$C414+72),1,0)</f>
        <v>0</v>
      </c>
      <c r="Z414" cm="1">
        <f t="array" aca="1" ref="Z414" ca="1">IF(INDIRECT("'"&amp;$A$69&amp;"'!"&amp;Z$68&amp;$C414+72)&lt;&gt;INDIRECT("'"&amp;$A$70&amp;"'!"&amp;Z$68&amp;$C414+72),1,0)</f>
        <v>0</v>
      </c>
      <c r="AA414" cm="1">
        <f t="array" aca="1" ref="AA414" ca="1">IF(INDIRECT("'"&amp;$A$69&amp;"'!"&amp;AA$68&amp;$C414+72)&lt;&gt;INDIRECT("'"&amp;$A$70&amp;"'!"&amp;AA$68&amp;$C414+72),1,0)</f>
        <v>0</v>
      </c>
      <c r="AB414" cm="1">
        <f t="array" aca="1" ref="AB414" ca="1">IF(INDIRECT("'"&amp;$A$69&amp;"'!"&amp;AB$68&amp;$C414+72)&lt;&gt;INDIRECT("'"&amp;$A$70&amp;"'!"&amp;AB$68&amp;$C414+72),1,0)</f>
        <v>0</v>
      </c>
      <c r="AC414" cm="1">
        <f t="array" aca="1" ref="AC414" ca="1">IF(INDIRECT("'"&amp;$A$69&amp;"'!"&amp;AC$68&amp;$C414+72)&lt;&gt;INDIRECT("'"&amp;$A$70&amp;"'!"&amp;AC$68&amp;$C414+72),1,0)</f>
        <v>0</v>
      </c>
      <c r="AD414" cm="1">
        <f t="array" aca="1" ref="AD414" ca="1">IF(INDIRECT("'"&amp;$A$69&amp;"'!"&amp;AD$68&amp;$C414+72)&lt;&gt;INDIRECT("'"&amp;$A$70&amp;"'!"&amp;AD$68&amp;$C414+72),1,0)</f>
        <v>0</v>
      </c>
      <c r="AE414" cm="1">
        <f t="array" aca="1" ref="AE414" ca="1">IF(INDIRECT("'"&amp;$A$69&amp;"'!"&amp;AE$68&amp;$C414+72)&lt;&gt;INDIRECT("'"&amp;$A$70&amp;"'!"&amp;AE$68&amp;$C414+72),1,0)</f>
        <v>0</v>
      </c>
      <c r="AF414" cm="1">
        <f t="array" aca="1" ref="AF414" ca="1">IF(INDIRECT("'"&amp;$A$69&amp;"'!"&amp;AF$68&amp;$C414+72)&lt;&gt;INDIRECT("'"&amp;$A$70&amp;"'!"&amp;AF$68&amp;$C414+72),1,0)</f>
        <v>0</v>
      </c>
      <c r="AG414" cm="1">
        <f t="array" aca="1" ref="AG414" ca="1">IF(INDIRECT("'"&amp;$A$69&amp;"'!"&amp;AG$68&amp;$C414+72)&lt;&gt;INDIRECT("'"&amp;$A$70&amp;"'!"&amp;AG$68&amp;$C414+72),1,0)</f>
        <v>0</v>
      </c>
      <c r="AH414" cm="1">
        <f t="array" aca="1" ref="AH414" ca="1">IF(INDIRECT("'"&amp;$A$69&amp;"'!"&amp;AH$68&amp;$C414+72)&lt;&gt;INDIRECT("'"&amp;$A$70&amp;"'!"&amp;AH$68&amp;$C414+72),1,0)</f>
        <v>0</v>
      </c>
      <c r="AI414" cm="1">
        <f t="array" aca="1" ref="AI414" ca="1">IF(INDIRECT("'"&amp;$A$69&amp;"'!"&amp;AI$68&amp;$C414+72)&lt;&gt;INDIRECT("'"&amp;$A$70&amp;"'!"&amp;AI$68&amp;$C414+72),1,0)</f>
        <v>0</v>
      </c>
      <c r="AJ414" cm="1">
        <f t="array" aca="1" ref="AJ414" ca="1">IF(INDIRECT("'"&amp;$A$69&amp;"'!"&amp;AJ$68&amp;$C414+72)&lt;&gt;INDIRECT("'"&amp;$A$70&amp;"'!"&amp;AJ$68&amp;$C414+72),1,0)</f>
        <v>0</v>
      </c>
      <c r="AK414" cm="1">
        <f t="array" aca="1" ref="AK414" ca="1">IF(INDIRECT("'"&amp;$A$69&amp;"'!"&amp;AK$68&amp;$C414+72)&lt;&gt;INDIRECT("'"&amp;$A$70&amp;"'!"&amp;AK$68&amp;$C414+72),1,0)</f>
        <v>0</v>
      </c>
      <c r="AL414" cm="1">
        <f t="array" aca="1" ref="AL414" ca="1">IF(INDIRECT("'"&amp;$A$69&amp;"'!"&amp;AL$68&amp;$C414+72)&lt;&gt;INDIRECT("'"&amp;$A$70&amp;"'!"&amp;AL$68&amp;$C414+72),1,0)</f>
        <v>0</v>
      </c>
      <c r="AM414" cm="1">
        <f t="array" aca="1" ref="AM414" ca="1">IF(INDIRECT("'"&amp;$A$69&amp;"'!"&amp;AM$68&amp;$C414+72)&lt;&gt;INDIRECT("'"&amp;$A$70&amp;"'!"&amp;AM$68&amp;$C414+72),1,0)</f>
        <v>0</v>
      </c>
      <c r="AN414" cm="1">
        <f t="array" aca="1" ref="AN414" ca="1">IF(INDIRECT("'"&amp;$A$69&amp;"'!"&amp;AN$68&amp;$C414+72)&lt;&gt;INDIRECT("'"&amp;$A$70&amp;"'!"&amp;AN$68&amp;$C414+72),1,0)</f>
        <v>0</v>
      </c>
      <c r="AO414" cm="1">
        <f t="array" aca="1" ref="AO414" ca="1">IF(INDIRECT("'"&amp;$A$69&amp;"'!"&amp;AO$68&amp;$C414+72)&lt;&gt;INDIRECT("'"&amp;$A$70&amp;"'!"&amp;AO$68&amp;$C414+72),1,0)</f>
        <v>0</v>
      </c>
      <c r="AP414" cm="1">
        <f t="array" aca="1" ref="AP414" ca="1">IF(INDIRECT("'"&amp;$A$69&amp;"'!"&amp;AP$68&amp;$C414+72)&lt;&gt;INDIRECT("'"&amp;$A$70&amp;"'!"&amp;AP$68&amp;$C414+72),1,0)</f>
        <v>0</v>
      </c>
      <c r="AQ414" cm="1">
        <f t="array" aca="1" ref="AQ414" ca="1">IF(INDIRECT("'"&amp;$A$69&amp;"'!"&amp;AQ$68&amp;$C414+72)&lt;&gt;INDIRECT("'"&amp;$A$70&amp;"'!"&amp;AQ$68&amp;$C414+72),1,0)</f>
        <v>0</v>
      </c>
      <c r="AR414" cm="1">
        <f t="array" aca="1" ref="AR414" ca="1">IF(INDIRECT("'"&amp;$A$69&amp;"'!"&amp;AR$68&amp;$C414+72)&lt;&gt;INDIRECT("'"&amp;$A$70&amp;"'!"&amp;AR$68&amp;$C414+72),1,0)</f>
        <v>0</v>
      </c>
      <c r="AS414" cm="1">
        <f t="array" aca="1" ref="AS414" ca="1">IF(INDIRECT("'"&amp;$A$69&amp;"'!"&amp;AS$68&amp;$C414+72)&lt;&gt;INDIRECT("'"&amp;$A$70&amp;"'!"&amp;AS$68&amp;$C414+72),1,0)</f>
        <v>0</v>
      </c>
      <c r="AT414" cm="1">
        <f t="array" aca="1" ref="AT414" ca="1">IF(INDIRECT("'"&amp;$A$69&amp;"'!"&amp;AT$68&amp;$C414+72)&lt;&gt;INDIRECT("'"&amp;$A$70&amp;"'!"&amp;AT$68&amp;$C414+72),1,0)</f>
        <v>0</v>
      </c>
      <c r="AU414" cm="1">
        <f t="array" aca="1" ref="AU414" ca="1">IF(INDIRECT("'"&amp;$A$69&amp;"'!"&amp;AU$68&amp;$C414+72)&lt;&gt;INDIRECT("'"&amp;$A$70&amp;"'!"&amp;AU$68&amp;$C414+72),1,0)</f>
        <v>0</v>
      </c>
      <c r="AV414" cm="1">
        <f t="array" aca="1" ref="AV414" ca="1">IF(INDIRECT("'"&amp;$A$69&amp;"'!"&amp;AV$68&amp;$C414+72)&lt;&gt;INDIRECT("'"&amp;$A$70&amp;"'!"&amp;AV$68&amp;$C414+72),1,0)</f>
        <v>0</v>
      </c>
      <c r="AW414" cm="1">
        <f t="array" aca="1" ref="AW414" ca="1">IF(INDIRECT("'"&amp;$A$69&amp;"'!"&amp;AW$68&amp;$C414+72)&lt;&gt;INDIRECT("'"&amp;$A$70&amp;"'!"&amp;AW$68&amp;$C414+72),1,0)</f>
        <v>0</v>
      </c>
      <c r="AX414" cm="1">
        <f t="array" aca="1" ref="AX414" ca="1">IF(INDIRECT("'"&amp;$A$69&amp;"'!"&amp;AX$68&amp;$C414+72)&lt;&gt;INDIRECT("'"&amp;$A$70&amp;"'!"&amp;AX$68&amp;$C414+72),1,0)</f>
        <v>0</v>
      </c>
      <c r="AY414" cm="1">
        <f t="array" aca="1" ref="AY414" ca="1">IF(INDIRECT("'"&amp;$A$69&amp;"'!"&amp;AY$68&amp;$C414+72)&lt;&gt;INDIRECT("'"&amp;$A$70&amp;"'!"&amp;AY$68&amp;$C414+72),1,0)</f>
        <v>0</v>
      </c>
      <c r="AZ414" cm="1">
        <f t="array" aca="1" ref="AZ414" ca="1">IF(INDIRECT("'"&amp;$A$69&amp;"'!"&amp;AZ$68&amp;$C414+72)&lt;&gt;INDIRECT("'"&amp;$A$70&amp;"'!"&amp;AZ$68&amp;$C414+72),1,0)</f>
        <v>0</v>
      </c>
      <c r="BA414" cm="1">
        <f t="array" aca="1" ref="BA414" ca="1">IF(INDIRECT("'"&amp;$A$69&amp;"'!"&amp;BA$68&amp;$C414+72)&lt;&gt;INDIRECT("'"&amp;$A$70&amp;"'!"&amp;BA$68&amp;$C414+72),1,0)</f>
        <v>0</v>
      </c>
      <c r="BB414" cm="1">
        <f t="array" aca="1" ref="BB414" ca="1">IF(INDIRECT("'"&amp;$A$69&amp;"'!"&amp;BB$68&amp;$C414+72)&lt;&gt;INDIRECT("'"&amp;$A$70&amp;"'!"&amp;BB$68&amp;$C414+72),1,0)</f>
        <v>0</v>
      </c>
      <c r="BC414">
        <f t="shared" ca="1" si="15"/>
        <v>0</v>
      </c>
      <c r="BD414">
        <f t="shared" ca="1" si="16"/>
        <v>0</v>
      </c>
      <c r="BE414">
        <f t="shared" ca="1" si="17"/>
        <v>0</v>
      </c>
    </row>
    <row r="415" spans="3:57" x14ac:dyDescent="0.15">
      <c r="C415" s="283">
        <v>343</v>
      </c>
      <c r="D415" cm="1">
        <f t="array" aca="1" ref="D415" ca="1">IF(INDIRECT("'"&amp;$A$69&amp;"'!"&amp;D$68&amp;$C415+72)&lt;&gt;INDIRECT("'"&amp;$A$70&amp;"'!"&amp;D$68&amp;$C415+72),1,0)</f>
        <v>0</v>
      </c>
      <c r="E415" cm="1">
        <f t="array" aca="1" ref="E415" ca="1">IF(INDIRECT("'"&amp;$A$69&amp;"'!"&amp;E$68&amp;$C415+72)&lt;&gt;INDIRECT("'"&amp;$A$70&amp;"'!"&amp;E$68&amp;$C415+72),1,0)</f>
        <v>0</v>
      </c>
      <c r="F415" cm="1">
        <f t="array" aca="1" ref="F415" ca="1">IF(INDIRECT("'"&amp;$A$69&amp;"'!"&amp;F$68&amp;$C415+72)&lt;&gt;INDIRECT("'"&amp;$A$70&amp;"'!"&amp;F$68&amp;$C415+72),1,0)</f>
        <v>0</v>
      </c>
      <c r="G415" cm="1">
        <f t="array" aca="1" ref="G415" ca="1">IF(INDIRECT("'"&amp;$A$69&amp;"'!"&amp;G$68&amp;$C415+72)&lt;&gt;INDIRECT("'"&amp;$A$70&amp;"'!"&amp;G$68&amp;$C415+72),1,0)</f>
        <v>0</v>
      </c>
      <c r="H415" cm="1">
        <f t="array" aca="1" ref="H415" ca="1">IF(INDIRECT("'"&amp;$A$69&amp;"'!"&amp;H$68&amp;$C415+72)&lt;&gt;INDIRECT("'"&amp;$A$70&amp;"'!"&amp;H$68&amp;$C415+72),1,0)</f>
        <v>0</v>
      </c>
      <c r="I415" cm="1">
        <f t="array" aca="1" ref="I415" ca="1">IF(INDIRECT("'"&amp;$A$69&amp;"'!"&amp;I$68&amp;$C415+72)&lt;&gt;INDIRECT("'"&amp;$A$70&amp;"'!"&amp;I$68&amp;$C415+72),1,0)</f>
        <v>0</v>
      </c>
      <c r="J415" cm="1">
        <f t="array" aca="1" ref="J415" ca="1">IF(INDIRECT("'"&amp;$A$69&amp;"'!"&amp;J$68&amp;$C415+72)&lt;&gt;INDIRECT("'"&amp;$A$70&amp;"'!"&amp;J$68&amp;$C415+72),1,0)</f>
        <v>0</v>
      </c>
      <c r="K415" cm="1">
        <f t="array" aca="1" ref="K415" ca="1">IF(INDIRECT("'"&amp;$A$69&amp;"'!"&amp;K$68&amp;$C415+72)&lt;&gt;INDIRECT("'"&amp;$A$70&amp;"'!"&amp;K$68&amp;$C415+72),1,0)</f>
        <v>0</v>
      </c>
      <c r="L415" cm="1">
        <f t="array" aca="1" ref="L415" ca="1">IF(INDIRECT("'"&amp;$A$69&amp;"'!"&amp;L$68&amp;$C415+72)&lt;&gt;INDIRECT("'"&amp;$A$70&amp;"'!"&amp;L$68&amp;$C415+72),1,0)</f>
        <v>0</v>
      </c>
      <c r="M415" cm="1">
        <f t="array" aca="1" ref="M415" ca="1">IF(INDIRECT("'"&amp;$A$69&amp;"'!"&amp;M$68&amp;$C415+72)&lt;&gt;INDIRECT("'"&amp;$A$70&amp;"'!"&amp;M$68&amp;$C415+72),1,0)</f>
        <v>0</v>
      </c>
      <c r="N415" cm="1">
        <f t="array" aca="1" ref="N415" ca="1">IF(INDIRECT("'"&amp;$A$69&amp;"'!"&amp;N$68&amp;$C415+72)&lt;&gt;INDIRECT("'"&amp;$A$70&amp;"'!"&amp;N$68&amp;$C415+72),1,0)</f>
        <v>0</v>
      </c>
      <c r="O415" cm="1">
        <f t="array" aca="1" ref="O415" ca="1">IF(INDIRECT("'"&amp;$A$69&amp;"'!"&amp;O$68&amp;$C415+72)&lt;&gt;INDIRECT("'"&amp;$A$70&amp;"'!"&amp;O$68&amp;$C415+72),1,0)</f>
        <v>0</v>
      </c>
      <c r="P415" cm="1">
        <f t="array" aca="1" ref="P415" ca="1">IF(INDIRECT("'"&amp;$A$69&amp;"'!"&amp;P$68&amp;$C415+72)&lt;&gt;INDIRECT("'"&amp;$A$70&amp;"'!"&amp;P$68&amp;$C415+72),1,0)</f>
        <v>0</v>
      </c>
      <c r="Q415" cm="1">
        <f t="array" aca="1" ref="Q415" ca="1">IF(INDIRECT("'"&amp;$A$69&amp;"'!"&amp;Q$68&amp;$C415+72)&lt;&gt;INDIRECT("'"&amp;$A$70&amp;"'!"&amp;Q$68&amp;$C415+72),1,0)</f>
        <v>0</v>
      </c>
      <c r="R415" cm="1">
        <f t="array" aca="1" ref="R415" ca="1">IF(INDIRECT("'"&amp;$A$69&amp;"'!"&amp;R$68&amp;$C415+72)&lt;&gt;INDIRECT("'"&amp;$A$70&amp;"'!"&amp;R$68&amp;$C415+72),1,0)</f>
        <v>0</v>
      </c>
      <c r="S415" cm="1">
        <f t="array" aca="1" ref="S415" ca="1">IF(INDIRECT("'"&amp;$A$69&amp;"'!"&amp;S$68&amp;$C415+72)&lt;&gt;INDIRECT("'"&amp;$A$70&amp;"'!"&amp;S$68&amp;$C415+72),1,0)</f>
        <v>0</v>
      </c>
      <c r="T415" cm="1">
        <f t="array" aca="1" ref="T415" ca="1">IF(INDIRECT("'"&amp;$A$69&amp;"'!"&amp;T$68&amp;$C415+72)&lt;&gt;INDIRECT("'"&amp;$A$70&amp;"'!"&amp;T$68&amp;$C415+72),1,0)</f>
        <v>0</v>
      </c>
      <c r="U415" cm="1">
        <f t="array" aca="1" ref="U415" ca="1">IF(INDIRECT("'"&amp;$A$69&amp;"'!"&amp;U$68&amp;$C415+72)&lt;&gt;INDIRECT("'"&amp;$A$70&amp;"'!"&amp;U$68&amp;$C415+72),1,0)</f>
        <v>0</v>
      </c>
      <c r="V415" cm="1">
        <f t="array" aca="1" ref="V415" ca="1">IF(INDIRECT("'"&amp;$A$69&amp;"'!"&amp;V$68&amp;$C415+72)&lt;&gt;INDIRECT("'"&amp;$A$70&amp;"'!"&amp;V$68&amp;$C415+72),1,0)</f>
        <v>0</v>
      </c>
      <c r="W415" cm="1">
        <f t="array" aca="1" ref="W415" ca="1">IF(INDIRECT("'"&amp;$A$69&amp;"'!"&amp;W$68&amp;$C415+72)&lt;&gt;INDIRECT("'"&amp;$A$70&amp;"'!"&amp;W$68&amp;$C415+72),1,0)</f>
        <v>0</v>
      </c>
      <c r="X415" cm="1">
        <f t="array" aca="1" ref="X415" ca="1">IF(INDIRECT("'"&amp;$A$69&amp;"'!"&amp;X$68&amp;$C415+72)&lt;&gt;INDIRECT("'"&amp;$A$70&amp;"'!"&amp;X$68&amp;$C415+72),1,0)</f>
        <v>0</v>
      </c>
      <c r="Y415" cm="1">
        <f t="array" aca="1" ref="Y415" ca="1">IF(INDIRECT("'"&amp;$A$69&amp;"'!"&amp;Y$68&amp;$C415+72)&lt;&gt;INDIRECT("'"&amp;$A$70&amp;"'!"&amp;Y$68&amp;$C415+72),1,0)</f>
        <v>0</v>
      </c>
      <c r="Z415" cm="1">
        <f t="array" aca="1" ref="Z415" ca="1">IF(INDIRECT("'"&amp;$A$69&amp;"'!"&amp;Z$68&amp;$C415+72)&lt;&gt;INDIRECT("'"&amp;$A$70&amp;"'!"&amp;Z$68&amp;$C415+72),1,0)</f>
        <v>0</v>
      </c>
      <c r="AA415" cm="1">
        <f t="array" aca="1" ref="AA415" ca="1">IF(INDIRECT("'"&amp;$A$69&amp;"'!"&amp;AA$68&amp;$C415+72)&lt;&gt;INDIRECT("'"&amp;$A$70&amp;"'!"&amp;AA$68&amp;$C415+72),1,0)</f>
        <v>0</v>
      </c>
      <c r="AB415" cm="1">
        <f t="array" aca="1" ref="AB415" ca="1">IF(INDIRECT("'"&amp;$A$69&amp;"'!"&amp;AB$68&amp;$C415+72)&lt;&gt;INDIRECT("'"&amp;$A$70&amp;"'!"&amp;AB$68&amp;$C415+72),1,0)</f>
        <v>0</v>
      </c>
      <c r="AC415" cm="1">
        <f t="array" aca="1" ref="AC415" ca="1">IF(INDIRECT("'"&amp;$A$69&amp;"'!"&amp;AC$68&amp;$C415+72)&lt;&gt;INDIRECT("'"&amp;$A$70&amp;"'!"&amp;AC$68&amp;$C415+72),1,0)</f>
        <v>0</v>
      </c>
      <c r="AD415" cm="1">
        <f t="array" aca="1" ref="AD415" ca="1">IF(INDIRECT("'"&amp;$A$69&amp;"'!"&amp;AD$68&amp;$C415+72)&lt;&gt;INDIRECT("'"&amp;$A$70&amp;"'!"&amp;AD$68&amp;$C415+72),1,0)</f>
        <v>0</v>
      </c>
      <c r="AE415" cm="1">
        <f t="array" aca="1" ref="AE415" ca="1">IF(INDIRECT("'"&amp;$A$69&amp;"'!"&amp;AE$68&amp;$C415+72)&lt;&gt;INDIRECT("'"&amp;$A$70&amp;"'!"&amp;AE$68&amp;$C415+72),1,0)</f>
        <v>0</v>
      </c>
      <c r="AF415" cm="1">
        <f t="array" aca="1" ref="AF415" ca="1">IF(INDIRECT("'"&amp;$A$69&amp;"'!"&amp;AF$68&amp;$C415+72)&lt;&gt;INDIRECT("'"&amp;$A$70&amp;"'!"&amp;AF$68&amp;$C415+72),1,0)</f>
        <v>0</v>
      </c>
      <c r="AG415" cm="1">
        <f t="array" aca="1" ref="AG415" ca="1">IF(INDIRECT("'"&amp;$A$69&amp;"'!"&amp;AG$68&amp;$C415+72)&lt;&gt;INDIRECT("'"&amp;$A$70&amp;"'!"&amp;AG$68&amp;$C415+72),1,0)</f>
        <v>0</v>
      </c>
      <c r="AH415" cm="1">
        <f t="array" aca="1" ref="AH415" ca="1">IF(INDIRECT("'"&amp;$A$69&amp;"'!"&amp;AH$68&amp;$C415+72)&lt;&gt;INDIRECT("'"&amp;$A$70&amp;"'!"&amp;AH$68&amp;$C415+72),1,0)</f>
        <v>0</v>
      </c>
      <c r="AI415" cm="1">
        <f t="array" aca="1" ref="AI415" ca="1">IF(INDIRECT("'"&amp;$A$69&amp;"'!"&amp;AI$68&amp;$C415+72)&lt;&gt;INDIRECT("'"&amp;$A$70&amp;"'!"&amp;AI$68&amp;$C415+72),1,0)</f>
        <v>0</v>
      </c>
      <c r="AJ415" cm="1">
        <f t="array" aca="1" ref="AJ415" ca="1">IF(INDIRECT("'"&amp;$A$69&amp;"'!"&amp;AJ$68&amp;$C415+72)&lt;&gt;INDIRECT("'"&amp;$A$70&amp;"'!"&amp;AJ$68&amp;$C415+72),1,0)</f>
        <v>0</v>
      </c>
      <c r="AK415" cm="1">
        <f t="array" aca="1" ref="AK415" ca="1">IF(INDIRECT("'"&amp;$A$69&amp;"'!"&amp;AK$68&amp;$C415+72)&lt;&gt;INDIRECT("'"&amp;$A$70&amp;"'!"&amp;AK$68&amp;$C415+72),1,0)</f>
        <v>0</v>
      </c>
      <c r="AL415" cm="1">
        <f t="array" aca="1" ref="AL415" ca="1">IF(INDIRECT("'"&amp;$A$69&amp;"'!"&amp;AL$68&amp;$C415+72)&lt;&gt;INDIRECT("'"&amp;$A$70&amp;"'!"&amp;AL$68&amp;$C415+72),1,0)</f>
        <v>0</v>
      </c>
      <c r="AM415" cm="1">
        <f t="array" aca="1" ref="AM415" ca="1">IF(INDIRECT("'"&amp;$A$69&amp;"'!"&amp;AM$68&amp;$C415+72)&lt;&gt;INDIRECT("'"&amp;$A$70&amp;"'!"&amp;AM$68&amp;$C415+72),1,0)</f>
        <v>0</v>
      </c>
      <c r="AN415" cm="1">
        <f t="array" aca="1" ref="AN415" ca="1">IF(INDIRECT("'"&amp;$A$69&amp;"'!"&amp;AN$68&amp;$C415+72)&lt;&gt;INDIRECT("'"&amp;$A$70&amp;"'!"&amp;AN$68&amp;$C415+72),1,0)</f>
        <v>0</v>
      </c>
      <c r="AO415" cm="1">
        <f t="array" aca="1" ref="AO415" ca="1">IF(INDIRECT("'"&amp;$A$69&amp;"'!"&amp;AO$68&amp;$C415+72)&lt;&gt;INDIRECT("'"&amp;$A$70&amp;"'!"&amp;AO$68&amp;$C415+72),1,0)</f>
        <v>0</v>
      </c>
      <c r="AP415" cm="1">
        <f t="array" aca="1" ref="AP415" ca="1">IF(INDIRECT("'"&amp;$A$69&amp;"'!"&amp;AP$68&amp;$C415+72)&lt;&gt;INDIRECT("'"&amp;$A$70&amp;"'!"&amp;AP$68&amp;$C415+72),1,0)</f>
        <v>0</v>
      </c>
      <c r="AQ415" cm="1">
        <f t="array" aca="1" ref="AQ415" ca="1">IF(INDIRECT("'"&amp;$A$69&amp;"'!"&amp;AQ$68&amp;$C415+72)&lt;&gt;INDIRECT("'"&amp;$A$70&amp;"'!"&amp;AQ$68&amp;$C415+72),1,0)</f>
        <v>0</v>
      </c>
      <c r="AR415" cm="1">
        <f t="array" aca="1" ref="AR415" ca="1">IF(INDIRECT("'"&amp;$A$69&amp;"'!"&amp;AR$68&amp;$C415+72)&lt;&gt;INDIRECT("'"&amp;$A$70&amp;"'!"&amp;AR$68&amp;$C415+72),1,0)</f>
        <v>0</v>
      </c>
      <c r="AS415" cm="1">
        <f t="array" aca="1" ref="AS415" ca="1">IF(INDIRECT("'"&amp;$A$69&amp;"'!"&amp;AS$68&amp;$C415+72)&lt;&gt;INDIRECT("'"&amp;$A$70&amp;"'!"&amp;AS$68&amp;$C415+72),1,0)</f>
        <v>0</v>
      </c>
      <c r="AT415" cm="1">
        <f t="array" aca="1" ref="AT415" ca="1">IF(INDIRECT("'"&amp;$A$69&amp;"'!"&amp;AT$68&amp;$C415+72)&lt;&gt;INDIRECT("'"&amp;$A$70&amp;"'!"&amp;AT$68&amp;$C415+72),1,0)</f>
        <v>0</v>
      </c>
      <c r="AU415" cm="1">
        <f t="array" aca="1" ref="AU415" ca="1">IF(INDIRECT("'"&amp;$A$69&amp;"'!"&amp;AU$68&amp;$C415+72)&lt;&gt;INDIRECT("'"&amp;$A$70&amp;"'!"&amp;AU$68&amp;$C415+72),1,0)</f>
        <v>0</v>
      </c>
      <c r="AV415" cm="1">
        <f t="array" aca="1" ref="AV415" ca="1">IF(INDIRECT("'"&amp;$A$69&amp;"'!"&amp;AV$68&amp;$C415+72)&lt;&gt;INDIRECT("'"&amp;$A$70&amp;"'!"&amp;AV$68&amp;$C415+72),1,0)</f>
        <v>0</v>
      </c>
      <c r="AW415" cm="1">
        <f t="array" aca="1" ref="AW415" ca="1">IF(INDIRECT("'"&amp;$A$69&amp;"'!"&amp;AW$68&amp;$C415+72)&lt;&gt;INDIRECT("'"&amp;$A$70&amp;"'!"&amp;AW$68&amp;$C415+72),1,0)</f>
        <v>0</v>
      </c>
      <c r="AX415" cm="1">
        <f t="array" aca="1" ref="AX415" ca="1">IF(INDIRECT("'"&amp;$A$69&amp;"'!"&amp;AX$68&amp;$C415+72)&lt;&gt;INDIRECT("'"&amp;$A$70&amp;"'!"&amp;AX$68&amp;$C415+72),1,0)</f>
        <v>0</v>
      </c>
      <c r="AY415" cm="1">
        <f t="array" aca="1" ref="AY415" ca="1">IF(INDIRECT("'"&amp;$A$69&amp;"'!"&amp;AY$68&amp;$C415+72)&lt;&gt;INDIRECT("'"&amp;$A$70&amp;"'!"&amp;AY$68&amp;$C415+72),1,0)</f>
        <v>0</v>
      </c>
      <c r="AZ415" cm="1">
        <f t="array" aca="1" ref="AZ415" ca="1">IF(INDIRECT("'"&amp;$A$69&amp;"'!"&amp;AZ$68&amp;$C415+72)&lt;&gt;INDIRECT("'"&amp;$A$70&amp;"'!"&amp;AZ$68&amp;$C415+72),1,0)</f>
        <v>0</v>
      </c>
      <c r="BA415" cm="1">
        <f t="array" aca="1" ref="BA415" ca="1">IF(INDIRECT("'"&amp;$A$69&amp;"'!"&amp;BA$68&amp;$C415+72)&lt;&gt;INDIRECT("'"&amp;$A$70&amp;"'!"&amp;BA$68&amp;$C415+72),1,0)</f>
        <v>0</v>
      </c>
      <c r="BB415" cm="1">
        <f t="array" aca="1" ref="BB415" ca="1">IF(INDIRECT("'"&amp;$A$69&amp;"'!"&amp;BB$68&amp;$C415+72)&lt;&gt;INDIRECT("'"&amp;$A$70&amp;"'!"&amp;BB$68&amp;$C415+72),1,0)</f>
        <v>0</v>
      </c>
      <c r="BC415">
        <f t="shared" ca="1" si="15"/>
        <v>0</v>
      </c>
      <c r="BD415">
        <f t="shared" ca="1" si="16"/>
        <v>0</v>
      </c>
      <c r="BE415">
        <f t="shared" ca="1" si="17"/>
        <v>0</v>
      </c>
    </row>
    <row r="416" spans="3:57" x14ac:dyDescent="0.15">
      <c r="C416" s="283">
        <v>344</v>
      </c>
      <c r="D416" cm="1">
        <f t="array" aca="1" ref="D416" ca="1">IF(INDIRECT("'"&amp;$A$69&amp;"'!"&amp;D$68&amp;$C416+72)&lt;&gt;INDIRECT("'"&amp;$A$70&amp;"'!"&amp;D$68&amp;$C416+72),1,0)</f>
        <v>0</v>
      </c>
      <c r="E416" cm="1">
        <f t="array" aca="1" ref="E416" ca="1">IF(INDIRECT("'"&amp;$A$69&amp;"'!"&amp;E$68&amp;$C416+72)&lt;&gt;INDIRECT("'"&amp;$A$70&amp;"'!"&amp;E$68&amp;$C416+72),1,0)</f>
        <v>0</v>
      </c>
      <c r="F416" cm="1">
        <f t="array" aca="1" ref="F416" ca="1">IF(INDIRECT("'"&amp;$A$69&amp;"'!"&amp;F$68&amp;$C416+72)&lt;&gt;INDIRECT("'"&amp;$A$70&amp;"'!"&amp;F$68&amp;$C416+72),1,0)</f>
        <v>0</v>
      </c>
      <c r="G416" cm="1">
        <f t="array" aca="1" ref="G416" ca="1">IF(INDIRECT("'"&amp;$A$69&amp;"'!"&amp;G$68&amp;$C416+72)&lt;&gt;INDIRECT("'"&amp;$A$70&amp;"'!"&amp;G$68&amp;$C416+72),1,0)</f>
        <v>0</v>
      </c>
      <c r="H416" cm="1">
        <f t="array" aca="1" ref="H416" ca="1">IF(INDIRECT("'"&amp;$A$69&amp;"'!"&amp;H$68&amp;$C416+72)&lt;&gt;INDIRECT("'"&amp;$A$70&amp;"'!"&amp;H$68&amp;$C416+72),1,0)</f>
        <v>0</v>
      </c>
      <c r="I416" cm="1">
        <f t="array" aca="1" ref="I416" ca="1">IF(INDIRECT("'"&amp;$A$69&amp;"'!"&amp;I$68&amp;$C416+72)&lt;&gt;INDIRECT("'"&amp;$A$70&amp;"'!"&amp;I$68&amp;$C416+72),1,0)</f>
        <v>0</v>
      </c>
      <c r="J416" cm="1">
        <f t="array" aca="1" ref="J416" ca="1">IF(INDIRECT("'"&amp;$A$69&amp;"'!"&amp;J$68&amp;$C416+72)&lt;&gt;INDIRECT("'"&amp;$A$70&amp;"'!"&amp;J$68&amp;$C416+72),1,0)</f>
        <v>0</v>
      </c>
      <c r="K416" cm="1">
        <f t="array" aca="1" ref="K416" ca="1">IF(INDIRECT("'"&amp;$A$69&amp;"'!"&amp;K$68&amp;$C416+72)&lt;&gt;INDIRECT("'"&amp;$A$70&amp;"'!"&amp;K$68&amp;$C416+72),1,0)</f>
        <v>0</v>
      </c>
      <c r="L416" cm="1">
        <f t="array" aca="1" ref="L416" ca="1">IF(INDIRECT("'"&amp;$A$69&amp;"'!"&amp;L$68&amp;$C416+72)&lt;&gt;INDIRECT("'"&amp;$A$70&amp;"'!"&amp;L$68&amp;$C416+72),1,0)</f>
        <v>0</v>
      </c>
      <c r="M416" cm="1">
        <f t="array" aca="1" ref="M416" ca="1">IF(INDIRECT("'"&amp;$A$69&amp;"'!"&amp;M$68&amp;$C416+72)&lt;&gt;INDIRECT("'"&amp;$A$70&amp;"'!"&amp;M$68&amp;$C416+72),1,0)</f>
        <v>0</v>
      </c>
      <c r="N416" cm="1">
        <f t="array" aca="1" ref="N416" ca="1">IF(INDIRECT("'"&amp;$A$69&amp;"'!"&amp;N$68&amp;$C416+72)&lt;&gt;INDIRECT("'"&amp;$A$70&amp;"'!"&amp;N$68&amp;$C416+72),1,0)</f>
        <v>0</v>
      </c>
      <c r="O416" cm="1">
        <f t="array" aca="1" ref="O416" ca="1">IF(INDIRECT("'"&amp;$A$69&amp;"'!"&amp;O$68&amp;$C416+72)&lt;&gt;INDIRECT("'"&amp;$A$70&amp;"'!"&amp;O$68&amp;$C416+72),1,0)</f>
        <v>0</v>
      </c>
      <c r="P416" cm="1">
        <f t="array" aca="1" ref="P416" ca="1">IF(INDIRECT("'"&amp;$A$69&amp;"'!"&amp;P$68&amp;$C416+72)&lt;&gt;INDIRECT("'"&amp;$A$70&amp;"'!"&amp;P$68&amp;$C416+72),1,0)</f>
        <v>0</v>
      </c>
      <c r="Q416" cm="1">
        <f t="array" aca="1" ref="Q416" ca="1">IF(INDIRECT("'"&amp;$A$69&amp;"'!"&amp;Q$68&amp;$C416+72)&lt;&gt;INDIRECT("'"&amp;$A$70&amp;"'!"&amp;Q$68&amp;$C416+72),1,0)</f>
        <v>0</v>
      </c>
      <c r="R416" cm="1">
        <f t="array" aca="1" ref="R416" ca="1">IF(INDIRECT("'"&amp;$A$69&amp;"'!"&amp;R$68&amp;$C416+72)&lt;&gt;INDIRECT("'"&amp;$A$70&amp;"'!"&amp;R$68&amp;$C416+72),1,0)</f>
        <v>0</v>
      </c>
      <c r="S416" cm="1">
        <f t="array" aca="1" ref="S416" ca="1">IF(INDIRECT("'"&amp;$A$69&amp;"'!"&amp;S$68&amp;$C416+72)&lt;&gt;INDIRECT("'"&amp;$A$70&amp;"'!"&amp;S$68&amp;$C416+72),1,0)</f>
        <v>0</v>
      </c>
      <c r="T416" cm="1">
        <f t="array" aca="1" ref="T416" ca="1">IF(INDIRECT("'"&amp;$A$69&amp;"'!"&amp;T$68&amp;$C416+72)&lt;&gt;INDIRECT("'"&amp;$A$70&amp;"'!"&amp;T$68&amp;$C416+72),1,0)</f>
        <v>0</v>
      </c>
      <c r="U416" cm="1">
        <f t="array" aca="1" ref="U416" ca="1">IF(INDIRECT("'"&amp;$A$69&amp;"'!"&amp;U$68&amp;$C416+72)&lt;&gt;INDIRECT("'"&amp;$A$70&amp;"'!"&amp;U$68&amp;$C416+72),1,0)</f>
        <v>0</v>
      </c>
      <c r="V416" cm="1">
        <f t="array" aca="1" ref="V416" ca="1">IF(INDIRECT("'"&amp;$A$69&amp;"'!"&amp;V$68&amp;$C416+72)&lt;&gt;INDIRECT("'"&amp;$A$70&amp;"'!"&amp;V$68&amp;$C416+72),1,0)</f>
        <v>0</v>
      </c>
      <c r="W416" cm="1">
        <f t="array" aca="1" ref="W416" ca="1">IF(INDIRECT("'"&amp;$A$69&amp;"'!"&amp;W$68&amp;$C416+72)&lt;&gt;INDIRECT("'"&amp;$A$70&amp;"'!"&amp;W$68&amp;$C416+72),1,0)</f>
        <v>0</v>
      </c>
      <c r="X416" cm="1">
        <f t="array" aca="1" ref="X416" ca="1">IF(INDIRECT("'"&amp;$A$69&amp;"'!"&amp;X$68&amp;$C416+72)&lt;&gt;INDIRECT("'"&amp;$A$70&amp;"'!"&amp;X$68&amp;$C416+72),1,0)</f>
        <v>0</v>
      </c>
      <c r="Y416" cm="1">
        <f t="array" aca="1" ref="Y416" ca="1">IF(INDIRECT("'"&amp;$A$69&amp;"'!"&amp;Y$68&amp;$C416+72)&lt;&gt;INDIRECT("'"&amp;$A$70&amp;"'!"&amp;Y$68&amp;$C416+72),1,0)</f>
        <v>0</v>
      </c>
      <c r="Z416" cm="1">
        <f t="array" aca="1" ref="Z416" ca="1">IF(INDIRECT("'"&amp;$A$69&amp;"'!"&amp;Z$68&amp;$C416+72)&lt;&gt;INDIRECT("'"&amp;$A$70&amp;"'!"&amp;Z$68&amp;$C416+72),1,0)</f>
        <v>0</v>
      </c>
      <c r="AA416" cm="1">
        <f t="array" aca="1" ref="AA416" ca="1">IF(INDIRECT("'"&amp;$A$69&amp;"'!"&amp;AA$68&amp;$C416+72)&lt;&gt;INDIRECT("'"&amp;$A$70&amp;"'!"&amp;AA$68&amp;$C416+72),1,0)</f>
        <v>0</v>
      </c>
      <c r="AB416" cm="1">
        <f t="array" aca="1" ref="AB416" ca="1">IF(INDIRECT("'"&amp;$A$69&amp;"'!"&amp;AB$68&amp;$C416+72)&lt;&gt;INDIRECT("'"&amp;$A$70&amp;"'!"&amp;AB$68&amp;$C416+72),1,0)</f>
        <v>0</v>
      </c>
      <c r="AC416" cm="1">
        <f t="array" aca="1" ref="AC416" ca="1">IF(INDIRECT("'"&amp;$A$69&amp;"'!"&amp;AC$68&amp;$C416+72)&lt;&gt;INDIRECT("'"&amp;$A$70&amp;"'!"&amp;AC$68&amp;$C416+72),1,0)</f>
        <v>0</v>
      </c>
      <c r="AD416" cm="1">
        <f t="array" aca="1" ref="AD416" ca="1">IF(INDIRECT("'"&amp;$A$69&amp;"'!"&amp;AD$68&amp;$C416+72)&lt;&gt;INDIRECT("'"&amp;$A$70&amp;"'!"&amp;AD$68&amp;$C416+72),1,0)</f>
        <v>0</v>
      </c>
      <c r="AE416" cm="1">
        <f t="array" aca="1" ref="AE416" ca="1">IF(INDIRECT("'"&amp;$A$69&amp;"'!"&amp;AE$68&amp;$C416+72)&lt;&gt;INDIRECT("'"&amp;$A$70&amp;"'!"&amp;AE$68&amp;$C416+72),1,0)</f>
        <v>0</v>
      </c>
      <c r="AF416" cm="1">
        <f t="array" aca="1" ref="AF416" ca="1">IF(INDIRECT("'"&amp;$A$69&amp;"'!"&amp;AF$68&amp;$C416+72)&lt;&gt;INDIRECT("'"&amp;$A$70&amp;"'!"&amp;AF$68&amp;$C416+72),1,0)</f>
        <v>0</v>
      </c>
      <c r="AG416" cm="1">
        <f t="array" aca="1" ref="AG416" ca="1">IF(INDIRECT("'"&amp;$A$69&amp;"'!"&amp;AG$68&amp;$C416+72)&lt;&gt;INDIRECT("'"&amp;$A$70&amp;"'!"&amp;AG$68&amp;$C416+72),1,0)</f>
        <v>0</v>
      </c>
      <c r="AH416" cm="1">
        <f t="array" aca="1" ref="AH416" ca="1">IF(INDIRECT("'"&amp;$A$69&amp;"'!"&amp;AH$68&amp;$C416+72)&lt;&gt;INDIRECT("'"&amp;$A$70&amp;"'!"&amp;AH$68&amp;$C416+72),1,0)</f>
        <v>0</v>
      </c>
      <c r="AI416" cm="1">
        <f t="array" aca="1" ref="AI416" ca="1">IF(INDIRECT("'"&amp;$A$69&amp;"'!"&amp;AI$68&amp;$C416+72)&lt;&gt;INDIRECT("'"&amp;$A$70&amp;"'!"&amp;AI$68&amp;$C416+72),1,0)</f>
        <v>0</v>
      </c>
      <c r="AJ416" cm="1">
        <f t="array" aca="1" ref="AJ416" ca="1">IF(INDIRECT("'"&amp;$A$69&amp;"'!"&amp;AJ$68&amp;$C416+72)&lt;&gt;INDIRECT("'"&amp;$A$70&amp;"'!"&amp;AJ$68&amp;$C416+72),1,0)</f>
        <v>0</v>
      </c>
      <c r="AK416" cm="1">
        <f t="array" aca="1" ref="AK416" ca="1">IF(INDIRECT("'"&amp;$A$69&amp;"'!"&amp;AK$68&amp;$C416+72)&lt;&gt;INDIRECT("'"&amp;$A$70&amp;"'!"&amp;AK$68&amp;$C416+72),1,0)</f>
        <v>0</v>
      </c>
      <c r="AL416" cm="1">
        <f t="array" aca="1" ref="AL416" ca="1">IF(INDIRECT("'"&amp;$A$69&amp;"'!"&amp;AL$68&amp;$C416+72)&lt;&gt;INDIRECT("'"&amp;$A$70&amp;"'!"&amp;AL$68&amp;$C416+72),1,0)</f>
        <v>0</v>
      </c>
      <c r="AM416" cm="1">
        <f t="array" aca="1" ref="AM416" ca="1">IF(INDIRECT("'"&amp;$A$69&amp;"'!"&amp;AM$68&amp;$C416+72)&lt;&gt;INDIRECT("'"&amp;$A$70&amp;"'!"&amp;AM$68&amp;$C416+72),1,0)</f>
        <v>0</v>
      </c>
      <c r="AN416" cm="1">
        <f t="array" aca="1" ref="AN416" ca="1">IF(INDIRECT("'"&amp;$A$69&amp;"'!"&amp;AN$68&amp;$C416+72)&lt;&gt;INDIRECT("'"&amp;$A$70&amp;"'!"&amp;AN$68&amp;$C416+72),1,0)</f>
        <v>0</v>
      </c>
      <c r="AO416" cm="1">
        <f t="array" aca="1" ref="AO416" ca="1">IF(INDIRECT("'"&amp;$A$69&amp;"'!"&amp;AO$68&amp;$C416+72)&lt;&gt;INDIRECT("'"&amp;$A$70&amp;"'!"&amp;AO$68&amp;$C416+72),1,0)</f>
        <v>0</v>
      </c>
      <c r="AP416" cm="1">
        <f t="array" aca="1" ref="AP416" ca="1">IF(INDIRECT("'"&amp;$A$69&amp;"'!"&amp;AP$68&amp;$C416+72)&lt;&gt;INDIRECT("'"&amp;$A$70&amp;"'!"&amp;AP$68&amp;$C416+72),1,0)</f>
        <v>0</v>
      </c>
      <c r="AQ416" cm="1">
        <f t="array" aca="1" ref="AQ416" ca="1">IF(INDIRECT("'"&amp;$A$69&amp;"'!"&amp;AQ$68&amp;$C416+72)&lt;&gt;INDIRECT("'"&amp;$A$70&amp;"'!"&amp;AQ$68&amp;$C416+72),1,0)</f>
        <v>0</v>
      </c>
      <c r="AR416" cm="1">
        <f t="array" aca="1" ref="AR416" ca="1">IF(INDIRECT("'"&amp;$A$69&amp;"'!"&amp;AR$68&amp;$C416+72)&lt;&gt;INDIRECT("'"&amp;$A$70&amp;"'!"&amp;AR$68&amp;$C416+72),1,0)</f>
        <v>0</v>
      </c>
      <c r="AS416" cm="1">
        <f t="array" aca="1" ref="AS416" ca="1">IF(INDIRECT("'"&amp;$A$69&amp;"'!"&amp;AS$68&amp;$C416+72)&lt;&gt;INDIRECT("'"&amp;$A$70&amp;"'!"&amp;AS$68&amp;$C416+72),1,0)</f>
        <v>0</v>
      </c>
      <c r="AT416" cm="1">
        <f t="array" aca="1" ref="AT416" ca="1">IF(INDIRECT("'"&amp;$A$69&amp;"'!"&amp;AT$68&amp;$C416+72)&lt;&gt;INDIRECT("'"&amp;$A$70&amp;"'!"&amp;AT$68&amp;$C416+72),1,0)</f>
        <v>0</v>
      </c>
      <c r="AU416" cm="1">
        <f t="array" aca="1" ref="AU416" ca="1">IF(INDIRECT("'"&amp;$A$69&amp;"'!"&amp;AU$68&amp;$C416+72)&lt;&gt;INDIRECT("'"&amp;$A$70&amp;"'!"&amp;AU$68&amp;$C416+72),1,0)</f>
        <v>0</v>
      </c>
      <c r="AV416" cm="1">
        <f t="array" aca="1" ref="AV416" ca="1">IF(INDIRECT("'"&amp;$A$69&amp;"'!"&amp;AV$68&amp;$C416+72)&lt;&gt;INDIRECT("'"&amp;$A$70&amp;"'!"&amp;AV$68&amp;$C416+72),1,0)</f>
        <v>0</v>
      </c>
      <c r="AW416" cm="1">
        <f t="array" aca="1" ref="AW416" ca="1">IF(INDIRECT("'"&amp;$A$69&amp;"'!"&amp;AW$68&amp;$C416+72)&lt;&gt;INDIRECT("'"&amp;$A$70&amp;"'!"&amp;AW$68&amp;$C416+72),1,0)</f>
        <v>0</v>
      </c>
      <c r="AX416" cm="1">
        <f t="array" aca="1" ref="AX416" ca="1">IF(INDIRECT("'"&amp;$A$69&amp;"'!"&amp;AX$68&amp;$C416+72)&lt;&gt;INDIRECT("'"&amp;$A$70&amp;"'!"&amp;AX$68&amp;$C416+72),1,0)</f>
        <v>0</v>
      </c>
      <c r="AY416" cm="1">
        <f t="array" aca="1" ref="AY416" ca="1">IF(INDIRECT("'"&amp;$A$69&amp;"'!"&amp;AY$68&amp;$C416+72)&lt;&gt;INDIRECT("'"&amp;$A$70&amp;"'!"&amp;AY$68&amp;$C416+72),1,0)</f>
        <v>0</v>
      </c>
      <c r="AZ416" cm="1">
        <f t="array" aca="1" ref="AZ416" ca="1">IF(INDIRECT("'"&amp;$A$69&amp;"'!"&amp;AZ$68&amp;$C416+72)&lt;&gt;INDIRECT("'"&amp;$A$70&amp;"'!"&amp;AZ$68&amp;$C416+72),1,0)</f>
        <v>0</v>
      </c>
      <c r="BA416" cm="1">
        <f t="array" aca="1" ref="BA416" ca="1">IF(INDIRECT("'"&amp;$A$69&amp;"'!"&amp;BA$68&amp;$C416+72)&lt;&gt;INDIRECT("'"&amp;$A$70&amp;"'!"&amp;BA$68&amp;$C416+72),1,0)</f>
        <v>0</v>
      </c>
      <c r="BB416" cm="1">
        <f t="array" aca="1" ref="BB416" ca="1">IF(INDIRECT("'"&amp;$A$69&amp;"'!"&amp;BB$68&amp;$C416+72)&lt;&gt;INDIRECT("'"&amp;$A$70&amp;"'!"&amp;BB$68&amp;$C416+72),1,0)</f>
        <v>0</v>
      </c>
      <c r="BC416">
        <f t="shared" ca="1" si="15"/>
        <v>0</v>
      </c>
      <c r="BD416">
        <f t="shared" ca="1" si="16"/>
        <v>0</v>
      </c>
      <c r="BE416">
        <f t="shared" ca="1" si="17"/>
        <v>0</v>
      </c>
    </row>
    <row r="417" spans="3:57" x14ac:dyDescent="0.15">
      <c r="C417" s="283">
        <v>345</v>
      </c>
      <c r="D417" cm="1">
        <f t="array" aca="1" ref="D417" ca="1">IF(INDIRECT("'"&amp;$A$69&amp;"'!"&amp;D$68&amp;$C417+72)&lt;&gt;INDIRECT("'"&amp;$A$70&amp;"'!"&amp;D$68&amp;$C417+72),1,0)</f>
        <v>0</v>
      </c>
      <c r="E417" cm="1">
        <f t="array" aca="1" ref="E417" ca="1">IF(INDIRECT("'"&amp;$A$69&amp;"'!"&amp;E$68&amp;$C417+72)&lt;&gt;INDIRECT("'"&amp;$A$70&amp;"'!"&amp;E$68&amp;$C417+72),1,0)</f>
        <v>0</v>
      </c>
      <c r="F417" cm="1">
        <f t="array" aca="1" ref="F417" ca="1">IF(INDIRECT("'"&amp;$A$69&amp;"'!"&amp;F$68&amp;$C417+72)&lt;&gt;INDIRECT("'"&amp;$A$70&amp;"'!"&amp;F$68&amp;$C417+72),1,0)</f>
        <v>0</v>
      </c>
      <c r="G417" cm="1">
        <f t="array" aca="1" ref="G417" ca="1">IF(INDIRECT("'"&amp;$A$69&amp;"'!"&amp;G$68&amp;$C417+72)&lt;&gt;INDIRECT("'"&amp;$A$70&amp;"'!"&amp;G$68&amp;$C417+72),1,0)</f>
        <v>0</v>
      </c>
      <c r="H417" cm="1">
        <f t="array" aca="1" ref="H417" ca="1">IF(INDIRECT("'"&amp;$A$69&amp;"'!"&amp;H$68&amp;$C417+72)&lt;&gt;INDIRECT("'"&amp;$A$70&amp;"'!"&amp;H$68&amp;$C417+72),1,0)</f>
        <v>0</v>
      </c>
      <c r="I417" cm="1">
        <f t="array" aca="1" ref="I417" ca="1">IF(INDIRECT("'"&amp;$A$69&amp;"'!"&amp;I$68&amp;$C417+72)&lt;&gt;INDIRECT("'"&amp;$A$70&amp;"'!"&amp;I$68&amp;$C417+72),1,0)</f>
        <v>0</v>
      </c>
      <c r="J417" cm="1">
        <f t="array" aca="1" ref="J417" ca="1">IF(INDIRECT("'"&amp;$A$69&amp;"'!"&amp;J$68&amp;$C417+72)&lt;&gt;INDIRECT("'"&amp;$A$70&amp;"'!"&amp;J$68&amp;$C417+72),1,0)</f>
        <v>0</v>
      </c>
      <c r="K417" cm="1">
        <f t="array" aca="1" ref="K417" ca="1">IF(INDIRECT("'"&amp;$A$69&amp;"'!"&amp;K$68&amp;$C417+72)&lt;&gt;INDIRECT("'"&amp;$A$70&amp;"'!"&amp;K$68&amp;$C417+72),1,0)</f>
        <v>0</v>
      </c>
      <c r="L417" cm="1">
        <f t="array" aca="1" ref="L417" ca="1">IF(INDIRECT("'"&amp;$A$69&amp;"'!"&amp;L$68&amp;$C417+72)&lt;&gt;INDIRECT("'"&amp;$A$70&amp;"'!"&amp;L$68&amp;$C417+72),1,0)</f>
        <v>0</v>
      </c>
      <c r="M417" cm="1">
        <f t="array" aca="1" ref="M417" ca="1">IF(INDIRECT("'"&amp;$A$69&amp;"'!"&amp;M$68&amp;$C417+72)&lt;&gt;INDIRECT("'"&amp;$A$70&amp;"'!"&amp;M$68&amp;$C417+72),1,0)</f>
        <v>0</v>
      </c>
      <c r="N417" cm="1">
        <f t="array" aca="1" ref="N417" ca="1">IF(INDIRECT("'"&amp;$A$69&amp;"'!"&amp;N$68&amp;$C417+72)&lt;&gt;INDIRECT("'"&amp;$A$70&amp;"'!"&amp;N$68&amp;$C417+72),1,0)</f>
        <v>0</v>
      </c>
      <c r="O417" cm="1">
        <f t="array" aca="1" ref="O417" ca="1">IF(INDIRECT("'"&amp;$A$69&amp;"'!"&amp;O$68&amp;$C417+72)&lt;&gt;INDIRECT("'"&amp;$A$70&amp;"'!"&amp;O$68&amp;$C417+72),1,0)</f>
        <v>0</v>
      </c>
      <c r="P417" cm="1">
        <f t="array" aca="1" ref="P417" ca="1">IF(INDIRECT("'"&amp;$A$69&amp;"'!"&amp;P$68&amp;$C417+72)&lt;&gt;INDIRECT("'"&amp;$A$70&amp;"'!"&amp;P$68&amp;$C417+72),1,0)</f>
        <v>0</v>
      </c>
      <c r="Q417" cm="1">
        <f t="array" aca="1" ref="Q417" ca="1">IF(INDIRECT("'"&amp;$A$69&amp;"'!"&amp;Q$68&amp;$C417+72)&lt;&gt;INDIRECT("'"&amp;$A$70&amp;"'!"&amp;Q$68&amp;$C417+72),1,0)</f>
        <v>0</v>
      </c>
      <c r="R417" cm="1">
        <f t="array" aca="1" ref="R417" ca="1">IF(INDIRECT("'"&amp;$A$69&amp;"'!"&amp;R$68&amp;$C417+72)&lt;&gt;INDIRECT("'"&amp;$A$70&amp;"'!"&amp;R$68&amp;$C417+72),1,0)</f>
        <v>0</v>
      </c>
      <c r="S417" cm="1">
        <f t="array" aca="1" ref="S417" ca="1">IF(INDIRECT("'"&amp;$A$69&amp;"'!"&amp;S$68&amp;$C417+72)&lt;&gt;INDIRECT("'"&amp;$A$70&amp;"'!"&amp;S$68&amp;$C417+72),1,0)</f>
        <v>0</v>
      </c>
      <c r="T417" cm="1">
        <f t="array" aca="1" ref="T417" ca="1">IF(INDIRECT("'"&amp;$A$69&amp;"'!"&amp;T$68&amp;$C417+72)&lt;&gt;INDIRECT("'"&amp;$A$70&amp;"'!"&amp;T$68&amp;$C417+72),1,0)</f>
        <v>0</v>
      </c>
      <c r="U417" cm="1">
        <f t="array" aca="1" ref="U417" ca="1">IF(INDIRECT("'"&amp;$A$69&amp;"'!"&amp;U$68&amp;$C417+72)&lt;&gt;INDIRECT("'"&amp;$A$70&amp;"'!"&amp;U$68&amp;$C417+72),1,0)</f>
        <v>0</v>
      </c>
      <c r="V417" cm="1">
        <f t="array" aca="1" ref="V417" ca="1">IF(INDIRECT("'"&amp;$A$69&amp;"'!"&amp;V$68&amp;$C417+72)&lt;&gt;INDIRECT("'"&amp;$A$70&amp;"'!"&amp;V$68&amp;$C417+72),1,0)</f>
        <v>0</v>
      </c>
      <c r="W417" cm="1">
        <f t="array" aca="1" ref="W417" ca="1">IF(INDIRECT("'"&amp;$A$69&amp;"'!"&amp;W$68&amp;$C417+72)&lt;&gt;INDIRECT("'"&amp;$A$70&amp;"'!"&amp;W$68&amp;$C417+72),1,0)</f>
        <v>0</v>
      </c>
      <c r="X417" cm="1">
        <f t="array" aca="1" ref="X417" ca="1">IF(INDIRECT("'"&amp;$A$69&amp;"'!"&amp;X$68&amp;$C417+72)&lt;&gt;INDIRECT("'"&amp;$A$70&amp;"'!"&amp;X$68&amp;$C417+72),1,0)</f>
        <v>0</v>
      </c>
      <c r="Y417" cm="1">
        <f t="array" aca="1" ref="Y417" ca="1">IF(INDIRECT("'"&amp;$A$69&amp;"'!"&amp;Y$68&amp;$C417+72)&lt;&gt;INDIRECT("'"&amp;$A$70&amp;"'!"&amp;Y$68&amp;$C417+72),1,0)</f>
        <v>0</v>
      </c>
      <c r="Z417" cm="1">
        <f t="array" aca="1" ref="Z417" ca="1">IF(INDIRECT("'"&amp;$A$69&amp;"'!"&amp;Z$68&amp;$C417+72)&lt;&gt;INDIRECT("'"&amp;$A$70&amp;"'!"&amp;Z$68&amp;$C417+72),1,0)</f>
        <v>0</v>
      </c>
      <c r="AA417" cm="1">
        <f t="array" aca="1" ref="AA417" ca="1">IF(INDIRECT("'"&amp;$A$69&amp;"'!"&amp;AA$68&amp;$C417+72)&lt;&gt;INDIRECT("'"&amp;$A$70&amp;"'!"&amp;AA$68&amp;$C417+72),1,0)</f>
        <v>0</v>
      </c>
      <c r="AB417" cm="1">
        <f t="array" aca="1" ref="AB417" ca="1">IF(INDIRECT("'"&amp;$A$69&amp;"'!"&amp;AB$68&amp;$C417+72)&lt;&gt;INDIRECT("'"&amp;$A$70&amp;"'!"&amp;AB$68&amp;$C417+72),1,0)</f>
        <v>0</v>
      </c>
      <c r="AC417" cm="1">
        <f t="array" aca="1" ref="AC417" ca="1">IF(INDIRECT("'"&amp;$A$69&amp;"'!"&amp;AC$68&amp;$C417+72)&lt;&gt;INDIRECT("'"&amp;$A$70&amp;"'!"&amp;AC$68&amp;$C417+72),1,0)</f>
        <v>0</v>
      </c>
      <c r="AD417" cm="1">
        <f t="array" aca="1" ref="AD417" ca="1">IF(INDIRECT("'"&amp;$A$69&amp;"'!"&amp;AD$68&amp;$C417+72)&lt;&gt;INDIRECT("'"&amp;$A$70&amp;"'!"&amp;AD$68&amp;$C417+72),1,0)</f>
        <v>0</v>
      </c>
      <c r="AE417" cm="1">
        <f t="array" aca="1" ref="AE417" ca="1">IF(INDIRECT("'"&amp;$A$69&amp;"'!"&amp;AE$68&amp;$C417+72)&lt;&gt;INDIRECT("'"&amp;$A$70&amp;"'!"&amp;AE$68&amp;$C417+72),1,0)</f>
        <v>0</v>
      </c>
      <c r="AF417" cm="1">
        <f t="array" aca="1" ref="AF417" ca="1">IF(INDIRECT("'"&amp;$A$69&amp;"'!"&amp;AF$68&amp;$C417+72)&lt;&gt;INDIRECT("'"&amp;$A$70&amp;"'!"&amp;AF$68&amp;$C417+72),1,0)</f>
        <v>0</v>
      </c>
      <c r="AG417" cm="1">
        <f t="array" aca="1" ref="AG417" ca="1">IF(INDIRECT("'"&amp;$A$69&amp;"'!"&amp;AG$68&amp;$C417+72)&lt;&gt;INDIRECT("'"&amp;$A$70&amp;"'!"&amp;AG$68&amp;$C417+72),1,0)</f>
        <v>0</v>
      </c>
      <c r="AH417" cm="1">
        <f t="array" aca="1" ref="AH417" ca="1">IF(INDIRECT("'"&amp;$A$69&amp;"'!"&amp;AH$68&amp;$C417+72)&lt;&gt;INDIRECT("'"&amp;$A$70&amp;"'!"&amp;AH$68&amp;$C417+72),1,0)</f>
        <v>0</v>
      </c>
      <c r="AI417" cm="1">
        <f t="array" aca="1" ref="AI417" ca="1">IF(INDIRECT("'"&amp;$A$69&amp;"'!"&amp;AI$68&amp;$C417+72)&lt;&gt;INDIRECT("'"&amp;$A$70&amp;"'!"&amp;AI$68&amp;$C417+72),1,0)</f>
        <v>0</v>
      </c>
      <c r="AJ417" cm="1">
        <f t="array" aca="1" ref="AJ417" ca="1">IF(INDIRECT("'"&amp;$A$69&amp;"'!"&amp;AJ$68&amp;$C417+72)&lt;&gt;INDIRECT("'"&amp;$A$70&amp;"'!"&amp;AJ$68&amp;$C417+72),1,0)</f>
        <v>0</v>
      </c>
      <c r="AK417" cm="1">
        <f t="array" aca="1" ref="AK417" ca="1">IF(INDIRECT("'"&amp;$A$69&amp;"'!"&amp;AK$68&amp;$C417+72)&lt;&gt;INDIRECT("'"&amp;$A$70&amp;"'!"&amp;AK$68&amp;$C417+72),1,0)</f>
        <v>0</v>
      </c>
      <c r="AL417" cm="1">
        <f t="array" aca="1" ref="AL417" ca="1">IF(INDIRECT("'"&amp;$A$69&amp;"'!"&amp;AL$68&amp;$C417+72)&lt;&gt;INDIRECT("'"&amp;$A$70&amp;"'!"&amp;AL$68&amp;$C417+72),1,0)</f>
        <v>0</v>
      </c>
      <c r="AM417" cm="1">
        <f t="array" aca="1" ref="AM417" ca="1">IF(INDIRECT("'"&amp;$A$69&amp;"'!"&amp;AM$68&amp;$C417+72)&lt;&gt;INDIRECT("'"&amp;$A$70&amp;"'!"&amp;AM$68&amp;$C417+72),1,0)</f>
        <v>0</v>
      </c>
      <c r="AN417" cm="1">
        <f t="array" aca="1" ref="AN417" ca="1">IF(INDIRECT("'"&amp;$A$69&amp;"'!"&amp;AN$68&amp;$C417+72)&lt;&gt;INDIRECT("'"&amp;$A$70&amp;"'!"&amp;AN$68&amp;$C417+72),1,0)</f>
        <v>0</v>
      </c>
      <c r="AO417" cm="1">
        <f t="array" aca="1" ref="AO417" ca="1">IF(INDIRECT("'"&amp;$A$69&amp;"'!"&amp;AO$68&amp;$C417+72)&lt;&gt;INDIRECT("'"&amp;$A$70&amp;"'!"&amp;AO$68&amp;$C417+72),1,0)</f>
        <v>0</v>
      </c>
      <c r="AP417" cm="1">
        <f t="array" aca="1" ref="AP417" ca="1">IF(INDIRECT("'"&amp;$A$69&amp;"'!"&amp;AP$68&amp;$C417+72)&lt;&gt;INDIRECT("'"&amp;$A$70&amp;"'!"&amp;AP$68&amp;$C417+72),1,0)</f>
        <v>0</v>
      </c>
      <c r="AQ417" cm="1">
        <f t="array" aca="1" ref="AQ417" ca="1">IF(INDIRECT("'"&amp;$A$69&amp;"'!"&amp;AQ$68&amp;$C417+72)&lt;&gt;INDIRECT("'"&amp;$A$70&amp;"'!"&amp;AQ$68&amp;$C417+72),1,0)</f>
        <v>0</v>
      </c>
      <c r="AR417" cm="1">
        <f t="array" aca="1" ref="AR417" ca="1">IF(INDIRECT("'"&amp;$A$69&amp;"'!"&amp;AR$68&amp;$C417+72)&lt;&gt;INDIRECT("'"&amp;$A$70&amp;"'!"&amp;AR$68&amp;$C417+72),1,0)</f>
        <v>0</v>
      </c>
      <c r="AS417" cm="1">
        <f t="array" aca="1" ref="AS417" ca="1">IF(INDIRECT("'"&amp;$A$69&amp;"'!"&amp;AS$68&amp;$C417+72)&lt;&gt;INDIRECT("'"&amp;$A$70&amp;"'!"&amp;AS$68&amp;$C417+72),1,0)</f>
        <v>0</v>
      </c>
      <c r="AT417" cm="1">
        <f t="array" aca="1" ref="AT417" ca="1">IF(INDIRECT("'"&amp;$A$69&amp;"'!"&amp;AT$68&amp;$C417+72)&lt;&gt;INDIRECT("'"&amp;$A$70&amp;"'!"&amp;AT$68&amp;$C417+72),1,0)</f>
        <v>0</v>
      </c>
      <c r="AU417" cm="1">
        <f t="array" aca="1" ref="AU417" ca="1">IF(INDIRECT("'"&amp;$A$69&amp;"'!"&amp;AU$68&amp;$C417+72)&lt;&gt;INDIRECT("'"&amp;$A$70&amp;"'!"&amp;AU$68&amp;$C417+72),1,0)</f>
        <v>0</v>
      </c>
      <c r="AV417" cm="1">
        <f t="array" aca="1" ref="AV417" ca="1">IF(INDIRECT("'"&amp;$A$69&amp;"'!"&amp;AV$68&amp;$C417+72)&lt;&gt;INDIRECT("'"&amp;$A$70&amp;"'!"&amp;AV$68&amp;$C417+72),1,0)</f>
        <v>0</v>
      </c>
      <c r="AW417" cm="1">
        <f t="array" aca="1" ref="AW417" ca="1">IF(INDIRECT("'"&amp;$A$69&amp;"'!"&amp;AW$68&amp;$C417+72)&lt;&gt;INDIRECT("'"&amp;$A$70&amp;"'!"&amp;AW$68&amp;$C417+72),1,0)</f>
        <v>0</v>
      </c>
      <c r="AX417" cm="1">
        <f t="array" aca="1" ref="AX417" ca="1">IF(INDIRECT("'"&amp;$A$69&amp;"'!"&amp;AX$68&amp;$C417+72)&lt;&gt;INDIRECT("'"&amp;$A$70&amp;"'!"&amp;AX$68&amp;$C417+72),1,0)</f>
        <v>0</v>
      </c>
      <c r="AY417" cm="1">
        <f t="array" aca="1" ref="AY417" ca="1">IF(INDIRECT("'"&amp;$A$69&amp;"'!"&amp;AY$68&amp;$C417+72)&lt;&gt;INDIRECT("'"&amp;$A$70&amp;"'!"&amp;AY$68&amp;$C417+72),1,0)</f>
        <v>0</v>
      </c>
      <c r="AZ417" cm="1">
        <f t="array" aca="1" ref="AZ417" ca="1">IF(INDIRECT("'"&amp;$A$69&amp;"'!"&amp;AZ$68&amp;$C417+72)&lt;&gt;INDIRECT("'"&amp;$A$70&amp;"'!"&amp;AZ$68&amp;$C417+72),1,0)</f>
        <v>0</v>
      </c>
      <c r="BA417" cm="1">
        <f t="array" aca="1" ref="BA417" ca="1">IF(INDIRECT("'"&amp;$A$69&amp;"'!"&amp;BA$68&amp;$C417+72)&lt;&gt;INDIRECT("'"&amp;$A$70&amp;"'!"&amp;BA$68&amp;$C417+72),1,0)</f>
        <v>0</v>
      </c>
      <c r="BB417" cm="1">
        <f t="array" aca="1" ref="BB417" ca="1">IF(INDIRECT("'"&amp;$A$69&amp;"'!"&amp;BB$68&amp;$C417+72)&lt;&gt;INDIRECT("'"&amp;$A$70&amp;"'!"&amp;BB$68&amp;$C417+72),1,0)</f>
        <v>0</v>
      </c>
      <c r="BC417">
        <f t="shared" ca="1" si="15"/>
        <v>0</v>
      </c>
      <c r="BD417">
        <f t="shared" ca="1" si="16"/>
        <v>0</v>
      </c>
      <c r="BE417">
        <f t="shared" ca="1" si="17"/>
        <v>0</v>
      </c>
    </row>
    <row r="418" spans="3:57" x14ac:dyDescent="0.15">
      <c r="C418" s="283">
        <v>346</v>
      </c>
      <c r="D418" cm="1">
        <f t="array" aca="1" ref="D418" ca="1">IF(INDIRECT("'"&amp;$A$69&amp;"'!"&amp;D$68&amp;$C418+72)&lt;&gt;INDIRECT("'"&amp;$A$70&amp;"'!"&amp;D$68&amp;$C418+72),1,0)</f>
        <v>0</v>
      </c>
      <c r="E418" cm="1">
        <f t="array" aca="1" ref="E418" ca="1">IF(INDIRECT("'"&amp;$A$69&amp;"'!"&amp;E$68&amp;$C418+72)&lt;&gt;INDIRECT("'"&amp;$A$70&amp;"'!"&amp;E$68&amp;$C418+72),1,0)</f>
        <v>0</v>
      </c>
      <c r="F418" cm="1">
        <f t="array" aca="1" ref="F418" ca="1">IF(INDIRECT("'"&amp;$A$69&amp;"'!"&amp;F$68&amp;$C418+72)&lt;&gt;INDIRECT("'"&amp;$A$70&amp;"'!"&amp;F$68&amp;$C418+72),1,0)</f>
        <v>0</v>
      </c>
      <c r="G418" cm="1">
        <f t="array" aca="1" ref="G418" ca="1">IF(INDIRECT("'"&amp;$A$69&amp;"'!"&amp;G$68&amp;$C418+72)&lt;&gt;INDIRECT("'"&amp;$A$70&amp;"'!"&amp;G$68&amp;$C418+72),1,0)</f>
        <v>0</v>
      </c>
      <c r="H418" cm="1">
        <f t="array" aca="1" ref="H418" ca="1">IF(INDIRECT("'"&amp;$A$69&amp;"'!"&amp;H$68&amp;$C418+72)&lt;&gt;INDIRECT("'"&amp;$A$70&amp;"'!"&amp;H$68&amp;$C418+72),1,0)</f>
        <v>0</v>
      </c>
      <c r="I418" cm="1">
        <f t="array" aca="1" ref="I418" ca="1">IF(INDIRECT("'"&amp;$A$69&amp;"'!"&amp;I$68&amp;$C418+72)&lt;&gt;INDIRECT("'"&amp;$A$70&amp;"'!"&amp;I$68&amp;$C418+72),1,0)</f>
        <v>0</v>
      </c>
      <c r="J418" cm="1">
        <f t="array" aca="1" ref="J418" ca="1">IF(INDIRECT("'"&amp;$A$69&amp;"'!"&amp;J$68&amp;$C418+72)&lt;&gt;INDIRECT("'"&amp;$A$70&amp;"'!"&amp;J$68&amp;$C418+72),1,0)</f>
        <v>0</v>
      </c>
      <c r="K418" cm="1">
        <f t="array" aca="1" ref="K418" ca="1">IF(INDIRECT("'"&amp;$A$69&amp;"'!"&amp;K$68&amp;$C418+72)&lt;&gt;INDIRECT("'"&amp;$A$70&amp;"'!"&amp;K$68&amp;$C418+72),1,0)</f>
        <v>0</v>
      </c>
      <c r="L418" cm="1">
        <f t="array" aca="1" ref="L418" ca="1">IF(INDIRECT("'"&amp;$A$69&amp;"'!"&amp;L$68&amp;$C418+72)&lt;&gt;INDIRECT("'"&amp;$A$70&amp;"'!"&amp;L$68&amp;$C418+72),1,0)</f>
        <v>0</v>
      </c>
      <c r="M418" cm="1">
        <f t="array" aca="1" ref="M418" ca="1">IF(INDIRECT("'"&amp;$A$69&amp;"'!"&amp;M$68&amp;$C418+72)&lt;&gt;INDIRECT("'"&amp;$A$70&amp;"'!"&amp;M$68&amp;$C418+72),1,0)</f>
        <v>0</v>
      </c>
      <c r="N418" cm="1">
        <f t="array" aca="1" ref="N418" ca="1">IF(INDIRECT("'"&amp;$A$69&amp;"'!"&amp;N$68&amp;$C418+72)&lt;&gt;INDIRECT("'"&amp;$A$70&amp;"'!"&amp;N$68&amp;$C418+72),1,0)</f>
        <v>0</v>
      </c>
      <c r="O418" cm="1">
        <f t="array" aca="1" ref="O418" ca="1">IF(INDIRECT("'"&amp;$A$69&amp;"'!"&amp;O$68&amp;$C418+72)&lt;&gt;INDIRECT("'"&amp;$A$70&amp;"'!"&amp;O$68&amp;$C418+72),1,0)</f>
        <v>0</v>
      </c>
      <c r="P418" cm="1">
        <f t="array" aca="1" ref="P418" ca="1">IF(INDIRECT("'"&amp;$A$69&amp;"'!"&amp;P$68&amp;$C418+72)&lt;&gt;INDIRECT("'"&amp;$A$70&amp;"'!"&amp;P$68&amp;$C418+72),1,0)</f>
        <v>0</v>
      </c>
      <c r="Q418" cm="1">
        <f t="array" aca="1" ref="Q418" ca="1">IF(INDIRECT("'"&amp;$A$69&amp;"'!"&amp;Q$68&amp;$C418+72)&lt;&gt;INDIRECT("'"&amp;$A$70&amp;"'!"&amp;Q$68&amp;$C418+72),1,0)</f>
        <v>0</v>
      </c>
      <c r="R418" cm="1">
        <f t="array" aca="1" ref="R418" ca="1">IF(INDIRECT("'"&amp;$A$69&amp;"'!"&amp;R$68&amp;$C418+72)&lt;&gt;INDIRECT("'"&amp;$A$70&amp;"'!"&amp;R$68&amp;$C418+72),1,0)</f>
        <v>0</v>
      </c>
      <c r="S418" cm="1">
        <f t="array" aca="1" ref="S418" ca="1">IF(INDIRECT("'"&amp;$A$69&amp;"'!"&amp;S$68&amp;$C418+72)&lt;&gt;INDIRECT("'"&amp;$A$70&amp;"'!"&amp;S$68&amp;$C418+72),1,0)</f>
        <v>0</v>
      </c>
      <c r="T418" cm="1">
        <f t="array" aca="1" ref="T418" ca="1">IF(INDIRECT("'"&amp;$A$69&amp;"'!"&amp;T$68&amp;$C418+72)&lt;&gt;INDIRECT("'"&amp;$A$70&amp;"'!"&amp;T$68&amp;$C418+72),1,0)</f>
        <v>0</v>
      </c>
      <c r="U418" cm="1">
        <f t="array" aca="1" ref="U418" ca="1">IF(INDIRECT("'"&amp;$A$69&amp;"'!"&amp;U$68&amp;$C418+72)&lt;&gt;INDIRECT("'"&amp;$A$70&amp;"'!"&amp;U$68&amp;$C418+72),1,0)</f>
        <v>0</v>
      </c>
      <c r="V418" cm="1">
        <f t="array" aca="1" ref="V418" ca="1">IF(INDIRECT("'"&amp;$A$69&amp;"'!"&amp;V$68&amp;$C418+72)&lt;&gt;INDIRECT("'"&amp;$A$70&amp;"'!"&amp;V$68&amp;$C418+72),1,0)</f>
        <v>0</v>
      </c>
      <c r="W418" cm="1">
        <f t="array" aca="1" ref="W418" ca="1">IF(INDIRECT("'"&amp;$A$69&amp;"'!"&amp;W$68&amp;$C418+72)&lt;&gt;INDIRECT("'"&amp;$A$70&amp;"'!"&amp;W$68&amp;$C418+72),1,0)</f>
        <v>0</v>
      </c>
      <c r="X418" cm="1">
        <f t="array" aca="1" ref="X418" ca="1">IF(INDIRECT("'"&amp;$A$69&amp;"'!"&amp;X$68&amp;$C418+72)&lt;&gt;INDIRECT("'"&amp;$A$70&amp;"'!"&amp;X$68&amp;$C418+72),1,0)</f>
        <v>0</v>
      </c>
      <c r="Y418" cm="1">
        <f t="array" aca="1" ref="Y418" ca="1">IF(INDIRECT("'"&amp;$A$69&amp;"'!"&amp;Y$68&amp;$C418+72)&lt;&gt;INDIRECT("'"&amp;$A$70&amp;"'!"&amp;Y$68&amp;$C418+72),1,0)</f>
        <v>0</v>
      </c>
      <c r="Z418" cm="1">
        <f t="array" aca="1" ref="Z418" ca="1">IF(INDIRECT("'"&amp;$A$69&amp;"'!"&amp;Z$68&amp;$C418+72)&lt;&gt;INDIRECT("'"&amp;$A$70&amp;"'!"&amp;Z$68&amp;$C418+72),1,0)</f>
        <v>0</v>
      </c>
      <c r="AA418" cm="1">
        <f t="array" aca="1" ref="AA418" ca="1">IF(INDIRECT("'"&amp;$A$69&amp;"'!"&amp;AA$68&amp;$C418+72)&lt;&gt;INDIRECT("'"&amp;$A$70&amp;"'!"&amp;AA$68&amp;$C418+72),1,0)</f>
        <v>0</v>
      </c>
      <c r="AB418" cm="1">
        <f t="array" aca="1" ref="AB418" ca="1">IF(INDIRECT("'"&amp;$A$69&amp;"'!"&amp;AB$68&amp;$C418+72)&lt;&gt;INDIRECT("'"&amp;$A$70&amp;"'!"&amp;AB$68&amp;$C418+72),1,0)</f>
        <v>0</v>
      </c>
      <c r="AC418" cm="1">
        <f t="array" aca="1" ref="AC418" ca="1">IF(INDIRECT("'"&amp;$A$69&amp;"'!"&amp;AC$68&amp;$C418+72)&lt;&gt;INDIRECT("'"&amp;$A$70&amp;"'!"&amp;AC$68&amp;$C418+72),1,0)</f>
        <v>0</v>
      </c>
      <c r="AD418" cm="1">
        <f t="array" aca="1" ref="AD418" ca="1">IF(INDIRECT("'"&amp;$A$69&amp;"'!"&amp;AD$68&amp;$C418+72)&lt;&gt;INDIRECT("'"&amp;$A$70&amp;"'!"&amp;AD$68&amp;$C418+72),1,0)</f>
        <v>0</v>
      </c>
      <c r="AE418" cm="1">
        <f t="array" aca="1" ref="AE418" ca="1">IF(INDIRECT("'"&amp;$A$69&amp;"'!"&amp;AE$68&amp;$C418+72)&lt;&gt;INDIRECT("'"&amp;$A$70&amp;"'!"&amp;AE$68&amp;$C418+72),1,0)</f>
        <v>0</v>
      </c>
      <c r="AF418" cm="1">
        <f t="array" aca="1" ref="AF418" ca="1">IF(INDIRECT("'"&amp;$A$69&amp;"'!"&amp;AF$68&amp;$C418+72)&lt;&gt;INDIRECT("'"&amp;$A$70&amp;"'!"&amp;AF$68&amp;$C418+72),1,0)</f>
        <v>0</v>
      </c>
      <c r="AG418" cm="1">
        <f t="array" aca="1" ref="AG418" ca="1">IF(INDIRECT("'"&amp;$A$69&amp;"'!"&amp;AG$68&amp;$C418+72)&lt;&gt;INDIRECT("'"&amp;$A$70&amp;"'!"&amp;AG$68&amp;$C418+72),1,0)</f>
        <v>0</v>
      </c>
      <c r="AH418" cm="1">
        <f t="array" aca="1" ref="AH418" ca="1">IF(INDIRECT("'"&amp;$A$69&amp;"'!"&amp;AH$68&amp;$C418+72)&lt;&gt;INDIRECT("'"&amp;$A$70&amp;"'!"&amp;AH$68&amp;$C418+72),1,0)</f>
        <v>0</v>
      </c>
      <c r="AI418" cm="1">
        <f t="array" aca="1" ref="AI418" ca="1">IF(INDIRECT("'"&amp;$A$69&amp;"'!"&amp;AI$68&amp;$C418+72)&lt;&gt;INDIRECT("'"&amp;$A$70&amp;"'!"&amp;AI$68&amp;$C418+72),1,0)</f>
        <v>0</v>
      </c>
      <c r="AJ418" cm="1">
        <f t="array" aca="1" ref="AJ418" ca="1">IF(INDIRECT("'"&amp;$A$69&amp;"'!"&amp;AJ$68&amp;$C418+72)&lt;&gt;INDIRECT("'"&amp;$A$70&amp;"'!"&amp;AJ$68&amp;$C418+72),1,0)</f>
        <v>0</v>
      </c>
      <c r="AK418" cm="1">
        <f t="array" aca="1" ref="AK418" ca="1">IF(INDIRECT("'"&amp;$A$69&amp;"'!"&amp;AK$68&amp;$C418+72)&lt;&gt;INDIRECT("'"&amp;$A$70&amp;"'!"&amp;AK$68&amp;$C418+72),1,0)</f>
        <v>0</v>
      </c>
      <c r="AL418" cm="1">
        <f t="array" aca="1" ref="AL418" ca="1">IF(INDIRECT("'"&amp;$A$69&amp;"'!"&amp;AL$68&amp;$C418+72)&lt;&gt;INDIRECT("'"&amp;$A$70&amp;"'!"&amp;AL$68&amp;$C418+72),1,0)</f>
        <v>0</v>
      </c>
      <c r="AM418" cm="1">
        <f t="array" aca="1" ref="AM418" ca="1">IF(INDIRECT("'"&amp;$A$69&amp;"'!"&amp;AM$68&amp;$C418+72)&lt;&gt;INDIRECT("'"&amp;$A$70&amp;"'!"&amp;AM$68&amp;$C418+72),1,0)</f>
        <v>0</v>
      </c>
      <c r="AN418" cm="1">
        <f t="array" aca="1" ref="AN418" ca="1">IF(INDIRECT("'"&amp;$A$69&amp;"'!"&amp;AN$68&amp;$C418+72)&lt;&gt;INDIRECT("'"&amp;$A$70&amp;"'!"&amp;AN$68&amp;$C418+72),1,0)</f>
        <v>0</v>
      </c>
      <c r="AO418" cm="1">
        <f t="array" aca="1" ref="AO418" ca="1">IF(INDIRECT("'"&amp;$A$69&amp;"'!"&amp;AO$68&amp;$C418+72)&lt;&gt;INDIRECT("'"&amp;$A$70&amp;"'!"&amp;AO$68&amp;$C418+72),1,0)</f>
        <v>0</v>
      </c>
      <c r="AP418" cm="1">
        <f t="array" aca="1" ref="AP418" ca="1">IF(INDIRECT("'"&amp;$A$69&amp;"'!"&amp;AP$68&amp;$C418+72)&lt;&gt;INDIRECT("'"&amp;$A$70&amp;"'!"&amp;AP$68&amp;$C418+72),1,0)</f>
        <v>0</v>
      </c>
      <c r="AQ418" cm="1">
        <f t="array" aca="1" ref="AQ418" ca="1">IF(INDIRECT("'"&amp;$A$69&amp;"'!"&amp;AQ$68&amp;$C418+72)&lt;&gt;INDIRECT("'"&amp;$A$70&amp;"'!"&amp;AQ$68&amp;$C418+72),1,0)</f>
        <v>0</v>
      </c>
      <c r="AR418" cm="1">
        <f t="array" aca="1" ref="AR418" ca="1">IF(INDIRECT("'"&amp;$A$69&amp;"'!"&amp;AR$68&amp;$C418+72)&lt;&gt;INDIRECT("'"&amp;$A$70&amp;"'!"&amp;AR$68&amp;$C418+72),1,0)</f>
        <v>0</v>
      </c>
      <c r="AS418" cm="1">
        <f t="array" aca="1" ref="AS418" ca="1">IF(INDIRECT("'"&amp;$A$69&amp;"'!"&amp;AS$68&amp;$C418+72)&lt;&gt;INDIRECT("'"&amp;$A$70&amp;"'!"&amp;AS$68&amp;$C418+72),1,0)</f>
        <v>0</v>
      </c>
      <c r="AT418" cm="1">
        <f t="array" aca="1" ref="AT418" ca="1">IF(INDIRECT("'"&amp;$A$69&amp;"'!"&amp;AT$68&amp;$C418+72)&lt;&gt;INDIRECT("'"&amp;$A$70&amp;"'!"&amp;AT$68&amp;$C418+72),1,0)</f>
        <v>0</v>
      </c>
      <c r="AU418" cm="1">
        <f t="array" aca="1" ref="AU418" ca="1">IF(INDIRECT("'"&amp;$A$69&amp;"'!"&amp;AU$68&amp;$C418+72)&lt;&gt;INDIRECT("'"&amp;$A$70&amp;"'!"&amp;AU$68&amp;$C418+72),1,0)</f>
        <v>0</v>
      </c>
      <c r="AV418" cm="1">
        <f t="array" aca="1" ref="AV418" ca="1">IF(INDIRECT("'"&amp;$A$69&amp;"'!"&amp;AV$68&amp;$C418+72)&lt;&gt;INDIRECT("'"&amp;$A$70&amp;"'!"&amp;AV$68&amp;$C418+72),1,0)</f>
        <v>0</v>
      </c>
      <c r="AW418" cm="1">
        <f t="array" aca="1" ref="AW418" ca="1">IF(INDIRECT("'"&amp;$A$69&amp;"'!"&amp;AW$68&amp;$C418+72)&lt;&gt;INDIRECT("'"&amp;$A$70&amp;"'!"&amp;AW$68&amp;$C418+72),1,0)</f>
        <v>0</v>
      </c>
      <c r="AX418" cm="1">
        <f t="array" aca="1" ref="AX418" ca="1">IF(INDIRECT("'"&amp;$A$69&amp;"'!"&amp;AX$68&amp;$C418+72)&lt;&gt;INDIRECT("'"&amp;$A$70&amp;"'!"&amp;AX$68&amp;$C418+72),1,0)</f>
        <v>0</v>
      </c>
      <c r="AY418" cm="1">
        <f t="array" aca="1" ref="AY418" ca="1">IF(INDIRECT("'"&amp;$A$69&amp;"'!"&amp;AY$68&amp;$C418+72)&lt;&gt;INDIRECT("'"&amp;$A$70&amp;"'!"&amp;AY$68&amp;$C418+72),1,0)</f>
        <v>0</v>
      </c>
      <c r="AZ418" cm="1">
        <f t="array" aca="1" ref="AZ418" ca="1">IF(INDIRECT("'"&amp;$A$69&amp;"'!"&amp;AZ$68&amp;$C418+72)&lt;&gt;INDIRECT("'"&amp;$A$70&amp;"'!"&amp;AZ$68&amp;$C418+72),1,0)</f>
        <v>0</v>
      </c>
      <c r="BA418" cm="1">
        <f t="array" aca="1" ref="BA418" ca="1">IF(INDIRECT("'"&amp;$A$69&amp;"'!"&amp;BA$68&amp;$C418+72)&lt;&gt;INDIRECT("'"&amp;$A$70&amp;"'!"&amp;BA$68&amp;$C418+72),1,0)</f>
        <v>0</v>
      </c>
      <c r="BB418" cm="1">
        <f t="array" aca="1" ref="BB418" ca="1">IF(INDIRECT("'"&amp;$A$69&amp;"'!"&amp;BB$68&amp;$C418+72)&lt;&gt;INDIRECT("'"&amp;$A$70&amp;"'!"&amp;BB$68&amp;$C418+72),1,0)</f>
        <v>0</v>
      </c>
      <c r="BC418">
        <f t="shared" ca="1" si="15"/>
        <v>0</v>
      </c>
      <c r="BD418">
        <f t="shared" ca="1" si="16"/>
        <v>0</v>
      </c>
      <c r="BE418">
        <f t="shared" ca="1" si="17"/>
        <v>0</v>
      </c>
    </row>
    <row r="419" spans="3:57" x14ac:dyDescent="0.15">
      <c r="C419" s="283">
        <v>347</v>
      </c>
      <c r="D419" cm="1">
        <f t="array" aca="1" ref="D419" ca="1">IF(INDIRECT("'"&amp;$A$69&amp;"'!"&amp;D$68&amp;$C419+72)&lt;&gt;INDIRECT("'"&amp;$A$70&amp;"'!"&amp;D$68&amp;$C419+72),1,0)</f>
        <v>0</v>
      </c>
      <c r="E419" cm="1">
        <f t="array" aca="1" ref="E419" ca="1">IF(INDIRECT("'"&amp;$A$69&amp;"'!"&amp;E$68&amp;$C419+72)&lt;&gt;INDIRECT("'"&amp;$A$70&amp;"'!"&amp;E$68&amp;$C419+72),1,0)</f>
        <v>0</v>
      </c>
      <c r="F419" cm="1">
        <f t="array" aca="1" ref="F419" ca="1">IF(INDIRECT("'"&amp;$A$69&amp;"'!"&amp;F$68&amp;$C419+72)&lt;&gt;INDIRECT("'"&amp;$A$70&amp;"'!"&amp;F$68&amp;$C419+72),1,0)</f>
        <v>0</v>
      </c>
      <c r="G419" cm="1">
        <f t="array" aca="1" ref="G419" ca="1">IF(INDIRECT("'"&amp;$A$69&amp;"'!"&amp;G$68&amp;$C419+72)&lt;&gt;INDIRECT("'"&amp;$A$70&amp;"'!"&amp;G$68&amp;$C419+72),1,0)</f>
        <v>0</v>
      </c>
      <c r="H419" cm="1">
        <f t="array" aca="1" ref="H419" ca="1">IF(INDIRECT("'"&amp;$A$69&amp;"'!"&amp;H$68&amp;$C419+72)&lt;&gt;INDIRECT("'"&amp;$A$70&amp;"'!"&amp;H$68&amp;$C419+72),1,0)</f>
        <v>0</v>
      </c>
      <c r="I419" cm="1">
        <f t="array" aca="1" ref="I419" ca="1">IF(INDIRECT("'"&amp;$A$69&amp;"'!"&amp;I$68&amp;$C419+72)&lt;&gt;INDIRECT("'"&amp;$A$70&amp;"'!"&amp;I$68&amp;$C419+72),1,0)</f>
        <v>0</v>
      </c>
      <c r="J419" cm="1">
        <f t="array" aca="1" ref="J419" ca="1">IF(INDIRECT("'"&amp;$A$69&amp;"'!"&amp;J$68&amp;$C419+72)&lt;&gt;INDIRECT("'"&amp;$A$70&amp;"'!"&amp;J$68&amp;$C419+72),1,0)</f>
        <v>0</v>
      </c>
      <c r="K419" cm="1">
        <f t="array" aca="1" ref="K419" ca="1">IF(INDIRECT("'"&amp;$A$69&amp;"'!"&amp;K$68&amp;$C419+72)&lt;&gt;INDIRECT("'"&amp;$A$70&amp;"'!"&amp;K$68&amp;$C419+72),1,0)</f>
        <v>0</v>
      </c>
      <c r="L419" cm="1">
        <f t="array" aca="1" ref="L419" ca="1">IF(INDIRECT("'"&amp;$A$69&amp;"'!"&amp;L$68&amp;$C419+72)&lt;&gt;INDIRECT("'"&amp;$A$70&amp;"'!"&amp;L$68&amp;$C419+72),1,0)</f>
        <v>0</v>
      </c>
      <c r="M419" cm="1">
        <f t="array" aca="1" ref="M419" ca="1">IF(INDIRECT("'"&amp;$A$69&amp;"'!"&amp;M$68&amp;$C419+72)&lt;&gt;INDIRECT("'"&amp;$A$70&amp;"'!"&amp;M$68&amp;$C419+72),1,0)</f>
        <v>0</v>
      </c>
      <c r="N419" cm="1">
        <f t="array" aca="1" ref="N419" ca="1">IF(INDIRECT("'"&amp;$A$69&amp;"'!"&amp;N$68&amp;$C419+72)&lt;&gt;INDIRECT("'"&amp;$A$70&amp;"'!"&amp;N$68&amp;$C419+72),1,0)</f>
        <v>0</v>
      </c>
      <c r="O419" cm="1">
        <f t="array" aca="1" ref="O419" ca="1">IF(INDIRECT("'"&amp;$A$69&amp;"'!"&amp;O$68&amp;$C419+72)&lt;&gt;INDIRECT("'"&amp;$A$70&amp;"'!"&amp;O$68&amp;$C419+72),1,0)</f>
        <v>0</v>
      </c>
      <c r="P419" cm="1">
        <f t="array" aca="1" ref="P419" ca="1">IF(INDIRECT("'"&amp;$A$69&amp;"'!"&amp;P$68&amp;$C419+72)&lt;&gt;INDIRECT("'"&amp;$A$70&amp;"'!"&amp;P$68&amp;$C419+72),1,0)</f>
        <v>0</v>
      </c>
      <c r="Q419" cm="1">
        <f t="array" aca="1" ref="Q419" ca="1">IF(INDIRECT("'"&amp;$A$69&amp;"'!"&amp;Q$68&amp;$C419+72)&lt;&gt;INDIRECT("'"&amp;$A$70&amp;"'!"&amp;Q$68&amp;$C419+72),1,0)</f>
        <v>0</v>
      </c>
      <c r="R419" cm="1">
        <f t="array" aca="1" ref="R419" ca="1">IF(INDIRECT("'"&amp;$A$69&amp;"'!"&amp;R$68&amp;$C419+72)&lt;&gt;INDIRECT("'"&amp;$A$70&amp;"'!"&amp;R$68&amp;$C419+72),1,0)</f>
        <v>0</v>
      </c>
      <c r="S419" cm="1">
        <f t="array" aca="1" ref="S419" ca="1">IF(INDIRECT("'"&amp;$A$69&amp;"'!"&amp;S$68&amp;$C419+72)&lt;&gt;INDIRECT("'"&amp;$A$70&amp;"'!"&amp;S$68&amp;$C419+72),1,0)</f>
        <v>0</v>
      </c>
      <c r="T419" cm="1">
        <f t="array" aca="1" ref="T419" ca="1">IF(INDIRECT("'"&amp;$A$69&amp;"'!"&amp;T$68&amp;$C419+72)&lt;&gt;INDIRECT("'"&amp;$A$70&amp;"'!"&amp;T$68&amp;$C419+72),1,0)</f>
        <v>0</v>
      </c>
      <c r="U419" cm="1">
        <f t="array" aca="1" ref="U419" ca="1">IF(INDIRECT("'"&amp;$A$69&amp;"'!"&amp;U$68&amp;$C419+72)&lt;&gt;INDIRECT("'"&amp;$A$70&amp;"'!"&amp;U$68&amp;$C419+72),1,0)</f>
        <v>0</v>
      </c>
      <c r="V419" cm="1">
        <f t="array" aca="1" ref="V419" ca="1">IF(INDIRECT("'"&amp;$A$69&amp;"'!"&amp;V$68&amp;$C419+72)&lt;&gt;INDIRECT("'"&amp;$A$70&amp;"'!"&amp;V$68&amp;$C419+72),1,0)</f>
        <v>0</v>
      </c>
      <c r="W419" cm="1">
        <f t="array" aca="1" ref="W419" ca="1">IF(INDIRECT("'"&amp;$A$69&amp;"'!"&amp;W$68&amp;$C419+72)&lt;&gt;INDIRECT("'"&amp;$A$70&amp;"'!"&amp;W$68&amp;$C419+72),1,0)</f>
        <v>0</v>
      </c>
      <c r="X419" cm="1">
        <f t="array" aca="1" ref="X419" ca="1">IF(INDIRECT("'"&amp;$A$69&amp;"'!"&amp;X$68&amp;$C419+72)&lt;&gt;INDIRECT("'"&amp;$A$70&amp;"'!"&amp;X$68&amp;$C419+72),1,0)</f>
        <v>0</v>
      </c>
      <c r="Y419" cm="1">
        <f t="array" aca="1" ref="Y419" ca="1">IF(INDIRECT("'"&amp;$A$69&amp;"'!"&amp;Y$68&amp;$C419+72)&lt;&gt;INDIRECT("'"&amp;$A$70&amp;"'!"&amp;Y$68&amp;$C419+72),1,0)</f>
        <v>0</v>
      </c>
      <c r="Z419" cm="1">
        <f t="array" aca="1" ref="Z419" ca="1">IF(INDIRECT("'"&amp;$A$69&amp;"'!"&amp;Z$68&amp;$C419+72)&lt;&gt;INDIRECT("'"&amp;$A$70&amp;"'!"&amp;Z$68&amp;$C419+72),1,0)</f>
        <v>0</v>
      </c>
      <c r="AA419" cm="1">
        <f t="array" aca="1" ref="AA419" ca="1">IF(INDIRECT("'"&amp;$A$69&amp;"'!"&amp;AA$68&amp;$C419+72)&lt;&gt;INDIRECT("'"&amp;$A$70&amp;"'!"&amp;AA$68&amp;$C419+72),1,0)</f>
        <v>0</v>
      </c>
      <c r="AB419" cm="1">
        <f t="array" aca="1" ref="AB419" ca="1">IF(INDIRECT("'"&amp;$A$69&amp;"'!"&amp;AB$68&amp;$C419+72)&lt;&gt;INDIRECT("'"&amp;$A$70&amp;"'!"&amp;AB$68&amp;$C419+72),1,0)</f>
        <v>0</v>
      </c>
      <c r="AC419" cm="1">
        <f t="array" aca="1" ref="AC419" ca="1">IF(INDIRECT("'"&amp;$A$69&amp;"'!"&amp;AC$68&amp;$C419+72)&lt;&gt;INDIRECT("'"&amp;$A$70&amp;"'!"&amp;AC$68&amp;$C419+72),1,0)</f>
        <v>0</v>
      </c>
      <c r="AD419" cm="1">
        <f t="array" aca="1" ref="AD419" ca="1">IF(INDIRECT("'"&amp;$A$69&amp;"'!"&amp;AD$68&amp;$C419+72)&lt;&gt;INDIRECT("'"&amp;$A$70&amp;"'!"&amp;AD$68&amp;$C419+72),1,0)</f>
        <v>0</v>
      </c>
      <c r="AE419" cm="1">
        <f t="array" aca="1" ref="AE419" ca="1">IF(INDIRECT("'"&amp;$A$69&amp;"'!"&amp;AE$68&amp;$C419+72)&lt;&gt;INDIRECT("'"&amp;$A$70&amp;"'!"&amp;AE$68&amp;$C419+72),1,0)</f>
        <v>0</v>
      </c>
      <c r="AF419" cm="1">
        <f t="array" aca="1" ref="AF419" ca="1">IF(INDIRECT("'"&amp;$A$69&amp;"'!"&amp;AF$68&amp;$C419+72)&lt;&gt;INDIRECT("'"&amp;$A$70&amp;"'!"&amp;AF$68&amp;$C419+72),1,0)</f>
        <v>0</v>
      </c>
      <c r="AG419" cm="1">
        <f t="array" aca="1" ref="AG419" ca="1">IF(INDIRECT("'"&amp;$A$69&amp;"'!"&amp;AG$68&amp;$C419+72)&lt;&gt;INDIRECT("'"&amp;$A$70&amp;"'!"&amp;AG$68&amp;$C419+72),1,0)</f>
        <v>0</v>
      </c>
      <c r="AH419" cm="1">
        <f t="array" aca="1" ref="AH419" ca="1">IF(INDIRECT("'"&amp;$A$69&amp;"'!"&amp;AH$68&amp;$C419+72)&lt;&gt;INDIRECT("'"&amp;$A$70&amp;"'!"&amp;AH$68&amp;$C419+72),1,0)</f>
        <v>0</v>
      </c>
      <c r="AI419" cm="1">
        <f t="array" aca="1" ref="AI419" ca="1">IF(INDIRECT("'"&amp;$A$69&amp;"'!"&amp;AI$68&amp;$C419+72)&lt;&gt;INDIRECT("'"&amp;$A$70&amp;"'!"&amp;AI$68&amp;$C419+72),1,0)</f>
        <v>0</v>
      </c>
      <c r="AJ419" cm="1">
        <f t="array" aca="1" ref="AJ419" ca="1">IF(INDIRECT("'"&amp;$A$69&amp;"'!"&amp;AJ$68&amp;$C419+72)&lt;&gt;INDIRECT("'"&amp;$A$70&amp;"'!"&amp;AJ$68&amp;$C419+72),1,0)</f>
        <v>0</v>
      </c>
      <c r="AK419" cm="1">
        <f t="array" aca="1" ref="AK419" ca="1">IF(INDIRECT("'"&amp;$A$69&amp;"'!"&amp;AK$68&amp;$C419+72)&lt;&gt;INDIRECT("'"&amp;$A$70&amp;"'!"&amp;AK$68&amp;$C419+72),1,0)</f>
        <v>0</v>
      </c>
      <c r="AL419" cm="1">
        <f t="array" aca="1" ref="AL419" ca="1">IF(INDIRECT("'"&amp;$A$69&amp;"'!"&amp;AL$68&amp;$C419+72)&lt;&gt;INDIRECT("'"&amp;$A$70&amp;"'!"&amp;AL$68&amp;$C419+72),1,0)</f>
        <v>0</v>
      </c>
      <c r="AM419" cm="1">
        <f t="array" aca="1" ref="AM419" ca="1">IF(INDIRECT("'"&amp;$A$69&amp;"'!"&amp;AM$68&amp;$C419+72)&lt;&gt;INDIRECT("'"&amp;$A$70&amp;"'!"&amp;AM$68&amp;$C419+72),1,0)</f>
        <v>0</v>
      </c>
      <c r="AN419" cm="1">
        <f t="array" aca="1" ref="AN419" ca="1">IF(INDIRECT("'"&amp;$A$69&amp;"'!"&amp;AN$68&amp;$C419+72)&lt;&gt;INDIRECT("'"&amp;$A$70&amp;"'!"&amp;AN$68&amp;$C419+72),1,0)</f>
        <v>0</v>
      </c>
      <c r="AO419" cm="1">
        <f t="array" aca="1" ref="AO419" ca="1">IF(INDIRECT("'"&amp;$A$69&amp;"'!"&amp;AO$68&amp;$C419+72)&lt;&gt;INDIRECT("'"&amp;$A$70&amp;"'!"&amp;AO$68&amp;$C419+72),1,0)</f>
        <v>0</v>
      </c>
      <c r="AP419" cm="1">
        <f t="array" aca="1" ref="AP419" ca="1">IF(INDIRECT("'"&amp;$A$69&amp;"'!"&amp;AP$68&amp;$C419+72)&lt;&gt;INDIRECT("'"&amp;$A$70&amp;"'!"&amp;AP$68&amp;$C419+72),1,0)</f>
        <v>0</v>
      </c>
      <c r="AQ419" cm="1">
        <f t="array" aca="1" ref="AQ419" ca="1">IF(INDIRECT("'"&amp;$A$69&amp;"'!"&amp;AQ$68&amp;$C419+72)&lt;&gt;INDIRECT("'"&amp;$A$70&amp;"'!"&amp;AQ$68&amp;$C419+72),1,0)</f>
        <v>0</v>
      </c>
      <c r="AR419" cm="1">
        <f t="array" aca="1" ref="AR419" ca="1">IF(INDIRECT("'"&amp;$A$69&amp;"'!"&amp;AR$68&amp;$C419+72)&lt;&gt;INDIRECT("'"&amp;$A$70&amp;"'!"&amp;AR$68&amp;$C419+72),1,0)</f>
        <v>0</v>
      </c>
      <c r="AS419" cm="1">
        <f t="array" aca="1" ref="AS419" ca="1">IF(INDIRECT("'"&amp;$A$69&amp;"'!"&amp;AS$68&amp;$C419+72)&lt;&gt;INDIRECT("'"&amp;$A$70&amp;"'!"&amp;AS$68&amp;$C419+72),1,0)</f>
        <v>0</v>
      </c>
      <c r="AT419" cm="1">
        <f t="array" aca="1" ref="AT419" ca="1">IF(INDIRECT("'"&amp;$A$69&amp;"'!"&amp;AT$68&amp;$C419+72)&lt;&gt;INDIRECT("'"&amp;$A$70&amp;"'!"&amp;AT$68&amp;$C419+72),1,0)</f>
        <v>0</v>
      </c>
      <c r="AU419" cm="1">
        <f t="array" aca="1" ref="AU419" ca="1">IF(INDIRECT("'"&amp;$A$69&amp;"'!"&amp;AU$68&amp;$C419+72)&lt;&gt;INDIRECT("'"&amp;$A$70&amp;"'!"&amp;AU$68&amp;$C419+72),1,0)</f>
        <v>0</v>
      </c>
      <c r="AV419" cm="1">
        <f t="array" aca="1" ref="AV419" ca="1">IF(INDIRECT("'"&amp;$A$69&amp;"'!"&amp;AV$68&amp;$C419+72)&lt;&gt;INDIRECT("'"&amp;$A$70&amp;"'!"&amp;AV$68&amp;$C419+72),1,0)</f>
        <v>0</v>
      </c>
      <c r="AW419" cm="1">
        <f t="array" aca="1" ref="AW419" ca="1">IF(INDIRECT("'"&amp;$A$69&amp;"'!"&amp;AW$68&amp;$C419+72)&lt;&gt;INDIRECT("'"&amp;$A$70&amp;"'!"&amp;AW$68&amp;$C419+72),1,0)</f>
        <v>0</v>
      </c>
      <c r="AX419" cm="1">
        <f t="array" aca="1" ref="AX419" ca="1">IF(INDIRECT("'"&amp;$A$69&amp;"'!"&amp;AX$68&amp;$C419+72)&lt;&gt;INDIRECT("'"&amp;$A$70&amp;"'!"&amp;AX$68&amp;$C419+72),1,0)</f>
        <v>0</v>
      </c>
      <c r="AY419" cm="1">
        <f t="array" aca="1" ref="AY419" ca="1">IF(INDIRECT("'"&amp;$A$69&amp;"'!"&amp;AY$68&amp;$C419+72)&lt;&gt;INDIRECT("'"&amp;$A$70&amp;"'!"&amp;AY$68&amp;$C419+72),1,0)</f>
        <v>0</v>
      </c>
      <c r="AZ419" cm="1">
        <f t="array" aca="1" ref="AZ419" ca="1">IF(INDIRECT("'"&amp;$A$69&amp;"'!"&amp;AZ$68&amp;$C419+72)&lt;&gt;INDIRECT("'"&amp;$A$70&amp;"'!"&amp;AZ$68&amp;$C419+72),1,0)</f>
        <v>0</v>
      </c>
      <c r="BA419" cm="1">
        <f t="array" aca="1" ref="BA419" ca="1">IF(INDIRECT("'"&amp;$A$69&amp;"'!"&amp;BA$68&amp;$C419+72)&lt;&gt;INDIRECT("'"&amp;$A$70&amp;"'!"&amp;BA$68&amp;$C419+72),1,0)</f>
        <v>0</v>
      </c>
      <c r="BB419" cm="1">
        <f t="array" aca="1" ref="BB419" ca="1">IF(INDIRECT("'"&amp;$A$69&amp;"'!"&amp;BB$68&amp;$C419+72)&lt;&gt;INDIRECT("'"&amp;$A$70&amp;"'!"&amp;BB$68&amp;$C419+72),1,0)</f>
        <v>0</v>
      </c>
      <c r="BC419">
        <f t="shared" ca="1" si="15"/>
        <v>0</v>
      </c>
      <c r="BD419">
        <f t="shared" ca="1" si="16"/>
        <v>0</v>
      </c>
      <c r="BE419">
        <f t="shared" ca="1" si="17"/>
        <v>0</v>
      </c>
    </row>
    <row r="420" spans="3:57" x14ac:dyDescent="0.15">
      <c r="C420" s="283">
        <v>348</v>
      </c>
      <c r="D420" cm="1">
        <f t="array" aca="1" ref="D420" ca="1">IF(INDIRECT("'"&amp;$A$69&amp;"'!"&amp;D$68&amp;$C420+72)&lt;&gt;INDIRECT("'"&amp;$A$70&amp;"'!"&amp;D$68&amp;$C420+72),1,0)</f>
        <v>0</v>
      </c>
      <c r="E420" cm="1">
        <f t="array" aca="1" ref="E420" ca="1">IF(INDIRECT("'"&amp;$A$69&amp;"'!"&amp;E$68&amp;$C420+72)&lt;&gt;INDIRECT("'"&amp;$A$70&amp;"'!"&amp;E$68&amp;$C420+72),1,0)</f>
        <v>0</v>
      </c>
      <c r="F420" cm="1">
        <f t="array" aca="1" ref="F420" ca="1">IF(INDIRECT("'"&amp;$A$69&amp;"'!"&amp;F$68&amp;$C420+72)&lt;&gt;INDIRECT("'"&amp;$A$70&amp;"'!"&amp;F$68&amp;$C420+72),1,0)</f>
        <v>0</v>
      </c>
      <c r="G420" cm="1">
        <f t="array" aca="1" ref="G420" ca="1">IF(INDIRECT("'"&amp;$A$69&amp;"'!"&amp;G$68&amp;$C420+72)&lt;&gt;INDIRECT("'"&amp;$A$70&amp;"'!"&amp;G$68&amp;$C420+72),1,0)</f>
        <v>0</v>
      </c>
      <c r="H420" cm="1">
        <f t="array" aca="1" ref="H420" ca="1">IF(INDIRECT("'"&amp;$A$69&amp;"'!"&amp;H$68&amp;$C420+72)&lt;&gt;INDIRECT("'"&amp;$A$70&amp;"'!"&amp;H$68&amp;$C420+72),1,0)</f>
        <v>0</v>
      </c>
      <c r="I420" cm="1">
        <f t="array" aca="1" ref="I420" ca="1">IF(INDIRECT("'"&amp;$A$69&amp;"'!"&amp;I$68&amp;$C420+72)&lt;&gt;INDIRECT("'"&amp;$A$70&amp;"'!"&amp;I$68&amp;$C420+72),1,0)</f>
        <v>0</v>
      </c>
      <c r="J420" cm="1">
        <f t="array" aca="1" ref="J420" ca="1">IF(INDIRECT("'"&amp;$A$69&amp;"'!"&amp;J$68&amp;$C420+72)&lt;&gt;INDIRECT("'"&amp;$A$70&amp;"'!"&amp;J$68&amp;$C420+72),1,0)</f>
        <v>0</v>
      </c>
      <c r="K420" cm="1">
        <f t="array" aca="1" ref="K420" ca="1">IF(INDIRECT("'"&amp;$A$69&amp;"'!"&amp;K$68&amp;$C420+72)&lt;&gt;INDIRECT("'"&amp;$A$70&amp;"'!"&amp;K$68&amp;$C420+72),1,0)</f>
        <v>0</v>
      </c>
      <c r="L420" cm="1">
        <f t="array" aca="1" ref="L420" ca="1">IF(INDIRECT("'"&amp;$A$69&amp;"'!"&amp;L$68&amp;$C420+72)&lt;&gt;INDIRECT("'"&amp;$A$70&amp;"'!"&amp;L$68&amp;$C420+72),1,0)</f>
        <v>0</v>
      </c>
      <c r="M420" cm="1">
        <f t="array" aca="1" ref="M420" ca="1">IF(INDIRECT("'"&amp;$A$69&amp;"'!"&amp;M$68&amp;$C420+72)&lt;&gt;INDIRECT("'"&amp;$A$70&amp;"'!"&amp;M$68&amp;$C420+72),1,0)</f>
        <v>0</v>
      </c>
      <c r="N420" cm="1">
        <f t="array" aca="1" ref="N420" ca="1">IF(INDIRECT("'"&amp;$A$69&amp;"'!"&amp;N$68&amp;$C420+72)&lt;&gt;INDIRECT("'"&amp;$A$70&amp;"'!"&amp;N$68&amp;$C420+72),1,0)</f>
        <v>0</v>
      </c>
      <c r="O420" cm="1">
        <f t="array" aca="1" ref="O420" ca="1">IF(INDIRECT("'"&amp;$A$69&amp;"'!"&amp;O$68&amp;$C420+72)&lt;&gt;INDIRECT("'"&amp;$A$70&amp;"'!"&amp;O$68&amp;$C420+72),1,0)</f>
        <v>0</v>
      </c>
      <c r="P420" cm="1">
        <f t="array" aca="1" ref="P420" ca="1">IF(INDIRECT("'"&amp;$A$69&amp;"'!"&amp;P$68&amp;$C420+72)&lt;&gt;INDIRECT("'"&amp;$A$70&amp;"'!"&amp;P$68&amp;$C420+72),1,0)</f>
        <v>0</v>
      </c>
      <c r="Q420" cm="1">
        <f t="array" aca="1" ref="Q420" ca="1">IF(INDIRECT("'"&amp;$A$69&amp;"'!"&amp;Q$68&amp;$C420+72)&lt;&gt;INDIRECT("'"&amp;$A$70&amp;"'!"&amp;Q$68&amp;$C420+72),1,0)</f>
        <v>0</v>
      </c>
      <c r="R420" cm="1">
        <f t="array" aca="1" ref="R420" ca="1">IF(INDIRECT("'"&amp;$A$69&amp;"'!"&amp;R$68&amp;$C420+72)&lt;&gt;INDIRECT("'"&amp;$A$70&amp;"'!"&amp;R$68&amp;$C420+72),1,0)</f>
        <v>0</v>
      </c>
      <c r="S420" cm="1">
        <f t="array" aca="1" ref="S420" ca="1">IF(INDIRECT("'"&amp;$A$69&amp;"'!"&amp;S$68&amp;$C420+72)&lt;&gt;INDIRECT("'"&amp;$A$70&amp;"'!"&amp;S$68&amp;$C420+72),1,0)</f>
        <v>0</v>
      </c>
      <c r="T420" cm="1">
        <f t="array" aca="1" ref="T420" ca="1">IF(INDIRECT("'"&amp;$A$69&amp;"'!"&amp;T$68&amp;$C420+72)&lt;&gt;INDIRECT("'"&amp;$A$70&amp;"'!"&amp;T$68&amp;$C420+72),1,0)</f>
        <v>0</v>
      </c>
      <c r="U420" cm="1">
        <f t="array" aca="1" ref="U420" ca="1">IF(INDIRECT("'"&amp;$A$69&amp;"'!"&amp;U$68&amp;$C420+72)&lt;&gt;INDIRECT("'"&amp;$A$70&amp;"'!"&amp;U$68&amp;$C420+72),1,0)</f>
        <v>0</v>
      </c>
      <c r="V420" cm="1">
        <f t="array" aca="1" ref="V420" ca="1">IF(INDIRECT("'"&amp;$A$69&amp;"'!"&amp;V$68&amp;$C420+72)&lt;&gt;INDIRECT("'"&amp;$A$70&amp;"'!"&amp;V$68&amp;$C420+72),1,0)</f>
        <v>0</v>
      </c>
      <c r="W420" cm="1">
        <f t="array" aca="1" ref="W420" ca="1">IF(INDIRECT("'"&amp;$A$69&amp;"'!"&amp;W$68&amp;$C420+72)&lt;&gt;INDIRECT("'"&amp;$A$70&amp;"'!"&amp;W$68&amp;$C420+72),1,0)</f>
        <v>0</v>
      </c>
      <c r="X420" cm="1">
        <f t="array" aca="1" ref="X420" ca="1">IF(INDIRECT("'"&amp;$A$69&amp;"'!"&amp;X$68&amp;$C420+72)&lt;&gt;INDIRECT("'"&amp;$A$70&amp;"'!"&amp;X$68&amp;$C420+72),1,0)</f>
        <v>0</v>
      </c>
      <c r="Y420" cm="1">
        <f t="array" aca="1" ref="Y420" ca="1">IF(INDIRECT("'"&amp;$A$69&amp;"'!"&amp;Y$68&amp;$C420+72)&lt;&gt;INDIRECT("'"&amp;$A$70&amp;"'!"&amp;Y$68&amp;$C420+72),1,0)</f>
        <v>0</v>
      </c>
      <c r="Z420" cm="1">
        <f t="array" aca="1" ref="Z420" ca="1">IF(INDIRECT("'"&amp;$A$69&amp;"'!"&amp;Z$68&amp;$C420+72)&lt;&gt;INDIRECT("'"&amp;$A$70&amp;"'!"&amp;Z$68&amp;$C420+72),1,0)</f>
        <v>0</v>
      </c>
      <c r="AA420" cm="1">
        <f t="array" aca="1" ref="AA420" ca="1">IF(INDIRECT("'"&amp;$A$69&amp;"'!"&amp;AA$68&amp;$C420+72)&lt;&gt;INDIRECT("'"&amp;$A$70&amp;"'!"&amp;AA$68&amp;$C420+72),1,0)</f>
        <v>0</v>
      </c>
      <c r="AB420" cm="1">
        <f t="array" aca="1" ref="AB420" ca="1">IF(INDIRECT("'"&amp;$A$69&amp;"'!"&amp;AB$68&amp;$C420+72)&lt;&gt;INDIRECT("'"&amp;$A$70&amp;"'!"&amp;AB$68&amp;$C420+72),1,0)</f>
        <v>0</v>
      </c>
      <c r="AC420" cm="1">
        <f t="array" aca="1" ref="AC420" ca="1">IF(INDIRECT("'"&amp;$A$69&amp;"'!"&amp;AC$68&amp;$C420+72)&lt;&gt;INDIRECT("'"&amp;$A$70&amp;"'!"&amp;AC$68&amp;$C420+72),1,0)</f>
        <v>0</v>
      </c>
      <c r="AD420" cm="1">
        <f t="array" aca="1" ref="AD420" ca="1">IF(INDIRECT("'"&amp;$A$69&amp;"'!"&amp;AD$68&amp;$C420+72)&lt;&gt;INDIRECT("'"&amp;$A$70&amp;"'!"&amp;AD$68&amp;$C420+72),1,0)</f>
        <v>0</v>
      </c>
      <c r="AE420" cm="1">
        <f t="array" aca="1" ref="AE420" ca="1">IF(INDIRECT("'"&amp;$A$69&amp;"'!"&amp;AE$68&amp;$C420+72)&lt;&gt;INDIRECT("'"&amp;$A$70&amp;"'!"&amp;AE$68&amp;$C420+72),1,0)</f>
        <v>0</v>
      </c>
      <c r="AF420" cm="1">
        <f t="array" aca="1" ref="AF420" ca="1">IF(INDIRECT("'"&amp;$A$69&amp;"'!"&amp;AF$68&amp;$C420+72)&lt;&gt;INDIRECT("'"&amp;$A$70&amp;"'!"&amp;AF$68&amp;$C420+72),1,0)</f>
        <v>0</v>
      </c>
      <c r="AG420" cm="1">
        <f t="array" aca="1" ref="AG420" ca="1">IF(INDIRECT("'"&amp;$A$69&amp;"'!"&amp;AG$68&amp;$C420+72)&lt;&gt;INDIRECT("'"&amp;$A$70&amp;"'!"&amp;AG$68&amp;$C420+72),1,0)</f>
        <v>0</v>
      </c>
      <c r="AH420" cm="1">
        <f t="array" aca="1" ref="AH420" ca="1">IF(INDIRECT("'"&amp;$A$69&amp;"'!"&amp;AH$68&amp;$C420+72)&lt;&gt;INDIRECT("'"&amp;$A$70&amp;"'!"&amp;AH$68&amp;$C420+72),1,0)</f>
        <v>0</v>
      </c>
      <c r="AI420" cm="1">
        <f t="array" aca="1" ref="AI420" ca="1">IF(INDIRECT("'"&amp;$A$69&amp;"'!"&amp;AI$68&amp;$C420+72)&lt;&gt;INDIRECT("'"&amp;$A$70&amp;"'!"&amp;AI$68&amp;$C420+72),1,0)</f>
        <v>0</v>
      </c>
      <c r="AJ420" cm="1">
        <f t="array" aca="1" ref="AJ420" ca="1">IF(INDIRECT("'"&amp;$A$69&amp;"'!"&amp;AJ$68&amp;$C420+72)&lt;&gt;INDIRECT("'"&amp;$A$70&amp;"'!"&amp;AJ$68&amp;$C420+72),1,0)</f>
        <v>0</v>
      </c>
      <c r="AK420" cm="1">
        <f t="array" aca="1" ref="AK420" ca="1">IF(INDIRECT("'"&amp;$A$69&amp;"'!"&amp;AK$68&amp;$C420+72)&lt;&gt;INDIRECT("'"&amp;$A$70&amp;"'!"&amp;AK$68&amp;$C420+72),1,0)</f>
        <v>0</v>
      </c>
      <c r="AL420" cm="1">
        <f t="array" aca="1" ref="AL420" ca="1">IF(INDIRECT("'"&amp;$A$69&amp;"'!"&amp;AL$68&amp;$C420+72)&lt;&gt;INDIRECT("'"&amp;$A$70&amp;"'!"&amp;AL$68&amp;$C420+72),1,0)</f>
        <v>0</v>
      </c>
      <c r="AM420" cm="1">
        <f t="array" aca="1" ref="AM420" ca="1">IF(INDIRECT("'"&amp;$A$69&amp;"'!"&amp;AM$68&amp;$C420+72)&lt;&gt;INDIRECT("'"&amp;$A$70&amp;"'!"&amp;AM$68&amp;$C420+72),1,0)</f>
        <v>0</v>
      </c>
      <c r="AN420" cm="1">
        <f t="array" aca="1" ref="AN420" ca="1">IF(INDIRECT("'"&amp;$A$69&amp;"'!"&amp;AN$68&amp;$C420+72)&lt;&gt;INDIRECT("'"&amp;$A$70&amp;"'!"&amp;AN$68&amp;$C420+72),1,0)</f>
        <v>0</v>
      </c>
      <c r="AO420" cm="1">
        <f t="array" aca="1" ref="AO420" ca="1">IF(INDIRECT("'"&amp;$A$69&amp;"'!"&amp;AO$68&amp;$C420+72)&lt;&gt;INDIRECT("'"&amp;$A$70&amp;"'!"&amp;AO$68&amp;$C420+72),1,0)</f>
        <v>0</v>
      </c>
      <c r="AP420" cm="1">
        <f t="array" aca="1" ref="AP420" ca="1">IF(INDIRECT("'"&amp;$A$69&amp;"'!"&amp;AP$68&amp;$C420+72)&lt;&gt;INDIRECT("'"&amp;$A$70&amp;"'!"&amp;AP$68&amp;$C420+72),1,0)</f>
        <v>0</v>
      </c>
      <c r="AQ420" cm="1">
        <f t="array" aca="1" ref="AQ420" ca="1">IF(INDIRECT("'"&amp;$A$69&amp;"'!"&amp;AQ$68&amp;$C420+72)&lt;&gt;INDIRECT("'"&amp;$A$70&amp;"'!"&amp;AQ$68&amp;$C420+72),1,0)</f>
        <v>0</v>
      </c>
      <c r="AR420" cm="1">
        <f t="array" aca="1" ref="AR420" ca="1">IF(INDIRECT("'"&amp;$A$69&amp;"'!"&amp;AR$68&amp;$C420+72)&lt;&gt;INDIRECT("'"&amp;$A$70&amp;"'!"&amp;AR$68&amp;$C420+72),1,0)</f>
        <v>0</v>
      </c>
      <c r="AS420" cm="1">
        <f t="array" aca="1" ref="AS420" ca="1">IF(INDIRECT("'"&amp;$A$69&amp;"'!"&amp;AS$68&amp;$C420+72)&lt;&gt;INDIRECT("'"&amp;$A$70&amp;"'!"&amp;AS$68&amp;$C420+72),1,0)</f>
        <v>0</v>
      </c>
      <c r="AT420" cm="1">
        <f t="array" aca="1" ref="AT420" ca="1">IF(INDIRECT("'"&amp;$A$69&amp;"'!"&amp;AT$68&amp;$C420+72)&lt;&gt;INDIRECT("'"&amp;$A$70&amp;"'!"&amp;AT$68&amp;$C420+72),1,0)</f>
        <v>0</v>
      </c>
      <c r="AU420" cm="1">
        <f t="array" aca="1" ref="AU420" ca="1">IF(INDIRECT("'"&amp;$A$69&amp;"'!"&amp;AU$68&amp;$C420+72)&lt;&gt;INDIRECT("'"&amp;$A$70&amp;"'!"&amp;AU$68&amp;$C420+72),1,0)</f>
        <v>0</v>
      </c>
      <c r="AV420" cm="1">
        <f t="array" aca="1" ref="AV420" ca="1">IF(INDIRECT("'"&amp;$A$69&amp;"'!"&amp;AV$68&amp;$C420+72)&lt;&gt;INDIRECT("'"&amp;$A$70&amp;"'!"&amp;AV$68&amp;$C420+72),1,0)</f>
        <v>0</v>
      </c>
      <c r="AW420" cm="1">
        <f t="array" aca="1" ref="AW420" ca="1">IF(INDIRECT("'"&amp;$A$69&amp;"'!"&amp;AW$68&amp;$C420+72)&lt;&gt;INDIRECT("'"&amp;$A$70&amp;"'!"&amp;AW$68&amp;$C420+72),1,0)</f>
        <v>0</v>
      </c>
      <c r="AX420" cm="1">
        <f t="array" aca="1" ref="AX420" ca="1">IF(INDIRECT("'"&amp;$A$69&amp;"'!"&amp;AX$68&amp;$C420+72)&lt;&gt;INDIRECT("'"&amp;$A$70&amp;"'!"&amp;AX$68&amp;$C420+72),1,0)</f>
        <v>0</v>
      </c>
      <c r="AY420" cm="1">
        <f t="array" aca="1" ref="AY420" ca="1">IF(INDIRECT("'"&amp;$A$69&amp;"'!"&amp;AY$68&amp;$C420+72)&lt;&gt;INDIRECT("'"&amp;$A$70&amp;"'!"&amp;AY$68&amp;$C420+72),1,0)</f>
        <v>0</v>
      </c>
      <c r="AZ420" cm="1">
        <f t="array" aca="1" ref="AZ420" ca="1">IF(INDIRECT("'"&amp;$A$69&amp;"'!"&amp;AZ$68&amp;$C420+72)&lt;&gt;INDIRECT("'"&amp;$A$70&amp;"'!"&amp;AZ$68&amp;$C420+72),1,0)</f>
        <v>0</v>
      </c>
      <c r="BA420" cm="1">
        <f t="array" aca="1" ref="BA420" ca="1">IF(INDIRECT("'"&amp;$A$69&amp;"'!"&amp;BA$68&amp;$C420+72)&lt;&gt;INDIRECT("'"&amp;$A$70&amp;"'!"&amp;BA$68&amp;$C420+72),1,0)</f>
        <v>0</v>
      </c>
      <c r="BB420" cm="1">
        <f t="array" aca="1" ref="BB420" ca="1">IF(INDIRECT("'"&amp;$A$69&amp;"'!"&amp;BB$68&amp;$C420+72)&lt;&gt;INDIRECT("'"&amp;$A$70&amp;"'!"&amp;BB$68&amp;$C420+72),1,0)</f>
        <v>0</v>
      </c>
      <c r="BC420">
        <f t="shared" ca="1" si="15"/>
        <v>0</v>
      </c>
      <c r="BD420">
        <f t="shared" ca="1" si="16"/>
        <v>0</v>
      </c>
      <c r="BE420">
        <f t="shared" ca="1" si="17"/>
        <v>0</v>
      </c>
    </row>
    <row r="421" spans="3:57" x14ac:dyDescent="0.15">
      <c r="C421" s="283">
        <v>349</v>
      </c>
      <c r="D421" cm="1">
        <f t="array" aca="1" ref="D421" ca="1">IF(INDIRECT("'"&amp;$A$69&amp;"'!"&amp;D$68&amp;$C421+72)&lt;&gt;INDIRECT("'"&amp;$A$70&amp;"'!"&amp;D$68&amp;$C421+72),1,0)</f>
        <v>0</v>
      </c>
      <c r="E421" cm="1">
        <f t="array" aca="1" ref="E421" ca="1">IF(INDIRECT("'"&amp;$A$69&amp;"'!"&amp;E$68&amp;$C421+72)&lt;&gt;INDIRECT("'"&amp;$A$70&amp;"'!"&amp;E$68&amp;$C421+72),1,0)</f>
        <v>0</v>
      </c>
      <c r="F421" cm="1">
        <f t="array" aca="1" ref="F421" ca="1">IF(INDIRECT("'"&amp;$A$69&amp;"'!"&amp;F$68&amp;$C421+72)&lt;&gt;INDIRECT("'"&amp;$A$70&amp;"'!"&amp;F$68&amp;$C421+72),1,0)</f>
        <v>0</v>
      </c>
      <c r="G421" cm="1">
        <f t="array" aca="1" ref="G421" ca="1">IF(INDIRECT("'"&amp;$A$69&amp;"'!"&amp;G$68&amp;$C421+72)&lt;&gt;INDIRECT("'"&amp;$A$70&amp;"'!"&amp;G$68&amp;$C421+72),1,0)</f>
        <v>0</v>
      </c>
      <c r="H421" cm="1">
        <f t="array" aca="1" ref="H421" ca="1">IF(INDIRECT("'"&amp;$A$69&amp;"'!"&amp;H$68&amp;$C421+72)&lt;&gt;INDIRECT("'"&amp;$A$70&amp;"'!"&amp;H$68&amp;$C421+72),1,0)</f>
        <v>0</v>
      </c>
      <c r="I421" cm="1">
        <f t="array" aca="1" ref="I421" ca="1">IF(INDIRECT("'"&amp;$A$69&amp;"'!"&amp;I$68&amp;$C421+72)&lt;&gt;INDIRECT("'"&amp;$A$70&amp;"'!"&amp;I$68&amp;$C421+72),1,0)</f>
        <v>0</v>
      </c>
      <c r="J421" cm="1">
        <f t="array" aca="1" ref="J421" ca="1">IF(INDIRECT("'"&amp;$A$69&amp;"'!"&amp;J$68&amp;$C421+72)&lt;&gt;INDIRECT("'"&amp;$A$70&amp;"'!"&amp;J$68&amp;$C421+72),1,0)</f>
        <v>0</v>
      </c>
      <c r="K421" cm="1">
        <f t="array" aca="1" ref="K421" ca="1">IF(INDIRECT("'"&amp;$A$69&amp;"'!"&amp;K$68&amp;$C421+72)&lt;&gt;INDIRECT("'"&amp;$A$70&amp;"'!"&amp;K$68&amp;$C421+72),1,0)</f>
        <v>0</v>
      </c>
      <c r="L421" cm="1">
        <f t="array" aca="1" ref="L421" ca="1">IF(INDIRECT("'"&amp;$A$69&amp;"'!"&amp;L$68&amp;$C421+72)&lt;&gt;INDIRECT("'"&amp;$A$70&amp;"'!"&amp;L$68&amp;$C421+72),1,0)</f>
        <v>0</v>
      </c>
      <c r="M421" cm="1">
        <f t="array" aca="1" ref="M421" ca="1">IF(INDIRECT("'"&amp;$A$69&amp;"'!"&amp;M$68&amp;$C421+72)&lt;&gt;INDIRECT("'"&amp;$A$70&amp;"'!"&amp;M$68&amp;$C421+72),1,0)</f>
        <v>0</v>
      </c>
      <c r="N421" cm="1">
        <f t="array" aca="1" ref="N421" ca="1">IF(INDIRECT("'"&amp;$A$69&amp;"'!"&amp;N$68&amp;$C421+72)&lt;&gt;INDIRECT("'"&amp;$A$70&amp;"'!"&amp;N$68&amp;$C421+72),1,0)</f>
        <v>0</v>
      </c>
      <c r="O421" cm="1">
        <f t="array" aca="1" ref="O421" ca="1">IF(INDIRECT("'"&amp;$A$69&amp;"'!"&amp;O$68&amp;$C421+72)&lt;&gt;INDIRECT("'"&amp;$A$70&amp;"'!"&amp;O$68&amp;$C421+72),1,0)</f>
        <v>0</v>
      </c>
      <c r="P421" cm="1">
        <f t="array" aca="1" ref="P421" ca="1">IF(INDIRECT("'"&amp;$A$69&amp;"'!"&amp;P$68&amp;$C421+72)&lt;&gt;INDIRECT("'"&amp;$A$70&amp;"'!"&amp;P$68&amp;$C421+72),1,0)</f>
        <v>0</v>
      </c>
      <c r="Q421" cm="1">
        <f t="array" aca="1" ref="Q421" ca="1">IF(INDIRECT("'"&amp;$A$69&amp;"'!"&amp;Q$68&amp;$C421+72)&lt;&gt;INDIRECT("'"&amp;$A$70&amp;"'!"&amp;Q$68&amp;$C421+72),1,0)</f>
        <v>0</v>
      </c>
      <c r="R421" cm="1">
        <f t="array" aca="1" ref="R421" ca="1">IF(INDIRECT("'"&amp;$A$69&amp;"'!"&amp;R$68&amp;$C421+72)&lt;&gt;INDIRECT("'"&amp;$A$70&amp;"'!"&amp;R$68&amp;$C421+72),1,0)</f>
        <v>0</v>
      </c>
      <c r="S421" cm="1">
        <f t="array" aca="1" ref="S421" ca="1">IF(INDIRECT("'"&amp;$A$69&amp;"'!"&amp;S$68&amp;$C421+72)&lt;&gt;INDIRECT("'"&amp;$A$70&amp;"'!"&amp;S$68&amp;$C421+72),1,0)</f>
        <v>0</v>
      </c>
      <c r="T421" cm="1">
        <f t="array" aca="1" ref="T421" ca="1">IF(INDIRECT("'"&amp;$A$69&amp;"'!"&amp;T$68&amp;$C421+72)&lt;&gt;INDIRECT("'"&amp;$A$70&amp;"'!"&amp;T$68&amp;$C421+72),1,0)</f>
        <v>0</v>
      </c>
      <c r="U421" cm="1">
        <f t="array" aca="1" ref="U421" ca="1">IF(INDIRECT("'"&amp;$A$69&amp;"'!"&amp;U$68&amp;$C421+72)&lt;&gt;INDIRECT("'"&amp;$A$70&amp;"'!"&amp;U$68&amp;$C421+72),1,0)</f>
        <v>0</v>
      </c>
      <c r="V421" cm="1">
        <f t="array" aca="1" ref="V421" ca="1">IF(INDIRECT("'"&amp;$A$69&amp;"'!"&amp;V$68&amp;$C421+72)&lt;&gt;INDIRECT("'"&amp;$A$70&amp;"'!"&amp;V$68&amp;$C421+72),1,0)</f>
        <v>0</v>
      </c>
      <c r="W421" cm="1">
        <f t="array" aca="1" ref="W421" ca="1">IF(INDIRECT("'"&amp;$A$69&amp;"'!"&amp;W$68&amp;$C421+72)&lt;&gt;INDIRECT("'"&amp;$A$70&amp;"'!"&amp;W$68&amp;$C421+72),1,0)</f>
        <v>0</v>
      </c>
      <c r="X421" cm="1">
        <f t="array" aca="1" ref="X421" ca="1">IF(INDIRECT("'"&amp;$A$69&amp;"'!"&amp;X$68&amp;$C421+72)&lt;&gt;INDIRECT("'"&amp;$A$70&amp;"'!"&amp;X$68&amp;$C421+72),1,0)</f>
        <v>0</v>
      </c>
      <c r="Y421" cm="1">
        <f t="array" aca="1" ref="Y421" ca="1">IF(INDIRECT("'"&amp;$A$69&amp;"'!"&amp;Y$68&amp;$C421+72)&lt;&gt;INDIRECT("'"&amp;$A$70&amp;"'!"&amp;Y$68&amp;$C421+72),1,0)</f>
        <v>0</v>
      </c>
      <c r="Z421" cm="1">
        <f t="array" aca="1" ref="Z421" ca="1">IF(INDIRECT("'"&amp;$A$69&amp;"'!"&amp;Z$68&amp;$C421+72)&lt;&gt;INDIRECT("'"&amp;$A$70&amp;"'!"&amp;Z$68&amp;$C421+72),1,0)</f>
        <v>0</v>
      </c>
      <c r="AA421" cm="1">
        <f t="array" aca="1" ref="AA421" ca="1">IF(INDIRECT("'"&amp;$A$69&amp;"'!"&amp;AA$68&amp;$C421+72)&lt;&gt;INDIRECT("'"&amp;$A$70&amp;"'!"&amp;AA$68&amp;$C421+72),1,0)</f>
        <v>0</v>
      </c>
      <c r="AB421" cm="1">
        <f t="array" aca="1" ref="AB421" ca="1">IF(INDIRECT("'"&amp;$A$69&amp;"'!"&amp;AB$68&amp;$C421+72)&lt;&gt;INDIRECT("'"&amp;$A$70&amp;"'!"&amp;AB$68&amp;$C421+72),1,0)</f>
        <v>0</v>
      </c>
      <c r="AC421" cm="1">
        <f t="array" aca="1" ref="AC421" ca="1">IF(INDIRECT("'"&amp;$A$69&amp;"'!"&amp;AC$68&amp;$C421+72)&lt;&gt;INDIRECT("'"&amp;$A$70&amp;"'!"&amp;AC$68&amp;$C421+72),1,0)</f>
        <v>0</v>
      </c>
      <c r="AD421" cm="1">
        <f t="array" aca="1" ref="AD421" ca="1">IF(INDIRECT("'"&amp;$A$69&amp;"'!"&amp;AD$68&amp;$C421+72)&lt;&gt;INDIRECT("'"&amp;$A$70&amp;"'!"&amp;AD$68&amp;$C421+72),1,0)</f>
        <v>0</v>
      </c>
      <c r="AE421" cm="1">
        <f t="array" aca="1" ref="AE421" ca="1">IF(INDIRECT("'"&amp;$A$69&amp;"'!"&amp;AE$68&amp;$C421+72)&lt;&gt;INDIRECT("'"&amp;$A$70&amp;"'!"&amp;AE$68&amp;$C421+72),1,0)</f>
        <v>0</v>
      </c>
      <c r="AF421" cm="1">
        <f t="array" aca="1" ref="AF421" ca="1">IF(INDIRECT("'"&amp;$A$69&amp;"'!"&amp;AF$68&amp;$C421+72)&lt;&gt;INDIRECT("'"&amp;$A$70&amp;"'!"&amp;AF$68&amp;$C421+72),1,0)</f>
        <v>0</v>
      </c>
      <c r="AG421" cm="1">
        <f t="array" aca="1" ref="AG421" ca="1">IF(INDIRECT("'"&amp;$A$69&amp;"'!"&amp;AG$68&amp;$C421+72)&lt;&gt;INDIRECT("'"&amp;$A$70&amp;"'!"&amp;AG$68&amp;$C421+72),1,0)</f>
        <v>0</v>
      </c>
      <c r="AH421" cm="1">
        <f t="array" aca="1" ref="AH421" ca="1">IF(INDIRECT("'"&amp;$A$69&amp;"'!"&amp;AH$68&amp;$C421+72)&lt;&gt;INDIRECT("'"&amp;$A$70&amp;"'!"&amp;AH$68&amp;$C421+72),1,0)</f>
        <v>0</v>
      </c>
      <c r="AI421" cm="1">
        <f t="array" aca="1" ref="AI421" ca="1">IF(INDIRECT("'"&amp;$A$69&amp;"'!"&amp;AI$68&amp;$C421+72)&lt;&gt;INDIRECT("'"&amp;$A$70&amp;"'!"&amp;AI$68&amp;$C421+72),1,0)</f>
        <v>0</v>
      </c>
      <c r="AJ421" cm="1">
        <f t="array" aca="1" ref="AJ421" ca="1">IF(INDIRECT("'"&amp;$A$69&amp;"'!"&amp;AJ$68&amp;$C421+72)&lt;&gt;INDIRECT("'"&amp;$A$70&amp;"'!"&amp;AJ$68&amp;$C421+72),1,0)</f>
        <v>0</v>
      </c>
      <c r="AK421" cm="1">
        <f t="array" aca="1" ref="AK421" ca="1">IF(INDIRECT("'"&amp;$A$69&amp;"'!"&amp;AK$68&amp;$C421+72)&lt;&gt;INDIRECT("'"&amp;$A$70&amp;"'!"&amp;AK$68&amp;$C421+72),1,0)</f>
        <v>0</v>
      </c>
      <c r="AL421" cm="1">
        <f t="array" aca="1" ref="AL421" ca="1">IF(INDIRECT("'"&amp;$A$69&amp;"'!"&amp;AL$68&amp;$C421+72)&lt;&gt;INDIRECT("'"&amp;$A$70&amp;"'!"&amp;AL$68&amp;$C421+72),1,0)</f>
        <v>0</v>
      </c>
      <c r="AM421" cm="1">
        <f t="array" aca="1" ref="AM421" ca="1">IF(INDIRECT("'"&amp;$A$69&amp;"'!"&amp;AM$68&amp;$C421+72)&lt;&gt;INDIRECT("'"&amp;$A$70&amp;"'!"&amp;AM$68&amp;$C421+72),1,0)</f>
        <v>0</v>
      </c>
      <c r="AN421" cm="1">
        <f t="array" aca="1" ref="AN421" ca="1">IF(INDIRECT("'"&amp;$A$69&amp;"'!"&amp;AN$68&amp;$C421+72)&lt;&gt;INDIRECT("'"&amp;$A$70&amp;"'!"&amp;AN$68&amp;$C421+72),1,0)</f>
        <v>0</v>
      </c>
      <c r="AO421" cm="1">
        <f t="array" aca="1" ref="AO421" ca="1">IF(INDIRECT("'"&amp;$A$69&amp;"'!"&amp;AO$68&amp;$C421+72)&lt;&gt;INDIRECT("'"&amp;$A$70&amp;"'!"&amp;AO$68&amp;$C421+72),1,0)</f>
        <v>0</v>
      </c>
      <c r="AP421" cm="1">
        <f t="array" aca="1" ref="AP421" ca="1">IF(INDIRECT("'"&amp;$A$69&amp;"'!"&amp;AP$68&amp;$C421+72)&lt;&gt;INDIRECT("'"&amp;$A$70&amp;"'!"&amp;AP$68&amp;$C421+72),1,0)</f>
        <v>0</v>
      </c>
      <c r="AQ421" cm="1">
        <f t="array" aca="1" ref="AQ421" ca="1">IF(INDIRECT("'"&amp;$A$69&amp;"'!"&amp;AQ$68&amp;$C421+72)&lt;&gt;INDIRECT("'"&amp;$A$70&amp;"'!"&amp;AQ$68&amp;$C421+72),1,0)</f>
        <v>0</v>
      </c>
      <c r="AR421" cm="1">
        <f t="array" aca="1" ref="AR421" ca="1">IF(INDIRECT("'"&amp;$A$69&amp;"'!"&amp;AR$68&amp;$C421+72)&lt;&gt;INDIRECT("'"&amp;$A$70&amp;"'!"&amp;AR$68&amp;$C421+72),1,0)</f>
        <v>0</v>
      </c>
      <c r="AS421" cm="1">
        <f t="array" aca="1" ref="AS421" ca="1">IF(INDIRECT("'"&amp;$A$69&amp;"'!"&amp;AS$68&amp;$C421+72)&lt;&gt;INDIRECT("'"&amp;$A$70&amp;"'!"&amp;AS$68&amp;$C421+72),1,0)</f>
        <v>0</v>
      </c>
      <c r="AT421" cm="1">
        <f t="array" aca="1" ref="AT421" ca="1">IF(INDIRECT("'"&amp;$A$69&amp;"'!"&amp;AT$68&amp;$C421+72)&lt;&gt;INDIRECT("'"&amp;$A$70&amp;"'!"&amp;AT$68&amp;$C421+72),1,0)</f>
        <v>0</v>
      </c>
      <c r="AU421" cm="1">
        <f t="array" aca="1" ref="AU421" ca="1">IF(INDIRECT("'"&amp;$A$69&amp;"'!"&amp;AU$68&amp;$C421+72)&lt;&gt;INDIRECT("'"&amp;$A$70&amp;"'!"&amp;AU$68&amp;$C421+72),1,0)</f>
        <v>0</v>
      </c>
      <c r="AV421" cm="1">
        <f t="array" aca="1" ref="AV421" ca="1">IF(INDIRECT("'"&amp;$A$69&amp;"'!"&amp;AV$68&amp;$C421+72)&lt;&gt;INDIRECT("'"&amp;$A$70&amp;"'!"&amp;AV$68&amp;$C421+72),1,0)</f>
        <v>0</v>
      </c>
      <c r="AW421" cm="1">
        <f t="array" aca="1" ref="AW421" ca="1">IF(INDIRECT("'"&amp;$A$69&amp;"'!"&amp;AW$68&amp;$C421+72)&lt;&gt;INDIRECT("'"&amp;$A$70&amp;"'!"&amp;AW$68&amp;$C421+72),1,0)</f>
        <v>0</v>
      </c>
      <c r="AX421" cm="1">
        <f t="array" aca="1" ref="AX421" ca="1">IF(INDIRECT("'"&amp;$A$69&amp;"'!"&amp;AX$68&amp;$C421+72)&lt;&gt;INDIRECT("'"&amp;$A$70&amp;"'!"&amp;AX$68&amp;$C421+72),1,0)</f>
        <v>0</v>
      </c>
      <c r="AY421" cm="1">
        <f t="array" aca="1" ref="AY421" ca="1">IF(INDIRECT("'"&amp;$A$69&amp;"'!"&amp;AY$68&amp;$C421+72)&lt;&gt;INDIRECT("'"&amp;$A$70&amp;"'!"&amp;AY$68&amp;$C421+72),1,0)</f>
        <v>0</v>
      </c>
      <c r="AZ421" cm="1">
        <f t="array" aca="1" ref="AZ421" ca="1">IF(INDIRECT("'"&amp;$A$69&amp;"'!"&amp;AZ$68&amp;$C421+72)&lt;&gt;INDIRECT("'"&amp;$A$70&amp;"'!"&amp;AZ$68&amp;$C421+72),1,0)</f>
        <v>0</v>
      </c>
      <c r="BA421" cm="1">
        <f t="array" aca="1" ref="BA421" ca="1">IF(INDIRECT("'"&amp;$A$69&amp;"'!"&amp;BA$68&amp;$C421+72)&lt;&gt;INDIRECT("'"&amp;$A$70&amp;"'!"&amp;BA$68&amp;$C421+72),1,0)</f>
        <v>0</v>
      </c>
      <c r="BB421" cm="1">
        <f t="array" aca="1" ref="BB421" ca="1">IF(INDIRECT("'"&amp;$A$69&amp;"'!"&amp;BB$68&amp;$C421+72)&lt;&gt;INDIRECT("'"&amp;$A$70&amp;"'!"&amp;BB$68&amp;$C421+72),1,0)</f>
        <v>0</v>
      </c>
      <c r="BC421">
        <f t="shared" ca="1" si="15"/>
        <v>0</v>
      </c>
      <c r="BD421">
        <f t="shared" ca="1" si="16"/>
        <v>0</v>
      </c>
      <c r="BE421">
        <f t="shared" ca="1" si="17"/>
        <v>0</v>
      </c>
    </row>
    <row r="422" spans="3:57" x14ac:dyDescent="0.15">
      <c r="C422" s="283">
        <v>350</v>
      </c>
      <c r="D422" cm="1">
        <f t="array" aca="1" ref="D422" ca="1">IF(INDIRECT("'"&amp;$A$69&amp;"'!"&amp;D$68&amp;$C422+72)&lt;&gt;INDIRECT("'"&amp;$A$70&amp;"'!"&amp;D$68&amp;$C422+72),1,0)</f>
        <v>0</v>
      </c>
      <c r="E422" cm="1">
        <f t="array" aca="1" ref="E422" ca="1">IF(INDIRECT("'"&amp;$A$69&amp;"'!"&amp;E$68&amp;$C422+72)&lt;&gt;INDIRECT("'"&amp;$A$70&amp;"'!"&amp;E$68&amp;$C422+72),1,0)</f>
        <v>0</v>
      </c>
      <c r="F422" cm="1">
        <f t="array" aca="1" ref="F422" ca="1">IF(INDIRECT("'"&amp;$A$69&amp;"'!"&amp;F$68&amp;$C422+72)&lt;&gt;INDIRECT("'"&amp;$A$70&amp;"'!"&amp;F$68&amp;$C422+72),1,0)</f>
        <v>0</v>
      </c>
      <c r="G422" cm="1">
        <f t="array" aca="1" ref="G422" ca="1">IF(INDIRECT("'"&amp;$A$69&amp;"'!"&amp;G$68&amp;$C422+72)&lt;&gt;INDIRECT("'"&amp;$A$70&amp;"'!"&amp;G$68&amp;$C422+72),1,0)</f>
        <v>0</v>
      </c>
      <c r="H422" cm="1">
        <f t="array" aca="1" ref="H422" ca="1">IF(INDIRECT("'"&amp;$A$69&amp;"'!"&amp;H$68&amp;$C422+72)&lt;&gt;INDIRECT("'"&amp;$A$70&amp;"'!"&amp;H$68&amp;$C422+72),1,0)</f>
        <v>0</v>
      </c>
      <c r="I422" cm="1">
        <f t="array" aca="1" ref="I422" ca="1">IF(INDIRECT("'"&amp;$A$69&amp;"'!"&amp;I$68&amp;$C422+72)&lt;&gt;INDIRECT("'"&amp;$A$70&amp;"'!"&amp;I$68&amp;$C422+72),1,0)</f>
        <v>0</v>
      </c>
      <c r="J422" cm="1">
        <f t="array" aca="1" ref="J422" ca="1">IF(INDIRECT("'"&amp;$A$69&amp;"'!"&amp;J$68&amp;$C422+72)&lt;&gt;INDIRECT("'"&amp;$A$70&amp;"'!"&amp;J$68&amp;$C422+72),1,0)</f>
        <v>0</v>
      </c>
      <c r="K422" cm="1">
        <f t="array" aca="1" ref="K422" ca="1">IF(INDIRECT("'"&amp;$A$69&amp;"'!"&amp;K$68&amp;$C422+72)&lt;&gt;INDIRECT("'"&amp;$A$70&amp;"'!"&amp;K$68&amp;$C422+72),1,0)</f>
        <v>0</v>
      </c>
      <c r="L422" cm="1">
        <f t="array" aca="1" ref="L422" ca="1">IF(INDIRECT("'"&amp;$A$69&amp;"'!"&amp;L$68&amp;$C422+72)&lt;&gt;INDIRECT("'"&amp;$A$70&amp;"'!"&amp;L$68&amp;$C422+72),1,0)</f>
        <v>0</v>
      </c>
      <c r="M422" cm="1">
        <f t="array" aca="1" ref="M422" ca="1">IF(INDIRECT("'"&amp;$A$69&amp;"'!"&amp;M$68&amp;$C422+72)&lt;&gt;INDIRECT("'"&amp;$A$70&amp;"'!"&amp;M$68&amp;$C422+72),1,0)</f>
        <v>0</v>
      </c>
      <c r="N422" cm="1">
        <f t="array" aca="1" ref="N422" ca="1">IF(INDIRECT("'"&amp;$A$69&amp;"'!"&amp;N$68&amp;$C422+72)&lt;&gt;INDIRECT("'"&amp;$A$70&amp;"'!"&amp;N$68&amp;$C422+72),1,0)</f>
        <v>0</v>
      </c>
      <c r="O422" cm="1">
        <f t="array" aca="1" ref="O422" ca="1">IF(INDIRECT("'"&amp;$A$69&amp;"'!"&amp;O$68&amp;$C422+72)&lt;&gt;INDIRECT("'"&amp;$A$70&amp;"'!"&amp;O$68&amp;$C422+72),1,0)</f>
        <v>0</v>
      </c>
      <c r="P422" cm="1">
        <f t="array" aca="1" ref="P422" ca="1">IF(INDIRECT("'"&amp;$A$69&amp;"'!"&amp;P$68&amp;$C422+72)&lt;&gt;INDIRECT("'"&amp;$A$70&amp;"'!"&amp;P$68&amp;$C422+72),1,0)</f>
        <v>0</v>
      </c>
      <c r="Q422" cm="1">
        <f t="array" aca="1" ref="Q422" ca="1">IF(INDIRECT("'"&amp;$A$69&amp;"'!"&amp;Q$68&amp;$C422+72)&lt;&gt;INDIRECT("'"&amp;$A$70&amp;"'!"&amp;Q$68&amp;$C422+72),1,0)</f>
        <v>0</v>
      </c>
      <c r="R422" cm="1">
        <f t="array" aca="1" ref="R422" ca="1">IF(INDIRECT("'"&amp;$A$69&amp;"'!"&amp;R$68&amp;$C422+72)&lt;&gt;INDIRECT("'"&amp;$A$70&amp;"'!"&amp;R$68&amp;$C422+72),1,0)</f>
        <v>0</v>
      </c>
      <c r="S422" cm="1">
        <f t="array" aca="1" ref="S422" ca="1">IF(INDIRECT("'"&amp;$A$69&amp;"'!"&amp;S$68&amp;$C422+72)&lt;&gt;INDIRECT("'"&amp;$A$70&amp;"'!"&amp;S$68&amp;$C422+72),1,0)</f>
        <v>0</v>
      </c>
      <c r="T422" cm="1">
        <f t="array" aca="1" ref="T422" ca="1">IF(INDIRECT("'"&amp;$A$69&amp;"'!"&amp;T$68&amp;$C422+72)&lt;&gt;INDIRECT("'"&amp;$A$70&amp;"'!"&amp;T$68&amp;$C422+72),1,0)</f>
        <v>0</v>
      </c>
      <c r="U422" cm="1">
        <f t="array" aca="1" ref="U422" ca="1">IF(INDIRECT("'"&amp;$A$69&amp;"'!"&amp;U$68&amp;$C422+72)&lt;&gt;INDIRECT("'"&amp;$A$70&amp;"'!"&amp;U$68&amp;$C422+72),1,0)</f>
        <v>0</v>
      </c>
      <c r="V422" cm="1">
        <f t="array" aca="1" ref="V422" ca="1">IF(INDIRECT("'"&amp;$A$69&amp;"'!"&amp;V$68&amp;$C422+72)&lt;&gt;INDIRECT("'"&amp;$A$70&amp;"'!"&amp;V$68&amp;$C422+72),1,0)</f>
        <v>0</v>
      </c>
      <c r="W422" cm="1">
        <f t="array" aca="1" ref="W422" ca="1">IF(INDIRECT("'"&amp;$A$69&amp;"'!"&amp;W$68&amp;$C422+72)&lt;&gt;INDIRECT("'"&amp;$A$70&amp;"'!"&amp;W$68&amp;$C422+72),1,0)</f>
        <v>0</v>
      </c>
      <c r="X422" cm="1">
        <f t="array" aca="1" ref="X422" ca="1">IF(INDIRECT("'"&amp;$A$69&amp;"'!"&amp;X$68&amp;$C422+72)&lt;&gt;INDIRECT("'"&amp;$A$70&amp;"'!"&amp;X$68&amp;$C422+72),1,0)</f>
        <v>0</v>
      </c>
      <c r="Y422" cm="1">
        <f t="array" aca="1" ref="Y422" ca="1">IF(INDIRECT("'"&amp;$A$69&amp;"'!"&amp;Y$68&amp;$C422+72)&lt;&gt;INDIRECT("'"&amp;$A$70&amp;"'!"&amp;Y$68&amp;$C422+72),1,0)</f>
        <v>0</v>
      </c>
      <c r="Z422" cm="1">
        <f t="array" aca="1" ref="Z422" ca="1">IF(INDIRECT("'"&amp;$A$69&amp;"'!"&amp;Z$68&amp;$C422+72)&lt;&gt;INDIRECT("'"&amp;$A$70&amp;"'!"&amp;Z$68&amp;$C422+72),1,0)</f>
        <v>0</v>
      </c>
      <c r="AA422" cm="1">
        <f t="array" aca="1" ref="AA422" ca="1">IF(INDIRECT("'"&amp;$A$69&amp;"'!"&amp;AA$68&amp;$C422+72)&lt;&gt;INDIRECT("'"&amp;$A$70&amp;"'!"&amp;AA$68&amp;$C422+72),1,0)</f>
        <v>0</v>
      </c>
      <c r="AB422" cm="1">
        <f t="array" aca="1" ref="AB422" ca="1">IF(INDIRECT("'"&amp;$A$69&amp;"'!"&amp;AB$68&amp;$C422+72)&lt;&gt;INDIRECT("'"&amp;$A$70&amp;"'!"&amp;AB$68&amp;$C422+72),1,0)</f>
        <v>0</v>
      </c>
      <c r="AC422" cm="1">
        <f t="array" aca="1" ref="AC422" ca="1">IF(INDIRECT("'"&amp;$A$69&amp;"'!"&amp;AC$68&amp;$C422+72)&lt;&gt;INDIRECT("'"&amp;$A$70&amp;"'!"&amp;AC$68&amp;$C422+72),1,0)</f>
        <v>0</v>
      </c>
      <c r="AD422" cm="1">
        <f t="array" aca="1" ref="AD422" ca="1">IF(INDIRECT("'"&amp;$A$69&amp;"'!"&amp;AD$68&amp;$C422+72)&lt;&gt;INDIRECT("'"&amp;$A$70&amp;"'!"&amp;AD$68&amp;$C422+72),1,0)</f>
        <v>0</v>
      </c>
      <c r="AE422" cm="1">
        <f t="array" aca="1" ref="AE422" ca="1">IF(INDIRECT("'"&amp;$A$69&amp;"'!"&amp;AE$68&amp;$C422+72)&lt;&gt;INDIRECT("'"&amp;$A$70&amp;"'!"&amp;AE$68&amp;$C422+72),1,0)</f>
        <v>0</v>
      </c>
      <c r="AF422" cm="1">
        <f t="array" aca="1" ref="AF422" ca="1">IF(INDIRECT("'"&amp;$A$69&amp;"'!"&amp;AF$68&amp;$C422+72)&lt;&gt;INDIRECT("'"&amp;$A$70&amp;"'!"&amp;AF$68&amp;$C422+72),1,0)</f>
        <v>0</v>
      </c>
      <c r="AG422" cm="1">
        <f t="array" aca="1" ref="AG422" ca="1">IF(INDIRECT("'"&amp;$A$69&amp;"'!"&amp;AG$68&amp;$C422+72)&lt;&gt;INDIRECT("'"&amp;$A$70&amp;"'!"&amp;AG$68&amp;$C422+72),1,0)</f>
        <v>0</v>
      </c>
      <c r="AH422" cm="1">
        <f t="array" aca="1" ref="AH422" ca="1">IF(INDIRECT("'"&amp;$A$69&amp;"'!"&amp;AH$68&amp;$C422+72)&lt;&gt;INDIRECT("'"&amp;$A$70&amp;"'!"&amp;AH$68&amp;$C422+72),1,0)</f>
        <v>0</v>
      </c>
      <c r="AI422" cm="1">
        <f t="array" aca="1" ref="AI422" ca="1">IF(INDIRECT("'"&amp;$A$69&amp;"'!"&amp;AI$68&amp;$C422+72)&lt;&gt;INDIRECT("'"&amp;$A$70&amp;"'!"&amp;AI$68&amp;$C422+72),1,0)</f>
        <v>0</v>
      </c>
      <c r="AJ422" cm="1">
        <f t="array" aca="1" ref="AJ422" ca="1">IF(INDIRECT("'"&amp;$A$69&amp;"'!"&amp;AJ$68&amp;$C422+72)&lt;&gt;INDIRECT("'"&amp;$A$70&amp;"'!"&amp;AJ$68&amp;$C422+72),1,0)</f>
        <v>0</v>
      </c>
      <c r="AK422" cm="1">
        <f t="array" aca="1" ref="AK422" ca="1">IF(INDIRECT("'"&amp;$A$69&amp;"'!"&amp;AK$68&amp;$C422+72)&lt;&gt;INDIRECT("'"&amp;$A$70&amp;"'!"&amp;AK$68&amp;$C422+72),1,0)</f>
        <v>0</v>
      </c>
      <c r="AL422" cm="1">
        <f t="array" aca="1" ref="AL422" ca="1">IF(INDIRECT("'"&amp;$A$69&amp;"'!"&amp;AL$68&amp;$C422+72)&lt;&gt;INDIRECT("'"&amp;$A$70&amp;"'!"&amp;AL$68&amp;$C422+72),1,0)</f>
        <v>0</v>
      </c>
      <c r="AM422" cm="1">
        <f t="array" aca="1" ref="AM422" ca="1">IF(INDIRECT("'"&amp;$A$69&amp;"'!"&amp;AM$68&amp;$C422+72)&lt;&gt;INDIRECT("'"&amp;$A$70&amp;"'!"&amp;AM$68&amp;$C422+72),1,0)</f>
        <v>0</v>
      </c>
      <c r="AN422" cm="1">
        <f t="array" aca="1" ref="AN422" ca="1">IF(INDIRECT("'"&amp;$A$69&amp;"'!"&amp;AN$68&amp;$C422+72)&lt;&gt;INDIRECT("'"&amp;$A$70&amp;"'!"&amp;AN$68&amp;$C422+72),1,0)</f>
        <v>0</v>
      </c>
      <c r="AO422" cm="1">
        <f t="array" aca="1" ref="AO422" ca="1">IF(INDIRECT("'"&amp;$A$69&amp;"'!"&amp;AO$68&amp;$C422+72)&lt;&gt;INDIRECT("'"&amp;$A$70&amp;"'!"&amp;AO$68&amp;$C422+72),1,0)</f>
        <v>0</v>
      </c>
      <c r="AP422" cm="1">
        <f t="array" aca="1" ref="AP422" ca="1">IF(INDIRECT("'"&amp;$A$69&amp;"'!"&amp;AP$68&amp;$C422+72)&lt;&gt;INDIRECT("'"&amp;$A$70&amp;"'!"&amp;AP$68&amp;$C422+72),1,0)</f>
        <v>0</v>
      </c>
      <c r="AQ422" cm="1">
        <f t="array" aca="1" ref="AQ422" ca="1">IF(INDIRECT("'"&amp;$A$69&amp;"'!"&amp;AQ$68&amp;$C422+72)&lt;&gt;INDIRECT("'"&amp;$A$70&amp;"'!"&amp;AQ$68&amp;$C422+72),1,0)</f>
        <v>0</v>
      </c>
      <c r="AR422" cm="1">
        <f t="array" aca="1" ref="AR422" ca="1">IF(INDIRECT("'"&amp;$A$69&amp;"'!"&amp;AR$68&amp;$C422+72)&lt;&gt;INDIRECT("'"&amp;$A$70&amp;"'!"&amp;AR$68&amp;$C422+72),1,0)</f>
        <v>0</v>
      </c>
      <c r="AS422" cm="1">
        <f t="array" aca="1" ref="AS422" ca="1">IF(INDIRECT("'"&amp;$A$69&amp;"'!"&amp;AS$68&amp;$C422+72)&lt;&gt;INDIRECT("'"&amp;$A$70&amp;"'!"&amp;AS$68&amp;$C422+72),1,0)</f>
        <v>0</v>
      </c>
      <c r="AT422" cm="1">
        <f t="array" aca="1" ref="AT422" ca="1">IF(INDIRECT("'"&amp;$A$69&amp;"'!"&amp;AT$68&amp;$C422+72)&lt;&gt;INDIRECT("'"&amp;$A$70&amp;"'!"&amp;AT$68&amp;$C422+72),1,0)</f>
        <v>0</v>
      </c>
      <c r="AU422" cm="1">
        <f t="array" aca="1" ref="AU422" ca="1">IF(INDIRECT("'"&amp;$A$69&amp;"'!"&amp;AU$68&amp;$C422+72)&lt;&gt;INDIRECT("'"&amp;$A$70&amp;"'!"&amp;AU$68&amp;$C422+72),1,0)</f>
        <v>0</v>
      </c>
      <c r="AV422" cm="1">
        <f t="array" aca="1" ref="AV422" ca="1">IF(INDIRECT("'"&amp;$A$69&amp;"'!"&amp;AV$68&amp;$C422+72)&lt;&gt;INDIRECT("'"&amp;$A$70&amp;"'!"&amp;AV$68&amp;$C422+72),1,0)</f>
        <v>0</v>
      </c>
      <c r="AW422" cm="1">
        <f t="array" aca="1" ref="AW422" ca="1">IF(INDIRECT("'"&amp;$A$69&amp;"'!"&amp;AW$68&amp;$C422+72)&lt;&gt;INDIRECT("'"&amp;$A$70&amp;"'!"&amp;AW$68&amp;$C422+72),1,0)</f>
        <v>0</v>
      </c>
      <c r="AX422" cm="1">
        <f t="array" aca="1" ref="AX422" ca="1">IF(INDIRECT("'"&amp;$A$69&amp;"'!"&amp;AX$68&amp;$C422+72)&lt;&gt;INDIRECT("'"&amp;$A$70&amp;"'!"&amp;AX$68&amp;$C422+72),1,0)</f>
        <v>0</v>
      </c>
      <c r="AY422" cm="1">
        <f t="array" aca="1" ref="AY422" ca="1">IF(INDIRECT("'"&amp;$A$69&amp;"'!"&amp;AY$68&amp;$C422+72)&lt;&gt;INDIRECT("'"&amp;$A$70&amp;"'!"&amp;AY$68&amp;$C422+72),1,0)</f>
        <v>0</v>
      </c>
      <c r="AZ422" cm="1">
        <f t="array" aca="1" ref="AZ422" ca="1">IF(INDIRECT("'"&amp;$A$69&amp;"'!"&amp;AZ$68&amp;$C422+72)&lt;&gt;INDIRECT("'"&amp;$A$70&amp;"'!"&amp;AZ$68&amp;$C422+72),1,0)</f>
        <v>0</v>
      </c>
      <c r="BA422" cm="1">
        <f t="array" aca="1" ref="BA422" ca="1">IF(INDIRECT("'"&amp;$A$69&amp;"'!"&amp;BA$68&amp;$C422+72)&lt;&gt;INDIRECT("'"&amp;$A$70&amp;"'!"&amp;BA$68&amp;$C422+72),1,0)</f>
        <v>0</v>
      </c>
      <c r="BB422" cm="1">
        <f t="array" aca="1" ref="BB422" ca="1">IF(INDIRECT("'"&amp;$A$69&amp;"'!"&amp;BB$68&amp;$C422+72)&lt;&gt;INDIRECT("'"&amp;$A$70&amp;"'!"&amp;BB$68&amp;$C422+72),1,0)</f>
        <v>0</v>
      </c>
      <c r="BC422">
        <f t="shared" ca="1" si="15"/>
        <v>0</v>
      </c>
      <c r="BD422">
        <f t="shared" ca="1" si="16"/>
        <v>0</v>
      </c>
      <c r="BE422">
        <f t="shared" ca="1" si="17"/>
        <v>0</v>
      </c>
    </row>
    <row r="423" spans="3:57" x14ac:dyDescent="0.15">
      <c r="C423" s="283">
        <v>351</v>
      </c>
      <c r="D423" cm="1">
        <f t="array" aca="1" ref="D423" ca="1">IF(INDIRECT("'"&amp;$A$69&amp;"'!"&amp;D$68&amp;$C423+72)&lt;&gt;INDIRECT("'"&amp;$A$70&amp;"'!"&amp;D$68&amp;$C423+72),1,0)</f>
        <v>0</v>
      </c>
      <c r="E423" cm="1">
        <f t="array" aca="1" ref="E423" ca="1">IF(INDIRECT("'"&amp;$A$69&amp;"'!"&amp;E$68&amp;$C423+72)&lt;&gt;INDIRECT("'"&amp;$A$70&amp;"'!"&amp;E$68&amp;$C423+72),1,0)</f>
        <v>0</v>
      </c>
      <c r="F423" cm="1">
        <f t="array" aca="1" ref="F423" ca="1">IF(INDIRECT("'"&amp;$A$69&amp;"'!"&amp;F$68&amp;$C423+72)&lt;&gt;INDIRECT("'"&amp;$A$70&amp;"'!"&amp;F$68&amp;$C423+72),1,0)</f>
        <v>0</v>
      </c>
      <c r="G423" cm="1">
        <f t="array" aca="1" ref="G423" ca="1">IF(INDIRECT("'"&amp;$A$69&amp;"'!"&amp;G$68&amp;$C423+72)&lt;&gt;INDIRECT("'"&amp;$A$70&amp;"'!"&amp;G$68&amp;$C423+72),1,0)</f>
        <v>0</v>
      </c>
      <c r="H423" cm="1">
        <f t="array" aca="1" ref="H423" ca="1">IF(INDIRECT("'"&amp;$A$69&amp;"'!"&amp;H$68&amp;$C423+72)&lt;&gt;INDIRECT("'"&amp;$A$70&amp;"'!"&amp;H$68&amp;$C423+72),1,0)</f>
        <v>0</v>
      </c>
      <c r="I423" cm="1">
        <f t="array" aca="1" ref="I423" ca="1">IF(INDIRECT("'"&amp;$A$69&amp;"'!"&amp;I$68&amp;$C423+72)&lt;&gt;INDIRECT("'"&amp;$A$70&amp;"'!"&amp;I$68&amp;$C423+72),1,0)</f>
        <v>0</v>
      </c>
      <c r="J423" cm="1">
        <f t="array" aca="1" ref="J423" ca="1">IF(INDIRECT("'"&amp;$A$69&amp;"'!"&amp;J$68&amp;$C423+72)&lt;&gt;INDIRECT("'"&amp;$A$70&amp;"'!"&amp;J$68&amp;$C423+72),1,0)</f>
        <v>0</v>
      </c>
      <c r="K423" cm="1">
        <f t="array" aca="1" ref="K423" ca="1">IF(INDIRECT("'"&amp;$A$69&amp;"'!"&amp;K$68&amp;$C423+72)&lt;&gt;INDIRECT("'"&amp;$A$70&amp;"'!"&amp;K$68&amp;$C423+72),1,0)</f>
        <v>0</v>
      </c>
      <c r="L423" cm="1">
        <f t="array" aca="1" ref="L423" ca="1">IF(INDIRECT("'"&amp;$A$69&amp;"'!"&amp;L$68&amp;$C423+72)&lt;&gt;INDIRECT("'"&amp;$A$70&amp;"'!"&amp;L$68&amp;$C423+72),1,0)</f>
        <v>0</v>
      </c>
      <c r="M423" cm="1">
        <f t="array" aca="1" ref="M423" ca="1">IF(INDIRECT("'"&amp;$A$69&amp;"'!"&amp;M$68&amp;$C423+72)&lt;&gt;INDIRECT("'"&amp;$A$70&amp;"'!"&amp;M$68&amp;$C423+72),1,0)</f>
        <v>0</v>
      </c>
      <c r="N423" cm="1">
        <f t="array" aca="1" ref="N423" ca="1">IF(INDIRECT("'"&amp;$A$69&amp;"'!"&amp;N$68&amp;$C423+72)&lt;&gt;INDIRECT("'"&amp;$A$70&amp;"'!"&amp;N$68&amp;$C423+72),1,0)</f>
        <v>0</v>
      </c>
      <c r="O423" cm="1">
        <f t="array" aca="1" ref="O423" ca="1">IF(INDIRECT("'"&amp;$A$69&amp;"'!"&amp;O$68&amp;$C423+72)&lt;&gt;INDIRECT("'"&amp;$A$70&amp;"'!"&amp;O$68&amp;$C423+72),1,0)</f>
        <v>0</v>
      </c>
      <c r="P423" cm="1">
        <f t="array" aca="1" ref="P423" ca="1">IF(INDIRECT("'"&amp;$A$69&amp;"'!"&amp;P$68&amp;$C423+72)&lt;&gt;INDIRECT("'"&amp;$A$70&amp;"'!"&amp;P$68&amp;$C423+72),1,0)</f>
        <v>0</v>
      </c>
      <c r="Q423" cm="1">
        <f t="array" aca="1" ref="Q423" ca="1">IF(INDIRECT("'"&amp;$A$69&amp;"'!"&amp;Q$68&amp;$C423+72)&lt;&gt;INDIRECT("'"&amp;$A$70&amp;"'!"&amp;Q$68&amp;$C423+72),1,0)</f>
        <v>0</v>
      </c>
      <c r="R423" cm="1">
        <f t="array" aca="1" ref="R423" ca="1">IF(INDIRECT("'"&amp;$A$69&amp;"'!"&amp;R$68&amp;$C423+72)&lt;&gt;INDIRECT("'"&amp;$A$70&amp;"'!"&amp;R$68&amp;$C423+72),1,0)</f>
        <v>0</v>
      </c>
      <c r="S423" cm="1">
        <f t="array" aca="1" ref="S423" ca="1">IF(INDIRECT("'"&amp;$A$69&amp;"'!"&amp;S$68&amp;$C423+72)&lt;&gt;INDIRECT("'"&amp;$A$70&amp;"'!"&amp;S$68&amp;$C423+72),1,0)</f>
        <v>0</v>
      </c>
      <c r="T423" cm="1">
        <f t="array" aca="1" ref="T423" ca="1">IF(INDIRECT("'"&amp;$A$69&amp;"'!"&amp;T$68&amp;$C423+72)&lt;&gt;INDIRECT("'"&amp;$A$70&amp;"'!"&amp;T$68&amp;$C423+72),1,0)</f>
        <v>0</v>
      </c>
      <c r="U423" cm="1">
        <f t="array" aca="1" ref="U423" ca="1">IF(INDIRECT("'"&amp;$A$69&amp;"'!"&amp;U$68&amp;$C423+72)&lt;&gt;INDIRECT("'"&amp;$A$70&amp;"'!"&amp;U$68&amp;$C423+72),1,0)</f>
        <v>0</v>
      </c>
      <c r="V423" cm="1">
        <f t="array" aca="1" ref="V423" ca="1">IF(INDIRECT("'"&amp;$A$69&amp;"'!"&amp;V$68&amp;$C423+72)&lt;&gt;INDIRECT("'"&amp;$A$70&amp;"'!"&amp;V$68&amp;$C423+72),1,0)</f>
        <v>0</v>
      </c>
      <c r="W423" cm="1">
        <f t="array" aca="1" ref="W423" ca="1">IF(INDIRECT("'"&amp;$A$69&amp;"'!"&amp;W$68&amp;$C423+72)&lt;&gt;INDIRECT("'"&amp;$A$70&amp;"'!"&amp;W$68&amp;$C423+72),1,0)</f>
        <v>0</v>
      </c>
      <c r="X423" cm="1">
        <f t="array" aca="1" ref="X423" ca="1">IF(INDIRECT("'"&amp;$A$69&amp;"'!"&amp;X$68&amp;$C423+72)&lt;&gt;INDIRECT("'"&amp;$A$70&amp;"'!"&amp;X$68&amp;$C423+72),1,0)</f>
        <v>0</v>
      </c>
      <c r="Y423" cm="1">
        <f t="array" aca="1" ref="Y423" ca="1">IF(INDIRECT("'"&amp;$A$69&amp;"'!"&amp;Y$68&amp;$C423+72)&lt;&gt;INDIRECT("'"&amp;$A$70&amp;"'!"&amp;Y$68&amp;$C423+72),1,0)</f>
        <v>0</v>
      </c>
      <c r="Z423" cm="1">
        <f t="array" aca="1" ref="Z423" ca="1">IF(INDIRECT("'"&amp;$A$69&amp;"'!"&amp;Z$68&amp;$C423+72)&lt;&gt;INDIRECT("'"&amp;$A$70&amp;"'!"&amp;Z$68&amp;$C423+72),1,0)</f>
        <v>0</v>
      </c>
      <c r="AA423" cm="1">
        <f t="array" aca="1" ref="AA423" ca="1">IF(INDIRECT("'"&amp;$A$69&amp;"'!"&amp;AA$68&amp;$C423+72)&lt;&gt;INDIRECT("'"&amp;$A$70&amp;"'!"&amp;AA$68&amp;$C423+72),1,0)</f>
        <v>0</v>
      </c>
      <c r="AB423" cm="1">
        <f t="array" aca="1" ref="AB423" ca="1">IF(INDIRECT("'"&amp;$A$69&amp;"'!"&amp;AB$68&amp;$C423+72)&lt;&gt;INDIRECT("'"&amp;$A$70&amp;"'!"&amp;AB$68&amp;$C423+72),1,0)</f>
        <v>0</v>
      </c>
      <c r="AC423" cm="1">
        <f t="array" aca="1" ref="AC423" ca="1">IF(INDIRECT("'"&amp;$A$69&amp;"'!"&amp;AC$68&amp;$C423+72)&lt;&gt;INDIRECT("'"&amp;$A$70&amp;"'!"&amp;AC$68&amp;$C423+72),1,0)</f>
        <v>0</v>
      </c>
      <c r="AD423" cm="1">
        <f t="array" aca="1" ref="AD423" ca="1">IF(INDIRECT("'"&amp;$A$69&amp;"'!"&amp;AD$68&amp;$C423+72)&lt;&gt;INDIRECT("'"&amp;$A$70&amp;"'!"&amp;AD$68&amp;$C423+72),1,0)</f>
        <v>0</v>
      </c>
      <c r="AE423" cm="1">
        <f t="array" aca="1" ref="AE423" ca="1">IF(INDIRECT("'"&amp;$A$69&amp;"'!"&amp;AE$68&amp;$C423+72)&lt;&gt;INDIRECT("'"&amp;$A$70&amp;"'!"&amp;AE$68&amp;$C423+72),1,0)</f>
        <v>0</v>
      </c>
      <c r="AF423" cm="1">
        <f t="array" aca="1" ref="AF423" ca="1">IF(INDIRECT("'"&amp;$A$69&amp;"'!"&amp;AF$68&amp;$C423+72)&lt;&gt;INDIRECT("'"&amp;$A$70&amp;"'!"&amp;AF$68&amp;$C423+72),1,0)</f>
        <v>0</v>
      </c>
      <c r="AG423" cm="1">
        <f t="array" aca="1" ref="AG423" ca="1">IF(INDIRECT("'"&amp;$A$69&amp;"'!"&amp;AG$68&amp;$C423+72)&lt;&gt;INDIRECT("'"&amp;$A$70&amp;"'!"&amp;AG$68&amp;$C423+72),1,0)</f>
        <v>0</v>
      </c>
      <c r="AH423" cm="1">
        <f t="array" aca="1" ref="AH423" ca="1">IF(INDIRECT("'"&amp;$A$69&amp;"'!"&amp;AH$68&amp;$C423+72)&lt;&gt;INDIRECT("'"&amp;$A$70&amp;"'!"&amp;AH$68&amp;$C423+72),1,0)</f>
        <v>0</v>
      </c>
      <c r="AI423" cm="1">
        <f t="array" aca="1" ref="AI423" ca="1">IF(INDIRECT("'"&amp;$A$69&amp;"'!"&amp;AI$68&amp;$C423+72)&lt;&gt;INDIRECT("'"&amp;$A$70&amp;"'!"&amp;AI$68&amp;$C423+72),1,0)</f>
        <v>0</v>
      </c>
      <c r="AJ423" cm="1">
        <f t="array" aca="1" ref="AJ423" ca="1">IF(INDIRECT("'"&amp;$A$69&amp;"'!"&amp;AJ$68&amp;$C423+72)&lt;&gt;INDIRECT("'"&amp;$A$70&amp;"'!"&amp;AJ$68&amp;$C423+72),1,0)</f>
        <v>0</v>
      </c>
      <c r="AK423" cm="1">
        <f t="array" aca="1" ref="AK423" ca="1">IF(INDIRECT("'"&amp;$A$69&amp;"'!"&amp;AK$68&amp;$C423+72)&lt;&gt;INDIRECT("'"&amp;$A$70&amp;"'!"&amp;AK$68&amp;$C423+72),1,0)</f>
        <v>0</v>
      </c>
      <c r="AL423" cm="1">
        <f t="array" aca="1" ref="AL423" ca="1">IF(INDIRECT("'"&amp;$A$69&amp;"'!"&amp;AL$68&amp;$C423+72)&lt;&gt;INDIRECT("'"&amp;$A$70&amp;"'!"&amp;AL$68&amp;$C423+72),1,0)</f>
        <v>0</v>
      </c>
      <c r="AM423" cm="1">
        <f t="array" aca="1" ref="AM423" ca="1">IF(INDIRECT("'"&amp;$A$69&amp;"'!"&amp;AM$68&amp;$C423+72)&lt;&gt;INDIRECT("'"&amp;$A$70&amp;"'!"&amp;AM$68&amp;$C423+72),1,0)</f>
        <v>0</v>
      </c>
      <c r="AN423" cm="1">
        <f t="array" aca="1" ref="AN423" ca="1">IF(INDIRECT("'"&amp;$A$69&amp;"'!"&amp;AN$68&amp;$C423+72)&lt;&gt;INDIRECT("'"&amp;$A$70&amp;"'!"&amp;AN$68&amp;$C423+72),1,0)</f>
        <v>0</v>
      </c>
      <c r="AO423" cm="1">
        <f t="array" aca="1" ref="AO423" ca="1">IF(INDIRECT("'"&amp;$A$69&amp;"'!"&amp;AO$68&amp;$C423+72)&lt;&gt;INDIRECT("'"&amp;$A$70&amp;"'!"&amp;AO$68&amp;$C423+72),1,0)</f>
        <v>0</v>
      </c>
      <c r="AP423" cm="1">
        <f t="array" aca="1" ref="AP423" ca="1">IF(INDIRECT("'"&amp;$A$69&amp;"'!"&amp;AP$68&amp;$C423+72)&lt;&gt;INDIRECT("'"&amp;$A$70&amp;"'!"&amp;AP$68&amp;$C423+72),1,0)</f>
        <v>0</v>
      </c>
      <c r="AQ423" cm="1">
        <f t="array" aca="1" ref="AQ423" ca="1">IF(INDIRECT("'"&amp;$A$69&amp;"'!"&amp;AQ$68&amp;$C423+72)&lt;&gt;INDIRECT("'"&amp;$A$70&amp;"'!"&amp;AQ$68&amp;$C423+72),1,0)</f>
        <v>0</v>
      </c>
      <c r="AR423" cm="1">
        <f t="array" aca="1" ref="AR423" ca="1">IF(INDIRECT("'"&amp;$A$69&amp;"'!"&amp;AR$68&amp;$C423+72)&lt;&gt;INDIRECT("'"&amp;$A$70&amp;"'!"&amp;AR$68&amp;$C423+72),1,0)</f>
        <v>0</v>
      </c>
      <c r="AS423" cm="1">
        <f t="array" aca="1" ref="AS423" ca="1">IF(INDIRECT("'"&amp;$A$69&amp;"'!"&amp;AS$68&amp;$C423+72)&lt;&gt;INDIRECT("'"&amp;$A$70&amp;"'!"&amp;AS$68&amp;$C423+72),1,0)</f>
        <v>0</v>
      </c>
      <c r="AT423" cm="1">
        <f t="array" aca="1" ref="AT423" ca="1">IF(INDIRECT("'"&amp;$A$69&amp;"'!"&amp;AT$68&amp;$C423+72)&lt;&gt;INDIRECT("'"&amp;$A$70&amp;"'!"&amp;AT$68&amp;$C423+72),1,0)</f>
        <v>0</v>
      </c>
      <c r="AU423" cm="1">
        <f t="array" aca="1" ref="AU423" ca="1">IF(INDIRECT("'"&amp;$A$69&amp;"'!"&amp;AU$68&amp;$C423+72)&lt;&gt;INDIRECT("'"&amp;$A$70&amp;"'!"&amp;AU$68&amp;$C423+72),1,0)</f>
        <v>0</v>
      </c>
      <c r="AV423" cm="1">
        <f t="array" aca="1" ref="AV423" ca="1">IF(INDIRECT("'"&amp;$A$69&amp;"'!"&amp;AV$68&amp;$C423+72)&lt;&gt;INDIRECT("'"&amp;$A$70&amp;"'!"&amp;AV$68&amp;$C423+72),1,0)</f>
        <v>0</v>
      </c>
      <c r="AW423" cm="1">
        <f t="array" aca="1" ref="AW423" ca="1">IF(INDIRECT("'"&amp;$A$69&amp;"'!"&amp;AW$68&amp;$C423+72)&lt;&gt;INDIRECT("'"&amp;$A$70&amp;"'!"&amp;AW$68&amp;$C423+72),1,0)</f>
        <v>0</v>
      </c>
      <c r="AX423" cm="1">
        <f t="array" aca="1" ref="AX423" ca="1">IF(INDIRECT("'"&amp;$A$69&amp;"'!"&amp;AX$68&amp;$C423+72)&lt;&gt;INDIRECT("'"&amp;$A$70&amp;"'!"&amp;AX$68&amp;$C423+72),1,0)</f>
        <v>0</v>
      </c>
      <c r="AY423" cm="1">
        <f t="array" aca="1" ref="AY423" ca="1">IF(INDIRECT("'"&amp;$A$69&amp;"'!"&amp;AY$68&amp;$C423+72)&lt;&gt;INDIRECT("'"&amp;$A$70&amp;"'!"&amp;AY$68&amp;$C423+72),1,0)</f>
        <v>0</v>
      </c>
      <c r="AZ423" cm="1">
        <f t="array" aca="1" ref="AZ423" ca="1">IF(INDIRECT("'"&amp;$A$69&amp;"'!"&amp;AZ$68&amp;$C423+72)&lt;&gt;INDIRECT("'"&amp;$A$70&amp;"'!"&amp;AZ$68&amp;$C423+72),1,0)</f>
        <v>0</v>
      </c>
      <c r="BA423" cm="1">
        <f t="array" aca="1" ref="BA423" ca="1">IF(INDIRECT("'"&amp;$A$69&amp;"'!"&amp;BA$68&amp;$C423+72)&lt;&gt;INDIRECT("'"&amp;$A$70&amp;"'!"&amp;BA$68&amp;$C423+72),1,0)</f>
        <v>0</v>
      </c>
      <c r="BB423" cm="1">
        <f t="array" aca="1" ref="BB423" ca="1">IF(INDIRECT("'"&amp;$A$69&amp;"'!"&amp;BB$68&amp;$C423+72)&lt;&gt;INDIRECT("'"&amp;$A$70&amp;"'!"&amp;BB$68&amp;$C423+72),1,0)</f>
        <v>0</v>
      </c>
      <c r="BC423">
        <f t="shared" ca="1" si="15"/>
        <v>0</v>
      </c>
      <c r="BD423">
        <f t="shared" ca="1" si="16"/>
        <v>0</v>
      </c>
      <c r="BE423">
        <f t="shared" ca="1" si="17"/>
        <v>0</v>
      </c>
    </row>
    <row r="424" spans="3:57" x14ac:dyDescent="0.15">
      <c r="C424" s="283">
        <v>352</v>
      </c>
      <c r="D424" cm="1">
        <f t="array" aca="1" ref="D424" ca="1">IF(INDIRECT("'"&amp;$A$69&amp;"'!"&amp;D$68&amp;$C424+72)&lt;&gt;INDIRECT("'"&amp;$A$70&amp;"'!"&amp;D$68&amp;$C424+72),1,0)</f>
        <v>0</v>
      </c>
      <c r="E424" cm="1">
        <f t="array" aca="1" ref="E424" ca="1">IF(INDIRECT("'"&amp;$A$69&amp;"'!"&amp;E$68&amp;$C424+72)&lt;&gt;INDIRECT("'"&amp;$A$70&amp;"'!"&amp;E$68&amp;$C424+72),1,0)</f>
        <v>0</v>
      </c>
      <c r="F424" cm="1">
        <f t="array" aca="1" ref="F424" ca="1">IF(INDIRECT("'"&amp;$A$69&amp;"'!"&amp;F$68&amp;$C424+72)&lt;&gt;INDIRECT("'"&amp;$A$70&amp;"'!"&amp;F$68&amp;$C424+72),1,0)</f>
        <v>0</v>
      </c>
      <c r="G424" cm="1">
        <f t="array" aca="1" ref="G424" ca="1">IF(INDIRECT("'"&amp;$A$69&amp;"'!"&amp;G$68&amp;$C424+72)&lt;&gt;INDIRECT("'"&amp;$A$70&amp;"'!"&amp;G$68&amp;$C424+72),1,0)</f>
        <v>0</v>
      </c>
      <c r="H424" cm="1">
        <f t="array" aca="1" ref="H424" ca="1">IF(INDIRECT("'"&amp;$A$69&amp;"'!"&amp;H$68&amp;$C424+72)&lt;&gt;INDIRECT("'"&amp;$A$70&amp;"'!"&amp;H$68&amp;$C424+72),1,0)</f>
        <v>0</v>
      </c>
      <c r="I424" cm="1">
        <f t="array" aca="1" ref="I424" ca="1">IF(INDIRECT("'"&amp;$A$69&amp;"'!"&amp;I$68&amp;$C424+72)&lt;&gt;INDIRECT("'"&amp;$A$70&amp;"'!"&amp;I$68&amp;$C424+72),1,0)</f>
        <v>0</v>
      </c>
      <c r="J424" cm="1">
        <f t="array" aca="1" ref="J424" ca="1">IF(INDIRECT("'"&amp;$A$69&amp;"'!"&amp;J$68&amp;$C424+72)&lt;&gt;INDIRECT("'"&amp;$A$70&amp;"'!"&amp;J$68&amp;$C424+72),1,0)</f>
        <v>0</v>
      </c>
      <c r="K424" cm="1">
        <f t="array" aca="1" ref="K424" ca="1">IF(INDIRECT("'"&amp;$A$69&amp;"'!"&amp;K$68&amp;$C424+72)&lt;&gt;INDIRECT("'"&amp;$A$70&amp;"'!"&amp;K$68&amp;$C424+72),1,0)</f>
        <v>0</v>
      </c>
      <c r="L424" cm="1">
        <f t="array" aca="1" ref="L424" ca="1">IF(INDIRECT("'"&amp;$A$69&amp;"'!"&amp;L$68&amp;$C424+72)&lt;&gt;INDIRECT("'"&amp;$A$70&amp;"'!"&amp;L$68&amp;$C424+72),1,0)</f>
        <v>0</v>
      </c>
      <c r="M424" cm="1">
        <f t="array" aca="1" ref="M424" ca="1">IF(INDIRECT("'"&amp;$A$69&amp;"'!"&amp;M$68&amp;$C424+72)&lt;&gt;INDIRECT("'"&amp;$A$70&amp;"'!"&amp;M$68&amp;$C424+72),1,0)</f>
        <v>0</v>
      </c>
      <c r="N424" cm="1">
        <f t="array" aca="1" ref="N424" ca="1">IF(INDIRECT("'"&amp;$A$69&amp;"'!"&amp;N$68&amp;$C424+72)&lt;&gt;INDIRECT("'"&amp;$A$70&amp;"'!"&amp;N$68&amp;$C424+72),1,0)</f>
        <v>0</v>
      </c>
      <c r="O424" cm="1">
        <f t="array" aca="1" ref="O424" ca="1">IF(INDIRECT("'"&amp;$A$69&amp;"'!"&amp;O$68&amp;$C424+72)&lt;&gt;INDIRECT("'"&amp;$A$70&amp;"'!"&amp;O$68&amp;$C424+72),1,0)</f>
        <v>0</v>
      </c>
      <c r="P424" cm="1">
        <f t="array" aca="1" ref="P424" ca="1">IF(INDIRECT("'"&amp;$A$69&amp;"'!"&amp;P$68&amp;$C424+72)&lt;&gt;INDIRECT("'"&amp;$A$70&amp;"'!"&amp;P$68&amp;$C424+72),1,0)</f>
        <v>0</v>
      </c>
      <c r="Q424" cm="1">
        <f t="array" aca="1" ref="Q424" ca="1">IF(INDIRECT("'"&amp;$A$69&amp;"'!"&amp;Q$68&amp;$C424+72)&lt;&gt;INDIRECT("'"&amp;$A$70&amp;"'!"&amp;Q$68&amp;$C424+72),1,0)</f>
        <v>0</v>
      </c>
      <c r="R424" cm="1">
        <f t="array" aca="1" ref="R424" ca="1">IF(INDIRECT("'"&amp;$A$69&amp;"'!"&amp;R$68&amp;$C424+72)&lt;&gt;INDIRECT("'"&amp;$A$70&amp;"'!"&amp;R$68&amp;$C424+72),1,0)</f>
        <v>0</v>
      </c>
      <c r="S424" cm="1">
        <f t="array" aca="1" ref="S424" ca="1">IF(INDIRECT("'"&amp;$A$69&amp;"'!"&amp;S$68&amp;$C424+72)&lt;&gt;INDIRECT("'"&amp;$A$70&amp;"'!"&amp;S$68&amp;$C424+72),1,0)</f>
        <v>0</v>
      </c>
      <c r="T424" cm="1">
        <f t="array" aca="1" ref="T424" ca="1">IF(INDIRECT("'"&amp;$A$69&amp;"'!"&amp;T$68&amp;$C424+72)&lt;&gt;INDIRECT("'"&amp;$A$70&amp;"'!"&amp;T$68&amp;$C424+72),1,0)</f>
        <v>0</v>
      </c>
      <c r="U424" cm="1">
        <f t="array" aca="1" ref="U424" ca="1">IF(INDIRECT("'"&amp;$A$69&amp;"'!"&amp;U$68&amp;$C424+72)&lt;&gt;INDIRECT("'"&amp;$A$70&amp;"'!"&amp;U$68&amp;$C424+72),1,0)</f>
        <v>0</v>
      </c>
      <c r="V424" cm="1">
        <f t="array" aca="1" ref="V424" ca="1">IF(INDIRECT("'"&amp;$A$69&amp;"'!"&amp;V$68&amp;$C424+72)&lt;&gt;INDIRECT("'"&amp;$A$70&amp;"'!"&amp;V$68&amp;$C424+72),1,0)</f>
        <v>0</v>
      </c>
      <c r="W424" cm="1">
        <f t="array" aca="1" ref="W424" ca="1">IF(INDIRECT("'"&amp;$A$69&amp;"'!"&amp;W$68&amp;$C424+72)&lt;&gt;INDIRECT("'"&amp;$A$70&amp;"'!"&amp;W$68&amp;$C424+72),1,0)</f>
        <v>0</v>
      </c>
      <c r="X424" cm="1">
        <f t="array" aca="1" ref="X424" ca="1">IF(INDIRECT("'"&amp;$A$69&amp;"'!"&amp;X$68&amp;$C424+72)&lt;&gt;INDIRECT("'"&amp;$A$70&amp;"'!"&amp;X$68&amp;$C424+72),1,0)</f>
        <v>0</v>
      </c>
      <c r="Y424" cm="1">
        <f t="array" aca="1" ref="Y424" ca="1">IF(INDIRECT("'"&amp;$A$69&amp;"'!"&amp;Y$68&amp;$C424+72)&lt;&gt;INDIRECT("'"&amp;$A$70&amp;"'!"&amp;Y$68&amp;$C424+72),1,0)</f>
        <v>0</v>
      </c>
      <c r="Z424" cm="1">
        <f t="array" aca="1" ref="Z424" ca="1">IF(INDIRECT("'"&amp;$A$69&amp;"'!"&amp;Z$68&amp;$C424+72)&lt;&gt;INDIRECT("'"&amp;$A$70&amp;"'!"&amp;Z$68&amp;$C424+72),1,0)</f>
        <v>0</v>
      </c>
      <c r="AA424" cm="1">
        <f t="array" aca="1" ref="AA424" ca="1">IF(INDIRECT("'"&amp;$A$69&amp;"'!"&amp;AA$68&amp;$C424+72)&lt;&gt;INDIRECT("'"&amp;$A$70&amp;"'!"&amp;AA$68&amp;$C424+72),1,0)</f>
        <v>0</v>
      </c>
      <c r="AB424" cm="1">
        <f t="array" aca="1" ref="AB424" ca="1">IF(INDIRECT("'"&amp;$A$69&amp;"'!"&amp;AB$68&amp;$C424+72)&lt;&gt;INDIRECT("'"&amp;$A$70&amp;"'!"&amp;AB$68&amp;$C424+72),1,0)</f>
        <v>0</v>
      </c>
      <c r="AC424" cm="1">
        <f t="array" aca="1" ref="AC424" ca="1">IF(INDIRECT("'"&amp;$A$69&amp;"'!"&amp;AC$68&amp;$C424+72)&lt;&gt;INDIRECT("'"&amp;$A$70&amp;"'!"&amp;AC$68&amp;$C424+72),1,0)</f>
        <v>0</v>
      </c>
      <c r="AD424" cm="1">
        <f t="array" aca="1" ref="AD424" ca="1">IF(INDIRECT("'"&amp;$A$69&amp;"'!"&amp;AD$68&amp;$C424+72)&lt;&gt;INDIRECT("'"&amp;$A$70&amp;"'!"&amp;AD$68&amp;$C424+72),1,0)</f>
        <v>0</v>
      </c>
      <c r="AE424" cm="1">
        <f t="array" aca="1" ref="AE424" ca="1">IF(INDIRECT("'"&amp;$A$69&amp;"'!"&amp;AE$68&amp;$C424+72)&lt;&gt;INDIRECT("'"&amp;$A$70&amp;"'!"&amp;AE$68&amp;$C424+72),1,0)</f>
        <v>0</v>
      </c>
      <c r="AF424" cm="1">
        <f t="array" aca="1" ref="AF424" ca="1">IF(INDIRECT("'"&amp;$A$69&amp;"'!"&amp;AF$68&amp;$C424+72)&lt;&gt;INDIRECT("'"&amp;$A$70&amp;"'!"&amp;AF$68&amp;$C424+72),1,0)</f>
        <v>0</v>
      </c>
      <c r="AG424" cm="1">
        <f t="array" aca="1" ref="AG424" ca="1">IF(INDIRECT("'"&amp;$A$69&amp;"'!"&amp;AG$68&amp;$C424+72)&lt;&gt;INDIRECT("'"&amp;$A$70&amp;"'!"&amp;AG$68&amp;$C424+72),1,0)</f>
        <v>0</v>
      </c>
      <c r="AH424" cm="1">
        <f t="array" aca="1" ref="AH424" ca="1">IF(INDIRECT("'"&amp;$A$69&amp;"'!"&amp;AH$68&amp;$C424+72)&lt;&gt;INDIRECT("'"&amp;$A$70&amp;"'!"&amp;AH$68&amp;$C424+72),1,0)</f>
        <v>0</v>
      </c>
      <c r="AI424" cm="1">
        <f t="array" aca="1" ref="AI424" ca="1">IF(INDIRECT("'"&amp;$A$69&amp;"'!"&amp;AI$68&amp;$C424+72)&lt;&gt;INDIRECT("'"&amp;$A$70&amp;"'!"&amp;AI$68&amp;$C424+72),1,0)</f>
        <v>0</v>
      </c>
      <c r="AJ424" cm="1">
        <f t="array" aca="1" ref="AJ424" ca="1">IF(INDIRECT("'"&amp;$A$69&amp;"'!"&amp;AJ$68&amp;$C424+72)&lt;&gt;INDIRECT("'"&amp;$A$70&amp;"'!"&amp;AJ$68&amp;$C424+72),1,0)</f>
        <v>0</v>
      </c>
      <c r="AK424" cm="1">
        <f t="array" aca="1" ref="AK424" ca="1">IF(INDIRECT("'"&amp;$A$69&amp;"'!"&amp;AK$68&amp;$C424+72)&lt;&gt;INDIRECT("'"&amp;$A$70&amp;"'!"&amp;AK$68&amp;$C424+72),1,0)</f>
        <v>0</v>
      </c>
      <c r="AL424" cm="1">
        <f t="array" aca="1" ref="AL424" ca="1">IF(INDIRECT("'"&amp;$A$69&amp;"'!"&amp;AL$68&amp;$C424+72)&lt;&gt;INDIRECT("'"&amp;$A$70&amp;"'!"&amp;AL$68&amp;$C424+72),1,0)</f>
        <v>0</v>
      </c>
      <c r="AM424" cm="1">
        <f t="array" aca="1" ref="AM424" ca="1">IF(INDIRECT("'"&amp;$A$69&amp;"'!"&amp;AM$68&amp;$C424+72)&lt;&gt;INDIRECT("'"&amp;$A$70&amp;"'!"&amp;AM$68&amp;$C424+72),1,0)</f>
        <v>0</v>
      </c>
      <c r="AN424" cm="1">
        <f t="array" aca="1" ref="AN424" ca="1">IF(INDIRECT("'"&amp;$A$69&amp;"'!"&amp;AN$68&amp;$C424+72)&lt;&gt;INDIRECT("'"&amp;$A$70&amp;"'!"&amp;AN$68&amp;$C424+72),1,0)</f>
        <v>0</v>
      </c>
      <c r="AO424" cm="1">
        <f t="array" aca="1" ref="AO424" ca="1">IF(INDIRECT("'"&amp;$A$69&amp;"'!"&amp;AO$68&amp;$C424+72)&lt;&gt;INDIRECT("'"&amp;$A$70&amp;"'!"&amp;AO$68&amp;$C424+72),1,0)</f>
        <v>0</v>
      </c>
      <c r="AP424" cm="1">
        <f t="array" aca="1" ref="AP424" ca="1">IF(INDIRECT("'"&amp;$A$69&amp;"'!"&amp;AP$68&amp;$C424+72)&lt;&gt;INDIRECT("'"&amp;$A$70&amp;"'!"&amp;AP$68&amp;$C424+72),1,0)</f>
        <v>0</v>
      </c>
      <c r="AQ424" cm="1">
        <f t="array" aca="1" ref="AQ424" ca="1">IF(INDIRECT("'"&amp;$A$69&amp;"'!"&amp;AQ$68&amp;$C424+72)&lt;&gt;INDIRECT("'"&amp;$A$70&amp;"'!"&amp;AQ$68&amp;$C424+72),1,0)</f>
        <v>0</v>
      </c>
      <c r="AR424" cm="1">
        <f t="array" aca="1" ref="AR424" ca="1">IF(INDIRECT("'"&amp;$A$69&amp;"'!"&amp;AR$68&amp;$C424+72)&lt;&gt;INDIRECT("'"&amp;$A$70&amp;"'!"&amp;AR$68&amp;$C424+72),1,0)</f>
        <v>0</v>
      </c>
      <c r="AS424" cm="1">
        <f t="array" aca="1" ref="AS424" ca="1">IF(INDIRECT("'"&amp;$A$69&amp;"'!"&amp;AS$68&amp;$C424+72)&lt;&gt;INDIRECT("'"&amp;$A$70&amp;"'!"&amp;AS$68&amp;$C424+72),1,0)</f>
        <v>0</v>
      </c>
      <c r="AT424" cm="1">
        <f t="array" aca="1" ref="AT424" ca="1">IF(INDIRECT("'"&amp;$A$69&amp;"'!"&amp;AT$68&amp;$C424+72)&lt;&gt;INDIRECT("'"&amp;$A$70&amp;"'!"&amp;AT$68&amp;$C424+72),1,0)</f>
        <v>0</v>
      </c>
      <c r="AU424" cm="1">
        <f t="array" aca="1" ref="AU424" ca="1">IF(INDIRECT("'"&amp;$A$69&amp;"'!"&amp;AU$68&amp;$C424+72)&lt;&gt;INDIRECT("'"&amp;$A$70&amp;"'!"&amp;AU$68&amp;$C424+72),1,0)</f>
        <v>0</v>
      </c>
      <c r="AV424" cm="1">
        <f t="array" aca="1" ref="AV424" ca="1">IF(INDIRECT("'"&amp;$A$69&amp;"'!"&amp;AV$68&amp;$C424+72)&lt;&gt;INDIRECT("'"&amp;$A$70&amp;"'!"&amp;AV$68&amp;$C424+72),1,0)</f>
        <v>0</v>
      </c>
      <c r="AW424" cm="1">
        <f t="array" aca="1" ref="AW424" ca="1">IF(INDIRECT("'"&amp;$A$69&amp;"'!"&amp;AW$68&amp;$C424+72)&lt;&gt;INDIRECT("'"&amp;$A$70&amp;"'!"&amp;AW$68&amp;$C424+72),1,0)</f>
        <v>0</v>
      </c>
      <c r="AX424" cm="1">
        <f t="array" aca="1" ref="AX424" ca="1">IF(INDIRECT("'"&amp;$A$69&amp;"'!"&amp;AX$68&amp;$C424+72)&lt;&gt;INDIRECT("'"&amp;$A$70&amp;"'!"&amp;AX$68&amp;$C424+72),1,0)</f>
        <v>0</v>
      </c>
      <c r="AY424" cm="1">
        <f t="array" aca="1" ref="AY424" ca="1">IF(INDIRECT("'"&amp;$A$69&amp;"'!"&amp;AY$68&amp;$C424+72)&lt;&gt;INDIRECT("'"&amp;$A$70&amp;"'!"&amp;AY$68&amp;$C424+72),1,0)</f>
        <v>0</v>
      </c>
      <c r="AZ424" cm="1">
        <f t="array" aca="1" ref="AZ424" ca="1">IF(INDIRECT("'"&amp;$A$69&amp;"'!"&amp;AZ$68&amp;$C424+72)&lt;&gt;INDIRECT("'"&amp;$A$70&amp;"'!"&amp;AZ$68&amp;$C424+72),1,0)</f>
        <v>0</v>
      </c>
      <c r="BA424" cm="1">
        <f t="array" aca="1" ref="BA424" ca="1">IF(INDIRECT("'"&amp;$A$69&amp;"'!"&amp;BA$68&amp;$C424+72)&lt;&gt;INDIRECT("'"&amp;$A$70&amp;"'!"&amp;BA$68&amp;$C424+72),1,0)</f>
        <v>0</v>
      </c>
      <c r="BB424" cm="1">
        <f t="array" aca="1" ref="BB424" ca="1">IF(INDIRECT("'"&amp;$A$69&amp;"'!"&amp;BB$68&amp;$C424+72)&lt;&gt;INDIRECT("'"&amp;$A$70&amp;"'!"&amp;BB$68&amp;$C424+72),1,0)</f>
        <v>0</v>
      </c>
      <c r="BC424">
        <f t="shared" ca="1" si="15"/>
        <v>0</v>
      </c>
      <c r="BD424">
        <f t="shared" ca="1" si="16"/>
        <v>0</v>
      </c>
      <c r="BE424">
        <f t="shared" ca="1" si="17"/>
        <v>0</v>
      </c>
    </row>
    <row r="425" spans="3:57" x14ac:dyDescent="0.15">
      <c r="C425" s="283">
        <v>353</v>
      </c>
      <c r="D425" cm="1">
        <f t="array" aca="1" ref="D425" ca="1">IF(INDIRECT("'"&amp;$A$69&amp;"'!"&amp;D$68&amp;$C425+72)&lt;&gt;INDIRECT("'"&amp;$A$70&amp;"'!"&amp;D$68&amp;$C425+72),1,0)</f>
        <v>0</v>
      </c>
      <c r="E425" cm="1">
        <f t="array" aca="1" ref="E425" ca="1">IF(INDIRECT("'"&amp;$A$69&amp;"'!"&amp;E$68&amp;$C425+72)&lt;&gt;INDIRECT("'"&amp;$A$70&amp;"'!"&amp;E$68&amp;$C425+72),1,0)</f>
        <v>0</v>
      </c>
      <c r="F425" cm="1">
        <f t="array" aca="1" ref="F425" ca="1">IF(INDIRECT("'"&amp;$A$69&amp;"'!"&amp;F$68&amp;$C425+72)&lt;&gt;INDIRECT("'"&amp;$A$70&amp;"'!"&amp;F$68&amp;$C425+72),1,0)</f>
        <v>0</v>
      </c>
      <c r="G425" cm="1">
        <f t="array" aca="1" ref="G425" ca="1">IF(INDIRECT("'"&amp;$A$69&amp;"'!"&amp;G$68&amp;$C425+72)&lt;&gt;INDIRECT("'"&amp;$A$70&amp;"'!"&amp;G$68&amp;$C425+72),1,0)</f>
        <v>0</v>
      </c>
      <c r="H425" cm="1">
        <f t="array" aca="1" ref="H425" ca="1">IF(INDIRECT("'"&amp;$A$69&amp;"'!"&amp;H$68&amp;$C425+72)&lt;&gt;INDIRECT("'"&amp;$A$70&amp;"'!"&amp;H$68&amp;$C425+72),1,0)</f>
        <v>0</v>
      </c>
      <c r="I425" cm="1">
        <f t="array" aca="1" ref="I425" ca="1">IF(INDIRECT("'"&amp;$A$69&amp;"'!"&amp;I$68&amp;$C425+72)&lt;&gt;INDIRECT("'"&amp;$A$70&amp;"'!"&amp;I$68&amp;$C425+72),1,0)</f>
        <v>0</v>
      </c>
      <c r="J425" cm="1">
        <f t="array" aca="1" ref="J425" ca="1">IF(INDIRECT("'"&amp;$A$69&amp;"'!"&amp;J$68&amp;$C425+72)&lt;&gt;INDIRECT("'"&amp;$A$70&amp;"'!"&amp;J$68&amp;$C425+72),1,0)</f>
        <v>0</v>
      </c>
      <c r="K425" cm="1">
        <f t="array" aca="1" ref="K425" ca="1">IF(INDIRECT("'"&amp;$A$69&amp;"'!"&amp;K$68&amp;$C425+72)&lt;&gt;INDIRECT("'"&amp;$A$70&amp;"'!"&amp;K$68&amp;$C425+72),1,0)</f>
        <v>0</v>
      </c>
      <c r="L425" cm="1">
        <f t="array" aca="1" ref="L425" ca="1">IF(INDIRECT("'"&amp;$A$69&amp;"'!"&amp;L$68&amp;$C425+72)&lt;&gt;INDIRECT("'"&amp;$A$70&amp;"'!"&amp;L$68&amp;$C425+72),1,0)</f>
        <v>0</v>
      </c>
      <c r="M425" cm="1">
        <f t="array" aca="1" ref="M425" ca="1">IF(INDIRECT("'"&amp;$A$69&amp;"'!"&amp;M$68&amp;$C425+72)&lt;&gt;INDIRECT("'"&amp;$A$70&amp;"'!"&amp;M$68&amp;$C425+72),1,0)</f>
        <v>0</v>
      </c>
      <c r="N425" cm="1">
        <f t="array" aca="1" ref="N425" ca="1">IF(INDIRECT("'"&amp;$A$69&amp;"'!"&amp;N$68&amp;$C425+72)&lt;&gt;INDIRECT("'"&amp;$A$70&amp;"'!"&amp;N$68&amp;$C425+72),1,0)</f>
        <v>0</v>
      </c>
      <c r="O425" cm="1">
        <f t="array" aca="1" ref="O425" ca="1">IF(INDIRECT("'"&amp;$A$69&amp;"'!"&amp;O$68&amp;$C425+72)&lt;&gt;INDIRECT("'"&amp;$A$70&amp;"'!"&amp;O$68&amp;$C425+72),1,0)</f>
        <v>0</v>
      </c>
      <c r="P425" cm="1">
        <f t="array" aca="1" ref="P425" ca="1">IF(INDIRECT("'"&amp;$A$69&amp;"'!"&amp;P$68&amp;$C425+72)&lt;&gt;INDIRECT("'"&amp;$A$70&amp;"'!"&amp;P$68&amp;$C425+72),1,0)</f>
        <v>0</v>
      </c>
      <c r="Q425" cm="1">
        <f t="array" aca="1" ref="Q425" ca="1">IF(INDIRECT("'"&amp;$A$69&amp;"'!"&amp;Q$68&amp;$C425+72)&lt;&gt;INDIRECT("'"&amp;$A$70&amp;"'!"&amp;Q$68&amp;$C425+72),1,0)</f>
        <v>0</v>
      </c>
      <c r="R425" cm="1">
        <f t="array" aca="1" ref="R425" ca="1">IF(INDIRECT("'"&amp;$A$69&amp;"'!"&amp;R$68&amp;$C425+72)&lt;&gt;INDIRECT("'"&amp;$A$70&amp;"'!"&amp;R$68&amp;$C425+72),1,0)</f>
        <v>0</v>
      </c>
      <c r="S425" cm="1">
        <f t="array" aca="1" ref="S425" ca="1">IF(INDIRECT("'"&amp;$A$69&amp;"'!"&amp;S$68&amp;$C425+72)&lt;&gt;INDIRECT("'"&amp;$A$70&amp;"'!"&amp;S$68&amp;$C425+72),1,0)</f>
        <v>0</v>
      </c>
      <c r="T425" cm="1">
        <f t="array" aca="1" ref="T425" ca="1">IF(INDIRECT("'"&amp;$A$69&amp;"'!"&amp;T$68&amp;$C425+72)&lt;&gt;INDIRECT("'"&amp;$A$70&amp;"'!"&amp;T$68&amp;$C425+72),1,0)</f>
        <v>0</v>
      </c>
      <c r="U425" cm="1">
        <f t="array" aca="1" ref="U425" ca="1">IF(INDIRECT("'"&amp;$A$69&amp;"'!"&amp;U$68&amp;$C425+72)&lt;&gt;INDIRECT("'"&amp;$A$70&amp;"'!"&amp;U$68&amp;$C425+72),1,0)</f>
        <v>0</v>
      </c>
      <c r="V425" cm="1">
        <f t="array" aca="1" ref="V425" ca="1">IF(INDIRECT("'"&amp;$A$69&amp;"'!"&amp;V$68&amp;$C425+72)&lt;&gt;INDIRECT("'"&amp;$A$70&amp;"'!"&amp;V$68&amp;$C425+72),1,0)</f>
        <v>0</v>
      </c>
      <c r="W425" cm="1">
        <f t="array" aca="1" ref="W425" ca="1">IF(INDIRECT("'"&amp;$A$69&amp;"'!"&amp;W$68&amp;$C425+72)&lt;&gt;INDIRECT("'"&amp;$A$70&amp;"'!"&amp;W$68&amp;$C425+72),1,0)</f>
        <v>0</v>
      </c>
      <c r="X425" cm="1">
        <f t="array" aca="1" ref="X425" ca="1">IF(INDIRECT("'"&amp;$A$69&amp;"'!"&amp;X$68&amp;$C425+72)&lt;&gt;INDIRECT("'"&amp;$A$70&amp;"'!"&amp;X$68&amp;$C425+72),1,0)</f>
        <v>0</v>
      </c>
      <c r="Y425" cm="1">
        <f t="array" aca="1" ref="Y425" ca="1">IF(INDIRECT("'"&amp;$A$69&amp;"'!"&amp;Y$68&amp;$C425+72)&lt;&gt;INDIRECT("'"&amp;$A$70&amp;"'!"&amp;Y$68&amp;$C425+72),1,0)</f>
        <v>0</v>
      </c>
      <c r="Z425" cm="1">
        <f t="array" aca="1" ref="Z425" ca="1">IF(INDIRECT("'"&amp;$A$69&amp;"'!"&amp;Z$68&amp;$C425+72)&lt;&gt;INDIRECT("'"&amp;$A$70&amp;"'!"&amp;Z$68&amp;$C425+72),1,0)</f>
        <v>0</v>
      </c>
      <c r="AA425" cm="1">
        <f t="array" aca="1" ref="AA425" ca="1">IF(INDIRECT("'"&amp;$A$69&amp;"'!"&amp;AA$68&amp;$C425+72)&lt;&gt;INDIRECT("'"&amp;$A$70&amp;"'!"&amp;AA$68&amp;$C425+72),1,0)</f>
        <v>0</v>
      </c>
      <c r="AB425" cm="1">
        <f t="array" aca="1" ref="AB425" ca="1">IF(INDIRECT("'"&amp;$A$69&amp;"'!"&amp;AB$68&amp;$C425+72)&lt;&gt;INDIRECT("'"&amp;$A$70&amp;"'!"&amp;AB$68&amp;$C425+72),1,0)</f>
        <v>0</v>
      </c>
      <c r="AC425" cm="1">
        <f t="array" aca="1" ref="AC425" ca="1">IF(INDIRECT("'"&amp;$A$69&amp;"'!"&amp;AC$68&amp;$C425+72)&lt;&gt;INDIRECT("'"&amp;$A$70&amp;"'!"&amp;AC$68&amp;$C425+72),1,0)</f>
        <v>0</v>
      </c>
      <c r="AD425" cm="1">
        <f t="array" aca="1" ref="AD425" ca="1">IF(INDIRECT("'"&amp;$A$69&amp;"'!"&amp;AD$68&amp;$C425+72)&lt;&gt;INDIRECT("'"&amp;$A$70&amp;"'!"&amp;AD$68&amp;$C425+72),1,0)</f>
        <v>0</v>
      </c>
      <c r="AE425" cm="1">
        <f t="array" aca="1" ref="AE425" ca="1">IF(INDIRECT("'"&amp;$A$69&amp;"'!"&amp;AE$68&amp;$C425+72)&lt;&gt;INDIRECT("'"&amp;$A$70&amp;"'!"&amp;AE$68&amp;$C425+72),1,0)</f>
        <v>0</v>
      </c>
      <c r="AF425" cm="1">
        <f t="array" aca="1" ref="AF425" ca="1">IF(INDIRECT("'"&amp;$A$69&amp;"'!"&amp;AF$68&amp;$C425+72)&lt;&gt;INDIRECT("'"&amp;$A$70&amp;"'!"&amp;AF$68&amp;$C425+72),1,0)</f>
        <v>0</v>
      </c>
      <c r="AG425" cm="1">
        <f t="array" aca="1" ref="AG425" ca="1">IF(INDIRECT("'"&amp;$A$69&amp;"'!"&amp;AG$68&amp;$C425+72)&lt;&gt;INDIRECT("'"&amp;$A$70&amp;"'!"&amp;AG$68&amp;$C425+72),1,0)</f>
        <v>0</v>
      </c>
      <c r="AH425" cm="1">
        <f t="array" aca="1" ref="AH425" ca="1">IF(INDIRECT("'"&amp;$A$69&amp;"'!"&amp;AH$68&amp;$C425+72)&lt;&gt;INDIRECT("'"&amp;$A$70&amp;"'!"&amp;AH$68&amp;$C425+72),1,0)</f>
        <v>0</v>
      </c>
      <c r="AI425" cm="1">
        <f t="array" aca="1" ref="AI425" ca="1">IF(INDIRECT("'"&amp;$A$69&amp;"'!"&amp;AI$68&amp;$C425+72)&lt;&gt;INDIRECT("'"&amp;$A$70&amp;"'!"&amp;AI$68&amp;$C425+72),1,0)</f>
        <v>0</v>
      </c>
      <c r="AJ425" cm="1">
        <f t="array" aca="1" ref="AJ425" ca="1">IF(INDIRECT("'"&amp;$A$69&amp;"'!"&amp;AJ$68&amp;$C425+72)&lt;&gt;INDIRECT("'"&amp;$A$70&amp;"'!"&amp;AJ$68&amp;$C425+72),1,0)</f>
        <v>0</v>
      </c>
      <c r="AK425" cm="1">
        <f t="array" aca="1" ref="AK425" ca="1">IF(INDIRECT("'"&amp;$A$69&amp;"'!"&amp;AK$68&amp;$C425+72)&lt;&gt;INDIRECT("'"&amp;$A$70&amp;"'!"&amp;AK$68&amp;$C425+72),1,0)</f>
        <v>0</v>
      </c>
      <c r="AL425" cm="1">
        <f t="array" aca="1" ref="AL425" ca="1">IF(INDIRECT("'"&amp;$A$69&amp;"'!"&amp;AL$68&amp;$C425+72)&lt;&gt;INDIRECT("'"&amp;$A$70&amp;"'!"&amp;AL$68&amp;$C425+72),1,0)</f>
        <v>0</v>
      </c>
      <c r="AM425" cm="1">
        <f t="array" aca="1" ref="AM425" ca="1">IF(INDIRECT("'"&amp;$A$69&amp;"'!"&amp;AM$68&amp;$C425+72)&lt;&gt;INDIRECT("'"&amp;$A$70&amp;"'!"&amp;AM$68&amp;$C425+72),1,0)</f>
        <v>0</v>
      </c>
      <c r="AN425" cm="1">
        <f t="array" aca="1" ref="AN425" ca="1">IF(INDIRECT("'"&amp;$A$69&amp;"'!"&amp;AN$68&amp;$C425+72)&lt;&gt;INDIRECT("'"&amp;$A$70&amp;"'!"&amp;AN$68&amp;$C425+72),1,0)</f>
        <v>0</v>
      </c>
      <c r="AO425" cm="1">
        <f t="array" aca="1" ref="AO425" ca="1">IF(INDIRECT("'"&amp;$A$69&amp;"'!"&amp;AO$68&amp;$C425+72)&lt;&gt;INDIRECT("'"&amp;$A$70&amp;"'!"&amp;AO$68&amp;$C425+72),1,0)</f>
        <v>0</v>
      </c>
      <c r="AP425" cm="1">
        <f t="array" aca="1" ref="AP425" ca="1">IF(INDIRECT("'"&amp;$A$69&amp;"'!"&amp;AP$68&amp;$C425+72)&lt;&gt;INDIRECT("'"&amp;$A$70&amp;"'!"&amp;AP$68&amp;$C425+72),1,0)</f>
        <v>0</v>
      </c>
      <c r="AQ425" cm="1">
        <f t="array" aca="1" ref="AQ425" ca="1">IF(INDIRECT("'"&amp;$A$69&amp;"'!"&amp;AQ$68&amp;$C425+72)&lt;&gt;INDIRECT("'"&amp;$A$70&amp;"'!"&amp;AQ$68&amp;$C425+72),1,0)</f>
        <v>0</v>
      </c>
      <c r="AR425" cm="1">
        <f t="array" aca="1" ref="AR425" ca="1">IF(INDIRECT("'"&amp;$A$69&amp;"'!"&amp;AR$68&amp;$C425+72)&lt;&gt;INDIRECT("'"&amp;$A$70&amp;"'!"&amp;AR$68&amp;$C425+72),1,0)</f>
        <v>0</v>
      </c>
      <c r="AS425" cm="1">
        <f t="array" aca="1" ref="AS425" ca="1">IF(INDIRECT("'"&amp;$A$69&amp;"'!"&amp;AS$68&amp;$C425+72)&lt;&gt;INDIRECT("'"&amp;$A$70&amp;"'!"&amp;AS$68&amp;$C425+72),1,0)</f>
        <v>0</v>
      </c>
      <c r="AT425" cm="1">
        <f t="array" aca="1" ref="AT425" ca="1">IF(INDIRECT("'"&amp;$A$69&amp;"'!"&amp;AT$68&amp;$C425+72)&lt;&gt;INDIRECT("'"&amp;$A$70&amp;"'!"&amp;AT$68&amp;$C425+72),1,0)</f>
        <v>0</v>
      </c>
      <c r="AU425" cm="1">
        <f t="array" aca="1" ref="AU425" ca="1">IF(INDIRECT("'"&amp;$A$69&amp;"'!"&amp;AU$68&amp;$C425+72)&lt;&gt;INDIRECT("'"&amp;$A$70&amp;"'!"&amp;AU$68&amp;$C425+72),1,0)</f>
        <v>0</v>
      </c>
      <c r="AV425" cm="1">
        <f t="array" aca="1" ref="AV425" ca="1">IF(INDIRECT("'"&amp;$A$69&amp;"'!"&amp;AV$68&amp;$C425+72)&lt;&gt;INDIRECT("'"&amp;$A$70&amp;"'!"&amp;AV$68&amp;$C425+72),1,0)</f>
        <v>0</v>
      </c>
      <c r="AW425" cm="1">
        <f t="array" aca="1" ref="AW425" ca="1">IF(INDIRECT("'"&amp;$A$69&amp;"'!"&amp;AW$68&amp;$C425+72)&lt;&gt;INDIRECT("'"&amp;$A$70&amp;"'!"&amp;AW$68&amp;$C425+72),1,0)</f>
        <v>0</v>
      </c>
      <c r="AX425" cm="1">
        <f t="array" aca="1" ref="AX425" ca="1">IF(INDIRECT("'"&amp;$A$69&amp;"'!"&amp;AX$68&amp;$C425+72)&lt;&gt;INDIRECT("'"&amp;$A$70&amp;"'!"&amp;AX$68&amp;$C425+72),1,0)</f>
        <v>0</v>
      </c>
      <c r="AY425" cm="1">
        <f t="array" aca="1" ref="AY425" ca="1">IF(INDIRECT("'"&amp;$A$69&amp;"'!"&amp;AY$68&amp;$C425+72)&lt;&gt;INDIRECT("'"&amp;$A$70&amp;"'!"&amp;AY$68&amp;$C425+72),1,0)</f>
        <v>0</v>
      </c>
      <c r="AZ425" cm="1">
        <f t="array" aca="1" ref="AZ425" ca="1">IF(INDIRECT("'"&amp;$A$69&amp;"'!"&amp;AZ$68&amp;$C425+72)&lt;&gt;INDIRECT("'"&amp;$A$70&amp;"'!"&amp;AZ$68&amp;$C425+72),1,0)</f>
        <v>0</v>
      </c>
      <c r="BA425" cm="1">
        <f t="array" aca="1" ref="BA425" ca="1">IF(INDIRECT("'"&amp;$A$69&amp;"'!"&amp;BA$68&amp;$C425+72)&lt;&gt;INDIRECT("'"&amp;$A$70&amp;"'!"&amp;BA$68&amp;$C425+72),1,0)</f>
        <v>0</v>
      </c>
      <c r="BB425" cm="1">
        <f t="array" aca="1" ref="BB425" ca="1">IF(INDIRECT("'"&amp;$A$69&amp;"'!"&amp;BB$68&amp;$C425+72)&lt;&gt;INDIRECT("'"&amp;$A$70&amp;"'!"&amp;BB$68&amp;$C425+72),1,0)</f>
        <v>0</v>
      </c>
      <c r="BC425">
        <f t="shared" ca="1" si="15"/>
        <v>0</v>
      </c>
      <c r="BD425">
        <f t="shared" ca="1" si="16"/>
        <v>0</v>
      </c>
      <c r="BE425">
        <f t="shared" ca="1" si="17"/>
        <v>0</v>
      </c>
    </row>
    <row r="426" spans="3:57" x14ac:dyDescent="0.15">
      <c r="C426" s="283">
        <v>354</v>
      </c>
      <c r="D426" cm="1">
        <f t="array" aca="1" ref="D426" ca="1">IF(INDIRECT("'"&amp;$A$69&amp;"'!"&amp;D$68&amp;$C426+72)&lt;&gt;INDIRECT("'"&amp;$A$70&amp;"'!"&amp;D$68&amp;$C426+72),1,0)</f>
        <v>0</v>
      </c>
      <c r="E426" cm="1">
        <f t="array" aca="1" ref="E426" ca="1">IF(INDIRECT("'"&amp;$A$69&amp;"'!"&amp;E$68&amp;$C426+72)&lt;&gt;INDIRECT("'"&amp;$A$70&amp;"'!"&amp;E$68&amp;$C426+72),1,0)</f>
        <v>0</v>
      </c>
      <c r="F426" cm="1">
        <f t="array" aca="1" ref="F426" ca="1">IF(INDIRECT("'"&amp;$A$69&amp;"'!"&amp;F$68&amp;$C426+72)&lt;&gt;INDIRECT("'"&amp;$A$70&amp;"'!"&amp;F$68&amp;$C426+72),1,0)</f>
        <v>0</v>
      </c>
      <c r="G426" cm="1">
        <f t="array" aca="1" ref="G426" ca="1">IF(INDIRECT("'"&amp;$A$69&amp;"'!"&amp;G$68&amp;$C426+72)&lt;&gt;INDIRECT("'"&amp;$A$70&amp;"'!"&amp;G$68&amp;$C426+72),1,0)</f>
        <v>0</v>
      </c>
      <c r="H426" cm="1">
        <f t="array" aca="1" ref="H426" ca="1">IF(INDIRECT("'"&amp;$A$69&amp;"'!"&amp;H$68&amp;$C426+72)&lt;&gt;INDIRECT("'"&amp;$A$70&amp;"'!"&amp;H$68&amp;$C426+72),1,0)</f>
        <v>0</v>
      </c>
      <c r="I426" cm="1">
        <f t="array" aca="1" ref="I426" ca="1">IF(INDIRECT("'"&amp;$A$69&amp;"'!"&amp;I$68&amp;$C426+72)&lt;&gt;INDIRECT("'"&amp;$A$70&amp;"'!"&amp;I$68&amp;$C426+72),1,0)</f>
        <v>0</v>
      </c>
      <c r="J426" cm="1">
        <f t="array" aca="1" ref="J426" ca="1">IF(INDIRECT("'"&amp;$A$69&amp;"'!"&amp;J$68&amp;$C426+72)&lt;&gt;INDIRECT("'"&amp;$A$70&amp;"'!"&amp;J$68&amp;$C426+72),1,0)</f>
        <v>0</v>
      </c>
      <c r="K426" cm="1">
        <f t="array" aca="1" ref="K426" ca="1">IF(INDIRECT("'"&amp;$A$69&amp;"'!"&amp;K$68&amp;$C426+72)&lt;&gt;INDIRECT("'"&amp;$A$70&amp;"'!"&amp;K$68&amp;$C426+72),1,0)</f>
        <v>0</v>
      </c>
      <c r="L426" cm="1">
        <f t="array" aca="1" ref="L426" ca="1">IF(INDIRECT("'"&amp;$A$69&amp;"'!"&amp;L$68&amp;$C426+72)&lt;&gt;INDIRECT("'"&amp;$A$70&amp;"'!"&amp;L$68&amp;$C426+72),1,0)</f>
        <v>0</v>
      </c>
      <c r="M426" cm="1">
        <f t="array" aca="1" ref="M426" ca="1">IF(INDIRECT("'"&amp;$A$69&amp;"'!"&amp;M$68&amp;$C426+72)&lt;&gt;INDIRECT("'"&amp;$A$70&amp;"'!"&amp;M$68&amp;$C426+72),1,0)</f>
        <v>0</v>
      </c>
      <c r="N426" cm="1">
        <f t="array" aca="1" ref="N426" ca="1">IF(INDIRECT("'"&amp;$A$69&amp;"'!"&amp;N$68&amp;$C426+72)&lt;&gt;INDIRECT("'"&amp;$A$70&amp;"'!"&amp;N$68&amp;$C426+72),1,0)</f>
        <v>0</v>
      </c>
      <c r="O426" cm="1">
        <f t="array" aca="1" ref="O426" ca="1">IF(INDIRECT("'"&amp;$A$69&amp;"'!"&amp;O$68&amp;$C426+72)&lt;&gt;INDIRECT("'"&amp;$A$70&amp;"'!"&amp;O$68&amp;$C426+72),1,0)</f>
        <v>0</v>
      </c>
      <c r="P426" cm="1">
        <f t="array" aca="1" ref="P426" ca="1">IF(INDIRECT("'"&amp;$A$69&amp;"'!"&amp;P$68&amp;$C426+72)&lt;&gt;INDIRECT("'"&amp;$A$70&amp;"'!"&amp;P$68&amp;$C426+72),1,0)</f>
        <v>0</v>
      </c>
      <c r="Q426" cm="1">
        <f t="array" aca="1" ref="Q426" ca="1">IF(INDIRECT("'"&amp;$A$69&amp;"'!"&amp;Q$68&amp;$C426+72)&lt;&gt;INDIRECT("'"&amp;$A$70&amp;"'!"&amp;Q$68&amp;$C426+72),1,0)</f>
        <v>0</v>
      </c>
      <c r="R426" cm="1">
        <f t="array" aca="1" ref="R426" ca="1">IF(INDIRECT("'"&amp;$A$69&amp;"'!"&amp;R$68&amp;$C426+72)&lt;&gt;INDIRECT("'"&amp;$A$70&amp;"'!"&amp;R$68&amp;$C426+72),1,0)</f>
        <v>0</v>
      </c>
      <c r="S426" cm="1">
        <f t="array" aca="1" ref="S426" ca="1">IF(INDIRECT("'"&amp;$A$69&amp;"'!"&amp;S$68&amp;$C426+72)&lt;&gt;INDIRECT("'"&amp;$A$70&amp;"'!"&amp;S$68&amp;$C426+72),1,0)</f>
        <v>0</v>
      </c>
      <c r="T426" cm="1">
        <f t="array" aca="1" ref="T426" ca="1">IF(INDIRECT("'"&amp;$A$69&amp;"'!"&amp;T$68&amp;$C426+72)&lt;&gt;INDIRECT("'"&amp;$A$70&amp;"'!"&amp;T$68&amp;$C426+72),1,0)</f>
        <v>0</v>
      </c>
      <c r="U426" cm="1">
        <f t="array" aca="1" ref="U426" ca="1">IF(INDIRECT("'"&amp;$A$69&amp;"'!"&amp;U$68&amp;$C426+72)&lt;&gt;INDIRECT("'"&amp;$A$70&amp;"'!"&amp;U$68&amp;$C426+72),1,0)</f>
        <v>0</v>
      </c>
      <c r="V426" cm="1">
        <f t="array" aca="1" ref="V426" ca="1">IF(INDIRECT("'"&amp;$A$69&amp;"'!"&amp;V$68&amp;$C426+72)&lt;&gt;INDIRECT("'"&amp;$A$70&amp;"'!"&amp;V$68&amp;$C426+72),1,0)</f>
        <v>0</v>
      </c>
      <c r="W426" cm="1">
        <f t="array" aca="1" ref="W426" ca="1">IF(INDIRECT("'"&amp;$A$69&amp;"'!"&amp;W$68&amp;$C426+72)&lt;&gt;INDIRECT("'"&amp;$A$70&amp;"'!"&amp;W$68&amp;$C426+72),1,0)</f>
        <v>0</v>
      </c>
      <c r="X426" cm="1">
        <f t="array" aca="1" ref="X426" ca="1">IF(INDIRECT("'"&amp;$A$69&amp;"'!"&amp;X$68&amp;$C426+72)&lt;&gt;INDIRECT("'"&amp;$A$70&amp;"'!"&amp;X$68&amp;$C426+72),1,0)</f>
        <v>0</v>
      </c>
      <c r="Y426" cm="1">
        <f t="array" aca="1" ref="Y426" ca="1">IF(INDIRECT("'"&amp;$A$69&amp;"'!"&amp;Y$68&amp;$C426+72)&lt;&gt;INDIRECT("'"&amp;$A$70&amp;"'!"&amp;Y$68&amp;$C426+72),1,0)</f>
        <v>0</v>
      </c>
      <c r="Z426" cm="1">
        <f t="array" aca="1" ref="Z426" ca="1">IF(INDIRECT("'"&amp;$A$69&amp;"'!"&amp;Z$68&amp;$C426+72)&lt;&gt;INDIRECT("'"&amp;$A$70&amp;"'!"&amp;Z$68&amp;$C426+72),1,0)</f>
        <v>0</v>
      </c>
      <c r="AA426" cm="1">
        <f t="array" aca="1" ref="AA426" ca="1">IF(INDIRECT("'"&amp;$A$69&amp;"'!"&amp;AA$68&amp;$C426+72)&lt;&gt;INDIRECT("'"&amp;$A$70&amp;"'!"&amp;AA$68&amp;$C426+72),1,0)</f>
        <v>0</v>
      </c>
      <c r="AB426" cm="1">
        <f t="array" aca="1" ref="AB426" ca="1">IF(INDIRECT("'"&amp;$A$69&amp;"'!"&amp;AB$68&amp;$C426+72)&lt;&gt;INDIRECT("'"&amp;$A$70&amp;"'!"&amp;AB$68&amp;$C426+72),1,0)</f>
        <v>0</v>
      </c>
      <c r="AC426" cm="1">
        <f t="array" aca="1" ref="AC426" ca="1">IF(INDIRECT("'"&amp;$A$69&amp;"'!"&amp;AC$68&amp;$C426+72)&lt;&gt;INDIRECT("'"&amp;$A$70&amp;"'!"&amp;AC$68&amp;$C426+72),1,0)</f>
        <v>0</v>
      </c>
      <c r="AD426" cm="1">
        <f t="array" aca="1" ref="AD426" ca="1">IF(INDIRECT("'"&amp;$A$69&amp;"'!"&amp;AD$68&amp;$C426+72)&lt;&gt;INDIRECT("'"&amp;$A$70&amp;"'!"&amp;AD$68&amp;$C426+72),1,0)</f>
        <v>0</v>
      </c>
      <c r="AE426" cm="1">
        <f t="array" aca="1" ref="AE426" ca="1">IF(INDIRECT("'"&amp;$A$69&amp;"'!"&amp;AE$68&amp;$C426+72)&lt;&gt;INDIRECT("'"&amp;$A$70&amp;"'!"&amp;AE$68&amp;$C426+72),1,0)</f>
        <v>0</v>
      </c>
      <c r="AF426" cm="1">
        <f t="array" aca="1" ref="AF426" ca="1">IF(INDIRECT("'"&amp;$A$69&amp;"'!"&amp;AF$68&amp;$C426+72)&lt;&gt;INDIRECT("'"&amp;$A$70&amp;"'!"&amp;AF$68&amp;$C426+72),1,0)</f>
        <v>0</v>
      </c>
      <c r="AG426" cm="1">
        <f t="array" aca="1" ref="AG426" ca="1">IF(INDIRECT("'"&amp;$A$69&amp;"'!"&amp;AG$68&amp;$C426+72)&lt;&gt;INDIRECT("'"&amp;$A$70&amp;"'!"&amp;AG$68&amp;$C426+72),1,0)</f>
        <v>0</v>
      </c>
      <c r="AH426" cm="1">
        <f t="array" aca="1" ref="AH426" ca="1">IF(INDIRECT("'"&amp;$A$69&amp;"'!"&amp;AH$68&amp;$C426+72)&lt;&gt;INDIRECT("'"&amp;$A$70&amp;"'!"&amp;AH$68&amp;$C426+72),1,0)</f>
        <v>0</v>
      </c>
      <c r="AI426" cm="1">
        <f t="array" aca="1" ref="AI426" ca="1">IF(INDIRECT("'"&amp;$A$69&amp;"'!"&amp;AI$68&amp;$C426+72)&lt;&gt;INDIRECT("'"&amp;$A$70&amp;"'!"&amp;AI$68&amp;$C426+72),1,0)</f>
        <v>0</v>
      </c>
      <c r="AJ426" cm="1">
        <f t="array" aca="1" ref="AJ426" ca="1">IF(INDIRECT("'"&amp;$A$69&amp;"'!"&amp;AJ$68&amp;$C426+72)&lt;&gt;INDIRECT("'"&amp;$A$70&amp;"'!"&amp;AJ$68&amp;$C426+72),1,0)</f>
        <v>0</v>
      </c>
      <c r="AK426" cm="1">
        <f t="array" aca="1" ref="AK426" ca="1">IF(INDIRECT("'"&amp;$A$69&amp;"'!"&amp;AK$68&amp;$C426+72)&lt;&gt;INDIRECT("'"&amp;$A$70&amp;"'!"&amp;AK$68&amp;$C426+72),1,0)</f>
        <v>0</v>
      </c>
      <c r="AL426" cm="1">
        <f t="array" aca="1" ref="AL426" ca="1">IF(INDIRECT("'"&amp;$A$69&amp;"'!"&amp;AL$68&amp;$C426+72)&lt;&gt;INDIRECT("'"&amp;$A$70&amp;"'!"&amp;AL$68&amp;$C426+72),1,0)</f>
        <v>0</v>
      </c>
      <c r="AM426" cm="1">
        <f t="array" aca="1" ref="AM426" ca="1">IF(INDIRECT("'"&amp;$A$69&amp;"'!"&amp;AM$68&amp;$C426+72)&lt;&gt;INDIRECT("'"&amp;$A$70&amp;"'!"&amp;AM$68&amp;$C426+72),1,0)</f>
        <v>0</v>
      </c>
      <c r="AN426" cm="1">
        <f t="array" aca="1" ref="AN426" ca="1">IF(INDIRECT("'"&amp;$A$69&amp;"'!"&amp;AN$68&amp;$C426+72)&lt;&gt;INDIRECT("'"&amp;$A$70&amp;"'!"&amp;AN$68&amp;$C426+72),1,0)</f>
        <v>0</v>
      </c>
      <c r="AO426" cm="1">
        <f t="array" aca="1" ref="AO426" ca="1">IF(INDIRECT("'"&amp;$A$69&amp;"'!"&amp;AO$68&amp;$C426+72)&lt;&gt;INDIRECT("'"&amp;$A$70&amp;"'!"&amp;AO$68&amp;$C426+72),1,0)</f>
        <v>0</v>
      </c>
      <c r="AP426" cm="1">
        <f t="array" aca="1" ref="AP426" ca="1">IF(INDIRECT("'"&amp;$A$69&amp;"'!"&amp;AP$68&amp;$C426+72)&lt;&gt;INDIRECT("'"&amp;$A$70&amp;"'!"&amp;AP$68&amp;$C426+72),1,0)</f>
        <v>0</v>
      </c>
      <c r="AQ426" cm="1">
        <f t="array" aca="1" ref="AQ426" ca="1">IF(INDIRECT("'"&amp;$A$69&amp;"'!"&amp;AQ$68&amp;$C426+72)&lt;&gt;INDIRECT("'"&amp;$A$70&amp;"'!"&amp;AQ$68&amp;$C426+72),1,0)</f>
        <v>0</v>
      </c>
      <c r="AR426" cm="1">
        <f t="array" aca="1" ref="AR426" ca="1">IF(INDIRECT("'"&amp;$A$69&amp;"'!"&amp;AR$68&amp;$C426+72)&lt;&gt;INDIRECT("'"&amp;$A$70&amp;"'!"&amp;AR$68&amp;$C426+72),1,0)</f>
        <v>0</v>
      </c>
      <c r="AS426" cm="1">
        <f t="array" aca="1" ref="AS426" ca="1">IF(INDIRECT("'"&amp;$A$69&amp;"'!"&amp;AS$68&amp;$C426+72)&lt;&gt;INDIRECT("'"&amp;$A$70&amp;"'!"&amp;AS$68&amp;$C426+72),1,0)</f>
        <v>0</v>
      </c>
      <c r="AT426" cm="1">
        <f t="array" aca="1" ref="AT426" ca="1">IF(INDIRECT("'"&amp;$A$69&amp;"'!"&amp;AT$68&amp;$C426+72)&lt;&gt;INDIRECT("'"&amp;$A$70&amp;"'!"&amp;AT$68&amp;$C426+72),1,0)</f>
        <v>0</v>
      </c>
      <c r="AU426" cm="1">
        <f t="array" aca="1" ref="AU426" ca="1">IF(INDIRECT("'"&amp;$A$69&amp;"'!"&amp;AU$68&amp;$C426+72)&lt;&gt;INDIRECT("'"&amp;$A$70&amp;"'!"&amp;AU$68&amp;$C426+72),1,0)</f>
        <v>0</v>
      </c>
      <c r="AV426" cm="1">
        <f t="array" aca="1" ref="AV426" ca="1">IF(INDIRECT("'"&amp;$A$69&amp;"'!"&amp;AV$68&amp;$C426+72)&lt;&gt;INDIRECT("'"&amp;$A$70&amp;"'!"&amp;AV$68&amp;$C426+72),1,0)</f>
        <v>0</v>
      </c>
      <c r="AW426" cm="1">
        <f t="array" aca="1" ref="AW426" ca="1">IF(INDIRECT("'"&amp;$A$69&amp;"'!"&amp;AW$68&amp;$C426+72)&lt;&gt;INDIRECT("'"&amp;$A$70&amp;"'!"&amp;AW$68&amp;$C426+72),1,0)</f>
        <v>0</v>
      </c>
      <c r="AX426" cm="1">
        <f t="array" aca="1" ref="AX426" ca="1">IF(INDIRECT("'"&amp;$A$69&amp;"'!"&amp;AX$68&amp;$C426+72)&lt;&gt;INDIRECT("'"&amp;$A$70&amp;"'!"&amp;AX$68&amp;$C426+72),1,0)</f>
        <v>0</v>
      </c>
      <c r="AY426" cm="1">
        <f t="array" aca="1" ref="AY426" ca="1">IF(INDIRECT("'"&amp;$A$69&amp;"'!"&amp;AY$68&amp;$C426+72)&lt;&gt;INDIRECT("'"&amp;$A$70&amp;"'!"&amp;AY$68&amp;$C426+72),1,0)</f>
        <v>0</v>
      </c>
      <c r="AZ426" cm="1">
        <f t="array" aca="1" ref="AZ426" ca="1">IF(INDIRECT("'"&amp;$A$69&amp;"'!"&amp;AZ$68&amp;$C426+72)&lt;&gt;INDIRECT("'"&amp;$A$70&amp;"'!"&amp;AZ$68&amp;$C426+72),1,0)</f>
        <v>0</v>
      </c>
      <c r="BA426" cm="1">
        <f t="array" aca="1" ref="BA426" ca="1">IF(INDIRECT("'"&amp;$A$69&amp;"'!"&amp;BA$68&amp;$C426+72)&lt;&gt;INDIRECT("'"&amp;$A$70&amp;"'!"&amp;BA$68&amp;$C426+72),1,0)</f>
        <v>0</v>
      </c>
      <c r="BB426" cm="1">
        <f t="array" aca="1" ref="BB426" ca="1">IF(INDIRECT("'"&amp;$A$69&amp;"'!"&amp;BB$68&amp;$C426+72)&lt;&gt;INDIRECT("'"&amp;$A$70&amp;"'!"&amp;BB$68&amp;$C426+72),1,0)</f>
        <v>0</v>
      </c>
      <c r="BC426">
        <f t="shared" ca="1" si="15"/>
        <v>0</v>
      </c>
      <c r="BD426">
        <f t="shared" ca="1" si="16"/>
        <v>0</v>
      </c>
      <c r="BE426">
        <f t="shared" ca="1" si="17"/>
        <v>0</v>
      </c>
    </row>
    <row r="427" spans="3:57" x14ac:dyDescent="0.15">
      <c r="C427" s="283">
        <v>355</v>
      </c>
      <c r="D427" cm="1">
        <f t="array" aca="1" ref="D427" ca="1">IF(INDIRECT("'"&amp;$A$69&amp;"'!"&amp;D$68&amp;$C427+72)&lt;&gt;INDIRECT("'"&amp;$A$70&amp;"'!"&amp;D$68&amp;$C427+72),1,0)</f>
        <v>0</v>
      </c>
      <c r="E427" cm="1">
        <f t="array" aca="1" ref="E427" ca="1">IF(INDIRECT("'"&amp;$A$69&amp;"'!"&amp;E$68&amp;$C427+72)&lt;&gt;INDIRECT("'"&amp;$A$70&amp;"'!"&amp;E$68&amp;$C427+72),1,0)</f>
        <v>0</v>
      </c>
      <c r="F427" cm="1">
        <f t="array" aca="1" ref="F427" ca="1">IF(INDIRECT("'"&amp;$A$69&amp;"'!"&amp;F$68&amp;$C427+72)&lt;&gt;INDIRECT("'"&amp;$A$70&amp;"'!"&amp;F$68&amp;$C427+72),1,0)</f>
        <v>0</v>
      </c>
      <c r="G427" cm="1">
        <f t="array" aca="1" ref="G427" ca="1">IF(INDIRECT("'"&amp;$A$69&amp;"'!"&amp;G$68&amp;$C427+72)&lt;&gt;INDIRECT("'"&amp;$A$70&amp;"'!"&amp;G$68&amp;$C427+72),1,0)</f>
        <v>0</v>
      </c>
      <c r="H427" cm="1">
        <f t="array" aca="1" ref="H427" ca="1">IF(INDIRECT("'"&amp;$A$69&amp;"'!"&amp;H$68&amp;$C427+72)&lt;&gt;INDIRECT("'"&amp;$A$70&amp;"'!"&amp;H$68&amp;$C427+72),1,0)</f>
        <v>0</v>
      </c>
      <c r="I427" cm="1">
        <f t="array" aca="1" ref="I427" ca="1">IF(INDIRECT("'"&amp;$A$69&amp;"'!"&amp;I$68&amp;$C427+72)&lt;&gt;INDIRECT("'"&amp;$A$70&amp;"'!"&amp;I$68&amp;$C427+72),1,0)</f>
        <v>0</v>
      </c>
      <c r="J427" cm="1">
        <f t="array" aca="1" ref="J427" ca="1">IF(INDIRECT("'"&amp;$A$69&amp;"'!"&amp;J$68&amp;$C427+72)&lt;&gt;INDIRECT("'"&amp;$A$70&amp;"'!"&amp;J$68&amp;$C427+72),1,0)</f>
        <v>0</v>
      </c>
      <c r="K427" cm="1">
        <f t="array" aca="1" ref="K427" ca="1">IF(INDIRECT("'"&amp;$A$69&amp;"'!"&amp;K$68&amp;$C427+72)&lt;&gt;INDIRECT("'"&amp;$A$70&amp;"'!"&amp;K$68&amp;$C427+72),1,0)</f>
        <v>0</v>
      </c>
      <c r="L427" cm="1">
        <f t="array" aca="1" ref="L427" ca="1">IF(INDIRECT("'"&amp;$A$69&amp;"'!"&amp;L$68&amp;$C427+72)&lt;&gt;INDIRECT("'"&amp;$A$70&amp;"'!"&amp;L$68&amp;$C427+72),1,0)</f>
        <v>0</v>
      </c>
      <c r="M427" cm="1">
        <f t="array" aca="1" ref="M427" ca="1">IF(INDIRECT("'"&amp;$A$69&amp;"'!"&amp;M$68&amp;$C427+72)&lt;&gt;INDIRECT("'"&amp;$A$70&amp;"'!"&amp;M$68&amp;$C427+72),1,0)</f>
        <v>0</v>
      </c>
      <c r="N427" cm="1">
        <f t="array" aca="1" ref="N427" ca="1">IF(INDIRECT("'"&amp;$A$69&amp;"'!"&amp;N$68&amp;$C427+72)&lt;&gt;INDIRECT("'"&amp;$A$70&amp;"'!"&amp;N$68&amp;$C427+72),1,0)</f>
        <v>0</v>
      </c>
      <c r="O427" cm="1">
        <f t="array" aca="1" ref="O427" ca="1">IF(INDIRECT("'"&amp;$A$69&amp;"'!"&amp;O$68&amp;$C427+72)&lt;&gt;INDIRECT("'"&amp;$A$70&amp;"'!"&amp;O$68&amp;$C427+72),1,0)</f>
        <v>0</v>
      </c>
      <c r="P427" cm="1">
        <f t="array" aca="1" ref="P427" ca="1">IF(INDIRECT("'"&amp;$A$69&amp;"'!"&amp;P$68&amp;$C427+72)&lt;&gt;INDIRECT("'"&amp;$A$70&amp;"'!"&amp;P$68&amp;$C427+72),1,0)</f>
        <v>0</v>
      </c>
      <c r="Q427" cm="1">
        <f t="array" aca="1" ref="Q427" ca="1">IF(INDIRECT("'"&amp;$A$69&amp;"'!"&amp;Q$68&amp;$C427+72)&lt;&gt;INDIRECT("'"&amp;$A$70&amp;"'!"&amp;Q$68&amp;$C427+72),1,0)</f>
        <v>0</v>
      </c>
      <c r="R427" cm="1">
        <f t="array" aca="1" ref="R427" ca="1">IF(INDIRECT("'"&amp;$A$69&amp;"'!"&amp;R$68&amp;$C427+72)&lt;&gt;INDIRECT("'"&amp;$A$70&amp;"'!"&amp;R$68&amp;$C427+72),1,0)</f>
        <v>0</v>
      </c>
      <c r="S427" cm="1">
        <f t="array" aca="1" ref="S427" ca="1">IF(INDIRECT("'"&amp;$A$69&amp;"'!"&amp;S$68&amp;$C427+72)&lt;&gt;INDIRECT("'"&amp;$A$70&amp;"'!"&amp;S$68&amp;$C427+72),1,0)</f>
        <v>0</v>
      </c>
      <c r="T427" cm="1">
        <f t="array" aca="1" ref="T427" ca="1">IF(INDIRECT("'"&amp;$A$69&amp;"'!"&amp;T$68&amp;$C427+72)&lt;&gt;INDIRECT("'"&amp;$A$70&amp;"'!"&amp;T$68&amp;$C427+72),1,0)</f>
        <v>0</v>
      </c>
      <c r="U427" cm="1">
        <f t="array" aca="1" ref="U427" ca="1">IF(INDIRECT("'"&amp;$A$69&amp;"'!"&amp;U$68&amp;$C427+72)&lt;&gt;INDIRECT("'"&amp;$A$70&amp;"'!"&amp;U$68&amp;$C427+72),1,0)</f>
        <v>0</v>
      </c>
      <c r="V427" cm="1">
        <f t="array" aca="1" ref="V427" ca="1">IF(INDIRECT("'"&amp;$A$69&amp;"'!"&amp;V$68&amp;$C427+72)&lt;&gt;INDIRECT("'"&amp;$A$70&amp;"'!"&amp;V$68&amp;$C427+72),1,0)</f>
        <v>0</v>
      </c>
      <c r="W427" cm="1">
        <f t="array" aca="1" ref="W427" ca="1">IF(INDIRECT("'"&amp;$A$69&amp;"'!"&amp;W$68&amp;$C427+72)&lt;&gt;INDIRECT("'"&amp;$A$70&amp;"'!"&amp;W$68&amp;$C427+72),1,0)</f>
        <v>0</v>
      </c>
      <c r="X427" cm="1">
        <f t="array" aca="1" ref="X427" ca="1">IF(INDIRECT("'"&amp;$A$69&amp;"'!"&amp;X$68&amp;$C427+72)&lt;&gt;INDIRECT("'"&amp;$A$70&amp;"'!"&amp;X$68&amp;$C427+72),1,0)</f>
        <v>0</v>
      </c>
      <c r="Y427" cm="1">
        <f t="array" aca="1" ref="Y427" ca="1">IF(INDIRECT("'"&amp;$A$69&amp;"'!"&amp;Y$68&amp;$C427+72)&lt;&gt;INDIRECT("'"&amp;$A$70&amp;"'!"&amp;Y$68&amp;$C427+72),1,0)</f>
        <v>0</v>
      </c>
      <c r="Z427" cm="1">
        <f t="array" aca="1" ref="Z427" ca="1">IF(INDIRECT("'"&amp;$A$69&amp;"'!"&amp;Z$68&amp;$C427+72)&lt;&gt;INDIRECT("'"&amp;$A$70&amp;"'!"&amp;Z$68&amp;$C427+72),1,0)</f>
        <v>0</v>
      </c>
      <c r="AA427" cm="1">
        <f t="array" aca="1" ref="AA427" ca="1">IF(INDIRECT("'"&amp;$A$69&amp;"'!"&amp;AA$68&amp;$C427+72)&lt;&gt;INDIRECT("'"&amp;$A$70&amp;"'!"&amp;AA$68&amp;$C427+72),1,0)</f>
        <v>0</v>
      </c>
      <c r="AB427" cm="1">
        <f t="array" aca="1" ref="AB427" ca="1">IF(INDIRECT("'"&amp;$A$69&amp;"'!"&amp;AB$68&amp;$C427+72)&lt;&gt;INDIRECT("'"&amp;$A$70&amp;"'!"&amp;AB$68&amp;$C427+72),1,0)</f>
        <v>0</v>
      </c>
      <c r="AC427" cm="1">
        <f t="array" aca="1" ref="AC427" ca="1">IF(INDIRECT("'"&amp;$A$69&amp;"'!"&amp;AC$68&amp;$C427+72)&lt;&gt;INDIRECT("'"&amp;$A$70&amp;"'!"&amp;AC$68&amp;$C427+72),1,0)</f>
        <v>0</v>
      </c>
      <c r="AD427" cm="1">
        <f t="array" aca="1" ref="AD427" ca="1">IF(INDIRECT("'"&amp;$A$69&amp;"'!"&amp;AD$68&amp;$C427+72)&lt;&gt;INDIRECT("'"&amp;$A$70&amp;"'!"&amp;AD$68&amp;$C427+72),1,0)</f>
        <v>0</v>
      </c>
      <c r="AE427" cm="1">
        <f t="array" aca="1" ref="AE427" ca="1">IF(INDIRECT("'"&amp;$A$69&amp;"'!"&amp;AE$68&amp;$C427+72)&lt;&gt;INDIRECT("'"&amp;$A$70&amp;"'!"&amp;AE$68&amp;$C427+72),1,0)</f>
        <v>0</v>
      </c>
      <c r="AF427" cm="1">
        <f t="array" aca="1" ref="AF427" ca="1">IF(INDIRECT("'"&amp;$A$69&amp;"'!"&amp;AF$68&amp;$C427+72)&lt;&gt;INDIRECT("'"&amp;$A$70&amp;"'!"&amp;AF$68&amp;$C427+72),1,0)</f>
        <v>0</v>
      </c>
      <c r="AG427" cm="1">
        <f t="array" aca="1" ref="AG427" ca="1">IF(INDIRECT("'"&amp;$A$69&amp;"'!"&amp;AG$68&amp;$C427+72)&lt;&gt;INDIRECT("'"&amp;$A$70&amp;"'!"&amp;AG$68&amp;$C427+72),1,0)</f>
        <v>0</v>
      </c>
      <c r="AH427" cm="1">
        <f t="array" aca="1" ref="AH427" ca="1">IF(INDIRECT("'"&amp;$A$69&amp;"'!"&amp;AH$68&amp;$C427+72)&lt;&gt;INDIRECT("'"&amp;$A$70&amp;"'!"&amp;AH$68&amp;$C427+72),1,0)</f>
        <v>0</v>
      </c>
      <c r="AI427" cm="1">
        <f t="array" aca="1" ref="AI427" ca="1">IF(INDIRECT("'"&amp;$A$69&amp;"'!"&amp;AI$68&amp;$C427+72)&lt;&gt;INDIRECT("'"&amp;$A$70&amp;"'!"&amp;AI$68&amp;$C427+72),1,0)</f>
        <v>0</v>
      </c>
      <c r="AJ427" cm="1">
        <f t="array" aca="1" ref="AJ427" ca="1">IF(INDIRECT("'"&amp;$A$69&amp;"'!"&amp;AJ$68&amp;$C427+72)&lt;&gt;INDIRECT("'"&amp;$A$70&amp;"'!"&amp;AJ$68&amp;$C427+72),1,0)</f>
        <v>0</v>
      </c>
      <c r="AK427" cm="1">
        <f t="array" aca="1" ref="AK427" ca="1">IF(INDIRECT("'"&amp;$A$69&amp;"'!"&amp;AK$68&amp;$C427+72)&lt;&gt;INDIRECT("'"&amp;$A$70&amp;"'!"&amp;AK$68&amp;$C427+72),1,0)</f>
        <v>0</v>
      </c>
      <c r="AL427" cm="1">
        <f t="array" aca="1" ref="AL427" ca="1">IF(INDIRECT("'"&amp;$A$69&amp;"'!"&amp;AL$68&amp;$C427+72)&lt;&gt;INDIRECT("'"&amp;$A$70&amp;"'!"&amp;AL$68&amp;$C427+72),1,0)</f>
        <v>0</v>
      </c>
      <c r="AM427" cm="1">
        <f t="array" aca="1" ref="AM427" ca="1">IF(INDIRECT("'"&amp;$A$69&amp;"'!"&amp;AM$68&amp;$C427+72)&lt;&gt;INDIRECT("'"&amp;$A$70&amp;"'!"&amp;AM$68&amp;$C427+72),1,0)</f>
        <v>0</v>
      </c>
      <c r="AN427" cm="1">
        <f t="array" aca="1" ref="AN427" ca="1">IF(INDIRECT("'"&amp;$A$69&amp;"'!"&amp;AN$68&amp;$C427+72)&lt;&gt;INDIRECT("'"&amp;$A$70&amp;"'!"&amp;AN$68&amp;$C427+72),1,0)</f>
        <v>0</v>
      </c>
      <c r="AO427" cm="1">
        <f t="array" aca="1" ref="AO427" ca="1">IF(INDIRECT("'"&amp;$A$69&amp;"'!"&amp;AO$68&amp;$C427+72)&lt;&gt;INDIRECT("'"&amp;$A$70&amp;"'!"&amp;AO$68&amp;$C427+72),1,0)</f>
        <v>0</v>
      </c>
      <c r="AP427" cm="1">
        <f t="array" aca="1" ref="AP427" ca="1">IF(INDIRECT("'"&amp;$A$69&amp;"'!"&amp;AP$68&amp;$C427+72)&lt;&gt;INDIRECT("'"&amp;$A$70&amp;"'!"&amp;AP$68&amp;$C427+72),1,0)</f>
        <v>0</v>
      </c>
      <c r="AQ427" cm="1">
        <f t="array" aca="1" ref="AQ427" ca="1">IF(INDIRECT("'"&amp;$A$69&amp;"'!"&amp;AQ$68&amp;$C427+72)&lt;&gt;INDIRECT("'"&amp;$A$70&amp;"'!"&amp;AQ$68&amp;$C427+72),1,0)</f>
        <v>0</v>
      </c>
      <c r="AR427" cm="1">
        <f t="array" aca="1" ref="AR427" ca="1">IF(INDIRECT("'"&amp;$A$69&amp;"'!"&amp;AR$68&amp;$C427+72)&lt;&gt;INDIRECT("'"&amp;$A$70&amp;"'!"&amp;AR$68&amp;$C427+72),1,0)</f>
        <v>0</v>
      </c>
      <c r="AS427" cm="1">
        <f t="array" aca="1" ref="AS427" ca="1">IF(INDIRECT("'"&amp;$A$69&amp;"'!"&amp;AS$68&amp;$C427+72)&lt;&gt;INDIRECT("'"&amp;$A$70&amp;"'!"&amp;AS$68&amp;$C427+72),1,0)</f>
        <v>0</v>
      </c>
      <c r="AT427" cm="1">
        <f t="array" aca="1" ref="AT427" ca="1">IF(INDIRECT("'"&amp;$A$69&amp;"'!"&amp;AT$68&amp;$C427+72)&lt;&gt;INDIRECT("'"&amp;$A$70&amp;"'!"&amp;AT$68&amp;$C427+72),1,0)</f>
        <v>0</v>
      </c>
      <c r="AU427" cm="1">
        <f t="array" aca="1" ref="AU427" ca="1">IF(INDIRECT("'"&amp;$A$69&amp;"'!"&amp;AU$68&amp;$C427+72)&lt;&gt;INDIRECT("'"&amp;$A$70&amp;"'!"&amp;AU$68&amp;$C427+72),1,0)</f>
        <v>0</v>
      </c>
      <c r="AV427" cm="1">
        <f t="array" aca="1" ref="AV427" ca="1">IF(INDIRECT("'"&amp;$A$69&amp;"'!"&amp;AV$68&amp;$C427+72)&lt;&gt;INDIRECT("'"&amp;$A$70&amp;"'!"&amp;AV$68&amp;$C427+72),1,0)</f>
        <v>0</v>
      </c>
      <c r="AW427" cm="1">
        <f t="array" aca="1" ref="AW427" ca="1">IF(INDIRECT("'"&amp;$A$69&amp;"'!"&amp;AW$68&amp;$C427+72)&lt;&gt;INDIRECT("'"&amp;$A$70&amp;"'!"&amp;AW$68&amp;$C427+72),1,0)</f>
        <v>0</v>
      </c>
      <c r="AX427" cm="1">
        <f t="array" aca="1" ref="AX427" ca="1">IF(INDIRECT("'"&amp;$A$69&amp;"'!"&amp;AX$68&amp;$C427+72)&lt;&gt;INDIRECT("'"&amp;$A$70&amp;"'!"&amp;AX$68&amp;$C427+72),1,0)</f>
        <v>0</v>
      </c>
      <c r="AY427" cm="1">
        <f t="array" aca="1" ref="AY427" ca="1">IF(INDIRECT("'"&amp;$A$69&amp;"'!"&amp;AY$68&amp;$C427+72)&lt;&gt;INDIRECT("'"&amp;$A$70&amp;"'!"&amp;AY$68&amp;$C427+72),1,0)</f>
        <v>0</v>
      </c>
      <c r="AZ427" cm="1">
        <f t="array" aca="1" ref="AZ427" ca="1">IF(INDIRECT("'"&amp;$A$69&amp;"'!"&amp;AZ$68&amp;$C427+72)&lt;&gt;INDIRECT("'"&amp;$A$70&amp;"'!"&amp;AZ$68&amp;$C427+72),1,0)</f>
        <v>0</v>
      </c>
      <c r="BA427" cm="1">
        <f t="array" aca="1" ref="BA427" ca="1">IF(INDIRECT("'"&amp;$A$69&amp;"'!"&amp;BA$68&amp;$C427+72)&lt;&gt;INDIRECT("'"&amp;$A$70&amp;"'!"&amp;BA$68&amp;$C427+72),1,0)</f>
        <v>0</v>
      </c>
      <c r="BB427" cm="1">
        <f t="array" aca="1" ref="BB427" ca="1">IF(INDIRECT("'"&amp;$A$69&amp;"'!"&amp;BB$68&amp;$C427+72)&lt;&gt;INDIRECT("'"&amp;$A$70&amp;"'!"&amp;BB$68&amp;$C427+72),1,0)</f>
        <v>0</v>
      </c>
      <c r="BC427">
        <f t="shared" ca="1" si="15"/>
        <v>0</v>
      </c>
      <c r="BD427">
        <f t="shared" ca="1" si="16"/>
        <v>0</v>
      </c>
      <c r="BE427">
        <f t="shared" ca="1" si="17"/>
        <v>0</v>
      </c>
    </row>
    <row r="428" spans="3:57" x14ac:dyDescent="0.15">
      <c r="C428" s="283">
        <v>356</v>
      </c>
      <c r="D428" cm="1">
        <f t="array" aca="1" ref="D428" ca="1">IF(INDIRECT("'"&amp;$A$69&amp;"'!"&amp;D$68&amp;$C428+72)&lt;&gt;INDIRECT("'"&amp;$A$70&amp;"'!"&amp;D$68&amp;$C428+72),1,0)</f>
        <v>0</v>
      </c>
      <c r="E428" cm="1">
        <f t="array" aca="1" ref="E428" ca="1">IF(INDIRECT("'"&amp;$A$69&amp;"'!"&amp;E$68&amp;$C428+72)&lt;&gt;INDIRECT("'"&amp;$A$70&amp;"'!"&amp;E$68&amp;$C428+72),1,0)</f>
        <v>0</v>
      </c>
      <c r="F428" cm="1">
        <f t="array" aca="1" ref="F428" ca="1">IF(INDIRECT("'"&amp;$A$69&amp;"'!"&amp;F$68&amp;$C428+72)&lt;&gt;INDIRECT("'"&amp;$A$70&amp;"'!"&amp;F$68&amp;$C428+72),1,0)</f>
        <v>0</v>
      </c>
      <c r="G428" cm="1">
        <f t="array" aca="1" ref="G428" ca="1">IF(INDIRECT("'"&amp;$A$69&amp;"'!"&amp;G$68&amp;$C428+72)&lt;&gt;INDIRECT("'"&amp;$A$70&amp;"'!"&amp;G$68&amp;$C428+72),1,0)</f>
        <v>0</v>
      </c>
      <c r="H428" cm="1">
        <f t="array" aca="1" ref="H428" ca="1">IF(INDIRECT("'"&amp;$A$69&amp;"'!"&amp;H$68&amp;$C428+72)&lt;&gt;INDIRECT("'"&amp;$A$70&amp;"'!"&amp;H$68&amp;$C428+72),1,0)</f>
        <v>0</v>
      </c>
      <c r="I428" cm="1">
        <f t="array" aca="1" ref="I428" ca="1">IF(INDIRECT("'"&amp;$A$69&amp;"'!"&amp;I$68&amp;$C428+72)&lt;&gt;INDIRECT("'"&amp;$A$70&amp;"'!"&amp;I$68&amp;$C428+72),1,0)</f>
        <v>0</v>
      </c>
      <c r="J428" cm="1">
        <f t="array" aca="1" ref="J428" ca="1">IF(INDIRECT("'"&amp;$A$69&amp;"'!"&amp;J$68&amp;$C428+72)&lt;&gt;INDIRECT("'"&amp;$A$70&amp;"'!"&amp;J$68&amp;$C428+72),1,0)</f>
        <v>0</v>
      </c>
      <c r="K428" cm="1">
        <f t="array" aca="1" ref="K428" ca="1">IF(INDIRECT("'"&amp;$A$69&amp;"'!"&amp;K$68&amp;$C428+72)&lt;&gt;INDIRECT("'"&amp;$A$70&amp;"'!"&amp;K$68&amp;$C428+72),1,0)</f>
        <v>0</v>
      </c>
      <c r="L428" cm="1">
        <f t="array" aca="1" ref="L428" ca="1">IF(INDIRECT("'"&amp;$A$69&amp;"'!"&amp;L$68&amp;$C428+72)&lt;&gt;INDIRECT("'"&amp;$A$70&amp;"'!"&amp;L$68&amp;$C428+72),1,0)</f>
        <v>0</v>
      </c>
      <c r="M428" cm="1">
        <f t="array" aca="1" ref="M428" ca="1">IF(INDIRECT("'"&amp;$A$69&amp;"'!"&amp;M$68&amp;$C428+72)&lt;&gt;INDIRECT("'"&amp;$A$70&amp;"'!"&amp;M$68&amp;$C428+72),1,0)</f>
        <v>0</v>
      </c>
      <c r="N428" cm="1">
        <f t="array" aca="1" ref="N428" ca="1">IF(INDIRECT("'"&amp;$A$69&amp;"'!"&amp;N$68&amp;$C428+72)&lt;&gt;INDIRECT("'"&amp;$A$70&amp;"'!"&amp;N$68&amp;$C428+72),1,0)</f>
        <v>0</v>
      </c>
      <c r="O428" cm="1">
        <f t="array" aca="1" ref="O428" ca="1">IF(INDIRECT("'"&amp;$A$69&amp;"'!"&amp;O$68&amp;$C428+72)&lt;&gt;INDIRECT("'"&amp;$A$70&amp;"'!"&amp;O$68&amp;$C428+72),1,0)</f>
        <v>0</v>
      </c>
      <c r="P428" cm="1">
        <f t="array" aca="1" ref="P428" ca="1">IF(INDIRECT("'"&amp;$A$69&amp;"'!"&amp;P$68&amp;$C428+72)&lt;&gt;INDIRECT("'"&amp;$A$70&amp;"'!"&amp;P$68&amp;$C428+72),1,0)</f>
        <v>0</v>
      </c>
      <c r="Q428" cm="1">
        <f t="array" aca="1" ref="Q428" ca="1">IF(INDIRECT("'"&amp;$A$69&amp;"'!"&amp;Q$68&amp;$C428+72)&lt;&gt;INDIRECT("'"&amp;$A$70&amp;"'!"&amp;Q$68&amp;$C428+72),1,0)</f>
        <v>0</v>
      </c>
      <c r="R428" cm="1">
        <f t="array" aca="1" ref="R428" ca="1">IF(INDIRECT("'"&amp;$A$69&amp;"'!"&amp;R$68&amp;$C428+72)&lt;&gt;INDIRECT("'"&amp;$A$70&amp;"'!"&amp;R$68&amp;$C428+72),1,0)</f>
        <v>0</v>
      </c>
      <c r="S428" cm="1">
        <f t="array" aca="1" ref="S428" ca="1">IF(INDIRECT("'"&amp;$A$69&amp;"'!"&amp;S$68&amp;$C428+72)&lt;&gt;INDIRECT("'"&amp;$A$70&amp;"'!"&amp;S$68&amp;$C428+72),1,0)</f>
        <v>0</v>
      </c>
      <c r="T428" cm="1">
        <f t="array" aca="1" ref="T428" ca="1">IF(INDIRECT("'"&amp;$A$69&amp;"'!"&amp;T$68&amp;$C428+72)&lt;&gt;INDIRECT("'"&amp;$A$70&amp;"'!"&amp;T$68&amp;$C428+72),1,0)</f>
        <v>0</v>
      </c>
      <c r="U428" cm="1">
        <f t="array" aca="1" ref="U428" ca="1">IF(INDIRECT("'"&amp;$A$69&amp;"'!"&amp;U$68&amp;$C428+72)&lt;&gt;INDIRECT("'"&amp;$A$70&amp;"'!"&amp;U$68&amp;$C428+72),1,0)</f>
        <v>0</v>
      </c>
      <c r="V428" cm="1">
        <f t="array" aca="1" ref="V428" ca="1">IF(INDIRECT("'"&amp;$A$69&amp;"'!"&amp;V$68&amp;$C428+72)&lt;&gt;INDIRECT("'"&amp;$A$70&amp;"'!"&amp;V$68&amp;$C428+72),1,0)</f>
        <v>0</v>
      </c>
      <c r="W428" cm="1">
        <f t="array" aca="1" ref="W428" ca="1">IF(INDIRECT("'"&amp;$A$69&amp;"'!"&amp;W$68&amp;$C428+72)&lt;&gt;INDIRECT("'"&amp;$A$70&amp;"'!"&amp;W$68&amp;$C428+72),1,0)</f>
        <v>0</v>
      </c>
      <c r="X428" cm="1">
        <f t="array" aca="1" ref="X428" ca="1">IF(INDIRECT("'"&amp;$A$69&amp;"'!"&amp;X$68&amp;$C428+72)&lt;&gt;INDIRECT("'"&amp;$A$70&amp;"'!"&amp;X$68&amp;$C428+72),1,0)</f>
        <v>0</v>
      </c>
      <c r="Y428" cm="1">
        <f t="array" aca="1" ref="Y428" ca="1">IF(INDIRECT("'"&amp;$A$69&amp;"'!"&amp;Y$68&amp;$C428+72)&lt;&gt;INDIRECT("'"&amp;$A$70&amp;"'!"&amp;Y$68&amp;$C428+72),1,0)</f>
        <v>0</v>
      </c>
      <c r="Z428" cm="1">
        <f t="array" aca="1" ref="Z428" ca="1">IF(INDIRECT("'"&amp;$A$69&amp;"'!"&amp;Z$68&amp;$C428+72)&lt;&gt;INDIRECT("'"&amp;$A$70&amp;"'!"&amp;Z$68&amp;$C428+72),1,0)</f>
        <v>0</v>
      </c>
      <c r="AA428" cm="1">
        <f t="array" aca="1" ref="AA428" ca="1">IF(INDIRECT("'"&amp;$A$69&amp;"'!"&amp;AA$68&amp;$C428+72)&lt;&gt;INDIRECT("'"&amp;$A$70&amp;"'!"&amp;AA$68&amp;$C428+72),1,0)</f>
        <v>0</v>
      </c>
      <c r="AB428" cm="1">
        <f t="array" aca="1" ref="AB428" ca="1">IF(INDIRECT("'"&amp;$A$69&amp;"'!"&amp;AB$68&amp;$C428+72)&lt;&gt;INDIRECT("'"&amp;$A$70&amp;"'!"&amp;AB$68&amp;$C428+72),1,0)</f>
        <v>0</v>
      </c>
      <c r="AC428" cm="1">
        <f t="array" aca="1" ref="AC428" ca="1">IF(INDIRECT("'"&amp;$A$69&amp;"'!"&amp;AC$68&amp;$C428+72)&lt;&gt;INDIRECT("'"&amp;$A$70&amp;"'!"&amp;AC$68&amp;$C428+72),1,0)</f>
        <v>0</v>
      </c>
      <c r="AD428" cm="1">
        <f t="array" aca="1" ref="AD428" ca="1">IF(INDIRECT("'"&amp;$A$69&amp;"'!"&amp;AD$68&amp;$C428+72)&lt;&gt;INDIRECT("'"&amp;$A$70&amp;"'!"&amp;AD$68&amp;$C428+72),1,0)</f>
        <v>0</v>
      </c>
      <c r="AE428" cm="1">
        <f t="array" aca="1" ref="AE428" ca="1">IF(INDIRECT("'"&amp;$A$69&amp;"'!"&amp;AE$68&amp;$C428+72)&lt;&gt;INDIRECT("'"&amp;$A$70&amp;"'!"&amp;AE$68&amp;$C428+72),1,0)</f>
        <v>0</v>
      </c>
      <c r="AF428" cm="1">
        <f t="array" aca="1" ref="AF428" ca="1">IF(INDIRECT("'"&amp;$A$69&amp;"'!"&amp;AF$68&amp;$C428+72)&lt;&gt;INDIRECT("'"&amp;$A$70&amp;"'!"&amp;AF$68&amp;$C428+72),1,0)</f>
        <v>0</v>
      </c>
      <c r="AG428" cm="1">
        <f t="array" aca="1" ref="AG428" ca="1">IF(INDIRECT("'"&amp;$A$69&amp;"'!"&amp;AG$68&amp;$C428+72)&lt;&gt;INDIRECT("'"&amp;$A$70&amp;"'!"&amp;AG$68&amp;$C428+72),1,0)</f>
        <v>0</v>
      </c>
      <c r="AH428" cm="1">
        <f t="array" aca="1" ref="AH428" ca="1">IF(INDIRECT("'"&amp;$A$69&amp;"'!"&amp;AH$68&amp;$C428+72)&lt;&gt;INDIRECT("'"&amp;$A$70&amp;"'!"&amp;AH$68&amp;$C428+72),1,0)</f>
        <v>0</v>
      </c>
      <c r="AI428" cm="1">
        <f t="array" aca="1" ref="AI428" ca="1">IF(INDIRECT("'"&amp;$A$69&amp;"'!"&amp;AI$68&amp;$C428+72)&lt;&gt;INDIRECT("'"&amp;$A$70&amp;"'!"&amp;AI$68&amp;$C428+72),1,0)</f>
        <v>0</v>
      </c>
      <c r="AJ428" cm="1">
        <f t="array" aca="1" ref="AJ428" ca="1">IF(INDIRECT("'"&amp;$A$69&amp;"'!"&amp;AJ$68&amp;$C428+72)&lt;&gt;INDIRECT("'"&amp;$A$70&amp;"'!"&amp;AJ$68&amp;$C428+72),1,0)</f>
        <v>0</v>
      </c>
      <c r="AK428" cm="1">
        <f t="array" aca="1" ref="AK428" ca="1">IF(INDIRECT("'"&amp;$A$69&amp;"'!"&amp;AK$68&amp;$C428+72)&lt;&gt;INDIRECT("'"&amp;$A$70&amp;"'!"&amp;AK$68&amp;$C428+72),1,0)</f>
        <v>0</v>
      </c>
      <c r="AL428" cm="1">
        <f t="array" aca="1" ref="AL428" ca="1">IF(INDIRECT("'"&amp;$A$69&amp;"'!"&amp;AL$68&amp;$C428+72)&lt;&gt;INDIRECT("'"&amp;$A$70&amp;"'!"&amp;AL$68&amp;$C428+72),1,0)</f>
        <v>0</v>
      </c>
      <c r="AM428" cm="1">
        <f t="array" aca="1" ref="AM428" ca="1">IF(INDIRECT("'"&amp;$A$69&amp;"'!"&amp;AM$68&amp;$C428+72)&lt;&gt;INDIRECT("'"&amp;$A$70&amp;"'!"&amp;AM$68&amp;$C428+72),1,0)</f>
        <v>0</v>
      </c>
      <c r="AN428" cm="1">
        <f t="array" aca="1" ref="AN428" ca="1">IF(INDIRECT("'"&amp;$A$69&amp;"'!"&amp;AN$68&amp;$C428+72)&lt;&gt;INDIRECT("'"&amp;$A$70&amp;"'!"&amp;AN$68&amp;$C428+72),1,0)</f>
        <v>0</v>
      </c>
      <c r="AO428" cm="1">
        <f t="array" aca="1" ref="AO428" ca="1">IF(INDIRECT("'"&amp;$A$69&amp;"'!"&amp;AO$68&amp;$C428+72)&lt;&gt;INDIRECT("'"&amp;$A$70&amp;"'!"&amp;AO$68&amp;$C428+72),1,0)</f>
        <v>0</v>
      </c>
      <c r="AP428" cm="1">
        <f t="array" aca="1" ref="AP428" ca="1">IF(INDIRECT("'"&amp;$A$69&amp;"'!"&amp;AP$68&amp;$C428+72)&lt;&gt;INDIRECT("'"&amp;$A$70&amp;"'!"&amp;AP$68&amp;$C428+72),1,0)</f>
        <v>0</v>
      </c>
      <c r="AQ428" cm="1">
        <f t="array" aca="1" ref="AQ428" ca="1">IF(INDIRECT("'"&amp;$A$69&amp;"'!"&amp;AQ$68&amp;$C428+72)&lt;&gt;INDIRECT("'"&amp;$A$70&amp;"'!"&amp;AQ$68&amp;$C428+72),1,0)</f>
        <v>0</v>
      </c>
      <c r="AR428" cm="1">
        <f t="array" aca="1" ref="AR428" ca="1">IF(INDIRECT("'"&amp;$A$69&amp;"'!"&amp;AR$68&amp;$C428+72)&lt;&gt;INDIRECT("'"&amp;$A$70&amp;"'!"&amp;AR$68&amp;$C428+72),1,0)</f>
        <v>0</v>
      </c>
      <c r="AS428" cm="1">
        <f t="array" aca="1" ref="AS428" ca="1">IF(INDIRECT("'"&amp;$A$69&amp;"'!"&amp;AS$68&amp;$C428+72)&lt;&gt;INDIRECT("'"&amp;$A$70&amp;"'!"&amp;AS$68&amp;$C428+72),1,0)</f>
        <v>0</v>
      </c>
      <c r="AT428" cm="1">
        <f t="array" aca="1" ref="AT428" ca="1">IF(INDIRECT("'"&amp;$A$69&amp;"'!"&amp;AT$68&amp;$C428+72)&lt;&gt;INDIRECT("'"&amp;$A$70&amp;"'!"&amp;AT$68&amp;$C428+72),1,0)</f>
        <v>0</v>
      </c>
      <c r="AU428" cm="1">
        <f t="array" aca="1" ref="AU428" ca="1">IF(INDIRECT("'"&amp;$A$69&amp;"'!"&amp;AU$68&amp;$C428+72)&lt;&gt;INDIRECT("'"&amp;$A$70&amp;"'!"&amp;AU$68&amp;$C428+72),1,0)</f>
        <v>0</v>
      </c>
      <c r="AV428" cm="1">
        <f t="array" aca="1" ref="AV428" ca="1">IF(INDIRECT("'"&amp;$A$69&amp;"'!"&amp;AV$68&amp;$C428+72)&lt;&gt;INDIRECT("'"&amp;$A$70&amp;"'!"&amp;AV$68&amp;$C428+72),1,0)</f>
        <v>0</v>
      </c>
      <c r="AW428" cm="1">
        <f t="array" aca="1" ref="AW428" ca="1">IF(INDIRECT("'"&amp;$A$69&amp;"'!"&amp;AW$68&amp;$C428+72)&lt;&gt;INDIRECT("'"&amp;$A$70&amp;"'!"&amp;AW$68&amp;$C428+72),1,0)</f>
        <v>0</v>
      </c>
      <c r="AX428" cm="1">
        <f t="array" aca="1" ref="AX428" ca="1">IF(INDIRECT("'"&amp;$A$69&amp;"'!"&amp;AX$68&amp;$C428+72)&lt;&gt;INDIRECT("'"&amp;$A$70&amp;"'!"&amp;AX$68&amp;$C428+72),1,0)</f>
        <v>0</v>
      </c>
      <c r="AY428" cm="1">
        <f t="array" aca="1" ref="AY428" ca="1">IF(INDIRECT("'"&amp;$A$69&amp;"'!"&amp;AY$68&amp;$C428+72)&lt;&gt;INDIRECT("'"&amp;$A$70&amp;"'!"&amp;AY$68&amp;$C428+72),1,0)</f>
        <v>0</v>
      </c>
      <c r="AZ428" cm="1">
        <f t="array" aca="1" ref="AZ428" ca="1">IF(INDIRECT("'"&amp;$A$69&amp;"'!"&amp;AZ$68&amp;$C428+72)&lt;&gt;INDIRECT("'"&amp;$A$70&amp;"'!"&amp;AZ$68&amp;$C428+72),1,0)</f>
        <v>0</v>
      </c>
      <c r="BA428" cm="1">
        <f t="array" aca="1" ref="BA428" ca="1">IF(INDIRECT("'"&amp;$A$69&amp;"'!"&amp;BA$68&amp;$C428+72)&lt;&gt;INDIRECT("'"&amp;$A$70&amp;"'!"&amp;BA$68&amp;$C428+72),1,0)</f>
        <v>0</v>
      </c>
      <c r="BB428" cm="1">
        <f t="array" aca="1" ref="BB428" ca="1">IF(INDIRECT("'"&amp;$A$69&amp;"'!"&amp;BB$68&amp;$C428+72)&lt;&gt;INDIRECT("'"&amp;$A$70&amp;"'!"&amp;BB$68&amp;$C428+72),1,0)</f>
        <v>0</v>
      </c>
      <c r="BC428">
        <f t="shared" ca="1" si="15"/>
        <v>0</v>
      </c>
      <c r="BD428">
        <f t="shared" ca="1" si="16"/>
        <v>0</v>
      </c>
      <c r="BE428">
        <f t="shared" ca="1" si="17"/>
        <v>0</v>
      </c>
    </row>
    <row r="429" spans="3:57" x14ac:dyDescent="0.15">
      <c r="C429" s="283">
        <v>357</v>
      </c>
      <c r="D429" cm="1">
        <f t="array" aca="1" ref="D429" ca="1">IF(INDIRECT("'"&amp;$A$69&amp;"'!"&amp;D$68&amp;$C429+72)&lt;&gt;INDIRECT("'"&amp;$A$70&amp;"'!"&amp;D$68&amp;$C429+72),1,0)</f>
        <v>0</v>
      </c>
      <c r="E429" cm="1">
        <f t="array" aca="1" ref="E429" ca="1">IF(INDIRECT("'"&amp;$A$69&amp;"'!"&amp;E$68&amp;$C429+72)&lt;&gt;INDIRECT("'"&amp;$A$70&amp;"'!"&amp;E$68&amp;$C429+72),1,0)</f>
        <v>0</v>
      </c>
      <c r="F429" cm="1">
        <f t="array" aca="1" ref="F429" ca="1">IF(INDIRECT("'"&amp;$A$69&amp;"'!"&amp;F$68&amp;$C429+72)&lt;&gt;INDIRECT("'"&amp;$A$70&amp;"'!"&amp;F$68&amp;$C429+72),1,0)</f>
        <v>0</v>
      </c>
      <c r="G429" cm="1">
        <f t="array" aca="1" ref="G429" ca="1">IF(INDIRECT("'"&amp;$A$69&amp;"'!"&amp;G$68&amp;$C429+72)&lt;&gt;INDIRECT("'"&amp;$A$70&amp;"'!"&amp;G$68&amp;$C429+72),1,0)</f>
        <v>0</v>
      </c>
      <c r="H429" cm="1">
        <f t="array" aca="1" ref="H429" ca="1">IF(INDIRECT("'"&amp;$A$69&amp;"'!"&amp;H$68&amp;$C429+72)&lt;&gt;INDIRECT("'"&amp;$A$70&amp;"'!"&amp;H$68&amp;$C429+72),1,0)</f>
        <v>0</v>
      </c>
      <c r="I429" cm="1">
        <f t="array" aca="1" ref="I429" ca="1">IF(INDIRECT("'"&amp;$A$69&amp;"'!"&amp;I$68&amp;$C429+72)&lt;&gt;INDIRECT("'"&amp;$A$70&amp;"'!"&amp;I$68&amp;$C429+72),1,0)</f>
        <v>0</v>
      </c>
      <c r="J429" cm="1">
        <f t="array" aca="1" ref="J429" ca="1">IF(INDIRECT("'"&amp;$A$69&amp;"'!"&amp;J$68&amp;$C429+72)&lt;&gt;INDIRECT("'"&amp;$A$70&amp;"'!"&amp;J$68&amp;$C429+72),1,0)</f>
        <v>0</v>
      </c>
      <c r="K429" cm="1">
        <f t="array" aca="1" ref="K429" ca="1">IF(INDIRECT("'"&amp;$A$69&amp;"'!"&amp;K$68&amp;$C429+72)&lt;&gt;INDIRECT("'"&amp;$A$70&amp;"'!"&amp;K$68&amp;$C429+72),1,0)</f>
        <v>0</v>
      </c>
      <c r="L429" cm="1">
        <f t="array" aca="1" ref="L429" ca="1">IF(INDIRECT("'"&amp;$A$69&amp;"'!"&amp;L$68&amp;$C429+72)&lt;&gt;INDIRECT("'"&amp;$A$70&amp;"'!"&amp;L$68&amp;$C429+72),1,0)</f>
        <v>0</v>
      </c>
      <c r="M429" cm="1">
        <f t="array" aca="1" ref="M429" ca="1">IF(INDIRECT("'"&amp;$A$69&amp;"'!"&amp;M$68&amp;$C429+72)&lt;&gt;INDIRECT("'"&amp;$A$70&amp;"'!"&amp;M$68&amp;$C429+72),1,0)</f>
        <v>0</v>
      </c>
      <c r="N429" cm="1">
        <f t="array" aca="1" ref="N429" ca="1">IF(INDIRECT("'"&amp;$A$69&amp;"'!"&amp;N$68&amp;$C429+72)&lt;&gt;INDIRECT("'"&amp;$A$70&amp;"'!"&amp;N$68&amp;$C429+72),1,0)</f>
        <v>0</v>
      </c>
      <c r="O429" cm="1">
        <f t="array" aca="1" ref="O429" ca="1">IF(INDIRECT("'"&amp;$A$69&amp;"'!"&amp;O$68&amp;$C429+72)&lt;&gt;INDIRECT("'"&amp;$A$70&amp;"'!"&amp;O$68&amp;$C429+72),1,0)</f>
        <v>0</v>
      </c>
      <c r="P429" cm="1">
        <f t="array" aca="1" ref="P429" ca="1">IF(INDIRECT("'"&amp;$A$69&amp;"'!"&amp;P$68&amp;$C429+72)&lt;&gt;INDIRECT("'"&amp;$A$70&amp;"'!"&amp;P$68&amp;$C429+72),1,0)</f>
        <v>0</v>
      </c>
      <c r="Q429" cm="1">
        <f t="array" aca="1" ref="Q429" ca="1">IF(INDIRECT("'"&amp;$A$69&amp;"'!"&amp;Q$68&amp;$C429+72)&lt;&gt;INDIRECT("'"&amp;$A$70&amp;"'!"&amp;Q$68&amp;$C429+72),1,0)</f>
        <v>0</v>
      </c>
      <c r="R429" cm="1">
        <f t="array" aca="1" ref="R429" ca="1">IF(INDIRECT("'"&amp;$A$69&amp;"'!"&amp;R$68&amp;$C429+72)&lt;&gt;INDIRECT("'"&amp;$A$70&amp;"'!"&amp;R$68&amp;$C429+72),1,0)</f>
        <v>0</v>
      </c>
      <c r="S429" cm="1">
        <f t="array" aca="1" ref="S429" ca="1">IF(INDIRECT("'"&amp;$A$69&amp;"'!"&amp;S$68&amp;$C429+72)&lt;&gt;INDIRECT("'"&amp;$A$70&amp;"'!"&amp;S$68&amp;$C429+72),1,0)</f>
        <v>0</v>
      </c>
      <c r="T429" cm="1">
        <f t="array" aca="1" ref="T429" ca="1">IF(INDIRECT("'"&amp;$A$69&amp;"'!"&amp;T$68&amp;$C429+72)&lt;&gt;INDIRECT("'"&amp;$A$70&amp;"'!"&amp;T$68&amp;$C429+72),1,0)</f>
        <v>0</v>
      </c>
      <c r="U429" cm="1">
        <f t="array" aca="1" ref="U429" ca="1">IF(INDIRECT("'"&amp;$A$69&amp;"'!"&amp;U$68&amp;$C429+72)&lt;&gt;INDIRECT("'"&amp;$A$70&amp;"'!"&amp;U$68&amp;$C429+72),1,0)</f>
        <v>0</v>
      </c>
      <c r="V429" cm="1">
        <f t="array" aca="1" ref="V429" ca="1">IF(INDIRECT("'"&amp;$A$69&amp;"'!"&amp;V$68&amp;$C429+72)&lt;&gt;INDIRECT("'"&amp;$A$70&amp;"'!"&amp;V$68&amp;$C429+72),1,0)</f>
        <v>0</v>
      </c>
      <c r="W429" cm="1">
        <f t="array" aca="1" ref="W429" ca="1">IF(INDIRECT("'"&amp;$A$69&amp;"'!"&amp;W$68&amp;$C429+72)&lt;&gt;INDIRECT("'"&amp;$A$70&amp;"'!"&amp;W$68&amp;$C429+72),1,0)</f>
        <v>0</v>
      </c>
      <c r="X429" cm="1">
        <f t="array" aca="1" ref="X429" ca="1">IF(INDIRECT("'"&amp;$A$69&amp;"'!"&amp;X$68&amp;$C429+72)&lt;&gt;INDIRECT("'"&amp;$A$70&amp;"'!"&amp;X$68&amp;$C429+72),1,0)</f>
        <v>0</v>
      </c>
      <c r="Y429" cm="1">
        <f t="array" aca="1" ref="Y429" ca="1">IF(INDIRECT("'"&amp;$A$69&amp;"'!"&amp;Y$68&amp;$C429+72)&lt;&gt;INDIRECT("'"&amp;$A$70&amp;"'!"&amp;Y$68&amp;$C429+72),1,0)</f>
        <v>0</v>
      </c>
      <c r="Z429" cm="1">
        <f t="array" aca="1" ref="Z429" ca="1">IF(INDIRECT("'"&amp;$A$69&amp;"'!"&amp;Z$68&amp;$C429+72)&lt;&gt;INDIRECT("'"&amp;$A$70&amp;"'!"&amp;Z$68&amp;$C429+72),1,0)</f>
        <v>0</v>
      </c>
      <c r="AA429" cm="1">
        <f t="array" aca="1" ref="AA429" ca="1">IF(INDIRECT("'"&amp;$A$69&amp;"'!"&amp;AA$68&amp;$C429+72)&lt;&gt;INDIRECT("'"&amp;$A$70&amp;"'!"&amp;AA$68&amp;$C429+72),1,0)</f>
        <v>0</v>
      </c>
      <c r="AB429" cm="1">
        <f t="array" aca="1" ref="AB429" ca="1">IF(INDIRECT("'"&amp;$A$69&amp;"'!"&amp;AB$68&amp;$C429+72)&lt;&gt;INDIRECT("'"&amp;$A$70&amp;"'!"&amp;AB$68&amp;$C429+72),1,0)</f>
        <v>0</v>
      </c>
      <c r="AC429" cm="1">
        <f t="array" aca="1" ref="AC429" ca="1">IF(INDIRECT("'"&amp;$A$69&amp;"'!"&amp;AC$68&amp;$C429+72)&lt;&gt;INDIRECT("'"&amp;$A$70&amp;"'!"&amp;AC$68&amp;$C429+72),1,0)</f>
        <v>0</v>
      </c>
      <c r="AD429" cm="1">
        <f t="array" aca="1" ref="AD429" ca="1">IF(INDIRECT("'"&amp;$A$69&amp;"'!"&amp;AD$68&amp;$C429+72)&lt;&gt;INDIRECT("'"&amp;$A$70&amp;"'!"&amp;AD$68&amp;$C429+72),1,0)</f>
        <v>0</v>
      </c>
      <c r="AE429" cm="1">
        <f t="array" aca="1" ref="AE429" ca="1">IF(INDIRECT("'"&amp;$A$69&amp;"'!"&amp;AE$68&amp;$C429+72)&lt;&gt;INDIRECT("'"&amp;$A$70&amp;"'!"&amp;AE$68&amp;$C429+72),1,0)</f>
        <v>0</v>
      </c>
      <c r="AF429" cm="1">
        <f t="array" aca="1" ref="AF429" ca="1">IF(INDIRECT("'"&amp;$A$69&amp;"'!"&amp;AF$68&amp;$C429+72)&lt;&gt;INDIRECT("'"&amp;$A$70&amp;"'!"&amp;AF$68&amp;$C429+72),1,0)</f>
        <v>0</v>
      </c>
      <c r="AG429" cm="1">
        <f t="array" aca="1" ref="AG429" ca="1">IF(INDIRECT("'"&amp;$A$69&amp;"'!"&amp;AG$68&amp;$C429+72)&lt;&gt;INDIRECT("'"&amp;$A$70&amp;"'!"&amp;AG$68&amp;$C429+72),1,0)</f>
        <v>0</v>
      </c>
      <c r="AH429" cm="1">
        <f t="array" aca="1" ref="AH429" ca="1">IF(INDIRECT("'"&amp;$A$69&amp;"'!"&amp;AH$68&amp;$C429+72)&lt;&gt;INDIRECT("'"&amp;$A$70&amp;"'!"&amp;AH$68&amp;$C429+72),1,0)</f>
        <v>0</v>
      </c>
      <c r="AI429" cm="1">
        <f t="array" aca="1" ref="AI429" ca="1">IF(INDIRECT("'"&amp;$A$69&amp;"'!"&amp;AI$68&amp;$C429+72)&lt;&gt;INDIRECT("'"&amp;$A$70&amp;"'!"&amp;AI$68&amp;$C429+72),1,0)</f>
        <v>0</v>
      </c>
      <c r="AJ429" cm="1">
        <f t="array" aca="1" ref="AJ429" ca="1">IF(INDIRECT("'"&amp;$A$69&amp;"'!"&amp;AJ$68&amp;$C429+72)&lt;&gt;INDIRECT("'"&amp;$A$70&amp;"'!"&amp;AJ$68&amp;$C429+72),1,0)</f>
        <v>0</v>
      </c>
      <c r="AK429" cm="1">
        <f t="array" aca="1" ref="AK429" ca="1">IF(INDIRECT("'"&amp;$A$69&amp;"'!"&amp;AK$68&amp;$C429+72)&lt;&gt;INDIRECT("'"&amp;$A$70&amp;"'!"&amp;AK$68&amp;$C429+72),1,0)</f>
        <v>0</v>
      </c>
      <c r="AL429" cm="1">
        <f t="array" aca="1" ref="AL429" ca="1">IF(INDIRECT("'"&amp;$A$69&amp;"'!"&amp;AL$68&amp;$C429+72)&lt;&gt;INDIRECT("'"&amp;$A$70&amp;"'!"&amp;AL$68&amp;$C429+72),1,0)</f>
        <v>0</v>
      </c>
      <c r="AM429" cm="1">
        <f t="array" aca="1" ref="AM429" ca="1">IF(INDIRECT("'"&amp;$A$69&amp;"'!"&amp;AM$68&amp;$C429+72)&lt;&gt;INDIRECT("'"&amp;$A$70&amp;"'!"&amp;AM$68&amp;$C429+72),1,0)</f>
        <v>0</v>
      </c>
      <c r="AN429" cm="1">
        <f t="array" aca="1" ref="AN429" ca="1">IF(INDIRECT("'"&amp;$A$69&amp;"'!"&amp;AN$68&amp;$C429+72)&lt;&gt;INDIRECT("'"&amp;$A$70&amp;"'!"&amp;AN$68&amp;$C429+72),1,0)</f>
        <v>0</v>
      </c>
      <c r="AO429" cm="1">
        <f t="array" aca="1" ref="AO429" ca="1">IF(INDIRECT("'"&amp;$A$69&amp;"'!"&amp;AO$68&amp;$C429+72)&lt;&gt;INDIRECT("'"&amp;$A$70&amp;"'!"&amp;AO$68&amp;$C429+72),1,0)</f>
        <v>0</v>
      </c>
      <c r="AP429" cm="1">
        <f t="array" aca="1" ref="AP429" ca="1">IF(INDIRECT("'"&amp;$A$69&amp;"'!"&amp;AP$68&amp;$C429+72)&lt;&gt;INDIRECT("'"&amp;$A$70&amp;"'!"&amp;AP$68&amp;$C429+72),1,0)</f>
        <v>0</v>
      </c>
      <c r="AQ429" cm="1">
        <f t="array" aca="1" ref="AQ429" ca="1">IF(INDIRECT("'"&amp;$A$69&amp;"'!"&amp;AQ$68&amp;$C429+72)&lt;&gt;INDIRECT("'"&amp;$A$70&amp;"'!"&amp;AQ$68&amp;$C429+72),1,0)</f>
        <v>0</v>
      </c>
      <c r="AR429" cm="1">
        <f t="array" aca="1" ref="AR429" ca="1">IF(INDIRECT("'"&amp;$A$69&amp;"'!"&amp;AR$68&amp;$C429+72)&lt;&gt;INDIRECT("'"&amp;$A$70&amp;"'!"&amp;AR$68&amp;$C429+72),1,0)</f>
        <v>0</v>
      </c>
      <c r="AS429" cm="1">
        <f t="array" aca="1" ref="AS429" ca="1">IF(INDIRECT("'"&amp;$A$69&amp;"'!"&amp;AS$68&amp;$C429+72)&lt;&gt;INDIRECT("'"&amp;$A$70&amp;"'!"&amp;AS$68&amp;$C429+72),1,0)</f>
        <v>0</v>
      </c>
      <c r="AT429" cm="1">
        <f t="array" aca="1" ref="AT429" ca="1">IF(INDIRECT("'"&amp;$A$69&amp;"'!"&amp;AT$68&amp;$C429+72)&lt;&gt;INDIRECT("'"&amp;$A$70&amp;"'!"&amp;AT$68&amp;$C429+72),1,0)</f>
        <v>0</v>
      </c>
      <c r="AU429" cm="1">
        <f t="array" aca="1" ref="AU429" ca="1">IF(INDIRECT("'"&amp;$A$69&amp;"'!"&amp;AU$68&amp;$C429+72)&lt;&gt;INDIRECT("'"&amp;$A$70&amp;"'!"&amp;AU$68&amp;$C429+72),1,0)</f>
        <v>0</v>
      </c>
      <c r="AV429" cm="1">
        <f t="array" aca="1" ref="AV429" ca="1">IF(INDIRECT("'"&amp;$A$69&amp;"'!"&amp;AV$68&amp;$C429+72)&lt;&gt;INDIRECT("'"&amp;$A$70&amp;"'!"&amp;AV$68&amp;$C429+72),1,0)</f>
        <v>0</v>
      </c>
      <c r="AW429" cm="1">
        <f t="array" aca="1" ref="AW429" ca="1">IF(INDIRECT("'"&amp;$A$69&amp;"'!"&amp;AW$68&amp;$C429+72)&lt;&gt;INDIRECT("'"&amp;$A$70&amp;"'!"&amp;AW$68&amp;$C429+72),1,0)</f>
        <v>0</v>
      </c>
      <c r="AX429" cm="1">
        <f t="array" aca="1" ref="AX429" ca="1">IF(INDIRECT("'"&amp;$A$69&amp;"'!"&amp;AX$68&amp;$C429+72)&lt;&gt;INDIRECT("'"&amp;$A$70&amp;"'!"&amp;AX$68&amp;$C429+72),1,0)</f>
        <v>0</v>
      </c>
      <c r="AY429" cm="1">
        <f t="array" aca="1" ref="AY429" ca="1">IF(INDIRECT("'"&amp;$A$69&amp;"'!"&amp;AY$68&amp;$C429+72)&lt;&gt;INDIRECT("'"&amp;$A$70&amp;"'!"&amp;AY$68&amp;$C429+72),1,0)</f>
        <v>0</v>
      </c>
      <c r="AZ429" cm="1">
        <f t="array" aca="1" ref="AZ429" ca="1">IF(INDIRECT("'"&amp;$A$69&amp;"'!"&amp;AZ$68&amp;$C429+72)&lt;&gt;INDIRECT("'"&amp;$A$70&amp;"'!"&amp;AZ$68&amp;$C429+72),1,0)</f>
        <v>0</v>
      </c>
      <c r="BA429" cm="1">
        <f t="array" aca="1" ref="BA429" ca="1">IF(INDIRECT("'"&amp;$A$69&amp;"'!"&amp;BA$68&amp;$C429+72)&lt;&gt;INDIRECT("'"&amp;$A$70&amp;"'!"&amp;BA$68&amp;$C429+72),1,0)</f>
        <v>0</v>
      </c>
      <c r="BB429" cm="1">
        <f t="array" aca="1" ref="BB429" ca="1">IF(INDIRECT("'"&amp;$A$69&amp;"'!"&amp;BB$68&amp;$C429+72)&lt;&gt;INDIRECT("'"&amp;$A$70&amp;"'!"&amp;BB$68&amp;$C429+72),1,0)</f>
        <v>0</v>
      </c>
      <c r="BC429">
        <f t="shared" ca="1" si="15"/>
        <v>0</v>
      </c>
      <c r="BD429">
        <f t="shared" ca="1" si="16"/>
        <v>0</v>
      </c>
      <c r="BE429">
        <f t="shared" ca="1" si="17"/>
        <v>0</v>
      </c>
    </row>
    <row r="430" spans="3:57" x14ac:dyDescent="0.15">
      <c r="C430" s="283">
        <v>358</v>
      </c>
      <c r="D430" cm="1">
        <f t="array" aca="1" ref="D430" ca="1">IF(INDIRECT("'"&amp;$A$69&amp;"'!"&amp;D$68&amp;$C430+72)&lt;&gt;INDIRECT("'"&amp;$A$70&amp;"'!"&amp;D$68&amp;$C430+72),1,0)</f>
        <v>0</v>
      </c>
      <c r="E430" cm="1">
        <f t="array" aca="1" ref="E430" ca="1">IF(INDIRECT("'"&amp;$A$69&amp;"'!"&amp;E$68&amp;$C430+72)&lt;&gt;INDIRECT("'"&amp;$A$70&amp;"'!"&amp;E$68&amp;$C430+72),1,0)</f>
        <v>0</v>
      </c>
      <c r="F430" cm="1">
        <f t="array" aca="1" ref="F430" ca="1">IF(INDIRECT("'"&amp;$A$69&amp;"'!"&amp;F$68&amp;$C430+72)&lt;&gt;INDIRECT("'"&amp;$A$70&amp;"'!"&amp;F$68&amp;$C430+72),1,0)</f>
        <v>0</v>
      </c>
      <c r="G430" cm="1">
        <f t="array" aca="1" ref="G430" ca="1">IF(INDIRECT("'"&amp;$A$69&amp;"'!"&amp;G$68&amp;$C430+72)&lt;&gt;INDIRECT("'"&amp;$A$70&amp;"'!"&amp;G$68&amp;$C430+72),1,0)</f>
        <v>0</v>
      </c>
      <c r="H430" cm="1">
        <f t="array" aca="1" ref="H430" ca="1">IF(INDIRECT("'"&amp;$A$69&amp;"'!"&amp;H$68&amp;$C430+72)&lt;&gt;INDIRECT("'"&amp;$A$70&amp;"'!"&amp;H$68&amp;$C430+72),1,0)</f>
        <v>0</v>
      </c>
      <c r="I430" cm="1">
        <f t="array" aca="1" ref="I430" ca="1">IF(INDIRECT("'"&amp;$A$69&amp;"'!"&amp;I$68&amp;$C430+72)&lt;&gt;INDIRECT("'"&amp;$A$70&amp;"'!"&amp;I$68&amp;$C430+72),1,0)</f>
        <v>0</v>
      </c>
      <c r="J430" cm="1">
        <f t="array" aca="1" ref="J430" ca="1">IF(INDIRECT("'"&amp;$A$69&amp;"'!"&amp;J$68&amp;$C430+72)&lt;&gt;INDIRECT("'"&amp;$A$70&amp;"'!"&amp;J$68&amp;$C430+72),1,0)</f>
        <v>0</v>
      </c>
      <c r="K430" cm="1">
        <f t="array" aca="1" ref="K430" ca="1">IF(INDIRECT("'"&amp;$A$69&amp;"'!"&amp;K$68&amp;$C430+72)&lt;&gt;INDIRECT("'"&amp;$A$70&amp;"'!"&amp;K$68&amp;$C430+72),1,0)</f>
        <v>0</v>
      </c>
      <c r="L430" cm="1">
        <f t="array" aca="1" ref="L430" ca="1">IF(INDIRECT("'"&amp;$A$69&amp;"'!"&amp;L$68&amp;$C430+72)&lt;&gt;INDIRECT("'"&amp;$A$70&amp;"'!"&amp;L$68&amp;$C430+72),1,0)</f>
        <v>0</v>
      </c>
      <c r="M430" cm="1">
        <f t="array" aca="1" ref="M430" ca="1">IF(INDIRECT("'"&amp;$A$69&amp;"'!"&amp;M$68&amp;$C430+72)&lt;&gt;INDIRECT("'"&amp;$A$70&amp;"'!"&amp;M$68&amp;$C430+72),1,0)</f>
        <v>0</v>
      </c>
      <c r="N430" cm="1">
        <f t="array" aca="1" ref="N430" ca="1">IF(INDIRECT("'"&amp;$A$69&amp;"'!"&amp;N$68&amp;$C430+72)&lt;&gt;INDIRECT("'"&amp;$A$70&amp;"'!"&amp;N$68&amp;$C430+72),1,0)</f>
        <v>0</v>
      </c>
      <c r="O430" cm="1">
        <f t="array" aca="1" ref="O430" ca="1">IF(INDIRECT("'"&amp;$A$69&amp;"'!"&amp;O$68&amp;$C430+72)&lt;&gt;INDIRECT("'"&amp;$A$70&amp;"'!"&amp;O$68&amp;$C430+72),1,0)</f>
        <v>0</v>
      </c>
      <c r="P430" cm="1">
        <f t="array" aca="1" ref="P430" ca="1">IF(INDIRECT("'"&amp;$A$69&amp;"'!"&amp;P$68&amp;$C430+72)&lt;&gt;INDIRECT("'"&amp;$A$70&amp;"'!"&amp;P$68&amp;$C430+72),1,0)</f>
        <v>0</v>
      </c>
      <c r="Q430" cm="1">
        <f t="array" aca="1" ref="Q430" ca="1">IF(INDIRECT("'"&amp;$A$69&amp;"'!"&amp;Q$68&amp;$C430+72)&lt;&gt;INDIRECT("'"&amp;$A$70&amp;"'!"&amp;Q$68&amp;$C430+72),1,0)</f>
        <v>0</v>
      </c>
      <c r="R430" cm="1">
        <f t="array" aca="1" ref="R430" ca="1">IF(INDIRECT("'"&amp;$A$69&amp;"'!"&amp;R$68&amp;$C430+72)&lt;&gt;INDIRECT("'"&amp;$A$70&amp;"'!"&amp;R$68&amp;$C430+72),1,0)</f>
        <v>0</v>
      </c>
      <c r="S430" cm="1">
        <f t="array" aca="1" ref="S430" ca="1">IF(INDIRECT("'"&amp;$A$69&amp;"'!"&amp;S$68&amp;$C430+72)&lt;&gt;INDIRECT("'"&amp;$A$70&amp;"'!"&amp;S$68&amp;$C430+72),1,0)</f>
        <v>0</v>
      </c>
      <c r="T430" cm="1">
        <f t="array" aca="1" ref="T430" ca="1">IF(INDIRECT("'"&amp;$A$69&amp;"'!"&amp;T$68&amp;$C430+72)&lt;&gt;INDIRECT("'"&amp;$A$70&amp;"'!"&amp;T$68&amp;$C430+72),1,0)</f>
        <v>0</v>
      </c>
      <c r="U430" cm="1">
        <f t="array" aca="1" ref="U430" ca="1">IF(INDIRECT("'"&amp;$A$69&amp;"'!"&amp;U$68&amp;$C430+72)&lt;&gt;INDIRECT("'"&amp;$A$70&amp;"'!"&amp;U$68&amp;$C430+72),1,0)</f>
        <v>0</v>
      </c>
      <c r="V430" cm="1">
        <f t="array" aca="1" ref="V430" ca="1">IF(INDIRECT("'"&amp;$A$69&amp;"'!"&amp;V$68&amp;$C430+72)&lt;&gt;INDIRECT("'"&amp;$A$70&amp;"'!"&amp;V$68&amp;$C430+72),1,0)</f>
        <v>0</v>
      </c>
      <c r="W430" cm="1">
        <f t="array" aca="1" ref="W430" ca="1">IF(INDIRECT("'"&amp;$A$69&amp;"'!"&amp;W$68&amp;$C430+72)&lt;&gt;INDIRECT("'"&amp;$A$70&amp;"'!"&amp;W$68&amp;$C430+72),1,0)</f>
        <v>0</v>
      </c>
      <c r="X430" cm="1">
        <f t="array" aca="1" ref="X430" ca="1">IF(INDIRECT("'"&amp;$A$69&amp;"'!"&amp;X$68&amp;$C430+72)&lt;&gt;INDIRECT("'"&amp;$A$70&amp;"'!"&amp;X$68&amp;$C430+72),1,0)</f>
        <v>0</v>
      </c>
      <c r="Y430" cm="1">
        <f t="array" aca="1" ref="Y430" ca="1">IF(INDIRECT("'"&amp;$A$69&amp;"'!"&amp;Y$68&amp;$C430+72)&lt;&gt;INDIRECT("'"&amp;$A$70&amp;"'!"&amp;Y$68&amp;$C430+72),1,0)</f>
        <v>0</v>
      </c>
      <c r="Z430" cm="1">
        <f t="array" aca="1" ref="Z430" ca="1">IF(INDIRECT("'"&amp;$A$69&amp;"'!"&amp;Z$68&amp;$C430+72)&lt;&gt;INDIRECT("'"&amp;$A$70&amp;"'!"&amp;Z$68&amp;$C430+72),1,0)</f>
        <v>0</v>
      </c>
      <c r="AA430" cm="1">
        <f t="array" aca="1" ref="AA430" ca="1">IF(INDIRECT("'"&amp;$A$69&amp;"'!"&amp;AA$68&amp;$C430+72)&lt;&gt;INDIRECT("'"&amp;$A$70&amp;"'!"&amp;AA$68&amp;$C430+72),1,0)</f>
        <v>0</v>
      </c>
      <c r="AB430" cm="1">
        <f t="array" aca="1" ref="AB430" ca="1">IF(INDIRECT("'"&amp;$A$69&amp;"'!"&amp;AB$68&amp;$C430+72)&lt;&gt;INDIRECT("'"&amp;$A$70&amp;"'!"&amp;AB$68&amp;$C430+72),1,0)</f>
        <v>0</v>
      </c>
      <c r="AC430" cm="1">
        <f t="array" aca="1" ref="AC430" ca="1">IF(INDIRECT("'"&amp;$A$69&amp;"'!"&amp;AC$68&amp;$C430+72)&lt;&gt;INDIRECT("'"&amp;$A$70&amp;"'!"&amp;AC$68&amp;$C430+72),1,0)</f>
        <v>0</v>
      </c>
      <c r="AD430" cm="1">
        <f t="array" aca="1" ref="AD430" ca="1">IF(INDIRECT("'"&amp;$A$69&amp;"'!"&amp;AD$68&amp;$C430+72)&lt;&gt;INDIRECT("'"&amp;$A$70&amp;"'!"&amp;AD$68&amp;$C430+72),1,0)</f>
        <v>0</v>
      </c>
      <c r="AE430" cm="1">
        <f t="array" aca="1" ref="AE430" ca="1">IF(INDIRECT("'"&amp;$A$69&amp;"'!"&amp;AE$68&amp;$C430+72)&lt;&gt;INDIRECT("'"&amp;$A$70&amp;"'!"&amp;AE$68&amp;$C430+72),1,0)</f>
        <v>0</v>
      </c>
      <c r="AF430" cm="1">
        <f t="array" aca="1" ref="AF430" ca="1">IF(INDIRECT("'"&amp;$A$69&amp;"'!"&amp;AF$68&amp;$C430+72)&lt;&gt;INDIRECT("'"&amp;$A$70&amp;"'!"&amp;AF$68&amp;$C430+72),1,0)</f>
        <v>0</v>
      </c>
      <c r="AG430" cm="1">
        <f t="array" aca="1" ref="AG430" ca="1">IF(INDIRECT("'"&amp;$A$69&amp;"'!"&amp;AG$68&amp;$C430+72)&lt;&gt;INDIRECT("'"&amp;$A$70&amp;"'!"&amp;AG$68&amp;$C430+72),1,0)</f>
        <v>0</v>
      </c>
      <c r="AH430" cm="1">
        <f t="array" aca="1" ref="AH430" ca="1">IF(INDIRECT("'"&amp;$A$69&amp;"'!"&amp;AH$68&amp;$C430+72)&lt;&gt;INDIRECT("'"&amp;$A$70&amp;"'!"&amp;AH$68&amp;$C430+72),1,0)</f>
        <v>0</v>
      </c>
      <c r="AI430" cm="1">
        <f t="array" aca="1" ref="AI430" ca="1">IF(INDIRECT("'"&amp;$A$69&amp;"'!"&amp;AI$68&amp;$C430+72)&lt;&gt;INDIRECT("'"&amp;$A$70&amp;"'!"&amp;AI$68&amp;$C430+72),1,0)</f>
        <v>0</v>
      </c>
      <c r="AJ430" cm="1">
        <f t="array" aca="1" ref="AJ430" ca="1">IF(INDIRECT("'"&amp;$A$69&amp;"'!"&amp;AJ$68&amp;$C430+72)&lt;&gt;INDIRECT("'"&amp;$A$70&amp;"'!"&amp;AJ$68&amp;$C430+72),1,0)</f>
        <v>0</v>
      </c>
      <c r="AK430" cm="1">
        <f t="array" aca="1" ref="AK430" ca="1">IF(INDIRECT("'"&amp;$A$69&amp;"'!"&amp;AK$68&amp;$C430+72)&lt;&gt;INDIRECT("'"&amp;$A$70&amp;"'!"&amp;AK$68&amp;$C430+72),1,0)</f>
        <v>0</v>
      </c>
      <c r="AL430" cm="1">
        <f t="array" aca="1" ref="AL430" ca="1">IF(INDIRECT("'"&amp;$A$69&amp;"'!"&amp;AL$68&amp;$C430+72)&lt;&gt;INDIRECT("'"&amp;$A$70&amp;"'!"&amp;AL$68&amp;$C430+72),1,0)</f>
        <v>0</v>
      </c>
      <c r="AM430" cm="1">
        <f t="array" aca="1" ref="AM430" ca="1">IF(INDIRECT("'"&amp;$A$69&amp;"'!"&amp;AM$68&amp;$C430+72)&lt;&gt;INDIRECT("'"&amp;$A$70&amp;"'!"&amp;AM$68&amp;$C430+72),1,0)</f>
        <v>0</v>
      </c>
      <c r="AN430" cm="1">
        <f t="array" aca="1" ref="AN430" ca="1">IF(INDIRECT("'"&amp;$A$69&amp;"'!"&amp;AN$68&amp;$C430+72)&lt;&gt;INDIRECT("'"&amp;$A$70&amp;"'!"&amp;AN$68&amp;$C430+72),1,0)</f>
        <v>0</v>
      </c>
      <c r="AO430" cm="1">
        <f t="array" aca="1" ref="AO430" ca="1">IF(INDIRECT("'"&amp;$A$69&amp;"'!"&amp;AO$68&amp;$C430+72)&lt;&gt;INDIRECT("'"&amp;$A$70&amp;"'!"&amp;AO$68&amp;$C430+72),1,0)</f>
        <v>0</v>
      </c>
      <c r="AP430" cm="1">
        <f t="array" aca="1" ref="AP430" ca="1">IF(INDIRECT("'"&amp;$A$69&amp;"'!"&amp;AP$68&amp;$C430+72)&lt;&gt;INDIRECT("'"&amp;$A$70&amp;"'!"&amp;AP$68&amp;$C430+72),1,0)</f>
        <v>0</v>
      </c>
      <c r="AQ430" cm="1">
        <f t="array" aca="1" ref="AQ430" ca="1">IF(INDIRECT("'"&amp;$A$69&amp;"'!"&amp;AQ$68&amp;$C430+72)&lt;&gt;INDIRECT("'"&amp;$A$70&amp;"'!"&amp;AQ$68&amp;$C430+72),1,0)</f>
        <v>0</v>
      </c>
      <c r="AR430" cm="1">
        <f t="array" aca="1" ref="AR430" ca="1">IF(INDIRECT("'"&amp;$A$69&amp;"'!"&amp;AR$68&amp;$C430+72)&lt;&gt;INDIRECT("'"&amp;$A$70&amp;"'!"&amp;AR$68&amp;$C430+72),1,0)</f>
        <v>0</v>
      </c>
      <c r="AS430" cm="1">
        <f t="array" aca="1" ref="AS430" ca="1">IF(INDIRECT("'"&amp;$A$69&amp;"'!"&amp;AS$68&amp;$C430+72)&lt;&gt;INDIRECT("'"&amp;$A$70&amp;"'!"&amp;AS$68&amp;$C430+72),1,0)</f>
        <v>0</v>
      </c>
      <c r="AT430" cm="1">
        <f t="array" aca="1" ref="AT430" ca="1">IF(INDIRECT("'"&amp;$A$69&amp;"'!"&amp;AT$68&amp;$C430+72)&lt;&gt;INDIRECT("'"&amp;$A$70&amp;"'!"&amp;AT$68&amp;$C430+72),1,0)</f>
        <v>0</v>
      </c>
      <c r="AU430" cm="1">
        <f t="array" aca="1" ref="AU430" ca="1">IF(INDIRECT("'"&amp;$A$69&amp;"'!"&amp;AU$68&amp;$C430+72)&lt;&gt;INDIRECT("'"&amp;$A$70&amp;"'!"&amp;AU$68&amp;$C430+72),1,0)</f>
        <v>0</v>
      </c>
      <c r="AV430" cm="1">
        <f t="array" aca="1" ref="AV430" ca="1">IF(INDIRECT("'"&amp;$A$69&amp;"'!"&amp;AV$68&amp;$C430+72)&lt;&gt;INDIRECT("'"&amp;$A$70&amp;"'!"&amp;AV$68&amp;$C430+72),1,0)</f>
        <v>0</v>
      </c>
      <c r="AW430" cm="1">
        <f t="array" aca="1" ref="AW430" ca="1">IF(INDIRECT("'"&amp;$A$69&amp;"'!"&amp;AW$68&amp;$C430+72)&lt;&gt;INDIRECT("'"&amp;$A$70&amp;"'!"&amp;AW$68&amp;$C430+72),1,0)</f>
        <v>0</v>
      </c>
      <c r="AX430" cm="1">
        <f t="array" aca="1" ref="AX430" ca="1">IF(INDIRECT("'"&amp;$A$69&amp;"'!"&amp;AX$68&amp;$C430+72)&lt;&gt;INDIRECT("'"&amp;$A$70&amp;"'!"&amp;AX$68&amp;$C430+72),1,0)</f>
        <v>0</v>
      </c>
      <c r="AY430" cm="1">
        <f t="array" aca="1" ref="AY430" ca="1">IF(INDIRECT("'"&amp;$A$69&amp;"'!"&amp;AY$68&amp;$C430+72)&lt;&gt;INDIRECT("'"&amp;$A$70&amp;"'!"&amp;AY$68&amp;$C430+72),1,0)</f>
        <v>0</v>
      </c>
      <c r="AZ430" cm="1">
        <f t="array" aca="1" ref="AZ430" ca="1">IF(INDIRECT("'"&amp;$A$69&amp;"'!"&amp;AZ$68&amp;$C430+72)&lt;&gt;INDIRECT("'"&amp;$A$70&amp;"'!"&amp;AZ$68&amp;$C430+72),1,0)</f>
        <v>0</v>
      </c>
      <c r="BA430" cm="1">
        <f t="array" aca="1" ref="BA430" ca="1">IF(INDIRECT("'"&amp;$A$69&amp;"'!"&amp;BA$68&amp;$C430+72)&lt;&gt;INDIRECT("'"&amp;$A$70&amp;"'!"&amp;BA$68&amp;$C430+72),1,0)</f>
        <v>0</v>
      </c>
      <c r="BB430" cm="1">
        <f t="array" aca="1" ref="BB430" ca="1">IF(INDIRECT("'"&amp;$A$69&amp;"'!"&amp;BB$68&amp;$C430+72)&lt;&gt;INDIRECT("'"&amp;$A$70&amp;"'!"&amp;BB$68&amp;$C430+72),1,0)</f>
        <v>0</v>
      </c>
      <c r="BC430">
        <f t="shared" ca="1" si="15"/>
        <v>0</v>
      </c>
      <c r="BD430">
        <f t="shared" ca="1" si="16"/>
        <v>0</v>
      </c>
      <c r="BE430">
        <f t="shared" ca="1" si="17"/>
        <v>0</v>
      </c>
    </row>
    <row r="431" spans="3:57" x14ac:dyDescent="0.15">
      <c r="C431" s="283">
        <v>359</v>
      </c>
      <c r="D431" cm="1">
        <f t="array" aca="1" ref="D431" ca="1">IF(INDIRECT("'"&amp;$A$69&amp;"'!"&amp;D$68&amp;$C431+72)&lt;&gt;INDIRECT("'"&amp;$A$70&amp;"'!"&amp;D$68&amp;$C431+72),1,0)</f>
        <v>0</v>
      </c>
      <c r="E431" cm="1">
        <f t="array" aca="1" ref="E431" ca="1">IF(INDIRECT("'"&amp;$A$69&amp;"'!"&amp;E$68&amp;$C431+72)&lt;&gt;INDIRECT("'"&amp;$A$70&amp;"'!"&amp;E$68&amp;$C431+72),1,0)</f>
        <v>0</v>
      </c>
      <c r="F431" cm="1">
        <f t="array" aca="1" ref="F431" ca="1">IF(INDIRECT("'"&amp;$A$69&amp;"'!"&amp;F$68&amp;$C431+72)&lt;&gt;INDIRECT("'"&amp;$A$70&amp;"'!"&amp;F$68&amp;$C431+72),1,0)</f>
        <v>0</v>
      </c>
      <c r="G431" cm="1">
        <f t="array" aca="1" ref="G431" ca="1">IF(INDIRECT("'"&amp;$A$69&amp;"'!"&amp;G$68&amp;$C431+72)&lt;&gt;INDIRECT("'"&amp;$A$70&amp;"'!"&amp;G$68&amp;$C431+72),1,0)</f>
        <v>0</v>
      </c>
      <c r="H431" cm="1">
        <f t="array" aca="1" ref="H431" ca="1">IF(INDIRECT("'"&amp;$A$69&amp;"'!"&amp;H$68&amp;$C431+72)&lt;&gt;INDIRECT("'"&amp;$A$70&amp;"'!"&amp;H$68&amp;$C431+72),1,0)</f>
        <v>0</v>
      </c>
      <c r="I431" cm="1">
        <f t="array" aca="1" ref="I431" ca="1">IF(INDIRECT("'"&amp;$A$69&amp;"'!"&amp;I$68&amp;$C431+72)&lt;&gt;INDIRECT("'"&amp;$A$70&amp;"'!"&amp;I$68&amp;$C431+72),1,0)</f>
        <v>0</v>
      </c>
      <c r="J431" cm="1">
        <f t="array" aca="1" ref="J431" ca="1">IF(INDIRECT("'"&amp;$A$69&amp;"'!"&amp;J$68&amp;$C431+72)&lt;&gt;INDIRECT("'"&amp;$A$70&amp;"'!"&amp;J$68&amp;$C431+72),1,0)</f>
        <v>0</v>
      </c>
      <c r="K431" cm="1">
        <f t="array" aca="1" ref="K431" ca="1">IF(INDIRECT("'"&amp;$A$69&amp;"'!"&amp;K$68&amp;$C431+72)&lt;&gt;INDIRECT("'"&amp;$A$70&amp;"'!"&amp;K$68&amp;$C431+72),1,0)</f>
        <v>0</v>
      </c>
      <c r="L431" cm="1">
        <f t="array" aca="1" ref="L431" ca="1">IF(INDIRECT("'"&amp;$A$69&amp;"'!"&amp;L$68&amp;$C431+72)&lt;&gt;INDIRECT("'"&amp;$A$70&amp;"'!"&amp;L$68&amp;$C431+72),1,0)</f>
        <v>0</v>
      </c>
      <c r="M431" cm="1">
        <f t="array" aca="1" ref="M431" ca="1">IF(INDIRECT("'"&amp;$A$69&amp;"'!"&amp;M$68&amp;$C431+72)&lt;&gt;INDIRECT("'"&amp;$A$70&amp;"'!"&amp;M$68&amp;$C431+72),1,0)</f>
        <v>0</v>
      </c>
      <c r="N431" cm="1">
        <f t="array" aca="1" ref="N431" ca="1">IF(INDIRECT("'"&amp;$A$69&amp;"'!"&amp;N$68&amp;$C431+72)&lt;&gt;INDIRECT("'"&amp;$A$70&amp;"'!"&amp;N$68&amp;$C431+72),1,0)</f>
        <v>0</v>
      </c>
      <c r="O431" cm="1">
        <f t="array" aca="1" ref="O431" ca="1">IF(INDIRECT("'"&amp;$A$69&amp;"'!"&amp;O$68&amp;$C431+72)&lt;&gt;INDIRECT("'"&amp;$A$70&amp;"'!"&amp;O$68&amp;$C431+72),1,0)</f>
        <v>0</v>
      </c>
      <c r="P431" cm="1">
        <f t="array" aca="1" ref="P431" ca="1">IF(INDIRECT("'"&amp;$A$69&amp;"'!"&amp;P$68&amp;$C431+72)&lt;&gt;INDIRECT("'"&amp;$A$70&amp;"'!"&amp;P$68&amp;$C431+72),1,0)</f>
        <v>0</v>
      </c>
      <c r="Q431" cm="1">
        <f t="array" aca="1" ref="Q431" ca="1">IF(INDIRECT("'"&amp;$A$69&amp;"'!"&amp;Q$68&amp;$C431+72)&lt;&gt;INDIRECT("'"&amp;$A$70&amp;"'!"&amp;Q$68&amp;$C431+72),1,0)</f>
        <v>0</v>
      </c>
      <c r="R431" cm="1">
        <f t="array" aca="1" ref="R431" ca="1">IF(INDIRECT("'"&amp;$A$69&amp;"'!"&amp;R$68&amp;$C431+72)&lt;&gt;INDIRECT("'"&amp;$A$70&amp;"'!"&amp;R$68&amp;$C431+72),1,0)</f>
        <v>0</v>
      </c>
      <c r="S431" cm="1">
        <f t="array" aca="1" ref="S431" ca="1">IF(INDIRECT("'"&amp;$A$69&amp;"'!"&amp;S$68&amp;$C431+72)&lt;&gt;INDIRECT("'"&amp;$A$70&amp;"'!"&amp;S$68&amp;$C431+72),1,0)</f>
        <v>0</v>
      </c>
      <c r="T431" cm="1">
        <f t="array" aca="1" ref="T431" ca="1">IF(INDIRECT("'"&amp;$A$69&amp;"'!"&amp;T$68&amp;$C431+72)&lt;&gt;INDIRECT("'"&amp;$A$70&amp;"'!"&amp;T$68&amp;$C431+72),1,0)</f>
        <v>0</v>
      </c>
      <c r="U431" cm="1">
        <f t="array" aca="1" ref="U431" ca="1">IF(INDIRECT("'"&amp;$A$69&amp;"'!"&amp;U$68&amp;$C431+72)&lt;&gt;INDIRECT("'"&amp;$A$70&amp;"'!"&amp;U$68&amp;$C431+72),1,0)</f>
        <v>0</v>
      </c>
      <c r="V431" cm="1">
        <f t="array" aca="1" ref="V431" ca="1">IF(INDIRECT("'"&amp;$A$69&amp;"'!"&amp;V$68&amp;$C431+72)&lt;&gt;INDIRECT("'"&amp;$A$70&amp;"'!"&amp;V$68&amp;$C431+72),1,0)</f>
        <v>0</v>
      </c>
      <c r="W431" cm="1">
        <f t="array" aca="1" ref="W431" ca="1">IF(INDIRECT("'"&amp;$A$69&amp;"'!"&amp;W$68&amp;$C431+72)&lt;&gt;INDIRECT("'"&amp;$A$70&amp;"'!"&amp;W$68&amp;$C431+72),1,0)</f>
        <v>0</v>
      </c>
      <c r="X431" cm="1">
        <f t="array" aca="1" ref="X431" ca="1">IF(INDIRECT("'"&amp;$A$69&amp;"'!"&amp;X$68&amp;$C431+72)&lt;&gt;INDIRECT("'"&amp;$A$70&amp;"'!"&amp;X$68&amp;$C431+72),1,0)</f>
        <v>0</v>
      </c>
      <c r="Y431" cm="1">
        <f t="array" aca="1" ref="Y431" ca="1">IF(INDIRECT("'"&amp;$A$69&amp;"'!"&amp;Y$68&amp;$C431+72)&lt;&gt;INDIRECT("'"&amp;$A$70&amp;"'!"&amp;Y$68&amp;$C431+72),1,0)</f>
        <v>0</v>
      </c>
      <c r="Z431" cm="1">
        <f t="array" aca="1" ref="Z431" ca="1">IF(INDIRECT("'"&amp;$A$69&amp;"'!"&amp;Z$68&amp;$C431+72)&lt;&gt;INDIRECT("'"&amp;$A$70&amp;"'!"&amp;Z$68&amp;$C431+72),1,0)</f>
        <v>0</v>
      </c>
      <c r="AA431" cm="1">
        <f t="array" aca="1" ref="AA431" ca="1">IF(INDIRECT("'"&amp;$A$69&amp;"'!"&amp;AA$68&amp;$C431+72)&lt;&gt;INDIRECT("'"&amp;$A$70&amp;"'!"&amp;AA$68&amp;$C431+72),1,0)</f>
        <v>0</v>
      </c>
      <c r="AB431" cm="1">
        <f t="array" aca="1" ref="AB431" ca="1">IF(INDIRECT("'"&amp;$A$69&amp;"'!"&amp;AB$68&amp;$C431+72)&lt;&gt;INDIRECT("'"&amp;$A$70&amp;"'!"&amp;AB$68&amp;$C431+72),1,0)</f>
        <v>0</v>
      </c>
      <c r="AC431" cm="1">
        <f t="array" aca="1" ref="AC431" ca="1">IF(INDIRECT("'"&amp;$A$69&amp;"'!"&amp;AC$68&amp;$C431+72)&lt;&gt;INDIRECT("'"&amp;$A$70&amp;"'!"&amp;AC$68&amp;$C431+72),1,0)</f>
        <v>0</v>
      </c>
      <c r="AD431" cm="1">
        <f t="array" aca="1" ref="AD431" ca="1">IF(INDIRECT("'"&amp;$A$69&amp;"'!"&amp;AD$68&amp;$C431+72)&lt;&gt;INDIRECT("'"&amp;$A$70&amp;"'!"&amp;AD$68&amp;$C431+72),1,0)</f>
        <v>0</v>
      </c>
      <c r="AE431" cm="1">
        <f t="array" aca="1" ref="AE431" ca="1">IF(INDIRECT("'"&amp;$A$69&amp;"'!"&amp;AE$68&amp;$C431+72)&lt;&gt;INDIRECT("'"&amp;$A$70&amp;"'!"&amp;AE$68&amp;$C431+72),1,0)</f>
        <v>0</v>
      </c>
      <c r="AF431" cm="1">
        <f t="array" aca="1" ref="AF431" ca="1">IF(INDIRECT("'"&amp;$A$69&amp;"'!"&amp;AF$68&amp;$C431+72)&lt;&gt;INDIRECT("'"&amp;$A$70&amp;"'!"&amp;AF$68&amp;$C431+72),1,0)</f>
        <v>0</v>
      </c>
      <c r="AG431" cm="1">
        <f t="array" aca="1" ref="AG431" ca="1">IF(INDIRECT("'"&amp;$A$69&amp;"'!"&amp;AG$68&amp;$C431+72)&lt;&gt;INDIRECT("'"&amp;$A$70&amp;"'!"&amp;AG$68&amp;$C431+72),1,0)</f>
        <v>0</v>
      </c>
      <c r="AH431" cm="1">
        <f t="array" aca="1" ref="AH431" ca="1">IF(INDIRECT("'"&amp;$A$69&amp;"'!"&amp;AH$68&amp;$C431+72)&lt;&gt;INDIRECT("'"&amp;$A$70&amp;"'!"&amp;AH$68&amp;$C431+72),1,0)</f>
        <v>0</v>
      </c>
      <c r="AI431" cm="1">
        <f t="array" aca="1" ref="AI431" ca="1">IF(INDIRECT("'"&amp;$A$69&amp;"'!"&amp;AI$68&amp;$C431+72)&lt;&gt;INDIRECT("'"&amp;$A$70&amp;"'!"&amp;AI$68&amp;$C431+72),1,0)</f>
        <v>0</v>
      </c>
      <c r="AJ431" cm="1">
        <f t="array" aca="1" ref="AJ431" ca="1">IF(INDIRECT("'"&amp;$A$69&amp;"'!"&amp;AJ$68&amp;$C431+72)&lt;&gt;INDIRECT("'"&amp;$A$70&amp;"'!"&amp;AJ$68&amp;$C431+72),1,0)</f>
        <v>0</v>
      </c>
      <c r="AK431" cm="1">
        <f t="array" aca="1" ref="AK431" ca="1">IF(INDIRECT("'"&amp;$A$69&amp;"'!"&amp;AK$68&amp;$C431+72)&lt;&gt;INDIRECT("'"&amp;$A$70&amp;"'!"&amp;AK$68&amp;$C431+72),1,0)</f>
        <v>0</v>
      </c>
      <c r="AL431" cm="1">
        <f t="array" aca="1" ref="AL431" ca="1">IF(INDIRECT("'"&amp;$A$69&amp;"'!"&amp;AL$68&amp;$C431+72)&lt;&gt;INDIRECT("'"&amp;$A$70&amp;"'!"&amp;AL$68&amp;$C431+72),1,0)</f>
        <v>0</v>
      </c>
      <c r="AM431" cm="1">
        <f t="array" aca="1" ref="AM431" ca="1">IF(INDIRECT("'"&amp;$A$69&amp;"'!"&amp;AM$68&amp;$C431+72)&lt;&gt;INDIRECT("'"&amp;$A$70&amp;"'!"&amp;AM$68&amp;$C431+72),1,0)</f>
        <v>0</v>
      </c>
      <c r="AN431" cm="1">
        <f t="array" aca="1" ref="AN431" ca="1">IF(INDIRECT("'"&amp;$A$69&amp;"'!"&amp;AN$68&amp;$C431+72)&lt;&gt;INDIRECT("'"&amp;$A$70&amp;"'!"&amp;AN$68&amp;$C431+72),1,0)</f>
        <v>0</v>
      </c>
      <c r="AO431" cm="1">
        <f t="array" aca="1" ref="AO431" ca="1">IF(INDIRECT("'"&amp;$A$69&amp;"'!"&amp;AO$68&amp;$C431+72)&lt;&gt;INDIRECT("'"&amp;$A$70&amp;"'!"&amp;AO$68&amp;$C431+72),1,0)</f>
        <v>0</v>
      </c>
      <c r="AP431" cm="1">
        <f t="array" aca="1" ref="AP431" ca="1">IF(INDIRECT("'"&amp;$A$69&amp;"'!"&amp;AP$68&amp;$C431+72)&lt;&gt;INDIRECT("'"&amp;$A$70&amp;"'!"&amp;AP$68&amp;$C431+72),1,0)</f>
        <v>0</v>
      </c>
      <c r="AQ431" cm="1">
        <f t="array" aca="1" ref="AQ431" ca="1">IF(INDIRECT("'"&amp;$A$69&amp;"'!"&amp;AQ$68&amp;$C431+72)&lt;&gt;INDIRECT("'"&amp;$A$70&amp;"'!"&amp;AQ$68&amp;$C431+72),1,0)</f>
        <v>0</v>
      </c>
      <c r="AR431" cm="1">
        <f t="array" aca="1" ref="AR431" ca="1">IF(INDIRECT("'"&amp;$A$69&amp;"'!"&amp;AR$68&amp;$C431+72)&lt;&gt;INDIRECT("'"&amp;$A$70&amp;"'!"&amp;AR$68&amp;$C431+72),1,0)</f>
        <v>0</v>
      </c>
      <c r="AS431" cm="1">
        <f t="array" aca="1" ref="AS431" ca="1">IF(INDIRECT("'"&amp;$A$69&amp;"'!"&amp;AS$68&amp;$C431+72)&lt;&gt;INDIRECT("'"&amp;$A$70&amp;"'!"&amp;AS$68&amp;$C431+72),1,0)</f>
        <v>0</v>
      </c>
      <c r="AT431" cm="1">
        <f t="array" aca="1" ref="AT431" ca="1">IF(INDIRECT("'"&amp;$A$69&amp;"'!"&amp;AT$68&amp;$C431+72)&lt;&gt;INDIRECT("'"&amp;$A$70&amp;"'!"&amp;AT$68&amp;$C431+72),1,0)</f>
        <v>0</v>
      </c>
      <c r="AU431" cm="1">
        <f t="array" aca="1" ref="AU431" ca="1">IF(INDIRECT("'"&amp;$A$69&amp;"'!"&amp;AU$68&amp;$C431+72)&lt;&gt;INDIRECT("'"&amp;$A$70&amp;"'!"&amp;AU$68&amp;$C431+72),1,0)</f>
        <v>0</v>
      </c>
      <c r="AV431" cm="1">
        <f t="array" aca="1" ref="AV431" ca="1">IF(INDIRECT("'"&amp;$A$69&amp;"'!"&amp;AV$68&amp;$C431+72)&lt;&gt;INDIRECT("'"&amp;$A$70&amp;"'!"&amp;AV$68&amp;$C431+72),1,0)</f>
        <v>0</v>
      </c>
      <c r="AW431" cm="1">
        <f t="array" aca="1" ref="AW431" ca="1">IF(INDIRECT("'"&amp;$A$69&amp;"'!"&amp;AW$68&amp;$C431+72)&lt;&gt;INDIRECT("'"&amp;$A$70&amp;"'!"&amp;AW$68&amp;$C431+72),1,0)</f>
        <v>0</v>
      </c>
      <c r="AX431" cm="1">
        <f t="array" aca="1" ref="AX431" ca="1">IF(INDIRECT("'"&amp;$A$69&amp;"'!"&amp;AX$68&amp;$C431+72)&lt;&gt;INDIRECT("'"&amp;$A$70&amp;"'!"&amp;AX$68&amp;$C431+72),1,0)</f>
        <v>0</v>
      </c>
      <c r="AY431" cm="1">
        <f t="array" aca="1" ref="AY431" ca="1">IF(INDIRECT("'"&amp;$A$69&amp;"'!"&amp;AY$68&amp;$C431+72)&lt;&gt;INDIRECT("'"&amp;$A$70&amp;"'!"&amp;AY$68&amp;$C431+72),1,0)</f>
        <v>0</v>
      </c>
      <c r="AZ431" cm="1">
        <f t="array" aca="1" ref="AZ431" ca="1">IF(INDIRECT("'"&amp;$A$69&amp;"'!"&amp;AZ$68&amp;$C431+72)&lt;&gt;INDIRECT("'"&amp;$A$70&amp;"'!"&amp;AZ$68&amp;$C431+72),1,0)</f>
        <v>0</v>
      </c>
      <c r="BA431" cm="1">
        <f t="array" aca="1" ref="BA431" ca="1">IF(INDIRECT("'"&amp;$A$69&amp;"'!"&amp;BA$68&amp;$C431+72)&lt;&gt;INDIRECT("'"&amp;$A$70&amp;"'!"&amp;BA$68&amp;$C431+72),1,0)</f>
        <v>0</v>
      </c>
      <c r="BB431" cm="1">
        <f t="array" aca="1" ref="BB431" ca="1">IF(INDIRECT("'"&amp;$A$69&amp;"'!"&amp;BB$68&amp;$C431+72)&lt;&gt;INDIRECT("'"&amp;$A$70&amp;"'!"&amp;BB$68&amp;$C431+72),1,0)</f>
        <v>0</v>
      </c>
      <c r="BC431">
        <f t="shared" ca="1" si="15"/>
        <v>0</v>
      </c>
      <c r="BD431">
        <f t="shared" ca="1" si="16"/>
        <v>0</v>
      </c>
      <c r="BE431">
        <f t="shared" ca="1" si="17"/>
        <v>0</v>
      </c>
    </row>
    <row r="432" spans="3:57" x14ac:dyDescent="0.15">
      <c r="C432" s="283">
        <v>360</v>
      </c>
      <c r="D432" cm="1">
        <f t="array" aca="1" ref="D432" ca="1">IF(INDIRECT("'"&amp;$A$69&amp;"'!"&amp;D$68&amp;$C432+72)&lt;&gt;INDIRECT("'"&amp;$A$70&amp;"'!"&amp;D$68&amp;$C432+72),1,0)</f>
        <v>0</v>
      </c>
      <c r="E432" cm="1">
        <f t="array" aca="1" ref="E432" ca="1">IF(INDIRECT("'"&amp;$A$69&amp;"'!"&amp;E$68&amp;$C432+72)&lt;&gt;INDIRECT("'"&amp;$A$70&amp;"'!"&amp;E$68&amp;$C432+72),1,0)</f>
        <v>0</v>
      </c>
      <c r="F432" cm="1">
        <f t="array" aca="1" ref="F432" ca="1">IF(INDIRECT("'"&amp;$A$69&amp;"'!"&amp;F$68&amp;$C432+72)&lt;&gt;INDIRECT("'"&amp;$A$70&amp;"'!"&amp;F$68&amp;$C432+72),1,0)</f>
        <v>0</v>
      </c>
      <c r="G432" cm="1">
        <f t="array" aca="1" ref="G432" ca="1">IF(INDIRECT("'"&amp;$A$69&amp;"'!"&amp;G$68&amp;$C432+72)&lt;&gt;INDIRECT("'"&amp;$A$70&amp;"'!"&amp;G$68&amp;$C432+72),1,0)</f>
        <v>0</v>
      </c>
      <c r="H432" cm="1">
        <f t="array" aca="1" ref="H432" ca="1">IF(INDIRECT("'"&amp;$A$69&amp;"'!"&amp;H$68&amp;$C432+72)&lt;&gt;INDIRECT("'"&amp;$A$70&amp;"'!"&amp;H$68&amp;$C432+72),1,0)</f>
        <v>0</v>
      </c>
      <c r="I432" cm="1">
        <f t="array" aca="1" ref="I432" ca="1">IF(INDIRECT("'"&amp;$A$69&amp;"'!"&amp;I$68&amp;$C432+72)&lt;&gt;INDIRECT("'"&amp;$A$70&amp;"'!"&amp;I$68&amp;$C432+72),1,0)</f>
        <v>0</v>
      </c>
      <c r="J432" cm="1">
        <f t="array" aca="1" ref="J432" ca="1">IF(INDIRECT("'"&amp;$A$69&amp;"'!"&amp;J$68&amp;$C432+72)&lt;&gt;INDIRECT("'"&amp;$A$70&amp;"'!"&amp;J$68&amp;$C432+72),1,0)</f>
        <v>0</v>
      </c>
      <c r="K432" cm="1">
        <f t="array" aca="1" ref="K432" ca="1">IF(INDIRECT("'"&amp;$A$69&amp;"'!"&amp;K$68&amp;$C432+72)&lt;&gt;INDIRECT("'"&amp;$A$70&amp;"'!"&amp;K$68&amp;$C432+72),1,0)</f>
        <v>0</v>
      </c>
      <c r="L432" cm="1">
        <f t="array" aca="1" ref="L432" ca="1">IF(INDIRECT("'"&amp;$A$69&amp;"'!"&amp;L$68&amp;$C432+72)&lt;&gt;INDIRECT("'"&amp;$A$70&amp;"'!"&amp;L$68&amp;$C432+72),1,0)</f>
        <v>0</v>
      </c>
      <c r="M432" cm="1">
        <f t="array" aca="1" ref="M432" ca="1">IF(INDIRECT("'"&amp;$A$69&amp;"'!"&amp;M$68&amp;$C432+72)&lt;&gt;INDIRECT("'"&amp;$A$70&amp;"'!"&amp;M$68&amp;$C432+72),1,0)</f>
        <v>0</v>
      </c>
      <c r="N432" cm="1">
        <f t="array" aca="1" ref="N432" ca="1">IF(INDIRECT("'"&amp;$A$69&amp;"'!"&amp;N$68&amp;$C432+72)&lt;&gt;INDIRECT("'"&amp;$A$70&amp;"'!"&amp;N$68&amp;$C432+72),1,0)</f>
        <v>0</v>
      </c>
      <c r="O432" cm="1">
        <f t="array" aca="1" ref="O432" ca="1">IF(INDIRECT("'"&amp;$A$69&amp;"'!"&amp;O$68&amp;$C432+72)&lt;&gt;INDIRECT("'"&amp;$A$70&amp;"'!"&amp;O$68&amp;$C432+72),1,0)</f>
        <v>0</v>
      </c>
      <c r="P432" cm="1">
        <f t="array" aca="1" ref="P432" ca="1">IF(INDIRECT("'"&amp;$A$69&amp;"'!"&amp;P$68&amp;$C432+72)&lt;&gt;INDIRECT("'"&amp;$A$70&amp;"'!"&amp;P$68&amp;$C432+72),1,0)</f>
        <v>0</v>
      </c>
      <c r="Q432" cm="1">
        <f t="array" aca="1" ref="Q432" ca="1">IF(INDIRECT("'"&amp;$A$69&amp;"'!"&amp;Q$68&amp;$C432+72)&lt;&gt;INDIRECT("'"&amp;$A$70&amp;"'!"&amp;Q$68&amp;$C432+72),1,0)</f>
        <v>0</v>
      </c>
      <c r="R432" cm="1">
        <f t="array" aca="1" ref="R432" ca="1">IF(INDIRECT("'"&amp;$A$69&amp;"'!"&amp;R$68&amp;$C432+72)&lt;&gt;INDIRECT("'"&amp;$A$70&amp;"'!"&amp;R$68&amp;$C432+72),1,0)</f>
        <v>0</v>
      </c>
      <c r="S432" cm="1">
        <f t="array" aca="1" ref="S432" ca="1">IF(INDIRECT("'"&amp;$A$69&amp;"'!"&amp;S$68&amp;$C432+72)&lt;&gt;INDIRECT("'"&amp;$A$70&amp;"'!"&amp;S$68&amp;$C432+72),1,0)</f>
        <v>0</v>
      </c>
      <c r="T432" cm="1">
        <f t="array" aca="1" ref="T432" ca="1">IF(INDIRECT("'"&amp;$A$69&amp;"'!"&amp;T$68&amp;$C432+72)&lt;&gt;INDIRECT("'"&amp;$A$70&amp;"'!"&amp;T$68&amp;$C432+72),1,0)</f>
        <v>0</v>
      </c>
      <c r="U432" cm="1">
        <f t="array" aca="1" ref="U432" ca="1">IF(INDIRECT("'"&amp;$A$69&amp;"'!"&amp;U$68&amp;$C432+72)&lt;&gt;INDIRECT("'"&amp;$A$70&amp;"'!"&amp;U$68&amp;$C432+72),1,0)</f>
        <v>0</v>
      </c>
      <c r="V432" cm="1">
        <f t="array" aca="1" ref="V432" ca="1">IF(INDIRECT("'"&amp;$A$69&amp;"'!"&amp;V$68&amp;$C432+72)&lt;&gt;INDIRECT("'"&amp;$A$70&amp;"'!"&amp;V$68&amp;$C432+72),1,0)</f>
        <v>0</v>
      </c>
      <c r="W432" cm="1">
        <f t="array" aca="1" ref="W432" ca="1">IF(INDIRECT("'"&amp;$A$69&amp;"'!"&amp;W$68&amp;$C432+72)&lt;&gt;INDIRECT("'"&amp;$A$70&amp;"'!"&amp;W$68&amp;$C432+72),1,0)</f>
        <v>0</v>
      </c>
      <c r="X432" cm="1">
        <f t="array" aca="1" ref="X432" ca="1">IF(INDIRECT("'"&amp;$A$69&amp;"'!"&amp;X$68&amp;$C432+72)&lt;&gt;INDIRECT("'"&amp;$A$70&amp;"'!"&amp;X$68&amp;$C432+72),1,0)</f>
        <v>0</v>
      </c>
      <c r="Y432" cm="1">
        <f t="array" aca="1" ref="Y432" ca="1">IF(INDIRECT("'"&amp;$A$69&amp;"'!"&amp;Y$68&amp;$C432+72)&lt;&gt;INDIRECT("'"&amp;$A$70&amp;"'!"&amp;Y$68&amp;$C432+72),1,0)</f>
        <v>0</v>
      </c>
      <c r="Z432" cm="1">
        <f t="array" aca="1" ref="Z432" ca="1">IF(INDIRECT("'"&amp;$A$69&amp;"'!"&amp;Z$68&amp;$C432+72)&lt;&gt;INDIRECT("'"&amp;$A$70&amp;"'!"&amp;Z$68&amp;$C432+72),1,0)</f>
        <v>0</v>
      </c>
      <c r="AA432" cm="1">
        <f t="array" aca="1" ref="AA432" ca="1">IF(INDIRECT("'"&amp;$A$69&amp;"'!"&amp;AA$68&amp;$C432+72)&lt;&gt;INDIRECT("'"&amp;$A$70&amp;"'!"&amp;AA$68&amp;$C432+72),1,0)</f>
        <v>0</v>
      </c>
      <c r="AB432" cm="1">
        <f t="array" aca="1" ref="AB432" ca="1">IF(INDIRECT("'"&amp;$A$69&amp;"'!"&amp;AB$68&amp;$C432+72)&lt;&gt;INDIRECT("'"&amp;$A$70&amp;"'!"&amp;AB$68&amp;$C432+72),1,0)</f>
        <v>0</v>
      </c>
      <c r="AC432" cm="1">
        <f t="array" aca="1" ref="AC432" ca="1">IF(INDIRECT("'"&amp;$A$69&amp;"'!"&amp;AC$68&amp;$C432+72)&lt;&gt;INDIRECT("'"&amp;$A$70&amp;"'!"&amp;AC$68&amp;$C432+72),1,0)</f>
        <v>0</v>
      </c>
      <c r="AD432" cm="1">
        <f t="array" aca="1" ref="AD432" ca="1">IF(INDIRECT("'"&amp;$A$69&amp;"'!"&amp;AD$68&amp;$C432+72)&lt;&gt;INDIRECT("'"&amp;$A$70&amp;"'!"&amp;AD$68&amp;$C432+72),1,0)</f>
        <v>0</v>
      </c>
      <c r="AE432" cm="1">
        <f t="array" aca="1" ref="AE432" ca="1">IF(INDIRECT("'"&amp;$A$69&amp;"'!"&amp;AE$68&amp;$C432+72)&lt;&gt;INDIRECT("'"&amp;$A$70&amp;"'!"&amp;AE$68&amp;$C432+72),1,0)</f>
        <v>0</v>
      </c>
      <c r="AF432" cm="1">
        <f t="array" aca="1" ref="AF432" ca="1">IF(INDIRECT("'"&amp;$A$69&amp;"'!"&amp;AF$68&amp;$C432+72)&lt;&gt;INDIRECT("'"&amp;$A$70&amp;"'!"&amp;AF$68&amp;$C432+72),1,0)</f>
        <v>0</v>
      </c>
      <c r="AG432" cm="1">
        <f t="array" aca="1" ref="AG432" ca="1">IF(INDIRECT("'"&amp;$A$69&amp;"'!"&amp;AG$68&amp;$C432+72)&lt;&gt;INDIRECT("'"&amp;$A$70&amp;"'!"&amp;AG$68&amp;$C432+72),1,0)</f>
        <v>0</v>
      </c>
      <c r="AH432" cm="1">
        <f t="array" aca="1" ref="AH432" ca="1">IF(INDIRECT("'"&amp;$A$69&amp;"'!"&amp;AH$68&amp;$C432+72)&lt;&gt;INDIRECT("'"&amp;$A$70&amp;"'!"&amp;AH$68&amp;$C432+72),1,0)</f>
        <v>0</v>
      </c>
      <c r="AI432" cm="1">
        <f t="array" aca="1" ref="AI432" ca="1">IF(INDIRECT("'"&amp;$A$69&amp;"'!"&amp;AI$68&amp;$C432+72)&lt;&gt;INDIRECT("'"&amp;$A$70&amp;"'!"&amp;AI$68&amp;$C432+72),1,0)</f>
        <v>0</v>
      </c>
      <c r="AJ432" cm="1">
        <f t="array" aca="1" ref="AJ432" ca="1">IF(INDIRECT("'"&amp;$A$69&amp;"'!"&amp;AJ$68&amp;$C432+72)&lt;&gt;INDIRECT("'"&amp;$A$70&amp;"'!"&amp;AJ$68&amp;$C432+72),1,0)</f>
        <v>0</v>
      </c>
      <c r="AK432" cm="1">
        <f t="array" aca="1" ref="AK432" ca="1">IF(INDIRECT("'"&amp;$A$69&amp;"'!"&amp;AK$68&amp;$C432+72)&lt;&gt;INDIRECT("'"&amp;$A$70&amp;"'!"&amp;AK$68&amp;$C432+72),1,0)</f>
        <v>0</v>
      </c>
      <c r="AL432" cm="1">
        <f t="array" aca="1" ref="AL432" ca="1">IF(INDIRECT("'"&amp;$A$69&amp;"'!"&amp;AL$68&amp;$C432+72)&lt;&gt;INDIRECT("'"&amp;$A$70&amp;"'!"&amp;AL$68&amp;$C432+72),1,0)</f>
        <v>0</v>
      </c>
      <c r="AM432" cm="1">
        <f t="array" aca="1" ref="AM432" ca="1">IF(INDIRECT("'"&amp;$A$69&amp;"'!"&amp;AM$68&amp;$C432+72)&lt;&gt;INDIRECT("'"&amp;$A$70&amp;"'!"&amp;AM$68&amp;$C432+72),1,0)</f>
        <v>0</v>
      </c>
      <c r="AN432" cm="1">
        <f t="array" aca="1" ref="AN432" ca="1">IF(INDIRECT("'"&amp;$A$69&amp;"'!"&amp;AN$68&amp;$C432+72)&lt;&gt;INDIRECT("'"&amp;$A$70&amp;"'!"&amp;AN$68&amp;$C432+72),1,0)</f>
        <v>0</v>
      </c>
      <c r="AO432" cm="1">
        <f t="array" aca="1" ref="AO432" ca="1">IF(INDIRECT("'"&amp;$A$69&amp;"'!"&amp;AO$68&amp;$C432+72)&lt;&gt;INDIRECT("'"&amp;$A$70&amp;"'!"&amp;AO$68&amp;$C432+72),1,0)</f>
        <v>0</v>
      </c>
      <c r="AP432" cm="1">
        <f t="array" aca="1" ref="AP432" ca="1">IF(INDIRECT("'"&amp;$A$69&amp;"'!"&amp;AP$68&amp;$C432+72)&lt;&gt;INDIRECT("'"&amp;$A$70&amp;"'!"&amp;AP$68&amp;$C432+72),1,0)</f>
        <v>0</v>
      </c>
      <c r="AQ432" cm="1">
        <f t="array" aca="1" ref="AQ432" ca="1">IF(INDIRECT("'"&amp;$A$69&amp;"'!"&amp;AQ$68&amp;$C432+72)&lt;&gt;INDIRECT("'"&amp;$A$70&amp;"'!"&amp;AQ$68&amp;$C432+72),1,0)</f>
        <v>0</v>
      </c>
      <c r="AR432" cm="1">
        <f t="array" aca="1" ref="AR432" ca="1">IF(INDIRECT("'"&amp;$A$69&amp;"'!"&amp;AR$68&amp;$C432+72)&lt;&gt;INDIRECT("'"&amp;$A$70&amp;"'!"&amp;AR$68&amp;$C432+72),1,0)</f>
        <v>0</v>
      </c>
      <c r="AS432" cm="1">
        <f t="array" aca="1" ref="AS432" ca="1">IF(INDIRECT("'"&amp;$A$69&amp;"'!"&amp;AS$68&amp;$C432+72)&lt;&gt;INDIRECT("'"&amp;$A$70&amp;"'!"&amp;AS$68&amp;$C432+72),1,0)</f>
        <v>0</v>
      </c>
      <c r="AT432" cm="1">
        <f t="array" aca="1" ref="AT432" ca="1">IF(INDIRECT("'"&amp;$A$69&amp;"'!"&amp;AT$68&amp;$C432+72)&lt;&gt;INDIRECT("'"&amp;$A$70&amp;"'!"&amp;AT$68&amp;$C432+72),1,0)</f>
        <v>0</v>
      </c>
      <c r="AU432" cm="1">
        <f t="array" aca="1" ref="AU432" ca="1">IF(INDIRECT("'"&amp;$A$69&amp;"'!"&amp;AU$68&amp;$C432+72)&lt;&gt;INDIRECT("'"&amp;$A$70&amp;"'!"&amp;AU$68&amp;$C432+72),1,0)</f>
        <v>0</v>
      </c>
      <c r="AV432" cm="1">
        <f t="array" aca="1" ref="AV432" ca="1">IF(INDIRECT("'"&amp;$A$69&amp;"'!"&amp;AV$68&amp;$C432+72)&lt;&gt;INDIRECT("'"&amp;$A$70&amp;"'!"&amp;AV$68&amp;$C432+72),1,0)</f>
        <v>0</v>
      </c>
      <c r="AW432" cm="1">
        <f t="array" aca="1" ref="AW432" ca="1">IF(INDIRECT("'"&amp;$A$69&amp;"'!"&amp;AW$68&amp;$C432+72)&lt;&gt;INDIRECT("'"&amp;$A$70&amp;"'!"&amp;AW$68&amp;$C432+72),1,0)</f>
        <v>0</v>
      </c>
      <c r="AX432" cm="1">
        <f t="array" aca="1" ref="AX432" ca="1">IF(INDIRECT("'"&amp;$A$69&amp;"'!"&amp;AX$68&amp;$C432+72)&lt;&gt;INDIRECT("'"&amp;$A$70&amp;"'!"&amp;AX$68&amp;$C432+72),1,0)</f>
        <v>0</v>
      </c>
      <c r="AY432" cm="1">
        <f t="array" aca="1" ref="AY432" ca="1">IF(INDIRECT("'"&amp;$A$69&amp;"'!"&amp;AY$68&amp;$C432+72)&lt;&gt;INDIRECT("'"&amp;$A$70&amp;"'!"&amp;AY$68&amp;$C432+72),1,0)</f>
        <v>0</v>
      </c>
      <c r="AZ432" cm="1">
        <f t="array" aca="1" ref="AZ432" ca="1">IF(INDIRECT("'"&amp;$A$69&amp;"'!"&amp;AZ$68&amp;$C432+72)&lt;&gt;INDIRECT("'"&amp;$A$70&amp;"'!"&amp;AZ$68&amp;$C432+72),1,0)</f>
        <v>0</v>
      </c>
      <c r="BA432" cm="1">
        <f t="array" aca="1" ref="BA432" ca="1">IF(INDIRECT("'"&amp;$A$69&amp;"'!"&amp;BA$68&amp;$C432+72)&lt;&gt;INDIRECT("'"&amp;$A$70&amp;"'!"&amp;BA$68&amp;$C432+72),1,0)</f>
        <v>0</v>
      </c>
      <c r="BB432" cm="1">
        <f t="array" aca="1" ref="BB432" ca="1">IF(INDIRECT("'"&amp;$A$69&amp;"'!"&amp;BB$68&amp;$C432+72)&lt;&gt;INDIRECT("'"&amp;$A$70&amp;"'!"&amp;BB$68&amp;$C432+72),1,0)</f>
        <v>0</v>
      </c>
      <c r="BC432">
        <f t="shared" ca="1" si="15"/>
        <v>0</v>
      </c>
      <c r="BD432">
        <f t="shared" ca="1" si="16"/>
        <v>0</v>
      </c>
      <c r="BE432">
        <f t="shared" ca="1" si="17"/>
        <v>0</v>
      </c>
    </row>
    <row r="433" spans="3:57" x14ac:dyDescent="0.15">
      <c r="C433" s="283">
        <v>361</v>
      </c>
      <c r="D433" cm="1">
        <f t="array" aca="1" ref="D433" ca="1">IF(INDIRECT("'"&amp;$A$69&amp;"'!"&amp;D$68&amp;$C433+72)&lt;&gt;INDIRECT("'"&amp;$A$70&amp;"'!"&amp;D$68&amp;$C433+72),1,0)</f>
        <v>0</v>
      </c>
      <c r="E433" cm="1">
        <f t="array" aca="1" ref="E433" ca="1">IF(INDIRECT("'"&amp;$A$69&amp;"'!"&amp;E$68&amp;$C433+72)&lt;&gt;INDIRECT("'"&amp;$A$70&amp;"'!"&amp;E$68&amp;$C433+72),1,0)</f>
        <v>0</v>
      </c>
      <c r="F433" cm="1">
        <f t="array" aca="1" ref="F433" ca="1">IF(INDIRECT("'"&amp;$A$69&amp;"'!"&amp;F$68&amp;$C433+72)&lt;&gt;INDIRECT("'"&amp;$A$70&amp;"'!"&amp;F$68&amp;$C433+72),1,0)</f>
        <v>0</v>
      </c>
      <c r="G433" cm="1">
        <f t="array" aca="1" ref="G433" ca="1">IF(INDIRECT("'"&amp;$A$69&amp;"'!"&amp;G$68&amp;$C433+72)&lt;&gt;INDIRECT("'"&amp;$A$70&amp;"'!"&amp;G$68&amp;$C433+72),1,0)</f>
        <v>0</v>
      </c>
      <c r="H433" cm="1">
        <f t="array" aca="1" ref="H433" ca="1">IF(INDIRECT("'"&amp;$A$69&amp;"'!"&amp;H$68&amp;$C433+72)&lt;&gt;INDIRECT("'"&amp;$A$70&amp;"'!"&amp;H$68&amp;$C433+72),1,0)</f>
        <v>0</v>
      </c>
      <c r="I433" cm="1">
        <f t="array" aca="1" ref="I433" ca="1">IF(INDIRECT("'"&amp;$A$69&amp;"'!"&amp;I$68&amp;$C433+72)&lt;&gt;INDIRECT("'"&amp;$A$70&amp;"'!"&amp;I$68&amp;$C433+72),1,0)</f>
        <v>0</v>
      </c>
      <c r="J433" cm="1">
        <f t="array" aca="1" ref="J433" ca="1">IF(INDIRECT("'"&amp;$A$69&amp;"'!"&amp;J$68&amp;$C433+72)&lt;&gt;INDIRECT("'"&amp;$A$70&amp;"'!"&amp;J$68&amp;$C433+72),1,0)</f>
        <v>0</v>
      </c>
      <c r="K433" cm="1">
        <f t="array" aca="1" ref="K433" ca="1">IF(INDIRECT("'"&amp;$A$69&amp;"'!"&amp;K$68&amp;$C433+72)&lt;&gt;INDIRECT("'"&amp;$A$70&amp;"'!"&amp;K$68&amp;$C433+72),1,0)</f>
        <v>0</v>
      </c>
      <c r="L433" cm="1">
        <f t="array" aca="1" ref="L433" ca="1">IF(INDIRECT("'"&amp;$A$69&amp;"'!"&amp;L$68&amp;$C433+72)&lt;&gt;INDIRECT("'"&amp;$A$70&amp;"'!"&amp;L$68&amp;$C433+72),1,0)</f>
        <v>0</v>
      </c>
      <c r="M433" cm="1">
        <f t="array" aca="1" ref="M433" ca="1">IF(INDIRECT("'"&amp;$A$69&amp;"'!"&amp;M$68&amp;$C433+72)&lt;&gt;INDIRECT("'"&amp;$A$70&amp;"'!"&amp;M$68&amp;$C433+72),1,0)</f>
        <v>0</v>
      </c>
      <c r="N433" cm="1">
        <f t="array" aca="1" ref="N433" ca="1">IF(INDIRECT("'"&amp;$A$69&amp;"'!"&amp;N$68&amp;$C433+72)&lt;&gt;INDIRECT("'"&amp;$A$70&amp;"'!"&amp;N$68&amp;$C433+72),1,0)</f>
        <v>0</v>
      </c>
      <c r="O433" cm="1">
        <f t="array" aca="1" ref="O433" ca="1">IF(INDIRECT("'"&amp;$A$69&amp;"'!"&amp;O$68&amp;$C433+72)&lt;&gt;INDIRECT("'"&amp;$A$70&amp;"'!"&amp;O$68&amp;$C433+72),1,0)</f>
        <v>0</v>
      </c>
      <c r="P433" cm="1">
        <f t="array" aca="1" ref="P433" ca="1">IF(INDIRECT("'"&amp;$A$69&amp;"'!"&amp;P$68&amp;$C433+72)&lt;&gt;INDIRECT("'"&amp;$A$70&amp;"'!"&amp;P$68&amp;$C433+72),1,0)</f>
        <v>0</v>
      </c>
      <c r="Q433" cm="1">
        <f t="array" aca="1" ref="Q433" ca="1">IF(INDIRECT("'"&amp;$A$69&amp;"'!"&amp;Q$68&amp;$C433+72)&lt;&gt;INDIRECT("'"&amp;$A$70&amp;"'!"&amp;Q$68&amp;$C433+72),1,0)</f>
        <v>0</v>
      </c>
      <c r="R433" cm="1">
        <f t="array" aca="1" ref="R433" ca="1">IF(INDIRECT("'"&amp;$A$69&amp;"'!"&amp;R$68&amp;$C433+72)&lt;&gt;INDIRECT("'"&amp;$A$70&amp;"'!"&amp;R$68&amp;$C433+72),1,0)</f>
        <v>0</v>
      </c>
      <c r="S433" cm="1">
        <f t="array" aca="1" ref="S433" ca="1">IF(INDIRECT("'"&amp;$A$69&amp;"'!"&amp;S$68&amp;$C433+72)&lt;&gt;INDIRECT("'"&amp;$A$70&amp;"'!"&amp;S$68&amp;$C433+72),1,0)</f>
        <v>0</v>
      </c>
      <c r="T433" cm="1">
        <f t="array" aca="1" ref="T433" ca="1">IF(INDIRECT("'"&amp;$A$69&amp;"'!"&amp;T$68&amp;$C433+72)&lt;&gt;INDIRECT("'"&amp;$A$70&amp;"'!"&amp;T$68&amp;$C433+72),1,0)</f>
        <v>0</v>
      </c>
      <c r="U433" cm="1">
        <f t="array" aca="1" ref="U433" ca="1">IF(INDIRECT("'"&amp;$A$69&amp;"'!"&amp;U$68&amp;$C433+72)&lt;&gt;INDIRECT("'"&amp;$A$70&amp;"'!"&amp;U$68&amp;$C433+72),1,0)</f>
        <v>0</v>
      </c>
      <c r="V433" cm="1">
        <f t="array" aca="1" ref="V433" ca="1">IF(INDIRECT("'"&amp;$A$69&amp;"'!"&amp;V$68&amp;$C433+72)&lt;&gt;INDIRECT("'"&amp;$A$70&amp;"'!"&amp;V$68&amp;$C433+72),1,0)</f>
        <v>0</v>
      </c>
      <c r="W433" cm="1">
        <f t="array" aca="1" ref="W433" ca="1">IF(INDIRECT("'"&amp;$A$69&amp;"'!"&amp;W$68&amp;$C433+72)&lt;&gt;INDIRECT("'"&amp;$A$70&amp;"'!"&amp;W$68&amp;$C433+72),1,0)</f>
        <v>0</v>
      </c>
      <c r="X433" cm="1">
        <f t="array" aca="1" ref="X433" ca="1">IF(INDIRECT("'"&amp;$A$69&amp;"'!"&amp;X$68&amp;$C433+72)&lt;&gt;INDIRECT("'"&amp;$A$70&amp;"'!"&amp;X$68&amp;$C433+72),1,0)</f>
        <v>0</v>
      </c>
      <c r="Y433" cm="1">
        <f t="array" aca="1" ref="Y433" ca="1">IF(INDIRECT("'"&amp;$A$69&amp;"'!"&amp;Y$68&amp;$C433+72)&lt;&gt;INDIRECT("'"&amp;$A$70&amp;"'!"&amp;Y$68&amp;$C433+72),1,0)</f>
        <v>0</v>
      </c>
      <c r="Z433" cm="1">
        <f t="array" aca="1" ref="Z433" ca="1">IF(INDIRECT("'"&amp;$A$69&amp;"'!"&amp;Z$68&amp;$C433+72)&lt;&gt;INDIRECT("'"&amp;$A$70&amp;"'!"&amp;Z$68&amp;$C433+72),1,0)</f>
        <v>0</v>
      </c>
      <c r="AA433" cm="1">
        <f t="array" aca="1" ref="AA433" ca="1">IF(INDIRECT("'"&amp;$A$69&amp;"'!"&amp;AA$68&amp;$C433+72)&lt;&gt;INDIRECT("'"&amp;$A$70&amp;"'!"&amp;AA$68&amp;$C433+72),1,0)</f>
        <v>0</v>
      </c>
      <c r="AB433" cm="1">
        <f t="array" aca="1" ref="AB433" ca="1">IF(INDIRECT("'"&amp;$A$69&amp;"'!"&amp;AB$68&amp;$C433+72)&lt;&gt;INDIRECT("'"&amp;$A$70&amp;"'!"&amp;AB$68&amp;$C433+72),1,0)</f>
        <v>0</v>
      </c>
      <c r="AC433" cm="1">
        <f t="array" aca="1" ref="AC433" ca="1">IF(INDIRECT("'"&amp;$A$69&amp;"'!"&amp;AC$68&amp;$C433+72)&lt;&gt;INDIRECT("'"&amp;$A$70&amp;"'!"&amp;AC$68&amp;$C433+72),1,0)</f>
        <v>0</v>
      </c>
      <c r="AD433" cm="1">
        <f t="array" aca="1" ref="AD433" ca="1">IF(INDIRECT("'"&amp;$A$69&amp;"'!"&amp;AD$68&amp;$C433+72)&lt;&gt;INDIRECT("'"&amp;$A$70&amp;"'!"&amp;AD$68&amp;$C433+72),1,0)</f>
        <v>0</v>
      </c>
      <c r="AE433" cm="1">
        <f t="array" aca="1" ref="AE433" ca="1">IF(INDIRECT("'"&amp;$A$69&amp;"'!"&amp;AE$68&amp;$C433+72)&lt;&gt;INDIRECT("'"&amp;$A$70&amp;"'!"&amp;AE$68&amp;$C433+72),1,0)</f>
        <v>0</v>
      </c>
      <c r="AF433" cm="1">
        <f t="array" aca="1" ref="AF433" ca="1">IF(INDIRECT("'"&amp;$A$69&amp;"'!"&amp;AF$68&amp;$C433+72)&lt;&gt;INDIRECT("'"&amp;$A$70&amp;"'!"&amp;AF$68&amp;$C433+72),1,0)</f>
        <v>0</v>
      </c>
      <c r="AG433" cm="1">
        <f t="array" aca="1" ref="AG433" ca="1">IF(INDIRECT("'"&amp;$A$69&amp;"'!"&amp;AG$68&amp;$C433+72)&lt;&gt;INDIRECT("'"&amp;$A$70&amp;"'!"&amp;AG$68&amp;$C433+72),1,0)</f>
        <v>0</v>
      </c>
      <c r="AH433" cm="1">
        <f t="array" aca="1" ref="AH433" ca="1">IF(INDIRECT("'"&amp;$A$69&amp;"'!"&amp;AH$68&amp;$C433+72)&lt;&gt;INDIRECT("'"&amp;$A$70&amp;"'!"&amp;AH$68&amp;$C433+72),1,0)</f>
        <v>0</v>
      </c>
      <c r="AI433" cm="1">
        <f t="array" aca="1" ref="AI433" ca="1">IF(INDIRECT("'"&amp;$A$69&amp;"'!"&amp;AI$68&amp;$C433+72)&lt;&gt;INDIRECT("'"&amp;$A$70&amp;"'!"&amp;AI$68&amp;$C433+72),1,0)</f>
        <v>0</v>
      </c>
      <c r="AJ433" cm="1">
        <f t="array" aca="1" ref="AJ433" ca="1">IF(INDIRECT("'"&amp;$A$69&amp;"'!"&amp;AJ$68&amp;$C433+72)&lt;&gt;INDIRECT("'"&amp;$A$70&amp;"'!"&amp;AJ$68&amp;$C433+72),1,0)</f>
        <v>0</v>
      </c>
      <c r="AK433" cm="1">
        <f t="array" aca="1" ref="AK433" ca="1">IF(INDIRECT("'"&amp;$A$69&amp;"'!"&amp;AK$68&amp;$C433+72)&lt;&gt;INDIRECT("'"&amp;$A$70&amp;"'!"&amp;AK$68&amp;$C433+72),1,0)</f>
        <v>0</v>
      </c>
      <c r="AL433" cm="1">
        <f t="array" aca="1" ref="AL433" ca="1">IF(INDIRECT("'"&amp;$A$69&amp;"'!"&amp;AL$68&amp;$C433+72)&lt;&gt;INDIRECT("'"&amp;$A$70&amp;"'!"&amp;AL$68&amp;$C433+72),1,0)</f>
        <v>0</v>
      </c>
      <c r="AM433" cm="1">
        <f t="array" aca="1" ref="AM433" ca="1">IF(INDIRECT("'"&amp;$A$69&amp;"'!"&amp;AM$68&amp;$C433+72)&lt;&gt;INDIRECT("'"&amp;$A$70&amp;"'!"&amp;AM$68&amp;$C433+72),1,0)</f>
        <v>0</v>
      </c>
      <c r="AN433" cm="1">
        <f t="array" aca="1" ref="AN433" ca="1">IF(INDIRECT("'"&amp;$A$69&amp;"'!"&amp;AN$68&amp;$C433+72)&lt;&gt;INDIRECT("'"&amp;$A$70&amp;"'!"&amp;AN$68&amp;$C433+72),1,0)</f>
        <v>0</v>
      </c>
      <c r="AO433" cm="1">
        <f t="array" aca="1" ref="AO433" ca="1">IF(INDIRECT("'"&amp;$A$69&amp;"'!"&amp;AO$68&amp;$C433+72)&lt;&gt;INDIRECT("'"&amp;$A$70&amp;"'!"&amp;AO$68&amp;$C433+72),1,0)</f>
        <v>0</v>
      </c>
      <c r="AP433" cm="1">
        <f t="array" aca="1" ref="AP433" ca="1">IF(INDIRECT("'"&amp;$A$69&amp;"'!"&amp;AP$68&amp;$C433+72)&lt;&gt;INDIRECT("'"&amp;$A$70&amp;"'!"&amp;AP$68&amp;$C433+72),1,0)</f>
        <v>0</v>
      </c>
      <c r="AQ433" cm="1">
        <f t="array" aca="1" ref="AQ433" ca="1">IF(INDIRECT("'"&amp;$A$69&amp;"'!"&amp;AQ$68&amp;$C433+72)&lt;&gt;INDIRECT("'"&amp;$A$70&amp;"'!"&amp;AQ$68&amp;$C433+72),1,0)</f>
        <v>0</v>
      </c>
      <c r="AR433" cm="1">
        <f t="array" aca="1" ref="AR433" ca="1">IF(INDIRECT("'"&amp;$A$69&amp;"'!"&amp;AR$68&amp;$C433+72)&lt;&gt;INDIRECT("'"&amp;$A$70&amp;"'!"&amp;AR$68&amp;$C433+72),1,0)</f>
        <v>0</v>
      </c>
      <c r="AS433" cm="1">
        <f t="array" aca="1" ref="AS433" ca="1">IF(INDIRECT("'"&amp;$A$69&amp;"'!"&amp;AS$68&amp;$C433+72)&lt;&gt;INDIRECT("'"&amp;$A$70&amp;"'!"&amp;AS$68&amp;$C433+72),1,0)</f>
        <v>0</v>
      </c>
      <c r="AT433" cm="1">
        <f t="array" aca="1" ref="AT433" ca="1">IF(INDIRECT("'"&amp;$A$69&amp;"'!"&amp;AT$68&amp;$C433+72)&lt;&gt;INDIRECT("'"&amp;$A$70&amp;"'!"&amp;AT$68&amp;$C433+72),1,0)</f>
        <v>0</v>
      </c>
      <c r="AU433" cm="1">
        <f t="array" aca="1" ref="AU433" ca="1">IF(INDIRECT("'"&amp;$A$69&amp;"'!"&amp;AU$68&amp;$C433+72)&lt;&gt;INDIRECT("'"&amp;$A$70&amp;"'!"&amp;AU$68&amp;$C433+72),1,0)</f>
        <v>0</v>
      </c>
      <c r="AV433" cm="1">
        <f t="array" aca="1" ref="AV433" ca="1">IF(INDIRECT("'"&amp;$A$69&amp;"'!"&amp;AV$68&amp;$C433+72)&lt;&gt;INDIRECT("'"&amp;$A$70&amp;"'!"&amp;AV$68&amp;$C433+72),1,0)</f>
        <v>0</v>
      </c>
      <c r="AW433" cm="1">
        <f t="array" aca="1" ref="AW433" ca="1">IF(INDIRECT("'"&amp;$A$69&amp;"'!"&amp;AW$68&amp;$C433+72)&lt;&gt;INDIRECT("'"&amp;$A$70&amp;"'!"&amp;AW$68&amp;$C433+72),1,0)</f>
        <v>0</v>
      </c>
      <c r="AX433" cm="1">
        <f t="array" aca="1" ref="AX433" ca="1">IF(INDIRECT("'"&amp;$A$69&amp;"'!"&amp;AX$68&amp;$C433+72)&lt;&gt;INDIRECT("'"&amp;$A$70&amp;"'!"&amp;AX$68&amp;$C433+72),1,0)</f>
        <v>0</v>
      </c>
      <c r="AY433" cm="1">
        <f t="array" aca="1" ref="AY433" ca="1">IF(INDIRECT("'"&amp;$A$69&amp;"'!"&amp;AY$68&amp;$C433+72)&lt;&gt;INDIRECT("'"&amp;$A$70&amp;"'!"&amp;AY$68&amp;$C433+72),1,0)</f>
        <v>0</v>
      </c>
      <c r="AZ433" cm="1">
        <f t="array" aca="1" ref="AZ433" ca="1">IF(INDIRECT("'"&amp;$A$69&amp;"'!"&amp;AZ$68&amp;$C433+72)&lt;&gt;INDIRECT("'"&amp;$A$70&amp;"'!"&amp;AZ$68&amp;$C433+72),1,0)</f>
        <v>0</v>
      </c>
      <c r="BA433" cm="1">
        <f t="array" aca="1" ref="BA433" ca="1">IF(INDIRECT("'"&amp;$A$69&amp;"'!"&amp;BA$68&amp;$C433+72)&lt;&gt;INDIRECT("'"&amp;$A$70&amp;"'!"&amp;BA$68&amp;$C433+72),1,0)</f>
        <v>0</v>
      </c>
      <c r="BB433" cm="1">
        <f t="array" aca="1" ref="BB433" ca="1">IF(INDIRECT("'"&amp;$A$69&amp;"'!"&amp;BB$68&amp;$C433+72)&lt;&gt;INDIRECT("'"&amp;$A$70&amp;"'!"&amp;BB$68&amp;$C433+72),1,0)</f>
        <v>0</v>
      </c>
      <c r="BC433">
        <f t="shared" ca="1" si="15"/>
        <v>0</v>
      </c>
      <c r="BD433">
        <f t="shared" ca="1" si="16"/>
        <v>0</v>
      </c>
      <c r="BE433">
        <f t="shared" ca="1" si="17"/>
        <v>0</v>
      </c>
    </row>
    <row r="434" spans="3:57" x14ac:dyDescent="0.15">
      <c r="C434" s="283">
        <v>362</v>
      </c>
      <c r="D434" cm="1">
        <f t="array" aca="1" ref="D434" ca="1">IF(INDIRECT("'"&amp;$A$69&amp;"'!"&amp;D$68&amp;$C434+72)&lt;&gt;INDIRECT("'"&amp;$A$70&amp;"'!"&amp;D$68&amp;$C434+72),1,0)</f>
        <v>0</v>
      </c>
      <c r="E434" cm="1">
        <f t="array" aca="1" ref="E434" ca="1">IF(INDIRECT("'"&amp;$A$69&amp;"'!"&amp;E$68&amp;$C434+72)&lt;&gt;INDIRECT("'"&amp;$A$70&amp;"'!"&amp;E$68&amp;$C434+72),1,0)</f>
        <v>0</v>
      </c>
      <c r="F434" cm="1">
        <f t="array" aca="1" ref="F434" ca="1">IF(INDIRECT("'"&amp;$A$69&amp;"'!"&amp;F$68&amp;$C434+72)&lt;&gt;INDIRECT("'"&amp;$A$70&amp;"'!"&amp;F$68&amp;$C434+72),1,0)</f>
        <v>0</v>
      </c>
      <c r="G434" cm="1">
        <f t="array" aca="1" ref="G434" ca="1">IF(INDIRECT("'"&amp;$A$69&amp;"'!"&amp;G$68&amp;$C434+72)&lt;&gt;INDIRECT("'"&amp;$A$70&amp;"'!"&amp;G$68&amp;$C434+72),1,0)</f>
        <v>0</v>
      </c>
      <c r="H434" cm="1">
        <f t="array" aca="1" ref="H434" ca="1">IF(INDIRECT("'"&amp;$A$69&amp;"'!"&amp;H$68&amp;$C434+72)&lt;&gt;INDIRECT("'"&amp;$A$70&amp;"'!"&amp;H$68&amp;$C434+72),1,0)</f>
        <v>0</v>
      </c>
      <c r="I434" cm="1">
        <f t="array" aca="1" ref="I434" ca="1">IF(INDIRECT("'"&amp;$A$69&amp;"'!"&amp;I$68&amp;$C434+72)&lt;&gt;INDIRECT("'"&amp;$A$70&amp;"'!"&amp;I$68&amp;$C434+72),1,0)</f>
        <v>0</v>
      </c>
      <c r="J434" cm="1">
        <f t="array" aca="1" ref="J434" ca="1">IF(INDIRECT("'"&amp;$A$69&amp;"'!"&amp;J$68&amp;$C434+72)&lt;&gt;INDIRECT("'"&amp;$A$70&amp;"'!"&amp;J$68&amp;$C434+72),1,0)</f>
        <v>0</v>
      </c>
      <c r="K434" cm="1">
        <f t="array" aca="1" ref="K434" ca="1">IF(INDIRECT("'"&amp;$A$69&amp;"'!"&amp;K$68&amp;$C434+72)&lt;&gt;INDIRECT("'"&amp;$A$70&amp;"'!"&amp;K$68&amp;$C434+72),1,0)</f>
        <v>0</v>
      </c>
      <c r="L434" cm="1">
        <f t="array" aca="1" ref="L434" ca="1">IF(INDIRECT("'"&amp;$A$69&amp;"'!"&amp;L$68&amp;$C434+72)&lt;&gt;INDIRECT("'"&amp;$A$70&amp;"'!"&amp;L$68&amp;$C434+72),1,0)</f>
        <v>0</v>
      </c>
      <c r="M434" cm="1">
        <f t="array" aca="1" ref="M434" ca="1">IF(INDIRECT("'"&amp;$A$69&amp;"'!"&amp;M$68&amp;$C434+72)&lt;&gt;INDIRECT("'"&amp;$A$70&amp;"'!"&amp;M$68&amp;$C434+72),1,0)</f>
        <v>0</v>
      </c>
      <c r="N434" cm="1">
        <f t="array" aca="1" ref="N434" ca="1">IF(INDIRECT("'"&amp;$A$69&amp;"'!"&amp;N$68&amp;$C434+72)&lt;&gt;INDIRECT("'"&amp;$A$70&amp;"'!"&amp;N$68&amp;$C434+72),1,0)</f>
        <v>0</v>
      </c>
      <c r="O434" cm="1">
        <f t="array" aca="1" ref="O434" ca="1">IF(INDIRECT("'"&amp;$A$69&amp;"'!"&amp;O$68&amp;$C434+72)&lt;&gt;INDIRECT("'"&amp;$A$70&amp;"'!"&amp;O$68&amp;$C434+72),1,0)</f>
        <v>0</v>
      </c>
      <c r="P434" cm="1">
        <f t="array" aca="1" ref="P434" ca="1">IF(INDIRECT("'"&amp;$A$69&amp;"'!"&amp;P$68&amp;$C434+72)&lt;&gt;INDIRECT("'"&amp;$A$70&amp;"'!"&amp;P$68&amp;$C434+72),1,0)</f>
        <v>0</v>
      </c>
      <c r="Q434" cm="1">
        <f t="array" aca="1" ref="Q434" ca="1">IF(INDIRECT("'"&amp;$A$69&amp;"'!"&amp;Q$68&amp;$C434+72)&lt;&gt;INDIRECT("'"&amp;$A$70&amp;"'!"&amp;Q$68&amp;$C434+72),1,0)</f>
        <v>0</v>
      </c>
      <c r="R434" cm="1">
        <f t="array" aca="1" ref="R434" ca="1">IF(INDIRECT("'"&amp;$A$69&amp;"'!"&amp;R$68&amp;$C434+72)&lt;&gt;INDIRECT("'"&amp;$A$70&amp;"'!"&amp;R$68&amp;$C434+72),1,0)</f>
        <v>0</v>
      </c>
      <c r="S434" cm="1">
        <f t="array" aca="1" ref="S434" ca="1">IF(INDIRECT("'"&amp;$A$69&amp;"'!"&amp;S$68&amp;$C434+72)&lt;&gt;INDIRECT("'"&amp;$A$70&amp;"'!"&amp;S$68&amp;$C434+72),1,0)</f>
        <v>0</v>
      </c>
      <c r="T434" cm="1">
        <f t="array" aca="1" ref="T434" ca="1">IF(INDIRECT("'"&amp;$A$69&amp;"'!"&amp;T$68&amp;$C434+72)&lt;&gt;INDIRECT("'"&amp;$A$70&amp;"'!"&amp;T$68&amp;$C434+72),1,0)</f>
        <v>0</v>
      </c>
      <c r="U434" cm="1">
        <f t="array" aca="1" ref="U434" ca="1">IF(INDIRECT("'"&amp;$A$69&amp;"'!"&amp;U$68&amp;$C434+72)&lt;&gt;INDIRECT("'"&amp;$A$70&amp;"'!"&amp;U$68&amp;$C434+72),1,0)</f>
        <v>0</v>
      </c>
      <c r="V434" cm="1">
        <f t="array" aca="1" ref="V434" ca="1">IF(INDIRECT("'"&amp;$A$69&amp;"'!"&amp;V$68&amp;$C434+72)&lt;&gt;INDIRECT("'"&amp;$A$70&amp;"'!"&amp;V$68&amp;$C434+72),1,0)</f>
        <v>0</v>
      </c>
      <c r="W434" cm="1">
        <f t="array" aca="1" ref="W434" ca="1">IF(INDIRECT("'"&amp;$A$69&amp;"'!"&amp;W$68&amp;$C434+72)&lt;&gt;INDIRECT("'"&amp;$A$70&amp;"'!"&amp;W$68&amp;$C434+72),1,0)</f>
        <v>0</v>
      </c>
      <c r="X434" cm="1">
        <f t="array" aca="1" ref="X434" ca="1">IF(INDIRECT("'"&amp;$A$69&amp;"'!"&amp;X$68&amp;$C434+72)&lt;&gt;INDIRECT("'"&amp;$A$70&amp;"'!"&amp;X$68&amp;$C434+72),1,0)</f>
        <v>0</v>
      </c>
      <c r="Y434" cm="1">
        <f t="array" aca="1" ref="Y434" ca="1">IF(INDIRECT("'"&amp;$A$69&amp;"'!"&amp;Y$68&amp;$C434+72)&lt;&gt;INDIRECT("'"&amp;$A$70&amp;"'!"&amp;Y$68&amp;$C434+72),1,0)</f>
        <v>0</v>
      </c>
      <c r="Z434" cm="1">
        <f t="array" aca="1" ref="Z434" ca="1">IF(INDIRECT("'"&amp;$A$69&amp;"'!"&amp;Z$68&amp;$C434+72)&lt;&gt;INDIRECT("'"&amp;$A$70&amp;"'!"&amp;Z$68&amp;$C434+72),1,0)</f>
        <v>0</v>
      </c>
      <c r="AA434" cm="1">
        <f t="array" aca="1" ref="AA434" ca="1">IF(INDIRECT("'"&amp;$A$69&amp;"'!"&amp;AA$68&amp;$C434+72)&lt;&gt;INDIRECT("'"&amp;$A$70&amp;"'!"&amp;AA$68&amp;$C434+72),1,0)</f>
        <v>0</v>
      </c>
      <c r="AB434" cm="1">
        <f t="array" aca="1" ref="AB434" ca="1">IF(INDIRECT("'"&amp;$A$69&amp;"'!"&amp;AB$68&amp;$C434+72)&lt;&gt;INDIRECT("'"&amp;$A$70&amp;"'!"&amp;AB$68&amp;$C434+72),1,0)</f>
        <v>0</v>
      </c>
      <c r="AC434" cm="1">
        <f t="array" aca="1" ref="AC434" ca="1">IF(INDIRECT("'"&amp;$A$69&amp;"'!"&amp;AC$68&amp;$C434+72)&lt;&gt;INDIRECT("'"&amp;$A$70&amp;"'!"&amp;AC$68&amp;$C434+72),1,0)</f>
        <v>0</v>
      </c>
      <c r="AD434" cm="1">
        <f t="array" aca="1" ref="AD434" ca="1">IF(INDIRECT("'"&amp;$A$69&amp;"'!"&amp;AD$68&amp;$C434+72)&lt;&gt;INDIRECT("'"&amp;$A$70&amp;"'!"&amp;AD$68&amp;$C434+72),1,0)</f>
        <v>0</v>
      </c>
      <c r="AE434" cm="1">
        <f t="array" aca="1" ref="AE434" ca="1">IF(INDIRECT("'"&amp;$A$69&amp;"'!"&amp;AE$68&amp;$C434+72)&lt;&gt;INDIRECT("'"&amp;$A$70&amp;"'!"&amp;AE$68&amp;$C434+72),1,0)</f>
        <v>0</v>
      </c>
      <c r="AF434" cm="1">
        <f t="array" aca="1" ref="AF434" ca="1">IF(INDIRECT("'"&amp;$A$69&amp;"'!"&amp;AF$68&amp;$C434+72)&lt;&gt;INDIRECT("'"&amp;$A$70&amp;"'!"&amp;AF$68&amp;$C434+72),1,0)</f>
        <v>0</v>
      </c>
      <c r="AG434" cm="1">
        <f t="array" aca="1" ref="AG434" ca="1">IF(INDIRECT("'"&amp;$A$69&amp;"'!"&amp;AG$68&amp;$C434+72)&lt;&gt;INDIRECT("'"&amp;$A$70&amp;"'!"&amp;AG$68&amp;$C434+72),1,0)</f>
        <v>0</v>
      </c>
      <c r="AH434" cm="1">
        <f t="array" aca="1" ref="AH434" ca="1">IF(INDIRECT("'"&amp;$A$69&amp;"'!"&amp;AH$68&amp;$C434+72)&lt;&gt;INDIRECT("'"&amp;$A$70&amp;"'!"&amp;AH$68&amp;$C434+72),1,0)</f>
        <v>0</v>
      </c>
      <c r="AI434" cm="1">
        <f t="array" aca="1" ref="AI434" ca="1">IF(INDIRECT("'"&amp;$A$69&amp;"'!"&amp;AI$68&amp;$C434+72)&lt;&gt;INDIRECT("'"&amp;$A$70&amp;"'!"&amp;AI$68&amp;$C434+72),1,0)</f>
        <v>0</v>
      </c>
      <c r="AJ434" cm="1">
        <f t="array" aca="1" ref="AJ434" ca="1">IF(INDIRECT("'"&amp;$A$69&amp;"'!"&amp;AJ$68&amp;$C434+72)&lt;&gt;INDIRECT("'"&amp;$A$70&amp;"'!"&amp;AJ$68&amp;$C434+72),1,0)</f>
        <v>0</v>
      </c>
      <c r="AK434" cm="1">
        <f t="array" aca="1" ref="AK434" ca="1">IF(INDIRECT("'"&amp;$A$69&amp;"'!"&amp;AK$68&amp;$C434+72)&lt;&gt;INDIRECT("'"&amp;$A$70&amp;"'!"&amp;AK$68&amp;$C434+72),1,0)</f>
        <v>0</v>
      </c>
      <c r="AL434" cm="1">
        <f t="array" aca="1" ref="AL434" ca="1">IF(INDIRECT("'"&amp;$A$69&amp;"'!"&amp;AL$68&amp;$C434+72)&lt;&gt;INDIRECT("'"&amp;$A$70&amp;"'!"&amp;AL$68&amp;$C434+72),1,0)</f>
        <v>0</v>
      </c>
      <c r="AM434" cm="1">
        <f t="array" aca="1" ref="AM434" ca="1">IF(INDIRECT("'"&amp;$A$69&amp;"'!"&amp;AM$68&amp;$C434+72)&lt;&gt;INDIRECT("'"&amp;$A$70&amp;"'!"&amp;AM$68&amp;$C434+72),1,0)</f>
        <v>0</v>
      </c>
      <c r="AN434" cm="1">
        <f t="array" aca="1" ref="AN434" ca="1">IF(INDIRECT("'"&amp;$A$69&amp;"'!"&amp;AN$68&amp;$C434+72)&lt;&gt;INDIRECT("'"&amp;$A$70&amp;"'!"&amp;AN$68&amp;$C434+72),1,0)</f>
        <v>0</v>
      </c>
      <c r="AO434" cm="1">
        <f t="array" aca="1" ref="AO434" ca="1">IF(INDIRECT("'"&amp;$A$69&amp;"'!"&amp;AO$68&amp;$C434+72)&lt;&gt;INDIRECT("'"&amp;$A$70&amp;"'!"&amp;AO$68&amp;$C434+72),1,0)</f>
        <v>0</v>
      </c>
      <c r="AP434" cm="1">
        <f t="array" aca="1" ref="AP434" ca="1">IF(INDIRECT("'"&amp;$A$69&amp;"'!"&amp;AP$68&amp;$C434+72)&lt;&gt;INDIRECT("'"&amp;$A$70&amp;"'!"&amp;AP$68&amp;$C434+72),1,0)</f>
        <v>0</v>
      </c>
      <c r="AQ434" cm="1">
        <f t="array" aca="1" ref="AQ434" ca="1">IF(INDIRECT("'"&amp;$A$69&amp;"'!"&amp;AQ$68&amp;$C434+72)&lt;&gt;INDIRECT("'"&amp;$A$70&amp;"'!"&amp;AQ$68&amp;$C434+72),1,0)</f>
        <v>0</v>
      </c>
      <c r="AR434" cm="1">
        <f t="array" aca="1" ref="AR434" ca="1">IF(INDIRECT("'"&amp;$A$69&amp;"'!"&amp;AR$68&amp;$C434+72)&lt;&gt;INDIRECT("'"&amp;$A$70&amp;"'!"&amp;AR$68&amp;$C434+72),1,0)</f>
        <v>0</v>
      </c>
      <c r="AS434" cm="1">
        <f t="array" aca="1" ref="AS434" ca="1">IF(INDIRECT("'"&amp;$A$69&amp;"'!"&amp;AS$68&amp;$C434+72)&lt;&gt;INDIRECT("'"&amp;$A$70&amp;"'!"&amp;AS$68&amp;$C434+72),1,0)</f>
        <v>0</v>
      </c>
      <c r="AT434" cm="1">
        <f t="array" aca="1" ref="AT434" ca="1">IF(INDIRECT("'"&amp;$A$69&amp;"'!"&amp;AT$68&amp;$C434+72)&lt;&gt;INDIRECT("'"&amp;$A$70&amp;"'!"&amp;AT$68&amp;$C434+72),1,0)</f>
        <v>0</v>
      </c>
      <c r="AU434" cm="1">
        <f t="array" aca="1" ref="AU434" ca="1">IF(INDIRECT("'"&amp;$A$69&amp;"'!"&amp;AU$68&amp;$C434+72)&lt;&gt;INDIRECT("'"&amp;$A$70&amp;"'!"&amp;AU$68&amp;$C434+72),1,0)</f>
        <v>0</v>
      </c>
      <c r="AV434" cm="1">
        <f t="array" aca="1" ref="AV434" ca="1">IF(INDIRECT("'"&amp;$A$69&amp;"'!"&amp;AV$68&amp;$C434+72)&lt;&gt;INDIRECT("'"&amp;$A$70&amp;"'!"&amp;AV$68&amp;$C434+72),1,0)</f>
        <v>0</v>
      </c>
      <c r="AW434" cm="1">
        <f t="array" aca="1" ref="AW434" ca="1">IF(INDIRECT("'"&amp;$A$69&amp;"'!"&amp;AW$68&amp;$C434+72)&lt;&gt;INDIRECT("'"&amp;$A$70&amp;"'!"&amp;AW$68&amp;$C434+72),1,0)</f>
        <v>0</v>
      </c>
      <c r="AX434" cm="1">
        <f t="array" aca="1" ref="AX434" ca="1">IF(INDIRECT("'"&amp;$A$69&amp;"'!"&amp;AX$68&amp;$C434+72)&lt;&gt;INDIRECT("'"&amp;$A$70&amp;"'!"&amp;AX$68&amp;$C434+72),1,0)</f>
        <v>0</v>
      </c>
      <c r="AY434" cm="1">
        <f t="array" aca="1" ref="AY434" ca="1">IF(INDIRECT("'"&amp;$A$69&amp;"'!"&amp;AY$68&amp;$C434+72)&lt;&gt;INDIRECT("'"&amp;$A$70&amp;"'!"&amp;AY$68&amp;$C434+72),1,0)</f>
        <v>0</v>
      </c>
      <c r="AZ434" cm="1">
        <f t="array" aca="1" ref="AZ434" ca="1">IF(INDIRECT("'"&amp;$A$69&amp;"'!"&amp;AZ$68&amp;$C434+72)&lt;&gt;INDIRECT("'"&amp;$A$70&amp;"'!"&amp;AZ$68&amp;$C434+72),1,0)</f>
        <v>0</v>
      </c>
      <c r="BA434" cm="1">
        <f t="array" aca="1" ref="BA434" ca="1">IF(INDIRECT("'"&amp;$A$69&amp;"'!"&amp;BA$68&amp;$C434+72)&lt;&gt;INDIRECT("'"&amp;$A$70&amp;"'!"&amp;BA$68&amp;$C434+72),1,0)</f>
        <v>0</v>
      </c>
      <c r="BB434" cm="1">
        <f t="array" aca="1" ref="BB434" ca="1">IF(INDIRECT("'"&amp;$A$69&amp;"'!"&amp;BB$68&amp;$C434+72)&lt;&gt;INDIRECT("'"&amp;$A$70&amp;"'!"&amp;BB$68&amp;$C434+72),1,0)</f>
        <v>0</v>
      </c>
      <c r="BC434">
        <f t="shared" ca="1" si="15"/>
        <v>0</v>
      </c>
      <c r="BD434">
        <f t="shared" ca="1" si="16"/>
        <v>0</v>
      </c>
      <c r="BE434">
        <f t="shared" ca="1" si="17"/>
        <v>0</v>
      </c>
    </row>
    <row r="435" spans="3:57" x14ac:dyDescent="0.15">
      <c r="C435" s="283">
        <v>363</v>
      </c>
      <c r="D435" cm="1">
        <f t="array" aca="1" ref="D435" ca="1">IF(INDIRECT("'"&amp;$A$69&amp;"'!"&amp;D$68&amp;$C435+72)&lt;&gt;INDIRECT("'"&amp;$A$70&amp;"'!"&amp;D$68&amp;$C435+72),1,0)</f>
        <v>0</v>
      </c>
      <c r="E435" cm="1">
        <f t="array" aca="1" ref="E435" ca="1">IF(INDIRECT("'"&amp;$A$69&amp;"'!"&amp;E$68&amp;$C435+72)&lt;&gt;INDIRECT("'"&amp;$A$70&amp;"'!"&amp;E$68&amp;$C435+72),1,0)</f>
        <v>0</v>
      </c>
      <c r="F435" cm="1">
        <f t="array" aca="1" ref="F435" ca="1">IF(INDIRECT("'"&amp;$A$69&amp;"'!"&amp;F$68&amp;$C435+72)&lt;&gt;INDIRECT("'"&amp;$A$70&amp;"'!"&amp;F$68&amp;$C435+72),1,0)</f>
        <v>0</v>
      </c>
      <c r="G435" cm="1">
        <f t="array" aca="1" ref="G435" ca="1">IF(INDIRECT("'"&amp;$A$69&amp;"'!"&amp;G$68&amp;$C435+72)&lt;&gt;INDIRECT("'"&amp;$A$70&amp;"'!"&amp;G$68&amp;$C435+72),1,0)</f>
        <v>0</v>
      </c>
      <c r="H435" cm="1">
        <f t="array" aca="1" ref="H435" ca="1">IF(INDIRECT("'"&amp;$A$69&amp;"'!"&amp;H$68&amp;$C435+72)&lt;&gt;INDIRECT("'"&amp;$A$70&amp;"'!"&amp;H$68&amp;$C435+72),1,0)</f>
        <v>0</v>
      </c>
      <c r="I435" cm="1">
        <f t="array" aca="1" ref="I435" ca="1">IF(INDIRECT("'"&amp;$A$69&amp;"'!"&amp;I$68&amp;$C435+72)&lt;&gt;INDIRECT("'"&amp;$A$70&amp;"'!"&amp;I$68&amp;$C435+72),1,0)</f>
        <v>0</v>
      </c>
      <c r="J435" cm="1">
        <f t="array" aca="1" ref="J435" ca="1">IF(INDIRECT("'"&amp;$A$69&amp;"'!"&amp;J$68&amp;$C435+72)&lt;&gt;INDIRECT("'"&amp;$A$70&amp;"'!"&amp;J$68&amp;$C435+72),1,0)</f>
        <v>0</v>
      </c>
      <c r="K435" cm="1">
        <f t="array" aca="1" ref="K435" ca="1">IF(INDIRECT("'"&amp;$A$69&amp;"'!"&amp;K$68&amp;$C435+72)&lt;&gt;INDIRECT("'"&amp;$A$70&amp;"'!"&amp;K$68&amp;$C435+72),1,0)</f>
        <v>0</v>
      </c>
      <c r="L435" cm="1">
        <f t="array" aca="1" ref="L435" ca="1">IF(INDIRECT("'"&amp;$A$69&amp;"'!"&amp;L$68&amp;$C435+72)&lt;&gt;INDIRECT("'"&amp;$A$70&amp;"'!"&amp;L$68&amp;$C435+72),1,0)</f>
        <v>0</v>
      </c>
      <c r="M435" cm="1">
        <f t="array" aca="1" ref="M435" ca="1">IF(INDIRECT("'"&amp;$A$69&amp;"'!"&amp;M$68&amp;$C435+72)&lt;&gt;INDIRECT("'"&amp;$A$70&amp;"'!"&amp;M$68&amp;$C435+72),1,0)</f>
        <v>0</v>
      </c>
      <c r="N435" cm="1">
        <f t="array" aca="1" ref="N435" ca="1">IF(INDIRECT("'"&amp;$A$69&amp;"'!"&amp;N$68&amp;$C435+72)&lt;&gt;INDIRECT("'"&amp;$A$70&amp;"'!"&amp;N$68&amp;$C435+72),1,0)</f>
        <v>0</v>
      </c>
      <c r="O435" cm="1">
        <f t="array" aca="1" ref="O435" ca="1">IF(INDIRECT("'"&amp;$A$69&amp;"'!"&amp;O$68&amp;$C435+72)&lt;&gt;INDIRECT("'"&amp;$A$70&amp;"'!"&amp;O$68&amp;$C435+72),1,0)</f>
        <v>0</v>
      </c>
      <c r="P435" cm="1">
        <f t="array" aca="1" ref="P435" ca="1">IF(INDIRECT("'"&amp;$A$69&amp;"'!"&amp;P$68&amp;$C435+72)&lt;&gt;INDIRECT("'"&amp;$A$70&amp;"'!"&amp;P$68&amp;$C435+72),1,0)</f>
        <v>0</v>
      </c>
      <c r="Q435" cm="1">
        <f t="array" aca="1" ref="Q435" ca="1">IF(INDIRECT("'"&amp;$A$69&amp;"'!"&amp;Q$68&amp;$C435+72)&lt;&gt;INDIRECT("'"&amp;$A$70&amp;"'!"&amp;Q$68&amp;$C435+72),1,0)</f>
        <v>0</v>
      </c>
      <c r="R435" cm="1">
        <f t="array" aca="1" ref="R435" ca="1">IF(INDIRECT("'"&amp;$A$69&amp;"'!"&amp;R$68&amp;$C435+72)&lt;&gt;INDIRECT("'"&amp;$A$70&amp;"'!"&amp;R$68&amp;$C435+72),1,0)</f>
        <v>0</v>
      </c>
      <c r="S435" cm="1">
        <f t="array" aca="1" ref="S435" ca="1">IF(INDIRECT("'"&amp;$A$69&amp;"'!"&amp;S$68&amp;$C435+72)&lt;&gt;INDIRECT("'"&amp;$A$70&amp;"'!"&amp;S$68&amp;$C435+72),1,0)</f>
        <v>0</v>
      </c>
      <c r="T435" cm="1">
        <f t="array" aca="1" ref="T435" ca="1">IF(INDIRECT("'"&amp;$A$69&amp;"'!"&amp;T$68&amp;$C435+72)&lt;&gt;INDIRECT("'"&amp;$A$70&amp;"'!"&amp;T$68&amp;$C435+72),1,0)</f>
        <v>0</v>
      </c>
      <c r="U435" cm="1">
        <f t="array" aca="1" ref="U435" ca="1">IF(INDIRECT("'"&amp;$A$69&amp;"'!"&amp;U$68&amp;$C435+72)&lt;&gt;INDIRECT("'"&amp;$A$70&amp;"'!"&amp;U$68&amp;$C435+72),1,0)</f>
        <v>0</v>
      </c>
      <c r="V435" cm="1">
        <f t="array" aca="1" ref="V435" ca="1">IF(INDIRECT("'"&amp;$A$69&amp;"'!"&amp;V$68&amp;$C435+72)&lt;&gt;INDIRECT("'"&amp;$A$70&amp;"'!"&amp;V$68&amp;$C435+72),1,0)</f>
        <v>0</v>
      </c>
      <c r="W435" cm="1">
        <f t="array" aca="1" ref="W435" ca="1">IF(INDIRECT("'"&amp;$A$69&amp;"'!"&amp;W$68&amp;$C435+72)&lt;&gt;INDIRECT("'"&amp;$A$70&amp;"'!"&amp;W$68&amp;$C435+72),1,0)</f>
        <v>0</v>
      </c>
      <c r="X435" cm="1">
        <f t="array" aca="1" ref="X435" ca="1">IF(INDIRECT("'"&amp;$A$69&amp;"'!"&amp;X$68&amp;$C435+72)&lt;&gt;INDIRECT("'"&amp;$A$70&amp;"'!"&amp;X$68&amp;$C435+72),1,0)</f>
        <v>0</v>
      </c>
      <c r="Y435" cm="1">
        <f t="array" aca="1" ref="Y435" ca="1">IF(INDIRECT("'"&amp;$A$69&amp;"'!"&amp;Y$68&amp;$C435+72)&lt;&gt;INDIRECT("'"&amp;$A$70&amp;"'!"&amp;Y$68&amp;$C435+72),1,0)</f>
        <v>0</v>
      </c>
      <c r="Z435" cm="1">
        <f t="array" aca="1" ref="Z435" ca="1">IF(INDIRECT("'"&amp;$A$69&amp;"'!"&amp;Z$68&amp;$C435+72)&lt;&gt;INDIRECT("'"&amp;$A$70&amp;"'!"&amp;Z$68&amp;$C435+72),1,0)</f>
        <v>0</v>
      </c>
      <c r="AA435" cm="1">
        <f t="array" aca="1" ref="AA435" ca="1">IF(INDIRECT("'"&amp;$A$69&amp;"'!"&amp;AA$68&amp;$C435+72)&lt;&gt;INDIRECT("'"&amp;$A$70&amp;"'!"&amp;AA$68&amp;$C435+72),1,0)</f>
        <v>0</v>
      </c>
      <c r="AB435" cm="1">
        <f t="array" aca="1" ref="AB435" ca="1">IF(INDIRECT("'"&amp;$A$69&amp;"'!"&amp;AB$68&amp;$C435+72)&lt;&gt;INDIRECT("'"&amp;$A$70&amp;"'!"&amp;AB$68&amp;$C435+72),1,0)</f>
        <v>0</v>
      </c>
      <c r="AC435" cm="1">
        <f t="array" aca="1" ref="AC435" ca="1">IF(INDIRECT("'"&amp;$A$69&amp;"'!"&amp;AC$68&amp;$C435+72)&lt;&gt;INDIRECT("'"&amp;$A$70&amp;"'!"&amp;AC$68&amp;$C435+72),1,0)</f>
        <v>0</v>
      </c>
      <c r="AD435" cm="1">
        <f t="array" aca="1" ref="AD435" ca="1">IF(INDIRECT("'"&amp;$A$69&amp;"'!"&amp;AD$68&amp;$C435+72)&lt;&gt;INDIRECT("'"&amp;$A$70&amp;"'!"&amp;AD$68&amp;$C435+72),1,0)</f>
        <v>0</v>
      </c>
      <c r="AE435" cm="1">
        <f t="array" aca="1" ref="AE435" ca="1">IF(INDIRECT("'"&amp;$A$69&amp;"'!"&amp;AE$68&amp;$C435+72)&lt;&gt;INDIRECT("'"&amp;$A$70&amp;"'!"&amp;AE$68&amp;$C435+72),1,0)</f>
        <v>0</v>
      </c>
      <c r="AF435" cm="1">
        <f t="array" aca="1" ref="AF435" ca="1">IF(INDIRECT("'"&amp;$A$69&amp;"'!"&amp;AF$68&amp;$C435+72)&lt;&gt;INDIRECT("'"&amp;$A$70&amp;"'!"&amp;AF$68&amp;$C435+72),1,0)</f>
        <v>0</v>
      </c>
      <c r="AG435" cm="1">
        <f t="array" aca="1" ref="AG435" ca="1">IF(INDIRECT("'"&amp;$A$69&amp;"'!"&amp;AG$68&amp;$C435+72)&lt;&gt;INDIRECT("'"&amp;$A$70&amp;"'!"&amp;AG$68&amp;$C435+72),1,0)</f>
        <v>0</v>
      </c>
      <c r="AH435" cm="1">
        <f t="array" aca="1" ref="AH435" ca="1">IF(INDIRECT("'"&amp;$A$69&amp;"'!"&amp;AH$68&amp;$C435+72)&lt;&gt;INDIRECT("'"&amp;$A$70&amp;"'!"&amp;AH$68&amp;$C435+72),1,0)</f>
        <v>0</v>
      </c>
      <c r="AI435" cm="1">
        <f t="array" aca="1" ref="AI435" ca="1">IF(INDIRECT("'"&amp;$A$69&amp;"'!"&amp;AI$68&amp;$C435+72)&lt;&gt;INDIRECT("'"&amp;$A$70&amp;"'!"&amp;AI$68&amp;$C435+72),1,0)</f>
        <v>0</v>
      </c>
      <c r="AJ435" cm="1">
        <f t="array" aca="1" ref="AJ435" ca="1">IF(INDIRECT("'"&amp;$A$69&amp;"'!"&amp;AJ$68&amp;$C435+72)&lt;&gt;INDIRECT("'"&amp;$A$70&amp;"'!"&amp;AJ$68&amp;$C435+72),1,0)</f>
        <v>0</v>
      </c>
      <c r="AK435" cm="1">
        <f t="array" aca="1" ref="AK435" ca="1">IF(INDIRECT("'"&amp;$A$69&amp;"'!"&amp;AK$68&amp;$C435+72)&lt;&gt;INDIRECT("'"&amp;$A$70&amp;"'!"&amp;AK$68&amp;$C435+72),1,0)</f>
        <v>0</v>
      </c>
      <c r="AL435" cm="1">
        <f t="array" aca="1" ref="AL435" ca="1">IF(INDIRECT("'"&amp;$A$69&amp;"'!"&amp;AL$68&amp;$C435+72)&lt;&gt;INDIRECT("'"&amp;$A$70&amp;"'!"&amp;AL$68&amp;$C435+72),1,0)</f>
        <v>0</v>
      </c>
      <c r="AM435" cm="1">
        <f t="array" aca="1" ref="AM435" ca="1">IF(INDIRECT("'"&amp;$A$69&amp;"'!"&amp;AM$68&amp;$C435+72)&lt;&gt;INDIRECT("'"&amp;$A$70&amp;"'!"&amp;AM$68&amp;$C435+72),1,0)</f>
        <v>0</v>
      </c>
      <c r="AN435" cm="1">
        <f t="array" aca="1" ref="AN435" ca="1">IF(INDIRECT("'"&amp;$A$69&amp;"'!"&amp;AN$68&amp;$C435+72)&lt;&gt;INDIRECT("'"&amp;$A$70&amp;"'!"&amp;AN$68&amp;$C435+72),1,0)</f>
        <v>0</v>
      </c>
      <c r="AO435" cm="1">
        <f t="array" aca="1" ref="AO435" ca="1">IF(INDIRECT("'"&amp;$A$69&amp;"'!"&amp;AO$68&amp;$C435+72)&lt;&gt;INDIRECT("'"&amp;$A$70&amp;"'!"&amp;AO$68&amp;$C435+72),1,0)</f>
        <v>0</v>
      </c>
      <c r="AP435" cm="1">
        <f t="array" aca="1" ref="AP435" ca="1">IF(INDIRECT("'"&amp;$A$69&amp;"'!"&amp;AP$68&amp;$C435+72)&lt;&gt;INDIRECT("'"&amp;$A$70&amp;"'!"&amp;AP$68&amp;$C435+72),1,0)</f>
        <v>0</v>
      </c>
      <c r="AQ435" cm="1">
        <f t="array" aca="1" ref="AQ435" ca="1">IF(INDIRECT("'"&amp;$A$69&amp;"'!"&amp;AQ$68&amp;$C435+72)&lt;&gt;INDIRECT("'"&amp;$A$70&amp;"'!"&amp;AQ$68&amp;$C435+72),1,0)</f>
        <v>0</v>
      </c>
      <c r="AR435" cm="1">
        <f t="array" aca="1" ref="AR435" ca="1">IF(INDIRECT("'"&amp;$A$69&amp;"'!"&amp;AR$68&amp;$C435+72)&lt;&gt;INDIRECT("'"&amp;$A$70&amp;"'!"&amp;AR$68&amp;$C435+72),1,0)</f>
        <v>0</v>
      </c>
      <c r="AS435" cm="1">
        <f t="array" aca="1" ref="AS435" ca="1">IF(INDIRECT("'"&amp;$A$69&amp;"'!"&amp;AS$68&amp;$C435+72)&lt;&gt;INDIRECT("'"&amp;$A$70&amp;"'!"&amp;AS$68&amp;$C435+72),1,0)</f>
        <v>0</v>
      </c>
      <c r="AT435" cm="1">
        <f t="array" aca="1" ref="AT435" ca="1">IF(INDIRECT("'"&amp;$A$69&amp;"'!"&amp;AT$68&amp;$C435+72)&lt;&gt;INDIRECT("'"&amp;$A$70&amp;"'!"&amp;AT$68&amp;$C435+72),1,0)</f>
        <v>0</v>
      </c>
      <c r="AU435" cm="1">
        <f t="array" aca="1" ref="AU435" ca="1">IF(INDIRECT("'"&amp;$A$69&amp;"'!"&amp;AU$68&amp;$C435+72)&lt;&gt;INDIRECT("'"&amp;$A$70&amp;"'!"&amp;AU$68&amp;$C435+72),1,0)</f>
        <v>0</v>
      </c>
      <c r="AV435" cm="1">
        <f t="array" aca="1" ref="AV435" ca="1">IF(INDIRECT("'"&amp;$A$69&amp;"'!"&amp;AV$68&amp;$C435+72)&lt;&gt;INDIRECT("'"&amp;$A$70&amp;"'!"&amp;AV$68&amp;$C435+72),1,0)</f>
        <v>0</v>
      </c>
      <c r="AW435" cm="1">
        <f t="array" aca="1" ref="AW435" ca="1">IF(INDIRECT("'"&amp;$A$69&amp;"'!"&amp;AW$68&amp;$C435+72)&lt;&gt;INDIRECT("'"&amp;$A$70&amp;"'!"&amp;AW$68&amp;$C435+72),1,0)</f>
        <v>0</v>
      </c>
      <c r="AX435" cm="1">
        <f t="array" aca="1" ref="AX435" ca="1">IF(INDIRECT("'"&amp;$A$69&amp;"'!"&amp;AX$68&amp;$C435+72)&lt;&gt;INDIRECT("'"&amp;$A$70&amp;"'!"&amp;AX$68&amp;$C435+72),1,0)</f>
        <v>0</v>
      </c>
      <c r="AY435" cm="1">
        <f t="array" aca="1" ref="AY435" ca="1">IF(INDIRECT("'"&amp;$A$69&amp;"'!"&amp;AY$68&amp;$C435+72)&lt;&gt;INDIRECT("'"&amp;$A$70&amp;"'!"&amp;AY$68&amp;$C435+72),1,0)</f>
        <v>0</v>
      </c>
      <c r="AZ435" cm="1">
        <f t="array" aca="1" ref="AZ435" ca="1">IF(INDIRECT("'"&amp;$A$69&amp;"'!"&amp;AZ$68&amp;$C435+72)&lt;&gt;INDIRECT("'"&amp;$A$70&amp;"'!"&amp;AZ$68&amp;$C435+72),1,0)</f>
        <v>0</v>
      </c>
      <c r="BA435" cm="1">
        <f t="array" aca="1" ref="BA435" ca="1">IF(INDIRECT("'"&amp;$A$69&amp;"'!"&amp;BA$68&amp;$C435+72)&lt;&gt;INDIRECT("'"&amp;$A$70&amp;"'!"&amp;BA$68&amp;$C435+72),1,0)</f>
        <v>0</v>
      </c>
      <c r="BB435" cm="1">
        <f t="array" aca="1" ref="BB435" ca="1">IF(INDIRECT("'"&amp;$A$69&amp;"'!"&amp;BB$68&amp;$C435+72)&lt;&gt;INDIRECT("'"&amp;$A$70&amp;"'!"&amp;BB$68&amp;$C435+72),1,0)</f>
        <v>0</v>
      </c>
      <c r="BC435">
        <f t="shared" ca="1" si="15"/>
        <v>0</v>
      </c>
      <c r="BD435">
        <f t="shared" ca="1" si="16"/>
        <v>0</v>
      </c>
      <c r="BE435">
        <f t="shared" ca="1" si="17"/>
        <v>0</v>
      </c>
    </row>
    <row r="436" spans="3:57" x14ac:dyDescent="0.15">
      <c r="C436" s="283">
        <v>364</v>
      </c>
      <c r="D436" cm="1">
        <f t="array" aca="1" ref="D436" ca="1">IF(INDIRECT("'"&amp;$A$69&amp;"'!"&amp;D$68&amp;$C436+72)&lt;&gt;INDIRECT("'"&amp;$A$70&amp;"'!"&amp;D$68&amp;$C436+72),1,0)</f>
        <v>0</v>
      </c>
      <c r="E436" cm="1">
        <f t="array" aca="1" ref="E436" ca="1">IF(INDIRECT("'"&amp;$A$69&amp;"'!"&amp;E$68&amp;$C436+72)&lt;&gt;INDIRECT("'"&amp;$A$70&amp;"'!"&amp;E$68&amp;$C436+72),1,0)</f>
        <v>0</v>
      </c>
      <c r="F436" cm="1">
        <f t="array" aca="1" ref="F436" ca="1">IF(INDIRECT("'"&amp;$A$69&amp;"'!"&amp;F$68&amp;$C436+72)&lt;&gt;INDIRECT("'"&amp;$A$70&amp;"'!"&amp;F$68&amp;$C436+72),1,0)</f>
        <v>0</v>
      </c>
      <c r="G436" cm="1">
        <f t="array" aca="1" ref="G436" ca="1">IF(INDIRECT("'"&amp;$A$69&amp;"'!"&amp;G$68&amp;$C436+72)&lt;&gt;INDIRECT("'"&amp;$A$70&amp;"'!"&amp;G$68&amp;$C436+72),1,0)</f>
        <v>0</v>
      </c>
      <c r="H436" cm="1">
        <f t="array" aca="1" ref="H436" ca="1">IF(INDIRECT("'"&amp;$A$69&amp;"'!"&amp;H$68&amp;$C436+72)&lt;&gt;INDIRECT("'"&amp;$A$70&amp;"'!"&amp;H$68&amp;$C436+72),1,0)</f>
        <v>0</v>
      </c>
      <c r="I436" cm="1">
        <f t="array" aca="1" ref="I436" ca="1">IF(INDIRECT("'"&amp;$A$69&amp;"'!"&amp;I$68&amp;$C436+72)&lt;&gt;INDIRECT("'"&amp;$A$70&amp;"'!"&amp;I$68&amp;$C436+72),1,0)</f>
        <v>0</v>
      </c>
      <c r="J436" cm="1">
        <f t="array" aca="1" ref="J436" ca="1">IF(INDIRECT("'"&amp;$A$69&amp;"'!"&amp;J$68&amp;$C436+72)&lt;&gt;INDIRECT("'"&amp;$A$70&amp;"'!"&amp;J$68&amp;$C436+72),1,0)</f>
        <v>0</v>
      </c>
      <c r="K436" cm="1">
        <f t="array" aca="1" ref="K436" ca="1">IF(INDIRECT("'"&amp;$A$69&amp;"'!"&amp;K$68&amp;$C436+72)&lt;&gt;INDIRECT("'"&amp;$A$70&amp;"'!"&amp;K$68&amp;$C436+72),1,0)</f>
        <v>0</v>
      </c>
      <c r="L436" cm="1">
        <f t="array" aca="1" ref="L436" ca="1">IF(INDIRECT("'"&amp;$A$69&amp;"'!"&amp;L$68&amp;$C436+72)&lt;&gt;INDIRECT("'"&amp;$A$70&amp;"'!"&amp;L$68&amp;$C436+72),1,0)</f>
        <v>0</v>
      </c>
      <c r="M436" cm="1">
        <f t="array" aca="1" ref="M436" ca="1">IF(INDIRECT("'"&amp;$A$69&amp;"'!"&amp;M$68&amp;$C436+72)&lt;&gt;INDIRECT("'"&amp;$A$70&amp;"'!"&amp;M$68&amp;$C436+72),1,0)</f>
        <v>0</v>
      </c>
      <c r="N436" cm="1">
        <f t="array" aca="1" ref="N436" ca="1">IF(INDIRECT("'"&amp;$A$69&amp;"'!"&amp;N$68&amp;$C436+72)&lt;&gt;INDIRECT("'"&amp;$A$70&amp;"'!"&amp;N$68&amp;$C436+72),1,0)</f>
        <v>0</v>
      </c>
      <c r="O436" cm="1">
        <f t="array" aca="1" ref="O436" ca="1">IF(INDIRECT("'"&amp;$A$69&amp;"'!"&amp;O$68&amp;$C436+72)&lt;&gt;INDIRECT("'"&amp;$A$70&amp;"'!"&amp;O$68&amp;$C436+72),1,0)</f>
        <v>0</v>
      </c>
      <c r="P436" cm="1">
        <f t="array" aca="1" ref="P436" ca="1">IF(INDIRECT("'"&amp;$A$69&amp;"'!"&amp;P$68&amp;$C436+72)&lt;&gt;INDIRECT("'"&amp;$A$70&amp;"'!"&amp;P$68&amp;$C436+72),1,0)</f>
        <v>0</v>
      </c>
      <c r="Q436" cm="1">
        <f t="array" aca="1" ref="Q436" ca="1">IF(INDIRECT("'"&amp;$A$69&amp;"'!"&amp;Q$68&amp;$C436+72)&lt;&gt;INDIRECT("'"&amp;$A$70&amp;"'!"&amp;Q$68&amp;$C436+72),1,0)</f>
        <v>0</v>
      </c>
      <c r="R436" cm="1">
        <f t="array" aca="1" ref="R436" ca="1">IF(INDIRECT("'"&amp;$A$69&amp;"'!"&amp;R$68&amp;$C436+72)&lt;&gt;INDIRECT("'"&amp;$A$70&amp;"'!"&amp;R$68&amp;$C436+72),1,0)</f>
        <v>0</v>
      </c>
      <c r="S436" cm="1">
        <f t="array" aca="1" ref="S436" ca="1">IF(INDIRECT("'"&amp;$A$69&amp;"'!"&amp;S$68&amp;$C436+72)&lt;&gt;INDIRECT("'"&amp;$A$70&amp;"'!"&amp;S$68&amp;$C436+72),1,0)</f>
        <v>0</v>
      </c>
      <c r="T436" cm="1">
        <f t="array" aca="1" ref="T436" ca="1">IF(INDIRECT("'"&amp;$A$69&amp;"'!"&amp;T$68&amp;$C436+72)&lt;&gt;INDIRECT("'"&amp;$A$70&amp;"'!"&amp;T$68&amp;$C436+72),1,0)</f>
        <v>0</v>
      </c>
      <c r="U436" cm="1">
        <f t="array" aca="1" ref="U436" ca="1">IF(INDIRECT("'"&amp;$A$69&amp;"'!"&amp;U$68&amp;$C436+72)&lt;&gt;INDIRECT("'"&amp;$A$70&amp;"'!"&amp;U$68&amp;$C436+72),1,0)</f>
        <v>0</v>
      </c>
      <c r="V436" cm="1">
        <f t="array" aca="1" ref="V436" ca="1">IF(INDIRECT("'"&amp;$A$69&amp;"'!"&amp;V$68&amp;$C436+72)&lt;&gt;INDIRECT("'"&amp;$A$70&amp;"'!"&amp;V$68&amp;$C436+72),1,0)</f>
        <v>0</v>
      </c>
      <c r="W436" cm="1">
        <f t="array" aca="1" ref="W436" ca="1">IF(INDIRECT("'"&amp;$A$69&amp;"'!"&amp;W$68&amp;$C436+72)&lt;&gt;INDIRECT("'"&amp;$A$70&amp;"'!"&amp;W$68&amp;$C436+72),1,0)</f>
        <v>0</v>
      </c>
      <c r="X436" cm="1">
        <f t="array" aca="1" ref="X436" ca="1">IF(INDIRECT("'"&amp;$A$69&amp;"'!"&amp;X$68&amp;$C436+72)&lt;&gt;INDIRECT("'"&amp;$A$70&amp;"'!"&amp;X$68&amp;$C436+72),1,0)</f>
        <v>0</v>
      </c>
      <c r="Y436" cm="1">
        <f t="array" aca="1" ref="Y436" ca="1">IF(INDIRECT("'"&amp;$A$69&amp;"'!"&amp;Y$68&amp;$C436+72)&lt;&gt;INDIRECT("'"&amp;$A$70&amp;"'!"&amp;Y$68&amp;$C436+72),1,0)</f>
        <v>0</v>
      </c>
      <c r="Z436" cm="1">
        <f t="array" aca="1" ref="Z436" ca="1">IF(INDIRECT("'"&amp;$A$69&amp;"'!"&amp;Z$68&amp;$C436+72)&lt;&gt;INDIRECT("'"&amp;$A$70&amp;"'!"&amp;Z$68&amp;$C436+72),1,0)</f>
        <v>0</v>
      </c>
      <c r="AA436" cm="1">
        <f t="array" aca="1" ref="AA436" ca="1">IF(INDIRECT("'"&amp;$A$69&amp;"'!"&amp;AA$68&amp;$C436+72)&lt;&gt;INDIRECT("'"&amp;$A$70&amp;"'!"&amp;AA$68&amp;$C436+72),1,0)</f>
        <v>0</v>
      </c>
      <c r="AB436" cm="1">
        <f t="array" aca="1" ref="AB436" ca="1">IF(INDIRECT("'"&amp;$A$69&amp;"'!"&amp;AB$68&amp;$C436+72)&lt;&gt;INDIRECT("'"&amp;$A$70&amp;"'!"&amp;AB$68&amp;$C436+72),1,0)</f>
        <v>0</v>
      </c>
      <c r="AC436" cm="1">
        <f t="array" aca="1" ref="AC436" ca="1">IF(INDIRECT("'"&amp;$A$69&amp;"'!"&amp;AC$68&amp;$C436+72)&lt;&gt;INDIRECT("'"&amp;$A$70&amp;"'!"&amp;AC$68&amp;$C436+72),1,0)</f>
        <v>0</v>
      </c>
      <c r="AD436" cm="1">
        <f t="array" aca="1" ref="AD436" ca="1">IF(INDIRECT("'"&amp;$A$69&amp;"'!"&amp;AD$68&amp;$C436+72)&lt;&gt;INDIRECT("'"&amp;$A$70&amp;"'!"&amp;AD$68&amp;$C436+72),1,0)</f>
        <v>0</v>
      </c>
      <c r="AE436" cm="1">
        <f t="array" aca="1" ref="AE436" ca="1">IF(INDIRECT("'"&amp;$A$69&amp;"'!"&amp;AE$68&amp;$C436+72)&lt;&gt;INDIRECT("'"&amp;$A$70&amp;"'!"&amp;AE$68&amp;$C436+72),1,0)</f>
        <v>0</v>
      </c>
      <c r="AF436" cm="1">
        <f t="array" aca="1" ref="AF436" ca="1">IF(INDIRECT("'"&amp;$A$69&amp;"'!"&amp;AF$68&amp;$C436+72)&lt;&gt;INDIRECT("'"&amp;$A$70&amp;"'!"&amp;AF$68&amp;$C436+72),1,0)</f>
        <v>0</v>
      </c>
      <c r="AG436" cm="1">
        <f t="array" aca="1" ref="AG436" ca="1">IF(INDIRECT("'"&amp;$A$69&amp;"'!"&amp;AG$68&amp;$C436+72)&lt;&gt;INDIRECT("'"&amp;$A$70&amp;"'!"&amp;AG$68&amp;$C436+72),1,0)</f>
        <v>0</v>
      </c>
      <c r="AH436" cm="1">
        <f t="array" aca="1" ref="AH436" ca="1">IF(INDIRECT("'"&amp;$A$69&amp;"'!"&amp;AH$68&amp;$C436+72)&lt;&gt;INDIRECT("'"&amp;$A$70&amp;"'!"&amp;AH$68&amp;$C436+72),1,0)</f>
        <v>0</v>
      </c>
      <c r="AI436" cm="1">
        <f t="array" aca="1" ref="AI436" ca="1">IF(INDIRECT("'"&amp;$A$69&amp;"'!"&amp;AI$68&amp;$C436+72)&lt;&gt;INDIRECT("'"&amp;$A$70&amp;"'!"&amp;AI$68&amp;$C436+72),1,0)</f>
        <v>0</v>
      </c>
      <c r="AJ436" cm="1">
        <f t="array" aca="1" ref="AJ436" ca="1">IF(INDIRECT("'"&amp;$A$69&amp;"'!"&amp;AJ$68&amp;$C436+72)&lt;&gt;INDIRECT("'"&amp;$A$70&amp;"'!"&amp;AJ$68&amp;$C436+72),1,0)</f>
        <v>0</v>
      </c>
      <c r="AK436" cm="1">
        <f t="array" aca="1" ref="AK436" ca="1">IF(INDIRECT("'"&amp;$A$69&amp;"'!"&amp;AK$68&amp;$C436+72)&lt;&gt;INDIRECT("'"&amp;$A$70&amp;"'!"&amp;AK$68&amp;$C436+72),1,0)</f>
        <v>0</v>
      </c>
      <c r="AL436" cm="1">
        <f t="array" aca="1" ref="AL436" ca="1">IF(INDIRECT("'"&amp;$A$69&amp;"'!"&amp;AL$68&amp;$C436+72)&lt;&gt;INDIRECT("'"&amp;$A$70&amp;"'!"&amp;AL$68&amp;$C436+72),1,0)</f>
        <v>0</v>
      </c>
      <c r="AM436" cm="1">
        <f t="array" aca="1" ref="AM436" ca="1">IF(INDIRECT("'"&amp;$A$69&amp;"'!"&amp;AM$68&amp;$C436+72)&lt;&gt;INDIRECT("'"&amp;$A$70&amp;"'!"&amp;AM$68&amp;$C436+72),1,0)</f>
        <v>0</v>
      </c>
      <c r="AN436" cm="1">
        <f t="array" aca="1" ref="AN436" ca="1">IF(INDIRECT("'"&amp;$A$69&amp;"'!"&amp;AN$68&amp;$C436+72)&lt;&gt;INDIRECT("'"&amp;$A$70&amp;"'!"&amp;AN$68&amp;$C436+72),1,0)</f>
        <v>0</v>
      </c>
      <c r="AO436" cm="1">
        <f t="array" aca="1" ref="AO436" ca="1">IF(INDIRECT("'"&amp;$A$69&amp;"'!"&amp;AO$68&amp;$C436+72)&lt;&gt;INDIRECT("'"&amp;$A$70&amp;"'!"&amp;AO$68&amp;$C436+72),1,0)</f>
        <v>0</v>
      </c>
      <c r="AP436" cm="1">
        <f t="array" aca="1" ref="AP436" ca="1">IF(INDIRECT("'"&amp;$A$69&amp;"'!"&amp;AP$68&amp;$C436+72)&lt;&gt;INDIRECT("'"&amp;$A$70&amp;"'!"&amp;AP$68&amp;$C436+72),1,0)</f>
        <v>0</v>
      </c>
      <c r="AQ436" cm="1">
        <f t="array" aca="1" ref="AQ436" ca="1">IF(INDIRECT("'"&amp;$A$69&amp;"'!"&amp;AQ$68&amp;$C436+72)&lt;&gt;INDIRECT("'"&amp;$A$70&amp;"'!"&amp;AQ$68&amp;$C436+72),1,0)</f>
        <v>0</v>
      </c>
      <c r="AR436" cm="1">
        <f t="array" aca="1" ref="AR436" ca="1">IF(INDIRECT("'"&amp;$A$69&amp;"'!"&amp;AR$68&amp;$C436+72)&lt;&gt;INDIRECT("'"&amp;$A$70&amp;"'!"&amp;AR$68&amp;$C436+72),1,0)</f>
        <v>0</v>
      </c>
      <c r="AS436" cm="1">
        <f t="array" aca="1" ref="AS436" ca="1">IF(INDIRECT("'"&amp;$A$69&amp;"'!"&amp;AS$68&amp;$C436+72)&lt;&gt;INDIRECT("'"&amp;$A$70&amp;"'!"&amp;AS$68&amp;$C436+72),1,0)</f>
        <v>0</v>
      </c>
      <c r="AT436" cm="1">
        <f t="array" aca="1" ref="AT436" ca="1">IF(INDIRECT("'"&amp;$A$69&amp;"'!"&amp;AT$68&amp;$C436+72)&lt;&gt;INDIRECT("'"&amp;$A$70&amp;"'!"&amp;AT$68&amp;$C436+72),1,0)</f>
        <v>0</v>
      </c>
      <c r="AU436" cm="1">
        <f t="array" aca="1" ref="AU436" ca="1">IF(INDIRECT("'"&amp;$A$69&amp;"'!"&amp;AU$68&amp;$C436+72)&lt;&gt;INDIRECT("'"&amp;$A$70&amp;"'!"&amp;AU$68&amp;$C436+72),1,0)</f>
        <v>0</v>
      </c>
      <c r="AV436" cm="1">
        <f t="array" aca="1" ref="AV436" ca="1">IF(INDIRECT("'"&amp;$A$69&amp;"'!"&amp;AV$68&amp;$C436+72)&lt;&gt;INDIRECT("'"&amp;$A$70&amp;"'!"&amp;AV$68&amp;$C436+72),1,0)</f>
        <v>0</v>
      </c>
      <c r="AW436" cm="1">
        <f t="array" aca="1" ref="AW436" ca="1">IF(INDIRECT("'"&amp;$A$69&amp;"'!"&amp;AW$68&amp;$C436+72)&lt;&gt;INDIRECT("'"&amp;$A$70&amp;"'!"&amp;AW$68&amp;$C436+72),1,0)</f>
        <v>0</v>
      </c>
      <c r="AX436" cm="1">
        <f t="array" aca="1" ref="AX436" ca="1">IF(INDIRECT("'"&amp;$A$69&amp;"'!"&amp;AX$68&amp;$C436+72)&lt;&gt;INDIRECT("'"&amp;$A$70&amp;"'!"&amp;AX$68&amp;$C436+72),1,0)</f>
        <v>0</v>
      </c>
      <c r="AY436" cm="1">
        <f t="array" aca="1" ref="AY436" ca="1">IF(INDIRECT("'"&amp;$A$69&amp;"'!"&amp;AY$68&amp;$C436+72)&lt;&gt;INDIRECT("'"&amp;$A$70&amp;"'!"&amp;AY$68&amp;$C436+72),1,0)</f>
        <v>0</v>
      </c>
      <c r="AZ436" cm="1">
        <f t="array" aca="1" ref="AZ436" ca="1">IF(INDIRECT("'"&amp;$A$69&amp;"'!"&amp;AZ$68&amp;$C436+72)&lt;&gt;INDIRECT("'"&amp;$A$70&amp;"'!"&amp;AZ$68&amp;$C436+72),1,0)</f>
        <v>0</v>
      </c>
      <c r="BA436" cm="1">
        <f t="array" aca="1" ref="BA436" ca="1">IF(INDIRECT("'"&amp;$A$69&amp;"'!"&amp;BA$68&amp;$C436+72)&lt;&gt;INDIRECT("'"&amp;$A$70&amp;"'!"&amp;BA$68&amp;$C436+72),1,0)</f>
        <v>0</v>
      </c>
      <c r="BB436" cm="1">
        <f t="array" aca="1" ref="BB436" ca="1">IF(INDIRECT("'"&amp;$A$69&amp;"'!"&amp;BB$68&amp;$C436+72)&lt;&gt;INDIRECT("'"&amp;$A$70&amp;"'!"&amp;BB$68&amp;$C436+72),1,0)</f>
        <v>0</v>
      </c>
      <c r="BC436">
        <f t="shared" ca="1" si="15"/>
        <v>0</v>
      </c>
      <c r="BD436">
        <f t="shared" ca="1" si="16"/>
        <v>0</v>
      </c>
      <c r="BE436">
        <f t="shared" ca="1" si="17"/>
        <v>0</v>
      </c>
    </row>
    <row r="437" spans="3:57" x14ac:dyDescent="0.15">
      <c r="C437" s="283">
        <v>365</v>
      </c>
      <c r="D437" cm="1">
        <f t="array" aca="1" ref="D437" ca="1">IF(INDIRECT("'"&amp;$A$69&amp;"'!"&amp;D$68&amp;$C437+72)&lt;&gt;INDIRECT("'"&amp;$A$70&amp;"'!"&amp;D$68&amp;$C437+72),1,0)</f>
        <v>0</v>
      </c>
      <c r="E437" cm="1">
        <f t="array" aca="1" ref="E437" ca="1">IF(INDIRECT("'"&amp;$A$69&amp;"'!"&amp;E$68&amp;$C437+72)&lt;&gt;INDIRECT("'"&amp;$A$70&amp;"'!"&amp;E$68&amp;$C437+72),1,0)</f>
        <v>0</v>
      </c>
      <c r="F437" cm="1">
        <f t="array" aca="1" ref="F437" ca="1">IF(INDIRECT("'"&amp;$A$69&amp;"'!"&amp;F$68&amp;$C437+72)&lt;&gt;INDIRECT("'"&amp;$A$70&amp;"'!"&amp;F$68&amp;$C437+72),1,0)</f>
        <v>0</v>
      </c>
      <c r="G437" cm="1">
        <f t="array" aca="1" ref="G437" ca="1">IF(INDIRECT("'"&amp;$A$69&amp;"'!"&amp;G$68&amp;$C437+72)&lt;&gt;INDIRECT("'"&amp;$A$70&amp;"'!"&amp;G$68&amp;$C437+72),1,0)</f>
        <v>0</v>
      </c>
      <c r="H437" cm="1">
        <f t="array" aca="1" ref="H437" ca="1">IF(INDIRECT("'"&amp;$A$69&amp;"'!"&amp;H$68&amp;$C437+72)&lt;&gt;INDIRECT("'"&amp;$A$70&amp;"'!"&amp;H$68&amp;$C437+72),1,0)</f>
        <v>0</v>
      </c>
      <c r="I437" cm="1">
        <f t="array" aca="1" ref="I437" ca="1">IF(INDIRECT("'"&amp;$A$69&amp;"'!"&amp;I$68&amp;$C437+72)&lt;&gt;INDIRECT("'"&amp;$A$70&amp;"'!"&amp;I$68&amp;$C437+72),1,0)</f>
        <v>0</v>
      </c>
      <c r="J437" cm="1">
        <f t="array" aca="1" ref="J437" ca="1">IF(INDIRECT("'"&amp;$A$69&amp;"'!"&amp;J$68&amp;$C437+72)&lt;&gt;INDIRECT("'"&amp;$A$70&amp;"'!"&amp;J$68&amp;$C437+72),1,0)</f>
        <v>0</v>
      </c>
      <c r="K437" cm="1">
        <f t="array" aca="1" ref="K437" ca="1">IF(INDIRECT("'"&amp;$A$69&amp;"'!"&amp;K$68&amp;$C437+72)&lt;&gt;INDIRECT("'"&amp;$A$70&amp;"'!"&amp;K$68&amp;$C437+72),1,0)</f>
        <v>0</v>
      </c>
      <c r="L437" cm="1">
        <f t="array" aca="1" ref="L437" ca="1">IF(INDIRECT("'"&amp;$A$69&amp;"'!"&amp;L$68&amp;$C437+72)&lt;&gt;INDIRECT("'"&amp;$A$70&amp;"'!"&amp;L$68&amp;$C437+72),1,0)</f>
        <v>0</v>
      </c>
      <c r="M437" cm="1">
        <f t="array" aca="1" ref="M437" ca="1">IF(INDIRECT("'"&amp;$A$69&amp;"'!"&amp;M$68&amp;$C437+72)&lt;&gt;INDIRECT("'"&amp;$A$70&amp;"'!"&amp;M$68&amp;$C437+72),1,0)</f>
        <v>0</v>
      </c>
      <c r="N437" cm="1">
        <f t="array" aca="1" ref="N437" ca="1">IF(INDIRECT("'"&amp;$A$69&amp;"'!"&amp;N$68&amp;$C437+72)&lt;&gt;INDIRECT("'"&amp;$A$70&amp;"'!"&amp;N$68&amp;$C437+72),1,0)</f>
        <v>0</v>
      </c>
      <c r="O437" cm="1">
        <f t="array" aca="1" ref="O437" ca="1">IF(INDIRECT("'"&amp;$A$69&amp;"'!"&amp;O$68&amp;$C437+72)&lt;&gt;INDIRECT("'"&amp;$A$70&amp;"'!"&amp;O$68&amp;$C437+72),1,0)</f>
        <v>0</v>
      </c>
      <c r="P437" cm="1">
        <f t="array" aca="1" ref="P437" ca="1">IF(INDIRECT("'"&amp;$A$69&amp;"'!"&amp;P$68&amp;$C437+72)&lt;&gt;INDIRECT("'"&amp;$A$70&amp;"'!"&amp;P$68&amp;$C437+72),1,0)</f>
        <v>0</v>
      </c>
      <c r="Q437" cm="1">
        <f t="array" aca="1" ref="Q437" ca="1">IF(INDIRECT("'"&amp;$A$69&amp;"'!"&amp;Q$68&amp;$C437+72)&lt;&gt;INDIRECT("'"&amp;$A$70&amp;"'!"&amp;Q$68&amp;$C437+72),1,0)</f>
        <v>0</v>
      </c>
      <c r="R437" cm="1">
        <f t="array" aca="1" ref="R437" ca="1">IF(INDIRECT("'"&amp;$A$69&amp;"'!"&amp;R$68&amp;$C437+72)&lt;&gt;INDIRECT("'"&amp;$A$70&amp;"'!"&amp;R$68&amp;$C437+72),1,0)</f>
        <v>0</v>
      </c>
      <c r="S437" cm="1">
        <f t="array" aca="1" ref="S437" ca="1">IF(INDIRECT("'"&amp;$A$69&amp;"'!"&amp;S$68&amp;$C437+72)&lt;&gt;INDIRECT("'"&amp;$A$70&amp;"'!"&amp;S$68&amp;$C437+72),1,0)</f>
        <v>0</v>
      </c>
      <c r="T437" cm="1">
        <f t="array" aca="1" ref="T437" ca="1">IF(INDIRECT("'"&amp;$A$69&amp;"'!"&amp;T$68&amp;$C437+72)&lt;&gt;INDIRECT("'"&amp;$A$70&amp;"'!"&amp;T$68&amp;$C437+72),1,0)</f>
        <v>0</v>
      </c>
      <c r="U437" cm="1">
        <f t="array" aca="1" ref="U437" ca="1">IF(INDIRECT("'"&amp;$A$69&amp;"'!"&amp;U$68&amp;$C437+72)&lt;&gt;INDIRECT("'"&amp;$A$70&amp;"'!"&amp;U$68&amp;$C437+72),1,0)</f>
        <v>0</v>
      </c>
      <c r="V437" cm="1">
        <f t="array" aca="1" ref="V437" ca="1">IF(INDIRECT("'"&amp;$A$69&amp;"'!"&amp;V$68&amp;$C437+72)&lt;&gt;INDIRECT("'"&amp;$A$70&amp;"'!"&amp;V$68&amp;$C437+72),1,0)</f>
        <v>0</v>
      </c>
      <c r="W437" cm="1">
        <f t="array" aca="1" ref="W437" ca="1">IF(INDIRECT("'"&amp;$A$69&amp;"'!"&amp;W$68&amp;$C437+72)&lt;&gt;INDIRECT("'"&amp;$A$70&amp;"'!"&amp;W$68&amp;$C437+72),1,0)</f>
        <v>0</v>
      </c>
      <c r="X437" cm="1">
        <f t="array" aca="1" ref="X437" ca="1">IF(INDIRECT("'"&amp;$A$69&amp;"'!"&amp;X$68&amp;$C437+72)&lt;&gt;INDIRECT("'"&amp;$A$70&amp;"'!"&amp;X$68&amp;$C437+72),1,0)</f>
        <v>0</v>
      </c>
      <c r="Y437" cm="1">
        <f t="array" aca="1" ref="Y437" ca="1">IF(INDIRECT("'"&amp;$A$69&amp;"'!"&amp;Y$68&amp;$C437+72)&lt;&gt;INDIRECT("'"&amp;$A$70&amp;"'!"&amp;Y$68&amp;$C437+72),1,0)</f>
        <v>0</v>
      </c>
      <c r="Z437" cm="1">
        <f t="array" aca="1" ref="Z437" ca="1">IF(INDIRECT("'"&amp;$A$69&amp;"'!"&amp;Z$68&amp;$C437+72)&lt;&gt;INDIRECT("'"&amp;$A$70&amp;"'!"&amp;Z$68&amp;$C437+72),1,0)</f>
        <v>0</v>
      </c>
      <c r="AA437" cm="1">
        <f t="array" aca="1" ref="AA437" ca="1">IF(INDIRECT("'"&amp;$A$69&amp;"'!"&amp;AA$68&amp;$C437+72)&lt;&gt;INDIRECT("'"&amp;$A$70&amp;"'!"&amp;AA$68&amp;$C437+72),1,0)</f>
        <v>0</v>
      </c>
      <c r="AB437" cm="1">
        <f t="array" aca="1" ref="AB437" ca="1">IF(INDIRECT("'"&amp;$A$69&amp;"'!"&amp;AB$68&amp;$C437+72)&lt;&gt;INDIRECT("'"&amp;$A$70&amp;"'!"&amp;AB$68&amp;$C437+72),1,0)</f>
        <v>0</v>
      </c>
      <c r="AC437" cm="1">
        <f t="array" aca="1" ref="AC437" ca="1">IF(INDIRECT("'"&amp;$A$69&amp;"'!"&amp;AC$68&amp;$C437+72)&lt;&gt;INDIRECT("'"&amp;$A$70&amp;"'!"&amp;AC$68&amp;$C437+72),1,0)</f>
        <v>0</v>
      </c>
      <c r="AD437" cm="1">
        <f t="array" aca="1" ref="AD437" ca="1">IF(INDIRECT("'"&amp;$A$69&amp;"'!"&amp;AD$68&amp;$C437+72)&lt;&gt;INDIRECT("'"&amp;$A$70&amp;"'!"&amp;AD$68&amp;$C437+72),1,0)</f>
        <v>0</v>
      </c>
      <c r="AE437" cm="1">
        <f t="array" aca="1" ref="AE437" ca="1">IF(INDIRECT("'"&amp;$A$69&amp;"'!"&amp;AE$68&amp;$C437+72)&lt;&gt;INDIRECT("'"&amp;$A$70&amp;"'!"&amp;AE$68&amp;$C437+72),1,0)</f>
        <v>0</v>
      </c>
      <c r="AF437" cm="1">
        <f t="array" aca="1" ref="AF437" ca="1">IF(INDIRECT("'"&amp;$A$69&amp;"'!"&amp;AF$68&amp;$C437+72)&lt;&gt;INDIRECT("'"&amp;$A$70&amp;"'!"&amp;AF$68&amp;$C437+72),1,0)</f>
        <v>0</v>
      </c>
      <c r="AG437" cm="1">
        <f t="array" aca="1" ref="AG437" ca="1">IF(INDIRECT("'"&amp;$A$69&amp;"'!"&amp;AG$68&amp;$C437+72)&lt;&gt;INDIRECT("'"&amp;$A$70&amp;"'!"&amp;AG$68&amp;$C437+72),1,0)</f>
        <v>0</v>
      </c>
      <c r="AH437" cm="1">
        <f t="array" aca="1" ref="AH437" ca="1">IF(INDIRECT("'"&amp;$A$69&amp;"'!"&amp;AH$68&amp;$C437+72)&lt;&gt;INDIRECT("'"&amp;$A$70&amp;"'!"&amp;AH$68&amp;$C437+72),1,0)</f>
        <v>0</v>
      </c>
      <c r="AI437" cm="1">
        <f t="array" aca="1" ref="AI437" ca="1">IF(INDIRECT("'"&amp;$A$69&amp;"'!"&amp;AI$68&amp;$C437+72)&lt;&gt;INDIRECT("'"&amp;$A$70&amp;"'!"&amp;AI$68&amp;$C437+72),1,0)</f>
        <v>0</v>
      </c>
      <c r="AJ437" cm="1">
        <f t="array" aca="1" ref="AJ437" ca="1">IF(INDIRECT("'"&amp;$A$69&amp;"'!"&amp;AJ$68&amp;$C437+72)&lt;&gt;INDIRECT("'"&amp;$A$70&amp;"'!"&amp;AJ$68&amp;$C437+72),1,0)</f>
        <v>0</v>
      </c>
      <c r="AK437" cm="1">
        <f t="array" aca="1" ref="AK437" ca="1">IF(INDIRECT("'"&amp;$A$69&amp;"'!"&amp;AK$68&amp;$C437+72)&lt;&gt;INDIRECT("'"&amp;$A$70&amp;"'!"&amp;AK$68&amp;$C437+72),1,0)</f>
        <v>0</v>
      </c>
      <c r="AL437" cm="1">
        <f t="array" aca="1" ref="AL437" ca="1">IF(INDIRECT("'"&amp;$A$69&amp;"'!"&amp;AL$68&amp;$C437+72)&lt;&gt;INDIRECT("'"&amp;$A$70&amp;"'!"&amp;AL$68&amp;$C437+72),1,0)</f>
        <v>0</v>
      </c>
      <c r="AM437" cm="1">
        <f t="array" aca="1" ref="AM437" ca="1">IF(INDIRECT("'"&amp;$A$69&amp;"'!"&amp;AM$68&amp;$C437+72)&lt;&gt;INDIRECT("'"&amp;$A$70&amp;"'!"&amp;AM$68&amp;$C437+72),1,0)</f>
        <v>0</v>
      </c>
      <c r="AN437" cm="1">
        <f t="array" aca="1" ref="AN437" ca="1">IF(INDIRECT("'"&amp;$A$69&amp;"'!"&amp;AN$68&amp;$C437+72)&lt;&gt;INDIRECT("'"&amp;$A$70&amp;"'!"&amp;AN$68&amp;$C437+72),1,0)</f>
        <v>0</v>
      </c>
      <c r="AO437" cm="1">
        <f t="array" aca="1" ref="AO437" ca="1">IF(INDIRECT("'"&amp;$A$69&amp;"'!"&amp;AO$68&amp;$C437+72)&lt;&gt;INDIRECT("'"&amp;$A$70&amp;"'!"&amp;AO$68&amp;$C437+72),1,0)</f>
        <v>0</v>
      </c>
      <c r="AP437" cm="1">
        <f t="array" aca="1" ref="AP437" ca="1">IF(INDIRECT("'"&amp;$A$69&amp;"'!"&amp;AP$68&amp;$C437+72)&lt;&gt;INDIRECT("'"&amp;$A$70&amp;"'!"&amp;AP$68&amp;$C437+72),1,0)</f>
        <v>0</v>
      </c>
      <c r="AQ437" cm="1">
        <f t="array" aca="1" ref="AQ437" ca="1">IF(INDIRECT("'"&amp;$A$69&amp;"'!"&amp;AQ$68&amp;$C437+72)&lt;&gt;INDIRECT("'"&amp;$A$70&amp;"'!"&amp;AQ$68&amp;$C437+72),1,0)</f>
        <v>0</v>
      </c>
      <c r="AR437" cm="1">
        <f t="array" aca="1" ref="AR437" ca="1">IF(INDIRECT("'"&amp;$A$69&amp;"'!"&amp;AR$68&amp;$C437+72)&lt;&gt;INDIRECT("'"&amp;$A$70&amp;"'!"&amp;AR$68&amp;$C437+72),1,0)</f>
        <v>0</v>
      </c>
      <c r="AS437" cm="1">
        <f t="array" aca="1" ref="AS437" ca="1">IF(INDIRECT("'"&amp;$A$69&amp;"'!"&amp;AS$68&amp;$C437+72)&lt;&gt;INDIRECT("'"&amp;$A$70&amp;"'!"&amp;AS$68&amp;$C437+72),1,0)</f>
        <v>0</v>
      </c>
      <c r="AT437" cm="1">
        <f t="array" aca="1" ref="AT437" ca="1">IF(INDIRECT("'"&amp;$A$69&amp;"'!"&amp;AT$68&amp;$C437+72)&lt;&gt;INDIRECT("'"&amp;$A$70&amp;"'!"&amp;AT$68&amp;$C437+72),1,0)</f>
        <v>0</v>
      </c>
      <c r="AU437" cm="1">
        <f t="array" aca="1" ref="AU437" ca="1">IF(INDIRECT("'"&amp;$A$69&amp;"'!"&amp;AU$68&amp;$C437+72)&lt;&gt;INDIRECT("'"&amp;$A$70&amp;"'!"&amp;AU$68&amp;$C437+72),1,0)</f>
        <v>0</v>
      </c>
      <c r="AV437" cm="1">
        <f t="array" aca="1" ref="AV437" ca="1">IF(INDIRECT("'"&amp;$A$69&amp;"'!"&amp;AV$68&amp;$C437+72)&lt;&gt;INDIRECT("'"&amp;$A$70&amp;"'!"&amp;AV$68&amp;$C437+72),1,0)</f>
        <v>0</v>
      </c>
      <c r="AW437" cm="1">
        <f t="array" aca="1" ref="AW437" ca="1">IF(INDIRECT("'"&amp;$A$69&amp;"'!"&amp;AW$68&amp;$C437+72)&lt;&gt;INDIRECT("'"&amp;$A$70&amp;"'!"&amp;AW$68&amp;$C437+72),1,0)</f>
        <v>0</v>
      </c>
      <c r="AX437" cm="1">
        <f t="array" aca="1" ref="AX437" ca="1">IF(INDIRECT("'"&amp;$A$69&amp;"'!"&amp;AX$68&amp;$C437+72)&lt;&gt;INDIRECT("'"&amp;$A$70&amp;"'!"&amp;AX$68&amp;$C437+72),1,0)</f>
        <v>0</v>
      </c>
      <c r="AY437" cm="1">
        <f t="array" aca="1" ref="AY437" ca="1">IF(INDIRECT("'"&amp;$A$69&amp;"'!"&amp;AY$68&amp;$C437+72)&lt;&gt;INDIRECT("'"&amp;$A$70&amp;"'!"&amp;AY$68&amp;$C437+72),1,0)</f>
        <v>0</v>
      </c>
      <c r="AZ437" cm="1">
        <f t="array" aca="1" ref="AZ437" ca="1">IF(INDIRECT("'"&amp;$A$69&amp;"'!"&amp;AZ$68&amp;$C437+72)&lt;&gt;INDIRECT("'"&amp;$A$70&amp;"'!"&amp;AZ$68&amp;$C437+72),1,0)</f>
        <v>0</v>
      </c>
      <c r="BA437" cm="1">
        <f t="array" aca="1" ref="BA437" ca="1">IF(INDIRECT("'"&amp;$A$69&amp;"'!"&amp;BA$68&amp;$C437+72)&lt;&gt;INDIRECT("'"&amp;$A$70&amp;"'!"&amp;BA$68&amp;$C437+72),1,0)</f>
        <v>0</v>
      </c>
      <c r="BB437" cm="1">
        <f t="array" aca="1" ref="BB437" ca="1">IF(INDIRECT("'"&amp;$A$69&amp;"'!"&amp;BB$68&amp;$C437+72)&lt;&gt;INDIRECT("'"&amp;$A$70&amp;"'!"&amp;BB$68&amp;$C437+72),1,0)</f>
        <v>0</v>
      </c>
      <c r="BC437">
        <f t="shared" ca="1" si="15"/>
        <v>0</v>
      </c>
      <c r="BD437">
        <f t="shared" ca="1" si="16"/>
        <v>0</v>
      </c>
      <c r="BE437">
        <f t="shared" ca="1" si="17"/>
        <v>0</v>
      </c>
    </row>
    <row r="438" spans="3:57" x14ac:dyDescent="0.15">
      <c r="C438" s="283">
        <v>366</v>
      </c>
      <c r="D438" cm="1">
        <f t="array" aca="1" ref="D438" ca="1">IF(INDIRECT("'"&amp;$A$69&amp;"'!"&amp;D$68&amp;$C438+72)&lt;&gt;INDIRECT("'"&amp;$A$70&amp;"'!"&amp;D$68&amp;$C438+72),1,0)</f>
        <v>0</v>
      </c>
      <c r="E438" cm="1">
        <f t="array" aca="1" ref="E438" ca="1">IF(INDIRECT("'"&amp;$A$69&amp;"'!"&amp;E$68&amp;$C438+72)&lt;&gt;INDIRECT("'"&amp;$A$70&amp;"'!"&amp;E$68&amp;$C438+72),1,0)</f>
        <v>0</v>
      </c>
      <c r="F438" cm="1">
        <f t="array" aca="1" ref="F438" ca="1">IF(INDIRECT("'"&amp;$A$69&amp;"'!"&amp;F$68&amp;$C438+72)&lt;&gt;INDIRECT("'"&amp;$A$70&amp;"'!"&amp;F$68&amp;$C438+72),1,0)</f>
        <v>0</v>
      </c>
      <c r="G438" cm="1">
        <f t="array" aca="1" ref="G438" ca="1">IF(INDIRECT("'"&amp;$A$69&amp;"'!"&amp;G$68&amp;$C438+72)&lt;&gt;INDIRECT("'"&amp;$A$70&amp;"'!"&amp;G$68&amp;$C438+72),1,0)</f>
        <v>0</v>
      </c>
      <c r="H438" cm="1">
        <f t="array" aca="1" ref="H438" ca="1">IF(INDIRECT("'"&amp;$A$69&amp;"'!"&amp;H$68&amp;$C438+72)&lt;&gt;INDIRECT("'"&amp;$A$70&amp;"'!"&amp;H$68&amp;$C438+72),1,0)</f>
        <v>0</v>
      </c>
      <c r="I438" cm="1">
        <f t="array" aca="1" ref="I438" ca="1">IF(INDIRECT("'"&amp;$A$69&amp;"'!"&amp;I$68&amp;$C438+72)&lt;&gt;INDIRECT("'"&amp;$A$70&amp;"'!"&amp;I$68&amp;$C438+72),1,0)</f>
        <v>0</v>
      </c>
      <c r="J438" cm="1">
        <f t="array" aca="1" ref="J438" ca="1">IF(INDIRECT("'"&amp;$A$69&amp;"'!"&amp;J$68&amp;$C438+72)&lt;&gt;INDIRECT("'"&amp;$A$70&amp;"'!"&amp;J$68&amp;$C438+72),1,0)</f>
        <v>0</v>
      </c>
      <c r="K438" cm="1">
        <f t="array" aca="1" ref="K438" ca="1">IF(INDIRECT("'"&amp;$A$69&amp;"'!"&amp;K$68&amp;$C438+72)&lt;&gt;INDIRECT("'"&amp;$A$70&amp;"'!"&amp;K$68&amp;$C438+72),1,0)</f>
        <v>0</v>
      </c>
      <c r="L438" cm="1">
        <f t="array" aca="1" ref="L438" ca="1">IF(INDIRECT("'"&amp;$A$69&amp;"'!"&amp;L$68&amp;$C438+72)&lt;&gt;INDIRECT("'"&amp;$A$70&amp;"'!"&amp;L$68&amp;$C438+72),1,0)</f>
        <v>0</v>
      </c>
      <c r="M438" cm="1">
        <f t="array" aca="1" ref="M438" ca="1">IF(INDIRECT("'"&amp;$A$69&amp;"'!"&amp;M$68&amp;$C438+72)&lt;&gt;INDIRECT("'"&amp;$A$70&amp;"'!"&amp;M$68&amp;$C438+72),1,0)</f>
        <v>0</v>
      </c>
      <c r="N438" cm="1">
        <f t="array" aca="1" ref="N438" ca="1">IF(INDIRECT("'"&amp;$A$69&amp;"'!"&amp;N$68&amp;$C438+72)&lt;&gt;INDIRECT("'"&amp;$A$70&amp;"'!"&amp;N$68&amp;$C438+72),1,0)</f>
        <v>0</v>
      </c>
      <c r="O438" cm="1">
        <f t="array" aca="1" ref="O438" ca="1">IF(INDIRECT("'"&amp;$A$69&amp;"'!"&amp;O$68&amp;$C438+72)&lt;&gt;INDIRECT("'"&amp;$A$70&amp;"'!"&amp;O$68&amp;$C438+72),1,0)</f>
        <v>0</v>
      </c>
      <c r="P438" cm="1">
        <f t="array" aca="1" ref="P438" ca="1">IF(INDIRECT("'"&amp;$A$69&amp;"'!"&amp;P$68&amp;$C438+72)&lt;&gt;INDIRECT("'"&amp;$A$70&amp;"'!"&amp;P$68&amp;$C438+72),1,0)</f>
        <v>0</v>
      </c>
      <c r="Q438" cm="1">
        <f t="array" aca="1" ref="Q438" ca="1">IF(INDIRECT("'"&amp;$A$69&amp;"'!"&amp;Q$68&amp;$C438+72)&lt;&gt;INDIRECT("'"&amp;$A$70&amp;"'!"&amp;Q$68&amp;$C438+72),1,0)</f>
        <v>0</v>
      </c>
      <c r="R438" cm="1">
        <f t="array" aca="1" ref="R438" ca="1">IF(INDIRECT("'"&amp;$A$69&amp;"'!"&amp;R$68&amp;$C438+72)&lt;&gt;INDIRECT("'"&amp;$A$70&amp;"'!"&amp;R$68&amp;$C438+72),1,0)</f>
        <v>0</v>
      </c>
      <c r="S438" cm="1">
        <f t="array" aca="1" ref="S438" ca="1">IF(INDIRECT("'"&amp;$A$69&amp;"'!"&amp;S$68&amp;$C438+72)&lt;&gt;INDIRECT("'"&amp;$A$70&amp;"'!"&amp;S$68&amp;$C438+72),1,0)</f>
        <v>0</v>
      </c>
      <c r="T438" cm="1">
        <f t="array" aca="1" ref="T438" ca="1">IF(INDIRECT("'"&amp;$A$69&amp;"'!"&amp;T$68&amp;$C438+72)&lt;&gt;INDIRECT("'"&amp;$A$70&amp;"'!"&amp;T$68&amp;$C438+72),1,0)</f>
        <v>0</v>
      </c>
      <c r="U438" cm="1">
        <f t="array" aca="1" ref="U438" ca="1">IF(INDIRECT("'"&amp;$A$69&amp;"'!"&amp;U$68&amp;$C438+72)&lt;&gt;INDIRECT("'"&amp;$A$70&amp;"'!"&amp;U$68&amp;$C438+72),1,0)</f>
        <v>0</v>
      </c>
      <c r="V438" cm="1">
        <f t="array" aca="1" ref="V438" ca="1">IF(INDIRECT("'"&amp;$A$69&amp;"'!"&amp;V$68&amp;$C438+72)&lt;&gt;INDIRECT("'"&amp;$A$70&amp;"'!"&amp;V$68&amp;$C438+72),1,0)</f>
        <v>0</v>
      </c>
      <c r="W438" cm="1">
        <f t="array" aca="1" ref="W438" ca="1">IF(INDIRECT("'"&amp;$A$69&amp;"'!"&amp;W$68&amp;$C438+72)&lt;&gt;INDIRECT("'"&amp;$A$70&amp;"'!"&amp;W$68&amp;$C438+72),1,0)</f>
        <v>0</v>
      </c>
      <c r="X438" cm="1">
        <f t="array" aca="1" ref="X438" ca="1">IF(INDIRECT("'"&amp;$A$69&amp;"'!"&amp;X$68&amp;$C438+72)&lt;&gt;INDIRECT("'"&amp;$A$70&amp;"'!"&amp;X$68&amp;$C438+72),1,0)</f>
        <v>0</v>
      </c>
      <c r="Y438" cm="1">
        <f t="array" aca="1" ref="Y438" ca="1">IF(INDIRECT("'"&amp;$A$69&amp;"'!"&amp;Y$68&amp;$C438+72)&lt;&gt;INDIRECT("'"&amp;$A$70&amp;"'!"&amp;Y$68&amp;$C438+72),1,0)</f>
        <v>0</v>
      </c>
      <c r="Z438" cm="1">
        <f t="array" aca="1" ref="Z438" ca="1">IF(INDIRECT("'"&amp;$A$69&amp;"'!"&amp;Z$68&amp;$C438+72)&lt;&gt;INDIRECT("'"&amp;$A$70&amp;"'!"&amp;Z$68&amp;$C438+72),1,0)</f>
        <v>0</v>
      </c>
      <c r="AA438" cm="1">
        <f t="array" aca="1" ref="AA438" ca="1">IF(INDIRECT("'"&amp;$A$69&amp;"'!"&amp;AA$68&amp;$C438+72)&lt;&gt;INDIRECT("'"&amp;$A$70&amp;"'!"&amp;AA$68&amp;$C438+72),1,0)</f>
        <v>0</v>
      </c>
      <c r="AB438" cm="1">
        <f t="array" aca="1" ref="AB438" ca="1">IF(INDIRECT("'"&amp;$A$69&amp;"'!"&amp;AB$68&amp;$C438+72)&lt;&gt;INDIRECT("'"&amp;$A$70&amp;"'!"&amp;AB$68&amp;$C438+72),1,0)</f>
        <v>0</v>
      </c>
      <c r="AC438" cm="1">
        <f t="array" aca="1" ref="AC438" ca="1">IF(INDIRECT("'"&amp;$A$69&amp;"'!"&amp;AC$68&amp;$C438+72)&lt;&gt;INDIRECT("'"&amp;$A$70&amp;"'!"&amp;AC$68&amp;$C438+72),1,0)</f>
        <v>0</v>
      </c>
      <c r="AD438" cm="1">
        <f t="array" aca="1" ref="AD438" ca="1">IF(INDIRECT("'"&amp;$A$69&amp;"'!"&amp;AD$68&amp;$C438+72)&lt;&gt;INDIRECT("'"&amp;$A$70&amp;"'!"&amp;AD$68&amp;$C438+72),1,0)</f>
        <v>0</v>
      </c>
      <c r="AE438" cm="1">
        <f t="array" aca="1" ref="AE438" ca="1">IF(INDIRECT("'"&amp;$A$69&amp;"'!"&amp;AE$68&amp;$C438+72)&lt;&gt;INDIRECT("'"&amp;$A$70&amp;"'!"&amp;AE$68&amp;$C438+72),1,0)</f>
        <v>0</v>
      </c>
      <c r="AF438" cm="1">
        <f t="array" aca="1" ref="AF438" ca="1">IF(INDIRECT("'"&amp;$A$69&amp;"'!"&amp;AF$68&amp;$C438+72)&lt;&gt;INDIRECT("'"&amp;$A$70&amp;"'!"&amp;AF$68&amp;$C438+72),1,0)</f>
        <v>0</v>
      </c>
      <c r="AG438" cm="1">
        <f t="array" aca="1" ref="AG438" ca="1">IF(INDIRECT("'"&amp;$A$69&amp;"'!"&amp;AG$68&amp;$C438+72)&lt;&gt;INDIRECT("'"&amp;$A$70&amp;"'!"&amp;AG$68&amp;$C438+72),1,0)</f>
        <v>0</v>
      </c>
      <c r="AH438" cm="1">
        <f t="array" aca="1" ref="AH438" ca="1">IF(INDIRECT("'"&amp;$A$69&amp;"'!"&amp;AH$68&amp;$C438+72)&lt;&gt;INDIRECT("'"&amp;$A$70&amp;"'!"&amp;AH$68&amp;$C438+72),1,0)</f>
        <v>0</v>
      </c>
      <c r="AI438" cm="1">
        <f t="array" aca="1" ref="AI438" ca="1">IF(INDIRECT("'"&amp;$A$69&amp;"'!"&amp;AI$68&amp;$C438+72)&lt;&gt;INDIRECT("'"&amp;$A$70&amp;"'!"&amp;AI$68&amp;$C438+72),1,0)</f>
        <v>0</v>
      </c>
      <c r="AJ438" cm="1">
        <f t="array" aca="1" ref="AJ438" ca="1">IF(INDIRECT("'"&amp;$A$69&amp;"'!"&amp;AJ$68&amp;$C438+72)&lt;&gt;INDIRECT("'"&amp;$A$70&amp;"'!"&amp;AJ$68&amp;$C438+72),1,0)</f>
        <v>0</v>
      </c>
      <c r="AK438" cm="1">
        <f t="array" aca="1" ref="AK438" ca="1">IF(INDIRECT("'"&amp;$A$69&amp;"'!"&amp;AK$68&amp;$C438+72)&lt;&gt;INDIRECT("'"&amp;$A$70&amp;"'!"&amp;AK$68&amp;$C438+72),1,0)</f>
        <v>0</v>
      </c>
      <c r="AL438" cm="1">
        <f t="array" aca="1" ref="AL438" ca="1">IF(INDIRECT("'"&amp;$A$69&amp;"'!"&amp;AL$68&amp;$C438+72)&lt;&gt;INDIRECT("'"&amp;$A$70&amp;"'!"&amp;AL$68&amp;$C438+72),1,0)</f>
        <v>0</v>
      </c>
      <c r="AM438" cm="1">
        <f t="array" aca="1" ref="AM438" ca="1">IF(INDIRECT("'"&amp;$A$69&amp;"'!"&amp;AM$68&amp;$C438+72)&lt;&gt;INDIRECT("'"&amp;$A$70&amp;"'!"&amp;AM$68&amp;$C438+72),1,0)</f>
        <v>0</v>
      </c>
      <c r="AN438" cm="1">
        <f t="array" aca="1" ref="AN438" ca="1">IF(INDIRECT("'"&amp;$A$69&amp;"'!"&amp;AN$68&amp;$C438+72)&lt;&gt;INDIRECT("'"&amp;$A$70&amp;"'!"&amp;AN$68&amp;$C438+72),1,0)</f>
        <v>0</v>
      </c>
      <c r="AO438" cm="1">
        <f t="array" aca="1" ref="AO438" ca="1">IF(INDIRECT("'"&amp;$A$69&amp;"'!"&amp;AO$68&amp;$C438+72)&lt;&gt;INDIRECT("'"&amp;$A$70&amp;"'!"&amp;AO$68&amp;$C438+72),1,0)</f>
        <v>0</v>
      </c>
      <c r="AP438" cm="1">
        <f t="array" aca="1" ref="AP438" ca="1">IF(INDIRECT("'"&amp;$A$69&amp;"'!"&amp;AP$68&amp;$C438+72)&lt;&gt;INDIRECT("'"&amp;$A$70&amp;"'!"&amp;AP$68&amp;$C438+72),1,0)</f>
        <v>0</v>
      </c>
      <c r="AQ438" cm="1">
        <f t="array" aca="1" ref="AQ438" ca="1">IF(INDIRECT("'"&amp;$A$69&amp;"'!"&amp;AQ$68&amp;$C438+72)&lt;&gt;INDIRECT("'"&amp;$A$70&amp;"'!"&amp;AQ$68&amp;$C438+72),1,0)</f>
        <v>0</v>
      </c>
      <c r="AR438" cm="1">
        <f t="array" aca="1" ref="AR438" ca="1">IF(INDIRECT("'"&amp;$A$69&amp;"'!"&amp;AR$68&amp;$C438+72)&lt;&gt;INDIRECT("'"&amp;$A$70&amp;"'!"&amp;AR$68&amp;$C438+72),1,0)</f>
        <v>0</v>
      </c>
      <c r="AS438" cm="1">
        <f t="array" aca="1" ref="AS438" ca="1">IF(INDIRECT("'"&amp;$A$69&amp;"'!"&amp;AS$68&amp;$C438+72)&lt;&gt;INDIRECT("'"&amp;$A$70&amp;"'!"&amp;AS$68&amp;$C438+72),1,0)</f>
        <v>0</v>
      </c>
      <c r="AT438" cm="1">
        <f t="array" aca="1" ref="AT438" ca="1">IF(INDIRECT("'"&amp;$A$69&amp;"'!"&amp;AT$68&amp;$C438+72)&lt;&gt;INDIRECT("'"&amp;$A$70&amp;"'!"&amp;AT$68&amp;$C438+72),1,0)</f>
        <v>0</v>
      </c>
      <c r="AU438" cm="1">
        <f t="array" aca="1" ref="AU438" ca="1">IF(INDIRECT("'"&amp;$A$69&amp;"'!"&amp;AU$68&amp;$C438+72)&lt;&gt;INDIRECT("'"&amp;$A$70&amp;"'!"&amp;AU$68&amp;$C438+72),1,0)</f>
        <v>0</v>
      </c>
      <c r="AV438" cm="1">
        <f t="array" aca="1" ref="AV438" ca="1">IF(INDIRECT("'"&amp;$A$69&amp;"'!"&amp;AV$68&amp;$C438+72)&lt;&gt;INDIRECT("'"&amp;$A$70&amp;"'!"&amp;AV$68&amp;$C438+72),1,0)</f>
        <v>0</v>
      </c>
      <c r="AW438" cm="1">
        <f t="array" aca="1" ref="AW438" ca="1">IF(INDIRECT("'"&amp;$A$69&amp;"'!"&amp;AW$68&amp;$C438+72)&lt;&gt;INDIRECT("'"&amp;$A$70&amp;"'!"&amp;AW$68&amp;$C438+72),1,0)</f>
        <v>0</v>
      </c>
      <c r="AX438" cm="1">
        <f t="array" aca="1" ref="AX438" ca="1">IF(INDIRECT("'"&amp;$A$69&amp;"'!"&amp;AX$68&amp;$C438+72)&lt;&gt;INDIRECT("'"&amp;$A$70&amp;"'!"&amp;AX$68&amp;$C438+72),1,0)</f>
        <v>0</v>
      </c>
      <c r="AY438" cm="1">
        <f t="array" aca="1" ref="AY438" ca="1">IF(INDIRECT("'"&amp;$A$69&amp;"'!"&amp;AY$68&amp;$C438+72)&lt;&gt;INDIRECT("'"&amp;$A$70&amp;"'!"&amp;AY$68&amp;$C438+72),1,0)</f>
        <v>0</v>
      </c>
      <c r="AZ438" cm="1">
        <f t="array" aca="1" ref="AZ438" ca="1">IF(INDIRECT("'"&amp;$A$69&amp;"'!"&amp;AZ$68&amp;$C438+72)&lt;&gt;INDIRECT("'"&amp;$A$70&amp;"'!"&amp;AZ$68&amp;$C438+72),1,0)</f>
        <v>0</v>
      </c>
      <c r="BA438" cm="1">
        <f t="array" aca="1" ref="BA438" ca="1">IF(INDIRECT("'"&amp;$A$69&amp;"'!"&amp;BA$68&amp;$C438+72)&lt;&gt;INDIRECT("'"&amp;$A$70&amp;"'!"&amp;BA$68&amp;$C438+72),1,0)</f>
        <v>0</v>
      </c>
      <c r="BB438" cm="1">
        <f t="array" aca="1" ref="BB438" ca="1">IF(INDIRECT("'"&amp;$A$69&amp;"'!"&amp;BB$68&amp;$C438+72)&lt;&gt;INDIRECT("'"&amp;$A$70&amp;"'!"&amp;BB$68&amp;$C438+72),1,0)</f>
        <v>0</v>
      </c>
      <c r="BC438">
        <f t="shared" ca="1" si="15"/>
        <v>0</v>
      </c>
      <c r="BD438">
        <f t="shared" ca="1" si="16"/>
        <v>0</v>
      </c>
      <c r="BE438">
        <f t="shared" ca="1" si="17"/>
        <v>0</v>
      </c>
    </row>
    <row r="439" spans="3:57" x14ac:dyDescent="0.15">
      <c r="C439" s="283">
        <v>367</v>
      </c>
      <c r="D439" cm="1">
        <f t="array" aca="1" ref="D439" ca="1">IF(INDIRECT("'"&amp;$A$69&amp;"'!"&amp;D$68&amp;$C439+72)&lt;&gt;INDIRECT("'"&amp;$A$70&amp;"'!"&amp;D$68&amp;$C439+72),1,0)</f>
        <v>0</v>
      </c>
      <c r="E439" cm="1">
        <f t="array" aca="1" ref="E439" ca="1">IF(INDIRECT("'"&amp;$A$69&amp;"'!"&amp;E$68&amp;$C439+72)&lt;&gt;INDIRECT("'"&amp;$A$70&amp;"'!"&amp;E$68&amp;$C439+72),1,0)</f>
        <v>0</v>
      </c>
      <c r="F439" cm="1">
        <f t="array" aca="1" ref="F439" ca="1">IF(INDIRECT("'"&amp;$A$69&amp;"'!"&amp;F$68&amp;$C439+72)&lt;&gt;INDIRECT("'"&amp;$A$70&amp;"'!"&amp;F$68&amp;$C439+72),1,0)</f>
        <v>0</v>
      </c>
      <c r="G439" cm="1">
        <f t="array" aca="1" ref="G439" ca="1">IF(INDIRECT("'"&amp;$A$69&amp;"'!"&amp;G$68&amp;$C439+72)&lt;&gt;INDIRECT("'"&amp;$A$70&amp;"'!"&amp;G$68&amp;$C439+72),1,0)</f>
        <v>0</v>
      </c>
      <c r="H439" cm="1">
        <f t="array" aca="1" ref="H439" ca="1">IF(INDIRECT("'"&amp;$A$69&amp;"'!"&amp;H$68&amp;$C439+72)&lt;&gt;INDIRECT("'"&amp;$A$70&amp;"'!"&amp;H$68&amp;$C439+72),1,0)</f>
        <v>0</v>
      </c>
      <c r="I439" cm="1">
        <f t="array" aca="1" ref="I439" ca="1">IF(INDIRECT("'"&amp;$A$69&amp;"'!"&amp;I$68&amp;$C439+72)&lt;&gt;INDIRECT("'"&amp;$A$70&amp;"'!"&amp;I$68&amp;$C439+72),1,0)</f>
        <v>0</v>
      </c>
      <c r="J439" cm="1">
        <f t="array" aca="1" ref="J439" ca="1">IF(INDIRECT("'"&amp;$A$69&amp;"'!"&amp;J$68&amp;$C439+72)&lt;&gt;INDIRECT("'"&amp;$A$70&amp;"'!"&amp;J$68&amp;$C439+72),1,0)</f>
        <v>0</v>
      </c>
      <c r="K439" cm="1">
        <f t="array" aca="1" ref="K439" ca="1">IF(INDIRECT("'"&amp;$A$69&amp;"'!"&amp;K$68&amp;$C439+72)&lt;&gt;INDIRECT("'"&amp;$A$70&amp;"'!"&amp;K$68&amp;$C439+72),1,0)</f>
        <v>0</v>
      </c>
      <c r="L439" cm="1">
        <f t="array" aca="1" ref="L439" ca="1">IF(INDIRECT("'"&amp;$A$69&amp;"'!"&amp;L$68&amp;$C439+72)&lt;&gt;INDIRECT("'"&amp;$A$70&amp;"'!"&amp;L$68&amp;$C439+72),1,0)</f>
        <v>0</v>
      </c>
      <c r="M439" cm="1">
        <f t="array" aca="1" ref="M439" ca="1">IF(INDIRECT("'"&amp;$A$69&amp;"'!"&amp;M$68&amp;$C439+72)&lt;&gt;INDIRECT("'"&amp;$A$70&amp;"'!"&amp;M$68&amp;$C439+72),1,0)</f>
        <v>0</v>
      </c>
      <c r="N439" cm="1">
        <f t="array" aca="1" ref="N439" ca="1">IF(INDIRECT("'"&amp;$A$69&amp;"'!"&amp;N$68&amp;$C439+72)&lt;&gt;INDIRECT("'"&amp;$A$70&amp;"'!"&amp;N$68&amp;$C439+72),1,0)</f>
        <v>0</v>
      </c>
      <c r="O439" cm="1">
        <f t="array" aca="1" ref="O439" ca="1">IF(INDIRECT("'"&amp;$A$69&amp;"'!"&amp;O$68&amp;$C439+72)&lt;&gt;INDIRECT("'"&amp;$A$70&amp;"'!"&amp;O$68&amp;$C439+72),1,0)</f>
        <v>0</v>
      </c>
      <c r="P439" cm="1">
        <f t="array" aca="1" ref="P439" ca="1">IF(INDIRECT("'"&amp;$A$69&amp;"'!"&amp;P$68&amp;$C439+72)&lt;&gt;INDIRECT("'"&amp;$A$70&amp;"'!"&amp;P$68&amp;$C439+72),1,0)</f>
        <v>0</v>
      </c>
      <c r="Q439" cm="1">
        <f t="array" aca="1" ref="Q439" ca="1">IF(INDIRECT("'"&amp;$A$69&amp;"'!"&amp;Q$68&amp;$C439+72)&lt;&gt;INDIRECT("'"&amp;$A$70&amp;"'!"&amp;Q$68&amp;$C439+72),1,0)</f>
        <v>0</v>
      </c>
      <c r="R439" cm="1">
        <f t="array" aca="1" ref="R439" ca="1">IF(INDIRECT("'"&amp;$A$69&amp;"'!"&amp;R$68&amp;$C439+72)&lt;&gt;INDIRECT("'"&amp;$A$70&amp;"'!"&amp;R$68&amp;$C439+72),1,0)</f>
        <v>0</v>
      </c>
      <c r="S439" cm="1">
        <f t="array" aca="1" ref="S439" ca="1">IF(INDIRECT("'"&amp;$A$69&amp;"'!"&amp;S$68&amp;$C439+72)&lt;&gt;INDIRECT("'"&amp;$A$70&amp;"'!"&amp;S$68&amp;$C439+72),1,0)</f>
        <v>0</v>
      </c>
      <c r="T439" cm="1">
        <f t="array" aca="1" ref="T439" ca="1">IF(INDIRECT("'"&amp;$A$69&amp;"'!"&amp;T$68&amp;$C439+72)&lt;&gt;INDIRECT("'"&amp;$A$70&amp;"'!"&amp;T$68&amp;$C439+72),1,0)</f>
        <v>0</v>
      </c>
      <c r="U439" cm="1">
        <f t="array" aca="1" ref="U439" ca="1">IF(INDIRECT("'"&amp;$A$69&amp;"'!"&amp;U$68&amp;$C439+72)&lt;&gt;INDIRECT("'"&amp;$A$70&amp;"'!"&amp;U$68&amp;$C439+72),1,0)</f>
        <v>0</v>
      </c>
      <c r="V439" cm="1">
        <f t="array" aca="1" ref="V439" ca="1">IF(INDIRECT("'"&amp;$A$69&amp;"'!"&amp;V$68&amp;$C439+72)&lt;&gt;INDIRECT("'"&amp;$A$70&amp;"'!"&amp;V$68&amp;$C439+72),1,0)</f>
        <v>0</v>
      </c>
      <c r="W439" cm="1">
        <f t="array" aca="1" ref="W439" ca="1">IF(INDIRECT("'"&amp;$A$69&amp;"'!"&amp;W$68&amp;$C439+72)&lt;&gt;INDIRECT("'"&amp;$A$70&amp;"'!"&amp;W$68&amp;$C439+72),1,0)</f>
        <v>0</v>
      </c>
      <c r="X439" cm="1">
        <f t="array" aca="1" ref="X439" ca="1">IF(INDIRECT("'"&amp;$A$69&amp;"'!"&amp;X$68&amp;$C439+72)&lt;&gt;INDIRECT("'"&amp;$A$70&amp;"'!"&amp;X$68&amp;$C439+72),1,0)</f>
        <v>0</v>
      </c>
      <c r="Y439" cm="1">
        <f t="array" aca="1" ref="Y439" ca="1">IF(INDIRECT("'"&amp;$A$69&amp;"'!"&amp;Y$68&amp;$C439+72)&lt;&gt;INDIRECT("'"&amp;$A$70&amp;"'!"&amp;Y$68&amp;$C439+72),1,0)</f>
        <v>0</v>
      </c>
      <c r="Z439" cm="1">
        <f t="array" aca="1" ref="Z439" ca="1">IF(INDIRECT("'"&amp;$A$69&amp;"'!"&amp;Z$68&amp;$C439+72)&lt;&gt;INDIRECT("'"&amp;$A$70&amp;"'!"&amp;Z$68&amp;$C439+72),1,0)</f>
        <v>0</v>
      </c>
      <c r="AA439" cm="1">
        <f t="array" aca="1" ref="AA439" ca="1">IF(INDIRECT("'"&amp;$A$69&amp;"'!"&amp;AA$68&amp;$C439+72)&lt;&gt;INDIRECT("'"&amp;$A$70&amp;"'!"&amp;AA$68&amp;$C439+72),1,0)</f>
        <v>0</v>
      </c>
      <c r="AB439" cm="1">
        <f t="array" aca="1" ref="AB439" ca="1">IF(INDIRECT("'"&amp;$A$69&amp;"'!"&amp;AB$68&amp;$C439+72)&lt;&gt;INDIRECT("'"&amp;$A$70&amp;"'!"&amp;AB$68&amp;$C439+72),1,0)</f>
        <v>0</v>
      </c>
      <c r="AC439" cm="1">
        <f t="array" aca="1" ref="AC439" ca="1">IF(INDIRECT("'"&amp;$A$69&amp;"'!"&amp;AC$68&amp;$C439+72)&lt;&gt;INDIRECT("'"&amp;$A$70&amp;"'!"&amp;AC$68&amp;$C439+72),1,0)</f>
        <v>0</v>
      </c>
      <c r="AD439" cm="1">
        <f t="array" aca="1" ref="AD439" ca="1">IF(INDIRECT("'"&amp;$A$69&amp;"'!"&amp;AD$68&amp;$C439+72)&lt;&gt;INDIRECT("'"&amp;$A$70&amp;"'!"&amp;AD$68&amp;$C439+72),1,0)</f>
        <v>0</v>
      </c>
      <c r="AE439" cm="1">
        <f t="array" aca="1" ref="AE439" ca="1">IF(INDIRECT("'"&amp;$A$69&amp;"'!"&amp;AE$68&amp;$C439+72)&lt;&gt;INDIRECT("'"&amp;$A$70&amp;"'!"&amp;AE$68&amp;$C439+72),1,0)</f>
        <v>0</v>
      </c>
      <c r="AF439" cm="1">
        <f t="array" aca="1" ref="AF439" ca="1">IF(INDIRECT("'"&amp;$A$69&amp;"'!"&amp;AF$68&amp;$C439+72)&lt;&gt;INDIRECT("'"&amp;$A$70&amp;"'!"&amp;AF$68&amp;$C439+72),1,0)</f>
        <v>0</v>
      </c>
      <c r="AG439" cm="1">
        <f t="array" aca="1" ref="AG439" ca="1">IF(INDIRECT("'"&amp;$A$69&amp;"'!"&amp;AG$68&amp;$C439+72)&lt;&gt;INDIRECT("'"&amp;$A$70&amp;"'!"&amp;AG$68&amp;$C439+72),1,0)</f>
        <v>0</v>
      </c>
      <c r="AH439" cm="1">
        <f t="array" aca="1" ref="AH439" ca="1">IF(INDIRECT("'"&amp;$A$69&amp;"'!"&amp;AH$68&amp;$C439+72)&lt;&gt;INDIRECT("'"&amp;$A$70&amp;"'!"&amp;AH$68&amp;$C439+72),1,0)</f>
        <v>0</v>
      </c>
      <c r="AI439" cm="1">
        <f t="array" aca="1" ref="AI439" ca="1">IF(INDIRECT("'"&amp;$A$69&amp;"'!"&amp;AI$68&amp;$C439+72)&lt;&gt;INDIRECT("'"&amp;$A$70&amp;"'!"&amp;AI$68&amp;$C439+72),1,0)</f>
        <v>0</v>
      </c>
      <c r="AJ439" cm="1">
        <f t="array" aca="1" ref="AJ439" ca="1">IF(INDIRECT("'"&amp;$A$69&amp;"'!"&amp;AJ$68&amp;$C439+72)&lt;&gt;INDIRECT("'"&amp;$A$70&amp;"'!"&amp;AJ$68&amp;$C439+72),1,0)</f>
        <v>0</v>
      </c>
      <c r="AK439" cm="1">
        <f t="array" aca="1" ref="AK439" ca="1">IF(INDIRECT("'"&amp;$A$69&amp;"'!"&amp;AK$68&amp;$C439+72)&lt;&gt;INDIRECT("'"&amp;$A$70&amp;"'!"&amp;AK$68&amp;$C439+72),1,0)</f>
        <v>0</v>
      </c>
      <c r="AL439" cm="1">
        <f t="array" aca="1" ref="AL439" ca="1">IF(INDIRECT("'"&amp;$A$69&amp;"'!"&amp;AL$68&amp;$C439+72)&lt;&gt;INDIRECT("'"&amp;$A$70&amp;"'!"&amp;AL$68&amp;$C439+72),1,0)</f>
        <v>0</v>
      </c>
      <c r="AM439" cm="1">
        <f t="array" aca="1" ref="AM439" ca="1">IF(INDIRECT("'"&amp;$A$69&amp;"'!"&amp;AM$68&amp;$C439+72)&lt;&gt;INDIRECT("'"&amp;$A$70&amp;"'!"&amp;AM$68&amp;$C439+72),1,0)</f>
        <v>0</v>
      </c>
      <c r="AN439" cm="1">
        <f t="array" aca="1" ref="AN439" ca="1">IF(INDIRECT("'"&amp;$A$69&amp;"'!"&amp;AN$68&amp;$C439+72)&lt;&gt;INDIRECT("'"&amp;$A$70&amp;"'!"&amp;AN$68&amp;$C439+72),1,0)</f>
        <v>0</v>
      </c>
      <c r="AO439" cm="1">
        <f t="array" aca="1" ref="AO439" ca="1">IF(INDIRECT("'"&amp;$A$69&amp;"'!"&amp;AO$68&amp;$C439+72)&lt;&gt;INDIRECT("'"&amp;$A$70&amp;"'!"&amp;AO$68&amp;$C439+72),1,0)</f>
        <v>0</v>
      </c>
      <c r="AP439" cm="1">
        <f t="array" aca="1" ref="AP439" ca="1">IF(INDIRECT("'"&amp;$A$69&amp;"'!"&amp;AP$68&amp;$C439+72)&lt;&gt;INDIRECT("'"&amp;$A$70&amp;"'!"&amp;AP$68&amp;$C439+72),1,0)</f>
        <v>0</v>
      </c>
      <c r="AQ439" cm="1">
        <f t="array" aca="1" ref="AQ439" ca="1">IF(INDIRECT("'"&amp;$A$69&amp;"'!"&amp;AQ$68&amp;$C439+72)&lt;&gt;INDIRECT("'"&amp;$A$70&amp;"'!"&amp;AQ$68&amp;$C439+72),1,0)</f>
        <v>0</v>
      </c>
      <c r="AR439" cm="1">
        <f t="array" aca="1" ref="AR439" ca="1">IF(INDIRECT("'"&amp;$A$69&amp;"'!"&amp;AR$68&amp;$C439+72)&lt;&gt;INDIRECT("'"&amp;$A$70&amp;"'!"&amp;AR$68&amp;$C439+72),1,0)</f>
        <v>0</v>
      </c>
      <c r="AS439" cm="1">
        <f t="array" aca="1" ref="AS439" ca="1">IF(INDIRECT("'"&amp;$A$69&amp;"'!"&amp;AS$68&amp;$C439+72)&lt;&gt;INDIRECT("'"&amp;$A$70&amp;"'!"&amp;AS$68&amp;$C439+72),1,0)</f>
        <v>0</v>
      </c>
      <c r="AT439" cm="1">
        <f t="array" aca="1" ref="AT439" ca="1">IF(INDIRECT("'"&amp;$A$69&amp;"'!"&amp;AT$68&amp;$C439+72)&lt;&gt;INDIRECT("'"&amp;$A$70&amp;"'!"&amp;AT$68&amp;$C439+72),1,0)</f>
        <v>0</v>
      </c>
      <c r="AU439" cm="1">
        <f t="array" aca="1" ref="AU439" ca="1">IF(INDIRECT("'"&amp;$A$69&amp;"'!"&amp;AU$68&amp;$C439+72)&lt;&gt;INDIRECT("'"&amp;$A$70&amp;"'!"&amp;AU$68&amp;$C439+72),1,0)</f>
        <v>0</v>
      </c>
      <c r="AV439" cm="1">
        <f t="array" aca="1" ref="AV439" ca="1">IF(INDIRECT("'"&amp;$A$69&amp;"'!"&amp;AV$68&amp;$C439+72)&lt;&gt;INDIRECT("'"&amp;$A$70&amp;"'!"&amp;AV$68&amp;$C439+72),1,0)</f>
        <v>0</v>
      </c>
      <c r="AW439" cm="1">
        <f t="array" aca="1" ref="AW439" ca="1">IF(INDIRECT("'"&amp;$A$69&amp;"'!"&amp;AW$68&amp;$C439+72)&lt;&gt;INDIRECT("'"&amp;$A$70&amp;"'!"&amp;AW$68&amp;$C439+72),1,0)</f>
        <v>0</v>
      </c>
      <c r="AX439" cm="1">
        <f t="array" aca="1" ref="AX439" ca="1">IF(INDIRECT("'"&amp;$A$69&amp;"'!"&amp;AX$68&amp;$C439+72)&lt;&gt;INDIRECT("'"&amp;$A$70&amp;"'!"&amp;AX$68&amp;$C439+72),1,0)</f>
        <v>0</v>
      </c>
      <c r="AY439" cm="1">
        <f t="array" aca="1" ref="AY439" ca="1">IF(INDIRECT("'"&amp;$A$69&amp;"'!"&amp;AY$68&amp;$C439+72)&lt;&gt;INDIRECT("'"&amp;$A$70&amp;"'!"&amp;AY$68&amp;$C439+72),1,0)</f>
        <v>0</v>
      </c>
      <c r="AZ439" cm="1">
        <f t="array" aca="1" ref="AZ439" ca="1">IF(INDIRECT("'"&amp;$A$69&amp;"'!"&amp;AZ$68&amp;$C439+72)&lt;&gt;INDIRECT("'"&amp;$A$70&amp;"'!"&amp;AZ$68&amp;$C439+72),1,0)</f>
        <v>0</v>
      </c>
      <c r="BA439" cm="1">
        <f t="array" aca="1" ref="BA439" ca="1">IF(INDIRECT("'"&amp;$A$69&amp;"'!"&amp;BA$68&amp;$C439+72)&lt;&gt;INDIRECT("'"&amp;$A$70&amp;"'!"&amp;BA$68&amp;$C439+72),1,0)</f>
        <v>0</v>
      </c>
      <c r="BB439" cm="1">
        <f t="array" aca="1" ref="BB439" ca="1">IF(INDIRECT("'"&amp;$A$69&amp;"'!"&amp;BB$68&amp;$C439+72)&lt;&gt;INDIRECT("'"&amp;$A$70&amp;"'!"&amp;BB$68&amp;$C439+72),1,0)</f>
        <v>0</v>
      </c>
      <c r="BC439">
        <f t="shared" ca="1" si="15"/>
        <v>0</v>
      </c>
      <c r="BD439">
        <f t="shared" ca="1" si="16"/>
        <v>0</v>
      </c>
      <c r="BE439">
        <f t="shared" ca="1" si="17"/>
        <v>0</v>
      </c>
    </row>
    <row r="440" spans="3:57" x14ac:dyDescent="0.15">
      <c r="C440" s="283">
        <v>368</v>
      </c>
      <c r="D440" cm="1">
        <f t="array" aca="1" ref="D440" ca="1">IF(INDIRECT("'"&amp;$A$69&amp;"'!"&amp;D$68&amp;$C440+72)&lt;&gt;INDIRECT("'"&amp;$A$70&amp;"'!"&amp;D$68&amp;$C440+72),1,0)</f>
        <v>0</v>
      </c>
      <c r="E440" cm="1">
        <f t="array" aca="1" ref="E440" ca="1">IF(INDIRECT("'"&amp;$A$69&amp;"'!"&amp;E$68&amp;$C440+72)&lt;&gt;INDIRECT("'"&amp;$A$70&amp;"'!"&amp;E$68&amp;$C440+72),1,0)</f>
        <v>0</v>
      </c>
      <c r="F440" cm="1">
        <f t="array" aca="1" ref="F440" ca="1">IF(INDIRECT("'"&amp;$A$69&amp;"'!"&amp;F$68&amp;$C440+72)&lt;&gt;INDIRECT("'"&amp;$A$70&amp;"'!"&amp;F$68&amp;$C440+72),1,0)</f>
        <v>0</v>
      </c>
      <c r="G440" cm="1">
        <f t="array" aca="1" ref="G440" ca="1">IF(INDIRECT("'"&amp;$A$69&amp;"'!"&amp;G$68&amp;$C440+72)&lt;&gt;INDIRECT("'"&amp;$A$70&amp;"'!"&amp;G$68&amp;$C440+72),1,0)</f>
        <v>0</v>
      </c>
      <c r="H440" cm="1">
        <f t="array" aca="1" ref="H440" ca="1">IF(INDIRECT("'"&amp;$A$69&amp;"'!"&amp;H$68&amp;$C440+72)&lt;&gt;INDIRECT("'"&amp;$A$70&amp;"'!"&amp;H$68&amp;$C440+72),1,0)</f>
        <v>0</v>
      </c>
      <c r="I440" cm="1">
        <f t="array" aca="1" ref="I440" ca="1">IF(INDIRECT("'"&amp;$A$69&amp;"'!"&amp;I$68&amp;$C440+72)&lt;&gt;INDIRECT("'"&amp;$A$70&amp;"'!"&amp;I$68&amp;$C440+72),1,0)</f>
        <v>0</v>
      </c>
      <c r="J440" cm="1">
        <f t="array" aca="1" ref="J440" ca="1">IF(INDIRECT("'"&amp;$A$69&amp;"'!"&amp;J$68&amp;$C440+72)&lt;&gt;INDIRECT("'"&amp;$A$70&amp;"'!"&amp;J$68&amp;$C440+72),1,0)</f>
        <v>0</v>
      </c>
      <c r="K440" cm="1">
        <f t="array" aca="1" ref="K440" ca="1">IF(INDIRECT("'"&amp;$A$69&amp;"'!"&amp;K$68&amp;$C440+72)&lt;&gt;INDIRECT("'"&amp;$A$70&amp;"'!"&amp;K$68&amp;$C440+72),1,0)</f>
        <v>0</v>
      </c>
      <c r="L440" cm="1">
        <f t="array" aca="1" ref="L440" ca="1">IF(INDIRECT("'"&amp;$A$69&amp;"'!"&amp;L$68&amp;$C440+72)&lt;&gt;INDIRECT("'"&amp;$A$70&amp;"'!"&amp;L$68&amp;$C440+72),1,0)</f>
        <v>0</v>
      </c>
      <c r="M440" cm="1">
        <f t="array" aca="1" ref="M440" ca="1">IF(INDIRECT("'"&amp;$A$69&amp;"'!"&amp;M$68&amp;$C440+72)&lt;&gt;INDIRECT("'"&amp;$A$70&amp;"'!"&amp;M$68&amp;$C440+72),1,0)</f>
        <v>0</v>
      </c>
      <c r="N440" cm="1">
        <f t="array" aca="1" ref="N440" ca="1">IF(INDIRECT("'"&amp;$A$69&amp;"'!"&amp;N$68&amp;$C440+72)&lt;&gt;INDIRECT("'"&amp;$A$70&amp;"'!"&amp;N$68&amp;$C440+72),1,0)</f>
        <v>0</v>
      </c>
      <c r="O440" cm="1">
        <f t="array" aca="1" ref="O440" ca="1">IF(INDIRECT("'"&amp;$A$69&amp;"'!"&amp;O$68&amp;$C440+72)&lt;&gt;INDIRECT("'"&amp;$A$70&amp;"'!"&amp;O$68&amp;$C440+72),1,0)</f>
        <v>0</v>
      </c>
      <c r="P440" cm="1">
        <f t="array" aca="1" ref="P440" ca="1">IF(INDIRECT("'"&amp;$A$69&amp;"'!"&amp;P$68&amp;$C440+72)&lt;&gt;INDIRECT("'"&amp;$A$70&amp;"'!"&amp;P$68&amp;$C440+72),1,0)</f>
        <v>0</v>
      </c>
      <c r="Q440" cm="1">
        <f t="array" aca="1" ref="Q440" ca="1">IF(INDIRECT("'"&amp;$A$69&amp;"'!"&amp;Q$68&amp;$C440+72)&lt;&gt;INDIRECT("'"&amp;$A$70&amp;"'!"&amp;Q$68&amp;$C440+72),1,0)</f>
        <v>0</v>
      </c>
      <c r="R440" cm="1">
        <f t="array" aca="1" ref="R440" ca="1">IF(INDIRECT("'"&amp;$A$69&amp;"'!"&amp;R$68&amp;$C440+72)&lt;&gt;INDIRECT("'"&amp;$A$70&amp;"'!"&amp;R$68&amp;$C440+72),1,0)</f>
        <v>0</v>
      </c>
      <c r="S440" cm="1">
        <f t="array" aca="1" ref="S440" ca="1">IF(INDIRECT("'"&amp;$A$69&amp;"'!"&amp;S$68&amp;$C440+72)&lt;&gt;INDIRECT("'"&amp;$A$70&amp;"'!"&amp;S$68&amp;$C440+72),1,0)</f>
        <v>0</v>
      </c>
      <c r="T440" cm="1">
        <f t="array" aca="1" ref="T440" ca="1">IF(INDIRECT("'"&amp;$A$69&amp;"'!"&amp;T$68&amp;$C440+72)&lt;&gt;INDIRECT("'"&amp;$A$70&amp;"'!"&amp;T$68&amp;$C440+72),1,0)</f>
        <v>0</v>
      </c>
      <c r="U440" cm="1">
        <f t="array" aca="1" ref="U440" ca="1">IF(INDIRECT("'"&amp;$A$69&amp;"'!"&amp;U$68&amp;$C440+72)&lt;&gt;INDIRECT("'"&amp;$A$70&amp;"'!"&amp;U$68&amp;$C440+72),1,0)</f>
        <v>0</v>
      </c>
      <c r="V440" cm="1">
        <f t="array" aca="1" ref="V440" ca="1">IF(INDIRECT("'"&amp;$A$69&amp;"'!"&amp;V$68&amp;$C440+72)&lt;&gt;INDIRECT("'"&amp;$A$70&amp;"'!"&amp;V$68&amp;$C440+72),1,0)</f>
        <v>0</v>
      </c>
      <c r="W440" cm="1">
        <f t="array" aca="1" ref="W440" ca="1">IF(INDIRECT("'"&amp;$A$69&amp;"'!"&amp;W$68&amp;$C440+72)&lt;&gt;INDIRECT("'"&amp;$A$70&amp;"'!"&amp;W$68&amp;$C440+72),1,0)</f>
        <v>0</v>
      </c>
      <c r="X440" cm="1">
        <f t="array" aca="1" ref="X440" ca="1">IF(INDIRECT("'"&amp;$A$69&amp;"'!"&amp;X$68&amp;$C440+72)&lt;&gt;INDIRECT("'"&amp;$A$70&amp;"'!"&amp;X$68&amp;$C440+72),1,0)</f>
        <v>0</v>
      </c>
      <c r="Y440" cm="1">
        <f t="array" aca="1" ref="Y440" ca="1">IF(INDIRECT("'"&amp;$A$69&amp;"'!"&amp;Y$68&amp;$C440+72)&lt;&gt;INDIRECT("'"&amp;$A$70&amp;"'!"&amp;Y$68&amp;$C440+72),1,0)</f>
        <v>0</v>
      </c>
      <c r="Z440" cm="1">
        <f t="array" aca="1" ref="Z440" ca="1">IF(INDIRECT("'"&amp;$A$69&amp;"'!"&amp;Z$68&amp;$C440+72)&lt;&gt;INDIRECT("'"&amp;$A$70&amp;"'!"&amp;Z$68&amp;$C440+72),1,0)</f>
        <v>0</v>
      </c>
      <c r="AA440" cm="1">
        <f t="array" aca="1" ref="AA440" ca="1">IF(INDIRECT("'"&amp;$A$69&amp;"'!"&amp;AA$68&amp;$C440+72)&lt;&gt;INDIRECT("'"&amp;$A$70&amp;"'!"&amp;AA$68&amp;$C440+72),1,0)</f>
        <v>0</v>
      </c>
      <c r="AB440" cm="1">
        <f t="array" aca="1" ref="AB440" ca="1">IF(INDIRECT("'"&amp;$A$69&amp;"'!"&amp;AB$68&amp;$C440+72)&lt;&gt;INDIRECT("'"&amp;$A$70&amp;"'!"&amp;AB$68&amp;$C440+72),1,0)</f>
        <v>0</v>
      </c>
      <c r="AC440" cm="1">
        <f t="array" aca="1" ref="AC440" ca="1">IF(INDIRECT("'"&amp;$A$69&amp;"'!"&amp;AC$68&amp;$C440+72)&lt;&gt;INDIRECT("'"&amp;$A$70&amp;"'!"&amp;AC$68&amp;$C440+72),1,0)</f>
        <v>0</v>
      </c>
      <c r="AD440" cm="1">
        <f t="array" aca="1" ref="AD440" ca="1">IF(INDIRECT("'"&amp;$A$69&amp;"'!"&amp;AD$68&amp;$C440+72)&lt;&gt;INDIRECT("'"&amp;$A$70&amp;"'!"&amp;AD$68&amp;$C440+72),1,0)</f>
        <v>0</v>
      </c>
      <c r="AE440" cm="1">
        <f t="array" aca="1" ref="AE440" ca="1">IF(INDIRECT("'"&amp;$A$69&amp;"'!"&amp;AE$68&amp;$C440+72)&lt;&gt;INDIRECT("'"&amp;$A$70&amp;"'!"&amp;AE$68&amp;$C440+72),1,0)</f>
        <v>0</v>
      </c>
      <c r="AF440" cm="1">
        <f t="array" aca="1" ref="AF440" ca="1">IF(INDIRECT("'"&amp;$A$69&amp;"'!"&amp;AF$68&amp;$C440+72)&lt;&gt;INDIRECT("'"&amp;$A$70&amp;"'!"&amp;AF$68&amp;$C440+72),1,0)</f>
        <v>0</v>
      </c>
      <c r="AG440" cm="1">
        <f t="array" aca="1" ref="AG440" ca="1">IF(INDIRECT("'"&amp;$A$69&amp;"'!"&amp;AG$68&amp;$C440+72)&lt;&gt;INDIRECT("'"&amp;$A$70&amp;"'!"&amp;AG$68&amp;$C440+72),1,0)</f>
        <v>0</v>
      </c>
      <c r="AH440" cm="1">
        <f t="array" aca="1" ref="AH440" ca="1">IF(INDIRECT("'"&amp;$A$69&amp;"'!"&amp;AH$68&amp;$C440+72)&lt;&gt;INDIRECT("'"&amp;$A$70&amp;"'!"&amp;AH$68&amp;$C440+72),1,0)</f>
        <v>0</v>
      </c>
      <c r="AI440" cm="1">
        <f t="array" aca="1" ref="AI440" ca="1">IF(INDIRECT("'"&amp;$A$69&amp;"'!"&amp;AI$68&amp;$C440+72)&lt;&gt;INDIRECT("'"&amp;$A$70&amp;"'!"&amp;AI$68&amp;$C440+72),1,0)</f>
        <v>0</v>
      </c>
      <c r="AJ440" cm="1">
        <f t="array" aca="1" ref="AJ440" ca="1">IF(INDIRECT("'"&amp;$A$69&amp;"'!"&amp;AJ$68&amp;$C440+72)&lt;&gt;INDIRECT("'"&amp;$A$70&amp;"'!"&amp;AJ$68&amp;$C440+72),1,0)</f>
        <v>0</v>
      </c>
      <c r="AK440" cm="1">
        <f t="array" aca="1" ref="AK440" ca="1">IF(INDIRECT("'"&amp;$A$69&amp;"'!"&amp;AK$68&amp;$C440+72)&lt;&gt;INDIRECT("'"&amp;$A$70&amp;"'!"&amp;AK$68&amp;$C440+72),1,0)</f>
        <v>0</v>
      </c>
      <c r="AL440" cm="1">
        <f t="array" aca="1" ref="AL440" ca="1">IF(INDIRECT("'"&amp;$A$69&amp;"'!"&amp;AL$68&amp;$C440+72)&lt;&gt;INDIRECT("'"&amp;$A$70&amp;"'!"&amp;AL$68&amp;$C440+72),1,0)</f>
        <v>0</v>
      </c>
      <c r="AM440" cm="1">
        <f t="array" aca="1" ref="AM440" ca="1">IF(INDIRECT("'"&amp;$A$69&amp;"'!"&amp;AM$68&amp;$C440+72)&lt;&gt;INDIRECT("'"&amp;$A$70&amp;"'!"&amp;AM$68&amp;$C440+72),1,0)</f>
        <v>0</v>
      </c>
      <c r="AN440" cm="1">
        <f t="array" aca="1" ref="AN440" ca="1">IF(INDIRECT("'"&amp;$A$69&amp;"'!"&amp;AN$68&amp;$C440+72)&lt;&gt;INDIRECT("'"&amp;$A$70&amp;"'!"&amp;AN$68&amp;$C440+72),1,0)</f>
        <v>0</v>
      </c>
      <c r="AO440" cm="1">
        <f t="array" aca="1" ref="AO440" ca="1">IF(INDIRECT("'"&amp;$A$69&amp;"'!"&amp;AO$68&amp;$C440+72)&lt;&gt;INDIRECT("'"&amp;$A$70&amp;"'!"&amp;AO$68&amp;$C440+72),1,0)</f>
        <v>0</v>
      </c>
      <c r="AP440" cm="1">
        <f t="array" aca="1" ref="AP440" ca="1">IF(INDIRECT("'"&amp;$A$69&amp;"'!"&amp;AP$68&amp;$C440+72)&lt;&gt;INDIRECT("'"&amp;$A$70&amp;"'!"&amp;AP$68&amp;$C440+72),1,0)</f>
        <v>0</v>
      </c>
      <c r="AQ440" cm="1">
        <f t="array" aca="1" ref="AQ440" ca="1">IF(INDIRECT("'"&amp;$A$69&amp;"'!"&amp;AQ$68&amp;$C440+72)&lt;&gt;INDIRECT("'"&amp;$A$70&amp;"'!"&amp;AQ$68&amp;$C440+72),1,0)</f>
        <v>0</v>
      </c>
      <c r="AR440" cm="1">
        <f t="array" aca="1" ref="AR440" ca="1">IF(INDIRECT("'"&amp;$A$69&amp;"'!"&amp;AR$68&amp;$C440+72)&lt;&gt;INDIRECT("'"&amp;$A$70&amp;"'!"&amp;AR$68&amp;$C440+72),1,0)</f>
        <v>0</v>
      </c>
      <c r="AS440" cm="1">
        <f t="array" aca="1" ref="AS440" ca="1">IF(INDIRECT("'"&amp;$A$69&amp;"'!"&amp;AS$68&amp;$C440+72)&lt;&gt;INDIRECT("'"&amp;$A$70&amp;"'!"&amp;AS$68&amp;$C440+72),1,0)</f>
        <v>0</v>
      </c>
      <c r="AT440" cm="1">
        <f t="array" aca="1" ref="AT440" ca="1">IF(INDIRECT("'"&amp;$A$69&amp;"'!"&amp;AT$68&amp;$C440+72)&lt;&gt;INDIRECT("'"&amp;$A$70&amp;"'!"&amp;AT$68&amp;$C440+72),1,0)</f>
        <v>0</v>
      </c>
      <c r="AU440" cm="1">
        <f t="array" aca="1" ref="AU440" ca="1">IF(INDIRECT("'"&amp;$A$69&amp;"'!"&amp;AU$68&amp;$C440+72)&lt;&gt;INDIRECT("'"&amp;$A$70&amp;"'!"&amp;AU$68&amp;$C440+72),1,0)</f>
        <v>0</v>
      </c>
      <c r="AV440" cm="1">
        <f t="array" aca="1" ref="AV440" ca="1">IF(INDIRECT("'"&amp;$A$69&amp;"'!"&amp;AV$68&amp;$C440+72)&lt;&gt;INDIRECT("'"&amp;$A$70&amp;"'!"&amp;AV$68&amp;$C440+72),1,0)</f>
        <v>0</v>
      </c>
      <c r="AW440" cm="1">
        <f t="array" aca="1" ref="AW440" ca="1">IF(INDIRECT("'"&amp;$A$69&amp;"'!"&amp;AW$68&amp;$C440+72)&lt;&gt;INDIRECT("'"&amp;$A$70&amp;"'!"&amp;AW$68&amp;$C440+72),1,0)</f>
        <v>0</v>
      </c>
      <c r="AX440" cm="1">
        <f t="array" aca="1" ref="AX440" ca="1">IF(INDIRECT("'"&amp;$A$69&amp;"'!"&amp;AX$68&amp;$C440+72)&lt;&gt;INDIRECT("'"&amp;$A$70&amp;"'!"&amp;AX$68&amp;$C440+72),1,0)</f>
        <v>0</v>
      </c>
      <c r="AY440" cm="1">
        <f t="array" aca="1" ref="AY440" ca="1">IF(INDIRECT("'"&amp;$A$69&amp;"'!"&amp;AY$68&amp;$C440+72)&lt;&gt;INDIRECT("'"&amp;$A$70&amp;"'!"&amp;AY$68&amp;$C440+72),1,0)</f>
        <v>0</v>
      </c>
      <c r="AZ440" cm="1">
        <f t="array" aca="1" ref="AZ440" ca="1">IF(INDIRECT("'"&amp;$A$69&amp;"'!"&amp;AZ$68&amp;$C440+72)&lt;&gt;INDIRECT("'"&amp;$A$70&amp;"'!"&amp;AZ$68&amp;$C440+72),1,0)</f>
        <v>0</v>
      </c>
      <c r="BA440" cm="1">
        <f t="array" aca="1" ref="BA440" ca="1">IF(INDIRECT("'"&amp;$A$69&amp;"'!"&amp;BA$68&amp;$C440+72)&lt;&gt;INDIRECT("'"&amp;$A$70&amp;"'!"&amp;BA$68&amp;$C440+72),1,0)</f>
        <v>0</v>
      </c>
      <c r="BB440" cm="1">
        <f t="array" aca="1" ref="BB440" ca="1">IF(INDIRECT("'"&amp;$A$69&amp;"'!"&amp;BB$68&amp;$C440+72)&lt;&gt;INDIRECT("'"&amp;$A$70&amp;"'!"&amp;BB$68&amp;$C440+72),1,0)</f>
        <v>0</v>
      </c>
      <c r="BC440">
        <f t="shared" ca="1" si="15"/>
        <v>0</v>
      </c>
      <c r="BD440">
        <f t="shared" ca="1" si="16"/>
        <v>0</v>
      </c>
      <c r="BE440">
        <f t="shared" ca="1" si="17"/>
        <v>0</v>
      </c>
    </row>
    <row r="441" spans="3:57" x14ac:dyDescent="0.15">
      <c r="C441" s="283">
        <v>369</v>
      </c>
      <c r="D441" cm="1">
        <f t="array" aca="1" ref="D441" ca="1">IF(INDIRECT("'"&amp;$A$69&amp;"'!"&amp;D$68&amp;$C441+72)&lt;&gt;INDIRECT("'"&amp;$A$70&amp;"'!"&amp;D$68&amp;$C441+72),1,0)</f>
        <v>0</v>
      </c>
      <c r="E441" cm="1">
        <f t="array" aca="1" ref="E441" ca="1">IF(INDIRECT("'"&amp;$A$69&amp;"'!"&amp;E$68&amp;$C441+72)&lt;&gt;INDIRECT("'"&amp;$A$70&amp;"'!"&amp;E$68&amp;$C441+72),1,0)</f>
        <v>0</v>
      </c>
      <c r="F441" cm="1">
        <f t="array" aca="1" ref="F441" ca="1">IF(INDIRECT("'"&amp;$A$69&amp;"'!"&amp;F$68&amp;$C441+72)&lt;&gt;INDIRECT("'"&amp;$A$70&amp;"'!"&amp;F$68&amp;$C441+72),1,0)</f>
        <v>0</v>
      </c>
      <c r="G441" cm="1">
        <f t="array" aca="1" ref="G441" ca="1">IF(INDIRECT("'"&amp;$A$69&amp;"'!"&amp;G$68&amp;$C441+72)&lt;&gt;INDIRECT("'"&amp;$A$70&amp;"'!"&amp;G$68&amp;$C441+72),1,0)</f>
        <v>0</v>
      </c>
      <c r="H441" cm="1">
        <f t="array" aca="1" ref="H441" ca="1">IF(INDIRECT("'"&amp;$A$69&amp;"'!"&amp;H$68&amp;$C441+72)&lt;&gt;INDIRECT("'"&amp;$A$70&amp;"'!"&amp;H$68&amp;$C441+72),1,0)</f>
        <v>0</v>
      </c>
      <c r="I441" cm="1">
        <f t="array" aca="1" ref="I441" ca="1">IF(INDIRECT("'"&amp;$A$69&amp;"'!"&amp;I$68&amp;$C441+72)&lt;&gt;INDIRECT("'"&amp;$A$70&amp;"'!"&amp;I$68&amp;$C441+72),1,0)</f>
        <v>0</v>
      </c>
      <c r="J441" cm="1">
        <f t="array" aca="1" ref="J441" ca="1">IF(INDIRECT("'"&amp;$A$69&amp;"'!"&amp;J$68&amp;$C441+72)&lt;&gt;INDIRECT("'"&amp;$A$70&amp;"'!"&amp;J$68&amp;$C441+72),1,0)</f>
        <v>0</v>
      </c>
      <c r="K441" cm="1">
        <f t="array" aca="1" ref="K441" ca="1">IF(INDIRECT("'"&amp;$A$69&amp;"'!"&amp;K$68&amp;$C441+72)&lt;&gt;INDIRECT("'"&amp;$A$70&amp;"'!"&amp;K$68&amp;$C441+72),1,0)</f>
        <v>0</v>
      </c>
      <c r="L441" cm="1">
        <f t="array" aca="1" ref="L441" ca="1">IF(INDIRECT("'"&amp;$A$69&amp;"'!"&amp;L$68&amp;$C441+72)&lt;&gt;INDIRECT("'"&amp;$A$70&amp;"'!"&amp;L$68&amp;$C441+72),1,0)</f>
        <v>0</v>
      </c>
      <c r="M441" cm="1">
        <f t="array" aca="1" ref="M441" ca="1">IF(INDIRECT("'"&amp;$A$69&amp;"'!"&amp;M$68&amp;$C441+72)&lt;&gt;INDIRECT("'"&amp;$A$70&amp;"'!"&amp;M$68&amp;$C441+72),1,0)</f>
        <v>0</v>
      </c>
      <c r="N441" cm="1">
        <f t="array" aca="1" ref="N441" ca="1">IF(INDIRECT("'"&amp;$A$69&amp;"'!"&amp;N$68&amp;$C441+72)&lt;&gt;INDIRECT("'"&amp;$A$70&amp;"'!"&amp;N$68&amp;$C441+72),1,0)</f>
        <v>0</v>
      </c>
      <c r="O441" cm="1">
        <f t="array" aca="1" ref="O441" ca="1">IF(INDIRECT("'"&amp;$A$69&amp;"'!"&amp;O$68&amp;$C441+72)&lt;&gt;INDIRECT("'"&amp;$A$70&amp;"'!"&amp;O$68&amp;$C441+72),1,0)</f>
        <v>0</v>
      </c>
      <c r="P441" cm="1">
        <f t="array" aca="1" ref="P441" ca="1">IF(INDIRECT("'"&amp;$A$69&amp;"'!"&amp;P$68&amp;$C441+72)&lt;&gt;INDIRECT("'"&amp;$A$70&amp;"'!"&amp;P$68&amp;$C441+72),1,0)</f>
        <v>0</v>
      </c>
      <c r="Q441" cm="1">
        <f t="array" aca="1" ref="Q441" ca="1">IF(INDIRECT("'"&amp;$A$69&amp;"'!"&amp;Q$68&amp;$C441+72)&lt;&gt;INDIRECT("'"&amp;$A$70&amp;"'!"&amp;Q$68&amp;$C441+72),1,0)</f>
        <v>0</v>
      </c>
      <c r="R441" cm="1">
        <f t="array" aca="1" ref="R441" ca="1">IF(INDIRECT("'"&amp;$A$69&amp;"'!"&amp;R$68&amp;$C441+72)&lt;&gt;INDIRECT("'"&amp;$A$70&amp;"'!"&amp;R$68&amp;$C441+72),1,0)</f>
        <v>0</v>
      </c>
      <c r="S441" cm="1">
        <f t="array" aca="1" ref="S441" ca="1">IF(INDIRECT("'"&amp;$A$69&amp;"'!"&amp;S$68&amp;$C441+72)&lt;&gt;INDIRECT("'"&amp;$A$70&amp;"'!"&amp;S$68&amp;$C441+72),1,0)</f>
        <v>0</v>
      </c>
      <c r="T441" cm="1">
        <f t="array" aca="1" ref="T441" ca="1">IF(INDIRECT("'"&amp;$A$69&amp;"'!"&amp;T$68&amp;$C441+72)&lt;&gt;INDIRECT("'"&amp;$A$70&amp;"'!"&amp;T$68&amp;$C441+72),1,0)</f>
        <v>0</v>
      </c>
      <c r="U441" cm="1">
        <f t="array" aca="1" ref="U441" ca="1">IF(INDIRECT("'"&amp;$A$69&amp;"'!"&amp;U$68&amp;$C441+72)&lt;&gt;INDIRECT("'"&amp;$A$70&amp;"'!"&amp;U$68&amp;$C441+72),1,0)</f>
        <v>0</v>
      </c>
      <c r="V441" cm="1">
        <f t="array" aca="1" ref="V441" ca="1">IF(INDIRECT("'"&amp;$A$69&amp;"'!"&amp;V$68&amp;$C441+72)&lt;&gt;INDIRECT("'"&amp;$A$70&amp;"'!"&amp;V$68&amp;$C441+72),1,0)</f>
        <v>0</v>
      </c>
      <c r="W441" cm="1">
        <f t="array" aca="1" ref="W441" ca="1">IF(INDIRECT("'"&amp;$A$69&amp;"'!"&amp;W$68&amp;$C441+72)&lt;&gt;INDIRECT("'"&amp;$A$70&amp;"'!"&amp;W$68&amp;$C441+72),1,0)</f>
        <v>0</v>
      </c>
      <c r="X441" cm="1">
        <f t="array" aca="1" ref="X441" ca="1">IF(INDIRECT("'"&amp;$A$69&amp;"'!"&amp;X$68&amp;$C441+72)&lt;&gt;INDIRECT("'"&amp;$A$70&amp;"'!"&amp;X$68&amp;$C441+72),1,0)</f>
        <v>0</v>
      </c>
      <c r="Y441" cm="1">
        <f t="array" aca="1" ref="Y441" ca="1">IF(INDIRECT("'"&amp;$A$69&amp;"'!"&amp;Y$68&amp;$C441+72)&lt;&gt;INDIRECT("'"&amp;$A$70&amp;"'!"&amp;Y$68&amp;$C441+72),1,0)</f>
        <v>0</v>
      </c>
      <c r="Z441" cm="1">
        <f t="array" aca="1" ref="Z441" ca="1">IF(INDIRECT("'"&amp;$A$69&amp;"'!"&amp;Z$68&amp;$C441+72)&lt;&gt;INDIRECT("'"&amp;$A$70&amp;"'!"&amp;Z$68&amp;$C441+72),1,0)</f>
        <v>0</v>
      </c>
      <c r="AA441" cm="1">
        <f t="array" aca="1" ref="AA441" ca="1">IF(INDIRECT("'"&amp;$A$69&amp;"'!"&amp;AA$68&amp;$C441+72)&lt;&gt;INDIRECT("'"&amp;$A$70&amp;"'!"&amp;AA$68&amp;$C441+72),1,0)</f>
        <v>0</v>
      </c>
      <c r="AB441" cm="1">
        <f t="array" aca="1" ref="AB441" ca="1">IF(INDIRECT("'"&amp;$A$69&amp;"'!"&amp;AB$68&amp;$C441+72)&lt;&gt;INDIRECT("'"&amp;$A$70&amp;"'!"&amp;AB$68&amp;$C441+72),1,0)</f>
        <v>0</v>
      </c>
      <c r="AC441" cm="1">
        <f t="array" aca="1" ref="AC441" ca="1">IF(INDIRECT("'"&amp;$A$69&amp;"'!"&amp;AC$68&amp;$C441+72)&lt;&gt;INDIRECT("'"&amp;$A$70&amp;"'!"&amp;AC$68&amp;$C441+72),1,0)</f>
        <v>0</v>
      </c>
      <c r="AD441" cm="1">
        <f t="array" aca="1" ref="AD441" ca="1">IF(INDIRECT("'"&amp;$A$69&amp;"'!"&amp;AD$68&amp;$C441+72)&lt;&gt;INDIRECT("'"&amp;$A$70&amp;"'!"&amp;AD$68&amp;$C441+72),1,0)</f>
        <v>0</v>
      </c>
      <c r="AE441" cm="1">
        <f t="array" aca="1" ref="AE441" ca="1">IF(INDIRECT("'"&amp;$A$69&amp;"'!"&amp;AE$68&amp;$C441+72)&lt;&gt;INDIRECT("'"&amp;$A$70&amp;"'!"&amp;AE$68&amp;$C441+72),1,0)</f>
        <v>0</v>
      </c>
      <c r="AF441" cm="1">
        <f t="array" aca="1" ref="AF441" ca="1">IF(INDIRECT("'"&amp;$A$69&amp;"'!"&amp;AF$68&amp;$C441+72)&lt;&gt;INDIRECT("'"&amp;$A$70&amp;"'!"&amp;AF$68&amp;$C441+72),1,0)</f>
        <v>0</v>
      </c>
      <c r="AG441" cm="1">
        <f t="array" aca="1" ref="AG441" ca="1">IF(INDIRECT("'"&amp;$A$69&amp;"'!"&amp;AG$68&amp;$C441+72)&lt;&gt;INDIRECT("'"&amp;$A$70&amp;"'!"&amp;AG$68&amp;$C441+72),1,0)</f>
        <v>0</v>
      </c>
      <c r="AH441" cm="1">
        <f t="array" aca="1" ref="AH441" ca="1">IF(INDIRECT("'"&amp;$A$69&amp;"'!"&amp;AH$68&amp;$C441+72)&lt;&gt;INDIRECT("'"&amp;$A$70&amp;"'!"&amp;AH$68&amp;$C441+72),1,0)</f>
        <v>0</v>
      </c>
      <c r="AI441" cm="1">
        <f t="array" aca="1" ref="AI441" ca="1">IF(INDIRECT("'"&amp;$A$69&amp;"'!"&amp;AI$68&amp;$C441+72)&lt;&gt;INDIRECT("'"&amp;$A$70&amp;"'!"&amp;AI$68&amp;$C441+72),1,0)</f>
        <v>0</v>
      </c>
      <c r="AJ441" cm="1">
        <f t="array" aca="1" ref="AJ441" ca="1">IF(INDIRECT("'"&amp;$A$69&amp;"'!"&amp;AJ$68&amp;$C441+72)&lt;&gt;INDIRECT("'"&amp;$A$70&amp;"'!"&amp;AJ$68&amp;$C441+72),1,0)</f>
        <v>0</v>
      </c>
      <c r="AK441" cm="1">
        <f t="array" aca="1" ref="AK441" ca="1">IF(INDIRECT("'"&amp;$A$69&amp;"'!"&amp;AK$68&amp;$C441+72)&lt;&gt;INDIRECT("'"&amp;$A$70&amp;"'!"&amp;AK$68&amp;$C441+72),1,0)</f>
        <v>0</v>
      </c>
      <c r="AL441" cm="1">
        <f t="array" aca="1" ref="AL441" ca="1">IF(INDIRECT("'"&amp;$A$69&amp;"'!"&amp;AL$68&amp;$C441+72)&lt;&gt;INDIRECT("'"&amp;$A$70&amp;"'!"&amp;AL$68&amp;$C441+72),1,0)</f>
        <v>0</v>
      </c>
      <c r="AM441" cm="1">
        <f t="array" aca="1" ref="AM441" ca="1">IF(INDIRECT("'"&amp;$A$69&amp;"'!"&amp;AM$68&amp;$C441+72)&lt;&gt;INDIRECT("'"&amp;$A$70&amp;"'!"&amp;AM$68&amp;$C441+72),1,0)</f>
        <v>0</v>
      </c>
      <c r="AN441" cm="1">
        <f t="array" aca="1" ref="AN441" ca="1">IF(INDIRECT("'"&amp;$A$69&amp;"'!"&amp;AN$68&amp;$C441+72)&lt;&gt;INDIRECT("'"&amp;$A$70&amp;"'!"&amp;AN$68&amp;$C441+72),1,0)</f>
        <v>0</v>
      </c>
      <c r="AO441" cm="1">
        <f t="array" aca="1" ref="AO441" ca="1">IF(INDIRECT("'"&amp;$A$69&amp;"'!"&amp;AO$68&amp;$C441+72)&lt;&gt;INDIRECT("'"&amp;$A$70&amp;"'!"&amp;AO$68&amp;$C441+72),1,0)</f>
        <v>0</v>
      </c>
      <c r="AP441" cm="1">
        <f t="array" aca="1" ref="AP441" ca="1">IF(INDIRECT("'"&amp;$A$69&amp;"'!"&amp;AP$68&amp;$C441+72)&lt;&gt;INDIRECT("'"&amp;$A$70&amp;"'!"&amp;AP$68&amp;$C441+72),1,0)</f>
        <v>0</v>
      </c>
      <c r="AQ441" cm="1">
        <f t="array" aca="1" ref="AQ441" ca="1">IF(INDIRECT("'"&amp;$A$69&amp;"'!"&amp;AQ$68&amp;$C441+72)&lt;&gt;INDIRECT("'"&amp;$A$70&amp;"'!"&amp;AQ$68&amp;$C441+72),1,0)</f>
        <v>0</v>
      </c>
      <c r="AR441" cm="1">
        <f t="array" aca="1" ref="AR441" ca="1">IF(INDIRECT("'"&amp;$A$69&amp;"'!"&amp;AR$68&amp;$C441+72)&lt;&gt;INDIRECT("'"&amp;$A$70&amp;"'!"&amp;AR$68&amp;$C441+72),1,0)</f>
        <v>0</v>
      </c>
      <c r="AS441" cm="1">
        <f t="array" aca="1" ref="AS441" ca="1">IF(INDIRECT("'"&amp;$A$69&amp;"'!"&amp;AS$68&amp;$C441+72)&lt;&gt;INDIRECT("'"&amp;$A$70&amp;"'!"&amp;AS$68&amp;$C441+72),1,0)</f>
        <v>0</v>
      </c>
      <c r="AT441" cm="1">
        <f t="array" aca="1" ref="AT441" ca="1">IF(INDIRECT("'"&amp;$A$69&amp;"'!"&amp;AT$68&amp;$C441+72)&lt;&gt;INDIRECT("'"&amp;$A$70&amp;"'!"&amp;AT$68&amp;$C441+72),1,0)</f>
        <v>0</v>
      </c>
      <c r="AU441" cm="1">
        <f t="array" aca="1" ref="AU441" ca="1">IF(INDIRECT("'"&amp;$A$69&amp;"'!"&amp;AU$68&amp;$C441+72)&lt;&gt;INDIRECT("'"&amp;$A$70&amp;"'!"&amp;AU$68&amp;$C441+72),1,0)</f>
        <v>0</v>
      </c>
      <c r="AV441" cm="1">
        <f t="array" aca="1" ref="AV441" ca="1">IF(INDIRECT("'"&amp;$A$69&amp;"'!"&amp;AV$68&amp;$C441+72)&lt;&gt;INDIRECT("'"&amp;$A$70&amp;"'!"&amp;AV$68&amp;$C441+72),1,0)</f>
        <v>0</v>
      </c>
      <c r="AW441" cm="1">
        <f t="array" aca="1" ref="AW441" ca="1">IF(INDIRECT("'"&amp;$A$69&amp;"'!"&amp;AW$68&amp;$C441+72)&lt;&gt;INDIRECT("'"&amp;$A$70&amp;"'!"&amp;AW$68&amp;$C441+72),1,0)</f>
        <v>0</v>
      </c>
      <c r="AX441" cm="1">
        <f t="array" aca="1" ref="AX441" ca="1">IF(INDIRECT("'"&amp;$A$69&amp;"'!"&amp;AX$68&amp;$C441+72)&lt;&gt;INDIRECT("'"&amp;$A$70&amp;"'!"&amp;AX$68&amp;$C441+72),1,0)</f>
        <v>0</v>
      </c>
      <c r="AY441" cm="1">
        <f t="array" aca="1" ref="AY441" ca="1">IF(INDIRECT("'"&amp;$A$69&amp;"'!"&amp;AY$68&amp;$C441+72)&lt;&gt;INDIRECT("'"&amp;$A$70&amp;"'!"&amp;AY$68&amp;$C441+72),1,0)</f>
        <v>0</v>
      </c>
      <c r="AZ441" cm="1">
        <f t="array" aca="1" ref="AZ441" ca="1">IF(INDIRECT("'"&amp;$A$69&amp;"'!"&amp;AZ$68&amp;$C441+72)&lt;&gt;INDIRECT("'"&amp;$A$70&amp;"'!"&amp;AZ$68&amp;$C441+72),1,0)</f>
        <v>0</v>
      </c>
      <c r="BA441" cm="1">
        <f t="array" aca="1" ref="BA441" ca="1">IF(INDIRECT("'"&amp;$A$69&amp;"'!"&amp;BA$68&amp;$C441+72)&lt;&gt;INDIRECT("'"&amp;$A$70&amp;"'!"&amp;BA$68&amp;$C441+72),1,0)</f>
        <v>0</v>
      </c>
      <c r="BB441" cm="1">
        <f t="array" aca="1" ref="BB441" ca="1">IF(INDIRECT("'"&amp;$A$69&amp;"'!"&amp;BB$68&amp;$C441+72)&lt;&gt;INDIRECT("'"&amp;$A$70&amp;"'!"&amp;BB$68&amp;$C441+72),1,0)</f>
        <v>0</v>
      </c>
      <c r="BC441">
        <f t="shared" ca="1" si="15"/>
        <v>0</v>
      </c>
      <c r="BD441">
        <f t="shared" ca="1" si="16"/>
        <v>0</v>
      </c>
      <c r="BE441">
        <f t="shared" ca="1" si="17"/>
        <v>0</v>
      </c>
    </row>
    <row r="442" spans="3:57" x14ac:dyDescent="0.15">
      <c r="C442" s="283">
        <v>370</v>
      </c>
      <c r="D442" cm="1">
        <f t="array" aca="1" ref="D442" ca="1">IF(INDIRECT("'"&amp;$A$69&amp;"'!"&amp;D$68&amp;$C442+72)&lt;&gt;INDIRECT("'"&amp;$A$70&amp;"'!"&amp;D$68&amp;$C442+72),1,0)</f>
        <v>0</v>
      </c>
      <c r="E442" cm="1">
        <f t="array" aca="1" ref="E442" ca="1">IF(INDIRECT("'"&amp;$A$69&amp;"'!"&amp;E$68&amp;$C442+72)&lt;&gt;INDIRECT("'"&amp;$A$70&amp;"'!"&amp;E$68&amp;$C442+72),1,0)</f>
        <v>0</v>
      </c>
      <c r="F442" cm="1">
        <f t="array" aca="1" ref="F442" ca="1">IF(INDIRECT("'"&amp;$A$69&amp;"'!"&amp;F$68&amp;$C442+72)&lt;&gt;INDIRECT("'"&amp;$A$70&amp;"'!"&amp;F$68&amp;$C442+72),1,0)</f>
        <v>0</v>
      </c>
      <c r="G442" cm="1">
        <f t="array" aca="1" ref="G442" ca="1">IF(INDIRECT("'"&amp;$A$69&amp;"'!"&amp;G$68&amp;$C442+72)&lt;&gt;INDIRECT("'"&amp;$A$70&amp;"'!"&amp;G$68&amp;$C442+72),1,0)</f>
        <v>0</v>
      </c>
      <c r="H442" cm="1">
        <f t="array" aca="1" ref="H442" ca="1">IF(INDIRECT("'"&amp;$A$69&amp;"'!"&amp;H$68&amp;$C442+72)&lt;&gt;INDIRECT("'"&amp;$A$70&amp;"'!"&amp;H$68&amp;$C442+72),1,0)</f>
        <v>0</v>
      </c>
      <c r="I442" cm="1">
        <f t="array" aca="1" ref="I442" ca="1">IF(INDIRECT("'"&amp;$A$69&amp;"'!"&amp;I$68&amp;$C442+72)&lt;&gt;INDIRECT("'"&amp;$A$70&amp;"'!"&amp;I$68&amp;$C442+72),1,0)</f>
        <v>0</v>
      </c>
      <c r="J442" cm="1">
        <f t="array" aca="1" ref="J442" ca="1">IF(INDIRECT("'"&amp;$A$69&amp;"'!"&amp;J$68&amp;$C442+72)&lt;&gt;INDIRECT("'"&amp;$A$70&amp;"'!"&amp;J$68&amp;$C442+72),1,0)</f>
        <v>0</v>
      </c>
      <c r="K442" cm="1">
        <f t="array" aca="1" ref="K442" ca="1">IF(INDIRECT("'"&amp;$A$69&amp;"'!"&amp;K$68&amp;$C442+72)&lt;&gt;INDIRECT("'"&amp;$A$70&amp;"'!"&amp;K$68&amp;$C442+72),1,0)</f>
        <v>0</v>
      </c>
      <c r="L442" cm="1">
        <f t="array" aca="1" ref="L442" ca="1">IF(INDIRECT("'"&amp;$A$69&amp;"'!"&amp;L$68&amp;$C442+72)&lt;&gt;INDIRECT("'"&amp;$A$70&amp;"'!"&amp;L$68&amp;$C442+72),1,0)</f>
        <v>0</v>
      </c>
      <c r="M442" cm="1">
        <f t="array" aca="1" ref="M442" ca="1">IF(INDIRECT("'"&amp;$A$69&amp;"'!"&amp;M$68&amp;$C442+72)&lt;&gt;INDIRECT("'"&amp;$A$70&amp;"'!"&amp;M$68&amp;$C442+72),1,0)</f>
        <v>0</v>
      </c>
      <c r="N442" cm="1">
        <f t="array" aca="1" ref="N442" ca="1">IF(INDIRECT("'"&amp;$A$69&amp;"'!"&amp;N$68&amp;$C442+72)&lt;&gt;INDIRECT("'"&amp;$A$70&amp;"'!"&amp;N$68&amp;$C442+72),1,0)</f>
        <v>0</v>
      </c>
      <c r="O442" cm="1">
        <f t="array" aca="1" ref="O442" ca="1">IF(INDIRECT("'"&amp;$A$69&amp;"'!"&amp;O$68&amp;$C442+72)&lt;&gt;INDIRECT("'"&amp;$A$70&amp;"'!"&amp;O$68&amp;$C442+72),1,0)</f>
        <v>0</v>
      </c>
      <c r="P442" cm="1">
        <f t="array" aca="1" ref="P442" ca="1">IF(INDIRECT("'"&amp;$A$69&amp;"'!"&amp;P$68&amp;$C442+72)&lt;&gt;INDIRECT("'"&amp;$A$70&amp;"'!"&amp;P$68&amp;$C442+72),1,0)</f>
        <v>0</v>
      </c>
      <c r="Q442" cm="1">
        <f t="array" aca="1" ref="Q442" ca="1">IF(INDIRECT("'"&amp;$A$69&amp;"'!"&amp;Q$68&amp;$C442+72)&lt;&gt;INDIRECT("'"&amp;$A$70&amp;"'!"&amp;Q$68&amp;$C442+72),1,0)</f>
        <v>0</v>
      </c>
      <c r="R442" cm="1">
        <f t="array" aca="1" ref="R442" ca="1">IF(INDIRECT("'"&amp;$A$69&amp;"'!"&amp;R$68&amp;$C442+72)&lt;&gt;INDIRECT("'"&amp;$A$70&amp;"'!"&amp;R$68&amp;$C442+72),1,0)</f>
        <v>0</v>
      </c>
      <c r="S442" cm="1">
        <f t="array" aca="1" ref="S442" ca="1">IF(INDIRECT("'"&amp;$A$69&amp;"'!"&amp;S$68&amp;$C442+72)&lt;&gt;INDIRECT("'"&amp;$A$70&amp;"'!"&amp;S$68&amp;$C442+72),1,0)</f>
        <v>0</v>
      </c>
      <c r="T442" cm="1">
        <f t="array" aca="1" ref="T442" ca="1">IF(INDIRECT("'"&amp;$A$69&amp;"'!"&amp;T$68&amp;$C442+72)&lt;&gt;INDIRECT("'"&amp;$A$70&amp;"'!"&amp;T$68&amp;$C442+72),1,0)</f>
        <v>0</v>
      </c>
      <c r="U442" cm="1">
        <f t="array" aca="1" ref="U442" ca="1">IF(INDIRECT("'"&amp;$A$69&amp;"'!"&amp;U$68&amp;$C442+72)&lt;&gt;INDIRECT("'"&amp;$A$70&amp;"'!"&amp;U$68&amp;$C442+72),1,0)</f>
        <v>0</v>
      </c>
      <c r="V442" cm="1">
        <f t="array" aca="1" ref="V442" ca="1">IF(INDIRECT("'"&amp;$A$69&amp;"'!"&amp;V$68&amp;$C442+72)&lt;&gt;INDIRECT("'"&amp;$A$70&amp;"'!"&amp;V$68&amp;$C442+72),1,0)</f>
        <v>0</v>
      </c>
      <c r="W442" cm="1">
        <f t="array" aca="1" ref="W442" ca="1">IF(INDIRECT("'"&amp;$A$69&amp;"'!"&amp;W$68&amp;$C442+72)&lt;&gt;INDIRECT("'"&amp;$A$70&amp;"'!"&amp;W$68&amp;$C442+72),1,0)</f>
        <v>0</v>
      </c>
      <c r="X442" cm="1">
        <f t="array" aca="1" ref="X442" ca="1">IF(INDIRECT("'"&amp;$A$69&amp;"'!"&amp;X$68&amp;$C442+72)&lt;&gt;INDIRECT("'"&amp;$A$70&amp;"'!"&amp;X$68&amp;$C442+72),1,0)</f>
        <v>0</v>
      </c>
      <c r="Y442" cm="1">
        <f t="array" aca="1" ref="Y442" ca="1">IF(INDIRECT("'"&amp;$A$69&amp;"'!"&amp;Y$68&amp;$C442+72)&lt;&gt;INDIRECT("'"&amp;$A$70&amp;"'!"&amp;Y$68&amp;$C442+72),1,0)</f>
        <v>0</v>
      </c>
      <c r="Z442" cm="1">
        <f t="array" aca="1" ref="Z442" ca="1">IF(INDIRECT("'"&amp;$A$69&amp;"'!"&amp;Z$68&amp;$C442+72)&lt;&gt;INDIRECT("'"&amp;$A$70&amp;"'!"&amp;Z$68&amp;$C442+72),1,0)</f>
        <v>0</v>
      </c>
      <c r="AA442" cm="1">
        <f t="array" aca="1" ref="AA442" ca="1">IF(INDIRECT("'"&amp;$A$69&amp;"'!"&amp;AA$68&amp;$C442+72)&lt;&gt;INDIRECT("'"&amp;$A$70&amp;"'!"&amp;AA$68&amp;$C442+72),1,0)</f>
        <v>0</v>
      </c>
      <c r="AB442" cm="1">
        <f t="array" aca="1" ref="AB442" ca="1">IF(INDIRECT("'"&amp;$A$69&amp;"'!"&amp;AB$68&amp;$C442+72)&lt;&gt;INDIRECT("'"&amp;$A$70&amp;"'!"&amp;AB$68&amp;$C442+72),1,0)</f>
        <v>0</v>
      </c>
      <c r="AC442" cm="1">
        <f t="array" aca="1" ref="AC442" ca="1">IF(INDIRECT("'"&amp;$A$69&amp;"'!"&amp;AC$68&amp;$C442+72)&lt;&gt;INDIRECT("'"&amp;$A$70&amp;"'!"&amp;AC$68&amp;$C442+72),1,0)</f>
        <v>0</v>
      </c>
      <c r="AD442" cm="1">
        <f t="array" aca="1" ref="AD442" ca="1">IF(INDIRECT("'"&amp;$A$69&amp;"'!"&amp;AD$68&amp;$C442+72)&lt;&gt;INDIRECT("'"&amp;$A$70&amp;"'!"&amp;AD$68&amp;$C442+72),1,0)</f>
        <v>0</v>
      </c>
      <c r="AE442" cm="1">
        <f t="array" aca="1" ref="AE442" ca="1">IF(INDIRECT("'"&amp;$A$69&amp;"'!"&amp;AE$68&amp;$C442+72)&lt;&gt;INDIRECT("'"&amp;$A$70&amp;"'!"&amp;AE$68&amp;$C442+72),1,0)</f>
        <v>0</v>
      </c>
      <c r="AF442" cm="1">
        <f t="array" aca="1" ref="AF442" ca="1">IF(INDIRECT("'"&amp;$A$69&amp;"'!"&amp;AF$68&amp;$C442+72)&lt;&gt;INDIRECT("'"&amp;$A$70&amp;"'!"&amp;AF$68&amp;$C442+72),1,0)</f>
        <v>0</v>
      </c>
      <c r="AG442" cm="1">
        <f t="array" aca="1" ref="AG442" ca="1">IF(INDIRECT("'"&amp;$A$69&amp;"'!"&amp;AG$68&amp;$C442+72)&lt;&gt;INDIRECT("'"&amp;$A$70&amp;"'!"&amp;AG$68&amp;$C442+72),1,0)</f>
        <v>0</v>
      </c>
      <c r="AH442" cm="1">
        <f t="array" aca="1" ref="AH442" ca="1">IF(INDIRECT("'"&amp;$A$69&amp;"'!"&amp;AH$68&amp;$C442+72)&lt;&gt;INDIRECT("'"&amp;$A$70&amp;"'!"&amp;AH$68&amp;$C442+72),1,0)</f>
        <v>0</v>
      </c>
      <c r="AI442" cm="1">
        <f t="array" aca="1" ref="AI442" ca="1">IF(INDIRECT("'"&amp;$A$69&amp;"'!"&amp;AI$68&amp;$C442+72)&lt;&gt;INDIRECT("'"&amp;$A$70&amp;"'!"&amp;AI$68&amp;$C442+72),1,0)</f>
        <v>0</v>
      </c>
      <c r="AJ442" cm="1">
        <f t="array" aca="1" ref="AJ442" ca="1">IF(INDIRECT("'"&amp;$A$69&amp;"'!"&amp;AJ$68&amp;$C442+72)&lt;&gt;INDIRECT("'"&amp;$A$70&amp;"'!"&amp;AJ$68&amp;$C442+72),1,0)</f>
        <v>0</v>
      </c>
      <c r="AK442" cm="1">
        <f t="array" aca="1" ref="AK442" ca="1">IF(INDIRECT("'"&amp;$A$69&amp;"'!"&amp;AK$68&amp;$C442+72)&lt;&gt;INDIRECT("'"&amp;$A$70&amp;"'!"&amp;AK$68&amp;$C442+72),1,0)</f>
        <v>0</v>
      </c>
      <c r="AL442" cm="1">
        <f t="array" aca="1" ref="AL442" ca="1">IF(INDIRECT("'"&amp;$A$69&amp;"'!"&amp;AL$68&amp;$C442+72)&lt;&gt;INDIRECT("'"&amp;$A$70&amp;"'!"&amp;AL$68&amp;$C442+72),1,0)</f>
        <v>0</v>
      </c>
      <c r="AM442" cm="1">
        <f t="array" aca="1" ref="AM442" ca="1">IF(INDIRECT("'"&amp;$A$69&amp;"'!"&amp;AM$68&amp;$C442+72)&lt;&gt;INDIRECT("'"&amp;$A$70&amp;"'!"&amp;AM$68&amp;$C442+72),1,0)</f>
        <v>0</v>
      </c>
      <c r="AN442" cm="1">
        <f t="array" aca="1" ref="AN442" ca="1">IF(INDIRECT("'"&amp;$A$69&amp;"'!"&amp;AN$68&amp;$C442+72)&lt;&gt;INDIRECT("'"&amp;$A$70&amp;"'!"&amp;AN$68&amp;$C442+72),1,0)</f>
        <v>0</v>
      </c>
      <c r="AO442" cm="1">
        <f t="array" aca="1" ref="AO442" ca="1">IF(INDIRECT("'"&amp;$A$69&amp;"'!"&amp;AO$68&amp;$C442+72)&lt;&gt;INDIRECT("'"&amp;$A$70&amp;"'!"&amp;AO$68&amp;$C442+72),1,0)</f>
        <v>0</v>
      </c>
      <c r="AP442" cm="1">
        <f t="array" aca="1" ref="AP442" ca="1">IF(INDIRECT("'"&amp;$A$69&amp;"'!"&amp;AP$68&amp;$C442+72)&lt;&gt;INDIRECT("'"&amp;$A$70&amp;"'!"&amp;AP$68&amp;$C442+72),1,0)</f>
        <v>0</v>
      </c>
      <c r="AQ442" cm="1">
        <f t="array" aca="1" ref="AQ442" ca="1">IF(INDIRECT("'"&amp;$A$69&amp;"'!"&amp;AQ$68&amp;$C442+72)&lt;&gt;INDIRECT("'"&amp;$A$70&amp;"'!"&amp;AQ$68&amp;$C442+72),1,0)</f>
        <v>0</v>
      </c>
      <c r="AR442" cm="1">
        <f t="array" aca="1" ref="AR442" ca="1">IF(INDIRECT("'"&amp;$A$69&amp;"'!"&amp;AR$68&amp;$C442+72)&lt;&gt;INDIRECT("'"&amp;$A$70&amp;"'!"&amp;AR$68&amp;$C442+72),1,0)</f>
        <v>0</v>
      </c>
      <c r="AS442" cm="1">
        <f t="array" aca="1" ref="AS442" ca="1">IF(INDIRECT("'"&amp;$A$69&amp;"'!"&amp;AS$68&amp;$C442+72)&lt;&gt;INDIRECT("'"&amp;$A$70&amp;"'!"&amp;AS$68&amp;$C442+72),1,0)</f>
        <v>0</v>
      </c>
      <c r="AT442" cm="1">
        <f t="array" aca="1" ref="AT442" ca="1">IF(INDIRECT("'"&amp;$A$69&amp;"'!"&amp;AT$68&amp;$C442+72)&lt;&gt;INDIRECT("'"&amp;$A$70&amp;"'!"&amp;AT$68&amp;$C442+72),1,0)</f>
        <v>0</v>
      </c>
      <c r="AU442" cm="1">
        <f t="array" aca="1" ref="AU442" ca="1">IF(INDIRECT("'"&amp;$A$69&amp;"'!"&amp;AU$68&amp;$C442+72)&lt;&gt;INDIRECT("'"&amp;$A$70&amp;"'!"&amp;AU$68&amp;$C442+72),1,0)</f>
        <v>0</v>
      </c>
      <c r="AV442" cm="1">
        <f t="array" aca="1" ref="AV442" ca="1">IF(INDIRECT("'"&amp;$A$69&amp;"'!"&amp;AV$68&amp;$C442+72)&lt;&gt;INDIRECT("'"&amp;$A$70&amp;"'!"&amp;AV$68&amp;$C442+72),1,0)</f>
        <v>0</v>
      </c>
      <c r="AW442" cm="1">
        <f t="array" aca="1" ref="AW442" ca="1">IF(INDIRECT("'"&amp;$A$69&amp;"'!"&amp;AW$68&amp;$C442+72)&lt;&gt;INDIRECT("'"&amp;$A$70&amp;"'!"&amp;AW$68&amp;$C442+72),1,0)</f>
        <v>0</v>
      </c>
      <c r="AX442" cm="1">
        <f t="array" aca="1" ref="AX442" ca="1">IF(INDIRECT("'"&amp;$A$69&amp;"'!"&amp;AX$68&amp;$C442+72)&lt;&gt;INDIRECT("'"&amp;$A$70&amp;"'!"&amp;AX$68&amp;$C442+72),1,0)</f>
        <v>0</v>
      </c>
      <c r="AY442" cm="1">
        <f t="array" aca="1" ref="AY442" ca="1">IF(INDIRECT("'"&amp;$A$69&amp;"'!"&amp;AY$68&amp;$C442+72)&lt;&gt;INDIRECT("'"&amp;$A$70&amp;"'!"&amp;AY$68&amp;$C442+72),1,0)</f>
        <v>0</v>
      </c>
      <c r="AZ442" cm="1">
        <f t="array" aca="1" ref="AZ442" ca="1">IF(INDIRECT("'"&amp;$A$69&amp;"'!"&amp;AZ$68&amp;$C442+72)&lt;&gt;INDIRECT("'"&amp;$A$70&amp;"'!"&amp;AZ$68&amp;$C442+72),1,0)</f>
        <v>0</v>
      </c>
      <c r="BA442" cm="1">
        <f t="array" aca="1" ref="BA442" ca="1">IF(INDIRECT("'"&amp;$A$69&amp;"'!"&amp;BA$68&amp;$C442+72)&lt;&gt;INDIRECT("'"&amp;$A$70&amp;"'!"&amp;BA$68&amp;$C442+72),1,0)</f>
        <v>0</v>
      </c>
      <c r="BB442" cm="1">
        <f t="array" aca="1" ref="BB442" ca="1">IF(INDIRECT("'"&amp;$A$69&amp;"'!"&amp;BB$68&amp;$C442+72)&lt;&gt;INDIRECT("'"&amp;$A$70&amp;"'!"&amp;BB$68&amp;$C442+72),1,0)</f>
        <v>0</v>
      </c>
      <c r="BC442">
        <f t="shared" ca="1" si="15"/>
        <v>0</v>
      </c>
      <c r="BD442">
        <f t="shared" ca="1" si="16"/>
        <v>0</v>
      </c>
      <c r="BE442">
        <f t="shared" ca="1" si="17"/>
        <v>0</v>
      </c>
    </row>
    <row r="443" spans="3:57" x14ac:dyDescent="0.15">
      <c r="C443" s="283">
        <v>371</v>
      </c>
      <c r="D443" cm="1">
        <f t="array" aca="1" ref="D443" ca="1">IF(INDIRECT("'"&amp;$A$69&amp;"'!"&amp;D$68&amp;$C443+72)&lt;&gt;INDIRECT("'"&amp;$A$70&amp;"'!"&amp;D$68&amp;$C443+72),1,0)</f>
        <v>0</v>
      </c>
      <c r="E443" cm="1">
        <f t="array" aca="1" ref="E443" ca="1">IF(INDIRECT("'"&amp;$A$69&amp;"'!"&amp;E$68&amp;$C443+72)&lt;&gt;INDIRECT("'"&amp;$A$70&amp;"'!"&amp;E$68&amp;$C443+72),1,0)</f>
        <v>0</v>
      </c>
      <c r="F443" cm="1">
        <f t="array" aca="1" ref="F443" ca="1">IF(INDIRECT("'"&amp;$A$69&amp;"'!"&amp;F$68&amp;$C443+72)&lt;&gt;INDIRECT("'"&amp;$A$70&amp;"'!"&amp;F$68&amp;$C443+72),1,0)</f>
        <v>0</v>
      </c>
      <c r="G443" cm="1">
        <f t="array" aca="1" ref="G443" ca="1">IF(INDIRECT("'"&amp;$A$69&amp;"'!"&amp;G$68&amp;$C443+72)&lt;&gt;INDIRECT("'"&amp;$A$70&amp;"'!"&amp;G$68&amp;$C443+72),1,0)</f>
        <v>0</v>
      </c>
      <c r="H443" cm="1">
        <f t="array" aca="1" ref="H443" ca="1">IF(INDIRECT("'"&amp;$A$69&amp;"'!"&amp;H$68&amp;$C443+72)&lt;&gt;INDIRECT("'"&amp;$A$70&amp;"'!"&amp;H$68&amp;$C443+72),1,0)</f>
        <v>0</v>
      </c>
      <c r="I443" cm="1">
        <f t="array" aca="1" ref="I443" ca="1">IF(INDIRECT("'"&amp;$A$69&amp;"'!"&amp;I$68&amp;$C443+72)&lt;&gt;INDIRECT("'"&amp;$A$70&amp;"'!"&amp;I$68&amp;$C443+72),1,0)</f>
        <v>0</v>
      </c>
      <c r="J443" cm="1">
        <f t="array" aca="1" ref="J443" ca="1">IF(INDIRECT("'"&amp;$A$69&amp;"'!"&amp;J$68&amp;$C443+72)&lt;&gt;INDIRECT("'"&amp;$A$70&amp;"'!"&amp;J$68&amp;$C443+72),1,0)</f>
        <v>0</v>
      </c>
      <c r="K443" cm="1">
        <f t="array" aca="1" ref="K443" ca="1">IF(INDIRECT("'"&amp;$A$69&amp;"'!"&amp;K$68&amp;$C443+72)&lt;&gt;INDIRECT("'"&amp;$A$70&amp;"'!"&amp;K$68&amp;$C443+72),1,0)</f>
        <v>0</v>
      </c>
      <c r="L443" cm="1">
        <f t="array" aca="1" ref="L443" ca="1">IF(INDIRECT("'"&amp;$A$69&amp;"'!"&amp;L$68&amp;$C443+72)&lt;&gt;INDIRECT("'"&amp;$A$70&amp;"'!"&amp;L$68&amp;$C443+72),1,0)</f>
        <v>0</v>
      </c>
      <c r="M443" cm="1">
        <f t="array" aca="1" ref="M443" ca="1">IF(INDIRECT("'"&amp;$A$69&amp;"'!"&amp;M$68&amp;$C443+72)&lt;&gt;INDIRECT("'"&amp;$A$70&amp;"'!"&amp;M$68&amp;$C443+72),1,0)</f>
        <v>0</v>
      </c>
      <c r="N443" cm="1">
        <f t="array" aca="1" ref="N443" ca="1">IF(INDIRECT("'"&amp;$A$69&amp;"'!"&amp;N$68&amp;$C443+72)&lt;&gt;INDIRECT("'"&amp;$A$70&amp;"'!"&amp;N$68&amp;$C443+72),1,0)</f>
        <v>0</v>
      </c>
      <c r="O443" cm="1">
        <f t="array" aca="1" ref="O443" ca="1">IF(INDIRECT("'"&amp;$A$69&amp;"'!"&amp;O$68&amp;$C443+72)&lt;&gt;INDIRECT("'"&amp;$A$70&amp;"'!"&amp;O$68&amp;$C443+72),1,0)</f>
        <v>0</v>
      </c>
      <c r="P443" cm="1">
        <f t="array" aca="1" ref="P443" ca="1">IF(INDIRECT("'"&amp;$A$69&amp;"'!"&amp;P$68&amp;$C443+72)&lt;&gt;INDIRECT("'"&amp;$A$70&amp;"'!"&amp;P$68&amp;$C443+72),1,0)</f>
        <v>0</v>
      </c>
      <c r="Q443" cm="1">
        <f t="array" aca="1" ref="Q443" ca="1">IF(INDIRECT("'"&amp;$A$69&amp;"'!"&amp;Q$68&amp;$C443+72)&lt;&gt;INDIRECT("'"&amp;$A$70&amp;"'!"&amp;Q$68&amp;$C443+72),1,0)</f>
        <v>0</v>
      </c>
      <c r="R443" cm="1">
        <f t="array" aca="1" ref="R443" ca="1">IF(INDIRECT("'"&amp;$A$69&amp;"'!"&amp;R$68&amp;$C443+72)&lt;&gt;INDIRECT("'"&amp;$A$70&amp;"'!"&amp;R$68&amp;$C443+72),1,0)</f>
        <v>0</v>
      </c>
      <c r="S443" cm="1">
        <f t="array" aca="1" ref="S443" ca="1">IF(INDIRECT("'"&amp;$A$69&amp;"'!"&amp;S$68&amp;$C443+72)&lt;&gt;INDIRECT("'"&amp;$A$70&amp;"'!"&amp;S$68&amp;$C443+72),1,0)</f>
        <v>0</v>
      </c>
      <c r="T443" cm="1">
        <f t="array" aca="1" ref="T443" ca="1">IF(INDIRECT("'"&amp;$A$69&amp;"'!"&amp;T$68&amp;$C443+72)&lt;&gt;INDIRECT("'"&amp;$A$70&amp;"'!"&amp;T$68&amp;$C443+72),1,0)</f>
        <v>0</v>
      </c>
      <c r="U443" cm="1">
        <f t="array" aca="1" ref="U443" ca="1">IF(INDIRECT("'"&amp;$A$69&amp;"'!"&amp;U$68&amp;$C443+72)&lt;&gt;INDIRECT("'"&amp;$A$70&amp;"'!"&amp;U$68&amp;$C443+72),1,0)</f>
        <v>0</v>
      </c>
      <c r="V443" cm="1">
        <f t="array" aca="1" ref="V443" ca="1">IF(INDIRECT("'"&amp;$A$69&amp;"'!"&amp;V$68&amp;$C443+72)&lt;&gt;INDIRECT("'"&amp;$A$70&amp;"'!"&amp;V$68&amp;$C443+72),1,0)</f>
        <v>0</v>
      </c>
      <c r="W443" cm="1">
        <f t="array" aca="1" ref="W443" ca="1">IF(INDIRECT("'"&amp;$A$69&amp;"'!"&amp;W$68&amp;$C443+72)&lt;&gt;INDIRECT("'"&amp;$A$70&amp;"'!"&amp;W$68&amp;$C443+72),1,0)</f>
        <v>0</v>
      </c>
      <c r="X443" cm="1">
        <f t="array" aca="1" ref="X443" ca="1">IF(INDIRECT("'"&amp;$A$69&amp;"'!"&amp;X$68&amp;$C443+72)&lt;&gt;INDIRECT("'"&amp;$A$70&amp;"'!"&amp;X$68&amp;$C443+72),1,0)</f>
        <v>0</v>
      </c>
      <c r="Y443" cm="1">
        <f t="array" aca="1" ref="Y443" ca="1">IF(INDIRECT("'"&amp;$A$69&amp;"'!"&amp;Y$68&amp;$C443+72)&lt;&gt;INDIRECT("'"&amp;$A$70&amp;"'!"&amp;Y$68&amp;$C443+72),1,0)</f>
        <v>0</v>
      </c>
      <c r="Z443" cm="1">
        <f t="array" aca="1" ref="Z443" ca="1">IF(INDIRECT("'"&amp;$A$69&amp;"'!"&amp;Z$68&amp;$C443+72)&lt;&gt;INDIRECT("'"&amp;$A$70&amp;"'!"&amp;Z$68&amp;$C443+72),1,0)</f>
        <v>0</v>
      </c>
      <c r="AA443" cm="1">
        <f t="array" aca="1" ref="AA443" ca="1">IF(INDIRECT("'"&amp;$A$69&amp;"'!"&amp;AA$68&amp;$C443+72)&lt;&gt;INDIRECT("'"&amp;$A$70&amp;"'!"&amp;AA$68&amp;$C443+72),1,0)</f>
        <v>0</v>
      </c>
      <c r="AB443" cm="1">
        <f t="array" aca="1" ref="AB443" ca="1">IF(INDIRECT("'"&amp;$A$69&amp;"'!"&amp;AB$68&amp;$C443+72)&lt;&gt;INDIRECT("'"&amp;$A$70&amp;"'!"&amp;AB$68&amp;$C443+72),1,0)</f>
        <v>0</v>
      </c>
      <c r="AC443" cm="1">
        <f t="array" aca="1" ref="AC443" ca="1">IF(INDIRECT("'"&amp;$A$69&amp;"'!"&amp;AC$68&amp;$C443+72)&lt;&gt;INDIRECT("'"&amp;$A$70&amp;"'!"&amp;AC$68&amp;$C443+72),1,0)</f>
        <v>0</v>
      </c>
      <c r="AD443" cm="1">
        <f t="array" aca="1" ref="AD443" ca="1">IF(INDIRECT("'"&amp;$A$69&amp;"'!"&amp;AD$68&amp;$C443+72)&lt;&gt;INDIRECT("'"&amp;$A$70&amp;"'!"&amp;AD$68&amp;$C443+72),1,0)</f>
        <v>0</v>
      </c>
      <c r="AE443" cm="1">
        <f t="array" aca="1" ref="AE443" ca="1">IF(INDIRECT("'"&amp;$A$69&amp;"'!"&amp;AE$68&amp;$C443+72)&lt;&gt;INDIRECT("'"&amp;$A$70&amp;"'!"&amp;AE$68&amp;$C443+72),1,0)</f>
        <v>0</v>
      </c>
      <c r="AF443" cm="1">
        <f t="array" aca="1" ref="AF443" ca="1">IF(INDIRECT("'"&amp;$A$69&amp;"'!"&amp;AF$68&amp;$C443+72)&lt;&gt;INDIRECT("'"&amp;$A$70&amp;"'!"&amp;AF$68&amp;$C443+72),1,0)</f>
        <v>0</v>
      </c>
      <c r="AG443" cm="1">
        <f t="array" aca="1" ref="AG443" ca="1">IF(INDIRECT("'"&amp;$A$69&amp;"'!"&amp;AG$68&amp;$C443+72)&lt;&gt;INDIRECT("'"&amp;$A$70&amp;"'!"&amp;AG$68&amp;$C443+72),1,0)</f>
        <v>0</v>
      </c>
      <c r="AH443" cm="1">
        <f t="array" aca="1" ref="AH443" ca="1">IF(INDIRECT("'"&amp;$A$69&amp;"'!"&amp;AH$68&amp;$C443+72)&lt;&gt;INDIRECT("'"&amp;$A$70&amp;"'!"&amp;AH$68&amp;$C443+72),1,0)</f>
        <v>0</v>
      </c>
      <c r="AI443" cm="1">
        <f t="array" aca="1" ref="AI443" ca="1">IF(INDIRECT("'"&amp;$A$69&amp;"'!"&amp;AI$68&amp;$C443+72)&lt;&gt;INDIRECT("'"&amp;$A$70&amp;"'!"&amp;AI$68&amp;$C443+72),1,0)</f>
        <v>0</v>
      </c>
      <c r="AJ443" cm="1">
        <f t="array" aca="1" ref="AJ443" ca="1">IF(INDIRECT("'"&amp;$A$69&amp;"'!"&amp;AJ$68&amp;$C443+72)&lt;&gt;INDIRECT("'"&amp;$A$70&amp;"'!"&amp;AJ$68&amp;$C443+72),1,0)</f>
        <v>0</v>
      </c>
      <c r="AK443" cm="1">
        <f t="array" aca="1" ref="AK443" ca="1">IF(INDIRECT("'"&amp;$A$69&amp;"'!"&amp;AK$68&amp;$C443+72)&lt;&gt;INDIRECT("'"&amp;$A$70&amp;"'!"&amp;AK$68&amp;$C443+72),1,0)</f>
        <v>0</v>
      </c>
      <c r="AL443" cm="1">
        <f t="array" aca="1" ref="AL443" ca="1">IF(INDIRECT("'"&amp;$A$69&amp;"'!"&amp;AL$68&amp;$C443+72)&lt;&gt;INDIRECT("'"&amp;$A$70&amp;"'!"&amp;AL$68&amp;$C443+72),1,0)</f>
        <v>0</v>
      </c>
      <c r="AM443" cm="1">
        <f t="array" aca="1" ref="AM443" ca="1">IF(INDIRECT("'"&amp;$A$69&amp;"'!"&amp;AM$68&amp;$C443+72)&lt;&gt;INDIRECT("'"&amp;$A$70&amp;"'!"&amp;AM$68&amp;$C443+72),1,0)</f>
        <v>0</v>
      </c>
      <c r="AN443" cm="1">
        <f t="array" aca="1" ref="AN443" ca="1">IF(INDIRECT("'"&amp;$A$69&amp;"'!"&amp;AN$68&amp;$C443+72)&lt;&gt;INDIRECT("'"&amp;$A$70&amp;"'!"&amp;AN$68&amp;$C443+72),1,0)</f>
        <v>0</v>
      </c>
      <c r="AO443" cm="1">
        <f t="array" aca="1" ref="AO443" ca="1">IF(INDIRECT("'"&amp;$A$69&amp;"'!"&amp;AO$68&amp;$C443+72)&lt;&gt;INDIRECT("'"&amp;$A$70&amp;"'!"&amp;AO$68&amp;$C443+72),1,0)</f>
        <v>0</v>
      </c>
      <c r="AP443" cm="1">
        <f t="array" aca="1" ref="AP443" ca="1">IF(INDIRECT("'"&amp;$A$69&amp;"'!"&amp;AP$68&amp;$C443+72)&lt;&gt;INDIRECT("'"&amp;$A$70&amp;"'!"&amp;AP$68&amp;$C443+72),1,0)</f>
        <v>0</v>
      </c>
      <c r="AQ443" cm="1">
        <f t="array" aca="1" ref="AQ443" ca="1">IF(INDIRECT("'"&amp;$A$69&amp;"'!"&amp;AQ$68&amp;$C443+72)&lt;&gt;INDIRECT("'"&amp;$A$70&amp;"'!"&amp;AQ$68&amp;$C443+72),1,0)</f>
        <v>0</v>
      </c>
      <c r="AR443" cm="1">
        <f t="array" aca="1" ref="AR443" ca="1">IF(INDIRECT("'"&amp;$A$69&amp;"'!"&amp;AR$68&amp;$C443+72)&lt;&gt;INDIRECT("'"&amp;$A$70&amp;"'!"&amp;AR$68&amp;$C443+72),1,0)</f>
        <v>0</v>
      </c>
      <c r="AS443" cm="1">
        <f t="array" aca="1" ref="AS443" ca="1">IF(INDIRECT("'"&amp;$A$69&amp;"'!"&amp;AS$68&amp;$C443+72)&lt;&gt;INDIRECT("'"&amp;$A$70&amp;"'!"&amp;AS$68&amp;$C443+72),1,0)</f>
        <v>0</v>
      </c>
      <c r="AT443" cm="1">
        <f t="array" aca="1" ref="AT443" ca="1">IF(INDIRECT("'"&amp;$A$69&amp;"'!"&amp;AT$68&amp;$C443+72)&lt;&gt;INDIRECT("'"&amp;$A$70&amp;"'!"&amp;AT$68&amp;$C443+72),1,0)</f>
        <v>0</v>
      </c>
      <c r="AU443" cm="1">
        <f t="array" aca="1" ref="AU443" ca="1">IF(INDIRECT("'"&amp;$A$69&amp;"'!"&amp;AU$68&amp;$C443+72)&lt;&gt;INDIRECT("'"&amp;$A$70&amp;"'!"&amp;AU$68&amp;$C443+72),1,0)</f>
        <v>0</v>
      </c>
      <c r="AV443" cm="1">
        <f t="array" aca="1" ref="AV443" ca="1">IF(INDIRECT("'"&amp;$A$69&amp;"'!"&amp;AV$68&amp;$C443+72)&lt;&gt;INDIRECT("'"&amp;$A$70&amp;"'!"&amp;AV$68&amp;$C443+72),1,0)</f>
        <v>0</v>
      </c>
      <c r="AW443" cm="1">
        <f t="array" aca="1" ref="AW443" ca="1">IF(INDIRECT("'"&amp;$A$69&amp;"'!"&amp;AW$68&amp;$C443+72)&lt;&gt;INDIRECT("'"&amp;$A$70&amp;"'!"&amp;AW$68&amp;$C443+72),1,0)</f>
        <v>0</v>
      </c>
      <c r="AX443" cm="1">
        <f t="array" aca="1" ref="AX443" ca="1">IF(INDIRECT("'"&amp;$A$69&amp;"'!"&amp;AX$68&amp;$C443+72)&lt;&gt;INDIRECT("'"&amp;$A$70&amp;"'!"&amp;AX$68&amp;$C443+72),1,0)</f>
        <v>0</v>
      </c>
      <c r="AY443" cm="1">
        <f t="array" aca="1" ref="AY443" ca="1">IF(INDIRECT("'"&amp;$A$69&amp;"'!"&amp;AY$68&amp;$C443+72)&lt;&gt;INDIRECT("'"&amp;$A$70&amp;"'!"&amp;AY$68&amp;$C443+72),1,0)</f>
        <v>0</v>
      </c>
      <c r="AZ443" cm="1">
        <f t="array" aca="1" ref="AZ443" ca="1">IF(INDIRECT("'"&amp;$A$69&amp;"'!"&amp;AZ$68&amp;$C443+72)&lt;&gt;INDIRECT("'"&amp;$A$70&amp;"'!"&amp;AZ$68&amp;$C443+72),1,0)</f>
        <v>0</v>
      </c>
      <c r="BA443" cm="1">
        <f t="array" aca="1" ref="BA443" ca="1">IF(INDIRECT("'"&amp;$A$69&amp;"'!"&amp;BA$68&amp;$C443+72)&lt;&gt;INDIRECT("'"&amp;$A$70&amp;"'!"&amp;BA$68&amp;$C443+72),1,0)</f>
        <v>0</v>
      </c>
      <c r="BB443" cm="1">
        <f t="array" aca="1" ref="BB443" ca="1">IF(INDIRECT("'"&amp;$A$69&amp;"'!"&amp;BB$68&amp;$C443+72)&lt;&gt;INDIRECT("'"&amp;$A$70&amp;"'!"&amp;BB$68&amp;$C443+72),1,0)</f>
        <v>0</v>
      </c>
      <c r="BC443">
        <f t="shared" ca="1" si="15"/>
        <v>0</v>
      </c>
      <c r="BD443">
        <f t="shared" ca="1" si="16"/>
        <v>0</v>
      </c>
      <c r="BE443">
        <f t="shared" ca="1" si="17"/>
        <v>0</v>
      </c>
    </row>
    <row r="444" spans="3:57" x14ac:dyDescent="0.15">
      <c r="C444" s="283">
        <v>372</v>
      </c>
      <c r="D444" cm="1">
        <f t="array" aca="1" ref="D444" ca="1">IF(INDIRECT("'"&amp;$A$69&amp;"'!"&amp;D$68&amp;$C444+72)&lt;&gt;INDIRECT("'"&amp;$A$70&amp;"'!"&amp;D$68&amp;$C444+72),1,0)</f>
        <v>0</v>
      </c>
      <c r="E444" cm="1">
        <f t="array" aca="1" ref="E444" ca="1">IF(INDIRECT("'"&amp;$A$69&amp;"'!"&amp;E$68&amp;$C444+72)&lt;&gt;INDIRECT("'"&amp;$A$70&amp;"'!"&amp;E$68&amp;$C444+72),1,0)</f>
        <v>0</v>
      </c>
      <c r="F444" cm="1">
        <f t="array" aca="1" ref="F444" ca="1">IF(INDIRECT("'"&amp;$A$69&amp;"'!"&amp;F$68&amp;$C444+72)&lt;&gt;INDIRECT("'"&amp;$A$70&amp;"'!"&amp;F$68&amp;$C444+72),1,0)</f>
        <v>0</v>
      </c>
      <c r="G444" cm="1">
        <f t="array" aca="1" ref="G444" ca="1">IF(INDIRECT("'"&amp;$A$69&amp;"'!"&amp;G$68&amp;$C444+72)&lt;&gt;INDIRECT("'"&amp;$A$70&amp;"'!"&amp;G$68&amp;$C444+72),1,0)</f>
        <v>0</v>
      </c>
      <c r="H444" cm="1">
        <f t="array" aca="1" ref="H444" ca="1">IF(INDIRECT("'"&amp;$A$69&amp;"'!"&amp;H$68&amp;$C444+72)&lt;&gt;INDIRECT("'"&amp;$A$70&amp;"'!"&amp;H$68&amp;$C444+72),1,0)</f>
        <v>0</v>
      </c>
      <c r="I444" cm="1">
        <f t="array" aca="1" ref="I444" ca="1">IF(INDIRECT("'"&amp;$A$69&amp;"'!"&amp;I$68&amp;$C444+72)&lt;&gt;INDIRECT("'"&amp;$A$70&amp;"'!"&amp;I$68&amp;$C444+72),1,0)</f>
        <v>0</v>
      </c>
      <c r="J444" cm="1">
        <f t="array" aca="1" ref="J444" ca="1">IF(INDIRECT("'"&amp;$A$69&amp;"'!"&amp;J$68&amp;$C444+72)&lt;&gt;INDIRECT("'"&amp;$A$70&amp;"'!"&amp;J$68&amp;$C444+72),1,0)</f>
        <v>0</v>
      </c>
      <c r="K444" cm="1">
        <f t="array" aca="1" ref="K444" ca="1">IF(INDIRECT("'"&amp;$A$69&amp;"'!"&amp;K$68&amp;$C444+72)&lt;&gt;INDIRECT("'"&amp;$A$70&amp;"'!"&amp;K$68&amp;$C444+72),1,0)</f>
        <v>0</v>
      </c>
      <c r="L444" cm="1">
        <f t="array" aca="1" ref="L444" ca="1">IF(INDIRECT("'"&amp;$A$69&amp;"'!"&amp;L$68&amp;$C444+72)&lt;&gt;INDIRECT("'"&amp;$A$70&amp;"'!"&amp;L$68&amp;$C444+72),1,0)</f>
        <v>0</v>
      </c>
      <c r="M444" cm="1">
        <f t="array" aca="1" ref="M444" ca="1">IF(INDIRECT("'"&amp;$A$69&amp;"'!"&amp;M$68&amp;$C444+72)&lt;&gt;INDIRECT("'"&amp;$A$70&amp;"'!"&amp;M$68&amp;$C444+72),1,0)</f>
        <v>0</v>
      </c>
      <c r="N444" cm="1">
        <f t="array" aca="1" ref="N444" ca="1">IF(INDIRECT("'"&amp;$A$69&amp;"'!"&amp;N$68&amp;$C444+72)&lt;&gt;INDIRECT("'"&amp;$A$70&amp;"'!"&amp;N$68&amp;$C444+72),1,0)</f>
        <v>0</v>
      </c>
      <c r="O444" cm="1">
        <f t="array" aca="1" ref="O444" ca="1">IF(INDIRECT("'"&amp;$A$69&amp;"'!"&amp;O$68&amp;$C444+72)&lt;&gt;INDIRECT("'"&amp;$A$70&amp;"'!"&amp;O$68&amp;$C444+72),1,0)</f>
        <v>0</v>
      </c>
      <c r="P444" cm="1">
        <f t="array" aca="1" ref="P444" ca="1">IF(INDIRECT("'"&amp;$A$69&amp;"'!"&amp;P$68&amp;$C444+72)&lt;&gt;INDIRECT("'"&amp;$A$70&amp;"'!"&amp;P$68&amp;$C444+72),1,0)</f>
        <v>0</v>
      </c>
      <c r="Q444" cm="1">
        <f t="array" aca="1" ref="Q444" ca="1">IF(INDIRECT("'"&amp;$A$69&amp;"'!"&amp;Q$68&amp;$C444+72)&lt;&gt;INDIRECT("'"&amp;$A$70&amp;"'!"&amp;Q$68&amp;$C444+72),1,0)</f>
        <v>0</v>
      </c>
      <c r="R444" cm="1">
        <f t="array" aca="1" ref="R444" ca="1">IF(INDIRECT("'"&amp;$A$69&amp;"'!"&amp;R$68&amp;$C444+72)&lt;&gt;INDIRECT("'"&amp;$A$70&amp;"'!"&amp;R$68&amp;$C444+72),1,0)</f>
        <v>0</v>
      </c>
      <c r="S444" cm="1">
        <f t="array" aca="1" ref="S444" ca="1">IF(INDIRECT("'"&amp;$A$69&amp;"'!"&amp;S$68&amp;$C444+72)&lt;&gt;INDIRECT("'"&amp;$A$70&amp;"'!"&amp;S$68&amp;$C444+72),1,0)</f>
        <v>0</v>
      </c>
      <c r="T444" cm="1">
        <f t="array" aca="1" ref="T444" ca="1">IF(INDIRECT("'"&amp;$A$69&amp;"'!"&amp;T$68&amp;$C444+72)&lt;&gt;INDIRECT("'"&amp;$A$70&amp;"'!"&amp;T$68&amp;$C444+72),1,0)</f>
        <v>0</v>
      </c>
      <c r="U444" cm="1">
        <f t="array" aca="1" ref="U444" ca="1">IF(INDIRECT("'"&amp;$A$69&amp;"'!"&amp;U$68&amp;$C444+72)&lt;&gt;INDIRECT("'"&amp;$A$70&amp;"'!"&amp;U$68&amp;$C444+72),1,0)</f>
        <v>0</v>
      </c>
      <c r="V444" cm="1">
        <f t="array" aca="1" ref="V444" ca="1">IF(INDIRECT("'"&amp;$A$69&amp;"'!"&amp;V$68&amp;$C444+72)&lt;&gt;INDIRECT("'"&amp;$A$70&amp;"'!"&amp;V$68&amp;$C444+72),1,0)</f>
        <v>0</v>
      </c>
      <c r="W444" cm="1">
        <f t="array" aca="1" ref="W444" ca="1">IF(INDIRECT("'"&amp;$A$69&amp;"'!"&amp;W$68&amp;$C444+72)&lt;&gt;INDIRECT("'"&amp;$A$70&amp;"'!"&amp;W$68&amp;$C444+72),1,0)</f>
        <v>0</v>
      </c>
      <c r="X444" cm="1">
        <f t="array" aca="1" ref="X444" ca="1">IF(INDIRECT("'"&amp;$A$69&amp;"'!"&amp;X$68&amp;$C444+72)&lt;&gt;INDIRECT("'"&amp;$A$70&amp;"'!"&amp;X$68&amp;$C444+72),1,0)</f>
        <v>0</v>
      </c>
      <c r="Y444" cm="1">
        <f t="array" aca="1" ref="Y444" ca="1">IF(INDIRECT("'"&amp;$A$69&amp;"'!"&amp;Y$68&amp;$C444+72)&lt;&gt;INDIRECT("'"&amp;$A$70&amp;"'!"&amp;Y$68&amp;$C444+72),1,0)</f>
        <v>0</v>
      </c>
      <c r="Z444" cm="1">
        <f t="array" aca="1" ref="Z444" ca="1">IF(INDIRECT("'"&amp;$A$69&amp;"'!"&amp;Z$68&amp;$C444+72)&lt;&gt;INDIRECT("'"&amp;$A$70&amp;"'!"&amp;Z$68&amp;$C444+72),1,0)</f>
        <v>0</v>
      </c>
      <c r="AA444" cm="1">
        <f t="array" aca="1" ref="AA444" ca="1">IF(INDIRECT("'"&amp;$A$69&amp;"'!"&amp;AA$68&amp;$C444+72)&lt;&gt;INDIRECT("'"&amp;$A$70&amp;"'!"&amp;AA$68&amp;$C444+72),1,0)</f>
        <v>0</v>
      </c>
      <c r="AB444" cm="1">
        <f t="array" aca="1" ref="AB444" ca="1">IF(INDIRECT("'"&amp;$A$69&amp;"'!"&amp;AB$68&amp;$C444+72)&lt;&gt;INDIRECT("'"&amp;$A$70&amp;"'!"&amp;AB$68&amp;$C444+72),1,0)</f>
        <v>0</v>
      </c>
      <c r="AC444" cm="1">
        <f t="array" aca="1" ref="AC444" ca="1">IF(INDIRECT("'"&amp;$A$69&amp;"'!"&amp;AC$68&amp;$C444+72)&lt;&gt;INDIRECT("'"&amp;$A$70&amp;"'!"&amp;AC$68&amp;$C444+72),1,0)</f>
        <v>0</v>
      </c>
      <c r="AD444" cm="1">
        <f t="array" aca="1" ref="AD444" ca="1">IF(INDIRECT("'"&amp;$A$69&amp;"'!"&amp;AD$68&amp;$C444+72)&lt;&gt;INDIRECT("'"&amp;$A$70&amp;"'!"&amp;AD$68&amp;$C444+72),1,0)</f>
        <v>0</v>
      </c>
      <c r="AE444" cm="1">
        <f t="array" aca="1" ref="AE444" ca="1">IF(INDIRECT("'"&amp;$A$69&amp;"'!"&amp;AE$68&amp;$C444+72)&lt;&gt;INDIRECT("'"&amp;$A$70&amp;"'!"&amp;AE$68&amp;$C444+72),1,0)</f>
        <v>0</v>
      </c>
      <c r="AF444" cm="1">
        <f t="array" aca="1" ref="AF444" ca="1">IF(INDIRECT("'"&amp;$A$69&amp;"'!"&amp;AF$68&amp;$C444+72)&lt;&gt;INDIRECT("'"&amp;$A$70&amp;"'!"&amp;AF$68&amp;$C444+72),1,0)</f>
        <v>0</v>
      </c>
      <c r="AG444" cm="1">
        <f t="array" aca="1" ref="AG444" ca="1">IF(INDIRECT("'"&amp;$A$69&amp;"'!"&amp;AG$68&amp;$C444+72)&lt;&gt;INDIRECT("'"&amp;$A$70&amp;"'!"&amp;AG$68&amp;$C444+72),1,0)</f>
        <v>0</v>
      </c>
      <c r="AH444" cm="1">
        <f t="array" aca="1" ref="AH444" ca="1">IF(INDIRECT("'"&amp;$A$69&amp;"'!"&amp;AH$68&amp;$C444+72)&lt;&gt;INDIRECT("'"&amp;$A$70&amp;"'!"&amp;AH$68&amp;$C444+72),1,0)</f>
        <v>0</v>
      </c>
      <c r="AI444" cm="1">
        <f t="array" aca="1" ref="AI444" ca="1">IF(INDIRECT("'"&amp;$A$69&amp;"'!"&amp;AI$68&amp;$C444+72)&lt;&gt;INDIRECT("'"&amp;$A$70&amp;"'!"&amp;AI$68&amp;$C444+72),1,0)</f>
        <v>0</v>
      </c>
      <c r="AJ444" cm="1">
        <f t="array" aca="1" ref="AJ444" ca="1">IF(INDIRECT("'"&amp;$A$69&amp;"'!"&amp;AJ$68&amp;$C444+72)&lt;&gt;INDIRECT("'"&amp;$A$70&amp;"'!"&amp;AJ$68&amp;$C444+72),1,0)</f>
        <v>0</v>
      </c>
      <c r="AK444" cm="1">
        <f t="array" aca="1" ref="AK444" ca="1">IF(INDIRECT("'"&amp;$A$69&amp;"'!"&amp;AK$68&amp;$C444+72)&lt;&gt;INDIRECT("'"&amp;$A$70&amp;"'!"&amp;AK$68&amp;$C444+72),1,0)</f>
        <v>0</v>
      </c>
      <c r="AL444" cm="1">
        <f t="array" aca="1" ref="AL444" ca="1">IF(INDIRECT("'"&amp;$A$69&amp;"'!"&amp;AL$68&amp;$C444+72)&lt;&gt;INDIRECT("'"&amp;$A$70&amp;"'!"&amp;AL$68&amp;$C444+72),1,0)</f>
        <v>0</v>
      </c>
      <c r="AM444" cm="1">
        <f t="array" aca="1" ref="AM444" ca="1">IF(INDIRECT("'"&amp;$A$69&amp;"'!"&amp;AM$68&amp;$C444+72)&lt;&gt;INDIRECT("'"&amp;$A$70&amp;"'!"&amp;AM$68&amp;$C444+72),1,0)</f>
        <v>0</v>
      </c>
      <c r="AN444" cm="1">
        <f t="array" aca="1" ref="AN444" ca="1">IF(INDIRECT("'"&amp;$A$69&amp;"'!"&amp;AN$68&amp;$C444+72)&lt;&gt;INDIRECT("'"&amp;$A$70&amp;"'!"&amp;AN$68&amp;$C444+72),1,0)</f>
        <v>0</v>
      </c>
      <c r="AO444" cm="1">
        <f t="array" aca="1" ref="AO444" ca="1">IF(INDIRECT("'"&amp;$A$69&amp;"'!"&amp;AO$68&amp;$C444+72)&lt;&gt;INDIRECT("'"&amp;$A$70&amp;"'!"&amp;AO$68&amp;$C444+72),1,0)</f>
        <v>0</v>
      </c>
      <c r="AP444" cm="1">
        <f t="array" aca="1" ref="AP444" ca="1">IF(INDIRECT("'"&amp;$A$69&amp;"'!"&amp;AP$68&amp;$C444+72)&lt;&gt;INDIRECT("'"&amp;$A$70&amp;"'!"&amp;AP$68&amp;$C444+72),1,0)</f>
        <v>0</v>
      </c>
      <c r="AQ444" cm="1">
        <f t="array" aca="1" ref="AQ444" ca="1">IF(INDIRECT("'"&amp;$A$69&amp;"'!"&amp;AQ$68&amp;$C444+72)&lt;&gt;INDIRECT("'"&amp;$A$70&amp;"'!"&amp;AQ$68&amp;$C444+72),1,0)</f>
        <v>0</v>
      </c>
      <c r="AR444" cm="1">
        <f t="array" aca="1" ref="AR444" ca="1">IF(INDIRECT("'"&amp;$A$69&amp;"'!"&amp;AR$68&amp;$C444+72)&lt;&gt;INDIRECT("'"&amp;$A$70&amp;"'!"&amp;AR$68&amp;$C444+72),1,0)</f>
        <v>0</v>
      </c>
      <c r="AS444" cm="1">
        <f t="array" aca="1" ref="AS444" ca="1">IF(INDIRECT("'"&amp;$A$69&amp;"'!"&amp;AS$68&amp;$C444+72)&lt;&gt;INDIRECT("'"&amp;$A$70&amp;"'!"&amp;AS$68&amp;$C444+72),1,0)</f>
        <v>0</v>
      </c>
      <c r="AT444" cm="1">
        <f t="array" aca="1" ref="AT444" ca="1">IF(INDIRECT("'"&amp;$A$69&amp;"'!"&amp;AT$68&amp;$C444+72)&lt;&gt;INDIRECT("'"&amp;$A$70&amp;"'!"&amp;AT$68&amp;$C444+72),1,0)</f>
        <v>0</v>
      </c>
      <c r="AU444" cm="1">
        <f t="array" aca="1" ref="AU444" ca="1">IF(INDIRECT("'"&amp;$A$69&amp;"'!"&amp;AU$68&amp;$C444+72)&lt;&gt;INDIRECT("'"&amp;$A$70&amp;"'!"&amp;AU$68&amp;$C444+72),1,0)</f>
        <v>0</v>
      </c>
      <c r="AV444" cm="1">
        <f t="array" aca="1" ref="AV444" ca="1">IF(INDIRECT("'"&amp;$A$69&amp;"'!"&amp;AV$68&amp;$C444+72)&lt;&gt;INDIRECT("'"&amp;$A$70&amp;"'!"&amp;AV$68&amp;$C444+72),1,0)</f>
        <v>0</v>
      </c>
      <c r="AW444" cm="1">
        <f t="array" aca="1" ref="AW444" ca="1">IF(INDIRECT("'"&amp;$A$69&amp;"'!"&amp;AW$68&amp;$C444+72)&lt;&gt;INDIRECT("'"&amp;$A$70&amp;"'!"&amp;AW$68&amp;$C444+72),1,0)</f>
        <v>0</v>
      </c>
      <c r="AX444" cm="1">
        <f t="array" aca="1" ref="AX444" ca="1">IF(INDIRECT("'"&amp;$A$69&amp;"'!"&amp;AX$68&amp;$C444+72)&lt;&gt;INDIRECT("'"&amp;$A$70&amp;"'!"&amp;AX$68&amp;$C444+72),1,0)</f>
        <v>0</v>
      </c>
      <c r="AY444" cm="1">
        <f t="array" aca="1" ref="AY444" ca="1">IF(INDIRECT("'"&amp;$A$69&amp;"'!"&amp;AY$68&amp;$C444+72)&lt;&gt;INDIRECT("'"&amp;$A$70&amp;"'!"&amp;AY$68&amp;$C444+72),1,0)</f>
        <v>0</v>
      </c>
      <c r="AZ444" cm="1">
        <f t="array" aca="1" ref="AZ444" ca="1">IF(INDIRECT("'"&amp;$A$69&amp;"'!"&amp;AZ$68&amp;$C444+72)&lt;&gt;INDIRECT("'"&amp;$A$70&amp;"'!"&amp;AZ$68&amp;$C444+72),1,0)</f>
        <v>0</v>
      </c>
      <c r="BA444" cm="1">
        <f t="array" aca="1" ref="BA444" ca="1">IF(INDIRECT("'"&amp;$A$69&amp;"'!"&amp;BA$68&amp;$C444+72)&lt;&gt;INDIRECT("'"&amp;$A$70&amp;"'!"&amp;BA$68&amp;$C444+72),1,0)</f>
        <v>0</v>
      </c>
      <c r="BB444" cm="1">
        <f t="array" aca="1" ref="BB444" ca="1">IF(INDIRECT("'"&amp;$A$69&amp;"'!"&amp;BB$68&amp;$C444+72)&lt;&gt;INDIRECT("'"&amp;$A$70&amp;"'!"&amp;BB$68&amp;$C444+72),1,0)</f>
        <v>0</v>
      </c>
      <c r="BC444">
        <f t="shared" ca="1" si="15"/>
        <v>0</v>
      </c>
      <c r="BD444">
        <f t="shared" ca="1" si="16"/>
        <v>0</v>
      </c>
      <c r="BE444">
        <f t="shared" ca="1" si="17"/>
        <v>0</v>
      </c>
    </row>
    <row r="445" spans="3:57" x14ac:dyDescent="0.15">
      <c r="C445" s="283">
        <v>373</v>
      </c>
      <c r="D445" cm="1">
        <f t="array" aca="1" ref="D445" ca="1">IF(INDIRECT("'"&amp;$A$69&amp;"'!"&amp;D$68&amp;$C445+72)&lt;&gt;INDIRECT("'"&amp;$A$70&amp;"'!"&amp;D$68&amp;$C445+72),1,0)</f>
        <v>0</v>
      </c>
      <c r="E445" cm="1">
        <f t="array" aca="1" ref="E445" ca="1">IF(INDIRECT("'"&amp;$A$69&amp;"'!"&amp;E$68&amp;$C445+72)&lt;&gt;INDIRECT("'"&amp;$A$70&amp;"'!"&amp;E$68&amp;$C445+72),1,0)</f>
        <v>0</v>
      </c>
      <c r="F445" cm="1">
        <f t="array" aca="1" ref="F445" ca="1">IF(INDIRECT("'"&amp;$A$69&amp;"'!"&amp;F$68&amp;$C445+72)&lt;&gt;INDIRECT("'"&amp;$A$70&amp;"'!"&amp;F$68&amp;$C445+72),1,0)</f>
        <v>0</v>
      </c>
      <c r="G445" cm="1">
        <f t="array" aca="1" ref="G445" ca="1">IF(INDIRECT("'"&amp;$A$69&amp;"'!"&amp;G$68&amp;$C445+72)&lt;&gt;INDIRECT("'"&amp;$A$70&amp;"'!"&amp;G$68&amp;$C445+72),1,0)</f>
        <v>0</v>
      </c>
      <c r="H445" cm="1">
        <f t="array" aca="1" ref="H445" ca="1">IF(INDIRECT("'"&amp;$A$69&amp;"'!"&amp;H$68&amp;$C445+72)&lt;&gt;INDIRECT("'"&amp;$A$70&amp;"'!"&amp;H$68&amp;$C445+72),1,0)</f>
        <v>0</v>
      </c>
      <c r="I445" cm="1">
        <f t="array" aca="1" ref="I445" ca="1">IF(INDIRECT("'"&amp;$A$69&amp;"'!"&amp;I$68&amp;$C445+72)&lt;&gt;INDIRECT("'"&amp;$A$70&amp;"'!"&amp;I$68&amp;$C445+72),1,0)</f>
        <v>0</v>
      </c>
      <c r="J445" cm="1">
        <f t="array" aca="1" ref="J445" ca="1">IF(INDIRECT("'"&amp;$A$69&amp;"'!"&amp;J$68&amp;$C445+72)&lt;&gt;INDIRECT("'"&amp;$A$70&amp;"'!"&amp;J$68&amp;$C445+72),1,0)</f>
        <v>0</v>
      </c>
      <c r="K445" cm="1">
        <f t="array" aca="1" ref="K445" ca="1">IF(INDIRECT("'"&amp;$A$69&amp;"'!"&amp;K$68&amp;$C445+72)&lt;&gt;INDIRECT("'"&amp;$A$70&amp;"'!"&amp;K$68&amp;$C445+72),1,0)</f>
        <v>0</v>
      </c>
      <c r="L445" cm="1">
        <f t="array" aca="1" ref="L445" ca="1">IF(INDIRECT("'"&amp;$A$69&amp;"'!"&amp;L$68&amp;$C445+72)&lt;&gt;INDIRECT("'"&amp;$A$70&amp;"'!"&amp;L$68&amp;$C445+72),1,0)</f>
        <v>0</v>
      </c>
      <c r="M445" cm="1">
        <f t="array" aca="1" ref="M445" ca="1">IF(INDIRECT("'"&amp;$A$69&amp;"'!"&amp;M$68&amp;$C445+72)&lt;&gt;INDIRECT("'"&amp;$A$70&amp;"'!"&amp;M$68&amp;$C445+72),1,0)</f>
        <v>0</v>
      </c>
      <c r="N445" cm="1">
        <f t="array" aca="1" ref="N445" ca="1">IF(INDIRECT("'"&amp;$A$69&amp;"'!"&amp;N$68&amp;$C445+72)&lt;&gt;INDIRECT("'"&amp;$A$70&amp;"'!"&amp;N$68&amp;$C445+72),1,0)</f>
        <v>0</v>
      </c>
      <c r="O445" cm="1">
        <f t="array" aca="1" ref="O445" ca="1">IF(INDIRECT("'"&amp;$A$69&amp;"'!"&amp;O$68&amp;$C445+72)&lt;&gt;INDIRECT("'"&amp;$A$70&amp;"'!"&amp;O$68&amp;$C445+72),1,0)</f>
        <v>0</v>
      </c>
      <c r="P445" cm="1">
        <f t="array" aca="1" ref="P445" ca="1">IF(INDIRECT("'"&amp;$A$69&amp;"'!"&amp;P$68&amp;$C445+72)&lt;&gt;INDIRECT("'"&amp;$A$70&amp;"'!"&amp;P$68&amp;$C445+72),1,0)</f>
        <v>0</v>
      </c>
      <c r="Q445" cm="1">
        <f t="array" aca="1" ref="Q445" ca="1">IF(INDIRECT("'"&amp;$A$69&amp;"'!"&amp;Q$68&amp;$C445+72)&lt;&gt;INDIRECT("'"&amp;$A$70&amp;"'!"&amp;Q$68&amp;$C445+72),1,0)</f>
        <v>0</v>
      </c>
      <c r="R445" cm="1">
        <f t="array" aca="1" ref="R445" ca="1">IF(INDIRECT("'"&amp;$A$69&amp;"'!"&amp;R$68&amp;$C445+72)&lt;&gt;INDIRECT("'"&amp;$A$70&amp;"'!"&amp;R$68&amp;$C445+72),1,0)</f>
        <v>0</v>
      </c>
      <c r="S445" cm="1">
        <f t="array" aca="1" ref="S445" ca="1">IF(INDIRECT("'"&amp;$A$69&amp;"'!"&amp;S$68&amp;$C445+72)&lt;&gt;INDIRECT("'"&amp;$A$70&amp;"'!"&amp;S$68&amp;$C445+72),1,0)</f>
        <v>0</v>
      </c>
      <c r="T445" cm="1">
        <f t="array" aca="1" ref="T445" ca="1">IF(INDIRECT("'"&amp;$A$69&amp;"'!"&amp;T$68&amp;$C445+72)&lt;&gt;INDIRECT("'"&amp;$A$70&amp;"'!"&amp;T$68&amp;$C445+72),1,0)</f>
        <v>0</v>
      </c>
      <c r="U445" cm="1">
        <f t="array" aca="1" ref="U445" ca="1">IF(INDIRECT("'"&amp;$A$69&amp;"'!"&amp;U$68&amp;$C445+72)&lt;&gt;INDIRECT("'"&amp;$A$70&amp;"'!"&amp;U$68&amp;$C445+72),1,0)</f>
        <v>0</v>
      </c>
      <c r="V445" cm="1">
        <f t="array" aca="1" ref="V445" ca="1">IF(INDIRECT("'"&amp;$A$69&amp;"'!"&amp;V$68&amp;$C445+72)&lt;&gt;INDIRECT("'"&amp;$A$70&amp;"'!"&amp;V$68&amp;$C445+72),1,0)</f>
        <v>0</v>
      </c>
      <c r="W445" cm="1">
        <f t="array" aca="1" ref="W445" ca="1">IF(INDIRECT("'"&amp;$A$69&amp;"'!"&amp;W$68&amp;$C445+72)&lt;&gt;INDIRECT("'"&amp;$A$70&amp;"'!"&amp;W$68&amp;$C445+72),1,0)</f>
        <v>0</v>
      </c>
      <c r="X445" cm="1">
        <f t="array" aca="1" ref="X445" ca="1">IF(INDIRECT("'"&amp;$A$69&amp;"'!"&amp;X$68&amp;$C445+72)&lt;&gt;INDIRECT("'"&amp;$A$70&amp;"'!"&amp;X$68&amp;$C445+72),1,0)</f>
        <v>0</v>
      </c>
      <c r="Y445" cm="1">
        <f t="array" aca="1" ref="Y445" ca="1">IF(INDIRECT("'"&amp;$A$69&amp;"'!"&amp;Y$68&amp;$C445+72)&lt;&gt;INDIRECT("'"&amp;$A$70&amp;"'!"&amp;Y$68&amp;$C445+72),1,0)</f>
        <v>0</v>
      </c>
      <c r="Z445" cm="1">
        <f t="array" aca="1" ref="Z445" ca="1">IF(INDIRECT("'"&amp;$A$69&amp;"'!"&amp;Z$68&amp;$C445+72)&lt;&gt;INDIRECT("'"&amp;$A$70&amp;"'!"&amp;Z$68&amp;$C445+72),1,0)</f>
        <v>0</v>
      </c>
      <c r="AA445" cm="1">
        <f t="array" aca="1" ref="AA445" ca="1">IF(INDIRECT("'"&amp;$A$69&amp;"'!"&amp;AA$68&amp;$C445+72)&lt;&gt;INDIRECT("'"&amp;$A$70&amp;"'!"&amp;AA$68&amp;$C445+72),1,0)</f>
        <v>0</v>
      </c>
      <c r="AB445" cm="1">
        <f t="array" aca="1" ref="AB445" ca="1">IF(INDIRECT("'"&amp;$A$69&amp;"'!"&amp;AB$68&amp;$C445+72)&lt;&gt;INDIRECT("'"&amp;$A$70&amp;"'!"&amp;AB$68&amp;$C445+72),1,0)</f>
        <v>0</v>
      </c>
      <c r="AC445" cm="1">
        <f t="array" aca="1" ref="AC445" ca="1">IF(INDIRECT("'"&amp;$A$69&amp;"'!"&amp;AC$68&amp;$C445+72)&lt;&gt;INDIRECT("'"&amp;$A$70&amp;"'!"&amp;AC$68&amp;$C445+72),1,0)</f>
        <v>0</v>
      </c>
      <c r="AD445" cm="1">
        <f t="array" aca="1" ref="AD445" ca="1">IF(INDIRECT("'"&amp;$A$69&amp;"'!"&amp;AD$68&amp;$C445+72)&lt;&gt;INDIRECT("'"&amp;$A$70&amp;"'!"&amp;AD$68&amp;$C445+72),1,0)</f>
        <v>0</v>
      </c>
      <c r="AE445" cm="1">
        <f t="array" aca="1" ref="AE445" ca="1">IF(INDIRECT("'"&amp;$A$69&amp;"'!"&amp;AE$68&amp;$C445+72)&lt;&gt;INDIRECT("'"&amp;$A$70&amp;"'!"&amp;AE$68&amp;$C445+72),1,0)</f>
        <v>0</v>
      </c>
      <c r="AF445" cm="1">
        <f t="array" aca="1" ref="AF445" ca="1">IF(INDIRECT("'"&amp;$A$69&amp;"'!"&amp;AF$68&amp;$C445+72)&lt;&gt;INDIRECT("'"&amp;$A$70&amp;"'!"&amp;AF$68&amp;$C445+72),1,0)</f>
        <v>0</v>
      </c>
      <c r="AG445" cm="1">
        <f t="array" aca="1" ref="AG445" ca="1">IF(INDIRECT("'"&amp;$A$69&amp;"'!"&amp;AG$68&amp;$C445+72)&lt;&gt;INDIRECT("'"&amp;$A$70&amp;"'!"&amp;AG$68&amp;$C445+72),1,0)</f>
        <v>0</v>
      </c>
      <c r="AH445" cm="1">
        <f t="array" aca="1" ref="AH445" ca="1">IF(INDIRECT("'"&amp;$A$69&amp;"'!"&amp;AH$68&amp;$C445+72)&lt;&gt;INDIRECT("'"&amp;$A$70&amp;"'!"&amp;AH$68&amp;$C445+72),1,0)</f>
        <v>0</v>
      </c>
      <c r="AI445" cm="1">
        <f t="array" aca="1" ref="AI445" ca="1">IF(INDIRECT("'"&amp;$A$69&amp;"'!"&amp;AI$68&amp;$C445+72)&lt;&gt;INDIRECT("'"&amp;$A$70&amp;"'!"&amp;AI$68&amp;$C445+72),1,0)</f>
        <v>0</v>
      </c>
      <c r="AJ445" cm="1">
        <f t="array" aca="1" ref="AJ445" ca="1">IF(INDIRECT("'"&amp;$A$69&amp;"'!"&amp;AJ$68&amp;$C445+72)&lt;&gt;INDIRECT("'"&amp;$A$70&amp;"'!"&amp;AJ$68&amp;$C445+72),1,0)</f>
        <v>0</v>
      </c>
      <c r="AK445" cm="1">
        <f t="array" aca="1" ref="AK445" ca="1">IF(INDIRECT("'"&amp;$A$69&amp;"'!"&amp;AK$68&amp;$C445+72)&lt;&gt;INDIRECT("'"&amp;$A$70&amp;"'!"&amp;AK$68&amp;$C445+72),1,0)</f>
        <v>0</v>
      </c>
      <c r="AL445" cm="1">
        <f t="array" aca="1" ref="AL445" ca="1">IF(INDIRECT("'"&amp;$A$69&amp;"'!"&amp;AL$68&amp;$C445+72)&lt;&gt;INDIRECT("'"&amp;$A$70&amp;"'!"&amp;AL$68&amp;$C445+72),1,0)</f>
        <v>0</v>
      </c>
      <c r="AM445" cm="1">
        <f t="array" aca="1" ref="AM445" ca="1">IF(INDIRECT("'"&amp;$A$69&amp;"'!"&amp;AM$68&amp;$C445+72)&lt;&gt;INDIRECT("'"&amp;$A$70&amp;"'!"&amp;AM$68&amp;$C445+72),1,0)</f>
        <v>0</v>
      </c>
      <c r="AN445" cm="1">
        <f t="array" aca="1" ref="AN445" ca="1">IF(INDIRECT("'"&amp;$A$69&amp;"'!"&amp;AN$68&amp;$C445+72)&lt;&gt;INDIRECT("'"&amp;$A$70&amp;"'!"&amp;AN$68&amp;$C445+72),1,0)</f>
        <v>0</v>
      </c>
      <c r="AO445" cm="1">
        <f t="array" aca="1" ref="AO445" ca="1">IF(INDIRECT("'"&amp;$A$69&amp;"'!"&amp;AO$68&amp;$C445+72)&lt;&gt;INDIRECT("'"&amp;$A$70&amp;"'!"&amp;AO$68&amp;$C445+72),1,0)</f>
        <v>0</v>
      </c>
      <c r="AP445" cm="1">
        <f t="array" aca="1" ref="AP445" ca="1">IF(INDIRECT("'"&amp;$A$69&amp;"'!"&amp;AP$68&amp;$C445+72)&lt;&gt;INDIRECT("'"&amp;$A$70&amp;"'!"&amp;AP$68&amp;$C445+72),1,0)</f>
        <v>0</v>
      </c>
      <c r="AQ445" cm="1">
        <f t="array" aca="1" ref="AQ445" ca="1">IF(INDIRECT("'"&amp;$A$69&amp;"'!"&amp;AQ$68&amp;$C445+72)&lt;&gt;INDIRECT("'"&amp;$A$70&amp;"'!"&amp;AQ$68&amp;$C445+72),1,0)</f>
        <v>0</v>
      </c>
      <c r="AR445" cm="1">
        <f t="array" aca="1" ref="AR445" ca="1">IF(INDIRECT("'"&amp;$A$69&amp;"'!"&amp;AR$68&amp;$C445+72)&lt;&gt;INDIRECT("'"&amp;$A$70&amp;"'!"&amp;AR$68&amp;$C445+72),1,0)</f>
        <v>0</v>
      </c>
      <c r="AS445" cm="1">
        <f t="array" aca="1" ref="AS445" ca="1">IF(INDIRECT("'"&amp;$A$69&amp;"'!"&amp;AS$68&amp;$C445+72)&lt;&gt;INDIRECT("'"&amp;$A$70&amp;"'!"&amp;AS$68&amp;$C445+72),1,0)</f>
        <v>0</v>
      </c>
      <c r="AT445" cm="1">
        <f t="array" aca="1" ref="AT445" ca="1">IF(INDIRECT("'"&amp;$A$69&amp;"'!"&amp;AT$68&amp;$C445+72)&lt;&gt;INDIRECT("'"&amp;$A$70&amp;"'!"&amp;AT$68&amp;$C445+72),1,0)</f>
        <v>0</v>
      </c>
      <c r="AU445" cm="1">
        <f t="array" aca="1" ref="AU445" ca="1">IF(INDIRECT("'"&amp;$A$69&amp;"'!"&amp;AU$68&amp;$C445+72)&lt;&gt;INDIRECT("'"&amp;$A$70&amp;"'!"&amp;AU$68&amp;$C445+72),1,0)</f>
        <v>0</v>
      </c>
      <c r="AV445" cm="1">
        <f t="array" aca="1" ref="AV445" ca="1">IF(INDIRECT("'"&amp;$A$69&amp;"'!"&amp;AV$68&amp;$C445+72)&lt;&gt;INDIRECT("'"&amp;$A$70&amp;"'!"&amp;AV$68&amp;$C445+72),1,0)</f>
        <v>0</v>
      </c>
      <c r="AW445" cm="1">
        <f t="array" aca="1" ref="AW445" ca="1">IF(INDIRECT("'"&amp;$A$69&amp;"'!"&amp;AW$68&amp;$C445+72)&lt;&gt;INDIRECT("'"&amp;$A$70&amp;"'!"&amp;AW$68&amp;$C445+72),1,0)</f>
        <v>0</v>
      </c>
      <c r="AX445" cm="1">
        <f t="array" aca="1" ref="AX445" ca="1">IF(INDIRECT("'"&amp;$A$69&amp;"'!"&amp;AX$68&amp;$C445+72)&lt;&gt;INDIRECT("'"&amp;$A$70&amp;"'!"&amp;AX$68&amp;$C445+72),1,0)</f>
        <v>0</v>
      </c>
      <c r="AY445" cm="1">
        <f t="array" aca="1" ref="AY445" ca="1">IF(INDIRECT("'"&amp;$A$69&amp;"'!"&amp;AY$68&amp;$C445+72)&lt;&gt;INDIRECT("'"&amp;$A$70&amp;"'!"&amp;AY$68&amp;$C445+72),1,0)</f>
        <v>0</v>
      </c>
      <c r="AZ445" cm="1">
        <f t="array" aca="1" ref="AZ445" ca="1">IF(INDIRECT("'"&amp;$A$69&amp;"'!"&amp;AZ$68&amp;$C445+72)&lt;&gt;INDIRECT("'"&amp;$A$70&amp;"'!"&amp;AZ$68&amp;$C445+72),1,0)</f>
        <v>0</v>
      </c>
      <c r="BA445" cm="1">
        <f t="array" aca="1" ref="BA445" ca="1">IF(INDIRECT("'"&amp;$A$69&amp;"'!"&amp;BA$68&amp;$C445+72)&lt;&gt;INDIRECT("'"&amp;$A$70&amp;"'!"&amp;BA$68&amp;$C445+72),1,0)</f>
        <v>0</v>
      </c>
      <c r="BB445" cm="1">
        <f t="array" aca="1" ref="BB445" ca="1">IF(INDIRECT("'"&amp;$A$69&amp;"'!"&amp;BB$68&amp;$C445+72)&lt;&gt;INDIRECT("'"&amp;$A$70&amp;"'!"&amp;BB$68&amp;$C445+72),1,0)</f>
        <v>0</v>
      </c>
      <c r="BC445">
        <f t="shared" ca="1" si="15"/>
        <v>0</v>
      </c>
      <c r="BD445">
        <f t="shared" ca="1" si="16"/>
        <v>0</v>
      </c>
      <c r="BE445">
        <f t="shared" ca="1" si="17"/>
        <v>0</v>
      </c>
    </row>
    <row r="446" spans="3:57" x14ac:dyDescent="0.15">
      <c r="C446" s="283">
        <v>374</v>
      </c>
      <c r="D446" cm="1">
        <f t="array" aca="1" ref="D446" ca="1">IF(INDIRECT("'"&amp;$A$69&amp;"'!"&amp;D$68&amp;$C446+72)&lt;&gt;INDIRECT("'"&amp;$A$70&amp;"'!"&amp;D$68&amp;$C446+72),1,0)</f>
        <v>0</v>
      </c>
      <c r="E446" cm="1">
        <f t="array" aca="1" ref="E446" ca="1">IF(INDIRECT("'"&amp;$A$69&amp;"'!"&amp;E$68&amp;$C446+72)&lt;&gt;INDIRECT("'"&amp;$A$70&amp;"'!"&amp;E$68&amp;$C446+72),1,0)</f>
        <v>0</v>
      </c>
      <c r="F446" cm="1">
        <f t="array" aca="1" ref="F446" ca="1">IF(INDIRECT("'"&amp;$A$69&amp;"'!"&amp;F$68&amp;$C446+72)&lt;&gt;INDIRECT("'"&amp;$A$70&amp;"'!"&amp;F$68&amp;$C446+72),1,0)</f>
        <v>0</v>
      </c>
      <c r="G446" cm="1">
        <f t="array" aca="1" ref="G446" ca="1">IF(INDIRECT("'"&amp;$A$69&amp;"'!"&amp;G$68&amp;$C446+72)&lt;&gt;INDIRECT("'"&amp;$A$70&amp;"'!"&amp;G$68&amp;$C446+72),1,0)</f>
        <v>0</v>
      </c>
      <c r="H446" cm="1">
        <f t="array" aca="1" ref="H446" ca="1">IF(INDIRECT("'"&amp;$A$69&amp;"'!"&amp;H$68&amp;$C446+72)&lt;&gt;INDIRECT("'"&amp;$A$70&amp;"'!"&amp;H$68&amp;$C446+72),1,0)</f>
        <v>0</v>
      </c>
      <c r="I446" cm="1">
        <f t="array" aca="1" ref="I446" ca="1">IF(INDIRECT("'"&amp;$A$69&amp;"'!"&amp;I$68&amp;$C446+72)&lt;&gt;INDIRECT("'"&amp;$A$70&amp;"'!"&amp;I$68&amp;$C446+72),1,0)</f>
        <v>0</v>
      </c>
      <c r="J446" cm="1">
        <f t="array" aca="1" ref="J446" ca="1">IF(INDIRECT("'"&amp;$A$69&amp;"'!"&amp;J$68&amp;$C446+72)&lt;&gt;INDIRECT("'"&amp;$A$70&amp;"'!"&amp;J$68&amp;$C446+72),1,0)</f>
        <v>0</v>
      </c>
      <c r="K446" cm="1">
        <f t="array" aca="1" ref="K446" ca="1">IF(INDIRECT("'"&amp;$A$69&amp;"'!"&amp;K$68&amp;$C446+72)&lt;&gt;INDIRECT("'"&amp;$A$70&amp;"'!"&amp;K$68&amp;$C446+72),1,0)</f>
        <v>0</v>
      </c>
      <c r="L446" cm="1">
        <f t="array" aca="1" ref="L446" ca="1">IF(INDIRECT("'"&amp;$A$69&amp;"'!"&amp;L$68&amp;$C446+72)&lt;&gt;INDIRECT("'"&amp;$A$70&amp;"'!"&amp;L$68&amp;$C446+72),1,0)</f>
        <v>0</v>
      </c>
      <c r="M446" cm="1">
        <f t="array" aca="1" ref="M446" ca="1">IF(INDIRECT("'"&amp;$A$69&amp;"'!"&amp;M$68&amp;$C446+72)&lt;&gt;INDIRECT("'"&amp;$A$70&amp;"'!"&amp;M$68&amp;$C446+72),1,0)</f>
        <v>0</v>
      </c>
      <c r="N446" cm="1">
        <f t="array" aca="1" ref="N446" ca="1">IF(INDIRECT("'"&amp;$A$69&amp;"'!"&amp;N$68&amp;$C446+72)&lt;&gt;INDIRECT("'"&amp;$A$70&amp;"'!"&amp;N$68&amp;$C446+72),1,0)</f>
        <v>0</v>
      </c>
      <c r="O446" cm="1">
        <f t="array" aca="1" ref="O446" ca="1">IF(INDIRECT("'"&amp;$A$69&amp;"'!"&amp;O$68&amp;$C446+72)&lt;&gt;INDIRECT("'"&amp;$A$70&amp;"'!"&amp;O$68&amp;$C446+72),1,0)</f>
        <v>0</v>
      </c>
      <c r="P446" cm="1">
        <f t="array" aca="1" ref="P446" ca="1">IF(INDIRECT("'"&amp;$A$69&amp;"'!"&amp;P$68&amp;$C446+72)&lt;&gt;INDIRECT("'"&amp;$A$70&amp;"'!"&amp;P$68&amp;$C446+72),1,0)</f>
        <v>0</v>
      </c>
      <c r="Q446" cm="1">
        <f t="array" aca="1" ref="Q446" ca="1">IF(INDIRECT("'"&amp;$A$69&amp;"'!"&amp;Q$68&amp;$C446+72)&lt;&gt;INDIRECT("'"&amp;$A$70&amp;"'!"&amp;Q$68&amp;$C446+72),1,0)</f>
        <v>0</v>
      </c>
      <c r="R446" cm="1">
        <f t="array" aca="1" ref="R446" ca="1">IF(INDIRECT("'"&amp;$A$69&amp;"'!"&amp;R$68&amp;$C446+72)&lt;&gt;INDIRECT("'"&amp;$A$70&amp;"'!"&amp;R$68&amp;$C446+72),1,0)</f>
        <v>0</v>
      </c>
      <c r="S446" cm="1">
        <f t="array" aca="1" ref="S446" ca="1">IF(INDIRECT("'"&amp;$A$69&amp;"'!"&amp;S$68&amp;$C446+72)&lt;&gt;INDIRECT("'"&amp;$A$70&amp;"'!"&amp;S$68&amp;$C446+72),1,0)</f>
        <v>0</v>
      </c>
      <c r="T446" cm="1">
        <f t="array" aca="1" ref="T446" ca="1">IF(INDIRECT("'"&amp;$A$69&amp;"'!"&amp;T$68&amp;$C446+72)&lt;&gt;INDIRECT("'"&amp;$A$70&amp;"'!"&amp;T$68&amp;$C446+72),1,0)</f>
        <v>0</v>
      </c>
      <c r="U446" cm="1">
        <f t="array" aca="1" ref="U446" ca="1">IF(INDIRECT("'"&amp;$A$69&amp;"'!"&amp;U$68&amp;$C446+72)&lt;&gt;INDIRECT("'"&amp;$A$70&amp;"'!"&amp;U$68&amp;$C446+72),1,0)</f>
        <v>0</v>
      </c>
      <c r="V446" cm="1">
        <f t="array" aca="1" ref="V446" ca="1">IF(INDIRECT("'"&amp;$A$69&amp;"'!"&amp;V$68&amp;$C446+72)&lt;&gt;INDIRECT("'"&amp;$A$70&amp;"'!"&amp;V$68&amp;$C446+72),1,0)</f>
        <v>0</v>
      </c>
      <c r="W446" cm="1">
        <f t="array" aca="1" ref="W446" ca="1">IF(INDIRECT("'"&amp;$A$69&amp;"'!"&amp;W$68&amp;$C446+72)&lt;&gt;INDIRECT("'"&amp;$A$70&amp;"'!"&amp;W$68&amp;$C446+72),1,0)</f>
        <v>0</v>
      </c>
      <c r="X446" cm="1">
        <f t="array" aca="1" ref="X446" ca="1">IF(INDIRECT("'"&amp;$A$69&amp;"'!"&amp;X$68&amp;$C446+72)&lt;&gt;INDIRECT("'"&amp;$A$70&amp;"'!"&amp;X$68&amp;$C446+72),1,0)</f>
        <v>0</v>
      </c>
      <c r="Y446" cm="1">
        <f t="array" aca="1" ref="Y446" ca="1">IF(INDIRECT("'"&amp;$A$69&amp;"'!"&amp;Y$68&amp;$C446+72)&lt;&gt;INDIRECT("'"&amp;$A$70&amp;"'!"&amp;Y$68&amp;$C446+72),1,0)</f>
        <v>0</v>
      </c>
      <c r="Z446" cm="1">
        <f t="array" aca="1" ref="Z446" ca="1">IF(INDIRECT("'"&amp;$A$69&amp;"'!"&amp;Z$68&amp;$C446+72)&lt;&gt;INDIRECT("'"&amp;$A$70&amp;"'!"&amp;Z$68&amp;$C446+72),1,0)</f>
        <v>0</v>
      </c>
      <c r="AA446" cm="1">
        <f t="array" aca="1" ref="AA446" ca="1">IF(INDIRECT("'"&amp;$A$69&amp;"'!"&amp;AA$68&amp;$C446+72)&lt;&gt;INDIRECT("'"&amp;$A$70&amp;"'!"&amp;AA$68&amp;$C446+72),1,0)</f>
        <v>0</v>
      </c>
      <c r="AB446" cm="1">
        <f t="array" aca="1" ref="AB446" ca="1">IF(INDIRECT("'"&amp;$A$69&amp;"'!"&amp;AB$68&amp;$C446+72)&lt;&gt;INDIRECT("'"&amp;$A$70&amp;"'!"&amp;AB$68&amp;$C446+72),1,0)</f>
        <v>0</v>
      </c>
      <c r="AC446" cm="1">
        <f t="array" aca="1" ref="AC446" ca="1">IF(INDIRECT("'"&amp;$A$69&amp;"'!"&amp;AC$68&amp;$C446+72)&lt;&gt;INDIRECT("'"&amp;$A$70&amp;"'!"&amp;AC$68&amp;$C446+72),1,0)</f>
        <v>0</v>
      </c>
      <c r="AD446" cm="1">
        <f t="array" aca="1" ref="AD446" ca="1">IF(INDIRECT("'"&amp;$A$69&amp;"'!"&amp;AD$68&amp;$C446+72)&lt;&gt;INDIRECT("'"&amp;$A$70&amp;"'!"&amp;AD$68&amp;$C446+72),1,0)</f>
        <v>0</v>
      </c>
      <c r="AE446" cm="1">
        <f t="array" aca="1" ref="AE446" ca="1">IF(INDIRECT("'"&amp;$A$69&amp;"'!"&amp;AE$68&amp;$C446+72)&lt;&gt;INDIRECT("'"&amp;$A$70&amp;"'!"&amp;AE$68&amp;$C446+72),1,0)</f>
        <v>0</v>
      </c>
      <c r="AF446" cm="1">
        <f t="array" aca="1" ref="AF446" ca="1">IF(INDIRECT("'"&amp;$A$69&amp;"'!"&amp;AF$68&amp;$C446+72)&lt;&gt;INDIRECT("'"&amp;$A$70&amp;"'!"&amp;AF$68&amp;$C446+72),1,0)</f>
        <v>0</v>
      </c>
      <c r="AG446" cm="1">
        <f t="array" aca="1" ref="AG446" ca="1">IF(INDIRECT("'"&amp;$A$69&amp;"'!"&amp;AG$68&amp;$C446+72)&lt;&gt;INDIRECT("'"&amp;$A$70&amp;"'!"&amp;AG$68&amp;$C446+72),1,0)</f>
        <v>0</v>
      </c>
      <c r="AH446" cm="1">
        <f t="array" aca="1" ref="AH446" ca="1">IF(INDIRECT("'"&amp;$A$69&amp;"'!"&amp;AH$68&amp;$C446+72)&lt;&gt;INDIRECT("'"&amp;$A$70&amp;"'!"&amp;AH$68&amp;$C446+72),1,0)</f>
        <v>0</v>
      </c>
      <c r="AI446" cm="1">
        <f t="array" aca="1" ref="AI446" ca="1">IF(INDIRECT("'"&amp;$A$69&amp;"'!"&amp;AI$68&amp;$C446+72)&lt;&gt;INDIRECT("'"&amp;$A$70&amp;"'!"&amp;AI$68&amp;$C446+72),1,0)</f>
        <v>0</v>
      </c>
      <c r="AJ446" cm="1">
        <f t="array" aca="1" ref="AJ446" ca="1">IF(INDIRECT("'"&amp;$A$69&amp;"'!"&amp;AJ$68&amp;$C446+72)&lt;&gt;INDIRECT("'"&amp;$A$70&amp;"'!"&amp;AJ$68&amp;$C446+72),1,0)</f>
        <v>0</v>
      </c>
      <c r="AK446" cm="1">
        <f t="array" aca="1" ref="AK446" ca="1">IF(INDIRECT("'"&amp;$A$69&amp;"'!"&amp;AK$68&amp;$C446+72)&lt;&gt;INDIRECT("'"&amp;$A$70&amp;"'!"&amp;AK$68&amp;$C446+72),1,0)</f>
        <v>0</v>
      </c>
      <c r="AL446" cm="1">
        <f t="array" aca="1" ref="AL446" ca="1">IF(INDIRECT("'"&amp;$A$69&amp;"'!"&amp;AL$68&amp;$C446+72)&lt;&gt;INDIRECT("'"&amp;$A$70&amp;"'!"&amp;AL$68&amp;$C446+72),1,0)</f>
        <v>0</v>
      </c>
      <c r="AM446" cm="1">
        <f t="array" aca="1" ref="AM446" ca="1">IF(INDIRECT("'"&amp;$A$69&amp;"'!"&amp;AM$68&amp;$C446+72)&lt;&gt;INDIRECT("'"&amp;$A$70&amp;"'!"&amp;AM$68&amp;$C446+72),1,0)</f>
        <v>0</v>
      </c>
      <c r="AN446" cm="1">
        <f t="array" aca="1" ref="AN446" ca="1">IF(INDIRECT("'"&amp;$A$69&amp;"'!"&amp;AN$68&amp;$C446+72)&lt;&gt;INDIRECT("'"&amp;$A$70&amp;"'!"&amp;AN$68&amp;$C446+72),1,0)</f>
        <v>0</v>
      </c>
      <c r="AO446" cm="1">
        <f t="array" aca="1" ref="AO446" ca="1">IF(INDIRECT("'"&amp;$A$69&amp;"'!"&amp;AO$68&amp;$C446+72)&lt;&gt;INDIRECT("'"&amp;$A$70&amp;"'!"&amp;AO$68&amp;$C446+72),1,0)</f>
        <v>0</v>
      </c>
      <c r="AP446" cm="1">
        <f t="array" aca="1" ref="AP446" ca="1">IF(INDIRECT("'"&amp;$A$69&amp;"'!"&amp;AP$68&amp;$C446+72)&lt;&gt;INDIRECT("'"&amp;$A$70&amp;"'!"&amp;AP$68&amp;$C446+72),1,0)</f>
        <v>0</v>
      </c>
      <c r="AQ446" cm="1">
        <f t="array" aca="1" ref="AQ446" ca="1">IF(INDIRECT("'"&amp;$A$69&amp;"'!"&amp;AQ$68&amp;$C446+72)&lt;&gt;INDIRECT("'"&amp;$A$70&amp;"'!"&amp;AQ$68&amp;$C446+72),1,0)</f>
        <v>0</v>
      </c>
      <c r="AR446" cm="1">
        <f t="array" aca="1" ref="AR446" ca="1">IF(INDIRECT("'"&amp;$A$69&amp;"'!"&amp;AR$68&amp;$C446+72)&lt;&gt;INDIRECT("'"&amp;$A$70&amp;"'!"&amp;AR$68&amp;$C446+72),1,0)</f>
        <v>0</v>
      </c>
      <c r="AS446" cm="1">
        <f t="array" aca="1" ref="AS446" ca="1">IF(INDIRECT("'"&amp;$A$69&amp;"'!"&amp;AS$68&amp;$C446+72)&lt;&gt;INDIRECT("'"&amp;$A$70&amp;"'!"&amp;AS$68&amp;$C446+72),1,0)</f>
        <v>0</v>
      </c>
      <c r="AT446" cm="1">
        <f t="array" aca="1" ref="AT446" ca="1">IF(INDIRECT("'"&amp;$A$69&amp;"'!"&amp;AT$68&amp;$C446+72)&lt;&gt;INDIRECT("'"&amp;$A$70&amp;"'!"&amp;AT$68&amp;$C446+72),1,0)</f>
        <v>0</v>
      </c>
      <c r="AU446" cm="1">
        <f t="array" aca="1" ref="AU446" ca="1">IF(INDIRECT("'"&amp;$A$69&amp;"'!"&amp;AU$68&amp;$C446+72)&lt;&gt;INDIRECT("'"&amp;$A$70&amp;"'!"&amp;AU$68&amp;$C446+72),1,0)</f>
        <v>0</v>
      </c>
      <c r="AV446" cm="1">
        <f t="array" aca="1" ref="AV446" ca="1">IF(INDIRECT("'"&amp;$A$69&amp;"'!"&amp;AV$68&amp;$C446+72)&lt;&gt;INDIRECT("'"&amp;$A$70&amp;"'!"&amp;AV$68&amp;$C446+72),1,0)</f>
        <v>0</v>
      </c>
      <c r="AW446" cm="1">
        <f t="array" aca="1" ref="AW446" ca="1">IF(INDIRECT("'"&amp;$A$69&amp;"'!"&amp;AW$68&amp;$C446+72)&lt;&gt;INDIRECT("'"&amp;$A$70&amp;"'!"&amp;AW$68&amp;$C446+72),1,0)</f>
        <v>0</v>
      </c>
      <c r="AX446" cm="1">
        <f t="array" aca="1" ref="AX446" ca="1">IF(INDIRECT("'"&amp;$A$69&amp;"'!"&amp;AX$68&amp;$C446+72)&lt;&gt;INDIRECT("'"&amp;$A$70&amp;"'!"&amp;AX$68&amp;$C446+72),1,0)</f>
        <v>0</v>
      </c>
      <c r="AY446" cm="1">
        <f t="array" aca="1" ref="AY446" ca="1">IF(INDIRECT("'"&amp;$A$69&amp;"'!"&amp;AY$68&amp;$C446+72)&lt;&gt;INDIRECT("'"&amp;$A$70&amp;"'!"&amp;AY$68&amp;$C446+72),1,0)</f>
        <v>0</v>
      </c>
      <c r="AZ446" cm="1">
        <f t="array" aca="1" ref="AZ446" ca="1">IF(INDIRECT("'"&amp;$A$69&amp;"'!"&amp;AZ$68&amp;$C446+72)&lt;&gt;INDIRECT("'"&amp;$A$70&amp;"'!"&amp;AZ$68&amp;$C446+72),1,0)</f>
        <v>0</v>
      </c>
      <c r="BA446" cm="1">
        <f t="array" aca="1" ref="BA446" ca="1">IF(INDIRECT("'"&amp;$A$69&amp;"'!"&amp;BA$68&amp;$C446+72)&lt;&gt;INDIRECT("'"&amp;$A$70&amp;"'!"&amp;BA$68&amp;$C446+72),1,0)</f>
        <v>0</v>
      </c>
      <c r="BB446" cm="1">
        <f t="array" aca="1" ref="BB446" ca="1">IF(INDIRECT("'"&amp;$A$69&amp;"'!"&amp;BB$68&amp;$C446+72)&lt;&gt;INDIRECT("'"&amp;$A$70&amp;"'!"&amp;BB$68&amp;$C446+72),1,0)</f>
        <v>0</v>
      </c>
      <c r="BC446">
        <f t="shared" ca="1" si="15"/>
        <v>0</v>
      </c>
      <c r="BD446">
        <f t="shared" ca="1" si="16"/>
        <v>0</v>
      </c>
      <c r="BE446">
        <f t="shared" ca="1" si="17"/>
        <v>0</v>
      </c>
    </row>
    <row r="447" spans="3:57" x14ac:dyDescent="0.15">
      <c r="C447" s="283">
        <v>375</v>
      </c>
      <c r="D447" cm="1">
        <f t="array" aca="1" ref="D447" ca="1">IF(INDIRECT("'"&amp;$A$69&amp;"'!"&amp;D$68&amp;$C447+72)&lt;&gt;INDIRECT("'"&amp;$A$70&amp;"'!"&amp;D$68&amp;$C447+72),1,0)</f>
        <v>0</v>
      </c>
      <c r="E447" cm="1">
        <f t="array" aca="1" ref="E447" ca="1">IF(INDIRECT("'"&amp;$A$69&amp;"'!"&amp;E$68&amp;$C447+72)&lt;&gt;INDIRECT("'"&amp;$A$70&amp;"'!"&amp;E$68&amp;$C447+72),1,0)</f>
        <v>0</v>
      </c>
      <c r="F447" cm="1">
        <f t="array" aca="1" ref="F447" ca="1">IF(INDIRECT("'"&amp;$A$69&amp;"'!"&amp;F$68&amp;$C447+72)&lt;&gt;INDIRECT("'"&amp;$A$70&amp;"'!"&amp;F$68&amp;$C447+72),1,0)</f>
        <v>0</v>
      </c>
      <c r="G447" cm="1">
        <f t="array" aca="1" ref="G447" ca="1">IF(INDIRECT("'"&amp;$A$69&amp;"'!"&amp;G$68&amp;$C447+72)&lt;&gt;INDIRECT("'"&amp;$A$70&amp;"'!"&amp;G$68&amp;$C447+72),1,0)</f>
        <v>0</v>
      </c>
      <c r="H447" cm="1">
        <f t="array" aca="1" ref="H447" ca="1">IF(INDIRECT("'"&amp;$A$69&amp;"'!"&amp;H$68&amp;$C447+72)&lt;&gt;INDIRECT("'"&amp;$A$70&amp;"'!"&amp;H$68&amp;$C447+72),1,0)</f>
        <v>0</v>
      </c>
      <c r="I447" cm="1">
        <f t="array" aca="1" ref="I447" ca="1">IF(INDIRECT("'"&amp;$A$69&amp;"'!"&amp;I$68&amp;$C447+72)&lt;&gt;INDIRECT("'"&amp;$A$70&amp;"'!"&amp;I$68&amp;$C447+72),1,0)</f>
        <v>0</v>
      </c>
      <c r="J447" cm="1">
        <f t="array" aca="1" ref="J447" ca="1">IF(INDIRECT("'"&amp;$A$69&amp;"'!"&amp;J$68&amp;$C447+72)&lt;&gt;INDIRECT("'"&amp;$A$70&amp;"'!"&amp;J$68&amp;$C447+72),1,0)</f>
        <v>0</v>
      </c>
      <c r="K447" cm="1">
        <f t="array" aca="1" ref="K447" ca="1">IF(INDIRECT("'"&amp;$A$69&amp;"'!"&amp;K$68&amp;$C447+72)&lt;&gt;INDIRECT("'"&amp;$A$70&amp;"'!"&amp;K$68&amp;$C447+72),1,0)</f>
        <v>0</v>
      </c>
      <c r="L447" cm="1">
        <f t="array" aca="1" ref="L447" ca="1">IF(INDIRECT("'"&amp;$A$69&amp;"'!"&amp;L$68&amp;$C447+72)&lt;&gt;INDIRECT("'"&amp;$A$70&amp;"'!"&amp;L$68&amp;$C447+72),1,0)</f>
        <v>0</v>
      </c>
      <c r="M447" cm="1">
        <f t="array" aca="1" ref="M447" ca="1">IF(INDIRECT("'"&amp;$A$69&amp;"'!"&amp;M$68&amp;$C447+72)&lt;&gt;INDIRECT("'"&amp;$A$70&amp;"'!"&amp;M$68&amp;$C447+72),1,0)</f>
        <v>0</v>
      </c>
      <c r="N447" cm="1">
        <f t="array" aca="1" ref="N447" ca="1">IF(INDIRECT("'"&amp;$A$69&amp;"'!"&amp;N$68&amp;$C447+72)&lt;&gt;INDIRECT("'"&amp;$A$70&amp;"'!"&amp;N$68&amp;$C447+72),1,0)</f>
        <v>0</v>
      </c>
      <c r="O447" cm="1">
        <f t="array" aca="1" ref="O447" ca="1">IF(INDIRECT("'"&amp;$A$69&amp;"'!"&amp;O$68&amp;$C447+72)&lt;&gt;INDIRECT("'"&amp;$A$70&amp;"'!"&amp;O$68&amp;$C447+72),1,0)</f>
        <v>0</v>
      </c>
      <c r="P447" cm="1">
        <f t="array" aca="1" ref="P447" ca="1">IF(INDIRECT("'"&amp;$A$69&amp;"'!"&amp;P$68&amp;$C447+72)&lt;&gt;INDIRECT("'"&amp;$A$70&amp;"'!"&amp;P$68&amp;$C447+72),1,0)</f>
        <v>0</v>
      </c>
      <c r="Q447" cm="1">
        <f t="array" aca="1" ref="Q447" ca="1">IF(INDIRECT("'"&amp;$A$69&amp;"'!"&amp;Q$68&amp;$C447+72)&lt;&gt;INDIRECT("'"&amp;$A$70&amp;"'!"&amp;Q$68&amp;$C447+72),1,0)</f>
        <v>0</v>
      </c>
      <c r="R447" cm="1">
        <f t="array" aca="1" ref="R447" ca="1">IF(INDIRECT("'"&amp;$A$69&amp;"'!"&amp;R$68&amp;$C447+72)&lt;&gt;INDIRECT("'"&amp;$A$70&amp;"'!"&amp;R$68&amp;$C447+72),1,0)</f>
        <v>0</v>
      </c>
      <c r="S447" cm="1">
        <f t="array" aca="1" ref="S447" ca="1">IF(INDIRECT("'"&amp;$A$69&amp;"'!"&amp;S$68&amp;$C447+72)&lt;&gt;INDIRECT("'"&amp;$A$70&amp;"'!"&amp;S$68&amp;$C447+72),1,0)</f>
        <v>0</v>
      </c>
      <c r="T447" cm="1">
        <f t="array" aca="1" ref="T447" ca="1">IF(INDIRECT("'"&amp;$A$69&amp;"'!"&amp;T$68&amp;$C447+72)&lt;&gt;INDIRECT("'"&amp;$A$70&amp;"'!"&amp;T$68&amp;$C447+72),1,0)</f>
        <v>0</v>
      </c>
      <c r="U447" cm="1">
        <f t="array" aca="1" ref="U447" ca="1">IF(INDIRECT("'"&amp;$A$69&amp;"'!"&amp;U$68&amp;$C447+72)&lt;&gt;INDIRECT("'"&amp;$A$70&amp;"'!"&amp;U$68&amp;$C447+72),1,0)</f>
        <v>0</v>
      </c>
      <c r="V447" cm="1">
        <f t="array" aca="1" ref="V447" ca="1">IF(INDIRECT("'"&amp;$A$69&amp;"'!"&amp;V$68&amp;$C447+72)&lt;&gt;INDIRECT("'"&amp;$A$70&amp;"'!"&amp;V$68&amp;$C447+72),1,0)</f>
        <v>0</v>
      </c>
      <c r="W447" cm="1">
        <f t="array" aca="1" ref="W447" ca="1">IF(INDIRECT("'"&amp;$A$69&amp;"'!"&amp;W$68&amp;$C447+72)&lt;&gt;INDIRECT("'"&amp;$A$70&amp;"'!"&amp;W$68&amp;$C447+72),1,0)</f>
        <v>0</v>
      </c>
      <c r="X447" cm="1">
        <f t="array" aca="1" ref="X447" ca="1">IF(INDIRECT("'"&amp;$A$69&amp;"'!"&amp;X$68&amp;$C447+72)&lt;&gt;INDIRECT("'"&amp;$A$70&amp;"'!"&amp;X$68&amp;$C447+72),1,0)</f>
        <v>0</v>
      </c>
      <c r="Y447" cm="1">
        <f t="array" aca="1" ref="Y447" ca="1">IF(INDIRECT("'"&amp;$A$69&amp;"'!"&amp;Y$68&amp;$C447+72)&lt;&gt;INDIRECT("'"&amp;$A$70&amp;"'!"&amp;Y$68&amp;$C447+72),1,0)</f>
        <v>0</v>
      </c>
      <c r="Z447" cm="1">
        <f t="array" aca="1" ref="Z447" ca="1">IF(INDIRECT("'"&amp;$A$69&amp;"'!"&amp;Z$68&amp;$C447+72)&lt;&gt;INDIRECT("'"&amp;$A$70&amp;"'!"&amp;Z$68&amp;$C447+72),1,0)</f>
        <v>0</v>
      </c>
      <c r="AA447" cm="1">
        <f t="array" aca="1" ref="AA447" ca="1">IF(INDIRECT("'"&amp;$A$69&amp;"'!"&amp;AA$68&amp;$C447+72)&lt;&gt;INDIRECT("'"&amp;$A$70&amp;"'!"&amp;AA$68&amp;$C447+72),1,0)</f>
        <v>0</v>
      </c>
      <c r="AB447" cm="1">
        <f t="array" aca="1" ref="AB447" ca="1">IF(INDIRECT("'"&amp;$A$69&amp;"'!"&amp;AB$68&amp;$C447+72)&lt;&gt;INDIRECT("'"&amp;$A$70&amp;"'!"&amp;AB$68&amp;$C447+72),1,0)</f>
        <v>0</v>
      </c>
      <c r="AC447" cm="1">
        <f t="array" aca="1" ref="AC447" ca="1">IF(INDIRECT("'"&amp;$A$69&amp;"'!"&amp;AC$68&amp;$C447+72)&lt;&gt;INDIRECT("'"&amp;$A$70&amp;"'!"&amp;AC$68&amp;$C447+72),1,0)</f>
        <v>0</v>
      </c>
      <c r="AD447" cm="1">
        <f t="array" aca="1" ref="AD447" ca="1">IF(INDIRECT("'"&amp;$A$69&amp;"'!"&amp;AD$68&amp;$C447+72)&lt;&gt;INDIRECT("'"&amp;$A$70&amp;"'!"&amp;AD$68&amp;$C447+72),1,0)</f>
        <v>0</v>
      </c>
      <c r="AE447" cm="1">
        <f t="array" aca="1" ref="AE447" ca="1">IF(INDIRECT("'"&amp;$A$69&amp;"'!"&amp;AE$68&amp;$C447+72)&lt;&gt;INDIRECT("'"&amp;$A$70&amp;"'!"&amp;AE$68&amp;$C447+72),1,0)</f>
        <v>0</v>
      </c>
      <c r="AF447" cm="1">
        <f t="array" aca="1" ref="AF447" ca="1">IF(INDIRECT("'"&amp;$A$69&amp;"'!"&amp;AF$68&amp;$C447+72)&lt;&gt;INDIRECT("'"&amp;$A$70&amp;"'!"&amp;AF$68&amp;$C447+72),1,0)</f>
        <v>0</v>
      </c>
      <c r="AG447" cm="1">
        <f t="array" aca="1" ref="AG447" ca="1">IF(INDIRECT("'"&amp;$A$69&amp;"'!"&amp;AG$68&amp;$C447+72)&lt;&gt;INDIRECT("'"&amp;$A$70&amp;"'!"&amp;AG$68&amp;$C447+72),1,0)</f>
        <v>0</v>
      </c>
      <c r="AH447" cm="1">
        <f t="array" aca="1" ref="AH447" ca="1">IF(INDIRECT("'"&amp;$A$69&amp;"'!"&amp;AH$68&amp;$C447+72)&lt;&gt;INDIRECT("'"&amp;$A$70&amp;"'!"&amp;AH$68&amp;$C447+72),1,0)</f>
        <v>0</v>
      </c>
      <c r="AI447" cm="1">
        <f t="array" aca="1" ref="AI447" ca="1">IF(INDIRECT("'"&amp;$A$69&amp;"'!"&amp;AI$68&amp;$C447+72)&lt;&gt;INDIRECT("'"&amp;$A$70&amp;"'!"&amp;AI$68&amp;$C447+72),1,0)</f>
        <v>0</v>
      </c>
      <c r="AJ447" cm="1">
        <f t="array" aca="1" ref="AJ447" ca="1">IF(INDIRECT("'"&amp;$A$69&amp;"'!"&amp;AJ$68&amp;$C447+72)&lt;&gt;INDIRECT("'"&amp;$A$70&amp;"'!"&amp;AJ$68&amp;$C447+72),1,0)</f>
        <v>0</v>
      </c>
      <c r="AK447" cm="1">
        <f t="array" aca="1" ref="AK447" ca="1">IF(INDIRECT("'"&amp;$A$69&amp;"'!"&amp;AK$68&amp;$C447+72)&lt;&gt;INDIRECT("'"&amp;$A$70&amp;"'!"&amp;AK$68&amp;$C447+72),1,0)</f>
        <v>0</v>
      </c>
      <c r="AL447" cm="1">
        <f t="array" aca="1" ref="AL447" ca="1">IF(INDIRECT("'"&amp;$A$69&amp;"'!"&amp;AL$68&amp;$C447+72)&lt;&gt;INDIRECT("'"&amp;$A$70&amp;"'!"&amp;AL$68&amp;$C447+72),1,0)</f>
        <v>0</v>
      </c>
      <c r="AM447" cm="1">
        <f t="array" aca="1" ref="AM447" ca="1">IF(INDIRECT("'"&amp;$A$69&amp;"'!"&amp;AM$68&amp;$C447+72)&lt;&gt;INDIRECT("'"&amp;$A$70&amp;"'!"&amp;AM$68&amp;$C447+72),1,0)</f>
        <v>0</v>
      </c>
      <c r="AN447" cm="1">
        <f t="array" aca="1" ref="AN447" ca="1">IF(INDIRECT("'"&amp;$A$69&amp;"'!"&amp;AN$68&amp;$C447+72)&lt;&gt;INDIRECT("'"&amp;$A$70&amp;"'!"&amp;AN$68&amp;$C447+72),1,0)</f>
        <v>0</v>
      </c>
      <c r="AO447" cm="1">
        <f t="array" aca="1" ref="AO447" ca="1">IF(INDIRECT("'"&amp;$A$69&amp;"'!"&amp;AO$68&amp;$C447+72)&lt;&gt;INDIRECT("'"&amp;$A$70&amp;"'!"&amp;AO$68&amp;$C447+72),1,0)</f>
        <v>0</v>
      </c>
      <c r="AP447" cm="1">
        <f t="array" aca="1" ref="AP447" ca="1">IF(INDIRECT("'"&amp;$A$69&amp;"'!"&amp;AP$68&amp;$C447+72)&lt;&gt;INDIRECT("'"&amp;$A$70&amp;"'!"&amp;AP$68&amp;$C447+72),1,0)</f>
        <v>0</v>
      </c>
      <c r="AQ447" cm="1">
        <f t="array" aca="1" ref="AQ447" ca="1">IF(INDIRECT("'"&amp;$A$69&amp;"'!"&amp;AQ$68&amp;$C447+72)&lt;&gt;INDIRECT("'"&amp;$A$70&amp;"'!"&amp;AQ$68&amp;$C447+72),1,0)</f>
        <v>0</v>
      </c>
      <c r="AR447" cm="1">
        <f t="array" aca="1" ref="AR447" ca="1">IF(INDIRECT("'"&amp;$A$69&amp;"'!"&amp;AR$68&amp;$C447+72)&lt;&gt;INDIRECT("'"&amp;$A$70&amp;"'!"&amp;AR$68&amp;$C447+72),1,0)</f>
        <v>0</v>
      </c>
      <c r="AS447" cm="1">
        <f t="array" aca="1" ref="AS447" ca="1">IF(INDIRECT("'"&amp;$A$69&amp;"'!"&amp;AS$68&amp;$C447+72)&lt;&gt;INDIRECT("'"&amp;$A$70&amp;"'!"&amp;AS$68&amp;$C447+72),1,0)</f>
        <v>0</v>
      </c>
      <c r="AT447" cm="1">
        <f t="array" aca="1" ref="AT447" ca="1">IF(INDIRECT("'"&amp;$A$69&amp;"'!"&amp;AT$68&amp;$C447+72)&lt;&gt;INDIRECT("'"&amp;$A$70&amp;"'!"&amp;AT$68&amp;$C447+72),1,0)</f>
        <v>0</v>
      </c>
      <c r="AU447" cm="1">
        <f t="array" aca="1" ref="AU447" ca="1">IF(INDIRECT("'"&amp;$A$69&amp;"'!"&amp;AU$68&amp;$C447+72)&lt;&gt;INDIRECT("'"&amp;$A$70&amp;"'!"&amp;AU$68&amp;$C447+72),1,0)</f>
        <v>0</v>
      </c>
      <c r="AV447" cm="1">
        <f t="array" aca="1" ref="AV447" ca="1">IF(INDIRECT("'"&amp;$A$69&amp;"'!"&amp;AV$68&amp;$C447+72)&lt;&gt;INDIRECT("'"&amp;$A$70&amp;"'!"&amp;AV$68&amp;$C447+72),1,0)</f>
        <v>0</v>
      </c>
      <c r="AW447" cm="1">
        <f t="array" aca="1" ref="AW447" ca="1">IF(INDIRECT("'"&amp;$A$69&amp;"'!"&amp;AW$68&amp;$C447+72)&lt;&gt;INDIRECT("'"&amp;$A$70&amp;"'!"&amp;AW$68&amp;$C447+72),1,0)</f>
        <v>0</v>
      </c>
      <c r="AX447" cm="1">
        <f t="array" aca="1" ref="AX447" ca="1">IF(INDIRECT("'"&amp;$A$69&amp;"'!"&amp;AX$68&amp;$C447+72)&lt;&gt;INDIRECT("'"&amp;$A$70&amp;"'!"&amp;AX$68&amp;$C447+72),1,0)</f>
        <v>0</v>
      </c>
      <c r="AY447" cm="1">
        <f t="array" aca="1" ref="AY447" ca="1">IF(INDIRECT("'"&amp;$A$69&amp;"'!"&amp;AY$68&amp;$C447+72)&lt;&gt;INDIRECT("'"&amp;$A$70&amp;"'!"&amp;AY$68&amp;$C447+72),1,0)</f>
        <v>0</v>
      </c>
      <c r="AZ447" cm="1">
        <f t="array" aca="1" ref="AZ447" ca="1">IF(INDIRECT("'"&amp;$A$69&amp;"'!"&amp;AZ$68&amp;$C447+72)&lt;&gt;INDIRECT("'"&amp;$A$70&amp;"'!"&amp;AZ$68&amp;$C447+72),1,0)</f>
        <v>0</v>
      </c>
      <c r="BA447" cm="1">
        <f t="array" aca="1" ref="BA447" ca="1">IF(INDIRECT("'"&amp;$A$69&amp;"'!"&amp;BA$68&amp;$C447+72)&lt;&gt;INDIRECT("'"&amp;$A$70&amp;"'!"&amp;BA$68&amp;$C447+72),1,0)</f>
        <v>0</v>
      </c>
      <c r="BB447" cm="1">
        <f t="array" aca="1" ref="BB447" ca="1">IF(INDIRECT("'"&amp;$A$69&amp;"'!"&amp;BB$68&amp;$C447+72)&lt;&gt;INDIRECT("'"&amp;$A$70&amp;"'!"&amp;BB$68&amp;$C447+72),1,0)</f>
        <v>0</v>
      </c>
      <c r="BC447">
        <f t="shared" ca="1" si="15"/>
        <v>0</v>
      </c>
      <c r="BD447">
        <f t="shared" ca="1" si="16"/>
        <v>0</v>
      </c>
      <c r="BE447">
        <f t="shared" ca="1" si="17"/>
        <v>0</v>
      </c>
    </row>
    <row r="448" spans="3:57" x14ac:dyDescent="0.15">
      <c r="C448" s="283">
        <v>376</v>
      </c>
      <c r="D448" cm="1">
        <f t="array" aca="1" ref="D448" ca="1">IF(INDIRECT("'"&amp;$A$69&amp;"'!"&amp;D$68&amp;$C448+72)&lt;&gt;INDIRECT("'"&amp;$A$70&amp;"'!"&amp;D$68&amp;$C448+72),1,0)</f>
        <v>0</v>
      </c>
      <c r="E448" cm="1">
        <f t="array" aca="1" ref="E448" ca="1">IF(INDIRECT("'"&amp;$A$69&amp;"'!"&amp;E$68&amp;$C448+72)&lt;&gt;INDIRECT("'"&amp;$A$70&amp;"'!"&amp;E$68&amp;$C448+72),1,0)</f>
        <v>0</v>
      </c>
      <c r="F448" cm="1">
        <f t="array" aca="1" ref="F448" ca="1">IF(INDIRECT("'"&amp;$A$69&amp;"'!"&amp;F$68&amp;$C448+72)&lt;&gt;INDIRECT("'"&amp;$A$70&amp;"'!"&amp;F$68&amp;$C448+72),1,0)</f>
        <v>0</v>
      </c>
      <c r="G448" cm="1">
        <f t="array" aca="1" ref="G448" ca="1">IF(INDIRECT("'"&amp;$A$69&amp;"'!"&amp;G$68&amp;$C448+72)&lt;&gt;INDIRECT("'"&amp;$A$70&amp;"'!"&amp;G$68&amp;$C448+72),1,0)</f>
        <v>0</v>
      </c>
      <c r="H448" cm="1">
        <f t="array" aca="1" ref="H448" ca="1">IF(INDIRECT("'"&amp;$A$69&amp;"'!"&amp;H$68&amp;$C448+72)&lt;&gt;INDIRECT("'"&amp;$A$70&amp;"'!"&amp;H$68&amp;$C448+72),1,0)</f>
        <v>0</v>
      </c>
      <c r="I448" cm="1">
        <f t="array" aca="1" ref="I448" ca="1">IF(INDIRECT("'"&amp;$A$69&amp;"'!"&amp;I$68&amp;$C448+72)&lt;&gt;INDIRECT("'"&amp;$A$70&amp;"'!"&amp;I$68&amp;$C448+72),1,0)</f>
        <v>0</v>
      </c>
      <c r="J448" cm="1">
        <f t="array" aca="1" ref="J448" ca="1">IF(INDIRECT("'"&amp;$A$69&amp;"'!"&amp;J$68&amp;$C448+72)&lt;&gt;INDIRECT("'"&amp;$A$70&amp;"'!"&amp;J$68&amp;$C448+72),1,0)</f>
        <v>0</v>
      </c>
      <c r="K448" cm="1">
        <f t="array" aca="1" ref="K448" ca="1">IF(INDIRECT("'"&amp;$A$69&amp;"'!"&amp;K$68&amp;$C448+72)&lt;&gt;INDIRECT("'"&amp;$A$70&amp;"'!"&amp;K$68&amp;$C448+72),1,0)</f>
        <v>0</v>
      </c>
      <c r="L448" cm="1">
        <f t="array" aca="1" ref="L448" ca="1">IF(INDIRECT("'"&amp;$A$69&amp;"'!"&amp;L$68&amp;$C448+72)&lt;&gt;INDIRECT("'"&amp;$A$70&amp;"'!"&amp;L$68&amp;$C448+72),1,0)</f>
        <v>0</v>
      </c>
      <c r="M448" cm="1">
        <f t="array" aca="1" ref="M448" ca="1">IF(INDIRECT("'"&amp;$A$69&amp;"'!"&amp;M$68&amp;$C448+72)&lt;&gt;INDIRECT("'"&amp;$A$70&amp;"'!"&amp;M$68&amp;$C448+72),1,0)</f>
        <v>0</v>
      </c>
      <c r="N448" cm="1">
        <f t="array" aca="1" ref="N448" ca="1">IF(INDIRECT("'"&amp;$A$69&amp;"'!"&amp;N$68&amp;$C448+72)&lt;&gt;INDIRECT("'"&amp;$A$70&amp;"'!"&amp;N$68&amp;$C448+72),1,0)</f>
        <v>0</v>
      </c>
      <c r="O448" cm="1">
        <f t="array" aca="1" ref="O448" ca="1">IF(INDIRECT("'"&amp;$A$69&amp;"'!"&amp;O$68&amp;$C448+72)&lt;&gt;INDIRECT("'"&amp;$A$70&amp;"'!"&amp;O$68&amp;$C448+72),1,0)</f>
        <v>0</v>
      </c>
      <c r="P448" cm="1">
        <f t="array" aca="1" ref="P448" ca="1">IF(INDIRECT("'"&amp;$A$69&amp;"'!"&amp;P$68&amp;$C448+72)&lt;&gt;INDIRECT("'"&amp;$A$70&amp;"'!"&amp;P$68&amp;$C448+72),1,0)</f>
        <v>0</v>
      </c>
      <c r="Q448" cm="1">
        <f t="array" aca="1" ref="Q448" ca="1">IF(INDIRECT("'"&amp;$A$69&amp;"'!"&amp;Q$68&amp;$C448+72)&lt;&gt;INDIRECT("'"&amp;$A$70&amp;"'!"&amp;Q$68&amp;$C448+72),1,0)</f>
        <v>0</v>
      </c>
      <c r="R448" cm="1">
        <f t="array" aca="1" ref="R448" ca="1">IF(INDIRECT("'"&amp;$A$69&amp;"'!"&amp;R$68&amp;$C448+72)&lt;&gt;INDIRECT("'"&amp;$A$70&amp;"'!"&amp;R$68&amp;$C448+72),1,0)</f>
        <v>0</v>
      </c>
      <c r="S448" cm="1">
        <f t="array" aca="1" ref="S448" ca="1">IF(INDIRECT("'"&amp;$A$69&amp;"'!"&amp;S$68&amp;$C448+72)&lt;&gt;INDIRECT("'"&amp;$A$70&amp;"'!"&amp;S$68&amp;$C448+72),1,0)</f>
        <v>0</v>
      </c>
      <c r="T448" cm="1">
        <f t="array" aca="1" ref="T448" ca="1">IF(INDIRECT("'"&amp;$A$69&amp;"'!"&amp;T$68&amp;$C448+72)&lt;&gt;INDIRECT("'"&amp;$A$70&amp;"'!"&amp;T$68&amp;$C448+72),1,0)</f>
        <v>0</v>
      </c>
      <c r="U448" cm="1">
        <f t="array" aca="1" ref="U448" ca="1">IF(INDIRECT("'"&amp;$A$69&amp;"'!"&amp;U$68&amp;$C448+72)&lt;&gt;INDIRECT("'"&amp;$A$70&amp;"'!"&amp;U$68&amp;$C448+72),1,0)</f>
        <v>0</v>
      </c>
      <c r="V448" cm="1">
        <f t="array" aca="1" ref="V448" ca="1">IF(INDIRECT("'"&amp;$A$69&amp;"'!"&amp;V$68&amp;$C448+72)&lt;&gt;INDIRECT("'"&amp;$A$70&amp;"'!"&amp;V$68&amp;$C448+72),1,0)</f>
        <v>0</v>
      </c>
      <c r="W448" cm="1">
        <f t="array" aca="1" ref="W448" ca="1">IF(INDIRECT("'"&amp;$A$69&amp;"'!"&amp;W$68&amp;$C448+72)&lt;&gt;INDIRECT("'"&amp;$A$70&amp;"'!"&amp;W$68&amp;$C448+72),1,0)</f>
        <v>0</v>
      </c>
      <c r="X448" cm="1">
        <f t="array" aca="1" ref="X448" ca="1">IF(INDIRECT("'"&amp;$A$69&amp;"'!"&amp;X$68&amp;$C448+72)&lt;&gt;INDIRECT("'"&amp;$A$70&amp;"'!"&amp;X$68&amp;$C448+72),1,0)</f>
        <v>0</v>
      </c>
      <c r="Y448" cm="1">
        <f t="array" aca="1" ref="Y448" ca="1">IF(INDIRECT("'"&amp;$A$69&amp;"'!"&amp;Y$68&amp;$C448+72)&lt;&gt;INDIRECT("'"&amp;$A$70&amp;"'!"&amp;Y$68&amp;$C448+72),1,0)</f>
        <v>0</v>
      </c>
      <c r="Z448" cm="1">
        <f t="array" aca="1" ref="Z448" ca="1">IF(INDIRECT("'"&amp;$A$69&amp;"'!"&amp;Z$68&amp;$C448+72)&lt;&gt;INDIRECT("'"&amp;$A$70&amp;"'!"&amp;Z$68&amp;$C448+72),1,0)</f>
        <v>0</v>
      </c>
      <c r="AA448" cm="1">
        <f t="array" aca="1" ref="AA448" ca="1">IF(INDIRECT("'"&amp;$A$69&amp;"'!"&amp;AA$68&amp;$C448+72)&lt;&gt;INDIRECT("'"&amp;$A$70&amp;"'!"&amp;AA$68&amp;$C448+72),1,0)</f>
        <v>0</v>
      </c>
      <c r="AB448" cm="1">
        <f t="array" aca="1" ref="AB448" ca="1">IF(INDIRECT("'"&amp;$A$69&amp;"'!"&amp;AB$68&amp;$C448+72)&lt;&gt;INDIRECT("'"&amp;$A$70&amp;"'!"&amp;AB$68&amp;$C448+72),1,0)</f>
        <v>0</v>
      </c>
      <c r="AC448" cm="1">
        <f t="array" aca="1" ref="AC448" ca="1">IF(INDIRECT("'"&amp;$A$69&amp;"'!"&amp;AC$68&amp;$C448+72)&lt;&gt;INDIRECT("'"&amp;$A$70&amp;"'!"&amp;AC$68&amp;$C448+72),1,0)</f>
        <v>0</v>
      </c>
      <c r="AD448" cm="1">
        <f t="array" aca="1" ref="AD448" ca="1">IF(INDIRECT("'"&amp;$A$69&amp;"'!"&amp;AD$68&amp;$C448+72)&lt;&gt;INDIRECT("'"&amp;$A$70&amp;"'!"&amp;AD$68&amp;$C448+72),1,0)</f>
        <v>0</v>
      </c>
      <c r="AE448" cm="1">
        <f t="array" aca="1" ref="AE448" ca="1">IF(INDIRECT("'"&amp;$A$69&amp;"'!"&amp;AE$68&amp;$C448+72)&lt;&gt;INDIRECT("'"&amp;$A$70&amp;"'!"&amp;AE$68&amp;$C448+72),1,0)</f>
        <v>0</v>
      </c>
      <c r="AF448" cm="1">
        <f t="array" aca="1" ref="AF448" ca="1">IF(INDIRECT("'"&amp;$A$69&amp;"'!"&amp;AF$68&amp;$C448+72)&lt;&gt;INDIRECT("'"&amp;$A$70&amp;"'!"&amp;AF$68&amp;$C448+72),1,0)</f>
        <v>0</v>
      </c>
      <c r="AG448" cm="1">
        <f t="array" aca="1" ref="AG448" ca="1">IF(INDIRECT("'"&amp;$A$69&amp;"'!"&amp;AG$68&amp;$C448+72)&lt;&gt;INDIRECT("'"&amp;$A$70&amp;"'!"&amp;AG$68&amp;$C448+72),1,0)</f>
        <v>0</v>
      </c>
      <c r="AH448" cm="1">
        <f t="array" aca="1" ref="AH448" ca="1">IF(INDIRECT("'"&amp;$A$69&amp;"'!"&amp;AH$68&amp;$C448+72)&lt;&gt;INDIRECT("'"&amp;$A$70&amp;"'!"&amp;AH$68&amp;$C448+72),1,0)</f>
        <v>0</v>
      </c>
      <c r="AI448" cm="1">
        <f t="array" aca="1" ref="AI448" ca="1">IF(INDIRECT("'"&amp;$A$69&amp;"'!"&amp;AI$68&amp;$C448+72)&lt;&gt;INDIRECT("'"&amp;$A$70&amp;"'!"&amp;AI$68&amp;$C448+72),1,0)</f>
        <v>0</v>
      </c>
      <c r="AJ448" cm="1">
        <f t="array" aca="1" ref="AJ448" ca="1">IF(INDIRECT("'"&amp;$A$69&amp;"'!"&amp;AJ$68&amp;$C448+72)&lt;&gt;INDIRECT("'"&amp;$A$70&amp;"'!"&amp;AJ$68&amp;$C448+72),1,0)</f>
        <v>0</v>
      </c>
      <c r="AK448" cm="1">
        <f t="array" aca="1" ref="AK448" ca="1">IF(INDIRECT("'"&amp;$A$69&amp;"'!"&amp;AK$68&amp;$C448+72)&lt;&gt;INDIRECT("'"&amp;$A$70&amp;"'!"&amp;AK$68&amp;$C448+72),1,0)</f>
        <v>0</v>
      </c>
      <c r="AL448" cm="1">
        <f t="array" aca="1" ref="AL448" ca="1">IF(INDIRECT("'"&amp;$A$69&amp;"'!"&amp;AL$68&amp;$C448+72)&lt;&gt;INDIRECT("'"&amp;$A$70&amp;"'!"&amp;AL$68&amp;$C448+72),1,0)</f>
        <v>0</v>
      </c>
      <c r="AM448" cm="1">
        <f t="array" aca="1" ref="AM448" ca="1">IF(INDIRECT("'"&amp;$A$69&amp;"'!"&amp;AM$68&amp;$C448+72)&lt;&gt;INDIRECT("'"&amp;$A$70&amp;"'!"&amp;AM$68&amp;$C448+72),1,0)</f>
        <v>0</v>
      </c>
      <c r="AN448" cm="1">
        <f t="array" aca="1" ref="AN448" ca="1">IF(INDIRECT("'"&amp;$A$69&amp;"'!"&amp;AN$68&amp;$C448+72)&lt;&gt;INDIRECT("'"&amp;$A$70&amp;"'!"&amp;AN$68&amp;$C448+72),1,0)</f>
        <v>0</v>
      </c>
      <c r="AO448" cm="1">
        <f t="array" aca="1" ref="AO448" ca="1">IF(INDIRECT("'"&amp;$A$69&amp;"'!"&amp;AO$68&amp;$C448+72)&lt;&gt;INDIRECT("'"&amp;$A$70&amp;"'!"&amp;AO$68&amp;$C448+72),1,0)</f>
        <v>0</v>
      </c>
      <c r="AP448" cm="1">
        <f t="array" aca="1" ref="AP448" ca="1">IF(INDIRECT("'"&amp;$A$69&amp;"'!"&amp;AP$68&amp;$C448+72)&lt;&gt;INDIRECT("'"&amp;$A$70&amp;"'!"&amp;AP$68&amp;$C448+72),1,0)</f>
        <v>0</v>
      </c>
      <c r="AQ448" cm="1">
        <f t="array" aca="1" ref="AQ448" ca="1">IF(INDIRECT("'"&amp;$A$69&amp;"'!"&amp;AQ$68&amp;$C448+72)&lt;&gt;INDIRECT("'"&amp;$A$70&amp;"'!"&amp;AQ$68&amp;$C448+72),1,0)</f>
        <v>0</v>
      </c>
      <c r="AR448" cm="1">
        <f t="array" aca="1" ref="AR448" ca="1">IF(INDIRECT("'"&amp;$A$69&amp;"'!"&amp;AR$68&amp;$C448+72)&lt;&gt;INDIRECT("'"&amp;$A$70&amp;"'!"&amp;AR$68&amp;$C448+72),1,0)</f>
        <v>0</v>
      </c>
      <c r="AS448" cm="1">
        <f t="array" aca="1" ref="AS448" ca="1">IF(INDIRECT("'"&amp;$A$69&amp;"'!"&amp;AS$68&amp;$C448+72)&lt;&gt;INDIRECT("'"&amp;$A$70&amp;"'!"&amp;AS$68&amp;$C448+72),1,0)</f>
        <v>0</v>
      </c>
      <c r="AT448" cm="1">
        <f t="array" aca="1" ref="AT448" ca="1">IF(INDIRECT("'"&amp;$A$69&amp;"'!"&amp;AT$68&amp;$C448+72)&lt;&gt;INDIRECT("'"&amp;$A$70&amp;"'!"&amp;AT$68&amp;$C448+72),1,0)</f>
        <v>0</v>
      </c>
      <c r="AU448" cm="1">
        <f t="array" aca="1" ref="AU448" ca="1">IF(INDIRECT("'"&amp;$A$69&amp;"'!"&amp;AU$68&amp;$C448+72)&lt;&gt;INDIRECT("'"&amp;$A$70&amp;"'!"&amp;AU$68&amp;$C448+72),1,0)</f>
        <v>0</v>
      </c>
      <c r="AV448" cm="1">
        <f t="array" aca="1" ref="AV448" ca="1">IF(INDIRECT("'"&amp;$A$69&amp;"'!"&amp;AV$68&amp;$C448+72)&lt;&gt;INDIRECT("'"&amp;$A$70&amp;"'!"&amp;AV$68&amp;$C448+72),1,0)</f>
        <v>0</v>
      </c>
      <c r="AW448" cm="1">
        <f t="array" aca="1" ref="AW448" ca="1">IF(INDIRECT("'"&amp;$A$69&amp;"'!"&amp;AW$68&amp;$C448+72)&lt;&gt;INDIRECT("'"&amp;$A$70&amp;"'!"&amp;AW$68&amp;$C448+72),1,0)</f>
        <v>0</v>
      </c>
      <c r="AX448" cm="1">
        <f t="array" aca="1" ref="AX448" ca="1">IF(INDIRECT("'"&amp;$A$69&amp;"'!"&amp;AX$68&amp;$C448+72)&lt;&gt;INDIRECT("'"&amp;$A$70&amp;"'!"&amp;AX$68&amp;$C448+72),1,0)</f>
        <v>0</v>
      </c>
      <c r="AY448" cm="1">
        <f t="array" aca="1" ref="AY448" ca="1">IF(INDIRECT("'"&amp;$A$69&amp;"'!"&amp;AY$68&amp;$C448+72)&lt;&gt;INDIRECT("'"&amp;$A$70&amp;"'!"&amp;AY$68&amp;$C448+72),1,0)</f>
        <v>0</v>
      </c>
      <c r="AZ448" cm="1">
        <f t="array" aca="1" ref="AZ448" ca="1">IF(INDIRECT("'"&amp;$A$69&amp;"'!"&amp;AZ$68&amp;$C448+72)&lt;&gt;INDIRECT("'"&amp;$A$70&amp;"'!"&amp;AZ$68&amp;$C448+72),1,0)</f>
        <v>0</v>
      </c>
      <c r="BA448" cm="1">
        <f t="array" aca="1" ref="BA448" ca="1">IF(INDIRECT("'"&amp;$A$69&amp;"'!"&amp;BA$68&amp;$C448+72)&lt;&gt;INDIRECT("'"&amp;$A$70&amp;"'!"&amp;BA$68&amp;$C448+72),1,0)</f>
        <v>0</v>
      </c>
      <c r="BB448" cm="1">
        <f t="array" aca="1" ref="BB448" ca="1">IF(INDIRECT("'"&amp;$A$69&amp;"'!"&amp;BB$68&amp;$C448+72)&lt;&gt;INDIRECT("'"&amp;$A$70&amp;"'!"&amp;BB$68&amp;$C448+72),1,0)</f>
        <v>0</v>
      </c>
      <c r="BC448">
        <f t="shared" ca="1" si="15"/>
        <v>0</v>
      </c>
      <c r="BD448">
        <f t="shared" ca="1" si="16"/>
        <v>0</v>
      </c>
      <c r="BE448">
        <f t="shared" ca="1" si="17"/>
        <v>0</v>
      </c>
    </row>
    <row r="449" spans="3:57" x14ac:dyDescent="0.15">
      <c r="C449" s="283">
        <v>377</v>
      </c>
      <c r="D449" cm="1">
        <f t="array" aca="1" ref="D449" ca="1">IF(INDIRECT("'"&amp;$A$69&amp;"'!"&amp;D$68&amp;$C449+72)&lt;&gt;INDIRECT("'"&amp;$A$70&amp;"'!"&amp;D$68&amp;$C449+72),1,0)</f>
        <v>0</v>
      </c>
      <c r="E449" cm="1">
        <f t="array" aca="1" ref="E449" ca="1">IF(INDIRECT("'"&amp;$A$69&amp;"'!"&amp;E$68&amp;$C449+72)&lt;&gt;INDIRECT("'"&amp;$A$70&amp;"'!"&amp;E$68&amp;$C449+72),1,0)</f>
        <v>0</v>
      </c>
      <c r="F449" cm="1">
        <f t="array" aca="1" ref="F449" ca="1">IF(INDIRECT("'"&amp;$A$69&amp;"'!"&amp;F$68&amp;$C449+72)&lt;&gt;INDIRECT("'"&amp;$A$70&amp;"'!"&amp;F$68&amp;$C449+72),1,0)</f>
        <v>0</v>
      </c>
      <c r="G449" cm="1">
        <f t="array" aca="1" ref="G449" ca="1">IF(INDIRECT("'"&amp;$A$69&amp;"'!"&amp;G$68&amp;$C449+72)&lt;&gt;INDIRECT("'"&amp;$A$70&amp;"'!"&amp;G$68&amp;$C449+72),1,0)</f>
        <v>0</v>
      </c>
      <c r="H449" cm="1">
        <f t="array" aca="1" ref="H449" ca="1">IF(INDIRECT("'"&amp;$A$69&amp;"'!"&amp;H$68&amp;$C449+72)&lt;&gt;INDIRECT("'"&amp;$A$70&amp;"'!"&amp;H$68&amp;$C449+72),1,0)</f>
        <v>0</v>
      </c>
      <c r="I449" cm="1">
        <f t="array" aca="1" ref="I449" ca="1">IF(INDIRECT("'"&amp;$A$69&amp;"'!"&amp;I$68&amp;$C449+72)&lt;&gt;INDIRECT("'"&amp;$A$70&amp;"'!"&amp;I$68&amp;$C449+72),1,0)</f>
        <v>0</v>
      </c>
      <c r="J449" cm="1">
        <f t="array" aca="1" ref="J449" ca="1">IF(INDIRECT("'"&amp;$A$69&amp;"'!"&amp;J$68&amp;$C449+72)&lt;&gt;INDIRECT("'"&amp;$A$70&amp;"'!"&amp;J$68&amp;$C449+72),1,0)</f>
        <v>0</v>
      </c>
      <c r="K449" cm="1">
        <f t="array" aca="1" ref="K449" ca="1">IF(INDIRECT("'"&amp;$A$69&amp;"'!"&amp;K$68&amp;$C449+72)&lt;&gt;INDIRECT("'"&amp;$A$70&amp;"'!"&amp;K$68&amp;$C449+72),1,0)</f>
        <v>0</v>
      </c>
      <c r="L449" cm="1">
        <f t="array" aca="1" ref="L449" ca="1">IF(INDIRECT("'"&amp;$A$69&amp;"'!"&amp;L$68&amp;$C449+72)&lt;&gt;INDIRECT("'"&amp;$A$70&amp;"'!"&amp;L$68&amp;$C449+72),1,0)</f>
        <v>0</v>
      </c>
      <c r="M449" cm="1">
        <f t="array" aca="1" ref="M449" ca="1">IF(INDIRECT("'"&amp;$A$69&amp;"'!"&amp;M$68&amp;$C449+72)&lt;&gt;INDIRECT("'"&amp;$A$70&amp;"'!"&amp;M$68&amp;$C449+72),1,0)</f>
        <v>0</v>
      </c>
      <c r="N449" cm="1">
        <f t="array" aca="1" ref="N449" ca="1">IF(INDIRECT("'"&amp;$A$69&amp;"'!"&amp;N$68&amp;$C449+72)&lt;&gt;INDIRECT("'"&amp;$A$70&amp;"'!"&amp;N$68&amp;$C449+72),1,0)</f>
        <v>0</v>
      </c>
      <c r="O449" cm="1">
        <f t="array" aca="1" ref="O449" ca="1">IF(INDIRECT("'"&amp;$A$69&amp;"'!"&amp;O$68&amp;$C449+72)&lt;&gt;INDIRECT("'"&amp;$A$70&amp;"'!"&amp;O$68&amp;$C449+72),1,0)</f>
        <v>0</v>
      </c>
      <c r="P449" cm="1">
        <f t="array" aca="1" ref="P449" ca="1">IF(INDIRECT("'"&amp;$A$69&amp;"'!"&amp;P$68&amp;$C449+72)&lt;&gt;INDIRECT("'"&amp;$A$70&amp;"'!"&amp;P$68&amp;$C449+72),1,0)</f>
        <v>0</v>
      </c>
      <c r="Q449" cm="1">
        <f t="array" aca="1" ref="Q449" ca="1">IF(INDIRECT("'"&amp;$A$69&amp;"'!"&amp;Q$68&amp;$C449+72)&lt;&gt;INDIRECT("'"&amp;$A$70&amp;"'!"&amp;Q$68&amp;$C449+72),1,0)</f>
        <v>0</v>
      </c>
      <c r="R449" cm="1">
        <f t="array" aca="1" ref="R449" ca="1">IF(INDIRECT("'"&amp;$A$69&amp;"'!"&amp;R$68&amp;$C449+72)&lt;&gt;INDIRECT("'"&amp;$A$70&amp;"'!"&amp;R$68&amp;$C449+72),1,0)</f>
        <v>0</v>
      </c>
      <c r="S449" cm="1">
        <f t="array" aca="1" ref="S449" ca="1">IF(INDIRECT("'"&amp;$A$69&amp;"'!"&amp;S$68&amp;$C449+72)&lt;&gt;INDIRECT("'"&amp;$A$70&amp;"'!"&amp;S$68&amp;$C449+72),1,0)</f>
        <v>0</v>
      </c>
      <c r="T449" cm="1">
        <f t="array" aca="1" ref="T449" ca="1">IF(INDIRECT("'"&amp;$A$69&amp;"'!"&amp;T$68&amp;$C449+72)&lt;&gt;INDIRECT("'"&amp;$A$70&amp;"'!"&amp;T$68&amp;$C449+72),1,0)</f>
        <v>0</v>
      </c>
      <c r="U449" cm="1">
        <f t="array" aca="1" ref="U449" ca="1">IF(INDIRECT("'"&amp;$A$69&amp;"'!"&amp;U$68&amp;$C449+72)&lt;&gt;INDIRECT("'"&amp;$A$70&amp;"'!"&amp;U$68&amp;$C449+72),1,0)</f>
        <v>0</v>
      </c>
      <c r="V449" cm="1">
        <f t="array" aca="1" ref="V449" ca="1">IF(INDIRECT("'"&amp;$A$69&amp;"'!"&amp;V$68&amp;$C449+72)&lt;&gt;INDIRECT("'"&amp;$A$70&amp;"'!"&amp;V$68&amp;$C449+72),1,0)</f>
        <v>0</v>
      </c>
      <c r="W449" cm="1">
        <f t="array" aca="1" ref="W449" ca="1">IF(INDIRECT("'"&amp;$A$69&amp;"'!"&amp;W$68&amp;$C449+72)&lt;&gt;INDIRECT("'"&amp;$A$70&amp;"'!"&amp;W$68&amp;$C449+72),1,0)</f>
        <v>0</v>
      </c>
      <c r="X449" cm="1">
        <f t="array" aca="1" ref="X449" ca="1">IF(INDIRECT("'"&amp;$A$69&amp;"'!"&amp;X$68&amp;$C449+72)&lt;&gt;INDIRECT("'"&amp;$A$70&amp;"'!"&amp;X$68&amp;$C449+72),1,0)</f>
        <v>0</v>
      </c>
      <c r="Y449" cm="1">
        <f t="array" aca="1" ref="Y449" ca="1">IF(INDIRECT("'"&amp;$A$69&amp;"'!"&amp;Y$68&amp;$C449+72)&lt;&gt;INDIRECT("'"&amp;$A$70&amp;"'!"&amp;Y$68&amp;$C449+72),1,0)</f>
        <v>0</v>
      </c>
      <c r="Z449" cm="1">
        <f t="array" aca="1" ref="Z449" ca="1">IF(INDIRECT("'"&amp;$A$69&amp;"'!"&amp;Z$68&amp;$C449+72)&lt;&gt;INDIRECT("'"&amp;$A$70&amp;"'!"&amp;Z$68&amp;$C449+72),1,0)</f>
        <v>0</v>
      </c>
      <c r="AA449" cm="1">
        <f t="array" aca="1" ref="AA449" ca="1">IF(INDIRECT("'"&amp;$A$69&amp;"'!"&amp;AA$68&amp;$C449+72)&lt;&gt;INDIRECT("'"&amp;$A$70&amp;"'!"&amp;AA$68&amp;$C449+72),1,0)</f>
        <v>0</v>
      </c>
      <c r="AB449" cm="1">
        <f t="array" aca="1" ref="AB449" ca="1">IF(INDIRECT("'"&amp;$A$69&amp;"'!"&amp;AB$68&amp;$C449+72)&lt;&gt;INDIRECT("'"&amp;$A$70&amp;"'!"&amp;AB$68&amp;$C449+72),1,0)</f>
        <v>0</v>
      </c>
      <c r="AC449" cm="1">
        <f t="array" aca="1" ref="AC449" ca="1">IF(INDIRECT("'"&amp;$A$69&amp;"'!"&amp;AC$68&amp;$C449+72)&lt;&gt;INDIRECT("'"&amp;$A$70&amp;"'!"&amp;AC$68&amp;$C449+72),1,0)</f>
        <v>0</v>
      </c>
      <c r="AD449" cm="1">
        <f t="array" aca="1" ref="AD449" ca="1">IF(INDIRECT("'"&amp;$A$69&amp;"'!"&amp;AD$68&amp;$C449+72)&lt;&gt;INDIRECT("'"&amp;$A$70&amp;"'!"&amp;AD$68&amp;$C449+72),1,0)</f>
        <v>0</v>
      </c>
      <c r="AE449" cm="1">
        <f t="array" aca="1" ref="AE449" ca="1">IF(INDIRECT("'"&amp;$A$69&amp;"'!"&amp;AE$68&amp;$C449+72)&lt;&gt;INDIRECT("'"&amp;$A$70&amp;"'!"&amp;AE$68&amp;$C449+72),1,0)</f>
        <v>0</v>
      </c>
      <c r="AF449" cm="1">
        <f t="array" aca="1" ref="AF449" ca="1">IF(INDIRECT("'"&amp;$A$69&amp;"'!"&amp;AF$68&amp;$C449+72)&lt;&gt;INDIRECT("'"&amp;$A$70&amp;"'!"&amp;AF$68&amp;$C449+72),1,0)</f>
        <v>0</v>
      </c>
      <c r="AG449" cm="1">
        <f t="array" aca="1" ref="AG449" ca="1">IF(INDIRECT("'"&amp;$A$69&amp;"'!"&amp;AG$68&amp;$C449+72)&lt;&gt;INDIRECT("'"&amp;$A$70&amp;"'!"&amp;AG$68&amp;$C449+72),1,0)</f>
        <v>0</v>
      </c>
      <c r="AH449" cm="1">
        <f t="array" aca="1" ref="AH449" ca="1">IF(INDIRECT("'"&amp;$A$69&amp;"'!"&amp;AH$68&amp;$C449+72)&lt;&gt;INDIRECT("'"&amp;$A$70&amp;"'!"&amp;AH$68&amp;$C449+72),1,0)</f>
        <v>0</v>
      </c>
      <c r="AI449" cm="1">
        <f t="array" aca="1" ref="AI449" ca="1">IF(INDIRECT("'"&amp;$A$69&amp;"'!"&amp;AI$68&amp;$C449+72)&lt;&gt;INDIRECT("'"&amp;$A$70&amp;"'!"&amp;AI$68&amp;$C449+72),1,0)</f>
        <v>0</v>
      </c>
      <c r="AJ449" cm="1">
        <f t="array" aca="1" ref="AJ449" ca="1">IF(INDIRECT("'"&amp;$A$69&amp;"'!"&amp;AJ$68&amp;$C449+72)&lt;&gt;INDIRECT("'"&amp;$A$70&amp;"'!"&amp;AJ$68&amp;$C449+72),1,0)</f>
        <v>0</v>
      </c>
      <c r="AK449" cm="1">
        <f t="array" aca="1" ref="AK449" ca="1">IF(INDIRECT("'"&amp;$A$69&amp;"'!"&amp;AK$68&amp;$C449+72)&lt;&gt;INDIRECT("'"&amp;$A$70&amp;"'!"&amp;AK$68&amp;$C449+72),1,0)</f>
        <v>0</v>
      </c>
      <c r="AL449" cm="1">
        <f t="array" aca="1" ref="AL449" ca="1">IF(INDIRECT("'"&amp;$A$69&amp;"'!"&amp;AL$68&amp;$C449+72)&lt;&gt;INDIRECT("'"&amp;$A$70&amp;"'!"&amp;AL$68&amp;$C449+72),1,0)</f>
        <v>0</v>
      </c>
      <c r="AM449" cm="1">
        <f t="array" aca="1" ref="AM449" ca="1">IF(INDIRECT("'"&amp;$A$69&amp;"'!"&amp;AM$68&amp;$C449+72)&lt;&gt;INDIRECT("'"&amp;$A$70&amp;"'!"&amp;AM$68&amp;$C449+72),1,0)</f>
        <v>0</v>
      </c>
      <c r="AN449" cm="1">
        <f t="array" aca="1" ref="AN449" ca="1">IF(INDIRECT("'"&amp;$A$69&amp;"'!"&amp;AN$68&amp;$C449+72)&lt;&gt;INDIRECT("'"&amp;$A$70&amp;"'!"&amp;AN$68&amp;$C449+72),1,0)</f>
        <v>0</v>
      </c>
      <c r="AO449" cm="1">
        <f t="array" aca="1" ref="AO449" ca="1">IF(INDIRECT("'"&amp;$A$69&amp;"'!"&amp;AO$68&amp;$C449+72)&lt;&gt;INDIRECT("'"&amp;$A$70&amp;"'!"&amp;AO$68&amp;$C449+72),1,0)</f>
        <v>0</v>
      </c>
      <c r="AP449" cm="1">
        <f t="array" aca="1" ref="AP449" ca="1">IF(INDIRECT("'"&amp;$A$69&amp;"'!"&amp;AP$68&amp;$C449+72)&lt;&gt;INDIRECT("'"&amp;$A$70&amp;"'!"&amp;AP$68&amp;$C449+72),1,0)</f>
        <v>0</v>
      </c>
      <c r="AQ449" cm="1">
        <f t="array" aca="1" ref="AQ449" ca="1">IF(INDIRECT("'"&amp;$A$69&amp;"'!"&amp;AQ$68&amp;$C449+72)&lt;&gt;INDIRECT("'"&amp;$A$70&amp;"'!"&amp;AQ$68&amp;$C449+72),1,0)</f>
        <v>0</v>
      </c>
      <c r="AR449" cm="1">
        <f t="array" aca="1" ref="AR449" ca="1">IF(INDIRECT("'"&amp;$A$69&amp;"'!"&amp;AR$68&amp;$C449+72)&lt;&gt;INDIRECT("'"&amp;$A$70&amp;"'!"&amp;AR$68&amp;$C449+72),1,0)</f>
        <v>0</v>
      </c>
      <c r="AS449" cm="1">
        <f t="array" aca="1" ref="AS449" ca="1">IF(INDIRECT("'"&amp;$A$69&amp;"'!"&amp;AS$68&amp;$C449+72)&lt;&gt;INDIRECT("'"&amp;$A$70&amp;"'!"&amp;AS$68&amp;$C449+72),1,0)</f>
        <v>0</v>
      </c>
      <c r="AT449" cm="1">
        <f t="array" aca="1" ref="AT449" ca="1">IF(INDIRECT("'"&amp;$A$69&amp;"'!"&amp;AT$68&amp;$C449+72)&lt;&gt;INDIRECT("'"&amp;$A$70&amp;"'!"&amp;AT$68&amp;$C449+72),1,0)</f>
        <v>0</v>
      </c>
      <c r="AU449" cm="1">
        <f t="array" aca="1" ref="AU449" ca="1">IF(INDIRECT("'"&amp;$A$69&amp;"'!"&amp;AU$68&amp;$C449+72)&lt;&gt;INDIRECT("'"&amp;$A$70&amp;"'!"&amp;AU$68&amp;$C449+72),1,0)</f>
        <v>0</v>
      </c>
      <c r="AV449" cm="1">
        <f t="array" aca="1" ref="AV449" ca="1">IF(INDIRECT("'"&amp;$A$69&amp;"'!"&amp;AV$68&amp;$C449+72)&lt;&gt;INDIRECT("'"&amp;$A$70&amp;"'!"&amp;AV$68&amp;$C449+72),1,0)</f>
        <v>0</v>
      </c>
      <c r="AW449" cm="1">
        <f t="array" aca="1" ref="AW449" ca="1">IF(INDIRECT("'"&amp;$A$69&amp;"'!"&amp;AW$68&amp;$C449+72)&lt;&gt;INDIRECT("'"&amp;$A$70&amp;"'!"&amp;AW$68&amp;$C449+72),1,0)</f>
        <v>0</v>
      </c>
      <c r="AX449" cm="1">
        <f t="array" aca="1" ref="AX449" ca="1">IF(INDIRECT("'"&amp;$A$69&amp;"'!"&amp;AX$68&amp;$C449+72)&lt;&gt;INDIRECT("'"&amp;$A$70&amp;"'!"&amp;AX$68&amp;$C449+72),1,0)</f>
        <v>0</v>
      </c>
      <c r="AY449" cm="1">
        <f t="array" aca="1" ref="AY449" ca="1">IF(INDIRECT("'"&amp;$A$69&amp;"'!"&amp;AY$68&amp;$C449+72)&lt;&gt;INDIRECT("'"&amp;$A$70&amp;"'!"&amp;AY$68&amp;$C449+72),1,0)</f>
        <v>0</v>
      </c>
      <c r="AZ449" cm="1">
        <f t="array" aca="1" ref="AZ449" ca="1">IF(INDIRECT("'"&amp;$A$69&amp;"'!"&amp;AZ$68&amp;$C449+72)&lt;&gt;INDIRECT("'"&amp;$A$70&amp;"'!"&amp;AZ$68&amp;$C449+72),1,0)</f>
        <v>0</v>
      </c>
      <c r="BA449" cm="1">
        <f t="array" aca="1" ref="BA449" ca="1">IF(INDIRECT("'"&amp;$A$69&amp;"'!"&amp;BA$68&amp;$C449+72)&lt;&gt;INDIRECT("'"&amp;$A$70&amp;"'!"&amp;BA$68&amp;$C449+72),1,0)</f>
        <v>0</v>
      </c>
      <c r="BB449" cm="1">
        <f t="array" aca="1" ref="BB449" ca="1">IF(INDIRECT("'"&amp;$A$69&amp;"'!"&amp;BB$68&amp;$C449+72)&lt;&gt;INDIRECT("'"&amp;$A$70&amp;"'!"&amp;BB$68&amp;$C449+72),1,0)</f>
        <v>0</v>
      </c>
      <c r="BC449">
        <f t="shared" ca="1" si="15"/>
        <v>0</v>
      </c>
      <c r="BD449">
        <f t="shared" ca="1" si="16"/>
        <v>0</v>
      </c>
      <c r="BE449">
        <f t="shared" ca="1" si="17"/>
        <v>0</v>
      </c>
    </row>
    <row r="450" spans="3:57" x14ac:dyDescent="0.15">
      <c r="C450" s="283">
        <v>378</v>
      </c>
      <c r="D450" cm="1">
        <f t="array" aca="1" ref="D450" ca="1">IF(INDIRECT("'"&amp;$A$69&amp;"'!"&amp;D$68&amp;$C450+72)&lt;&gt;INDIRECT("'"&amp;$A$70&amp;"'!"&amp;D$68&amp;$C450+72),1,0)</f>
        <v>0</v>
      </c>
      <c r="E450" cm="1">
        <f t="array" aca="1" ref="E450" ca="1">IF(INDIRECT("'"&amp;$A$69&amp;"'!"&amp;E$68&amp;$C450+72)&lt;&gt;INDIRECT("'"&amp;$A$70&amp;"'!"&amp;E$68&amp;$C450+72),1,0)</f>
        <v>0</v>
      </c>
      <c r="F450" cm="1">
        <f t="array" aca="1" ref="F450" ca="1">IF(INDIRECT("'"&amp;$A$69&amp;"'!"&amp;F$68&amp;$C450+72)&lt;&gt;INDIRECT("'"&amp;$A$70&amp;"'!"&amp;F$68&amp;$C450+72),1,0)</f>
        <v>0</v>
      </c>
      <c r="G450" cm="1">
        <f t="array" aca="1" ref="G450" ca="1">IF(INDIRECT("'"&amp;$A$69&amp;"'!"&amp;G$68&amp;$C450+72)&lt;&gt;INDIRECT("'"&amp;$A$70&amp;"'!"&amp;G$68&amp;$C450+72),1,0)</f>
        <v>0</v>
      </c>
      <c r="H450" cm="1">
        <f t="array" aca="1" ref="H450" ca="1">IF(INDIRECT("'"&amp;$A$69&amp;"'!"&amp;H$68&amp;$C450+72)&lt;&gt;INDIRECT("'"&amp;$A$70&amp;"'!"&amp;H$68&amp;$C450+72),1,0)</f>
        <v>0</v>
      </c>
      <c r="I450" cm="1">
        <f t="array" aca="1" ref="I450" ca="1">IF(INDIRECT("'"&amp;$A$69&amp;"'!"&amp;I$68&amp;$C450+72)&lt;&gt;INDIRECT("'"&amp;$A$70&amp;"'!"&amp;I$68&amp;$C450+72),1,0)</f>
        <v>0</v>
      </c>
      <c r="J450" cm="1">
        <f t="array" aca="1" ref="J450" ca="1">IF(INDIRECT("'"&amp;$A$69&amp;"'!"&amp;J$68&amp;$C450+72)&lt;&gt;INDIRECT("'"&amp;$A$70&amp;"'!"&amp;J$68&amp;$C450+72),1,0)</f>
        <v>0</v>
      </c>
      <c r="K450" cm="1">
        <f t="array" aca="1" ref="K450" ca="1">IF(INDIRECT("'"&amp;$A$69&amp;"'!"&amp;K$68&amp;$C450+72)&lt;&gt;INDIRECT("'"&amp;$A$70&amp;"'!"&amp;K$68&amp;$C450+72),1,0)</f>
        <v>0</v>
      </c>
      <c r="L450" cm="1">
        <f t="array" aca="1" ref="L450" ca="1">IF(INDIRECT("'"&amp;$A$69&amp;"'!"&amp;L$68&amp;$C450+72)&lt;&gt;INDIRECT("'"&amp;$A$70&amp;"'!"&amp;L$68&amp;$C450+72),1,0)</f>
        <v>0</v>
      </c>
      <c r="M450" cm="1">
        <f t="array" aca="1" ref="M450" ca="1">IF(INDIRECT("'"&amp;$A$69&amp;"'!"&amp;M$68&amp;$C450+72)&lt;&gt;INDIRECT("'"&amp;$A$70&amp;"'!"&amp;M$68&amp;$C450+72),1,0)</f>
        <v>0</v>
      </c>
      <c r="N450" cm="1">
        <f t="array" aca="1" ref="N450" ca="1">IF(INDIRECT("'"&amp;$A$69&amp;"'!"&amp;N$68&amp;$C450+72)&lt;&gt;INDIRECT("'"&amp;$A$70&amp;"'!"&amp;N$68&amp;$C450+72),1,0)</f>
        <v>0</v>
      </c>
      <c r="O450" cm="1">
        <f t="array" aca="1" ref="O450" ca="1">IF(INDIRECT("'"&amp;$A$69&amp;"'!"&amp;O$68&amp;$C450+72)&lt;&gt;INDIRECT("'"&amp;$A$70&amp;"'!"&amp;O$68&amp;$C450+72),1,0)</f>
        <v>0</v>
      </c>
      <c r="P450" cm="1">
        <f t="array" aca="1" ref="P450" ca="1">IF(INDIRECT("'"&amp;$A$69&amp;"'!"&amp;P$68&amp;$C450+72)&lt;&gt;INDIRECT("'"&amp;$A$70&amp;"'!"&amp;P$68&amp;$C450+72),1,0)</f>
        <v>0</v>
      </c>
      <c r="Q450" cm="1">
        <f t="array" aca="1" ref="Q450" ca="1">IF(INDIRECT("'"&amp;$A$69&amp;"'!"&amp;Q$68&amp;$C450+72)&lt;&gt;INDIRECT("'"&amp;$A$70&amp;"'!"&amp;Q$68&amp;$C450+72),1,0)</f>
        <v>0</v>
      </c>
      <c r="R450" cm="1">
        <f t="array" aca="1" ref="R450" ca="1">IF(INDIRECT("'"&amp;$A$69&amp;"'!"&amp;R$68&amp;$C450+72)&lt;&gt;INDIRECT("'"&amp;$A$70&amp;"'!"&amp;R$68&amp;$C450+72),1,0)</f>
        <v>0</v>
      </c>
      <c r="S450" cm="1">
        <f t="array" aca="1" ref="S450" ca="1">IF(INDIRECT("'"&amp;$A$69&amp;"'!"&amp;S$68&amp;$C450+72)&lt;&gt;INDIRECT("'"&amp;$A$70&amp;"'!"&amp;S$68&amp;$C450+72),1,0)</f>
        <v>0</v>
      </c>
      <c r="T450" cm="1">
        <f t="array" aca="1" ref="T450" ca="1">IF(INDIRECT("'"&amp;$A$69&amp;"'!"&amp;T$68&amp;$C450+72)&lt;&gt;INDIRECT("'"&amp;$A$70&amp;"'!"&amp;T$68&amp;$C450+72),1,0)</f>
        <v>0</v>
      </c>
      <c r="U450" cm="1">
        <f t="array" aca="1" ref="U450" ca="1">IF(INDIRECT("'"&amp;$A$69&amp;"'!"&amp;U$68&amp;$C450+72)&lt;&gt;INDIRECT("'"&amp;$A$70&amp;"'!"&amp;U$68&amp;$C450+72),1,0)</f>
        <v>0</v>
      </c>
      <c r="V450" cm="1">
        <f t="array" aca="1" ref="V450" ca="1">IF(INDIRECT("'"&amp;$A$69&amp;"'!"&amp;V$68&amp;$C450+72)&lt;&gt;INDIRECT("'"&amp;$A$70&amp;"'!"&amp;V$68&amp;$C450+72),1,0)</f>
        <v>0</v>
      </c>
      <c r="W450" cm="1">
        <f t="array" aca="1" ref="W450" ca="1">IF(INDIRECT("'"&amp;$A$69&amp;"'!"&amp;W$68&amp;$C450+72)&lt;&gt;INDIRECT("'"&amp;$A$70&amp;"'!"&amp;W$68&amp;$C450+72),1,0)</f>
        <v>0</v>
      </c>
      <c r="X450" cm="1">
        <f t="array" aca="1" ref="X450" ca="1">IF(INDIRECT("'"&amp;$A$69&amp;"'!"&amp;X$68&amp;$C450+72)&lt;&gt;INDIRECT("'"&amp;$A$70&amp;"'!"&amp;X$68&amp;$C450+72),1,0)</f>
        <v>0</v>
      </c>
      <c r="Y450" cm="1">
        <f t="array" aca="1" ref="Y450" ca="1">IF(INDIRECT("'"&amp;$A$69&amp;"'!"&amp;Y$68&amp;$C450+72)&lt;&gt;INDIRECT("'"&amp;$A$70&amp;"'!"&amp;Y$68&amp;$C450+72),1,0)</f>
        <v>0</v>
      </c>
      <c r="Z450" cm="1">
        <f t="array" aca="1" ref="Z450" ca="1">IF(INDIRECT("'"&amp;$A$69&amp;"'!"&amp;Z$68&amp;$C450+72)&lt;&gt;INDIRECT("'"&amp;$A$70&amp;"'!"&amp;Z$68&amp;$C450+72),1,0)</f>
        <v>0</v>
      </c>
      <c r="AA450" cm="1">
        <f t="array" aca="1" ref="AA450" ca="1">IF(INDIRECT("'"&amp;$A$69&amp;"'!"&amp;AA$68&amp;$C450+72)&lt;&gt;INDIRECT("'"&amp;$A$70&amp;"'!"&amp;AA$68&amp;$C450+72),1,0)</f>
        <v>0</v>
      </c>
      <c r="AB450" cm="1">
        <f t="array" aca="1" ref="AB450" ca="1">IF(INDIRECT("'"&amp;$A$69&amp;"'!"&amp;AB$68&amp;$C450+72)&lt;&gt;INDIRECT("'"&amp;$A$70&amp;"'!"&amp;AB$68&amp;$C450+72),1,0)</f>
        <v>0</v>
      </c>
      <c r="AC450" cm="1">
        <f t="array" aca="1" ref="AC450" ca="1">IF(INDIRECT("'"&amp;$A$69&amp;"'!"&amp;AC$68&amp;$C450+72)&lt;&gt;INDIRECT("'"&amp;$A$70&amp;"'!"&amp;AC$68&amp;$C450+72),1,0)</f>
        <v>0</v>
      </c>
      <c r="AD450" cm="1">
        <f t="array" aca="1" ref="AD450" ca="1">IF(INDIRECT("'"&amp;$A$69&amp;"'!"&amp;AD$68&amp;$C450+72)&lt;&gt;INDIRECT("'"&amp;$A$70&amp;"'!"&amp;AD$68&amp;$C450+72),1,0)</f>
        <v>0</v>
      </c>
      <c r="AE450" cm="1">
        <f t="array" aca="1" ref="AE450" ca="1">IF(INDIRECT("'"&amp;$A$69&amp;"'!"&amp;AE$68&amp;$C450+72)&lt;&gt;INDIRECT("'"&amp;$A$70&amp;"'!"&amp;AE$68&amp;$C450+72),1,0)</f>
        <v>0</v>
      </c>
      <c r="AF450" cm="1">
        <f t="array" aca="1" ref="AF450" ca="1">IF(INDIRECT("'"&amp;$A$69&amp;"'!"&amp;AF$68&amp;$C450+72)&lt;&gt;INDIRECT("'"&amp;$A$70&amp;"'!"&amp;AF$68&amp;$C450+72),1,0)</f>
        <v>0</v>
      </c>
      <c r="AG450" cm="1">
        <f t="array" aca="1" ref="AG450" ca="1">IF(INDIRECT("'"&amp;$A$69&amp;"'!"&amp;AG$68&amp;$C450+72)&lt;&gt;INDIRECT("'"&amp;$A$70&amp;"'!"&amp;AG$68&amp;$C450+72),1,0)</f>
        <v>0</v>
      </c>
      <c r="AH450" cm="1">
        <f t="array" aca="1" ref="AH450" ca="1">IF(INDIRECT("'"&amp;$A$69&amp;"'!"&amp;AH$68&amp;$C450+72)&lt;&gt;INDIRECT("'"&amp;$A$70&amp;"'!"&amp;AH$68&amp;$C450+72),1,0)</f>
        <v>0</v>
      </c>
      <c r="AI450" cm="1">
        <f t="array" aca="1" ref="AI450" ca="1">IF(INDIRECT("'"&amp;$A$69&amp;"'!"&amp;AI$68&amp;$C450+72)&lt;&gt;INDIRECT("'"&amp;$A$70&amp;"'!"&amp;AI$68&amp;$C450+72),1,0)</f>
        <v>0</v>
      </c>
      <c r="AJ450" cm="1">
        <f t="array" aca="1" ref="AJ450" ca="1">IF(INDIRECT("'"&amp;$A$69&amp;"'!"&amp;AJ$68&amp;$C450+72)&lt;&gt;INDIRECT("'"&amp;$A$70&amp;"'!"&amp;AJ$68&amp;$C450+72),1,0)</f>
        <v>0</v>
      </c>
      <c r="AK450" cm="1">
        <f t="array" aca="1" ref="AK450" ca="1">IF(INDIRECT("'"&amp;$A$69&amp;"'!"&amp;AK$68&amp;$C450+72)&lt;&gt;INDIRECT("'"&amp;$A$70&amp;"'!"&amp;AK$68&amp;$C450+72),1,0)</f>
        <v>0</v>
      </c>
      <c r="AL450" cm="1">
        <f t="array" aca="1" ref="AL450" ca="1">IF(INDIRECT("'"&amp;$A$69&amp;"'!"&amp;AL$68&amp;$C450+72)&lt;&gt;INDIRECT("'"&amp;$A$70&amp;"'!"&amp;AL$68&amp;$C450+72),1,0)</f>
        <v>0</v>
      </c>
      <c r="AM450" cm="1">
        <f t="array" aca="1" ref="AM450" ca="1">IF(INDIRECT("'"&amp;$A$69&amp;"'!"&amp;AM$68&amp;$C450+72)&lt;&gt;INDIRECT("'"&amp;$A$70&amp;"'!"&amp;AM$68&amp;$C450+72),1,0)</f>
        <v>0</v>
      </c>
      <c r="AN450" cm="1">
        <f t="array" aca="1" ref="AN450" ca="1">IF(INDIRECT("'"&amp;$A$69&amp;"'!"&amp;AN$68&amp;$C450+72)&lt;&gt;INDIRECT("'"&amp;$A$70&amp;"'!"&amp;AN$68&amp;$C450+72),1,0)</f>
        <v>0</v>
      </c>
      <c r="AO450" cm="1">
        <f t="array" aca="1" ref="AO450" ca="1">IF(INDIRECT("'"&amp;$A$69&amp;"'!"&amp;AO$68&amp;$C450+72)&lt;&gt;INDIRECT("'"&amp;$A$70&amp;"'!"&amp;AO$68&amp;$C450+72),1,0)</f>
        <v>0</v>
      </c>
      <c r="AP450" cm="1">
        <f t="array" aca="1" ref="AP450" ca="1">IF(INDIRECT("'"&amp;$A$69&amp;"'!"&amp;AP$68&amp;$C450+72)&lt;&gt;INDIRECT("'"&amp;$A$70&amp;"'!"&amp;AP$68&amp;$C450+72),1,0)</f>
        <v>0</v>
      </c>
      <c r="AQ450" cm="1">
        <f t="array" aca="1" ref="AQ450" ca="1">IF(INDIRECT("'"&amp;$A$69&amp;"'!"&amp;AQ$68&amp;$C450+72)&lt;&gt;INDIRECT("'"&amp;$A$70&amp;"'!"&amp;AQ$68&amp;$C450+72),1,0)</f>
        <v>0</v>
      </c>
      <c r="AR450" cm="1">
        <f t="array" aca="1" ref="AR450" ca="1">IF(INDIRECT("'"&amp;$A$69&amp;"'!"&amp;AR$68&amp;$C450+72)&lt;&gt;INDIRECT("'"&amp;$A$70&amp;"'!"&amp;AR$68&amp;$C450+72),1,0)</f>
        <v>0</v>
      </c>
      <c r="AS450" cm="1">
        <f t="array" aca="1" ref="AS450" ca="1">IF(INDIRECT("'"&amp;$A$69&amp;"'!"&amp;AS$68&amp;$C450+72)&lt;&gt;INDIRECT("'"&amp;$A$70&amp;"'!"&amp;AS$68&amp;$C450+72),1,0)</f>
        <v>0</v>
      </c>
      <c r="AT450" cm="1">
        <f t="array" aca="1" ref="AT450" ca="1">IF(INDIRECT("'"&amp;$A$69&amp;"'!"&amp;AT$68&amp;$C450+72)&lt;&gt;INDIRECT("'"&amp;$A$70&amp;"'!"&amp;AT$68&amp;$C450+72),1,0)</f>
        <v>0</v>
      </c>
      <c r="AU450" cm="1">
        <f t="array" aca="1" ref="AU450" ca="1">IF(INDIRECT("'"&amp;$A$69&amp;"'!"&amp;AU$68&amp;$C450+72)&lt;&gt;INDIRECT("'"&amp;$A$70&amp;"'!"&amp;AU$68&amp;$C450+72),1,0)</f>
        <v>0</v>
      </c>
      <c r="AV450" cm="1">
        <f t="array" aca="1" ref="AV450" ca="1">IF(INDIRECT("'"&amp;$A$69&amp;"'!"&amp;AV$68&amp;$C450+72)&lt;&gt;INDIRECT("'"&amp;$A$70&amp;"'!"&amp;AV$68&amp;$C450+72),1,0)</f>
        <v>0</v>
      </c>
      <c r="AW450" cm="1">
        <f t="array" aca="1" ref="AW450" ca="1">IF(INDIRECT("'"&amp;$A$69&amp;"'!"&amp;AW$68&amp;$C450+72)&lt;&gt;INDIRECT("'"&amp;$A$70&amp;"'!"&amp;AW$68&amp;$C450+72),1,0)</f>
        <v>0</v>
      </c>
      <c r="AX450" cm="1">
        <f t="array" aca="1" ref="AX450" ca="1">IF(INDIRECT("'"&amp;$A$69&amp;"'!"&amp;AX$68&amp;$C450+72)&lt;&gt;INDIRECT("'"&amp;$A$70&amp;"'!"&amp;AX$68&amp;$C450+72),1,0)</f>
        <v>0</v>
      </c>
      <c r="AY450" cm="1">
        <f t="array" aca="1" ref="AY450" ca="1">IF(INDIRECT("'"&amp;$A$69&amp;"'!"&amp;AY$68&amp;$C450+72)&lt;&gt;INDIRECT("'"&amp;$A$70&amp;"'!"&amp;AY$68&amp;$C450+72),1,0)</f>
        <v>0</v>
      </c>
      <c r="AZ450" cm="1">
        <f t="array" aca="1" ref="AZ450" ca="1">IF(INDIRECT("'"&amp;$A$69&amp;"'!"&amp;AZ$68&amp;$C450+72)&lt;&gt;INDIRECT("'"&amp;$A$70&amp;"'!"&amp;AZ$68&amp;$C450+72),1,0)</f>
        <v>0</v>
      </c>
      <c r="BA450" cm="1">
        <f t="array" aca="1" ref="BA450" ca="1">IF(INDIRECT("'"&amp;$A$69&amp;"'!"&amp;BA$68&amp;$C450+72)&lt;&gt;INDIRECT("'"&amp;$A$70&amp;"'!"&amp;BA$68&amp;$C450+72),1,0)</f>
        <v>0</v>
      </c>
      <c r="BB450" cm="1">
        <f t="array" aca="1" ref="BB450" ca="1">IF(INDIRECT("'"&amp;$A$69&amp;"'!"&amp;BB$68&amp;$C450+72)&lt;&gt;INDIRECT("'"&amp;$A$70&amp;"'!"&amp;BB$68&amp;$C450+72),1,0)</f>
        <v>0</v>
      </c>
      <c r="BC450">
        <f t="shared" ca="1" si="15"/>
        <v>0</v>
      </c>
      <c r="BD450">
        <f t="shared" ca="1" si="16"/>
        <v>0</v>
      </c>
      <c r="BE450">
        <f t="shared" ca="1" si="17"/>
        <v>0</v>
      </c>
    </row>
    <row r="451" spans="3:57" x14ac:dyDescent="0.15">
      <c r="C451" s="283">
        <v>379</v>
      </c>
      <c r="D451" cm="1">
        <f t="array" aca="1" ref="D451" ca="1">IF(INDIRECT("'"&amp;$A$69&amp;"'!"&amp;D$68&amp;$C451+72)&lt;&gt;INDIRECT("'"&amp;$A$70&amp;"'!"&amp;D$68&amp;$C451+72),1,0)</f>
        <v>0</v>
      </c>
      <c r="E451" cm="1">
        <f t="array" aca="1" ref="E451" ca="1">IF(INDIRECT("'"&amp;$A$69&amp;"'!"&amp;E$68&amp;$C451+72)&lt;&gt;INDIRECT("'"&amp;$A$70&amp;"'!"&amp;E$68&amp;$C451+72),1,0)</f>
        <v>0</v>
      </c>
      <c r="F451" cm="1">
        <f t="array" aca="1" ref="F451" ca="1">IF(INDIRECT("'"&amp;$A$69&amp;"'!"&amp;F$68&amp;$C451+72)&lt;&gt;INDIRECT("'"&amp;$A$70&amp;"'!"&amp;F$68&amp;$C451+72),1,0)</f>
        <v>0</v>
      </c>
      <c r="G451" cm="1">
        <f t="array" aca="1" ref="G451" ca="1">IF(INDIRECT("'"&amp;$A$69&amp;"'!"&amp;G$68&amp;$C451+72)&lt;&gt;INDIRECT("'"&amp;$A$70&amp;"'!"&amp;G$68&amp;$C451+72),1,0)</f>
        <v>0</v>
      </c>
      <c r="H451" cm="1">
        <f t="array" aca="1" ref="H451" ca="1">IF(INDIRECT("'"&amp;$A$69&amp;"'!"&amp;H$68&amp;$C451+72)&lt;&gt;INDIRECT("'"&amp;$A$70&amp;"'!"&amp;H$68&amp;$C451+72),1,0)</f>
        <v>0</v>
      </c>
      <c r="I451" cm="1">
        <f t="array" aca="1" ref="I451" ca="1">IF(INDIRECT("'"&amp;$A$69&amp;"'!"&amp;I$68&amp;$C451+72)&lt;&gt;INDIRECT("'"&amp;$A$70&amp;"'!"&amp;I$68&amp;$C451+72),1,0)</f>
        <v>0</v>
      </c>
      <c r="J451" cm="1">
        <f t="array" aca="1" ref="J451" ca="1">IF(INDIRECT("'"&amp;$A$69&amp;"'!"&amp;J$68&amp;$C451+72)&lt;&gt;INDIRECT("'"&amp;$A$70&amp;"'!"&amp;J$68&amp;$C451+72),1,0)</f>
        <v>0</v>
      </c>
      <c r="K451" cm="1">
        <f t="array" aca="1" ref="K451" ca="1">IF(INDIRECT("'"&amp;$A$69&amp;"'!"&amp;K$68&amp;$C451+72)&lt;&gt;INDIRECT("'"&amp;$A$70&amp;"'!"&amp;K$68&amp;$C451+72),1,0)</f>
        <v>0</v>
      </c>
      <c r="L451" cm="1">
        <f t="array" aca="1" ref="L451" ca="1">IF(INDIRECT("'"&amp;$A$69&amp;"'!"&amp;L$68&amp;$C451+72)&lt;&gt;INDIRECT("'"&amp;$A$70&amp;"'!"&amp;L$68&amp;$C451+72),1,0)</f>
        <v>0</v>
      </c>
      <c r="M451" cm="1">
        <f t="array" aca="1" ref="M451" ca="1">IF(INDIRECT("'"&amp;$A$69&amp;"'!"&amp;M$68&amp;$C451+72)&lt;&gt;INDIRECT("'"&amp;$A$70&amp;"'!"&amp;M$68&amp;$C451+72),1,0)</f>
        <v>0</v>
      </c>
      <c r="N451" cm="1">
        <f t="array" aca="1" ref="N451" ca="1">IF(INDIRECT("'"&amp;$A$69&amp;"'!"&amp;N$68&amp;$C451+72)&lt;&gt;INDIRECT("'"&amp;$A$70&amp;"'!"&amp;N$68&amp;$C451+72),1,0)</f>
        <v>0</v>
      </c>
      <c r="O451" cm="1">
        <f t="array" aca="1" ref="O451" ca="1">IF(INDIRECT("'"&amp;$A$69&amp;"'!"&amp;O$68&amp;$C451+72)&lt;&gt;INDIRECT("'"&amp;$A$70&amp;"'!"&amp;O$68&amp;$C451+72),1,0)</f>
        <v>0</v>
      </c>
      <c r="P451" cm="1">
        <f t="array" aca="1" ref="P451" ca="1">IF(INDIRECT("'"&amp;$A$69&amp;"'!"&amp;P$68&amp;$C451+72)&lt;&gt;INDIRECT("'"&amp;$A$70&amp;"'!"&amp;P$68&amp;$C451+72),1,0)</f>
        <v>0</v>
      </c>
      <c r="Q451" cm="1">
        <f t="array" aca="1" ref="Q451" ca="1">IF(INDIRECT("'"&amp;$A$69&amp;"'!"&amp;Q$68&amp;$C451+72)&lt;&gt;INDIRECT("'"&amp;$A$70&amp;"'!"&amp;Q$68&amp;$C451+72),1,0)</f>
        <v>0</v>
      </c>
      <c r="R451" cm="1">
        <f t="array" aca="1" ref="R451" ca="1">IF(INDIRECT("'"&amp;$A$69&amp;"'!"&amp;R$68&amp;$C451+72)&lt;&gt;INDIRECT("'"&amp;$A$70&amp;"'!"&amp;R$68&amp;$C451+72),1,0)</f>
        <v>0</v>
      </c>
      <c r="S451" cm="1">
        <f t="array" aca="1" ref="S451" ca="1">IF(INDIRECT("'"&amp;$A$69&amp;"'!"&amp;S$68&amp;$C451+72)&lt;&gt;INDIRECT("'"&amp;$A$70&amp;"'!"&amp;S$68&amp;$C451+72),1,0)</f>
        <v>0</v>
      </c>
      <c r="T451" cm="1">
        <f t="array" aca="1" ref="T451" ca="1">IF(INDIRECT("'"&amp;$A$69&amp;"'!"&amp;T$68&amp;$C451+72)&lt;&gt;INDIRECT("'"&amp;$A$70&amp;"'!"&amp;T$68&amp;$C451+72),1,0)</f>
        <v>0</v>
      </c>
      <c r="U451" cm="1">
        <f t="array" aca="1" ref="U451" ca="1">IF(INDIRECT("'"&amp;$A$69&amp;"'!"&amp;U$68&amp;$C451+72)&lt;&gt;INDIRECT("'"&amp;$A$70&amp;"'!"&amp;U$68&amp;$C451+72),1,0)</f>
        <v>0</v>
      </c>
      <c r="V451" cm="1">
        <f t="array" aca="1" ref="V451" ca="1">IF(INDIRECT("'"&amp;$A$69&amp;"'!"&amp;V$68&amp;$C451+72)&lt;&gt;INDIRECT("'"&amp;$A$70&amp;"'!"&amp;V$68&amp;$C451+72),1,0)</f>
        <v>0</v>
      </c>
      <c r="W451" cm="1">
        <f t="array" aca="1" ref="W451" ca="1">IF(INDIRECT("'"&amp;$A$69&amp;"'!"&amp;W$68&amp;$C451+72)&lt;&gt;INDIRECT("'"&amp;$A$70&amp;"'!"&amp;W$68&amp;$C451+72),1,0)</f>
        <v>0</v>
      </c>
      <c r="X451" cm="1">
        <f t="array" aca="1" ref="X451" ca="1">IF(INDIRECT("'"&amp;$A$69&amp;"'!"&amp;X$68&amp;$C451+72)&lt;&gt;INDIRECT("'"&amp;$A$70&amp;"'!"&amp;X$68&amp;$C451+72),1,0)</f>
        <v>0</v>
      </c>
      <c r="Y451" cm="1">
        <f t="array" aca="1" ref="Y451" ca="1">IF(INDIRECT("'"&amp;$A$69&amp;"'!"&amp;Y$68&amp;$C451+72)&lt;&gt;INDIRECT("'"&amp;$A$70&amp;"'!"&amp;Y$68&amp;$C451+72),1,0)</f>
        <v>0</v>
      </c>
      <c r="Z451" cm="1">
        <f t="array" aca="1" ref="Z451" ca="1">IF(INDIRECT("'"&amp;$A$69&amp;"'!"&amp;Z$68&amp;$C451+72)&lt;&gt;INDIRECT("'"&amp;$A$70&amp;"'!"&amp;Z$68&amp;$C451+72),1,0)</f>
        <v>0</v>
      </c>
      <c r="AA451" cm="1">
        <f t="array" aca="1" ref="AA451" ca="1">IF(INDIRECT("'"&amp;$A$69&amp;"'!"&amp;AA$68&amp;$C451+72)&lt;&gt;INDIRECT("'"&amp;$A$70&amp;"'!"&amp;AA$68&amp;$C451+72),1,0)</f>
        <v>0</v>
      </c>
      <c r="AB451" cm="1">
        <f t="array" aca="1" ref="AB451" ca="1">IF(INDIRECT("'"&amp;$A$69&amp;"'!"&amp;AB$68&amp;$C451+72)&lt;&gt;INDIRECT("'"&amp;$A$70&amp;"'!"&amp;AB$68&amp;$C451+72),1,0)</f>
        <v>0</v>
      </c>
      <c r="AC451" cm="1">
        <f t="array" aca="1" ref="AC451" ca="1">IF(INDIRECT("'"&amp;$A$69&amp;"'!"&amp;AC$68&amp;$C451+72)&lt;&gt;INDIRECT("'"&amp;$A$70&amp;"'!"&amp;AC$68&amp;$C451+72),1,0)</f>
        <v>0</v>
      </c>
      <c r="AD451" cm="1">
        <f t="array" aca="1" ref="AD451" ca="1">IF(INDIRECT("'"&amp;$A$69&amp;"'!"&amp;AD$68&amp;$C451+72)&lt;&gt;INDIRECT("'"&amp;$A$70&amp;"'!"&amp;AD$68&amp;$C451+72),1,0)</f>
        <v>0</v>
      </c>
      <c r="AE451" cm="1">
        <f t="array" aca="1" ref="AE451" ca="1">IF(INDIRECT("'"&amp;$A$69&amp;"'!"&amp;AE$68&amp;$C451+72)&lt;&gt;INDIRECT("'"&amp;$A$70&amp;"'!"&amp;AE$68&amp;$C451+72),1,0)</f>
        <v>0</v>
      </c>
      <c r="AF451" cm="1">
        <f t="array" aca="1" ref="AF451" ca="1">IF(INDIRECT("'"&amp;$A$69&amp;"'!"&amp;AF$68&amp;$C451+72)&lt;&gt;INDIRECT("'"&amp;$A$70&amp;"'!"&amp;AF$68&amp;$C451+72),1,0)</f>
        <v>0</v>
      </c>
      <c r="AG451" cm="1">
        <f t="array" aca="1" ref="AG451" ca="1">IF(INDIRECT("'"&amp;$A$69&amp;"'!"&amp;AG$68&amp;$C451+72)&lt;&gt;INDIRECT("'"&amp;$A$70&amp;"'!"&amp;AG$68&amp;$C451+72),1,0)</f>
        <v>0</v>
      </c>
      <c r="AH451" cm="1">
        <f t="array" aca="1" ref="AH451" ca="1">IF(INDIRECT("'"&amp;$A$69&amp;"'!"&amp;AH$68&amp;$C451+72)&lt;&gt;INDIRECT("'"&amp;$A$70&amp;"'!"&amp;AH$68&amp;$C451+72),1,0)</f>
        <v>0</v>
      </c>
      <c r="AI451" cm="1">
        <f t="array" aca="1" ref="AI451" ca="1">IF(INDIRECT("'"&amp;$A$69&amp;"'!"&amp;AI$68&amp;$C451+72)&lt;&gt;INDIRECT("'"&amp;$A$70&amp;"'!"&amp;AI$68&amp;$C451+72),1,0)</f>
        <v>0</v>
      </c>
      <c r="AJ451" cm="1">
        <f t="array" aca="1" ref="AJ451" ca="1">IF(INDIRECT("'"&amp;$A$69&amp;"'!"&amp;AJ$68&amp;$C451+72)&lt;&gt;INDIRECT("'"&amp;$A$70&amp;"'!"&amp;AJ$68&amp;$C451+72),1,0)</f>
        <v>0</v>
      </c>
      <c r="AK451" cm="1">
        <f t="array" aca="1" ref="AK451" ca="1">IF(INDIRECT("'"&amp;$A$69&amp;"'!"&amp;AK$68&amp;$C451+72)&lt;&gt;INDIRECT("'"&amp;$A$70&amp;"'!"&amp;AK$68&amp;$C451+72),1,0)</f>
        <v>0</v>
      </c>
      <c r="AL451" cm="1">
        <f t="array" aca="1" ref="AL451" ca="1">IF(INDIRECT("'"&amp;$A$69&amp;"'!"&amp;AL$68&amp;$C451+72)&lt;&gt;INDIRECT("'"&amp;$A$70&amp;"'!"&amp;AL$68&amp;$C451+72),1,0)</f>
        <v>0</v>
      </c>
      <c r="AM451" cm="1">
        <f t="array" aca="1" ref="AM451" ca="1">IF(INDIRECT("'"&amp;$A$69&amp;"'!"&amp;AM$68&amp;$C451+72)&lt;&gt;INDIRECT("'"&amp;$A$70&amp;"'!"&amp;AM$68&amp;$C451+72),1,0)</f>
        <v>0</v>
      </c>
      <c r="AN451" cm="1">
        <f t="array" aca="1" ref="AN451" ca="1">IF(INDIRECT("'"&amp;$A$69&amp;"'!"&amp;AN$68&amp;$C451+72)&lt;&gt;INDIRECT("'"&amp;$A$70&amp;"'!"&amp;AN$68&amp;$C451+72),1,0)</f>
        <v>0</v>
      </c>
      <c r="AO451" cm="1">
        <f t="array" aca="1" ref="AO451" ca="1">IF(INDIRECT("'"&amp;$A$69&amp;"'!"&amp;AO$68&amp;$C451+72)&lt;&gt;INDIRECT("'"&amp;$A$70&amp;"'!"&amp;AO$68&amp;$C451+72),1,0)</f>
        <v>0</v>
      </c>
      <c r="AP451" cm="1">
        <f t="array" aca="1" ref="AP451" ca="1">IF(INDIRECT("'"&amp;$A$69&amp;"'!"&amp;AP$68&amp;$C451+72)&lt;&gt;INDIRECT("'"&amp;$A$70&amp;"'!"&amp;AP$68&amp;$C451+72),1,0)</f>
        <v>0</v>
      </c>
      <c r="AQ451" cm="1">
        <f t="array" aca="1" ref="AQ451" ca="1">IF(INDIRECT("'"&amp;$A$69&amp;"'!"&amp;AQ$68&amp;$C451+72)&lt;&gt;INDIRECT("'"&amp;$A$70&amp;"'!"&amp;AQ$68&amp;$C451+72),1,0)</f>
        <v>0</v>
      </c>
      <c r="AR451" cm="1">
        <f t="array" aca="1" ref="AR451" ca="1">IF(INDIRECT("'"&amp;$A$69&amp;"'!"&amp;AR$68&amp;$C451+72)&lt;&gt;INDIRECT("'"&amp;$A$70&amp;"'!"&amp;AR$68&amp;$C451+72),1,0)</f>
        <v>0</v>
      </c>
      <c r="AS451" cm="1">
        <f t="array" aca="1" ref="AS451" ca="1">IF(INDIRECT("'"&amp;$A$69&amp;"'!"&amp;AS$68&amp;$C451+72)&lt;&gt;INDIRECT("'"&amp;$A$70&amp;"'!"&amp;AS$68&amp;$C451+72),1,0)</f>
        <v>0</v>
      </c>
      <c r="AT451" cm="1">
        <f t="array" aca="1" ref="AT451" ca="1">IF(INDIRECT("'"&amp;$A$69&amp;"'!"&amp;AT$68&amp;$C451+72)&lt;&gt;INDIRECT("'"&amp;$A$70&amp;"'!"&amp;AT$68&amp;$C451+72),1,0)</f>
        <v>0</v>
      </c>
      <c r="AU451" cm="1">
        <f t="array" aca="1" ref="AU451" ca="1">IF(INDIRECT("'"&amp;$A$69&amp;"'!"&amp;AU$68&amp;$C451+72)&lt;&gt;INDIRECT("'"&amp;$A$70&amp;"'!"&amp;AU$68&amp;$C451+72),1,0)</f>
        <v>0</v>
      </c>
      <c r="AV451" cm="1">
        <f t="array" aca="1" ref="AV451" ca="1">IF(INDIRECT("'"&amp;$A$69&amp;"'!"&amp;AV$68&amp;$C451+72)&lt;&gt;INDIRECT("'"&amp;$A$70&amp;"'!"&amp;AV$68&amp;$C451+72),1,0)</f>
        <v>0</v>
      </c>
      <c r="AW451" cm="1">
        <f t="array" aca="1" ref="AW451" ca="1">IF(INDIRECT("'"&amp;$A$69&amp;"'!"&amp;AW$68&amp;$C451+72)&lt;&gt;INDIRECT("'"&amp;$A$70&amp;"'!"&amp;AW$68&amp;$C451+72),1,0)</f>
        <v>0</v>
      </c>
      <c r="AX451" cm="1">
        <f t="array" aca="1" ref="AX451" ca="1">IF(INDIRECT("'"&amp;$A$69&amp;"'!"&amp;AX$68&amp;$C451+72)&lt;&gt;INDIRECT("'"&amp;$A$70&amp;"'!"&amp;AX$68&amp;$C451+72),1,0)</f>
        <v>0</v>
      </c>
      <c r="AY451" cm="1">
        <f t="array" aca="1" ref="AY451" ca="1">IF(INDIRECT("'"&amp;$A$69&amp;"'!"&amp;AY$68&amp;$C451+72)&lt;&gt;INDIRECT("'"&amp;$A$70&amp;"'!"&amp;AY$68&amp;$C451+72),1,0)</f>
        <v>0</v>
      </c>
      <c r="AZ451" cm="1">
        <f t="array" aca="1" ref="AZ451" ca="1">IF(INDIRECT("'"&amp;$A$69&amp;"'!"&amp;AZ$68&amp;$C451+72)&lt;&gt;INDIRECT("'"&amp;$A$70&amp;"'!"&amp;AZ$68&amp;$C451+72),1,0)</f>
        <v>0</v>
      </c>
      <c r="BA451" cm="1">
        <f t="array" aca="1" ref="BA451" ca="1">IF(INDIRECT("'"&amp;$A$69&amp;"'!"&amp;BA$68&amp;$C451+72)&lt;&gt;INDIRECT("'"&amp;$A$70&amp;"'!"&amp;BA$68&amp;$C451+72),1,0)</f>
        <v>0</v>
      </c>
      <c r="BB451" cm="1">
        <f t="array" aca="1" ref="BB451" ca="1">IF(INDIRECT("'"&amp;$A$69&amp;"'!"&amp;BB$68&amp;$C451+72)&lt;&gt;INDIRECT("'"&amp;$A$70&amp;"'!"&amp;BB$68&amp;$C451+72),1,0)</f>
        <v>0</v>
      </c>
      <c r="BC451">
        <f t="shared" ca="1" si="15"/>
        <v>0</v>
      </c>
      <c r="BD451">
        <f t="shared" ca="1" si="16"/>
        <v>0</v>
      </c>
      <c r="BE451">
        <f t="shared" ca="1" si="17"/>
        <v>0</v>
      </c>
    </row>
    <row r="452" spans="3:57" x14ac:dyDescent="0.15">
      <c r="C452" s="283">
        <v>380</v>
      </c>
      <c r="D452" cm="1">
        <f t="array" aca="1" ref="D452" ca="1">IF(INDIRECT("'"&amp;$A$69&amp;"'!"&amp;D$68&amp;$C452+72)&lt;&gt;INDIRECT("'"&amp;$A$70&amp;"'!"&amp;D$68&amp;$C452+72),1,0)</f>
        <v>0</v>
      </c>
      <c r="E452" cm="1">
        <f t="array" aca="1" ref="E452" ca="1">IF(INDIRECT("'"&amp;$A$69&amp;"'!"&amp;E$68&amp;$C452+72)&lt;&gt;INDIRECT("'"&amp;$A$70&amp;"'!"&amp;E$68&amp;$C452+72),1,0)</f>
        <v>0</v>
      </c>
      <c r="F452" cm="1">
        <f t="array" aca="1" ref="F452" ca="1">IF(INDIRECT("'"&amp;$A$69&amp;"'!"&amp;F$68&amp;$C452+72)&lt;&gt;INDIRECT("'"&amp;$A$70&amp;"'!"&amp;F$68&amp;$C452+72),1,0)</f>
        <v>0</v>
      </c>
      <c r="G452" cm="1">
        <f t="array" aca="1" ref="G452" ca="1">IF(INDIRECT("'"&amp;$A$69&amp;"'!"&amp;G$68&amp;$C452+72)&lt;&gt;INDIRECT("'"&amp;$A$70&amp;"'!"&amp;G$68&amp;$C452+72),1,0)</f>
        <v>0</v>
      </c>
      <c r="H452" cm="1">
        <f t="array" aca="1" ref="H452" ca="1">IF(INDIRECT("'"&amp;$A$69&amp;"'!"&amp;H$68&amp;$C452+72)&lt;&gt;INDIRECT("'"&amp;$A$70&amp;"'!"&amp;H$68&amp;$C452+72),1,0)</f>
        <v>0</v>
      </c>
      <c r="I452" cm="1">
        <f t="array" aca="1" ref="I452" ca="1">IF(INDIRECT("'"&amp;$A$69&amp;"'!"&amp;I$68&amp;$C452+72)&lt;&gt;INDIRECT("'"&amp;$A$70&amp;"'!"&amp;I$68&amp;$C452+72),1,0)</f>
        <v>0</v>
      </c>
      <c r="J452" cm="1">
        <f t="array" aca="1" ref="J452" ca="1">IF(INDIRECT("'"&amp;$A$69&amp;"'!"&amp;J$68&amp;$C452+72)&lt;&gt;INDIRECT("'"&amp;$A$70&amp;"'!"&amp;J$68&amp;$C452+72),1,0)</f>
        <v>0</v>
      </c>
      <c r="K452" cm="1">
        <f t="array" aca="1" ref="K452" ca="1">IF(INDIRECT("'"&amp;$A$69&amp;"'!"&amp;K$68&amp;$C452+72)&lt;&gt;INDIRECT("'"&amp;$A$70&amp;"'!"&amp;K$68&amp;$C452+72),1,0)</f>
        <v>0</v>
      </c>
      <c r="L452" cm="1">
        <f t="array" aca="1" ref="L452" ca="1">IF(INDIRECT("'"&amp;$A$69&amp;"'!"&amp;L$68&amp;$C452+72)&lt;&gt;INDIRECT("'"&amp;$A$70&amp;"'!"&amp;L$68&amp;$C452+72),1,0)</f>
        <v>0</v>
      </c>
      <c r="M452" cm="1">
        <f t="array" aca="1" ref="M452" ca="1">IF(INDIRECT("'"&amp;$A$69&amp;"'!"&amp;M$68&amp;$C452+72)&lt;&gt;INDIRECT("'"&amp;$A$70&amp;"'!"&amp;M$68&amp;$C452+72),1,0)</f>
        <v>0</v>
      </c>
      <c r="N452" cm="1">
        <f t="array" aca="1" ref="N452" ca="1">IF(INDIRECT("'"&amp;$A$69&amp;"'!"&amp;N$68&amp;$C452+72)&lt;&gt;INDIRECT("'"&amp;$A$70&amp;"'!"&amp;N$68&amp;$C452+72),1,0)</f>
        <v>0</v>
      </c>
      <c r="O452" cm="1">
        <f t="array" aca="1" ref="O452" ca="1">IF(INDIRECT("'"&amp;$A$69&amp;"'!"&amp;O$68&amp;$C452+72)&lt;&gt;INDIRECT("'"&amp;$A$70&amp;"'!"&amp;O$68&amp;$C452+72),1,0)</f>
        <v>0</v>
      </c>
      <c r="P452" cm="1">
        <f t="array" aca="1" ref="P452" ca="1">IF(INDIRECT("'"&amp;$A$69&amp;"'!"&amp;P$68&amp;$C452+72)&lt;&gt;INDIRECT("'"&amp;$A$70&amp;"'!"&amp;P$68&amp;$C452+72),1,0)</f>
        <v>0</v>
      </c>
      <c r="Q452" cm="1">
        <f t="array" aca="1" ref="Q452" ca="1">IF(INDIRECT("'"&amp;$A$69&amp;"'!"&amp;Q$68&amp;$C452+72)&lt;&gt;INDIRECT("'"&amp;$A$70&amp;"'!"&amp;Q$68&amp;$C452+72),1,0)</f>
        <v>0</v>
      </c>
      <c r="R452" cm="1">
        <f t="array" aca="1" ref="R452" ca="1">IF(INDIRECT("'"&amp;$A$69&amp;"'!"&amp;R$68&amp;$C452+72)&lt;&gt;INDIRECT("'"&amp;$A$70&amp;"'!"&amp;R$68&amp;$C452+72),1,0)</f>
        <v>0</v>
      </c>
      <c r="S452" cm="1">
        <f t="array" aca="1" ref="S452" ca="1">IF(INDIRECT("'"&amp;$A$69&amp;"'!"&amp;S$68&amp;$C452+72)&lt;&gt;INDIRECT("'"&amp;$A$70&amp;"'!"&amp;S$68&amp;$C452+72),1,0)</f>
        <v>0</v>
      </c>
      <c r="T452" cm="1">
        <f t="array" aca="1" ref="T452" ca="1">IF(INDIRECT("'"&amp;$A$69&amp;"'!"&amp;T$68&amp;$C452+72)&lt;&gt;INDIRECT("'"&amp;$A$70&amp;"'!"&amp;T$68&amp;$C452+72),1,0)</f>
        <v>0</v>
      </c>
      <c r="U452" cm="1">
        <f t="array" aca="1" ref="U452" ca="1">IF(INDIRECT("'"&amp;$A$69&amp;"'!"&amp;U$68&amp;$C452+72)&lt;&gt;INDIRECT("'"&amp;$A$70&amp;"'!"&amp;U$68&amp;$C452+72),1,0)</f>
        <v>0</v>
      </c>
      <c r="V452" cm="1">
        <f t="array" aca="1" ref="V452" ca="1">IF(INDIRECT("'"&amp;$A$69&amp;"'!"&amp;V$68&amp;$C452+72)&lt;&gt;INDIRECT("'"&amp;$A$70&amp;"'!"&amp;V$68&amp;$C452+72),1,0)</f>
        <v>0</v>
      </c>
      <c r="W452" cm="1">
        <f t="array" aca="1" ref="W452" ca="1">IF(INDIRECT("'"&amp;$A$69&amp;"'!"&amp;W$68&amp;$C452+72)&lt;&gt;INDIRECT("'"&amp;$A$70&amp;"'!"&amp;W$68&amp;$C452+72),1,0)</f>
        <v>0</v>
      </c>
      <c r="X452" cm="1">
        <f t="array" aca="1" ref="X452" ca="1">IF(INDIRECT("'"&amp;$A$69&amp;"'!"&amp;X$68&amp;$C452+72)&lt;&gt;INDIRECT("'"&amp;$A$70&amp;"'!"&amp;X$68&amp;$C452+72),1,0)</f>
        <v>0</v>
      </c>
      <c r="Y452" cm="1">
        <f t="array" aca="1" ref="Y452" ca="1">IF(INDIRECT("'"&amp;$A$69&amp;"'!"&amp;Y$68&amp;$C452+72)&lt;&gt;INDIRECT("'"&amp;$A$70&amp;"'!"&amp;Y$68&amp;$C452+72),1,0)</f>
        <v>0</v>
      </c>
      <c r="Z452" cm="1">
        <f t="array" aca="1" ref="Z452" ca="1">IF(INDIRECT("'"&amp;$A$69&amp;"'!"&amp;Z$68&amp;$C452+72)&lt;&gt;INDIRECT("'"&amp;$A$70&amp;"'!"&amp;Z$68&amp;$C452+72),1,0)</f>
        <v>0</v>
      </c>
      <c r="AA452" cm="1">
        <f t="array" aca="1" ref="AA452" ca="1">IF(INDIRECT("'"&amp;$A$69&amp;"'!"&amp;AA$68&amp;$C452+72)&lt;&gt;INDIRECT("'"&amp;$A$70&amp;"'!"&amp;AA$68&amp;$C452+72),1,0)</f>
        <v>0</v>
      </c>
      <c r="AB452" cm="1">
        <f t="array" aca="1" ref="AB452" ca="1">IF(INDIRECT("'"&amp;$A$69&amp;"'!"&amp;AB$68&amp;$C452+72)&lt;&gt;INDIRECT("'"&amp;$A$70&amp;"'!"&amp;AB$68&amp;$C452+72),1,0)</f>
        <v>0</v>
      </c>
      <c r="AC452" cm="1">
        <f t="array" aca="1" ref="AC452" ca="1">IF(INDIRECT("'"&amp;$A$69&amp;"'!"&amp;AC$68&amp;$C452+72)&lt;&gt;INDIRECT("'"&amp;$A$70&amp;"'!"&amp;AC$68&amp;$C452+72),1,0)</f>
        <v>0</v>
      </c>
      <c r="AD452" cm="1">
        <f t="array" aca="1" ref="AD452" ca="1">IF(INDIRECT("'"&amp;$A$69&amp;"'!"&amp;AD$68&amp;$C452+72)&lt;&gt;INDIRECT("'"&amp;$A$70&amp;"'!"&amp;AD$68&amp;$C452+72),1,0)</f>
        <v>0</v>
      </c>
      <c r="AE452" cm="1">
        <f t="array" aca="1" ref="AE452" ca="1">IF(INDIRECT("'"&amp;$A$69&amp;"'!"&amp;AE$68&amp;$C452+72)&lt;&gt;INDIRECT("'"&amp;$A$70&amp;"'!"&amp;AE$68&amp;$C452+72),1,0)</f>
        <v>0</v>
      </c>
      <c r="AF452" cm="1">
        <f t="array" aca="1" ref="AF452" ca="1">IF(INDIRECT("'"&amp;$A$69&amp;"'!"&amp;AF$68&amp;$C452+72)&lt;&gt;INDIRECT("'"&amp;$A$70&amp;"'!"&amp;AF$68&amp;$C452+72),1,0)</f>
        <v>0</v>
      </c>
      <c r="AG452" cm="1">
        <f t="array" aca="1" ref="AG452" ca="1">IF(INDIRECT("'"&amp;$A$69&amp;"'!"&amp;AG$68&amp;$C452+72)&lt;&gt;INDIRECT("'"&amp;$A$70&amp;"'!"&amp;AG$68&amp;$C452+72),1,0)</f>
        <v>0</v>
      </c>
      <c r="AH452" cm="1">
        <f t="array" aca="1" ref="AH452" ca="1">IF(INDIRECT("'"&amp;$A$69&amp;"'!"&amp;AH$68&amp;$C452+72)&lt;&gt;INDIRECT("'"&amp;$A$70&amp;"'!"&amp;AH$68&amp;$C452+72),1,0)</f>
        <v>0</v>
      </c>
      <c r="AI452" cm="1">
        <f t="array" aca="1" ref="AI452" ca="1">IF(INDIRECT("'"&amp;$A$69&amp;"'!"&amp;AI$68&amp;$C452+72)&lt;&gt;INDIRECT("'"&amp;$A$70&amp;"'!"&amp;AI$68&amp;$C452+72),1,0)</f>
        <v>0</v>
      </c>
      <c r="AJ452" cm="1">
        <f t="array" aca="1" ref="AJ452" ca="1">IF(INDIRECT("'"&amp;$A$69&amp;"'!"&amp;AJ$68&amp;$C452+72)&lt;&gt;INDIRECT("'"&amp;$A$70&amp;"'!"&amp;AJ$68&amp;$C452+72),1,0)</f>
        <v>0</v>
      </c>
      <c r="AK452" cm="1">
        <f t="array" aca="1" ref="AK452" ca="1">IF(INDIRECT("'"&amp;$A$69&amp;"'!"&amp;AK$68&amp;$C452+72)&lt;&gt;INDIRECT("'"&amp;$A$70&amp;"'!"&amp;AK$68&amp;$C452+72),1,0)</f>
        <v>0</v>
      </c>
      <c r="AL452" cm="1">
        <f t="array" aca="1" ref="AL452" ca="1">IF(INDIRECT("'"&amp;$A$69&amp;"'!"&amp;AL$68&amp;$C452+72)&lt;&gt;INDIRECT("'"&amp;$A$70&amp;"'!"&amp;AL$68&amp;$C452+72),1,0)</f>
        <v>0</v>
      </c>
      <c r="AM452" cm="1">
        <f t="array" aca="1" ref="AM452" ca="1">IF(INDIRECT("'"&amp;$A$69&amp;"'!"&amp;AM$68&amp;$C452+72)&lt;&gt;INDIRECT("'"&amp;$A$70&amp;"'!"&amp;AM$68&amp;$C452+72),1,0)</f>
        <v>0</v>
      </c>
      <c r="AN452" cm="1">
        <f t="array" aca="1" ref="AN452" ca="1">IF(INDIRECT("'"&amp;$A$69&amp;"'!"&amp;AN$68&amp;$C452+72)&lt;&gt;INDIRECT("'"&amp;$A$70&amp;"'!"&amp;AN$68&amp;$C452+72),1,0)</f>
        <v>0</v>
      </c>
      <c r="AO452" cm="1">
        <f t="array" aca="1" ref="AO452" ca="1">IF(INDIRECT("'"&amp;$A$69&amp;"'!"&amp;AO$68&amp;$C452+72)&lt;&gt;INDIRECT("'"&amp;$A$70&amp;"'!"&amp;AO$68&amp;$C452+72),1,0)</f>
        <v>0</v>
      </c>
      <c r="AP452" cm="1">
        <f t="array" aca="1" ref="AP452" ca="1">IF(INDIRECT("'"&amp;$A$69&amp;"'!"&amp;AP$68&amp;$C452+72)&lt;&gt;INDIRECT("'"&amp;$A$70&amp;"'!"&amp;AP$68&amp;$C452+72),1,0)</f>
        <v>0</v>
      </c>
      <c r="AQ452" cm="1">
        <f t="array" aca="1" ref="AQ452" ca="1">IF(INDIRECT("'"&amp;$A$69&amp;"'!"&amp;AQ$68&amp;$C452+72)&lt;&gt;INDIRECT("'"&amp;$A$70&amp;"'!"&amp;AQ$68&amp;$C452+72),1,0)</f>
        <v>0</v>
      </c>
      <c r="AR452" cm="1">
        <f t="array" aca="1" ref="AR452" ca="1">IF(INDIRECT("'"&amp;$A$69&amp;"'!"&amp;AR$68&amp;$C452+72)&lt;&gt;INDIRECT("'"&amp;$A$70&amp;"'!"&amp;AR$68&amp;$C452+72),1,0)</f>
        <v>0</v>
      </c>
      <c r="AS452" cm="1">
        <f t="array" aca="1" ref="AS452" ca="1">IF(INDIRECT("'"&amp;$A$69&amp;"'!"&amp;AS$68&amp;$C452+72)&lt;&gt;INDIRECT("'"&amp;$A$70&amp;"'!"&amp;AS$68&amp;$C452+72),1,0)</f>
        <v>0</v>
      </c>
      <c r="AT452" cm="1">
        <f t="array" aca="1" ref="AT452" ca="1">IF(INDIRECT("'"&amp;$A$69&amp;"'!"&amp;AT$68&amp;$C452+72)&lt;&gt;INDIRECT("'"&amp;$A$70&amp;"'!"&amp;AT$68&amp;$C452+72),1,0)</f>
        <v>0</v>
      </c>
      <c r="AU452" cm="1">
        <f t="array" aca="1" ref="AU452" ca="1">IF(INDIRECT("'"&amp;$A$69&amp;"'!"&amp;AU$68&amp;$C452+72)&lt;&gt;INDIRECT("'"&amp;$A$70&amp;"'!"&amp;AU$68&amp;$C452+72),1,0)</f>
        <v>0</v>
      </c>
      <c r="AV452" cm="1">
        <f t="array" aca="1" ref="AV452" ca="1">IF(INDIRECT("'"&amp;$A$69&amp;"'!"&amp;AV$68&amp;$C452+72)&lt;&gt;INDIRECT("'"&amp;$A$70&amp;"'!"&amp;AV$68&amp;$C452+72),1,0)</f>
        <v>0</v>
      </c>
      <c r="AW452" cm="1">
        <f t="array" aca="1" ref="AW452" ca="1">IF(INDIRECT("'"&amp;$A$69&amp;"'!"&amp;AW$68&amp;$C452+72)&lt;&gt;INDIRECT("'"&amp;$A$70&amp;"'!"&amp;AW$68&amp;$C452+72),1,0)</f>
        <v>0</v>
      </c>
      <c r="AX452" cm="1">
        <f t="array" aca="1" ref="AX452" ca="1">IF(INDIRECT("'"&amp;$A$69&amp;"'!"&amp;AX$68&amp;$C452+72)&lt;&gt;INDIRECT("'"&amp;$A$70&amp;"'!"&amp;AX$68&amp;$C452+72),1,0)</f>
        <v>0</v>
      </c>
      <c r="AY452" cm="1">
        <f t="array" aca="1" ref="AY452" ca="1">IF(INDIRECT("'"&amp;$A$69&amp;"'!"&amp;AY$68&amp;$C452+72)&lt;&gt;INDIRECT("'"&amp;$A$70&amp;"'!"&amp;AY$68&amp;$C452+72),1,0)</f>
        <v>0</v>
      </c>
      <c r="AZ452" cm="1">
        <f t="array" aca="1" ref="AZ452" ca="1">IF(INDIRECT("'"&amp;$A$69&amp;"'!"&amp;AZ$68&amp;$C452+72)&lt;&gt;INDIRECT("'"&amp;$A$70&amp;"'!"&amp;AZ$68&amp;$C452+72),1,0)</f>
        <v>0</v>
      </c>
      <c r="BA452" cm="1">
        <f t="array" aca="1" ref="BA452" ca="1">IF(INDIRECT("'"&amp;$A$69&amp;"'!"&amp;BA$68&amp;$C452+72)&lt;&gt;INDIRECT("'"&amp;$A$70&amp;"'!"&amp;BA$68&amp;$C452+72),1,0)</f>
        <v>0</v>
      </c>
      <c r="BB452" cm="1">
        <f t="array" aca="1" ref="BB452" ca="1">IF(INDIRECT("'"&amp;$A$69&amp;"'!"&amp;BB$68&amp;$C452+72)&lt;&gt;INDIRECT("'"&amp;$A$70&amp;"'!"&amp;BB$68&amp;$C452+72),1,0)</f>
        <v>0</v>
      </c>
      <c r="BC452">
        <f t="shared" ca="1" si="15"/>
        <v>0</v>
      </c>
      <c r="BD452">
        <f t="shared" ca="1" si="16"/>
        <v>0</v>
      </c>
      <c r="BE452">
        <f t="shared" ca="1" si="17"/>
        <v>0</v>
      </c>
    </row>
    <row r="453" spans="3:57" x14ac:dyDescent="0.15">
      <c r="C453" s="283">
        <v>381</v>
      </c>
      <c r="D453" cm="1">
        <f t="array" aca="1" ref="D453" ca="1">IF(INDIRECT("'"&amp;$A$69&amp;"'!"&amp;D$68&amp;$C453+72)&lt;&gt;INDIRECT("'"&amp;$A$70&amp;"'!"&amp;D$68&amp;$C453+72),1,0)</f>
        <v>0</v>
      </c>
      <c r="E453" cm="1">
        <f t="array" aca="1" ref="E453" ca="1">IF(INDIRECT("'"&amp;$A$69&amp;"'!"&amp;E$68&amp;$C453+72)&lt;&gt;INDIRECT("'"&amp;$A$70&amp;"'!"&amp;E$68&amp;$C453+72),1,0)</f>
        <v>0</v>
      </c>
      <c r="F453" cm="1">
        <f t="array" aca="1" ref="F453" ca="1">IF(INDIRECT("'"&amp;$A$69&amp;"'!"&amp;F$68&amp;$C453+72)&lt;&gt;INDIRECT("'"&amp;$A$70&amp;"'!"&amp;F$68&amp;$C453+72),1,0)</f>
        <v>0</v>
      </c>
      <c r="G453" cm="1">
        <f t="array" aca="1" ref="G453" ca="1">IF(INDIRECT("'"&amp;$A$69&amp;"'!"&amp;G$68&amp;$C453+72)&lt;&gt;INDIRECT("'"&amp;$A$70&amp;"'!"&amp;G$68&amp;$C453+72),1,0)</f>
        <v>0</v>
      </c>
      <c r="H453" cm="1">
        <f t="array" aca="1" ref="H453" ca="1">IF(INDIRECT("'"&amp;$A$69&amp;"'!"&amp;H$68&amp;$C453+72)&lt;&gt;INDIRECT("'"&amp;$A$70&amp;"'!"&amp;H$68&amp;$C453+72),1,0)</f>
        <v>0</v>
      </c>
      <c r="I453" cm="1">
        <f t="array" aca="1" ref="I453" ca="1">IF(INDIRECT("'"&amp;$A$69&amp;"'!"&amp;I$68&amp;$C453+72)&lt;&gt;INDIRECT("'"&amp;$A$70&amp;"'!"&amp;I$68&amp;$C453+72),1,0)</f>
        <v>0</v>
      </c>
      <c r="J453" cm="1">
        <f t="array" aca="1" ref="J453" ca="1">IF(INDIRECT("'"&amp;$A$69&amp;"'!"&amp;J$68&amp;$C453+72)&lt;&gt;INDIRECT("'"&amp;$A$70&amp;"'!"&amp;J$68&amp;$C453+72),1,0)</f>
        <v>0</v>
      </c>
      <c r="K453" cm="1">
        <f t="array" aca="1" ref="K453" ca="1">IF(INDIRECT("'"&amp;$A$69&amp;"'!"&amp;K$68&amp;$C453+72)&lt;&gt;INDIRECT("'"&amp;$A$70&amp;"'!"&amp;K$68&amp;$C453+72),1,0)</f>
        <v>0</v>
      </c>
      <c r="L453" cm="1">
        <f t="array" aca="1" ref="L453" ca="1">IF(INDIRECT("'"&amp;$A$69&amp;"'!"&amp;L$68&amp;$C453+72)&lt;&gt;INDIRECT("'"&amp;$A$70&amp;"'!"&amp;L$68&amp;$C453+72),1,0)</f>
        <v>0</v>
      </c>
      <c r="M453" cm="1">
        <f t="array" aca="1" ref="M453" ca="1">IF(INDIRECT("'"&amp;$A$69&amp;"'!"&amp;M$68&amp;$C453+72)&lt;&gt;INDIRECT("'"&amp;$A$70&amp;"'!"&amp;M$68&amp;$C453+72),1,0)</f>
        <v>0</v>
      </c>
      <c r="N453" cm="1">
        <f t="array" aca="1" ref="N453" ca="1">IF(INDIRECT("'"&amp;$A$69&amp;"'!"&amp;N$68&amp;$C453+72)&lt;&gt;INDIRECT("'"&amp;$A$70&amp;"'!"&amp;N$68&amp;$C453+72),1,0)</f>
        <v>0</v>
      </c>
      <c r="O453" cm="1">
        <f t="array" aca="1" ref="O453" ca="1">IF(INDIRECT("'"&amp;$A$69&amp;"'!"&amp;O$68&amp;$C453+72)&lt;&gt;INDIRECT("'"&amp;$A$70&amp;"'!"&amp;O$68&amp;$C453+72),1,0)</f>
        <v>0</v>
      </c>
      <c r="P453" cm="1">
        <f t="array" aca="1" ref="P453" ca="1">IF(INDIRECT("'"&amp;$A$69&amp;"'!"&amp;P$68&amp;$C453+72)&lt;&gt;INDIRECT("'"&amp;$A$70&amp;"'!"&amp;P$68&amp;$C453+72),1,0)</f>
        <v>0</v>
      </c>
      <c r="Q453" cm="1">
        <f t="array" aca="1" ref="Q453" ca="1">IF(INDIRECT("'"&amp;$A$69&amp;"'!"&amp;Q$68&amp;$C453+72)&lt;&gt;INDIRECT("'"&amp;$A$70&amp;"'!"&amp;Q$68&amp;$C453+72),1,0)</f>
        <v>0</v>
      </c>
      <c r="R453" cm="1">
        <f t="array" aca="1" ref="R453" ca="1">IF(INDIRECT("'"&amp;$A$69&amp;"'!"&amp;R$68&amp;$C453+72)&lt;&gt;INDIRECT("'"&amp;$A$70&amp;"'!"&amp;R$68&amp;$C453+72),1,0)</f>
        <v>0</v>
      </c>
      <c r="S453" cm="1">
        <f t="array" aca="1" ref="S453" ca="1">IF(INDIRECT("'"&amp;$A$69&amp;"'!"&amp;S$68&amp;$C453+72)&lt;&gt;INDIRECT("'"&amp;$A$70&amp;"'!"&amp;S$68&amp;$C453+72),1,0)</f>
        <v>0</v>
      </c>
      <c r="T453" cm="1">
        <f t="array" aca="1" ref="T453" ca="1">IF(INDIRECT("'"&amp;$A$69&amp;"'!"&amp;T$68&amp;$C453+72)&lt;&gt;INDIRECT("'"&amp;$A$70&amp;"'!"&amp;T$68&amp;$C453+72),1,0)</f>
        <v>0</v>
      </c>
      <c r="U453" cm="1">
        <f t="array" aca="1" ref="U453" ca="1">IF(INDIRECT("'"&amp;$A$69&amp;"'!"&amp;U$68&amp;$C453+72)&lt;&gt;INDIRECT("'"&amp;$A$70&amp;"'!"&amp;U$68&amp;$C453+72),1,0)</f>
        <v>0</v>
      </c>
      <c r="V453" cm="1">
        <f t="array" aca="1" ref="V453" ca="1">IF(INDIRECT("'"&amp;$A$69&amp;"'!"&amp;V$68&amp;$C453+72)&lt;&gt;INDIRECT("'"&amp;$A$70&amp;"'!"&amp;V$68&amp;$C453+72),1,0)</f>
        <v>0</v>
      </c>
      <c r="W453" cm="1">
        <f t="array" aca="1" ref="W453" ca="1">IF(INDIRECT("'"&amp;$A$69&amp;"'!"&amp;W$68&amp;$C453+72)&lt;&gt;INDIRECT("'"&amp;$A$70&amp;"'!"&amp;W$68&amp;$C453+72),1,0)</f>
        <v>0</v>
      </c>
      <c r="X453" cm="1">
        <f t="array" aca="1" ref="X453" ca="1">IF(INDIRECT("'"&amp;$A$69&amp;"'!"&amp;X$68&amp;$C453+72)&lt;&gt;INDIRECT("'"&amp;$A$70&amp;"'!"&amp;X$68&amp;$C453+72),1,0)</f>
        <v>0</v>
      </c>
      <c r="Y453" cm="1">
        <f t="array" aca="1" ref="Y453" ca="1">IF(INDIRECT("'"&amp;$A$69&amp;"'!"&amp;Y$68&amp;$C453+72)&lt;&gt;INDIRECT("'"&amp;$A$70&amp;"'!"&amp;Y$68&amp;$C453+72),1,0)</f>
        <v>0</v>
      </c>
      <c r="Z453" cm="1">
        <f t="array" aca="1" ref="Z453" ca="1">IF(INDIRECT("'"&amp;$A$69&amp;"'!"&amp;Z$68&amp;$C453+72)&lt;&gt;INDIRECT("'"&amp;$A$70&amp;"'!"&amp;Z$68&amp;$C453+72),1,0)</f>
        <v>0</v>
      </c>
      <c r="AA453" cm="1">
        <f t="array" aca="1" ref="AA453" ca="1">IF(INDIRECT("'"&amp;$A$69&amp;"'!"&amp;AA$68&amp;$C453+72)&lt;&gt;INDIRECT("'"&amp;$A$70&amp;"'!"&amp;AA$68&amp;$C453+72),1,0)</f>
        <v>0</v>
      </c>
      <c r="AB453" cm="1">
        <f t="array" aca="1" ref="AB453" ca="1">IF(INDIRECT("'"&amp;$A$69&amp;"'!"&amp;AB$68&amp;$C453+72)&lt;&gt;INDIRECT("'"&amp;$A$70&amp;"'!"&amp;AB$68&amp;$C453+72),1,0)</f>
        <v>0</v>
      </c>
      <c r="AC453" cm="1">
        <f t="array" aca="1" ref="AC453" ca="1">IF(INDIRECT("'"&amp;$A$69&amp;"'!"&amp;AC$68&amp;$C453+72)&lt;&gt;INDIRECT("'"&amp;$A$70&amp;"'!"&amp;AC$68&amp;$C453+72),1,0)</f>
        <v>0</v>
      </c>
      <c r="AD453" cm="1">
        <f t="array" aca="1" ref="AD453" ca="1">IF(INDIRECT("'"&amp;$A$69&amp;"'!"&amp;AD$68&amp;$C453+72)&lt;&gt;INDIRECT("'"&amp;$A$70&amp;"'!"&amp;AD$68&amp;$C453+72),1,0)</f>
        <v>0</v>
      </c>
      <c r="AE453" cm="1">
        <f t="array" aca="1" ref="AE453" ca="1">IF(INDIRECT("'"&amp;$A$69&amp;"'!"&amp;AE$68&amp;$C453+72)&lt;&gt;INDIRECT("'"&amp;$A$70&amp;"'!"&amp;AE$68&amp;$C453+72),1,0)</f>
        <v>0</v>
      </c>
      <c r="AF453" cm="1">
        <f t="array" aca="1" ref="AF453" ca="1">IF(INDIRECT("'"&amp;$A$69&amp;"'!"&amp;AF$68&amp;$C453+72)&lt;&gt;INDIRECT("'"&amp;$A$70&amp;"'!"&amp;AF$68&amp;$C453+72),1,0)</f>
        <v>0</v>
      </c>
      <c r="AG453" cm="1">
        <f t="array" aca="1" ref="AG453" ca="1">IF(INDIRECT("'"&amp;$A$69&amp;"'!"&amp;AG$68&amp;$C453+72)&lt;&gt;INDIRECT("'"&amp;$A$70&amp;"'!"&amp;AG$68&amp;$C453+72),1,0)</f>
        <v>0</v>
      </c>
      <c r="AH453" cm="1">
        <f t="array" aca="1" ref="AH453" ca="1">IF(INDIRECT("'"&amp;$A$69&amp;"'!"&amp;AH$68&amp;$C453+72)&lt;&gt;INDIRECT("'"&amp;$A$70&amp;"'!"&amp;AH$68&amp;$C453+72),1,0)</f>
        <v>0</v>
      </c>
      <c r="AI453" cm="1">
        <f t="array" aca="1" ref="AI453" ca="1">IF(INDIRECT("'"&amp;$A$69&amp;"'!"&amp;AI$68&amp;$C453+72)&lt;&gt;INDIRECT("'"&amp;$A$70&amp;"'!"&amp;AI$68&amp;$C453+72),1,0)</f>
        <v>0</v>
      </c>
      <c r="AJ453" cm="1">
        <f t="array" aca="1" ref="AJ453" ca="1">IF(INDIRECT("'"&amp;$A$69&amp;"'!"&amp;AJ$68&amp;$C453+72)&lt;&gt;INDIRECT("'"&amp;$A$70&amp;"'!"&amp;AJ$68&amp;$C453+72),1,0)</f>
        <v>0</v>
      </c>
      <c r="AK453" cm="1">
        <f t="array" aca="1" ref="AK453" ca="1">IF(INDIRECT("'"&amp;$A$69&amp;"'!"&amp;AK$68&amp;$C453+72)&lt;&gt;INDIRECT("'"&amp;$A$70&amp;"'!"&amp;AK$68&amp;$C453+72),1,0)</f>
        <v>0</v>
      </c>
      <c r="AL453" cm="1">
        <f t="array" aca="1" ref="AL453" ca="1">IF(INDIRECT("'"&amp;$A$69&amp;"'!"&amp;AL$68&amp;$C453+72)&lt;&gt;INDIRECT("'"&amp;$A$70&amp;"'!"&amp;AL$68&amp;$C453+72),1,0)</f>
        <v>0</v>
      </c>
      <c r="AM453" cm="1">
        <f t="array" aca="1" ref="AM453" ca="1">IF(INDIRECT("'"&amp;$A$69&amp;"'!"&amp;AM$68&amp;$C453+72)&lt;&gt;INDIRECT("'"&amp;$A$70&amp;"'!"&amp;AM$68&amp;$C453+72),1,0)</f>
        <v>0</v>
      </c>
      <c r="AN453" cm="1">
        <f t="array" aca="1" ref="AN453" ca="1">IF(INDIRECT("'"&amp;$A$69&amp;"'!"&amp;AN$68&amp;$C453+72)&lt;&gt;INDIRECT("'"&amp;$A$70&amp;"'!"&amp;AN$68&amp;$C453+72),1,0)</f>
        <v>0</v>
      </c>
      <c r="AO453" cm="1">
        <f t="array" aca="1" ref="AO453" ca="1">IF(INDIRECT("'"&amp;$A$69&amp;"'!"&amp;AO$68&amp;$C453+72)&lt;&gt;INDIRECT("'"&amp;$A$70&amp;"'!"&amp;AO$68&amp;$C453+72),1,0)</f>
        <v>0</v>
      </c>
      <c r="AP453" cm="1">
        <f t="array" aca="1" ref="AP453" ca="1">IF(INDIRECT("'"&amp;$A$69&amp;"'!"&amp;AP$68&amp;$C453+72)&lt;&gt;INDIRECT("'"&amp;$A$70&amp;"'!"&amp;AP$68&amp;$C453+72),1,0)</f>
        <v>0</v>
      </c>
      <c r="AQ453" cm="1">
        <f t="array" aca="1" ref="AQ453" ca="1">IF(INDIRECT("'"&amp;$A$69&amp;"'!"&amp;AQ$68&amp;$C453+72)&lt;&gt;INDIRECT("'"&amp;$A$70&amp;"'!"&amp;AQ$68&amp;$C453+72),1,0)</f>
        <v>0</v>
      </c>
      <c r="AR453" cm="1">
        <f t="array" aca="1" ref="AR453" ca="1">IF(INDIRECT("'"&amp;$A$69&amp;"'!"&amp;AR$68&amp;$C453+72)&lt;&gt;INDIRECT("'"&amp;$A$70&amp;"'!"&amp;AR$68&amp;$C453+72),1,0)</f>
        <v>0</v>
      </c>
      <c r="AS453" cm="1">
        <f t="array" aca="1" ref="AS453" ca="1">IF(INDIRECT("'"&amp;$A$69&amp;"'!"&amp;AS$68&amp;$C453+72)&lt;&gt;INDIRECT("'"&amp;$A$70&amp;"'!"&amp;AS$68&amp;$C453+72),1,0)</f>
        <v>0</v>
      </c>
      <c r="AT453" cm="1">
        <f t="array" aca="1" ref="AT453" ca="1">IF(INDIRECT("'"&amp;$A$69&amp;"'!"&amp;AT$68&amp;$C453+72)&lt;&gt;INDIRECT("'"&amp;$A$70&amp;"'!"&amp;AT$68&amp;$C453+72),1,0)</f>
        <v>0</v>
      </c>
      <c r="AU453" cm="1">
        <f t="array" aca="1" ref="AU453" ca="1">IF(INDIRECT("'"&amp;$A$69&amp;"'!"&amp;AU$68&amp;$C453+72)&lt;&gt;INDIRECT("'"&amp;$A$70&amp;"'!"&amp;AU$68&amp;$C453+72),1,0)</f>
        <v>0</v>
      </c>
      <c r="AV453" cm="1">
        <f t="array" aca="1" ref="AV453" ca="1">IF(INDIRECT("'"&amp;$A$69&amp;"'!"&amp;AV$68&amp;$C453+72)&lt;&gt;INDIRECT("'"&amp;$A$70&amp;"'!"&amp;AV$68&amp;$C453+72),1,0)</f>
        <v>0</v>
      </c>
      <c r="AW453" cm="1">
        <f t="array" aca="1" ref="AW453" ca="1">IF(INDIRECT("'"&amp;$A$69&amp;"'!"&amp;AW$68&amp;$C453+72)&lt;&gt;INDIRECT("'"&amp;$A$70&amp;"'!"&amp;AW$68&amp;$C453+72),1,0)</f>
        <v>0</v>
      </c>
      <c r="AX453" cm="1">
        <f t="array" aca="1" ref="AX453" ca="1">IF(INDIRECT("'"&amp;$A$69&amp;"'!"&amp;AX$68&amp;$C453+72)&lt;&gt;INDIRECT("'"&amp;$A$70&amp;"'!"&amp;AX$68&amp;$C453+72),1,0)</f>
        <v>0</v>
      </c>
      <c r="AY453" cm="1">
        <f t="array" aca="1" ref="AY453" ca="1">IF(INDIRECT("'"&amp;$A$69&amp;"'!"&amp;AY$68&amp;$C453+72)&lt;&gt;INDIRECT("'"&amp;$A$70&amp;"'!"&amp;AY$68&amp;$C453+72),1,0)</f>
        <v>0</v>
      </c>
      <c r="AZ453" cm="1">
        <f t="array" aca="1" ref="AZ453" ca="1">IF(INDIRECT("'"&amp;$A$69&amp;"'!"&amp;AZ$68&amp;$C453+72)&lt;&gt;INDIRECT("'"&amp;$A$70&amp;"'!"&amp;AZ$68&amp;$C453+72),1,0)</f>
        <v>0</v>
      </c>
      <c r="BA453" cm="1">
        <f t="array" aca="1" ref="BA453" ca="1">IF(INDIRECT("'"&amp;$A$69&amp;"'!"&amp;BA$68&amp;$C453+72)&lt;&gt;INDIRECT("'"&amp;$A$70&amp;"'!"&amp;BA$68&amp;$C453+72),1,0)</f>
        <v>0</v>
      </c>
      <c r="BB453" cm="1">
        <f t="array" aca="1" ref="BB453" ca="1">IF(INDIRECT("'"&amp;$A$69&amp;"'!"&amp;BB$68&amp;$C453+72)&lt;&gt;INDIRECT("'"&amp;$A$70&amp;"'!"&amp;BB$68&amp;$C453+72),1,0)</f>
        <v>0</v>
      </c>
      <c r="BC453">
        <f t="shared" ca="1" si="15"/>
        <v>0</v>
      </c>
      <c r="BD453">
        <f t="shared" ca="1" si="16"/>
        <v>0</v>
      </c>
      <c r="BE453">
        <f t="shared" ca="1" si="17"/>
        <v>0</v>
      </c>
    </row>
    <row r="454" spans="3:57" x14ac:dyDescent="0.15">
      <c r="C454" s="283">
        <v>382</v>
      </c>
      <c r="D454" cm="1">
        <f t="array" aca="1" ref="D454" ca="1">IF(INDIRECT("'"&amp;$A$69&amp;"'!"&amp;D$68&amp;$C454+72)&lt;&gt;INDIRECT("'"&amp;$A$70&amp;"'!"&amp;D$68&amp;$C454+72),1,0)</f>
        <v>0</v>
      </c>
      <c r="E454" cm="1">
        <f t="array" aca="1" ref="E454" ca="1">IF(INDIRECT("'"&amp;$A$69&amp;"'!"&amp;E$68&amp;$C454+72)&lt;&gt;INDIRECT("'"&amp;$A$70&amp;"'!"&amp;E$68&amp;$C454+72),1,0)</f>
        <v>0</v>
      </c>
      <c r="F454" cm="1">
        <f t="array" aca="1" ref="F454" ca="1">IF(INDIRECT("'"&amp;$A$69&amp;"'!"&amp;F$68&amp;$C454+72)&lt;&gt;INDIRECT("'"&amp;$A$70&amp;"'!"&amp;F$68&amp;$C454+72),1,0)</f>
        <v>0</v>
      </c>
      <c r="G454" cm="1">
        <f t="array" aca="1" ref="G454" ca="1">IF(INDIRECT("'"&amp;$A$69&amp;"'!"&amp;G$68&amp;$C454+72)&lt;&gt;INDIRECT("'"&amp;$A$70&amp;"'!"&amp;G$68&amp;$C454+72),1,0)</f>
        <v>0</v>
      </c>
      <c r="H454" cm="1">
        <f t="array" aca="1" ref="H454" ca="1">IF(INDIRECT("'"&amp;$A$69&amp;"'!"&amp;H$68&amp;$C454+72)&lt;&gt;INDIRECT("'"&amp;$A$70&amp;"'!"&amp;H$68&amp;$C454+72),1,0)</f>
        <v>0</v>
      </c>
      <c r="I454" cm="1">
        <f t="array" aca="1" ref="I454" ca="1">IF(INDIRECT("'"&amp;$A$69&amp;"'!"&amp;I$68&amp;$C454+72)&lt;&gt;INDIRECT("'"&amp;$A$70&amp;"'!"&amp;I$68&amp;$C454+72),1,0)</f>
        <v>0</v>
      </c>
      <c r="J454" cm="1">
        <f t="array" aca="1" ref="J454" ca="1">IF(INDIRECT("'"&amp;$A$69&amp;"'!"&amp;J$68&amp;$C454+72)&lt;&gt;INDIRECT("'"&amp;$A$70&amp;"'!"&amp;J$68&amp;$C454+72),1,0)</f>
        <v>0</v>
      </c>
      <c r="K454" cm="1">
        <f t="array" aca="1" ref="K454" ca="1">IF(INDIRECT("'"&amp;$A$69&amp;"'!"&amp;K$68&amp;$C454+72)&lt;&gt;INDIRECT("'"&amp;$A$70&amp;"'!"&amp;K$68&amp;$C454+72),1,0)</f>
        <v>0</v>
      </c>
      <c r="L454" cm="1">
        <f t="array" aca="1" ref="L454" ca="1">IF(INDIRECT("'"&amp;$A$69&amp;"'!"&amp;L$68&amp;$C454+72)&lt;&gt;INDIRECT("'"&amp;$A$70&amp;"'!"&amp;L$68&amp;$C454+72),1,0)</f>
        <v>0</v>
      </c>
      <c r="M454" cm="1">
        <f t="array" aca="1" ref="M454" ca="1">IF(INDIRECT("'"&amp;$A$69&amp;"'!"&amp;M$68&amp;$C454+72)&lt;&gt;INDIRECT("'"&amp;$A$70&amp;"'!"&amp;M$68&amp;$C454+72),1,0)</f>
        <v>0</v>
      </c>
      <c r="N454" cm="1">
        <f t="array" aca="1" ref="N454" ca="1">IF(INDIRECT("'"&amp;$A$69&amp;"'!"&amp;N$68&amp;$C454+72)&lt;&gt;INDIRECT("'"&amp;$A$70&amp;"'!"&amp;N$68&amp;$C454+72),1,0)</f>
        <v>0</v>
      </c>
      <c r="O454" cm="1">
        <f t="array" aca="1" ref="O454" ca="1">IF(INDIRECT("'"&amp;$A$69&amp;"'!"&amp;O$68&amp;$C454+72)&lt;&gt;INDIRECT("'"&amp;$A$70&amp;"'!"&amp;O$68&amp;$C454+72),1,0)</f>
        <v>0</v>
      </c>
      <c r="P454" cm="1">
        <f t="array" aca="1" ref="P454" ca="1">IF(INDIRECT("'"&amp;$A$69&amp;"'!"&amp;P$68&amp;$C454+72)&lt;&gt;INDIRECT("'"&amp;$A$70&amp;"'!"&amp;P$68&amp;$C454+72),1,0)</f>
        <v>0</v>
      </c>
      <c r="Q454" cm="1">
        <f t="array" aca="1" ref="Q454" ca="1">IF(INDIRECT("'"&amp;$A$69&amp;"'!"&amp;Q$68&amp;$C454+72)&lt;&gt;INDIRECT("'"&amp;$A$70&amp;"'!"&amp;Q$68&amp;$C454+72),1,0)</f>
        <v>0</v>
      </c>
      <c r="R454" cm="1">
        <f t="array" aca="1" ref="R454" ca="1">IF(INDIRECT("'"&amp;$A$69&amp;"'!"&amp;R$68&amp;$C454+72)&lt;&gt;INDIRECT("'"&amp;$A$70&amp;"'!"&amp;R$68&amp;$C454+72),1,0)</f>
        <v>0</v>
      </c>
      <c r="S454" cm="1">
        <f t="array" aca="1" ref="S454" ca="1">IF(INDIRECT("'"&amp;$A$69&amp;"'!"&amp;S$68&amp;$C454+72)&lt;&gt;INDIRECT("'"&amp;$A$70&amp;"'!"&amp;S$68&amp;$C454+72),1,0)</f>
        <v>0</v>
      </c>
      <c r="T454" cm="1">
        <f t="array" aca="1" ref="T454" ca="1">IF(INDIRECT("'"&amp;$A$69&amp;"'!"&amp;T$68&amp;$C454+72)&lt;&gt;INDIRECT("'"&amp;$A$70&amp;"'!"&amp;T$68&amp;$C454+72),1,0)</f>
        <v>0</v>
      </c>
      <c r="U454" cm="1">
        <f t="array" aca="1" ref="U454" ca="1">IF(INDIRECT("'"&amp;$A$69&amp;"'!"&amp;U$68&amp;$C454+72)&lt;&gt;INDIRECT("'"&amp;$A$70&amp;"'!"&amp;U$68&amp;$C454+72),1,0)</f>
        <v>0</v>
      </c>
      <c r="V454" cm="1">
        <f t="array" aca="1" ref="V454" ca="1">IF(INDIRECT("'"&amp;$A$69&amp;"'!"&amp;V$68&amp;$C454+72)&lt;&gt;INDIRECT("'"&amp;$A$70&amp;"'!"&amp;V$68&amp;$C454+72),1,0)</f>
        <v>0</v>
      </c>
      <c r="W454" cm="1">
        <f t="array" aca="1" ref="W454" ca="1">IF(INDIRECT("'"&amp;$A$69&amp;"'!"&amp;W$68&amp;$C454+72)&lt;&gt;INDIRECT("'"&amp;$A$70&amp;"'!"&amp;W$68&amp;$C454+72),1,0)</f>
        <v>0</v>
      </c>
      <c r="X454" cm="1">
        <f t="array" aca="1" ref="X454" ca="1">IF(INDIRECT("'"&amp;$A$69&amp;"'!"&amp;X$68&amp;$C454+72)&lt;&gt;INDIRECT("'"&amp;$A$70&amp;"'!"&amp;X$68&amp;$C454+72),1,0)</f>
        <v>0</v>
      </c>
      <c r="Y454" cm="1">
        <f t="array" aca="1" ref="Y454" ca="1">IF(INDIRECT("'"&amp;$A$69&amp;"'!"&amp;Y$68&amp;$C454+72)&lt;&gt;INDIRECT("'"&amp;$A$70&amp;"'!"&amp;Y$68&amp;$C454+72),1,0)</f>
        <v>0</v>
      </c>
      <c r="Z454" cm="1">
        <f t="array" aca="1" ref="Z454" ca="1">IF(INDIRECT("'"&amp;$A$69&amp;"'!"&amp;Z$68&amp;$C454+72)&lt;&gt;INDIRECT("'"&amp;$A$70&amp;"'!"&amp;Z$68&amp;$C454+72),1,0)</f>
        <v>0</v>
      </c>
      <c r="AA454" cm="1">
        <f t="array" aca="1" ref="AA454" ca="1">IF(INDIRECT("'"&amp;$A$69&amp;"'!"&amp;AA$68&amp;$C454+72)&lt;&gt;INDIRECT("'"&amp;$A$70&amp;"'!"&amp;AA$68&amp;$C454+72),1,0)</f>
        <v>0</v>
      </c>
      <c r="AB454" cm="1">
        <f t="array" aca="1" ref="AB454" ca="1">IF(INDIRECT("'"&amp;$A$69&amp;"'!"&amp;AB$68&amp;$C454+72)&lt;&gt;INDIRECT("'"&amp;$A$70&amp;"'!"&amp;AB$68&amp;$C454+72),1,0)</f>
        <v>0</v>
      </c>
      <c r="AC454" cm="1">
        <f t="array" aca="1" ref="AC454" ca="1">IF(INDIRECT("'"&amp;$A$69&amp;"'!"&amp;AC$68&amp;$C454+72)&lt;&gt;INDIRECT("'"&amp;$A$70&amp;"'!"&amp;AC$68&amp;$C454+72),1,0)</f>
        <v>0</v>
      </c>
      <c r="AD454" cm="1">
        <f t="array" aca="1" ref="AD454" ca="1">IF(INDIRECT("'"&amp;$A$69&amp;"'!"&amp;AD$68&amp;$C454+72)&lt;&gt;INDIRECT("'"&amp;$A$70&amp;"'!"&amp;AD$68&amp;$C454+72),1,0)</f>
        <v>0</v>
      </c>
      <c r="AE454" cm="1">
        <f t="array" aca="1" ref="AE454" ca="1">IF(INDIRECT("'"&amp;$A$69&amp;"'!"&amp;AE$68&amp;$C454+72)&lt;&gt;INDIRECT("'"&amp;$A$70&amp;"'!"&amp;AE$68&amp;$C454+72),1,0)</f>
        <v>0</v>
      </c>
      <c r="AF454" cm="1">
        <f t="array" aca="1" ref="AF454" ca="1">IF(INDIRECT("'"&amp;$A$69&amp;"'!"&amp;AF$68&amp;$C454+72)&lt;&gt;INDIRECT("'"&amp;$A$70&amp;"'!"&amp;AF$68&amp;$C454+72),1,0)</f>
        <v>0</v>
      </c>
      <c r="AG454" cm="1">
        <f t="array" aca="1" ref="AG454" ca="1">IF(INDIRECT("'"&amp;$A$69&amp;"'!"&amp;AG$68&amp;$C454+72)&lt;&gt;INDIRECT("'"&amp;$A$70&amp;"'!"&amp;AG$68&amp;$C454+72),1,0)</f>
        <v>0</v>
      </c>
      <c r="AH454" cm="1">
        <f t="array" aca="1" ref="AH454" ca="1">IF(INDIRECT("'"&amp;$A$69&amp;"'!"&amp;AH$68&amp;$C454+72)&lt;&gt;INDIRECT("'"&amp;$A$70&amp;"'!"&amp;AH$68&amp;$C454+72),1,0)</f>
        <v>0</v>
      </c>
      <c r="AI454" cm="1">
        <f t="array" aca="1" ref="AI454" ca="1">IF(INDIRECT("'"&amp;$A$69&amp;"'!"&amp;AI$68&amp;$C454+72)&lt;&gt;INDIRECT("'"&amp;$A$70&amp;"'!"&amp;AI$68&amp;$C454+72),1,0)</f>
        <v>0</v>
      </c>
      <c r="AJ454" cm="1">
        <f t="array" aca="1" ref="AJ454" ca="1">IF(INDIRECT("'"&amp;$A$69&amp;"'!"&amp;AJ$68&amp;$C454+72)&lt;&gt;INDIRECT("'"&amp;$A$70&amp;"'!"&amp;AJ$68&amp;$C454+72),1,0)</f>
        <v>0</v>
      </c>
      <c r="AK454" cm="1">
        <f t="array" aca="1" ref="AK454" ca="1">IF(INDIRECT("'"&amp;$A$69&amp;"'!"&amp;AK$68&amp;$C454+72)&lt;&gt;INDIRECT("'"&amp;$A$70&amp;"'!"&amp;AK$68&amp;$C454+72),1,0)</f>
        <v>0</v>
      </c>
      <c r="AL454" cm="1">
        <f t="array" aca="1" ref="AL454" ca="1">IF(INDIRECT("'"&amp;$A$69&amp;"'!"&amp;AL$68&amp;$C454+72)&lt;&gt;INDIRECT("'"&amp;$A$70&amp;"'!"&amp;AL$68&amp;$C454+72),1,0)</f>
        <v>0</v>
      </c>
      <c r="AM454" cm="1">
        <f t="array" aca="1" ref="AM454" ca="1">IF(INDIRECT("'"&amp;$A$69&amp;"'!"&amp;AM$68&amp;$C454+72)&lt;&gt;INDIRECT("'"&amp;$A$70&amp;"'!"&amp;AM$68&amp;$C454+72),1,0)</f>
        <v>0</v>
      </c>
      <c r="AN454" cm="1">
        <f t="array" aca="1" ref="AN454" ca="1">IF(INDIRECT("'"&amp;$A$69&amp;"'!"&amp;AN$68&amp;$C454+72)&lt;&gt;INDIRECT("'"&amp;$A$70&amp;"'!"&amp;AN$68&amp;$C454+72),1,0)</f>
        <v>0</v>
      </c>
      <c r="AO454" cm="1">
        <f t="array" aca="1" ref="AO454" ca="1">IF(INDIRECT("'"&amp;$A$69&amp;"'!"&amp;AO$68&amp;$C454+72)&lt;&gt;INDIRECT("'"&amp;$A$70&amp;"'!"&amp;AO$68&amp;$C454+72),1,0)</f>
        <v>0</v>
      </c>
      <c r="AP454" cm="1">
        <f t="array" aca="1" ref="AP454" ca="1">IF(INDIRECT("'"&amp;$A$69&amp;"'!"&amp;AP$68&amp;$C454+72)&lt;&gt;INDIRECT("'"&amp;$A$70&amp;"'!"&amp;AP$68&amp;$C454+72),1,0)</f>
        <v>0</v>
      </c>
      <c r="AQ454" cm="1">
        <f t="array" aca="1" ref="AQ454" ca="1">IF(INDIRECT("'"&amp;$A$69&amp;"'!"&amp;AQ$68&amp;$C454+72)&lt;&gt;INDIRECT("'"&amp;$A$70&amp;"'!"&amp;AQ$68&amp;$C454+72),1,0)</f>
        <v>0</v>
      </c>
      <c r="AR454" cm="1">
        <f t="array" aca="1" ref="AR454" ca="1">IF(INDIRECT("'"&amp;$A$69&amp;"'!"&amp;AR$68&amp;$C454+72)&lt;&gt;INDIRECT("'"&amp;$A$70&amp;"'!"&amp;AR$68&amp;$C454+72),1,0)</f>
        <v>0</v>
      </c>
      <c r="AS454" cm="1">
        <f t="array" aca="1" ref="AS454" ca="1">IF(INDIRECT("'"&amp;$A$69&amp;"'!"&amp;AS$68&amp;$C454+72)&lt;&gt;INDIRECT("'"&amp;$A$70&amp;"'!"&amp;AS$68&amp;$C454+72),1,0)</f>
        <v>0</v>
      </c>
      <c r="AT454" cm="1">
        <f t="array" aca="1" ref="AT454" ca="1">IF(INDIRECT("'"&amp;$A$69&amp;"'!"&amp;AT$68&amp;$C454+72)&lt;&gt;INDIRECT("'"&amp;$A$70&amp;"'!"&amp;AT$68&amp;$C454+72),1,0)</f>
        <v>0</v>
      </c>
      <c r="AU454" cm="1">
        <f t="array" aca="1" ref="AU454" ca="1">IF(INDIRECT("'"&amp;$A$69&amp;"'!"&amp;AU$68&amp;$C454+72)&lt;&gt;INDIRECT("'"&amp;$A$70&amp;"'!"&amp;AU$68&amp;$C454+72),1,0)</f>
        <v>0</v>
      </c>
      <c r="AV454" cm="1">
        <f t="array" aca="1" ref="AV454" ca="1">IF(INDIRECT("'"&amp;$A$69&amp;"'!"&amp;AV$68&amp;$C454+72)&lt;&gt;INDIRECT("'"&amp;$A$70&amp;"'!"&amp;AV$68&amp;$C454+72),1,0)</f>
        <v>0</v>
      </c>
      <c r="AW454" cm="1">
        <f t="array" aca="1" ref="AW454" ca="1">IF(INDIRECT("'"&amp;$A$69&amp;"'!"&amp;AW$68&amp;$C454+72)&lt;&gt;INDIRECT("'"&amp;$A$70&amp;"'!"&amp;AW$68&amp;$C454+72),1,0)</f>
        <v>0</v>
      </c>
      <c r="AX454" cm="1">
        <f t="array" aca="1" ref="AX454" ca="1">IF(INDIRECT("'"&amp;$A$69&amp;"'!"&amp;AX$68&amp;$C454+72)&lt;&gt;INDIRECT("'"&amp;$A$70&amp;"'!"&amp;AX$68&amp;$C454+72),1,0)</f>
        <v>0</v>
      </c>
      <c r="AY454" cm="1">
        <f t="array" aca="1" ref="AY454" ca="1">IF(INDIRECT("'"&amp;$A$69&amp;"'!"&amp;AY$68&amp;$C454+72)&lt;&gt;INDIRECT("'"&amp;$A$70&amp;"'!"&amp;AY$68&amp;$C454+72),1,0)</f>
        <v>0</v>
      </c>
      <c r="AZ454" cm="1">
        <f t="array" aca="1" ref="AZ454" ca="1">IF(INDIRECT("'"&amp;$A$69&amp;"'!"&amp;AZ$68&amp;$C454+72)&lt;&gt;INDIRECT("'"&amp;$A$70&amp;"'!"&amp;AZ$68&amp;$C454+72),1,0)</f>
        <v>0</v>
      </c>
      <c r="BA454" cm="1">
        <f t="array" aca="1" ref="BA454" ca="1">IF(INDIRECT("'"&amp;$A$69&amp;"'!"&amp;BA$68&amp;$C454+72)&lt;&gt;INDIRECT("'"&amp;$A$70&amp;"'!"&amp;BA$68&amp;$C454+72),1,0)</f>
        <v>0</v>
      </c>
      <c r="BB454" cm="1">
        <f t="array" aca="1" ref="BB454" ca="1">IF(INDIRECT("'"&amp;$A$69&amp;"'!"&amp;BB$68&amp;$C454+72)&lt;&gt;INDIRECT("'"&amp;$A$70&amp;"'!"&amp;BB$68&amp;$C454+72),1,0)</f>
        <v>0</v>
      </c>
      <c r="BC454">
        <f t="shared" ca="1" si="15"/>
        <v>0</v>
      </c>
      <c r="BD454">
        <f t="shared" ca="1" si="16"/>
        <v>0</v>
      </c>
      <c r="BE454">
        <f t="shared" ca="1" si="17"/>
        <v>0</v>
      </c>
    </row>
    <row r="455" spans="3:57" x14ac:dyDescent="0.15">
      <c r="C455" s="283">
        <v>383</v>
      </c>
      <c r="D455" cm="1">
        <f t="array" aca="1" ref="D455" ca="1">IF(INDIRECT("'"&amp;$A$69&amp;"'!"&amp;D$68&amp;$C455+72)&lt;&gt;INDIRECT("'"&amp;$A$70&amp;"'!"&amp;D$68&amp;$C455+72),1,0)</f>
        <v>0</v>
      </c>
      <c r="E455" cm="1">
        <f t="array" aca="1" ref="E455" ca="1">IF(INDIRECT("'"&amp;$A$69&amp;"'!"&amp;E$68&amp;$C455+72)&lt;&gt;INDIRECT("'"&amp;$A$70&amp;"'!"&amp;E$68&amp;$C455+72),1,0)</f>
        <v>0</v>
      </c>
      <c r="F455" cm="1">
        <f t="array" aca="1" ref="F455" ca="1">IF(INDIRECT("'"&amp;$A$69&amp;"'!"&amp;F$68&amp;$C455+72)&lt;&gt;INDIRECT("'"&amp;$A$70&amp;"'!"&amp;F$68&amp;$C455+72),1,0)</f>
        <v>0</v>
      </c>
      <c r="G455" cm="1">
        <f t="array" aca="1" ref="G455" ca="1">IF(INDIRECT("'"&amp;$A$69&amp;"'!"&amp;G$68&amp;$C455+72)&lt;&gt;INDIRECT("'"&amp;$A$70&amp;"'!"&amp;G$68&amp;$C455+72),1,0)</f>
        <v>0</v>
      </c>
      <c r="H455" cm="1">
        <f t="array" aca="1" ref="H455" ca="1">IF(INDIRECT("'"&amp;$A$69&amp;"'!"&amp;H$68&amp;$C455+72)&lt;&gt;INDIRECT("'"&amp;$A$70&amp;"'!"&amp;H$68&amp;$C455+72),1,0)</f>
        <v>0</v>
      </c>
      <c r="I455" cm="1">
        <f t="array" aca="1" ref="I455" ca="1">IF(INDIRECT("'"&amp;$A$69&amp;"'!"&amp;I$68&amp;$C455+72)&lt;&gt;INDIRECT("'"&amp;$A$70&amp;"'!"&amp;I$68&amp;$C455+72),1,0)</f>
        <v>0</v>
      </c>
      <c r="J455" cm="1">
        <f t="array" aca="1" ref="J455" ca="1">IF(INDIRECT("'"&amp;$A$69&amp;"'!"&amp;J$68&amp;$C455+72)&lt;&gt;INDIRECT("'"&amp;$A$70&amp;"'!"&amp;J$68&amp;$C455+72),1,0)</f>
        <v>0</v>
      </c>
      <c r="K455" cm="1">
        <f t="array" aca="1" ref="K455" ca="1">IF(INDIRECT("'"&amp;$A$69&amp;"'!"&amp;K$68&amp;$C455+72)&lt;&gt;INDIRECT("'"&amp;$A$70&amp;"'!"&amp;K$68&amp;$C455+72),1,0)</f>
        <v>0</v>
      </c>
      <c r="L455" cm="1">
        <f t="array" aca="1" ref="L455" ca="1">IF(INDIRECT("'"&amp;$A$69&amp;"'!"&amp;L$68&amp;$C455+72)&lt;&gt;INDIRECT("'"&amp;$A$70&amp;"'!"&amp;L$68&amp;$C455+72),1,0)</f>
        <v>0</v>
      </c>
      <c r="M455" cm="1">
        <f t="array" aca="1" ref="M455" ca="1">IF(INDIRECT("'"&amp;$A$69&amp;"'!"&amp;M$68&amp;$C455+72)&lt;&gt;INDIRECT("'"&amp;$A$70&amp;"'!"&amp;M$68&amp;$C455+72),1,0)</f>
        <v>0</v>
      </c>
      <c r="N455" cm="1">
        <f t="array" aca="1" ref="N455" ca="1">IF(INDIRECT("'"&amp;$A$69&amp;"'!"&amp;N$68&amp;$C455+72)&lt;&gt;INDIRECT("'"&amp;$A$70&amp;"'!"&amp;N$68&amp;$C455+72),1,0)</f>
        <v>0</v>
      </c>
      <c r="O455" cm="1">
        <f t="array" aca="1" ref="O455" ca="1">IF(INDIRECT("'"&amp;$A$69&amp;"'!"&amp;O$68&amp;$C455+72)&lt;&gt;INDIRECT("'"&amp;$A$70&amp;"'!"&amp;O$68&amp;$C455+72),1,0)</f>
        <v>0</v>
      </c>
      <c r="P455" cm="1">
        <f t="array" aca="1" ref="P455" ca="1">IF(INDIRECT("'"&amp;$A$69&amp;"'!"&amp;P$68&amp;$C455+72)&lt;&gt;INDIRECT("'"&amp;$A$70&amp;"'!"&amp;P$68&amp;$C455+72),1,0)</f>
        <v>0</v>
      </c>
      <c r="Q455" cm="1">
        <f t="array" aca="1" ref="Q455" ca="1">IF(INDIRECT("'"&amp;$A$69&amp;"'!"&amp;Q$68&amp;$C455+72)&lt;&gt;INDIRECT("'"&amp;$A$70&amp;"'!"&amp;Q$68&amp;$C455+72),1,0)</f>
        <v>0</v>
      </c>
      <c r="R455" cm="1">
        <f t="array" aca="1" ref="R455" ca="1">IF(INDIRECT("'"&amp;$A$69&amp;"'!"&amp;R$68&amp;$C455+72)&lt;&gt;INDIRECT("'"&amp;$A$70&amp;"'!"&amp;R$68&amp;$C455+72),1,0)</f>
        <v>0</v>
      </c>
      <c r="S455" cm="1">
        <f t="array" aca="1" ref="S455" ca="1">IF(INDIRECT("'"&amp;$A$69&amp;"'!"&amp;S$68&amp;$C455+72)&lt;&gt;INDIRECT("'"&amp;$A$70&amp;"'!"&amp;S$68&amp;$C455+72),1,0)</f>
        <v>0</v>
      </c>
      <c r="T455" cm="1">
        <f t="array" aca="1" ref="T455" ca="1">IF(INDIRECT("'"&amp;$A$69&amp;"'!"&amp;T$68&amp;$C455+72)&lt;&gt;INDIRECT("'"&amp;$A$70&amp;"'!"&amp;T$68&amp;$C455+72),1,0)</f>
        <v>0</v>
      </c>
      <c r="U455" cm="1">
        <f t="array" aca="1" ref="U455" ca="1">IF(INDIRECT("'"&amp;$A$69&amp;"'!"&amp;U$68&amp;$C455+72)&lt;&gt;INDIRECT("'"&amp;$A$70&amp;"'!"&amp;U$68&amp;$C455+72),1,0)</f>
        <v>0</v>
      </c>
      <c r="V455" cm="1">
        <f t="array" aca="1" ref="V455" ca="1">IF(INDIRECT("'"&amp;$A$69&amp;"'!"&amp;V$68&amp;$C455+72)&lt;&gt;INDIRECT("'"&amp;$A$70&amp;"'!"&amp;V$68&amp;$C455+72),1,0)</f>
        <v>0</v>
      </c>
      <c r="W455" cm="1">
        <f t="array" aca="1" ref="W455" ca="1">IF(INDIRECT("'"&amp;$A$69&amp;"'!"&amp;W$68&amp;$C455+72)&lt;&gt;INDIRECT("'"&amp;$A$70&amp;"'!"&amp;W$68&amp;$C455+72),1,0)</f>
        <v>0</v>
      </c>
      <c r="X455" cm="1">
        <f t="array" aca="1" ref="X455" ca="1">IF(INDIRECT("'"&amp;$A$69&amp;"'!"&amp;X$68&amp;$C455+72)&lt;&gt;INDIRECT("'"&amp;$A$70&amp;"'!"&amp;X$68&amp;$C455+72),1,0)</f>
        <v>0</v>
      </c>
      <c r="Y455" cm="1">
        <f t="array" aca="1" ref="Y455" ca="1">IF(INDIRECT("'"&amp;$A$69&amp;"'!"&amp;Y$68&amp;$C455+72)&lt;&gt;INDIRECT("'"&amp;$A$70&amp;"'!"&amp;Y$68&amp;$C455+72),1,0)</f>
        <v>0</v>
      </c>
      <c r="Z455" cm="1">
        <f t="array" aca="1" ref="Z455" ca="1">IF(INDIRECT("'"&amp;$A$69&amp;"'!"&amp;Z$68&amp;$C455+72)&lt;&gt;INDIRECT("'"&amp;$A$70&amp;"'!"&amp;Z$68&amp;$C455+72),1,0)</f>
        <v>0</v>
      </c>
      <c r="AA455" cm="1">
        <f t="array" aca="1" ref="AA455" ca="1">IF(INDIRECT("'"&amp;$A$69&amp;"'!"&amp;AA$68&amp;$C455+72)&lt;&gt;INDIRECT("'"&amp;$A$70&amp;"'!"&amp;AA$68&amp;$C455+72),1,0)</f>
        <v>0</v>
      </c>
      <c r="AB455" cm="1">
        <f t="array" aca="1" ref="AB455" ca="1">IF(INDIRECT("'"&amp;$A$69&amp;"'!"&amp;AB$68&amp;$C455+72)&lt;&gt;INDIRECT("'"&amp;$A$70&amp;"'!"&amp;AB$68&amp;$C455+72),1,0)</f>
        <v>0</v>
      </c>
      <c r="AC455" cm="1">
        <f t="array" aca="1" ref="AC455" ca="1">IF(INDIRECT("'"&amp;$A$69&amp;"'!"&amp;AC$68&amp;$C455+72)&lt;&gt;INDIRECT("'"&amp;$A$70&amp;"'!"&amp;AC$68&amp;$C455+72),1,0)</f>
        <v>0</v>
      </c>
      <c r="AD455" cm="1">
        <f t="array" aca="1" ref="AD455" ca="1">IF(INDIRECT("'"&amp;$A$69&amp;"'!"&amp;AD$68&amp;$C455+72)&lt;&gt;INDIRECT("'"&amp;$A$70&amp;"'!"&amp;AD$68&amp;$C455+72),1,0)</f>
        <v>0</v>
      </c>
      <c r="AE455" cm="1">
        <f t="array" aca="1" ref="AE455" ca="1">IF(INDIRECT("'"&amp;$A$69&amp;"'!"&amp;AE$68&amp;$C455+72)&lt;&gt;INDIRECT("'"&amp;$A$70&amp;"'!"&amp;AE$68&amp;$C455+72),1,0)</f>
        <v>0</v>
      </c>
      <c r="AF455" cm="1">
        <f t="array" aca="1" ref="AF455" ca="1">IF(INDIRECT("'"&amp;$A$69&amp;"'!"&amp;AF$68&amp;$C455+72)&lt;&gt;INDIRECT("'"&amp;$A$70&amp;"'!"&amp;AF$68&amp;$C455+72),1,0)</f>
        <v>0</v>
      </c>
      <c r="AG455" cm="1">
        <f t="array" aca="1" ref="AG455" ca="1">IF(INDIRECT("'"&amp;$A$69&amp;"'!"&amp;AG$68&amp;$C455+72)&lt;&gt;INDIRECT("'"&amp;$A$70&amp;"'!"&amp;AG$68&amp;$C455+72),1,0)</f>
        <v>0</v>
      </c>
      <c r="AH455" cm="1">
        <f t="array" aca="1" ref="AH455" ca="1">IF(INDIRECT("'"&amp;$A$69&amp;"'!"&amp;AH$68&amp;$C455+72)&lt;&gt;INDIRECT("'"&amp;$A$70&amp;"'!"&amp;AH$68&amp;$C455+72),1,0)</f>
        <v>0</v>
      </c>
      <c r="AI455" cm="1">
        <f t="array" aca="1" ref="AI455" ca="1">IF(INDIRECT("'"&amp;$A$69&amp;"'!"&amp;AI$68&amp;$C455+72)&lt;&gt;INDIRECT("'"&amp;$A$70&amp;"'!"&amp;AI$68&amp;$C455+72),1,0)</f>
        <v>0</v>
      </c>
      <c r="AJ455" cm="1">
        <f t="array" aca="1" ref="AJ455" ca="1">IF(INDIRECT("'"&amp;$A$69&amp;"'!"&amp;AJ$68&amp;$C455+72)&lt;&gt;INDIRECT("'"&amp;$A$70&amp;"'!"&amp;AJ$68&amp;$C455+72),1,0)</f>
        <v>0</v>
      </c>
      <c r="AK455" cm="1">
        <f t="array" aca="1" ref="AK455" ca="1">IF(INDIRECT("'"&amp;$A$69&amp;"'!"&amp;AK$68&amp;$C455+72)&lt;&gt;INDIRECT("'"&amp;$A$70&amp;"'!"&amp;AK$68&amp;$C455+72),1,0)</f>
        <v>0</v>
      </c>
      <c r="AL455" cm="1">
        <f t="array" aca="1" ref="AL455" ca="1">IF(INDIRECT("'"&amp;$A$69&amp;"'!"&amp;AL$68&amp;$C455+72)&lt;&gt;INDIRECT("'"&amp;$A$70&amp;"'!"&amp;AL$68&amp;$C455+72),1,0)</f>
        <v>0</v>
      </c>
      <c r="AM455" cm="1">
        <f t="array" aca="1" ref="AM455" ca="1">IF(INDIRECT("'"&amp;$A$69&amp;"'!"&amp;AM$68&amp;$C455+72)&lt;&gt;INDIRECT("'"&amp;$A$70&amp;"'!"&amp;AM$68&amp;$C455+72),1,0)</f>
        <v>0</v>
      </c>
      <c r="AN455" cm="1">
        <f t="array" aca="1" ref="AN455" ca="1">IF(INDIRECT("'"&amp;$A$69&amp;"'!"&amp;AN$68&amp;$C455+72)&lt;&gt;INDIRECT("'"&amp;$A$70&amp;"'!"&amp;AN$68&amp;$C455+72),1,0)</f>
        <v>0</v>
      </c>
      <c r="AO455" cm="1">
        <f t="array" aca="1" ref="AO455" ca="1">IF(INDIRECT("'"&amp;$A$69&amp;"'!"&amp;AO$68&amp;$C455+72)&lt;&gt;INDIRECT("'"&amp;$A$70&amp;"'!"&amp;AO$68&amp;$C455+72),1,0)</f>
        <v>0</v>
      </c>
      <c r="AP455" cm="1">
        <f t="array" aca="1" ref="AP455" ca="1">IF(INDIRECT("'"&amp;$A$69&amp;"'!"&amp;AP$68&amp;$C455+72)&lt;&gt;INDIRECT("'"&amp;$A$70&amp;"'!"&amp;AP$68&amp;$C455+72),1,0)</f>
        <v>0</v>
      </c>
      <c r="AQ455" cm="1">
        <f t="array" aca="1" ref="AQ455" ca="1">IF(INDIRECT("'"&amp;$A$69&amp;"'!"&amp;AQ$68&amp;$C455+72)&lt;&gt;INDIRECT("'"&amp;$A$70&amp;"'!"&amp;AQ$68&amp;$C455+72),1,0)</f>
        <v>0</v>
      </c>
      <c r="AR455" cm="1">
        <f t="array" aca="1" ref="AR455" ca="1">IF(INDIRECT("'"&amp;$A$69&amp;"'!"&amp;AR$68&amp;$C455+72)&lt;&gt;INDIRECT("'"&amp;$A$70&amp;"'!"&amp;AR$68&amp;$C455+72),1,0)</f>
        <v>0</v>
      </c>
      <c r="AS455" cm="1">
        <f t="array" aca="1" ref="AS455" ca="1">IF(INDIRECT("'"&amp;$A$69&amp;"'!"&amp;AS$68&amp;$C455+72)&lt;&gt;INDIRECT("'"&amp;$A$70&amp;"'!"&amp;AS$68&amp;$C455+72),1,0)</f>
        <v>0</v>
      </c>
      <c r="AT455" cm="1">
        <f t="array" aca="1" ref="AT455" ca="1">IF(INDIRECT("'"&amp;$A$69&amp;"'!"&amp;AT$68&amp;$C455+72)&lt;&gt;INDIRECT("'"&amp;$A$70&amp;"'!"&amp;AT$68&amp;$C455+72),1,0)</f>
        <v>0</v>
      </c>
      <c r="AU455" cm="1">
        <f t="array" aca="1" ref="AU455" ca="1">IF(INDIRECT("'"&amp;$A$69&amp;"'!"&amp;AU$68&amp;$C455+72)&lt;&gt;INDIRECT("'"&amp;$A$70&amp;"'!"&amp;AU$68&amp;$C455+72),1,0)</f>
        <v>0</v>
      </c>
      <c r="AV455" cm="1">
        <f t="array" aca="1" ref="AV455" ca="1">IF(INDIRECT("'"&amp;$A$69&amp;"'!"&amp;AV$68&amp;$C455+72)&lt;&gt;INDIRECT("'"&amp;$A$70&amp;"'!"&amp;AV$68&amp;$C455+72),1,0)</f>
        <v>0</v>
      </c>
      <c r="AW455" cm="1">
        <f t="array" aca="1" ref="AW455" ca="1">IF(INDIRECT("'"&amp;$A$69&amp;"'!"&amp;AW$68&amp;$C455+72)&lt;&gt;INDIRECT("'"&amp;$A$70&amp;"'!"&amp;AW$68&amp;$C455+72),1,0)</f>
        <v>0</v>
      </c>
      <c r="AX455" cm="1">
        <f t="array" aca="1" ref="AX455" ca="1">IF(INDIRECT("'"&amp;$A$69&amp;"'!"&amp;AX$68&amp;$C455+72)&lt;&gt;INDIRECT("'"&amp;$A$70&amp;"'!"&amp;AX$68&amp;$C455+72),1,0)</f>
        <v>0</v>
      </c>
      <c r="AY455" cm="1">
        <f t="array" aca="1" ref="AY455" ca="1">IF(INDIRECT("'"&amp;$A$69&amp;"'!"&amp;AY$68&amp;$C455+72)&lt;&gt;INDIRECT("'"&amp;$A$70&amp;"'!"&amp;AY$68&amp;$C455+72),1,0)</f>
        <v>0</v>
      </c>
      <c r="AZ455" cm="1">
        <f t="array" aca="1" ref="AZ455" ca="1">IF(INDIRECT("'"&amp;$A$69&amp;"'!"&amp;AZ$68&amp;$C455+72)&lt;&gt;INDIRECT("'"&amp;$A$70&amp;"'!"&amp;AZ$68&amp;$C455+72),1,0)</f>
        <v>0</v>
      </c>
      <c r="BA455" cm="1">
        <f t="array" aca="1" ref="BA455" ca="1">IF(INDIRECT("'"&amp;$A$69&amp;"'!"&amp;BA$68&amp;$C455+72)&lt;&gt;INDIRECT("'"&amp;$A$70&amp;"'!"&amp;BA$68&amp;$C455+72),1,0)</f>
        <v>0</v>
      </c>
      <c r="BB455" cm="1">
        <f t="array" aca="1" ref="BB455" ca="1">IF(INDIRECT("'"&amp;$A$69&amp;"'!"&amp;BB$68&amp;$C455+72)&lt;&gt;INDIRECT("'"&amp;$A$70&amp;"'!"&amp;BB$68&amp;$C455+72),1,0)</f>
        <v>0</v>
      </c>
      <c r="BC455">
        <f t="shared" ca="1" si="15"/>
        <v>0</v>
      </c>
      <c r="BD455">
        <f t="shared" ca="1" si="16"/>
        <v>0</v>
      </c>
      <c r="BE455">
        <f t="shared" ca="1" si="17"/>
        <v>0</v>
      </c>
    </row>
    <row r="456" spans="3:57" x14ac:dyDescent="0.15">
      <c r="C456" s="283">
        <v>384</v>
      </c>
      <c r="D456" cm="1">
        <f t="array" aca="1" ref="D456" ca="1">IF(INDIRECT("'"&amp;$A$69&amp;"'!"&amp;D$68&amp;$C456+72)&lt;&gt;INDIRECT("'"&amp;$A$70&amp;"'!"&amp;D$68&amp;$C456+72),1,0)</f>
        <v>0</v>
      </c>
      <c r="E456" cm="1">
        <f t="array" aca="1" ref="E456" ca="1">IF(INDIRECT("'"&amp;$A$69&amp;"'!"&amp;E$68&amp;$C456+72)&lt;&gt;INDIRECT("'"&amp;$A$70&amp;"'!"&amp;E$68&amp;$C456+72),1,0)</f>
        <v>0</v>
      </c>
      <c r="F456" cm="1">
        <f t="array" aca="1" ref="F456" ca="1">IF(INDIRECT("'"&amp;$A$69&amp;"'!"&amp;F$68&amp;$C456+72)&lt;&gt;INDIRECT("'"&amp;$A$70&amp;"'!"&amp;F$68&amp;$C456+72),1,0)</f>
        <v>0</v>
      </c>
      <c r="G456" cm="1">
        <f t="array" aca="1" ref="G456" ca="1">IF(INDIRECT("'"&amp;$A$69&amp;"'!"&amp;G$68&amp;$C456+72)&lt;&gt;INDIRECT("'"&amp;$A$70&amp;"'!"&amp;G$68&amp;$C456+72),1,0)</f>
        <v>0</v>
      </c>
      <c r="H456" cm="1">
        <f t="array" aca="1" ref="H456" ca="1">IF(INDIRECT("'"&amp;$A$69&amp;"'!"&amp;H$68&amp;$C456+72)&lt;&gt;INDIRECT("'"&amp;$A$70&amp;"'!"&amp;H$68&amp;$C456+72),1,0)</f>
        <v>0</v>
      </c>
      <c r="I456" cm="1">
        <f t="array" aca="1" ref="I456" ca="1">IF(INDIRECT("'"&amp;$A$69&amp;"'!"&amp;I$68&amp;$C456+72)&lt;&gt;INDIRECT("'"&amp;$A$70&amp;"'!"&amp;I$68&amp;$C456+72),1,0)</f>
        <v>0</v>
      </c>
      <c r="J456" cm="1">
        <f t="array" aca="1" ref="J456" ca="1">IF(INDIRECT("'"&amp;$A$69&amp;"'!"&amp;J$68&amp;$C456+72)&lt;&gt;INDIRECT("'"&amp;$A$70&amp;"'!"&amp;J$68&amp;$C456+72),1,0)</f>
        <v>0</v>
      </c>
      <c r="K456" cm="1">
        <f t="array" aca="1" ref="K456" ca="1">IF(INDIRECT("'"&amp;$A$69&amp;"'!"&amp;K$68&amp;$C456+72)&lt;&gt;INDIRECT("'"&amp;$A$70&amp;"'!"&amp;K$68&amp;$C456+72),1,0)</f>
        <v>0</v>
      </c>
      <c r="L456" cm="1">
        <f t="array" aca="1" ref="L456" ca="1">IF(INDIRECT("'"&amp;$A$69&amp;"'!"&amp;L$68&amp;$C456+72)&lt;&gt;INDIRECT("'"&amp;$A$70&amp;"'!"&amp;L$68&amp;$C456+72),1,0)</f>
        <v>0</v>
      </c>
      <c r="M456" cm="1">
        <f t="array" aca="1" ref="M456" ca="1">IF(INDIRECT("'"&amp;$A$69&amp;"'!"&amp;M$68&amp;$C456+72)&lt;&gt;INDIRECT("'"&amp;$A$70&amp;"'!"&amp;M$68&amp;$C456+72),1,0)</f>
        <v>0</v>
      </c>
      <c r="N456" cm="1">
        <f t="array" aca="1" ref="N456" ca="1">IF(INDIRECT("'"&amp;$A$69&amp;"'!"&amp;N$68&amp;$C456+72)&lt;&gt;INDIRECT("'"&amp;$A$70&amp;"'!"&amp;N$68&amp;$C456+72),1,0)</f>
        <v>0</v>
      </c>
      <c r="O456" cm="1">
        <f t="array" aca="1" ref="O456" ca="1">IF(INDIRECT("'"&amp;$A$69&amp;"'!"&amp;O$68&amp;$C456+72)&lt;&gt;INDIRECT("'"&amp;$A$70&amp;"'!"&amp;O$68&amp;$C456+72),1,0)</f>
        <v>0</v>
      </c>
      <c r="P456" cm="1">
        <f t="array" aca="1" ref="P456" ca="1">IF(INDIRECT("'"&amp;$A$69&amp;"'!"&amp;P$68&amp;$C456+72)&lt;&gt;INDIRECT("'"&amp;$A$70&amp;"'!"&amp;P$68&amp;$C456+72),1,0)</f>
        <v>0</v>
      </c>
      <c r="Q456" cm="1">
        <f t="array" aca="1" ref="Q456" ca="1">IF(INDIRECT("'"&amp;$A$69&amp;"'!"&amp;Q$68&amp;$C456+72)&lt;&gt;INDIRECT("'"&amp;$A$70&amp;"'!"&amp;Q$68&amp;$C456+72),1,0)</f>
        <v>0</v>
      </c>
      <c r="R456" cm="1">
        <f t="array" aca="1" ref="R456" ca="1">IF(INDIRECT("'"&amp;$A$69&amp;"'!"&amp;R$68&amp;$C456+72)&lt;&gt;INDIRECT("'"&amp;$A$70&amp;"'!"&amp;R$68&amp;$C456+72),1,0)</f>
        <v>0</v>
      </c>
      <c r="S456" cm="1">
        <f t="array" aca="1" ref="S456" ca="1">IF(INDIRECT("'"&amp;$A$69&amp;"'!"&amp;S$68&amp;$C456+72)&lt;&gt;INDIRECT("'"&amp;$A$70&amp;"'!"&amp;S$68&amp;$C456+72),1,0)</f>
        <v>0</v>
      </c>
      <c r="T456" cm="1">
        <f t="array" aca="1" ref="T456" ca="1">IF(INDIRECT("'"&amp;$A$69&amp;"'!"&amp;T$68&amp;$C456+72)&lt;&gt;INDIRECT("'"&amp;$A$70&amp;"'!"&amp;T$68&amp;$C456+72),1,0)</f>
        <v>0</v>
      </c>
      <c r="U456" cm="1">
        <f t="array" aca="1" ref="U456" ca="1">IF(INDIRECT("'"&amp;$A$69&amp;"'!"&amp;U$68&amp;$C456+72)&lt;&gt;INDIRECT("'"&amp;$A$70&amp;"'!"&amp;U$68&amp;$C456+72),1,0)</f>
        <v>0</v>
      </c>
      <c r="V456" cm="1">
        <f t="array" aca="1" ref="V456" ca="1">IF(INDIRECT("'"&amp;$A$69&amp;"'!"&amp;V$68&amp;$C456+72)&lt;&gt;INDIRECT("'"&amp;$A$70&amp;"'!"&amp;V$68&amp;$C456+72),1,0)</f>
        <v>0</v>
      </c>
      <c r="W456" cm="1">
        <f t="array" aca="1" ref="W456" ca="1">IF(INDIRECT("'"&amp;$A$69&amp;"'!"&amp;W$68&amp;$C456+72)&lt;&gt;INDIRECT("'"&amp;$A$70&amp;"'!"&amp;W$68&amp;$C456+72),1,0)</f>
        <v>0</v>
      </c>
      <c r="X456" cm="1">
        <f t="array" aca="1" ref="X456" ca="1">IF(INDIRECT("'"&amp;$A$69&amp;"'!"&amp;X$68&amp;$C456+72)&lt;&gt;INDIRECT("'"&amp;$A$70&amp;"'!"&amp;X$68&amp;$C456+72),1,0)</f>
        <v>0</v>
      </c>
      <c r="Y456" cm="1">
        <f t="array" aca="1" ref="Y456" ca="1">IF(INDIRECT("'"&amp;$A$69&amp;"'!"&amp;Y$68&amp;$C456+72)&lt;&gt;INDIRECT("'"&amp;$A$70&amp;"'!"&amp;Y$68&amp;$C456+72),1,0)</f>
        <v>0</v>
      </c>
      <c r="Z456" cm="1">
        <f t="array" aca="1" ref="Z456" ca="1">IF(INDIRECT("'"&amp;$A$69&amp;"'!"&amp;Z$68&amp;$C456+72)&lt;&gt;INDIRECT("'"&amp;$A$70&amp;"'!"&amp;Z$68&amp;$C456+72),1,0)</f>
        <v>0</v>
      </c>
      <c r="AA456" cm="1">
        <f t="array" aca="1" ref="AA456" ca="1">IF(INDIRECT("'"&amp;$A$69&amp;"'!"&amp;AA$68&amp;$C456+72)&lt;&gt;INDIRECT("'"&amp;$A$70&amp;"'!"&amp;AA$68&amp;$C456+72),1,0)</f>
        <v>0</v>
      </c>
      <c r="AB456" cm="1">
        <f t="array" aca="1" ref="AB456" ca="1">IF(INDIRECT("'"&amp;$A$69&amp;"'!"&amp;AB$68&amp;$C456+72)&lt;&gt;INDIRECT("'"&amp;$A$70&amp;"'!"&amp;AB$68&amp;$C456+72),1,0)</f>
        <v>0</v>
      </c>
      <c r="AC456" cm="1">
        <f t="array" aca="1" ref="AC456" ca="1">IF(INDIRECT("'"&amp;$A$69&amp;"'!"&amp;AC$68&amp;$C456+72)&lt;&gt;INDIRECT("'"&amp;$A$70&amp;"'!"&amp;AC$68&amp;$C456+72),1,0)</f>
        <v>0</v>
      </c>
      <c r="AD456" cm="1">
        <f t="array" aca="1" ref="AD456" ca="1">IF(INDIRECT("'"&amp;$A$69&amp;"'!"&amp;AD$68&amp;$C456+72)&lt;&gt;INDIRECT("'"&amp;$A$70&amp;"'!"&amp;AD$68&amp;$C456+72),1,0)</f>
        <v>0</v>
      </c>
      <c r="AE456" cm="1">
        <f t="array" aca="1" ref="AE456" ca="1">IF(INDIRECT("'"&amp;$A$69&amp;"'!"&amp;AE$68&amp;$C456+72)&lt;&gt;INDIRECT("'"&amp;$A$70&amp;"'!"&amp;AE$68&amp;$C456+72),1,0)</f>
        <v>0</v>
      </c>
      <c r="AF456" cm="1">
        <f t="array" aca="1" ref="AF456" ca="1">IF(INDIRECT("'"&amp;$A$69&amp;"'!"&amp;AF$68&amp;$C456+72)&lt;&gt;INDIRECT("'"&amp;$A$70&amp;"'!"&amp;AF$68&amp;$C456+72),1,0)</f>
        <v>0</v>
      </c>
      <c r="AG456" cm="1">
        <f t="array" aca="1" ref="AG456" ca="1">IF(INDIRECT("'"&amp;$A$69&amp;"'!"&amp;AG$68&amp;$C456+72)&lt;&gt;INDIRECT("'"&amp;$A$70&amp;"'!"&amp;AG$68&amp;$C456+72),1,0)</f>
        <v>0</v>
      </c>
      <c r="AH456" cm="1">
        <f t="array" aca="1" ref="AH456" ca="1">IF(INDIRECT("'"&amp;$A$69&amp;"'!"&amp;AH$68&amp;$C456+72)&lt;&gt;INDIRECT("'"&amp;$A$70&amp;"'!"&amp;AH$68&amp;$C456+72),1,0)</f>
        <v>0</v>
      </c>
      <c r="AI456" cm="1">
        <f t="array" aca="1" ref="AI456" ca="1">IF(INDIRECT("'"&amp;$A$69&amp;"'!"&amp;AI$68&amp;$C456+72)&lt;&gt;INDIRECT("'"&amp;$A$70&amp;"'!"&amp;AI$68&amp;$C456+72),1,0)</f>
        <v>0</v>
      </c>
      <c r="AJ456" cm="1">
        <f t="array" aca="1" ref="AJ456" ca="1">IF(INDIRECT("'"&amp;$A$69&amp;"'!"&amp;AJ$68&amp;$C456+72)&lt;&gt;INDIRECT("'"&amp;$A$70&amp;"'!"&amp;AJ$68&amp;$C456+72),1,0)</f>
        <v>0</v>
      </c>
      <c r="AK456" cm="1">
        <f t="array" aca="1" ref="AK456" ca="1">IF(INDIRECT("'"&amp;$A$69&amp;"'!"&amp;AK$68&amp;$C456+72)&lt;&gt;INDIRECT("'"&amp;$A$70&amp;"'!"&amp;AK$68&amp;$C456+72),1,0)</f>
        <v>0</v>
      </c>
      <c r="AL456" cm="1">
        <f t="array" aca="1" ref="AL456" ca="1">IF(INDIRECT("'"&amp;$A$69&amp;"'!"&amp;AL$68&amp;$C456+72)&lt;&gt;INDIRECT("'"&amp;$A$70&amp;"'!"&amp;AL$68&amp;$C456+72),1,0)</f>
        <v>0</v>
      </c>
      <c r="AM456" cm="1">
        <f t="array" aca="1" ref="AM456" ca="1">IF(INDIRECT("'"&amp;$A$69&amp;"'!"&amp;AM$68&amp;$C456+72)&lt;&gt;INDIRECT("'"&amp;$A$70&amp;"'!"&amp;AM$68&amp;$C456+72),1,0)</f>
        <v>0</v>
      </c>
      <c r="AN456" cm="1">
        <f t="array" aca="1" ref="AN456" ca="1">IF(INDIRECT("'"&amp;$A$69&amp;"'!"&amp;AN$68&amp;$C456+72)&lt;&gt;INDIRECT("'"&amp;$A$70&amp;"'!"&amp;AN$68&amp;$C456+72),1,0)</f>
        <v>0</v>
      </c>
      <c r="AO456" cm="1">
        <f t="array" aca="1" ref="AO456" ca="1">IF(INDIRECT("'"&amp;$A$69&amp;"'!"&amp;AO$68&amp;$C456+72)&lt;&gt;INDIRECT("'"&amp;$A$70&amp;"'!"&amp;AO$68&amp;$C456+72),1,0)</f>
        <v>0</v>
      </c>
      <c r="AP456" cm="1">
        <f t="array" aca="1" ref="AP456" ca="1">IF(INDIRECT("'"&amp;$A$69&amp;"'!"&amp;AP$68&amp;$C456+72)&lt;&gt;INDIRECT("'"&amp;$A$70&amp;"'!"&amp;AP$68&amp;$C456+72),1,0)</f>
        <v>0</v>
      </c>
      <c r="AQ456" cm="1">
        <f t="array" aca="1" ref="AQ456" ca="1">IF(INDIRECT("'"&amp;$A$69&amp;"'!"&amp;AQ$68&amp;$C456+72)&lt;&gt;INDIRECT("'"&amp;$A$70&amp;"'!"&amp;AQ$68&amp;$C456+72),1,0)</f>
        <v>0</v>
      </c>
      <c r="AR456" cm="1">
        <f t="array" aca="1" ref="AR456" ca="1">IF(INDIRECT("'"&amp;$A$69&amp;"'!"&amp;AR$68&amp;$C456+72)&lt;&gt;INDIRECT("'"&amp;$A$70&amp;"'!"&amp;AR$68&amp;$C456+72),1,0)</f>
        <v>0</v>
      </c>
      <c r="AS456" cm="1">
        <f t="array" aca="1" ref="AS456" ca="1">IF(INDIRECT("'"&amp;$A$69&amp;"'!"&amp;AS$68&amp;$C456+72)&lt;&gt;INDIRECT("'"&amp;$A$70&amp;"'!"&amp;AS$68&amp;$C456+72),1,0)</f>
        <v>0</v>
      </c>
      <c r="AT456" cm="1">
        <f t="array" aca="1" ref="AT456" ca="1">IF(INDIRECT("'"&amp;$A$69&amp;"'!"&amp;AT$68&amp;$C456+72)&lt;&gt;INDIRECT("'"&amp;$A$70&amp;"'!"&amp;AT$68&amp;$C456+72),1,0)</f>
        <v>0</v>
      </c>
      <c r="AU456" cm="1">
        <f t="array" aca="1" ref="AU456" ca="1">IF(INDIRECT("'"&amp;$A$69&amp;"'!"&amp;AU$68&amp;$C456+72)&lt;&gt;INDIRECT("'"&amp;$A$70&amp;"'!"&amp;AU$68&amp;$C456+72),1,0)</f>
        <v>0</v>
      </c>
      <c r="AV456" cm="1">
        <f t="array" aca="1" ref="AV456" ca="1">IF(INDIRECT("'"&amp;$A$69&amp;"'!"&amp;AV$68&amp;$C456+72)&lt;&gt;INDIRECT("'"&amp;$A$70&amp;"'!"&amp;AV$68&amp;$C456+72),1,0)</f>
        <v>0</v>
      </c>
      <c r="AW456" cm="1">
        <f t="array" aca="1" ref="AW456" ca="1">IF(INDIRECT("'"&amp;$A$69&amp;"'!"&amp;AW$68&amp;$C456+72)&lt;&gt;INDIRECT("'"&amp;$A$70&amp;"'!"&amp;AW$68&amp;$C456+72),1,0)</f>
        <v>0</v>
      </c>
      <c r="AX456" cm="1">
        <f t="array" aca="1" ref="AX456" ca="1">IF(INDIRECT("'"&amp;$A$69&amp;"'!"&amp;AX$68&amp;$C456+72)&lt;&gt;INDIRECT("'"&amp;$A$70&amp;"'!"&amp;AX$68&amp;$C456+72),1,0)</f>
        <v>0</v>
      </c>
      <c r="AY456" cm="1">
        <f t="array" aca="1" ref="AY456" ca="1">IF(INDIRECT("'"&amp;$A$69&amp;"'!"&amp;AY$68&amp;$C456+72)&lt;&gt;INDIRECT("'"&amp;$A$70&amp;"'!"&amp;AY$68&amp;$C456+72),1,0)</f>
        <v>0</v>
      </c>
      <c r="AZ456" cm="1">
        <f t="array" aca="1" ref="AZ456" ca="1">IF(INDIRECT("'"&amp;$A$69&amp;"'!"&amp;AZ$68&amp;$C456+72)&lt;&gt;INDIRECT("'"&amp;$A$70&amp;"'!"&amp;AZ$68&amp;$C456+72),1,0)</f>
        <v>0</v>
      </c>
      <c r="BA456" cm="1">
        <f t="array" aca="1" ref="BA456" ca="1">IF(INDIRECT("'"&amp;$A$69&amp;"'!"&amp;BA$68&amp;$C456+72)&lt;&gt;INDIRECT("'"&amp;$A$70&amp;"'!"&amp;BA$68&amp;$C456+72),1,0)</f>
        <v>0</v>
      </c>
      <c r="BB456" cm="1">
        <f t="array" aca="1" ref="BB456" ca="1">IF(INDIRECT("'"&amp;$A$69&amp;"'!"&amp;BB$68&amp;$C456+72)&lt;&gt;INDIRECT("'"&amp;$A$70&amp;"'!"&amp;BB$68&amp;$C456+72),1,0)</f>
        <v>0</v>
      </c>
      <c r="BC456">
        <f t="shared" ca="1" si="15"/>
        <v>0</v>
      </c>
      <c r="BD456">
        <f t="shared" ca="1" si="16"/>
        <v>0</v>
      </c>
      <c r="BE456">
        <f t="shared" ca="1" si="17"/>
        <v>0</v>
      </c>
    </row>
    <row r="457" spans="3:57" x14ac:dyDescent="0.15">
      <c r="C457" s="283">
        <v>385</v>
      </c>
      <c r="D457" cm="1">
        <f t="array" aca="1" ref="D457" ca="1">IF(INDIRECT("'"&amp;$A$69&amp;"'!"&amp;D$68&amp;$C457+72)&lt;&gt;INDIRECT("'"&amp;$A$70&amp;"'!"&amp;D$68&amp;$C457+72),1,0)</f>
        <v>0</v>
      </c>
      <c r="E457" cm="1">
        <f t="array" aca="1" ref="E457" ca="1">IF(INDIRECT("'"&amp;$A$69&amp;"'!"&amp;E$68&amp;$C457+72)&lt;&gt;INDIRECT("'"&amp;$A$70&amp;"'!"&amp;E$68&amp;$C457+72),1,0)</f>
        <v>0</v>
      </c>
      <c r="F457" cm="1">
        <f t="array" aca="1" ref="F457" ca="1">IF(INDIRECT("'"&amp;$A$69&amp;"'!"&amp;F$68&amp;$C457+72)&lt;&gt;INDIRECT("'"&amp;$A$70&amp;"'!"&amp;F$68&amp;$C457+72),1,0)</f>
        <v>0</v>
      </c>
      <c r="G457" cm="1">
        <f t="array" aca="1" ref="G457" ca="1">IF(INDIRECT("'"&amp;$A$69&amp;"'!"&amp;G$68&amp;$C457+72)&lt;&gt;INDIRECT("'"&amp;$A$70&amp;"'!"&amp;G$68&amp;$C457+72),1,0)</f>
        <v>0</v>
      </c>
      <c r="H457" cm="1">
        <f t="array" aca="1" ref="H457" ca="1">IF(INDIRECT("'"&amp;$A$69&amp;"'!"&amp;H$68&amp;$C457+72)&lt;&gt;INDIRECT("'"&amp;$A$70&amp;"'!"&amp;H$68&amp;$C457+72),1,0)</f>
        <v>0</v>
      </c>
      <c r="I457" cm="1">
        <f t="array" aca="1" ref="I457" ca="1">IF(INDIRECT("'"&amp;$A$69&amp;"'!"&amp;I$68&amp;$C457+72)&lt;&gt;INDIRECT("'"&amp;$A$70&amp;"'!"&amp;I$68&amp;$C457+72),1,0)</f>
        <v>0</v>
      </c>
      <c r="J457" cm="1">
        <f t="array" aca="1" ref="J457" ca="1">IF(INDIRECT("'"&amp;$A$69&amp;"'!"&amp;J$68&amp;$C457+72)&lt;&gt;INDIRECT("'"&amp;$A$70&amp;"'!"&amp;J$68&amp;$C457+72),1,0)</f>
        <v>0</v>
      </c>
      <c r="K457" cm="1">
        <f t="array" aca="1" ref="K457" ca="1">IF(INDIRECT("'"&amp;$A$69&amp;"'!"&amp;K$68&amp;$C457+72)&lt;&gt;INDIRECT("'"&amp;$A$70&amp;"'!"&amp;K$68&amp;$C457+72),1,0)</f>
        <v>0</v>
      </c>
      <c r="L457" cm="1">
        <f t="array" aca="1" ref="L457" ca="1">IF(INDIRECT("'"&amp;$A$69&amp;"'!"&amp;L$68&amp;$C457+72)&lt;&gt;INDIRECT("'"&amp;$A$70&amp;"'!"&amp;L$68&amp;$C457+72),1,0)</f>
        <v>0</v>
      </c>
      <c r="M457" cm="1">
        <f t="array" aca="1" ref="M457" ca="1">IF(INDIRECT("'"&amp;$A$69&amp;"'!"&amp;M$68&amp;$C457+72)&lt;&gt;INDIRECT("'"&amp;$A$70&amp;"'!"&amp;M$68&amp;$C457+72),1,0)</f>
        <v>0</v>
      </c>
      <c r="N457" cm="1">
        <f t="array" aca="1" ref="N457" ca="1">IF(INDIRECT("'"&amp;$A$69&amp;"'!"&amp;N$68&amp;$C457+72)&lt;&gt;INDIRECT("'"&amp;$A$70&amp;"'!"&amp;N$68&amp;$C457+72),1,0)</f>
        <v>0</v>
      </c>
      <c r="O457" cm="1">
        <f t="array" aca="1" ref="O457" ca="1">IF(INDIRECT("'"&amp;$A$69&amp;"'!"&amp;O$68&amp;$C457+72)&lt;&gt;INDIRECT("'"&amp;$A$70&amp;"'!"&amp;O$68&amp;$C457+72),1,0)</f>
        <v>0</v>
      </c>
      <c r="P457" cm="1">
        <f t="array" aca="1" ref="P457" ca="1">IF(INDIRECT("'"&amp;$A$69&amp;"'!"&amp;P$68&amp;$C457+72)&lt;&gt;INDIRECT("'"&amp;$A$70&amp;"'!"&amp;P$68&amp;$C457+72),1,0)</f>
        <v>0</v>
      </c>
      <c r="Q457" cm="1">
        <f t="array" aca="1" ref="Q457" ca="1">IF(INDIRECT("'"&amp;$A$69&amp;"'!"&amp;Q$68&amp;$C457+72)&lt;&gt;INDIRECT("'"&amp;$A$70&amp;"'!"&amp;Q$68&amp;$C457+72),1,0)</f>
        <v>0</v>
      </c>
      <c r="R457" cm="1">
        <f t="array" aca="1" ref="R457" ca="1">IF(INDIRECT("'"&amp;$A$69&amp;"'!"&amp;R$68&amp;$C457+72)&lt;&gt;INDIRECT("'"&amp;$A$70&amp;"'!"&amp;R$68&amp;$C457+72),1,0)</f>
        <v>0</v>
      </c>
      <c r="S457" cm="1">
        <f t="array" aca="1" ref="S457" ca="1">IF(INDIRECT("'"&amp;$A$69&amp;"'!"&amp;S$68&amp;$C457+72)&lt;&gt;INDIRECT("'"&amp;$A$70&amp;"'!"&amp;S$68&amp;$C457+72),1,0)</f>
        <v>0</v>
      </c>
      <c r="T457" cm="1">
        <f t="array" aca="1" ref="T457" ca="1">IF(INDIRECT("'"&amp;$A$69&amp;"'!"&amp;T$68&amp;$C457+72)&lt;&gt;INDIRECT("'"&amp;$A$70&amp;"'!"&amp;T$68&amp;$C457+72),1,0)</f>
        <v>0</v>
      </c>
      <c r="U457" cm="1">
        <f t="array" aca="1" ref="U457" ca="1">IF(INDIRECT("'"&amp;$A$69&amp;"'!"&amp;U$68&amp;$C457+72)&lt;&gt;INDIRECT("'"&amp;$A$70&amp;"'!"&amp;U$68&amp;$C457+72),1,0)</f>
        <v>0</v>
      </c>
      <c r="V457" cm="1">
        <f t="array" aca="1" ref="V457" ca="1">IF(INDIRECT("'"&amp;$A$69&amp;"'!"&amp;V$68&amp;$C457+72)&lt;&gt;INDIRECT("'"&amp;$A$70&amp;"'!"&amp;V$68&amp;$C457+72),1,0)</f>
        <v>0</v>
      </c>
      <c r="W457" cm="1">
        <f t="array" aca="1" ref="W457" ca="1">IF(INDIRECT("'"&amp;$A$69&amp;"'!"&amp;W$68&amp;$C457+72)&lt;&gt;INDIRECT("'"&amp;$A$70&amp;"'!"&amp;W$68&amp;$C457+72),1,0)</f>
        <v>0</v>
      </c>
      <c r="X457" cm="1">
        <f t="array" aca="1" ref="X457" ca="1">IF(INDIRECT("'"&amp;$A$69&amp;"'!"&amp;X$68&amp;$C457+72)&lt;&gt;INDIRECT("'"&amp;$A$70&amp;"'!"&amp;X$68&amp;$C457+72),1,0)</f>
        <v>0</v>
      </c>
      <c r="Y457" cm="1">
        <f t="array" aca="1" ref="Y457" ca="1">IF(INDIRECT("'"&amp;$A$69&amp;"'!"&amp;Y$68&amp;$C457+72)&lt;&gt;INDIRECT("'"&amp;$A$70&amp;"'!"&amp;Y$68&amp;$C457+72),1,0)</f>
        <v>0</v>
      </c>
      <c r="Z457" cm="1">
        <f t="array" aca="1" ref="Z457" ca="1">IF(INDIRECT("'"&amp;$A$69&amp;"'!"&amp;Z$68&amp;$C457+72)&lt;&gt;INDIRECT("'"&amp;$A$70&amp;"'!"&amp;Z$68&amp;$C457+72),1,0)</f>
        <v>0</v>
      </c>
      <c r="AA457" cm="1">
        <f t="array" aca="1" ref="AA457" ca="1">IF(INDIRECT("'"&amp;$A$69&amp;"'!"&amp;AA$68&amp;$C457+72)&lt;&gt;INDIRECT("'"&amp;$A$70&amp;"'!"&amp;AA$68&amp;$C457+72),1,0)</f>
        <v>0</v>
      </c>
      <c r="AB457" cm="1">
        <f t="array" aca="1" ref="AB457" ca="1">IF(INDIRECT("'"&amp;$A$69&amp;"'!"&amp;AB$68&amp;$C457+72)&lt;&gt;INDIRECT("'"&amp;$A$70&amp;"'!"&amp;AB$68&amp;$C457+72),1,0)</f>
        <v>0</v>
      </c>
      <c r="AC457" cm="1">
        <f t="array" aca="1" ref="AC457" ca="1">IF(INDIRECT("'"&amp;$A$69&amp;"'!"&amp;AC$68&amp;$C457+72)&lt;&gt;INDIRECT("'"&amp;$A$70&amp;"'!"&amp;AC$68&amp;$C457+72),1,0)</f>
        <v>0</v>
      </c>
      <c r="AD457" cm="1">
        <f t="array" aca="1" ref="AD457" ca="1">IF(INDIRECT("'"&amp;$A$69&amp;"'!"&amp;AD$68&amp;$C457+72)&lt;&gt;INDIRECT("'"&amp;$A$70&amp;"'!"&amp;AD$68&amp;$C457+72),1,0)</f>
        <v>0</v>
      </c>
      <c r="AE457" cm="1">
        <f t="array" aca="1" ref="AE457" ca="1">IF(INDIRECT("'"&amp;$A$69&amp;"'!"&amp;AE$68&amp;$C457+72)&lt;&gt;INDIRECT("'"&amp;$A$70&amp;"'!"&amp;AE$68&amp;$C457+72),1,0)</f>
        <v>0</v>
      </c>
      <c r="AF457" cm="1">
        <f t="array" aca="1" ref="AF457" ca="1">IF(INDIRECT("'"&amp;$A$69&amp;"'!"&amp;AF$68&amp;$C457+72)&lt;&gt;INDIRECT("'"&amp;$A$70&amp;"'!"&amp;AF$68&amp;$C457+72),1,0)</f>
        <v>0</v>
      </c>
      <c r="AG457" cm="1">
        <f t="array" aca="1" ref="AG457" ca="1">IF(INDIRECT("'"&amp;$A$69&amp;"'!"&amp;AG$68&amp;$C457+72)&lt;&gt;INDIRECT("'"&amp;$A$70&amp;"'!"&amp;AG$68&amp;$C457+72),1,0)</f>
        <v>0</v>
      </c>
      <c r="AH457" cm="1">
        <f t="array" aca="1" ref="AH457" ca="1">IF(INDIRECT("'"&amp;$A$69&amp;"'!"&amp;AH$68&amp;$C457+72)&lt;&gt;INDIRECT("'"&amp;$A$70&amp;"'!"&amp;AH$68&amp;$C457+72),1,0)</f>
        <v>0</v>
      </c>
      <c r="AI457" cm="1">
        <f t="array" aca="1" ref="AI457" ca="1">IF(INDIRECT("'"&amp;$A$69&amp;"'!"&amp;AI$68&amp;$C457+72)&lt;&gt;INDIRECT("'"&amp;$A$70&amp;"'!"&amp;AI$68&amp;$C457+72),1,0)</f>
        <v>0</v>
      </c>
      <c r="AJ457" cm="1">
        <f t="array" aca="1" ref="AJ457" ca="1">IF(INDIRECT("'"&amp;$A$69&amp;"'!"&amp;AJ$68&amp;$C457+72)&lt;&gt;INDIRECT("'"&amp;$A$70&amp;"'!"&amp;AJ$68&amp;$C457+72),1,0)</f>
        <v>0</v>
      </c>
      <c r="AK457" cm="1">
        <f t="array" aca="1" ref="AK457" ca="1">IF(INDIRECT("'"&amp;$A$69&amp;"'!"&amp;AK$68&amp;$C457+72)&lt;&gt;INDIRECT("'"&amp;$A$70&amp;"'!"&amp;AK$68&amp;$C457+72),1,0)</f>
        <v>0</v>
      </c>
      <c r="AL457" cm="1">
        <f t="array" aca="1" ref="AL457" ca="1">IF(INDIRECT("'"&amp;$A$69&amp;"'!"&amp;AL$68&amp;$C457+72)&lt;&gt;INDIRECT("'"&amp;$A$70&amp;"'!"&amp;AL$68&amp;$C457+72),1,0)</f>
        <v>0</v>
      </c>
      <c r="AM457" cm="1">
        <f t="array" aca="1" ref="AM457" ca="1">IF(INDIRECT("'"&amp;$A$69&amp;"'!"&amp;AM$68&amp;$C457+72)&lt;&gt;INDIRECT("'"&amp;$A$70&amp;"'!"&amp;AM$68&amp;$C457+72),1,0)</f>
        <v>0</v>
      </c>
      <c r="AN457" cm="1">
        <f t="array" aca="1" ref="AN457" ca="1">IF(INDIRECT("'"&amp;$A$69&amp;"'!"&amp;AN$68&amp;$C457+72)&lt;&gt;INDIRECT("'"&amp;$A$70&amp;"'!"&amp;AN$68&amp;$C457+72),1,0)</f>
        <v>0</v>
      </c>
      <c r="AO457" cm="1">
        <f t="array" aca="1" ref="AO457" ca="1">IF(INDIRECT("'"&amp;$A$69&amp;"'!"&amp;AO$68&amp;$C457+72)&lt;&gt;INDIRECT("'"&amp;$A$70&amp;"'!"&amp;AO$68&amp;$C457+72),1,0)</f>
        <v>0</v>
      </c>
      <c r="AP457" cm="1">
        <f t="array" aca="1" ref="AP457" ca="1">IF(INDIRECT("'"&amp;$A$69&amp;"'!"&amp;AP$68&amp;$C457+72)&lt;&gt;INDIRECT("'"&amp;$A$70&amp;"'!"&amp;AP$68&amp;$C457+72),1,0)</f>
        <v>0</v>
      </c>
      <c r="AQ457" cm="1">
        <f t="array" aca="1" ref="AQ457" ca="1">IF(INDIRECT("'"&amp;$A$69&amp;"'!"&amp;AQ$68&amp;$C457+72)&lt;&gt;INDIRECT("'"&amp;$A$70&amp;"'!"&amp;AQ$68&amp;$C457+72),1,0)</f>
        <v>0</v>
      </c>
      <c r="AR457" cm="1">
        <f t="array" aca="1" ref="AR457" ca="1">IF(INDIRECT("'"&amp;$A$69&amp;"'!"&amp;AR$68&amp;$C457+72)&lt;&gt;INDIRECT("'"&amp;$A$70&amp;"'!"&amp;AR$68&amp;$C457+72),1,0)</f>
        <v>0</v>
      </c>
      <c r="AS457" cm="1">
        <f t="array" aca="1" ref="AS457" ca="1">IF(INDIRECT("'"&amp;$A$69&amp;"'!"&amp;AS$68&amp;$C457+72)&lt;&gt;INDIRECT("'"&amp;$A$70&amp;"'!"&amp;AS$68&amp;$C457+72),1,0)</f>
        <v>0</v>
      </c>
      <c r="AT457" cm="1">
        <f t="array" aca="1" ref="AT457" ca="1">IF(INDIRECT("'"&amp;$A$69&amp;"'!"&amp;AT$68&amp;$C457+72)&lt;&gt;INDIRECT("'"&amp;$A$70&amp;"'!"&amp;AT$68&amp;$C457+72),1,0)</f>
        <v>0</v>
      </c>
      <c r="AU457" cm="1">
        <f t="array" aca="1" ref="AU457" ca="1">IF(INDIRECT("'"&amp;$A$69&amp;"'!"&amp;AU$68&amp;$C457+72)&lt;&gt;INDIRECT("'"&amp;$A$70&amp;"'!"&amp;AU$68&amp;$C457+72),1,0)</f>
        <v>0</v>
      </c>
      <c r="AV457" cm="1">
        <f t="array" aca="1" ref="AV457" ca="1">IF(INDIRECT("'"&amp;$A$69&amp;"'!"&amp;AV$68&amp;$C457+72)&lt;&gt;INDIRECT("'"&amp;$A$70&amp;"'!"&amp;AV$68&amp;$C457+72),1,0)</f>
        <v>0</v>
      </c>
      <c r="AW457" cm="1">
        <f t="array" aca="1" ref="AW457" ca="1">IF(INDIRECT("'"&amp;$A$69&amp;"'!"&amp;AW$68&amp;$C457+72)&lt;&gt;INDIRECT("'"&amp;$A$70&amp;"'!"&amp;AW$68&amp;$C457+72),1,0)</f>
        <v>0</v>
      </c>
      <c r="AX457" cm="1">
        <f t="array" aca="1" ref="AX457" ca="1">IF(INDIRECT("'"&amp;$A$69&amp;"'!"&amp;AX$68&amp;$C457+72)&lt;&gt;INDIRECT("'"&amp;$A$70&amp;"'!"&amp;AX$68&amp;$C457+72),1,0)</f>
        <v>0</v>
      </c>
      <c r="AY457" cm="1">
        <f t="array" aca="1" ref="AY457" ca="1">IF(INDIRECT("'"&amp;$A$69&amp;"'!"&amp;AY$68&amp;$C457+72)&lt;&gt;INDIRECT("'"&amp;$A$70&amp;"'!"&amp;AY$68&amp;$C457+72),1,0)</f>
        <v>0</v>
      </c>
      <c r="AZ457" cm="1">
        <f t="array" aca="1" ref="AZ457" ca="1">IF(INDIRECT("'"&amp;$A$69&amp;"'!"&amp;AZ$68&amp;$C457+72)&lt;&gt;INDIRECT("'"&amp;$A$70&amp;"'!"&amp;AZ$68&amp;$C457+72),1,0)</f>
        <v>0</v>
      </c>
      <c r="BA457" cm="1">
        <f t="array" aca="1" ref="BA457" ca="1">IF(INDIRECT("'"&amp;$A$69&amp;"'!"&amp;BA$68&amp;$C457+72)&lt;&gt;INDIRECT("'"&amp;$A$70&amp;"'!"&amp;BA$68&amp;$C457+72),1,0)</f>
        <v>0</v>
      </c>
      <c r="BB457" cm="1">
        <f t="array" aca="1" ref="BB457" ca="1">IF(INDIRECT("'"&amp;$A$69&amp;"'!"&amp;BB$68&amp;$C457+72)&lt;&gt;INDIRECT("'"&amp;$A$70&amp;"'!"&amp;BB$68&amp;$C457+72),1,0)</f>
        <v>0</v>
      </c>
      <c r="BC457">
        <f t="shared" ca="1" si="15"/>
        <v>0</v>
      </c>
      <c r="BD457">
        <f t="shared" ca="1" si="16"/>
        <v>0</v>
      </c>
      <c r="BE457">
        <f t="shared" ca="1" si="17"/>
        <v>0</v>
      </c>
    </row>
    <row r="458" spans="3:57" x14ac:dyDescent="0.15">
      <c r="C458" s="283">
        <v>386</v>
      </c>
      <c r="D458" cm="1">
        <f t="array" aca="1" ref="D458" ca="1">IF(INDIRECT("'"&amp;$A$69&amp;"'!"&amp;D$68&amp;$C458+72)&lt;&gt;INDIRECT("'"&amp;$A$70&amp;"'!"&amp;D$68&amp;$C458+72),1,0)</f>
        <v>0</v>
      </c>
      <c r="E458" cm="1">
        <f t="array" aca="1" ref="E458" ca="1">IF(INDIRECT("'"&amp;$A$69&amp;"'!"&amp;E$68&amp;$C458+72)&lt;&gt;INDIRECT("'"&amp;$A$70&amp;"'!"&amp;E$68&amp;$C458+72),1,0)</f>
        <v>0</v>
      </c>
      <c r="F458" cm="1">
        <f t="array" aca="1" ref="F458" ca="1">IF(INDIRECT("'"&amp;$A$69&amp;"'!"&amp;F$68&amp;$C458+72)&lt;&gt;INDIRECT("'"&amp;$A$70&amp;"'!"&amp;F$68&amp;$C458+72),1,0)</f>
        <v>0</v>
      </c>
      <c r="G458" cm="1">
        <f t="array" aca="1" ref="G458" ca="1">IF(INDIRECT("'"&amp;$A$69&amp;"'!"&amp;G$68&amp;$C458+72)&lt;&gt;INDIRECT("'"&amp;$A$70&amp;"'!"&amp;G$68&amp;$C458+72),1,0)</f>
        <v>0</v>
      </c>
      <c r="H458" cm="1">
        <f t="array" aca="1" ref="H458" ca="1">IF(INDIRECT("'"&amp;$A$69&amp;"'!"&amp;H$68&amp;$C458+72)&lt;&gt;INDIRECT("'"&amp;$A$70&amp;"'!"&amp;H$68&amp;$C458+72),1,0)</f>
        <v>0</v>
      </c>
      <c r="I458" cm="1">
        <f t="array" aca="1" ref="I458" ca="1">IF(INDIRECT("'"&amp;$A$69&amp;"'!"&amp;I$68&amp;$C458+72)&lt;&gt;INDIRECT("'"&amp;$A$70&amp;"'!"&amp;I$68&amp;$C458+72),1,0)</f>
        <v>0</v>
      </c>
      <c r="J458" cm="1">
        <f t="array" aca="1" ref="J458" ca="1">IF(INDIRECT("'"&amp;$A$69&amp;"'!"&amp;J$68&amp;$C458+72)&lt;&gt;INDIRECT("'"&amp;$A$70&amp;"'!"&amp;J$68&amp;$C458+72),1,0)</f>
        <v>0</v>
      </c>
      <c r="K458" cm="1">
        <f t="array" aca="1" ref="K458" ca="1">IF(INDIRECT("'"&amp;$A$69&amp;"'!"&amp;K$68&amp;$C458+72)&lt;&gt;INDIRECT("'"&amp;$A$70&amp;"'!"&amp;K$68&amp;$C458+72),1,0)</f>
        <v>0</v>
      </c>
      <c r="L458" cm="1">
        <f t="array" aca="1" ref="L458" ca="1">IF(INDIRECT("'"&amp;$A$69&amp;"'!"&amp;L$68&amp;$C458+72)&lt;&gt;INDIRECT("'"&amp;$A$70&amp;"'!"&amp;L$68&amp;$C458+72),1,0)</f>
        <v>0</v>
      </c>
      <c r="M458" cm="1">
        <f t="array" aca="1" ref="M458" ca="1">IF(INDIRECT("'"&amp;$A$69&amp;"'!"&amp;M$68&amp;$C458+72)&lt;&gt;INDIRECT("'"&amp;$A$70&amp;"'!"&amp;M$68&amp;$C458+72),1,0)</f>
        <v>0</v>
      </c>
      <c r="N458" cm="1">
        <f t="array" aca="1" ref="N458" ca="1">IF(INDIRECT("'"&amp;$A$69&amp;"'!"&amp;N$68&amp;$C458+72)&lt;&gt;INDIRECT("'"&amp;$A$70&amp;"'!"&amp;N$68&amp;$C458+72),1,0)</f>
        <v>0</v>
      </c>
      <c r="O458" cm="1">
        <f t="array" aca="1" ref="O458" ca="1">IF(INDIRECT("'"&amp;$A$69&amp;"'!"&amp;O$68&amp;$C458+72)&lt;&gt;INDIRECT("'"&amp;$A$70&amp;"'!"&amp;O$68&amp;$C458+72),1,0)</f>
        <v>0</v>
      </c>
      <c r="P458" cm="1">
        <f t="array" aca="1" ref="P458" ca="1">IF(INDIRECT("'"&amp;$A$69&amp;"'!"&amp;P$68&amp;$C458+72)&lt;&gt;INDIRECT("'"&amp;$A$70&amp;"'!"&amp;P$68&amp;$C458+72),1,0)</f>
        <v>0</v>
      </c>
      <c r="Q458" cm="1">
        <f t="array" aca="1" ref="Q458" ca="1">IF(INDIRECT("'"&amp;$A$69&amp;"'!"&amp;Q$68&amp;$C458+72)&lt;&gt;INDIRECT("'"&amp;$A$70&amp;"'!"&amp;Q$68&amp;$C458+72),1,0)</f>
        <v>0</v>
      </c>
      <c r="R458" cm="1">
        <f t="array" aca="1" ref="R458" ca="1">IF(INDIRECT("'"&amp;$A$69&amp;"'!"&amp;R$68&amp;$C458+72)&lt;&gt;INDIRECT("'"&amp;$A$70&amp;"'!"&amp;R$68&amp;$C458+72),1,0)</f>
        <v>0</v>
      </c>
      <c r="S458" cm="1">
        <f t="array" aca="1" ref="S458" ca="1">IF(INDIRECT("'"&amp;$A$69&amp;"'!"&amp;S$68&amp;$C458+72)&lt;&gt;INDIRECT("'"&amp;$A$70&amp;"'!"&amp;S$68&amp;$C458+72),1,0)</f>
        <v>0</v>
      </c>
      <c r="T458" cm="1">
        <f t="array" aca="1" ref="T458" ca="1">IF(INDIRECT("'"&amp;$A$69&amp;"'!"&amp;T$68&amp;$C458+72)&lt;&gt;INDIRECT("'"&amp;$A$70&amp;"'!"&amp;T$68&amp;$C458+72),1,0)</f>
        <v>0</v>
      </c>
      <c r="U458" cm="1">
        <f t="array" aca="1" ref="U458" ca="1">IF(INDIRECT("'"&amp;$A$69&amp;"'!"&amp;U$68&amp;$C458+72)&lt;&gt;INDIRECT("'"&amp;$A$70&amp;"'!"&amp;U$68&amp;$C458+72),1,0)</f>
        <v>0</v>
      </c>
      <c r="V458" cm="1">
        <f t="array" aca="1" ref="V458" ca="1">IF(INDIRECT("'"&amp;$A$69&amp;"'!"&amp;V$68&amp;$C458+72)&lt;&gt;INDIRECT("'"&amp;$A$70&amp;"'!"&amp;V$68&amp;$C458+72),1,0)</f>
        <v>0</v>
      </c>
      <c r="W458" cm="1">
        <f t="array" aca="1" ref="W458" ca="1">IF(INDIRECT("'"&amp;$A$69&amp;"'!"&amp;W$68&amp;$C458+72)&lt;&gt;INDIRECT("'"&amp;$A$70&amp;"'!"&amp;W$68&amp;$C458+72),1,0)</f>
        <v>0</v>
      </c>
      <c r="X458" cm="1">
        <f t="array" aca="1" ref="X458" ca="1">IF(INDIRECT("'"&amp;$A$69&amp;"'!"&amp;X$68&amp;$C458+72)&lt;&gt;INDIRECT("'"&amp;$A$70&amp;"'!"&amp;X$68&amp;$C458+72),1,0)</f>
        <v>0</v>
      </c>
      <c r="Y458" cm="1">
        <f t="array" aca="1" ref="Y458" ca="1">IF(INDIRECT("'"&amp;$A$69&amp;"'!"&amp;Y$68&amp;$C458+72)&lt;&gt;INDIRECT("'"&amp;$A$70&amp;"'!"&amp;Y$68&amp;$C458+72),1,0)</f>
        <v>0</v>
      </c>
      <c r="Z458" cm="1">
        <f t="array" aca="1" ref="Z458" ca="1">IF(INDIRECT("'"&amp;$A$69&amp;"'!"&amp;Z$68&amp;$C458+72)&lt;&gt;INDIRECT("'"&amp;$A$70&amp;"'!"&amp;Z$68&amp;$C458+72),1,0)</f>
        <v>0</v>
      </c>
      <c r="AA458" cm="1">
        <f t="array" aca="1" ref="AA458" ca="1">IF(INDIRECT("'"&amp;$A$69&amp;"'!"&amp;AA$68&amp;$C458+72)&lt;&gt;INDIRECT("'"&amp;$A$70&amp;"'!"&amp;AA$68&amp;$C458+72),1,0)</f>
        <v>0</v>
      </c>
      <c r="AB458" cm="1">
        <f t="array" aca="1" ref="AB458" ca="1">IF(INDIRECT("'"&amp;$A$69&amp;"'!"&amp;AB$68&amp;$C458+72)&lt;&gt;INDIRECT("'"&amp;$A$70&amp;"'!"&amp;AB$68&amp;$C458+72),1,0)</f>
        <v>0</v>
      </c>
      <c r="AC458" cm="1">
        <f t="array" aca="1" ref="AC458" ca="1">IF(INDIRECT("'"&amp;$A$69&amp;"'!"&amp;AC$68&amp;$C458+72)&lt;&gt;INDIRECT("'"&amp;$A$70&amp;"'!"&amp;AC$68&amp;$C458+72),1,0)</f>
        <v>0</v>
      </c>
      <c r="AD458" cm="1">
        <f t="array" aca="1" ref="AD458" ca="1">IF(INDIRECT("'"&amp;$A$69&amp;"'!"&amp;AD$68&amp;$C458+72)&lt;&gt;INDIRECT("'"&amp;$A$70&amp;"'!"&amp;AD$68&amp;$C458+72),1,0)</f>
        <v>0</v>
      </c>
      <c r="AE458" cm="1">
        <f t="array" aca="1" ref="AE458" ca="1">IF(INDIRECT("'"&amp;$A$69&amp;"'!"&amp;AE$68&amp;$C458+72)&lt;&gt;INDIRECT("'"&amp;$A$70&amp;"'!"&amp;AE$68&amp;$C458+72),1,0)</f>
        <v>0</v>
      </c>
      <c r="AF458" cm="1">
        <f t="array" aca="1" ref="AF458" ca="1">IF(INDIRECT("'"&amp;$A$69&amp;"'!"&amp;AF$68&amp;$C458+72)&lt;&gt;INDIRECT("'"&amp;$A$70&amp;"'!"&amp;AF$68&amp;$C458+72),1,0)</f>
        <v>0</v>
      </c>
      <c r="AG458" cm="1">
        <f t="array" aca="1" ref="AG458" ca="1">IF(INDIRECT("'"&amp;$A$69&amp;"'!"&amp;AG$68&amp;$C458+72)&lt;&gt;INDIRECT("'"&amp;$A$70&amp;"'!"&amp;AG$68&amp;$C458+72),1,0)</f>
        <v>0</v>
      </c>
      <c r="AH458" cm="1">
        <f t="array" aca="1" ref="AH458" ca="1">IF(INDIRECT("'"&amp;$A$69&amp;"'!"&amp;AH$68&amp;$C458+72)&lt;&gt;INDIRECT("'"&amp;$A$70&amp;"'!"&amp;AH$68&amp;$C458+72),1,0)</f>
        <v>0</v>
      </c>
      <c r="AI458" cm="1">
        <f t="array" aca="1" ref="AI458" ca="1">IF(INDIRECT("'"&amp;$A$69&amp;"'!"&amp;AI$68&amp;$C458+72)&lt;&gt;INDIRECT("'"&amp;$A$70&amp;"'!"&amp;AI$68&amp;$C458+72),1,0)</f>
        <v>0</v>
      </c>
      <c r="AJ458" cm="1">
        <f t="array" aca="1" ref="AJ458" ca="1">IF(INDIRECT("'"&amp;$A$69&amp;"'!"&amp;AJ$68&amp;$C458+72)&lt;&gt;INDIRECT("'"&amp;$A$70&amp;"'!"&amp;AJ$68&amp;$C458+72),1,0)</f>
        <v>0</v>
      </c>
      <c r="AK458" cm="1">
        <f t="array" aca="1" ref="AK458" ca="1">IF(INDIRECT("'"&amp;$A$69&amp;"'!"&amp;AK$68&amp;$C458+72)&lt;&gt;INDIRECT("'"&amp;$A$70&amp;"'!"&amp;AK$68&amp;$C458+72),1,0)</f>
        <v>0</v>
      </c>
      <c r="AL458" cm="1">
        <f t="array" aca="1" ref="AL458" ca="1">IF(INDIRECT("'"&amp;$A$69&amp;"'!"&amp;AL$68&amp;$C458+72)&lt;&gt;INDIRECT("'"&amp;$A$70&amp;"'!"&amp;AL$68&amp;$C458+72),1,0)</f>
        <v>0</v>
      </c>
      <c r="AM458" cm="1">
        <f t="array" aca="1" ref="AM458" ca="1">IF(INDIRECT("'"&amp;$A$69&amp;"'!"&amp;AM$68&amp;$C458+72)&lt;&gt;INDIRECT("'"&amp;$A$70&amp;"'!"&amp;AM$68&amp;$C458+72),1,0)</f>
        <v>0</v>
      </c>
      <c r="AN458" cm="1">
        <f t="array" aca="1" ref="AN458" ca="1">IF(INDIRECT("'"&amp;$A$69&amp;"'!"&amp;AN$68&amp;$C458+72)&lt;&gt;INDIRECT("'"&amp;$A$70&amp;"'!"&amp;AN$68&amp;$C458+72),1,0)</f>
        <v>0</v>
      </c>
      <c r="AO458" cm="1">
        <f t="array" aca="1" ref="AO458" ca="1">IF(INDIRECT("'"&amp;$A$69&amp;"'!"&amp;AO$68&amp;$C458+72)&lt;&gt;INDIRECT("'"&amp;$A$70&amp;"'!"&amp;AO$68&amp;$C458+72),1,0)</f>
        <v>0</v>
      </c>
      <c r="AP458" cm="1">
        <f t="array" aca="1" ref="AP458" ca="1">IF(INDIRECT("'"&amp;$A$69&amp;"'!"&amp;AP$68&amp;$C458+72)&lt;&gt;INDIRECT("'"&amp;$A$70&amp;"'!"&amp;AP$68&amp;$C458+72),1,0)</f>
        <v>0</v>
      </c>
      <c r="AQ458" cm="1">
        <f t="array" aca="1" ref="AQ458" ca="1">IF(INDIRECT("'"&amp;$A$69&amp;"'!"&amp;AQ$68&amp;$C458+72)&lt;&gt;INDIRECT("'"&amp;$A$70&amp;"'!"&amp;AQ$68&amp;$C458+72),1,0)</f>
        <v>0</v>
      </c>
      <c r="AR458" cm="1">
        <f t="array" aca="1" ref="AR458" ca="1">IF(INDIRECT("'"&amp;$A$69&amp;"'!"&amp;AR$68&amp;$C458+72)&lt;&gt;INDIRECT("'"&amp;$A$70&amp;"'!"&amp;AR$68&amp;$C458+72),1,0)</f>
        <v>0</v>
      </c>
      <c r="AS458" cm="1">
        <f t="array" aca="1" ref="AS458" ca="1">IF(INDIRECT("'"&amp;$A$69&amp;"'!"&amp;AS$68&amp;$C458+72)&lt;&gt;INDIRECT("'"&amp;$A$70&amp;"'!"&amp;AS$68&amp;$C458+72),1,0)</f>
        <v>0</v>
      </c>
      <c r="AT458" cm="1">
        <f t="array" aca="1" ref="AT458" ca="1">IF(INDIRECT("'"&amp;$A$69&amp;"'!"&amp;AT$68&amp;$C458+72)&lt;&gt;INDIRECT("'"&amp;$A$70&amp;"'!"&amp;AT$68&amp;$C458+72),1,0)</f>
        <v>0</v>
      </c>
      <c r="AU458" cm="1">
        <f t="array" aca="1" ref="AU458" ca="1">IF(INDIRECT("'"&amp;$A$69&amp;"'!"&amp;AU$68&amp;$C458+72)&lt;&gt;INDIRECT("'"&amp;$A$70&amp;"'!"&amp;AU$68&amp;$C458+72),1,0)</f>
        <v>0</v>
      </c>
      <c r="AV458" cm="1">
        <f t="array" aca="1" ref="AV458" ca="1">IF(INDIRECT("'"&amp;$A$69&amp;"'!"&amp;AV$68&amp;$C458+72)&lt;&gt;INDIRECT("'"&amp;$A$70&amp;"'!"&amp;AV$68&amp;$C458+72),1,0)</f>
        <v>0</v>
      </c>
      <c r="AW458" cm="1">
        <f t="array" aca="1" ref="AW458" ca="1">IF(INDIRECT("'"&amp;$A$69&amp;"'!"&amp;AW$68&amp;$C458+72)&lt;&gt;INDIRECT("'"&amp;$A$70&amp;"'!"&amp;AW$68&amp;$C458+72),1,0)</f>
        <v>0</v>
      </c>
      <c r="AX458" cm="1">
        <f t="array" aca="1" ref="AX458" ca="1">IF(INDIRECT("'"&amp;$A$69&amp;"'!"&amp;AX$68&amp;$C458+72)&lt;&gt;INDIRECT("'"&amp;$A$70&amp;"'!"&amp;AX$68&amp;$C458+72),1,0)</f>
        <v>0</v>
      </c>
      <c r="AY458" cm="1">
        <f t="array" aca="1" ref="AY458" ca="1">IF(INDIRECT("'"&amp;$A$69&amp;"'!"&amp;AY$68&amp;$C458+72)&lt;&gt;INDIRECT("'"&amp;$A$70&amp;"'!"&amp;AY$68&amp;$C458+72),1,0)</f>
        <v>0</v>
      </c>
      <c r="AZ458" cm="1">
        <f t="array" aca="1" ref="AZ458" ca="1">IF(INDIRECT("'"&amp;$A$69&amp;"'!"&amp;AZ$68&amp;$C458+72)&lt;&gt;INDIRECT("'"&amp;$A$70&amp;"'!"&amp;AZ$68&amp;$C458+72),1,0)</f>
        <v>0</v>
      </c>
      <c r="BA458" cm="1">
        <f t="array" aca="1" ref="BA458" ca="1">IF(INDIRECT("'"&amp;$A$69&amp;"'!"&amp;BA$68&amp;$C458+72)&lt;&gt;INDIRECT("'"&amp;$A$70&amp;"'!"&amp;BA$68&amp;$C458+72),1,0)</f>
        <v>0</v>
      </c>
      <c r="BB458" cm="1">
        <f t="array" aca="1" ref="BB458" ca="1">IF(INDIRECT("'"&amp;$A$69&amp;"'!"&amp;BB$68&amp;$C458+72)&lt;&gt;INDIRECT("'"&amp;$A$70&amp;"'!"&amp;BB$68&amp;$C458+72),1,0)</f>
        <v>0</v>
      </c>
      <c r="BC458">
        <f t="shared" ref="BC458:BC472" ca="1" si="18">IFERROR(MIN(SUM(D458:BB458),1),1)</f>
        <v>0</v>
      </c>
      <c r="BD458">
        <f t="shared" ref="BD458:BD472" ca="1" si="19">IFERROR(IF(SUM(D458:Q458,Z458:BB458)&gt;0,0,MIN(SUM(R458:Y458),1)),0)</f>
        <v>0</v>
      </c>
      <c r="BE458">
        <f t="shared" ref="BE458:BE472" ca="1" si="20">IF(AND(BC458=1,BD458=0),1,0)</f>
        <v>0</v>
      </c>
    </row>
    <row r="459" spans="3:57" x14ac:dyDescent="0.15">
      <c r="C459" s="283">
        <v>387</v>
      </c>
      <c r="D459" cm="1">
        <f t="array" aca="1" ref="D459" ca="1">IF(INDIRECT("'"&amp;$A$69&amp;"'!"&amp;D$68&amp;$C459+72)&lt;&gt;INDIRECT("'"&amp;$A$70&amp;"'!"&amp;D$68&amp;$C459+72),1,0)</f>
        <v>0</v>
      </c>
      <c r="E459" cm="1">
        <f t="array" aca="1" ref="E459" ca="1">IF(INDIRECT("'"&amp;$A$69&amp;"'!"&amp;E$68&amp;$C459+72)&lt;&gt;INDIRECT("'"&amp;$A$70&amp;"'!"&amp;E$68&amp;$C459+72),1,0)</f>
        <v>0</v>
      </c>
      <c r="F459" cm="1">
        <f t="array" aca="1" ref="F459" ca="1">IF(INDIRECT("'"&amp;$A$69&amp;"'!"&amp;F$68&amp;$C459+72)&lt;&gt;INDIRECT("'"&amp;$A$70&amp;"'!"&amp;F$68&amp;$C459+72),1,0)</f>
        <v>0</v>
      </c>
      <c r="G459" cm="1">
        <f t="array" aca="1" ref="G459" ca="1">IF(INDIRECT("'"&amp;$A$69&amp;"'!"&amp;G$68&amp;$C459+72)&lt;&gt;INDIRECT("'"&amp;$A$70&amp;"'!"&amp;G$68&amp;$C459+72),1,0)</f>
        <v>0</v>
      </c>
      <c r="H459" cm="1">
        <f t="array" aca="1" ref="H459" ca="1">IF(INDIRECT("'"&amp;$A$69&amp;"'!"&amp;H$68&amp;$C459+72)&lt;&gt;INDIRECT("'"&amp;$A$70&amp;"'!"&amp;H$68&amp;$C459+72),1,0)</f>
        <v>0</v>
      </c>
      <c r="I459" cm="1">
        <f t="array" aca="1" ref="I459" ca="1">IF(INDIRECT("'"&amp;$A$69&amp;"'!"&amp;I$68&amp;$C459+72)&lt;&gt;INDIRECT("'"&amp;$A$70&amp;"'!"&amp;I$68&amp;$C459+72),1,0)</f>
        <v>0</v>
      </c>
      <c r="J459" cm="1">
        <f t="array" aca="1" ref="J459" ca="1">IF(INDIRECT("'"&amp;$A$69&amp;"'!"&amp;J$68&amp;$C459+72)&lt;&gt;INDIRECT("'"&amp;$A$70&amp;"'!"&amp;J$68&amp;$C459+72),1,0)</f>
        <v>0</v>
      </c>
      <c r="K459" cm="1">
        <f t="array" aca="1" ref="K459" ca="1">IF(INDIRECT("'"&amp;$A$69&amp;"'!"&amp;K$68&amp;$C459+72)&lt;&gt;INDIRECT("'"&amp;$A$70&amp;"'!"&amp;K$68&amp;$C459+72),1,0)</f>
        <v>0</v>
      </c>
      <c r="L459" cm="1">
        <f t="array" aca="1" ref="L459" ca="1">IF(INDIRECT("'"&amp;$A$69&amp;"'!"&amp;L$68&amp;$C459+72)&lt;&gt;INDIRECT("'"&amp;$A$70&amp;"'!"&amp;L$68&amp;$C459+72),1,0)</f>
        <v>0</v>
      </c>
      <c r="M459" cm="1">
        <f t="array" aca="1" ref="M459" ca="1">IF(INDIRECT("'"&amp;$A$69&amp;"'!"&amp;M$68&amp;$C459+72)&lt;&gt;INDIRECT("'"&amp;$A$70&amp;"'!"&amp;M$68&amp;$C459+72),1,0)</f>
        <v>0</v>
      </c>
      <c r="N459" cm="1">
        <f t="array" aca="1" ref="N459" ca="1">IF(INDIRECT("'"&amp;$A$69&amp;"'!"&amp;N$68&amp;$C459+72)&lt;&gt;INDIRECT("'"&amp;$A$70&amp;"'!"&amp;N$68&amp;$C459+72),1,0)</f>
        <v>0</v>
      </c>
      <c r="O459" cm="1">
        <f t="array" aca="1" ref="O459" ca="1">IF(INDIRECT("'"&amp;$A$69&amp;"'!"&amp;O$68&amp;$C459+72)&lt;&gt;INDIRECT("'"&amp;$A$70&amp;"'!"&amp;O$68&amp;$C459+72),1,0)</f>
        <v>0</v>
      </c>
      <c r="P459" cm="1">
        <f t="array" aca="1" ref="P459" ca="1">IF(INDIRECT("'"&amp;$A$69&amp;"'!"&amp;P$68&amp;$C459+72)&lt;&gt;INDIRECT("'"&amp;$A$70&amp;"'!"&amp;P$68&amp;$C459+72),1,0)</f>
        <v>0</v>
      </c>
      <c r="Q459" cm="1">
        <f t="array" aca="1" ref="Q459" ca="1">IF(INDIRECT("'"&amp;$A$69&amp;"'!"&amp;Q$68&amp;$C459+72)&lt;&gt;INDIRECT("'"&amp;$A$70&amp;"'!"&amp;Q$68&amp;$C459+72),1,0)</f>
        <v>0</v>
      </c>
      <c r="R459" cm="1">
        <f t="array" aca="1" ref="R459" ca="1">IF(INDIRECT("'"&amp;$A$69&amp;"'!"&amp;R$68&amp;$C459+72)&lt;&gt;INDIRECT("'"&amp;$A$70&amp;"'!"&amp;R$68&amp;$C459+72),1,0)</f>
        <v>0</v>
      </c>
      <c r="S459" cm="1">
        <f t="array" aca="1" ref="S459" ca="1">IF(INDIRECT("'"&amp;$A$69&amp;"'!"&amp;S$68&amp;$C459+72)&lt;&gt;INDIRECT("'"&amp;$A$70&amp;"'!"&amp;S$68&amp;$C459+72),1,0)</f>
        <v>0</v>
      </c>
      <c r="T459" cm="1">
        <f t="array" aca="1" ref="T459" ca="1">IF(INDIRECT("'"&amp;$A$69&amp;"'!"&amp;T$68&amp;$C459+72)&lt;&gt;INDIRECT("'"&amp;$A$70&amp;"'!"&amp;T$68&amp;$C459+72),1,0)</f>
        <v>0</v>
      </c>
      <c r="U459" cm="1">
        <f t="array" aca="1" ref="U459" ca="1">IF(INDIRECT("'"&amp;$A$69&amp;"'!"&amp;U$68&amp;$C459+72)&lt;&gt;INDIRECT("'"&amp;$A$70&amp;"'!"&amp;U$68&amp;$C459+72),1,0)</f>
        <v>0</v>
      </c>
      <c r="V459" cm="1">
        <f t="array" aca="1" ref="V459" ca="1">IF(INDIRECT("'"&amp;$A$69&amp;"'!"&amp;V$68&amp;$C459+72)&lt;&gt;INDIRECT("'"&amp;$A$70&amp;"'!"&amp;V$68&amp;$C459+72),1,0)</f>
        <v>0</v>
      </c>
      <c r="W459" cm="1">
        <f t="array" aca="1" ref="W459" ca="1">IF(INDIRECT("'"&amp;$A$69&amp;"'!"&amp;W$68&amp;$C459+72)&lt;&gt;INDIRECT("'"&amp;$A$70&amp;"'!"&amp;W$68&amp;$C459+72),1,0)</f>
        <v>0</v>
      </c>
      <c r="X459" cm="1">
        <f t="array" aca="1" ref="X459" ca="1">IF(INDIRECT("'"&amp;$A$69&amp;"'!"&amp;X$68&amp;$C459+72)&lt;&gt;INDIRECT("'"&amp;$A$70&amp;"'!"&amp;X$68&amp;$C459+72),1,0)</f>
        <v>0</v>
      </c>
      <c r="Y459" cm="1">
        <f t="array" aca="1" ref="Y459" ca="1">IF(INDIRECT("'"&amp;$A$69&amp;"'!"&amp;Y$68&amp;$C459+72)&lt;&gt;INDIRECT("'"&amp;$A$70&amp;"'!"&amp;Y$68&amp;$C459+72),1,0)</f>
        <v>0</v>
      </c>
      <c r="Z459" cm="1">
        <f t="array" aca="1" ref="Z459" ca="1">IF(INDIRECT("'"&amp;$A$69&amp;"'!"&amp;Z$68&amp;$C459+72)&lt;&gt;INDIRECT("'"&amp;$A$70&amp;"'!"&amp;Z$68&amp;$C459+72),1,0)</f>
        <v>0</v>
      </c>
      <c r="AA459" cm="1">
        <f t="array" aca="1" ref="AA459" ca="1">IF(INDIRECT("'"&amp;$A$69&amp;"'!"&amp;AA$68&amp;$C459+72)&lt;&gt;INDIRECT("'"&amp;$A$70&amp;"'!"&amp;AA$68&amp;$C459+72),1,0)</f>
        <v>0</v>
      </c>
      <c r="AB459" cm="1">
        <f t="array" aca="1" ref="AB459" ca="1">IF(INDIRECT("'"&amp;$A$69&amp;"'!"&amp;AB$68&amp;$C459+72)&lt;&gt;INDIRECT("'"&amp;$A$70&amp;"'!"&amp;AB$68&amp;$C459+72),1,0)</f>
        <v>0</v>
      </c>
      <c r="AC459" cm="1">
        <f t="array" aca="1" ref="AC459" ca="1">IF(INDIRECT("'"&amp;$A$69&amp;"'!"&amp;AC$68&amp;$C459+72)&lt;&gt;INDIRECT("'"&amp;$A$70&amp;"'!"&amp;AC$68&amp;$C459+72),1,0)</f>
        <v>0</v>
      </c>
      <c r="AD459" cm="1">
        <f t="array" aca="1" ref="AD459" ca="1">IF(INDIRECT("'"&amp;$A$69&amp;"'!"&amp;AD$68&amp;$C459+72)&lt;&gt;INDIRECT("'"&amp;$A$70&amp;"'!"&amp;AD$68&amp;$C459+72),1,0)</f>
        <v>0</v>
      </c>
      <c r="AE459" cm="1">
        <f t="array" aca="1" ref="AE459" ca="1">IF(INDIRECT("'"&amp;$A$69&amp;"'!"&amp;AE$68&amp;$C459+72)&lt;&gt;INDIRECT("'"&amp;$A$70&amp;"'!"&amp;AE$68&amp;$C459+72),1,0)</f>
        <v>0</v>
      </c>
      <c r="AF459" cm="1">
        <f t="array" aca="1" ref="AF459" ca="1">IF(INDIRECT("'"&amp;$A$69&amp;"'!"&amp;AF$68&amp;$C459+72)&lt;&gt;INDIRECT("'"&amp;$A$70&amp;"'!"&amp;AF$68&amp;$C459+72),1,0)</f>
        <v>0</v>
      </c>
      <c r="AG459" cm="1">
        <f t="array" aca="1" ref="AG459" ca="1">IF(INDIRECT("'"&amp;$A$69&amp;"'!"&amp;AG$68&amp;$C459+72)&lt;&gt;INDIRECT("'"&amp;$A$70&amp;"'!"&amp;AG$68&amp;$C459+72),1,0)</f>
        <v>0</v>
      </c>
      <c r="AH459" cm="1">
        <f t="array" aca="1" ref="AH459" ca="1">IF(INDIRECT("'"&amp;$A$69&amp;"'!"&amp;AH$68&amp;$C459+72)&lt;&gt;INDIRECT("'"&amp;$A$70&amp;"'!"&amp;AH$68&amp;$C459+72),1,0)</f>
        <v>0</v>
      </c>
      <c r="AI459" cm="1">
        <f t="array" aca="1" ref="AI459" ca="1">IF(INDIRECT("'"&amp;$A$69&amp;"'!"&amp;AI$68&amp;$C459+72)&lt;&gt;INDIRECT("'"&amp;$A$70&amp;"'!"&amp;AI$68&amp;$C459+72),1,0)</f>
        <v>0</v>
      </c>
      <c r="AJ459" cm="1">
        <f t="array" aca="1" ref="AJ459" ca="1">IF(INDIRECT("'"&amp;$A$69&amp;"'!"&amp;AJ$68&amp;$C459+72)&lt;&gt;INDIRECT("'"&amp;$A$70&amp;"'!"&amp;AJ$68&amp;$C459+72),1,0)</f>
        <v>0</v>
      </c>
      <c r="AK459" cm="1">
        <f t="array" aca="1" ref="AK459" ca="1">IF(INDIRECT("'"&amp;$A$69&amp;"'!"&amp;AK$68&amp;$C459+72)&lt;&gt;INDIRECT("'"&amp;$A$70&amp;"'!"&amp;AK$68&amp;$C459+72),1,0)</f>
        <v>0</v>
      </c>
      <c r="AL459" cm="1">
        <f t="array" aca="1" ref="AL459" ca="1">IF(INDIRECT("'"&amp;$A$69&amp;"'!"&amp;AL$68&amp;$C459+72)&lt;&gt;INDIRECT("'"&amp;$A$70&amp;"'!"&amp;AL$68&amp;$C459+72),1,0)</f>
        <v>0</v>
      </c>
      <c r="AM459" cm="1">
        <f t="array" aca="1" ref="AM459" ca="1">IF(INDIRECT("'"&amp;$A$69&amp;"'!"&amp;AM$68&amp;$C459+72)&lt;&gt;INDIRECT("'"&amp;$A$70&amp;"'!"&amp;AM$68&amp;$C459+72),1,0)</f>
        <v>0</v>
      </c>
      <c r="AN459" cm="1">
        <f t="array" aca="1" ref="AN459" ca="1">IF(INDIRECT("'"&amp;$A$69&amp;"'!"&amp;AN$68&amp;$C459+72)&lt;&gt;INDIRECT("'"&amp;$A$70&amp;"'!"&amp;AN$68&amp;$C459+72),1,0)</f>
        <v>0</v>
      </c>
      <c r="AO459" cm="1">
        <f t="array" aca="1" ref="AO459" ca="1">IF(INDIRECT("'"&amp;$A$69&amp;"'!"&amp;AO$68&amp;$C459+72)&lt;&gt;INDIRECT("'"&amp;$A$70&amp;"'!"&amp;AO$68&amp;$C459+72),1,0)</f>
        <v>0</v>
      </c>
      <c r="AP459" cm="1">
        <f t="array" aca="1" ref="AP459" ca="1">IF(INDIRECT("'"&amp;$A$69&amp;"'!"&amp;AP$68&amp;$C459+72)&lt;&gt;INDIRECT("'"&amp;$A$70&amp;"'!"&amp;AP$68&amp;$C459+72),1,0)</f>
        <v>0</v>
      </c>
      <c r="AQ459" cm="1">
        <f t="array" aca="1" ref="AQ459" ca="1">IF(INDIRECT("'"&amp;$A$69&amp;"'!"&amp;AQ$68&amp;$C459+72)&lt;&gt;INDIRECT("'"&amp;$A$70&amp;"'!"&amp;AQ$68&amp;$C459+72),1,0)</f>
        <v>0</v>
      </c>
      <c r="AR459" cm="1">
        <f t="array" aca="1" ref="AR459" ca="1">IF(INDIRECT("'"&amp;$A$69&amp;"'!"&amp;AR$68&amp;$C459+72)&lt;&gt;INDIRECT("'"&amp;$A$70&amp;"'!"&amp;AR$68&amp;$C459+72),1,0)</f>
        <v>0</v>
      </c>
      <c r="AS459" cm="1">
        <f t="array" aca="1" ref="AS459" ca="1">IF(INDIRECT("'"&amp;$A$69&amp;"'!"&amp;AS$68&amp;$C459+72)&lt;&gt;INDIRECT("'"&amp;$A$70&amp;"'!"&amp;AS$68&amp;$C459+72),1,0)</f>
        <v>0</v>
      </c>
      <c r="AT459" cm="1">
        <f t="array" aca="1" ref="AT459" ca="1">IF(INDIRECT("'"&amp;$A$69&amp;"'!"&amp;AT$68&amp;$C459+72)&lt;&gt;INDIRECT("'"&amp;$A$70&amp;"'!"&amp;AT$68&amp;$C459+72),1,0)</f>
        <v>0</v>
      </c>
      <c r="AU459" cm="1">
        <f t="array" aca="1" ref="AU459" ca="1">IF(INDIRECT("'"&amp;$A$69&amp;"'!"&amp;AU$68&amp;$C459+72)&lt;&gt;INDIRECT("'"&amp;$A$70&amp;"'!"&amp;AU$68&amp;$C459+72),1,0)</f>
        <v>0</v>
      </c>
      <c r="AV459" cm="1">
        <f t="array" aca="1" ref="AV459" ca="1">IF(INDIRECT("'"&amp;$A$69&amp;"'!"&amp;AV$68&amp;$C459+72)&lt;&gt;INDIRECT("'"&amp;$A$70&amp;"'!"&amp;AV$68&amp;$C459+72),1,0)</f>
        <v>0</v>
      </c>
      <c r="AW459" cm="1">
        <f t="array" aca="1" ref="AW459" ca="1">IF(INDIRECT("'"&amp;$A$69&amp;"'!"&amp;AW$68&amp;$C459+72)&lt;&gt;INDIRECT("'"&amp;$A$70&amp;"'!"&amp;AW$68&amp;$C459+72),1,0)</f>
        <v>0</v>
      </c>
      <c r="AX459" cm="1">
        <f t="array" aca="1" ref="AX459" ca="1">IF(INDIRECT("'"&amp;$A$69&amp;"'!"&amp;AX$68&amp;$C459+72)&lt;&gt;INDIRECT("'"&amp;$A$70&amp;"'!"&amp;AX$68&amp;$C459+72),1,0)</f>
        <v>0</v>
      </c>
      <c r="AY459" cm="1">
        <f t="array" aca="1" ref="AY459" ca="1">IF(INDIRECT("'"&amp;$A$69&amp;"'!"&amp;AY$68&amp;$C459+72)&lt;&gt;INDIRECT("'"&amp;$A$70&amp;"'!"&amp;AY$68&amp;$C459+72),1,0)</f>
        <v>0</v>
      </c>
      <c r="AZ459" cm="1">
        <f t="array" aca="1" ref="AZ459" ca="1">IF(INDIRECT("'"&amp;$A$69&amp;"'!"&amp;AZ$68&amp;$C459+72)&lt;&gt;INDIRECT("'"&amp;$A$70&amp;"'!"&amp;AZ$68&amp;$C459+72),1,0)</f>
        <v>0</v>
      </c>
      <c r="BA459" cm="1">
        <f t="array" aca="1" ref="BA459" ca="1">IF(INDIRECT("'"&amp;$A$69&amp;"'!"&amp;BA$68&amp;$C459+72)&lt;&gt;INDIRECT("'"&amp;$A$70&amp;"'!"&amp;BA$68&amp;$C459+72),1,0)</f>
        <v>0</v>
      </c>
      <c r="BB459" cm="1">
        <f t="array" aca="1" ref="BB459" ca="1">IF(INDIRECT("'"&amp;$A$69&amp;"'!"&amp;BB$68&amp;$C459+72)&lt;&gt;INDIRECT("'"&amp;$A$70&amp;"'!"&amp;BB$68&amp;$C459+72),1,0)</f>
        <v>0</v>
      </c>
      <c r="BC459">
        <f t="shared" ca="1" si="18"/>
        <v>0</v>
      </c>
      <c r="BD459">
        <f t="shared" ca="1" si="19"/>
        <v>0</v>
      </c>
      <c r="BE459">
        <f t="shared" ca="1" si="20"/>
        <v>0</v>
      </c>
    </row>
    <row r="460" spans="3:57" x14ac:dyDescent="0.15">
      <c r="C460" s="283">
        <v>388</v>
      </c>
      <c r="D460" cm="1">
        <f t="array" aca="1" ref="D460" ca="1">IF(INDIRECT("'"&amp;$A$69&amp;"'!"&amp;D$68&amp;$C460+72)&lt;&gt;INDIRECT("'"&amp;$A$70&amp;"'!"&amp;D$68&amp;$C460+72),1,0)</f>
        <v>0</v>
      </c>
      <c r="E460" cm="1">
        <f t="array" aca="1" ref="E460" ca="1">IF(INDIRECT("'"&amp;$A$69&amp;"'!"&amp;E$68&amp;$C460+72)&lt;&gt;INDIRECT("'"&amp;$A$70&amp;"'!"&amp;E$68&amp;$C460+72),1,0)</f>
        <v>0</v>
      </c>
      <c r="F460" cm="1">
        <f t="array" aca="1" ref="F460" ca="1">IF(INDIRECT("'"&amp;$A$69&amp;"'!"&amp;F$68&amp;$C460+72)&lt;&gt;INDIRECT("'"&amp;$A$70&amp;"'!"&amp;F$68&amp;$C460+72),1,0)</f>
        <v>0</v>
      </c>
      <c r="G460" cm="1">
        <f t="array" aca="1" ref="G460" ca="1">IF(INDIRECT("'"&amp;$A$69&amp;"'!"&amp;G$68&amp;$C460+72)&lt;&gt;INDIRECT("'"&amp;$A$70&amp;"'!"&amp;G$68&amp;$C460+72),1,0)</f>
        <v>0</v>
      </c>
      <c r="H460" cm="1">
        <f t="array" aca="1" ref="H460" ca="1">IF(INDIRECT("'"&amp;$A$69&amp;"'!"&amp;H$68&amp;$C460+72)&lt;&gt;INDIRECT("'"&amp;$A$70&amp;"'!"&amp;H$68&amp;$C460+72),1,0)</f>
        <v>0</v>
      </c>
      <c r="I460" cm="1">
        <f t="array" aca="1" ref="I460" ca="1">IF(INDIRECT("'"&amp;$A$69&amp;"'!"&amp;I$68&amp;$C460+72)&lt;&gt;INDIRECT("'"&amp;$A$70&amp;"'!"&amp;I$68&amp;$C460+72),1,0)</f>
        <v>0</v>
      </c>
      <c r="J460" cm="1">
        <f t="array" aca="1" ref="J460" ca="1">IF(INDIRECT("'"&amp;$A$69&amp;"'!"&amp;J$68&amp;$C460+72)&lt;&gt;INDIRECT("'"&amp;$A$70&amp;"'!"&amp;J$68&amp;$C460+72),1,0)</f>
        <v>0</v>
      </c>
      <c r="K460" cm="1">
        <f t="array" aca="1" ref="K460" ca="1">IF(INDIRECT("'"&amp;$A$69&amp;"'!"&amp;K$68&amp;$C460+72)&lt;&gt;INDIRECT("'"&amp;$A$70&amp;"'!"&amp;K$68&amp;$C460+72),1,0)</f>
        <v>0</v>
      </c>
      <c r="L460" cm="1">
        <f t="array" aca="1" ref="L460" ca="1">IF(INDIRECT("'"&amp;$A$69&amp;"'!"&amp;L$68&amp;$C460+72)&lt;&gt;INDIRECT("'"&amp;$A$70&amp;"'!"&amp;L$68&amp;$C460+72),1,0)</f>
        <v>0</v>
      </c>
      <c r="M460" cm="1">
        <f t="array" aca="1" ref="M460" ca="1">IF(INDIRECT("'"&amp;$A$69&amp;"'!"&amp;M$68&amp;$C460+72)&lt;&gt;INDIRECT("'"&amp;$A$70&amp;"'!"&amp;M$68&amp;$C460+72),1,0)</f>
        <v>0</v>
      </c>
      <c r="N460" cm="1">
        <f t="array" aca="1" ref="N460" ca="1">IF(INDIRECT("'"&amp;$A$69&amp;"'!"&amp;N$68&amp;$C460+72)&lt;&gt;INDIRECT("'"&amp;$A$70&amp;"'!"&amp;N$68&amp;$C460+72),1,0)</f>
        <v>0</v>
      </c>
      <c r="O460" cm="1">
        <f t="array" aca="1" ref="O460" ca="1">IF(INDIRECT("'"&amp;$A$69&amp;"'!"&amp;O$68&amp;$C460+72)&lt;&gt;INDIRECT("'"&amp;$A$70&amp;"'!"&amp;O$68&amp;$C460+72),1,0)</f>
        <v>0</v>
      </c>
      <c r="P460" cm="1">
        <f t="array" aca="1" ref="P460" ca="1">IF(INDIRECT("'"&amp;$A$69&amp;"'!"&amp;P$68&amp;$C460+72)&lt;&gt;INDIRECT("'"&amp;$A$70&amp;"'!"&amp;P$68&amp;$C460+72),1,0)</f>
        <v>0</v>
      </c>
      <c r="Q460" cm="1">
        <f t="array" aca="1" ref="Q460" ca="1">IF(INDIRECT("'"&amp;$A$69&amp;"'!"&amp;Q$68&amp;$C460+72)&lt;&gt;INDIRECT("'"&amp;$A$70&amp;"'!"&amp;Q$68&amp;$C460+72),1,0)</f>
        <v>0</v>
      </c>
      <c r="R460" cm="1">
        <f t="array" aca="1" ref="R460" ca="1">IF(INDIRECT("'"&amp;$A$69&amp;"'!"&amp;R$68&amp;$C460+72)&lt;&gt;INDIRECT("'"&amp;$A$70&amp;"'!"&amp;R$68&amp;$C460+72),1,0)</f>
        <v>0</v>
      </c>
      <c r="S460" cm="1">
        <f t="array" aca="1" ref="S460" ca="1">IF(INDIRECT("'"&amp;$A$69&amp;"'!"&amp;S$68&amp;$C460+72)&lt;&gt;INDIRECT("'"&amp;$A$70&amp;"'!"&amp;S$68&amp;$C460+72),1,0)</f>
        <v>0</v>
      </c>
      <c r="T460" cm="1">
        <f t="array" aca="1" ref="T460" ca="1">IF(INDIRECT("'"&amp;$A$69&amp;"'!"&amp;T$68&amp;$C460+72)&lt;&gt;INDIRECT("'"&amp;$A$70&amp;"'!"&amp;T$68&amp;$C460+72),1,0)</f>
        <v>0</v>
      </c>
      <c r="U460" cm="1">
        <f t="array" aca="1" ref="U460" ca="1">IF(INDIRECT("'"&amp;$A$69&amp;"'!"&amp;U$68&amp;$C460+72)&lt;&gt;INDIRECT("'"&amp;$A$70&amp;"'!"&amp;U$68&amp;$C460+72),1,0)</f>
        <v>0</v>
      </c>
      <c r="V460" cm="1">
        <f t="array" aca="1" ref="V460" ca="1">IF(INDIRECT("'"&amp;$A$69&amp;"'!"&amp;V$68&amp;$C460+72)&lt;&gt;INDIRECT("'"&amp;$A$70&amp;"'!"&amp;V$68&amp;$C460+72),1,0)</f>
        <v>0</v>
      </c>
      <c r="W460" cm="1">
        <f t="array" aca="1" ref="W460" ca="1">IF(INDIRECT("'"&amp;$A$69&amp;"'!"&amp;W$68&amp;$C460+72)&lt;&gt;INDIRECT("'"&amp;$A$70&amp;"'!"&amp;W$68&amp;$C460+72),1,0)</f>
        <v>0</v>
      </c>
      <c r="X460" cm="1">
        <f t="array" aca="1" ref="X460" ca="1">IF(INDIRECT("'"&amp;$A$69&amp;"'!"&amp;X$68&amp;$C460+72)&lt;&gt;INDIRECT("'"&amp;$A$70&amp;"'!"&amp;X$68&amp;$C460+72),1,0)</f>
        <v>0</v>
      </c>
      <c r="Y460" cm="1">
        <f t="array" aca="1" ref="Y460" ca="1">IF(INDIRECT("'"&amp;$A$69&amp;"'!"&amp;Y$68&amp;$C460+72)&lt;&gt;INDIRECT("'"&amp;$A$70&amp;"'!"&amp;Y$68&amp;$C460+72),1,0)</f>
        <v>0</v>
      </c>
      <c r="Z460" cm="1">
        <f t="array" aca="1" ref="Z460" ca="1">IF(INDIRECT("'"&amp;$A$69&amp;"'!"&amp;Z$68&amp;$C460+72)&lt;&gt;INDIRECT("'"&amp;$A$70&amp;"'!"&amp;Z$68&amp;$C460+72),1,0)</f>
        <v>0</v>
      </c>
      <c r="AA460" cm="1">
        <f t="array" aca="1" ref="AA460" ca="1">IF(INDIRECT("'"&amp;$A$69&amp;"'!"&amp;AA$68&amp;$C460+72)&lt;&gt;INDIRECT("'"&amp;$A$70&amp;"'!"&amp;AA$68&amp;$C460+72),1,0)</f>
        <v>0</v>
      </c>
      <c r="AB460" cm="1">
        <f t="array" aca="1" ref="AB460" ca="1">IF(INDIRECT("'"&amp;$A$69&amp;"'!"&amp;AB$68&amp;$C460+72)&lt;&gt;INDIRECT("'"&amp;$A$70&amp;"'!"&amp;AB$68&amp;$C460+72),1,0)</f>
        <v>0</v>
      </c>
      <c r="AC460" cm="1">
        <f t="array" aca="1" ref="AC460" ca="1">IF(INDIRECT("'"&amp;$A$69&amp;"'!"&amp;AC$68&amp;$C460+72)&lt;&gt;INDIRECT("'"&amp;$A$70&amp;"'!"&amp;AC$68&amp;$C460+72),1,0)</f>
        <v>0</v>
      </c>
      <c r="AD460" cm="1">
        <f t="array" aca="1" ref="AD460" ca="1">IF(INDIRECT("'"&amp;$A$69&amp;"'!"&amp;AD$68&amp;$C460+72)&lt;&gt;INDIRECT("'"&amp;$A$70&amp;"'!"&amp;AD$68&amp;$C460+72),1,0)</f>
        <v>0</v>
      </c>
      <c r="AE460" cm="1">
        <f t="array" aca="1" ref="AE460" ca="1">IF(INDIRECT("'"&amp;$A$69&amp;"'!"&amp;AE$68&amp;$C460+72)&lt;&gt;INDIRECT("'"&amp;$A$70&amp;"'!"&amp;AE$68&amp;$C460+72),1,0)</f>
        <v>0</v>
      </c>
      <c r="AF460" cm="1">
        <f t="array" aca="1" ref="AF460" ca="1">IF(INDIRECT("'"&amp;$A$69&amp;"'!"&amp;AF$68&amp;$C460+72)&lt;&gt;INDIRECT("'"&amp;$A$70&amp;"'!"&amp;AF$68&amp;$C460+72),1,0)</f>
        <v>0</v>
      </c>
      <c r="AG460" cm="1">
        <f t="array" aca="1" ref="AG460" ca="1">IF(INDIRECT("'"&amp;$A$69&amp;"'!"&amp;AG$68&amp;$C460+72)&lt;&gt;INDIRECT("'"&amp;$A$70&amp;"'!"&amp;AG$68&amp;$C460+72),1,0)</f>
        <v>0</v>
      </c>
      <c r="AH460" cm="1">
        <f t="array" aca="1" ref="AH460" ca="1">IF(INDIRECT("'"&amp;$A$69&amp;"'!"&amp;AH$68&amp;$C460+72)&lt;&gt;INDIRECT("'"&amp;$A$70&amp;"'!"&amp;AH$68&amp;$C460+72),1,0)</f>
        <v>0</v>
      </c>
      <c r="AI460" cm="1">
        <f t="array" aca="1" ref="AI460" ca="1">IF(INDIRECT("'"&amp;$A$69&amp;"'!"&amp;AI$68&amp;$C460+72)&lt;&gt;INDIRECT("'"&amp;$A$70&amp;"'!"&amp;AI$68&amp;$C460+72),1,0)</f>
        <v>0</v>
      </c>
      <c r="AJ460" cm="1">
        <f t="array" aca="1" ref="AJ460" ca="1">IF(INDIRECT("'"&amp;$A$69&amp;"'!"&amp;AJ$68&amp;$C460+72)&lt;&gt;INDIRECT("'"&amp;$A$70&amp;"'!"&amp;AJ$68&amp;$C460+72),1,0)</f>
        <v>0</v>
      </c>
      <c r="AK460" cm="1">
        <f t="array" aca="1" ref="AK460" ca="1">IF(INDIRECT("'"&amp;$A$69&amp;"'!"&amp;AK$68&amp;$C460+72)&lt;&gt;INDIRECT("'"&amp;$A$70&amp;"'!"&amp;AK$68&amp;$C460+72),1,0)</f>
        <v>0</v>
      </c>
      <c r="AL460" cm="1">
        <f t="array" aca="1" ref="AL460" ca="1">IF(INDIRECT("'"&amp;$A$69&amp;"'!"&amp;AL$68&amp;$C460+72)&lt;&gt;INDIRECT("'"&amp;$A$70&amp;"'!"&amp;AL$68&amp;$C460+72),1,0)</f>
        <v>0</v>
      </c>
      <c r="AM460" cm="1">
        <f t="array" aca="1" ref="AM460" ca="1">IF(INDIRECT("'"&amp;$A$69&amp;"'!"&amp;AM$68&amp;$C460+72)&lt;&gt;INDIRECT("'"&amp;$A$70&amp;"'!"&amp;AM$68&amp;$C460+72),1,0)</f>
        <v>0</v>
      </c>
      <c r="AN460" cm="1">
        <f t="array" aca="1" ref="AN460" ca="1">IF(INDIRECT("'"&amp;$A$69&amp;"'!"&amp;AN$68&amp;$C460+72)&lt;&gt;INDIRECT("'"&amp;$A$70&amp;"'!"&amp;AN$68&amp;$C460+72),1,0)</f>
        <v>0</v>
      </c>
      <c r="AO460" cm="1">
        <f t="array" aca="1" ref="AO460" ca="1">IF(INDIRECT("'"&amp;$A$69&amp;"'!"&amp;AO$68&amp;$C460+72)&lt;&gt;INDIRECT("'"&amp;$A$70&amp;"'!"&amp;AO$68&amp;$C460+72),1,0)</f>
        <v>0</v>
      </c>
      <c r="AP460" cm="1">
        <f t="array" aca="1" ref="AP460" ca="1">IF(INDIRECT("'"&amp;$A$69&amp;"'!"&amp;AP$68&amp;$C460+72)&lt;&gt;INDIRECT("'"&amp;$A$70&amp;"'!"&amp;AP$68&amp;$C460+72),1,0)</f>
        <v>0</v>
      </c>
      <c r="AQ460" cm="1">
        <f t="array" aca="1" ref="AQ460" ca="1">IF(INDIRECT("'"&amp;$A$69&amp;"'!"&amp;AQ$68&amp;$C460+72)&lt;&gt;INDIRECT("'"&amp;$A$70&amp;"'!"&amp;AQ$68&amp;$C460+72),1,0)</f>
        <v>0</v>
      </c>
      <c r="AR460" cm="1">
        <f t="array" aca="1" ref="AR460" ca="1">IF(INDIRECT("'"&amp;$A$69&amp;"'!"&amp;AR$68&amp;$C460+72)&lt;&gt;INDIRECT("'"&amp;$A$70&amp;"'!"&amp;AR$68&amp;$C460+72),1,0)</f>
        <v>0</v>
      </c>
      <c r="AS460" cm="1">
        <f t="array" aca="1" ref="AS460" ca="1">IF(INDIRECT("'"&amp;$A$69&amp;"'!"&amp;AS$68&amp;$C460+72)&lt;&gt;INDIRECT("'"&amp;$A$70&amp;"'!"&amp;AS$68&amp;$C460+72),1,0)</f>
        <v>0</v>
      </c>
      <c r="AT460" cm="1">
        <f t="array" aca="1" ref="AT460" ca="1">IF(INDIRECT("'"&amp;$A$69&amp;"'!"&amp;AT$68&amp;$C460+72)&lt;&gt;INDIRECT("'"&amp;$A$70&amp;"'!"&amp;AT$68&amp;$C460+72),1,0)</f>
        <v>0</v>
      </c>
      <c r="AU460" cm="1">
        <f t="array" aca="1" ref="AU460" ca="1">IF(INDIRECT("'"&amp;$A$69&amp;"'!"&amp;AU$68&amp;$C460+72)&lt;&gt;INDIRECT("'"&amp;$A$70&amp;"'!"&amp;AU$68&amp;$C460+72),1,0)</f>
        <v>0</v>
      </c>
      <c r="AV460" cm="1">
        <f t="array" aca="1" ref="AV460" ca="1">IF(INDIRECT("'"&amp;$A$69&amp;"'!"&amp;AV$68&amp;$C460+72)&lt;&gt;INDIRECT("'"&amp;$A$70&amp;"'!"&amp;AV$68&amp;$C460+72),1,0)</f>
        <v>0</v>
      </c>
      <c r="AW460" cm="1">
        <f t="array" aca="1" ref="AW460" ca="1">IF(INDIRECT("'"&amp;$A$69&amp;"'!"&amp;AW$68&amp;$C460+72)&lt;&gt;INDIRECT("'"&amp;$A$70&amp;"'!"&amp;AW$68&amp;$C460+72),1,0)</f>
        <v>0</v>
      </c>
      <c r="AX460" cm="1">
        <f t="array" aca="1" ref="AX460" ca="1">IF(INDIRECT("'"&amp;$A$69&amp;"'!"&amp;AX$68&amp;$C460+72)&lt;&gt;INDIRECT("'"&amp;$A$70&amp;"'!"&amp;AX$68&amp;$C460+72),1,0)</f>
        <v>0</v>
      </c>
      <c r="AY460" cm="1">
        <f t="array" aca="1" ref="AY460" ca="1">IF(INDIRECT("'"&amp;$A$69&amp;"'!"&amp;AY$68&amp;$C460+72)&lt;&gt;INDIRECT("'"&amp;$A$70&amp;"'!"&amp;AY$68&amp;$C460+72),1,0)</f>
        <v>0</v>
      </c>
      <c r="AZ460" cm="1">
        <f t="array" aca="1" ref="AZ460" ca="1">IF(INDIRECT("'"&amp;$A$69&amp;"'!"&amp;AZ$68&amp;$C460+72)&lt;&gt;INDIRECT("'"&amp;$A$70&amp;"'!"&amp;AZ$68&amp;$C460+72),1,0)</f>
        <v>0</v>
      </c>
      <c r="BA460" cm="1">
        <f t="array" aca="1" ref="BA460" ca="1">IF(INDIRECT("'"&amp;$A$69&amp;"'!"&amp;BA$68&amp;$C460+72)&lt;&gt;INDIRECT("'"&amp;$A$70&amp;"'!"&amp;BA$68&amp;$C460+72),1,0)</f>
        <v>0</v>
      </c>
      <c r="BB460" cm="1">
        <f t="array" aca="1" ref="BB460" ca="1">IF(INDIRECT("'"&amp;$A$69&amp;"'!"&amp;BB$68&amp;$C460+72)&lt;&gt;INDIRECT("'"&amp;$A$70&amp;"'!"&amp;BB$68&amp;$C460+72),1,0)</f>
        <v>0</v>
      </c>
      <c r="BC460">
        <f t="shared" ca="1" si="18"/>
        <v>0</v>
      </c>
      <c r="BD460">
        <f t="shared" ca="1" si="19"/>
        <v>0</v>
      </c>
      <c r="BE460">
        <f t="shared" ca="1" si="20"/>
        <v>0</v>
      </c>
    </row>
    <row r="461" spans="3:57" x14ac:dyDescent="0.15">
      <c r="C461" s="283">
        <v>389</v>
      </c>
      <c r="D461" cm="1">
        <f t="array" aca="1" ref="D461" ca="1">IF(INDIRECT("'"&amp;$A$69&amp;"'!"&amp;D$68&amp;$C461+72)&lt;&gt;INDIRECT("'"&amp;$A$70&amp;"'!"&amp;D$68&amp;$C461+72),1,0)</f>
        <v>0</v>
      </c>
      <c r="E461" cm="1">
        <f t="array" aca="1" ref="E461" ca="1">IF(INDIRECT("'"&amp;$A$69&amp;"'!"&amp;E$68&amp;$C461+72)&lt;&gt;INDIRECT("'"&amp;$A$70&amp;"'!"&amp;E$68&amp;$C461+72),1,0)</f>
        <v>0</v>
      </c>
      <c r="F461" cm="1">
        <f t="array" aca="1" ref="F461" ca="1">IF(INDIRECT("'"&amp;$A$69&amp;"'!"&amp;F$68&amp;$C461+72)&lt;&gt;INDIRECT("'"&amp;$A$70&amp;"'!"&amp;F$68&amp;$C461+72),1,0)</f>
        <v>0</v>
      </c>
      <c r="G461" cm="1">
        <f t="array" aca="1" ref="G461" ca="1">IF(INDIRECT("'"&amp;$A$69&amp;"'!"&amp;G$68&amp;$C461+72)&lt;&gt;INDIRECT("'"&amp;$A$70&amp;"'!"&amp;G$68&amp;$C461+72),1,0)</f>
        <v>0</v>
      </c>
      <c r="H461" cm="1">
        <f t="array" aca="1" ref="H461" ca="1">IF(INDIRECT("'"&amp;$A$69&amp;"'!"&amp;H$68&amp;$C461+72)&lt;&gt;INDIRECT("'"&amp;$A$70&amp;"'!"&amp;H$68&amp;$C461+72),1,0)</f>
        <v>0</v>
      </c>
      <c r="I461" cm="1">
        <f t="array" aca="1" ref="I461" ca="1">IF(INDIRECT("'"&amp;$A$69&amp;"'!"&amp;I$68&amp;$C461+72)&lt;&gt;INDIRECT("'"&amp;$A$70&amp;"'!"&amp;I$68&amp;$C461+72),1,0)</f>
        <v>0</v>
      </c>
      <c r="J461" cm="1">
        <f t="array" aca="1" ref="J461" ca="1">IF(INDIRECT("'"&amp;$A$69&amp;"'!"&amp;J$68&amp;$C461+72)&lt;&gt;INDIRECT("'"&amp;$A$70&amp;"'!"&amp;J$68&amp;$C461+72),1,0)</f>
        <v>0</v>
      </c>
      <c r="K461" cm="1">
        <f t="array" aca="1" ref="K461" ca="1">IF(INDIRECT("'"&amp;$A$69&amp;"'!"&amp;K$68&amp;$C461+72)&lt;&gt;INDIRECT("'"&amp;$A$70&amp;"'!"&amp;K$68&amp;$C461+72),1,0)</f>
        <v>0</v>
      </c>
      <c r="L461" cm="1">
        <f t="array" aca="1" ref="L461" ca="1">IF(INDIRECT("'"&amp;$A$69&amp;"'!"&amp;L$68&amp;$C461+72)&lt;&gt;INDIRECT("'"&amp;$A$70&amp;"'!"&amp;L$68&amp;$C461+72),1,0)</f>
        <v>0</v>
      </c>
      <c r="M461" cm="1">
        <f t="array" aca="1" ref="M461" ca="1">IF(INDIRECT("'"&amp;$A$69&amp;"'!"&amp;M$68&amp;$C461+72)&lt;&gt;INDIRECT("'"&amp;$A$70&amp;"'!"&amp;M$68&amp;$C461+72),1,0)</f>
        <v>0</v>
      </c>
      <c r="N461" cm="1">
        <f t="array" aca="1" ref="N461" ca="1">IF(INDIRECT("'"&amp;$A$69&amp;"'!"&amp;N$68&amp;$C461+72)&lt;&gt;INDIRECT("'"&amp;$A$70&amp;"'!"&amp;N$68&amp;$C461+72),1,0)</f>
        <v>0</v>
      </c>
      <c r="O461" cm="1">
        <f t="array" aca="1" ref="O461" ca="1">IF(INDIRECT("'"&amp;$A$69&amp;"'!"&amp;O$68&amp;$C461+72)&lt;&gt;INDIRECT("'"&amp;$A$70&amp;"'!"&amp;O$68&amp;$C461+72),1,0)</f>
        <v>0</v>
      </c>
      <c r="P461" cm="1">
        <f t="array" aca="1" ref="P461" ca="1">IF(INDIRECT("'"&amp;$A$69&amp;"'!"&amp;P$68&amp;$C461+72)&lt;&gt;INDIRECT("'"&amp;$A$70&amp;"'!"&amp;P$68&amp;$C461+72),1,0)</f>
        <v>0</v>
      </c>
      <c r="Q461" cm="1">
        <f t="array" aca="1" ref="Q461" ca="1">IF(INDIRECT("'"&amp;$A$69&amp;"'!"&amp;Q$68&amp;$C461+72)&lt;&gt;INDIRECT("'"&amp;$A$70&amp;"'!"&amp;Q$68&amp;$C461+72),1,0)</f>
        <v>0</v>
      </c>
      <c r="R461" cm="1">
        <f t="array" aca="1" ref="R461" ca="1">IF(INDIRECT("'"&amp;$A$69&amp;"'!"&amp;R$68&amp;$C461+72)&lt;&gt;INDIRECT("'"&amp;$A$70&amp;"'!"&amp;R$68&amp;$C461+72),1,0)</f>
        <v>0</v>
      </c>
      <c r="S461" cm="1">
        <f t="array" aca="1" ref="S461" ca="1">IF(INDIRECT("'"&amp;$A$69&amp;"'!"&amp;S$68&amp;$C461+72)&lt;&gt;INDIRECT("'"&amp;$A$70&amp;"'!"&amp;S$68&amp;$C461+72),1,0)</f>
        <v>0</v>
      </c>
      <c r="T461" cm="1">
        <f t="array" aca="1" ref="T461" ca="1">IF(INDIRECT("'"&amp;$A$69&amp;"'!"&amp;T$68&amp;$C461+72)&lt;&gt;INDIRECT("'"&amp;$A$70&amp;"'!"&amp;T$68&amp;$C461+72),1,0)</f>
        <v>0</v>
      </c>
      <c r="U461" cm="1">
        <f t="array" aca="1" ref="U461" ca="1">IF(INDIRECT("'"&amp;$A$69&amp;"'!"&amp;U$68&amp;$C461+72)&lt;&gt;INDIRECT("'"&amp;$A$70&amp;"'!"&amp;U$68&amp;$C461+72),1,0)</f>
        <v>0</v>
      </c>
      <c r="V461" cm="1">
        <f t="array" aca="1" ref="V461" ca="1">IF(INDIRECT("'"&amp;$A$69&amp;"'!"&amp;V$68&amp;$C461+72)&lt;&gt;INDIRECT("'"&amp;$A$70&amp;"'!"&amp;V$68&amp;$C461+72),1,0)</f>
        <v>0</v>
      </c>
      <c r="W461" cm="1">
        <f t="array" aca="1" ref="W461" ca="1">IF(INDIRECT("'"&amp;$A$69&amp;"'!"&amp;W$68&amp;$C461+72)&lt;&gt;INDIRECT("'"&amp;$A$70&amp;"'!"&amp;W$68&amp;$C461+72),1,0)</f>
        <v>0</v>
      </c>
      <c r="X461" cm="1">
        <f t="array" aca="1" ref="X461" ca="1">IF(INDIRECT("'"&amp;$A$69&amp;"'!"&amp;X$68&amp;$C461+72)&lt;&gt;INDIRECT("'"&amp;$A$70&amp;"'!"&amp;X$68&amp;$C461+72),1,0)</f>
        <v>0</v>
      </c>
      <c r="Y461" cm="1">
        <f t="array" aca="1" ref="Y461" ca="1">IF(INDIRECT("'"&amp;$A$69&amp;"'!"&amp;Y$68&amp;$C461+72)&lt;&gt;INDIRECT("'"&amp;$A$70&amp;"'!"&amp;Y$68&amp;$C461+72),1,0)</f>
        <v>0</v>
      </c>
      <c r="Z461" cm="1">
        <f t="array" aca="1" ref="Z461" ca="1">IF(INDIRECT("'"&amp;$A$69&amp;"'!"&amp;Z$68&amp;$C461+72)&lt;&gt;INDIRECT("'"&amp;$A$70&amp;"'!"&amp;Z$68&amp;$C461+72),1,0)</f>
        <v>0</v>
      </c>
      <c r="AA461" cm="1">
        <f t="array" aca="1" ref="AA461" ca="1">IF(INDIRECT("'"&amp;$A$69&amp;"'!"&amp;AA$68&amp;$C461+72)&lt;&gt;INDIRECT("'"&amp;$A$70&amp;"'!"&amp;AA$68&amp;$C461+72),1,0)</f>
        <v>0</v>
      </c>
      <c r="AB461" cm="1">
        <f t="array" aca="1" ref="AB461" ca="1">IF(INDIRECT("'"&amp;$A$69&amp;"'!"&amp;AB$68&amp;$C461+72)&lt;&gt;INDIRECT("'"&amp;$A$70&amp;"'!"&amp;AB$68&amp;$C461+72),1,0)</f>
        <v>0</v>
      </c>
      <c r="AC461" cm="1">
        <f t="array" aca="1" ref="AC461" ca="1">IF(INDIRECT("'"&amp;$A$69&amp;"'!"&amp;AC$68&amp;$C461+72)&lt;&gt;INDIRECT("'"&amp;$A$70&amp;"'!"&amp;AC$68&amp;$C461+72),1,0)</f>
        <v>0</v>
      </c>
      <c r="AD461" cm="1">
        <f t="array" aca="1" ref="AD461" ca="1">IF(INDIRECT("'"&amp;$A$69&amp;"'!"&amp;AD$68&amp;$C461+72)&lt;&gt;INDIRECT("'"&amp;$A$70&amp;"'!"&amp;AD$68&amp;$C461+72),1,0)</f>
        <v>0</v>
      </c>
      <c r="AE461" cm="1">
        <f t="array" aca="1" ref="AE461" ca="1">IF(INDIRECT("'"&amp;$A$69&amp;"'!"&amp;AE$68&amp;$C461+72)&lt;&gt;INDIRECT("'"&amp;$A$70&amp;"'!"&amp;AE$68&amp;$C461+72),1,0)</f>
        <v>0</v>
      </c>
      <c r="AF461" cm="1">
        <f t="array" aca="1" ref="AF461" ca="1">IF(INDIRECT("'"&amp;$A$69&amp;"'!"&amp;AF$68&amp;$C461+72)&lt;&gt;INDIRECT("'"&amp;$A$70&amp;"'!"&amp;AF$68&amp;$C461+72),1,0)</f>
        <v>0</v>
      </c>
      <c r="AG461" cm="1">
        <f t="array" aca="1" ref="AG461" ca="1">IF(INDIRECT("'"&amp;$A$69&amp;"'!"&amp;AG$68&amp;$C461+72)&lt;&gt;INDIRECT("'"&amp;$A$70&amp;"'!"&amp;AG$68&amp;$C461+72),1,0)</f>
        <v>0</v>
      </c>
      <c r="AH461" cm="1">
        <f t="array" aca="1" ref="AH461" ca="1">IF(INDIRECT("'"&amp;$A$69&amp;"'!"&amp;AH$68&amp;$C461+72)&lt;&gt;INDIRECT("'"&amp;$A$70&amp;"'!"&amp;AH$68&amp;$C461+72),1,0)</f>
        <v>0</v>
      </c>
      <c r="AI461" cm="1">
        <f t="array" aca="1" ref="AI461" ca="1">IF(INDIRECT("'"&amp;$A$69&amp;"'!"&amp;AI$68&amp;$C461+72)&lt;&gt;INDIRECT("'"&amp;$A$70&amp;"'!"&amp;AI$68&amp;$C461+72),1,0)</f>
        <v>0</v>
      </c>
      <c r="AJ461" cm="1">
        <f t="array" aca="1" ref="AJ461" ca="1">IF(INDIRECT("'"&amp;$A$69&amp;"'!"&amp;AJ$68&amp;$C461+72)&lt;&gt;INDIRECT("'"&amp;$A$70&amp;"'!"&amp;AJ$68&amp;$C461+72),1,0)</f>
        <v>0</v>
      </c>
      <c r="AK461" cm="1">
        <f t="array" aca="1" ref="AK461" ca="1">IF(INDIRECT("'"&amp;$A$69&amp;"'!"&amp;AK$68&amp;$C461+72)&lt;&gt;INDIRECT("'"&amp;$A$70&amp;"'!"&amp;AK$68&amp;$C461+72),1,0)</f>
        <v>0</v>
      </c>
      <c r="AL461" cm="1">
        <f t="array" aca="1" ref="AL461" ca="1">IF(INDIRECT("'"&amp;$A$69&amp;"'!"&amp;AL$68&amp;$C461+72)&lt;&gt;INDIRECT("'"&amp;$A$70&amp;"'!"&amp;AL$68&amp;$C461+72),1,0)</f>
        <v>0</v>
      </c>
      <c r="AM461" cm="1">
        <f t="array" aca="1" ref="AM461" ca="1">IF(INDIRECT("'"&amp;$A$69&amp;"'!"&amp;AM$68&amp;$C461+72)&lt;&gt;INDIRECT("'"&amp;$A$70&amp;"'!"&amp;AM$68&amp;$C461+72),1,0)</f>
        <v>0</v>
      </c>
      <c r="AN461" cm="1">
        <f t="array" aca="1" ref="AN461" ca="1">IF(INDIRECT("'"&amp;$A$69&amp;"'!"&amp;AN$68&amp;$C461+72)&lt;&gt;INDIRECT("'"&amp;$A$70&amp;"'!"&amp;AN$68&amp;$C461+72),1,0)</f>
        <v>0</v>
      </c>
      <c r="AO461" cm="1">
        <f t="array" aca="1" ref="AO461" ca="1">IF(INDIRECT("'"&amp;$A$69&amp;"'!"&amp;AO$68&amp;$C461+72)&lt;&gt;INDIRECT("'"&amp;$A$70&amp;"'!"&amp;AO$68&amp;$C461+72),1,0)</f>
        <v>0</v>
      </c>
      <c r="AP461" cm="1">
        <f t="array" aca="1" ref="AP461" ca="1">IF(INDIRECT("'"&amp;$A$69&amp;"'!"&amp;AP$68&amp;$C461+72)&lt;&gt;INDIRECT("'"&amp;$A$70&amp;"'!"&amp;AP$68&amp;$C461+72),1,0)</f>
        <v>0</v>
      </c>
      <c r="AQ461" cm="1">
        <f t="array" aca="1" ref="AQ461" ca="1">IF(INDIRECT("'"&amp;$A$69&amp;"'!"&amp;AQ$68&amp;$C461+72)&lt;&gt;INDIRECT("'"&amp;$A$70&amp;"'!"&amp;AQ$68&amp;$C461+72),1,0)</f>
        <v>0</v>
      </c>
      <c r="AR461" cm="1">
        <f t="array" aca="1" ref="AR461" ca="1">IF(INDIRECT("'"&amp;$A$69&amp;"'!"&amp;AR$68&amp;$C461+72)&lt;&gt;INDIRECT("'"&amp;$A$70&amp;"'!"&amp;AR$68&amp;$C461+72),1,0)</f>
        <v>0</v>
      </c>
      <c r="AS461" cm="1">
        <f t="array" aca="1" ref="AS461" ca="1">IF(INDIRECT("'"&amp;$A$69&amp;"'!"&amp;AS$68&amp;$C461+72)&lt;&gt;INDIRECT("'"&amp;$A$70&amp;"'!"&amp;AS$68&amp;$C461+72),1,0)</f>
        <v>0</v>
      </c>
      <c r="AT461" cm="1">
        <f t="array" aca="1" ref="AT461" ca="1">IF(INDIRECT("'"&amp;$A$69&amp;"'!"&amp;AT$68&amp;$C461+72)&lt;&gt;INDIRECT("'"&amp;$A$70&amp;"'!"&amp;AT$68&amp;$C461+72),1,0)</f>
        <v>0</v>
      </c>
      <c r="AU461" cm="1">
        <f t="array" aca="1" ref="AU461" ca="1">IF(INDIRECT("'"&amp;$A$69&amp;"'!"&amp;AU$68&amp;$C461+72)&lt;&gt;INDIRECT("'"&amp;$A$70&amp;"'!"&amp;AU$68&amp;$C461+72),1,0)</f>
        <v>0</v>
      </c>
      <c r="AV461" cm="1">
        <f t="array" aca="1" ref="AV461" ca="1">IF(INDIRECT("'"&amp;$A$69&amp;"'!"&amp;AV$68&amp;$C461+72)&lt;&gt;INDIRECT("'"&amp;$A$70&amp;"'!"&amp;AV$68&amp;$C461+72),1,0)</f>
        <v>0</v>
      </c>
      <c r="AW461" cm="1">
        <f t="array" aca="1" ref="AW461" ca="1">IF(INDIRECT("'"&amp;$A$69&amp;"'!"&amp;AW$68&amp;$C461+72)&lt;&gt;INDIRECT("'"&amp;$A$70&amp;"'!"&amp;AW$68&amp;$C461+72),1,0)</f>
        <v>0</v>
      </c>
      <c r="AX461" cm="1">
        <f t="array" aca="1" ref="AX461" ca="1">IF(INDIRECT("'"&amp;$A$69&amp;"'!"&amp;AX$68&amp;$C461+72)&lt;&gt;INDIRECT("'"&amp;$A$70&amp;"'!"&amp;AX$68&amp;$C461+72),1,0)</f>
        <v>0</v>
      </c>
      <c r="AY461" cm="1">
        <f t="array" aca="1" ref="AY461" ca="1">IF(INDIRECT("'"&amp;$A$69&amp;"'!"&amp;AY$68&amp;$C461+72)&lt;&gt;INDIRECT("'"&amp;$A$70&amp;"'!"&amp;AY$68&amp;$C461+72),1,0)</f>
        <v>0</v>
      </c>
      <c r="AZ461" cm="1">
        <f t="array" aca="1" ref="AZ461" ca="1">IF(INDIRECT("'"&amp;$A$69&amp;"'!"&amp;AZ$68&amp;$C461+72)&lt;&gt;INDIRECT("'"&amp;$A$70&amp;"'!"&amp;AZ$68&amp;$C461+72),1,0)</f>
        <v>0</v>
      </c>
      <c r="BA461" cm="1">
        <f t="array" aca="1" ref="BA461" ca="1">IF(INDIRECT("'"&amp;$A$69&amp;"'!"&amp;BA$68&amp;$C461+72)&lt;&gt;INDIRECT("'"&amp;$A$70&amp;"'!"&amp;BA$68&amp;$C461+72),1,0)</f>
        <v>0</v>
      </c>
      <c r="BB461" cm="1">
        <f t="array" aca="1" ref="BB461" ca="1">IF(INDIRECT("'"&amp;$A$69&amp;"'!"&amp;BB$68&amp;$C461+72)&lt;&gt;INDIRECT("'"&amp;$A$70&amp;"'!"&amp;BB$68&amp;$C461+72),1,0)</f>
        <v>0</v>
      </c>
      <c r="BC461">
        <f t="shared" ca="1" si="18"/>
        <v>0</v>
      </c>
      <c r="BD461">
        <f t="shared" ca="1" si="19"/>
        <v>0</v>
      </c>
      <c r="BE461">
        <f t="shared" ca="1" si="20"/>
        <v>0</v>
      </c>
    </row>
    <row r="462" spans="3:57" x14ac:dyDescent="0.15">
      <c r="C462" s="283">
        <v>390</v>
      </c>
      <c r="D462" cm="1">
        <f t="array" aca="1" ref="D462" ca="1">IF(INDIRECT("'"&amp;$A$69&amp;"'!"&amp;D$68&amp;$C462+72)&lt;&gt;INDIRECT("'"&amp;$A$70&amp;"'!"&amp;D$68&amp;$C462+72),1,0)</f>
        <v>0</v>
      </c>
      <c r="E462" cm="1">
        <f t="array" aca="1" ref="E462" ca="1">IF(INDIRECT("'"&amp;$A$69&amp;"'!"&amp;E$68&amp;$C462+72)&lt;&gt;INDIRECT("'"&amp;$A$70&amp;"'!"&amp;E$68&amp;$C462+72),1,0)</f>
        <v>0</v>
      </c>
      <c r="F462" cm="1">
        <f t="array" aca="1" ref="F462" ca="1">IF(INDIRECT("'"&amp;$A$69&amp;"'!"&amp;F$68&amp;$C462+72)&lt;&gt;INDIRECT("'"&amp;$A$70&amp;"'!"&amp;F$68&amp;$C462+72),1,0)</f>
        <v>0</v>
      </c>
      <c r="G462" cm="1">
        <f t="array" aca="1" ref="G462" ca="1">IF(INDIRECT("'"&amp;$A$69&amp;"'!"&amp;G$68&amp;$C462+72)&lt;&gt;INDIRECT("'"&amp;$A$70&amp;"'!"&amp;G$68&amp;$C462+72),1,0)</f>
        <v>0</v>
      </c>
      <c r="H462" cm="1">
        <f t="array" aca="1" ref="H462" ca="1">IF(INDIRECT("'"&amp;$A$69&amp;"'!"&amp;H$68&amp;$C462+72)&lt;&gt;INDIRECT("'"&amp;$A$70&amp;"'!"&amp;H$68&amp;$C462+72),1,0)</f>
        <v>0</v>
      </c>
      <c r="I462" cm="1">
        <f t="array" aca="1" ref="I462" ca="1">IF(INDIRECT("'"&amp;$A$69&amp;"'!"&amp;I$68&amp;$C462+72)&lt;&gt;INDIRECT("'"&amp;$A$70&amp;"'!"&amp;I$68&amp;$C462+72),1,0)</f>
        <v>0</v>
      </c>
      <c r="J462" cm="1">
        <f t="array" aca="1" ref="J462" ca="1">IF(INDIRECT("'"&amp;$A$69&amp;"'!"&amp;J$68&amp;$C462+72)&lt;&gt;INDIRECT("'"&amp;$A$70&amp;"'!"&amp;J$68&amp;$C462+72),1,0)</f>
        <v>0</v>
      </c>
      <c r="K462" cm="1">
        <f t="array" aca="1" ref="K462" ca="1">IF(INDIRECT("'"&amp;$A$69&amp;"'!"&amp;K$68&amp;$C462+72)&lt;&gt;INDIRECT("'"&amp;$A$70&amp;"'!"&amp;K$68&amp;$C462+72),1,0)</f>
        <v>0</v>
      </c>
      <c r="L462" cm="1">
        <f t="array" aca="1" ref="L462" ca="1">IF(INDIRECT("'"&amp;$A$69&amp;"'!"&amp;L$68&amp;$C462+72)&lt;&gt;INDIRECT("'"&amp;$A$70&amp;"'!"&amp;L$68&amp;$C462+72),1,0)</f>
        <v>0</v>
      </c>
      <c r="M462" cm="1">
        <f t="array" aca="1" ref="M462" ca="1">IF(INDIRECT("'"&amp;$A$69&amp;"'!"&amp;M$68&amp;$C462+72)&lt;&gt;INDIRECT("'"&amp;$A$70&amp;"'!"&amp;M$68&amp;$C462+72),1,0)</f>
        <v>0</v>
      </c>
      <c r="N462" cm="1">
        <f t="array" aca="1" ref="N462" ca="1">IF(INDIRECT("'"&amp;$A$69&amp;"'!"&amp;N$68&amp;$C462+72)&lt;&gt;INDIRECT("'"&amp;$A$70&amp;"'!"&amp;N$68&amp;$C462+72),1,0)</f>
        <v>0</v>
      </c>
      <c r="O462" cm="1">
        <f t="array" aca="1" ref="O462" ca="1">IF(INDIRECT("'"&amp;$A$69&amp;"'!"&amp;O$68&amp;$C462+72)&lt;&gt;INDIRECT("'"&amp;$A$70&amp;"'!"&amp;O$68&amp;$C462+72),1,0)</f>
        <v>0</v>
      </c>
      <c r="P462" cm="1">
        <f t="array" aca="1" ref="P462" ca="1">IF(INDIRECT("'"&amp;$A$69&amp;"'!"&amp;P$68&amp;$C462+72)&lt;&gt;INDIRECT("'"&amp;$A$70&amp;"'!"&amp;P$68&amp;$C462+72),1,0)</f>
        <v>0</v>
      </c>
      <c r="Q462" cm="1">
        <f t="array" aca="1" ref="Q462" ca="1">IF(INDIRECT("'"&amp;$A$69&amp;"'!"&amp;Q$68&amp;$C462+72)&lt;&gt;INDIRECT("'"&amp;$A$70&amp;"'!"&amp;Q$68&amp;$C462+72),1,0)</f>
        <v>0</v>
      </c>
      <c r="R462" cm="1">
        <f t="array" aca="1" ref="R462" ca="1">IF(INDIRECT("'"&amp;$A$69&amp;"'!"&amp;R$68&amp;$C462+72)&lt;&gt;INDIRECT("'"&amp;$A$70&amp;"'!"&amp;R$68&amp;$C462+72),1,0)</f>
        <v>0</v>
      </c>
      <c r="S462" cm="1">
        <f t="array" aca="1" ref="S462" ca="1">IF(INDIRECT("'"&amp;$A$69&amp;"'!"&amp;S$68&amp;$C462+72)&lt;&gt;INDIRECT("'"&amp;$A$70&amp;"'!"&amp;S$68&amp;$C462+72),1,0)</f>
        <v>0</v>
      </c>
      <c r="T462" cm="1">
        <f t="array" aca="1" ref="T462" ca="1">IF(INDIRECT("'"&amp;$A$69&amp;"'!"&amp;T$68&amp;$C462+72)&lt;&gt;INDIRECT("'"&amp;$A$70&amp;"'!"&amp;T$68&amp;$C462+72),1,0)</f>
        <v>0</v>
      </c>
      <c r="U462" cm="1">
        <f t="array" aca="1" ref="U462" ca="1">IF(INDIRECT("'"&amp;$A$69&amp;"'!"&amp;U$68&amp;$C462+72)&lt;&gt;INDIRECT("'"&amp;$A$70&amp;"'!"&amp;U$68&amp;$C462+72),1,0)</f>
        <v>0</v>
      </c>
      <c r="V462" cm="1">
        <f t="array" aca="1" ref="V462" ca="1">IF(INDIRECT("'"&amp;$A$69&amp;"'!"&amp;V$68&amp;$C462+72)&lt;&gt;INDIRECT("'"&amp;$A$70&amp;"'!"&amp;V$68&amp;$C462+72),1,0)</f>
        <v>0</v>
      </c>
      <c r="W462" cm="1">
        <f t="array" aca="1" ref="W462" ca="1">IF(INDIRECT("'"&amp;$A$69&amp;"'!"&amp;W$68&amp;$C462+72)&lt;&gt;INDIRECT("'"&amp;$A$70&amp;"'!"&amp;W$68&amp;$C462+72),1,0)</f>
        <v>0</v>
      </c>
      <c r="X462" cm="1">
        <f t="array" aca="1" ref="X462" ca="1">IF(INDIRECT("'"&amp;$A$69&amp;"'!"&amp;X$68&amp;$C462+72)&lt;&gt;INDIRECT("'"&amp;$A$70&amp;"'!"&amp;X$68&amp;$C462+72),1,0)</f>
        <v>0</v>
      </c>
      <c r="Y462" cm="1">
        <f t="array" aca="1" ref="Y462" ca="1">IF(INDIRECT("'"&amp;$A$69&amp;"'!"&amp;Y$68&amp;$C462+72)&lt;&gt;INDIRECT("'"&amp;$A$70&amp;"'!"&amp;Y$68&amp;$C462+72),1,0)</f>
        <v>0</v>
      </c>
      <c r="Z462" cm="1">
        <f t="array" aca="1" ref="Z462" ca="1">IF(INDIRECT("'"&amp;$A$69&amp;"'!"&amp;Z$68&amp;$C462+72)&lt;&gt;INDIRECT("'"&amp;$A$70&amp;"'!"&amp;Z$68&amp;$C462+72),1,0)</f>
        <v>0</v>
      </c>
      <c r="AA462" cm="1">
        <f t="array" aca="1" ref="AA462" ca="1">IF(INDIRECT("'"&amp;$A$69&amp;"'!"&amp;AA$68&amp;$C462+72)&lt;&gt;INDIRECT("'"&amp;$A$70&amp;"'!"&amp;AA$68&amp;$C462+72),1,0)</f>
        <v>0</v>
      </c>
      <c r="AB462" cm="1">
        <f t="array" aca="1" ref="AB462" ca="1">IF(INDIRECT("'"&amp;$A$69&amp;"'!"&amp;AB$68&amp;$C462+72)&lt;&gt;INDIRECT("'"&amp;$A$70&amp;"'!"&amp;AB$68&amp;$C462+72),1,0)</f>
        <v>0</v>
      </c>
      <c r="AC462" cm="1">
        <f t="array" aca="1" ref="AC462" ca="1">IF(INDIRECT("'"&amp;$A$69&amp;"'!"&amp;AC$68&amp;$C462+72)&lt;&gt;INDIRECT("'"&amp;$A$70&amp;"'!"&amp;AC$68&amp;$C462+72),1,0)</f>
        <v>0</v>
      </c>
      <c r="AD462" cm="1">
        <f t="array" aca="1" ref="AD462" ca="1">IF(INDIRECT("'"&amp;$A$69&amp;"'!"&amp;AD$68&amp;$C462+72)&lt;&gt;INDIRECT("'"&amp;$A$70&amp;"'!"&amp;AD$68&amp;$C462+72),1,0)</f>
        <v>0</v>
      </c>
      <c r="AE462" cm="1">
        <f t="array" aca="1" ref="AE462" ca="1">IF(INDIRECT("'"&amp;$A$69&amp;"'!"&amp;AE$68&amp;$C462+72)&lt;&gt;INDIRECT("'"&amp;$A$70&amp;"'!"&amp;AE$68&amp;$C462+72),1,0)</f>
        <v>0</v>
      </c>
      <c r="AF462" cm="1">
        <f t="array" aca="1" ref="AF462" ca="1">IF(INDIRECT("'"&amp;$A$69&amp;"'!"&amp;AF$68&amp;$C462+72)&lt;&gt;INDIRECT("'"&amp;$A$70&amp;"'!"&amp;AF$68&amp;$C462+72),1,0)</f>
        <v>0</v>
      </c>
      <c r="AG462" cm="1">
        <f t="array" aca="1" ref="AG462" ca="1">IF(INDIRECT("'"&amp;$A$69&amp;"'!"&amp;AG$68&amp;$C462+72)&lt;&gt;INDIRECT("'"&amp;$A$70&amp;"'!"&amp;AG$68&amp;$C462+72),1,0)</f>
        <v>0</v>
      </c>
      <c r="AH462" cm="1">
        <f t="array" aca="1" ref="AH462" ca="1">IF(INDIRECT("'"&amp;$A$69&amp;"'!"&amp;AH$68&amp;$C462+72)&lt;&gt;INDIRECT("'"&amp;$A$70&amp;"'!"&amp;AH$68&amp;$C462+72),1,0)</f>
        <v>0</v>
      </c>
      <c r="AI462" cm="1">
        <f t="array" aca="1" ref="AI462" ca="1">IF(INDIRECT("'"&amp;$A$69&amp;"'!"&amp;AI$68&amp;$C462+72)&lt;&gt;INDIRECT("'"&amp;$A$70&amp;"'!"&amp;AI$68&amp;$C462+72),1,0)</f>
        <v>0</v>
      </c>
      <c r="AJ462" cm="1">
        <f t="array" aca="1" ref="AJ462" ca="1">IF(INDIRECT("'"&amp;$A$69&amp;"'!"&amp;AJ$68&amp;$C462+72)&lt;&gt;INDIRECT("'"&amp;$A$70&amp;"'!"&amp;AJ$68&amp;$C462+72),1,0)</f>
        <v>0</v>
      </c>
      <c r="AK462" cm="1">
        <f t="array" aca="1" ref="AK462" ca="1">IF(INDIRECT("'"&amp;$A$69&amp;"'!"&amp;AK$68&amp;$C462+72)&lt;&gt;INDIRECT("'"&amp;$A$70&amp;"'!"&amp;AK$68&amp;$C462+72),1,0)</f>
        <v>0</v>
      </c>
      <c r="AL462" cm="1">
        <f t="array" aca="1" ref="AL462" ca="1">IF(INDIRECT("'"&amp;$A$69&amp;"'!"&amp;AL$68&amp;$C462+72)&lt;&gt;INDIRECT("'"&amp;$A$70&amp;"'!"&amp;AL$68&amp;$C462+72),1,0)</f>
        <v>0</v>
      </c>
      <c r="AM462" cm="1">
        <f t="array" aca="1" ref="AM462" ca="1">IF(INDIRECT("'"&amp;$A$69&amp;"'!"&amp;AM$68&amp;$C462+72)&lt;&gt;INDIRECT("'"&amp;$A$70&amp;"'!"&amp;AM$68&amp;$C462+72),1,0)</f>
        <v>0</v>
      </c>
      <c r="AN462" cm="1">
        <f t="array" aca="1" ref="AN462" ca="1">IF(INDIRECT("'"&amp;$A$69&amp;"'!"&amp;AN$68&amp;$C462+72)&lt;&gt;INDIRECT("'"&amp;$A$70&amp;"'!"&amp;AN$68&amp;$C462+72),1,0)</f>
        <v>0</v>
      </c>
      <c r="AO462" cm="1">
        <f t="array" aca="1" ref="AO462" ca="1">IF(INDIRECT("'"&amp;$A$69&amp;"'!"&amp;AO$68&amp;$C462+72)&lt;&gt;INDIRECT("'"&amp;$A$70&amp;"'!"&amp;AO$68&amp;$C462+72),1,0)</f>
        <v>0</v>
      </c>
      <c r="AP462" cm="1">
        <f t="array" aca="1" ref="AP462" ca="1">IF(INDIRECT("'"&amp;$A$69&amp;"'!"&amp;AP$68&amp;$C462+72)&lt;&gt;INDIRECT("'"&amp;$A$70&amp;"'!"&amp;AP$68&amp;$C462+72),1,0)</f>
        <v>0</v>
      </c>
      <c r="AQ462" cm="1">
        <f t="array" aca="1" ref="AQ462" ca="1">IF(INDIRECT("'"&amp;$A$69&amp;"'!"&amp;AQ$68&amp;$C462+72)&lt;&gt;INDIRECT("'"&amp;$A$70&amp;"'!"&amp;AQ$68&amp;$C462+72),1,0)</f>
        <v>0</v>
      </c>
      <c r="AR462" cm="1">
        <f t="array" aca="1" ref="AR462" ca="1">IF(INDIRECT("'"&amp;$A$69&amp;"'!"&amp;AR$68&amp;$C462+72)&lt;&gt;INDIRECT("'"&amp;$A$70&amp;"'!"&amp;AR$68&amp;$C462+72),1,0)</f>
        <v>0</v>
      </c>
      <c r="AS462" cm="1">
        <f t="array" aca="1" ref="AS462" ca="1">IF(INDIRECT("'"&amp;$A$69&amp;"'!"&amp;AS$68&amp;$C462+72)&lt;&gt;INDIRECT("'"&amp;$A$70&amp;"'!"&amp;AS$68&amp;$C462+72),1,0)</f>
        <v>0</v>
      </c>
      <c r="AT462" cm="1">
        <f t="array" aca="1" ref="AT462" ca="1">IF(INDIRECT("'"&amp;$A$69&amp;"'!"&amp;AT$68&amp;$C462+72)&lt;&gt;INDIRECT("'"&amp;$A$70&amp;"'!"&amp;AT$68&amp;$C462+72),1,0)</f>
        <v>0</v>
      </c>
      <c r="AU462" cm="1">
        <f t="array" aca="1" ref="AU462" ca="1">IF(INDIRECT("'"&amp;$A$69&amp;"'!"&amp;AU$68&amp;$C462+72)&lt;&gt;INDIRECT("'"&amp;$A$70&amp;"'!"&amp;AU$68&amp;$C462+72),1,0)</f>
        <v>0</v>
      </c>
      <c r="AV462" cm="1">
        <f t="array" aca="1" ref="AV462" ca="1">IF(INDIRECT("'"&amp;$A$69&amp;"'!"&amp;AV$68&amp;$C462+72)&lt;&gt;INDIRECT("'"&amp;$A$70&amp;"'!"&amp;AV$68&amp;$C462+72),1,0)</f>
        <v>0</v>
      </c>
      <c r="AW462" cm="1">
        <f t="array" aca="1" ref="AW462" ca="1">IF(INDIRECT("'"&amp;$A$69&amp;"'!"&amp;AW$68&amp;$C462+72)&lt;&gt;INDIRECT("'"&amp;$A$70&amp;"'!"&amp;AW$68&amp;$C462+72),1,0)</f>
        <v>0</v>
      </c>
      <c r="AX462" cm="1">
        <f t="array" aca="1" ref="AX462" ca="1">IF(INDIRECT("'"&amp;$A$69&amp;"'!"&amp;AX$68&amp;$C462+72)&lt;&gt;INDIRECT("'"&amp;$A$70&amp;"'!"&amp;AX$68&amp;$C462+72),1,0)</f>
        <v>0</v>
      </c>
      <c r="AY462" cm="1">
        <f t="array" aca="1" ref="AY462" ca="1">IF(INDIRECT("'"&amp;$A$69&amp;"'!"&amp;AY$68&amp;$C462+72)&lt;&gt;INDIRECT("'"&amp;$A$70&amp;"'!"&amp;AY$68&amp;$C462+72),1,0)</f>
        <v>0</v>
      </c>
      <c r="AZ462" cm="1">
        <f t="array" aca="1" ref="AZ462" ca="1">IF(INDIRECT("'"&amp;$A$69&amp;"'!"&amp;AZ$68&amp;$C462+72)&lt;&gt;INDIRECT("'"&amp;$A$70&amp;"'!"&amp;AZ$68&amp;$C462+72),1,0)</f>
        <v>0</v>
      </c>
      <c r="BA462" cm="1">
        <f t="array" aca="1" ref="BA462" ca="1">IF(INDIRECT("'"&amp;$A$69&amp;"'!"&amp;BA$68&amp;$C462+72)&lt;&gt;INDIRECT("'"&amp;$A$70&amp;"'!"&amp;BA$68&amp;$C462+72),1,0)</f>
        <v>0</v>
      </c>
      <c r="BB462" cm="1">
        <f t="array" aca="1" ref="BB462" ca="1">IF(INDIRECT("'"&amp;$A$69&amp;"'!"&amp;BB$68&amp;$C462+72)&lt;&gt;INDIRECT("'"&amp;$A$70&amp;"'!"&amp;BB$68&amp;$C462+72),1,0)</f>
        <v>0</v>
      </c>
      <c r="BC462">
        <f t="shared" ca="1" si="18"/>
        <v>0</v>
      </c>
      <c r="BD462">
        <f t="shared" ca="1" si="19"/>
        <v>0</v>
      </c>
      <c r="BE462">
        <f t="shared" ca="1" si="20"/>
        <v>0</v>
      </c>
    </row>
    <row r="463" spans="3:57" x14ac:dyDescent="0.15">
      <c r="C463" s="283">
        <v>391</v>
      </c>
      <c r="D463" cm="1">
        <f t="array" aca="1" ref="D463" ca="1">IF(INDIRECT("'"&amp;$A$69&amp;"'!"&amp;D$68&amp;$C463+72)&lt;&gt;INDIRECT("'"&amp;$A$70&amp;"'!"&amp;D$68&amp;$C463+72),1,0)</f>
        <v>0</v>
      </c>
      <c r="E463" cm="1">
        <f t="array" aca="1" ref="E463" ca="1">IF(INDIRECT("'"&amp;$A$69&amp;"'!"&amp;E$68&amp;$C463+72)&lt;&gt;INDIRECT("'"&amp;$A$70&amp;"'!"&amp;E$68&amp;$C463+72),1,0)</f>
        <v>0</v>
      </c>
      <c r="F463" cm="1">
        <f t="array" aca="1" ref="F463" ca="1">IF(INDIRECT("'"&amp;$A$69&amp;"'!"&amp;F$68&amp;$C463+72)&lt;&gt;INDIRECT("'"&amp;$A$70&amp;"'!"&amp;F$68&amp;$C463+72),1,0)</f>
        <v>0</v>
      </c>
      <c r="G463" cm="1">
        <f t="array" aca="1" ref="G463" ca="1">IF(INDIRECT("'"&amp;$A$69&amp;"'!"&amp;G$68&amp;$C463+72)&lt;&gt;INDIRECT("'"&amp;$A$70&amp;"'!"&amp;G$68&amp;$C463+72),1,0)</f>
        <v>0</v>
      </c>
      <c r="H463" cm="1">
        <f t="array" aca="1" ref="H463" ca="1">IF(INDIRECT("'"&amp;$A$69&amp;"'!"&amp;H$68&amp;$C463+72)&lt;&gt;INDIRECT("'"&amp;$A$70&amp;"'!"&amp;H$68&amp;$C463+72),1,0)</f>
        <v>0</v>
      </c>
      <c r="I463" cm="1">
        <f t="array" aca="1" ref="I463" ca="1">IF(INDIRECT("'"&amp;$A$69&amp;"'!"&amp;I$68&amp;$C463+72)&lt;&gt;INDIRECT("'"&amp;$A$70&amp;"'!"&amp;I$68&amp;$C463+72),1,0)</f>
        <v>0</v>
      </c>
      <c r="J463" cm="1">
        <f t="array" aca="1" ref="J463" ca="1">IF(INDIRECT("'"&amp;$A$69&amp;"'!"&amp;J$68&amp;$C463+72)&lt;&gt;INDIRECT("'"&amp;$A$70&amp;"'!"&amp;J$68&amp;$C463+72),1,0)</f>
        <v>0</v>
      </c>
      <c r="K463" cm="1">
        <f t="array" aca="1" ref="K463" ca="1">IF(INDIRECT("'"&amp;$A$69&amp;"'!"&amp;K$68&amp;$C463+72)&lt;&gt;INDIRECT("'"&amp;$A$70&amp;"'!"&amp;K$68&amp;$C463+72),1,0)</f>
        <v>0</v>
      </c>
      <c r="L463" cm="1">
        <f t="array" aca="1" ref="L463" ca="1">IF(INDIRECT("'"&amp;$A$69&amp;"'!"&amp;L$68&amp;$C463+72)&lt;&gt;INDIRECT("'"&amp;$A$70&amp;"'!"&amp;L$68&amp;$C463+72),1,0)</f>
        <v>0</v>
      </c>
      <c r="M463" cm="1">
        <f t="array" aca="1" ref="M463" ca="1">IF(INDIRECT("'"&amp;$A$69&amp;"'!"&amp;M$68&amp;$C463+72)&lt;&gt;INDIRECT("'"&amp;$A$70&amp;"'!"&amp;M$68&amp;$C463+72),1,0)</f>
        <v>0</v>
      </c>
      <c r="N463" cm="1">
        <f t="array" aca="1" ref="N463" ca="1">IF(INDIRECT("'"&amp;$A$69&amp;"'!"&amp;N$68&amp;$C463+72)&lt;&gt;INDIRECT("'"&amp;$A$70&amp;"'!"&amp;N$68&amp;$C463+72),1,0)</f>
        <v>0</v>
      </c>
      <c r="O463" cm="1">
        <f t="array" aca="1" ref="O463" ca="1">IF(INDIRECT("'"&amp;$A$69&amp;"'!"&amp;O$68&amp;$C463+72)&lt;&gt;INDIRECT("'"&amp;$A$70&amp;"'!"&amp;O$68&amp;$C463+72),1,0)</f>
        <v>0</v>
      </c>
      <c r="P463" cm="1">
        <f t="array" aca="1" ref="P463" ca="1">IF(INDIRECT("'"&amp;$A$69&amp;"'!"&amp;P$68&amp;$C463+72)&lt;&gt;INDIRECT("'"&amp;$A$70&amp;"'!"&amp;P$68&amp;$C463+72),1,0)</f>
        <v>0</v>
      </c>
      <c r="Q463" cm="1">
        <f t="array" aca="1" ref="Q463" ca="1">IF(INDIRECT("'"&amp;$A$69&amp;"'!"&amp;Q$68&amp;$C463+72)&lt;&gt;INDIRECT("'"&amp;$A$70&amp;"'!"&amp;Q$68&amp;$C463+72),1,0)</f>
        <v>0</v>
      </c>
      <c r="R463" cm="1">
        <f t="array" aca="1" ref="R463" ca="1">IF(INDIRECT("'"&amp;$A$69&amp;"'!"&amp;R$68&amp;$C463+72)&lt;&gt;INDIRECT("'"&amp;$A$70&amp;"'!"&amp;R$68&amp;$C463+72),1,0)</f>
        <v>0</v>
      </c>
      <c r="S463" cm="1">
        <f t="array" aca="1" ref="S463" ca="1">IF(INDIRECT("'"&amp;$A$69&amp;"'!"&amp;S$68&amp;$C463+72)&lt;&gt;INDIRECT("'"&amp;$A$70&amp;"'!"&amp;S$68&amp;$C463+72),1,0)</f>
        <v>0</v>
      </c>
      <c r="T463" cm="1">
        <f t="array" aca="1" ref="T463" ca="1">IF(INDIRECT("'"&amp;$A$69&amp;"'!"&amp;T$68&amp;$C463+72)&lt;&gt;INDIRECT("'"&amp;$A$70&amp;"'!"&amp;T$68&amp;$C463+72),1,0)</f>
        <v>0</v>
      </c>
      <c r="U463" cm="1">
        <f t="array" aca="1" ref="U463" ca="1">IF(INDIRECT("'"&amp;$A$69&amp;"'!"&amp;U$68&amp;$C463+72)&lt;&gt;INDIRECT("'"&amp;$A$70&amp;"'!"&amp;U$68&amp;$C463+72),1,0)</f>
        <v>0</v>
      </c>
      <c r="V463" cm="1">
        <f t="array" aca="1" ref="V463" ca="1">IF(INDIRECT("'"&amp;$A$69&amp;"'!"&amp;V$68&amp;$C463+72)&lt;&gt;INDIRECT("'"&amp;$A$70&amp;"'!"&amp;V$68&amp;$C463+72),1,0)</f>
        <v>0</v>
      </c>
      <c r="W463" cm="1">
        <f t="array" aca="1" ref="W463" ca="1">IF(INDIRECT("'"&amp;$A$69&amp;"'!"&amp;W$68&amp;$C463+72)&lt;&gt;INDIRECT("'"&amp;$A$70&amp;"'!"&amp;W$68&amp;$C463+72),1,0)</f>
        <v>0</v>
      </c>
      <c r="X463" cm="1">
        <f t="array" aca="1" ref="X463" ca="1">IF(INDIRECT("'"&amp;$A$69&amp;"'!"&amp;X$68&amp;$C463+72)&lt;&gt;INDIRECT("'"&amp;$A$70&amp;"'!"&amp;X$68&amp;$C463+72),1,0)</f>
        <v>0</v>
      </c>
      <c r="Y463" cm="1">
        <f t="array" aca="1" ref="Y463" ca="1">IF(INDIRECT("'"&amp;$A$69&amp;"'!"&amp;Y$68&amp;$C463+72)&lt;&gt;INDIRECT("'"&amp;$A$70&amp;"'!"&amp;Y$68&amp;$C463+72),1,0)</f>
        <v>0</v>
      </c>
      <c r="Z463" cm="1">
        <f t="array" aca="1" ref="Z463" ca="1">IF(INDIRECT("'"&amp;$A$69&amp;"'!"&amp;Z$68&amp;$C463+72)&lt;&gt;INDIRECT("'"&amp;$A$70&amp;"'!"&amp;Z$68&amp;$C463+72),1,0)</f>
        <v>0</v>
      </c>
      <c r="AA463" cm="1">
        <f t="array" aca="1" ref="AA463" ca="1">IF(INDIRECT("'"&amp;$A$69&amp;"'!"&amp;AA$68&amp;$C463+72)&lt;&gt;INDIRECT("'"&amp;$A$70&amp;"'!"&amp;AA$68&amp;$C463+72),1,0)</f>
        <v>0</v>
      </c>
      <c r="AB463" cm="1">
        <f t="array" aca="1" ref="AB463" ca="1">IF(INDIRECT("'"&amp;$A$69&amp;"'!"&amp;AB$68&amp;$C463+72)&lt;&gt;INDIRECT("'"&amp;$A$70&amp;"'!"&amp;AB$68&amp;$C463+72),1,0)</f>
        <v>0</v>
      </c>
      <c r="AC463" cm="1">
        <f t="array" aca="1" ref="AC463" ca="1">IF(INDIRECT("'"&amp;$A$69&amp;"'!"&amp;AC$68&amp;$C463+72)&lt;&gt;INDIRECT("'"&amp;$A$70&amp;"'!"&amp;AC$68&amp;$C463+72),1,0)</f>
        <v>0</v>
      </c>
      <c r="AD463" cm="1">
        <f t="array" aca="1" ref="AD463" ca="1">IF(INDIRECT("'"&amp;$A$69&amp;"'!"&amp;AD$68&amp;$C463+72)&lt;&gt;INDIRECT("'"&amp;$A$70&amp;"'!"&amp;AD$68&amp;$C463+72),1,0)</f>
        <v>0</v>
      </c>
      <c r="AE463" cm="1">
        <f t="array" aca="1" ref="AE463" ca="1">IF(INDIRECT("'"&amp;$A$69&amp;"'!"&amp;AE$68&amp;$C463+72)&lt;&gt;INDIRECT("'"&amp;$A$70&amp;"'!"&amp;AE$68&amp;$C463+72),1,0)</f>
        <v>0</v>
      </c>
      <c r="AF463" cm="1">
        <f t="array" aca="1" ref="AF463" ca="1">IF(INDIRECT("'"&amp;$A$69&amp;"'!"&amp;AF$68&amp;$C463+72)&lt;&gt;INDIRECT("'"&amp;$A$70&amp;"'!"&amp;AF$68&amp;$C463+72),1,0)</f>
        <v>0</v>
      </c>
      <c r="AG463" cm="1">
        <f t="array" aca="1" ref="AG463" ca="1">IF(INDIRECT("'"&amp;$A$69&amp;"'!"&amp;AG$68&amp;$C463+72)&lt;&gt;INDIRECT("'"&amp;$A$70&amp;"'!"&amp;AG$68&amp;$C463+72),1,0)</f>
        <v>0</v>
      </c>
      <c r="AH463" cm="1">
        <f t="array" aca="1" ref="AH463" ca="1">IF(INDIRECT("'"&amp;$A$69&amp;"'!"&amp;AH$68&amp;$C463+72)&lt;&gt;INDIRECT("'"&amp;$A$70&amp;"'!"&amp;AH$68&amp;$C463+72),1,0)</f>
        <v>0</v>
      </c>
      <c r="AI463" cm="1">
        <f t="array" aca="1" ref="AI463" ca="1">IF(INDIRECT("'"&amp;$A$69&amp;"'!"&amp;AI$68&amp;$C463+72)&lt;&gt;INDIRECT("'"&amp;$A$70&amp;"'!"&amp;AI$68&amp;$C463+72),1,0)</f>
        <v>0</v>
      </c>
      <c r="AJ463" cm="1">
        <f t="array" aca="1" ref="AJ463" ca="1">IF(INDIRECT("'"&amp;$A$69&amp;"'!"&amp;AJ$68&amp;$C463+72)&lt;&gt;INDIRECT("'"&amp;$A$70&amp;"'!"&amp;AJ$68&amp;$C463+72),1,0)</f>
        <v>0</v>
      </c>
      <c r="AK463" cm="1">
        <f t="array" aca="1" ref="AK463" ca="1">IF(INDIRECT("'"&amp;$A$69&amp;"'!"&amp;AK$68&amp;$C463+72)&lt;&gt;INDIRECT("'"&amp;$A$70&amp;"'!"&amp;AK$68&amp;$C463+72),1,0)</f>
        <v>0</v>
      </c>
      <c r="AL463" cm="1">
        <f t="array" aca="1" ref="AL463" ca="1">IF(INDIRECT("'"&amp;$A$69&amp;"'!"&amp;AL$68&amp;$C463+72)&lt;&gt;INDIRECT("'"&amp;$A$70&amp;"'!"&amp;AL$68&amp;$C463+72),1,0)</f>
        <v>0</v>
      </c>
      <c r="AM463" cm="1">
        <f t="array" aca="1" ref="AM463" ca="1">IF(INDIRECT("'"&amp;$A$69&amp;"'!"&amp;AM$68&amp;$C463+72)&lt;&gt;INDIRECT("'"&amp;$A$70&amp;"'!"&amp;AM$68&amp;$C463+72),1,0)</f>
        <v>0</v>
      </c>
      <c r="AN463" cm="1">
        <f t="array" aca="1" ref="AN463" ca="1">IF(INDIRECT("'"&amp;$A$69&amp;"'!"&amp;AN$68&amp;$C463+72)&lt;&gt;INDIRECT("'"&amp;$A$70&amp;"'!"&amp;AN$68&amp;$C463+72),1,0)</f>
        <v>0</v>
      </c>
      <c r="AO463" cm="1">
        <f t="array" aca="1" ref="AO463" ca="1">IF(INDIRECT("'"&amp;$A$69&amp;"'!"&amp;AO$68&amp;$C463+72)&lt;&gt;INDIRECT("'"&amp;$A$70&amp;"'!"&amp;AO$68&amp;$C463+72),1,0)</f>
        <v>0</v>
      </c>
      <c r="AP463" cm="1">
        <f t="array" aca="1" ref="AP463" ca="1">IF(INDIRECT("'"&amp;$A$69&amp;"'!"&amp;AP$68&amp;$C463+72)&lt;&gt;INDIRECT("'"&amp;$A$70&amp;"'!"&amp;AP$68&amp;$C463+72),1,0)</f>
        <v>0</v>
      </c>
      <c r="AQ463" cm="1">
        <f t="array" aca="1" ref="AQ463" ca="1">IF(INDIRECT("'"&amp;$A$69&amp;"'!"&amp;AQ$68&amp;$C463+72)&lt;&gt;INDIRECT("'"&amp;$A$70&amp;"'!"&amp;AQ$68&amp;$C463+72),1,0)</f>
        <v>0</v>
      </c>
      <c r="AR463" cm="1">
        <f t="array" aca="1" ref="AR463" ca="1">IF(INDIRECT("'"&amp;$A$69&amp;"'!"&amp;AR$68&amp;$C463+72)&lt;&gt;INDIRECT("'"&amp;$A$70&amp;"'!"&amp;AR$68&amp;$C463+72),1,0)</f>
        <v>0</v>
      </c>
      <c r="AS463" cm="1">
        <f t="array" aca="1" ref="AS463" ca="1">IF(INDIRECT("'"&amp;$A$69&amp;"'!"&amp;AS$68&amp;$C463+72)&lt;&gt;INDIRECT("'"&amp;$A$70&amp;"'!"&amp;AS$68&amp;$C463+72),1,0)</f>
        <v>0</v>
      </c>
      <c r="AT463" cm="1">
        <f t="array" aca="1" ref="AT463" ca="1">IF(INDIRECT("'"&amp;$A$69&amp;"'!"&amp;AT$68&amp;$C463+72)&lt;&gt;INDIRECT("'"&amp;$A$70&amp;"'!"&amp;AT$68&amp;$C463+72),1,0)</f>
        <v>0</v>
      </c>
      <c r="AU463" cm="1">
        <f t="array" aca="1" ref="AU463" ca="1">IF(INDIRECT("'"&amp;$A$69&amp;"'!"&amp;AU$68&amp;$C463+72)&lt;&gt;INDIRECT("'"&amp;$A$70&amp;"'!"&amp;AU$68&amp;$C463+72),1,0)</f>
        <v>0</v>
      </c>
      <c r="AV463" cm="1">
        <f t="array" aca="1" ref="AV463" ca="1">IF(INDIRECT("'"&amp;$A$69&amp;"'!"&amp;AV$68&amp;$C463+72)&lt;&gt;INDIRECT("'"&amp;$A$70&amp;"'!"&amp;AV$68&amp;$C463+72),1,0)</f>
        <v>0</v>
      </c>
      <c r="AW463" cm="1">
        <f t="array" aca="1" ref="AW463" ca="1">IF(INDIRECT("'"&amp;$A$69&amp;"'!"&amp;AW$68&amp;$C463+72)&lt;&gt;INDIRECT("'"&amp;$A$70&amp;"'!"&amp;AW$68&amp;$C463+72),1,0)</f>
        <v>0</v>
      </c>
      <c r="AX463" cm="1">
        <f t="array" aca="1" ref="AX463" ca="1">IF(INDIRECT("'"&amp;$A$69&amp;"'!"&amp;AX$68&amp;$C463+72)&lt;&gt;INDIRECT("'"&amp;$A$70&amp;"'!"&amp;AX$68&amp;$C463+72),1,0)</f>
        <v>0</v>
      </c>
      <c r="AY463" cm="1">
        <f t="array" aca="1" ref="AY463" ca="1">IF(INDIRECT("'"&amp;$A$69&amp;"'!"&amp;AY$68&amp;$C463+72)&lt;&gt;INDIRECT("'"&amp;$A$70&amp;"'!"&amp;AY$68&amp;$C463+72),1,0)</f>
        <v>0</v>
      </c>
      <c r="AZ463" cm="1">
        <f t="array" aca="1" ref="AZ463" ca="1">IF(INDIRECT("'"&amp;$A$69&amp;"'!"&amp;AZ$68&amp;$C463+72)&lt;&gt;INDIRECT("'"&amp;$A$70&amp;"'!"&amp;AZ$68&amp;$C463+72),1,0)</f>
        <v>0</v>
      </c>
      <c r="BA463" cm="1">
        <f t="array" aca="1" ref="BA463" ca="1">IF(INDIRECT("'"&amp;$A$69&amp;"'!"&amp;BA$68&amp;$C463+72)&lt;&gt;INDIRECT("'"&amp;$A$70&amp;"'!"&amp;BA$68&amp;$C463+72),1,0)</f>
        <v>0</v>
      </c>
      <c r="BB463" cm="1">
        <f t="array" aca="1" ref="BB463" ca="1">IF(INDIRECT("'"&amp;$A$69&amp;"'!"&amp;BB$68&amp;$C463+72)&lt;&gt;INDIRECT("'"&amp;$A$70&amp;"'!"&amp;BB$68&amp;$C463+72),1,0)</f>
        <v>0</v>
      </c>
      <c r="BC463">
        <f t="shared" ca="1" si="18"/>
        <v>0</v>
      </c>
      <c r="BD463">
        <f t="shared" ca="1" si="19"/>
        <v>0</v>
      </c>
      <c r="BE463">
        <f t="shared" ca="1" si="20"/>
        <v>0</v>
      </c>
    </row>
    <row r="464" spans="3:57" x14ac:dyDescent="0.15">
      <c r="C464" s="283">
        <v>392</v>
      </c>
      <c r="D464" cm="1">
        <f t="array" aca="1" ref="D464" ca="1">IF(INDIRECT("'"&amp;$A$69&amp;"'!"&amp;D$68&amp;$C464+72)&lt;&gt;INDIRECT("'"&amp;$A$70&amp;"'!"&amp;D$68&amp;$C464+72),1,0)</f>
        <v>0</v>
      </c>
      <c r="E464" cm="1">
        <f t="array" aca="1" ref="E464" ca="1">IF(INDIRECT("'"&amp;$A$69&amp;"'!"&amp;E$68&amp;$C464+72)&lt;&gt;INDIRECT("'"&amp;$A$70&amp;"'!"&amp;E$68&amp;$C464+72),1,0)</f>
        <v>0</v>
      </c>
      <c r="F464" cm="1">
        <f t="array" aca="1" ref="F464" ca="1">IF(INDIRECT("'"&amp;$A$69&amp;"'!"&amp;F$68&amp;$C464+72)&lt;&gt;INDIRECT("'"&amp;$A$70&amp;"'!"&amp;F$68&amp;$C464+72),1,0)</f>
        <v>0</v>
      </c>
      <c r="G464" cm="1">
        <f t="array" aca="1" ref="G464" ca="1">IF(INDIRECT("'"&amp;$A$69&amp;"'!"&amp;G$68&amp;$C464+72)&lt;&gt;INDIRECT("'"&amp;$A$70&amp;"'!"&amp;G$68&amp;$C464+72),1,0)</f>
        <v>0</v>
      </c>
      <c r="H464" cm="1">
        <f t="array" aca="1" ref="H464" ca="1">IF(INDIRECT("'"&amp;$A$69&amp;"'!"&amp;H$68&amp;$C464+72)&lt;&gt;INDIRECT("'"&amp;$A$70&amp;"'!"&amp;H$68&amp;$C464+72),1,0)</f>
        <v>0</v>
      </c>
      <c r="I464" cm="1">
        <f t="array" aca="1" ref="I464" ca="1">IF(INDIRECT("'"&amp;$A$69&amp;"'!"&amp;I$68&amp;$C464+72)&lt;&gt;INDIRECT("'"&amp;$A$70&amp;"'!"&amp;I$68&amp;$C464+72),1,0)</f>
        <v>0</v>
      </c>
      <c r="J464" cm="1">
        <f t="array" aca="1" ref="J464" ca="1">IF(INDIRECT("'"&amp;$A$69&amp;"'!"&amp;J$68&amp;$C464+72)&lt;&gt;INDIRECT("'"&amp;$A$70&amp;"'!"&amp;J$68&amp;$C464+72),1,0)</f>
        <v>0</v>
      </c>
      <c r="K464" cm="1">
        <f t="array" aca="1" ref="K464" ca="1">IF(INDIRECT("'"&amp;$A$69&amp;"'!"&amp;K$68&amp;$C464+72)&lt;&gt;INDIRECT("'"&amp;$A$70&amp;"'!"&amp;K$68&amp;$C464+72),1,0)</f>
        <v>0</v>
      </c>
      <c r="L464" cm="1">
        <f t="array" aca="1" ref="L464" ca="1">IF(INDIRECT("'"&amp;$A$69&amp;"'!"&amp;L$68&amp;$C464+72)&lt;&gt;INDIRECT("'"&amp;$A$70&amp;"'!"&amp;L$68&amp;$C464+72),1,0)</f>
        <v>0</v>
      </c>
      <c r="M464" cm="1">
        <f t="array" aca="1" ref="M464" ca="1">IF(INDIRECT("'"&amp;$A$69&amp;"'!"&amp;M$68&amp;$C464+72)&lt;&gt;INDIRECT("'"&amp;$A$70&amp;"'!"&amp;M$68&amp;$C464+72),1,0)</f>
        <v>0</v>
      </c>
      <c r="N464" cm="1">
        <f t="array" aca="1" ref="N464" ca="1">IF(INDIRECT("'"&amp;$A$69&amp;"'!"&amp;N$68&amp;$C464+72)&lt;&gt;INDIRECT("'"&amp;$A$70&amp;"'!"&amp;N$68&amp;$C464+72),1,0)</f>
        <v>0</v>
      </c>
      <c r="O464" cm="1">
        <f t="array" aca="1" ref="O464" ca="1">IF(INDIRECT("'"&amp;$A$69&amp;"'!"&amp;O$68&amp;$C464+72)&lt;&gt;INDIRECT("'"&amp;$A$70&amp;"'!"&amp;O$68&amp;$C464+72),1,0)</f>
        <v>0</v>
      </c>
      <c r="P464" cm="1">
        <f t="array" aca="1" ref="P464" ca="1">IF(INDIRECT("'"&amp;$A$69&amp;"'!"&amp;P$68&amp;$C464+72)&lt;&gt;INDIRECT("'"&amp;$A$70&amp;"'!"&amp;P$68&amp;$C464+72),1,0)</f>
        <v>0</v>
      </c>
      <c r="Q464" cm="1">
        <f t="array" aca="1" ref="Q464" ca="1">IF(INDIRECT("'"&amp;$A$69&amp;"'!"&amp;Q$68&amp;$C464+72)&lt;&gt;INDIRECT("'"&amp;$A$70&amp;"'!"&amp;Q$68&amp;$C464+72),1,0)</f>
        <v>0</v>
      </c>
      <c r="R464" cm="1">
        <f t="array" aca="1" ref="R464" ca="1">IF(INDIRECT("'"&amp;$A$69&amp;"'!"&amp;R$68&amp;$C464+72)&lt;&gt;INDIRECT("'"&amp;$A$70&amp;"'!"&amp;R$68&amp;$C464+72),1,0)</f>
        <v>0</v>
      </c>
      <c r="S464" cm="1">
        <f t="array" aca="1" ref="S464" ca="1">IF(INDIRECT("'"&amp;$A$69&amp;"'!"&amp;S$68&amp;$C464+72)&lt;&gt;INDIRECT("'"&amp;$A$70&amp;"'!"&amp;S$68&amp;$C464+72),1,0)</f>
        <v>0</v>
      </c>
      <c r="T464" cm="1">
        <f t="array" aca="1" ref="T464" ca="1">IF(INDIRECT("'"&amp;$A$69&amp;"'!"&amp;T$68&amp;$C464+72)&lt;&gt;INDIRECT("'"&amp;$A$70&amp;"'!"&amp;T$68&amp;$C464+72),1,0)</f>
        <v>0</v>
      </c>
      <c r="U464" cm="1">
        <f t="array" aca="1" ref="U464" ca="1">IF(INDIRECT("'"&amp;$A$69&amp;"'!"&amp;U$68&amp;$C464+72)&lt;&gt;INDIRECT("'"&amp;$A$70&amp;"'!"&amp;U$68&amp;$C464+72),1,0)</f>
        <v>0</v>
      </c>
      <c r="V464" cm="1">
        <f t="array" aca="1" ref="V464" ca="1">IF(INDIRECT("'"&amp;$A$69&amp;"'!"&amp;V$68&amp;$C464+72)&lt;&gt;INDIRECT("'"&amp;$A$70&amp;"'!"&amp;V$68&amp;$C464+72),1,0)</f>
        <v>0</v>
      </c>
      <c r="W464" cm="1">
        <f t="array" aca="1" ref="W464" ca="1">IF(INDIRECT("'"&amp;$A$69&amp;"'!"&amp;W$68&amp;$C464+72)&lt;&gt;INDIRECT("'"&amp;$A$70&amp;"'!"&amp;W$68&amp;$C464+72),1,0)</f>
        <v>0</v>
      </c>
      <c r="X464" cm="1">
        <f t="array" aca="1" ref="X464" ca="1">IF(INDIRECT("'"&amp;$A$69&amp;"'!"&amp;X$68&amp;$C464+72)&lt;&gt;INDIRECT("'"&amp;$A$70&amp;"'!"&amp;X$68&amp;$C464+72),1,0)</f>
        <v>0</v>
      </c>
      <c r="Y464" cm="1">
        <f t="array" aca="1" ref="Y464" ca="1">IF(INDIRECT("'"&amp;$A$69&amp;"'!"&amp;Y$68&amp;$C464+72)&lt;&gt;INDIRECT("'"&amp;$A$70&amp;"'!"&amp;Y$68&amp;$C464+72),1,0)</f>
        <v>0</v>
      </c>
      <c r="Z464" cm="1">
        <f t="array" aca="1" ref="Z464" ca="1">IF(INDIRECT("'"&amp;$A$69&amp;"'!"&amp;Z$68&amp;$C464+72)&lt;&gt;INDIRECT("'"&amp;$A$70&amp;"'!"&amp;Z$68&amp;$C464+72),1,0)</f>
        <v>0</v>
      </c>
      <c r="AA464" cm="1">
        <f t="array" aca="1" ref="AA464" ca="1">IF(INDIRECT("'"&amp;$A$69&amp;"'!"&amp;AA$68&amp;$C464+72)&lt;&gt;INDIRECT("'"&amp;$A$70&amp;"'!"&amp;AA$68&amp;$C464+72),1,0)</f>
        <v>0</v>
      </c>
      <c r="AB464" cm="1">
        <f t="array" aca="1" ref="AB464" ca="1">IF(INDIRECT("'"&amp;$A$69&amp;"'!"&amp;AB$68&amp;$C464+72)&lt;&gt;INDIRECT("'"&amp;$A$70&amp;"'!"&amp;AB$68&amp;$C464+72),1,0)</f>
        <v>0</v>
      </c>
      <c r="AC464" cm="1">
        <f t="array" aca="1" ref="AC464" ca="1">IF(INDIRECT("'"&amp;$A$69&amp;"'!"&amp;AC$68&amp;$C464+72)&lt;&gt;INDIRECT("'"&amp;$A$70&amp;"'!"&amp;AC$68&amp;$C464+72),1,0)</f>
        <v>0</v>
      </c>
      <c r="AD464" cm="1">
        <f t="array" aca="1" ref="AD464" ca="1">IF(INDIRECT("'"&amp;$A$69&amp;"'!"&amp;AD$68&amp;$C464+72)&lt;&gt;INDIRECT("'"&amp;$A$70&amp;"'!"&amp;AD$68&amp;$C464+72),1,0)</f>
        <v>0</v>
      </c>
      <c r="AE464" cm="1">
        <f t="array" aca="1" ref="AE464" ca="1">IF(INDIRECT("'"&amp;$A$69&amp;"'!"&amp;AE$68&amp;$C464+72)&lt;&gt;INDIRECT("'"&amp;$A$70&amp;"'!"&amp;AE$68&amp;$C464+72),1,0)</f>
        <v>0</v>
      </c>
      <c r="AF464" cm="1">
        <f t="array" aca="1" ref="AF464" ca="1">IF(INDIRECT("'"&amp;$A$69&amp;"'!"&amp;AF$68&amp;$C464+72)&lt;&gt;INDIRECT("'"&amp;$A$70&amp;"'!"&amp;AF$68&amp;$C464+72),1,0)</f>
        <v>0</v>
      </c>
      <c r="AG464" cm="1">
        <f t="array" aca="1" ref="AG464" ca="1">IF(INDIRECT("'"&amp;$A$69&amp;"'!"&amp;AG$68&amp;$C464+72)&lt;&gt;INDIRECT("'"&amp;$A$70&amp;"'!"&amp;AG$68&amp;$C464+72),1,0)</f>
        <v>0</v>
      </c>
      <c r="AH464" cm="1">
        <f t="array" aca="1" ref="AH464" ca="1">IF(INDIRECT("'"&amp;$A$69&amp;"'!"&amp;AH$68&amp;$C464+72)&lt;&gt;INDIRECT("'"&amp;$A$70&amp;"'!"&amp;AH$68&amp;$C464+72),1,0)</f>
        <v>0</v>
      </c>
      <c r="AI464" cm="1">
        <f t="array" aca="1" ref="AI464" ca="1">IF(INDIRECT("'"&amp;$A$69&amp;"'!"&amp;AI$68&amp;$C464+72)&lt;&gt;INDIRECT("'"&amp;$A$70&amp;"'!"&amp;AI$68&amp;$C464+72),1,0)</f>
        <v>0</v>
      </c>
      <c r="AJ464" cm="1">
        <f t="array" aca="1" ref="AJ464" ca="1">IF(INDIRECT("'"&amp;$A$69&amp;"'!"&amp;AJ$68&amp;$C464+72)&lt;&gt;INDIRECT("'"&amp;$A$70&amp;"'!"&amp;AJ$68&amp;$C464+72),1,0)</f>
        <v>0</v>
      </c>
      <c r="AK464" cm="1">
        <f t="array" aca="1" ref="AK464" ca="1">IF(INDIRECT("'"&amp;$A$69&amp;"'!"&amp;AK$68&amp;$C464+72)&lt;&gt;INDIRECT("'"&amp;$A$70&amp;"'!"&amp;AK$68&amp;$C464+72),1,0)</f>
        <v>0</v>
      </c>
      <c r="AL464" cm="1">
        <f t="array" aca="1" ref="AL464" ca="1">IF(INDIRECT("'"&amp;$A$69&amp;"'!"&amp;AL$68&amp;$C464+72)&lt;&gt;INDIRECT("'"&amp;$A$70&amp;"'!"&amp;AL$68&amp;$C464+72),1,0)</f>
        <v>0</v>
      </c>
      <c r="AM464" cm="1">
        <f t="array" aca="1" ref="AM464" ca="1">IF(INDIRECT("'"&amp;$A$69&amp;"'!"&amp;AM$68&amp;$C464+72)&lt;&gt;INDIRECT("'"&amp;$A$70&amp;"'!"&amp;AM$68&amp;$C464+72),1,0)</f>
        <v>0</v>
      </c>
      <c r="AN464" cm="1">
        <f t="array" aca="1" ref="AN464" ca="1">IF(INDIRECT("'"&amp;$A$69&amp;"'!"&amp;AN$68&amp;$C464+72)&lt;&gt;INDIRECT("'"&amp;$A$70&amp;"'!"&amp;AN$68&amp;$C464+72),1,0)</f>
        <v>0</v>
      </c>
      <c r="AO464" cm="1">
        <f t="array" aca="1" ref="AO464" ca="1">IF(INDIRECT("'"&amp;$A$69&amp;"'!"&amp;AO$68&amp;$C464+72)&lt;&gt;INDIRECT("'"&amp;$A$70&amp;"'!"&amp;AO$68&amp;$C464+72),1,0)</f>
        <v>0</v>
      </c>
      <c r="AP464" cm="1">
        <f t="array" aca="1" ref="AP464" ca="1">IF(INDIRECT("'"&amp;$A$69&amp;"'!"&amp;AP$68&amp;$C464+72)&lt;&gt;INDIRECT("'"&amp;$A$70&amp;"'!"&amp;AP$68&amp;$C464+72),1,0)</f>
        <v>0</v>
      </c>
      <c r="AQ464" cm="1">
        <f t="array" aca="1" ref="AQ464" ca="1">IF(INDIRECT("'"&amp;$A$69&amp;"'!"&amp;AQ$68&amp;$C464+72)&lt;&gt;INDIRECT("'"&amp;$A$70&amp;"'!"&amp;AQ$68&amp;$C464+72),1,0)</f>
        <v>0</v>
      </c>
      <c r="AR464" cm="1">
        <f t="array" aca="1" ref="AR464" ca="1">IF(INDIRECT("'"&amp;$A$69&amp;"'!"&amp;AR$68&amp;$C464+72)&lt;&gt;INDIRECT("'"&amp;$A$70&amp;"'!"&amp;AR$68&amp;$C464+72),1,0)</f>
        <v>0</v>
      </c>
      <c r="AS464" cm="1">
        <f t="array" aca="1" ref="AS464" ca="1">IF(INDIRECT("'"&amp;$A$69&amp;"'!"&amp;AS$68&amp;$C464+72)&lt;&gt;INDIRECT("'"&amp;$A$70&amp;"'!"&amp;AS$68&amp;$C464+72),1,0)</f>
        <v>0</v>
      </c>
      <c r="AT464" cm="1">
        <f t="array" aca="1" ref="AT464" ca="1">IF(INDIRECT("'"&amp;$A$69&amp;"'!"&amp;AT$68&amp;$C464+72)&lt;&gt;INDIRECT("'"&amp;$A$70&amp;"'!"&amp;AT$68&amp;$C464+72),1,0)</f>
        <v>0</v>
      </c>
      <c r="AU464" cm="1">
        <f t="array" aca="1" ref="AU464" ca="1">IF(INDIRECT("'"&amp;$A$69&amp;"'!"&amp;AU$68&amp;$C464+72)&lt;&gt;INDIRECT("'"&amp;$A$70&amp;"'!"&amp;AU$68&amp;$C464+72),1,0)</f>
        <v>0</v>
      </c>
      <c r="AV464" cm="1">
        <f t="array" aca="1" ref="AV464" ca="1">IF(INDIRECT("'"&amp;$A$69&amp;"'!"&amp;AV$68&amp;$C464+72)&lt;&gt;INDIRECT("'"&amp;$A$70&amp;"'!"&amp;AV$68&amp;$C464+72),1,0)</f>
        <v>0</v>
      </c>
      <c r="AW464" cm="1">
        <f t="array" aca="1" ref="AW464" ca="1">IF(INDIRECT("'"&amp;$A$69&amp;"'!"&amp;AW$68&amp;$C464+72)&lt;&gt;INDIRECT("'"&amp;$A$70&amp;"'!"&amp;AW$68&amp;$C464+72),1,0)</f>
        <v>0</v>
      </c>
      <c r="AX464" cm="1">
        <f t="array" aca="1" ref="AX464" ca="1">IF(INDIRECT("'"&amp;$A$69&amp;"'!"&amp;AX$68&amp;$C464+72)&lt;&gt;INDIRECT("'"&amp;$A$70&amp;"'!"&amp;AX$68&amp;$C464+72),1,0)</f>
        <v>0</v>
      </c>
      <c r="AY464" cm="1">
        <f t="array" aca="1" ref="AY464" ca="1">IF(INDIRECT("'"&amp;$A$69&amp;"'!"&amp;AY$68&amp;$C464+72)&lt;&gt;INDIRECT("'"&amp;$A$70&amp;"'!"&amp;AY$68&amp;$C464+72),1,0)</f>
        <v>0</v>
      </c>
      <c r="AZ464" cm="1">
        <f t="array" aca="1" ref="AZ464" ca="1">IF(INDIRECT("'"&amp;$A$69&amp;"'!"&amp;AZ$68&amp;$C464+72)&lt;&gt;INDIRECT("'"&amp;$A$70&amp;"'!"&amp;AZ$68&amp;$C464+72),1,0)</f>
        <v>0</v>
      </c>
      <c r="BA464" cm="1">
        <f t="array" aca="1" ref="BA464" ca="1">IF(INDIRECT("'"&amp;$A$69&amp;"'!"&amp;BA$68&amp;$C464+72)&lt;&gt;INDIRECT("'"&amp;$A$70&amp;"'!"&amp;BA$68&amp;$C464+72),1,0)</f>
        <v>0</v>
      </c>
      <c r="BB464" cm="1">
        <f t="array" aca="1" ref="BB464" ca="1">IF(INDIRECT("'"&amp;$A$69&amp;"'!"&amp;BB$68&amp;$C464+72)&lt;&gt;INDIRECT("'"&amp;$A$70&amp;"'!"&amp;BB$68&amp;$C464+72),1,0)</f>
        <v>0</v>
      </c>
      <c r="BC464">
        <f t="shared" ca="1" si="18"/>
        <v>0</v>
      </c>
      <c r="BD464">
        <f t="shared" ca="1" si="19"/>
        <v>0</v>
      </c>
      <c r="BE464">
        <f t="shared" ca="1" si="20"/>
        <v>0</v>
      </c>
    </row>
    <row r="465" spans="3:57" x14ac:dyDescent="0.15">
      <c r="C465" s="283">
        <v>393</v>
      </c>
      <c r="D465" cm="1">
        <f t="array" aca="1" ref="D465" ca="1">IF(INDIRECT("'"&amp;$A$69&amp;"'!"&amp;D$68&amp;$C465+72)&lt;&gt;INDIRECT("'"&amp;$A$70&amp;"'!"&amp;D$68&amp;$C465+72),1,0)</f>
        <v>0</v>
      </c>
      <c r="E465" cm="1">
        <f t="array" aca="1" ref="E465" ca="1">IF(INDIRECT("'"&amp;$A$69&amp;"'!"&amp;E$68&amp;$C465+72)&lt;&gt;INDIRECT("'"&amp;$A$70&amp;"'!"&amp;E$68&amp;$C465+72),1,0)</f>
        <v>0</v>
      </c>
      <c r="F465" cm="1">
        <f t="array" aca="1" ref="F465" ca="1">IF(INDIRECT("'"&amp;$A$69&amp;"'!"&amp;F$68&amp;$C465+72)&lt;&gt;INDIRECT("'"&amp;$A$70&amp;"'!"&amp;F$68&amp;$C465+72),1,0)</f>
        <v>0</v>
      </c>
      <c r="G465" cm="1">
        <f t="array" aca="1" ref="G465" ca="1">IF(INDIRECT("'"&amp;$A$69&amp;"'!"&amp;G$68&amp;$C465+72)&lt;&gt;INDIRECT("'"&amp;$A$70&amp;"'!"&amp;G$68&amp;$C465+72),1,0)</f>
        <v>0</v>
      </c>
      <c r="H465" cm="1">
        <f t="array" aca="1" ref="H465" ca="1">IF(INDIRECT("'"&amp;$A$69&amp;"'!"&amp;H$68&amp;$C465+72)&lt;&gt;INDIRECT("'"&amp;$A$70&amp;"'!"&amp;H$68&amp;$C465+72),1,0)</f>
        <v>0</v>
      </c>
      <c r="I465" cm="1">
        <f t="array" aca="1" ref="I465" ca="1">IF(INDIRECT("'"&amp;$A$69&amp;"'!"&amp;I$68&amp;$C465+72)&lt;&gt;INDIRECT("'"&amp;$A$70&amp;"'!"&amp;I$68&amp;$C465+72),1,0)</f>
        <v>0</v>
      </c>
      <c r="J465" cm="1">
        <f t="array" aca="1" ref="J465" ca="1">IF(INDIRECT("'"&amp;$A$69&amp;"'!"&amp;J$68&amp;$C465+72)&lt;&gt;INDIRECT("'"&amp;$A$70&amp;"'!"&amp;J$68&amp;$C465+72),1,0)</f>
        <v>0</v>
      </c>
      <c r="K465" cm="1">
        <f t="array" aca="1" ref="K465" ca="1">IF(INDIRECT("'"&amp;$A$69&amp;"'!"&amp;K$68&amp;$C465+72)&lt;&gt;INDIRECT("'"&amp;$A$70&amp;"'!"&amp;K$68&amp;$C465+72),1,0)</f>
        <v>0</v>
      </c>
      <c r="L465" cm="1">
        <f t="array" aca="1" ref="L465" ca="1">IF(INDIRECT("'"&amp;$A$69&amp;"'!"&amp;L$68&amp;$C465+72)&lt;&gt;INDIRECT("'"&amp;$A$70&amp;"'!"&amp;L$68&amp;$C465+72),1,0)</f>
        <v>0</v>
      </c>
      <c r="M465" cm="1">
        <f t="array" aca="1" ref="M465" ca="1">IF(INDIRECT("'"&amp;$A$69&amp;"'!"&amp;M$68&amp;$C465+72)&lt;&gt;INDIRECT("'"&amp;$A$70&amp;"'!"&amp;M$68&amp;$C465+72),1,0)</f>
        <v>0</v>
      </c>
      <c r="N465" cm="1">
        <f t="array" aca="1" ref="N465" ca="1">IF(INDIRECT("'"&amp;$A$69&amp;"'!"&amp;N$68&amp;$C465+72)&lt;&gt;INDIRECT("'"&amp;$A$70&amp;"'!"&amp;N$68&amp;$C465+72),1,0)</f>
        <v>0</v>
      </c>
      <c r="O465" cm="1">
        <f t="array" aca="1" ref="O465" ca="1">IF(INDIRECT("'"&amp;$A$69&amp;"'!"&amp;O$68&amp;$C465+72)&lt;&gt;INDIRECT("'"&amp;$A$70&amp;"'!"&amp;O$68&amp;$C465+72),1,0)</f>
        <v>0</v>
      </c>
      <c r="P465" cm="1">
        <f t="array" aca="1" ref="P465" ca="1">IF(INDIRECT("'"&amp;$A$69&amp;"'!"&amp;P$68&amp;$C465+72)&lt;&gt;INDIRECT("'"&amp;$A$70&amp;"'!"&amp;P$68&amp;$C465+72),1,0)</f>
        <v>0</v>
      </c>
      <c r="Q465" cm="1">
        <f t="array" aca="1" ref="Q465" ca="1">IF(INDIRECT("'"&amp;$A$69&amp;"'!"&amp;Q$68&amp;$C465+72)&lt;&gt;INDIRECT("'"&amp;$A$70&amp;"'!"&amp;Q$68&amp;$C465+72),1,0)</f>
        <v>0</v>
      </c>
      <c r="R465" cm="1">
        <f t="array" aca="1" ref="R465" ca="1">IF(INDIRECT("'"&amp;$A$69&amp;"'!"&amp;R$68&amp;$C465+72)&lt;&gt;INDIRECT("'"&amp;$A$70&amp;"'!"&amp;R$68&amp;$C465+72),1,0)</f>
        <v>0</v>
      </c>
      <c r="S465" cm="1">
        <f t="array" aca="1" ref="S465" ca="1">IF(INDIRECT("'"&amp;$A$69&amp;"'!"&amp;S$68&amp;$C465+72)&lt;&gt;INDIRECT("'"&amp;$A$70&amp;"'!"&amp;S$68&amp;$C465+72),1,0)</f>
        <v>0</v>
      </c>
      <c r="T465" cm="1">
        <f t="array" aca="1" ref="T465" ca="1">IF(INDIRECT("'"&amp;$A$69&amp;"'!"&amp;T$68&amp;$C465+72)&lt;&gt;INDIRECT("'"&amp;$A$70&amp;"'!"&amp;T$68&amp;$C465+72),1,0)</f>
        <v>0</v>
      </c>
      <c r="U465" cm="1">
        <f t="array" aca="1" ref="U465" ca="1">IF(INDIRECT("'"&amp;$A$69&amp;"'!"&amp;U$68&amp;$C465+72)&lt;&gt;INDIRECT("'"&amp;$A$70&amp;"'!"&amp;U$68&amp;$C465+72),1,0)</f>
        <v>0</v>
      </c>
      <c r="V465" cm="1">
        <f t="array" aca="1" ref="V465" ca="1">IF(INDIRECT("'"&amp;$A$69&amp;"'!"&amp;V$68&amp;$C465+72)&lt;&gt;INDIRECT("'"&amp;$A$70&amp;"'!"&amp;V$68&amp;$C465+72),1,0)</f>
        <v>0</v>
      </c>
      <c r="W465" cm="1">
        <f t="array" aca="1" ref="W465" ca="1">IF(INDIRECT("'"&amp;$A$69&amp;"'!"&amp;W$68&amp;$C465+72)&lt;&gt;INDIRECT("'"&amp;$A$70&amp;"'!"&amp;W$68&amp;$C465+72),1,0)</f>
        <v>0</v>
      </c>
      <c r="X465" cm="1">
        <f t="array" aca="1" ref="X465" ca="1">IF(INDIRECT("'"&amp;$A$69&amp;"'!"&amp;X$68&amp;$C465+72)&lt;&gt;INDIRECT("'"&amp;$A$70&amp;"'!"&amp;X$68&amp;$C465+72),1,0)</f>
        <v>0</v>
      </c>
      <c r="Y465" cm="1">
        <f t="array" aca="1" ref="Y465" ca="1">IF(INDIRECT("'"&amp;$A$69&amp;"'!"&amp;Y$68&amp;$C465+72)&lt;&gt;INDIRECT("'"&amp;$A$70&amp;"'!"&amp;Y$68&amp;$C465+72),1,0)</f>
        <v>0</v>
      </c>
      <c r="Z465" cm="1">
        <f t="array" aca="1" ref="Z465" ca="1">IF(INDIRECT("'"&amp;$A$69&amp;"'!"&amp;Z$68&amp;$C465+72)&lt;&gt;INDIRECT("'"&amp;$A$70&amp;"'!"&amp;Z$68&amp;$C465+72),1,0)</f>
        <v>0</v>
      </c>
      <c r="AA465" cm="1">
        <f t="array" aca="1" ref="AA465" ca="1">IF(INDIRECT("'"&amp;$A$69&amp;"'!"&amp;AA$68&amp;$C465+72)&lt;&gt;INDIRECT("'"&amp;$A$70&amp;"'!"&amp;AA$68&amp;$C465+72),1,0)</f>
        <v>0</v>
      </c>
      <c r="AB465" cm="1">
        <f t="array" aca="1" ref="AB465" ca="1">IF(INDIRECT("'"&amp;$A$69&amp;"'!"&amp;AB$68&amp;$C465+72)&lt;&gt;INDIRECT("'"&amp;$A$70&amp;"'!"&amp;AB$68&amp;$C465+72),1,0)</f>
        <v>0</v>
      </c>
      <c r="AC465" cm="1">
        <f t="array" aca="1" ref="AC465" ca="1">IF(INDIRECT("'"&amp;$A$69&amp;"'!"&amp;AC$68&amp;$C465+72)&lt;&gt;INDIRECT("'"&amp;$A$70&amp;"'!"&amp;AC$68&amp;$C465+72),1,0)</f>
        <v>0</v>
      </c>
      <c r="AD465" cm="1">
        <f t="array" aca="1" ref="AD465" ca="1">IF(INDIRECT("'"&amp;$A$69&amp;"'!"&amp;AD$68&amp;$C465+72)&lt;&gt;INDIRECT("'"&amp;$A$70&amp;"'!"&amp;AD$68&amp;$C465+72),1,0)</f>
        <v>0</v>
      </c>
      <c r="AE465" cm="1">
        <f t="array" aca="1" ref="AE465" ca="1">IF(INDIRECT("'"&amp;$A$69&amp;"'!"&amp;AE$68&amp;$C465+72)&lt;&gt;INDIRECT("'"&amp;$A$70&amp;"'!"&amp;AE$68&amp;$C465+72),1,0)</f>
        <v>0</v>
      </c>
      <c r="AF465" cm="1">
        <f t="array" aca="1" ref="AF465" ca="1">IF(INDIRECT("'"&amp;$A$69&amp;"'!"&amp;AF$68&amp;$C465+72)&lt;&gt;INDIRECT("'"&amp;$A$70&amp;"'!"&amp;AF$68&amp;$C465+72),1,0)</f>
        <v>0</v>
      </c>
      <c r="AG465" cm="1">
        <f t="array" aca="1" ref="AG465" ca="1">IF(INDIRECT("'"&amp;$A$69&amp;"'!"&amp;AG$68&amp;$C465+72)&lt;&gt;INDIRECT("'"&amp;$A$70&amp;"'!"&amp;AG$68&amp;$C465+72),1,0)</f>
        <v>0</v>
      </c>
      <c r="AH465" cm="1">
        <f t="array" aca="1" ref="AH465" ca="1">IF(INDIRECT("'"&amp;$A$69&amp;"'!"&amp;AH$68&amp;$C465+72)&lt;&gt;INDIRECT("'"&amp;$A$70&amp;"'!"&amp;AH$68&amp;$C465+72),1,0)</f>
        <v>0</v>
      </c>
      <c r="AI465" cm="1">
        <f t="array" aca="1" ref="AI465" ca="1">IF(INDIRECT("'"&amp;$A$69&amp;"'!"&amp;AI$68&amp;$C465+72)&lt;&gt;INDIRECT("'"&amp;$A$70&amp;"'!"&amp;AI$68&amp;$C465+72),1,0)</f>
        <v>0</v>
      </c>
      <c r="AJ465" cm="1">
        <f t="array" aca="1" ref="AJ465" ca="1">IF(INDIRECT("'"&amp;$A$69&amp;"'!"&amp;AJ$68&amp;$C465+72)&lt;&gt;INDIRECT("'"&amp;$A$70&amp;"'!"&amp;AJ$68&amp;$C465+72),1,0)</f>
        <v>0</v>
      </c>
      <c r="AK465" cm="1">
        <f t="array" aca="1" ref="AK465" ca="1">IF(INDIRECT("'"&amp;$A$69&amp;"'!"&amp;AK$68&amp;$C465+72)&lt;&gt;INDIRECT("'"&amp;$A$70&amp;"'!"&amp;AK$68&amp;$C465+72),1,0)</f>
        <v>0</v>
      </c>
      <c r="AL465" cm="1">
        <f t="array" aca="1" ref="AL465" ca="1">IF(INDIRECT("'"&amp;$A$69&amp;"'!"&amp;AL$68&amp;$C465+72)&lt;&gt;INDIRECT("'"&amp;$A$70&amp;"'!"&amp;AL$68&amp;$C465+72),1,0)</f>
        <v>0</v>
      </c>
      <c r="AM465" cm="1">
        <f t="array" aca="1" ref="AM465" ca="1">IF(INDIRECT("'"&amp;$A$69&amp;"'!"&amp;AM$68&amp;$C465+72)&lt;&gt;INDIRECT("'"&amp;$A$70&amp;"'!"&amp;AM$68&amp;$C465+72),1,0)</f>
        <v>0</v>
      </c>
      <c r="AN465" cm="1">
        <f t="array" aca="1" ref="AN465" ca="1">IF(INDIRECT("'"&amp;$A$69&amp;"'!"&amp;AN$68&amp;$C465+72)&lt;&gt;INDIRECT("'"&amp;$A$70&amp;"'!"&amp;AN$68&amp;$C465+72),1,0)</f>
        <v>0</v>
      </c>
      <c r="AO465" cm="1">
        <f t="array" aca="1" ref="AO465" ca="1">IF(INDIRECT("'"&amp;$A$69&amp;"'!"&amp;AO$68&amp;$C465+72)&lt;&gt;INDIRECT("'"&amp;$A$70&amp;"'!"&amp;AO$68&amp;$C465+72),1,0)</f>
        <v>0</v>
      </c>
      <c r="AP465" cm="1">
        <f t="array" aca="1" ref="AP465" ca="1">IF(INDIRECT("'"&amp;$A$69&amp;"'!"&amp;AP$68&amp;$C465+72)&lt;&gt;INDIRECT("'"&amp;$A$70&amp;"'!"&amp;AP$68&amp;$C465+72),1,0)</f>
        <v>0</v>
      </c>
      <c r="AQ465" cm="1">
        <f t="array" aca="1" ref="AQ465" ca="1">IF(INDIRECT("'"&amp;$A$69&amp;"'!"&amp;AQ$68&amp;$C465+72)&lt;&gt;INDIRECT("'"&amp;$A$70&amp;"'!"&amp;AQ$68&amp;$C465+72),1,0)</f>
        <v>0</v>
      </c>
      <c r="AR465" cm="1">
        <f t="array" aca="1" ref="AR465" ca="1">IF(INDIRECT("'"&amp;$A$69&amp;"'!"&amp;AR$68&amp;$C465+72)&lt;&gt;INDIRECT("'"&amp;$A$70&amp;"'!"&amp;AR$68&amp;$C465+72),1,0)</f>
        <v>0</v>
      </c>
      <c r="AS465" cm="1">
        <f t="array" aca="1" ref="AS465" ca="1">IF(INDIRECT("'"&amp;$A$69&amp;"'!"&amp;AS$68&amp;$C465+72)&lt;&gt;INDIRECT("'"&amp;$A$70&amp;"'!"&amp;AS$68&amp;$C465+72),1,0)</f>
        <v>0</v>
      </c>
      <c r="AT465" cm="1">
        <f t="array" aca="1" ref="AT465" ca="1">IF(INDIRECT("'"&amp;$A$69&amp;"'!"&amp;AT$68&amp;$C465+72)&lt;&gt;INDIRECT("'"&amp;$A$70&amp;"'!"&amp;AT$68&amp;$C465+72),1,0)</f>
        <v>0</v>
      </c>
      <c r="AU465" cm="1">
        <f t="array" aca="1" ref="AU465" ca="1">IF(INDIRECT("'"&amp;$A$69&amp;"'!"&amp;AU$68&amp;$C465+72)&lt;&gt;INDIRECT("'"&amp;$A$70&amp;"'!"&amp;AU$68&amp;$C465+72),1,0)</f>
        <v>0</v>
      </c>
      <c r="AV465" cm="1">
        <f t="array" aca="1" ref="AV465" ca="1">IF(INDIRECT("'"&amp;$A$69&amp;"'!"&amp;AV$68&amp;$C465+72)&lt;&gt;INDIRECT("'"&amp;$A$70&amp;"'!"&amp;AV$68&amp;$C465+72),1,0)</f>
        <v>0</v>
      </c>
      <c r="AW465" cm="1">
        <f t="array" aca="1" ref="AW465" ca="1">IF(INDIRECT("'"&amp;$A$69&amp;"'!"&amp;AW$68&amp;$C465+72)&lt;&gt;INDIRECT("'"&amp;$A$70&amp;"'!"&amp;AW$68&amp;$C465+72),1,0)</f>
        <v>0</v>
      </c>
      <c r="AX465" cm="1">
        <f t="array" aca="1" ref="AX465" ca="1">IF(INDIRECT("'"&amp;$A$69&amp;"'!"&amp;AX$68&amp;$C465+72)&lt;&gt;INDIRECT("'"&amp;$A$70&amp;"'!"&amp;AX$68&amp;$C465+72),1,0)</f>
        <v>0</v>
      </c>
      <c r="AY465" cm="1">
        <f t="array" aca="1" ref="AY465" ca="1">IF(INDIRECT("'"&amp;$A$69&amp;"'!"&amp;AY$68&amp;$C465+72)&lt;&gt;INDIRECT("'"&amp;$A$70&amp;"'!"&amp;AY$68&amp;$C465+72),1,0)</f>
        <v>0</v>
      </c>
      <c r="AZ465" cm="1">
        <f t="array" aca="1" ref="AZ465" ca="1">IF(INDIRECT("'"&amp;$A$69&amp;"'!"&amp;AZ$68&amp;$C465+72)&lt;&gt;INDIRECT("'"&amp;$A$70&amp;"'!"&amp;AZ$68&amp;$C465+72),1,0)</f>
        <v>0</v>
      </c>
      <c r="BA465" cm="1">
        <f t="array" aca="1" ref="BA465" ca="1">IF(INDIRECT("'"&amp;$A$69&amp;"'!"&amp;BA$68&amp;$C465+72)&lt;&gt;INDIRECT("'"&amp;$A$70&amp;"'!"&amp;BA$68&amp;$C465+72),1,0)</f>
        <v>0</v>
      </c>
      <c r="BB465" cm="1">
        <f t="array" aca="1" ref="BB465" ca="1">IF(INDIRECT("'"&amp;$A$69&amp;"'!"&amp;BB$68&amp;$C465+72)&lt;&gt;INDIRECT("'"&amp;$A$70&amp;"'!"&amp;BB$68&amp;$C465+72),1,0)</f>
        <v>0</v>
      </c>
      <c r="BC465">
        <f t="shared" ca="1" si="18"/>
        <v>0</v>
      </c>
      <c r="BD465">
        <f t="shared" ca="1" si="19"/>
        <v>0</v>
      </c>
      <c r="BE465">
        <f t="shared" ca="1" si="20"/>
        <v>0</v>
      </c>
    </row>
    <row r="466" spans="3:57" x14ac:dyDescent="0.15">
      <c r="C466" s="283">
        <v>394</v>
      </c>
      <c r="D466" cm="1">
        <f t="array" aca="1" ref="D466" ca="1">IF(INDIRECT("'"&amp;$A$69&amp;"'!"&amp;D$68&amp;$C466+72)&lt;&gt;INDIRECT("'"&amp;$A$70&amp;"'!"&amp;D$68&amp;$C466+72),1,0)</f>
        <v>0</v>
      </c>
      <c r="E466" cm="1">
        <f t="array" aca="1" ref="E466" ca="1">IF(INDIRECT("'"&amp;$A$69&amp;"'!"&amp;E$68&amp;$C466+72)&lt;&gt;INDIRECT("'"&amp;$A$70&amp;"'!"&amp;E$68&amp;$C466+72),1,0)</f>
        <v>0</v>
      </c>
      <c r="F466" cm="1">
        <f t="array" aca="1" ref="F466" ca="1">IF(INDIRECT("'"&amp;$A$69&amp;"'!"&amp;F$68&amp;$C466+72)&lt;&gt;INDIRECT("'"&amp;$A$70&amp;"'!"&amp;F$68&amp;$C466+72),1,0)</f>
        <v>0</v>
      </c>
      <c r="G466" cm="1">
        <f t="array" aca="1" ref="G466" ca="1">IF(INDIRECT("'"&amp;$A$69&amp;"'!"&amp;G$68&amp;$C466+72)&lt;&gt;INDIRECT("'"&amp;$A$70&amp;"'!"&amp;G$68&amp;$C466+72),1,0)</f>
        <v>0</v>
      </c>
      <c r="H466" cm="1">
        <f t="array" aca="1" ref="H466" ca="1">IF(INDIRECT("'"&amp;$A$69&amp;"'!"&amp;H$68&amp;$C466+72)&lt;&gt;INDIRECT("'"&amp;$A$70&amp;"'!"&amp;H$68&amp;$C466+72),1,0)</f>
        <v>0</v>
      </c>
      <c r="I466" cm="1">
        <f t="array" aca="1" ref="I466" ca="1">IF(INDIRECT("'"&amp;$A$69&amp;"'!"&amp;I$68&amp;$C466+72)&lt;&gt;INDIRECT("'"&amp;$A$70&amp;"'!"&amp;I$68&amp;$C466+72),1,0)</f>
        <v>0</v>
      </c>
      <c r="J466" cm="1">
        <f t="array" aca="1" ref="J466" ca="1">IF(INDIRECT("'"&amp;$A$69&amp;"'!"&amp;J$68&amp;$C466+72)&lt;&gt;INDIRECT("'"&amp;$A$70&amp;"'!"&amp;J$68&amp;$C466+72),1,0)</f>
        <v>0</v>
      </c>
      <c r="K466" cm="1">
        <f t="array" aca="1" ref="K466" ca="1">IF(INDIRECT("'"&amp;$A$69&amp;"'!"&amp;K$68&amp;$C466+72)&lt;&gt;INDIRECT("'"&amp;$A$70&amp;"'!"&amp;K$68&amp;$C466+72),1,0)</f>
        <v>0</v>
      </c>
      <c r="L466" cm="1">
        <f t="array" aca="1" ref="L466" ca="1">IF(INDIRECT("'"&amp;$A$69&amp;"'!"&amp;L$68&amp;$C466+72)&lt;&gt;INDIRECT("'"&amp;$A$70&amp;"'!"&amp;L$68&amp;$C466+72),1,0)</f>
        <v>0</v>
      </c>
      <c r="M466" cm="1">
        <f t="array" aca="1" ref="M466" ca="1">IF(INDIRECT("'"&amp;$A$69&amp;"'!"&amp;M$68&amp;$C466+72)&lt;&gt;INDIRECT("'"&amp;$A$70&amp;"'!"&amp;M$68&amp;$C466+72),1,0)</f>
        <v>0</v>
      </c>
      <c r="N466" cm="1">
        <f t="array" aca="1" ref="N466" ca="1">IF(INDIRECT("'"&amp;$A$69&amp;"'!"&amp;N$68&amp;$C466+72)&lt;&gt;INDIRECT("'"&amp;$A$70&amp;"'!"&amp;N$68&amp;$C466+72),1,0)</f>
        <v>0</v>
      </c>
      <c r="O466" cm="1">
        <f t="array" aca="1" ref="O466" ca="1">IF(INDIRECT("'"&amp;$A$69&amp;"'!"&amp;O$68&amp;$C466+72)&lt;&gt;INDIRECT("'"&amp;$A$70&amp;"'!"&amp;O$68&amp;$C466+72),1,0)</f>
        <v>0</v>
      </c>
      <c r="P466" cm="1">
        <f t="array" aca="1" ref="P466" ca="1">IF(INDIRECT("'"&amp;$A$69&amp;"'!"&amp;P$68&amp;$C466+72)&lt;&gt;INDIRECT("'"&amp;$A$70&amp;"'!"&amp;P$68&amp;$C466+72),1,0)</f>
        <v>0</v>
      </c>
      <c r="Q466" cm="1">
        <f t="array" aca="1" ref="Q466" ca="1">IF(INDIRECT("'"&amp;$A$69&amp;"'!"&amp;Q$68&amp;$C466+72)&lt;&gt;INDIRECT("'"&amp;$A$70&amp;"'!"&amp;Q$68&amp;$C466+72),1,0)</f>
        <v>0</v>
      </c>
      <c r="R466" cm="1">
        <f t="array" aca="1" ref="R466" ca="1">IF(INDIRECT("'"&amp;$A$69&amp;"'!"&amp;R$68&amp;$C466+72)&lt;&gt;INDIRECT("'"&amp;$A$70&amp;"'!"&amp;R$68&amp;$C466+72),1,0)</f>
        <v>0</v>
      </c>
      <c r="S466" cm="1">
        <f t="array" aca="1" ref="S466" ca="1">IF(INDIRECT("'"&amp;$A$69&amp;"'!"&amp;S$68&amp;$C466+72)&lt;&gt;INDIRECT("'"&amp;$A$70&amp;"'!"&amp;S$68&amp;$C466+72),1,0)</f>
        <v>0</v>
      </c>
      <c r="T466" cm="1">
        <f t="array" aca="1" ref="T466" ca="1">IF(INDIRECT("'"&amp;$A$69&amp;"'!"&amp;T$68&amp;$C466+72)&lt;&gt;INDIRECT("'"&amp;$A$70&amp;"'!"&amp;T$68&amp;$C466+72),1,0)</f>
        <v>0</v>
      </c>
      <c r="U466" cm="1">
        <f t="array" aca="1" ref="U466" ca="1">IF(INDIRECT("'"&amp;$A$69&amp;"'!"&amp;U$68&amp;$C466+72)&lt;&gt;INDIRECT("'"&amp;$A$70&amp;"'!"&amp;U$68&amp;$C466+72),1,0)</f>
        <v>0</v>
      </c>
      <c r="V466" cm="1">
        <f t="array" aca="1" ref="V466" ca="1">IF(INDIRECT("'"&amp;$A$69&amp;"'!"&amp;V$68&amp;$C466+72)&lt;&gt;INDIRECT("'"&amp;$A$70&amp;"'!"&amp;V$68&amp;$C466+72),1,0)</f>
        <v>0</v>
      </c>
      <c r="W466" cm="1">
        <f t="array" aca="1" ref="W466" ca="1">IF(INDIRECT("'"&amp;$A$69&amp;"'!"&amp;W$68&amp;$C466+72)&lt;&gt;INDIRECT("'"&amp;$A$70&amp;"'!"&amp;W$68&amp;$C466+72),1,0)</f>
        <v>0</v>
      </c>
      <c r="X466" cm="1">
        <f t="array" aca="1" ref="X466" ca="1">IF(INDIRECT("'"&amp;$A$69&amp;"'!"&amp;X$68&amp;$C466+72)&lt;&gt;INDIRECT("'"&amp;$A$70&amp;"'!"&amp;X$68&amp;$C466+72),1,0)</f>
        <v>0</v>
      </c>
      <c r="Y466" cm="1">
        <f t="array" aca="1" ref="Y466" ca="1">IF(INDIRECT("'"&amp;$A$69&amp;"'!"&amp;Y$68&amp;$C466+72)&lt;&gt;INDIRECT("'"&amp;$A$70&amp;"'!"&amp;Y$68&amp;$C466+72),1,0)</f>
        <v>0</v>
      </c>
      <c r="Z466" cm="1">
        <f t="array" aca="1" ref="Z466" ca="1">IF(INDIRECT("'"&amp;$A$69&amp;"'!"&amp;Z$68&amp;$C466+72)&lt;&gt;INDIRECT("'"&amp;$A$70&amp;"'!"&amp;Z$68&amp;$C466+72),1,0)</f>
        <v>0</v>
      </c>
      <c r="AA466" cm="1">
        <f t="array" aca="1" ref="AA466" ca="1">IF(INDIRECT("'"&amp;$A$69&amp;"'!"&amp;AA$68&amp;$C466+72)&lt;&gt;INDIRECT("'"&amp;$A$70&amp;"'!"&amp;AA$68&amp;$C466+72),1,0)</f>
        <v>0</v>
      </c>
      <c r="AB466" cm="1">
        <f t="array" aca="1" ref="AB466" ca="1">IF(INDIRECT("'"&amp;$A$69&amp;"'!"&amp;AB$68&amp;$C466+72)&lt;&gt;INDIRECT("'"&amp;$A$70&amp;"'!"&amp;AB$68&amp;$C466+72),1,0)</f>
        <v>0</v>
      </c>
      <c r="AC466" cm="1">
        <f t="array" aca="1" ref="AC466" ca="1">IF(INDIRECT("'"&amp;$A$69&amp;"'!"&amp;AC$68&amp;$C466+72)&lt;&gt;INDIRECT("'"&amp;$A$70&amp;"'!"&amp;AC$68&amp;$C466+72),1,0)</f>
        <v>0</v>
      </c>
      <c r="AD466" cm="1">
        <f t="array" aca="1" ref="AD466" ca="1">IF(INDIRECT("'"&amp;$A$69&amp;"'!"&amp;AD$68&amp;$C466+72)&lt;&gt;INDIRECT("'"&amp;$A$70&amp;"'!"&amp;AD$68&amp;$C466+72),1,0)</f>
        <v>0</v>
      </c>
      <c r="AE466" cm="1">
        <f t="array" aca="1" ref="AE466" ca="1">IF(INDIRECT("'"&amp;$A$69&amp;"'!"&amp;AE$68&amp;$C466+72)&lt;&gt;INDIRECT("'"&amp;$A$70&amp;"'!"&amp;AE$68&amp;$C466+72),1,0)</f>
        <v>0</v>
      </c>
      <c r="AF466" cm="1">
        <f t="array" aca="1" ref="AF466" ca="1">IF(INDIRECT("'"&amp;$A$69&amp;"'!"&amp;AF$68&amp;$C466+72)&lt;&gt;INDIRECT("'"&amp;$A$70&amp;"'!"&amp;AF$68&amp;$C466+72),1,0)</f>
        <v>0</v>
      </c>
      <c r="AG466" cm="1">
        <f t="array" aca="1" ref="AG466" ca="1">IF(INDIRECT("'"&amp;$A$69&amp;"'!"&amp;AG$68&amp;$C466+72)&lt;&gt;INDIRECT("'"&amp;$A$70&amp;"'!"&amp;AG$68&amp;$C466+72),1,0)</f>
        <v>0</v>
      </c>
      <c r="AH466" cm="1">
        <f t="array" aca="1" ref="AH466" ca="1">IF(INDIRECT("'"&amp;$A$69&amp;"'!"&amp;AH$68&amp;$C466+72)&lt;&gt;INDIRECT("'"&amp;$A$70&amp;"'!"&amp;AH$68&amp;$C466+72),1,0)</f>
        <v>0</v>
      </c>
      <c r="AI466" cm="1">
        <f t="array" aca="1" ref="AI466" ca="1">IF(INDIRECT("'"&amp;$A$69&amp;"'!"&amp;AI$68&amp;$C466+72)&lt;&gt;INDIRECT("'"&amp;$A$70&amp;"'!"&amp;AI$68&amp;$C466+72),1,0)</f>
        <v>0</v>
      </c>
      <c r="AJ466" cm="1">
        <f t="array" aca="1" ref="AJ466" ca="1">IF(INDIRECT("'"&amp;$A$69&amp;"'!"&amp;AJ$68&amp;$C466+72)&lt;&gt;INDIRECT("'"&amp;$A$70&amp;"'!"&amp;AJ$68&amp;$C466+72),1,0)</f>
        <v>0</v>
      </c>
      <c r="AK466" cm="1">
        <f t="array" aca="1" ref="AK466" ca="1">IF(INDIRECT("'"&amp;$A$69&amp;"'!"&amp;AK$68&amp;$C466+72)&lt;&gt;INDIRECT("'"&amp;$A$70&amp;"'!"&amp;AK$68&amp;$C466+72),1,0)</f>
        <v>0</v>
      </c>
      <c r="AL466" cm="1">
        <f t="array" aca="1" ref="AL466" ca="1">IF(INDIRECT("'"&amp;$A$69&amp;"'!"&amp;AL$68&amp;$C466+72)&lt;&gt;INDIRECT("'"&amp;$A$70&amp;"'!"&amp;AL$68&amp;$C466+72),1,0)</f>
        <v>0</v>
      </c>
      <c r="AM466" cm="1">
        <f t="array" aca="1" ref="AM466" ca="1">IF(INDIRECT("'"&amp;$A$69&amp;"'!"&amp;AM$68&amp;$C466+72)&lt;&gt;INDIRECT("'"&amp;$A$70&amp;"'!"&amp;AM$68&amp;$C466+72),1,0)</f>
        <v>0</v>
      </c>
      <c r="AN466" cm="1">
        <f t="array" aca="1" ref="AN466" ca="1">IF(INDIRECT("'"&amp;$A$69&amp;"'!"&amp;AN$68&amp;$C466+72)&lt;&gt;INDIRECT("'"&amp;$A$70&amp;"'!"&amp;AN$68&amp;$C466+72),1,0)</f>
        <v>0</v>
      </c>
      <c r="AO466" cm="1">
        <f t="array" aca="1" ref="AO466" ca="1">IF(INDIRECT("'"&amp;$A$69&amp;"'!"&amp;AO$68&amp;$C466+72)&lt;&gt;INDIRECT("'"&amp;$A$70&amp;"'!"&amp;AO$68&amp;$C466+72),1,0)</f>
        <v>0</v>
      </c>
      <c r="AP466" cm="1">
        <f t="array" aca="1" ref="AP466" ca="1">IF(INDIRECT("'"&amp;$A$69&amp;"'!"&amp;AP$68&amp;$C466+72)&lt;&gt;INDIRECT("'"&amp;$A$70&amp;"'!"&amp;AP$68&amp;$C466+72),1,0)</f>
        <v>0</v>
      </c>
      <c r="AQ466" cm="1">
        <f t="array" aca="1" ref="AQ466" ca="1">IF(INDIRECT("'"&amp;$A$69&amp;"'!"&amp;AQ$68&amp;$C466+72)&lt;&gt;INDIRECT("'"&amp;$A$70&amp;"'!"&amp;AQ$68&amp;$C466+72),1,0)</f>
        <v>0</v>
      </c>
      <c r="AR466" cm="1">
        <f t="array" aca="1" ref="AR466" ca="1">IF(INDIRECT("'"&amp;$A$69&amp;"'!"&amp;AR$68&amp;$C466+72)&lt;&gt;INDIRECT("'"&amp;$A$70&amp;"'!"&amp;AR$68&amp;$C466+72),1,0)</f>
        <v>0</v>
      </c>
      <c r="AS466" cm="1">
        <f t="array" aca="1" ref="AS466" ca="1">IF(INDIRECT("'"&amp;$A$69&amp;"'!"&amp;AS$68&amp;$C466+72)&lt;&gt;INDIRECT("'"&amp;$A$70&amp;"'!"&amp;AS$68&amp;$C466+72),1,0)</f>
        <v>0</v>
      </c>
      <c r="AT466" cm="1">
        <f t="array" aca="1" ref="AT466" ca="1">IF(INDIRECT("'"&amp;$A$69&amp;"'!"&amp;AT$68&amp;$C466+72)&lt;&gt;INDIRECT("'"&amp;$A$70&amp;"'!"&amp;AT$68&amp;$C466+72),1,0)</f>
        <v>0</v>
      </c>
      <c r="AU466" cm="1">
        <f t="array" aca="1" ref="AU466" ca="1">IF(INDIRECT("'"&amp;$A$69&amp;"'!"&amp;AU$68&amp;$C466+72)&lt;&gt;INDIRECT("'"&amp;$A$70&amp;"'!"&amp;AU$68&amp;$C466+72),1,0)</f>
        <v>0</v>
      </c>
      <c r="AV466" cm="1">
        <f t="array" aca="1" ref="AV466" ca="1">IF(INDIRECT("'"&amp;$A$69&amp;"'!"&amp;AV$68&amp;$C466+72)&lt;&gt;INDIRECT("'"&amp;$A$70&amp;"'!"&amp;AV$68&amp;$C466+72),1,0)</f>
        <v>0</v>
      </c>
      <c r="AW466" cm="1">
        <f t="array" aca="1" ref="AW466" ca="1">IF(INDIRECT("'"&amp;$A$69&amp;"'!"&amp;AW$68&amp;$C466+72)&lt;&gt;INDIRECT("'"&amp;$A$70&amp;"'!"&amp;AW$68&amp;$C466+72),1,0)</f>
        <v>0</v>
      </c>
      <c r="AX466" cm="1">
        <f t="array" aca="1" ref="AX466" ca="1">IF(INDIRECT("'"&amp;$A$69&amp;"'!"&amp;AX$68&amp;$C466+72)&lt;&gt;INDIRECT("'"&amp;$A$70&amp;"'!"&amp;AX$68&amp;$C466+72),1,0)</f>
        <v>0</v>
      </c>
      <c r="AY466" cm="1">
        <f t="array" aca="1" ref="AY466" ca="1">IF(INDIRECT("'"&amp;$A$69&amp;"'!"&amp;AY$68&amp;$C466+72)&lt;&gt;INDIRECT("'"&amp;$A$70&amp;"'!"&amp;AY$68&amp;$C466+72),1,0)</f>
        <v>0</v>
      </c>
      <c r="AZ466" cm="1">
        <f t="array" aca="1" ref="AZ466" ca="1">IF(INDIRECT("'"&amp;$A$69&amp;"'!"&amp;AZ$68&amp;$C466+72)&lt;&gt;INDIRECT("'"&amp;$A$70&amp;"'!"&amp;AZ$68&amp;$C466+72),1,0)</f>
        <v>0</v>
      </c>
      <c r="BA466" cm="1">
        <f t="array" aca="1" ref="BA466" ca="1">IF(INDIRECT("'"&amp;$A$69&amp;"'!"&amp;BA$68&amp;$C466+72)&lt;&gt;INDIRECT("'"&amp;$A$70&amp;"'!"&amp;BA$68&amp;$C466+72),1,0)</f>
        <v>0</v>
      </c>
      <c r="BB466" cm="1">
        <f t="array" aca="1" ref="BB466" ca="1">IF(INDIRECT("'"&amp;$A$69&amp;"'!"&amp;BB$68&amp;$C466+72)&lt;&gt;INDIRECT("'"&amp;$A$70&amp;"'!"&amp;BB$68&amp;$C466+72),1,0)</f>
        <v>0</v>
      </c>
      <c r="BC466">
        <f t="shared" ca="1" si="18"/>
        <v>0</v>
      </c>
      <c r="BD466">
        <f t="shared" ca="1" si="19"/>
        <v>0</v>
      </c>
      <c r="BE466">
        <f t="shared" ca="1" si="20"/>
        <v>0</v>
      </c>
    </row>
    <row r="467" spans="3:57" x14ac:dyDescent="0.15">
      <c r="C467" s="283">
        <v>395</v>
      </c>
      <c r="D467" cm="1">
        <f t="array" aca="1" ref="D467" ca="1">IF(INDIRECT("'"&amp;$A$69&amp;"'!"&amp;D$68&amp;$C467+72)&lt;&gt;INDIRECT("'"&amp;$A$70&amp;"'!"&amp;D$68&amp;$C467+72),1,0)</f>
        <v>0</v>
      </c>
      <c r="E467" cm="1">
        <f t="array" aca="1" ref="E467" ca="1">IF(INDIRECT("'"&amp;$A$69&amp;"'!"&amp;E$68&amp;$C467+72)&lt;&gt;INDIRECT("'"&amp;$A$70&amp;"'!"&amp;E$68&amp;$C467+72),1,0)</f>
        <v>0</v>
      </c>
      <c r="F467" cm="1">
        <f t="array" aca="1" ref="F467" ca="1">IF(INDIRECT("'"&amp;$A$69&amp;"'!"&amp;F$68&amp;$C467+72)&lt;&gt;INDIRECT("'"&amp;$A$70&amp;"'!"&amp;F$68&amp;$C467+72),1,0)</f>
        <v>0</v>
      </c>
      <c r="G467" cm="1">
        <f t="array" aca="1" ref="G467" ca="1">IF(INDIRECT("'"&amp;$A$69&amp;"'!"&amp;G$68&amp;$C467+72)&lt;&gt;INDIRECT("'"&amp;$A$70&amp;"'!"&amp;G$68&amp;$C467+72),1,0)</f>
        <v>0</v>
      </c>
      <c r="H467" cm="1">
        <f t="array" aca="1" ref="H467" ca="1">IF(INDIRECT("'"&amp;$A$69&amp;"'!"&amp;H$68&amp;$C467+72)&lt;&gt;INDIRECT("'"&amp;$A$70&amp;"'!"&amp;H$68&amp;$C467+72),1,0)</f>
        <v>0</v>
      </c>
      <c r="I467" cm="1">
        <f t="array" aca="1" ref="I467" ca="1">IF(INDIRECT("'"&amp;$A$69&amp;"'!"&amp;I$68&amp;$C467+72)&lt;&gt;INDIRECT("'"&amp;$A$70&amp;"'!"&amp;I$68&amp;$C467+72),1,0)</f>
        <v>0</v>
      </c>
      <c r="J467" cm="1">
        <f t="array" aca="1" ref="J467" ca="1">IF(INDIRECT("'"&amp;$A$69&amp;"'!"&amp;J$68&amp;$C467+72)&lt;&gt;INDIRECT("'"&amp;$A$70&amp;"'!"&amp;J$68&amp;$C467+72),1,0)</f>
        <v>0</v>
      </c>
      <c r="K467" cm="1">
        <f t="array" aca="1" ref="K467" ca="1">IF(INDIRECT("'"&amp;$A$69&amp;"'!"&amp;K$68&amp;$C467+72)&lt;&gt;INDIRECT("'"&amp;$A$70&amp;"'!"&amp;K$68&amp;$C467+72),1,0)</f>
        <v>0</v>
      </c>
      <c r="L467" cm="1">
        <f t="array" aca="1" ref="L467" ca="1">IF(INDIRECT("'"&amp;$A$69&amp;"'!"&amp;L$68&amp;$C467+72)&lt;&gt;INDIRECT("'"&amp;$A$70&amp;"'!"&amp;L$68&amp;$C467+72),1,0)</f>
        <v>0</v>
      </c>
      <c r="M467" cm="1">
        <f t="array" aca="1" ref="M467" ca="1">IF(INDIRECT("'"&amp;$A$69&amp;"'!"&amp;M$68&amp;$C467+72)&lt;&gt;INDIRECT("'"&amp;$A$70&amp;"'!"&amp;M$68&amp;$C467+72),1,0)</f>
        <v>0</v>
      </c>
      <c r="N467" cm="1">
        <f t="array" aca="1" ref="N467" ca="1">IF(INDIRECT("'"&amp;$A$69&amp;"'!"&amp;N$68&amp;$C467+72)&lt;&gt;INDIRECT("'"&amp;$A$70&amp;"'!"&amp;N$68&amp;$C467+72),1,0)</f>
        <v>0</v>
      </c>
      <c r="O467" cm="1">
        <f t="array" aca="1" ref="O467" ca="1">IF(INDIRECT("'"&amp;$A$69&amp;"'!"&amp;O$68&amp;$C467+72)&lt;&gt;INDIRECT("'"&amp;$A$70&amp;"'!"&amp;O$68&amp;$C467+72),1,0)</f>
        <v>0</v>
      </c>
      <c r="P467" cm="1">
        <f t="array" aca="1" ref="P467" ca="1">IF(INDIRECT("'"&amp;$A$69&amp;"'!"&amp;P$68&amp;$C467+72)&lt;&gt;INDIRECT("'"&amp;$A$70&amp;"'!"&amp;P$68&amp;$C467+72),1,0)</f>
        <v>0</v>
      </c>
      <c r="Q467" cm="1">
        <f t="array" aca="1" ref="Q467" ca="1">IF(INDIRECT("'"&amp;$A$69&amp;"'!"&amp;Q$68&amp;$C467+72)&lt;&gt;INDIRECT("'"&amp;$A$70&amp;"'!"&amp;Q$68&amp;$C467+72),1,0)</f>
        <v>0</v>
      </c>
      <c r="R467" cm="1">
        <f t="array" aca="1" ref="R467" ca="1">IF(INDIRECT("'"&amp;$A$69&amp;"'!"&amp;R$68&amp;$C467+72)&lt;&gt;INDIRECT("'"&amp;$A$70&amp;"'!"&amp;R$68&amp;$C467+72),1,0)</f>
        <v>0</v>
      </c>
      <c r="S467" cm="1">
        <f t="array" aca="1" ref="S467" ca="1">IF(INDIRECT("'"&amp;$A$69&amp;"'!"&amp;S$68&amp;$C467+72)&lt;&gt;INDIRECT("'"&amp;$A$70&amp;"'!"&amp;S$68&amp;$C467+72),1,0)</f>
        <v>0</v>
      </c>
      <c r="T467" cm="1">
        <f t="array" aca="1" ref="T467" ca="1">IF(INDIRECT("'"&amp;$A$69&amp;"'!"&amp;T$68&amp;$C467+72)&lt;&gt;INDIRECT("'"&amp;$A$70&amp;"'!"&amp;T$68&amp;$C467+72),1,0)</f>
        <v>0</v>
      </c>
      <c r="U467" cm="1">
        <f t="array" aca="1" ref="U467" ca="1">IF(INDIRECT("'"&amp;$A$69&amp;"'!"&amp;U$68&amp;$C467+72)&lt;&gt;INDIRECT("'"&amp;$A$70&amp;"'!"&amp;U$68&amp;$C467+72),1,0)</f>
        <v>0</v>
      </c>
      <c r="V467" cm="1">
        <f t="array" aca="1" ref="V467" ca="1">IF(INDIRECT("'"&amp;$A$69&amp;"'!"&amp;V$68&amp;$C467+72)&lt;&gt;INDIRECT("'"&amp;$A$70&amp;"'!"&amp;V$68&amp;$C467+72),1,0)</f>
        <v>0</v>
      </c>
      <c r="W467" cm="1">
        <f t="array" aca="1" ref="W467" ca="1">IF(INDIRECT("'"&amp;$A$69&amp;"'!"&amp;W$68&amp;$C467+72)&lt;&gt;INDIRECT("'"&amp;$A$70&amp;"'!"&amp;W$68&amp;$C467+72),1,0)</f>
        <v>0</v>
      </c>
      <c r="X467" cm="1">
        <f t="array" aca="1" ref="X467" ca="1">IF(INDIRECT("'"&amp;$A$69&amp;"'!"&amp;X$68&amp;$C467+72)&lt;&gt;INDIRECT("'"&amp;$A$70&amp;"'!"&amp;X$68&amp;$C467+72),1,0)</f>
        <v>0</v>
      </c>
      <c r="Y467" cm="1">
        <f t="array" aca="1" ref="Y467" ca="1">IF(INDIRECT("'"&amp;$A$69&amp;"'!"&amp;Y$68&amp;$C467+72)&lt;&gt;INDIRECT("'"&amp;$A$70&amp;"'!"&amp;Y$68&amp;$C467+72),1,0)</f>
        <v>0</v>
      </c>
      <c r="Z467" cm="1">
        <f t="array" aca="1" ref="Z467" ca="1">IF(INDIRECT("'"&amp;$A$69&amp;"'!"&amp;Z$68&amp;$C467+72)&lt;&gt;INDIRECT("'"&amp;$A$70&amp;"'!"&amp;Z$68&amp;$C467+72),1,0)</f>
        <v>0</v>
      </c>
      <c r="AA467" cm="1">
        <f t="array" aca="1" ref="AA467" ca="1">IF(INDIRECT("'"&amp;$A$69&amp;"'!"&amp;AA$68&amp;$C467+72)&lt;&gt;INDIRECT("'"&amp;$A$70&amp;"'!"&amp;AA$68&amp;$C467+72),1,0)</f>
        <v>0</v>
      </c>
      <c r="AB467" cm="1">
        <f t="array" aca="1" ref="AB467" ca="1">IF(INDIRECT("'"&amp;$A$69&amp;"'!"&amp;AB$68&amp;$C467+72)&lt;&gt;INDIRECT("'"&amp;$A$70&amp;"'!"&amp;AB$68&amp;$C467+72),1,0)</f>
        <v>0</v>
      </c>
      <c r="AC467" cm="1">
        <f t="array" aca="1" ref="AC467" ca="1">IF(INDIRECT("'"&amp;$A$69&amp;"'!"&amp;AC$68&amp;$C467+72)&lt;&gt;INDIRECT("'"&amp;$A$70&amp;"'!"&amp;AC$68&amp;$C467+72),1,0)</f>
        <v>0</v>
      </c>
      <c r="AD467" cm="1">
        <f t="array" aca="1" ref="AD467" ca="1">IF(INDIRECT("'"&amp;$A$69&amp;"'!"&amp;AD$68&amp;$C467+72)&lt;&gt;INDIRECT("'"&amp;$A$70&amp;"'!"&amp;AD$68&amp;$C467+72),1,0)</f>
        <v>0</v>
      </c>
      <c r="AE467" cm="1">
        <f t="array" aca="1" ref="AE467" ca="1">IF(INDIRECT("'"&amp;$A$69&amp;"'!"&amp;AE$68&amp;$C467+72)&lt;&gt;INDIRECT("'"&amp;$A$70&amp;"'!"&amp;AE$68&amp;$C467+72),1,0)</f>
        <v>0</v>
      </c>
      <c r="AF467" cm="1">
        <f t="array" aca="1" ref="AF467" ca="1">IF(INDIRECT("'"&amp;$A$69&amp;"'!"&amp;AF$68&amp;$C467+72)&lt;&gt;INDIRECT("'"&amp;$A$70&amp;"'!"&amp;AF$68&amp;$C467+72),1,0)</f>
        <v>0</v>
      </c>
      <c r="AG467" cm="1">
        <f t="array" aca="1" ref="AG467" ca="1">IF(INDIRECT("'"&amp;$A$69&amp;"'!"&amp;AG$68&amp;$C467+72)&lt;&gt;INDIRECT("'"&amp;$A$70&amp;"'!"&amp;AG$68&amp;$C467+72),1,0)</f>
        <v>0</v>
      </c>
      <c r="AH467" cm="1">
        <f t="array" aca="1" ref="AH467" ca="1">IF(INDIRECT("'"&amp;$A$69&amp;"'!"&amp;AH$68&amp;$C467+72)&lt;&gt;INDIRECT("'"&amp;$A$70&amp;"'!"&amp;AH$68&amp;$C467+72),1,0)</f>
        <v>0</v>
      </c>
      <c r="AI467" cm="1">
        <f t="array" aca="1" ref="AI467" ca="1">IF(INDIRECT("'"&amp;$A$69&amp;"'!"&amp;AI$68&amp;$C467+72)&lt;&gt;INDIRECT("'"&amp;$A$70&amp;"'!"&amp;AI$68&amp;$C467+72),1,0)</f>
        <v>0</v>
      </c>
      <c r="AJ467" cm="1">
        <f t="array" aca="1" ref="AJ467" ca="1">IF(INDIRECT("'"&amp;$A$69&amp;"'!"&amp;AJ$68&amp;$C467+72)&lt;&gt;INDIRECT("'"&amp;$A$70&amp;"'!"&amp;AJ$68&amp;$C467+72),1,0)</f>
        <v>0</v>
      </c>
      <c r="AK467" cm="1">
        <f t="array" aca="1" ref="AK467" ca="1">IF(INDIRECT("'"&amp;$A$69&amp;"'!"&amp;AK$68&amp;$C467+72)&lt;&gt;INDIRECT("'"&amp;$A$70&amp;"'!"&amp;AK$68&amp;$C467+72),1,0)</f>
        <v>0</v>
      </c>
      <c r="AL467" cm="1">
        <f t="array" aca="1" ref="AL467" ca="1">IF(INDIRECT("'"&amp;$A$69&amp;"'!"&amp;AL$68&amp;$C467+72)&lt;&gt;INDIRECT("'"&amp;$A$70&amp;"'!"&amp;AL$68&amp;$C467+72),1,0)</f>
        <v>0</v>
      </c>
      <c r="AM467" cm="1">
        <f t="array" aca="1" ref="AM467" ca="1">IF(INDIRECT("'"&amp;$A$69&amp;"'!"&amp;AM$68&amp;$C467+72)&lt;&gt;INDIRECT("'"&amp;$A$70&amp;"'!"&amp;AM$68&amp;$C467+72),1,0)</f>
        <v>0</v>
      </c>
      <c r="AN467" cm="1">
        <f t="array" aca="1" ref="AN467" ca="1">IF(INDIRECT("'"&amp;$A$69&amp;"'!"&amp;AN$68&amp;$C467+72)&lt;&gt;INDIRECT("'"&amp;$A$70&amp;"'!"&amp;AN$68&amp;$C467+72),1,0)</f>
        <v>0</v>
      </c>
      <c r="AO467" cm="1">
        <f t="array" aca="1" ref="AO467" ca="1">IF(INDIRECT("'"&amp;$A$69&amp;"'!"&amp;AO$68&amp;$C467+72)&lt;&gt;INDIRECT("'"&amp;$A$70&amp;"'!"&amp;AO$68&amp;$C467+72),1,0)</f>
        <v>0</v>
      </c>
      <c r="AP467" cm="1">
        <f t="array" aca="1" ref="AP467" ca="1">IF(INDIRECT("'"&amp;$A$69&amp;"'!"&amp;AP$68&amp;$C467+72)&lt;&gt;INDIRECT("'"&amp;$A$70&amp;"'!"&amp;AP$68&amp;$C467+72),1,0)</f>
        <v>0</v>
      </c>
      <c r="AQ467" cm="1">
        <f t="array" aca="1" ref="AQ467" ca="1">IF(INDIRECT("'"&amp;$A$69&amp;"'!"&amp;AQ$68&amp;$C467+72)&lt;&gt;INDIRECT("'"&amp;$A$70&amp;"'!"&amp;AQ$68&amp;$C467+72),1,0)</f>
        <v>0</v>
      </c>
      <c r="AR467" cm="1">
        <f t="array" aca="1" ref="AR467" ca="1">IF(INDIRECT("'"&amp;$A$69&amp;"'!"&amp;AR$68&amp;$C467+72)&lt;&gt;INDIRECT("'"&amp;$A$70&amp;"'!"&amp;AR$68&amp;$C467+72),1,0)</f>
        <v>0</v>
      </c>
      <c r="AS467" cm="1">
        <f t="array" aca="1" ref="AS467" ca="1">IF(INDIRECT("'"&amp;$A$69&amp;"'!"&amp;AS$68&amp;$C467+72)&lt;&gt;INDIRECT("'"&amp;$A$70&amp;"'!"&amp;AS$68&amp;$C467+72),1,0)</f>
        <v>0</v>
      </c>
      <c r="AT467" cm="1">
        <f t="array" aca="1" ref="AT467" ca="1">IF(INDIRECT("'"&amp;$A$69&amp;"'!"&amp;AT$68&amp;$C467+72)&lt;&gt;INDIRECT("'"&amp;$A$70&amp;"'!"&amp;AT$68&amp;$C467+72),1,0)</f>
        <v>0</v>
      </c>
      <c r="AU467" cm="1">
        <f t="array" aca="1" ref="AU467" ca="1">IF(INDIRECT("'"&amp;$A$69&amp;"'!"&amp;AU$68&amp;$C467+72)&lt;&gt;INDIRECT("'"&amp;$A$70&amp;"'!"&amp;AU$68&amp;$C467+72),1,0)</f>
        <v>0</v>
      </c>
      <c r="AV467" cm="1">
        <f t="array" aca="1" ref="AV467" ca="1">IF(INDIRECT("'"&amp;$A$69&amp;"'!"&amp;AV$68&amp;$C467+72)&lt;&gt;INDIRECT("'"&amp;$A$70&amp;"'!"&amp;AV$68&amp;$C467+72),1,0)</f>
        <v>0</v>
      </c>
      <c r="AW467" cm="1">
        <f t="array" aca="1" ref="AW467" ca="1">IF(INDIRECT("'"&amp;$A$69&amp;"'!"&amp;AW$68&amp;$C467+72)&lt;&gt;INDIRECT("'"&amp;$A$70&amp;"'!"&amp;AW$68&amp;$C467+72),1,0)</f>
        <v>0</v>
      </c>
      <c r="AX467" cm="1">
        <f t="array" aca="1" ref="AX467" ca="1">IF(INDIRECT("'"&amp;$A$69&amp;"'!"&amp;AX$68&amp;$C467+72)&lt;&gt;INDIRECT("'"&amp;$A$70&amp;"'!"&amp;AX$68&amp;$C467+72),1,0)</f>
        <v>0</v>
      </c>
      <c r="AY467" cm="1">
        <f t="array" aca="1" ref="AY467" ca="1">IF(INDIRECT("'"&amp;$A$69&amp;"'!"&amp;AY$68&amp;$C467+72)&lt;&gt;INDIRECT("'"&amp;$A$70&amp;"'!"&amp;AY$68&amp;$C467+72),1,0)</f>
        <v>0</v>
      </c>
      <c r="AZ467" cm="1">
        <f t="array" aca="1" ref="AZ467" ca="1">IF(INDIRECT("'"&amp;$A$69&amp;"'!"&amp;AZ$68&amp;$C467+72)&lt;&gt;INDIRECT("'"&amp;$A$70&amp;"'!"&amp;AZ$68&amp;$C467+72),1,0)</f>
        <v>0</v>
      </c>
      <c r="BA467" cm="1">
        <f t="array" aca="1" ref="BA467" ca="1">IF(INDIRECT("'"&amp;$A$69&amp;"'!"&amp;BA$68&amp;$C467+72)&lt;&gt;INDIRECT("'"&amp;$A$70&amp;"'!"&amp;BA$68&amp;$C467+72),1,0)</f>
        <v>0</v>
      </c>
      <c r="BB467" cm="1">
        <f t="array" aca="1" ref="BB467" ca="1">IF(INDIRECT("'"&amp;$A$69&amp;"'!"&amp;BB$68&amp;$C467+72)&lt;&gt;INDIRECT("'"&amp;$A$70&amp;"'!"&amp;BB$68&amp;$C467+72),1,0)</f>
        <v>0</v>
      </c>
      <c r="BC467">
        <f t="shared" ca="1" si="18"/>
        <v>0</v>
      </c>
      <c r="BD467">
        <f t="shared" ca="1" si="19"/>
        <v>0</v>
      </c>
      <c r="BE467">
        <f t="shared" ca="1" si="20"/>
        <v>0</v>
      </c>
    </row>
    <row r="468" spans="3:57" x14ac:dyDescent="0.15">
      <c r="C468" s="283">
        <v>396</v>
      </c>
      <c r="D468" cm="1">
        <f t="array" aca="1" ref="D468" ca="1">IF(INDIRECT("'"&amp;$A$69&amp;"'!"&amp;D$68&amp;$C468+72)&lt;&gt;INDIRECT("'"&amp;$A$70&amp;"'!"&amp;D$68&amp;$C468+72),1,0)</f>
        <v>0</v>
      </c>
      <c r="E468" cm="1">
        <f t="array" aca="1" ref="E468" ca="1">IF(INDIRECT("'"&amp;$A$69&amp;"'!"&amp;E$68&amp;$C468+72)&lt;&gt;INDIRECT("'"&amp;$A$70&amp;"'!"&amp;E$68&amp;$C468+72),1,0)</f>
        <v>0</v>
      </c>
      <c r="F468" cm="1">
        <f t="array" aca="1" ref="F468" ca="1">IF(INDIRECT("'"&amp;$A$69&amp;"'!"&amp;F$68&amp;$C468+72)&lt;&gt;INDIRECT("'"&amp;$A$70&amp;"'!"&amp;F$68&amp;$C468+72),1,0)</f>
        <v>0</v>
      </c>
      <c r="G468" cm="1">
        <f t="array" aca="1" ref="G468" ca="1">IF(INDIRECT("'"&amp;$A$69&amp;"'!"&amp;G$68&amp;$C468+72)&lt;&gt;INDIRECT("'"&amp;$A$70&amp;"'!"&amp;G$68&amp;$C468+72),1,0)</f>
        <v>0</v>
      </c>
      <c r="H468" cm="1">
        <f t="array" aca="1" ref="H468" ca="1">IF(INDIRECT("'"&amp;$A$69&amp;"'!"&amp;H$68&amp;$C468+72)&lt;&gt;INDIRECT("'"&amp;$A$70&amp;"'!"&amp;H$68&amp;$C468+72),1,0)</f>
        <v>0</v>
      </c>
      <c r="I468" cm="1">
        <f t="array" aca="1" ref="I468" ca="1">IF(INDIRECT("'"&amp;$A$69&amp;"'!"&amp;I$68&amp;$C468+72)&lt;&gt;INDIRECT("'"&amp;$A$70&amp;"'!"&amp;I$68&amp;$C468+72),1,0)</f>
        <v>0</v>
      </c>
      <c r="J468" cm="1">
        <f t="array" aca="1" ref="J468" ca="1">IF(INDIRECT("'"&amp;$A$69&amp;"'!"&amp;J$68&amp;$C468+72)&lt;&gt;INDIRECT("'"&amp;$A$70&amp;"'!"&amp;J$68&amp;$C468+72),1,0)</f>
        <v>0</v>
      </c>
      <c r="K468" cm="1">
        <f t="array" aca="1" ref="K468" ca="1">IF(INDIRECT("'"&amp;$A$69&amp;"'!"&amp;K$68&amp;$C468+72)&lt;&gt;INDIRECT("'"&amp;$A$70&amp;"'!"&amp;K$68&amp;$C468+72),1,0)</f>
        <v>0</v>
      </c>
      <c r="L468" cm="1">
        <f t="array" aca="1" ref="L468" ca="1">IF(INDIRECT("'"&amp;$A$69&amp;"'!"&amp;L$68&amp;$C468+72)&lt;&gt;INDIRECT("'"&amp;$A$70&amp;"'!"&amp;L$68&amp;$C468+72),1,0)</f>
        <v>0</v>
      </c>
      <c r="M468" cm="1">
        <f t="array" aca="1" ref="M468" ca="1">IF(INDIRECT("'"&amp;$A$69&amp;"'!"&amp;M$68&amp;$C468+72)&lt;&gt;INDIRECT("'"&amp;$A$70&amp;"'!"&amp;M$68&amp;$C468+72),1,0)</f>
        <v>0</v>
      </c>
      <c r="N468" cm="1">
        <f t="array" aca="1" ref="N468" ca="1">IF(INDIRECT("'"&amp;$A$69&amp;"'!"&amp;N$68&amp;$C468+72)&lt;&gt;INDIRECT("'"&amp;$A$70&amp;"'!"&amp;N$68&amp;$C468+72),1,0)</f>
        <v>0</v>
      </c>
      <c r="O468" cm="1">
        <f t="array" aca="1" ref="O468" ca="1">IF(INDIRECT("'"&amp;$A$69&amp;"'!"&amp;O$68&amp;$C468+72)&lt;&gt;INDIRECT("'"&amp;$A$70&amp;"'!"&amp;O$68&amp;$C468+72),1,0)</f>
        <v>0</v>
      </c>
      <c r="P468" cm="1">
        <f t="array" aca="1" ref="P468" ca="1">IF(INDIRECT("'"&amp;$A$69&amp;"'!"&amp;P$68&amp;$C468+72)&lt;&gt;INDIRECT("'"&amp;$A$70&amp;"'!"&amp;P$68&amp;$C468+72),1,0)</f>
        <v>0</v>
      </c>
      <c r="Q468" cm="1">
        <f t="array" aca="1" ref="Q468" ca="1">IF(INDIRECT("'"&amp;$A$69&amp;"'!"&amp;Q$68&amp;$C468+72)&lt;&gt;INDIRECT("'"&amp;$A$70&amp;"'!"&amp;Q$68&amp;$C468+72),1,0)</f>
        <v>0</v>
      </c>
      <c r="R468" cm="1">
        <f t="array" aca="1" ref="R468" ca="1">IF(INDIRECT("'"&amp;$A$69&amp;"'!"&amp;R$68&amp;$C468+72)&lt;&gt;INDIRECT("'"&amp;$A$70&amp;"'!"&amp;R$68&amp;$C468+72),1,0)</f>
        <v>0</v>
      </c>
      <c r="S468" cm="1">
        <f t="array" aca="1" ref="S468" ca="1">IF(INDIRECT("'"&amp;$A$69&amp;"'!"&amp;S$68&amp;$C468+72)&lt;&gt;INDIRECT("'"&amp;$A$70&amp;"'!"&amp;S$68&amp;$C468+72),1,0)</f>
        <v>0</v>
      </c>
      <c r="T468" cm="1">
        <f t="array" aca="1" ref="T468" ca="1">IF(INDIRECT("'"&amp;$A$69&amp;"'!"&amp;T$68&amp;$C468+72)&lt;&gt;INDIRECT("'"&amp;$A$70&amp;"'!"&amp;T$68&amp;$C468+72),1,0)</f>
        <v>0</v>
      </c>
      <c r="U468" cm="1">
        <f t="array" aca="1" ref="U468" ca="1">IF(INDIRECT("'"&amp;$A$69&amp;"'!"&amp;U$68&amp;$C468+72)&lt;&gt;INDIRECT("'"&amp;$A$70&amp;"'!"&amp;U$68&amp;$C468+72),1,0)</f>
        <v>0</v>
      </c>
      <c r="V468" cm="1">
        <f t="array" aca="1" ref="V468" ca="1">IF(INDIRECT("'"&amp;$A$69&amp;"'!"&amp;V$68&amp;$C468+72)&lt;&gt;INDIRECT("'"&amp;$A$70&amp;"'!"&amp;V$68&amp;$C468+72),1,0)</f>
        <v>0</v>
      </c>
      <c r="W468" cm="1">
        <f t="array" aca="1" ref="W468" ca="1">IF(INDIRECT("'"&amp;$A$69&amp;"'!"&amp;W$68&amp;$C468+72)&lt;&gt;INDIRECT("'"&amp;$A$70&amp;"'!"&amp;W$68&amp;$C468+72),1,0)</f>
        <v>0</v>
      </c>
      <c r="X468" cm="1">
        <f t="array" aca="1" ref="X468" ca="1">IF(INDIRECT("'"&amp;$A$69&amp;"'!"&amp;X$68&amp;$C468+72)&lt;&gt;INDIRECT("'"&amp;$A$70&amp;"'!"&amp;X$68&amp;$C468+72),1,0)</f>
        <v>0</v>
      </c>
      <c r="Y468" cm="1">
        <f t="array" aca="1" ref="Y468" ca="1">IF(INDIRECT("'"&amp;$A$69&amp;"'!"&amp;Y$68&amp;$C468+72)&lt;&gt;INDIRECT("'"&amp;$A$70&amp;"'!"&amp;Y$68&amp;$C468+72),1,0)</f>
        <v>0</v>
      </c>
      <c r="Z468" cm="1">
        <f t="array" aca="1" ref="Z468" ca="1">IF(INDIRECT("'"&amp;$A$69&amp;"'!"&amp;Z$68&amp;$C468+72)&lt;&gt;INDIRECT("'"&amp;$A$70&amp;"'!"&amp;Z$68&amp;$C468+72),1,0)</f>
        <v>0</v>
      </c>
      <c r="AA468" cm="1">
        <f t="array" aca="1" ref="AA468" ca="1">IF(INDIRECT("'"&amp;$A$69&amp;"'!"&amp;AA$68&amp;$C468+72)&lt;&gt;INDIRECT("'"&amp;$A$70&amp;"'!"&amp;AA$68&amp;$C468+72),1,0)</f>
        <v>0</v>
      </c>
      <c r="AB468" cm="1">
        <f t="array" aca="1" ref="AB468" ca="1">IF(INDIRECT("'"&amp;$A$69&amp;"'!"&amp;AB$68&amp;$C468+72)&lt;&gt;INDIRECT("'"&amp;$A$70&amp;"'!"&amp;AB$68&amp;$C468+72),1,0)</f>
        <v>0</v>
      </c>
      <c r="AC468" cm="1">
        <f t="array" aca="1" ref="AC468" ca="1">IF(INDIRECT("'"&amp;$A$69&amp;"'!"&amp;AC$68&amp;$C468+72)&lt;&gt;INDIRECT("'"&amp;$A$70&amp;"'!"&amp;AC$68&amp;$C468+72),1,0)</f>
        <v>0</v>
      </c>
      <c r="AD468" cm="1">
        <f t="array" aca="1" ref="AD468" ca="1">IF(INDIRECT("'"&amp;$A$69&amp;"'!"&amp;AD$68&amp;$C468+72)&lt;&gt;INDIRECT("'"&amp;$A$70&amp;"'!"&amp;AD$68&amp;$C468+72),1,0)</f>
        <v>0</v>
      </c>
      <c r="AE468" cm="1">
        <f t="array" aca="1" ref="AE468" ca="1">IF(INDIRECT("'"&amp;$A$69&amp;"'!"&amp;AE$68&amp;$C468+72)&lt;&gt;INDIRECT("'"&amp;$A$70&amp;"'!"&amp;AE$68&amp;$C468+72),1,0)</f>
        <v>0</v>
      </c>
      <c r="AF468" cm="1">
        <f t="array" aca="1" ref="AF468" ca="1">IF(INDIRECT("'"&amp;$A$69&amp;"'!"&amp;AF$68&amp;$C468+72)&lt;&gt;INDIRECT("'"&amp;$A$70&amp;"'!"&amp;AF$68&amp;$C468+72),1,0)</f>
        <v>0</v>
      </c>
      <c r="AG468" cm="1">
        <f t="array" aca="1" ref="AG468" ca="1">IF(INDIRECT("'"&amp;$A$69&amp;"'!"&amp;AG$68&amp;$C468+72)&lt;&gt;INDIRECT("'"&amp;$A$70&amp;"'!"&amp;AG$68&amp;$C468+72),1,0)</f>
        <v>0</v>
      </c>
      <c r="AH468" cm="1">
        <f t="array" aca="1" ref="AH468" ca="1">IF(INDIRECT("'"&amp;$A$69&amp;"'!"&amp;AH$68&amp;$C468+72)&lt;&gt;INDIRECT("'"&amp;$A$70&amp;"'!"&amp;AH$68&amp;$C468+72),1,0)</f>
        <v>0</v>
      </c>
      <c r="AI468" cm="1">
        <f t="array" aca="1" ref="AI468" ca="1">IF(INDIRECT("'"&amp;$A$69&amp;"'!"&amp;AI$68&amp;$C468+72)&lt;&gt;INDIRECT("'"&amp;$A$70&amp;"'!"&amp;AI$68&amp;$C468+72),1,0)</f>
        <v>0</v>
      </c>
      <c r="AJ468" cm="1">
        <f t="array" aca="1" ref="AJ468" ca="1">IF(INDIRECT("'"&amp;$A$69&amp;"'!"&amp;AJ$68&amp;$C468+72)&lt;&gt;INDIRECT("'"&amp;$A$70&amp;"'!"&amp;AJ$68&amp;$C468+72),1,0)</f>
        <v>0</v>
      </c>
      <c r="AK468" cm="1">
        <f t="array" aca="1" ref="AK468" ca="1">IF(INDIRECT("'"&amp;$A$69&amp;"'!"&amp;AK$68&amp;$C468+72)&lt;&gt;INDIRECT("'"&amp;$A$70&amp;"'!"&amp;AK$68&amp;$C468+72),1,0)</f>
        <v>0</v>
      </c>
      <c r="AL468" cm="1">
        <f t="array" aca="1" ref="AL468" ca="1">IF(INDIRECT("'"&amp;$A$69&amp;"'!"&amp;AL$68&amp;$C468+72)&lt;&gt;INDIRECT("'"&amp;$A$70&amp;"'!"&amp;AL$68&amp;$C468+72),1,0)</f>
        <v>0</v>
      </c>
      <c r="AM468" cm="1">
        <f t="array" aca="1" ref="AM468" ca="1">IF(INDIRECT("'"&amp;$A$69&amp;"'!"&amp;AM$68&amp;$C468+72)&lt;&gt;INDIRECT("'"&amp;$A$70&amp;"'!"&amp;AM$68&amp;$C468+72),1,0)</f>
        <v>0</v>
      </c>
      <c r="AN468" cm="1">
        <f t="array" aca="1" ref="AN468" ca="1">IF(INDIRECT("'"&amp;$A$69&amp;"'!"&amp;AN$68&amp;$C468+72)&lt;&gt;INDIRECT("'"&amp;$A$70&amp;"'!"&amp;AN$68&amp;$C468+72),1,0)</f>
        <v>0</v>
      </c>
      <c r="AO468" cm="1">
        <f t="array" aca="1" ref="AO468" ca="1">IF(INDIRECT("'"&amp;$A$69&amp;"'!"&amp;AO$68&amp;$C468+72)&lt;&gt;INDIRECT("'"&amp;$A$70&amp;"'!"&amp;AO$68&amp;$C468+72),1,0)</f>
        <v>0</v>
      </c>
      <c r="AP468" cm="1">
        <f t="array" aca="1" ref="AP468" ca="1">IF(INDIRECT("'"&amp;$A$69&amp;"'!"&amp;AP$68&amp;$C468+72)&lt;&gt;INDIRECT("'"&amp;$A$70&amp;"'!"&amp;AP$68&amp;$C468+72),1,0)</f>
        <v>0</v>
      </c>
      <c r="AQ468" cm="1">
        <f t="array" aca="1" ref="AQ468" ca="1">IF(INDIRECT("'"&amp;$A$69&amp;"'!"&amp;AQ$68&amp;$C468+72)&lt;&gt;INDIRECT("'"&amp;$A$70&amp;"'!"&amp;AQ$68&amp;$C468+72),1,0)</f>
        <v>0</v>
      </c>
      <c r="AR468" cm="1">
        <f t="array" aca="1" ref="AR468" ca="1">IF(INDIRECT("'"&amp;$A$69&amp;"'!"&amp;AR$68&amp;$C468+72)&lt;&gt;INDIRECT("'"&amp;$A$70&amp;"'!"&amp;AR$68&amp;$C468+72),1,0)</f>
        <v>0</v>
      </c>
      <c r="AS468" cm="1">
        <f t="array" aca="1" ref="AS468" ca="1">IF(INDIRECT("'"&amp;$A$69&amp;"'!"&amp;AS$68&amp;$C468+72)&lt;&gt;INDIRECT("'"&amp;$A$70&amp;"'!"&amp;AS$68&amp;$C468+72),1,0)</f>
        <v>0</v>
      </c>
      <c r="AT468" cm="1">
        <f t="array" aca="1" ref="AT468" ca="1">IF(INDIRECT("'"&amp;$A$69&amp;"'!"&amp;AT$68&amp;$C468+72)&lt;&gt;INDIRECT("'"&amp;$A$70&amp;"'!"&amp;AT$68&amp;$C468+72),1,0)</f>
        <v>0</v>
      </c>
      <c r="AU468" cm="1">
        <f t="array" aca="1" ref="AU468" ca="1">IF(INDIRECT("'"&amp;$A$69&amp;"'!"&amp;AU$68&amp;$C468+72)&lt;&gt;INDIRECT("'"&amp;$A$70&amp;"'!"&amp;AU$68&amp;$C468+72),1,0)</f>
        <v>0</v>
      </c>
      <c r="AV468" cm="1">
        <f t="array" aca="1" ref="AV468" ca="1">IF(INDIRECT("'"&amp;$A$69&amp;"'!"&amp;AV$68&amp;$C468+72)&lt;&gt;INDIRECT("'"&amp;$A$70&amp;"'!"&amp;AV$68&amp;$C468+72),1,0)</f>
        <v>0</v>
      </c>
      <c r="AW468" cm="1">
        <f t="array" aca="1" ref="AW468" ca="1">IF(INDIRECT("'"&amp;$A$69&amp;"'!"&amp;AW$68&amp;$C468+72)&lt;&gt;INDIRECT("'"&amp;$A$70&amp;"'!"&amp;AW$68&amp;$C468+72),1,0)</f>
        <v>0</v>
      </c>
      <c r="AX468" cm="1">
        <f t="array" aca="1" ref="AX468" ca="1">IF(INDIRECT("'"&amp;$A$69&amp;"'!"&amp;AX$68&amp;$C468+72)&lt;&gt;INDIRECT("'"&amp;$A$70&amp;"'!"&amp;AX$68&amp;$C468+72),1,0)</f>
        <v>0</v>
      </c>
      <c r="AY468" cm="1">
        <f t="array" aca="1" ref="AY468" ca="1">IF(INDIRECT("'"&amp;$A$69&amp;"'!"&amp;AY$68&amp;$C468+72)&lt;&gt;INDIRECT("'"&amp;$A$70&amp;"'!"&amp;AY$68&amp;$C468+72),1,0)</f>
        <v>0</v>
      </c>
      <c r="AZ468" cm="1">
        <f t="array" aca="1" ref="AZ468" ca="1">IF(INDIRECT("'"&amp;$A$69&amp;"'!"&amp;AZ$68&amp;$C468+72)&lt;&gt;INDIRECT("'"&amp;$A$70&amp;"'!"&amp;AZ$68&amp;$C468+72),1,0)</f>
        <v>0</v>
      </c>
      <c r="BA468" cm="1">
        <f t="array" aca="1" ref="BA468" ca="1">IF(INDIRECT("'"&amp;$A$69&amp;"'!"&amp;BA$68&amp;$C468+72)&lt;&gt;INDIRECT("'"&amp;$A$70&amp;"'!"&amp;BA$68&amp;$C468+72),1,0)</f>
        <v>0</v>
      </c>
      <c r="BB468" cm="1">
        <f t="array" aca="1" ref="BB468" ca="1">IF(INDIRECT("'"&amp;$A$69&amp;"'!"&amp;BB$68&amp;$C468+72)&lt;&gt;INDIRECT("'"&amp;$A$70&amp;"'!"&amp;BB$68&amp;$C468+72),1,0)</f>
        <v>0</v>
      </c>
      <c r="BC468">
        <f t="shared" ca="1" si="18"/>
        <v>0</v>
      </c>
      <c r="BD468">
        <f t="shared" ca="1" si="19"/>
        <v>0</v>
      </c>
      <c r="BE468">
        <f t="shared" ca="1" si="20"/>
        <v>0</v>
      </c>
    </row>
    <row r="469" spans="3:57" x14ac:dyDescent="0.15">
      <c r="C469" s="283">
        <v>397</v>
      </c>
      <c r="D469" cm="1">
        <f t="array" aca="1" ref="D469" ca="1">IF(INDIRECT("'"&amp;$A$69&amp;"'!"&amp;D$68&amp;$C469+72)&lt;&gt;INDIRECT("'"&amp;$A$70&amp;"'!"&amp;D$68&amp;$C469+72),1,0)</f>
        <v>0</v>
      </c>
      <c r="E469" cm="1">
        <f t="array" aca="1" ref="E469" ca="1">IF(INDIRECT("'"&amp;$A$69&amp;"'!"&amp;E$68&amp;$C469+72)&lt;&gt;INDIRECT("'"&amp;$A$70&amp;"'!"&amp;E$68&amp;$C469+72),1,0)</f>
        <v>0</v>
      </c>
      <c r="F469" cm="1">
        <f t="array" aca="1" ref="F469" ca="1">IF(INDIRECT("'"&amp;$A$69&amp;"'!"&amp;F$68&amp;$C469+72)&lt;&gt;INDIRECT("'"&amp;$A$70&amp;"'!"&amp;F$68&amp;$C469+72),1,0)</f>
        <v>0</v>
      </c>
      <c r="G469" cm="1">
        <f t="array" aca="1" ref="G469" ca="1">IF(INDIRECT("'"&amp;$A$69&amp;"'!"&amp;G$68&amp;$C469+72)&lt;&gt;INDIRECT("'"&amp;$A$70&amp;"'!"&amp;G$68&amp;$C469+72),1,0)</f>
        <v>0</v>
      </c>
      <c r="H469" cm="1">
        <f t="array" aca="1" ref="H469" ca="1">IF(INDIRECT("'"&amp;$A$69&amp;"'!"&amp;H$68&amp;$C469+72)&lt;&gt;INDIRECT("'"&amp;$A$70&amp;"'!"&amp;H$68&amp;$C469+72),1,0)</f>
        <v>0</v>
      </c>
      <c r="I469" cm="1">
        <f t="array" aca="1" ref="I469" ca="1">IF(INDIRECT("'"&amp;$A$69&amp;"'!"&amp;I$68&amp;$C469+72)&lt;&gt;INDIRECT("'"&amp;$A$70&amp;"'!"&amp;I$68&amp;$C469+72),1,0)</f>
        <v>0</v>
      </c>
      <c r="J469" cm="1">
        <f t="array" aca="1" ref="J469" ca="1">IF(INDIRECT("'"&amp;$A$69&amp;"'!"&amp;J$68&amp;$C469+72)&lt;&gt;INDIRECT("'"&amp;$A$70&amp;"'!"&amp;J$68&amp;$C469+72),1,0)</f>
        <v>0</v>
      </c>
      <c r="K469" cm="1">
        <f t="array" aca="1" ref="K469" ca="1">IF(INDIRECT("'"&amp;$A$69&amp;"'!"&amp;K$68&amp;$C469+72)&lt;&gt;INDIRECT("'"&amp;$A$70&amp;"'!"&amp;K$68&amp;$C469+72),1,0)</f>
        <v>0</v>
      </c>
      <c r="L469" cm="1">
        <f t="array" aca="1" ref="L469" ca="1">IF(INDIRECT("'"&amp;$A$69&amp;"'!"&amp;L$68&amp;$C469+72)&lt;&gt;INDIRECT("'"&amp;$A$70&amp;"'!"&amp;L$68&amp;$C469+72),1,0)</f>
        <v>0</v>
      </c>
      <c r="M469" cm="1">
        <f t="array" aca="1" ref="M469" ca="1">IF(INDIRECT("'"&amp;$A$69&amp;"'!"&amp;M$68&amp;$C469+72)&lt;&gt;INDIRECT("'"&amp;$A$70&amp;"'!"&amp;M$68&amp;$C469+72),1,0)</f>
        <v>0</v>
      </c>
      <c r="N469" cm="1">
        <f t="array" aca="1" ref="N469" ca="1">IF(INDIRECT("'"&amp;$A$69&amp;"'!"&amp;N$68&amp;$C469+72)&lt;&gt;INDIRECT("'"&amp;$A$70&amp;"'!"&amp;N$68&amp;$C469+72),1,0)</f>
        <v>0</v>
      </c>
      <c r="O469" cm="1">
        <f t="array" aca="1" ref="O469" ca="1">IF(INDIRECT("'"&amp;$A$69&amp;"'!"&amp;O$68&amp;$C469+72)&lt;&gt;INDIRECT("'"&amp;$A$70&amp;"'!"&amp;O$68&amp;$C469+72),1,0)</f>
        <v>0</v>
      </c>
      <c r="P469" cm="1">
        <f t="array" aca="1" ref="P469" ca="1">IF(INDIRECT("'"&amp;$A$69&amp;"'!"&amp;P$68&amp;$C469+72)&lt;&gt;INDIRECT("'"&amp;$A$70&amp;"'!"&amp;P$68&amp;$C469+72),1,0)</f>
        <v>0</v>
      </c>
      <c r="Q469" cm="1">
        <f t="array" aca="1" ref="Q469" ca="1">IF(INDIRECT("'"&amp;$A$69&amp;"'!"&amp;Q$68&amp;$C469+72)&lt;&gt;INDIRECT("'"&amp;$A$70&amp;"'!"&amp;Q$68&amp;$C469+72),1,0)</f>
        <v>0</v>
      </c>
      <c r="R469" cm="1">
        <f t="array" aca="1" ref="R469" ca="1">IF(INDIRECT("'"&amp;$A$69&amp;"'!"&amp;R$68&amp;$C469+72)&lt;&gt;INDIRECT("'"&amp;$A$70&amp;"'!"&amp;R$68&amp;$C469+72),1,0)</f>
        <v>0</v>
      </c>
      <c r="S469" cm="1">
        <f t="array" aca="1" ref="S469" ca="1">IF(INDIRECT("'"&amp;$A$69&amp;"'!"&amp;S$68&amp;$C469+72)&lt;&gt;INDIRECT("'"&amp;$A$70&amp;"'!"&amp;S$68&amp;$C469+72),1,0)</f>
        <v>0</v>
      </c>
      <c r="T469" cm="1">
        <f t="array" aca="1" ref="T469" ca="1">IF(INDIRECT("'"&amp;$A$69&amp;"'!"&amp;T$68&amp;$C469+72)&lt;&gt;INDIRECT("'"&amp;$A$70&amp;"'!"&amp;T$68&amp;$C469+72),1,0)</f>
        <v>0</v>
      </c>
      <c r="U469" cm="1">
        <f t="array" aca="1" ref="U469" ca="1">IF(INDIRECT("'"&amp;$A$69&amp;"'!"&amp;U$68&amp;$C469+72)&lt;&gt;INDIRECT("'"&amp;$A$70&amp;"'!"&amp;U$68&amp;$C469+72),1,0)</f>
        <v>0</v>
      </c>
      <c r="V469" cm="1">
        <f t="array" aca="1" ref="V469" ca="1">IF(INDIRECT("'"&amp;$A$69&amp;"'!"&amp;V$68&amp;$C469+72)&lt;&gt;INDIRECT("'"&amp;$A$70&amp;"'!"&amp;V$68&amp;$C469+72),1,0)</f>
        <v>0</v>
      </c>
      <c r="W469" cm="1">
        <f t="array" aca="1" ref="W469" ca="1">IF(INDIRECT("'"&amp;$A$69&amp;"'!"&amp;W$68&amp;$C469+72)&lt;&gt;INDIRECT("'"&amp;$A$70&amp;"'!"&amp;W$68&amp;$C469+72),1,0)</f>
        <v>0</v>
      </c>
      <c r="X469" cm="1">
        <f t="array" aca="1" ref="X469" ca="1">IF(INDIRECT("'"&amp;$A$69&amp;"'!"&amp;X$68&amp;$C469+72)&lt;&gt;INDIRECT("'"&amp;$A$70&amp;"'!"&amp;X$68&amp;$C469+72),1,0)</f>
        <v>0</v>
      </c>
      <c r="Y469" cm="1">
        <f t="array" aca="1" ref="Y469" ca="1">IF(INDIRECT("'"&amp;$A$69&amp;"'!"&amp;Y$68&amp;$C469+72)&lt;&gt;INDIRECT("'"&amp;$A$70&amp;"'!"&amp;Y$68&amp;$C469+72),1,0)</f>
        <v>0</v>
      </c>
      <c r="Z469" cm="1">
        <f t="array" aca="1" ref="Z469" ca="1">IF(INDIRECT("'"&amp;$A$69&amp;"'!"&amp;Z$68&amp;$C469+72)&lt;&gt;INDIRECT("'"&amp;$A$70&amp;"'!"&amp;Z$68&amp;$C469+72),1,0)</f>
        <v>0</v>
      </c>
      <c r="AA469" cm="1">
        <f t="array" aca="1" ref="AA469" ca="1">IF(INDIRECT("'"&amp;$A$69&amp;"'!"&amp;AA$68&amp;$C469+72)&lt;&gt;INDIRECT("'"&amp;$A$70&amp;"'!"&amp;AA$68&amp;$C469+72),1,0)</f>
        <v>0</v>
      </c>
      <c r="AB469" cm="1">
        <f t="array" aca="1" ref="AB469" ca="1">IF(INDIRECT("'"&amp;$A$69&amp;"'!"&amp;AB$68&amp;$C469+72)&lt;&gt;INDIRECT("'"&amp;$A$70&amp;"'!"&amp;AB$68&amp;$C469+72),1,0)</f>
        <v>0</v>
      </c>
      <c r="AC469" cm="1">
        <f t="array" aca="1" ref="AC469" ca="1">IF(INDIRECT("'"&amp;$A$69&amp;"'!"&amp;AC$68&amp;$C469+72)&lt;&gt;INDIRECT("'"&amp;$A$70&amp;"'!"&amp;AC$68&amp;$C469+72),1,0)</f>
        <v>0</v>
      </c>
      <c r="AD469" cm="1">
        <f t="array" aca="1" ref="AD469" ca="1">IF(INDIRECT("'"&amp;$A$69&amp;"'!"&amp;AD$68&amp;$C469+72)&lt;&gt;INDIRECT("'"&amp;$A$70&amp;"'!"&amp;AD$68&amp;$C469+72),1,0)</f>
        <v>0</v>
      </c>
      <c r="AE469" cm="1">
        <f t="array" aca="1" ref="AE469" ca="1">IF(INDIRECT("'"&amp;$A$69&amp;"'!"&amp;AE$68&amp;$C469+72)&lt;&gt;INDIRECT("'"&amp;$A$70&amp;"'!"&amp;AE$68&amp;$C469+72),1,0)</f>
        <v>0</v>
      </c>
      <c r="AF469" cm="1">
        <f t="array" aca="1" ref="AF469" ca="1">IF(INDIRECT("'"&amp;$A$69&amp;"'!"&amp;AF$68&amp;$C469+72)&lt;&gt;INDIRECT("'"&amp;$A$70&amp;"'!"&amp;AF$68&amp;$C469+72),1,0)</f>
        <v>0</v>
      </c>
      <c r="AG469" cm="1">
        <f t="array" aca="1" ref="AG469" ca="1">IF(INDIRECT("'"&amp;$A$69&amp;"'!"&amp;AG$68&amp;$C469+72)&lt;&gt;INDIRECT("'"&amp;$A$70&amp;"'!"&amp;AG$68&amp;$C469+72),1,0)</f>
        <v>0</v>
      </c>
      <c r="AH469" cm="1">
        <f t="array" aca="1" ref="AH469" ca="1">IF(INDIRECT("'"&amp;$A$69&amp;"'!"&amp;AH$68&amp;$C469+72)&lt;&gt;INDIRECT("'"&amp;$A$70&amp;"'!"&amp;AH$68&amp;$C469+72),1,0)</f>
        <v>0</v>
      </c>
      <c r="AI469" cm="1">
        <f t="array" aca="1" ref="AI469" ca="1">IF(INDIRECT("'"&amp;$A$69&amp;"'!"&amp;AI$68&amp;$C469+72)&lt;&gt;INDIRECT("'"&amp;$A$70&amp;"'!"&amp;AI$68&amp;$C469+72),1,0)</f>
        <v>0</v>
      </c>
      <c r="AJ469" cm="1">
        <f t="array" aca="1" ref="AJ469" ca="1">IF(INDIRECT("'"&amp;$A$69&amp;"'!"&amp;AJ$68&amp;$C469+72)&lt;&gt;INDIRECT("'"&amp;$A$70&amp;"'!"&amp;AJ$68&amp;$C469+72),1,0)</f>
        <v>0</v>
      </c>
      <c r="AK469" cm="1">
        <f t="array" aca="1" ref="AK469" ca="1">IF(INDIRECT("'"&amp;$A$69&amp;"'!"&amp;AK$68&amp;$C469+72)&lt;&gt;INDIRECT("'"&amp;$A$70&amp;"'!"&amp;AK$68&amp;$C469+72),1,0)</f>
        <v>0</v>
      </c>
      <c r="AL469" cm="1">
        <f t="array" aca="1" ref="AL469" ca="1">IF(INDIRECT("'"&amp;$A$69&amp;"'!"&amp;AL$68&amp;$C469+72)&lt;&gt;INDIRECT("'"&amp;$A$70&amp;"'!"&amp;AL$68&amp;$C469+72),1,0)</f>
        <v>0</v>
      </c>
      <c r="AM469" cm="1">
        <f t="array" aca="1" ref="AM469" ca="1">IF(INDIRECT("'"&amp;$A$69&amp;"'!"&amp;AM$68&amp;$C469+72)&lt;&gt;INDIRECT("'"&amp;$A$70&amp;"'!"&amp;AM$68&amp;$C469+72),1,0)</f>
        <v>0</v>
      </c>
      <c r="AN469" cm="1">
        <f t="array" aca="1" ref="AN469" ca="1">IF(INDIRECT("'"&amp;$A$69&amp;"'!"&amp;AN$68&amp;$C469+72)&lt;&gt;INDIRECT("'"&amp;$A$70&amp;"'!"&amp;AN$68&amp;$C469+72),1,0)</f>
        <v>0</v>
      </c>
      <c r="AO469" cm="1">
        <f t="array" aca="1" ref="AO469" ca="1">IF(INDIRECT("'"&amp;$A$69&amp;"'!"&amp;AO$68&amp;$C469+72)&lt;&gt;INDIRECT("'"&amp;$A$70&amp;"'!"&amp;AO$68&amp;$C469+72),1,0)</f>
        <v>0</v>
      </c>
      <c r="AP469" cm="1">
        <f t="array" aca="1" ref="AP469" ca="1">IF(INDIRECT("'"&amp;$A$69&amp;"'!"&amp;AP$68&amp;$C469+72)&lt;&gt;INDIRECT("'"&amp;$A$70&amp;"'!"&amp;AP$68&amp;$C469+72),1,0)</f>
        <v>0</v>
      </c>
      <c r="AQ469" cm="1">
        <f t="array" aca="1" ref="AQ469" ca="1">IF(INDIRECT("'"&amp;$A$69&amp;"'!"&amp;AQ$68&amp;$C469+72)&lt;&gt;INDIRECT("'"&amp;$A$70&amp;"'!"&amp;AQ$68&amp;$C469+72),1,0)</f>
        <v>0</v>
      </c>
      <c r="AR469" cm="1">
        <f t="array" aca="1" ref="AR469" ca="1">IF(INDIRECT("'"&amp;$A$69&amp;"'!"&amp;AR$68&amp;$C469+72)&lt;&gt;INDIRECT("'"&amp;$A$70&amp;"'!"&amp;AR$68&amp;$C469+72),1,0)</f>
        <v>0</v>
      </c>
      <c r="AS469" cm="1">
        <f t="array" aca="1" ref="AS469" ca="1">IF(INDIRECT("'"&amp;$A$69&amp;"'!"&amp;AS$68&amp;$C469+72)&lt;&gt;INDIRECT("'"&amp;$A$70&amp;"'!"&amp;AS$68&amp;$C469+72),1,0)</f>
        <v>0</v>
      </c>
      <c r="AT469" cm="1">
        <f t="array" aca="1" ref="AT469" ca="1">IF(INDIRECT("'"&amp;$A$69&amp;"'!"&amp;AT$68&amp;$C469+72)&lt;&gt;INDIRECT("'"&amp;$A$70&amp;"'!"&amp;AT$68&amp;$C469+72),1,0)</f>
        <v>0</v>
      </c>
      <c r="AU469" cm="1">
        <f t="array" aca="1" ref="AU469" ca="1">IF(INDIRECT("'"&amp;$A$69&amp;"'!"&amp;AU$68&amp;$C469+72)&lt;&gt;INDIRECT("'"&amp;$A$70&amp;"'!"&amp;AU$68&amp;$C469+72),1,0)</f>
        <v>0</v>
      </c>
      <c r="AV469" cm="1">
        <f t="array" aca="1" ref="AV469" ca="1">IF(INDIRECT("'"&amp;$A$69&amp;"'!"&amp;AV$68&amp;$C469+72)&lt;&gt;INDIRECT("'"&amp;$A$70&amp;"'!"&amp;AV$68&amp;$C469+72),1,0)</f>
        <v>0</v>
      </c>
      <c r="AW469" cm="1">
        <f t="array" aca="1" ref="AW469" ca="1">IF(INDIRECT("'"&amp;$A$69&amp;"'!"&amp;AW$68&amp;$C469+72)&lt;&gt;INDIRECT("'"&amp;$A$70&amp;"'!"&amp;AW$68&amp;$C469+72),1,0)</f>
        <v>0</v>
      </c>
      <c r="AX469" cm="1">
        <f t="array" aca="1" ref="AX469" ca="1">IF(INDIRECT("'"&amp;$A$69&amp;"'!"&amp;AX$68&amp;$C469+72)&lt;&gt;INDIRECT("'"&amp;$A$70&amp;"'!"&amp;AX$68&amp;$C469+72),1,0)</f>
        <v>0</v>
      </c>
      <c r="AY469" cm="1">
        <f t="array" aca="1" ref="AY469" ca="1">IF(INDIRECT("'"&amp;$A$69&amp;"'!"&amp;AY$68&amp;$C469+72)&lt;&gt;INDIRECT("'"&amp;$A$70&amp;"'!"&amp;AY$68&amp;$C469+72),1,0)</f>
        <v>0</v>
      </c>
      <c r="AZ469" cm="1">
        <f t="array" aca="1" ref="AZ469" ca="1">IF(INDIRECT("'"&amp;$A$69&amp;"'!"&amp;AZ$68&amp;$C469+72)&lt;&gt;INDIRECT("'"&amp;$A$70&amp;"'!"&amp;AZ$68&amp;$C469+72),1,0)</f>
        <v>0</v>
      </c>
      <c r="BA469" cm="1">
        <f t="array" aca="1" ref="BA469" ca="1">IF(INDIRECT("'"&amp;$A$69&amp;"'!"&amp;BA$68&amp;$C469+72)&lt;&gt;INDIRECT("'"&amp;$A$70&amp;"'!"&amp;BA$68&amp;$C469+72),1,0)</f>
        <v>0</v>
      </c>
      <c r="BB469" cm="1">
        <f t="array" aca="1" ref="BB469" ca="1">IF(INDIRECT("'"&amp;$A$69&amp;"'!"&amp;BB$68&amp;$C469+72)&lt;&gt;INDIRECT("'"&amp;$A$70&amp;"'!"&amp;BB$68&amp;$C469+72),1,0)</f>
        <v>0</v>
      </c>
      <c r="BC469">
        <f t="shared" ca="1" si="18"/>
        <v>0</v>
      </c>
      <c r="BD469">
        <f t="shared" ca="1" si="19"/>
        <v>0</v>
      </c>
      <c r="BE469">
        <f t="shared" ca="1" si="20"/>
        <v>0</v>
      </c>
    </row>
    <row r="470" spans="3:57" x14ac:dyDescent="0.15">
      <c r="C470" s="283">
        <v>398</v>
      </c>
      <c r="D470" cm="1">
        <f t="array" aca="1" ref="D470" ca="1">IF(INDIRECT("'"&amp;$A$69&amp;"'!"&amp;D$68&amp;$C470+72)&lt;&gt;INDIRECT("'"&amp;$A$70&amp;"'!"&amp;D$68&amp;$C470+72),1,0)</f>
        <v>0</v>
      </c>
      <c r="E470" cm="1">
        <f t="array" aca="1" ref="E470" ca="1">IF(INDIRECT("'"&amp;$A$69&amp;"'!"&amp;E$68&amp;$C470+72)&lt;&gt;INDIRECT("'"&amp;$A$70&amp;"'!"&amp;E$68&amp;$C470+72),1,0)</f>
        <v>0</v>
      </c>
      <c r="F470" cm="1">
        <f t="array" aca="1" ref="F470" ca="1">IF(INDIRECT("'"&amp;$A$69&amp;"'!"&amp;F$68&amp;$C470+72)&lt;&gt;INDIRECT("'"&amp;$A$70&amp;"'!"&amp;F$68&amp;$C470+72),1,0)</f>
        <v>0</v>
      </c>
      <c r="G470" cm="1">
        <f t="array" aca="1" ref="G470" ca="1">IF(INDIRECT("'"&amp;$A$69&amp;"'!"&amp;G$68&amp;$C470+72)&lt;&gt;INDIRECT("'"&amp;$A$70&amp;"'!"&amp;G$68&amp;$C470+72),1,0)</f>
        <v>0</v>
      </c>
      <c r="H470" cm="1">
        <f t="array" aca="1" ref="H470" ca="1">IF(INDIRECT("'"&amp;$A$69&amp;"'!"&amp;H$68&amp;$C470+72)&lt;&gt;INDIRECT("'"&amp;$A$70&amp;"'!"&amp;H$68&amp;$C470+72),1,0)</f>
        <v>0</v>
      </c>
      <c r="I470" cm="1">
        <f t="array" aca="1" ref="I470" ca="1">IF(INDIRECT("'"&amp;$A$69&amp;"'!"&amp;I$68&amp;$C470+72)&lt;&gt;INDIRECT("'"&amp;$A$70&amp;"'!"&amp;I$68&amp;$C470+72),1,0)</f>
        <v>0</v>
      </c>
      <c r="J470" cm="1">
        <f t="array" aca="1" ref="J470" ca="1">IF(INDIRECT("'"&amp;$A$69&amp;"'!"&amp;J$68&amp;$C470+72)&lt;&gt;INDIRECT("'"&amp;$A$70&amp;"'!"&amp;J$68&amp;$C470+72),1,0)</f>
        <v>0</v>
      </c>
      <c r="K470" cm="1">
        <f t="array" aca="1" ref="K470" ca="1">IF(INDIRECT("'"&amp;$A$69&amp;"'!"&amp;K$68&amp;$C470+72)&lt;&gt;INDIRECT("'"&amp;$A$70&amp;"'!"&amp;K$68&amp;$C470+72),1,0)</f>
        <v>0</v>
      </c>
      <c r="L470" cm="1">
        <f t="array" aca="1" ref="L470" ca="1">IF(INDIRECT("'"&amp;$A$69&amp;"'!"&amp;L$68&amp;$C470+72)&lt;&gt;INDIRECT("'"&amp;$A$70&amp;"'!"&amp;L$68&amp;$C470+72),1,0)</f>
        <v>0</v>
      </c>
      <c r="M470" cm="1">
        <f t="array" aca="1" ref="M470" ca="1">IF(INDIRECT("'"&amp;$A$69&amp;"'!"&amp;M$68&amp;$C470+72)&lt;&gt;INDIRECT("'"&amp;$A$70&amp;"'!"&amp;M$68&amp;$C470+72),1,0)</f>
        <v>0</v>
      </c>
      <c r="N470" cm="1">
        <f t="array" aca="1" ref="N470" ca="1">IF(INDIRECT("'"&amp;$A$69&amp;"'!"&amp;N$68&amp;$C470+72)&lt;&gt;INDIRECT("'"&amp;$A$70&amp;"'!"&amp;N$68&amp;$C470+72),1,0)</f>
        <v>0</v>
      </c>
      <c r="O470" cm="1">
        <f t="array" aca="1" ref="O470" ca="1">IF(INDIRECT("'"&amp;$A$69&amp;"'!"&amp;O$68&amp;$C470+72)&lt;&gt;INDIRECT("'"&amp;$A$70&amp;"'!"&amp;O$68&amp;$C470+72),1,0)</f>
        <v>0</v>
      </c>
      <c r="P470" cm="1">
        <f t="array" aca="1" ref="P470" ca="1">IF(INDIRECT("'"&amp;$A$69&amp;"'!"&amp;P$68&amp;$C470+72)&lt;&gt;INDIRECT("'"&amp;$A$70&amp;"'!"&amp;P$68&amp;$C470+72),1,0)</f>
        <v>0</v>
      </c>
      <c r="Q470" cm="1">
        <f t="array" aca="1" ref="Q470" ca="1">IF(INDIRECT("'"&amp;$A$69&amp;"'!"&amp;Q$68&amp;$C470+72)&lt;&gt;INDIRECT("'"&amp;$A$70&amp;"'!"&amp;Q$68&amp;$C470+72),1,0)</f>
        <v>0</v>
      </c>
      <c r="R470" cm="1">
        <f t="array" aca="1" ref="R470" ca="1">IF(INDIRECT("'"&amp;$A$69&amp;"'!"&amp;R$68&amp;$C470+72)&lt;&gt;INDIRECT("'"&amp;$A$70&amp;"'!"&amp;R$68&amp;$C470+72),1,0)</f>
        <v>0</v>
      </c>
      <c r="S470" cm="1">
        <f t="array" aca="1" ref="S470" ca="1">IF(INDIRECT("'"&amp;$A$69&amp;"'!"&amp;S$68&amp;$C470+72)&lt;&gt;INDIRECT("'"&amp;$A$70&amp;"'!"&amp;S$68&amp;$C470+72),1,0)</f>
        <v>0</v>
      </c>
      <c r="T470" cm="1">
        <f t="array" aca="1" ref="T470" ca="1">IF(INDIRECT("'"&amp;$A$69&amp;"'!"&amp;T$68&amp;$C470+72)&lt;&gt;INDIRECT("'"&amp;$A$70&amp;"'!"&amp;T$68&amp;$C470+72),1,0)</f>
        <v>0</v>
      </c>
      <c r="U470" cm="1">
        <f t="array" aca="1" ref="U470" ca="1">IF(INDIRECT("'"&amp;$A$69&amp;"'!"&amp;U$68&amp;$C470+72)&lt;&gt;INDIRECT("'"&amp;$A$70&amp;"'!"&amp;U$68&amp;$C470+72),1,0)</f>
        <v>0</v>
      </c>
      <c r="V470" cm="1">
        <f t="array" aca="1" ref="V470" ca="1">IF(INDIRECT("'"&amp;$A$69&amp;"'!"&amp;V$68&amp;$C470+72)&lt;&gt;INDIRECT("'"&amp;$A$70&amp;"'!"&amp;V$68&amp;$C470+72),1,0)</f>
        <v>0</v>
      </c>
      <c r="W470" cm="1">
        <f t="array" aca="1" ref="W470" ca="1">IF(INDIRECT("'"&amp;$A$69&amp;"'!"&amp;W$68&amp;$C470+72)&lt;&gt;INDIRECT("'"&amp;$A$70&amp;"'!"&amp;W$68&amp;$C470+72),1,0)</f>
        <v>0</v>
      </c>
      <c r="X470" cm="1">
        <f t="array" aca="1" ref="X470" ca="1">IF(INDIRECT("'"&amp;$A$69&amp;"'!"&amp;X$68&amp;$C470+72)&lt;&gt;INDIRECT("'"&amp;$A$70&amp;"'!"&amp;X$68&amp;$C470+72),1,0)</f>
        <v>0</v>
      </c>
      <c r="Y470" cm="1">
        <f t="array" aca="1" ref="Y470" ca="1">IF(INDIRECT("'"&amp;$A$69&amp;"'!"&amp;Y$68&amp;$C470+72)&lt;&gt;INDIRECT("'"&amp;$A$70&amp;"'!"&amp;Y$68&amp;$C470+72),1,0)</f>
        <v>0</v>
      </c>
      <c r="Z470" cm="1">
        <f t="array" aca="1" ref="Z470" ca="1">IF(INDIRECT("'"&amp;$A$69&amp;"'!"&amp;Z$68&amp;$C470+72)&lt;&gt;INDIRECT("'"&amp;$A$70&amp;"'!"&amp;Z$68&amp;$C470+72),1,0)</f>
        <v>0</v>
      </c>
      <c r="AA470" cm="1">
        <f t="array" aca="1" ref="AA470" ca="1">IF(INDIRECT("'"&amp;$A$69&amp;"'!"&amp;AA$68&amp;$C470+72)&lt;&gt;INDIRECT("'"&amp;$A$70&amp;"'!"&amp;AA$68&amp;$C470+72),1,0)</f>
        <v>0</v>
      </c>
      <c r="AB470" cm="1">
        <f t="array" aca="1" ref="AB470" ca="1">IF(INDIRECT("'"&amp;$A$69&amp;"'!"&amp;AB$68&amp;$C470+72)&lt;&gt;INDIRECT("'"&amp;$A$70&amp;"'!"&amp;AB$68&amp;$C470+72),1,0)</f>
        <v>0</v>
      </c>
      <c r="AC470" cm="1">
        <f t="array" aca="1" ref="AC470" ca="1">IF(INDIRECT("'"&amp;$A$69&amp;"'!"&amp;AC$68&amp;$C470+72)&lt;&gt;INDIRECT("'"&amp;$A$70&amp;"'!"&amp;AC$68&amp;$C470+72),1,0)</f>
        <v>0</v>
      </c>
      <c r="AD470" cm="1">
        <f t="array" aca="1" ref="AD470" ca="1">IF(INDIRECT("'"&amp;$A$69&amp;"'!"&amp;AD$68&amp;$C470+72)&lt;&gt;INDIRECT("'"&amp;$A$70&amp;"'!"&amp;AD$68&amp;$C470+72),1,0)</f>
        <v>0</v>
      </c>
      <c r="AE470" cm="1">
        <f t="array" aca="1" ref="AE470" ca="1">IF(INDIRECT("'"&amp;$A$69&amp;"'!"&amp;AE$68&amp;$C470+72)&lt;&gt;INDIRECT("'"&amp;$A$70&amp;"'!"&amp;AE$68&amp;$C470+72),1,0)</f>
        <v>0</v>
      </c>
      <c r="AF470" cm="1">
        <f t="array" aca="1" ref="AF470" ca="1">IF(INDIRECT("'"&amp;$A$69&amp;"'!"&amp;AF$68&amp;$C470+72)&lt;&gt;INDIRECT("'"&amp;$A$70&amp;"'!"&amp;AF$68&amp;$C470+72),1,0)</f>
        <v>0</v>
      </c>
      <c r="AG470" cm="1">
        <f t="array" aca="1" ref="AG470" ca="1">IF(INDIRECT("'"&amp;$A$69&amp;"'!"&amp;AG$68&amp;$C470+72)&lt;&gt;INDIRECT("'"&amp;$A$70&amp;"'!"&amp;AG$68&amp;$C470+72),1,0)</f>
        <v>0</v>
      </c>
      <c r="AH470" cm="1">
        <f t="array" aca="1" ref="AH470" ca="1">IF(INDIRECT("'"&amp;$A$69&amp;"'!"&amp;AH$68&amp;$C470+72)&lt;&gt;INDIRECT("'"&amp;$A$70&amp;"'!"&amp;AH$68&amp;$C470+72),1,0)</f>
        <v>0</v>
      </c>
      <c r="AI470" cm="1">
        <f t="array" aca="1" ref="AI470" ca="1">IF(INDIRECT("'"&amp;$A$69&amp;"'!"&amp;AI$68&amp;$C470+72)&lt;&gt;INDIRECT("'"&amp;$A$70&amp;"'!"&amp;AI$68&amp;$C470+72),1,0)</f>
        <v>0</v>
      </c>
      <c r="AJ470" cm="1">
        <f t="array" aca="1" ref="AJ470" ca="1">IF(INDIRECT("'"&amp;$A$69&amp;"'!"&amp;AJ$68&amp;$C470+72)&lt;&gt;INDIRECT("'"&amp;$A$70&amp;"'!"&amp;AJ$68&amp;$C470+72),1,0)</f>
        <v>0</v>
      </c>
      <c r="AK470" cm="1">
        <f t="array" aca="1" ref="AK470" ca="1">IF(INDIRECT("'"&amp;$A$69&amp;"'!"&amp;AK$68&amp;$C470+72)&lt;&gt;INDIRECT("'"&amp;$A$70&amp;"'!"&amp;AK$68&amp;$C470+72),1,0)</f>
        <v>0</v>
      </c>
      <c r="AL470" cm="1">
        <f t="array" aca="1" ref="AL470" ca="1">IF(INDIRECT("'"&amp;$A$69&amp;"'!"&amp;AL$68&amp;$C470+72)&lt;&gt;INDIRECT("'"&amp;$A$70&amp;"'!"&amp;AL$68&amp;$C470+72),1,0)</f>
        <v>0</v>
      </c>
      <c r="AM470" cm="1">
        <f t="array" aca="1" ref="AM470" ca="1">IF(INDIRECT("'"&amp;$A$69&amp;"'!"&amp;AM$68&amp;$C470+72)&lt;&gt;INDIRECT("'"&amp;$A$70&amp;"'!"&amp;AM$68&amp;$C470+72),1,0)</f>
        <v>0</v>
      </c>
      <c r="AN470" cm="1">
        <f t="array" aca="1" ref="AN470" ca="1">IF(INDIRECT("'"&amp;$A$69&amp;"'!"&amp;AN$68&amp;$C470+72)&lt;&gt;INDIRECT("'"&amp;$A$70&amp;"'!"&amp;AN$68&amp;$C470+72),1,0)</f>
        <v>0</v>
      </c>
      <c r="AO470" cm="1">
        <f t="array" aca="1" ref="AO470" ca="1">IF(INDIRECT("'"&amp;$A$69&amp;"'!"&amp;AO$68&amp;$C470+72)&lt;&gt;INDIRECT("'"&amp;$A$70&amp;"'!"&amp;AO$68&amp;$C470+72),1,0)</f>
        <v>0</v>
      </c>
      <c r="AP470" cm="1">
        <f t="array" aca="1" ref="AP470" ca="1">IF(INDIRECT("'"&amp;$A$69&amp;"'!"&amp;AP$68&amp;$C470+72)&lt;&gt;INDIRECT("'"&amp;$A$70&amp;"'!"&amp;AP$68&amp;$C470+72),1,0)</f>
        <v>0</v>
      </c>
      <c r="AQ470" cm="1">
        <f t="array" aca="1" ref="AQ470" ca="1">IF(INDIRECT("'"&amp;$A$69&amp;"'!"&amp;AQ$68&amp;$C470+72)&lt;&gt;INDIRECT("'"&amp;$A$70&amp;"'!"&amp;AQ$68&amp;$C470+72),1,0)</f>
        <v>0</v>
      </c>
      <c r="AR470" cm="1">
        <f t="array" aca="1" ref="AR470" ca="1">IF(INDIRECT("'"&amp;$A$69&amp;"'!"&amp;AR$68&amp;$C470+72)&lt;&gt;INDIRECT("'"&amp;$A$70&amp;"'!"&amp;AR$68&amp;$C470+72),1,0)</f>
        <v>0</v>
      </c>
      <c r="AS470" cm="1">
        <f t="array" aca="1" ref="AS470" ca="1">IF(INDIRECT("'"&amp;$A$69&amp;"'!"&amp;AS$68&amp;$C470+72)&lt;&gt;INDIRECT("'"&amp;$A$70&amp;"'!"&amp;AS$68&amp;$C470+72),1,0)</f>
        <v>0</v>
      </c>
      <c r="AT470" cm="1">
        <f t="array" aca="1" ref="AT470" ca="1">IF(INDIRECT("'"&amp;$A$69&amp;"'!"&amp;AT$68&amp;$C470+72)&lt;&gt;INDIRECT("'"&amp;$A$70&amp;"'!"&amp;AT$68&amp;$C470+72),1,0)</f>
        <v>0</v>
      </c>
      <c r="AU470" cm="1">
        <f t="array" aca="1" ref="AU470" ca="1">IF(INDIRECT("'"&amp;$A$69&amp;"'!"&amp;AU$68&amp;$C470+72)&lt;&gt;INDIRECT("'"&amp;$A$70&amp;"'!"&amp;AU$68&amp;$C470+72),1,0)</f>
        <v>0</v>
      </c>
      <c r="AV470" cm="1">
        <f t="array" aca="1" ref="AV470" ca="1">IF(INDIRECT("'"&amp;$A$69&amp;"'!"&amp;AV$68&amp;$C470+72)&lt;&gt;INDIRECT("'"&amp;$A$70&amp;"'!"&amp;AV$68&amp;$C470+72),1,0)</f>
        <v>0</v>
      </c>
      <c r="AW470" cm="1">
        <f t="array" aca="1" ref="AW470" ca="1">IF(INDIRECT("'"&amp;$A$69&amp;"'!"&amp;AW$68&amp;$C470+72)&lt;&gt;INDIRECT("'"&amp;$A$70&amp;"'!"&amp;AW$68&amp;$C470+72),1,0)</f>
        <v>0</v>
      </c>
      <c r="AX470" cm="1">
        <f t="array" aca="1" ref="AX470" ca="1">IF(INDIRECT("'"&amp;$A$69&amp;"'!"&amp;AX$68&amp;$C470+72)&lt;&gt;INDIRECT("'"&amp;$A$70&amp;"'!"&amp;AX$68&amp;$C470+72),1,0)</f>
        <v>0</v>
      </c>
      <c r="AY470" cm="1">
        <f t="array" aca="1" ref="AY470" ca="1">IF(INDIRECT("'"&amp;$A$69&amp;"'!"&amp;AY$68&amp;$C470+72)&lt;&gt;INDIRECT("'"&amp;$A$70&amp;"'!"&amp;AY$68&amp;$C470+72),1,0)</f>
        <v>0</v>
      </c>
      <c r="AZ470" cm="1">
        <f t="array" aca="1" ref="AZ470" ca="1">IF(INDIRECT("'"&amp;$A$69&amp;"'!"&amp;AZ$68&amp;$C470+72)&lt;&gt;INDIRECT("'"&amp;$A$70&amp;"'!"&amp;AZ$68&amp;$C470+72),1,0)</f>
        <v>0</v>
      </c>
      <c r="BA470" cm="1">
        <f t="array" aca="1" ref="BA470" ca="1">IF(INDIRECT("'"&amp;$A$69&amp;"'!"&amp;BA$68&amp;$C470+72)&lt;&gt;INDIRECT("'"&amp;$A$70&amp;"'!"&amp;BA$68&amp;$C470+72),1,0)</f>
        <v>0</v>
      </c>
      <c r="BB470" cm="1">
        <f t="array" aca="1" ref="BB470" ca="1">IF(INDIRECT("'"&amp;$A$69&amp;"'!"&amp;BB$68&amp;$C470+72)&lt;&gt;INDIRECT("'"&amp;$A$70&amp;"'!"&amp;BB$68&amp;$C470+72),1,0)</f>
        <v>0</v>
      </c>
      <c r="BC470">
        <f t="shared" ca="1" si="18"/>
        <v>0</v>
      </c>
      <c r="BD470">
        <f t="shared" ca="1" si="19"/>
        <v>0</v>
      </c>
      <c r="BE470">
        <f t="shared" ca="1" si="20"/>
        <v>0</v>
      </c>
    </row>
    <row r="471" spans="3:57" x14ac:dyDescent="0.15">
      <c r="C471" s="283">
        <v>399</v>
      </c>
      <c r="D471" cm="1">
        <f t="array" aca="1" ref="D471" ca="1">IF(INDIRECT("'"&amp;$A$69&amp;"'!"&amp;D$68&amp;$C471+72)&lt;&gt;INDIRECT("'"&amp;$A$70&amp;"'!"&amp;D$68&amp;$C471+72),1,0)</f>
        <v>0</v>
      </c>
      <c r="E471" cm="1">
        <f t="array" aca="1" ref="E471" ca="1">IF(INDIRECT("'"&amp;$A$69&amp;"'!"&amp;E$68&amp;$C471+72)&lt;&gt;INDIRECT("'"&amp;$A$70&amp;"'!"&amp;E$68&amp;$C471+72),1,0)</f>
        <v>0</v>
      </c>
      <c r="F471" cm="1">
        <f t="array" aca="1" ref="F471" ca="1">IF(INDIRECT("'"&amp;$A$69&amp;"'!"&amp;F$68&amp;$C471+72)&lt;&gt;INDIRECT("'"&amp;$A$70&amp;"'!"&amp;F$68&amp;$C471+72),1,0)</f>
        <v>0</v>
      </c>
      <c r="G471" cm="1">
        <f t="array" aca="1" ref="G471" ca="1">IF(INDIRECT("'"&amp;$A$69&amp;"'!"&amp;G$68&amp;$C471+72)&lt;&gt;INDIRECT("'"&amp;$A$70&amp;"'!"&amp;G$68&amp;$C471+72),1,0)</f>
        <v>0</v>
      </c>
      <c r="H471" cm="1">
        <f t="array" aca="1" ref="H471" ca="1">IF(INDIRECT("'"&amp;$A$69&amp;"'!"&amp;H$68&amp;$C471+72)&lt;&gt;INDIRECT("'"&amp;$A$70&amp;"'!"&amp;H$68&amp;$C471+72),1,0)</f>
        <v>0</v>
      </c>
      <c r="I471" cm="1">
        <f t="array" aca="1" ref="I471" ca="1">IF(INDIRECT("'"&amp;$A$69&amp;"'!"&amp;I$68&amp;$C471+72)&lt;&gt;INDIRECT("'"&amp;$A$70&amp;"'!"&amp;I$68&amp;$C471+72),1,0)</f>
        <v>0</v>
      </c>
      <c r="J471" cm="1">
        <f t="array" aca="1" ref="J471" ca="1">IF(INDIRECT("'"&amp;$A$69&amp;"'!"&amp;J$68&amp;$C471+72)&lt;&gt;INDIRECT("'"&amp;$A$70&amp;"'!"&amp;J$68&amp;$C471+72),1,0)</f>
        <v>0</v>
      </c>
      <c r="K471" cm="1">
        <f t="array" aca="1" ref="K471" ca="1">IF(INDIRECT("'"&amp;$A$69&amp;"'!"&amp;K$68&amp;$C471+72)&lt;&gt;INDIRECT("'"&amp;$A$70&amp;"'!"&amp;K$68&amp;$C471+72),1,0)</f>
        <v>0</v>
      </c>
      <c r="L471" cm="1">
        <f t="array" aca="1" ref="L471" ca="1">IF(INDIRECT("'"&amp;$A$69&amp;"'!"&amp;L$68&amp;$C471+72)&lt;&gt;INDIRECT("'"&amp;$A$70&amp;"'!"&amp;L$68&amp;$C471+72),1,0)</f>
        <v>0</v>
      </c>
      <c r="M471" cm="1">
        <f t="array" aca="1" ref="M471" ca="1">IF(INDIRECT("'"&amp;$A$69&amp;"'!"&amp;M$68&amp;$C471+72)&lt;&gt;INDIRECT("'"&amp;$A$70&amp;"'!"&amp;M$68&amp;$C471+72),1,0)</f>
        <v>0</v>
      </c>
      <c r="N471" cm="1">
        <f t="array" aca="1" ref="N471" ca="1">IF(INDIRECT("'"&amp;$A$69&amp;"'!"&amp;N$68&amp;$C471+72)&lt;&gt;INDIRECT("'"&amp;$A$70&amp;"'!"&amp;N$68&amp;$C471+72),1,0)</f>
        <v>0</v>
      </c>
      <c r="O471" cm="1">
        <f t="array" aca="1" ref="O471" ca="1">IF(INDIRECT("'"&amp;$A$69&amp;"'!"&amp;O$68&amp;$C471+72)&lt;&gt;INDIRECT("'"&amp;$A$70&amp;"'!"&amp;O$68&amp;$C471+72),1,0)</f>
        <v>0</v>
      </c>
      <c r="P471" cm="1">
        <f t="array" aca="1" ref="P471" ca="1">IF(INDIRECT("'"&amp;$A$69&amp;"'!"&amp;P$68&amp;$C471+72)&lt;&gt;INDIRECT("'"&amp;$A$70&amp;"'!"&amp;P$68&amp;$C471+72),1,0)</f>
        <v>0</v>
      </c>
      <c r="Q471" cm="1">
        <f t="array" aca="1" ref="Q471" ca="1">IF(INDIRECT("'"&amp;$A$69&amp;"'!"&amp;Q$68&amp;$C471+72)&lt;&gt;INDIRECT("'"&amp;$A$70&amp;"'!"&amp;Q$68&amp;$C471+72),1,0)</f>
        <v>0</v>
      </c>
      <c r="R471" cm="1">
        <f t="array" aca="1" ref="R471" ca="1">IF(INDIRECT("'"&amp;$A$69&amp;"'!"&amp;R$68&amp;$C471+72)&lt;&gt;INDIRECT("'"&amp;$A$70&amp;"'!"&amp;R$68&amp;$C471+72),1,0)</f>
        <v>0</v>
      </c>
      <c r="S471" cm="1">
        <f t="array" aca="1" ref="S471" ca="1">IF(INDIRECT("'"&amp;$A$69&amp;"'!"&amp;S$68&amp;$C471+72)&lt;&gt;INDIRECT("'"&amp;$A$70&amp;"'!"&amp;S$68&amp;$C471+72),1,0)</f>
        <v>0</v>
      </c>
      <c r="T471" cm="1">
        <f t="array" aca="1" ref="T471" ca="1">IF(INDIRECT("'"&amp;$A$69&amp;"'!"&amp;T$68&amp;$C471+72)&lt;&gt;INDIRECT("'"&amp;$A$70&amp;"'!"&amp;T$68&amp;$C471+72),1,0)</f>
        <v>0</v>
      </c>
      <c r="U471" cm="1">
        <f t="array" aca="1" ref="U471" ca="1">IF(INDIRECT("'"&amp;$A$69&amp;"'!"&amp;U$68&amp;$C471+72)&lt;&gt;INDIRECT("'"&amp;$A$70&amp;"'!"&amp;U$68&amp;$C471+72),1,0)</f>
        <v>0</v>
      </c>
      <c r="V471" cm="1">
        <f t="array" aca="1" ref="V471" ca="1">IF(INDIRECT("'"&amp;$A$69&amp;"'!"&amp;V$68&amp;$C471+72)&lt;&gt;INDIRECT("'"&amp;$A$70&amp;"'!"&amp;V$68&amp;$C471+72),1,0)</f>
        <v>0</v>
      </c>
      <c r="W471" cm="1">
        <f t="array" aca="1" ref="W471" ca="1">IF(INDIRECT("'"&amp;$A$69&amp;"'!"&amp;W$68&amp;$C471+72)&lt;&gt;INDIRECT("'"&amp;$A$70&amp;"'!"&amp;W$68&amp;$C471+72),1,0)</f>
        <v>0</v>
      </c>
      <c r="X471" cm="1">
        <f t="array" aca="1" ref="X471" ca="1">IF(INDIRECT("'"&amp;$A$69&amp;"'!"&amp;X$68&amp;$C471+72)&lt;&gt;INDIRECT("'"&amp;$A$70&amp;"'!"&amp;X$68&amp;$C471+72),1,0)</f>
        <v>0</v>
      </c>
      <c r="Y471" cm="1">
        <f t="array" aca="1" ref="Y471" ca="1">IF(INDIRECT("'"&amp;$A$69&amp;"'!"&amp;Y$68&amp;$C471+72)&lt;&gt;INDIRECT("'"&amp;$A$70&amp;"'!"&amp;Y$68&amp;$C471+72),1,0)</f>
        <v>0</v>
      </c>
      <c r="Z471" cm="1">
        <f t="array" aca="1" ref="Z471" ca="1">IF(INDIRECT("'"&amp;$A$69&amp;"'!"&amp;Z$68&amp;$C471+72)&lt;&gt;INDIRECT("'"&amp;$A$70&amp;"'!"&amp;Z$68&amp;$C471+72),1,0)</f>
        <v>0</v>
      </c>
      <c r="AA471" cm="1">
        <f t="array" aca="1" ref="AA471" ca="1">IF(INDIRECT("'"&amp;$A$69&amp;"'!"&amp;AA$68&amp;$C471+72)&lt;&gt;INDIRECT("'"&amp;$A$70&amp;"'!"&amp;AA$68&amp;$C471+72),1,0)</f>
        <v>0</v>
      </c>
      <c r="AB471" cm="1">
        <f t="array" aca="1" ref="AB471" ca="1">IF(INDIRECT("'"&amp;$A$69&amp;"'!"&amp;AB$68&amp;$C471+72)&lt;&gt;INDIRECT("'"&amp;$A$70&amp;"'!"&amp;AB$68&amp;$C471+72),1,0)</f>
        <v>0</v>
      </c>
      <c r="AC471" cm="1">
        <f t="array" aca="1" ref="AC471" ca="1">IF(INDIRECT("'"&amp;$A$69&amp;"'!"&amp;AC$68&amp;$C471+72)&lt;&gt;INDIRECT("'"&amp;$A$70&amp;"'!"&amp;AC$68&amp;$C471+72),1,0)</f>
        <v>0</v>
      </c>
      <c r="AD471" cm="1">
        <f t="array" aca="1" ref="AD471" ca="1">IF(INDIRECT("'"&amp;$A$69&amp;"'!"&amp;AD$68&amp;$C471+72)&lt;&gt;INDIRECT("'"&amp;$A$70&amp;"'!"&amp;AD$68&amp;$C471+72),1,0)</f>
        <v>0</v>
      </c>
      <c r="AE471" cm="1">
        <f t="array" aca="1" ref="AE471" ca="1">IF(INDIRECT("'"&amp;$A$69&amp;"'!"&amp;AE$68&amp;$C471+72)&lt;&gt;INDIRECT("'"&amp;$A$70&amp;"'!"&amp;AE$68&amp;$C471+72),1,0)</f>
        <v>0</v>
      </c>
      <c r="AF471" cm="1">
        <f t="array" aca="1" ref="AF471" ca="1">IF(INDIRECT("'"&amp;$A$69&amp;"'!"&amp;AF$68&amp;$C471+72)&lt;&gt;INDIRECT("'"&amp;$A$70&amp;"'!"&amp;AF$68&amp;$C471+72),1,0)</f>
        <v>0</v>
      </c>
      <c r="AG471" cm="1">
        <f t="array" aca="1" ref="AG471" ca="1">IF(INDIRECT("'"&amp;$A$69&amp;"'!"&amp;AG$68&amp;$C471+72)&lt;&gt;INDIRECT("'"&amp;$A$70&amp;"'!"&amp;AG$68&amp;$C471+72),1,0)</f>
        <v>0</v>
      </c>
      <c r="AH471" cm="1">
        <f t="array" aca="1" ref="AH471" ca="1">IF(INDIRECT("'"&amp;$A$69&amp;"'!"&amp;AH$68&amp;$C471+72)&lt;&gt;INDIRECT("'"&amp;$A$70&amp;"'!"&amp;AH$68&amp;$C471+72),1,0)</f>
        <v>0</v>
      </c>
      <c r="AI471" cm="1">
        <f t="array" aca="1" ref="AI471" ca="1">IF(INDIRECT("'"&amp;$A$69&amp;"'!"&amp;AI$68&amp;$C471+72)&lt;&gt;INDIRECT("'"&amp;$A$70&amp;"'!"&amp;AI$68&amp;$C471+72),1,0)</f>
        <v>0</v>
      </c>
      <c r="AJ471" cm="1">
        <f t="array" aca="1" ref="AJ471" ca="1">IF(INDIRECT("'"&amp;$A$69&amp;"'!"&amp;AJ$68&amp;$C471+72)&lt;&gt;INDIRECT("'"&amp;$A$70&amp;"'!"&amp;AJ$68&amp;$C471+72),1,0)</f>
        <v>0</v>
      </c>
      <c r="AK471" cm="1">
        <f t="array" aca="1" ref="AK471" ca="1">IF(INDIRECT("'"&amp;$A$69&amp;"'!"&amp;AK$68&amp;$C471+72)&lt;&gt;INDIRECT("'"&amp;$A$70&amp;"'!"&amp;AK$68&amp;$C471+72),1,0)</f>
        <v>0</v>
      </c>
      <c r="AL471" cm="1">
        <f t="array" aca="1" ref="AL471" ca="1">IF(INDIRECT("'"&amp;$A$69&amp;"'!"&amp;AL$68&amp;$C471+72)&lt;&gt;INDIRECT("'"&amp;$A$70&amp;"'!"&amp;AL$68&amp;$C471+72),1,0)</f>
        <v>0</v>
      </c>
      <c r="AM471" cm="1">
        <f t="array" aca="1" ref="AM471" ca="1">IF(INDIRECT("'"&amp;$A$69&amp;"'!"&amp;AM$68&amp;$C471+72)&lt;&gt;INDIRECT("'"&amp;$A$70&amp;"'!"&amp;AM$68&amp;$C471+72),1,0)</f>
        <v>0</v>
      </c>
      <c r="AN471" cm="1">
        <f t="array" aca="1" ref="AN471" ca="1">IF(INDIRECT("'"&amp;$A$69&amp;"'!"&amp;AN$68&amp;$C471+72)&lt;&gt;INDIRECT("'"&amp;$A$70&amp;"'!"&amp;AN$68&amp;$C471+72),1,0)</f>
        <v>0</v>
      </c>
      <c r="AO471" cm="1">
        <f t="array" aca="1" ref="AO471" ca="1">IF(INDIRECT("'"&amp;$A$69&amp;"'!"&amp;AO$68&amp;$C471+72)&lt;&gt;INDIRECT("'"&amp;$A$70&amp;"'!"&amp;AO$68&amp;$C471+72),1,0)</f>
        <v>0</v>
      </c>
      <c r="AP471" cm="1">
        <f t="array" aca="1" ref="AP471" ca="1">IF(INDIRECT("'"&amp;$A$69&amp;"'!"&amp;AP$68&amp;$C471+72)&lt;&gt;INDIRECT("'"&amp;$A$70&amp;"'!"&amp;AP$68&amp;$C471+72),1,0)</f>
        <v>0</v>
      </c>
      <c r="AQ471" cm="1">
        <f t="array" aca="1" ref="AQ471" ca="1">IF(INDIRECT("'"&amp;$A$69&amp;"'!"&amp;AQ$68&amp;$C471+72)&lt;&gt;INDIRECT("'"&amp;$A$70&amp;"'!"&amp;AQ$68&amp;$C471+72),1,0)</f>
        <v>0</v>
      </c>
      <c r="AR471" cm="1">
        <f t="array" aca="1" ref="AR471" ca="1">IF(INDIRECT("'"&amp;$A$69&amp;"'!"&amp;AR$68&amp;$C471+72)&lt;&gt;INDIRECT("'"&amp;$A$70&amp;"'!"&amp;AR$68&amp;$C471+72),1,0)</f>
        <v>0</v>
      </c>
      <c r="AS471" cm="1">
        <f t="array" aca="1" ref="AS471" ca="1">IF(INDIRECT("'"&amp;$A$69&amp;"'!"&amp;AS$68&amp;$C471+72)&lt;&gt;INDIRECT("'"&amp;$A$70&amp;"'!"&amp;AS$68&amp;$C471+72),1,0)</f>
        <v>0</v>
      </c>
      <c r="AT471" cm="1">
        <f t="array" aca="1" ref="AT471" ca="1">IF(INDIRECT("'"&amp;$A$69&amp;"'!"&amp;AT$68&amp;$C471+72)&lt;&gt;INDIRECT("'"&amp;$A$70&amp;"'!"&amp;AT$68&amp;$C471+72),1,0)</f>
        <v>0</v>
      </c>
      <c r="AU471" cm="1">
        <f t="array" aca="1" ref="AU471" ca="1">IF(INDIRECT("'"&amp;$A$69&amp;"'!"&amp;AU$68&amp;$C471+72)&lt;&gt;INDIRECT("'"&amp;$A$70&amp;"'!"&amp;AU$68&amp;$C471+72),1,0)</f>
        <v>0</v>
      </c>
      <c r="AV471" cm="1">
        <f t="array" aca="1" ref="AV471" ca="1">IF(INDIRECT("'"&amp;$A$69&amp;"'!"&amp;AV$68&amp;$C471+72)&lt;&gt;INDIRECT("'"&amp;$A$70&amp;"'!"&amp;AV$68&amp;$C471+72),1,0)</f>
        <v>0</v>
      </c>
      <c r="AW471" cm="1">
        <f t="array" aca="1" ref="AW471" ca="1">IF(INDIRECT("'"&amp;$A$69&amp;"'!"&amp;AW$68&amp;$C471+72)&lt;&gt;INDIRECT("'"&amp;$A$70&amp;"'!"&amp;AW$68&amp;$C471+72),1,0)</f>
        <v>0</v>
      </c>
      <c r="AX471" cm="1">
        <f t="array" aca="1" ref="AX471" ca="1">IF(INDIRECT("'"&amp;$A$69&amp;"'!"&amp;AX$68&amp;$C471+72)&lt;&gt;INDIRECT("'"&amp;$A$70&amp;"'!"&amp;AX$68&amp;$C471+72),1,0)</f>
        <v>0</v>
      </c>
      <c r="AY471" cm="1">
        <f t="array" aca="1" ref="AY471" ca="1">IF(INDIRECT("'"&amp;$A$69&amp;"'!"&amp;AY$68&amp;$C471+72)&lt;&gt;INDIRECT("'"&amp;$A$70&amp;"'!"&amp;AY$68&amp;$C471+72),1,0)</f>
        <v>0</v>
      </c>
      <c r="AZ471" cm="1">
        <f t="array" aca="1" ref="AZ471" ca="1">IF(INDIRECT("'"&amp;$A$69&amp;"'!"&amp;AZ$68&amp;$C471+72)&lt;&gt;INDIRECT("'"&amp;$A$70&amp;"'!"&amp;AZ$68&amp;$C471+72),1,0)</f>
        <v>0</v>
      </c>
      <c r="BA471" cm="1">
        <f t="array" aca="1" ref="BA471" ca="1">IF(INDIRECT("'"&amp;$A$69&amp;"'!"&amp;BA$68&amp;$C471+72)&lt;&gt;INDIRECT("'"&amp;$A$70&amp;"'!"&amp;BA$68&amp;$C471+72),1,0)</f>
        <v>0</v>
      </c>
      <c r="BB471" cm="1">
        <f t="array" aca="1" ref="BB471" ca="1">IF(INDIRECT("'"&amp;$A$69&amp;"'!"&amp;BB$68&amp;$C471+72)&lt;&gt;INDIRECT("'"&amp;$A$70&amp;"'!"&amp;BB$68&amp;$C471+72),1,0)</f>
        <v>0</v>
      </c>
      <c r="BC471">
        <f t="shared" ca="1" si="18"/>
        <v>0</v>
      </c>
      <c r="BD471">
        <f t="shared" ca="1" si="19"/>
        <v>0</v>
      </c>
      <c r="BE471">
        <f t="shared" ca="1" si="20"/>
        <v>0</v>
      </c>
    </row>
    <row r="472" spans="3:57" ht="14.25" thickBot="1" x14ac:dyDescent="0.2">
      <c r="C472" s="284">
        <v>400</v>
      </c>
      <c r="D472" cm="1">
        <f t="array" aca="1" ref="D472" ca="1">IF(INDIRECT("'"&amp;$A$69&amp;"'!"&amp;D$68&amp;$C472+72)&lt;&gt;INDIRECT("'"&amp;$A$70&amp;"'!"&amp;D$68&amp;$C472+72),1,0)</f>
        <v>0</v>
      </c>
      <c r="E472" cm="1">
        <f t="array" aca="1" ref="E472" ca="1">IF(INDIRECT("'"&amp;$A$69&amp;"'!"&amp;E$68&amp;$C472+72)&lt;&gt;INDIRECT("'"&amp;$A$70&amp;"'!"&amp;E$68&amp;$C472+72),1,0)</f>
        <v>0</v>
      </c>
      <c r="F472" cm="1">
        <f t="array" aca="1" ref="F472" ca="1">IF(INDIRECT("'"&amp;$A$69&amp;"'!"&amp;F$68&amp;$C472+72)&lt;&gt;INDIRECT("'"&amp;$A$70&amp;"'!"&amp;F$68&amp;$C472+72),1,0)</f>
        <v>0</v>
      </c>
      <c r="G472" cm="1">
        <f t="array" aca="1" ref="G472" ca="1">IF(INDIRECT("'"&amp;$A$69&amp;"'!"&amp;G$68&amp;$C472+72)&lt;&gt;INDIRECT("'"&amp;$A$70&amp;"'!"&amp;G$68&amp;$C472+72),1,0)</f>
        <v>0</v>
      </c>
      <c r="H472" cm="1">
        <f t="array" aca="1" ref="H472" ca="1">IF(INDIRECT("'"&amp;$A$69&amp;"'!"&amp;H$68&amp;$C472+72)&lt;&gt;INDIRECT("'"&amp;$A$70&amp;"'!"&amp;H$68&amp;$C472+72),1,0)</f>
        <v>0</v>
      </c>
      <c r="I472" cm="1">
        <f t="array" aca="1" ref="I472" ca="1">IF(INDIRECT("'"&amp;$A$69&amp;"'!"&amp;I$68&amp;$C472+72)&lt;&gt;INDIRECT("'"&amp;$A$70&amp;"'!"&amp;I$68&amp;$C472+72),1,0)</f>
        <v>0</v>
      </c>
      <c r="J472" cm="1">
        <f t="array" aca="1" ref="J472" ca="1">IF(INDIRECT("'"&amp;$A$69&amp;"'!"&amp;J$68&amp;$C472+72)&lt;&gt;INDIRECT("'"&amp;$A$70&amp;"'!"&amp;J$68&amp;$C472+72),1,0)</f>
        <v>0</v>
      </c>
      <c r="K472" cm="1">
        <f t="array" aca="1" ref="K472" ca="1">IF(INDIRECT("'"&amp;$A$69&amp;"'!"&amp;K$68&amp;$C472+72)&lt;&gt;INDIRECT("'"&amp;$A$70&amp;"'!"&amp;K$68&amp;$C472+72),1,0)</f>
        <v>0</v>
      </c>
      <c r="L472" cm="1">
        <f t="array" aca="1" ref="L472" ca="1">IF(INDIRECT("'"&amp;$A$69&amp;"'!"&amp;L$68&amp;$C472+72)&lt;&gt;INDIRECT("'"&amp;$A$70&amp;"'!"&amp;L$68&amp;$C472+72),1,0)</f>
        <v>0</v>
      </c>
      <c r="M472" cm="1">
        <f t="array" aca="1" ref="M472" ca="1">IF(INDIRECT("'"&amp;$A$69&amp;"'!"&amp;M$68&amp;$C472+72)&lt;&gt;INDIRECT("'"&amp;$A$70&amp;"'!"&amp;M$68&amp;$C472+72),1,0)</f>
        <v>0</v>
      </c>
      <c r="N472" cm="1">
        <f t="array" aca="1" ref="N472" ca="1">IF(INDIRECT("'"&amp;$A$69&amp;"'!"&amp;N$68&amp;$C472+72)&lt;&gt;INDIRECT("'"&amp;$A$70&amp;"'!"&amp;N$68&amp;$C472+72),1,0)</f>
        <v>0</v>
      </c>
      <c r="O472" cm="1">
        <f t="array" aca="1" ref="O472" ca="1">IF(INDIRECT("'"&amp;$A$69&amp;"'!"&amp;O$68&amp;$C472+72)&lt;&gt;INDIRECT("'"&amp;$A$70&amp;"'!"&amp;O$68&amp;$C472+72),1,0)</f>
        <v>0</v>
      </c>
      <c r="P472" cm="1">
        <f t="array" aca="1" ref="P472" ca="1">IF(INDIRECT("'"&amp;$A$69&amp;"'!"&amp;P$68&amp;$C472+72)&lt;&gt;INDIRECT("'"&amp;$A$70&amp;"'!"&amp;P$68&amp;$C472+72),1,0)</f>
        <v>0</v>
      </c>
      <c r="Q472" cm="1">
        <f t="array" aca="1" ref="Q472" ca="1">IF(INDIRECT("'"&amp;$A$69&amp;"'!"&amp;Q$68&amp;$C472+72)&lt;&gt;INDIRECT("'"&amp;$A$70&amp;"'!"&amp;Q$68&amp;$C472+72),1,0)</f>
        <v>0</v>
      </c>
      <c r="R472" cm="1">
        <f t="array" aca="1" ref="R472" ca="1">IF(INDIRECT("'"&amp;$A$69&amp;"'!"&amp;R$68&amp;$C472+72)&lt;&gt;INDIRECT("'"&amp;$A$70&amp;"'!"&amp;R$68&amp;$C472+72),1,0)</f>
        <v>0</v>
      </c>
      <c r="S472" cm="1">
        <f t="array" aca="1" ref="S472" ca="1">IF(INDIRECT("'"&amp;$A$69&amp;"'!"&amp;S$68&amp;$C472+72)&lt;&gt;INDIRECT("'"&amp;$A$70&amp;"'!"&amp;S$68&amp;$C472+72),1,0)</f>
        <v>0</v>
      </c>
      <c r="T472" cm="1">
        <f t="array" aca="1" ref="T472" ca="1">IF(INDIRECT("'"&amp;$A$69&amp;"'!"&amp;T$68&amp;$C472+72)&lt;&gt;INDIRECT("'"&amp;$A$70&amp;"'!"&amp;T$68&amp;$C472+72),1,0)</f>
        <v>0</v>
      </c>
      <c r="U472" cm="1">
        <f t="array" aca="1" ref="U472" ca="1">IF(INDIRECT("'"&amp;$A$69&amp;"'!"&amp;U$68&amp;$C472+72)&lt;&gt;INDIRECT("'"&amp;$A$70&amp;"'!"&amp;U$68&amp;$C472+72),1,0)</f>
        <v>0</v>
      </c>
      <c r="V472" cm="1">
        <f t="array" aca="1" ref="V472" ca="1">IF(INDIRECT("'"&amp;$A$69&amp;"'!"&amp;V$68&amp;$C472+72)&lt;&gt;INDIRECT("'"&amp;$A$70&amp;"'!"&amp;V$68&amp;$C472+72),1,0)</f>
        <v>0</v>
      </c>
      <c r="W472" cm="1">
        <f t="array" aca="1" ref="W472" ca="1">IF(INDIRECT("'"&amp;$A$69&amp;"'!"&amp;W$68&amp;$C472+72)&lt;&gt;INDIRECT("'"&amp;$A$70&amp;"'!"&amp;W$68&amp;$C472+72),1,0)</f>
        <v>0</v>
      </c>
      <c r="X472" cm="1">
        <f t="array" aca="1" ref="X472" ca="1">IF(INDIRECT("'"&amp;$A$69&amp;"'!"&amp;X$68&amp;$C472+72)&lt;&gt;INDIRECT("'"&amp;$A$70&amp;"'!"&amp;X$68&amp;$C472+72),1,0)</f>
        <v>0</v>
      </c>
      <c r="Y472" cm="1">
        <f t="array" aca="1" ref="Y472" ca="1">IF(INDIRECT("'"&amp;$A$69&amp;"'!"&amp;Y$68&amp;$C472+72)&lt;&gt;INDIRECT("'"&amp;$A$70&amp;"'!"&amp;Y$68&amp;$C472+72),1,0)</f>
        <v>0</v>
      </c>
      <c r="Z472" cm="1">
        <f t="array" aca="1" ref="Z472" ca="1">IF(INDIRECT("'"&amp;$A$69&amp;"'!"&amp;Z$68&amp;$C472+72)&lt;&gt;INDIRECT("'"&amp;$A$70&amp;"'!"&amp;Z$68&amp;$C472+72),1,0)</f>
        <v>0</v>
      </c>
      <c r="AA472" cm="1">
        <f t="array" aca="1" ref="AA472" ca="1">IF(INDIRECT("'"&amp;$A$69&amp;"'!"&amp;AA$68&amp;$C472+72)&lt;&gt;INDIRECT("'"&amp;$A$70&amp;"'!"&amp;AA$68&amp;$C472+72),1,0)</f>
        <v>0</v>
      </c>
      <c r="AB472" cm="1">
        <f t="array" aca="1" ref="AB472" ca="1">IF(INDIRECT("'"&amp;$A$69&amp;"'!"&amp;AB$68&amp;$C472+72)&lt;&gt;INDIRECT("'"&amp;$A$70&amp;"'!"&amp;AB$68&amp;$C472+72),1,0)</f>
        <v>0</v>
      </c>
      <c r="AC472" cm="1">
        <f t="array" aca="1" ref="AC472" ca="1">IF(INDIRECT("'"&amp;$A$69&amp;"'!"&amp;AC$68&amp;$C472+72)&lt;&gt;INDIRECT("'"&amp;$A$70&amp;"'!"&amp;AC$68&amp;$C472+72),1,0)</f>
        <v>0</v>
      </c>
      <c r="AD472" cm="1">
        <f t="array" aca="1" ref="AD472" ca="1">IF(INDIRECT("'"&amp;$A$69&amp;"'!"&amp;AD$68&amp;$C472+72)&lt;&gt;INDIRECT("'"&amp;$A$70&amp;"'!"&amp;AD$68&amp;$C472+72),1,0)</f>
        <v>0</v>
      </c>
      <c r="AE472" cm="1">
        <f t="array" aca="1" ref="AE472" ca="1">IF(INDIRECT("'"&amp;$A$69&amp;"'!"&amp;AE$68&amp;$C472+72)&lt;&gt;INDIRECT("'"&amp;$A$70&amp;"'!"&amp;AE$68&amp;$C472+72),1,0)</f>
        <v>0</v>
      </c>
      <c r="AF472" cm="1">
        <f t="array" aca="1" ref="AF472" ca="1">IF(INDIRECT("'"&amp;$A$69&amp;"'!"&amp;AF$68&amp;$C472+72)&lt;&gt;INDIRECT("'"&amp;$A$70&amp;"'!"&amp;AF$68&amp;$C472+72),1,0)</f>
        <v>0</v>
      </c>
      <c r="AG472" cm="1">
        <f t="array" aca="1" ref="AG472" ca="1">IF(INDIRECT("'"&amp;$A$69&amp;"'!"&amp;AG$68&amp;$C472+72)&lt;&gt;INDIRECT("'"&amp;$A$70&amp;"'!"&amp;AG$68&amp;$C472+72),1,0)</f>
        <v>0</v>
      </c>
      <c r="AH472" cm="1">
        <f t="array" aca="1" ref="AH472" ca="1">IF(INDIRECT("'"&amp;$A$69&amp;"'!"&amp;AH$68&amp;$C472+72)&lt;&gt;INDIRECT("'"&amp;$A$70&amp;"'!"&amp;AH$68&amp;$C472+72),1,0)</f>
        <v>0</v>
      </c>
      <c r="AI472" cm="1">
        <f t="array" aca="1" ref="AI472" ca="1">IF(INDIRECT("'"&amp;$A$69&amp;"'!"&amp;AI$68&amp;$C472+72)&lt;&gt;INDIRECT("'"&amp;$A$70&amp;"'!"&amp;AI$68&amp;$C472+72),1,0)</f>
        <v>0</v>
      </c>
      <c r="AJ472" cm="1">
        <f t="array" aca="1" ref="AJ472" ca="1">IF(INDIRECT("'"&amp;$A$69&amp;"'!"&amp;AJ$68&amp;$C472+72)&lt;&gt;INDIRECT("'"&amp;$A$70&amp;"'!"&amp;AJ$68&amp;$C472+72),1,0)</f>
        <v>0</v>
      </c>
      <c r="AK472" cm="1">
        <f t="array" aca="1" ref="AK472" ca="1">IF(INDIRECT("'"&amp;$A$69&amp;"'!"&amp;AK$68&amp;$C472+72)&lt;&gt;INDIRECT("'"&amp;$A$70&amp;"'!"&amp;AK$68&amp;$C472+72),1,0)</f>
        <v>0</v>
      </c>
      <c r="AL472" cm="1">
        <f t="array" aca="1" ref="AL472" ca="1">IF(INDIRECT("'"&amp;$A$69&amp;"'!"&amp;AL$68&amp;$C472+72)&lt;&gt;INDIRECT("'"&amp;$A$70&amp;"'!"&amp;AL$68&amp;$C472+72),1,0)</f>
        <v>0</v>
      </c>
      <c r="AM472" cm="1">
        <f t="array" aca="1" ref="AM472" ca="1">IF(INDIRECT("'"&amp;$A$69&amp;"'!"&amp;AM$68&amp;$C472+72)&lt;&gt;INDIRECT("'"&amp;$A$70&amp;"'!"&amp;AM$68&amp;$C472+72),1,0)</f>
        <v>0</v>
      </c>
      <c r="AN472" cm="1">
        <f t="array" aca="1" ref="AN472" ca="1">IF(INDIRECT("'"&amp;$A$69&amp;"'!"&amp;AN$68&amp;$C472+72)&lt;&gt;INDIRECT("'"&amp;$A$70&amp;"'!"&amp;AN$68&amp;$C472+72),1,0)</f>
        <v>0</v>
      </c>
      <c r="AO472" cm="1">
        <f t="array" aca="1" ref="AO472" ca="1">IF(INDIRECT("'"&amp;$A$69&amp;"'!"&amp;AO$68&amp;$C472+72)&lt;&gt;INDIRECT("'"&amp;$A$70&amp;"'!"&amp;AO$68&amp;$C472+72),1,0)</f>
        <v>0</v>
      </c>
      <c r="AP472" cm="1">
        <f t="array" aca="1" ref="AP472" ca="1">IF(INDIRECT("'"&amp;$A$69&amp;"'!"&amp;AP$68&amp;$C472+72)&lt;&gt;INDIRECT("'"&amp;$A$70&amp;"'!"&amp;AP$68&amp;$C472+72),1,0)</f>
        <v>0</v>
      </c>
      <c r="AQ472" cm="1">
        <f t="array" aca="1" ref="AQ472" ca="1">IF(INDIRECT("'"&amp;$A$69&amp;"'!"&amp;AQ$68&amp;$C472+72)&lt;&gt;INDIRECT("'"&amp;$A$70&amp;"'!"&amp;AQ$68&amp;$C472+72),1,0)</f>
        <v>0</v>
      </c>
      <c r="AR472" cm="1">
        <f t="array" aca="1" ref="AR472" ca="1">IF(INDIRECT("'"&amp;$A$69&amp;"'!"&amp;AR$68&amp;$C472+72)&lt;&gt;INDIRECT("'"&amp;$A$70&amp;"'!"&amp;AR$68&amp;$C472+72),1,0)</f>
        <v>0</v>
      </c>
      <c r="AS472" cm="1">
        <f t="array" aca="1" ref="AS472" ca="1">IF(INDIRECT("'"&amp;$A$69&amp;"'!"&amp;AS$68&amp;$C472+72)&lt;&gt;INDIRECT("'"&amp;$A$70&amp;"'!"&amp;AS$68&amp;$C472+72),1,0)</f>
        <v>0</v>
      </c>
      <c r="AT472" cm="1">
        <f t="array" aca="1" ref="AT472" ca="1">IF(INDIRECT("'"&amp;$A$69&amp;"'!"&amp;AT$68&amp;$C472+72)&lt;&gt;INDIRECT("'"&amp;$A$70&amp;"'!"&amp;AT$68&amp;$C472+72),1,0)</f>
        <v>0</v>
      </c>
      <c r="AU472" cm="1">
        <f t="array" aca="1" ref="AU472" ca="1">IF(INDIRECT("'"&amp;$A$69&amp;"'!"&amp;AU$68&amp;$C472+72)&lt;&gt;INDIRECT("'"&amp;$A$70&amp;"'!"&amp;AU$68&amp;$C472+72),1,0)</f>
        <v>0</v>
      </c>
      <c r="AV472" cm="1">
        <f t="array" aca="1" ref="AV472" ca="1">IF(INDIRECT("'"&amp;$A$69&amp;"'!"&amp;AV$68&amp;$C472+72)&lt;&gt;INDIRECT("'"&amp;$A$70&amp;"'!"&amp;AV$68&amp;$C472+72),1,0)</f>
        <v>0</v>
      </c>
      <c r="AW472" cm="1">
        <f t="array" aca="1" ref="AW472" ca="1">IF(INDIRECT("'"&amp;$A$69&amp;"'!"&amp;AW$68&amp;$C472+72)&lt;&gt;INDIRECT("'"&amp;$A$70&amp;"'!"&amp;AW$68&amp;$C472+72),1,0)</f>
        <v>0</v>
      </c>
      <c r="AX472" cm="1">
        <f t="array" aca="1" ref="AX472" ca="1">IF(INDIRECT("'"&amp;$A$69&amp;"'!"&amp;AX$68&amp;$C472+72)&lt;&gt;INDIRECT("'"&amp;$A$70&amp;"'!"&amp;AX$68&amp;$C472+72),1,0)</f>
        <v>0</v>
      </c>
      <c r="AY472" cm="1">
        <f t="array" aca="1" ref="AY472" ca="1">IF(INDIRECT("'"&amp;$A$69&amp;"'!"&amp;AY$68&amp;$C472+72)&lt;&gt;INDIRECT("'"&amp;$A$70&amp;"'!"&amp;AY$68&amp;$C472+72),1,0)</f>
        <v>0</v>
      </c>
      <c r="AZ472" cm="1">
        <f t="array" aca="1" ref="AZ472" ca="1">IF(INDIRECT("'"&amp;$A$69&amp;"'!"&amp;AZ$68&amp;$C472+72)&lt;&gt;INDIRECT("'"&amp;$A$70&amp;"'!"&amp;AZ$68&amp;$C472+72),1,0)</f>
        <v>0</v>
      </c>
      <c r="BA472" cm="1">
        <f t="array" aca="1" ref="BA472" ca="1">IF(INDIRECT("'"&amp;$A$69&amp;"'!"&amp;BA$68&amp;$C472+72)&lt;&gt;INDIRECT("'"&amp;$A$70&amp;"'!"&amp;BA$68&amp;$C472+72),1,0)</f>
        <v>0</v>
      </c>
      <c r="BB472" cm="1">
        <f t="array" aca="1" ref="BB472" ca="1">IF(INDIRECT("'"&amp;$A$69&amp;"'!"&amp;BB$68&amp;$C472+72)&lt;&gt;INDIRECT("'"&amp;$A$70&amp;"'!"&amp;BB$68&amp;$C472+72),1,0)</f>
        <v>0</v>
      </c>
      <c r="BC472">
        <f t="shared" ca="1" si="18"/>
        <v>0</v>
      </c>
      <c r="BD472">
        <f t="shared" ca="1" si="19"/>
        <v>0</v>
      </c>
      <c r="BE472">
        <f t="shared" ca="1" si="20"/>
        <v>0</v>
      </c>
    </row>
  </sheetData>
  <sheetProtection algorithmName="SHA-512" hashValue="z3xCzdK39jcp9PsopJSBhHFwBsKroTTSp+K5vGcAKkb7VANKMy9HwK12HbORi2RBYiDhenm15V5MDzDHlu9UIg==" saltValue="r65Peeppnnnogc43wIPMcQ==" spinCount="100000" sheet="1" formatColumns="0" formatRows="0"/>
  <mergeCells count="48">
    <mergeCell ref="C69:C72"/>
    <mergeCell ref="D69:D72"/>
    <mergeCell ref="E69:E72"/>
    <mergeCell ref="F69:F72"/>
    <mergeCell ref="G69:G72"/>
    <mergeCell ref="BD69:BD72"/>
    <mergeCell ref="BE69:BE72"/>
    <mergeCell ref="H69:H72"/>
    <mergeCell ref="I69:I72"/>
    <mergeCell ref="J69:J72"/>
    <mergeCell ref="K69:K72"/>
    <mergeCell ref="AA69:AA72"/>
    <mergeCell ref="L69:L72"/>
    <mergeCell ref="Q70:Q72"/>
    <mergeCell ref="M69:M72"/>
    <mergeCell ref="N70:P72"/>
    <mergeCell ref="R70:R72"/>
    <mergeCell ref="S70:S71"/>
    <mergeCell ref="AI69:AI72"/>
    <mergeCell ref="AF69:AF72"/>
    <mergeCell ref="AG69:AG72"/>
    <mergeCell ref="Y70:Y71"/>
    <mergeCell ref="AJ69:AJ72"/>
    <mergeCell ref="AK69:AK72"/>
    <mergeCell ref="BC69:BC72"/>
    <mergeCell ref="AT69:AT72"/>
    <mergeCell ref="AY69:AY72"/>
    <mergeCell ref="Z69:Z71"/>
    <mergeCell ref="AM69:AM72"/>
    <mergeCell ref="AN69:AN72"/>
    <mergeCell ref="AO69:AO72"/>
    <mergeCell ref="AS69:AS70"/>
    <mergeCell ref="AH71:AH72"/>
    <mergeCell ref="AP71:AR71"/>
    <mergeCell ref="AS71:AS72"/>
    <mergeCell ref="AP72:AR72"/>
    <mergeCell ref="AB69:AB72"/>
    <mergeCell ref="AD69:AD72"/>
    <mergeCell ref="AC69:AC72"/>
    <mergeCell ref="AE69:AE72"/>
    <mergeCell ref="AL69:AL72"/>
    <mergeCell ref="BA69:BA72"/>
    <mergeCell ref="BB69:BB72"/>
    <mergeCell ref="AU69:AU72"/>
    <mergeCell ref="AV69:AV72"/>
    <mergeCell ref="AW69:AW72"/>
    <mergeCell ref="AX69:AX72"/>
    <mergeCell ref="AZ69:AZ72"/>
  </mergeCells>
  <phoneticPr fontId="3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K405"/>
  <sheetViews>
    <sheetView workbookViewId="0">
      <selection activeCell="B1" sqref="B1:B4"/>
    </sheetView>
  </sheetViews>
  <sheetFormatPr defaultColWidth="8.875" defaultRowHeight="13.5" x14ac:dyDescent="0.15"/>
  <sheetData>
    <row r="1" spans="1:11" ht="13.5" customHeight="1" x14ac:dyDescent="0.15">
      <c r="B1" s="726" t="s">
        <v>30</v>
      </c>
      <c r="C1" s="729" t="s">
        <v>3845</v>
      </c>
      <c r="D1" s="730"/>
      <c r="E1" s="730"/>
    </row>
    <row r="2" spans="1:11" x14ac:dyDescent="0.15">
      <c r="B2" s="727"/>
      <c r="C2" s="729"/>
      <c r="D2" s="730"/>
      <c r="E2" s="730"/>
    </row>
    <row r="3" spans="1:11" x14ac:dyDescent="0.15">
      <c r="B3" s="727"/>
      <c r="C3" s="729"/>
      <c r="D3" s="730"/>
      <c r="E3" s="730"/>
    </row>
    <row r="4" spans="1:11" ht="14.25" thickBot="1" x14ac:dyDescent="0.2">
      <c r="B4" s="728"/>
      <c r="C4" s="729"/>
      <c r="D4" s="730"/>
      <c r="E4" s="730"/>
    </row>
    <row r="5" spans="1:11" ht="17.25" x14ac:dyDescent="0.15">
      <c r="B5" s="27"/>
      <c r="D5" s="34"/>
      <c r="E5" t="s">
        <v>3758</v>
      </c>
    </row>
    <row r="6" spans="1:11" ht="17.25" x14ac:dyDescent="0.15">
      <c r="A6">
        <v>1</v>
      </c>
      <c r="B6" s="124">
        <f>実施計画様式!AD73</f>
        <v>0</v>
      </c>
      <c r="C6">
        <f>IF(B6="○",1,0)</f>
        <v>0</v>
      </c>
      <c r="D6">
        <f>A6*C6</f>
        <v>0</v>
      </c>
      <c r="E6" t="str">
        <f>IFERROR(VLOOKUP(D6,$K$6:$K$405,1,FALSE),"")</f>
        <v/>
      </c>
      <c r="K6">
        <v>1</v>
      </c>
    </row>
    <row r="7" spans="1:11" ht="17.25" x14ac:dyDescent="0.15">
      <c r="A7">
        <v>2</v>
      </c>
      <c r="B7" s="124" t="str">
        <f>実施計画様式!AD74</f>
        <v>－</v>
      </c>
      <c r="C7">
        <f t="shared" ref="C7:C70" si="0">IF(B7="○",1,0)</f>
        <v>0</v>
      </c>
      <c r="D7">
        <f t="shared" ref="D7:D70" si="1">A7*C7</f>
        <v>0</v>
      </c>
      <c r="E7" t="str">
        <f t="shared" ref="E7:E70" si="2">IFERROR(VLOOKUP(D7,$K$6:$K$405,1,FALSE),"")</f>
        <v/>
      </c>
      <c r="K7">
        <v>2</v>
      </c>
    </row>
    <row r="8" spans="1:11" ht="17.25" x14ac:dyDescent="0.15">
      <c r="A8">
        <v>3</v>
      </c>
      <c r="B8" s="124" t="str">
        <f>実施計画様式!AD75</f>
        <v>－</v>
      </c>
      <c r="C8">
        <f t="shared" si="0"/>
        <v>0</v>
      </c>
      <c r="D8">
        <f t="shared" si="1"/>
        <v>0</v>
      </c>
      <c r="E8" t="str">
        <f t="shared" si="2"/>
        <v/>
      </c>
      <c r="K8">
        <v>3</v>
      </c>
    </row>
    <row r="9" spans="1:11" ht="17.25" x14ac:dyDescent="0.15">
      <c r="A9">
        <v>4</v>
      </c>
      <c r="B9" s="124" t="str">
        <f>実施計画様式!AD76</f>
        <v>－</v>
      </c>
      <c r="C9">
        <f t="shared" si="0"/>
        <v>0</v>
      </c>
      <c r="D9">
        <f t="shared" si="1"/>
        <v>0</v>
      </c>
      <c r="E9" t="str">
        <f t="shared" si="2"/>
        <v/>
      </c>
      <c r="K9">
        <v>4</v>
      </c>
    </row>
    <row r="10" spans="1:11" ht="17.25" x14ac:dyDescent="0.15">
      <c r="A10">
        <v>5</v>
      </c>
      <c r="B10" s="124" t="str">
        <f>実施計画様式!AD77</f>
        <v>－</v>
      </c>
      <c r="C10">
        <f t="shared" si="0"/>
        <v>0</v>
      </c>
      <c r="D10">
        <f t="shared" si="1"/>
        <v>0</v>
      </c>
      <c r="E10" t="str">
        <f t="shared" si="2"/>
        <v/>
      </c>
      <c r="K10">
        <v>5</v>
      </c>
    </row>
    <row r="11" spans="1:11" ht="17.25" x14ac:dyDescent="0.15">
      <c r="A11">
        <v>6</v>
      </c>
      <c r="B11" s="124" t="str">
        <f>実施計画様式!AD78</f>
        <v>－</v>
      </c>
      <c r="C11">
        <f t="shared" si="0"/>
        <v>0</v>
      </c>
      <c r="D11">
        <f t="shared" si="1"/>
        <v>0</v>
      </c>
      <c r="E11" t="str">
        <f t="shared" si="2"/>
        <v/>
      </c>
      <c r="K11">
        <v>6</v>
      </c>
    </row>
    <row r="12" spans="1:11" ht="17.25" x14ac:dyDescent="0.15">
      <c r="A12">
        <v>7</v>
      </c>
      <c r="B12" s="124" t="str">
        <f>実施計画様式!AD79</f>
        <v>－</v>
      </c>
      <c r="C12">
        <f t="shared" si="0"/>
        <v>0</v>
      </c>
      <c r="D12">
        <f t="shared" si="1"/>
        <v>0</v>
      </c>
      <c r="E12" t="str">
        <f t="shared" si="2"/>
        <v/>
      </c>
      <c r="K12">
        <v>7</v>
      </c>
    </row>
    <row r="13" spans="1:11" ht="17.25" x14ac:dyDescent="0.15">
      <c r="A13">
        <v>8</v>
      </c>
      <c r="B13" s="124" t="str">
        <f>実施計画様式!AD80</f>
        <v>－</v>
      </c>
      <c r="C13">
        <f t="shared" si="0"/>
        <v>0</v>
      </c>
      <c r="D13">
        <f t="shared" si="1"/>
        <v>0</v>
      </c>
      <c r="E13" t="str">
        <f t="shared" si="2"/>
        <v/>
      </c>
      <c r="K13">
        <v>8</v>
      </c>
    </row>
    <row r="14" spans="1:11" ht="17.25" x14ac:dyDescent="0.15">
      <c r="A14">
        <v>9</v>
      </c>
      <c r="B14" s="124" t="str">
        <f>実施計画様式!AD81</f>
        <v>－</v>
      </c>
      <c r="C14">
        <f t="shared" si="0"/>
        <v>0</v>
      </c>
      <c r="D14">
        <f t="shared" si="1"/>
        <v>0</v>
      </c>
      <c r="E14" t="str">
        <f t="shared" si="2"/>
        <v/>
      </c>
      <c r="K14">
        <v>9</v>
      </c>
    </row>
    <row r="15" spans="1:11" ht="17.25" x14ac:dyDescent="0.15">
      <c r="A15">
        <v>10</v>
      </c>
      <c r="B15" s="124" t="str">
        <f>実施計画様式!AD82</f>
        <v>－</v>
      </c>
      <c r="C15">
        <f t="shared" si="0"/>
        <v>0</v>
      </c>
      <c r="D15">
        <f t="shared" si="1"/>
        <v>0</v>
      </c>
      <c r="E15" t="str">
        <f t="shared" si="2"/>
        <v/>
      </c>
      <c r="K15">
        <v>10</v>
      </c>
    </row>
    <row r="16" spans="1:11" ht="17.25" x14ac:dyDescent="0.15">
      <c r="A16">
        <v>11</v>
      </c>
      <c r="B16" s="124" t="str">
        <f>実施計画様式!AD83</f>
        <v>－</v>
      </c>
      <c r="C16">
        <f t="shared" si="0"/>
        <v>0</v>
      </c>
      <c r="D16">
        <f t="shared" si="1"/>
        <v>0</v>
      </c>
      <c r="E16" t="str">
        <f t="shared" si="2"/>
        <v/>
      </c>
      <c r="K16">
        <v>11</v>
      </c>
    </row>
    <row r="17" spans="1:11" ht="17.25" x14ac:dyDescent="0.15">
      <c r="A17">
        <v>12</v>
      </c>
      <c r="B17" s="124" t="str">
        <f>実施計画様式!AD84</f>
        <v>－</v>
      </c>
      <c r="C17">
        <f t="shared" si="0"/>
        <v>0</v>
      </c>
      <c r="D17">
        <f t="shared" si="1"/>
        <v>0</v>
      </c>
      <c r="E17" t="str">
        <f t="shared" si="2"/>
        <v/>
      </c>
      <c r="K17">
        <v>12</v>
      </c>
    </row>
    <row r="18" spans="1:11" ht="17.25" x14ac:dyDescent="0.15">
      <c r="A18">
        <v>13</v>
      </c>
      <c r="B18" s="124" t="str">
        <f>実施計画様式!AD85</f>
        <v>－</v>
      </c>
      <c r="C18">
        <f t="shared" si="0"/>
        <v>0</v>
      </c>
      <c r="D18">
        <f t="shared" si="1"/>
        <v>0</v>
      </c>
      <c r="E18" t="str">
        <f t="shared" si="2"/>
        <v/>
      </c>
      <c r="K18">
        <v>13</v>
      </c>
    </row>
    <row r="19" spans="1:11" ht="17.25" x14ac:dyDescent="0.15">
      <c r="A19">
        <v>14</v>
      </c>
      <c r="B19" s="124" t="str">
        <f>実施計画様式!AD86</f>
        <v>－</v>
      </c>
      <c r="C19">
        <f t="shared" si="0"/>
        <v>0</v>
      </c>
      <c r="D19">
        <f t="shared" si="1"/>
        <v>0</v>
      </c>
      <c r="E19" t="str">
        <f t="shared" si="2"/>
        <v/>
      </c>
      <c r="K19">
        <v>14</v>
      </c>
    </row>
    <row r="20" spans="1:11" ht="17.25" x14ac:dyDescent="0.15">
      <c r="A20">
        <v>15</v>
      </c>
      <c r="B20" s="124" t="str">
        <f>実施計画様式!AD87</f>
        <v>－</v>
      </c>
      <c r="C20">
        <f t="shared" si="0"/>
        <v>0</v>
      </c>
      <c r="D20">
        <f t="shared" si="1"/>
        <v>0</v>
      </c>
      <c r="E20" t="str">
        <f t="shared" si="2"/>
        <v/>
      </c>
      <c r="K20">
        <v>15</v>
      </c>
    </row>
    <row r="21" spans="1:11" ht="17.25" x14ac:dyDescent="0.15">
      <c r="A21">
        <v>16</v>
      </c>
      <c r="B21" s="124" t="str">
        <f>実施計画様式!AD88</f>
        <v>－</v>
      </c>
      <c r="C21">
        <f t="shared" si="0"/>
        <v>0</v>
      </c>
      <c r="D21">
        <f t="shared" si="1"/>
        <v>0</v>
      </c>
      <c r="E21" t="str">
        <f t="shared" si="2"/>
        <v/>
      </c>
      <c r="K21">
        <v>16</v>
      </c>
    </row>
    <row r="22" spans="1:11" ht="17.25" x14ac:dyDescent="0.15">
      <c r="A22">
        <v>17</v>
      </c>
      <c r="B22" s="124" t="str">
        <f>実施計画様式!AD89</f>
        <v>－</v>
      </c>
      <c r="C22">
        <f t="shared" si="0"/>
        <v>0</v>
      </c>
      <c r="D22">
        <f t="shared" si="1"/>
        <v>0</v>
      </c>
      <c r="E22" t="str">
        <f t="shared" si="2"/>
        <v/>
      </c>
      <c r="K22">
        <v>17</v>
      </c>
    </row>
    <row r="23" spans="1:11" ht="17.25" x14ac:dyDescent="0.15">
      <c r="A23">
        <v>18</v>
      </c>
      <c r="B23" s="124" t="str">
        <f>実施計画様式!AD90</f>
        <v>－</v>
      </c>
      <c r="C23">
        <f t="shared" si="0"/>
        <v>0</v>
      </c>
      <c r="D23">
        <f t="shared" si="1"/>
        <v>0</v>
      </c>
      <c r="E23" t="str">
        <f t="shared" si="2"/>
        <v/>
      </c>
      <c r="K23">
        <v>18</v>
      </c>
    </row>
    <row r="24" spans="1:11" ht="17.25" x14ac:dyDescent="0.15">
      <c r="A24">
        <v>19</v>
      </c>
      <c r="B24" s="124" t="str">
        <f>実施計画様式!AD91</f>
        <v>－</v>
      </c>
      <c r="C24">
        <f t="shared" si="0"/>
        <v>0</v>
      </c>
      <c r="D24">
        <f t="shared" si="1"/>
        <v>0</v>
      </c>
      <c r="E24" t="str">
        <f t="shared" si="2"/>
        <v/>
      </c>
      <c r="K24">
        <v>19</v>
      </c>
    </row>
    <row r="25" spans="1:11" ht="17.25" x14ac:dyDescent="0.15">
      <c r="A25">
        <v>20</v>
      </c>
      <c r="B25" s="124" t="str">
        <f>実施計画様式!AD92</f>
        <v>－</v>
      </c>
      <c r="C25">
        <f t="shared" si="0"/>
        <v>0</v>
      </c>
      <c r="D25">
        <f t="shared" si="1"/>
        <v>0</v>
      </c>
      <c r="E25" t="str">
        <f t="shared" si="2"/>
        <v/>
      </c>
      <c r="K25">
        <v>20</v>
      </c>
    </row>
    <row r="26" spans="1:11" ht="17.25" x14ac:dyDescent="0.15">
      <c r="A26">
        <v>21</v>
      </c>
      <c r="B26" s="124" t="str">
        <f>実施計画様式!AD93</f>
        <v>－</v>
      </c>
      <c r="C26">
        <f t="shared" si="0"/>
        <v>0</v>
      </c>
      <c r="D26">
        <f t="shared" si="1"/>
        <v>0</v>
      </c>
      <c r="E26" t="str">
        <f t="shared" si="2"/>
        <v/>
      </c>
      <c r="K26">
        <v>21</v>
      </c>
    </row>
    <row r="27" spans="1:11" ht="17.25" x14ac:dyDescent="0.15">
      <c r="A27">
        <v>22</v>
      </c>
      <c r="B27" s="124" t="str">
        <f>実施計画様式!AD94</f>
        <v>－</v>
      </c>
      <c r="C27">
        <f t="shared" si="0"/>
        <v>0</v>
      </c>
      <c r="D27">
        <f t="shared" si="1"/>
        <v>0</v>
      </c>
      <c r="E27" t="str">
        <f t="shared" si="2"/>
        <v/>
      </c>
      <c r="K27">
        <v>22</v>
      </c>
    </row>
    <row r="28" spans="1:11" ht="17.25" x14ac:dyDescent="0.15">
      <c r="A28">
        <v>23</v>
      </c>
      <c r="B28" s="124" t="str">
        <f>実施計画様式!AD95</f>
        <v>－</v>
      </c>
      <c r="C28">
        <f t="shared" si="0"/>
        <v>0</v>
      </c>
      <c r="D28">
        <f t="shared" si="1"/>
        <v>0</v>
      </c>
      <c r="E28" t="str">
        <f t="shared" si="2"/>
        <v/>
      </c>
      <c r="K28">
        <v>23</v>
      </c>
    </row>
    <row r="29" spans="1:11" ht="17.25" x14ac:dyDescent="0.15">
      <c r="A29">
        <v>24</v>
      </c>
      <c r="B29" s="124" t="str">
        <f>実施計画様式!AD96</f>
        <v>－</v>
      </c>
      <c r="C29">
        <f t="shared" si="0"/>
        <v>0</v>
      </c>
      <c r="D29">
        <f t="shared" si="1"/>
        <v>0</v>
      </c>
      <c r="E29" t="str">
        <f t="shared" si="2"/>
        <v/>
      </c>
      <c r="K29">
        <v>24</v>
      </c>
    </row>
    <row r="30" spans="1:11" ht="17.25" x14ac:dyDescent="0.15">
      <c r="A30">
        <v>25</v>
      </c>
      <c r="B30" s="124" t="str">
        <f>実施計画様式!AD97</f>
        <v>－</v>
      </c>
      <c r="C30">
        <f t="shared" si="0"/>
        <v>0</v>
      </c>
      <c r="D30">
        <f t="shared" si="1"/>
        <v>0</v>
      </c>
      <c r="E30" t="str">
        <f t="shared" si="2"/>
        <v/>
      </c>
      <c r="K30">
        <v>25</v>
      </c>
    </row>
    <row r="31" spans="1:11" ht="17.25" x14ac:dyDescent="0.15">
      <c r="A31">
        <v>26</v>
      </c>
      <c r="B31" s="124" t="str">
        <f>実施計画様式!AD98</f>
        <v>－</v>
      </c>
      <c r="C31">
        <f t="shared" si="0"/>
        <v>0</v>
      </c>
      <c r="D31">
        <f t="shared" si="1"/>
        <v>0</v>
      </c>
      <c r="E31" t="str">
        <f t="shared" si="2"/>
        <v/>
      </c>
      <c r="K31">
        <v>26</v>
      </c>
    </row>
    <row r="32" spans="1:11" ht="17.25" x14ac:dyDescent="0.15">
      <c r="A32">
        <v>27</v>
      </c>
      <c r="B32" s="124">
        <f>実施計画様式!AD99</f>
        <v>0</v>
      </c>
      <c r="C32">
        <f t="shared" si="0"/>
        <v>0</v>
      </c>
      <c r="D32">
        <f t="shared" si="1"/>
        <v>0</v>
      </c>
      <c r="E32" t="str">
        <f t="shared" si="2"/>
        <v/>
      </c>
      <c r="K32">
        <v>27</v>
      </c>
    </row>
    <row r="33" spans="1:11" ht="17.25" x14ac:dyDescent="0.15">
      <c r="A33">
        <v>28</v>
      </c>
      <c r="B33" s="124">
        <f>実施計画様式!AD100</f>
        <v>0</v>
      </c>
      <c r="C33">
        <f t="shared" si="0"/>
        <v>0</v>
      </c>
      <c r="D33">
        <f t="shared" si="1"/>
        <v>0</v>
      </c>
      <c r="E33" t="str">
        <f t="shared" si="2"/>
        <v/>
      </c>
      <c r="K33">
        <v>28</v>
      </c>
    </row>
    <row r="34" spans="1:11" ht="17.25" x14ac:dyDescent="0.15">
      <c r="A34">
        <v>29</v>
      </c>
      <c r="B34" s="124">
        <f>実施計画様式!AD101</f>
        <v>0</v>
      </c>
      <c r="C34">
        <f t="shared" si="0"/>
        <v>0</v>
      </c>
      <c r="D34">
        <f t="shared" si="1"/>
        <v>0</v>
      </c>
      <c r="E34" t="str">
        <f t="shared" si="2"/>
        <v/>
      </c>
      <c r="K34">
        <v>29</v>
      </c>
    </row>
    <row r="35" spans="1:11" ht="17.25" x14ac:dyDescent="0.15">
      <c r="A35">
        <v>30</v>
      </c>
      <c r="B35" s="124">
        <f>実施計画様式!AD102</f>
        <v>0</v>
      </c>
      <c r="C35">
        <f t="shared" si="0"/>
        <v>0</v>
      </c>
      <c r="D35">
        <f t="shared" si="1"/>
        <v>0</v>
      </c>
      <c r="E35" t="str">
        <f t="shared" si="2"/>
        <v/>
      </c>
      <c r="K35">
        <v>30</v>
      </c>
    </row>
    <row r="36" spans="1:11" ht="17.25" x14ac:dyDescent="0.15">
      <c r="A36">
        <v>31</v>
      </c>
      <c r="B36" s="124">
        <f>実施計画様式!AD103</f>
        <v>0</v>
      </c>
      <c r="C36">
        <f t="shared" si="0"/>
        <v>0</v>
      </c>
      <c r="D36">
        <f t="shared" si="1"/>
        <v>0</v>
      </c>
      <c r="E36" t="str">
        <f t="shared" si="2"/>
        <v/>
      </c>
      <c r="K36">
        <v>31</v>
      </c>
    </row>
    <row r="37" spans="1:11" ht="17.25" x14ac:dyDescent="0.15">
      <c r="A37">
        <v>32</v>
      </c>
      <c r="B37" s="124">
        <f>実施計画様式!AD104</f>
        <v>0</v>
      </c>
      <c r="C37">
        <f t="shared" si="0"/>
        <v>0</v>
      </c>
      <c r="D37">
        <f t="shared" si="1"/>
        <v>0</v>
      </c>
      <c r="E37" t="str">
        <f t="shared" si="2"/>
        <v/>
      </c>
      <c r="K37">
        <v>32</v>
      </c>
    </row>
    <row r="38" spans="1:11" ht="17.25" x14ac:dyDescent="0.15">
      <c r="A38">
        <v>33</v>
      </c>
      <c r="B38" s="124">
        <f>実施計画様式!AD105</f>
        <v>0</v>
      </c>
      <c r="C38">
        <f t="shared" si="0"/>
        <v>0</v>
      </c>
      <c r="D38">
        <f t="shared" si="1"/>
        <v>0</v>
      </c>
      <c r="E38" t="str">
        <f t="shared" si="2"/>
        <v/>
      </c>
      <c r="K38">
        <v>33</v>
      </c>
    </row>
    <row r="39" spans="1:11" ht="17.25" x14ac:dyDescent="0.15">
      <c r="A39">
        <v>34</v>
      </c>
      <c r="B39" s="124">
        <f>実施計画様式!AD106</f>
        <v>0</v>
      </c>
      <c r="C39">
        <f t="shared" si="0"/>
        <v>0</v>
      </c>
      <c r="D39">
        <f t="shared" si="1"/>
        <v>0</v>
      </c>
      <c r="E39" t="str">
        <f t="shared" si="2"/>
        <v/>
      </c>
      <c r="K39">
        <v>34</v>
      </c>
    </row>
    <row r="40" spans="1:11" ht="17.25" x14ac:dyDescent="0.15">
      <c r="A40">
        <v>35</v>
      </c>
      <c r="B40" s="124">
        <f>実施計画様式!AD107</f>
        <v>0</v>
      </c>
      <c r="C40">
        <f t="shared" si="0"/>
        <v>0</v>
      </c>
      <c r="D40">
        <f t="shared" si="1"/>
        <v>0</v>
      </c>
      <c r="E40" t="str">
        <f t="shared" si="2"/>
        <v/>
      </c>
      <c r="K40">
        <v>35</v>
      </c>
    </row>
    <row r="41" spans="1:11" ht="17.25" x14ac:dyDescent="0.15">
      <c r="A41">
        <v>36</v>
      </c>
      <c r="B41" s="124">
        <f>実施計画様式!AD108</f>
        <v>0</v>
      </c>
      <c r="C41">
        <f t="shared" si="0"/>
        <v>0</v>
      </c>
      <c r="D41">
        <f t="shared" si="1"/>
        <v>0</v>
      </c>
      <c r="E41" t="str">
        <f t="shared" si="2"/>
        <v/>
      </c>
      <c r="K41">
        <v>36</v>
      </c>
    </row>
    <row r="42" spans="1:11" ht="17.25" x14ac:dyDescent="0.15">
      <c r="A42">
        <v>37</v>
      </c>
      <c r="B42" s="124">
        <f>実施計画様式!AD109</f>
        <v>0</v>
      </c>
      <c r="C42">
        <f t="shared" si="0"/>
        <v>0</v>
      </c>
      <c r="D42">
        <f t="shared" si="1"/>
        <v>0</v>
      </c>
      <c r="E42" t="str">
        <f t="shared" si="2"/>
        <v/>
      </c>
      <c r="K42">
        <v>37</v>
      </c>
    </row>
    <row r="43" spans="1:11" ht="17.25" x14ac:dyDescent="0.15">
      <c r="A43">
        <v>38</v>
      </c>
      <c r="B43" s="124">
        <f>実施計画様式!AD110</f>
        <v>0</v>
      </c>
      <c r="C43">
        <f t="shared" si="0"/>
        <v>0</v>
      </c>
      <c r="D43">
        <f t="shared" si="1"/>
        <v>0</v>
      </c>
      <c r="E43" t="str">
        <f t="shared" si="2"/>
        <v/>
      </c>
      <c r="K43">
        <v>38</v>
      </c>
    </row>
    <row r="44" spans="1:11" ht="17.25" x14ac:dyDescent="0.15">
      <c r="A44">
        <v>39</v>
      </c>
      <c r="B44" s="124">
        <f>実施計画様式!AD111</f>
        <v>0</v>
      </c>
      <c r="C44">
        <f t="shared" si="0"/>
        <v>0</v>
      </c>
      <c r="D44">
        <f t="shared" si="1"/>
        <v>0</v>
      </c>
      <c r="E44" t="str">
        <f t="shared" si="2"/>
        <v/>
      </c>
      <c r="K44">
        <v>39</v>
      </c>
    </row>
    <row r="45" spans="1:11" ht="17.25" x14ac:dyDescent="0.15">
      <c r="A45">
        <v>40</v>
      </c>
      <c r="B45" s="124">
        <f>実施計画様式!AD112</f>
        <v>0</v>
      </c>
      <c r="C45">
        <f t="shared" si="0"/>
        <v>0</v>
      </c>
      <c r="D45">
        <f t="shared" si="1"/>
        <v>0</v>
      </c>
      <c r="E45" t="str">
        <f t="shared" si="2"/>
        <v/>
      </c>
      <c r="K45">
        <v>40</v>
      </c>
    </row>
    <row r="46" spans="1:11" ht="17.25" x14ac:dyDescent="0.15">
      <c r="A46">
        <v>41</v>
      </c>
      <c r="B46" s="124">
        <f>実施計画様式!AD113</f>
        <v>0</v>
      </c>
      <c r="C46">
        <f t="shared" si="0"/>
        <v>0</v>
      </c>
      <c r="D46">
        <f t="shared" si="1"/>
        <v>0</v>
      </c>
      <c r="E46" t="str">
        <f t="shared" si="2"/>
        <v/>
      </c>
      <c r="K46">
        <v>41</v>
      </c>
    </row>
    <row r="47" spans="1:11" ht="17.25" x14ac:dyDescent="0.15">
      <c r="A47">
        <v>42</v>
      </c>
      <c r="B47" s="124">
        <f>実施計画様式!AD114</f>
        <v>0</v>
      </c>
      <c r="C47">
        <f t="shared" si="0"/>
        <v>0</v>
      </c>
      <c r="D47">
        <f t="shared" si="1"/>
        <v>0</v>
      </c>
      <c r="E47" t="str">
        <f t="shared" si="2"/>
        <v/>
      </c>
      <c r="K47">
        <v>42</v>
      </c>
    </row>
    <row r="48" spans="1:11" ht="17.25" x14ac:dyDescent="0.15">
      <c r="A48">
        <v>43</v>
      </c>
      <c r="B48" s="124">
        <f>実施計画様式!AD115</f>
        <v>0</v>
      </c>
      <c r="C48">
        <f t="shared" si="0"/>
        <v>0</v>
      </c>
      <c r="D48">
        <f t="shared" si="1"/>
        <v>0</v>
      </c>
      <c r="E48" t="str">
        <f t="shared" si="2"/>
        <v/>
      </c>
      <c r="K48">
        <v>43</v>
      </c>
    </row>
    <row r="49" spans="1:11" ht="17.25" x14ac:dyDescent="0.15">
      <c r="A49">
        <v>44</v>
      </c>
      <c r="B49" s="124">
        <f>実施計画様式!AD116</f>
        <v>0</v>
      </c>
      <c r="C49">
        <f t="shared" si="0"/>
        <v>0</v>
      </c>
      <c r="D49">
        <f t="shared" si="1"/>
        <v>0</v>
      </c>
      <c r="E49" t="str">
        <f t="shared" si="2"/>
        <v/>
      </c>
      <c r="K49">
        <v>44</v>
      </c>
    </row>
    <row r="50" spans="1:11" ht="17.25" x14ac:dyDescent="0.15">
      <c r="A50">
        <v>45</v>
      </c>
      <c r="B50" s="124">
        <f>実施計画様式!AD117</f>
        <v>0</v>
      </c>
      <c r="C50">
        <f t="shared" si="0"/>
        <v>0</v>
      </c>
      <c r="D50">
        <f t="shared" si="1"/>
        <v>0</v>
      </c>
      <c r="E50" t="str">
        <f t="shared" si="2"/>
        <v/>
      </c>
      <c r="K50">
        <v>45</v>
      </c>
    </row>
    <row r="51" spans="1:11" ht="17.25" x14ac:dyDescent="0.15">
      <c r="A51">
        <v>46</v>
      </c>
      <c r="B51" s="124">
        <f>実施計画様式!AD118</f>
        <v>0</v>
      </c>
      <c r="C51">
        <f t="shared" si="0"/>
        <v>0</v>
      </c>
      <c r="D51">
        <f t="shared" si="1"/>
        <v>0</v>
      </c>
      <c r="E51" t="str">
        <f t="shared" si="2"/>
        <v/>
      </c>
      <c r="K51">
        <v>46</v>
      </c>
    </row>
    <row r="52" spans="1:11" ht="17.25" x14ac:dyDescent="0.15">
      <c r="A52">
        <v>47</v>
      </c>
      <c r="B52" s="124">
        <f>実施計画様式!AD119</f>
        <v>0</v>
      </c>
      <c r="C52">
        <f t="shared" si="0"/>
        <v>0</v>
      </c>
      <c r="D52">
        <f t="shared" si="1"/>
        <v>0</v>
      </c>
      <c r="E52" t="str">
        <f t="shared" si="2"/>
        <v/>
      </c>
      <c r="K52">
        <v>47</v>
      </c>
    </row>
    <row r="53" spans="1:11" ht="17.25" x14ac:dyDescent="0.15">
      <c r="A53">
        <v>48</v>
      </c>
      <c r="B53" s="124">
        <f>実施計画様式!AD120</f>
        <v>0</v>
      </c>
      <c r="C53">
        <f t="shared" si="0"/>
        <v>0</v>
      </c>
      <c r="D53">
        <f t="shared" si="1"/>
        <v>0</v>
      </c>
      <c r="E53" t="str">
        <f t="shared" si="2"/>
        <v/>
      </c>
      <c r="K53">
        <v>48</v>
      </c>
    </row>
    <row r="54" spans="1:11" ht="17.25" x14ac:dyDescent="0.15">
      <c r="A54">
        <v>49</v>
      </c>
      <c r="B54" s="124">
        <f>実施計画様式!AD121</f>
        <v>0</v>
      </c>
      <c r="C54">
        <f t="shared" si="0"/>
        <v>0</v>
      </c>
      <c r="D54">
        <f t="shared" si="1"/>
        <v>0</v>
      </c>
      <c r="E54" t="str">
        <f t="shared" si="2"/>
        <v/>
      </c>
      <c r="K54">
        <v>49</v>
      </c>
    </row>
    <row r="55" spans="1:11" ht="17.25" x14ac:dyDescent="0.15">
      <c r="A55">
        <v>50</v>
      </c>
      <c r="B55" s="124">
        <f>実施計画様式!AD122</f>
        <v>0</v>
      </c>
      <c r="C55">
        <f t="shared" si="0"/>
        <v>0</v>
      </c>
      <c r="D55">
        <f t="shared" si="1"/>
        <v>0</v>
      </c>
      <c r="E55" t="str">
        <f t="shared" si="2"/>
        <v/>
      </c>
      <c r="K55">
        <v>50</v>
      </c>
    </row>
    <row r="56" spans="1:11" ht="17.25" x14ac:dyDescent="0.15">
      <c r="A56">
        <v>51</v>
      </c>
      <c r="B56" s="124">
        <f>実施計画様式!AD123</f>
        <v>0</v>
      </c>
      <c r="C56">
        <f t="shared" si="0"/>
        <v>0</v>
      </c>
      <c r="D56">
        <f t="shared" si="1"/>
        <v>0</v>
      </c>
      <c r="E56" t="str">
        <f t="shared" si="2"/>
        <v/>
      </c>
      <c r="K56">
        <v>51</v>
      </c>
    </row>
    <row r="57" spans="1:11" ht="17.25" x14ac:dyDescent="0.15">
      <c r="A57">
        <v>52</v>
      </c>
      <c r="B57" s="124">
        <f>実施計画様式!AD124</f>
        <v>0</v>
      </c>
      <c r="C57">
        <f t="shared" si="0"/>
        <v>0</v>
      </c>
      <c r="D57">
        <f t="shared" si="1"/>
        <v>0</v>
      </c>
      <c r="E57" t="str">
        <f t="shared" si="2"/>
        <v/>
      </c>
      <c r="K57">
        <v>52</v>
      </c>
    </row>
    <row r="58" spans="1:11" ht="17.25" x14ac:dyDescent="0.15">
      <c r="A58">
        <v>53</v>
      </c>
      <c r="B58" s="124">
        <f>実施計画様式!AD125</f>
        <v>0</v>
      </c>
      <c r="C58">
        <f t="shared" si="0"/>
        <v>0</v>
      </c>
      <c r="D58">
        <f t="shared" si="1"/>
        <v>0</v>
      </c>
      <c r="E58" t="str">
        <f t="shared" si="2"/>
        <v/>
      </c>
      <c r="K58">
        <v>53</v>
      </c>
    </row>
    <row r="59" spans="1:11" ht="17.25" x14ac:dyDescent="0.15">
      <c r="A59">
        <v>54</v>
      </c>
      <c r="B59" s="124">
        <f>実施計画様式!AD126</f>
        <v>0</v>
      </c>
      <c r="C59">
        <f t="shared" si="0"/>
        <v>0</v>
      </c>
      <c r="D59">
        <f t="shared" si="1"/>
        <v>0</v>
      </c>
      <c r="E59" t="str">
        <f t="shared" si="2"/>
        <v/>
      </c>
      <c r="K59">
        <v>54</v>
      </c>
    </row>
    <row r="60" spans="1:11" ht="17.25" x14ac:dyDescent="0.15">
      <c r="A60">
        <v>55</v>
      </c>
      <c r="B60" s="124">
        <f>実施計画様式!AD127</f>
        <v>0</v>
      </c>
      <c r="C60">
        <f t="shared" si="0"/>
        <v>0</v>
      </c>
      <c r="D60">
        <f t="shared" si="1"/>
        <v>0</v>
      </c>
      <c r="E60" t="str">
        <f t="shared" si="2"/>
        <v/>
      </c>
      <c r="K60">
        <v>55</v>
      </c>
    </row>
    <row r="61" spans="1:11" ht="17.25" x14ac:dyDescent="0.15">
      <c r="A61">
        <v>56</v>
      </c>
      <c r="B61" s="124">
        <f>実施計画様式!AD128</f>
        <v>0</v>
      </c>
      <c r="C61">
        <f t="shared" si="0"/>
        <v>0</v>
      </c>
      <c r="D61">
        <f t="shared" si="1"/>
        <v>0</v>
      </c>
      <c r="E61" t="str">
        <f t="shared" si="2"/>
        <v/>
      </c>
      <c r="K61">
        <v>56</v>
      </c>
    </row>
    <row r="62" spans="1:11" ht="17.25" x14ac:dyDescent="0.15">
      <c r="A62">
        <v>57</v>
      </c>
      <c r="B62" s="124">
        <f>実施計画様式!AD129</f>
        <v>0</v>
      </c>
      <c r="C62">
        <f t="shared" si="0"/>
        <v>0</v>
      </c>
      <c r="D62">
        <f t="shared" si="1"/>
        <v>0</v>
      </c>
      <c r="E62" t="str">
        <f t="shared" si="2"/>
        <v/>
      </c>
      <c r="K62">
        <v>57</v>
      </c>
    </row>
    <row r="63" spans="1:11" ht="17.25" x14ac:dyDescent="0.15">
      <c r="A63">
        <v>58</v>
      </c>
      <c r="B63" s="124">
        <f>実施計画様式!AD130</f>
        <v>0</v>
      </c>
      <c r="C63">
        <f t="shared" si="0"/>
        <v>0</v>
      </c>
      <c r="D63">
        <f t="shared" si="1"/>
        <v>0</v>
      </c>
      <c r="E63" t="str">
        <f t="shared" si="2"/>
        <v/>
      </c>
      <c r="K63">
        <v>58</v>
      </c>
    </row>
    <row r="64" spans="1:11" ht="17.25" x14ac:dyDescent="0.15">
      <c r="A64">
        <v>59</v>
      </c>
      <c r="B64" s="124">
        <f>実施計画様式!AD131</f>
        <v>0</v>
      </c>
      <c r="C64">
        <f t="shared" si="0"/>
        <v>0</v>
      </c>
      <c r="D64">
        <f t="shared" si="1"/>
        <v>0</v>
      </c>
      <c r="E64" t="str">
        <f t="shared" si="2"/>
        <v/>
      </c>
      <c r="K64">
        <v>59</v>
      </c>
    </row>
    <row r="65" spans="1:11" ht="17.25" x14ac:dyDescent="0.15">
      <c r="A65">
        <v>60</v>
      </c>
      <c r="B65" s="124">
        <f>実施計画様式!AD132</f>
        <v>0</v>
      </c>
      <c r="C65">
        <f t="shared" si="0"/>
        <v>0</v>
      </c>
      <c r="D65">
        <f t="shared" si="1"/>
        <v>0</v>
      </c>
      <c r="E65" t="str">
        <f t="shared" si="2"/>
        <v/>
      </c>
      <c r="K65">
        <v>60</v>
      </c>
    </row>
    <row r="66" spans="1:11" ht="17.25" x14ac:dyDescent="0.15">
      <c r="A66">
        <v>61</v>
      </c>
      <c r="B66" s="124">
        <f>実施計画様式!AD133</f>
        <v>0</v>
      </c>
      <c r="C66">
        <f t="shared" si="0"/>
        <v>0</v>
      </c>
      <c r="D66">
        <f t="shared" si="1"/>
        <v>0</v>
      </c>
      <c r="E66" t="str">
        <f t="shared" si="2"/>
        <v/>
      </c>
      <c r="K66">
        <v>61</v>
      </c>
    </row>
    <row r="67" spans="1:11" ht="17.25" x14ac:dyDescent="0.15">
      <c r="A67">
        <v>62</v>
      </c>
      <c r="B67" s="124">
        <f>実施計画様式!AD134</f>
        <v>0</v>
      </c>
      <c r="C67">
        <f t="shared" si="0"/>
        <v>0</v>
      </c>
      <c r="D67">
        <f t="shared" si="1"/>
        <v>0</v>
      </c>
      <c r="E67" t="str">
        <f t="shared" si="2"/>
        <v/>
      </c>
      <c r="K67">
        <v>62</v>
      </c>
    </row>
    <row r="68" spans="1:11" ht="17.25" x14ac:dyDescent="0.15">
      <c r="A68">
        <v>63</v>
      </c>
      <c r="B68" s="124">
        <f>実施計画様式!AD135</f>
        <v>0</v>
      </c>
      <c r="C68">
        <f t="shared" si="0"/>
        <v>0</v>
      </c>
      <c r="D68">
        <f t="shared" si="1"/>
        <v>0</v>
      </c>
      <c r="E68" t="str">
        <f t="shared" si="2"/>
        <v/>
      </c>
      <c r="K68">
        <v>63</v>
      </c>
    </row>
    <row r="69" spans="1:11" ht="17.25" x14ac:dyDescent="0.15">
      <c r="A69">
        <v>64</v>
      </c>
      <c r="B69" s="124">
        <f>実施計画様式!AD136</f>
        <v>0</v>
      </c>
      <c r="C69">
        <f t="shared" si="0"/>
        <v>0</v>
      </c>
      <c r="D69">
        <f t="shared" si="1"/>
        <v>0</v>
      </c>
      <c r="E69" t="str">
        <f t="shared" si="2"/>
        <v/>
      </c>
      <c r="K69">
        <v>64</v>
      </c>
    </row>
    <row r="70" spans="1:11" ht="17.25" x14ac:dyDescent="0.15">
      <c r="A70">
        <v>65</v>
      </c>
      <c r="B70" s="124">
        <f>実施計画様式!AD137</f>
        <v>0</v>
      </c>
      <c r="C70">
        <f t="shared" si="0"/>
        <v>0</v>
      </c>
      <c r="D70">
        <f t="shared" si="1"/>
        <v>0</v>
      </c>
      <c r="E70" t="str">
        <f t="shared" si="2"/>
        <v/>
      </c>
      <c r="K70">
        <v>65</v>
      </c>
    </row>
    <row r="71" spans="1:11" ht="17.25" x14ac:dyDescent="0.15">
      <c r="A71">
        <v>66</v>
      </c>
      <c r="B71" s="124">
        <f>実施計画様式!AD138</f>
        <v>0</v>
      </c>
      <c r="C71">
        <f t="shared" ref="C71:C134" si="3">IF(B71="○",1,0)</f>
        <v>0</v>
      </c>
      <c r="D71">
        <f t="shared" ref="D71:D134" si="4">A71*C71</f>
        <v>0</v>
      </c>
      <c r="E71" t="str">
        <f t="shared" ref="E71:E134" si="5">IFERROR(VLOOKUP(D71,$K$6:$K$405,1,FALSE),"")</f>
        <v/>
      </c>
      <c r="K71">
        <v>66</v>
      </c>
    </row>
    <row r="72" spans="1:11" ht="17.25" x14ac:dyDescent="0.15">
      <c r="A72">
        <v>67</v>
      </c>
      <c r="B72" s="124">
        <f>実施計画様式!AD139</f>
        <v>0</v>
      </c>
      <c r="C72">
        <f t="shared" si="3"/>
        <v>0</v>
      </c>
      <c r="D72">
        <f t="shared" si="4"/>
        <v>0</v>
      </c>
      <c r="E72" t="str">
        <f t="shared" si="5"/>
        <v/>
      </c>
      <c r="K72">
        <v>67</v>
      </c>
    </row>
    <row r="73" spans="1:11" ht="17.25" x14ac:dyDescent="0.15">
      <c r="A73">
        <v>68</v>
      </c>
      <c r="B73" s="124">
        <f>実施計画様式!AD140</f>
        <v>0</v>
      </c>
      <c r="C73">
        <f t="shared" si="3"/>
        <v>0</v>
      </c>
      <c r="D73">
        <f t="shared" si="4"/>
        <v>0</v>
      </c>
      <c r="E73" t="str">
        <f t="shared" si="5"/>
        <v/>
      </c>
      <c r="K73">
        <v>68</v>
      </c>
    </row>
    <row r="74" spans="1:11" ht="17.25" x14ac:dyDescent="0.15">
      <c r="A74">
        <v>69</v>
      </c>
      <c r="B74" s="124">
        <f>実施計画様式!AD141</f>
        <v>0</v>
      </c>
      <c r="C74">
        <f t="shared" si="3"/>
        <v>0</v>
      </c>
      <c r="D74">
        <f t="shared" si="4"/>
        <v>0</v>
      </c>
      <c r="E74" t="str">
        <f t="shared" si="5"/>
        <v/>
      </c>
      <c r="K74">
        <v>69</v>
      </c>
    </row>
    <row r="75" spans="1:11" ht="17.25" x14ac:dyDescent="0.15">
      <c r="A75">
        <v>70</v>
      </c>
      <c r="B75" s="124">
        <f>実施計画様式!AD142</f>
        <v>0</v>
      </c>
      <c r="C75">
        <f t="shared" si="3"/>
        <v>0</v>
      </c>
      <c r="D75">
        <f t="shared" si="4"/>
        <v>0</v>
      </c>
      <c r="E75" t="str">
        <f t="shared" si="5"/>
        <v/>
      </c>
      <c r="K75">
        <v>70</v>
      </c>
    </row>
    <row r="76" spans="1:11" ht="17.25" x14ac:dyDescent="0.15">
      <c r="A76">
        <v>71</v>
      </c>
      <c r="B76" s="124">
        <f>実施計画様式!AD143</f>
        <v>0</v>
      </c>
      <c r="C76">
        <f t="shared" si="3"/>
        <v>0</v>
      </c>
      <c r="D76">
        <f t="shared" si="4"/>
        <v>0</v>
      </c>
      <c r="E76" t="str">
        <f t="shared" si="5"/>
        <v/>
      </c>
      <c r="K76">
        <v>71</v>
      </c>
    </row>
    <row r="77" spans="1:11" ht="17.25" x14ac:dyDescent="0.15">
      <c r="A77">
        <v>72</v>
      </c>
      <c r="B77" s="124">
        <f>実施計画様式!AD144</f>
        <v>0</v>
      </c>
      <c r="C77">
        <f t="shared" si="3"/>
        <v>0</v>
      </c>
      <c r="D77">
        <f t="shared" si="4"/>
        <v>0</v>
      </c>
      <c r="E77" t="str">
        <f t="shared" si="5"/>
        <v/>
      </c>
      <c r="K77">
        <v>72</v>
      </c>
    </row>
    <row r="78" spans="1:11" ht="17.25" x14ac:dyDescent="0.15">
      <c r="A78">
        <v>73</v>
      </c>
      <c r="B78" s="124">
        <f>実施計画様式!AD145</f>
        <v>0</v>
      </c>
      <c r="C78">
        <f t="shared" si="3"/>
        <v>0</v>
      </c>
      <c r="D78">
        <f t="shared" si="4"/>
        <v>0</v>
      </c>
      <c r="E78" t="str">
        <f t="shared" si="5"/>
        <v/>
      </c>
      <c r="K78">
        <v>73</v>
      </c>
    </row>
    <row r="79" spans="1:11" ht="17.25" x14ac:dyDescent="0.15">
      <c r="A79">
        <v>74</v>
      </c>
      <c r="B79" s="124">
        <f>実施計画様式!AD146</f>
        <v>0</v>
      </c>
      <c r="C79">
        <f t="shared" si="3"/>
        <v>0</v>
      </c>
      <c r="D79">
        <f t="shared" si="4"/>
        <v>0</v>
      </c>
      <c r="E79" t="str">
        <f t="shared" si="5"/>
        <v/>
      </c>
      <c r="K79">
        <v>74</v>
      </c>
    </row>
    <row r="80" spans="1:11" ht="17.25" x14ac:dyDescent="0.15">
      <c r="A80">
        <v>75</v>
      </c>
      <c r="B80" s="124">
        <f>実施計画様式!AD147</f>
        <v>0</v>
      </c>
      <c r="C80">
        <f t="shared" si="3"/>
        <v>0</v>
      </c>
      <c r="D80">
        <f t="shared" si="4"/>
        <v>0</v>
      </c>
      <c r="E80" t="str">
        <f t="shared" si="5"/>
        <v/>
      </c>
      <c r="K80">
        <v>75</v>
      </c>
    </row>
    <row r="81" spans="1:11" ht="17.25" x14ac:dyDescent="0.15">
      <c r="A81">
        <v>76</v>
      </c>
      <c r="B81" s="124">
        <f>実施計画様式!AD148</f>
        <v>0</v>
      </c>
      <c r="C81">
        <f t="shared" si="3"/>
        <v>0</v>
      </c>
      <c r="D81">
        <f t="shared" si="4"/>
        <v>0</v>
      </c>
      <c r="E81" t="str">
        <f t="shared" si="5"/>
        <v/>
      </c>
      <c r="K81">
        <v>76</v>
      </c>
    </row>
    <row r="82" spans="1:11" ht="17.25" x14ac:dyDescent="0.15">
      <c r="A82">
        <v>77</v>
      </c>
      <c r="B82" s="124">
        <f>実施計画様式!AD149</f>
        <v>0</v>
      </c>
      <c r="C82">
        <f t="shared" si="3"/>
        <v>0</v>
      </c>
      <c r="D82">
        <f t="shared" si="4"/>
        <v>0</v>
      </c>
      <c r="E82" t="str">
        <f t="shared" si="5"/>
        <v/>
      </c>
      <c r="K82">
        <v>77</v>
      </c>
    </row>
    <row r="83" spans="1:11" ht="17.25" x14ac:dyDescent="0.15">
      <c r="A83">
        <v>78</v>
      </c>
      <c r="B83" s="124">
        <f>実施計画様式!AD150</f>
        <v>0</v>
      </c>
      <c r="C83">
        <f t="shared" si="3"/>
        <v>0</v>
      </c>
      <c r="D83">
        <f t="shared" si="4"/>
        <v>0</v>
      </c>
      <c r="E83" t="str">
        <f t="shared" si="5"/>
        <v/>
      </c>
      <c r="K83">
        <v>78</v>
      </c>
    </row>
    <row r="84" spans="1:11" ht="17.25" x14ac:dyDescent="0.15">
      <c r="A84">
        <v>79</v>
      </c>
      <c r="B84" s="124">
        <f>実施計画様式!AD151</f>
        <v>0</v>
      </c>
      <c r="C84">
        <f t="shared" si="3"/>
        <v>0</v>
      </c>
      <c r="D84">
        <f t="shared" si="4"/>
        <v>0</v>
      </c>
      <c r="E84" t="str">
        <f t="shared" si="5"/>
        <v/>
      </c>
      <c r="K84">
        <v>79</v>
      </c>
    </row>
    <row r="85" spans="1:11" ht="17.25" x14ac:dyDescent="0.15">
      <c r="A85">
        <v>80</v>
      </c>
      <c r="B85" s="124">
        <f>実施計画様式!AD152</f>
        <v>0</v>
      </c>
      <c r="C85">
        <f t="shared" si="3"/>
        <v>0</v>
      </c>
      <c r="D85">
        <f t="shared" si="4"/>
        <v>0</v>
      </c>
      <c r="E85" t="str">
        <f t="shared" si="5"/>
        <v/>
      </c>
      <c r="K85">
        <v>80</v>
      </c>
    </row>
    <row r="86" spans="1:11" ht="17.25" x14ac:dyDescent="0.15">
      <c r="A86">
        <v>81</v>
      </c>
      <c r="B86" s="124">
        <f>実施計画様式!AD153</f>
        <v>0</v>
      </c>
      <c r="C86">
        <f t="shared" si="3"/>
        <v>0</v>
      </c>
      <c r="D86">
        <f t="shared" si="4"/>
        <v>0</v>
      </c>
      <c r="E86" t="str">
        <f t="shared" si="5"/>
        <v/>
      </c>
      <c r="K86">
        <v>81</v>
      </c>
    </row>
    <row r="87" spans="1:11" ht="17.25" x14ac:dyDescent="0.15">
      <c r="A87">
        <v>82</v>
      </c>
      <c r="B87" s="124">
        <f>実施計画様式!AD154</f>
        <v>0</v>
      </c>
      <c r="C87">
        <f t="shared" si="3"/>
        <v>0</v>
      </c>
      <c r="D87">
        <f t="shared" si="4"/>
        <v>0</v>
      </c>
      <c r="E87" t="str">
        <f t="shared" si="5"/>
        <v/>
      </c>
      <c r="K87">
        <v>82</v>
      </c>
    </row>
    <row r="88" spans="1:11" ht="17.25" x14ac:dyDescent="0.15">
      <c r="A88">
        <v>83</v>
      </c>
      <c r="B88" s="124">
        <f>実施計画様式!AD155</f>
        <v>0</v>
      </c>
      <c r="C88">
        <f t="shared" si="3"/>
        <v>0</v>
      </c>
      <c r="D88">
        <f t="shared" si="4"/>
        <v>0</v>
      </c>
      <c r="E88" t="str">
        <f t="shared" si="5"/>
        <v/>
      </c>
      <c r="K88">
        <v>83</v>
      </c>
    </row>
    <row r="89" spans="1:11" ht="17.25" x14ac:dyDescent="0.15">
      <c r="A89">
        <v>84</v>
      </c>
      <c r="B89" s="124">
        <f>実施計画様式!AD156</f>
        <v>0</v>
      </c>
      <c r="C89">
        <f t="shared" si="3"/>
        <v>0</v>
      </c>
      <c r="D89">
        <f t="shared" si="4"/>
        <v>0</v>
      </c>
      <c r="E89" t="str">
        <f t="shared" si="5"/>
        <v/>
      </c>
      <c r="K89">
        <v>84</v>
      </c>
    </row>
    <row r="90" spans="1:11" ht="17.25" x14ac:dyDescent="0.15">
      <c r="A90">
        <v>85</v>
      </c>
      <c r="B90" s="124">
        <f>実施計画様式!AD157</f>
        <v>0</v>
      </c>
      <c r="C90">
        <f t="shared" si="3"/>
        <v>0</v>
      </c>
      <c r="D90">
        <f t="shared" si="4"/>
        <v>0</v>
      </c>
      <c r="E90" t="str">
        <f t="shared" si="5"/>
        <v/>
      </c>
      <c r="K90">
        <v>85</v>
      </c>
    </row>
    <row r="91" spans="1:11" ht="17.25" x14ac:dyDescent="0.15">
      <c r="A91">
        <v>86</v>
      </c>
      <c r="B91" s="124">
        <f>実施計画様式!AD158</f>
        <v>0</v>
      </c>
      <c r="C91">
        <f t="shared" si="3"/>
        <v>0</v>
      </c>
      <c r="D91">
        <f t="shared" si="4"/>
        <v>0</v>
      </c>
      <c r="E91" t="str">
        <f t="shared" si="5"/>
        <v/>
      </c>
      <c r="K91">
        <v>86</v>
      </c>
    </row>
    <row r="92" spans="1:11" ht="17.25" x14ac:dyDescent="0.15">
      <c r="A92">
        <v>87</v>
      </c>
      <c r="B92" s="124">
        <f>実施計画様式!AD159</f>
        <v>0</v>
      </c>
      <c r="C92">
        <f t="shared" si="3"/>
        <v>0</v>
      </c>
      <c r="D92">
        <f t="shared" si="4"/>
        <v>0</v>
      </c>
      <c r="E92" t="str">
        <f t="shared" si="5"/>
        <v/>
      </c>
      <c r="K92">
        <v>87</v>
      </c>
    </row>
    <row r="93" spans="1:11" ht="17.25" x14ac:dyDescent="0.15">
      <c r="A93">
        <v>88</v>
      </c>
      <c r="B93" s="124">
        <f>実施計画様式!AD160</f>
        <v>0</v>
      </c>
      <c r="C93">
        <f t="shared" si="3"/>
        <v>0</v>
      </c>
      <c r="D93">
        <f t="shared" si="4"/>
        <v>0</v>
      </c>
      <c r="E93" t="str">
        <f t="shared" si="5"/>
        <v/>
      </c>
      <c r="K93">
        <v>88</v>
      </c>
    </row>
    <row r="94" spans="1:11" ht="17.25" x14ac:dyDescent="0.15">
      <c r="A94">
        <v>89</v>
      </c>
      <c r="B94" s="124">
        <f>実施計画様式!AD161</f>
        <v>0</v>
      </c>
      <c r="C94">
        <f t="shared" si="3"/>
        <v>0</v>
      </c>
      <c r="D94">
        <f t="shared" si="4"/>
        <v>0</v>
      </c>
      <c r="E94" t="str">
        <f t="shared" si="5"/>
        <v/>
      </c>
      <c r="K94">
        <v>89</v>
      </c>
    </row>
    <row r="95" spans="1:11" ht="17.25" x14ac:dyDescent="0.15">
      <c r="A95">
        <v>90</v>
      </c>
      <c r="B95" s="124">
        <f>実施計画様式!AD162</f>
        <v>0</v>
      </c>
      <c r="C95">
        <f t="shared" si="3"/>
        <v>0</v>
      </c>
      <c r="D95">
        <f t="shared" si="4"/>
        <v>0</v>
      </c>
      <c r="E95" t="str">
        <f t="shared" si="5"/>
        <v/>
      </c>
      <c r="K95">
        <v>90</v>
      </c>
    </row>
    <row r="96" spans="1:11" ht="17.25" x14ac:dyDescent="0.15">
      <c r="A96">
        <v>91</v>
      </c>
      <c r="B96" s="124">
        <f>実施計画様式!AD163</f>
        <v>0</v>
      </c>
      <c r="C96">
        <f t="shared" si="3"/>
        <v>0</v>
      </c>
      <c r="D96">
        <f t="shared" si="4"/>
        <v>0</v>
      </c>
      <c r="E96" t="str">
        <f t="shared" si="5"/>
        <v/>
      </c>
      <c r="K96">
        <v>91</v>
      </c>
    </row>
    <row r="97" spans="1:11" ht="17.25" x14ac:dyDescent="0.15">
      <c r="A97">
        <v>92</v>
      </c>
      <c r="B97" s="124">
        <f>実施計画様式!AD164</f>
        <v>0</v>
      </c>
      <c r="C97">
        <f t="shared" si="3"/>
        <v>0</v>
      </c>
      <c r="D97">
        <f t="shared" si="4"/>
        <v>0</v>
      </c>
      <c r="E97" t="str">
        <f t="shared" si="5"/>
        <v/>
      </c>
      <c r="K97">
        <v>92</v>
      </c>
    </row>
    <row r="98" spans="1:11" ht="17.25" x14ac:dyDescent="0.15">
      <c r="A98">
        <v>93</v>
      </c>
      <c r="B98" s="124">
        <f>実施計画様式!AD165</f>
        <v>0</v>
      </c>
      <c r="C98">
        <f t="shared" si="3"/>
        <v>0</v>
      </c>
      <c r="D98">
        <f t="shared" si="4"/>
        <v>0</v>
      </c>
      <c r="E98" t="str">
        <f t="shared" si="5"/>
        <v/>
      </c>
      <c r="K98">
        <v>93</v>
      </c>
    </row>
    <row r="99" spans="1:11" ht="17.25" x14ac:dyDescent="0.15">
      <c r="A99">
        <v>94</v>
      </c>
      <c r="B99" s="124">
        <f>実施計画様式!AD166</f>
        <v>0</v>
      </c>
      <c r="C99">
        <f t="shared" si="3"/>
        <v>0</v>
      </c>
      <c r="D99">
        <f t="shared" si="4"/>
        <v>0</v>
      </c>
      <c r="E99" t="str">
        <f t="shared" si="5"/>
        <v/>
      </c>
      <c r="K99">
        <v>94</v>
      </c>
    </row>
    <row r="100" spans="1:11" ht="17.25" x14ac:dyDescent="0.15">
      <c r="A100">
        <v>95</v>
      </c>
      <c r="B100" s="124">
        <f>実施計画様式!AD167</f>
        <v>0</v>
      </c>
      <c r="C100">
        <f t="shared" si="3"/>
        <v>0</v>
      </c>
      <c r="D100">
        <f t="shared" si="4"/>
        <v>0</v>
      </c>
      <c r="E100" t="str">
        <f t="shared" si="5"/>
        <v/>
      </c>
      <c r="K100">
        <v>95</v>
      </c>
    </row>
    <row r="101" spans="1:11" ht="17.25" x14ac:dyDescent="0.15">
      <c r="A101">
        <v>96</v>
      </c>
      <c r="B101" s="124">
        <f>実施計画様式!AD168</f>
        <v>0</v>
      </c>
      <c r="C101">
        <f t="shared" si="3"/>
        <v>0</v>
      </c>
      <c r="D101">
        <f t="shared" si="4"/>
        <v>0</v>
      </c>
      <c r="E101" t="str">
        <f t="shared" si="5"/>
        <v/>
      </c>
      <c r="K101">
        <v>96</v>
      </c>
    </row>
    <row r="102" spans="1:11" ht="17.25" x14ac:dyDescent="0.15">
      <c r="A102">
        <v>97</v>
      </c>
      <c r="B102" s="124">
        <f>実施計画様式!AD169</f>
        <v>0</v>
      </c>
      <c r="C102">
        <f t="shared" si="3"/>
        <v>0</v>
      </c>
      <c r="D102">
        <f t="shared" si="4"/>
        <v>0</v>
      </c>
      <c r="E102" t="str">
        <f t="shared" si="5"/>
        <v/>
      </c>
      <c r="K102">
        <v>97</v>
      </c>
    </row>
    <row r="103" spans="1:11" ht="17.25" x14ac:dyDescent="0.15">
      <c r="A103">
        <v>98</v>
      </c>
      <c r="B103" s="124">
        <f>実施計画様式!AD170</f>
        <v>0</v>
      </c>
      <c r="C103">
        <f t="shared" si="3"/>
        <v>0</v>
      </c>
      <c r="D103">
        <f t="shared" si="4"/>
        <v>0</v>
      </c>
      <c r="E103" t="str">
        <f t="shared" si="5"/>
        <v/>
      </c>
      <c r="K103">
        <v>98</v>
      </c>
    </row>
    <row r="104" spans="1:11" ht="17.25" x14ac:dyDescent="0.15">
      <c r="A104">
        <v>99</v>
      </c>
      <c r="B104" s="124">
        <f>実施計画様式!AD171</f>
        <v>0</v>
      </c>
      <c r="C104">
        <f t="shared" si="3"/>
        <v>0</v>
      </c>
      <c r="D104">
        <f t="shared" si="4"/>
        <v>0</v>
      </c>
      <c r="E104" t="str">
        <f t="shared" si="5"/>
        <v/>
      </c>
      <c r="K104">
        <v>99</v>
      </c>
    </row>
    <row r="105" spans="1:11" ht="17.25" x14ac:dyDescent="0.15">
      <c r="A105">
        <v>100</v>
      </c>
      <c r="B105" s="124">
        <f>実施計画様式!AD172</f>
        <v>0</v>
      </c>
      <c r="C105">
        <f t="shared" si="3"/>
        <v>0</v>
      </c>
      <c r="D105">
        <f t="shared" si="4"/>
        <v>0</v>
      </c>
      <c r="E105" t="str">
        <f t="shared" si="5"/>
        <v/>
      </c>
      <c r="K105">
        <v>100</v>
      </c>
    </row>
    <row r="106" spans="1:11" ht="17.25" x14ac:dyDescent="0.15">
      <c r="A106">
        <v>101</v>
      </c>
      <c r="B106" s="124">
        <f>実施計画様式!AD173</f>
        <v>0</v>
      </c>
      <c r="C106">
        <f t="shared" si="3"/>
        <v>0</v>
      </c>
      <c r="D106">
        <f t="shared" si="4"/>
        <v>0</v>
      </c>
      <c r="E106" t="str">
        <f t="shared" si="5"/>
        <v/>
      </c>
      <c r="K106">
        <v>101</v>
      </c>
    </row>
    <row r="107" spans="1:11" ht="17.25" x14ac:dyDescent="0.15">
      <c r="A107">
        <v>102</v>
      </c>
      <c r="B107" s="124">
        <f>実施計画様式!AD174</f>
        <v>0</v>
      </c>
      <c r="C107">
        <f t="shared" si="3"/>
        <v>0</v>
      </c>
      <c r="D107">
        <f t="shared" si="4"/>
        <v>0</v>
      </c>
      <c r="E107" t="str">
        <f t="shared" si="5"/>
        <v/>
      </c>
      <c r="K107">
        <v>102</v>
      </c>
    </row>
    <row r="108" spans="1:11" ht="17.25" x14ac:dyDescent="0.15">
      <c r="A108">
        <v>103</v>
      </c>
      <c r="B108" s="124">
        <f>実施計画様式!AD175</f>
        <v>0</v>
      </c>
      <c r="C108">
        <f t="shared" si="3"/>
        <v>0</v>
      </c>
      <c r="D108">
        <f t="shared" si="4"/>
        <v>0</v>
      </c>
      <c r="E108" t="str">
        <f t="shared" si="5"/>
        <v/>
      </c>
      <c r="K108">
        <v>103</v>
      </c>
    </row>
    <row r="109" spans="1:11" ht="17.25" x14ac:dyDescent="0.15">
      <c r="A109">
        <v>104</v>
      </c>
      <c r="B109" s="124">
        <f>実施計画様式!AD176</f>
        <v>0</v>
      </c>
      <c r="C109">
        <f t="shared" si="3"/>
        <v>0</v>
      </c>
      <c r="D109">
        <f t="shared" si="4"/>
        <v>0</v>
      </c>
      <c r="E109" t="str">
        <f t="shared" si="5"/>
        <v/>
      </c>
      <c r="K109">
        <v>104</v>
      </c>
    </row>
    <row r="110" spans="1:11" ht="17.25" x14ac:dyDescent="0.15">
      <c r="A110">
        <v>105</v>
      </c>
      <c r="B110" s="124">
        <f>実施計画様式!AD177</f>
        <v>0</v>
      </c>
      <c r="C110">
        <f t="shared" si="3"/>
        <v>0</v>
      </c>
      <c r="D110">
        <f t="shared" si="4"/>
        <v>0</v>
      </c>
      <c r="E110" t="str">
        <f t="shared" si="5"/>
        <v/>
      </c>
      <c r="K110">
        <v>105</v>
      </c>
    </row>
    <row r="111" spans="1:11" ht="17.25" x14ac:dyDescent="0.15">
      <c r="A111">
        <v>106</v>
      </c>
      <c r="B111" s="124">
        <f>実施計画様式!AD178</f>
        <v>0</v>
      </c>
      <c r="C111">
        <f t="shared" si="3"/>
        <v>0</v>
      </c>
      <c r="D111">
        <f t="shared" si="4"/>
        <v>0</v>
      </c>
      <c r="E111" t="str">
        <f t="shared" si="5"/>
        <v/>
      </c>
      <c r="K111">
        <v>106</v>
      </c>
    </row>
    <row r="112" spans="1:11" ht="17.25" x14ac:dyDescent="0.15">
      <c r="A112">
        <v>107</v>
      </c>
      <c r="B112" s="124">
        <f>実施計画様式!AD179</f>
        <v>0</v>
      </c>
      <c r="C112">
        <f t="shared" si="3"/>
        <v>0</v>
      </c>
      <c r="D112">
        <f t="shared" si="4"/>
        <v>0</v>
      </c>
      <c r="E112" t="str">
        <f t="shared" si="5"/>
        <v/>
      </c>
      <c r="K112">
        <v>107</v>
      </c>
    </row>
    <row r="113" spans="1:11" ht="17.25" x14ac:dyDescent="0.15">
      <c r="A113">
        <v>108</v>
      </c>
      <c r="B113" s="124">
        <f>実施計画様式!AD180</f>
        <v>0</v>
      </c>
      <c r="C113">
        <f t="shared" si="3"/>
        <v>0</v>
      </c>
      <c r="D113">
        <f t="shared" si="4"/>
        <v>0</v>
      </c>
      <c r="E113" t="str">
        <f t="shared" si="5"/>
        <v/>
      </c>
      <c r="K113">
        <v>108</v>
      </c>
    </row>
    <row r="114" spans="1:11" ht="17.25" x14ac:dyDescent="0.15">
      <c r="A114">
        <v>109</v>
      </c>
      <c r="B114" s="124">
        <f>実施計画様式!AD181</f>
        <v>0</v>
      </c>
      <c r="C114">
        <f t="shared" si="3"/>
        <v>0</v>
      </c>
      <c r="D114">
        <f t="shared" si="4"/>
        <v>0</v>
      </c>
      <c r="E114" t="str">
        <f t="shared" si="5"/>
        <v/>
      </c>
      <c r="K114">
        <v>109</v>
      </c>
    </row>
    <row r="115" spans="1:11" ht="17.25" x14ac:dyDescent="0.15">
      <c r="A115">
        <v>110</v>
      </c>
      <c r="B115" s="124">
        <f>実施計画様式!AD182</f>
        <v>0</v>
      </c>
      <c r="C115">
        <f t="shared" si="3"/>
        <v>0</v>
      </c>
      <c r="D115">
        <f t="shared" si="4"/>
        <v>0</v>
      </c>
      <c r="E115" t="str">
        <f t="shared" si="5"/>
        <v/>
      </c>
      <c r="K115">
        <v>110</v>
      </c>
    </row>
    <row r="116" spans="1:11" ht="17.25" x14ac:dyDescent="0.15">
      <c r="A116">
        <v>111</v>
      </c>
      <c r="B116" s="124">
        <f>実施計画様式!AD183</f>
        <v>0</v>
      </c>
      <c r="C116">
        <f t="shared" si="3"/>
        <v>0</v>
      </c>
      <c r="D116">
        <f t="shared" si="4"/>
        <v>0</v>
      </c>
      <c r="E116" t="str">
        <f t="shared" si="5"/>
        <v/>
      </c>
      <c r="K116">
        <v>111</v>
      </c>
    </row>
    <row r="117" spans="1:11" ht="17.25" x14ac:dyDescent="0.15">
      <c r="A117">
        <v>112</v>
      </c>
      <c r="B117" s="124">
        <f>実施計画様式!AD184</f>
        <v>0</v>
      </c>
      <c r="C117">
        <f t="shared" si="3"/>
        <v>0</v>
      </c>
      <c r="D117">
        <f t="shared" si="4"/>
        <v>0</v>
      </c>
      <c r="E117" t="str">
        <f t="shared" si="5"/>
        <v/>
      </c>
      <c r="K117">
        <v>112</v>
      </c>
    </row>
    <row r="118" spans="1:11" ht="17.25" x14ac:dyDescent="0.15">
      <c r="A118">
        <v>113</v>
      </c>
      <c r="B118" s="124">
        <f>実施計画様式!AD185</f>
        <v>0</v>
      </c>
      <c r="C118">
        <f t="shared" si="3"/>
        <v>0</v>
      </c>
      <c r="D118">
        <f t="shared" si="4"/>
        <v>0</v>
      </c>
      <c r="E118" t="str">
        <f t="shared" si="5"/>
        <v/>
      </c>
      <c r="K118">
        <v>113</v>
      </c>
    </row>
    <row r="119" spans="1:11" ht="17.25" x14ac:dyDescent="0.15">
      <c r="A119">
        <v>114</v>
      </c>
      <c r="B119" s="124">
        <f>実施計画様式!AD186</f>
        <v>0</v>
      </c>
      <c r="C119">
        <f t="shared" si="3"/>
        <v>0</v>
      </c>
      <c r="D119">
        <f t="shared" si="4"/>
        <v>0</v>
      </c>
      <c r="E119" t="str">
        <f t="shared" si="5"/>
        <v/>
      </c>
      <c r="K119">
        <v>114</v>
      </c>
    </row>
    <row r="120" spans="1:11" ht="17.25" x14ac:dyDescent="0.15">
      <c r="A120">
        <v>115</v>
      </c>
      <c r="B120" s="124">
        <f>実施計画様式!AD187</f>
        <v>0</v>
      </c>
      <c r="C120">
        <f t="shared" si="3"/>
        <v>0</v>
      </c>
      <c r="D120">
        <f t="shared" si="4"/>
        <v>0</v>
      </c>
      <c r="E120" t="str">
        <f t="shared" si="5"/>
        <v/>
      </c>
      <c r="K120">
        <v>115</v>
      </c>
    </row>
    <row r="121" spans="1:11" ht="17.25" x14ac:dyDescent="0.15">
      <c r="A121">
        <v>116</v>
      </c>
      <c r="B121" s="124">
        <f>実施計画様式!AD188</f>
        <v>0</v>
      </c>
      <c r="C121">
        <f t="shared" si="3"/>
        <v>0</v>
      </c>
      <c r="D121">
        <f t="shared" si="4"/>
        <v>0</v>
      </c>
      <c r="E121" t="str">
        <f t="shared" si="5"/>
        <v/>
      </c>
      <c r="K121">
        <v>116</v>
      </c>
    </row>
    <row r="122" spans="1:11" ht="17.25" x14ac:dyDescent="0.15">
      <c r="A122">
        <v>117</v>
      </c>
      <c r="B122" s="124">
        <f>実施計画様式!AD189</f>
        <v>0</v>
      </c>
      <c r="C122">
        <f t="shared" si="3"/>
        <v>0</v>
      </c>
      <c r="D122">
        <f t="shared" si="4"/>
        <v>0</v>
      </c>
      <c r="E122" t="str">
        <f t="shared" si="5"/>
        <v/>
      </c>
      <c r="K122">
        <v>117</v>
      </c>
    </row>
    <row r="123" spans="1:11" ht="17.25" x14ac:dyDescent="0.15">
      <c r="A123">
        <v>118</v>
      </c>
      <c r="B123" s="124">
        <f>実施計画様式!AD190</f>
        <v>0</v>
      </c>
      <c r="C123">
        <f t="shared" si="3"/>
        <v>0</v>
      </c>
      <c r="D123">
        <f t="shared" si="4"/>
        <v>0</v>
      </c>
      <c r="E123" t="str">
        <f t="shared" si="5"/>
        <v/>
      </c>
      <c r="K123">
        <v>118</v>
      </c>
    </row>
    <row r="124" spans="1:11" ht="17.25" x14ac:dyDescent="0.15">
      <c r="A124">
        <v>119</v>
      </c>
      <c r="B124" s="124">
        <f>実施計画様式!AD191</f>
        <v>0</v>
      </c>
      <c r="C124">
        <f t="shared" si="3"/>
        <v>0</v>
      </c>
      <c r="D124">
        <f t="shared" si="4"/>
        <v>0</v>
      </c>
      <c r="E124" t="str">
        <f t="shared" si="5"/>
        <v/>
      </c>
      <c r="K124">
        <v>119</v>
      </c>
    </row>
    <row r="125" spans="1:11" ht="17.25" x14ac:dyDescent="0.15">
      <c r="A125">
        <v>120</v>
      </c>
      <c r="B125" s="124">
        <f>実施計画様式!AD192</f>
        <v>0</v>
      </c>
      <c r="C125">
        <f t="shared" si="3"/>
        <v>0</v>
      </c>
      <c r="D125">
        <f t="shared" si="4"/>
        <v>0</v>
      </c>
      <c r="E125" t="str">
        <f t="shared" si="5"/>
        <v/>
      </c>
      <c r="K125">
        <v>120</v>
      </c>
    </row>
    <row r="126" spans="1:11" ht="17.25" x14ac:dyDescent="0.15">
      <c r="A126">
        <v>121</v>
      </c>
      <c r="B126" s="124">
        <f>実施計画様式!AD193</f>
        <v>0</v>
      </c>
      <c r="C126">
        <f t="shared" si="3"/>
        <v>0</v>
      </c>
      <c r="D126">
        <f t="shared" si="4"/>
        <v>0</v>
      </c>
      <c r="E126" t="str">
        <f t="shared" si="5"/>
        <v/>
      </c>
      <c r="K126">
        <v>121</v>
      </c>
    </row>
    <row r="127" spans="1:11" ht="17.25" x14ac:dyDescent="0.15">
      <c r="A127">
        <v>122</v>
      </c>
      <c r="B127" s="124">
        <f>実施計画様式!AD194</f>
        <v>0</v>
      </c>
      <c r="C127">
        <f t="shared" si="3"/>
        <v>0</v>
      </c>
      <c r="D127">
        <f t="shared" si="4"/>
        <v>0</v>
      </c>
      <c r="E127" t="str">
        <f t="shared" si="5"/>
        <v/>
      </c>
      <c r="K127">
        <v>122</v>
      </c>
    </row>
    <row r="128" spans="1:11" ht="17.25" x14ac:dyDescent="0.15">
      <c r="A128">
        <v>123</v>
      </c>
      <c r="B128" s="124">
        <f>実施計画様式!AD195</f>
        <v>0</v>
      </c>
      <c r="C128">
        <f t="shared" si="3"/>
        <v>0</v>
      </c>
      <c r="D128">
        <f t="shared" si="4"/>
        <v>0</v>
      </c>
      <c r="E128" t="str">
        <f t="shared" si="5"/>
        <v/>
      </c>
      <c r="K128">
        <v>123</v>
      </c>
    </row>
    <row r="129" spans="1:11" ht="17.25" x14ac:dyDescent="0.15">
      <c r="A129">
        <v>124</v>
      </c>
      <c r="B129" s="124">
        <f>実施計画様式!AD196</f>
        <v>0</v>
      </c>
      <c r="C129">
        <f t="shared" si="3"/>
        <v>0</v>
      </c>
      <c r="D129">
        <f t="shared" si="4"/>
        <v>0</v>
      </c>
      <c r="E129" t="str">
        <f t="shared" si="5"/>
        <v/>
      </c>
      <c r="K129">
        <v>124</v>
      </c>
    </row>
    <row r="130" spans="1:11" ht="17.25" x14ac:dyDescent="0.15">
      <c r="A130">
        <v>125</v>
      </c>
      <c r="B130" s="124">
        <f>実施計画様式!AD197</f>
        <v>0</v>
      </c>
      <c r="C130">
        <f t="shared" si="3"/>
        <v>0</v>
      </c>
      <c r="D130">
        <f t="shared" si="4"/>
        <v>0</v>
      </c>
      <c r="E130" t="str">
        <f t="shared" si="5"/>
        <v/>
      </c>
      <c r="K130">
        <v>125</v>
      </c>
    </row>
    <row r="131" spans="1:11" ht="17.25" x14ac:dyDescent="0.15">
      <c r="A131">
        <v>126</v>
      </c>
      <c r="B131" s="124">
        <f>実施計画様式!AD198</f>
        <v>0</v>
      </c>
      <c r="C131">
        <f t="shared" si="3"/>
        <v>0</v>
      </c>
      <c r="D131">
        <f t="shared" si="4"/>
        <v>0</v>
      </c>
      <c r="E131" t="str">
        <f t="shared" si="5"/>
        <v/>
      </c>
      <c r="K131">
        <v>126</v>
      </c>
    </row>
    <row r="132" spans="1:11" ht="17.25" x14ac:dyDescent="0.15">
      <c r="A132">
        <v>127</v>
      </c>
      <c r="B132" s="124">
        <f>実施計画様式!AD199</f>
        <v>0</v>
      </c>
      <c r="C132">
        <f t="shared" si="3"/>
        <v>0</v>
      </c>
      <c r="D132">
        <f t="shared" si="4"/>
        <v>0</v>
      </c>
      <c r="E132" t="str">
        <f t="shared" si="5"/>
        <v/>
      </c>
      <c r="K132">
        <v>127</v>
      </c>
    </row>
    <row r="133" spans="1:11" ht="17.25" x14ac:dyDescent="0.15">
      <c r="A133">
        <v>128</v>
      </c>
      <c r="B133" s="124">
        <f>実施計画様式!AD200</f>
        <v>0</v>
      </c>
      <c r="C133">
        <f t="shared" si="3"/>
        <v>0</v>
      </c>
      <c r="D133">
        <f t="shared" si="4"/>
        <v>0</v>
      </c>
      <c r="E133" t="str">
        <f t="shared" si="5"/>
        <v/>
      </c>
      <c r="K133">
        <v>128</v>
      </c>
    </row>
    <row r="134" spans="1:11" ht="17.25" x14ac:dyDescent="0.15">
      <c r="A134">
        <v>129</v>
      </c>
      <c r="B134" s="124">
        <f>実施計画様式!AD201</f>
        <v>0</v>
      </c>
      <c r="C134">
        <f t="shared" si="3"/>
        <v>0</v>
      </c>
      <c r="D134">
        <f t="shared" si="4"/>
        <v>0</v>
      </c>
      <c r="E134" t="str">
        <f t="shared" si="5"/>
        <v/>
      </c>
      <c r="K134">
        <v>129</v>
      </c>
    </row>
    <row r="135" spans="1:11" ht="17.25" x14ac:dyDescent="0.15">
      <c r="A135">
        <v>130</v>
      </c>
      <c r="B135" s="124">
        <f>実施計画様式!AD202</f>
        <v>0</v>
      </c>
      <c r="C135">
        <f t="shared" ref="C135:C198" si="6">IF(B135="○",1,0)</f>
        <v>0</v>
      </c>
      <c r="D135">
        <f t="shared" ref="D135:D198" si="7">A135*C135</f>
        <v>0</v>
      </c>
      <c r="E135" t="str">
        <f t="shared" ref="E135:E198" si="8">IFERROR(VLOOKUP(D135,$K$6:$K$405,1,FALSE),"")</f>
        <v/>
      </c>
      <c r="K135">
        <v>130</v>
      </c>
    </row>
    <row r="136" spans="1:11" ht="17.25" x14ac:dyDescent="0.15">
      <c r="A136">
        <v>131</v>
      </c>
      <c r="B136" s="124">
        <f>実施計画様式!AD203</f>
        <v>0</v>
      </c>
      <c r="C136">
        <f t="shared" si="6"/>
        <v>0</v>
      </c>
      <c r="D136">
        <f t="shared" si="7"/>
        <v>0</v>
      </c>
      <c r="E136" t="str">
        <f t="shared" si="8"/>
        <v/>
      </c>
      <c r="K136">
        <v>131</v>
      </c>
    </row>
    <row r="137" spans="1:11" ht="17.25" x14ac:dyDescent="0.15">
      <c r="A137">
        <v>132</v>
      </c>
      <c r="B137" s="124">
        <f>実施計画様式!AD204</f>
        <v>0</v>
      </c>
      <c r="C137">
        <f t="shared" si="6"/>
        <v>0</v>
      </c>
      <c r="D137">
        <f t="shared" si="7"/>
        <v>0</v>
      </c>
      <c r="E137" t="str">
        <f t="shared" si="8"/>
        <v/>
      </c>
      <c r="K137">
        <v>132</v>
      </c>
    </row>
    <row r="138" spans="1:11" ht="17.25" x14ac:dyDescent="0.15">
      <c r="A138">
        <v>133</v>
      </c>
      <c r="B138" s="124">
        <f>実施計画様式!AD205</f>
        <v>0</v>
      </c>
      <c r="C138">
        <f t="shared" si="6"/>
        <v>0</v>
      </c>
      <c r="D138">
        <f t="shared" si="7"/>
        <v>0</v>
      </c>
      <c r="E138" t="str">
        <f t="shared" si="8"/>
        <v/>
      </c>
      <c r="K138">
        <v>133</v>
      </c>
    </row>
    <row r="139" spans="1:11" ht="17.25" x14ac:dyDescent="0.15">
      <c r="A139">
        <v>134</v>
      </c>
      <c r="B139" s="124">
        <f>実施計画様式!AD206</f>
        <v>0</v>
      </c>
      <c r="C139">
        <f t="shared" si="6"/>
        <v>0</v>
      </c>
      <c r="D139">
        <f t="shared" si="7"/>
        <v>0</v>
      </c>
      <c r="E139" t="str">
        <f t="shared" si="8"/>
        <v/>
      </c>
      <c r="K139">
        <v>134</v>
      </c>
    </row>
    <row r="140" spans="1:11" ht="17.25" x14ac:dyDescent="0.15">
      <c r="A140">
        <v>135</v>
      </c>
      <c r="B140" s="124">
        <f>実施計画様式!AD207</f>
        <v>0</v>
      </c>
      <c r="C140">
        <f t="shared" si="6"/>
        <v>0</v>
      </c>
      <c r="D140">
        <f t="shared" si="7"/>
        <v>0</v>
      </c>
      <c r="E140" t="str">
        <f t="shared" si="8"/>
        <v/>
      </c>
      <c r="K140">
        <v>135</v>
      </c>
    </row>
    <row r="141" spans="1:11" ht="17.25" x14ac:dyDescent="0.15">
      <c r="A141">
        <v>136</v>
      </c>
      <c r="B141" s="124">
        <f>実施計画様式!AD208</f>
        <v>0</v>
      </c>
      <c r="C141">
        <f t="shared" si="6"/>
        <v>0</v>
      </c>
      <c r="D141">
        <f t="shared" si="7"/>
        <v>0</v>
      </c>
      <c r="E141" t="str">
        <f t="shared" si="8"/>
        <v/>
      </c>
      <c r="K141">
        <v>136</v>
      </c>
    </row>
    <row r="142" spans="1:11" ht="17.25" x14ac:dyDescent="0.15">
      <c r="A142">
        <v>137</v>
      </c>
      <c r="B142" s="124">
        <f>実施計画様式!AD209</f>
        <v>0</v>
      </c>
      <c r="C142">
        <f t="shared" si="6"/>
        <v>0</v>
      </c>
      <c r="D142">
        <f t="shared" si="7"/>
        <v>0</v>
      </c>
      <c r="E142" t="str">
        <f t="shared" si="8"/>
        <v/>
      </c>
      <c r="K142">
        <v>137</v>
      </c>
    </row>
    <row r="143" spans="1:11" ht="17.25" x14ac:dyDescent="0.15">
      <c r="A143">
        <v>138</v>
      </c>
      <c r="B143" s="124">
        <f>実施計画様式!AD210</f>
        <v>0</v>
      </c>
      <c r="C143">
        <f t="shared" si="6"/>
        <v>0</v>
      </c>
      <c r="D143">
        <f t="shared" si="7"/>
        <v>0</v>
      </c>
      <c r="E143" t="str">
        <f t="shared" si="8"/>
        <v/>
      </c>
      <c r="K143">
        <v>138</v>
      </c>
    </row>
    <row r="144" spans="1:11" ht="17.25" x14ac:dyDescent="0.15">
      <c r="A144">
        <v>139</v>
      </c>
      <c r="B144" s="124">
        <f>実施計画様式!AD211</f>
        <v>0</v>
      </c>
      <c r="C144">
        <f t="shared" si="6"/>
        <v>0</v>
      </c>
      <c r="D144">
        <f t="shared" si="7"/>
        <v>0</v>
      </c>
      <c r="E144" t="str">
        <f t="shared" si="8"/>
        <v/>
      </c>
      <c r="K144">
        <v>139</v>
      </c>
    </row>
    <row r="145" spans="1:11" ht="17.25" x14ac:dyDescent="0.15">
      <c r="A145">
        <v>140</v>
      </c>
      <c r="B145" s="124">
        <f>実施計画様式!AD212</f>
        <v>0</v>
      </c>
      <c r="C145">
        <f t="shared" si="6"/>
        <v>0</v>
      </c>
      <c r="D145">
        <f t="shared" si="7"/>
        <v>0</v>
      </c>
      <c r="E145" t="str">
        <f t="shared" si="8"/>
        <v/>
      </c>
      <c r="K145">
        <v>140</v>
      </c>
    </row>
    <row r="146" spans="1:11" ht="17.25" x14ac:dyDescent="0.15">
      <c r="A146">
        <v>141</v>
      </c>
      <c r="B146" s="124">
        <f>実施計画様式!AD213</f>
        <v>0</v>
      </c>
      <c r="C146">
        <f t="shared" si="6"/>
        <v>0</v>
      </c>
      <c r="D146">
        <f t="shared" si="7"/>
        <v>0</v>
      </c>
      <c r="E146" t="str">
        <f t="shared" si="8"/>
        <v/>
      </c>
      <c r="K146">
        <v>141</v>
      </c>
    </row>
    <row r="147" spans="1:11" ht="17.25" x14ac:dyDescent="0.15">
      <c r="A147">
        <v>142</v>
      </c>
      <c r="B147" s="124">
        <f>実施計画様式!AD214</f>
        <v>0</v>
      </c>
      <c r="C147">
        <f t="shared" si="6"/>
        <v>0</v>
      </c>
      <c r="D147">
        <f t="shared" si="7"/>
        <v>0</v>
      </c>
      <c r="E147" t="str">
        <f t="shared" si="8"/>
        <v/>
      </c>
      <c r="K147">
        <v>142</v>
      </c>
    </row>
    <row r="148" spans="1:11" ht="17.25" x14ac:dyDescent="0.15">
      <c r="A148">
        <v>143</v>
      </c>
      <c r="B148" s="124">
        <f>実施計画様式!AD215</f>
        <v>0</v>
      </c>
      <c r="C148">
        <f t="shared" si="6"/>
        <v>0</v>
      </c>
      <c r="D148">
        <f t="shared" si="7"/>
        <v>0</v>
      </c>
      <c r="E148" t="str">
        <f t="shared" si="8"/>
        <v/>
      </c>
      <c r="K148">
        <v>143</v>
      </c>
    </row>
    <row r="149" spans="1:11" ht="17.25" x14ac:dyDescent="0.15">
      <c r="A149">
        <v>144</v>
      </c>
      <c r="B149" s="124">
        <f>実施計画様式!AD216</f>
        <v>0</v>
      </c>
      <c r="C149">
        <f t="shared" si="6"/>
        <v>0</v>
      </c>
      <c r="D149">
        <f t="shared" si="7"/>
        <v>0</v>
      </c>
      <c r="E149" t="str">
        <f t="shared" si="8"/>
        <v/>
      </c>
      <c r="K149">
        <v>144</v>
      </c>
    </row>
    <row r="150" spans="1:11" ht="17.25" x14ac:dyDescent="0.15">
      <c r="A150">
        <v>145</v>
      </c>
      <c r="B150" s="124">
        <f>実施計画様式!AD217</f>
        <v>0</v>
      </c>
      <c r="C150">
        <f t="shared" si="6"/>
        <v>0</v>
      </c>
      <c r="D150">
        <f t="shared" si="7"/>
        <v>0</v>
      </c>
      <c r="E150" t="str">
        <f t="shared" si="8"/>
        <v/>
      </c>
      <c r="K150">
        <v>145</v>
      </c>
    </row>
    <row r="151" spans="1:11" ht="17.25" x14ac:dyDescent="0.15">
      <c r="A151">
        <v>146</v>
      </c>
      <c r="B151" s="124">
        <f>実施計画様式!AD218</f>
        <v>0</v>
      </c>
      <c r="C151">
        <f t="shared" si="6"/>
        <v>0</v>
      </c>
      <c r="D151">
        <f t="shared" si="7"/>
        <v>0</v>
      </c>
      <c r="E151" t="str">
        <f t="shared" si="8"/>
        <v/>
      </c>
      <c r="K151">
        <v>146</v>
      </c>
    </row>
    <row r="152" spans="1:11" ht="17.25" x14ac:dyDescent="0.15">
      <c r="A152">
        <v>147</v>
      </c>
      <c r="B152" s="124">
        <f>実施計画様式!AD219</f>
        <v>0</v>
      </c>
      <c r="C152">
        <f t="shared" si="6"/>
        <v>0</v>
      </c>
      <c r="D152">
        <f t="shared" si="7"/>
        <v>0</v>
      </c>
      <c r="E152" t="str">
        <f t="shared" si="8"/>
        <v/>
      </c>
      <c r="K152">
        <v>147</v>
      </c>
    </row>
    <row r="153" spans="1:11" ht="17.25" x14ac:dyDescent="0.15">
      <c r="A153">
        <v>148</v>
      </c>
      <c r="B153" s="124">
        <f>実施計画様式!AD220</f>
        <v>0</v>
      </c>
      <c r="C153">
        <f t="shared" si="6"/>
        <v>0</v>
      </c>
      <c r="D153">
        <f t="shared" si="7"/>
        <v>0</v>
      </c>
      <c r="E153" t="str">
        <f t="shared" si="8"/>
        <v/>
      </c>
      <c r="K153">
        <v>148</v>
      </c>
    </row>
    <row r="154" spans="1:11" ht="17.25" x14ac:dyDescent="0.15">
      <c r="A154">
        <v>149</v>
      </c>
      <c r="B154" s="124">
        <f>実施計画様式!AD221</f>
        <v>0</v>
      </c>
      <c r="C154">
        <f t="shared" si="6"/>
        <v>0</v>
      </c>
      <c r="D154">
        <f t="shared" si="7"/>
        <v>0</v>
      </c>
      <c r="E154" t="str">
        <f t="shared" si="8"/>
        <v/>
      </c>
      <c r="K154">
        <v>149</v>
      </c>
    </row>
    <row r="155" spans="1:11" ht="17.25" x14ac:dyDescent="0.15">
      <c r="A155">
        <v>150</v>
      </c>
      <c r="B155" s="124">
        <f>実施計画様式!AD222</f>
        <v>0</v>
      </c>
      <c r="C155">
        <f t="shared" si="6"/>
        <v>0</v>
      </c>
      <c r="D155">
        <f t="shared" si="7"/>
        <v>0</v>
      </c>
      <c r="E155" t="str">
        <f t="shared" si="8"/>
        <v/>
      </c>
      <c r="K155">
        <v>150</v>
      </c>
    </row>
    <row r="156" spans="1:11" ht="17.25" x14ac:dyDescent="0.15">
      <c r="A156">
        <v>151</v>
      </c>
      <c r="B156" s="124">
        <f>実施計画様式!AD223</f>
        <v>0</v>
      </c>
      <c r="C156">
        <f t="shared" si="6"/>
        <v>0</v>
      </c>
      <c r="D156">
        <f t="shared" si="7"/>
        <v>0</v>
      </c>
      <c r="E156" t="str">
        <f t="shared" si="8"/>
        <v/>
      </c>
      <c r="K156">
        <v>151</v>
      </c>
    </row>
    <row r="157" spans="1:11" ht="17.25" x14ac:dyDescent="0.15">
      <c r="A157">
        <v>152</v>
      </c>
      <c r="B157" s="124">
        <f>実施計画様式!AD224</f>
        <v>0</v>
      </c>
      <c r="C157">
        <f t="shared" si="6"/>
        <v>0</v>
      </c>
      <c r="D157">
        <f t="shared" si="7"/>
        <v>0</v>
      </c>
      <c r="E157" t="str">
        <f t="shared" si="8"/>
        <v/>
      </c>
      <c r="K157">
        <v>152</v>
      </c>
    </row>
    <row r="158" spans="1:11" ht="17.25" x14ac:dyDescent="0.15">
      <c r="A158">
        <v>153</v>
      </c>
      <c r="B158" s="124">
        <f>実施計画様式!AD225</f>
        <v>0</v>
      </c>
      <c r="C158">
        <f t="shared" si="6"/>
        <v>0</v>
      </c>
      <c r="D158">
        <f t="shared" si="7"/>
        <v>0</v>
      </c>
      <c r="E158" t="str">
        <f t="shared" si="8"/>
        <v/>
      </c>
      <c r="K158">
        <v>153</v>
      </c>
    </row>
    <row r="159" spans="1:11" ht="17.25" x14ac:dyDescent="0.15">
      <c r="A159">
        <v>154</v>
      </c>
      <c r="B159" s="124">
        <f>実施計画様式!AD226</f>
        <v>0</v>
      </c>
      <c r="C159">
        <f t="shared" si="6"/>
        <v>0</v>
      </c>
      <c r="D159">
        <f t="shared" si="7"/>
        <v>0</v>
      </c>
      <c r="E159" t="str">
        <f t="shared" si="8"/>
        <v/>
      </c>
      <c r="K159">
        <v>154</v>
      </c>
    </row>
    <row r="160" spans="1:11" ht="17.25" x14ac:dyDescent="0.15">
      <c r="A160">
        <v>155</v>
      </c>
      <c r="B160" s="124">
        <f>実施計画様式!AD227</f>
        <v>0</v>
      </c>
      <c r="C160">
        <f t="shared" si="6"/>
        <v>0</v>
      </c>
      <c r="D160">
        <f t="shared" si="7"/>
        <v>0</v>
      </c>
      <c r="E160" t="str">
        <f t="shared" si="8"/>
        <v/>
      </c>
      <c r="K160">
        <v>155</v>
      </c>
    </row>
    <row r="161" spans="1:11" ht="17.25" x14ac:dyDescent="0.15">
      <c r="A161">
        <v>156</v>
      </c>
      <c r="B161" s="124">
        <f>実施計画様式!AD228</f>
        <v>0</v>
      </c>
      <c r="C161">
        <f t="shared" si="6"/>
        <v>0</v>
      </c>
      <c r="D161">
        <f t="shared" si="7"/>
        <v>0</v>
      </c>
      <c r="E161" t="str">
        <f t="shared" si="8"/>
        <v/>
      </c>
      <c r="K161">
        <v>156</v>
      </c>
    </row>
    <row r="162" spans="1:11" ht="17.25" x14ac:dyDescent="0.15">
      <c r="A162">
        <v>157</v>
      </c>
      <c r="B162" s="124">
        <f>実施計画様式!AD229</f>
        <v>0</v>
      </c>
      <c r="C162">
        <f t="shared" si="6"/>
        <v>0</v>
      </c>
      <c r="D162">
        <f t="shared" si="7"/>
        <v>0</v>
      </c>
      <c r="E162" t="str">
        <f t="shared" si="8"/>
        <v/>
      </c>
      <c r="K162">
        <v>157</v>
      </c>
    </row>
    <row r="163" spans="1:11" ht="17.25" x14ac:dyDescent="0.15">
      <c r="A163">
        <v>158</v>
      </c>
      <c r="B163" s="124">
        <f>実施計画様式!AD230</f>
        <v>0</v>
      </c>
      <c r="C163">
        <f t="shared" si="6"/>
        <v>0</v>
      </c>
      <c r="D163">
        <f t="shared" si="7"/>
        <v>0</v>
      </c>
      <c r="E163" t="str">
        <f t="shared" si="8"/>
        <v/>
      </c>
      <c r="K163">
        <v>158</v>
      </c>
    </row>
    <row r="164" spans="1:11" ht="17.25" x14ac:dyDescent="0.15">
      <c r="A164">
        <v>159</v>
      </c>
      <c r="B164" s="124">
        <f>実施計画様式!AD231</f>
        <v>0</v>
      </c>
      <c r="C164">
        <f t="shared" si="6"/>
        <v>0</v>
      </c>
      <c r="D164">
        <f t="shared" si="7"/>
        <v>0</v>
      </c>
      <c r="E164" t="str">
        <f t="shared" si="8"/>
        <v/>
      </c>
      <c r="K164">
        <v>159</v>
      </c>
    </row>
    <row r="165" spans="1:11" ht="17.25" x14ac:dyDescent="0.15">
      <c r="A165">
        <v>160</v>
      </c>
      <c r="B165" s="124">
        <f>実施計画様式!AD232</f>
        <v>0</v>
      </c>
      <c r="C165">
        <f t="shared" si="6"/>
        <v>0</v>
      </c>
      <c r="D165">
        <f t="shared" si="7"/>
        <v>0</v>
      </c>
      <c r="E165" t="str">
        <f t="shared" si="8"/>
        <v/>
      </c>
      <c r="K165">
        <v>160</v>
      </c>
    </row>
    <row r="166" spans="1:11" ht="17.25" x14ac:dyDescent="0.15">
      <c r="A166">
        <v>161</v>
      </c>
      <c r="B166" s="124">
        <f>実施計画様式!AD233</f>
        <v>0</v>
      </c>
      <c r="C166">
        <f t="shared" si="6"/>
        <v>0</v>
      </c>
      <c r="D166">
        <f t="shared" si="7"/>
        <v>0</v>
      </c>
      <c r="E166" t="str">
        <f t="shared" si="8"/>
        <v/>
      </c>
      <c r="K166">
        <v>161</v>
      </c>
    </row>
    <row r="167" spans="1:11" ht="17.25" x14ac:dyDescent="0.15">
      <c r="A167">
        <v>162</v>
      </c>
      <c r="B167" s="124">
        <f>実施計画様式!AD234</f>
        <v>0</v>
      </c>
      <c r="C167">
        <f t="shared" si="6"/>
        <v>0</v>
      </c>
      <c r="D167">
        <f t="shared" si="7"/>
        <v>0</v>
      </c>
      <c r="E167" t="str">
        <f t="shared" si="8"/>
        <v/>
      </c>
      <c r="K167">
        <v>162</v>
      </c>
    </row>
    <row r="168" spans="1:11" ht="17.25" x14ac:dyDescent="0.15">
      <c r="A168">
        <v>163</v>
      </c>
      <c r="B168" s="124">
        <f>実施計画様式!AD235</f>
        <v>0</v>
      </c>
      <c r="C168">
        <f t="shared" si="6"/>
        <v>0</v>
      </c>
      <c r="D168">
        <f t="shared" si="7"/>
        <v>0</v>
      </c>
      <c r="E168" t="str">
        <f t="shared" si="8"/>
        <v/>
      </c>
      <c r="K168">
        <v>163</v>
      </c>
    </row>
    <row r="169" spans="1:11" ht="17.25" x14ac:dyDescent="0.15">
      <c r="A169">
        <v>164</v>
      </c>
      <c r="B169" s="124">
        <f>実施計画様式!AD236</f>
        <v>0</v>
      </c>
      <c r="C169">
        <f t="shared" si="6"/>
        <v>0</v>
      </c>
      <c r="D169">
        <f t="shared" si="7"/>
        <v>0</v>
      </c>
      <c r="E169" t="str">
        <f t="shared" si="8"/>
        <v/>
      </c>
      <c r="K169">
        <v>164</v>
      </c>
    </row>
    <row r="170" spans="1:11" ht="17.25" x14ac:dyDescent="0.15">
      <c r="A170">
        <v>165</v>
      </c>
      <c r="B170" s="124">
        <f>実施計画様式!AD237</f>
        <v>0</v>
      </c>
      <c r="C170">
        <f t="shared" si="6"/>
        <v>0</v>
      </c>
      <c r="D170">
        <f t="shared" si="7"/>
        <v>0</v>
      </c>
      <c r="E170" t="str">
        <f t="shared" si="8"/>
        <v/>
      </c>
      <c r="K170">
        <v>165</v>
      </c>
    </row>
    <row r="171" spans="1:11" ht="17.25" x14ac:dyDescent="0.15">
      <c r="A171">
        <v>166</v>
      </c>
      <c r="B171" s="124">
        <f>実施計画様式!AD238</f>
        <v>0</v>
      </c>
      <c r="C171">
        <f t="shared" si="6"/>
        <v>0</v>
      </c>
      <c r="D171">
        <f t="shared" si="7"/>
        <v>0</v>
      </c>
      <c r="E171" t="str">
        <f t="shared" si="8"/>
        <v/>
      </c>
      <c r="K171">
        <v>166</v>
      </c>
    </row>
    <row r="172" spans="1:11" ht="17.25" x14ac:dyDescent="0.15">
      <c r="A172">
        <v>167</v>
      </c>
      <c r="B172" s="124">
        <f>実施計画様式!AD239</f>
        <v>0</v>
      </c>
      <c r="C172">
        <f t="shared" si="6"/>
        <v>0</v>
      </c>
      <c r="D172">
        <f t="shared" si="7"/>
        <v>0</v>
      </c>
      <c r="E172" t="str">
        <f t="shared" si="8"/>
        <v/>
      </c>
      <c r="K172">
        <v>167</v>
      </c>
    </row>
    <row r="173" spans="1:11" ht="17.25" x14ac:dyDescent="0.15">
      <c r="A173">
        <v>168</v>
      </c>
      <c r="B173" s="124">
        <f>実施計画様式!AD240</f>
        <v>0</v>
      </c>
      <c r="C173">
        <f t="shared" si="6"/>
        <v>0</v>
      </c>
      <c r="D173">
        <f t="shared" si="7"/>
        <v>0</v>
      </c>
      <c r="E173" t="str">
        <f t="shared" si="8"/>
        <v/>
      </c>
      <c r="K173">
        <v>168</v>
      </c>
    </row>
    <row r="174" spans="1:11" ht="17.25" x14ac:dyDescent="0.15">
      <c r="A174">
        <v>169</v>
      </c>
      <c r="B174" s="124">
        <f>実施計画様式!AD241</f>
        <v>0</v>
      </c>
      <c r="C174">
        <f t="shared" si="6"/>
        <v>0</v>
      </c>
      <c r="D174">
        <f t="shared" si="7"/>
        <v>0</v>
      </c>
      <c r="E174" t="str">
        <f t="shared" si="8"/>
        <v/>
      </c>
      <c r="K174">
        <v>169</v>
      </c>
    </row>
    <row r="175" spans="1:11" ht="17.25" x14ac:dyDescent="0.15">
      <c r="A175">
        <v>170</v>
      </c>
      <c r="B175" s="124">
        <f>実施計画様式!AD242</f>
        <v>0</v>
      </c>
      <c r="C175">
        <f t="shared" si="6"/>
        <v>0</v>
      </c>
      <c r="D175">
        <f t="shared" si="7"/>
        <v>0</v>
      </c>
      <c r="E175" t="str">
        <f t="shared" si="8"/>
        <v/>
      </c>
      <c r="K175">
        <v>170</v>
      </c>
    </row>
    <row r="176" spans="1:11" ht="17.25" x14ac:dyDescent="0.15">
      <c r="A176">
        <v>171</v>
      </c>
      <c r="B176" s="124">
        <f>実施計画様式!AD243</f>
        <v>0</v>
      </c>
      <c r="C176">
        <f t="shared" si="6"/>
        <v>0</v>
      </c>
      <c r="D176">
        <f t="shared" si="7"/>
        <v>0</v>
      </c>
      <c r="E176" t="str">
        <f t="shared" si="8"/>
        <v/>
      </c>
      <c r="K176">
        <v>171</v>
      </c>
    </row>
    <row r="177" spans="1:11" ht="17.25" x14ac:dyDescent="0.15">
      <c r="A177">
        <v>172</v>
      </c>
      <c r="B177" s="124">
        <f>実施計画様式!AD244</f>
        <v>0</v>
      </c>
      <c r="C177">
        <f t="shared" si="6"/>
        <v>0</v>
      </c>
      <c r="D177">
        <f t="shared" si="7"/>
        <v>0</v>
      </c>
      <c r="E177" t="str">
        <f t="shared" si="8"/>
        <v/>
      </c>
      <c r="K177">
        <v>172</v>
      </c>
    </row>
    <row r="178" spans="1:11" ht="17.25" x14ac:dyDescent="0.15">
      <c r="A178">
        <v>173</v>
      </c>
      <c r="B178" s="124">
        <f>実施計画様式!AD245</f>
        <v>0</v>
      </c>
      <c r="C178">
        <f t="shared" si="6"/>
        <v>0</v>
      </c>
      <c r="D178">
        <f t="shared" si="7"/>
        <v>0</v>
      </c>
      <c r="E178" t="str">
        <f t="shared" si="8"/>
        <v/>
      </c>
      <c r="K178">
        <v>173</v>
      </c>
    </row>
    <row r="179" spans="1:11" ht="17.25" x14ac:dyDescent="0.15">
      <c r="A179">
        <v>174</v>
      </c>
      <c r="B179" s="124">
        <f>実施計画様式!AD246</f>
        <v>0</v>
      </c>
      <c r="C179">
        <f t="shared" si="6"/>
        <v>0</v>
      </c>
      <c r="D179">
        <f t="shared" si="7"/>
        <v>0</v>
      </c>
      <c r="E179" t="str">
        <f t="shared" si="8"/>
        <v/>
      </c>
      <c r="K179">
        <v>174</v>
      </c>
    </row>
    <row r="180" spans="1:11" ht="17.25" x14ac:dyDescent="0.15">
      <c r="A180">
        <v>175</v>
      </c>
      <c r="B180" s="124">
        <f>実施計画様式!AD247</f>
        <v>0</v>
      </c>
      <c r="C180">
        <f t="shared" si="6"/>
        <v>0</v>
      </c>
      <c r="D180">
        <f t="shared" si="7"/>
        <v>0</v>
      </c>
      <c r="E180" t="str">
        <f t="shared" si="8"/>
        <v/>
      </c>
      <c r="K180">
        <v>175</v>
      </c>
    </row>
    <row r="181" spans="1:11" ht="17.25" x14ac:dyDescent="0.15">
      <c r="A181">
        <v>176</v>
      </c>
      <c r="B181" s="124">
        <f>実施計画様式!AD248</f>
        <v>0</v>
      </c>
      <c r="C181">
        <f t="shared" si="6"/>
        <v>0</v>
      </c>
      <c r="D181">
        <f t="shared" si="7"/>
        <v>0</v>
      </c>
      <c r="E181" t="str">
        <f t="shared" si="8"/>
        <v/>
      </c>
      <c r="K181">
        <v>176</v>
      </c>
    </row>
    <row r="182" spans="1:11" ht="17.25" x14ac:dyDescent="0.15">
      <c r="A182">
        <v>177</v>
      </c>
      <c r="B182" s="124">
        <f>実施計画様式!AD249</f>
        <v>0</v>
      </c>
      <c r="C182">
        <f t="shared" si="6"/>
        <v>0</v>
      </c>
      <c r="D182">
        <f t="shared" si="7"/>
        <v>0</v>
      </c>
      <c r="E182" t="str">
        <f t="shared" si="8"/>
        <v/>
      </c>
      <c r="K182">
        <v>177</v>
      </c>
    </row>
    <row r="183" spans="1:11" ht="17.25" x14ac:dyDescent="0.15">
      <c r="A183">
        <v>178</v>
      </c>
      <c r="B183" s="124">
        <f>実施計画様式!AD250</f>
        <v>0</v>
      </c>
      <c r="C183">
        <f t="shared" si="6"/>
        <v>0</v>
      </c>
      <c r="D183">
        <f t="shared" si="7"/>
        <v>0</v>
      </c>
      <c r="E183" t="str">
        <f t="shared" si="8"/>
        <v/>
      </c>
      <c r="K183">
        <v>178</v>
      </c>
    </row>
    <row r="184" spans="1:11" ht="17.25" x14ac:dyDescent="0.15">
      <c r="A184">
        <v>179</v>
      </c>
      <c r="B184" s="124">
        <f>実施計画様式!AD251</f>
        <v>0</v>
      </c>
      <c r="C184">
        <f t="shared" si="6"/>
        <v>0</v>
      </c>
      <c r="D184">
        <f t="shared" si="7"/>
        <v>0</v>
      </c>
      <c r="E184" t="str">
        <f t="shared" si="8"/>
        <v/>
      </c>
      <c r="K184">
        <v>179</v>
      </c>
    </row>
    <row r="185" spans="1:11" ht="17.25" x14ac:dyDescent="0.15">
      <c r="A185">
        <v>180</v>
      </c>
      <c r="B185" s="124">
        <f>実施計画様式!AD252</f>
        <v>0</v>
      </c>
      <c r="C185">
        <f t="shared" si="6"/>
        <v>0</v>
      </c>
      <c r="D185">
        <f t="shared" si="7"/>
        <v>0</v>
      </c>
      <c r="E185" t="str">
        <f t="shared" si="8"/>
        <v/>
      </c>
      <c r="K185">
        <v>180</v>
      </c>
    </row>
    <row r="186" spans="1:11" ht="17.25" x14ac:dyDescent="0.15">
      <c r="A186">
        <v>181</v>
      </c>
      <c r="B186" s="124">
        <f>実施計画様式!AD253</f>
        <v>0</v>
      </c>
      <c r="C186">
        <f t="shared" si="6"/>
        <v>0</v>
      </c>
      <c r="D186">
        <f t="shared" si="7"/>
        <v>0</v>
      </c>
      <c r="E186" t="str">
        <f t="shared" si="8"/>
        <v/>
      </c>
      <c r="K186">
        <v>181</v>
      </c>
    </row>
    <row r="187" spans="1:11" ht="17.25" x14ac:dyDescent="0.15">
      <c r="A187">
        <v>182</v>
      </c>
      <c r="B187" s="124">
        <f>実施計画様式!AD254</f>
        <v>0</v>
      </c>
      <c r="C187">
        <f t="shared" si="6"/>
        <v>0</v>
      </c>
      <c r="D187">
        <f t="shared" si="7"/>
        <v>0</v>
      </c>
      <c r="E187" t="str">
        <f t="shared" si="8"/>
        <v/>
      </c>
      <c r="K187">
        <v>182</v>
      </c>
    </row>
    <row r="188" spans="1:11" ht="17.25" x14ac:dyDescent="0.15">
      <c r="A188">
        <v>183</v>
      </c>
      <c r="B188" s="124">
        <f>実施計画様式!AD255</f>
        <v>0</v>
      </c>
      <c r="C188">
        <f t="shared" si="6"/>
        <v>0</v>
      </c>
      <c r="D188">
        <f t="shared" si="7"/>
        <v>0</v>
      </c>
      <c r="E188" t="str">
        <f t="shared" si="8"/>
        <v/>
      </c>
      <c r="K188">
        <v>183</v>
      </c>
    </row>
    <row r="189" spans="1:11" ht="17.25" x14ac:dyDescent="0.15">
      <c r="A189">
        <v>184</v>
      </c>
      <c r="B189" s="124">
        <f>実施計画様式!AD256</f>
        <v>0</v>
      </c>
      <c r="C189">
        <f t="shared" si="6"/>
        <v>0</v>
      </c>
      <c r="D189">
        <f t="shared" si="7"/>
        <v>0</v>
      </c>
      <c r="E189" t="str">
        <f t="shared" si="8"/>
        <v/>
      </c>
      <c r="K189">
        <v>184</v>
      </c>
    </row>
    <row r="190" spans="1:11" ht="17.25" x14ac:dyDescent="0.15">
      <c r="A190">
        <v>185</v>
      </c>
      <c r="B190" s="124">
        <f>実施計画様式!AD257</f>
        <v>0</v>
      </c>
      <c r="C190">
        <f t="shared" si="6"/>
        <v>0</v>
      </c>
      <c r="D190">
        <f t="shared" si="7"/>
        <v>0</v>
      </c>
      <c r="E190" t="str">
        <f t="shared" si="8"/>
        <v/>
      </c>
      <c r="K190">
        <v>185</v>
      </c>
    </row>
    <row r="191" spans="1:11" ht="17.25" x14ac:dyDescent="0.15">
      <c r="A191">
        <v>186</v>
      </c>
      <c r="B191" s="124">
        <f>実施計画様式!AD258</f>
        <v>0</v>
      </c>
      <c r="C191">
        <f t="shared" si="6"/>
        <v>0</v>
      </c>
      <c r="D191">
        <f t="shared" si="7"/>
        <v>0</v>
      </c>
      <c r="E191" t="str">
        <f t="shared" si="8"/>
        <v/>
      </c>
      <c r="K191">
        <v>186</v>
      </c>
    </row>
    <row r="192" spans="1:11" ht="17.25" x14ac:dyDescent="0.15">
      <c r="A192">
        <v>187</v>
      </c>
      <c r="B192" s="124">
        <f>実施計画様式!AD259</f>
        <v>0</v>
      </c>
      <c r="C192">
        <f t="shared" si="6"/>
        <v>0</v>
      </c>
      <c r="D192">
        <f t="shared" si="7"/>
        <v>0</v>
      </c>
      <c r="E192" t="str">
        <f t="shared" si="8"/>
        <v/>
      </c>
      <c r="K192">
        <v>187</v>
      </c>
    </row>
    <row r="193" spans="1:11" ht="17.25" x14ac:dyDescent="0.15">
      <c r="A193">
        <v>188</v>
      </c>
      <c r="B193" s="124">
        <f>実施計画様式!AD260</f>
        <v>0</v>
      </c>
      <c r="C193">
        <f t="shared" si="6"/>
        <v>0</v>
      </c>
      <c r="D193">
        <f t="shared" si="7"/>
        <v>0</v>
      </c>
      <c r="E193" t="str">
        <f t="shared" si="8"/>
        <v/>
      </c>
      <c r="K193">
        <v>188</v>
      </c>
    </row>
    <row r="194" spans="1:11" ht="17.25" x14ac:dyDescent="0.15">
      <c r="A194">
        <v>189</v>
      </c>
      <c r="B194" s="124">
        <f>実施計画様式!AD261</f>
        <v>0</v>
      </c>
      <c r="C194">
        <f t="shared" si="6"/>
        <v>0</v>
      </c>
      <c r="D194">
        <f t="shared" si="7"/>
        <v>0</v>
      </c>
      <c r="E194" t="str">
        <f t="shared" si="8"/>
        <v/>
      </c>
      <c r="K194">
        <v>189</v>
      </c>
    </row>
    <row r="195" spans="1:11" ht="17.25" x14ac:dyDescent="0.15">
      <c r="A195">
        <v>190</v>
      </c>
      <c r="B195" s="124">
        <f>実施計画様式!AD262</f>
        <v>0</v>
      </c>
      <c r="C195">
        <f t="shared" si="6"/>
        <v>0</v>
      </c>
      <c r="D195">
        <f t="shared" si="7"/>
        <v>0</v>
      </c>
      <c r="E195" t="str">
        <f t="shared" si="8"/>
        <v/>
      </c>
      <c r="K195">
        <v>190</v>
      </c>
    </row>
    <row r="196" spans="1:11" ht="17.25" x14ac:dyDescent="0.15">
      <c r="A196">
        <v>191</v>
      </c>
      <c r="B196" s="124">
        <f>実施計画様式!AD263</f>
        <v>0</v>
      </c>
      <c r="C196">
        <f t="shared" si="6"/>
        <v>0</v>
      </c>
      <c r="D196">
        <f t="shared" si="7"/>
        <v>0</v>
      </c>
      <c r="E196" t="str">
        <f t="shared" si="8"/>
        <v/>
      </c>
      <c r="K196">
        <v>191</v>
      </c>
    </row>
    <row r="197" spans="1:11" ht="17.25" x14ac:dyDescent="0.15">
      <c r="A197">
        <v>192</v>
      </c>
      <c r="B197" s="124">
        <f>実施計画様式!AD264</f>
        <v>0</v>
      </c>
      <c r="C197">
        <f t="shared" si="6"/>
        <v>0</v>
      </c>
      <c r="D197">
        <f t="shared" si="7"/>
        <v>0</v>
      </c>
      <c r="E197" t="str">
        <f t="shared" si="8"/>
        <v/>
      </c>
      <c r="K197">
        <v>192</v>
      </c>
    </row>
    <row r="198" spans="1:11" ht="17.25" x14ac:dyDescent="0.15">
      <c r="A198">
        <v>193</v>
      </c>
      <c r="B198" s="124">
        <f>実施計画様式!AD265</f>
        <v>0</v>
      </c>
      <c r="C198">
        <f t="shared" si="6"/>
        <v>0</v>
      </c>
      <c r="D198">
        <f t="shared" si="7"/>
        <v>0</v>
      </c>
      <c r="E198" t="str">
        <f t="shared" si="8"/>
        <v/>
      </c>
      <c r="K198">
        <v>193</v>
      </c>
    </row>
    <row r="199" spans="1:11" ht="17.25" x14ac:dyDescent="0.15">
      <c r="A199">
        <v>194</v>
      </c>
      <c r="B199" s="124">
        <f>実施計画様式!AD266</f>
        <v>0</v>
      </c>
      <c r="C199">
        <f t="shared" ref="C199:C262" si="9">IF(B199="○",1,0)</f>
        <v>0</v>
      </c>
      <c r="D199">
        <f t="shared" ref="D199:D262" si="10">A199*C199</f>
        <v>0</v>
      </c>
      <c r="E199" t="str">
        <f t="shared" ref="E199:E262" si="11">IFERROR(VLOOKUP(D199,$K$6:$K$405,1,FALSE),"")</f>
        <v/>
      </c>
      <c r="K199">
        <v>194</v>
      </c>
    </row>
    <row r="200" spans="1:11" ht="17.25" x14ac:dyDescent="0.15">
      <c r="A200">
        <v>195</v>
      </c>
      <c r="B200" s="124">
        <f>実施計画様式!AD267</f>
        <v>0</v>
      </c>
      <c r="C200">
        <f t="shared" si="9"/>
        <v>0</v>
      </c>
      <c r="D200">
        <f t="shared" si="10"/>
        <v>0</v>
      </c>
      <c r="E200" t="str">
        <f t="shared" si="11"/>
        <v/>
      </c>
      <c r="K200">
        <v>195</v>
      </c>
    </row>
    <row r="201" spans="1:11" ht="17.25" x14ac:dyDescent="0.15">
      <c r="A201">
        <v>196</v>
      </c>
      <c r="B201" s="124">
        <f>実施計画様式!AD268</f>
        <v>0</v>
      </c>
      <c r="C201">
        <f t="shared" si="9"/>
        <v>0</v>
      </c>
      <c r="D201">
        <f t="shared" si="10"/>
        <v>0</v>
      </c>
      <c r="E201" t="str">
        <f t="shared" si="11"/>
        <v/>
      </c>
      <c r="K201">
        <v>196</v>
      </c>
    </row>
    <row r="202" spans="1:11" ht="17.25" x14ac:dyDescent="0.15">
      <c r="A202">
        <v>197</v>
      </c>
      <c r="B202" s="124">
        <f>実施計画様式!AD269</f>
        <v>0</v>
      </c>
      <c r="C202">
        <f t="shared" si="9"/>
        <v>0</v>
      </c>
      <c r="D202">
        <f t="shared" si="10"/>
        <v>0</v>
      </c>
      <c r="E202" t="str">
        <f t="shared" si="11"/>
        <v/>
      </c>
      <c r="K202">
        <v>197</v>
      </c>
    </row>
    <row r="203" spans="1:11" ht="17.25" x14ac:dyDescent="0.15">
      <c r="A203">
        <v>198</v>
      </c>
      <c r="B203" s="124">
        <f>実施計画様式!AD270</f>
        <v>0</v>
      </c>
      <c r="C203">
        <f t="shared" si="9"/>
        <v>0</v>
      </c>
      <c r="D203">
        <f t="shared" si="10"/>
        <v>0</v>
      </c>
      <c r="E203" t="str">
        <f t="shared" si="11"/>
        <v/>
      </c>
      <c r="K203">
        <v>198</v>
      </c>
    </row>
    <row r="204" spans="1:11" ht="17.25" x14ac:dyDescent="0.15">
      <c r="A204">
        <v>199</v>
      </c>
      <c r="B204" s="124">
        <f>実施計画様式!AD271</f>
        <v>0</v>
      </c>
      <c r="C204">
        <f t="shared" si="9"/>
        <v>0</v>
      </c>
      <c r="D204">
        <f t="shared" si="10"/>
        <v>0</v>
      </c>
      <c r="E204" t="str">
        <f t="shared" si="11"/>
        <v/>
      </c>
      <c r="K204">
        <v>199</v>
      </c>
    </row>
    <row r="205" spans="1:11" ht="17.25" x14ac:dyDescent="0.15">
      <c r="A205">
        <v>200</v>
      </c>
      <c r="B205" s="124">
        <f>実施計画様式!AD272</f>
        <v>0</v>
      </c>
      <c r="C205">
        <f t="shared" si="9"/>
        <v>0</v>
      </c>
      <c r="D205">
        <f t="shared" si="10"/>
        <v>0</v>
      </c>
      <c r="E205" t="str">
        <f t="shared" si="11"/>
        <v/>
      </c>
      <c r="K205">
        <v>200</v>
      </c>
    </row>
    <row r="206" spans="1:11" ht="17.25" x14ac:dyDescent="0.15">
      <c r="A206">
        <v>201</v>
      </c>
      <c r="B206" s="124">
        <f>実施計画様式!AD273</f>
        <v>0</v>
      </c>
      <c r="C206">
        <f t="shared" si="9"/>
        <v>0</v>
      </c>
      <c r="D206">
        <f t="shared" si="10"/>
        <v>0</v>
      </c>
      <c r="E206" t="str">
        <f t="shared" si="11"/>
        <v/>
      </c>
      <c r="K206">
        <v>201</v>
      </c>
    </row>
    <row r="207" spans="1:11" ht="17.25" x14ac:dyDescent="0.15">
      <c r="A207">
        <v>202</v>
      </c>
      <c r="B207" s="124">
        <f>実施計画様式!AD274</f>
        <v>0</v>
      </c>
      <c r="C207">
        <f t="shared" si="9"/>
        <v>0</v>
      </c>
      <c r="D207">
        <f t="shared" si="10"/>
        <v>0</v>
      </c>
      <c r="E207" t="str">
        <f t="shared" si="11"/>
        <v/>
      </c>
      <c r="K207">
        <v>202</v>
      </c>
    </row>
    <row r="208" spans="1:11" ht="17.25" x14ac:dyDescent="0.15">
      <c r="A208">
        <v>203</v>
      </c>
      <c r="B208" s="124">
        <f>実施計画様式!AD275</f>
        <v>0</v>
      </c>
      <c r="C208">
        <f t="shared" si="9"/>
        <v>0</v>
      </c>
      <c r="D208">
        <f t="shared" si="10"/>
        <v>0</v>
      </c>
      <c r="E208" t="str">
        <f t="shared" si="11"/>
        <v/>
      </c>
      <c r="K208">
        <v>203</v>
      </c>
    </row>
    <row r="209" spans="1:11" ht="17.25" x14ac:dyDescent="0.15">
      <c r="A209">
        <v>204</v>
      </c>
      <c r="B209" s="124">
        <f>実施計画様式!AD276</f>
        <v>0</v>
      </c>
      <c r="C209">
        <f t="shared" si="9"/>
        <v>0</v>
      </c>
      <c r="D209">
        <f t="shared" si="10"/>
        <v>0</v>
      </c>
      <c r="E209" t="str">
        <f t="shared" si="11"/>
        <v/>
      </c>
      <c r="K209">
        <v>204</v>
      </c>
    </row>
    <row r="210" spans="1:11" ht="17.25" x14ac:dyDescent="0.15">
      <c r="A210">
        <v>205</v>
      </c>
      <c r="B210" s="124">
        <f>実施計画様式!AD277</f>
        <v>0</v>
      </c>
      <c r="C210">
        <f t="shared" si="9"/>
        <v>0</v>
      </c>
      <c r="D210">
        <f t="shared" si="10"/>
        <v>0</v>
      </c>
      <c r="E210" t="str">
        <f t="shared" si="11"/>
        <v/>
      </c>
      <c r="K210">
        <v>205</v>
      </c>
    </row>
    <row r="211" spans="1:11" ht="17.25" x14ac:dyDescent="0.15">
      <c r="A211">
        <v>206</v>
      </c>
      <c r="B211" s="124">
        <f>実施計画様式!AD278</f>
        <v>0</v>
      </c>
      <c r="C211">
        <f t="shared" si="9"/>
        <v>0</v>
      </c>
      <c r="D211">
        <f t="shared" si="10"/>
        <v>0</v>
      </c>
      <c r="E211" t="str">
        <f t="shared" si="11"/>
        <v/>
      </c>
      <c r="K211">
        <v>206</v>
      </c>
    </row>
    <row r="212" spans="1:11" ht="17.25" x14ac:dyDescent="0.15">
      <c r="A212">
        <v>207</v>
      </c>
      <c r="B212" s="124">
        <f>実施計画様式!AD279</f>
        <v>0</v>
      </c>
      <c r="C212">
        <f t="shared" si="9"/>
        <v>0</v>
      </c>
      <c r="D212">
        <f t="shared" si="10"/>
        <v>0</v>
      </c>
      <c r="E212" t="str">
        <f t="shared" si="11"/>
        <v/>
      </c>
      <c r="K212">
        <v>207</v>
      </c>
    </row>
    <row r="213" spans="1:11" ht="17.25" x14ac:dyDescent="0.15">
      <c r="A213">
        <v>208</v>
      </c>
      <c r="B213" s="124">
        <f>実施計画様式!AD280</f>
        <v>0</v>
      </c>
      <c r="C213">
        <f t="shared" si="9"/>
        <v>0</v>
      </c>
      <c r="D213">
        <f t="shared" si="10"/>
        <v>0</v>
      </c>
      <c r="E213" t="str">
        <f t="shared" si="11"/>
        <v/>
      </c>
      <c r="K213">
        <v>208</v>
      </c>
    </row>
    <row r="214" spans="1:11" ht="17.25" x14ac:dyDescent="0.15">
      <c r="A214">
        <v>209</v>
      </c>
      <c r="B214" s="124">
        <f>実施計画様式!AD281</f>
        <v>0</v>
      </c>
      <c r="C214">
        <f t="shared" si="9"/>
        <v>0</v>
      </c>
      <c r="D214">
        <f t="shared" si="10"/>
        <v>0</v>
      </c>
      <c r="E214" t="str">
        <f t="shared" si="11"/>
        <v/>
      </c>
      <c r="K214">
        <v>209</v>
      </c>
    </row>
    <row r="215" spans="1:11" ht="17.25" x14ac:dyDescent="0.15">
      <c r="A215">
        <v>210</v>
      </c>
      <c r="B215" s="124">
        <f>実施計画様式!AD282</f>
        <v>0</v>
      </c>
      <c r="C215">
        <f t="shared" si="9"/>
        <v>0</v>
      </c>
      <c r="D215">
        <f t="shared" si="10"/>
        <v>0</v>
      </c>
      <c r="E215" t="str">
        <f t="shared" si="11"/>
        <v/>
      </c>
      <c r="K215">
        <v>210</v>
      </c>
    </row>
    <row r="216" spans="1:11" ht="17.25" x14ac:dyDescent="0.15">
      <c r="A216">
        <v>211</v>
      </c>
      <c r="B216" s="124">
        <f>実施計画様式!AD283</f>
        <v>0</v>
      </c>
      <c r="C216">
        <f t="shared" si="9"/>
        <v>0</v>
      </c>
      <c r="D216">
        <f t="shared" si="10"/>
        <v>0</v>
      </c>
      <c r="E216" t="str">
        <f t="shared" si="11"/>
        <v/>
      </c>
      <c r="K216">
        <v>211</v>
      </c>
    </row>
    <row r="217" spans="1:11" ht="17.25" x14ac:dyDescent="0.15">
      <c r="A217">
        <v>212</v>
      </c>
      <c r="B217" s="124">
        <f>実施計画様式!AD284</f>
        <v>0</v>
      </c>
      <c r="C217">
        <f t="shared" si="9"/>
        <v>0</v>
      </c>
      <c r="D217">
        <f t="shared" si="10"/>
        <v>0</v>
      </c>
      <c r="E217" t="str">
        <f t="shared" si="11"/>
        <v/>
      </c>
      <c r="K217">
        <v>212</v>
      </c>
    </row>
    <row r="218" spans="1:11" ht="17.25" x14ac:dyDescent="0.15">
      <c r="A218">
        <v>213</v>
      </c>
      <c r="B218" s="124">
        <f>実施計画様式!AD285</f>
        <v>0</v>
      </c>
      <c r="C218">
        <f t="shared" si="9"/>
        <v>0</v>
      </c>
      <c r="D218">
        <f t="shared" si="10"/>
        <v>0</v>
      </c>
      <c r="E218" t="str">
        <f t="shared" si="11"/>
        <v/>
      </c>
      <c r="K218">
        <v>213</v>
      </c>
    </row>
    <row r="219" spans="1:11" ht="17.25" x14ac:dyDescent="0.15">
      <c r="A219">
        <v>214</v>
      </c>
      <c r="B219" s="124">
        <f>実施計画様式!AD286</f>
        <v>0</v>
      </c>
      <c r="C219">
        <f t="shared" si="9"/>
        <v>0</v>
      </c>
      <c r="D219">
        <f t="shared" si="10"/>
        <v>0</v>
      </c>
      <c r="E219" t="str">
        <f t="shared" si="11"/>
        <v/>
      </c>
      <c r="K219">
        <v>214</v>
      </c>
    </row>
    <row r="220" spans="1:11" ht="17.25" x14ac:dyDescent="0.15">
      <c r="A220">
        <v>215</v>
      </c>
      <c r="B220" s="124">
        <f>実施計画様式!AD287</f>
        <v>0</v>
      </c>
      <c r="C220">
        <f t="shared" si="9"/>
        <v>0</v>
      </c>
      <c r="D220">
        <f t="shared" si="10"/>
        <v>0</v>
      </c>
      <c r="E220" t="str">
        <f t="shared" si="11"/>
        <v/>
      </c>
      <c r="K220">
        <v>215</v>
      </c>
    </row>
    <row r="221" spans="1:11" ht="17.25" x14ac:dyDescent="0.15">
      <c r="A221">
        <v>216</v>
      </c>
      <c r="B221" s="124">
        <f>実施計画様式!AD288</f>
        <v>0</v>
      </c>
      <c r="C221">
        <f t="shared" si="9"/>
        <v>0</v>
      </c>
      <c r="D221">
        <f t="shared" si="10"/>
        <v>0</v>
      </c>
      <c r="E221" t="str">
        <f t="shared" si="11"/>
        <v/>
      </c>
      <c r="K221">
        <v>216</v>
      </c>
    </row>
    <row r="222" spans="1:11" ht="17.25" x14ac:dyDescent="0.15">
      <c r="A222">
        <v>217</v>
      </c>
      <c r="B222" s="124">
        <f>実施計画様式!AD289</f>
        <v>0</v>
      </c>
      <c r="C222">
        <f t="shared" si="9"/>
        <v>0</v>
      </c>
      <c r="D222">
        <f t="shared" si="10"/>
        <v>0</v>
      </c>
      <c r="E222" t="str">
        <f t="shared" si="11"/>
        <v/>
      </c>
      <c r="K222">
        <v>217</v>
      </c>
    </row>
    <row r="223" spans="1:11" ht="17.25" x14ac:dyDescent="0.15">
      <c r="A223">
        <v>218</v>
      </c>
      <c r="B223" s="124">
        <f>実施計画様式!AD290</f>
        <v>0</v>
      </c>
      <c r="C223">
        <f t="shared" si="9"/>
        <v>0</v>
      </c>
      <c r="D223">
        <f t="shared" si="10"/>
        <v>0</v>
      </c>
      <c r="E223" t="str">
        <f t="shared" si="11"/>
        <v/>
      </c>
      <c r="K223">
        <v>218</v>
      </c>
    </row>
    <row r="224" spans="1:11" ht="17.25" x14ac:dyDescent="0.15">
      <c r="A224">
        <v>219</v>
      </c>
      <c r="B224" s="124">
        <f>実施計画様式!AD291</f>
        <v>0</v>
      </c>
      <c r="C224">
        <f t="shared" si="9"/>
        <v>0</v>
      </c>
      <c r="D224">
        <f t="shared" si="10"/>
        <v>0</v>
      </c>
      <c r="E224" t="str">
        <f t="shared" si="11"/>
        <v/>
      </c>
      <c r="K224">
        <v>219</v>
      </c>
    </row>
    <row r="225" spans="1:11" ht="17.25" x14ac:dyDescent="0.15">
      <c r="A225">
        <v>220</v>
      </c>
      <c r="B225" s="124">
        <f>実施計画様式!AD292</f>
        <v>0</v>
      </c>
      <c r="C225">
        <f t="shared" si="9"/>
        <v>0</v>
      </c>
      <c r="D225">
        <f t="shared" si="10"/>
        <v>0</v>
      </c>
      <c r="E225" t="str">
        <f t="shared" si="11"/>
        <v/>
      </c>
      <c r="K225">
        <v>220</v>
      </c>
    </row>
    <row r="226" spans="1:11" ht="17.25" x14ac:dyDescent="0.15">
      <c r="A226">
        <v>221</v>
      </c>
      <c r="B226" s="124">
        <f>実施計画様式!AD293</f>
        <v>0</v>
      </c>
      <c r="C226">
        <f t="shared" si="9"/>
        <v>0</v>
      </c>
      <c r="D226">
        <f t="shared" si="10"/>
        <v>0</v>
      </c>
      <c r="E226" t="str">
        <f t="shared" si="11"/>
        <v/>
      </c>
      <c r="K226">
        <v>221</v>
      </c>
    </row>
    <row r="227" spans="1:11" ht="17.25" x14ac:dyDescent="0.15">
      <c r="A227">
        <v>222</v>
      </c>
      <c r="B227" s="124">
        <f>実施計画様式!AD294</f>
        <v>0</v>
      </c>
      <c r="C227">
        <f t="shared" si="9"/>
        <v>0</v>
      </c>
      <c r="D227">
        <f t="shared" si="10"/>
        <v>0</v>
      </c>
      <c r="E227" t="str">
        <f t="shared" si="11"/>
        <v/>
      </c>
      <c r="K227">
        <v>222</v>
      </c>
    </row>
    <row r="228" spans="1:11" ht="17.25" x14ac:dyDescent="0.15">
      <c r="A228">
        <v>223</v>
      </c>
      <c r="B228" s="124">
        <f>実施計画様式!AD295</f>
        <v>0</v>
      </c>
      <c r="C228">
        <f t="shared" si="9"/>
        <v>0</v>
      </c>
      <c r="D228">
        <f t="shared" si="10"/>
        <v>0</v>
      </c>
      <c r="E228" t="str">
        <f t="shared" si="11"/>
        <v/>
      </c>
      <c r="K228">
        <v>223</v>
      </c>
    </row>
    <row r="229" spans="1:11" ht="17.25" x14ac:dyDescent="0.15">
      <c r="A229">
        <v>224</v>
      </c>
      <c r="B229" s="124">
        <f>実施計画様式!AD296</f>
        <v>0</v>
      </c>
      <c r="C229">
        <f t="shared" si="9"/>
        <v>0</v>
      </c>
      <c r="D229">
        <f t="shared" si="10"/>
        <v>0</v>
      </c>
      <c r="E229" t="str">
        <f t="shared" si="11"/>
        <v/>
      </c>
      <c r="K229">
        <v>224</v>
      </c>
    </row>
    <row r="230" spans="1:11" ht="17.25" x14ac:dyDescent="0.15">
      <c r="A230">
        <v>225</v>
      </c>
      <c r="B230" s="124">
        <f>実施計画様式!AD297</f>
        <v>0</v>
      </c>
      <c r="C230">
        <f t="shared" si="9"/>
        <v>0</v>
      </c>
      <c r="D230">
        <f t="shared" si="10"/>
        <v>0</v>
      </c>
      <c r="E230" t="str">
        <f t="shared" si="11"/>
        <v/>
      </c>
      <c r="K230">
        <v>225</v>
      </c>
    </row>
    <row r="231" spans="1:11" ht="17.25" x14ac:dyDescent="0.15">
      <c r="A231">
        <v>226</v>
      </c>
      <c r="B231" s="124">
        <f>実施計画様式!AD298</f>
        <v>0</v>
      </c>
      <c r="C231">
        <f t="shared" si="9"/>
        <v>0</v>
      </c>
      <c r="D231">
        <f t="shared" si="10"/>
        <v>0</v>
      </c>
      <c r="E231" t="str">
        <f t="shared" si="11"/>
        <v/>
      </c>
      <c r="K231">
        <v>226</v>
      </c>
    </row>
    <row r="232" spans="1:11" ht="17.25" x14ac:dyDescent="0.15">
      <c r="A232">
        <v>227</v>
      </c>
      <c r="B232" s="124">
        <f>実施計画様式!AD299</f>
        <v>0</v>
      </c>
      <c r="C232">
        <f t="shared" si="9"/>
        <v>0</v>
      </c>
      <c r="D232">
        <f t="shared" si="10"/>
        <v>0</v>
      </c>
      <c r="E232" t="str">
        <f t="shared" si="11"/>
        <v/>
      </c>
      <c r="K232">
        <v>227</v>
      </c>
    </row>
    <row r="233" spans="1:11" ht="17.25" x14ac:dyDescent="0.15">
      <c r="A233">
        <v>228</v>
      </c>
      <c r="B233" s="124">
        <f>実施計画様式!AD300</f>
        <v>0</v>
      </c>
      <c r="C233">
        <f t="shared" si="9"/>
        <v>0</v>
      </c>
      <c r="D233">
        <f t="shared" si="10"/>
        <v>0</v>
      </c>
      <c r="E233" t="str">
        <f t="shared" si="11"/>
        <v/>
      </c>
      <c r="K233">
        <v>228</v>
      </c>
    </row>
    <row r="234" spans="1:11" ht="17.25" x14ac:dyDescent="0.15">
      <c r="A234">
        <v>229</v>
      </c>
      <c r="B234" s="124">
        <f>実施計画様式!AD301</f>
        <v>0</v>
      </c>
      <c r="C234">
        <f t="shared" si="9"/>
        <v>0</v>
      </c>
      <c r="D234">
        <f t="shared" si="10"/>
        <v>0</v>
      </c>
      <c r="E234" t="str">
        <f t="shared" si="11"/>
        <v/>
      </c>
      <c r="K234">
        <v>229</v>
      </c>
    </row>
    <row r="235" spans="1:11" ht="17.25" x14ac:dyDescent="0.15">
      <c r="A235">
        <v>230</v>
      </c>
      <c r="B235" s="124">
        <f>実施計画様式!AD302</f>
        <v>0</v>
      </c>
      <c r="C235">
        <f t="shared" si="9"/>
        <v>0</v>
      </c>
      <c r="D235">
        <f t="shared" si="10"/>
        <v>0</v>
      </c>
      <c r="E235" t="str">
        <f t="shared" si="11"/>
        <v/>
      </c>
      <c r="K235">
        <v>230</v>
      </c>
    </row>
    <row r="236" spans="1:11" ht="17.25" x14ac:dyDescent="0.15">
      <c r="A236">
        <v>231</v>
      </c>
      <c r="B236" s="124">
        <f>実施計画様式!AD303</f>
        <v>0</v>
      </c>
      <c r="C236">
        <f t="shared" si="9"/>
        <v>0</v>
      </c>
      <c r="D236">
        <f t="shared" si="10"/>
        <v>0</v>
      </c>
      <c r="E236" t="str">
        <f t="shared" si="11"/>
        <v/>
      </c>
      <c r="K236">
        <v>231</v>
      </c>
    </row>
    <row r="237" spans="1:11" ht="17.25" x14ac:dyDescent="0.15">
      <c r="A237">
        <v>232</v>
      </c>
      <c r="B237" s="124">
        <f>実施計画様式!AD304</f>
        <v>0</v>
      </c>
      <c r="C237">
        <f t="shared" si="9"/>
        <v>0</v>
      </c>
      <c r="D237">
        <f t="shared" si="10"/>
        <v>0</v>
      </c>
      <c r="E237" t="str">
        <f t="shared" si="11"/>
        <v/>
      </c>
      <c r="K237">
        <v>232</v>
      </c>
    </row>
    <row r="238" spans="1:11" ht="17.25" x14ac:dyDescent="0.15">
      <c r="A238">
        <v>233</v>
      </c>
      <c r="B238" s="124">
        <f>実施計画様式!AD305</f>
        <v>0</v>
      </c>
      <c r="C238">
        <f t="shared" si="9"/>
        <v>0</v>
      </c>
      <c r="D238">
        <f t="shared" si="10"/>
        <v>0</v>
      </c>
      <c r="E238" t="str">
        <f t="shared" si="11"/>
        <v/>
      </c>
      <c r="K238">
        <v>233</v>
      </c>
    </row>
    <row r="239" spans="1:11" ht="17.25" x14ac:dyDescent="0.15">
      <c r="A239">
        <v>234</v>
      </c>
      <c r="B239" s="124">
        <f>実施計画様式!AD306</f>
        <v>0</v>
      </c>
      <c r="C239">
        <f t="shared" si="9"/>
        <v>0</v>
      </c>
      <c r="D239">
        <f t="shared" si="10"/>
        <v>0</v>
      </c>
      <c r="E239" t="str">
        <f t="shared" si="11"/>
        <v/>
      </c>
      <c r="K239">
        <v>234</v>
      </c>
    </row>
    <row r="240" spans="1:11" ht="17.25" x14ac:dyDescent="0.15">
      <c r="A240">
        <v>235</v>
      </c>
      <c r="B240" s="124">
        <f>実施計画様式!AD307</f>
        <v>0</v>
      </c>
      <c r="C240">
        <f t="shared" si="9"/>
        <v>0</v>
      </c>
      <c r="D240">
        <f t="shared" si="10"/>
        <v>0</v>
      </c>
      <c r="E240" t="str">
        <f t="shared" si="11"/>
        <v/>
      </c>
      <c r="K240">
        <v>235</v>
      </c>
    </row>
    <row r="241" spans="1:11" ht="17.25" x14ac:dyDescent="0.15">
      <c r="A241">
        <v>236</v>
      </c>
      <c r="B241" s="124">
        <f>実施計画様式!AD308</f>
        <v>0</v>
      </c>
      <c r="C241">
        <f t="shared" si="9"/>
        <v>0</v>
      </c>
      <c r="D241">
        <f t="shared" si="10"/>
        <v>0</v>
      </c>
      <c r="E241" t="str">
        <f t="shared" si="11"/>
        <v/>
      </c>
      <c r="K241">
        <v>236</v>
      </c>
    </row>
    <row r="242" spans="1:11" ht="17.25" x14ac:dyDescent="0.15">
      <c r="A242">
        <v>237</v>
      </c>
      <c r="B242" s="124">
        <f>実施計画様式!AD309</f>
        <v>0</v>
      </c>
      <c r="C242">
        <f t="shared" si="9"/>
        <v>0</v>
      </c>
      <c r="D242">
        <f t="shared" si="10"/>
        <v>0</v>
      </c>
      <c r="E242" t="str">
        <f t="shared" si="11"/>
        <v/>
      </c>
      <c r="K242">
        <v>237</v>
      </c>
    </row>
    <row r="243" spans="1:11" ht="17.25" x14ac:dyDescent="0.15">
      <c r="A243">
        <v>238</v>
      </c>
      <c r="B243" s="124">
        <f>実施計画様式!AD310</f>
        <v>0</v>
      </c>
      <c r="C243">
        <f t="shared" si="9"/>
        <v>0</v>
      </c>
      <c r="D243">
        <f t="shared" si="10"/>
        <v>0</v>
      </c>
      <c r="E243" t="str">
        <f t="shared" si="11"/>
        <v/>
      </c>
      <c r="K243">
        <v>238</v>
      </c>
    </row>
    <row r="244" spans="1:11" ht="17.25" x14ac:dyDescent="0.15">
      <c r="A244">
        <v>239</v>
      </c>
      <c r="B244" s="124">
        <f>実施計画様式!AD311</f>
        <v>0</v>
      </c>
      <c r="C244">
        <f t="shared" si="9"/>
        <v>0</v>
      </c>
      <c r="D244">
        <f t="shared" si="10"/>
        <v>0</v>
      </c>
      <c r="E244" t="str">
        <f t="shared" si="11"/>
        <v/>
      </c>
      <c r="K244">
        <v>239</v>
      </c>
    </row>
    <row r="245" spans="1:11" ht="17.25" x14ac:dyDescent="0.15">
      <c r="A245">
        <v>240</v>
      </c>
      <c r="B245" s="124">
        <f>実施計画様式!AD312</f>
        <v>0</v>
      </c>
      <c r="C245">
        <f t="shared" si="9"/>
        <v>0</v>
      </c>
      <c r="D245">
        <f t="shared" si="10"/>
        <v>0</v>
      </c>
      <c r="E245" t="str">
        <f t="shared" si="11"/>
        <v/>
      </c>
      <c r="K245">
        <v>240</v>
      </c>
    </row>
    <row r="246" spans="1:11" ht="17.25" x14ac:dyDescent="0.15">
      <c r="A246">
        <v>241</v>
      </c>
      <c r="B246" s="124">
        <f>実施計画様式!AD313</f>
        <v>0</v>
      </c>
      <c r="C246">
        <f t="shared" si="9"/>
        <v>0</v>
      </c>
      <c r="D246">
        <f t="shared" si="10"/>
        <v>0</v>
      </c>
      <c r="E246" t="str">
        <f t="shared" si="11"/>
        <v/>
      </c>
      <c r="K246">
        <v>241</v>
      </c>
    </row>
    <row r="247" spans="1:11" ht="17.25" x14ac:dyDescent="0.15">
      <c r="A247">
        <v>242</v>
      </c>
      <c r="B247" s="124">
        <f>実施計画様式!AD314</f>
        <v>0</v>
      </c>
      <c r="C247">
        <f t="shared" si="9"/>
        <v>0</v>
      </c>
      <c r="D247">
        <f t="shared" si="10"/>
        <v>0</v>
      </c>
      <c r="E247" t="str">
        <f t="shared" si="11"/>
        <v/>
      </c>
      <c r="K247">
        <v>242</v>
      </c>
    </row>
    <row r="248" spans="1:11" ht="17.25" x14ac:dyDescent="0.15">
      <c r="A248">
        <v>243</v>
      </c>
      <c r="B248" s="124">
        <f>実施計画様式!AD315</f>
        <v>0</v>
      </c>
      <c r="C248">
        <f t="shared" si="9"/>
        <v>0</v>
      </c>
      <c r="D248">
        <f t="shared" si="10"/>
        <v>0</v>
      </c>
      <c r="E248" t="str">
        <f t="shared" si="11"/>
        <v/>
      </c>
      <c r="K248">
        <v>243</v>
      </c>
    </row>
    <row r="249" spans="1:11" ht="17.25" x14ac:dyDescent="0.15">
      <c r="A249">
        <v>244</v>
      </c>
      <c r="B249" s="124">
        <f>実施計画様式!AD316</f>
        <v>0</v>
      </c>
      <c r="C249">
        <f t="shared" si="9"/>
        <v>0</v>
      </c>
      <c r="D249">
        <f t="shared" si="10"/>
        <v>0</v>
      </c>
      <c r="E249" t="str">
        <f t="shared" si="11"/>
        <v/>
      </c>
      <c r="K249">
        <v>244</v>
      </c>
    </row>
    <row r="250" spans="1:11" ht="17.25" x14ac:dyDescent="0.15">
      <c r="A250">
        <v>245</v>
      </c>
      <c r="B250" s="124">
        <f>実施計画様式!AD317</f>
        <v>0</v>
      </c>
      <c r="C250">
        <f t="shared" si="9"/>
        <v>0</v>
      </c>
      <c r="D250">
        <f t="shared" si="10"/>
        <v>0</v>
      </c>
      <c r="E250" t="str">
        <f t="shared" si="11"/>
        <v/>
      </c>
      <c r="K250">
        <v>245</v>
      </c>
    </row>
    <row r="251" spans="1:11" ht="17.25" x14ac:dyDescent="0.15">
      <c r="A251">
        <v>246</v>
      </c>
      <c r="B251" s="124">
        <f>実施計画様式!AD318</f>
        <v>0</v>
      </c>
      <c r="C251">
        <f t="shared" si="9"/>
        <v>0</v>
      </c>
      <c r="D251">
        <f t="shared" si="10"/>
        <v>0</v>
      </c>
      <c r="E251" t="str">
        <f t="shared" si="11"/>
        <v/>
      </c>
      <c r="K251">
        <v>246</v>
      </c>
    </row>
    <row r="252" spans="1:11" ht="17.25" x14ac:dyDescent="0.15">
      <c r="A252">
        <v>247</v>
      </c>
      <c r="B252" s="124">
        <f>実施計画様式!AD319</f>
        <v>0</v>
      </c>
      <c r="C252">
        <f t="shared" si="9"/>
        <v>0</v>
      </c>
      <c r="D252">
        <f t="shared" si="10"/>
        <v>0</v>
      </c>
      <c r="E252" t="str">
        <f t="shared" si="11"/>
        <v/>
      </c>
      <c r="K252">
        <v>247</v>
      </c>
    </row>
    <row r="253" spans="1:11" ht="17.25" x14ac:dyDescent="0.15">
      <c r="A253">
        <v>248</v>
      </c>
      <c r="B253" s="124">
        <f>実施計画様式!AD320</f>
        <v>0</v>
      </c>
      <c r="C253">
        <f t="shared" si="9"/>
        <v>0</v>
      </c>
      <c r="D253">
        <f t="shared" si="10"/>
        <v>0</v>
      </c>
      <c r="E253" t="str">
        <f t="shared" si="11"/>
        <v/>
      </c>
      <c r="K253">
        <v>248</v>
      </c>
    </row>
    <row r="254" spans="1:11" ht="17.25" x14ac:dyDescent="0.15">
      <c r="A254">
        <v>249</v>
      </c>
      <c r="B254" s="124">
        <f>実施計画様式!AD321</f>
        <v>0</v>
      </c>
      <c r="C254">
        <f t="shared" si="9"/>
        <v>0</v>
      </c>
      <c r="D254">
        <f t="shared" si="10"/>
        <v>0</v>
      </c>
      <c r="E254" t="str">
        <f t="shared" si="11"/>
        <v/>
      </c>
      <c r="K254">
        <v>249</v>
      </c>
    </row>
    <row r="255" spans="1:11" ht="17.25" x14ac:dyDescent="0.15">
      <c r="A255">
        <v>250</v>
      </c>
      <c r="B255" s="124">
        <f>実施計画様式!AD322</f>
        <v>0</v>
      </c>
      <c r="C255">
        <f t="shared" si="9"/>
        <v>0</v>
      </c>
      <c r="D255">
        <f t="shared" si="10"/>
        <v>0</v>
      </c>
      <c r="E255" t="str">
        <f t="shared" si="11"/>
        <v/>
      </c>
      <c r="K255">
        <v>250</v>
      </c>
    </row>
    <row r="256" spans="1:11" ht="17.25" x14ac:dyDescent="0.15">
      <c r="A256">
        <v>251</v>
      </c>
      <c r="B256" s="124">
        <f>実施計画様式!AD323</f>
        <v>0</v>
      </c>
      <c r="C256">
        <f t="shared" si="9"/>
        <v>0</v>
      </c>
      <c r="D256">
        <f t="shared" si="10"/>
        <v>0</v>
      </c>
      <c r="E256" t="str">
        <f t="shared" si="11"/>
        <v/>
      </c>
      <c r="K256">
        <v>251</v>
      </c>
    </row>
    <row r="257" spans="1:11" ht="17.25" x14ac:dyDescent="0.15">
      <c r="A257">
        <v>252</v>
      </c>
      <c r="B257" s="124">
        <f>実施計画様式!AD324</f>
        <v>0</v>
      </c>
      <c r="C257">
        <f t="shared" si="9"/>
        <v>0</v>
      </c>
      <c r="D257">
        <f t="shared" si="10"/>
        <v>0</v>
      </c>
      <c r="E257" t="str">
        <f t="shared" si="11"/>
        <v/>
      </c>
      <c r="K257">
        <v>252</v>
      </c>
    </row>
    <row r="258" spans="1:11" ht="17.25" x14ac:dyDescent="0.15">
      <c r="A258">
        <v>253</v>
      </c>
      <c r="B258" s="124">
        <f>実施計画様式!AD325</f>
        <v>0</v>
      </c>
      <c r="C258">
        <f t="shared" si="9"/>
        <v>0</v>
      </c>
      <c r="D258">
        <f t="shared" si="10"/>
        <v>0</v>
      </c>
      <c r="E258" t="str">
        <f t="shared" si="11"/>
        <v/>
      </c>
      <c r="K258">
        <v>253</v>
      </c>
    </row>
    <row r="259" spans="1:11" ht="17.25" x14ac:dyDescent="0.15">
      <c r="A259">
        <v>254</v>
      </c>
      <c r="B259" s="124">
        <f>実施計画様式!AD326</f>
        <v>0</v>
      </c>
      <c r="C259">
        <f t="shared" si="9"/>
        <v>0</v>
      </c>
      <c r="D259">
        <f t="shared" si="10"/>
        <v>0</v>
      </c>
      <c r="E259" t="str">
        <f t="shared" si="11"/>
        <v/>
      </c>
      <c r="K259">
        <v>254</v>
      </c>
    </row>
    <row r="260" spans="1:11" ht="17.25" x14ac:dyDescent="0.15">
      <c r="A260">
        <v>255</v>
      </c>
      <c r="B260" s="124">
        <f>実施計画様式!AD327</f>
        <v>0</v>
      </c>
      <c r="C260">
        <f t="shared" si="9"/>
        <v>0</v>
      </c>
      <c r="D260">
        <f t="shared" si="10"/>
        <v>0</v>
      </c>
      <c r="E260" t="str">
        <f t="shared" si="11"/>
        <v/>
      </c>
      <c r="K260">
        <v>255</v>
      </c>
    </row>
    <row r="261" spans="1:11" ht="17.25" x14ac:dyDescent="0.15">
      <c r="A261">
        <v>256</v>
      </c>
      <c r="B261" s="124">
        <f>実施計画様式!AD328</f>
        <v>0</v>
      </c>
      <c r="C261">
        <f t="shared" si="9"/>
        <v>0</v>
      </c>
      <c r="D261">
        <f t="shared" si="10"/>
        <v>0</v>
      </c>
      <c r="E261" t="str">
        <f t="shared" si="11"/>
        <v/>
      </c>
      <c r="K261">
        <v>256</v>
      </c>
    </row>
    <row r="262" spans="1:11" ht="17.25" x14ac:dyDescent="0.15">
      <c r="A262">
        <v>257</v>
      </c>
      <c r="B262" s="124">
        <f>実施計画様式!AD329</f>
        <v>0</v>
      </c>
      <c r="C262">
        <f t="shared" si="9"/>
        <v>0</v>
      </c>
      <c r="D262">
        <f t="shared" si="10"/>
        <v>0</v>
      </c>
      <c r="E262" t="str">
        <f t="shared" si="11"/>
        <v/>
      </c>
      <c r="K262">
        <v>257</v>
      </c>
    </row>
    <row r="263" spans="1:11" ht="17.25" x14ac:dyDescent="0.15">
      <c r="A263">
        <v>258</v>
      </c>
      <c r="B263" s="124">
        <f>実施計画様式!AD330</f>
        <v>0</v>
      </c>
      <c r="C263">
        <f t="shared" ref="C263:C326" si="12">IF(B263="○",1,0)</f>
        <v>0</v>
      </c>
      <c r="D263">
        <f t="shared" ref="D263:D326" si="13">A263*C263</f>
        <v>0</v>
      </c>
      <c r="E263" t="str">
        <f t="shared" ref="E263:E326" si="14">IFERROR(VLOOKUP(D263,$K$6:$K$405,1,FALSE),"")</f>
        <v/>
      </c>
      <c r="K263">
        <v>258</v>
      </c>
    </row>
    <row r="264" spans="1:11" ht="17.25" x14ac:dyDescent="0.15">
      <c r="A264">
        <v>259</v>
      </c>
      <c r="B264" s="124">
        <f>実施計画様式!AD331</f>
        <v>0</v>
      </c>
      <c r="C264">
        <f t="shared" si="12"/>
        <v>0</v>
      </c>
      <c r="D264">
        <f t="shared" si="13"/>
        <v>0</v>
      </c>
      <c r="E264" t="str">
        <f t="shared" si="14"/>
        <v/>
      </c>
      <c r="K264">
        <v>259</v>
      </c>
    </row>
    <row r="265" spans="1:11" ht="17.25" x14ac:dyDescent="0.15">
      <c r="A265">
        <v>260</v>
      </c>
      <c r="B265" s="124">
        <f>実施計画様式!AD332</f>
        <v>0</v>
      </c>
      <c r="C265">
        <f t="shared" si="12"/>
        <v>0</v>
      </c>
      <c r="D265">
        <f t="shared" si="13"/>
        <v>0</v>
      </c>
      <c r="E265" t="str">
        <f t="shared" si="14"/>
        <v/>
      </c>
      <c r="K265">
        <v>260</v>
      </c>
    </row>
    <row r="266" spans="1:11" ht="17.25" x14ac:dyDescent="0.15">
      <c r="A266">
        <v>261</v>
      </c>
      <c r="B266" s="124">
        <f>実施計画様式!AD333</f>
        <v>0</v>
      </c>
      <c r="C266">
        <f t="shared" si="12"/>
        <v>0</v>
      </c>
      <c r="D266">
        <f t="shared" si="13"/>
        <v>0</v>
      </c>
      <c r="E266" t="str">
        <f t="shared" si="14"/>
        <v/>
      </c>
      <c r="K266">
        <v>261</v>
      </c>
    </row>
    <row r="267" spans="1:11" ht="17.25" x14ac:dyDescent="0.15">
      <c r="A267">
        <v>262</v>
      </c>
      <c r="B267" s="124">
        <f>実施計画様式!AD334</f>
        <v>0</v>
      </c>
      <c r="C267">
        <f t="shared" si="12"/>
        <v>0</v>
      </c>
      <c r="D267">
        <f t="shared" si="13"/>
        <v>0</v>
      </c>
      <c r="E267" t="str">
        <f t="shared" si="14"/>
        <v/>
      </c>
      <c r="K267">
        <v>262</v>
      </c>
    </row>
    <row r="268" spans="1:11" ht="17.25" x14ac:dyDescent="0.15">
      <c r="A268">
        <v>263</v>
      </c>
      <c r="B268" s="124">
        <f>実施計画様式!AD335</f>
        <v>0</v>
      </c>
      <c r="C268">
        <f t="shared" si="12"/>
        <v>0</v>
      </c>
      <c r="D268">
        <f t="shared" si="13"/>
        <v>0</v>
      </c>
      <c r="E268" t="str">
        <f t="shared" si="14"/>
        <v/>
      </c>
      <c r="K268">
        <v>263</v>
      </c>
    </row>
    <row r="269" spans="1:11" ht="17.25" x14ac:dyDescent="0.15">
      <c r="A269">
        <v>264</v>
      </c>
      <c r="B269" s="124">
        <f>実施計画様式!AD336</f>
        <v>0</v>
      </c>
      <c r="C269">
        <f t="shared" si="12"/>
        <v>0</v>
      </c>
      <c r="D269">
        <f t="shared" si="13"/>
        <v>0</v>
      </c>
      <c r="E269" t="str">
        <f t="shared" si="14"/>
        <v/>
      </c>
      <c r="K269">
        <v>264</v>
      </c>
    </row>
    <row r="270" spans="1:11" ht="17.25" x14ac:dyDescent="0.15">
      <c r="A270">
        <v>265</v>
      </c>
      <c r="B270" s="124">
        <f>実施計画様式!AD337</f>
        <v>0</v>
      </c>
      <c r="C270">
        <f t="shared" si="12"/>
        <v>0</v>
      </c>
      <c r="D270">
        <f t="shared" si="13"/>
        <v>0</v>
      </c>
      <c r="E270" t="str">
        <f t="shared" si="14"/>
        <v/>
      </c>
      <c r="K270">
        <v>265</v>
      </c>
    </row>
    <row r="271" spans="1:11" ht="17.25" x14ac:dyDescent="0.15">
      <c r="A271">
        <v>266</v>
      </c>
      <c r="B271" s="124">
        <f>実施計画様式!AD338</f>
        <v>0</v>
      </c>
      <c r="C271">
        <f t="shared" si="12"/>
        <v>0</v>
      </c>
      <c r="D271">
        <f t="shared" si="13"/>
        <v>0</v>
      </c>
      <c r="E271" t="str">
        <f t="shared" si="14"/>
        <v/>
      </c>
      <c r="K271">
        <v>266</v>
      </c>
    </row>
    <row r="272" spans="1:11" ht="17.25" x14ac:dyDescent="0.15">
      <c r="A272">
        <v>267</v>
      </c>
      <c r="B272" s="124">
        <f>実施計画様式!AD339</f>
        <v>0</v>
      </c>
      <c r="C272">
        <f t="shared" si="12"/>
        <v>0</v>
      </c>
      <c r="D272">
        <f t="shared" si="13"/>
        <v>0</v>
      </c>
      <c r="E272" t="str">
        <f t="shared" si="14"/>
        <v/>
      </c>
      <c r="K272">
        <v>267</v>
      </c>
    </row>
    <row r="273" spans="1:11" ht="17.25" x14ac:dyDescent="0.15">
      <c r="A273">
        <v>268</v>
      </c>
      <c r="B273" s="124">
        <f>実施計画様式!AD340</f>
        <v>0</v>
      </c>
      <c r="C273">
        <f t="shared" si="12"/>
        <v>0</v>
      </c>
      <c r="D273">
        <f t="shared" si="13"/>
        <v>0</v>
      </c>
      <c r="E273" t="str">
        <f t="shared" si="14"/>
        <v/>
      </c>
      <c r="K273">
        <v>268</v>
      </c>
    </row>
    <row r="274" spans="1:11" ht="17.25" x14ac:dyDescent="0.15">
      <c r="A274">
        <v>269</v>
      </c>
      <c r="B274" s="124">
        <f>実施計画様式!AD341</f>
        <v>0</v>
      </c>
      <c r="C274">
        <f t="shared" si="12"/>
        <v>0</v>
      </c>
      <c r="D274">
        <f t="shared" si="13"/>
        <v>0</v>
      </c>
      <c r="E274" t="str">
        <f t="shared" si="14"/>
        <v/>
      </c>
      <c r="K274">
        <v>269</v>
      </c>
    </row>
    <row r="275" spans="1:11" ht="17.25" x14ac:dyDescent="0.15">
      <c r="A275">
        <v>270</v>
      </c>
      <c r="B275" s="124">
        <f>実施計画様式!AD342</f>
        <v>0</v>
      </c>
      <c r="C275">
        <f t="shared" si="12"/>
        <v>0</v>
      </c>
      <c r="D275">
        <f t="shared" si="13"/>
        <v>0</v>
      </c>
      <c r="E275" t="str">
        <f t="shared" si="14"/>
        <v/>
      </c>
      <c r="K275">
        <v>270</v>
      </c>
    </row>
    <row r="276" spans="1:11" ht="17.25" x14ac:dyDescent="0.15">
      <c r="A276">
        <v>271</v>
      </c>
      <c r="B276" s="124">
        <f>実施計画様式!AD343</f>
        <v>0</v>
      </c>
      <c r="C276">
        <f t="shared" si="12"/>
        <v>0</v>
      </c>
      <c r="D276">
        <f t="shared" si="13"/>
        <v>0</v>
      </c>
      <c r="E276" t="str">
        <f t="shared" si="14"/>
        <v/>
      </c>
      <c r="K276">
        <v>271</v>
      </c>
    </row>
    <row r="277" spans="1:11" ht="17.25" x14ac:dyDescent="0.15">
      <c r="A277">
        <v>272</v>
      </c>
      <c r="B277" s="124">
        <f>実施計画様式!AD344</f>
        <v>0</v>
      </c>
      <c r="C277">
        <f t="shared" si="12"/>
        <v>0</v>
      </c>
      <c r="D277">
        <f t="shared" si="13"/>
        <v>0</v>
      </c>
      <c r="E277" t="str">
        <f t="shared" si="14"/>
        <v/>
      </c>
      <c r="K277">
        <v>272</v>
      </c>
    </row>
    <row r="278" spans="1:11" ht="17.25" x14ac:dyDescent="0.15">
      <c r="A278">
        <v>273</v>
      </c>
      <c r="B278" s="124">
        <f>実施計画様式!AD345</f>
        <v>0</v>
      </c>
      <c r="C278">
        <f t="shared" si="12"/>
        <v>0</v>
      </c>
      <c r="D278">
        <f t="shared" si="13"/>
        <v>0</v>
      </c>
      <c r="E278" t="str">
        <f t="shared" si="14"/>
        <v/>
      </c>
      <c r="K278">
        <v>273</v>
      </c>
    </row>
    <row r="279" spans="1:11" ht="17.25" x14ac:dyDescent="0.15">
      <c r="A279">
        <v>274</v>
      </c>
      <c r="B279" s="124">
        <f>実施計画様式!AD346</f>
        <v>0</v>
      </c>
      <c r="C279">
        <f t="shared" si="12"/>
        <v>0</v>
      </c>
      <c r="D279">
        <f t="shared" si="13"/>
        <v>0</v>
      </c>
      <c r="E279" t="str">
        <f t="shared" si="14"/>
        <v/>
      </c>
      <c r="K279">
        <v>274</v>
      </c>
    </row>
    <row r="280" spans="1:11" ht="17.25" x14ac:dyDescent="0.15">
      <c r="A280">
        <v>275</v>
      </c>
      <c r="B280" s="124">
        <f>実施計画様式!AD347</f>
        <v>0</v>
      </c>
      <c r="C280">
        <f t="shared" si="12"/>
        <v>0</v>
      </c>
      <c r="D280">
        <f t="shared" si="13"/>
        <v>0</v>
      </c>
      <c r="E280" t="str">
        <f t="shared" si="14"/>
        <v/>
      </c>
      <c r="K280">
        <v>275</v>
      </c>
    </row>
    <row r="281" spans="1:11" ht="17.25" x14ac:dyDescent="0.15">
      <c r="A281">
        <v>276</v>
      </c>
      <c r="B281" s="124">
        <f>実施計画様式!AD348</f>
        <v>0</v>
      </c>
      <c r="C281">
        <f t="shared" si="12"/>
        <v>0</v>
      </c>
      <c r="D281">
        <f t="shared" si="13"/>
        <v>0</v>
      </c>
      <c r="E281" t="str">
        <f t="shared" si="14"/>
        <v/>
      </c>
      <c r="K281">
        <v>276</v>
      </c>
    </row>
    <row r="282" spans="1:11" ht="17.25" x14ac:dyDescent="0.15">
      <c r="A282">
        <v>277</v>
      </c>
      <c r="B282" s="124">
        <f>実施計画様式!AD349</f>
        <v>0</v>
      </c>
      <c r="C282">
        <f t="shared" si="12"/>
        <v>0</v>
      </c>
      <c r="D282">
        <f t="shared" si="13"/>
        <v>0</v>
      </c>
      <c r="E282" t="str">
        <f t="shared" si="14"/>
        <v/>
      </c>
      <c r="K282">
        <v>277</v>
      </c>
    </row>
    <row r="283" spans="1:11" ht="17.25" x14ac:dyDescent="0.15">
      <c r="A283">
        <v>278</v>
      </c>
      <c r="B283" s="124">
        <f>実施計画様式!AD350</f>
        <v>0</v>
      </c>
      <c r="C283">
        <f t="shared" si="12"/>
        <v>0</v>
      </c>
      <c r="D283">
        <f t="shared" si="13"/>
        <v>0</v>
      </c>
      <c r="E283" t="str">
        <f t="shared" si="14"/>
        <v/>
      </c>
      <c r="K283">
        <v>278</v>
      </c>
    </row>
    <row r="284" spans="1:11" ht="17.25" x14ac:dyDescent="0.15">
      <c r="A284">
        <v>279</v>
      </c>
      <c r="B284" s="124">
        <f>実施計画様式!AD351</f>
        <v>0</v>
      </c>
      <c r="C284">
        <f t="shared" si="12"/>
        <v>0</v>
      </c>
      <c r="D284">
        <f t="shared" si="13"/>
        <v>0</v>
      </c>
      <c r="E284" t="str">
        <f t="shared" si="14"/>
        <v/>
      </c>
      <c r="K284">
        <v>279</v>
      </c>
    </row>
    <row r="285" spans="1:11" ht="17.25" x14ac:dyDescent="0.15">
      <c r="A285">
        <v>280</v>
      </c>
      <c r="B285" s="124">
        <f>実施計画様式!AD352</f>
        <v>0</v>
      </c>
      <c r="C285">
        <f t="shared" si="12"/>
        <v>0</v>
      </c>
      <c r="D285">
        <f t="shared" si="13"/>
        <v>0</v>
      </c>
      <c r="E285" t="str">
        <f t="shared" si="14"/>
        <v/>
      </c>
      <c r="K285">
        <v>280</v>
      </c>
    </row>
    <row r="286" spans="1:11" ht="17.25" x14ac:dyDescent="0.15">
      <c r="A286">
        <v>281</v>
      </c>
      <c r="B286" s="124">
        <f>実施計画様式!AD353</f>
        <v>0</v>
      </c>
      <c r="C286">
        <f t="shared" si="12"/>
        <v>0</v>
      </c>
      <c r="D286">
        <f t="shared" si="13"/>
        <v>0</v>
      </c>
      <c r="E286" t="str">
        <f t="shared" si="14"/>
        <v/>
      </c>
      <c r="K286">
        <v>281</v>
      </c>
    </row>
    <row r="287" spans="1:11" ht="17.25" x14ac:dyDescent="0.15">
      <c r="A287">
        <v>282</v>
      </c>
      <c r="B287" s="124">
        <f>実施計画様式!AD354</f>
        <v>0</v>
      </c>
      <c r="C287">
        <f t="shared" si="12"/>
        <v>0</v>
      </c>
      <c r="D287">
        <f t="shared" si="13"/>
        <v>0</v>
      </c>
      <c r="E287" t="str">
        <f t="shared" si="14"/>
        <v/>
      </c>
      <c r="K287">
        <v>282</v>
      </c>
    </row>
    <row r="288" spans="1:11" ht="17.25" x14ac:dyDescent="0.15">
      <c r="A288">
        <v>283</v>
      </c>
      <c r="B288" s="124">
        <f>実施計画様式!AD355</f>
        <v>0</v>
      </c>
      <c r="C288">
        <f t="shared" si="12"/>
        <v>0</v>
      </c>
      <c r="D288">
        <f t="shared" si="13"/>
        <v>0</v>
      </c>
      <c r="E288" t="str">
        <f t="shared" si="14"/>
        <v/>
      </c>
      <c r="K288">
        <v>283</v>
      </c>
    </row>
    <row r="289" spans="1:11" ht="17.25" x14ac:dyDescent="0.15">
      <c r="A289">
        <v>284</v>
      </c>
      <c r="B289" s="124">
        <f>実施計画様式!AD356</f>
        <v>0</v>
      </c>
      <c r="C289">
        <f t="shared" si="12"/>
        <v>0</v>
      </c>
      <c r="D289">
        <f t="shared" si="13"/>
        <v>0</v>
      </c>
      <c r="E289" t="str">
        <f t="shared" si="14"/>
        <v/>
      </c>
      <c r="K289">
        <v>284</v>
      </c>
    </row>
    <row r="290" spans="1:11" ht="17.25" x14ac:dyDescent="0.15">
      <c r="A290">
        <v>285</v>
      </c>
      <c r="B290" s="124">
        <f>実施計画様式!AD357</f>
        <v>0</v>
      </c>
      <c r="C290">
        <f t="shared" si="12"/>
        <v>0</v>
      </c>
      <c r="D290">
        <f t="shared" si="13"/>
        <v>0</v>
      </c>
      <c r="E290" t="str">
        <f t="shared" si="14"/>
        <v/>
      </c>
      <c r="K290">
        <v>285</v>
      </c>
    </row>
    <row r="291" spans="1:11" ht="17.25" x14ac:dyDescent="0.15">
      <c r="A291">
        <v>286</v>
      </c>
      <c r="B291" s="124">
        <f>実施計画様式!AD358</f>
        <v>0</v>
      </c>
      <c r="C291">
        <f t="shared" si="12"/>
        <v>0</v>
      </c>
      <c r="D291">
        <f t="shared" si="13"/>
        <v>0</v>
      </c>
      <c r="E291" t="str">
        <f t="shared" si="14"/>
        <v/>
      </c>
      <c r="K291">
        <v>286</v>
      </c>
    </row>
    <row r="292" spans="1:11" ht="17.25" x14ac:dyDescent="0.15">
      <c r="A292">
        <v>287</v>
      </c>
      <c r="B292" s="124">
        <f>実施計画様式!AD359</f>
        <v>0</v>
      </c>
      <c r="C292">
        <f t="shared" si="12"/>
        <v>0</v>
      </c>
      <c r="D292">
        <f t="shared" si="13"/>
        <v>0</v>
      </c>
      <c r="E292" t="str">
        <f t="shared" si="14"/>
        <v/>
      </c>
      <c r="K292">
        <v>287</v>
      </c>
    </row>
    <row r="293" spans="1:11" ht="17.25" x14ac:dyDescent="0.15">
      <c r="A293">
        <v>288</v>
      </c>
      <c r="B293" s="124">
        <f>実施計画様式!AD360</f>
        <v>0</v>
      </c>
      <c r="C293">
        <f t="shared" si="12"/>
        <v>0</v>
      </c>
      <c r="D293">
        <f t="shared" si="13"/>
        <v>0</v>
      </c>
      <c r="E293" t="str">
        <f t="shared" si="14"/>
        <v/>
      </c>
      <c r="K293">
        <v>288</v>
      </c>
    </row>
    <row r="294" spans="1:11" ht="17.25" x14ac:dyDescent="0.15">
      <c r="A294">
        <v>289</v>
      </c>
      <c r="B294" s="124">
        <f>実施計画様式!AD361</f>
        <v>0</v>
      </c>
      <c r="C294">
        <f t="shared" si="12"/>
        <v>0</v>
      </c>
      <c r="D294">
        <f t="shared" si="13"/>
        <v>0</v>
      </c>
      <c r="E294" t="str">
        <f t="shared" si="14"/>
        <v/>
      </c>
      <c r="K294">
        <v>289</v>
      </c>
    </row>
    <row r="295" spans="1:11" ht="17.25" x14ac:dyDescent="0.15">
      <c r="A295">
        <v>290</v>
      </c>
      <c r="B295" s="124">
        <f>実施計画様式!AD362</f>
        <v>0</v>
      </c>
      <c r="C295">
        <f t="shared" si="12"/>
        <v>0</v>
      </c>
      <c r="D295">
        <f t="shared" si="13"/>
        <v>0</v>
      </c>
      <c r="E295" t="str">
        <f t="shared" si="14"/>
        <v/>
      </c>
      <c r="K295">
        <v>290</v>
      </c>
    </row>
    <row r="296" spans="1:11" ht="17.25" x14ac:dyDescent="0.15">
      <c r="A296">
        <v>291</v>
      </c>
      <c r="B296" s="124">
        <f>実施計画様式!AD363</f>
        <v>0</v>
      </c>
      <c r="C296">
        <f t="shared" si="12"/>
        <v>0</v>
      </c>
      <c r="D296">
        <f t="shared" si="13"/>
        <v>0</v>
      </c>
      <c r="E296" t="str">
        <f t="shared" si="14"/>
        <v/>
      </c>
      <c r="K296">
        <v>291</v>
      </c>
    </row>
    <row r="297" spans="1:11" ht="17.25" x14ac:dyDescent="0.15">
      <c r="A297">
        <v>292</v>
      </c>
      <c r="B297" s="124">
        <f>実施計画様式!AD364</f>
        <v>0</v>
      </c>
      <c r="C297">
        <f t="shared" si="12"/>
        <v>0</v>
      </c>
      <c r="D297">
        <f t="shared" si="13"/>
        <v>0</v>
      </c>
      <c r="E297" t="str">
        <f t="shared" si="14"/>
        <v/>
      </c>
      <c r="K297">
        <v>292</v>
      </c>
    </row>
    <row r="298" spans="1:11" ht="17.25" x14ac:dyDescent="0.15">
      <c r="A298">
        <v>293</v>
      </c>
      <c r="B298" s="124">
        <f>実施計画様式!AD365</f>
        <v>0</v>
      </c>
      <c r="C298">
        <f t="shared" si="12"/>
        <v>0</v>
      </c>
      <c r="D298">
        <f t="shared" si="13"/>
        <v>0</v>
      </c>
      <c r="E298" t="str">
        <f t="shared" si="14"/>
        <v/>
      </c>
      <c r="K298">
        <v>293</v>
      </c>
    </row>
    <row r="299" spans="1:11" ht="17.25" x14ac:dyDescent="0.15">
      <c r="A299">
        <v>294</v>
      </c>
      <c r="B299" s="124">
        <f>実施計画様式!AD366</f>
        <v>0</v>
      </c>
      <c r="C299">
        <f t="shared" si="12"/>
        <v>0</v>
      </c>
      <c r="D299">
        <f t="shared" si="13"/>
        <v>0</v>
      </c>
      <c r="E299" t="str">
        <f t="shared" si="14"/>
        <v/>
      </c>
      <c r="K299">
        <v>294</v>
      </c>
    </row>
    <row r="300" spans="1:11" ht="17.25" x14ac:dyDescent="0.15">
      <c r="A300">
        <v>295</v>
      </c>
      <c r="B300" s="124">
        <f>実施計画様式!AD367</f>
        <v>0</v>
      </c>
      <c r="C300">
        <f t="shared" si="12"/>
        <v>0</v>
      </c>
      <c r="D300">
        <f t="shared" si="13"/>
        <v>0</v>
      </c>
      <c r="E300" t="str">
        <f t="shared" si="14"/>
        <v/>
      </c>
      <c r="K300">
        <v>295</v>
      </c>
    </row>
    <row r="301" spans="1:11" ht="17.25" x14ac:dyDescent="0.15">
      <c r="A301">
        <v>296</v>
      </c>
      <c r="B301" s="124">
        <f>実施計画様式!AD368</f>
        <v>0</v>
      </c>
      <c r="C301">
        <f t="shared" si="12"/>
        <v>0</v>
      </c>
      <c r="D301">
        <f t="shared" si="13"/>
        <v>0</v>
      </c>
      <c r="E301" t="str">
        <f t="shared" si="14"/>
        <v/>
      </c>
      <c r="K301">
        <v>296</v>
      </c>
    </row>
    <row r="302" spans="1:11" ht="17.25" x14ac:dyDescent="0.15">
      <c r="A302">
        <v>297</v>
      </c>
      <c r="B302" s="124">
        <f>実施計画様式!AD369</f>
        <v>0</v>
      </c>
      <c r="C302">
        <f t="shared" si="12"/>
        <v>0</v>
      </c>
      <c r="D302">
        <f t="shared" si="13"/>
        <v>0</v>
      </c>
      <c r="E302" t="str">
        <f t="shared" si="14"/>
        <v/>
      </c>
      <c r="K302">
        <v>297</v>
      </c>
    </row>
    <row r="303" spans="1:11" ht="17.25" x14ac:dyDescent="0.15">
      <c r="A303">
        <v>298</v>
      </c>
      <c r="B303" s="124">
        <f>実施計画様式!AD370</f>
        <v>0</v>
      </c>
      <c r="C303">
        <f t="shared" si="12"/>
        <v>0</v>
      </c>
      <c r="D303">
        <f t="shared" si="13"/>
        <v>0</v>
      </c>
      <c r="E303" t="str">
        <f t="shared" si="14"/>
        <v/>
      </c>
      <c r="K303">
        <v>298</v>
      </c>
    </row>
    <row r="304" spans="1:11" ht="17.25" x14ac:dyDescent="0.15">
      <c r="A304">
        <v>299</v>
      </c>
      <c r="B304" s="124">
        <f>実施計画様式!AD371</f>
        <v>0</v>
      </c>
      <c r="C304">
        <f t="shared" si="12"/>
        <v>0</v>
      </c>
      <c r="D304">
        <f t="shared" si="13"/>
        <v>0</v>
      </c>
      <c r="E304" t="str">
        <f t="shared" si="14"/>
        <v/>
      </c>
      <c r="K304">
        <v>299</v>
      </c>
    </row>
    <row r="305" spans="1:11" ht="17.25" x14ac:dyDescent="0.15">
      <c r="A305">
        <v>300</v>
      </c>
      <c r="B305" s="124">
        <f>実施計画様式!AD372</f>
        <v>0</v>
      </c>
      <c r="C305">
        <f t="shared" si="12"/>
        <v>0</v>
      </c>
      <c r="D305">
        <f t="shared" si="13"/>
        <v>0</v>
      </c>
      <c r="E305" t="str">
        <f t="shared" si="14"/>
        <v/>
      </c>
      <c r="K305">
        <v>300</v>
      </c>
    </row>
    <row r="306" spans="1:11" ht="17.25" x14ac:dyDescent="0.15">
      <c r="A306">
        <v>301</v>
      </c>
      <c r="B306" s="124">
        <f>実施計画様式!AD373</f>
        <v>0</v>
      </c>
      <c r="C306">
        <f t="shared" si="12"/>
        <v>0</v>
      </c>
      <c r="D306">
        <f t="shared" si="13"/>
        <v>0</v>
      </c>
      <c r="E306" t="str">
        <f t="shared" si="14"/>
        <v/>
      </c>
      <c r="K306">
        <v>301</v>
      </c>
    </row>
    <row r="307" spans="1:11" ht="17.25" x14ac:dyDescent="0.15">
      <c r="A307">
        <v>302</v>
      </c>
      <c r="B307" s="124">
        <f>実施計画様式!AD374</f>
        <v>0</v>
      </c>
      <c r="C307">
        <f t="shared" si="12"/>
        <v>0</v>
      </c>
      <c r="D307">
        <f t="shared" si="13"/>
        <v>0</v>
      </c>
      <c r="E307" t="str">
        <f t="shared" si="14"/>
        <v/>
      </c>
      <c r="K307">
        <v>302</v>
      </c>
    </row>
    <row r="308" spans="1:11" ht="17.25" x14ac:dyDescent="0.15">
      <c r="A308">
        <v>303</v>
      </c>
      <c r="B308" s="124">
        <f>実施計画様式!AD375</f>
        <v>0</v>
      </c>
      <c r="C308">
        <f t="shared" si="12"/>
        <v>0</v>
      </c>
      <c r="D308">
        <f t="shared" si="13"/>
        <v>0</v>
      </c>
      <c r="E308" t="str">
        <f t="shared" si="14"/>
        <v/>
      </c>
      <c r="K308">
        <v>303</v>
      </c>
    </row>
    <row r="309" spans="1:11" ht="17.25" x14ac:dyDescent="0.15">
      <c r="A309">
        <v>304</v>
      </c>
      <c r="B309" s="124">
        <f>実施計画様式!AD376</f>
        <v>0</v>
      </c>
      <c r="C309">
        <f t="shared" si="12"/>
        <v>0</v>
      </c>
      <c r="D309">
        <f t="shared" si="13"/>
        <v>0</v>
      </c>
      <c r="E309" t="str">
        <f t="shared" si="14"/>
        <v/>
      </c>
      <c r="K309">
        <v>304</v>
      </c>
    </row>
    <row r="310" spans="1:11" ht="17.25" x14ac:dyDescent="0.15">
      <c r="A310">
        <v>305</v>
      </c>
      <c r="B310" s="124">
        <f>実施計画様式!AD377</f>
        <v>0</v>
      </c>
      <c r="C310">
        <f t="shared" si="12"/>
        <v>0</v>
      </c>
      <c r="D310">
        <f t="shared" si="13"/>
        <v>0</v>
      </c>
      <c r="E310" t="str">
        <f t="shared" si="14"/>
        <v/>
      </c>
      <c r="K310">
        <v>305</v>
      </c>
    </row>
    <row r="311" spans="1:11" ht="17.25" x14ac:dyDescent="0.15">
      <c r="A311">
        <v>306</v>
      </c>
      <c r="B311" s="124">
        <f>実施計画様式!AD378</f>
        <v>0</v>
      </c>
      <c r="C311">
        <f t="shared" si="12"/>
        <v>0</v>
      </c>
      <c r="D311">
        <f t="shared" si="13"/>
        <v>0</v>
      </c>
      <c r="E311" t="str">
        <f t="shared" si="14"/>
        <v/>
      </c>
      <c r="K311">
        <v>306</v>
      </c>
    </row>
    <row r="312" spans="1:11" ht="17.25" x14ac:dyDescent="0.15">
      <c r="A312">
        <v>307</v>
      </c>
      <c r="B312" s="124">
        <f>実施計画様式!AD379</f>
        <v>0</v>
      </c>
      <c r="C312">
        <f t="shared" si="12"/>
        <v>0</v>
      </c>
      <c r="D312">
        <f t="shared" si="13"/>
        <v>0</v>
      </c>
      <c r="E312" t="str">
        <f t="shared" si="14"/>
        <v/>
      </c>
      <c r="K312">
        <v>307</v>
      </c>
    </row>
    <row r="313" spans="1:11" ht="17.25" x14ac:dyDescent="0.15">
      <c r="A313">
        <v>308</v>
      </c>
      <c r="B313" s="124">
        <f>実施計画様式!AD380</f>
        <v>0</v>
      </c>
      <c r="C313">
        <f t="shared" si="12"/>
        <v>0</v>
      </c>
      <c r="D313">
        <f t="shared" si="13"/>
        <v>0</v>
      </c>
      <c r="E313" t="str">
        <f t="shared" si="14"/>
        <v/>
      </c>
      <c r="K313">
        <v>308</v>
      </c>
    </row>
    <row r="314" spans="1:11" ht="17.25" x14ac:dyDescent="0.15">
      <c r="A314">
        <v>309</v>
      </c>
      <c r="B314" s="124">
        <f>実施計画様式!AD381</f>
        <v>0</v>
      </c>
      <c r="C314">
        <f t="shared" si="12"/>
        <v>0</v>
      </c>
      <c r="D314">
        <f t="shared" si="13"/>
        <v>0</v>
      </c>
      <c r="E314" t="str">
        <f t="shared" si="14"/>
        <v/>
      </c>
      <c r="K314">
        <v>309</v>
      </c>
    </row>
    <row r="315" spans="1:11" ht="17.25" x14ac:dyDescent="0.15">
      <c r="A315">
        <v>310</v>
      </c>
      <c r="B315" s="124">
        <f>実施計画様式!AD382</f>
        <v>0</v>
      </c>
      <c r="C315">
        <f t="shared" si="12"/>
        <v>0</v>
      </c>
      <c r="D315">
        <f t="shared" si="13"/>
        <v>0</v>
      </c>
      <c r="E315" t="str">
        <f t="shared" si="14"/>
        <v/>
      </c>
      <c r="K315">
        <v>310</v>
      </c>
    </row>
    <row r="316" spans="1:11" ht="17.25" x14ac:dyDescent="0.15">
      <c r="A316">
        <v>311</v>
      </c>
      <c r="B316" s="124">
        <f>実施計画様式!AD383</f>
        <v>0</v>
      </c>
      <c r="C316">
        <f t="shared" si="12"/>
        <v>0</v>
      </c>
      <c r="D316">
        <f t="shared" si="13"/>
        <v>0</v>
      </c>
      <c r="E316" t="str">
        <f t="shared" si="14"/>
        <v/>
      </c>
      <c r="K316">
        <v>311</v>
      </c>
    </row>
    <row r="317" spans="1:11" ht="17.25" x14ac:dyDescent="0.15">
      <c r="A317">
        <v>312</v>
      </c>
      <c r="B317" s="124">
        <f>実施計画様式!AD384</f>
        <v>0</v>
      </c>
      <c r="C317">
        <f t="shared" si="12"/>
        <v>0</v>
      </c>
      <c r="D317">
        <f t="shared" si="13"/>
        <v>0</v>
      </c>
      <c r="E317" t="str">
        <f t="shared" si="14"/>
        <v/>
      </c>
      <c r="K317">
        <v>312</v>
      </c>
    </row>
    <row r="318" spans="1:11" ht="17.25" x14ac:dyDescent="0.15">
      <c r="A318">
        <v>313</v>
      </c>
      <c r="B318" s="124">
        <f>実施計画様式!AD385</f>
        <v>0</v>
      </c>
      <c r="C318">
        <f t="shared" si="12"/>
        <v>0</v>
      </c>
      <c r="D318">
        <f t="shared" si="13"/>
        <v>0</v>
      </c>
      <c r="E318" t="str">
        <f t="shared" si="14"/>
        <v/>
      </c>
      <c r="K318">
        <v>313</v>
      </c>
    </row>
    <row r="319" spans="1:11" ht="17.25" x14ac:dyDescent="0.15">
      <c r="A319">
        <v>314</v>
      </c>
      <c r="B319" s="124">
        <f>実施計画様式!AD386</f>
        <v>0</v>
      </c>
      <c r="C319">
        <f t="shared" si="12"/>
        <v>0</v>
      </c>
      <c r="D319">
        <f t="shared" si="13"/>
        <v>0</v>
      </c>
      <c r="E319" t="str">
        <f t="shared" si="14"/>
        <v/>
      </c>
      <c r="K319">
        <v>314</v>
      </c>
    </row>
    <row r="320" spans="1:11" ht="17.25" x14ac:dyDescent="0.15">
      <c r="A320">
        <v>315</v>
      </c>
      <c r="B320" s="124">
        <f>実施計画様式!AD387</f>
        <v>0</v>
      </c>
      <c r="C320">
        <f t="shared" si="12"/>
        <v>0</v>
      </c>
      <c r="D320">
        <f t="shared" si="13"/>
        <v>0</v>
      </c>
      <c r="E320" t="str">
        <f t="shared" si="14"/>
        <v/>
      </c>
      <c r="K320">
        <v>315</v>
      </c>
    </row>
    <row r="321" spans="1:11" ht="17.25" x14ac:dyDescent="0.15">
      <c r="A321">
        <v>316</v>
      </c>
      <c r="B321" s="124">
        <f>実施計画様式!AD388</f>
        <v>0</v>
      </c>
      <c r="C321">
        <f t="shared" si="12"/>
        <v>0</v>
      </c>
      <c r="D321">
        <f t="shared" si="13"/>
        <v>0</v>
      </c>
      <c r="E321" t="str">
        <f t="shared" si="14"/>
        <v/>
      </c>
      <c r="K321">
        <v>316</v>
      </c>
    </row>
    <row r="322" spans="1:11" ht="17.25" x14ac:dyDescent="0.15">
      <c r="A322">
        <v>317</v>
      </c>
      <c r="B322" s="124">
        <f>実施計画様式!AD389</f>
        <v>0</v>
      </c>
      <c r="C322">
        <f t="shared" si="12"/>
        <v>0</v>
      </c>
      <c r="D322">
        <f t="shared" si="13"/>
        <v>0</v>
      </c>
      <c r="E322" t="str">
        <f t="shared" si="14"/>
        <v/>
      </c>
      <c r="K322">
        <v>317</v>
      </c>
    </row>
    <row r="323" spans="1:11" ht="17.25" x14ac:dyDescent="0.15">
      <c r="A323">
        <v>318</v>
      </c>
      <c r="B323" s="124">
        <f>実施計画様式!AD390</f>
        <v>0</v>
      </c>
      <c r="C323">
        <f t="shared" si="12"/>
        <v>0</v>
      </c>
      <c r="D323">
        <f t="shared" si="13"/>
        <v>0</v>
      </c>
      <c r="E323" t="str">
        <f t="shared" si="14"/>
        <v/>
      </c>
      <c r="K323">
        <v>318</v>
      </c>
    </row>
    <row r="324" spans="1:11" ht="17.25" x14ac:dyDescent="0.15">
      <c r="A324">
        <v>319</v>
      </c>
      <c r="B324" s="124">
        <f>実施計画様式!AD391</f>
        <v>0</v>
      </c>
      <c r="C324">
        <f t="shared" si="12"/>
        <v>0</v>
      </c>
      <c r="D324">
        <f t="shared" si="13"/>
        <v>0</v>
      </c>
      <c r="E324" t="str">
        <f t="shared" si="14"/>
        <v/>
      </c>
      <c r="K324">
        <v>319</v>
      </c>
    </row>
    <row r="325" spans="1:11" ht="17.25" x14ac:dyDescent="0.15">
      <c r="A325">
        <v>320</v>
      </c>
      <c r="B325" s="124">
        <f>実施計画様式!AD392</f>
        <v>0</v>
      </c>
      <c r="C325">
        <f t="shared" si="12"/>
        <v>0</v>
      </c>
      <c r="D325">
        <f t="shared" si="13"/>
        <v>0</v>
      </c>
      <c r="E325" t="str">
        <f t="shared" si="14"/>
        <v/>
      </c>
      <c r="K325">
        <v>320</v>
      </c>
    </row>
    <row r="326" spans="1:11" ht="17.25" x14ac:dyDescent="0.15">
      <c r="A326">
        <v>321</v>
      </c>
      <c r="B326" s="124">
        <f>実施計画様式!AD393</f>
        <v>0</v>
      </c>
      <c r="C326">
        <f t="shared" si="12"/>
        <v>0</v>
      </c>
      <c r="D326">
        <f t="shared" si="13"/>
        <v>0</v>
      </c>
      <c r="E326" t="str">
        <f t="shared" si="14"/>
        <v/>
      </c>
      <c r="K326">
        <v>321</v>
      </c>
    </row>
    <row r="327" spans="1:11" ht="17.25" x14ac:dyDescent="0.15">
      <c r="A327">
        <v>322</v>
      </c>
      <c r="B327" s="124">
        <f>実施計画様式!AD394</f>
        <v>0</v>
      </c>
      <c r="C327">
        <f t="shared" ref="C327:C390" si="15">IF(B327="○",1,0)</f>
        <v>0</v>
      </c>
      <c r="D327">
        <f t="shared" ref="D327:D390" si="16">A327*C327</f>
        <v>0</v>
      </c>
      <c r="E327" t="str">
        <f t="shared" ref="E327:E390" si="17">IFERROR(VLOOKUP(D327,$K$6:$K$405,1,FALSE),"")</f>
        <v/>
      </c>
      <c r="K327">
        <v>322</v>
      </c>
    </row>
    <row r="328" spans="1:11" ht="17.25" x14ac:dyDescent="0.15">
      <c r="A328">
        <v>323</v>
      </c>
      <c r="B328" s="124">
        <f>実施計画様式!AD395</f>
        <v>0</v>
      </c>
      <c r="C328">
        <f t="shared" si="15"/>
        <v>0</v>
      </c>
      <c r="D328">
        <f t="shared" si="16"/>
        <v>0</v>
      </c>
      <c r="E328" t="str">
        <f t="shared" si="17"/>
        <v/>
      </c>
      <c r="K328">
        <v>323</v>
      </c>
    </row>
    <row r="329" spans="1:11" ht="17.25" x14ac:dyDescent="0.15">
      <c r="A329">
        <v>324</v>
      </c>
      <c r="B329" s="124">
        <f>実施計画様式!AD396</f>
        <v>0</v>
      </c>
      <c r="C329">
        <f t="shared" si="15"/>
        <v>0</v>
      </c>
      <c r="D329">
        <f t="shared" si="16"/>
        <v>0</v>
      </c>
      <c r="E329" t="str">
        <f t="shared" si="17"/>
        <v/>
      </c>
      <c r="K329">
        <v>324</v>
      </c>
    </row>
    <row r="330" spans="1:11" ht="17.25" x14ac:dyDescent="0.15">
      <c r="A330">
        <v>325</v>
      </c>
      <c r="B330" s="124">
        <f>実施計画様式!AD397</f>
        <v>0</v>
      </c>
      <c r="C330">
        <f t="shared" si="15"/>
        <v>0</v>
      </c>
      <c r="D330">
        <f t="shared" si="16"/>
        <v>0</v>
      </c>
      <c r="E330" t="str">
        <f t="shared" si="17"/>
        <v/>
      </c>
      <c r="K330">
        <v>325</v>
      </c>
    </row>
    <row r="331" spans="1:11" ht="17.25" x14ac:dyDescent="0.15">
      <c r="A331">
        <v>326</v>
      </c>
      <c r="B331" s="124">
        <f>実施計画様式!AD398</f>
        <v>0</v>
      </c>
      <c r="C331">
        <f t="shared" si="15"/>
        <v>0</v>
      </c>
      <c r="D331">
        <f t="shared" si="16"/>
        <v>0</v>
      </c>
      <c r="E331" t="str">
        <f t="shared" si="17"/>
        <v/>
      </c>
      <c r="K331">
        <v>326</v>
      </c>
    </row>
    <row r="332" spans="1:11" ht="17.25" x14ac:dyDescent="0.15">
      <c r="A332">
        <v>327</v>
      </c>
      <c r="B332" s="124">
        <f>実施計画様式!AD399</f>
        <v>0</v>
      </c>
      <c r="C332">
        <f t="shared" si="15"/>
        <v>0</v>
      </c>
      <c r="D332">
        <f t="shared" si="16"/>
        <v>0</v>
      </c>
      <c r="E332" t="str">
        <f t="shared" si="17"/>
        <v/>
      </c>
      <c r="K332">
        <v>327</v>
      </c>
    </row>
    <row r="333" spans="1:11" ht="17.25" x14ac:dyDescent="0.15">
      <c r="A333">
        <v>328</v>
      </c>
      <c r="B333" s="124">
        <f>実施計画様式!AD400</f>
        <v>0</v>
      </c>
      <c r="C333">
        <f t="shared" si="15"/>
        <v>0</v>
      </c>
      <c r="D333">
        <f t="shared" si="16"/>
        <v>0</v>
      </c>
      <c r="E333" t="str">
        <f t="shared" si="17"/>
        <v/>
      </c>
      <c r="K333">
        <v>328</v>
      </c>
    </row>
    <row r="334" spans="1:11" ht="17.25" x14ac:dyDescent="0.15">
      <c r="A334">
        <v>329</v>
      </c>
      <c r="B334" s="124">
        <f>実施計画様式!AD401</f>
        <v>0</v>
      </c>
      <c r="C334">
        <f t="shared" si="15"/>
        <v>0</v>
      </c>
      <c r="D334">
        <f t="shared" si="16"/>
        <v>0</v>
      </c>
      <c r="E334" t="str">
        <f t="shared" si="17"/>
        <v/>
      </c>
      <c r="K334">
        <v>329</v>
      </c>
    </row>
    <row r="335" spans="1:11" ht="17.25" x14ac:dyDescent="0.15">
      <c r="A335">
        <v>330</v>
      </c>
      <c r="B335" s="124">
        <f>実施計画様式!AD402</f>
        <v>0</v>
      </c>
      <c r="C335">
        <f t="shared" si="15"/>
        <v>0</v>
      </c>
      <c r="D335">
        <f t="shared" si="16"/>
        <v>0</v>
      </c>
      <c r="E335" t="str">
        <f t="shared" si="17"/>
        <v/>
      </c>
      <c r="K335">
        <v>330</v>
      </c>
    </row>
    <row r="336" spans="1:11" ht="17.25" x14ac:dyDescent="0.15">
      <c r="A336">
        <v>331</v>
      </c>
      <c r="B336" s="124">
        <f>実施計画様式!AD403</f>
        <v>0</v>
      </c>
      <c r="C336">
        <f t="shared" si="15"/>
        <v>0</v>
      </c>
      <c r="D336">
        <f t="shared" si="16"/>
        <v>0</v>
      </c>
      <c r="E336" t="str">
        <f t="shared" si="17"/>
        <v/>
      </c>
      <c r="K336">
        <v>331</v>
      </c>
    </row>
    <row r="337" spans="1:11" ht="17.25" x14ac:dyDescent="0.15">
      <c r="A337">
        <v>332</v>
      </c>
      <c r="B337" s="124">
        <f>実施計画様式!AD404</f>
        <v>0</v>
      </c>
      <c r="C337">
        <f t="shared" si="15"/>
        <v>0</v>
      </c>
      <c r="D337">
        <f t="shared" si="16"/>
        <v>0</v>
      </c>
      <c r="E337" t="str">
        <f t="shared" si="17"/>
        <v/>
      </c>
      <c r="K337">
        <v>332</v>
      </c>
    </row>
    <row r="338" spans="1:11" ht="17.25" x14ac:dyDescent="0.15">
      <c r="A338">
        <v>333</v>
      </c>
      <c r="B338" s="124">
        <f>実施計画様式!AD405</f>
        <v>0</v>
      </c>
      <c r="C338">
        <f t="shared" si="15"/>
        <v>0</v>
      </c>
      <c r="D338">
        <f t="shared" si="16"/>
        <v>0</v>
      </c>
      <c r="E338" t="str">
        <f t="shared" si="17"/>
        <v/>
      </c>
      <c r="K338">
        <v>333</v>
      </c>
    </row>
    <row r="339" spans="1:11" ht="17.25" x14ac:dyDescent="0.15">
      <c r="A339">
        <v>334</v>
      </c>
      <c r="B339" s="124">
        <f>実施計画様式!AD406</f>
        <v>0</v>
      </c>
      <c r="C339">
        <f t="shared" si="15"/>
        <v>0</v>
      </c>
      <c r="D339">
        <f t="shared" si="16"/>
        <v>0</v>
      </c>
      <c r="E339" t="str">
        <f t="shared" si="17"/>
        <v/>
      </c>
      <c r="K339">
        <v>334</v>
      </c>
    </row>
    <row r="340" spans="1:11" ht="17.25" x14ac:dyDescent="0.15">
      <c r="A340">
        <v>335</v>
      </c>
      <c r="B340" s="124">
        <f>実施計画様式!AD407</f>
        <v>0</v>
      </c>
      <c r="C340">
        <f t="shared" si="15"/>
        <v>0</v>
      </c>
      <c r="D340">
        <f t="shared" si="16"/>
        <v>0</v>
      </c>
      <c r="E340" t="str">
        <f t="shared" si="17"/>
        <v/>
      </c>
      <c r="K340">
        <v>335</v>
      </c>
    </row>
    <row r="341" spans="1:11" ht="17.25" x14ac:dyDescent="0.15">
      <c r="A341">
        <v>336</v>
      </c>
      <c r="B341" s="124">
        <f>実施計画様式!AD408</f>
        <v>0</v>
      </c>
      <c r="C341">
        <f t="shared" si="15"/>
        <v>0</v>
      </c>
      <c r="D341">
        <f t="shared" si="16"/>
        <v>0</v>
      </c>
      <c r="E341" t="str">
        <f t="shared" si="17"/>
        <v/>
      </c>
      <c r="K341">
        <v>336</v>
      </c>
    </row>
    <row r="342" spans="1:11" ht="17.25" x14ac:dyDescent="0.15">
      <c r="A342">
        <v>337</v>
      </c>
      <c r="B342" s="124">
        <f>実施計画様式!AD409</f>
        <v>0</v>
      </c>
      <c r="C342">
        <f t="shared" si="15"/>
        <v>0</v>
      </c>
      <c r="D342">
        <f t="shared" si="16"/>
        <v>0</v>
      </c>
      <c r="E342" t="str">
        <f t="shared" si="17"/>
        <v/>
      </c>
      <c r="K342">
        <v>337</v>
      </c>
    </row>
    <row r="343" spans="1:11" ht="17.25" x14ac:dyDescent="0.15">
      <c r="A343">
        <v>338</v>
      </c>
      <c r="B343" s="124">
        <f>実施計画様式!AD410</f>
        <v>0</v>
      </c>
      <c r="C343">
        <f t="shared" si="15"/>
        <v>0</v>
      </c>
      <c r="D343">
        <f t="shared" si="16"/>
        <v>0</v>
      </c>
      <c r="E343" t="str">
        <f t="shared" si="17"/>
        <v/>
      </c>
      <c r="K343">
        <v>338</v>
      </c>
    </row>
    <row r="344" spans="1:11" ht="17.25" x14ac:dyDescent="0.15">
      <c r="A344">
        <v>339</v>
      </c>
      <c r="B344" s="124">
        <f>実施計画様式!AD411</f>
        <v>0</v>
      </c>
      <c r="C344">
        <f t="shared" si="15"/>
        <v>0</v>
      </c>
      <c r="D344">
        <f t="shared" si="16"/>
        <v>0</v>
      </c>
      <c r="E344" t="str">
        <f t="shared" si="17"/>
        <v/>
      </c>
      <c r="K344">
        <v>339</v>
      </c>
    </row>
    <row r="345" spans="1:11" ht="17.25" x14ac:dyDescent="0.15">
      <c r="A345">
        <v>340</v>
      </c>
      <c r="B345" s="124">
        <f>実施計画様式!AD412</f>
        <v>0</v>
      </c>
      <c r="C345">
        <f t="shared" si="15"/>
        <v>0</v>
      </c>
      <c r="D345">
        <f t="shared" si="16"/>
        <v>0</v>
      </c>
      <c r="E345" t="str">
        <f t="shared" si="17"/>
        <v/>
      </c>
      <c r="K345">
        <v>340</v>
      </c>
    </row>
    <row r="346" spans="1:11" ht="17.25" x14ac:dyDescent="0.15">
      <c r="A346">
        <v>341</v>
      </c>
      <c r="B346" s="124">
        <f>実施計画様式!AD413</f>
        <v>0</v>
      </c>
      <c r="C346">
        <f t="shared" si="15"/>
        <v>0</v>
      </c>
      <c r="D346">
        <f t="shared" si="16"/>
        <v>0</v>
      </c>
      <c r="E346" t="str">
        <f t="shared" si="17"/>
        <v/>
      </c>
      <c r="K346">
        <v>341</v>
      </c>
    </row>
    <row r="347" spans="1:11" ht="17.25" x14ac:dyDescent="0.15">
      <c r="A347">
        <v>342</v>
      </c>
      <c r="B347" s="124">
        <f>実施計画様式!AD414</f>
        <v>0</v>
      </c>
      <c r="C347">
        <f t="shared" si="15"/>
        <v>0</v>
      </c>
      <c r="D347">
        <f t="shared" si="16"/>
        <v>0</v>
      </c>
      <c r="E347" t="str">
        <f t="shared" si="17"/>
        <v/>
      </c>
      <c r="K347">
        <v>342</v>
      </c>
    </row>
    <row r="348" spans="1:11" ht="17.25" x14ac:dyDescent="0.15">
      <c r="A348">
        <v>343</v>
      </c>
      <c r="B348" s="124">
        <f>実施計画様式!AD415</f>
        <v>0</v>
      </c>
      <c r="C348">
        <f t="shared" si="15"/>
        <v>0</v>
      </c>
      <c r="D348">
        <f t="shared" si="16"/>
        <v>0</v>
      </c>
      <c r="E348" t="str">
        <f t="shared" si="17"/>
        <v/>
      </c>
      <c r="K348">
        <v>343</v>
      </c>
    </row>
    <row r="349" spans="1:11" ht="17.25" x14ac:dyDescent="0.15">
      <c r="A349">
        <v>344</v>
      </c>
      <c r="B349" s="124">
        <f>実施計画様式!AD416</f>
        <v>0</v>
      </c>
      <c r="C349">
        <f t="shared" si="15"/>
        <v>0</v>
      </c>
      <c r="D349">
        <f t="shared" si="16"/>
        <v>0</v>
      </c>
      <c r="E349" t="str">
        <f t="shared" si="17"/>
        <v/>
      </c>
      <c r="K349">
        <v>344</v>
      </c>
    </row>
    <row r="350" spans="1:11" ht="17.25" x14ac:dyDescent="0.15">
      <c r="A350">
        <v>345</v>
      </c>
      <c r="B350" s="124">
        <f>実施計画様式!AD417</f>
        <v>0</v>
      </c>
      <c r="C350">
        <f t="shared" si="15"/>
        <v>0</v>
      </c>
      <c r="D350">
        <f t="shared" si="16"/>
        <v>0</v>
      </c>
      <c r="E350" t="str">
        <f t="shared" si="17"/>
        <v/>
      </c>
      <c r="K350">
        <v>345</v>
      </c>
    </row>
    <row r="351" spans="1:11" ht="17.25" x14ac:dyDescent="0.15">
      <c r="A351">
        <v>346</v>
      </c>
      <c r="B351" s="124">
        <f>実施計画様式!AD418</f>
        <v>0</v>
      </c>
      <c r="C351">
        <f t="shared" si="15"/>
        <v>0</v>
      </c>
      <c r="D351">
        <f t="shared" si="16"/>
        <v>0</v>
      </c>
      <c r="E351" t="str">
        <f t="shared" si="17"/>
        <v/>
      </c>
      <c r="K351">
        <v>346</v>
      </c>
    </row>
    <row r="352" spans="1:11" ht="17.25" x14ac:dyDescent="0.15">
      <c r="A352">
        <v>347</v>
      </c>
      <c r="B352" s="124">
        <f>実施計画様式!AD419</f>
        <v>0</v>
      </c>
      <c r="C352">
        <f t="shared" si="15"/>
        <v>0</v>
      </c>
      <c r="D352">
        <f t="shared" si="16"/>
        <v>0</v>
      </c>
      <c r="E352" t="str">
        <f t="shared" si="17"/>
        <v/>
      </c>
      <c r="K352">
        <v>347</v>
      </c>
    </row>
    <row r="353" spans="1:11" ht="17.25" x14ac:dyDescent="0.15">
      <c r="A353">
        <v>348</v>
      </c>
      <c r="B353" s="124">
        <f>実施計画様式!AD420</f>
        <v>0</v>
      </c>
      <c r="C353">
        <f t="shared" si="15"/>
        <v>0</v>
      </c>
      <c r="D353">
        <f t="shared" si="16"/>
        <v>0</v>
      </c>
      <c r="E353" t="str">
        <f t="shared" si="17"/>
        <v/>
      </c>
      <c r="K353">
        <v>348</v>
      </c>
    </row>
    <row r="354" spans="1:11" ht="17.25" x14ac:dyDescent="0.15">
      <c r="A354">
        <v>349</v>
      </c>
      <c r="B354" s="124">
        <f>実施計画様式!AD421</f>
        <v>0</v>
      </c>
      <c r="C354">
        <f t="shared" si="15"/>
        <v>0</v>
      </c>
      <c r="D354">
        <f t="shared" si="16"/>
        <v>0</v>
      </c>
      <c r="E354" t="str">
        <f t="shared" si="17"/>
        <v/>
      </c>
      <c r="K354">
        <v>349</v>
      </c>
    </row>
    <row r="355" spans="1:11" ht="17.25" x14ac:dyDescent="0.15">
      <c r="A355">
        <v>350</v>
      </c>
      <c r="B355" s="124">
        <f>実施計画様式!AD422</f>
        <v>0</v>
      </c>
      <c r="C355">
        <f t="shared" si="15"/>
        <v>0</v>
      </c>
      <c r="D355">
        <f t="shared" si="16"/>
        <v>0</v>
      </c>
      <c r="E355" t="str">
        <f t="shared" si="17"/>
        <v/>
      </c>
      <c r="K355">
        <v>350</v>
      </c>
    </row>
    <row r="356" spans="1:11" ht="17.25" x14ac:dyDescent="0.15">
      <c r="A356">
        <v>351</v>
      </c>
      <c r="B356" s="124">
        <f>実施計画様式!AD423</f>
        <v>0</v>
      </c>
      <c r="C356">
        <f t="shared" si="15"/>
        <v>0</v>
      </c>
      <c r="D356">
        <f t="shared" si="16"/>
        <v>0</v>
      </c>
      <c r="E356" t="str">
        <f t="shared" si="17"/>
        <v/>
      </c>
      <c r="K356">
        <v>351</v>
      </c>
    </row>
    <row r="357" spans="1:11" ht="17.25" x14ac:dyDescent="0.15">
      <c r="A357">
        <v>352</v>
      </c>
      <c r="B357" s="124">
        <f>実施計画様式!AD424</f>
        <v>0</v>
      </c>
      <c r="C357">
        <f t="shared" si="15"/>
        <v>0</v>
      </c>
      <c r="D357">
        <f t="shared" si="16"/>
        <v>0</v>
      </c>
      <c r="E357" t="str">
        <f t="shared" si="17"/>
        <v/>
      </c>
      <c r="K357">
        <v>352</v>
      </c>
    </row>
    <row r="358" spans="1:11" ht="17.25" x14ac:dyDescent="0.15">
      <c r="A358">
        <v>353</v>
      </c>
      <c r="B358" s="124">
        <f>実施計画様式!AD425</f>
        <v>0</v>
      </c>
      <c r="C358">
        <f t="shared" si="15"/>
        <v>0</v>
      </c>
      <c r="D358">
        <f t="shared" si="16"/>
        <v>0</v>
      </c>
      <c r="E358" t="str">
        <f t="shared" si="17"/>
        <v/>
      </c>
      <c r="K358">
        <v>353</v>
      </c>
    </row>
    <row r="359" spans="1:11" ht="17.25" x14ac:dyDescent="0.15">
      <c r="A359">
        <v>354</v>
      </c>
      <c r="B359" s="124">
        <f>実施計画様式!AD426</f>
        <v>0</v>
      </c>
      <c r="C359">
        <f t="shared" si="15"/>
        <v>0</v>
      </c>
      <c r="D359">
        <f t="shared" si="16"/>
        <v>0</v>
      </c>
      <c r="E359" t="str">
        <f t="shared" si="17"/>
        <v/>
      </c>
      <c r="K359">
        <v>354</v>
      </c>
    </row>
    <row r="360" spans="1:11" ht="17.25" x14ac:dyDescent="0.15">
      <c r="A360">
        <v>355</v>
      </c>
      <c r="B360" s="124">
        <f>実施計画様式!AD427</f>
        <v>0</v>
      </c>
      <c r="C360">
        <f t="shared" si="15"/>
        <v>0</v>
      </c>
      <c r="D360">
        <f t="shared" si="16"/>
        <v>0</v>
      </c>
      <c r="E360" t="str">
        <f t="shared" si="17"/>
        <v/>
      </c>
      <c r="K360">
        <v>355</v>
      </c>
    </row>
    <row r="361" spans="1:11" ht="17.25" x14ac:dyDescent="0.15">
      <c r="A361">
        <v>356</v>
      </c>
      <c r="B361" s="124">
        <f>実施計画様式!AD428</f>
        <v>0</v>
      </c>
      <c r="C361">
        <f t="shared" si="15"/>
        <v>0</v>
      </c>
      <c r="D361">
        <f t="shared" si="16"/>
        <v>0</v>
      </c>
      <c r="E361" t="str">
        <f t="shared" si="17"/>
        <v/>
      </c>
      <c r="K361">
        <v>356</v>
      </c>
    </row>
    <row r="362" spans="1:11" ht="17.25" x14ac:dyDescent="0.15">
      <c r="A362">
        <v>357</v>
      </c>
      <c r="B362" s="124">
        <f>実施計画様式!AD429</f>
        <v>0</v>
      </c>
      <c r="C362">
        <f t="shared" si="15"/>
        <v>0</v>
      </c>
      <c r="D362">
        <f t="shared" si="16"/>
        <v>0</v>
      </c>
      <c r="E362" t="str">
        <f t="shared" si="17"/>
        <v/>
      </c>
      <c r="K362">
        <v>357</v>
      </c>
    </row>
    <row r="363" spans="1:11" ht="17.25" x14ac:dyDescent="0.15">
      <c r="A363">
        <v>358</v>
      </c>
      <c r="B363" s="124">
        <f>実施計画様式!AD430</f>
        <v>0</v>
      </c>
      <c r="C363">
        <f t="shared" si="15"/>
        <v>0</v>
      </c>
      <c r="D363">
        <f t="shared" si="16"/>
        <v>0</v>
      </c>
      <c r="E363" t="str">
        <f t="shared" si="17"/>
        <v/>
      </c>
      <c r="K363">
        <v>358</v>
      </c>
    </row>
    <row r="364" spans="1:11" ht="17.25" x14ac:dyDescent="0.15">
      <c r="A364">
        <v>359</v>
      </c>
      <c r="B364" s="124">
        <f>実施計画様式!AD431</f>
        <v>0</v>
      </c>
      <c r="C364">
        <f t="shared" si="15"/>
        <v>0</v>
      </c>
      <c r="D364">
        <f t="shared" si="16"/>
        <v>0</v>
      </c>
      <c r="E364" t="str">
        <f t="shared" si="17"/>
        <v/>
      </c>
      <c r="K364">
        <v>359</v>
      </c>
    </row>
    <row r="365" spans="1:11" ht="17.25" x14ac:dyDescent="0.15">
      <c r="A365">
        <v>360</v>
      </c>
      <c r="B365" s="124">
        <f>実施計画様式!AD432</f>
        <v>0</v>
      </c>
      <c r="C365">
        <f t="shared" si="15"/>
        <v>0</v>
      </c>
      <c r="D365">
        <f t="shared" si="16"/>
        <v>0</v>
      </c>
      <c r="E365" t="str">
        <f t="shared" si="17"/>
        <v/>
      </c>
      <c r="K365">
        <v>360</v>
      </c>
    </row>
    <row r="366" spans="1:11" ht="17.25" x14ac:dyDescent="0.15">
      <c r="A366">
        <v>361</v>
      </c>
      <c r="B366" s="124">
        <f>実施計画様式!AD433</f>
        <v>0</v>
      </c>
      <c r="C366">
        <f t="shared" si="15"/>
        <v>0</v>
      </c>
      <c r="D366">
        <f t="shared" si="16"/>
        <v>0</v>
      </c>
      <c r="E366" t="str">
        <f t="shared" si="17"/>
        <v/>
      </c>
      <c r="K366">
        <v>361</v>
      </c>
    </row>
    <row r="367" spans="1:11" ht="17.25" x14ac:dyDescent="0.15">
      <c r="A367">
        <v>362</v>
      </c>
      <c r="B367" s="124">
        <f>実施計画様式!AD434</f>
        <v>0</v>
      </c>
      <c r="C367">
        <f t="shared" si="15"/>
        <v>0</v>
      </c>
      <c r="D367">
        <f t="shared" si="16"/>
        <v>0</v>
      </c>
      <c r="E367" t="str">
        <f t="shared" si="17"/>
        <v/>
      </c>
      <c r="K367">
        <v>362</v>
      </c>
    </row>
    <row r="368" spans="1:11" ht="17.25" x14ac:dyDescent="0.15">
      <c r="A368">
        <v>363</v>
      </c>
      <c r="B368" s="124">
        <f>実施計画様式!AD435</f>
        <v>0</v>
      </c>
      <c r="C368">
        <f t="shared" si="15"/>
        <v>0</v>
      </c>
      <c r="D368">
        <f t="shared" si="16"/>
        <v>0</v>
      </c>
      <c r="E368" t="str">
        <f t="shared" si="17"/>
        <v/>
      </c>
      <c r="K368">
        <v>363</v>
      </c>
    </row>
    <row r="369" spans="1:11" ht="17.25" x14ac:dyDescent="0.15">
      <c r="A369">
        <v>364</v>
      </c>
      <c r="B369" s="124">
        <f>実施計画様式!AD436</f>
        <v>0</v>
      </c>
      <c r="C369">
        <f t="shared" si="15"/>
        <v>0</v>
      </c>
      <c r="D369">
        <f t="shared" si="16"/>
        <v>0</v>
      </c>
      <c r="E369" t="str">
        <f t="shared" si="17"/>
        <v/>
      </c>
      <c r="K369">
        <v>364</v>
      </c>
    </row>
    <row r="370" spans="1:11" ht="17.25" x14ac:dyDescent="0.15">
      <c r="A370">
        <v>365</v>
      </c>
      <c r="B370" s="124">
        <f>実施計画様式!AD437</f>
        <v>0</v>
      </c>
      <c r="C370">
        <f t="shared" si="15"/>
        <v>0</v>
      </c>
      <c r="D370">
        <f t="shared" si="16"/>
        <v>0</v>
      </c>
      <c r="E370" t="str">
        <f t="shared" si="17"/>
        <v/>
      </c>
      <c r="K370">
        <v>365</v>
      </c>
    </row>
    <row r="371" spans="1:11" ht="17.25" x14ac:dyDescent="0.15">
      <c r="A371">
        <v>366</v>
      </c>
      <c r="B371" s="124">
        <f>実施計画様式!AD438</f>
        <v>0</v>
      </c>
      <c r="C371">
        <f t="shared" si="15"/>
        <v>0</v>
      </c>
      <c r="D371">
        <f t="shared" si="16"/>
        <v>0</v>
      </c>
      <c r="E371" t="str">
        <f t="shared" si="17"/>
        <v/>
      </c>
      <c r="K371">
        <v>366</v>
      </c>
    </row>
    <row r="372" spans="1:11" ht="17.25" x14ac:dyDescent="0.15">
      <c r="A372">
        <v>367</v>
      </c>
      <c r="B372" s="124">
        <f>実施計画様式!AD439</f>
        <v>0</v>
      </c>
      <c r="C372">
        <f t="shared" si="15"/>
        <v>0</v>
      </c>
      <c r="D372">
        <f t="shared" si="16"/>
        <v>0</v>
      </c>
      <c r="E372" t="str">
        <f t="shared" si="17"/>
        <v/>
      </c>
      <c r="K372">
        <v>367</v>
      </c>
    </row>
    <row r="373" spans="1:11" ht="17.25" x14ac:dyDescent="0.15">
      <c r="A373">
        <v>368</v>
      </c>
      <c r="B373" s="124">
        <f>実施計画様式!AD440</f>
        <v>0</v>
      </c>
      <c r="C373">
        <f t="shared" si="15"/>
        <v>0</v>
      </c>
      <c r="D373">
        <f t="shared" si="16"/>
        <v>0</v>
      </c>
      <c r="E373" t="str">
        <f t="shared" si="17"/>
        <v/>
      </c>
      <c r="K373">
        <v>368</v>
      </c>
    </row>
    <row r="374" spans="1:11" ht="17.25" x14ac:dyDescent="0.15">
      <c r="A374">
        <v>369</v>
      </c>
      <c r="B374" s="124">
        <f>実施計画様式!AD441</f>
        <v>0</v>
      </c>
      <c r="C374">
        <f t="shared" si="15"/>
        <v>0</v>
      </c>
      <c r="D374">
        <f t="shared" si="16"/>
        <v>0</v>
      </c>
      <c r="E374" t="str">
        <f t="shared" si="17"/>
        <v/>
      </c>
      <c r="K374">
        <v>369</v>
      </c>
    </row>
    <row r="375" spans="1:11" ht="17.25" x14ac:dyDescent="0.15">
      <c r="A375">
        <v>370</v>
      </c>
      <c r="B375" s="124">
        <f>実施計画様式!AD442</f>
        <v>0</v>
      </c>
      <c r="C375">
        <f t="shared" si="15"/>
        <v>0</v>
      </c>
      <c r="D375">
        <f t="shared" si="16"/>
        <v>0</v>
      </c>
      <c r="E375" t="str">
        <f t="shared" si="17"/>
        <v/>
      </c>
      <c r="K375">
        <v>370</v>
      </c>
    </row>
    <row r="376" spans="1:11" ht="17.25" x14ac:dyDescent="0.15">
      <c r="A376">
        <v>371</v>
      </c>
      <c r="B376" s="124">
        <f>実施計画様式!AD443</f>
        <v>0</v>
      </c>
      <c r="C376">
        <f t="shared" si="15"/>
        <v>0</v>
      </c>
      <c r="D376">
        <f t="shared" si="16"/>
        <v>0</v>
      </c>
      <c r="E376" t="str">
        <f t="shared" si="17"/>
        <v/>
      </c>
      <c r="K376">
        <v>371</v>
      </c>
    </row>
    <row r="377" spans="1:11" ht="17.25" x14ac:dyDescent="0.15">
      <c r="A377">
        <v>372</v>
      </c>
      <c r="B377" s="124">
        <f>実施計画様式!AD444</f>
        <v>0</v>
      </c>
      <c r="C377">
        <f t="shared" si="15"/>
        <v>0</v>
      </c>
      <c r="D377">
        <f t="shared" si="16"/>
        <v>0</v>
      </c>
      <c r="E377" t="str">
        <f t="shared" si="17"/>
        <v/>
      </c>
      <c r="K377">
        <v>372</v>
      </c>
    </row>
    <row r="378" spans="1:11" ht="17.25" x14ac:dyDescent="0.15">
      <c r="A378">
        <v>373</v>
      </c>
      <c r="B378" s="124">
        <f>実施計画様式!AD445</f>
        <v>0</v>
      </c>
      <c r="C378">
        <f t="shared" si="15"/>
        <v>0</v>
      </c>
      <c r="D378">
        <f t="shared" si="16"/>
        <v>0</v>
      </c>
      <c r="E378" t="str">
        <f t="shared" si="17"/>
        <v/>
      </c>
      <c r="K378">
        <v>373</v>
      </c>
    </row>
    <row r="379" spans="1:11" ht="17.25" x14ac:dyDescent="0.15">
      <c r="A379">
        <v>374</v>
      </c>
      <c r="B379" s="124">
        <f>実施計画様式!AD446</f>
        <v>0</v>
      </c>
      <c r="C379">
        <f t="shared" si="15"/>
        <v>0</v>
      </c>
      <c r="D379">
        <f t="shared" si="16"/>
        <v>0</v>
      </c>
      <c r="E379" t="str">
        <f t="shared" si="17"/>
        <v/>
      </c>
      <c r="K379">
        <v>374</v>
      </c>
    </row>
    <row r="380" spans="1:11" ht="17.25" x14ac:dyDescent="0.15">
      <c r="A380">
        <v>375</v>
      </c>
      <c r="B380" s="124">
        <f>実施計画様式!AD447</f>
        <v>0</v>
      </c>
      <c r="C380">
        <f t="shared" si="15"/>
        <v>0</v>
      </c>
      <c r="D380">
        <f t="shared" si="16"/>
        <v>0</v>
      </c>
      <c r="E380" t="str">
        <f t="shared" si="17"/>
        <v/>
      </c>
      <c r="K380">
        <v>375</v>
      </c>
    </row>
    <row r="381" spans="1:11" ht="17.25" x14ac:dyDescent="0.15">
      <c r="A381">
        <v>376</v>
      </c>
      <c r="B381" s="124">
        <f>実施計画様式!AD448</f>
        <v>0</v>
      </c>
      <c r="C381">
        <f t="shared" si="15"/>
        <v>0</v>
      </c>
      <c r="D381">
        <f t="shared" si="16"/>
        <v>0</v>
      </c>
      <c r="E381" t="str">
        <f t="shared" si="17"/>
        <v/>
      </c>
      <c r="K381">
        <v>376</v>
      </c>
    </row>
    <row r="382" spans="1:11" ht="17.25" x14ac:dyDescent="0.15">
      <c r="A382">
        <v>377</v>
      </c>
      <c r="B382" s="124">
        <f>実施計画様式!AD449</f>
        <v>0</v>
      </c>
      <c r="C382">
        <f t="shared" si="15"/>
        <v>0</v>
      </c>
      <c r="D382">
        <f t="shared" si="16"/>
        <v>0</v>
      </c>
      <c r="E382" t="str">
        <f t="shared" si="17"/>
        <v/>
      </c>
      <c r="K382">
        <v>377</v>
      </c>
    </row>
    <row r="383" spans="1:11" ht="17.25" x14ac:dyDescent="0.15">
      <c r="A383">
        <v>378</v>
      </c>
      <c r="B383" s="124">
        <f>実施計画様式!AD450</f>
        <v>0</v>
      </c>
      <c r="C383">
        <f t="shared" si="15"/>
        <v>0</v>
      </c>
      <c r="D383">
        <f t="shared" si="16"/>
        <v>0</v>
      </c>
      <c r="E383" t="str">
        <f t="shared" si="17"/>
        <v/>
      </c>
      <c r="K383">
        <v>378</v>
      </c>
    </row>
    <row r="384" spans="1:11" ht="17.25" x14ac:dyDescent="0.15">
      <c r="A384">
        <v>379</v>
      </c>
      <c r="B384" s="124">
        <f>実施計画様式!AD451</f>
        <v>0</v>
      </c>
      <c r="C384">
        <f t="shared" si="15"/>
        <v>0</v>
      </c>
      <c r="D384">
        <f t="shared" si="16"/>
        <v>0</v>
      </c>
      <c r="E384" t="str">
        <f t="shared" si="17"/>
        <v/>
      </c>
      <c r="K384">
        <v>379</v>
      </c>
    </row>
    <row r="385" spans="1:11" ht="17.25" x14ac:dyDescent="0.15">
      <c r="A385">
        <v>380</v>
      </c>
      <c r="B385" s="124">
        <f>実施計画様式!AD452</f>
        <v>0</v>
      </c>
      <c r="C385">
        <f t="shared" si="15"/>
        <v>0</v>
      </c>
      <c r="D385">
        <f t="shared" si="16"/>
        <v>0</v>
      </c>
      <c r="E385" t="str">
        <f t="shared" si="17"/>
        <v/>
      </c>
      <c r="K385">
        <v>380</v>
      </c>
    </row>
    <row r="386" spans="1:11" ht="17.25" x14ac:dyDescent="0.15">
      <c r="A386">
        <v>381</v>
      </c>
      <c r="B386" s="124">
        <f>実施計画様式!AD453</f>
        <v>0</v>
      </c>
      <c r="C386">
        <f t="shared" si="15"/>
        <v>0</v>
      </c>
      <c r="D386">
        <f t="shared" si="16"/>
        <v>0</v>
      </c>
      <c r="E386" t="str">
        <f t="shared" si="17"/>
        <v/>
      </c>
      <c r="K386">
        <v>381</v>
      </c>
    </row>
    <row r="387" spans="1:11" ht="17.25" x14ac:dyDescent="0.15">
      <c r="A387">
        <v>382</v>
      </c>
      <c r="B387" s="124">
        <f>実施計画様式!AD454</f>
        <v>0</v>
      </c>
      <c r="C387">
        <f t="shared" si="15"/>
        <v>0</v>
      </c>
      <c r="D387">
        <f t="shared" si="16"/>
        <v>0</v>
      </c>
      <c r="E387" t="str">
        <f t="shared" si="17"/>
        <v/>
      </c>
      <c r="K387">
        <v>382</v>
      </c>
    </row>
    <row r="388" spans="1:11" ht="17.25" x14ac:dyDescent="0.15">
      <c r="A388">
        <v>383</v>
      </c>
      <c r="B388" s="124">
        <f>実施計画様式!AD455</f>
        <v>0</v>
      </c>
      <c r="C388">
        <f t="shared" si="15"/>
        <v>0</v>
      </c>
      <c r="D388">
        <f t="shared" si="16"/>
        <v>0</v>
      </c>
      <c r="E388" t="str">
        <f t="shared" si="17"/>
        <v/>
      </c>
      <c r="K388">
        <v>383</v>
      </c>
    </row>
    <row r="389" spans="1:11" ht="17.25" x14ac:dyDescent="0.15">
      <c r="A389">
        <v>384</v>
      </c>
      <c r="B389" s="124">
        <f>実施計画様式!AD456</f>
        <v>0</v>
      </c>
      <c r="C389">
        <f t="shared" si="15"/>
        <v>0</v>
      </c>
      <c r="D389">
        <f t="shared" si="16"/>
        <v>0</v>
      </c>
      <c r="E389" t="str">
        <f t="shared" si="17"/>
        <v/>
      </c>
      <c r="K389">
        <v>384</v>
      </c>
    </row>
    <row r="390" spans="1:11" ht="17.25" customHeight="1" x14ac:dyDescent="0.15">
      <c r="A390">
        <v>385</v>
      </c>
      <c r="B390" s="124">
        <f>実施計画様式!AD457</f>
        <v>0</v>
      </c>
      <c r="C390">
        <f t="shared" si="15"/>
        <v>0</v>
      </c>
      <c r="D390">
        <f t="shared" si="16"/>
        <v>0</v>
      </c>
      <c r="E390" t="str">
        <f t="shared" si="17"/>
        <v/>
      </c>
      <c r="K390">
        <v>385</v>
      </c>
    </row>
    <row r="391" spans="1:11" ht="17.25" customHeight="1" x14ac:dyDescent="0.15">
      <c r="A391">
        <v>386</v>
      </c>
      <c r="B391" s="124">
        <f>実施計画様式!AD458</f>
        <v>0</v>
      </c>
      <c r="C391">
        <f t="shared" ref="C391:C405" si="18">IF(B391="○",1,0)</f>
        <v>0</v>
      </c>
      <c r="D391">
        <f t="shared" ref="D391:D405" si="19">A391*C391</f>
        <v>0</v>
      </c>
      <c r="E391" t="str">
        <f t="shared" ref="E391:E401" si="20">IFERROR(VLOOKUP(D391,$K$6:$K$405,1,FALSE),"")</f>
        <v/>
      </c>
      <c r="K391">
        <v>386</v>
      </c>
    </row>
    <row r="392" spans="1:11" ht="17.25" customHeight="1" x14ac:dyDescent="0.15">
      <c r="A392">
        <v>387</v>
      </c>
      <c r="B392" s="124">
        <f>実施計画様式!AD459</f>
        <v>0</v>
      </c>
      <c r="C392">
        <f t="shared" si="18"/>
        <v>0</v>
      </c>
      <c r="D392">
        <f t="shared" si="19"/>
        <v>0</v>
      </c>
      <c r="E392" t="str">
        <f t="shared" si="20"/>
        <v/>
      </c>
      <c r="K392">
        <v>387</v>
      </c>
    </row>
    <row r="393" spans="1:11" ht="17.25" customHeight="1" x14ac:dyDescent="0.15">
      <c r="A393">
        <v>388</v>
      </c>
      <c r="B393" s="124">
        <f>実施計画様式!AD460</f>
        <v>0</v>
      </c>
      <c r="C393">
        <f t="shared" si="18"/>
        <v>0</v>
      </c>
      <c r="D393">
        <f t="shared" si="19"/>
        <v>0</v>
      </c>
      <c r="E393" t="str">
        <f t="shared" si="20"/>
        <v/>
      </c>
      <c r="K393">
        <v>388</v>
      </c>
    </row>
    <row r="394" spans="1:11" ht="17.25" customHeight="1" x14ac:dyDescent="0.15">
      <c r="A394">
        <v>389</v>
      </c>
      <c r="B394" s="124">
        <f>実施計画様式!AD461</f>
        <v>0</v>
      </c>
      <c r="C394">
        <f t="shared" si="18"/>
        <v>0</v>
      </c>
      <c r="D394">
        <f t="shared" si="19"/>
        <v>0</v>
      </c>
      <c r="E394" t="str">
        <f t="shared" si="20"/>
        <v/>
      </c>
      <c r="K394">
        <v>389</v>
      </c>
    </row>
    <row r="395" spans="1:11" ht="17.25" customHeight="1" x14ac:dyDescent="0.15">
      <c r="A395">
        <v>390</v>
      </c>
      <c r="B395" s="124">
        <f>実施計画様式!AD462</f>
        <v>0</v>
      </c>
      <c r="C395">
        <f t="shared" si="18"/>
        <v>0</v>
      </c>
      <c r="D395">
        <f t="shared" si="19"/>
        <v>0</v>
      </c>
      <c r="E395" t="str">
        <f t="shared" si="20"/>
        <v/>
      </c>
      <c r="K395">
        <v>390</v>
      </c>
    </row>
    <row r="396" spans="1:11" ht="17.25" customHeight="1" x14ac:dyDescent="0.15">
      <c r="A396">
        <v>391</v>
      </c>
      <c r="B396" s="124">
        <f>実施計画様式!AD463</f>
        <v>0</v>
      </c>
      <c r="C396">
        <f t="shared" si="18"/>
        <v>0</v>
      </c>
      <c r="D396">
        <f t="shared" si="19"/>
        <v>0</v>
      </c>
      <c r="E396" t="str">
        <f t="shared" si="20"/>
        <v/>
      </c>
      <c r="K396">
        <v>391</v>
      </c>
    </row>
    <row r="397" spans="1:11" ht="17.25" customHeight="1" x14ac:dyDescent="0.15">
      <c r="A397">
        <v>392</v>
      </c>
      <c r="B397" s="124">
        <f>実施計画様式!AD464</f>
        <v>0</v>
      </c>
      <c r="C397">
        <f t="shared" si="18"/>
        <v>0</v>
      </c>
      <c r="D397">
        <f t="shared" si="19"/>
        <v>0</v>
      </c>
      <c r="E397" t="str">
        <f t="shared" si="20"/>
        <v/>
      </c>
      <c r="K397">
        <v>392</v>
      </c>
    </row>
    <row r="398" spans="1:11" ht="17.25" customHeight="1" x14ac:dyDescent="0.15">
      <c r="A398">
        <v>393</v>
      </c>
      <c r="B398" s="124">
        <f>実施計画様式!AD465</f>
        <v>0</v>
      </c>
      <c r="C398">
        <f t="shared" si="18"/>
        <v>0</v>
      </c>
      <c r="D398">
        <f t="shared" si="19"/>
        <v>0</v>
      </c>
      <c r="E398" t="str">
        <f t="shared" si="20"/>
        <v/>
      </c>
      <c r="K398">
        <v>393</v>
      </c>
    </row>
    <row r="399" spans="1:11" ht="17.25" customHeight="1" x14ac:dyDescent="0.15">
      <c r="A399">
        <v>394</v>
      </c>
      <c r="B399" s="124">
        <f>実施計画様式!AD466</f>
        <v>0</v>
      </c>
      <c r="C399">
        <f t="shared" si="18"/>
        <v>0</v>
      </c>
      <c r="D399">
        <f t="shared" si="19"/>
        <v>0</v>
      </c>
      <c r="E399" t="str">
        <f t="shared" si="20"/>
        <v/>
      </c>
      <c r="K399">
        <v>394</v>
      </c>
    </row>
    <row r="400" spans="1:11" ht="17.25" customHeight="1" x14ac:dyDescent="0.15">
      <c r="A400">
        <v>395</v>
      </c>
      <c r="B400" s="124">
        <f>実施計画様式!AD467</f>
        <v>0</v>
      </c>
      <c r="C400">
        <f t="shared" si="18"/>
        <v>0</v>
      </c>
      <c r="D400">
        <f t="shared" si="19"/>
        <v>0</v>
      </c>
      <c r="E400" t="str">
        <f t="shared" si="20"/>
        <v/>
      </c>
      <c r="K400">
        <v>395</v>
      </c>
    </row>
    <row r="401" spans="1:11" ht="17.25" customHeight="1" x14ac:dyDescent="0.15">
      <c r="A401">
        <v>396</v>
      </c>
      <c r="B401" s="124">
        <f>実施計画様式!AD468</f>
        <v>0</v>
      </c>
      <c r="C401">
        <f t="shared" si="18"/>
        <v>0</v>
      </c>
      <c r="D401">
        <f t="shared" si="19"/>
        <v>0</v>
      </c>
      <c r="E401" t="str">
        <f t="shared" si="20"/>
        <v/>
      </c>
      <c r="K401">
        <v>396</v>
      </c>
    </row>
    <row r="402" spans="1:11" ht="17.25" x14ac:dyDescent="0.15">
      <c r="A402">
        <v>397</v>
      </c>
      <c r="B402" s="124">
        <f>実施計画様式!AD469</f>
        <v>0</v>
      </c>
      <c r="C402">
        <f t="shared" si="18"/>
        <v>0</v>
      </c>
      <c r="D402">
        <f t="shared" si="19"/>
        <v>0</v>
      </c>
      <c r="E402" t="str">
        <f>IFERROR(VLOOKUP(D402,$K$6:$K$405,1,FALSE),"")</f>
        <v/>
      </c>
      <c r="K402">
        <v>397</v>
      </c>
    </row>
    <row r="403" spans="1:11" ht="17.25" x14ac:dyDescent="0.15">
      <c r="A403">
        <v>398</v>
      </c>
      <c r="B403" s="124">
        <f>実施計画様式!AD470</f>
        <v>0</v>
      </c>
      <c r="C403">
        <f t="shared" si="18"/>
        <v>0</v>
      </c>
      <c r="D403">
        <f t="shared" si="19"/>
        <v>0</v>
      </c>
      <c r="E403" t="str">
        <f>IFERROR(VLOOKUP(D403,$K$6:$K$405,1,FALSE),"")</f>
        <v/>
      </c>
      <c r="K403">
        <v>398</v>
      </c>
    </row>
    <row r="404" spans="1:11" ht="17.25" x14ac:dyDescent="0.15">
      <c r="A404">
        <v>399</v>
      </c>
      <c r="B404" s="124">
        <f>実施計画様式!AD471</f>
        <v>0</v>
      </c>
      <c r="C404">
        <f t="shared" si="18"/>
        <v>0</v>
      </c>
      <c r="D404">
        <f t="shared" si="19"/>
        <v>0</v>
      </c>
      <c r="E404" t="str">
        <f>IFERROR(VLOOKUP(D404,$K$6:$K$405,1,FALSE),"")</f>
        <v/>
      </c>
      <c r="K404">
        <v>399</v>
      </c>
    </row>
    <row r="405" spans="1:11" ht="17.25" x14ac:dyDescent="0.15">
      <c r="A405">
        <v>400</v>
      </c>
      <c r="B405" s="124">
        <f>実施計画様式!AD472</f>
        <v>0</v>
      </c>
      <c r="C405">
        <f t="shared" si="18"/>
        <v>0</v>
      </c>
      <c r="D405">
        <f t="shared" si="19"/>
        <v>0</v>
      </c>
      <c r="E405" t="str">
        <f>IFERROR(VLOOKUP(D405,$K$6:$K$405,1,FALSE),"")</f>
        <v/>
      </c>
      <c r="K405">
        <v>400</v>
      </c>
    </row>
  </sheetData>
  <sheetProtection algorithmName="SHA-512" hashValue="HsRD8ZvzUrnWWJuueUKMMhw3Q+ULRzXBm9KeWuA3zmdfVAC1sfJqbhufQdxHX5Urre9N5vEvFChXtfVvN4oybA==" saltValue="whlytdg5zNho698wxUO/mw==" spinCount="100000" sheet="1" formatColumns="0" formatRows="0"/>
  <mergeCells count="2">
    <mergeCell ref="B1:B4"/>
    <mergeCell ref="C1:E4"/>
  </mergeCells>
  <phoneticPr fontId="30"/>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5" id="{1C1BEF5D-6C61-448F-B640-B7D75E5AC57B}">
            <xm:f>B6&lt;&gt;朱色変色!D100</xm:f>
            <x14:dxf>
              <fill>
                <patternFill>
                  <bgColor theme="5" tint="0.79998168889431442"/>
                </patternFill>
              </fill>
            </x14:dxf>
          </x14:cfRule>
          <xm:sqref>B6:B405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B1:F46"/>
  <sheetViews>
    <sheetView workbookViewId="0">
      <selection activeCell="B2" sqref="B2"/>
    </sheetView>
  </sheetViews>
  <sheetFormatPr defaultRowHeight="13.5" x14ac:dyDescent="0.15"/>
  <cols>
    <col min="2" max="2" width="30.125" bestFit="1" customWidth="1"/>
    <col min="4" max="4" width="5.5" bestFit="1" customWidth="1"/>
    <col min="5" max="5" width="21.5" bestFit="1" customWidth="1"/>
    <col min="6" max="6" width="9.5" bestFit="1" customWidth="1"/>
  </cols>
  <sheetData>
    <row r="1" spans="2:6" ht="14.25" thickBot="1" x14ac:dyDescent="0.2"/>
    <row r="2" spans="2:6" ht="14.25" thickBot="1" x14ac:dyDescent="0.2">
      <c r="B2" s="160" t="s">
        <v>7793</v>
      </c>
      <c r="C2" s="161" t="s">
        <v>3771</v>
      </c>
      <c r="D2" s="24" t="s">
        <v>3770</v>
      </c>
      <c r="E2" s="24" t="s">
        <v>3772</v>
      </c>
      <c r="F2" s="18" t="s">
        <v>3771</v>
      </c>
    </row>
    <row r="3" spans="2:6" ht="14.25" thickBot="1" x14ac:dyDescent="0.2">
      <c r="B3" s="238" t="s">
        <v>3773</v>
      </c>
      <c r="C3" s="213">
        <v>1</v>
      </c>
      <c r="D3" s="25" t="s">
        <v>102</v>
      </c>
      <c r="E3" s="25" t="s">
        <v>3773</v>
      </c>
      <c r="F3" s="20">
        <v>1</v>
      </c>
    </row>
    <row r="4" spans="2:6" ht="14.25" thickBot="1" x14ac:dyDescent="0.2">
      <c r="B4" s="238" t="s">
        <v>3774</v>
      </c>
      <c r="C4" s="213">
        <v>2</v>
      </c>
    </row>
    <row r="5" spans="2:6" x14ac:dyDescent="0.15">
      <c r="B5" s="238" t="s">
        <v>3775</v>
      </c>
      <c r="C5" s="213">
        <v>3</v>
      </c>
      <c r="D5" s="17" t="s">
        <v>3817</v>
      </c>
      <c r="E5" s="24"/>
      <c r="F5" s="18"/>
    </row>
    <row r="6" spans="2:6" x14ac:dyDescent="0.15">
      <c r="B6" s="239" t="s">
        <v>3776</v>
      </c>
      <c r="C6" s="213">
        <v>4</v>
      </c>
      <c r="D6" s="22"/>
      <c r="E6" t="s">
        <v>3818</v>
      </c>
      <c r="F6" s="19">
        <v>1</v>
      </c>
    </row>
    <row r="7" spans="2:6" x14ac:dyDescent="0.15">
      <c r="B7" s="238" t="s">
        <v>3777</v>
      </c>
      <c r="C7" s="213">
        <v>5</v>
      </c>
      <c r="D7" s="22"/>
      <c r="E7" t="s">
        <v>3819</v>
      </c>
      <c r="F7" s="19">
        <v>2</v>
      </c>
    </row>
    <row r="8" spans="2:6" x14ac:dyDescent="0.15">
      <c r="B8" s="238" t="s">
        <v>3778</v>
      </c>
      <c r="C8" s="213">
        <v>6</v>
      </c>
      <c r="D8" s="22"/>
      <c r="E8" t="s">
        <v>3815</v>
      </c>
      <c r="F8" s="19">
        <v>3</v>
      </c>
    </row>
    <row r="9" spans="2:6" x14ac:dyDescent="0.15">
      <c r="B9" s="238" t="s">
        <v>3779</v>
      </c>
      <c r="C9" s="213">
        <v>7</v>
      </c>
      <c r="D9" s="22"/>
      <c r="E9" t="s">
        <v>3820</v>
      </c>
      <c r="F9" s="19">
        <v>4</v>
      </c>
    </row>
    <row r="10" spans="2:6" x14ac:dyDescent="0.15">
      <c r="B10" s="238" t="s">
        <v>3809</v>
      </c>
      <c r="C10" s="213">
        <v>800</v>
      </c>
      <c r="D10" s="22"/>
      <c r="E10" t="s">
        <v>3821</v>
      </c>
      <c r="F10" s="19">
        <v>5</v>
      </c>
    </row>
    <row r="11" spans="2:6" x14ac:dyDescent="0.15">
      <c r="B11" s="238" t="s">
        <v>3780</v>
      </c>
      <c r="C11" s="213">
        <v>9</v>
      </c>
      <c r="D11" s="22"/>
      <c r="E11" t="s">
        <v>3822</v>
      </c>
      <c r="F11" s="19">
        <v>6</v>
      </c>
    </row>
    <row r="12" spans="2:6" x14ac:dyDescent="0.15">
      <c r="B12" s="238" t="s">
        <v>3791</v>
      </c>
      <c r="C12" s="213">
        <v>10</v>
      </c>
      <c r="D12" s="22"/>
      <c r="E12" t="s">
        <v>3823</v>
      </c>
      <c r="F12" s="19">
        <v>7</v>
      </c>
    </row>
    <row r="13" spans="2:6" x14ac:dyDescent="0.15">
      <c r="B13" s="239" t="s">
        <v>3781</v>
      </c>
      <c r="C13" s="213">
        <v>11</v>
      </c>
      <c r="D13" s="22"/>
      <c r="E13" t="s">
        <v>3824</v>
      </c>
      <c r="F13" s="19">
        <v>8</v>
      </c>
    </row>
    <row r="14" spans="2:6" x14ac:dyDescent="0.15">
      <c r="B14" s="238" t="s">
        <v>3782</v>
      </c>
      <c r="C14" s="213">
        <v>12</v>
      </c>
      <c r="D14" s="22"/>
      <c r="E14" t="s">
        <v>3825</v>
      </c>
      <c r="F14" s="19">
        <v>9</v>
      </c>
    </row>
    <row r="15" spans="2:6" x14ac:dyDescent="0.15">
      <c r="B15" s="238" t="s">
        <v>3783</v>
      </c>
      <c r="C15" s="213">
        <v>13</v>
      </c>
      <c r="D15" s="22"/>
      <c r="E15" t="s">
        <v>7562</v>
      </c>
      <c r="F15" s="19">
        <v>10</v>
      </c>
    </row>
    <row r="16" spans="2:6" x14ac:dyDescent="0.15">
      <c r="B16" s="238" t="s">
        <v>3784</v>
      </c>
      <c r="C16" s="213">
        <v>14</v>
      </c>
      <c r="D16" s="22"/>
      <c r="E16" t="s">
        <v>3826</v>
      </c>
      <c r="F16" s="19">
        <v>11</v>
      </c>
    </row>
    <row r="17" spans="2:6" x14ac:dyDescent="0.15">
      <c r="B17" s="238" t="s">
        <v>3785</v>
      </c>
      <c r="C17" s="213">
        <v>16</v>
      </c>
      <c r="D17" s="22"/>
      <c r="E17" t="s">
        <v>3827</v>
      </c>
      <c r="F17" s="19">
        <v>12</v>
      </c>
    </row>
    <row r="18" spans="2:6" x14ac:dyDescent="0.15">
      <c r="B18" s="238" t="s">
        <v>3786</v>
      </c>
      <c r="C18" s="213">
        <v>17</v>
      </c>
      <c r="D18" s="22"/>
      <c r="E18" t="s">
        <v>3828</v>
      </c>
      <c r="F18" s="19">
        <v>13</v>
      </c>
    </row>
    <row r="19" spans="2:6" x14ac:dyDescent="0.15">
      <c r="B19" s="238" t="s">
        <v>3787</v>
      </c>
      <c r="C19" s="213">
        <v>18</v>
      </c>
      <c r="D19" s="22"/>
      <c r="E19" t="s">
        <v>3829</v>
      </c>
      <c r="F19" s="19">
        <v>14</v>
      </c>
    </row>
    <row r="20" spans="2:6" x14ac:dyDescent="0.15">
      <c r="B20" s="238" t="s">
        <v>3788</v>
      </c>
      <c r="C20" s="213">
        <v>19</v>
      </c>
      <c r="D20" s="22"/>
      <c r="E20" t="s">
        <v>3830</v>
      </c>
      <c r="F20" s="19">
        <v>15</v>
      </c>
    </row>
    <row r="21" spans="2:6" x14ac:dyDescent="0.15">
      <c r="B21" s="238" t="s">
        <v>3789</v>
      </c>
      <c r="C21" s="213">
        <v>20</v>
      </c>
      <c r="D21" s="22"/>
      <c r="E21" t="s">
        <v>3831</v>
      </c>
      <c r="F21" s="19">
        <v>16</v>
      </c>
    </row>
    <row r="22" spans="2:6" x14ac:dyDescent="0.15">
      <c r="B22" s="238" t="s">
        <v>3790</v>
      </c>
      <c r="C22" s="213">
        <v>21</v>
      </c>
      <c r="D22" s="22"/>
      <c r="E22" t="s">
        <v>3832</v>
      </c>
      <c r="F22" s="19">
        <v>17</v>
      </c>
    </row>
    <row r="23" spans="2:6" x14ac:dyDescent="0.15">
      <c r="B23" s="238" t="s">
        <v>3792</v>
      </c>
      <c r="C23" s="213">
        <v>22</v>
      </c>
      <c r="D23" s="22"/>
      <c r="E23" t="s">
        <v>3833</v>
      </c>
      <c r="F23" s="19">
        <v>18</v>
      </c>
    </row>
    <row r="24" spans="2:6" x14ac:dyDescent="0.15">
      <c r="B24" s="238" t="s">
        <v>3793</v>
      </c>
      <c r="C24" s="213">
        <v>23</v>
      </c>
      <c r="D24" s="22"/>
      <c r="E24" t="s">
        <v>3834</v>
      </c>
      <c r="F24" s="19">
        <v>19</v>
      </c>
    </row>
    <row r="25" spans="2:6" x14ac:dyDescent="0.15">
      <c r="B25" s="238" t="s">
        <v>3794</v>
      </c>
      <c r="C25" s="213">
        <v>24</v>
      </c>
      <c r="D25" s="22"/>
      <c r="E25" t="s">
        <v>3835</v>
      </c>
      <c r="F25" s="19">
        <v>20</v>
      </c>
    </row>
    <row r="26" spans="2:6" ht="14.25" thickBot="1" x14ac:dyDescent="0.2">
      <c r="B26" s="238" t="s">
        <v>3795</v>
      </c>
      <c r="C26" s="213">
        <v>25</v>
      </c>
      <c r="D26" s="23"/>
      <c r="E26" s="25" t="s">
        <v>3836</v>
      </c>
      <c r="F26" s="20">
        <v>21</v>
      </c>
    </row>
    <row r="27" spans="2:6" ht="14.25" thickBot="1" x14ac:dyDescent="0.2">
      <c r="B27" s="238" t="s">
        <v>3796</v>
      </c>
      <c r="C27" s="213">
        <v>26</v>
      </c>
    </row>
    <row r="28" spans="2:6" x14ac:dyDescent="0.15">
      <c r="B28" s="238" t="s">
        <v>3797</v>
      </c>
      <c r="C28" s="213">
        <v>27</v>
      </c>
      <c r="D28" s="17"/>
      <c r="E28" s="24" t="s">
        <v>3837</v>
      </c>
      <c r="F28" s="18"/>
    </row>
    <row r="29" spans="2:6" x14ac:dyDescent="0.15">
      <c r="B29" s="238" t="s">
        <v>3798</v>
      </c>
      <c r="C29" s="213">
        <v>28</v>
      </c>
      <c r="D29" s="22"/>
      <c r="E29" t="s">
        <v>3838</v>
      </c>
      <c r="F29" s="19">
        <v>22</v>
      </c>
    </row>
    <row r="30" spans="2:6" x14ac:dyDescent="0.15">
      <c r="B30" s="238" t="s">
        <v>3799</v>
      </c>
      <c r="C30" s="213">
        <v>29</v>
      </c>
      <c r="D30" s="22"/>
      <c r="E30" t="s">
        <v>3839</v>
      </c>
      <c r="F30" s="19">
        <v>23</v>
      </c>
    </row>
    <row r="31" spans="2:6" x14ac:dyDescent="0.15">
      <c r="B31" s="238" t="s">
        <v>3800</v>
      </c>
      <c r="C31" s="213">
        <v>30</v>
      </c>
      <c r="D31" s="22"/>
      <c r="E31" t="s">
        <v>3840</v>
      </c>
      <c r="F31" s="19">
        <v>24</v>
      </c>
    </row>
    <row r="32" spans="2:6" x14ac:dyDescent="0.15">
      <c r="B32" s="238" t="s">
        <v>3801</v>
      </c>
      <c r="C32" s="213">
        <v>31</v>
      </c>
      <c r="D32" s="22"/>
      <c r="E32" t="s">
        <v>3841</v>
      </c>
      <c r="F32" s="19">
        <v>25</v>
      </c>
    </row>
    <row r="33" spans="2:6" x14ac:dyDescent="0.15">
      <c r="B33" s="238" t="s">
        <v>3802</v>
      </c>
      <c r="C33" s="213">
        <v>32</v>
      </c>
      <c r="D33" s="22"/>
      <c r="E33" t="s">
        <v>3842</v>
      </c>
      <c r="F33" s="19">
        <v>26</v>
      </c>
    </row>
    <row r="34" spans="2:6" x14ac:dyDescent="0.15">
      <c r="B34" s="238" t="s">
        <v>3803</v>
      </c>
      <c r="C34" s="213">
        <v>33</v>
      </c>
      <c r="D34" s="22"/>
      <c r="E34" t="s">
        <v>3843</v>
      </c>
      <c r="F34" s="19">
        <v>27</v>
      </c>
    </row>
    <row r="35" spans="2:6" ht="14.25" thickBot="1" x14ac:dyDescent="0.2">
      <c r="B35" s="238" t="s">
        <v>3804</v>
      </c>
      <c r="C35" s="213">
        <v>34</v>
      </c>
      <c r="D35" s="23"/>
      <c r="E35" s="25" t="s">
        <v>3844</v>
      </c>
      <c r="F35" s="20">
        <v>28</v>
      </c>
    </row>
    <row r="36" spans="2:6" x14ac:dyDescent="0.15">
      <c r="B36" s="238" t="s">
        <v>3805</v>
      </c>
      <c r="C36" s="213">
        <v>35</v>
      </c>
    </row>
    <row r="37" spans="2:6" x14ac:dyDescent="0.15">
      <c r="B37" s="238" t="s">
        <v>3806</v>
      </c>
      <c r="C37" s="213">
        <v>36</v>
      </c>
    </row>
    <row r="38" spans="2:6" x14ac:dyDescent="0.15">
      <c r="B38" s="238" t="s">
        <v>3807</v>
      </c>
      <c r="C38" s="213">
        <v>37</v>
      </c>
    </row>
    <row r="39" spans="2:6" x14ac:dyDescent="0.15">
      <c r="B39" s="238" t="s">
        <v>3808</v>
      </c>
      <c r="C39" s="213">
        <v>38</v>
      </c>
    </row>
    <row r="40" spans="2:6" x14ac:dyDescent="0.15">
      <c r="B40" s="239" t="s">
        <v>3810</v>
      </c>
      <c r="C40" s="213">
        <v>3900</v>
      </c>
    </row>
    <row r="41" spans="2:6" x14ac:dyDescent="0.15">
      <c r="B41" s="239" t="s">
        <v>3811</v>
      </c>
      <c r="C41" s="213">
        <v>40</v>
      </c>
    </row>
    <row r="42" spans="2:6" x14ac:dyDescent="0.15">
      <c r="B42" s="239" t="s">
        <v>3812</v>
      </c>
      <c r="C42" s="213">
        <v>41</v>
      </c>
    </row>
    <row r="43" spans="2:6" x14ac:dyDescent="0.15">
      <c r="B43" s="239" t="s">
        <v>3813</v>
      </c>
      <c r="C43" s="213">
        <v>42</v>
      </c>
    </row>
    <row r="44" spans="2:6" x14ac:dyDescent="0.15">
      <c r="B44" s="239" t="s">
        <v>3814</v>
      </c>
      <c r="C44" s="213">
        <v>43</v>
      </c>
    </row>
    <row r="45" spans="2:6" x14ac:dyDescent="0.15">
      <c r="B45" s="239" t="s">
        <v>3815</v>
      </c>
      <c r="C45" s="213">
        <v>44</v>
      </c>
    </row>
    <row r="46" spans="2:6" ht="14.25" thickBot="1" x14ac:dyDescent="0.2">
      <c r="B46" s="240" t="s">
        <v>3816</v>
      </c>
      <c r="C46" s="214">
        <v>45</v>
      </c>
    </row>
  </sheetData>
  <sheetProtection algorithmName="SHA-512" hashValue="aCFPQSjvg4cnHOWKjKE8Wp9Cwo3w6NB08wpzWz0mSy2YVcazWUhcgWFR6KiD/+ANflSQ2WkbgWCa8e0vb+02+w==" saltValue="FZKo3fFnNrjAEkptW9sLCA==" spinCount="100000" sheet="1" formatColumns="0" formatRows="0"/>
  <phoneticPr fontId="30"/>
  <pageMargins left="0.7" right="0.7" top="0.75" bottom="0.75" header="0.3" footer="0.3"/>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Q D A A B Q S w M E F A A C A A g A c n m n W K k 8 W 4 C k A A A A 9 g A A A B I A H A B D b 2 5 m a W c v U G F j a 2 F n Z S 5 4 b W w g o h g A K K A U A A A A A A A A A A A A A A A A A A A A A A A A A A A A h Y + 9 D o I w G E V f h X T v D 3 U x 5 K M M b k Y S E h P j 2 p Q K V S i G F s u 7 O f h I v o I Y R d 0 c 7 7 l n u P d + v U E 2 t k 1 0 0 b 0 z n U 1 R T B i K t F V d a W y V o s E f 8 B J l A g q p T r L S 0 S R b l 4 y u T F H t / T m h N I R A w o J 0 f U U 5 Y z H d 5 5 u t q n U r 0 U c 2 / 2 V s r P P S K o 0 E 7 F 5 j B C c x Z 4 R z T h j Q G U J u 7 F f g 0 9 5 n + w N h N T R + 6 L U 4 S r w u g M 4 R 6 P u D e A B Q S w M E F A A C A A g A c n m n 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J 5 p 1 g o i k e 4 D g A A A B E A A A A T A B w A R m 9 y b X V s Y X M v U 2 V j d G l v b j E u b S C i G A A o o B Q A A A A A A A A A A A A A A A A A A A A A A A A A A A A r T k 0 u y c z P U w i G 0 I b W A F B L A Q I t A B Q A A g A I A H J 5 p 1 i p P F u A p A A A A P Y A A A A S A A A A A A A A A A A A A A A A A A A A A A B D b 2 5 m a W c v U G F j a 2 F n Z S 5 4 b W x Q S w E C L Q A U A A I A C A B y e a d Y D 8 r p q 6 Q A A A D p A A A A E w A A A A A A A A A A A A A A A A D w A A A A W 0 N v b n R l b n R f V H l w Z X N d L n h t b F B L A Q I t A B Q A A g A I A H J 5 p 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Z c D 3 + 2 X I R T J T U D 6 G t u n j z A A A A A A I A A A A A A B B m A A A A A Q A A I A A A A I t 9 H E c L V N i 3 r d H / B w 3 y o 0 9 h T q B 7 F b Q D L Y 7 V D s x 7 O i E e A A A A A A 6 A A A A A A g A A I A A A A E J 9 Y s 9 G n 8 X u i R 4 B O / 5 F + Q J H e E G W w + 8 A 2 T J L g T m 9 a b Y t U A A A A E s S F V 5 N Q 3 C H j v u K 4 t I v / A A X a Z k 8 M e 2 2 g z U e m H B / o 4 t m P h P y j M C h u T n Y Z J N O T a X J 5 p Y 2 K M d n o V 0 M H S 5 N T Q e P L O D z + J F 9 B 2 M F s U 6 7 3 Y 7 1 T m U H Q A A A A J v 7 p A 4 Q 3 / I V z L / Z s w I d S 6 3 n 2 Y V l D H q 0 M 7 l M R m 8 3 P e L Q K x R L D y S k V Y m b b 6 g t / b T B N p b 6 J p w 1 x S 7 t 1 j O W Y a + f E d Y = < / D a t a M a s h u p > 
</file>

<file path=customXml/item4.xml><?xml version="1.0" encoding="utf-8"?>
<ct:contentTypeSchema xmlns:ct="http://schemas.microsoft.com/office/2006/metadata/contentType" xmlns:ma="http://schemas.microsoft.com/office/2006/metadata/properties/metaAttributes" ct:_="" ma:_="" ma:contentTypeName="ドキュメント" ma:contentTypeID="0x010100CAF7AD0F7627414987D4D72BE99E9F74" ma:contentTypeVersion="7" ma:contentTypeDescription="新しいドキュメントを作成します。" ma:contentTypeScope="" ma:versionID="ea266080c913f35b3e4645459568589c">
  <xsd:schema xmlns:xsd="http://www.w3.org/2001/XMLSchema" xmlns:xs="http://www.w3.org/2001/XMLSchema" xmlns:p="http://schemas.microsoft.com/office/2006/metadata/properties" xmlns:ns2="7eb40a59-c48f-46ff-a07d-9cf77b434b1a" targetNamespace="http://schemas.microsoft.com/office/2006/metadata/properties" ma:root="true" ma:fieldsID="31270636bdc8971d884c49ee1116f63f" ns2:_="">
    <xsd:import namespace="7eb40a59-c48f-46ff-a07d-9cf77b434b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b40a59-c48f-46ff-a07d-9cf77b434b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31FCF9-2093-4DC6-9E02-BB87FCDAD422}">
  <ds:schemaRefs>
    <ds:schemaRef ds:uri="http://purl.org/dc/dcmitype/"/>
    <ds:schemaRef ds:uri="http://www.w3.org/XML/1998/namespace"/>
    <ds:schemaRef ds:uri="http://schemas.microsoft.com/office/2006/documentManagement/types"/>
    <ds:schemaRef ds:uri="http://schemas.microsoft.com/office/2006/metadata/properties"/>
    <ds:schemaRef ds:uri="7eb40a59-c48f-46ff-a07d-9cf77b434b1a"/>
    <ds:schemaRef ds:uri="http://purl.org/dc/terms/"/>
    <ds:schemaRef ds:uri="http://purl.org/dc/elements/1.1/"/>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D6A216B4-A675-468A-AF0C-61A457BAAC5F}">
  <ds:schemaRefs>
    <ds:schemaRef ds:uri="http://schemas.microsoft.com/sharepoint/v3/contenttype/forms"/>
  </ds:schemaRefs>
</ds:datastoreItem>
</file>

<file path=customXml/itemProps3.xml><?xml version="1.0" encoding="utf-8"?>
<ds:datastoreItem xmlns:ds="http://schemas.openxmlformats.org/officeDocument/2006/customXml" ds:itemID="{A33A5D06-EF5D-49B0-9D8F-868030B5B9FD}">
  <ds:schemaRefs>
    <ds:schemaRef ds:uri="http://schemas.microsoft.com/DataMashup"/>
  </ds:schemaRefs>
</ds:datastoreItem>
</file>

<file path=customXml/itemProps4.xml><?xml version="1.0" encoding="utf-8"?>
<ds:datastoreItem xmlns:ds="http://schemas.openxmlformats.org/officeDocument/2006/customXml" ds:itemID="{570EF89D-A763-48C8-8044-053532FDC7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b40a59-c48f-46ff-a07d-9cf77b434b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117</vt:i4>
      </vt:variant>
    </vt:vector>
  </HeadingPairs>
  <TitlesOfParts>
    <vt:vector size="129" baseType="lpstr">
      <vt:lpstr>実施計画様式</vt:lpstr>
      <vt:lpstr>自治体公表用様式</vt:lpstr>
      <vt:lpstr>分岐管理シート</vt:lpstr>
      <vt:lpstr>―</vt:lpstr>
      <vt:lpstr>限</vt:lpstr>
      <vt:lpstr>朱色変色</vt:lpstr>
      <vt:lpstr>変更カウント</vt:lpstr>
      <vt:lpstr>計算用</vt:lpstr>
      <vt:lpstr>参考資料1_対象分野リスト</vt:lpstr>
      <vt:lpstr>自治体コード</vt:lpstr>
      <vt:lpstr>基金調べ</vt:lpstr>
      <vt:lpstr>【チェックリスト】</vt:lpstr>
      <vt:lpstr>【01_北海道】</vt:lpstr>
      <vt:lpstr>【02_青森県】</vt:lpstr>
      <vt:lpstr>【03_岩手県】</vt:lpstr>
      <vt:lpstr>【04_宮城県】</vt:lpstr>
      <vt:lpstr>【05_秋田県】</vt:lpstr>
      <vt:lpstr>【06_山形県】</vt:lpstr>
      <vt:lpstr>【07_福島県】</vt:lpstr>
      <vt:lpstr>【08_茨城県】</vt:lpstr>
      <vt:lpstr>【09_栃木県】</vt:lpstr>
      <vt:lpstr>【10_群馬県】</vt:lpstr>
      <vt:lpstr>【11_埼玉県】</vt:lpstr>
      <vt:lpstr>【12_千葉県】</vt:lpstr>
      <vt:lpstr>【13_東京都】</vt:lpstr>
      <vt:lpstr>【14_神奈川県】</vt:lpstr>
      <vt:lpstr>【15_新潟県】</vt:lpstr>
      <vt:lpstr>【16_富山県】</vt:lpstr>
      <vt:lpstr>【17_石川県】</vt:lpstr>
      <vt:lpstr>【18_福井県】</vt:lpstr>
      <vt:lpstr>【19_山梨県】</vt:lpstr>
      <vt:lpstr>【20_長野県】</vt:lpstr>
      <vt:lpstr>【21_岐阜県】</vt:lpstr>
      <vt:lpstr>【22_静岡県】</vt:lpstr>
      <vt:lpstr>【23_愛知県】</vt:lpstr>
      <vt:lpstr>【24_三重県】</vt:lpstr>
      <vt:lpstr>【25_滋賀県】</vt:lpstr>
      <vt:lpstr>【26_京都府】</vt:lpstr>
      <vt:lpstr>【27_大阪府】</vt:lpstr>
      <vt:lpstr>【28_兵庫県】</vt:lpstr>
      <vt:lpstr>【29_奈良県】</vt:lpstr>
      <vt:lpstr>【30_和歌山県】</vt:lpstr>
      <vt:lpstr>【31_鳥取県】</vt:lpstr>
      <vt:lpstr>【32_島根県】</vt:lpstr>
      <vt:lpstr>【33_岡山県】</vt:lpstr>
      <vt:lpstr>【34_広島県】</vt:lpstr>
      <vt:lpstr>【35_山口県】</vt:lpstr>
      <vt:lpstr>【36_徳島県】</vt:lpstr>
      <vt:lpstr>【37_香川県】</vt:lpstr>
      <vt:lpstr>【38_愛媛県】</vt:lpstr>
      <vt:lpstr>【39_高知県】</vt:lpstr>
      <vt:lpstr>【40_福岡県】</vt:lpstr>
      <vt:lpstr>【41_佐賀県】</vt:lpstr>
      <vt:lpstr>【42_長崎県】</vt:lpstr>
      <vt:lpstr>【43_熊本県】</vt:lpstr>
      <vt:lpstr>【44_大分県】</vt:lpstr>
      <vt:lpstr>【45_宮崎県】</vt:lpstr>
      <vt:lpstr>【46_鹿児島県】</vt:lpstr>
      <vt:lpstr>【47_沖縄県】</vt:lpstr>
      <vt:lpstr>限!Criteria</vt:lpstr>
      <vt:lpstr>【チェックリスト】!Print_Area</vt:lpstr>
      <vt:lpstr>基金調べ!Print_Area</vt:lpstr>
      <vt:lpstr>限!Print_Area</vt:lpstr>
      <vt:lpstr>自治体公表用様式!Print_Area</vt:lpstr>
      <vt:lpstr>実施計画様式!Print_Area</vt:lpstr>
      <vt:lpstr>分岐管理シート!Print_Area</vt:lpstr>
      <vt:lpstr>―!Print_Area</vt:lpstr>
      <vt:lpstr>基金調べ!Print_Titles</vt:lpstr>
      <vt:lpstr>自治体公表用様式!Print_Titles</vt:lpstr>
      <vt:lpstr>実施計画様式!Print_Titles</vt:lpstr>
      <vt:lpstr>エネルギー・食料品価格等の物価高騰の影響を受けた生活者等に対して事業の効果が直接及ぶ</vt:lpstr>
      <vt:lpstr>一体支援_目標_R6</vt:lpstr>
      <vt:lpstr>基金_通常</vt:lpstr>
      <vt:lpstr>基金_非該当</vt:lpstr>
      <vt:lpstr>基金の要件</vt:lpstr>
      <vt:lpstr>経済対策との関係_R7補正</vt:lpstr>
      <vt:lpstr>経済対策との関係_R8補正</vt:lpstr>
      <vt:lpstr>個人を対象とした給付金等</vt:lpstr>
      <vt:lpstr>個人を対象とした給付金等_該当</vt:lpstr>
      <vt:lpstr>国の重点支援地方交付金が活用されている旨の明記</vt:lpstr>
      <vt:lpstr>国の予算年度_R7補正</vt:lpstr>
      <vt:lpstr>国の予算年度_R7補正orR8補正</vt:lpstr>
      <vt:lpstr>子ども加算給付のための費用以外には使用していない</vt:lpstr>
      <vt:lpstr>支援開始時期_R7_通常</vt:lpstr>
      <vt:lpstr>支援開始時期_R8_通常</vt:lpstr>
      <vt:lpstr>事業始期_R7_通常</vt:lpstr>
      <vt:lpstr>事業始期_R8_通常</vt:lpstr>
      <vt:lpstr>事業終期_R7_基金</vt:lpstr>
      <vt:lpstr>事業終期_R7_通常</vt:lpstr>
      <vt:lpstr>事業終期_R8_基金</vt:lpstr>
      <vt:lpstr>事業終期_R8_通常</vt:lpstr>
      <vt:lpstr>実施状況の公表</vt:lpstr>
      <vt:lpstr>種類_推奨事業メニュー_R7補正</vt:lpstr>
      <vt:lpstr>種類_推奨事業メニュー_R7補正_食料品</vt:lpstr>
      <vt:lpstr>種類_推奨事業メニュー_R7補正_複数選択</vt:lpstr>
      <vt:lpstr>種類_推奨事業メニュー_R7補正_複数選択②以外</vt:lpstr>
      <vt:lpstr>種類_推奨事業メニュー_R7補正_複数選択③以外</vt:lpstr>
      <vt:lpstr>種類_推奨事業メニュー_R7補正_複数選択④以外</vt:lpstr>
      <vt:lpstr>種類_推奨事業メニュー_R8補正</vt:lpstr>
      <vt:lpstr>住民税均等割のみ課税世帯への給付のための費用以外には使用していない</vt:lpstr>
      <vt:lpstr>住民税均等割非課税世帯への給付のための費用以外には使用していない</vt:lpstr>
      <vt:lpstr>商品券等活用事業</vt:lpstr>
      <vt:lpstr>商品券等活用事業における留意事項を踏まえた制度設計</vt:lpstr>
      <vt:lpstr>対象外経費に臨時交付金を充当していない</vt:lpstr>
      <vt:lpstr>対象分野_R7・R8補正</vt:lpstr>
      <vt:lpstr>対象分野_低</vt:lpstr>
      <vt:lpstr>地方単独事業</vt:lpstr>
      <vt:lpstr>中小企業・小規模事業者の賃上げ環境整備の細分化項目</vt:lpstr>
      <vt:lpstr>低所得世帯支援_目標</vt:lpstr>
      <vt:lpstr>低所得世帯支援_目標_R6</vt:lpstr>
      <vt:lpstr>都道府県別_括弧あり</vt:lpstr>
      <vt:lpstr>特定事業者等支援</vt:lpstr>
      <vt:lpstr>特定事業者等支援_非該当</vt:lpstr>
      <vt:lpstr>農林水産・食品分野の細分化項目</vt:lpstr>
      <vt:lpstr>不足額給付・新給付金_目標_R6</vt:lpstr>
      <vt:lpstr>分類無し1</vt:lpstr>
      <vt:lpstr>分類無し2</vt:lpstr>
      <vt:lpstr>別表_事故対応</vt:lpstr>
      <vt:lpstr>予算化時期_R7補正</vt:lpstr>
      <vt:lpstr>予算化時期_R8</vt:lpstr>
      <vt:lpstr>予算化方法</vt:lpstr>
      <vt:lpstr>予算化方法_未定なし</vt:lpstr>
      <vt:lpstr>予算区分_R8_のみ</vt:lpstr>
      <vt:lpstr>予算区分_R8_通常</vt:lpstr>
      <vt:lpstr>臨時の措置であることが分かる名称</vt:lpstr>
      <vt:lpstr>枠_推奨</vt:lpstr>
      <vt:lpstr>枠_推奨or推奨・一体</vt:lpstr>
      <vt:lpstr>枠_推奨or推奨・低</vt:lpstr>
      <vt:lpstr>枠_低or推奨・低</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西山　はるか</cp:lastModifiedBy>
  <cp:revision/>
  <cp:lastPrinted>2026-02-17T07:27:36Z</cp:lastPrinted>
  <dcterms:created xsi:type="dcterms:W3CDTF">2020-11-19T07:11:50Z</dcterms:created>
  <dcterms:modified xsi:type="dcterms:W3CDTF">2026-06-23T07:35:31Z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0x010100CAF7AD0F7627414987D4D72BE99E9F74</vt:lpwstr>
  </property>
  <property fmtid="{D5CDD505-2E9C-101B-9397-08002B2CF9AE}" pid="3" name="MediaServiceImageTags">
    <vt:lpwstr/>
  </property>
  <property fmtid="{D5CDD505-2E9C-101B-9397-08002B2CF9AE}" pid="4" name="Order">
    <vt:r8>1552800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